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3.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slicers/slicer4.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6.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7.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8.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9.xml" ContentType="application/vnd.openxmlformats-officedocument.drawingml.chartshapes+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0.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1.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8.xml" ContentType="application/vnd.openxmlformats-officedocument.spreadsheetml.pivotTable+xml"/>
  <Override PartName="/xl/drawings/drawing23.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9.xml" ContentType="application/vnd.openxmlformats-officedocument.spreadsheetml.pivotTable+xml"/>
  <Override PartName="/xl/drawings/drawing24.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5.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6.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6.xml" ContentType="application/vnd.openxmlformats-officedocument.spreadsheetml.pivotTable+xml"/>
  <Override PartName="/xl/drawings/drawing27.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2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2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2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32.xml" ContentType="application/vnd.openxmlformats-officedocument.spreadsheetml.pivotTable+xml"/>
  <Override PartName="/xl/drawings/drawing30.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3.xml" ContentType="application/vnd.openxmlformats-officedocument.spreadsheetml.pivotTable+xml"/>
  <Override PartName="/xl/drawings/drawing31.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34.xml" ContentType="application/vnd.openxmlformats-officedocument.spreadsheetml.pivotTable+xml"/>
  <Override PartName="/xl/drawings/drawing32.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13_ncr:1_{6162F0DF-57DE-4ED1-980C-6A6A9BD3AF0B}" xr6:coauthVersionLast="47" xr6:coauthVersionMax="47" xr10:uidLastSave="{00000000-0000-0000-0000-000000000000}"/>
  <bookViews>
    <workbookView xWindow="-120" yWindow="-120" windowWidth="20730" windowHeight="11160" activeTab="1" xr2:uid="{00000000-000D-0000-FFFF-FFFF00000000}"/>
  </bookViews>
  <sheets>
    <sheet name="job title by employee" sheetId="3" r:id="rId1"/>
    <sheet name="store location by employee" sheetId="5" r:id="rId2"/>
    <sheet name="Employee by City" sheetId="28" r:id="rId3"/>
    <sheet name="Sheet7" sheetId="44" r:id="rId4"/>
    <sheet name="Total No of employee" sheetId="22" r:id="rId5"/>
    <sheet name="Gender" sheetId="36" r:id="rId6"/>
    <sheet name="Gender proportion" sheetId="27" r:id="rId7"/>
    <sheet name="DASHBOARD" sheetId="21" r:id="rId8"/>
    <sheet name="Dashboard 2" sheetId="41" r:id="rId9"/>
    <sheet name="Dashboard 3" sheetId="42" r:id="rId10"/>
    <sheet name="absent days" sheetId="40" r:id="rId11"/>
    <sheet name="Employee by Division" sheetId="29" r:id="rId12"/>
    <sheet name="Max Employee Hours" sheetId="30" r:id="rId13"/>
    <sheet name="MIN Employee Absent Hours" sheetId="31" r:id="rId14"/>
    <sheet name="department by employee" sheetId="4" r:id="rId15"/>
    <sheet name="length of service by Gender" sheetId="7" r:id="rId16"/>
    <sheet name="Employee by length of service" sheetId="8" r:id="rId17"/>
    <sheet name="Max Absent Days" sheetId="9" r:id="rId18"/>
    <sheet name="Min Absent Days" sheetId="33" r:id="rId19"/>
    <sheet name="AgeGroup by Employee" sheetId="6" r:id="rId20"/>
    <sheet name="employee by Hours" sheetId="10" r:id="rId21"/>
    <sheet name="AbsentDays by AgeGroup" sheetId="12" r:id="rId22"/>
    <sheet name="AbsentHours by Department" sheetId="13" r:id="rId23"/>
    <sheet name="AbsentHours by Location" sheetId="14" r:id="rId24"/>
    <sheet name="Split of employee by absentHour" sheetId="16" r:id="rId25"/>
    <sheet name="MFGEmployees4.csv Arima Pastry " sheetId="1" r:id="rId26"/>
    <sheet name="Absent Hours" sheetId="25" r:id="rId27"/>
    <sheet name="Absentdays BY Length of Service" sheetId="19" r:id="rId28"/>
    <sheet name="departments with absentdays" sheetId="20" r:id="rId29"/>
    <sheet name="AbsentD by division and Gender" sheetId="35" r:id="rId30"/>
    <sheet name="Absent Hours by Gender" sheetId="37" r:id="rId31"/>
  </sheets>
  <definedNames>
    <definedName name="Slicer_AbsentHours_category">#N/A</definedName>
    <definedName name="Slicer_Age_Category">#N/A</definedName>
    <definedName name="Slicer_Gender">#N/A</definedName>
    <definedName name="Slicer_Lengthservice_Category">#N/A</definedName>
  </definedNames>
  <calcPr calcId="181029"/>
  <pivotCaches>
    <pivotCache cacheId="4" r:id="rId32"/>
  </pivotCaches>
  <extLs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8340"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2" i="1"/>
  <c r="C8341" i="1"/>
  <c r="C834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2" i="1"/>
  <c r="C8342" i="1" l="1"/>
</calcChain>
</file>

<file path=xl/sharedStrings.xml><?xml version="1.0" encoding="utf-8"?>
<sst xmlns="http://schemas.openxmlformats.org/spreadsheetml/2006/main" count="76691" uniqueCount="7096">
  <si>
    <t>EmployeeNumber</t>
  </si>
  <si>
    <t>Surname</t>
  </si>
  <si>
    <t>GivenName</t>
  </si>
  <si>
    <t>Gender</t>
  </si>
  <si>
    <t>City</t>
  </si>
  <si>
    <t>JobTitle</t>
  </si>
  <si>
    <t>DepartmentName</t>
  </si>
  <si>
    <t>StoreLocation</t>
  </si>
  <si>
    <t>Division</t>
  </si>
  <si>
    <t>Age</t>
  </si>
  <si>
    <t>LengthService</t>
  </si>
  <si>
    <t>AbsentHours</t>
  </si>
  <si>
    <t>BusinessUnit</t>
  </si>
  <si>
    <t>Gutierrez</t>
  </si>
  <si>
    <t>Molly</t>
  </si>
  <si>
    <t>F</t>
  </si>
  <si>
    <t>Burnaby</t>
  </si>
  <si>
    <t>Baker</t>
  </si>
  <si>
    <t>Bakery</t>
  </si>
  <si>
    <t>Stores</t>
  </si>
  <si>
    <t>Hardwick</t>
  </si>
  <si>
    <t>Stephen</t>
  </si>
  <si>
    <t>M</t>
  </si>
  <si>
    <t>Courtenay</t>
  </si>
  <si>
    <t>Nanaimo</t>
  </si>
  <si>
    <t>Delgado</t>
  </si>
  <si>
    <t>Chester</t>
  </si>
  <si>
    <t>Richmond</t>
  </si>
  <si>
    <t>Simon</t>
  </si>
  <si>
    <t>Irene</t>
  </si>
  <si>
    <t>Victoria</t>
  </si>
  <si>
    <t>Delvalle</t>
  </si>
  <si>
    <t>Edward</t>
  </si>
  <si>
    <t>New Westminster</t>
  </si>
  <si>
    <t>Jones</t>
  </si>
  <si>
    <t>Ernie</t>
  </si>
  <si>
    <t>Buford</t>
  </si>
  <si>
    <t>Ralph</t>
  </si>
  <si>
    <t>Vancouver</t>
  </si>
  <si>
    <t>Accounting Clerk</t>
  </si>
  <si>
    <t>Accounting</t>
  </si>
  <si>
    <t>FinanceAndAccounting</t>
  </si>
  <si>
    <t>HeadOffice</t>
  </si>
  <si>
    <t>Lee</t>
  </si>
  <si>
    <t>Gregory</t>
  </si>
  <si>
    <t>Sechelt</t>
  </si>
  <si>
    <t>West Vancouver</t>
  </si>
  <si>
    <t>Smith</t>
  </si>
  <si>
    <t>Jerry</t>
  </si>
  <si>
    <t>Beard</t>
  </si>
  <si>
    <t>Robert</t>
  </si>
  <si>
    <t>Mathis</t>
  </si>
  <si>
    <t>John</t>
  </si>
  <si>
    <t>Barajas</t>
  </si>
  <si>
    <t>Kamloops</t>
  </si>
  <si>
    <t>Leonard</t>
  </si>
  <si>
    <t>James</t>
  </si>
  <si>
    <t>North Vancouver</t>
  </si>
  <si>
    <t>Davis</t>
  </si>
  <si>
    <t>Janet</t>
  </si>
  <si>
    <t>Vananda</t>
  </si>
  <si>
    <t>Bell</t>
  </si>
  <si>
    <t>Thomas</t>
  </si>
  <si>
    <t>Combs</t>
  </si>
  <si>
    <t>Danny</t>
  </si>
  <si>
    <t>Vivanco</t>
  </si>
  <si>
    <t>Anne</t>
  </si>
  <si>
    <t>Craig</t>
  </si>
  <si>
    <t>Bobbie</t>
  </si>
  <si>
    <t>Ilona</t>
  </si>
  <si>
    <t>Watkins</t>
  </si>
  <si>
    <t>Jan</t>
  </si>
  <si>
    <t>Callaway</t>
  </si>
  <si>
    <t>Jesus</t>
  </si>
  <si>
    <t>Hammett</t>
  </si>
  <si>
    <t>Josephine</t>
  </si>
  <si>
    <t>Jarman</t>
  </si>
  <si>
    <t>Sandra</t>
  </si>
  <si>
    <t>Butler</t>
  </si>
  <si>
    <t>Jennifer</t>
  </si>
  <si>
    <t>Simons</t>
  </si>
  <si>
    <t>Larry</t>
  </si>
  <si>
    <t>Mason</t>
  </si>
  <si>
    <t>Penny</t>
  </si>
  <si>
    <t>Aldergrove</t>
  </si>
  <si>
    <t>Burton</t>
  </si>
  <si>
    <t>Theodore</t>
  </si>
  <si>
    <t>Kelowna</t>
  </si>
  <si>
    <t>Hunt</t>
  </si>
  <si>
    <t>Joseph</t>
  </si>
  <si>
    <t>Trail</t>
  </si>
  <si>
    <t>Loiselle</t>
  </si>
  <si>
    <t>Nguyen</t>
  </si>
  <si>
    <t>William</t>
  </si>
  <si>
    <t>Schrupp</t>
  </si>
  <si>
    <t>Penticton</t>
  </si>
  <si>
    <t>Donaldson</t>
  </si>
  <si>
    <t>Adriana</t>
  </si>
  <si>
    <t>Thompson</t>
  </si>
  <si>
    <t>Felipe</t>
  </si>
  <si>
    <t>Duncan</t>
  </si>
  <si>
    <t>Quesnel</t>
  </si>
  <si>
    <t>Livingston</t>
  </si>
  <si>
    <t>Lester</t>
  </si>
  <si>
    <t>Ashley</t>
  </si>
  <si>
    <t>Emma</t>
  </si>
  <si>
    <t>Crawford Bay</t>
  </si>
  <si>
    <t>Cranbrook</t>
  </si>
  <si>
    <t>Jeffery</t>
  </si>
  <si>
    <t>Farris</t>
  </si>
  <si>
    <t>Augustina</t>
  </si>
  <si>
    <t>Colman</t>
  </si>
  <si>
    <t>Katherine</t>
  </si>
  <si>
    <t>Port Hardy</t>
  </si>
  <si>
    <t>Martin</t>
  </si>
  <si>
    <t>Daniel</t>
  </si>
  <si>
    <t>Atencio</t>
  </si>
  <si>
    <t>Morris</t>
  </si>
  <si>
    <t>Logan Lake</t>
  </si>
  <si>
    <t>Harrod</t>
  </si>
  <si>
    <t>Gloria</t>
  </si>
  <si>
    <t>Abbotsford</t>
  </si>
  <si>
    <t>Angelo</t>
  </si>
  <si>
    <t>Dawson Creek</t>
  </si>
  <si>
    <t>Kelley</t>
  </si>
  <si>
    <t>Virginia</t>
  </si>
  <si>
    <t>Turner</t>
  </si>
  <si>
    <t>Surrey</t>
  </si>
  <si>
    <t>Mortimer</t>
  </si>
  <si>
    <t>Cecilia</t>
  </si>
  <si>
    <t>Stutts</t>
  </si>
  <si>
    <t>Belle</t>
  </si>
  <si>
    <t>Bryant</t>
  </si>
  <si>
    <t>Nolan</t>
  </si>
  <si>
    <t>Squamish</t>
  </si>
  <si>
    <t>Allison</t>
  </si>
  <si>
    <t>Connie</t>
  </si>
  <si>
    <t>Good Hope Lake</t>
  </si>
  <si>
    <t>Terrace</t>
  </si>
  <si>
    <t>McAllister</t>
  </si>
  <si>
    <t>Greg</t>
  </si>
  <si>
    <t>Murry</t>
  </si>
  <si>
    <t>Adam</t>
  </si>
  <si>
    <t>Price</t>
  </si>
  <si>
    <t>David</t>
  </si>
  <si>
    <t>McCoy</t>
  </si>
  <si>
    <t>Corey</t>
  </si>
  <si>
    <t>Linda</t>
  </si>
  <si>
    <t>Shultz</t>
  </si>
  <si>
    <t>Charles</t>
  </si>
  <si>
    <t>Medina</t>
  </si>
  <si>
    <t>Bonita</t>
  </si>
  <si>
    <t>Sidney</t>
  </si>
  <si>
    <t>Houston</t>
  </si>
  <si>
    <t>Harold</t>
  </si>
  <si>
    <t>Coquitlam</t>
  </si>
  <si>
    <t>Mejia</t>
  </si>
  <si>
    <t>Chilliwack</t>
  </si>
  <si>
    <t>Bates</t>
  </si>
  <si>
    <t>Okanagan Mission</t>
  </si>
  <si>
    <t>Ross</t>
  </si>
  <si>
    <t>Heller</t>
  </si>
  <si>
    <t>Ganges</t>
  </si>
  <si>
    <t>Murray</t>
  </si>
  <si>
    <t>Faye</t>
  </si>
  <si>
    <t>Accounts Payable Clerk</t>
  </si>
  <si>
    <t>Accounts Payable</t>
  </si>
  <si>
    <t>Allen</t>
  </si>
  <si>
    <t>Michelle</t>
  </si>
  <si>
    <t>Prince George</t>
  </si>
  <si>
    <t>Harvey</t>
  </si>
  <si>
    <t>Atlin</t>
  </si>
  <si>
    <t>Nystrom</t>
  </si>
  <si>
    <t>Jane</t>
  </si>
  <si>
    <t>Albright</t>
  </si>
  <si>
    <t>Paul</t>
  </si>
  <si>
    <t>Whistler</t>
  </si>
  <si>
    <t>Lovely</t>
  </si>
  <si>
    <t>Strayhorn</t>
  </si>
  <si>
    <t>Billie</t>
  </si>
  <si>
    <t>Tammy</t>
  </si>
  <si>
    <t>Spences Bridge</t>
  </si>
  <si>
    <t>Gay</t>
  </si>
  <si>
    <t>Donald</t>
  </si>
  <si>
    <t>Green</t>
  </si>
  <si>
    <t>Earnest</t>
  </si>
  <si>
    <t>New Westminister</t>
  </si>
  <si>
    <t>Riley</t>
  </si>
  <si>
    <t>Wendy</t>
  </si>
  <si>
    <t>Gibsons</t>
  </si>
  <si>
    <t>Malizia</t>
  </si>
  <si>
    <t>Randall</t>
  </si>
  <si>
    <t>Vernon</t>
  </si>
  <si>
    <t>Lopez</t>
  </si>
  <si>
    <t>Florence</t>
  </si>
  <si>
    <t>Howell</t>
  </si>
  <si>
    <t>Carol</t>
  </si>
  <si>
    <t>Fauquier</t>
  </si>
  <si>
    <t>Chico</t>
  </si>
  <si>
    <t>Joyce</t>
  </si>
  <si>
    <t>White</t>
  </si>
  <si>
    <t>Anthony</t>
  </si>
  <si>
    <t>Porter</t>
  </si>
  <si>
    <t>Ana</t>
  </si>
  <si>
    <t>Mackenzie</t>
  </si>
  <si>
    <t>Depaz</t>
  </si>
  <si>
    <t>Shari</t>
  </si>
  <si>
    <t>Witkowski</t>
  </si>
  <si>
    <t>Alice</t>
  </si>
  <si>
    <t>Alvarez</t>
  </si>
  <si>
    <t>Kenneth</t>
  </si>
  <si>
    <t>Morales</t>
  </si>
  <si>
    <t>Soledad</t>
  </si>
  <si>
    <t>Gold Bridge</t>
  </si>
  <si>
    <t>Burden</t>
  </si>
  <si>
    <t>Alexis</t>
  </si>
  <si>
    <t>Dyal</t>
  </si>
  <si>
    <t>Hayden</t>
  </si>
  <si>
    <t>Caban</t>
  </si>
  <si>
    <t>Joshua</t>
  </si>
  <si>
    <t>Knight</t>
  </si>
  <si>
    <t>Mildred</t>
  </si>
  <si>
    <t>Thurmond</t>
  </si>
  <si>
    <t>Monroe</t>
  </si>
  <si>
    <t>Terra</t>
  </si>
  <si>
    <t>Velez</t>
  </si>
  <si>
    <t>Colleen</t>
  </si>
  <si>
    <t>Lisa</t>
  </si>
  <si>
    <t>Godfrey</t>
  </si>
  <si>
    <t>Ramon</t>
  </si>
  <si>
    <t>Jackson</t>
  </si>
  <si>
    <t>Monica</t>
  </si>
  <si>
    <t>Fort Fraser</t>
  </si>
  <si>
    <t>Cristina</t>
  </si>
  <si>
    <t>Schooley</t>
  </si>
  <si>
    <t>Nelson</t>
  </si>
  <si>
    <t>Wireman</t>
  </si>
  <si>
    <t>Jacquie</t>
  </si>
  <si>
    <t>Tripp</t>
  </si>
  <si>
    <t>Simone</t>
  </si>
  <si>
    <t>Cousins</t>
  </si>
  <si>
    <t>Jessica</t>
  </si>
  <si>
    <t>Kaslo</t>
  </si>
  <si>
    <t>Drake</t>
  </si>
  <si>
    <t>Gilreath</t>
  </si>
  <si>
    <t>Mary</t>
  </si>
  <si>
    <t>Lundin</t>
  </si>
  <si>
    <t>Edwina</t>
  </si>
  <si>
    <t>Gleason</t>
  </si>
  <si>
    <t>Esther</t>
  </si>
  <si>
    <t>Sharma</t>
  </si>
  <si>
    <t>Hash</t>
  </si>
  <si>
    <t>Yvonne</t>
  </si>
  <si>
    <t>Harris</t>
  </si>
  <si>
    <t>Arnold</t>
  </si>
  <si>
    <t>Creston</t>
  </si>
  <si>
    <t>Massey</t>
  </si>
  <si>
    <t>Christie</t>
  </si>
  <si>
    <t>Wynndel</t>
  </si>
  <si>
    <t>Webber</t>
  </si>
  <si>
    <t>Hobert</t>
  </si>
  <si>
    <t>Muncho Lake</t>
  </si>
  <si>
    <t>Fort St John</t>
  </si>
  <si>
    <t>Edmondson</t>
  </si>
  <si>
    <t>Cynthia</t>
  </si>
  <si>
    <t>Paschall</t>
  </si>
  <si>
    <t>Marjorie</t>
  </si>
  <si>
    <t>Johnson</t>
  </si>
  <si>
    <t>Dexter</t>
  </si>
  <si>
    <t>Fox</t>
  </si>
  <si>
    <t>Keith</t>
  </si>
  <si>
    <t>Kamen</t>
  </si>
  <si>
    <t>Alan</t>
  </si>
  <si>
    <t>Kitimat</t>
  </si>
  <si>
    <t>Ogden</t>
  </si>
  <si>
    <t>Nancy</t>
  </si>
  <si>
    <t>Lac La Hache</t>
  </si>
  <si>
    <t>Williams Lake</t>
  </si>
  <si>
    <t>Ervin</t>
  </si>
  <si>
    <t>Patricia</t>
  </si>
  <si>
    <t>Armstrong</t>
  </si>
  <si>
    <t>Clark</t>
  </si>
  <si>
    <t>Pauline</t>
  </si>
  <si>
    <t>Andrews</t>
  </si>
  <si>
    <t>Debra</t>
  </si>
  <si>
    <t>Calderon</t>
  </si>
  <si>
    <t>Sybil</t>
  </si>
  <si>
    <t>Torres</t>
  </si>
  <si>
    <t>Ward</t>
  </si>
  <si>
    <t>Browning</t>
  </si>
  <si>
    <t>Christiane</t>
  </si>
  <si>
    <t>Wurth</t>
  </si>
  <si>
    <t>Prescott</t>
  </si>
  <si>
    <t>Wesley</t>
  </si>
  <si>
    <t>Dunham</t>
  </si>
  <si>
    <t>Ligia</t>
  </si>
  <si>
    <t>Hixon</t>
  </si>
  <si>
    <t>Garrett</t>
  </si>
  <si>
    <t>Steve</t>
  </si>
  <si>
    <t>Alexander</t>
  </si>
  <si>
    <t>Tyrone</t>
  </si>
  <si>
    <t>Cheek</t>
  </si>
  <si>
    <t>Ackerman</t>
  </si>
  <si>
    <t>Carrie</t>
  </si>
  <si>
    <t>Ocean Falls</t>
  </si>
  <si>
    <t>Haley</t>
  </si>
  <si>
    <t>Carey</t>
  </si>
  <si>
    <t>Hall</t>
  </si>
  <si>
    <t>Maria</t>
  </si>
  <si>
    <t>Vallican</t>
  </si>
  <si>
    <t>Bunch</t>
  </si>
  <si>
    <t>North Pender Island</t>
  </si>
  <si>
    <t>Terry</t>
  </si>
  <si>
    <t>Bass</t>
  </si>
  <si>
    <t>Brian</t>
  </si>
  <si>
    <t>Montney</t>
  </si>
  <si>
    <t>Wagner</t>
  </si>
  <si>
    <t>McBride</t>
  </si>
  <si>
    <t>Joanne</t>
  </si>
  <si>
    <t>Accounts Receiveable Clerk</t>
  </si>
  <si>
    <t>Accounts Receiveable</t>
  </si>
  <si>
    <t>Cook</t>
  </si>
  <si>
    <t>Loch</t>
  </si>
  <si>
    <t>Dean</t>
  </si>
  <si>
    <t>Defoor</t>
  </si>
  <si>
    <t>Wadlington</t>
  </si>
  <si>
    <t>Arthur</t>
  </si>
  <si>
    <t>Burns Lake</t>
  </si>
  <si>
    <t>Harte</t>
  </si>
  <si>
    <t>Vanessa</t>
  </si>
  <si>
    <t>Midway</t>
  </si>
  <si>
    <t>Galindo</t>
  </si>
  <si>
    <t>Zachary</t>
  </si>
  <si>
    <t>Reardon</t>
  </si>
  <si>
    <t>Flores</t>
  </si>
  <si>
    <t>Doris</t>
  </si>
  <si>
    <t>Busch</t>
  </si>
  <si>
    <t>Phillips</t>
  </si>
  <si>
    <t>Alfredo</t>
  </si>
  <si>
    <t>Westwold</t>
  </si>
  <si>
    <t>Christopher</t>
  </si>
  <si>
    <t>Fernandez</t>
  </si>
  <si>
    <t>Westling</t>
  </si>
  <si>
    <t>Sharonda</t>
  </si>
  <si>
    <t>Pelletier</t>
  </si>
  <si>
    <t>Ronald</t>
  </si>
  <si>
    <t>Chacon</t>
  </si>
  <si>
    <t>Petty</t>
  </si>
  <si>
    <t>Leland</t>
  </si>
  <si>
    <t>Whitmire</t>
  </si>
  <si>
    <t>Ernestine</t>
  </si>
  <si>
    <t>Rivers</t>
  </si>
  <si>
    <t>Matthew</t>
  </si>
  <si>
    <t>Meyers</t>
  </si>
  <si>
    <t>Kim</t>
  </si>
  <si>
    <t>Golden</t>
  </si>
  <si>
    <t>Hebert</t>
  </si>
  <si>
    <t>Sheree</t>
  </si>
  <si>
    <t>Port Coquitlam</t>
  </si>
  <si>
    <t>Jacques</t>
  </si>
  <si>
    <t>Pearl</t>
  </si>
  <si>
    <t>Valdez</t>
  </si>
  <si>
    <t>Gabriela</t>
  </si>
  <si>
    <t>Vidrine</t>
  </si>
  <si>
    <t>Carbone</t>
  </si>
  <si>
    <t>Edith</t>
  </si>
  <si>
    <t>Hernandez</t>
  </si>
  <si>
    <t>Campbell</t>
  </si>
  <si>
    <t>Frank</t>
  </si>
  <si>
    <t>White Rock</t>
  </si>
  <si>
    <t>Raley</t>
  </si>
  <si>
    <t>Charlie</t>
  </si>
  <si>
    <t>Rayfield</t>
  </si>
  <si>
    <t>Shea</t>
  </si>
  <si>
    <t>Melinda</t>
  </si>
  <si>
    <t>Coleman</t>
  </si>
  <si>
    <t>Haynes</t>
  </si>
  <si>
    <t>Patrick</t>
  </si>
  <si>
    <t>Bonilla</t>
  </si>
  <si>
    <t>Frederick</t>
  </si>
  <si>
    <t>Tobin</t>
  </si>
  <si>
    <t>Sonia</t>
  </si>
  <si>
    <t>Wood</t>
  </si>
  <si>
    <t>Denise</t>
  </si>
  <si>
    <t>Guajardo</t>
  </si>
  <si>
    <t>Summerland</t>
  </si>
  <si>
    <t>Marshall</t>
  </si>
  <si>
    <t>Caroline</t>
  </si>
  <si>
    <t>Ray</t>
  </si>
  <si>
    <t>Baum</t>
  </si>
  <si>
    <t>Stephanie</t>
  </si>
  <si>
    <t>Auditor</t>
  </si>
  <si>
    <t>Audit</t>
  </si>
  <si>
    <t>Dubin</t>
  </si>
  <si>
    <t>Joesph</t>
  </si>
  <si>
    <t>Giles</t>
  </si>
  <si>
    <t>Sarah</t>
  </si>
  <si>
    <t>Layman</t>
  </si>
  <si>
    <t>Angelica</t>
  </si>
  <si>
    <t>Michaela</t>
  </si>
  <si>
    <t>Williams</t>
  </si>
  <si>
    <t>Michael</t>
  </si>
  <si>
    <t>Hoyt</t>
  </si>
  <si>
    <t>Belliveau</t>
  </si>
  <si>
    <t>Tina</t>
  </si>
  <si>
    <t>Hoffman</t>
  </si>
  <si>
    <t>Marvin</t>
  </si>
  <si>
    <t>Langley</t>
  </si>
  <si>
    <t>Slavin</t>
  </si>
  <si>
    <t>Rosenfeld</t>
  </si>
  <si>
    <t>Bryan</t>
  </si>
  <si>
    <t>Hines</t>
  </si>
  <si>
    <t>Oswaldo</t>
  </si>
  <si>
    <t>Finley</t>
  </si>
  <si>
    <t>Anna</t>
  </si>
  <si>
    <t>McCaffery</t>
  </si>
  <si>
    <t>Francis</t>
  </si>
  <si>
    <t>Ditch</t>
  </si>
  <si>
    <t>Diana</t>
  </si>
  <si>
    <t>Foster</t>
  </si>
  <si>
    <t>Bonnie</t>
  </si>
  <si>
    <t>Mitchell</t>
  </si>
  <si>
    <t>Peterson</t>
  </si>
  <si>
    <t>Brenda</t>
  </si>
  <si>
    <t>Huntingdon</t>
  </si>
  <si>
    <t>Stokley</t>
  </si>
  <si>
    <t>George</t>
  </si>
  <si>
    <t>Hauser</t>
  </si>
  <si>
    <t>Russell</t>
  </si>
  <si>
    <t>Mott</t>
  </si>
  <si>
    <t>Yale</t>
  </si>
  <si>
    <t>Aiyansh</t>
  </si>
  <si>
    <t>Norman</t>
  </si>
  <si>
    <t>Forrest</t>
  </si>
  <si>
    <t>Tamara</t>
  </si>
  <si>
    <t>Britt</t>
  </si>
  <si>
    <t>Bennett</t>
  </si>
  <si>
    <t>Jimmy</t>
  </si>
  <si>
    <t>Caitlin</t>
  </si>
  <si>
    <t>Haney</t>
  </si>
  <si>
    <t>Wann</t>
  </si>
  <si>
    <t>Amy</t>
  </si>
  <si>
    <t>Roberson</t>
  </si>
  <si>
    <t>Dennis</t>
  </si>
  <si>
    <t>Moore</t>
  </si>
  <si>
    <t>Philip</t>
  </si>
  <si>
    <t>Parker</t>
  </si>
  <si>
    <t>Karen</t>
  </si>
  <si>
    <t>Skipper</t>
  </si>
  <si>
    <t>Bowen Island</t>
  </si>
  <si>
    <t>Klein</t>
  </si>
  <si>
    <t>Vaughn</t>
  </si>
  <si>
    <t>Fort Langley</t>
  </si>
  <si>
    <t>Juan</t>
  </si>
  <si>
    <t>Clinton</t>
  </si>
  <si>
    <t>Lavalley</t>
  </si>
  <si>
    <t>Glen</t>
  </si>
  <si>
    <t>Minerva</t>
  </si>
  <si>
    <t>Cassiar</t>
  </si>
  <si>
    <t>Elmore</t>
  </si>
  <si>
    <t>Alfred</t>
  </si>
  <si>
    <t>Billy</t>
  </si>
  <si>
    <t>Ceaser</t>
  </si>
  <si>
    <t>Collier</t>
  </si>
  <si>
    <t>Steven</t>
  </si>
  <si>
    <t>Aaron</t>
  </si>
  <si>
    <t>Moultrie</t>
  </si>
  <si>
    <t>Kevin</t>
  </si>
  <si>
    <t>Witt</t>
  </si>
  <si>
    <t>Melissa</t>
  </si>
  <si>
    <t>Duvall</t>
  </si>
  <si>
    <t>Gina</t>
  </si>
  <si>
    <t>Willard</t>
  </si>
  <si>
    <t>Jeffrey</t>
  </si>
  <si>
    <t>Jacobs</t>
  </si>
  <si>
    <t>Lopes</t>
  </si>
  <si>
    <t>Pender Harbour</t>
  </si>
  <si>
    <t>Wolfram</t>
  </si>
  <si>
    <t>Betty</t>
  </si>
  <si>
    <t>Dunn</t>
  </si>
  <si>
    <t>Heather</t>
  </si>
  <si>
    <t>Kroon</t>
  </si>
  <si>
    <t>Brent</t>
  </si>
  <si>
    <t>Finke</t>
  </si>
  <si>
    <t>Hulett</t>
  </si>
  <si>
    <t>Parksville</t>
  </si>
  <si>
    <t>Ponce</t>
  </si>
  <si>
    <t>Melanie</t>
  </si>
  <si>
    <t>Ellis</t>
  </si>
  <si>
    <t>Jeri</t>
  </si>
  <si>
    <t>Cox</t>
  </si>
  <si>
    <t>Conrad</t>
  </si>
  <si>
    <t>Raymond</t>
  </si>
  <si>
    <t>Banks</t>
  </si>
  <si>
    <t>Ryan</t>
  </si>
  <si>
    <t>Kendall</t>
  </si>
  <si>
    <t>Bernadette</t>
  </si>
  <si>
    <t>Labrie</t>
  </si>
  <si>
    <t>Vicky</t>
  </si>
  <si>
    <t>Mcleese Lake</t>
  </si>
  <si>
    <t>Ash</t>
  </si>
  <si>
    <t>Salisbury</t>
  </si>
  <si>
    <t>Susan</t>
  </si>
  <si>
    <t>Healy</t>
  </si>
  <si>
    <t>Ann</t>
  </si>
  <si>
    <t>Campbell River</t>
  </si>
  <si>
    <t>Blake</t>
  </si>
  <si>
    <t>Vega</t>
  </si>
  <si>
    <t>Yoshiko</t>
  </si>
  <si>
    <t>Wells</t>
  </si>
  <si>
    <t>Hamlin</t>
  </si>
  <si>
    <t>Adams</t>
  </si>
  <si>
    <t>Andre</t>
  </si>
  <si>
    <t>Bakery Manager</t>
  </si>
  <si>
    <t>Carruth</t>
  </si>
  <si>
    <t>Manning Park</t>
  </si>
  <si>
    <t>Norris</t>
  </si>
  <si>
    <t>Kristin</t>
  </si>
  <si>
    <t>Decker Lake</t>
  </si>
  <si>
    <t>Wiley</t>
  </si>
  <si>
    <t>Salmon Arm</t>
  </si>
  <si>
    <t>Jocelyn</t>
  </si>
  <si>
    <t>Goff</t>
  </si>
  <si>
    <t>Phillip</t>
  </si>
  <si>
    <t>Reese</t>
  </si>
  <si>
    <t>Amanda</t>
  </si>
  <si>
    <t>Keating</t>
  </si>
  <si>
    <t>Sooke</t>
  </si>
  <si>
    <t>McLaren</t>
  </si>
  <si>
    <t>Colucci</t>
  </si>
  <si>
    <t>Evelyn</t>
  </si>
  <si>
    <t>Wilson</t>
  </si>
  <si>
    <t>Beverly</t>
  </si>
  <si>
    <t>Horsefly</t>
  </si>
  <si>
    <t>Invermere</t>
  </si>
  <si>
    <t>Barnard</t>
  </si>
  <si>
    <t>Georgia</t>
  </si>
  <si>
    <t>Perez</t>
  </si>
  <si>
    <t>Erin</t>
  </si>
  <si>
    <t>Lindo</t>
  </si>
  <si>
    <t>Topley</t>
  </si>
  <si>
    <t>Furman</t>
  </si>
  <si>
    <t>Neill</t>
  </si>
  <si>
    <t>Kelly</t>
  </si>
  <si>
    <t>Hilyard</t>
  </si>
  <si>
    <t>Harder</t>
  </si>
  <si>
    <t>Gary</t>
  </si>
  <si>
    <t>Goode</t>
  </si>
  <si>
    <t>Todd</t>
  </si>
  <si>
    <t>Field</t>
  </si>
  <si>
    <t>Barbara</t>
  </si>
  <si>
    <t>Leblanc</t>
  </si>
  <si>
    <t>Louis</t>
  </si>
  <si>
    <t>Youbou</t>
  </si>
  <si>
    <t>Geist</t>
  </si>
  <si>
    <t>McCann</t>
  </si>
  <si>
    <t>Hazel</t>
  </si>
  <si>
    <t>Logan</t>
  </si>
  <si>
    <t>Salinas</t>
  </si>
  <si>
    <t>Ernest</t>
  </si>
  <si>
    <t>Sherman</t>
  </si>
  <si>
    <t>Viola</t>
  </si>
  <si>
    <t>Santo</t>
  </si>
  <si>
    <t>Hubert</t>
  </si>
  <si>
    <t>Sorrento</t>
  </si>
  <si>
    <t>Knotts</t>
  </si>
  <si>
    <t>Gaddy</t>
  </si>
  <si>
    <t>Tracy</t>
  </si>
  <si>
    <t>Holloway</t>
  </si>
  <si>
    <t>Louisa</t>
  </si>
  <si>
    <t>Fralick</t>
  </si>
  <si>
    <t>Thelma</t>
  </si>
  <si>
    <t>Lamm</t>
  </si>
  <si>
    <t>Breanna</t>
  </si>
  <si>
    <t>Gregor</t>
  </si>
  <si>
    <t>Galligan</t>
  </si>
  <si>
    <t>Tice</t>
  </si>
  <si>
    <t>Weaver</t>
  </si>
  <si>
    <t>Gwendolyn</t>
  </si>
  <si>
    <t>Merritt</t>
  </si>
  <si>
    <t>Braud</t>
  </si>
  <si>
    <t>Alfonso</t>
  </si>
  <si>
    <t>Kelleher</t>
  </si>
  <si>
    <t>Latonya</t>
  </si>
  <si>
    <t>Gorski</t>
  </si>
  <si>
    <t>Henrietta</t>
  </si>
  <si>
    <t>Rossland</t>
  </si>
  <si>
    <t>Harry</t>
  </si>
  <si>
    <t>Gelinas</t>
  </si>
  <si>
    <t>Hansen</t>
  </si>
  <si>
    <t>Earl</t>
  </si>
  <si>
    <t>Russo</t>
  </si>
  <si>
    <t>Higginbotham</t>
  </si>
  <si>
    <t>Castlegar</t>
  </si>
  <si>
    <t>Hollen</t>
  </si>
  <si>
    <t>Utter</t>
  </si>
  <si>
    <t>Crafton</t>
  </si>
  <si>
    <t>Curtis</t>
  </si>
  <si>
    <t>Freida</t>
  </si>
  <si>
    <t>Bernice</t>
  </si>
  <si>
    <t>Neal</t>
  </si>
  <si>
    <t>Courtois</t>
  </si>
  <si>
    <t>Mobley</t>
  </si>
  <si>
    <t>Willie</t>
  </si>
  <si>
    <t>Noriega</t>
  </si>
  <si>
    <t>Benefits Admin</t>
  </si>
  <si>
    <t>Employee Records</t>
  </si>
  <si>
    <t>HumanResources</t>
  </si>
  <si>
    <t>Barrientez</t>
  </si>
  <si>
    <t>Xavier</t>
  </si>
  <si>
    <t>Ingram</t>
  </si>
  <si>
    <t>Cashier</t>
  </si>
  <si>
    <t>Customer Service</t>
  </si>
  <si>
    <t>Ober</t>
  </si>
  <si>
    <t>Hull</t>
  </si>
  <si>
    <t>Lori</t>
  </si>
  <si>
    <t>Sands</t>
  </si>
  <si>
    <t>Diane</t>
  </si>
  <si>
    <t>Watts</t>
  </si>
  <si>
    <t>Ismael</t>
  </si>
  <si>
    <t>Lynch</t>
  </si>
  <si>
    <t>Gerard</t>
  </si>
  <si>
    <t>Willow Point</t>
  </si>
  <si>
    <t>Guzman</t>
  </si>
  <si>
    <t>Sharon</t>
  </si>
  <si>
    <t>Carbaugh</t>
  </si>
  <si>
    <t>Espinoza</t>
  </si>
  <si>
    <t>Mills</t>
  </si>
  <si>
    <t>Tiffany</t>
  </si>
  <si>
    <t>Chamness</t>
  </si>
  <si>
    <t>Richard</t>
  </si>
  <si>
    <t>Bricker</t>
  </si>
  <si>
    <t>Jacqueline</t>
  </si>
  <si>
    <t>Yokoyama</t>
  </si>
  <si>
    <t>Jorge</t>
  </si>
  <si>
    <t>Justin</t>
  </si>
  <si>
    <t>Gomez</t>
  </si>
  <si>
    <t>Compensation Analyst</t>
  </si>
  <si>
    <t>Compensation</t>
  </si>
  <si>
    <t>Cromer</t>
  </si>
  <si>
    <t>Snowden</t>
  </si>
  <si>
    <t>Helton</t>
  </si>
  <si>
    <t>Shockley</t>
  </si>
  <si>
    <t>Franklin</t>
  </si>
  <si>
    <t>Johnstone</t>
  </si>
  <si>
    <t>Armand</t>
  </si>
  <si>
    <t>Linder</t>
  </si>
  <si>
    <t>Janice</t>
  </si>
  <si>
    <t>Gonzalez</t>
  </si>
  <si>
    <t>Rodney</t>
  </si>
  <si>
    <t>Stalder</t>
  </si>
  <si>
    <t>Lawrence</t>
  </si>
  <si>
    <t>Woss</t>
  </si>
  <si>
    <t>Daisy</t>
  </si>
  <si>
    <t>Olson</t>
  </si>
  <si>
    <t>Cobble Hill</t>
  </si>
  <si>
    <t>Collins</t>
  </si>
  <si>
    <t>Timothy</t>
  </si>
  <si>
    <t>Clay</t>
  </si>
  <si>
    <t>Bob Quinn Lake</t>
  </si>
  <si>
    <t>Snow</t>
  </si>
  <si>
    <t>Darwin</t>
  </si>
  <si>
    <t>Giuliani</t>
  </si>
  <si>
    <t>Hedley</t>
  </si>
  <si>
    <t>Princeton</t>
  </si>
  <si>
    <t>Kwan</t>
  </si>
  <si>
    <t>Sardis</t>
  </si>
  <si>
    <t>Moody</t>
  </si>
  <si>
    <t>Bebe</t>
  </si>
  <si>
    <t>Burg</t>
  </si>
  <si>
    <t>Eleanor</t>
  </si>
  <si>
    <t>Zamora</t>
  </si>
  <si>
    <t>Frances</t>
  </si>
  <si>
    <t>Sparwood</t>
  </si>
  <si>
    <t>Jeremiah</t>
  </si>
  <si>
    <t>Port Mcneill</t>
  </si>
  <si>
    <t>Alvarado</t>
  </si>
  <si>
    <t>Anabel</t>
  </si>
  <si>
    <t>Hughes</t>
  </si>
  <si>
    <t>Margaret</t>
  </si>
  <si>
    <t>Salmon Valley</t>
  </si>
  <si>
    <t>Grace</t>
  </si>
  <si>
    <t>Cunningham</t>
  </si>
  <si>
    <t>Corcoran</t>
  </si>
  <si>
    <t>Cassandra</t>
  </si>
  <si>
    <t>Stier</t>
  </si>
  <si>
    <t>Horton</t>
  </si>
  <si>
    <t>Samuel</t>
  </si>
  <si>
    <t>Davenport</t>
  </si>
  <si>
    <t>Mullen</t>
  </si>
  <si>
    <t>HRIS Analyst</t>
  </si>
  <si>
    <t>HR Technology</t>
  </si>
  <si>
    <t>Dobbs</t>
  </si>
  <si>
    <t>Mendez</t>
  </si>
  <si>
    <t>Hedges</t>
  </si>
  <si>
    <t>Feldman</t>
  </si>
  <si>
    <t>Troy</t>
  </si>
  <si>
    <t>Booth</t>
  </si>
  <si>
    <t>Blanca</t>
  </si>
  <si>
    <t>Cummings</t>
  </si>
  <si>
    <t>Lance</t>
  </si>
  <si>
    <t>Bober</t>
  </si>
  <si>
    <t>Agassiz</t>
  </si>
  <si>
    <t>Shaffer</t>
  </si>
  <si>
    <t>Reyes</t>
  </si>
  <si>
    <t>Lauren</t>
  </si>
  <si>
    <t>Calles</t>
  </si>
  <si>
    <t>Rowen</t>
  </si>
  <si>
    <t>Meadows</t>
  </si>
  <si>
    <t>Carlos</t>
  </si>
  <si>
    <t>Hurlburt</t>
  </si>
  <si>
    <t>Avola</t>
  </si>
  <si>
    <t>Castillo</t>
  </si>
  <si>
    <t>Angela</t>
  </si>
  <si>
    <t>Bear Lake</t>
  </si>
  <si>
    <t>Honaker</t>
  </si>
  <si>
    <t>Westman</t>
  </si>
  <si>
    <t>Stacy</t>
  </si>
  <si>
    <t>Kuntz</t>
  </si>
  <si>
    <t>Alonzo</t>
  </si>
  <si>
    <t>Janette</t>
  </si>
  <si>
    <t>Walker</t>
  </si>
  <si>
    <t>Yvette</t>
  </si>
  <si>
    <t>Garcia</t>
  </si>
  <si>
    <t>Myers</t>
  </si>
  <si>
    <t>Martinez</t>
  </si>
  <si>
    <t>Brackendale</t>
  </si>
  <si>
    <t>March</t>
  </si>
  <si>
    <t>Hays</t>
  </si>
  <si>
    <t>Patterson</t>
  </si>
  <si>
    <t>Skookumchuck</t>
  </si>
  <si>
    <t>Greenberg</t>
  </si>
  <si>
    <t>Tami</t>
  </si>
  <si>
    <t>Roland</t>
  </si>
  <si>
    <t>Staub</t>
  </si>
  <si>
    <t>Crisp</t>
  </si>
  <si>
    <t>Salvador</t>
  </si>
  <si>
    <t>Drayton</t>
  </si>
  <si>
    <t>Megan</t>
  </si>
  <si>
    <t>Francisco</t>
  </si>
  <si>
    <t>Stanko</t>
  </si>
  <si>
    <t>Rose</t>
  </si>
  <si>
    <t>Pollard</t>
  </si>
  <si>
    <t>Katie</t>
  </si>
  <si>
    <t>Lietz</t>
  </si>
  <si>
    <t>Katrina</t>
  </si>
  <si>
    <t>Carpentier</t>
  </si>
  <si>
    <t>Investment Analyst</t>
  </si>
  <si>
    <t>Investment</t>
  </si>
  <si>
    <t>McCloud</t>
  </si>
  <si>
    <t>Britannia Beach</t>
  </si>
  <si>
    <t>Jose</t>
  </si>
  <si>
    <t>Navarrete</t>
  </si>
  <si>
    <t>Buendia</t>
  </si>
  <si>
    <t>Comox</t>
  </si>
  <si>
    <t>Winship</t>
  </si>
  <si>
    <t>Paxson</t>
  </si>
  <si>
    <t>Acevedo</t>
  </si>
  <si>
    <t>Oneal</t>
  </si>
  <si>
    <t>Hunter</t>
  </si>
  <si>
    <t>Miranda</t>
  </si>
  <si>
    <t>Sonya</t>
  </si>
  <si>
    <t>Walter</t>
  </si>
  <si>
    <t>Howard</t>
  </si>
  <si>
    <t>Ruby</t>
  </si>
  <si>
    <t>Pickett</t>
  </si>
  <si>
    <t>Marta</t>
  </si>
  <si>
    <t>McDonald</t>
  </si>
  <si>
    <t>Raquel</t>
  </si>
  <si>
    <t>Usher</t>
  </si>
  <si>
    <t>Clifton</t>
  </si>
  <si>
    <t>Click</t>
  </si>
  <si>
    <t>Audra</t>
  </si>
  <si>
    <t>Whitman</t>
  </si>
  <si>
    <t>Vargas</t>
  </si>
  <si>
    <t>Flatrock</t>
  </si>
  <si>
    <t>Owen</t>
  </si>
  <si>
    <t>Jay</t>
  </si>
  <si>
    <t>Hayes</t>
  </si>
  <si>
    <t>Eric</t>
  </si>
  <si>
    <t>Labor Relations Analyst</t>
  </si>
  <si>
    <t>Labor Relations</t>
  </si>
  <si>
    <t>Creighton</t>
  </si>
  <si>
    <t>Marie</t>
  </si>
  <si>
    <t>Briones</t>
  </si>
  <si>
    <t>Karin</t>
  </si>
  <si>
    <t>Kent</t>
  </si>
  <si>
    <t>Jeremy</t>
  </si>
  <si>
    <t>Fort Nelson</t>
  </si>
  <si>
    <t>Pierce</t>
  </si>
  <si>
    <t>Anita</t>
  </si>
  <si>
    <t>Sergio</t>
  </si>
  <si>
    <t>Reeves</t>
  </si>
  <si>
    <t>Freddy</t>
  </si>
  <si>
    <t>Tovar</t>
  </si>
  <si>
    <t>Sullivan</t>
  </si>
  <si>
    <t>Hess</t>
  </si>
  <si>
    <t>Nance</t>
  </si>
  <si>
    <t>Elaine</t>
  </si>
  <si>
    <t>Oneil</t>
  </si>
  <si>
    <t>Austin</t>
  </si>
  <si>
    <t>Arrington</t>
  </si>
  <si>
    <t>Donna</t>
  </si>
  <si>
    <t>Toliver</t>
  </si>
  <si>
    <t>Slocan</t>
  </si>
  <si>
    <t>Adkins</t>
  </si>
  <si>
    <t>Lumby</t>
  </si>
  <si>
    <t>Cristobal</t>
  </si>
  <si>
    <t>Ruiz</t>
  </si>
  <si>
    <t>Recruiter</t>
  </si>
  <si>
    <t>Recruitment</t>
  </si>
  <si>
    <t>Marin</t>
  </si>
  <si>
    <t>Helen</t>
  </si>
  <si>
    <t>April</t>
  </si>
  <si>
    <t>Stevens</t>
  </si>
  <si>
    <t>Matt</t>
  </si>
  <si>
    <t>Hufford</t>
  </si>
  <si>
    <t>Salena</t>
  </si>
  <si>
    <t>Chase</t>
  </si>
  <si>
    <t>Shawnee</t>
  </si>
  <si>
    <t>Dairy Person</t>
  </si>
  <si>
    <t>Dairy</t>
  </si>
  <si>
    <t>Powell</t>
  </si>
  <si>
    <t>Brittany</t>
  </si>
  <si>
    <t>Richardson</t>
  </si>
  <si>
    <t>Boston Bar</t>
  </si>
  <si>
    <t>Burt</t>
  </si>
  <si>
    <t>Joy</t>
  </si>
  <si>
    <t>Port Alberni</t>
  </si>
  <si>
    <t>Orsini</t>
  </si>
  <si>
    <t>Marcus</t>
  </si>
  <si>
    <t>Webb</t>
  </si>
  <si>
    <t>Union Bay</t>
  </si>
  <si>
    <t>Hallock</t>
  </si>
  <si>
    <t>Lorine</t>
  </si>
  <si>
    <t>Cecelia</t>
  </si>
  <si>
    <t>Francois Lake</t>
  </si>
  <si>
    <t>Archer</t>
  </si>
  <si>
    <t>Renee</t>
  </si>
  <si>
    <t>Tobey</t>
  </si>
  <si>
    <t>Sheffield</t>
  </si>
  <si>
    <t>Rosemary</t>
  </si>
  <si>
    <t>Leslie</t>
  </si>
  <si>
    <t>Buda</t>
  </si>
  <si>
    <t>Haveman</t>
  </si>
  <si>
    <t>Shannon</t>
  </si>
  <si>
    <t>Chief Lake</t>
  </si>
  <si>
    <t>Hockman</t>
  </si>
  <si>
    <t>Lakeisha</t>
  </si>
  <si>
    <t>Muir</t>
  </si>
  <si>
    <t>Systems Analyst</t>
  </si>
  <si>
    <t>Information Technology</t>
  </si>
  <si>
    <t>InfoTech</t>
  </si>
  <si>
    <t>King</t>
  </si>
  <si>
    <t>Zoraida</t>
  </si>
  <si>
    <t>Traylor</t>
  </si>
  <si>
    <t>Camp</t>
  </si>
  <si>
    <t>Chris</t>
  </si>
  <si>
    <t>Quesada</t>
  </si>
  <si>
    <t>Cathy</t>
  </si>
  <si>
    <t>Willis</t>
  </si>
  <si>
    <t>Lyons</t>
  </si>
  <si>
    <t>Jeannette</t>
  </si>
  <si>
    <t>Gerald</t>
  </si>
  <si>
    <t>Jimenez</t>
  </si>
  <si>
    <t>Mike</t>
  </si>
  <si>
    <t>Trainer</t>
  </si>
  <si>
    <t>Training</t>
  </si>
  <si>
    <t>Nusbaum</t>
  </si>
  <si>
    <t>Calcote</t>
  </si>
  <si>
    <t>Hildred</t>
  </si>
  <si>
    <t>Erica</t>
  </si>
  <si>
    <t>Chang</t>
  </si>
  <si>
    <t>Gertrude</t>
  </si>
  <si>
    <t>Gracie</t>
  </si>
  <si>
    <t>Bull</t>
  </si>
  <si>
    <t>Robbins</t>
  </si>
  <si>
    <t>Henry</t>
  </si>
  <si>
    <t>Spinks</t>
  </si>
  <si>
    <t>Danielle</t>
  </si>
  <si>
    <t>Roos</t>
  </si>
  <si>
    <t>Vanleuven</t>
  </si>
  <si>
    <t>Pettiford</t>
  </si>
  <si>
    <t>Jason</t>
  </si>
  <si>
    <t>Grimes</t>
  </si>
  <si>
    <t>Elizabeth</t>
  </si>
  <si>
    <t>Beaver Valley</t>
  </si>
  <si>
    <t>Nicholas</t>
  </si>
  <si>
    <t>Mays</t>
  </si>
  <si>
    <t>Oyster River</t>
  </si>
  <si>
    <t>Winston</t>
  </si>
  <si>
    <t>Bertrand</t>
  </si>
  <si>
    <t>Lorenz</t>
  </si>
  <si>
    <t>Shane</t>
  </si>
  <si>
    <t>Felix</t>
  </si>
  <si>
    <t>Carl</t>
  </si>
  <si>
    <t>Nevitt</t>
  </si>
  <si>
    <t>D'arcy</t>
  </si>
  <si>
    <t>Troup</t>
  </si>
  <si>
    <t>Martha</t>
  </si>
  <si>
    <t>Farley</t>
  </si>
  <si>
    <t>Winfield</t>
  </si>
  <si>
    <t>Sheppard</t>
  </si>
  <si>
    <t>Viviana</t>
  </si>
  <si>
    <t>Brown</t>
  </si>
  <si>
    <t>Peggy</t>
  </si>
  <si>
    <t>Stella</t>
  </si>
  <si>
    <t>Ernst</t>
  </si>
  <si>
    <t>Callahan</t>
  </si>
  <si>
    <t>Head</t>
  </si>
  <si>
    <t>Geneva</t>
  </si>
  <si>
    <t>Barr</t>
  </si>
  <si>
    <t>Boyd</t>
  </si>
  <si>
    <t>Gayle</t>
  </si>
  <si>
    <t>Norberg</t>
  </si>
  <si>
    <t>Ogle</t>
  </si>
  <si>
    <t>Soria</t>
  </si>
  <si>
    <t>McMaster</t>
  </si>
  <si>
    <t>Tim</t>
  </si>
  <si>
    <t>Hardy</t>
  </si>
  <si>
    <t>Nick</t>
  </si>
  <si>
    <t>Devaney</t>
  </si>
  <si>
    <t>Stacey</t>
  </si>
  <si>
    <t>Jackie</t>
  </si>
  <si>
    <t>Lucas</t>
  </si>
  <si>
    <t>Julie</t>
  </si>
  <si>
    <t>Bains</t>
  </si>
  <si>
    <t>Andrea</t>
  </si>
  <si>
    <t>Julio</t>
  </si>
  <si>
    <t>Tart</t>
  </si>
  <si>
    <t>Rogers</t>
  </si>
  <si>
    <t>Koopman</t>
  </si>
  <si>
    <t>Michele</t>
  </si>
  <si>
    <t>Lawson</t>
  </si>
  <si>
    <t>Valemount</t>
  </si>
  <si>
    <t>Morgan</t>
  </si>
  <si>
    <t>Nathan</t>
  </si>
  <si>
    <t>Tidwell</t>
  </si>
  <si>
    <t>Dominguez</t>
  </si>
  <si>
    <t>Conley</t>
  </si>
  <si>
    <t>Leon</t>
  </si>
  <si>
    <t>Shields</t>
  </si>
  <si>
    <t>Higgins</t>
  </si>
  <si>
    <t>Roger</t>
  </si>
  <si>
    <t>Payne</t>
  </si>
  <si>
    <t>Baughman</t>
  </si>
  <si>
    <t>Julius</t>
  </si>
  <si>
    <t>Beerman</t>
  </si>
  <si>
    <t>Clyde</t>
  </si>
  <si>
    <t>Sandoval</t>
  </si>
  <si>
    <t>Ione</t>
  </si>
  <si>
    <t>Graham</t>
  </si>
  <si>
    <t>Fitts</t>
  </si>
  <si>
    <t>Gross</t>
  </si>
  <si>
    <t>Jean</t>
  </si>
  <si>
    <t>Raines</t>
  </si>
  <si>
    <t>Shelly</t>
  </si>
  <si>
    <t>Gardner</t>
  </si>
  <si>
    <t>Trejo</t>
  </si>
  <si>
    <t>Faber</t>
  </si>
  <si>
    <t>Happel</t>
  </si>
  <si>
    <t>Jankowski</t>
  </si>
  <si>
    <t>Little</t>
  </si>
  <si>
    <t>Hoskins</t>
  </si>
  <si>
    <t>Englehart</t>
  </si>
  <si>
    <t>Kimberly</t>
  </si>
  <si>
    <t>Miller</t>
  </si>
  <si>
    <t>Eastridge</t>
  </si>
  <si>
    <t>Alvin</t>
  </si>
  <si>
    <t>Zwilling</t>
  </si>
  <si>
    <t>Claire</t>
  </si>
  <si>
    <t>Neilsen</t>
  </si>
  <si>
    <t>Joan</t>
  </si>
  <si>
    <t>Hambrick</t>
  </si>
  <si>
    <t>Talbert</t>
  </si>
  <si>
    <t>Clara</t>
  </si>
  <si>
    <t>Port Alice</t>
  </si>
  <si>
    <t>Reynolds</t>
  </si>
  <si>
    <t>Bobby</t>
  </si>
  <si>
    <t>Glowacki</t>
  </si>
  <si>
    <t>Maggie</t>
  </si>
  <si>
    <t>Jernigan</t>
  </si>
  <si>
    <t>Harrison</t>
  </si>
  <si>
    <t>Viva</t>
  </si>
  <si>
    <t>Lakeview Heights</t>
  </si>
  <si>
    <t>Seitz</t>
  </si>
  <si>
    <t>Dotson</t>
  </si>
  <si>
    <t>Sean</t>
  </si>
  <si>
    <t>Higbee</t>
  </si>
  <si>
    <t>Spencer</t>
  </si>
  <si>
    <t>Ted</t>
  </si>
  <si>
    <t>Tucker</t>
  </si>
  <si>
    <t>Ken</t>
  </si>
  <si>
    <t>Wm</t>
  </si>
  <si>
    <t>Carroll</t>
  </si>
  <si>
    <t>Demetrius</t>
  </si>
  <si>
    <t>Rodger</t>
  </si>
  <si>
    <t>Hand</t>
  </si>
  <si>
    <t>Marguerite</t>
  </si>
  <si>
    <t>Chan</t>
  </si>
  <si>
    <t>Wainwright</t>
  </si>
  <si>
    <t>Stevenson</t>
  </si>
  <si>
    <t>Pamela</t>
  </si>
  <si>
    <t>Jim</t>
  </si>
  <si>
    <t>Deborah</t>
  </si>
  <si>
    <t>Bunker</t>
  </si>
  <si>
    <t>Aileen</t>
  </si>
  <si>
    <t>Dumas</t>
  </si>
  <si>
    <t>Winnie</t>
  </si>
  <si>
    <t>Tarbox</t>
  </si>
  <si>
    <t>Dawn</t>
  </si>
  <si>
    <t>Gregg</t>
  </si>
  <si>
    <t>Anderson</t>
  </si>
  <si>
    <t>Maurice</t>
  </si>
  <si>
    <t>Durbin</t>
  </si>
  <si>
    <t>Kara</t>
  </si>
  <si>
    <t>Burleson</t>
  </si>
  <si>
    <t>Angeline</t>
  </si>
  <si>
    <t>Bowles</t>
  </si>
  <si>
    <t>Shani</t>
  </si>
  <si>
    <t>Shaver</t>
  </si>
  <si>
    <t>Arvizu</t>
  </si>
  <si>
    <t>Beth</t>
  </si>
  <si>
    <t>Wright</t>
  </si>
  <si>
    <t>Clarence</t>
  </si>
  <si>
    <t>Ehrlich</t>
  </si>
  <si>
    <t>Claribel</t>
  </si>
  <si>
    <t>Salome</t>
  </si>
  <si>
    <t>Canal Flats</t>
  </si>
  <si>
    <t>Tofino</t>
  </si>
  <si>
    <t>Kristen</t>
  </si>
  <si>
    <t>Cadle</t>
  </si>
  <si>
    <t>Lonnie</t>
  </si>
  <si>
    <t>Bellino</t>
  </si>
  <si>
    <t>Lorraine</t>
  </si>
  <si>
    <t>Jung</t>
  </si>
  <si>
    <t>Murphy</t>
  </si>
  <si>
    <t>Luis</t>
  </si>
  <si>
    <t>Pullen</t>
  </si>
  <si>
    <t>Roberts</t>
  </si>
  <si>
    <t>Delores</t>
  </si>
  <si>
    <t>Thrift</t>
  </si>
  <si>
    <t>Ruth</t>
  </si>
  <si>
    <t>Engler</t>
  </si>
  <si>
    <t>Budde</t>
  </si>
  <si>
    <t>Winstead</t>
  </si>
  <si>
    <t>Creola</t>
  </si>
  <si>
    <t>Birch</t>
  </si>
  <si>
    <t>McCormick</t>
  </si>
  <si>
    <t>Freed</t>
  </si>
  <si>
    <t>Short</t>
  </si>
  <si>
    <t>Bechtel</t>
  </si>
  <si>
    <t>Bill</t>
  </si>
  <si>
    <t>Hill</t>
  </si>
  <si>
    <t>Harley</t>
  </si>
  <si>
    <t>Washington</t>
  </si>
  <si>
    <t>Mayne Island</t>
  </si>
  <si>
    <t>Clune</t>
  </si>
  <si>
    <t>Cole</t>
  </si>
  <si>
    <t>Mathew</t>
  </si>
  <si>
    <t>Meat Cutter</t>
  </si>
  <si>
    <t>Meats</t>
  </si>
  <si>
    <t>Benedetto</t>
  </si>
  <si>
    <t>Nathaniel</t>
  </si>
  <si>
    <t>Baldwin</t>
  </si>
  <si>
    <t>Bamfield</t>
  </si>
  <si>
    <t>Whitham</t>
  </si>
  <si>
    <t>Jensen</t>
  </si>
  <si>
    <t>Ratliff</t>
  </si>
  <si>
    <t>Annie</t>
  </si>
  <si>
    <t>Chilako River</t>
  </si>
  <si>
    <t>Allan</t>
  </si>
  <si>
    <t>Bounds</t>
  </si>
  <si>
    <t>Long</t>
  </si>
  <si>
    <t>Paula</t>
  </si>
  <si>
    <t>Brennan</t>
  </si>
  <si>
    <t>Ebert</t>
  </si>
  <si>
    <t>Leclerc</t>
  </si>
  <si>
    <t>Mozella</t>
  </si>
  <si>
    <t>Olsen</t>
  </si>
  <si>
    <t>Allain</t>
  </si>
  <si>
    <t>Holmgren</t>
  </si>
  <si>
    <t>Williamson</t>
  </si>
  <si>
    <t>Kathleen</t>
  </si>
  <si>
    <t>Burgett</t>
  </si>
  <si>
    <t>Markle</t>
  </si>
  <si>
    <t>Roselli</t>
  </si>
  <si>
    <t>Juliet</t>
  </si>
  <si>
    <t>Wroblewski</t>
  </si>
  <si>
    <t>Rebecca</t>
  </si>
  <si>
    <t>Sanchez</t>
  </si>
  <si>
    <t>Ollie</t>
  </si>
  <si>
    <t>Robinson</t>
  </si>
  <si>
    <t>Derrick</t>
  </si>
  <si>
    <t>Sims</t>
  </si>
  <si>
    <t>Teresa</t>
  </si>
  <si>
    <t>Carman</t>
  </si>
  <si>
    <t>Grasmere</t>
  </si>
  <si>
    <t>Bailey</t>
  </si>
  <si>
    <t>Edison</t>
  </si>
  <si>
    <t>Lula</t>
  </si>
  <si>
    <t>Thorpe</t>
  </si>
  <si>
    <t>Trinidad</t>
  </si>
  <si>
    <t>Darlene</t>
  </si>
  <si>
    <t>Walters</t>
  </si>
  <si>
    <t>Mark</t>
  </si>
  <si>
    <t>Clearwater</t>
  </si>
  <si>
    <t>Dixon</t>
  </si>
  <si>
    <t>Cristen</t>
  </si>
  <si>
    <t>Saucedo</t>
  </si>
  <si>
    <t>Dion</t>
  </si>
  <si>
    <t>Beadles</t>
  </si>
  <si>
    <t>Bessie</t>
  </si>
  <si>
    <t>Pritchett</t>
  </si>
  <si>
    <t>Poirier</t>
  </si>
  <si>
    <t>Jonathan</t>
  </si>
  <si>
    <t>Osoyoos</t>
  </si>
  <si>
    <t>Arroyo</t>
  </si>
  <si>
    <t>Barry</t>
  </si>
  <si>
    <t>Huber</t>
  </si>
  <si>
    <t>McFarland</t>
  </si>
  <si>
    <t>Snell</t>
  </si>
  <si>
    <t>Bowser</t>
  </si>
  <si>
    <t>Sheehan</t>
  </si>
  <si>
    <t>Olszewski</t>
  </si>
  <si>
    <t>Norma</t>
  </si>
  <si>
    <t>Gilberto</t>
  </si>
  <si>
    <t>Bierman</t>
  </si>
  <si>
    <t>Pedro</t>
  </si>
  <si>
    <t>Gamez</t>
  </si>
  <si>
    <t>Grassy Plains</t>
  </si>
  <si>
    <t>Herrera</t>
  </si>
  <si>
    <t>McLain</t>
  </si>
  <si>
    <t>Juanita</t>
  </si>
  <si>
    <t>Johanna</t>
  </si>
  <si>
    <t>Grady</t>
  </si>
  <si>
    <t>Nott</t>
  </si>
  <si>
    <t>Loren</t>
  </si>
  <si>
    <t>Fulford Harbour</t>
  </si>
  <si>
    <t>Wills</t>
  </si>
  <si>
    <t>Jennette</t>
  </si>
  <si>
    <t>Barbee</t>
  </si>
  <si>
    <t>Kenyon</t>
  </si>
  <si>
    <t>Heck</t>
  </si>
  <si>
    <t>Kristopher</t>
  </si>
  <si>
    <t>Keremeos</t>
  </si>
  <si>
    <t>Shirley</t>
  </si>
  <si>
    <t>Shepherd</t>
  </si>
  <si>
    <t>Missy</t>
  </si>
  <si>
    <t>Kisner</t>
  </si>
  <si>
    <t>Irena</t>
  </si>
  <si>
    <t>Stephens</t>
  </si>
  <si>
    <t>Jared</t>
  </si>
  <si>
    <t>Brandon</t>
  </si>
  <si>
    <t>Hurt</t>
  </si>
  <si>
    <t>Reva</t>
  </si>
  <si>
    <t>Fort St James</t>
  </si>
  <si>
    <t>Ladd</t>
  </si>
  <si>
    <t>Hilton</t>
  </si>
  <si>
    <t>Pitt Meadows</t>
  </si>
  <si>
    <t>Barber</t>
  </si>
  <si>
    <t>Zola</t>
  </si>
  <si>
    <t>Remington</t>
  </si>
  <si>
    <t>Irving</t>
  </si>
  <si>
    <t>Shelby</t>
  </si>
  <si>
    <t>Estrada</t>
  </si>
  <si>
    <t>Robles</t>
  </si>
  <si>
    <t>Blackwell</t>
  </si>
  <si>
    <t>Letha</t>
  </si>
  <si>
    <t>Bradley</t>
  </si>
  <si>
    <t>Carrington</t>
  </si>
  <si>
    <t>Matthews</t>
  </si>
  <si>
    <t>Janis</t>
  </si>
  <si>
    <t>Quezada</t>
  </si>
  <si>
    <t>Trina</t>
  </si>
  <si>
    <t>Fowler</t>
  </si>
  <si>
    <t>Isabel</t>
  </si>
  <si>
    <t>Meurer</t>
  </si>
  <si>
    <t>Lakelse Lake</t>
  </si>
  <si>
    <t>Laster</t>
  </si>
  <si>
    <t>Alecia</t>
  </si>
  <si>
    <t>Malone</t>
  </si>
  <si>
    <t>Mechelle</t>
  </si>
  <si>
    <t>Nall</t>
  </si>
  <si>
    <t>Willoughby</t>
  </si>
  <si>
    <t>Ganz</t>
  </si>
  <si>
    <t>Jenkins</t>
  </si>
  <si>
    <t>Douglas</t>
  </si>
  <si>
    <t>Vickie</t>
  </si>
  <si>
    <t>Range</t>
  </si>
  <si>
    <t>Erlandson</t>
  </si>
  <si>
    <t>Crystal</t>
  </si>
  <si>
    <t>Edmonds</t>
  </si>
  <si>
    <t>Byers</t>
  </si>
  <si>
    <t>Emily</t>
  </si>
  <si>
    <t>Poole</t>
  </si>
  <si>
    <t>Watson</t>
  </si>
  <si>
    <t>Plummer</t>
  </si>
  <si>
    <t>Jamie</t>
  </si>
  <si>
    <t>Valerie</t>
  </si>
  <si>
    <t>Fuller</t>
  </si>
  <si>
    <t>Eastman</t>
  </si>
  <si>
    <t>Dorian</t>
  </si>
  <si>
    <t>Adamson</t>
  </si>
  <si>
    <t>Gerardo</t>
  </si>
  <si>
    <t>Huck</t>
  </si>
  <si>
    <t>Genelle</t>
  </si>
  <si>
    <t>Horace</t>
  </si>
  <si>
    <t>Edna</t>
  </si>
  <si>
    <t>Taylor</t>
  </si>
  <si>
    <t>Liberatore</t>
  </si>
  <si>
    <t>Isabelle</t>
  </si>
  <si>
    <t>Wilburn</t>
  </si>
  <si>
    <t>Tom</t>
  </si>
  <si>
    <t>Grier</t>
  </si>
  <si>
    <t>Fugate</t>
  </si>
  <si>
    <t>Bertha</t>
  </si>
  <si>
    <t>Hoover</t>
  </si>
  <si>
    <t>Cockrum</t>
  </si>
  <si>
    <t>Iskut</t>
  </si>
  <si>
    <t>Salazar</t>
  </si>
  <si>
    <t>Arsenault</t>
  </si>
  <si>
    <t>Toney</t>
  </si>
  <si>
    <t>Bergan</t>
  </si>
  <si>
    <t>Swain</t>
  </si>
  <si>
    <t>Dessie</t>
  </si>
  <si>
    <t>Qualicum Beach</t>
  </si>
  <si>
    <t>Fitz</t>
  </si>
  <si>
    <t>Duran</t>
  </si>
  <si>
    <t>Wallace</t>
  </si>
  <si>
    <t>Whittaker</t>
  </si>
  <si>
    <t>Oyama</t>
  </si>
  <si>
    <t>Joel</t>
  </si>
  <si>
    <t>Zeigler</t>
  </si>
  <si>
    <t>Hans</t>
  </si>
  <si>
    <t>Floyd</t>
  </si>
  <si>
    <t>Lillooet</t>
  </si>
  <si>
    <t>Niles</t>
  </si>
  <si>
    <t>Rocha</t>
  </si>
  <si>
    <t>Glass</t>
  </si>
  <si>
    <t>Holl</t>
  </si>
  <si>
    <t>Geraldine</t>
  </si>
  <si>
    <t>Eugene</t>
  </si>
  <si>
    <t>Ramsay</t>
  </si>
  <si>
    <t>Don</t>
  </si>
  <si>
    <t>Sligh</t>
  </si>
  <si>
    <t>Gibson</t>
  </si>
  <si>
    <t>Cohen</t>
  </si>
  <si>
    <t>Renate</t>
  </si>
  <si>
    <t>Cooper</t>
  </si>
  <si>
    <t>Henley</t>
  </si>
  <si>
    <t>Elizebeth</t>
  </si>
  <si>
    <t>Dade</t>
  </si>
  <si>
    <t>Bergman</t>
  </si>
  <si>
    <t>Carter</t>
  </si>
  <si>
    <t>Alex</t>
  </si>
  <si>
    <t>Sampson</t>
  </si>
  <si>
    <t>Elsie</t>
  </si>
  <si>
    <t>Drummond</t>
  </si>
  <si>
    <t>Macias</t>
  </si>
  <si>
    <t>Ladysmith</t>
  </si>
  <si>
    <t>Bergeron</t>
  </si>
  <si>
    <t>Rolando</t>
  </si>
  <si>
    <t>Starnes</t>
  </si>
  <si>
    <t>Ames</t>
  </si>
  <si>
    <t>Rodriquez</t>
  </si>
  <si>
    <t>Margarett</t>
  </si>
  <si>
    <t>Chemainus</t>
  </si>
  <si>
    <t>Mysliwiec</t>
  </si>
  <si>
    <t>Bischoff</t>
  </si>
  <si>
    <t>Roy</t>
  </si>
  <si>
    <t>Sharp</t>
  </si>
  <si>
    <t>Gasser</t>
  </si>
  <si>
    <t>Douglas Lake</t>
  </si>
  <si>
    <t>Dorsey</t>
  </si>
  <si>
    <t>Kristy</t>
  </si>
  <si>
    <t>Neri</t>
  </si>
  <si>
    <t>Young</t>
  </si>
  <si>
    <t>Manges</t>
  </si>
  <si>
    <t>Dustin</t>
  </si>
  <si>
    <t>Gladney</t>
  </si>
  <si>
    <t>Inman</t>
  </si>
  <si>
    <t>Madonna</t>
  </si>
  <si>
    <t>Katz</t>
  </si>
  <si>
    <t>Yarrow</t>
  </si>
  <si>
    <t>England</t>
  </si>
  <si>
    <t>Wade</t>
  </si>
  <si>
    <t>Coley</t>
  </si>
  <si>
    <t>Fitzmaurice</t>
  </si>
  <si>
    <t>Rasnick</t>
  </si>
  <si>
    <t>Peter</t>
  </si>
  <si>
    <t>Ramirez</t>
  </si>
  <si>
    <t>Elkford</t>
  </si>
  <si>
    <t>McLendon</t>
  </si>
  <si>
    <t>Bowman</t>
  </si>
  <si>
    <t>Telegraph Creek</t>
  </si>
  <si>
    <t>Beltran</t>
  </si>
  <si>
    <t>Israel</t>
  </si>
  <si>
    <t>Starla</t>
  </si>
  <si>
    <t>Perkins</t>
  </si>
  <si>
    <t>Mahon</t>
  </si>
  <si>
    <t>Stricklin</t>
  </si>
  <si>
    <t>Toller</t>
  </si>
  <si>
    <t>Jill</t>
  </si>
  <si>
    <t>Erickson</t>
  </si>
  <si>
    <t>Woodard</t>
  </si>
  <si>
    <t>Mission</t>
  </si>
  <si>
    <t>Berge</t>
  </si>
  <si>
    <t>Braun</t>
  </si>
  <si>
    <t>Tamra</t>
  </si>
  <si>
    <t>Fruitvale</t>
  </si>
  <si>
    <t>McHenry</t>
  </si>
  <si>
    <t>Scott</t>
  </si>
  <si>
    <t>Sylvester</t>
  </si>
  <si>
    <t>Humes</t>
  </si>
  <si>
    <t>Sickles</t>
  </si>
  <si>
    <t>Herring</t>
  </si>
  <si>
    <t>Bessler</t>
  </si>
  <si>
    <t>Chapman</t>
  </si>
  <si>
    <t>Rouleau</t>
  </si>
  <si>
    <t>Minter</t>
  </si>
  <si>
    <t>Lovin</t>
  </si>
  <si>
    <t>Maya</t>
  </si>
  <si>
    <t>Shelley</t>
  </si>
  <si>
    <t>Obrien</t>
  </si>
  <si>
    <t>Julianna</t>
  </si>
  <si>
    <t>McElhannon</t>
  </si>
  <si>
    <t>Vanderhoof</t>
  </si>
  <si>
    <t>Powell River</t>
  </si>
  <si>
    <t>Arie</t>
  </si>
  <si>
    <t>Pemberton</t>
  </si>
  <si>
    <t>Pardo</t>
  </si>
  <si>
    <t>Lucille</t>
  </si>
  <si>
    <t>Rutledge</t>
  </si>
  <si>
    <t>Schilling</t>
  </si>
  <si>
    <t>Nikole</t>
  </si>
  <si>
    <t>Silvers</t>
  </si>
  <si>
    <t>Deloris</t>
  </si>
  <si>
    <t>Meyer</t>
  </si>
  <si>
    <t>Bowers</t>
  </si>
  <si>
    <t>Luther</t>
  </si>
  <si>
    <t>Vice</t>
  </si>
  <si>
    <t>Kerry</t>
  </si>
  <si>
    <t>Dyer</t>
  </si>
  <si>
    <t>Andres</t>
  </si>
  <si>
    <t>Lemire</t>
  </si>
  <si>
    <t>Strickler</t>
  </si>
  <si>
    <t>Shaniqua</t>
  </si>
  <si>
    <t>Tumbler Ridge</t>
  </si>
  <si>
    <t>Hammack</t>
  </si>
  <si>
    <t>Eilers</t>
  </si>
  <si>
    <t>Cyr</t>
  </si>
  <si>
    <t>Fredrick</t>
  </si>
  <si>
    <t>Strickland</t>
  </si>
  <si>
    <t>Sara</t>
  </si>
  <si>
    <t>Biddle</t>
  </si>
  <si>
    <t>Larkin</t>
  </si>
  <si>
    <t>Gonsalves</t>
  </si>
  <si>
    <t>Ethel</t>
  </si>
  <si>
    <t>Fudge</t>
  </si>
  <si>
    <t>Buckley</t>
  </si>
  <si>
    <t>Nora</t>
  </si>
  <si>
    <t>Stoltzfus</t>
  </si>
  <si>
    <t>Dwight</t>
  </si>
  <si>
    <t>Rivera</t>
  </si>
  <si>
    <t>Pauley</t>
  </si>
  <si>
    <t>Thomason</t>
  </si>
  <si>
    <t>Garceau</t>
  </si>
  <si>
    <t>Stringfellow</t>
  </si>
  <si>
    <t>Chilanko Forks</t>
  </si>
  <si>
    <t>Lambert</t>
  </si>
  <si>
    <t>Babich</t>
  </si>
  <si>
    <t>Frazier</t>
  </si>
  <si>
    <t>Freda</t>
  </si>
  <si>
    <t>Beckham</t>
  </si>
  <si>
    <t>Whitener</t>
  </si>
  <si>
    <t>Garnica</t>
  </si>
  <si>
    <t>Quinn</t>
  </si>
  <si>
    <t>Littlefield</t>
  </si>
  <si>
    <t>Eula</t>
  </si>
  <si>
    <t>Barren</t>
  </si>
  <si>
    <t>Royston</t>
  </si>
  <si>
    <t>Milton</t>
  </si>
  <si>
    <t>Mitchum</t>
  </si>
  <si>
    <t>Jesse</t>
  </si>
  <si>
    <t>Turk</t>
  </si>
  <si>
    <t>Sheila</t>
  </si>
  <si>
    <t>Engle</t>
  </si>
  <si>
    <t>Josefina</t>
  </si>
  <si>
    <t>Atchison</t>
  </si>
  <si>
    <t>Kaufmann</t>
  </si>
  <si>
    <t>Beshears</t>
  </si>
  <si>
    <t>Toby</t>
  </si>
  <si>
    <t>Martens</t>
  </si>
  <si>
    <t>Louise</t>
  </si>
  <si>
    <t>Bishop</t>
  </si>
  <si>
    <t>Culver</t>
  </si>
  <si>
    <t>Neil</t>
  </si>
  <si>
    <t>Dillard</t>
  </si>
  <si>
    <t>Sledge</t>
  </si>
  <si>
    <t>Albert</t>
  </si>
  <si>
    <t>Gills</t>
  </si>
  <si>
    <t>Kirkham</t>
  </si>
  <si>
    <t>Whitehead</t>
  </si>
  <si>
    <t>Brownlee</t>
  </si>
  <si>
    <t>Barton</t>
  </si>
  <si>
    <t>Koehn</t>
  </si>
  <si>
    <t>Luisa</t>
  </si>
  <si>
    <t>Croft</t>
  </si>
  <si>
    <t>Palmer</t>
  </si>
  <si>
    <t>Batista</t>
  </si>
  <si>
    <t>Carla</t>
  </si>
  <si>
    <t>Falgoust</t>
  </si>
  <si>
    <t>Mayes</t>
  </si>
  <si>
    <t>Ora</t>
  </si>
  <si>
    <t>Snider</t>
  </si>
  <si>
    <t>Theresa</t>
  </si>
  <si>
    <t>Casto</t>
  </si>
  <si>
    <t>Lamont</t>
  </si>
  <si>
    <t>Whittenburg</t>
  </si>
  <si>
    <t>Heath</t>
  </si>
  <si>
    <t>Rollins</t>
  </si>
  <si>
    <t>Ainsworth</t>
  </si>
  <si>
    <t>Ritter</t>
  </si>
  <si>
    <t>Tanner</t>
  </si>
  <si>
    <t>Evans</t>
  </si>
  <si>
    <t>Tillis</t>
  </si>
  <si>
    <t>Clarke</t>
  </si>
  <si>
    <t>Marc</t>
  </si>
  <si>
    <t>Thorne</t>
  </si>
  <si>
    <t>Ashcroft</t>
  </si>
  <si>
    <t>Clifford</t>
  </si>
  <si>
    <t>Ayers</t>
  </si>
  <si>
    <t>Constance</t>
  </si>
  <si>
    <t>Klemtu</t>
  </si>
  <si>
    <t>Bella Bella</t>
  </si>
  <si>
    <t>Rice</t>
  </si>
  <si>
    <t>Marian</t>
  </si>
  <si>
    <t>Hector</t>
  </si>
  <si>
    <t>Carpenter</t>
  </si>
  <si>
    <t>Arriaga</t>
  </si>
  <si>
    <t>Cumberland</t>
  </si>
  <si>
    <t>Edmund</t>
  </si>
  <si>
    <t>Berry</t>
  </si>
  <si>
    <t>Brame</t>
  </si>
  <si>
    <t>Port Mellon</t>
  </si>
  <si>
    <t>Blair</t>
  </si>
  <si>
    <t>Bobbi</t>
  </si>
  <si>
    <t>Sherwood</t>
  </si>
  <si>
    <t>Karrie</t>
  </si>
  <si>
    <t>Miguel</t>
  </si>
  <si>
    <t>Cortes Island</t>
  </si>
  <si>
    <t>Ambler</t>
  </si>
  <si>
    <t>Hyatt</t>
  </si>
  <si>
    <t>Darrell</t>
  </si>
  <si>
    <t>Lewis</t>
  </si>
  <si>
    <t>Jaffray</t>
  </si>
  <si>
    <t>Carballo</t>
  </si>
  <si>
    <t>Black Point</t>
  </si>
  <si>
    <t>Stein</t>
  </si>
  <si>
    <t>Forest Grove</t>
  </si>
  <si>
    <t>Kephart</t>
  </si>
  <si>
    <t>Hirst</t>
  </si>
  <si>
    <t>Tommy</t>
  </si>
  <si>
    <t>Vera</t>
  </si>
  <si>
    <t>Andrew</t>
  </si>
  <si>
    <t>Sparkle</t>
  </si>
  <si>
    <t>Heredia</t>
  </si>
  <si>
    <t>Venuti</t>
  </si>
  <si>
    <t>Adame</t>
  </si>
  <si>
    <t>Ratcliff</t>
  </si>
  <si>
    <t>Collin</t>
  </si>
  <si>
    <t>Grand Forks</t>
  </si>
  <si>
    <t>Reider</t>
  </si>
  <si>
    <t>Juliana</t>
  </si>
  <si>
    <t>Hazelton</t>
  </si>
  <si>
    <t>Madera</t>
  </si>
  <si>
    <t>Emogene</t>
  </si>
  <si>
    <t>Gauthier</t>
  </si>
  <si>
    <t>Dee</t>
  </si>
  <si>
    <t>Lust</t>
  </si>
  <si>
    <t>Forsyth</t>
  </si>
  <si>
    <t>Stanley</t>
  </si>
  <si>
    <t>Hodge</t>
  </si>
  <si>
    <t>Denese</t>
  </si>
  <si>
    <t>Cope</t>
  </si>
  <si>
    <t>Wolf</t>
  </si>
  <si>
    <t>Bartling</t>
  </si>
  <si>
    <t>Luigi</t>
  </si>
  <si>
    <t>Chetwynd</t>
  </si>
  <si>
    <t>Neely</t>
  </si>
  <si>
    <t>Gifford</t>
  </si>
  <si>
    <t>Vasquez</t>
  </si>
  <si>
    <t>Morin</t>
  </si>
  <si>
    <t>Easter</t>
  </si>
  <si>
    <t>McCarty</t>
  </si>
  <si>
    <t>Ricardo</t>
  </si>
  <si>
    <t>Pippin</t>
  </si>
  <si>
    <t>Gonzalo</t>
  </si>
  <si>
    <t>Laughlin</t>
  </si>
  <si>
    <t>Riske Creek</t>
  </si>
  <si>
    <t>Norton</t>
  </si>
  <si>
    <t>Jack</t>
  </si>
  <si>
    <t>Revels</t>
  </si>
  <si>
    <t>Chastain</t>
  </si>
  <si>
    <t>Casey</t>
  </si>
  <si>
    <t>Lynde</t>
  </si>
  <si>
    <t>Steiner</t>
  </si>
  <si>
    <t>Trevor</t>
  </si>
  <si>
    <t>Carole</t>
  </si>
  <si>
    <t>Tyson</t>
  </si>
  <si>
    <t>Attebery</t>
  </si>
  <si>
    <t>Gene</t>
  </si>
  <si>
    <t>Hart</t>
  </si>
  <si>
    <t>Hidalgo</t>
  </si>
  <si>
    <t>Miriam</t>
  </si>
  <si>
    <t>Lovell</t>
  </si>
  <si>
    <t>Huang</t>
  </si>
  <si>
    <t>Victor</t>
  </si>
  <si>
    <t>Fisher</t>
  </si>
  <si>
    <t>Stuart</t>
  </si>
  <si>
    <t>Blanco</t>
  </si>
  <si>
    <t>Marianna</t>
  </si>
  <si>
    <t>Dale</t>
  </si>
  <si>
    <t>Logsdon</t>
  </si>
  <si>
    <t>Dan</t>
  </si>
  <si>
    <t>Hicks</t>
  </si>
  <si>
    <t>Colmenero</t>
  </si>
  <si>
    <t>Hodgin</t>
  </si>
  <si>
    <t>Rachael</t>
  </si>
  <si>
    <t>McLaughlin</t>
  </si>
  <si>
    <t>Kaminski</t>
  </si>
  <si>
    <t>Laura</t>
  </si>
  <si>
    <t>Paulk</t>
  </si>
  <si>
    <t>Elisa</t>
  </si>
  <si>
    <t>Besser</t>
  </si>
  <si>
    <t>Clemens</t>
  </si>
  <si>
    <t>Bryson</t>
  </si>
  <si>
    <t>Totten</t>
  </si>
  <si>
    <t>Koenig</t>
  </si>
  <si>
    <t>Zielinski</t>
  </si>
  <si>
    <t>Nakusp</t>
  </si>
  <si>
    <t>Worthington</t>
  </si>
  <si>
    <t>Lesley</t>
  </si>
  <si>
    <t>Farrell</t>
  </si>
  <si>
    <t>Santos</t>
  </si>
  <si>
    <t>Chaput</t>
  </si>
  <si>
    <t>Max</t>
  </si>
  <si>
    <t>Connolly</t>
  </si>
  <si>
    <t>Benjamin</t>
  </si>
  <si>
    <t>Larson</t>
  </si>
  <si>
    <t>Hellen</t>
  </si>
  <si>
    <t>Mariscal</t>
  </si>
  <si>
    <t>Rhonda</t>
  </si>
  <si>
    <t>Larabee</t>
  </si>
  <si>
    <t>Choquette</t>
  </si>
  <si>
    <t>Wilks</t>
  </si>
  <si>
    <t>Tibbs</t>
  </si>
  <si>
    <t>Mead</t>
  </si>
  <si>
    <t>Stark</t>
  </si>
  <si>
    <t>Barnett</t>
  </si>
  <si>
    <t>Martinek</t>
  </si>
  <si>
    <t>Buckmaster</t>
  </si>
  <si>
    <t>Fred</t>
  </si>
  <si>
    <t>Tate</t>
  </si>
  <si>
    <t>Devereaux</t>
  </si>
  <si>
    <t>Crowe</t>
  </si>
  <si>
    <t>Goddard</t>
  </si>
  <si>
    <t>Faulkner</t>
  </si>
  <si>
    <t>Natalie</t>
  </si>
  <si>
    <t>Sheryl</t>
  </si>
  <si>
    <t>Cadwallader</t>
  </si>
  <si>
    <t>Kiara</t>
  </si>
  <si>
    <t>Marion</t>
  </si>
  <si>
    <t>Parks</t>
  </si>
  <si>
    <t>Delaughter</t>
  </si>
  <si>
    <t>Hendry</t>
  </si>
  <si>
    <t>Elva</t>
  </si>
  <si>
    <t>McAvoy</t>
  </si>
  <si>
    <t>Rainey</t>
  </si>
  <si>
    <t>Judith</t>
  </si>
  <si>
    <t>Wiese</t>
  </si>
  <si>
    <t>Borden</t>
  </si>
  <si>
    <t>Fontaine</t>
  </si>
  <si>
    <t>Trueblood</t>
  </si>
  <si>
    <t>Rory</t>
  </si>
  <si>
    <t>Agar</t>
  </si>
  <si>
    <t>Lynda</t>
  </si>
  <si>
    <t>Briscoe</t>
  </si>
  <si>
    <t>Alleman</t>
  </si>
  <si>
    <t>Christensen</t>
  </si>
  <si>
    <t>Kathryn</t>
  </si>
  <si>
    <t>Ferretti</t>
  </si>
  <si>
    <t>Newcomb</t>
  </si>
  <si>
    <t>Rome</t>
  </si>
  <si>
    <t>Howe</t>
  </si>
  <si>
    <t>Lydia</t>
  </si>
  <si>
    <t>Gilbertson</t>
  </si>
  <si>
    <t>Michel</t>
  </si>
  <si>
    <t>Brantley</t>
  </si>
  <si>
    <t>Addison</t>
  </si>
  <si>
    <t>Oralia</t>
  </si>
  <si>
    <t>Crumbley</t>
  </si>
  <si>
    <t>Harriett</t>
  </si>
  <si>
    <t>Ali</t>
  </si>
  <si>
    <t>Mull</t>
  </si>
  <si>
    <t>Leishman</t>
  </si>
  <si>
    <t>Gil</t>
  </si>
  <si>
    <t>Christina</t>
  </si>
  <si>
    <t>Appleton</t>
  </si>
  <si>
    <t>Jasmine</t>
  </si>
  <si>
    <t>Provost</t>
  </si>
  <si>
    <t>Kirk</t>
  </si>
  <si>
    <t>Dinah</t>
  </si>
  <si>
    <t>Mandel</t>
  </si>
  <si>
    <t>May</t>
  </si>
  <si>
    <t>Antonia</t>
  </si>
  <si>
    <t>Barnes</t>
  </si>
  <si>
    <t>Etsuko</t>
  </si>
  <si>
    <t>Lesperance</t>
  </si>
  <si>
    <t>Topete</t>
  </si>
  <si>
    <t>Dallas</t>
  </si>
  <si>
    <t>Marquart</t>
  </si>
  <si>
    <t>Robichaux</t>
  </si>
  <si>
    <t>Rodriguez</t>
  </si>
  <si>
    <t>Maclachlan</t>
  </si>
  <si>
    <t>Rutland</t>
  </si>
  <si>
    <t>Gabriel</t>
  </si>
  <si>
    <t>Jacob</t>
  </si>
  <si>
    <t>Haugen</t>
  </si>
  <si>
    <t>Newsom</t>
  </si>
  <si>
    <t>Leroy</t>
  </si>
  <si>
    <t>Harnois</t>
  </si>
  <si>
    <t>Kellogg</t>
  </si>
  <si>
    <t>Galloway</t>
  </si>
  <si>
    <t>Fischer</t>
  </si>
  <si>
    <t>Cochran</t>
  </si>
  <si>
    <t>Rachel</t>
  </si>
  <si>
    <t>Figueiredo</t>
  </si>
  <si>
    <t>McKee</t>
  </si>
  <si>
    <t>Brecht</t>
  </si>
  <si>
    <t>Staggs</t>
  </si>
  <si>
    <t>Chanel</t>
  </si>
  <si>
    <t>Cheney</t>
  </si>
  <si>
    <t>Brad</t>
  </si>
  <si>
    <t>Sink</t>
  </si>
  <si>
    <t>Francois</t>
  </si>
  <si>
    <t>Chambers</t>
  </si>
  <si>
    <t>Gail</t>
  </si>
  <si>
    <t>Laflamme</t>
  </si>
  <si>
    <t>Fitzgerald</t>
  </si>
  <si>
    <t>Catherine</t>
  </si>
  <si>
    <t>Legg</t>
  </si>
  <si>
    <t>Homan</t>
  </si>
  <si>
    <t>Bouchie Lake</t>
  </si>
  <si>
    <t>Hollins</t>
  </si>
  <si>
    <t>Sheridan</t>
  </si>
  <si>
    <t>Demarcus</t>
  </si>
  <si>
    <t>Fitzpatrick</t>
  </si>
  <si>
    <t>Brice</t>
  </si>
  <si>
    <t>Kurland</t>
  </si>
  <si>
    <t>Jarnagin</t>
  </si>
  <si>
    <t>Carolyn</t>
  </si>
  <si>
    <t>Cheryl</t>
  </si>
  <si>
    <t>Cantrell</t>
  </si>
  <si>
    <t>Mona</t>
  </si>
  <si>
    <t>Velasquez</t>
  </si>
  <si>
    <t>Ada</t>
  </si>
  <si>
    <t>Duane</t>
  </si>
  <si>
    <t>Manson</t>
  </si>
  <si>
    <t>Cindi</t>
  </si>
  <si>
    <t>Staggers</t>
  </si>
  <si>
    <t>Greenwood</t>
  </si>
  <si>
    <t>Hawthorn</t>
  </si>
  <si>
    <t>Westbank</t>
  </si>
  <si>
    <t>Pettus</t>
  </si>
  <si>
    <t>Leanne</t>
  </si>
  <si>
    <t>Schutz</t>
  </si>
  <si>
    <t>Barnhart</t>
  </si>
  <si>
    <t>Kimura</t>
  </si>
  <si>
    <t>Odell</t>
  </si>
  <si>
    <t>Rodas</t>
  </si>
  <si>
    <t>Flora</t>
  </si>
  <si>
    <t>Gould</t>
  </si>
  <si>
    <t>Harper</t>
  </si>
  <si>
    <t>Worthy</t>
  </si>
  <si>
    <t>Travis</t>
  </si>
  <si>
    <t>Briggs</t>
  </si>
  <si>
    <t>Roosevelt</t>
  </si>
  <si>
    <t>Sheets</t>
  </si>
  <si>
    <t>Cindy</t>
  </si>
  <si>
    <t>Rakestraw</t>
  </si>
  <si>
    <t>Marquis</t>
  </si>
  <si>
    <t>McCombs</t>
  </si>
  <si>
    <t>Ungar</t>
  </si>
  <si>
    <t>Russ</t>
  </si>
  <si>
    <t>Shuster</t>
  </si>
  <si>
    <t>Ossie</t>
  </si>
  <si>
    <t>Encarnacion</t>
  </si>
  <si>
    <t>Marlys</t>
  </si>
  <si>
    <t>Manning</t>
  </si>
  <si>
    <t>Marva</t>
  </si>
  <si>
    <t>Dunlap</t>
  </si>
  <si>
    <t>Derby</t>
  </si>
  <si>
    <t>Risner</t>
  </si>
  <si>
    <t>Ogara</t>
  </si>
  <si>
    <t>Handy</t>
  </si>
  <si>
    <t>Rene</t>
  </si>
  <si>
    <t>Jeff</t>
  </si>
  <si>
    <t>Nuss</t>
  </si>
  <si>
    <t>Small</t>
  </si>
  <si>
    <t>Cassidy</t>
  </si>
  <si>
    <t>Deluca</t>
  </si>
  <si>
    <t>Griffin</t>
  </si>
  <si>
    <t>Robin</t>
  </si>
  <si>
    <t>Figueroa</t>
  </si>
  <si>
    <t>Stegman</t>
  </si>
  <si>
    <t>Iacovelli</t>
  </si>
  <si>
    <t>Kennard</t>
  </si>
  <si>
    <t>Bittle</t>
  </si>
  <si>
    <t>Christi</t>
  </si>
  <si>
    <t>Lightner</t>
  </si>
  <si>
    <t>Trahan</t>
  </si>
  <si>
    <t>Effie</t>
  </si>
  <si>
    <t>Curry</t>
  </si>
  <si>
    <t>Cristal</t>
  </si>
  <si>
    <t>Jermaine</t>
  </si>
  <si>
    <t>Jasmin</t>
  </si>
  <si>
    <t>Day</t>
  </si>
  <si>
    <t>Remaley</t>
  </si>
  <si>
    <t>Blumer</t>
  </si>
  <si>
    <t>Gabriola Island</t>
  </si>
  <si>
    <t>Shutt</t>
  </si>
  <si>
    <t>Birt</t>
  </si>
  <si>
    <t>June</t>
  </si>
  <si>
    <t>Flaherty</t>
  </si>
  <si>
    <t>Beery</t>
  </si>
  <si>
    <t>Benito</t>
  </si>
  <si>
    <t>Aiello</t>
  </si>
  <si>
    <t>Elvia</t>
  </si>
  <si>
    <t>Groves</t>
  </si>
  <si>
    <t>Santiago</t>
  </si>
  <si>
    <t>Port Renfrew</t>
  </si>
  <si>
    <t>Summers</t>
  </si>
  <si>
    <t>Bradford</t>
  </si>
  <si>
    <t>Welch</t>
  </si>
  <si>
    <t>Arends</t>
  </si>
  <si>
    <t>Eva</t>
  </si>
  <si>
    <t>Carlson</t>
  </si>
  <si>
    <t>Maldonado</t>
  </si>
  <si>
    <t>Argo</t>
  </si>
  <si>
    <t>Judge</t>
  </si>
  <si>
    <t>Moreno</t>
  </si>
  <si>
    <t>Moffett</t>
  </si>
  <si>
    <t>Legere</t>
  </si>
  <si>
    <t>Lynette</t>
  </si>
  <si>
    <t>Thiele</t>
  </si>
  <si>
    <t>Grover</t>
  </si>
  <si>
    <t>Carle</t>
  </si>
  <si>
    <t>Mayor</t>
  </si>
  <si>
    <t>Simms</t>
  </si>
  <si>
    <t>Denney</t>
  </si>
  <si>
    <t>Warwick</t>
  </si>
  <si>
    <t>McClure</t>
  </si>
  <si>
    <t>Courtney</t>
  </si>
  <si>
    <t>Housley</t>
  </si>
  <si>
    <t>Gran</t>
  </si>
  <si>
    <t>Walsh</t>
  </si>
  <si>
    <t>Enright</t>
  </si>
  <si>
    <t>Wildwood</t>
  </si>
  <si>
    <t>Connor</t>
  </si>
  <si>
    <t>Moon</t>
  </si>
  <si>
    <t>Ayres</t>
  </si>
  <si>
    <t>Lujan</t>
  </si>
  <si>
    <t>CEO</t>
  </si>
  <si>
    <t>Executive</t>
  </si>
  <si>
    <t>VP Stores</t>
  </si>
  <si>
    <t>Villa</t>
  </si>
  <si>
    <t>Alissa</t>
  </si>
  <si>
    <t>Legal Counsel</t>
  </si>
  <si>
    <t>Sorrels</t>
  </si>
  <si>
    <t>VP Human Resources</t>
  </si>
  <si>
    <t>VP Finance</t>
  </si>
  <si>
    <t>Hardesty</t>
  </si>
  <si>
    <t>Exec Assistant, VP Stores</t>
  </si>
  <si>
    <t>Tony</t>
  </si>
  <si>
    <t>Exec Assistant, Human Resources</t>
  </si>
  <si>
    <t>Silverman</t>
  </si>
  <si>
    <t>Exec Assistant, Legal Counsel</t>
  </si>
  <si>
    <t>CHief Information Officer</t>
  </si>
  <si>
    <t>Store Manager</t>
  </si>
  <si>
    <t>Store Management</t>
  </si>
  <si>
    <t>Schneider</t>
  </si>
  <si>
    <t>Port Edward</t>
  </si>
  <si>
    <t>Meats Manager</t>
  </si>
  <si>
    <t>Harrington</t>
  </si>
  <si>
    <t>Melony</t>
  </si>
  <si>
    <t>Hohman</t>
  </si>
  <si>
    <t>Glenn</t>
  </si>
  <si>
    <t>Bulger</t>
  </si>
  <si>
    <t>Exec Assistant, Finance</t>
  </si>
  <si>
    <t>Linsley</t>
  </si>
  <si>
    <t>Director, Recruitment</t>
  </si>
  <si>
    <t>Helfrich</t>
  </si>
  <si>
    <t>Ruben</t>
  </si>
  <si>
    <t>Director, Training</t>
  </si>
  <si>
    <t>Balfour</t>
  </si>
  <si>
    <t>Gillenwater</t>
  </si>
  <si>
    <t>Director, Labor Relations</t>
  </si>
  <si>
    <t>McPherson</t>
  </si>
  <si>
    <t>Elba</t>
  </si>
  <si>
    <t>Forsythe</t>
  </si>
  <si>
    <t>Director, HR Technology</t>
  </si>
  <si>
    <t>Voris</t>
  </si>
  <si>
    <t>Director, Employee Records</t>
  </si>
  <si>
    <t>Leah</t>
  </si>
  <si>
    <t>Reimer</t>
  </si>
  <si>
    <t>Freddie</t>
  </si>
  <si>
    <t>Director, Compensation</t>
  </si>
  <si>
    <t>Corporate Lawyer</t>
  </si>
  <si>
    <t>Legal</t>
  </si>
  <si>
    <t>Sallee</t>
  </si>
  <si>
    <t>Silva</t>
  </si>
  <si>
    <t>Gravely</t>
  </si>
  <si>
    <t>Melvin</t>
  </si>
  <si>
    <t>Produce Manager</t>
  </si>
  <si>
    <t>Produce</t>
  </si>
  <si>
    <t>Amber</t>
  </si>
  <si>
    <t>Director, Accounts Receivable</t>
  </si>
  <si>
    <t>Meneses</t>
  </si>
  <si>
    <t>Ashli</t>
  </si>
  <si>
    <t>Martini</t>
  </si>
  <si>
    <t>Owens</t>
  </si>
  <si>
    <t>Tomas</t>
  </si>
  <si>
    <t>Dabrowski</t>
  </si>
  <si>
    <t>Sierra</t>
  </si>
  <si>
    <t>McCary</t>
  </si>
  <si>
    <t>Pritchard</t>
  </si>
  <si>
    <t>Cain</t>
  </si>
  <si>
    <t>Director, Accounts Payable</t>
  </si>
  <si>
    <t>Zapata</t>
  </si>
  <si>
    <t>Carmela</t>
  </si>
  <si>
    <t>Buswell</t>
  </si>
  <si>
    <t>Director, Audit</t>
  </si>
  <si>
    <t>Hollingsworth</t>
  </si>
  <si>
    <t>Director, Accounting</t>
  </si>
  <si>
    <t>Mudd</t>
  </si>
  <si>
    <t>Roeder</t>
  </si>
  <si>
    <t>Bridget</t>
  </si>
  <si>
    <t>Director, Investments</t>
  </si>
  <si>
    <t>Burgos</t>
  </si>
  <si>
    <t>Christine</t>
  </si>
  <si>
    <t>Machuca</t>
  </si>
  <si>
    <t>Tara</t>
  </si>
  <si>
    <t>Larose</t>
  </si>
  <si>
    <t>Vonda</t>
  </si>
  <si>
    <t>Wicks</t>
  </si>
  <si>
    <t>Polly</t>
  </si>
  <si>
    <t>Osterman</t>
  </si>
  <si>
    <t>Ahmad</t>
  </si>
  <si>
    <t>Davies</t>
  </si>
  <si>
    <t>Leo</t>
  </si>
  <si>
    <t>Processed Foods Manager</t>
  </si>
  <si>
    <t>Processed Foods</t>
  </si>
  <si>
    <t>Jordan</t>
  </si>
  <si>
    <t>Harney</t>
  </si>
  <si>
    <t>Adrienne</t>
  </si>
  <si>
    <t>Glasco</t>
  </si>
  <si>
    <t>Barragan</t>
  </si>
  <si>
    <t>Nimpo Lake</t>
  </si>
  <si>
    <t>Lucero</t>
  </si>
  <si>
    <t>Lissette</t>
  </si>
  <si>
    <t>Customer Service Manager</t>
  </si>
  <si>
    <t>Hentges</t>
  </si>
  <si>
    <t>Graciela</t>
  </si>
  <si>
    <t>Munsell</t>
  </si>
  <si>
    <t>Champion</t>
  </si>
  <si>
    <t>Brandi</t>
  </si>
  <si>
    <t>Black Pool</t>
  </si>
  <si>
    <t>Marsha</t>
  </si>
  <si>
    <t>Roach</t>
  </si>
  <si>
    <t>Priddy</t>
  </si>
  <si>
    <t>Waters</t>
  </si>
  <si>
    <t>Cropper</t>
  </si>
  <si>
    <t>Paxton</t>
  </si>
  <si>
    <t>Harrell</t>
  </si>
  <si>
    <t>Derosa</t>
  </si>
  <si>
    <t>Henke</t>
  </si>
  <si>
    <t>Mosely</t>
  </si>
  <si>
    <t>Guitierrez</t>
  </si>
  <si>
    <t>Pollak</t>
  </si>
  <si>
    <t>Sikes</t>
  </si>
  <si>
    <t>Sizemore</t>
  </si>
  <si>
    <t>Holly</t>
  </si>
  <si>
    <t>Justine</t>
  </si>
  <si>
    <t>Vavenby</t>
  </si>
  <si>
    <t>Stitt</t>
  </si>
  <si>
    <t>Sanders</t>
  </si>
  <si>
    <t>Devore</t>
  </si>
  <si>
    <t>Durham</t>
  </si>
  <si>
    <t>Maggi</t>
  </si>
  <si>
    <t>Goodwyn</t>
  </si>
  <si>
    <t>Cason</t>
  </si>
  <si>
    <t>Epps</t>
  </si>
  <si>
    <t>Wilker</t>
  </si>
  <si>
    <t>Domenic</t>
  </si>
  <si>
    <t>Authement</t>
  </si>
  <si>
    <t>Wiseman</t>
  </si>
  <si>
    <t>Begley</t>
  </si>
  <si>
    <t>Kristina</t>
  </si>
  <si>
    <t>Filer</t>
  </si>
  <si>
    <t>Comer</t>
  </si>
  <si>
    <t>Blazek</t>
  </si>
  <si>
    <t>Gold</t>
  </si>
  <si>
    <t>Olga</t>
  </si>
  <si>
    <t>Timmins</t>
  </si>
  <si>
    <t>Crossland</t>
  </si>
  <si>
    <t>Boyer</t>
  </si>
  <si>
    <t>Vidal</t>
  </si>
  <si>
    <t>Yohe</t>
  </si>
  <si>
    <t>Oliver</t>
  </si>
  <si>
    <t>Butts</t>
  </si>
  <si>
    <t>Dorothy</t>
  </si>
  <si>
    <t>Hemlock Valley</t>
  </si>
  <si>
    <t>Lemus</t>
  </si>
  <si>
    <t>Jody</t>
  </si>
  <si>
    <t>Littleton</t>
  </si>
  <si>
    <t>Dairy Manager</t>
  </si>
  <si>
    <t>Darnell</t>
  </si>
  <si>
    <t>Payson</t>
  </si>
  <si>
    <t>Horne</t>
  </si>
  <si>
    <t>Chittenden</t>
  </si>
  <si>
    <t>Covington</t>
  </si>
  <si>
    <t>Rouse</t>
  </si>
  <si>
    <t>Averill</t>
  </si>
  <si>
    <t>Eunice</t>
  </si>
  <si>
    <t>Ramos</t>
  </si>
  <si>
    <t>Gladden</t>
  </si>
  <si>
    <t>Coletta</t>
  </si>
  <si>
    <t>Pettis</t>
  </si>
  <si>
    <t>Fanning</t>
  </si>
  <si>
    <t>Deanna</t>
  </si>
  <si>
    <t>Hardin</t>
  </si>
  <si>
    <t>Alberta</t>
  </si>
  <si>
    <t>Pineiro</t>
  </si>
  <si>
    <t>Lola</t>
  </si>
  <si>
    <t>Lyle</t>
  </si>
  <si>
    <t>Hatcher</t>
  </si>
  <si>
    <t>Debbie</t>
  </si>
  <si>
    <t>Weir</t>
  </si>
  <si>
    <t>Loving</t>
  </si>
  <si>
    <t>Vinson</t>
  </si>
  <si>
    <t>Tandy</t>
  </si>
  <si>
    <t>Genoveva</t>
  </si>
  <si>
    <t>Orr</t>
  </si>
  <si>
    <t>Harlan</t>
  </si>
  <si>
    <t>Bigham</t>
  </si>
  <si>
    <t>Gale</t>
  </si>
  <si>
    <t>Ho</t>
  </si>
  <si>
    <t>Marla</t>
  </si>
  <si>
    <t>Utley</t>
  </si>
  <si>
    <t>Daren</t>
  </si>
  <si>
    <t>Weldon</t>
  </si>
  <si>
    <t>Winter</t>
  </si>
  <si>
    <t>Ozella</t>
  </si>
  <si>
    <t>McKnight</t>
  </si>
  <si>
    <t>Nanci</t>
  </si>
  <si>
    <t>Hunley</t>
  </si>
  <si>
    <t>Rosario</t>
  </si>
  <si>
    <t>Baez</t>
  </si>
  <si>
    <t>Alberto</t>
  </si>
  <si>
    <t>Stalcup</t>
  </si>
  <si>
    <t>Longworth</t>
  </si>
  <si>
    <t>Reginald</t>
  </si>
  <si>
    <t>Pierre</t>
  </si>
  <si>
    <t>Lillian</t>
  </si>
  <si>
    <t>Alexis Creek</t>
  </si>
  <si>
    <t>Eaton</t>
  </si>
  <si>
    <t>Delagarza</t>
  </si>
  <si>
    <t>Mario</t>
  </si>
  <si>
    <t>Parson</t>
  </si>
  <si>
    <t>Marci</t>
  </si>
  <si>
    <t>Beeman</t>
  </si>
  <si>
    <t>Naquin</t>
  </si>
  <si>
    <t>Fraser Lake</t>
  </si>
  <si>
    <t>Guerrero</t>
  </si>
  <si>
    <t>Whitaker</t>
  </si>
  <si>
    <t>Maloney</t>
  </si>
  <si>
    <t>Walls</t>
  </si>
  <si>
    <t>Godin</t>
  </si>
  <si>
    <t>Skaggs</t>
  </si>
  <si>
    <t>Chen</t>
  </si>
  <si>
    <t>Jeanette</t>
  </si>
  <si>
    <t>Ladner</t>
  </si>
  <si>
    <t>Seton Portage</t>
  </si>
  <si>
    <t>Wheeler</t>
  </si>
  <si>
    <t>Dolores</t>
  </si>
  <si>
    <t>Shapiro</t>
  </si>
  <si>
    <t>Edmond</t>
  </si>
  <si>
    <t>Abbott</t>
  </si>
  <si>
    <t>Monty</t>
  </si>
  <si>
    <t>Royal</t>
  </si>
  <si>
    <t>Hammond</t>
  </si>
  <si>
    <t>Sousa</t>
  </si>
  <si>
    <t>Rock Creek</t>
  </si>
  <si>
    <t>Trudel</t>
  </si>
  <si>
    <t>Hinds</t>
  </si>
  <si>
    <t>Maricela</t>
  </si>
  <si>
    <t>Kimberley</t>
  </si>
  <si>
    <t>Tinsley</t>
  </si>
  <si>
    <t>Royster</t>
  </si>
  <si>
    <t>Lucile</t>
  </si>
  <si>
    <t>Terpstra</t>
  </si>
  <si>
    <t>Hassan</t>
  </si>
  <si>
    <t>Harding</t>
  </si>
  <si>
    <t>Lois</t>
  </si>
  <si>
    <t>Ignacio</t>
  </si>
  <si>
    <t>Nealey</t>
  </si>
  <si>
    <t>Ouimet</t>
  </si>
  <si>
    <t>Wally</t>
  </si>
  <si>
    <t>Margie</t>
  </si>
  <si>
    <t>Roth</t>
  </si>
  <si>
    <t>Magee</t>
  </si>
  <si>
    <t>Speed</t>
  </si>
  <si>
    <t>Mecham</t>
  </si>
  <si>
    <t>Van</t>
  </si>
  <si>
    <t>Heid</t>
  </si>
  <si>
    <t>Dana</t>
  </si>
  <si>
    <t>Edson</t>
  </si>
  <si>
    <t>Nimmons</t>
  </si>
  <si>
    <t>Ida</t>
  </si>
  <si>
    <t>Gossett</t>
  </si>
  <si>
    <t>Donohue</t>
  </si>
  <si>
    <t>Heroux</t>
  </si>
  <si>
    <t>Elijah</t>
  </si>
  <si>
    <t>Hosier</t>
  </si>
  <si>
    <t>Simpson</t>
  </si>
  <si>
    <t>Charlotte</t>
  </si>
  <si>
    <t>Nicole</t>
  </si>
  <si>
    <t>Aparicio</t>
  </si>
  <si>
    <t>Dreyer</t>
  </si>
  <si>
    <t>Tindle</t>
  </si>
  <si>
    <t>McDougle</t>
  </si>
  <si>
    <t>Jewel</t>
  </si>
  <si>
    <t>Naylor</t>
  </si>
  <si>
    <t>Mcbride</t>
  </si>
  <si>
    <t>Duckworth</t>
  </si>
  <si>
    <t>Styles</t>
  </si>
  <si>
    <t>Concepcion</t>
  </si>
  <si>
    <t>Maxine</t>
  </si>
  <si>
    <t>Centeno</t>
  </si>
  <si>
    <t>Spurlock</t>
  </si>
  <si>
    <t>Barth</t>
  </si>
  <si>
    <t>Blanche</t>
  </si>
  <si>
    <t>Mann</t>
  </si>
  <si>
    <t>Forbush</t>
  </si>
  <si>
    <t>Amelia</t>
  </si>
  <si>
    <t>Bolin</t>
  </si>
  <si>
    <t>Foret</t>
  </si>
  <si>
    <t>Brannum</t>
  </si>
  <si>
    <t>Toledo</t>
  </si>
  <si>
    <t>Sue</t>
  </si>
  <si>
    <t>Ulloa</t>
  </si>
  <si>
    <t>Kolodziej</t>
  </si>
  <si>
    <t>Darron</t>
  </si>
  <si>
    <t>Ridgeway</t>
  </si>
  <si>
    <t>Dilday</t>
  </si>
  <si>
    <t>Eldon</t>
  </si>
  <si>
    <t>Helms</t>
  </si>
  <si>
    <t>Fujita</t>
  </si>
  <si>
    <t>Felicia</t>
  </si>
  <si>
    <t>Senger</t>
  </si>
  <si>
    <t>Gupta</t>
  </si>
  <si>
    <t>Carson</t>
  </si>
  <si>
    <t>Batts</t>
  </si>
  <si>
    <t>Jessie</t>
  </si>
  <si>
    <t>Sippel</t>
  </si>
  <si>
    <t>Games</t>
  </si>
  <si>
    <t>Coffman</t>
  </si>
  <si>
    <t>Kyle</t>
  </si>
  <si>
    <t>Colgan</t>
  </si>
  <si>
    <t>Mayola</t>
  </si>
  <si>
    <t>Replogle</t>
  </si>
  <si>
    <t>Rosetta</t>
  </si>
  <si>
    <t>Eileen</t>
  </si>
  <si>
    <t>Crabtree</t>
  </si>
  <si>
    <t>Kathy</t>
  </si>
  <si>
    <t>Jaquez</t>
  </si>
  <si>
    <t>Benton</t>
  </si>
  <si>
    <t>Hogan</t>
  </si>
  <si>
    <t>Donnie</t>
  </si>
  <si>
    <t>McCall</t>
  </si>
  <si>
    <t>Peachland</t>
  </si>
  <si>
    <t>Frampton</t>
  </si>
  <si>
    <t>Sam</t>
  </si>
  <si>
    <t>Ceja</t>
  </si>
  <si>
    <t>Edythe</t>
  </si>
  <si>
    <t>Hake</t>
  </si>
  <si>
    <t>Murillo</t>
  </si>
  <si>
    <t>Tesha</t>
  </si>
  <si>
    <t>Peters</t>
  </si>
  <si>
    <t>Dorla</t>
  </si>
  <si>
    <t>Levi</t>
  </si>
  <si>
    <t>Herr</t>
  </si>
  <si>
    <t>Sorg</t>
  </si>
  <si>
    <t>McDowell</t>
  </si>
  <si>
    <t>Reed</t>
  </si>
  <si>
    <t>Gustin</t>
  </si>
  <si>
    <t>Hoefer</t>
  </si>
  <si>
    <t>Dry</t>
  </si>
  <si>
    <t>Maribel</t>
  </si>
  <si>
    <t>Hershberger</t>
  </si>
  <si>
    <t>Ella</t>
  </si>
  <si>
    <t>Lynn</t>
  </si>
  <si>
    <t>Sofia</t>
  </si>
  <si>
    <t>Specht</t>
  </si>
  <si>
    <t>Dragon Lake</t>
  </si>
  <si>
    <t>Eckert</t>
  </si>
  <si>
    <t>Negron</t>
  </si>
  <si>
    <t>Finn</t>
  </si>
  <si>
    <t>Noe</t>
  </si>
  <si>
    <t>Brooks</t>
  </si>
  <si>
    <t>Wall</t>
  </si>
  <si>
    <t>Sharee</t>
  </si>
  <si>
    <t>Pointer</t>
  </si>
  <si>
    <t>Tappen</t>
  </si>
  <si>
    <t>Cobb</t>
  </si>
  <si>
    <t>Constable</t>
  </si>
  <si>
    <t>Beasley</t>
  </si>
  <si>
    <t>Hope</t>
  </si>
  <si>
    <t>Black</t>
  </si>
  <si>
    <t>Crooks</t>
  </si>
  <si>
    <t>Guenther</t>
  </si>
  <si>
    <t>Soltys</t>
  </si>
  <si>
    <t>Moro</t>
  </si>
  <si>
    <t>Stone</t>
  </si>
  <si>
    <t>Pawlak</t>
  </si>
  <si>
    <t>Mika</t>
  </si>
  <si>
    <t>Richards</t>
  </si>
  <si>
    <t>Block</t>
  </si>
  <si>
    <t>Schultz</t>
  </si>
  <si>
    <t>Nero</t>
  </si>
  <si>
    <t>Shawn</t>
  </si>
  <si>
    <t>Rosendo</t>
  </si>
  <si>
    <t>Warner</t>
  </si>
  <si>
    <t>Sallie</t>
  </si>
  <si>
    <t>Gray</t>
  </si>
  <si>
    <t>Tijerina</t>
  </si>
  <si>
    <t>Vester</t>
  </si>
  <si>
    <t>Bagwell</t>
  </si>
  <si>
    <t>Ben</t>
  </si>
  <si>
    <t>Alton</t>
  </si>
  <si>
    <t>Lowery</t>
  </si>
  <si>
    <t>Agnes</t>
  </si>
  <si>
    <t>Tarver</t>
  </si>
  <si>
    <t>Lutes</t>
  </si>
  <si>
    <t>Goering</t>
  </si>
  <si>
    <t>Ahmed</t>
  </si>
  <si>
    <t>Borunda</t>
  </si>
  <si>
    <t>Carly</t>
  </si>
  <si>
    <t>Herman</t>
  </si>
  <si>
    <t>Barden</t>
  </si>
  <si>
    <t>Luna</t>
  </si>
  <si>
    <t>Ellen</t>
  </si>
  <si>
    <t>Emmanuel</t>
  </si>
  <si>
    <t>Stover</t>
  </si>
  <si>
    <t>Salmo</t>
  </si>
  <si>
    <t>Cuthbertson</t>
  </si>
  <si>
    <t>Truax</t>
  </si>
  <si>
    <t>Koonce</t>
  </si>
  <si>
    <t>Eddy</t>
  </si>
  <si>
    <t>Pimentel</t>
  </si>
  <si>
    <t>Bernadine</t>
  </si>
  <si>
    <t>Prestwood</t>
  </si>
  <si>
    <t>Hooten</t>
  </si>
  <si>
    <t>Audrey</t>
  </si>
  <si>
    <t>Antonio</t>
  </si>
  <si>
    <t>Hansard</t>
  </si>
  <si>
    <t>Warren</t>
  </si>
  <si>
    <t>Santillan</t>
  </si>
  <si>
    <t>Gaddis</t>
  </si>
  <si>
    <t>Millette</t>
  </si>
  <si>
    <t>Rosen</t>
  </si>
  <si>
    <t>Alison</t>
  </si>
  <si>
    <t>Roe</t>
  </si>
  <si>
    <t>Ford</t>
  </si>
  <si>
    <t>Oquinn</t>
  </si>
  <si>
    <t>Alpert</t>
  </si>
  <si>
    <t>Goodrich</t>
  </si>
  <si>
    <t>Heriberto</t>
  </si>
  <si>
    <t>Dahl</t>
  </si>
  <si>
    <t>Madison</t>
  </si>
  <si>
    <t>Quimby</t>
  </si>
  <si>
    <t>Swindler</t>
  </si>
  <si>
    <t>Zepeda</t>
  </si>
  <si>
    <t>Rowe</t>
  </si>
  <si>
    <t>Chavez</t>
  </si>
  <si>
    <t>Lana</t>
  </si>
  <si>
    <t>Ezra</t>
  </si>
  <si>
    <t>Herbert</t>
  </si>
  <si>
    <t>Sieg</t>
  </si>
  <si>
    <t>Rhodes</t>
  </si>
  <si>
    <t>Moffit</t>
  </si>
  <si>
    <t>Chitty</t>
  </si>
  <si>
    <t>Lane</t>
  </si>
  <si>
    <t>Esposito</t>
  </si>
  <si>
    <t>Hodson</t>
  </si>
  <si>
    <t>Nellie</t>
  </si>
  <si>
    <t>Solomon</t>
  </si>
  <si>
    <t>Roberta</t>
  </si>
  <si>
    <t>Bumgarner</t>
  </si>
  <si>
    <t>Muriel</t>
  </si>
  <si>
    <t>Suzanne</t>
  </si>
  <si>
    <t>Fannin</t>
  </si>
  <si>
    <t>Ingraham</t>
  </si>
  <si>
    <t>Hottinger</t>
  </si>
  <si>
    <t>Lund</t>
  </si>
  <si>
    <t>Halterman</t>
  </si>
  <si>
    <t>Fryman</t>
  </si>
  <si>
    <t>Chandler</t>
  </si>
  <si>
    <t>Lile</t>
  </si>
  <si>
    <t>Jess</t>
  </si>
  <si>
    <t>Cabrales</t>
  </si>
  <si>
    <t>Jerri</t>
  </si>
  <si>
    <t>Alaniz</t>
  </si>
  <si>
    <t>Ian</t>
  </si>
  <si>
    <t>Dunkley</t>
  </si>
  <si>
    <t>McKinney</t>
  </si>
  <si>
    <t>Dickerson</t>
  </si>
  <si>
    <t>Brindley</t>
  </si>
  <si>
    <t>Singleton</t>
  </si>
  <si>
    <t>Ricky</t>
  </si>
  <si>
    <t>Rich</t>
  </si>
  <si>
    <t>Jarrell</t>
  </si>
  <si>
    <t>Daley</t>
  </si>
  <si>
    <t>Gonzales</t>
  </si>
  <si>
    <t>Novotny</t>
  </si>
  <si>
    <t>Kemberly</t>
  </si>
  <si>
    <t>Meighan</t>
  </si>
  <si>
    <t>Crayton</t>
  </si>
  <si>
    <t>Craft</t>
  </si>
  <si>
    <t>Gebhart</t>
  </si>
  <si>
    <t>Nakagawa</t>
  </si>
  <si>
    <t>Hanson</t>
  </si>
  <si>
    <t>Sherry</t>
  </si>
  <si>
    <t>Toth</t>
  </si>
  <si>
    <t>Conner</t>
  </si>
  <si>
    <t>Henderson</t>
  </si>
  <si>
    <t>Shick</t>
  </si>
  <si>
    <t>Kirkpatrick</t>
  </si>
  <si>
    <t>Delariva</t>
  </si>
  <si>
    <t>Latesha</t>
  </si>
  <si>
    <t>Morrissey</t>
  </si>
  <si>
    <t>Ayala</t>
  </si>
  <si>
    <t>Wendell</t>
  </si>
  <si>
    <t>Dozier</t>
  </si>
  <si>
    <t>Karissa</t>
  </si>
  <si>
    <t>Kearns</t>
  </si>
  <si>
    <t>McLeod</t>
  </si>
  <si>
    <t>Rivas</t>
  </si>
  <si>
    <t>Lachapelle</t>
  </si>
  <si>
    <t>Coburn</t>
  </si>
  <si>
    <t>Margaretta</t>
  </si>
  <si>
    <t>Pruett</t>
  </si>
  <si>
    <t>Kincer</t>
  </si>
  <si>
    <t>Marti</t>
  </si>
  <si>
    <t>Aron</t>
  </si>
  <si>
    <t>Karam</t>
  </si>
  <si>
    <t>Berg</t>
  </si>
  <si>
    <t>Roxanne</t>
  </si>
  <si>
    <t>Hutson</t>
  </si>
  <si>
    <t>Hampton</t>
  </si>
  <si>
    <t>Salcido</t>
  </si>
  <si>
    <t>Arlen</t>
  </si>
  <si>
    <t>Greer</t>
  </si>
  <si>
    <t>Dease Lake</t>
  </si>
  <si>
    <t>Alvina</t>
  </si>
  <si>
    <t>Miles</t>
  </si>
  <si>
    <t>Chad</t>
  </si>
  <si>
    <t>Everhart</t>
  </si>
  <si>
    <t>Tu</t>
  </si>
  <si>
    <t>Prinz</t>
  </si>
  <si>
    <t>Blade</t>
  </si>
  <si>
    <t>Rachelle</t>
  </si>
  <si>
    <t>Aguiar</t>
  </si>
  <si>
    <t>Giscome</t>
  </si>
  <si>
    <t>Joi</t>
  </si>
  <si>
    <t>Pruitt</t>
  </si>
  <si>
    <t>McBroom</t>
  </si>
  <si>
    <t>Ronnie</t>
  </si>
  <si>
    <t>Tommie</t>
  </si>
  <si>
    <t>Marcia</t>
  </si>
  <si>
    <t>Valentino</t>
  </si>
  <si>
    <t>Lenox</t>
  </si>
  <si>
    <t>Riddle</t>
  </si>
  <si>
    <t>Romeo</t>
  </si>
  <si>
    <t>Tomlinson</t>
  </si>
  <si>
    <t>Chelsea</t>
  </si>
  <si>
    <t>Bracken</t>
  </si>
  <si>
    <t>Schwartz</t>
  </si>
  <si>
    <t>Boyes</t>
  </si>
  <si>
    <t>Lindley</t>
  </si>
  <si>
    <t>Burns</t>
  </si>
  <si>
    <t>Marro</t>
  </si>
  <si>
    <t>Garner</t>
  </si>
  <si>
    <t>Produce Clerk</t>
  </si>
  <si>
    <t>Hester</t>
  </si>
  <si>
    <t>Sally</t>
  </si>
  <si>
    <t>Bivona</t>
  </si>
  <si>
    <t>Lieselotte</t>
  </si>
  <si>
    <t>Kavanaugh</t>
  </si>
  <si>
    <t>Mansfield</t>
  </si>
  <si>
    <t>Burchard</t>
  </si>
  <si>
    <t>Jaime</t>
  </si>
  <si>
    <t>Shin</t>
  </si>
  <si>
    <t>Granisle</t>
  </si>
  <si>
    <t>Wingfield</t>
  </si>
  <si>
    <t>Bible</t>
  </si>
  <si>
    <t>Rowsey</t>
  </si>
  <si>
    <t>Doggett</t>
  </si>
  <si>
    <t>Abraham</t>
  </si>
  <si>
    <t>Griggs</t>
  </si>
  <si>
    <t>Greenblatt</t>
  </si>
  <si>
    <t>Kistler</t>
  </si>
  <si>
    <t>Blanton</t>
  </si>
  <si>
    <t>Ucluelet</t>
  </si>
  <si>
    <t>Baumgardner</t>
  </si>
  <si>
    <t>Gephart</t>
  </si>
  <si>
    <t>Hortensia</t>
  </si>
  <si>
    <t>Page</t>
  </si>
  <si>
    <t>Crews</t>
  </si>
  <si>
    <t>Hubbard</t>
  </si>
  <si>
    <t>Gladys</t>
  </si>
  <si>
    <t>Regina</t>
  </si>
  <si>
    <t>Sakai</t>
  </si>
  <si>
    <t>Aleman</t>
  </si>
  <si>
    <t>Aisha</t>
  </si>
  <si>
    <t>Janie</t>
  </si>
  <si>
    <t>Lange</t>
  </si>
  <si>
    <t>Pickle</t>
  </si>
  <si>
    <t>Goodlett</t>
  </si>
  <si>
    <t>Broaddus</t>
  </si>
  <si>
    <t>Finnell</t>
  </si>
  <si>
    <t>Turley</t>
  </si>
  <si>
    <t>Rust</t>
  </si>
  <si>
    <t>Blue River</t>
  </si>
  <si>
    <t>Copeland</t>
  </si>
  <si>
    <t>Griffith</t>
  </si>
  <si>
    <t>Maupin</t>
  </si>
  <si>
    <t>Angel</t>
  </si>
  <si>
    <t>Danae</t>
  </si>
  <si>
    <t>Pete</t>
  </si>
  <si>
    <t>Aldridge</t>
  </si>
  <si>
    <t>Arlene</t>
  </si>
  <si>
    <t>Buck</t>
  </si>
  <si>
    <t>Eldridge</t>
  </si>
  <si>
    <t>Breann</t>
  </si>
  <si>
    <t>Colon</t>
  </si>
  <si>
    <t>Carver</t>
  </si>
  <si>
    <t>Madigan</t>
  </si>
  <si>
    <t>Cerna</t>
  </si>
  <si>
    <t>Lockett</t>
  </si>
  <si>
    <t>Staton</t>
  </si>
  <si>
    <t>Hollis</t>
  </si>
  <si>
    <t>Shelton</t>
  </si>
  <si>
    <t>Yates</t>
  </si>
  <si>
    <t>Stefanie</t>
  </si>
  <si>
    <t>Piercy</t>
  </si>
  <si>
    <t>Lovelace</t>
  </si>
  <si>
    <t>Kimball</t>
  </si>
  <si>
    <t>Shena</t>
  </si>
  <si>
    <t>Chitwood</t>
  </si>
  <si>
    <t>Kira</t>
  </si>
  <si>
    <t>Phyllis</t>
  </si>
  <si>
    <t>Virgil</t>
  </si>
  <si>
    <t>Nichols</t>
  </si>
  <si>
    <t>Ness</t>
  </si>
  <si>
    <t>Lionel</t>
  </si>
  <si>
    <t>Matson</t>
  </si>
  <si>
    <t>Carrier</t>
  </si>
  <si>
    <t>Tardif</t>
  </si>
  <si>
    <t>Ricks</t>
  </si>
  <si>
    <t>Yolanda</t>
  </si>
  <si>
    <t>Vickery</t>
  </si>
  <si>
    <t>Pablo</t>
  </si>
  <si>
    <t>Gragg</t>
  </si>
  <si>
    <t>Barile</t>
  </si>
  <si>
    <t>Mira</t>
  </si>
  <si>
    <t>Gilbert</t>
  </si>
  <si>
    <t>Putnam</t>
  </si>
  <si>
    <t>Kitwanga</t>
  </si>
  <si>
    <t>Koch</t>
  </si>
  <si>
    <t>Elias</t>
  </si>
  <si>
    <t>Robertson</t>
  </si>
  <si>
    <t>Sanderson</t>
  </si>
  <si>
    <t>Dupree</t>
  </si>
  <si>
    <t>Corbett</t>
  </si>
  <si>
    <t>Patrina</t>
  </si>
  <si>
    <t>Mica Creek</t>
  </si>
  <si>
    <t>Soto</t>
  </si>
  <si>
    <t>Mckinley</t>
  </si>
  <si>
    <t>Seals</t>
  </si>
  <si>
    <t>Kurtz</t>
  </si>
  <si>
    <t>Bernard</t>
  </si>
  <si>
    <t>Cross</t>
  </si>
  <si>
    <t>Galvan</t>
  </si>
  <si>
    <t>Cordova</t>
  </si>
  <si>
    <t>Carmen</t>
  </si>
  <si>
    <t>Rosales</t>
  </si>
  <si>
    <t>Crow</t>
  </si>
  <si>
    <t>Maier</t>
  </si>
  <si>
    <t>Myrna</t>
  </si>
  <si>
    <t>Trotta</t>
  </si>
  <si>
    <t>Laury</t>
  </si>
  <si>
    <t>Mulligan</t>
  </si>
  <si>
    <t>Ferris</t>
  </si>
  <si>
    <t>Spigner</t>
  </si>
  <si>
    <t>Yarbrough</t>
  </si>
  <si>
    <t>Lafever</t>
  </si>
  <si>
    <t>Meghan</t>
  </si>
  <si>
    <t>Ruthie</t>
  </si>
  <si>
    <t>West</t>
  </si>
  <si>
    <t>Lucia</t>
  </si>
  <si>
    <t>Ballou</t>
  </si>
  <si>
    <t>Shetler</t>
  </si>
  <si>
    <t>Gilda</t>
  </si>
  <si>
    <t>Bedard</t>
  </si>
  <si>
    <t>Ng</t>
  </si>
  <si>
    <t>Surrett</t>
  </si>
  <si>
    <t>Wallach</t>
  </si>
  <si>
    <t>Elrod</t>
  </si>
  <si>
    <t>Mosher</t>
  </si>
  <si>
    <t>Coto</t>
  </si>
  <si>
    <t>Kennith</t>
  </si>
  <si>
    <t>Fernie</t>
  </si>
  <si>
    <t>Pendergast</t>
  </si>
  <si>
    <t>Tricia</t>
  </si>
  <si>
    <t>Stange</t>
  </si>
  <si>
    <t>Sammy</t>
  </si>
  <si>
    <t>Smothers</t>
  </si>
  <si>
    <t>Pouce Coupe</t>
  </si>
  <si>
    <t>Rosedale</t>
  </si>
  <si>
    <t>Pendergrass</t>
  </si>
  <si>
    <t>Bougie Creek</t>
  </si>
  <si>
    <t>Lindsey</t>
  </si>
  <si>
    <t>Mable</t>
  </si>
  <si>
    <t>Eisenhower</t>
  </si>
  <si>
    <t>Thrash</t>
  </si>
  <si>
    <t>Jon</t>
  </si>
  <si>
    <t>Aoki</t>
  </si>
  <si>
    <t>Bridge Lake</t>
  </si>
  <si>
    <t>Cabe</t>
  </si>
  <si>
    <t>Kolb</t>
  </si>
  <si>
    <t>Teri</t>
  </si>
  <si>
    <t>Nieto</t>
  </si>
  <si>
    <t>Kang</t>
  </si>
  <si>
    <t>Atkinson</t>
  </si>
  <si>
    <t>Bridges</t>
  </si>
  <si>
    <t>Gainer</t>
  </si>
  <si>
    <t>Royce</t>
  </si>
  <si>
    <t>Lake Cowichan</t>
  </si>
  <si>
    <t>Krystina</t>
  </si>
  <si>
    <t>Rehkop</t>
  </si>
  <si>
    <t>Fleming</t>
  </si>
  <si>
    <t>Braxton</t>
  </si>
  <si>
    <t>Revelstoke</t>
  </si>
  <si>
    <t>Fulgham</t>
  </si>
  <si>
    <t>Rafael</t>
  </si>
  <si>
    <t>Tatla Lake</t>
  </si>
  <si>
    <t>Middleton</t>
  </si>
  <si>
    <t>Grissom</t>
  </si>
  <si>
    <t>Davida</t>
  </si>
  <si>
    <t>London</t>
  </si>
  <si>
    <t>Malley</t>
  </si>
  <si>
    <t>Gadsden</t>
  </si>
  <si>
    <t>Hyman</t>
  </si>
  <si>
    <t>Thorson</t>
  </si>
  <si>
    <t>August</t>
  </si>
  <si>
    <t>Enderby</t>
  </si>
  <si>
    <t>Bigler</t>
  </si>
  <si>
    <t>Depriest</t>
  </si>
  <si>
    <t>Delacruz</t>
  </si>
  <si>
    <t>Moss</t>
  </si>
  <si>
    <t>Baumeister</t>
  </si>
  <si>
    <t>Durkee</t>
  </si>
  <si>
    <t>Perry</t>
  </si>
  <si>
    <t>Lloyd</t>
  </si>
  <si>
    <t>Phil</t>
  </si>
  <si>
    <t>Eubanks</t>
  </si>
  <si>
    <t>Shaun</t>
  </si>
  <si>
    <t>Cleveland</t>
  </si>
  <si>
    <t>Simmons</t>
  </si>
  <si>
    <t>Dang</t>
  </si>
  <si>
    <t>Bowen</t>
  </si>
  <si>
    <t>Danner</t>
  </si>
  <si>
    <t>Randy</t>
  </si>
  <si>
    <t>Cordes</t>
  </si>
  <si>
    <t>Crump</t>
  </si>
  <si>
    <t>McCabe</t>
  </si>
  <si>
    <t>Childress</t>
  </si>
  <si>
    <t>Reuter</t>
  </si>
  <si>
    <t>Lightle</t>
  </si>
  <si>
    <t>Tilley</t>
  </si>
  <si>
    <t>Johnie</t>
  </si>
  <si>
    <t>Kornegay</t>
  </si>
  <si>
    <t>Woodward</t>
  </si>
  <si>
    <t>Krout</t>
  </si>
  <si>
    <t>Krause</t>
  </si>
  <si>
    <t>Liu</t>
  </si>
  <si>
    <t>Ferguson</t>
  </si>
  <si>
    <t>Pitman</t>
  </si>
  <si>
    <t>Judy</t>
  </si>
  <si>
    <t>McCraw</t>
  </si>
  <si>
    <t>Arnett</t>
  </si>
  <si>
    <t>Priscilla</t>
  </si>
  <si>
    <t>Callie</t>
  </si>
  <si>
    <t>Sloan</t>
  </si>
  <si>
    <t>Senn</t>
  </si>
  <si>
    <t>Claudia</t>
  </si>
  <si>
    <t>Carr</t>
  </si>
  <si>
    <t>Cecil</t>
  </si>
  <si>
    <t>Segovia</t>
  </si>
  <si>
    <t>Strauss</t>
  </si>
  <si>
    <t>Penton</t>
  </si>
  <si>
    <t>Buscher</t>
  </si>
  <si>
    <t>Bourbeau</t>
  </si>
  <si>
    <t>Barbra</t>
  </si>
  <si>
    <t>Durocher</t>
  </si>
  <si>
    <t>Gillispie</t>
  </si>
  <si>
    <t>Florine</t>
  </si>
  <si>
    <t>Stump</t>
  </si>
  <si>
    <t>Kennedy</t>
  </si>
  <si>
    <t>Brinson</t>
  </si>
  <si>
    <t>Gwynn</t>
  </si>
  <si>
    <t>Isaacs</t>
  </si>
  <si>
    <t>Lemon</t>
  </si>
  <si>
    <t>Lizabeth</t>
  </si>
  <si>
    <t>Maxwell</t>
  </si>
  <si>
    <t>Langford</t>
  </si>
  <si>
    <t>Julia</t>
  </si>
  <si>
    <t>McMurray</t>
  </si>
  <si>
    <t>Winfred</t>
  </si>
  <si>
    <t>McClain</t>
  </si>
  <si>
    <t>Dobbins</t>
  </si>
  <si>
    <t>Rojo</t>
  </si>
  <si>
    <t>Jennings</t>
  </si>
  <si>
    <t>Flickinger</t>
  </si>
  <si>
    <t>Pringle</t>
  </si>
  <si>
    <t>Mack</t>
  </si>
  <si>
    <t>Pennington</t>
  </si>
  <si>
    <t>Patten</t>
  </si>
  <si>
    <t>Sylvia</t>
  </si>
  <si>
    <t>Gravelle</t>
  </si>
  <si>
    <t>North</t>
  </si>
  <si>
    <t>Castro</t>
  </si>
  <si>
    <t>Grote</t>
  </si>
  <si>
    <t>Rosalyn</t>
  </si>
  <si>
    <t>Desmarais</t>
  </si>
  <si>
    <t>Jaynes</t>
  </si>
  <si>
    <t>Diaz</t>
  </si>
  <si>
    <t>Hazelwood</t>
  </si>
  <si>
    <t>Bess</t>
  </si>
  <si>
    <t>Davidson</t>
  </si>
  <si>
    <t>Alexandra</t>
  </si>
  <si>
    <t>Risch</t>
  </si>
  <si>
    <t>Elvin</t>
  </si>
  <si>
    <t>Wasinger</t>
  </si>
  <si>
    <t>Gaudreau</t>
  </si>
  <si>
    <t>Valadez</t>
  </si>
  <si>
    <t>Dibble</t>
  </si>
  <si>
    <t>Manuela</t>
  </si>
  <si>
    <t>Fleischer</t>
  </si>
  <si>
    <t>Delia</t>
  </si>
  <si>
    <t>Monk</t>
  </si>
  <si>
    <t>Randolph</t>
  </si>
  <si>
    <t>Minnie</t>
  </si>
  <si>
    <t>Weisz</t>
  </si>
  <si>
    <t>Maude</t>
  </si>
  <si>
    <t>Michie</t>
  </si>
  <si>
    <t>Olmo</t>
  </si>
  <si>
    <t>Velma</t>
  </si>
  <si>
    <t>Klass</t>
  </si>
  <si>
    <t>Emanuel</t>
  </si>
  <si>
    <t>Markel</t>
  </si>
  <si>
    <t>Vivian</t>
  </si>
  <si>
    <t>Frechette</t>
  </si>
  <si>
    <t>Beck</t>
  </si>
  <si>
    <t>Terrazas</t>
  </si>
  <si>
    <t>Tracey</t>
  </si>
  <si>
    <t>Dent</t>
  </si>
  <si>
    <t>Record</t>
  </si>
  <si>
    <t>Pagan</t>
  </si>
  <si>
    <t>Bonk</t>
  </si>
  <si>
    <t>Beulah</t>
  </si>
  <si>
    <t>Hollier</t>
  </si>
  <si>
    <t>Sparacino</t>
  </si>
  <si>
    <t>Leflore</t>
  </si>
  <si>
    <t>Weatherspoon</t>
  </si>
  <si>
    <t>Lon</t>
  </si>
  <si>
    <t>Cabral</t>
  </si>
  <si>
    <t>Cueva</t>
  </si>
  <si>
    <t>Bigelow</t>
  </si>
  <si>
    <t>Renner</t>
  </si>
  <si>
    <t>Lemley</t>
  </si>
  <si>
    <t>Corley</t>
  </si>
  <si>
    <t>Raglin</t>
  </si>
  <si>
    <t>Harriet</t>
  </si>
  <si>
    <t>Kirkman</t>
  </si>
  <si>
    <t>Melendez</t>
  </si>
  <si>
    <t>Woods</t>
  </si>
  <si>
    <t>Anya</t>
  </si>
  <si>
    <t>Harrelson</t>
  </si>
  <si>
    <t>Otis</t>
  </si>
  <si>
    <t>Johnathan</t>
  </si>
  <si>
    <t>Radium Hot Springs</t>
  </si>
  <si>
    <t>Bateman</t>
  </si>
  <si>
    <t>Lita</t>
  </si>
  <si>
    <t>Button</t>
  </si>
  <si>
    <t>Pirkle</t>
  </si>
  <si>
    <t>Lacroix</t>
  </si>
  <si>
    <t>Darrel</t>
  </si>
  <si>
    <t>Cotton</t>
  </si>
  <si>
    <t>Hale</t>
  </si>
  <si>
    <t>Francine</t>
  </si>
  <si>
    <t>Mancini</t>
  </si>
  <si>
    <t>Parham</t>
  </si>
  <si>
    <t>Goss</t>
  </si>
  <si>
    <t>Goldberg</t>
  </si>
  <si>
    <t>Sayward</t>
  </si>
  <si>
    <t>Alisha</t>
  </si>
  <si>
    <t>Childs</t>
  </si>
  <si>
    <t>Adrian</t>
  </si>
  <si>
    <t>Rider</t>
  </si>
  <si>
    <t>Dix</t>
  </si>
  <si>
    <t>Leiva</t>
  </si>
  <si>
    <t>Eudy</t>
  </si>
  <si>
    <t>Lower Post</t>
  </si>
  <si>
    <t>Naranjo</t>
  </si>
  <si>
    <t>Lorenzo</t>
  </si>
  <si>
    <t>Baughn</t>
  </si>
  <si>
    <t>Goodman</t>
  </si>
  <si>
    <t>Guillermo</t>
  </si>
  <si>
    <t>Bergen</t>
  </si>
  <si>
    <t>Boynton</t>
  </si>
  <si>
    <t>Sherri</t>
  </si>
  <si>
    <t>South Slocan</t>
  </si>
  <si>
    <t>Rosado</t>
  </si>
  <si>
    <t>Paulette</t>
  </si>
  <si>
    <t>Mabe</t>
  </si>
  <si>
    <t>Phelps</t>
  </si>
  <si>
    <t>Vanwagenen</t>
  </si>
  <si>
    <t>Holmes</t>
  </si>
  <si>
    <t>Poon</t>
  </si>
  <si>
    <t>Durrett</t>
  </si>
  <si>
    <t>Ortiz</t>
  </si>
  <si>
    <t>Debrah</t>
  </si>
  <si>
    <t>Sutton</t>
  </si>
  <si>
    <t>Christena</t>
  </si>
  <si>
    <t>Yamaguchi</t>
  </si>
  <si>
    <t>McElrath</t>
  </si>
  <si>
    <t>Louella</t>
  </si>
  <si>
    <t>Rehm</t>
  </si>
  <si>
    <t>Brewer</t>
  </si>
  <si>
    <t>Jenny</t>
  </si>
  <si>
    <t>Mounce</t>
  </si>
  <si>
    <t>Wayman</t>
  </si>
  <si>
    <t>Olive</t>
  </si>
  <si>
    <t>Jewell</t>
  </si>
  <si>
    <t>Potts</t>
  </si>
  <si>
    <t>Daugherty</t>
  </si>
  <si>
    <t>Bruce</t>
  </si>
  <si>
    <t>Calhoun</t>
  </si>
  <si>
    <t>Glover</t>
  </si>
  <si>
    <t>Madeline</t>
  </si>
  <si>
    <t>Yahk</t>
  </si>
  <si>
    <t>Walden</t>
  </si>
  <si>
    <t>Lute</t>
  </si>
  <si>
    <t>Elko</t>
  </si>
  <si>
    <t>Avans</t>
  </si>
  <si>
    <t>Tamica</t>
  </si>
  <si>
    <t>Park</t>
  </si>
  <si>
    <t>Bright</t>
  </si>
  <si>
    <t>Weiss</t>
  </si>
  <si>
    <t>Tasha</t>
  </si>
  <si>
    <t>Elvira</t>
  </si>
  <si>
    <t>Shrewsbury</t>
  </si>
  <si>
    <t>Rickey</t>
  </si>
  <si>
    <t>Pike</t>
  </si>
  <si>
    <t>Leta</t>
  </si>
  <si>
    <t>Leister</t>
  </si>
  <si>
    <t>Polk</t>
  </si>
  <si>
    <t>Peltier</t>
  </si>
  <si>
    <t>Aucoin</t>
  </si>
  <si>
    <t>Shelor</t>
  </si>
  <si>
    <t>Neville</t>
  </si>
  <si>
    <t>Dumont</t>
  </si>
  <si>
    <t>Tichenor</t>
  </si>
  <si>
    <t>Wayne</t>
  </si>
  <si>
    <t>Loftin</t>
  </si>
  <si>
    <t>Land</t>
  </si>
  <si>
    <t>Betancourt</t>
  </si>
  <si>
    <t>Jerome</t>
  </si>
  <si>
    <t>Springer</t>
  </si>
  <si>
    <t>Thibodaux</t>
  </si>
  <si>
    <t>Sturdivant</t>
  </si>
  <si>
    <t>Christina Lake</t>
  </si>
  <si>
    <t>Cluculz Lake</t>
  </si>
  <si>
    <t>Worden</t>
  </si>
  <si>
    <t>Romero</t>
  </si>
  <si>
    <t>Studley</t>
  </si>
  <si>
    <t>Waltz</t>
  </si>
  <si>
    <t>Alonso</t>
  </si>
  <si>
    <t>Triplett</t>
  </si>
  <si>
    <t>Bernier</t>
  </si>
  <si>
    <t>Stott</t>
  </si>
  <si>
    <t>Currie</t>
  </si>
  <si>
    <t>Tristan</t>
  </si>
  <si>
    <t>Christin</t>
  </si>
  <si>
    <t>McMullen</t>
  </si>
  <si>
    <t>Barkley</t>
  </si>
  <si>
    <t>Elinor</t>
  </si>
  <si>
    <t>Dunbar</t>
  </si>
  <si>
    <t>Roscoe</t>
  </si>
  <si>
    <t>Garden</t>
  </si>
  <si>
    <t>Shelf Stocker</t>
  </si>
  <si>
    <t>Oehler</t>
  </si>
  <si>
    <t>Lindquist</t>
  </si>
  <si>
    <t>Pfeifer</t>
  </si>
  <si>
    <t>Acosta</t>
  </si>
  <si>
    <t>Carlton</t>
  </si>
  <si>
    <t>Cho</t>
  </si>
  <si>
    <t>Ophelia</t>
  </si>
  <si>
    <t>Adan</t>
  </si>
  <si>
    <t>Trigg</t>
  </si>
  <si>
    <t>Ernestina</t>
  </si>
  <si>
    <t>Osborne</t>
  </si>
  <si>
    <t>Padilla</t>
  </si>
  <si>
    <t>Arce</t>
  </si>
  <si>
    <t>Angelina</t>
  </si>
  <si>
    <t>Battle</t>
  </si>
  <si>
    <t>Feeney</t>
  </si>
  <si>
    <t>Deason</t>
  </si>
  <si>
    <t>Freeman</t>
  </si>
  <si>
    <t>Skidmore</t>
  </si>
  <si>
    <t>Duke</t>
  </si>
  <si>
    <t>Cruz</t>
  </si>
  <si>
    <t>Al</t>
  </si>
  <si>
    <t>Homer</t>
  </si>
  <si>
    <t>Lucinda</t>
  </si>
  <si>
    <t>Nichole</t>
  </si>
  <si>
    <t>Elliot</t>
  </si>
  <si>
    <t>Ashely</t>
  </si>
  <si>
    <t>Cuellar</t>
  </si>
  <si>
    <t>Deandrea</t>
  </si>
  <si>
    <t>Dengler</t>
  </si>
  <si>
    <t>Seltzer</t>
  </si>
  <si>
    <t>Hack</t>
  </si>
  <si>
    <t>Rester</t>
  </si>
  <si>
    <t>Shimizu</t>
  </si>
  <si>
    <t>Marilyn</t>
  </si>
  <si>
    <t>Lanny</t>
  </si>
  <si>
    <t>Sadie</t>
  </si>
  <si>
    <t>Tillman</t>
  </si>
  <si>
    <t>Wanda</t>
  </si>
  <si>
    <t>Gates</t>
  </si>
  <si>
    <t>Morrell</t>
  </si>
  <si>
    <t>Lott</t>
  </si>
  <si>
    <t>McGowan</t>
  </si>
  <si>
    <t>Chestnut</t>
  </si>
  <si>
    <t>Dunfee</t>
  </si>
  <si>
    <t>Webster</t>
  </si>
  <si>
    <t>Hentz</t>
  </si>
  <si>
    <t>Karst</t>
  </si>
  <si>
    <t>Rother</t>
  </si>
  <si>
    <t>Beaver</t>
  </si>
  <si>
    <t>Tolliver</t>
  </si>
  <si>
    <t>Rivenburg</t>
  </si>
  <si>
    <t>Ami</t>
  </si>
  <si>
    <t>Rooney</t>
  </si>
  <si>
    <t>Kaczor</t>
  </si>
  <si>
    <t>Arnita</t>
  </si>
  <si>
    <t>Croy</t>
  </si>
  <si>
    <t>Lucy</t>
  </si>
  <si>
    <t>Keaton</t>
  </si>
  <si>
    <t>Trinh</t>
  </si>
  <si>
    <t>Fraser</t>
  </si>
  <si>
    <t>Goodwin</t>
  </si>
  <si>
    <t>Flock</t>
  </si>
  <si>
    <t>Madrid</t>
  </si>
  <si>
    <t>Maud</t>
  </si>
  <si>
    <t>Renfro</t>
  </si>
  <si>
    <t>Emerson</t>
  </si>
  <si>
    <t>Wilma</t>
  </si>
  <si>
    <t>Evelynn</t>
  </si>
  <si>
    <t>Brandee</t>
  </si>
  <si>
    <t>Stubbs</t>
  </si>
  <si>
    <t>Randell</t>
  </si>
  <si>
    <t>Diamond</t>
  </si>
  <si>
    <t>Abbate</t>
  </si>
  <si>
    <t>Laurie</t>
  </si>
  <si>
    <t>Peet</t>
  </si>
  <si>
    <t>Emory</t>
  </si>
  <si>
    <t>Crowell</t>
  </si>
  <si>
    <t>Gordon</t>
  </si>
  <si>
    <t>Eppler</t>
  </si>
  <si>
    <t>Keller</t>
  </si>
  <si>
    <t>Blunt</t>
  </si>
  <si>
    <t>Pyatt</t>
  </si>
  <si>
    <t>Caleb</t>
  </si>
  <si>
    <t>Jana</t>
  </si>
  <si>
    <t>Toad River</t>
  </si>
  <si>
    <t>Stewart</t>
  </si>
  <si>
    <t>Thayer</t>
  </si>
  <si>
    <t>Oakman</t>
  </si>
  <si>
    <t>Manuel</t>
  </si>
  <si>
    <t>Dortha</t>
  </si>
  <si>
    <t>Moses</t>
  </si>
  <si>
    <t>Quinones</t>
  </si>
  <si>
    <t>McCullough</t>
  </si>
  <si>
    <t>Adria</t>
  </si>
  <si>
    <t>Bolt</t>
  </si>
  <si>
    <t>Loretta</t>
  </si>
  <si>
    <t>Youngblood</t>
  </si>
  <si>
    <t>Bilbrey</t>
  </si>
  <si>
    <t>Tolbert</t>
  </si>
  <si>
    <t>Koger</t>
  </si>
  <si>
    <t>Askew</t>
  </si>
  <si>
    <t>Joe</t>
  </si>
  <si>
    <t>Swanson</t>
  </si>
  <si>
    <t>Cabrera</t>
  </si>
  <si>
    <t>Cimino</t>
  </si>
  <si>
    <t>Tabitha</t>
  </si>
  <si>
    <t>Celista</t>
  </si>
  <si>
    <t>Margot</t>
  </si>
  <si>
    <t>Conforti</t>
  </si>
  <si>
    <t>Storms</t>
  </si>
  <si>
    <t>Ellison</t>
  </si>
  <si>
    <t>Hathaway</t>
  </si>
  <si>
    <t>Gutshall</t>
  </si>
  <si>
    <t>Palen</t>
  </si>
  <si>
    <t>Pratt</t>
  </si>
  <si>
    <t>Kite</t>
  </si>
  <si>
    <t>Broussard</t>
  </si>
  <si>
    <t>Margarita</t>
  </si>
  <si>
    <t>Valencia</t>
  </si>
  <si>
    <t>Graves</t>
  </si>
  <si>
    <t>Bower</t>
  </si>
  <si>
    <t>Enrique</t>
  </si>
  <si>
    <t>Deangelo</t>
  </si>
  <si>
    <t>McDaniel</t>
  </si>
  <si>
    <t>Albertson</t>
  </si>
  <si>
    <t>Lord</t>
  </si>
  <si>
    <t>Bart</t>
  </si>
  <si>
    <t>Funk</t>
  </si>
  <si>
    <t>McCutchen</t>
  </si>
  <si>
    <t>Hugh</t>
  </si>
  <si>
    <t>Sophia</t>
  </si>
  <si>
    <t>Jude</t>
  </si>
  <si>
    <t>Mayville</t>
  </si>
  <si>
    <t>Hairston</t>
  </si>
  <si>
    <t>Christa</t>
  </si>
  <si>
    <t>Petersen</t>
  </si>
  <si>
    <t>Larsen</t>
  </si>
  <si>
    <t>Trapp</t>
  </si>
  <si>
    <t>Chapel</t>
  </si>
  <si>
    <t>Skinner</t>
  </si>
  <si>
    <t>Angulo</t>
  </si>
  <si>
    <t>Louie</t>
  </si>
  <si>
    <t>Estelle</t>
  </si>
  <si>
    <t>Shy</t>
  </si>
  <si>
    <t>Avery</t>
  </si>
  <si>
    <t>Whitehurst</t>
  </si>
  <si>
    <t>Hartline</t>
  </si>
  <si>
    <t>Levell</t>
  </si>
  <si>
    <t>Chong</t>
  </si>
  <si>
    <t>Olivia</t>
  </si>
  <si>
    <t>Fredia</t>
  </si>
  <si>
    <t>Vick</t>
  </si>
  <si>
    <t>Layton</t>
  </si>
  <si>
    <t>Letitia</t>
  </si>
  <si>
    <t>Heil</t>
  </si>
  <si>
    <t>Orton</t>
  </si>
  <si>
    <t>Terrie</t>
  </si>
  <si>
    <t>Atkins</t>
  </si>
  <si>
    <t>Allyson</t>
  </si>
  <si>
    <t>Hagen</t>
  </si>
  <si>
    <t>Sowards</t>
  </si>
  <si>
    <t>Jennie</t>
  </si>
  <si>
    <t>Soper</t>
  </si>
  <si>
    <t>Quintero</t>
  </si>
  <si>
    <t>Healey</t>
  </si>
  <si>
    <t>Cerda</t>
  </si>
  <si>
    <t>Myrtle</t>
  </si>
  <si>
    <t>Bond</t>
  </si>
  <si>
    <t>Zoe</t>
  </si>
  <si>
    <t>Rodgers</t>
  </si>
  <si>
    <t>Smithers</t>
  </si>
  <si>
    <t>Han</t>
  </si>
  <si>
    <t>Dolan</t>
  </si>
  <si>
    <t>Desiree</t>
  </si>
  <si>
    <t>Kaiser</t>
  </si>
  <si>
    <t>Noreen</t>
  </si>
  <si>
    <t>Woodyard</t>
  </si>
  <si>
    <t>Cline</t>
  </si>
  <si>
    <t>Ohl</t>
  </si>
  <si>
    <t>Tindall</t>
  </si>
  <si>
    <t>Kimmel</t>
  </si>
  <si>
    <t>Mudge</t>
  </si>
  <si>
    <t>Foote</t>
  </si>
  <si>
    <t>Terrence</t>
  </si>
  <si>
    <t>Frieda</t>
  </si>
  <si>
    <t>Lamberson</t>
  </si>
  <si>
    <t>Patsy</t>
  </si>
  <si>
    <t>Sorensen</t>
  </si>
  <si>
    <t>Donahue</t>
  </si>
  <si>
    <t>Grice</t>
  </si>
  <si>
    <t>Tillett</t>
  </si>
  <si>
    <t>Basnight</t>
  </si>
  <si>
    <t>Rutkowski</t>
  </si>
  <si>
    <t>Debby</t>
  </si>
  <si>
    <t>Neu</t>
  </si>
  <si>
    <t>Nottingham</t>
  </si>
  <si>
    <t>Fleener</t>
  </si>
  <si>
    <t>Grant</t>
  </si>
  <si>
    <t>Werner</t>
  </si>
  <si>
    <t>Hermann</t>
  </si>
  <si>
    <t>Melaine</t>
  </si>
  <si>
    <t>Little Fort</t>
  </si>
  <si>
    <t>Parkes</t>
  </si>
  <si>
    <t>Greear</t>
  </si>
  <si>
    <t>Darius</t>
  </si>
  <si>
    <t>Vincent</t>
  </si>
  <si>
    <t>Chason</t>
  </si>
  <si>
    <t>Conception</t>
  </si>
  <si>
    <t>McNemar</t>
  </si>
  <si>
    <t>Woodrow</t>
  </si>
  <si>
    <t>Johnnie</t>
  </si>
  <si>
    <t>Wager</t>
  </si>
  <si>
    <t>Deana</t>
  </si>
  <si>
    <t>Meeker</t>
  </si>
  <si>
    <t>Ilene</t>
  </si>
  <si>
    <t>Haines</t>
  </si>
  <si>
    <t>Dorsett</t>
  </si>
  <si>
    <t>Hardison</t>
  </si>
  <si>
    <t>Edmundson</t>
  </si>
  <si>
    <t>Charmaine</t>
  </si>
  <si>
    <t>Ferrel</t>
  </si>
  <si>
    <t>Tullis</t>
  </si>
  <si>
    <t>Hinton</t>
  </si>
  <si>
    <t>Snyder</t>
  </si>
  <si>
    <t>Hertz</t>
  </si>
  <si>
    <t>Whitney</t>
  </si>
  <si>
    <t>Cornelia</t>
  </si>
  <si>
    <t>Reiser</t>
  </si>
  <si>
    <t>Weishaar</t>
  </si>
  <si>
    <t>Jeannie</t>
  </si>
  <si>
    <t>Klimas</t>
  </si>
  <si>
    <t>Gage</t>
  </si>
  <si>
    <t>Gilliland</t>
  </si>
  <si>
    <t>McCaw</t>
  </si>
  <si>
    <t>Palacios</t>
  </si>
  <si>
    <t>Reel</t>
  </si>
  <si>
    <t>Gentry</t>
  </si>
  <si>
    <t>Ashmore</t>
  </si>
  <si>
    <t>Greene</t>
  </si>
  <si>
    <t>Bartholomew</t>
  </si>
  <si>
    <t>Severs</t>
  </si>
  <si>
    <t>Murawski</t>
  </si>
  <si>
    <t>Shonda</t>
  </si>
  <si>
    <t>Ortega</t>
  </si>
  <si>
    <t>Faulk</t>
  </si>
  <si>
    <t>Ridings</t>
  </si>
  <si>
    <t>Scruggs</t>
  </si>
  <si>
    <t>Sorenson</t>
  </si>
  <si>
    <t>Angell</t>
  </si>
  <si>
    <t>Desmond</t>
  </si>
  <si>
    <t>Huggard</t>
  </si>
  <si>
    <t>Jo</t>
  </si>
  <si>
    <t>Whiteside</t>
  </si>
  <si>
    <t>Randi</t>
  </si>
  <si>
    <t>Bottoms</t>
  </si>
  <si>
    <t>Palafox</t>
  </si>
  <si>
    <t>Barlow</t>
  </si>
  <si>
    <t>Ariel</t>
  </si>
  <si>
    <t>Stribling</t>
  </si>
  <si>
    <t>Strother</t>
  </si>
  <si>
    <t>Schroder</t>
  </si>
  <si>
    <t>Applewhite</t>
  </si>
  <si>
    <t>Lagrange</t>
  </si>
  <si>
    <t>Potter</t>
  </si>
  <si>
    <t>Kaufman</t>
  </si>
  <si>
    <t>Strong</t>
  </si>
  <si>
    <t>Shiela</t>
  </si>
  <si>
    <t>Mara</t>
  </si>
  <si>
    <t>Federico</t>
  </si>
  <si>
    <t>Brock</t>
  </si>
  <si>
    <t>Hibbert</t>
  </si>
  <si>
    <t>Sevilla</t>
  </si>
  <si>
    <t>Jarrod</t>
  </si>
  <si>
    <t>Chew</t>
  </si>
  <si>
    <t>Karolyn</t>
  </si>
  <si>
    <t>Kathyrn</t>
  </si>
  <si>
    <t>Hove</t>
  </si>
  <si>
    <t>Gillespie</t>
  </si>
  <si>
    <t>Shaunta</t>
  </si>
  <si>
    <t>Lunsford</t>
  </si>
  <si>
    <t>Hamilton</t>
  </si>
  <si>
    <t>Earle</t>
  </si>
  <si>
    <t>Bean</t>
  </si>
  <si>
    <t>Matteson</t>
  </si>
  <si>
    <t>Best</t>
  </si>
  <si>
    <t>Babin</t>
  </si>
  <si>
    <t>Upham</t>
  </si>
  <si>
    <t>Gamboa</t>
  </si>
  <si>
    <t>Terri</t>
  </si>
  <si>
    <t>Escobar</t>
  </si>
  <si>
    <t>Teran</t>
  </si>
  <si>
    <t>Justice</t>
  </si>
  <si>
    <t>Browne</t>
  </si>
  <si>
    <t>Hooper</t>
  </si>
  <si>
    <t>Agustin</t>
  </si>
  <si>
    <t>Neel</t>
  </si>
  <si>
    <t>Brothers</t>
  </si>
  <si>
    <t>Valenzuela</t>
  </si>
  <si>
    <t>Porfirio</t>
  </si>
  <si>
    <t>Elliott</t>
  </si>
  <si>
    <t>Carrillo</t>
  </si>
  <si>
    <t>Ramona</t>
  </si>
  <si>
    <t>Yorke</t>
  </si>
  <si>
    <t>Kenney</t>
  </si>
  <si>
    <t>Rosie</t>
  </si>
  <si>
    <t>Haas</t>
  </si>
  <si>
    <t>Gause</t>
  </si>
  <si>
    <t>Aubrey</t>
  </si>
  <si>
    <t>Tonja</t>
  </si>
  <si>
    <t>Vu</t>
  </si>
  <si>
    <t>Capps</t>
  </si>
  <si>
    <t>Groleau</t>
  </si>
  <si>
    <t>Tran</t>
  </si>
  <si>
    <t>Sweet</t>
  </si>
  <si>
    <t>Newby</t>
  </si>
  <si>
    <t>Daisey</t>
  </si>
  <si>
    <t>Farney</t>
  </si>
  <si>
    <t>Rueben</t>
  </si>
  <si>
    <t>McMasters</t>
  </si>
  <si>
    <t>Rudolph</t>
  </si>
  <si>
    <t>Pendleton</t>
  </si>
  <si>
    <t>Stinnett</t>
  </si>
  <si>
    <t>Gill</t>
  </si>
  <si>
    <t>Fern</t>
  </si>
  <si>
    <t>Flor</t>
  </si>
  <si>
    <t>Sain</t>
  </si>
  <si>
    <t>Norvell</t>
  </si>
  <si>
    <t>Mikaela</t>
  </si>
  <si>
    <t>Dowell</t>
  </si>
  <si>
    <t>Mattos</t>
  </si>
  <si>
    <t>Darryl</t>
  </si>
  <si>
    <t>Bethany</t>
  </si>
  <si>
    <t>Caruthers</t>
  </si>
  <si>
    <t>Beattie</t>
  </si>
  <si>
    <t>Labounty</t>
  </si>
  <si>
    <t>Tawana</t>
  </si>
  <si>
    <t>Cooke</t>
  </si>
  <si>
    <t>Spina</t>
  </si>
  <si>
    <t>Hiram</t>
  </si>
  <si>
    <t>Arteaga</t>
  </si>
  <si>
    <t>Stegall</t>
  </si>
  <si>
    <t>Montez</t>
  </si>
  <si>
    <t>Jager</t>
  </si>
  <si>
    <t>Wilkerson</t>
  </si>
  <si>
    <t>Blood</t>
  </si>
  <si>
    <t>Shipman</t>
  </si>
  <si>
    <t>Doty</t>
  </si>
  <si>
    <t>Levesque</t>
  </si>
  <si>
    <t>Lugo</t>
  </si>
  <si>
    <t>Esquivel</t>
  </si>
  <si>
    <t>Sauer</t>
  </si>
  <si>
    <t>Janene</t>
  </si>
  <si>
    <t>Booker</t>
  </si>
  <si>
    <t>Freund</t>
  </si>
  <si>
    <t>Hirsch</t>
  </si>
  <si>
    <t>Holland</t>
  </si>
  <si>
    <t>Meza</t>
  </si>
  <si>
    <t>Dawes</t>
  </si>
  <si>
    <t>Pena</t>
  </si>
  <si>
    <t>Beliveau</t>
  </si>
  <si>
    <t>Coyne</t>
  </si>
  <si>
    <t>McCray</t>
  </si>
  <si>
    <t>Sokolowski</t>
  </si>
  <si>
    <t>Smallwood</t>
  </si>
  <si>
    <t>Odom</t>
  </si>
  <si>
    <t>Culler</t>
  </si>
  <si>
    <t>Sandy</t>
  </si>
  <si>
    <t>Echols</t>
  </si>
  <si>
    <t>Maas</t>
  </si>
  <si>
    <t>Chu</t>
  </si>
  <si>
    <t>Neveu</t>
  </si>
  <si>
    <t>Kowal</t>
  </si>
  <si>
    <t>Blass</t>
  </si>
  <si>
    <t>Rosenthal</t>
  </si>
  <si>
    <t>Emilio</t>
  </si>
  <si>
    <t>Crosby</t>
  </si>
  <si>
    <t>Marlene</t>
  </si>
  <si>
    <t>Andersen</t>
  </si>
  <si>
    <t>Gallegos</t>
  </si>
  <si>
    <t>Lam</t>
  </si>
  <si>
    <t>Holcomb</t>
  </si>
  <si>
    <t>Garvey</t>
  </si>
  <si>
    <t>Maziarz</t>
  </si>
  <si>
    <t>Headrick</t>
  </si>
  <si>
    <t>Hopper</t>
  </si>
  <si>
    <t>Jefferey</t>
  </si>
  <si>
    <t>Malloy</t>
  </si>
  <si>
    <t>Vada</t>
  </si>
  <si>
    <t>Chea</t>
  </si>
  <si>
    <t>Carder</t>
  </si>
  <si>
    <t>Shaw</t>
  </si>
  <si>
    <t>Gipson</t>
  </si>
  <si>
    <t>Flossie</t>
  </si>
  <si>
    <t>Monte</t>
  </si>
  <si>
    <t>Sandspit</t>
  </si>
  <si>
    <t>Demaree</t>
  </si>
  <si>
    <t>Christian</t>
  </si>
  <si>
    <t>Daigle</t>
  </si>
  <si>
    <t>South</t>
  </si>
  <si>
    <t>Dacosta</t>
  </si>
  <si>
    <t>Card</t>
  </si>
  <si>
    <t>Wimberly</t>
  </si>
  <si>
    <t>Ericka</t>
  </si>
  <si>
    <t>Pieper</t>
  </si>
  <si>
    <t>Tauber</t>
  </si>
  <si>
    <t>Sarabia</t>
  </si>
  <si>
    <t>Sheard</t>
  </si>
  <si>
    <t>Hardman</t>
  </si>
  <si>
    <t>Kirkendall</t>
  </si>
  <si>
    <t>Desai</t>
  </si>
  <si>
    <t>Chara</t>
  </si>
  <si>
    <t>Noyes</t>
  </si>
  <si>
    <t>Downing</t>
  </si>
  <si>
    <t>Oakley</t>
  </si>
  <si>
    <t>Rinehart</t>
  </si>
  <si>
    <t>Clementine</t>
  </si>
  <si>
    <t>Stanback</t>
  </si>
  <si>
    <t>Brito</t>
  </si>
  <si>
    <t>Nickerson</t>
  </si>
  <si>
    <t>McCay</t>
  </si>
  <si>
    <t>Crawley</t>
  </si>
  <si>
    <t>Partee</t>
  </si>
  <si>
    <t>Magallon</t>
  </si>
  <si>
    <t>Lyon</t>
  </si>
  <si>
    <t>Lou</t>
  </si>
  <si>
    <t>Karp</t>
  </si>
  <si>
    <t>Fitch</t>
  </si>
  <si>
    <t>Ybarra</t>
  </si>
  <si>
    <t>Candace</t>
  </si>
  <si>
    <t>Elkins</t>
  </si>
  <si>
    <t>Edwards</t>
  </si>
  <si>
    <t>Luman</t>
  </si>
  <si>
    <t>Hardee</t>
  </si>
  <si>
    <t>Drago</t>
  </si>
  <si>
    <t>Dolphin</t>
  </si>
  <si>
    <t>Rochester</t>
  </si>
  <si>
    <t>Means</t>
  </si>
  <si>
    <t>Quadra Island</t>
  </si>
  <si>
    <t>Souliere</t>
  </si>
  <si>
    <t>Fields</t>
  </si>
  <si>
    <t>Hutchins</t>
  </si>
  <si>
    <t>Cloud</t>
  </si>
  <si>
    <t>Strunk</t>
  </si>
  <si>
    <t>Casteel</t>
  </si>
  <si>
    <t>Knisley</t>
  </si>
  <si>
    <t>Jamal</t>
  </si>
  <si>
    <t>Blueberry</t>
  </si>
  <si>
    <t>Gimenez</t>
  </si>
  <si>
    <t>Noelia</t>
  </si>
  <si>
    <t>Rubino</t>
  </si>
  <si>
    <t>Siewert</t>
  </si>
  <si>
    <t>Mendoza</t>
  </si>
  <si>
    <t>Friedman</t>
  </si>
  <si>
    <t>Newport</t>
  </si>
  <si>
    <t>Wolford</t>
  </si>
  <si>
    <t>Ty</t>
  </si>
  <si>
    <t>Guillen</t>
  </si>
  <si>
    <t>Branum</t>
  </si>
  <si>
    <t>Lavery</t>
  </si>
  <si>
    <t>Stacie</t>
  </si>
  <si>
    <t>Free</t>
  </si>
  <si>
    <t>Kinder</t>
  </si>
  <si>
    <t>Cooley</t>
  </si>
  <si>
    <t>Thacker</t>
  </si>
  <si>
    <t>Jimmie</t>
  </si>
  <si>
    <t>Ferreira</t>
  </si>
  <si>
    <t>Okanagan Falls</t>
  </si>
  <si>
    <t>Veilleux</t>
  </si>
  <si>
    <t>Check</t>
  </si>
  <si>
    <t>Morton</t>
  </si>
  <si>
    <t>Kilpatrick</t>
  </si>
  <si>
    <t>Roxie</t>
  </si>
  <si>
    <t>Berke</t>
  </si>
  <si>
    <t>Terrance</t>
  </si>
  <si>
    <t>Nilsson</t>
  </si>
  <si>
    <t>Lora</t>
  </si>
  <si>
    <t>Tobias</t>
  </si>
  <si>
    <t>Boutte</t>
  </si>
  <si>
    <t>Abigail</t>
  </si>
  <si>
    <t>Kizer</t>
  </si>
  <si>
    <t>Marrero</t>
  </si>
  <si>
    <t>Brant</t>
  </si>
  <si>
    <t>Maureen</t>
  </si>
  <si>
    <t>Blythe</t>
  </si>
  <si>
    <t>Tavares</t>
  </si>
  <si>
    <t>Schweitzer</t>
  </si>
  <si>
    <t>Hajek</t>
  </si>
  <si>
    <t>Hanna</t>
  </si>
  <si>
    <t>Vicente</t>
  </si>
  <si>
    <t>Lacy</t>
  </si>
  <si>
    <t>Weber</t>
  </si>
  <si>
    <t>Jayne</t>
  </si>
  <si>
    <t>Caldwell</t>
  </si>
  <si>
    <t>Schuh</t>
  </si>
  <si>
    <t>Pierson</t>
  </si>
  <si>
    <t>Soules</t>
  </si>
  <si>
    <t>Cotter</t>
  </si>
  <si>
    <t>Blanchard</t>
  </si>
  <si>
    <t>Oliveras</t>
  </si>
  <si>
    <t>Thiede</t>
  </si>
  <si>
    <t>Gabrielle</t>
  </si>
  <si>
    <t>Carrero</t>
  </si>
  <si>
    <t>Kristi</t>
  </si>
  <si>
    <t>Kittredge</t>
  </si>
  <si>
    <t>Watanabe</t>
  </si>
  <si>
    <t>Shelia</t>
  </si>
  <si>
    <t>Dia</t>
  </si>
  <si>
    <t>Holliday</t>
  </si>
  <si>
    <t>Sonja</t>
  </si>
  <si>
    <t>Michell</t>
  </si>
  <si>
    <t>Bondurant</t>
  </si>
  <si>
    <t>Lindsay</t>
  </si>
  <si>
    <t>Francesca</t>
  </si>
  <si>
    <t>Rosenzweig</t>
  </si>
  <si>
    <t>Gosney</t>
  </si>
  <si>
    <t>Lundeen</t>
  </si>
  <si>
    <t>Jeanne</t>
  </si>
  <si>
    <t>Kee</t>
  </si>
  <si>
    <t>Malave</t>
  </si>
  <si>
    <t>Stovall</t>
  </si>
  <si>
    <t>Mahoney</t>
  </si>
  <si>
    <t>Robison</t>
  </si>
  <si>
    <t>Varghese</t>
  </si>
  <si>
    <t>Hinkel</t>
  </si>
  <si>
    <t>Wilton</t>
  </si>
  <si>
    <t>Cache Creek</t>
  </si>
  <si>
    <t>Windham</t>
  </si>
  <si>
    <t>Blakely</t>
  </si>
  <si>
    <t>Lowry</t>
  </si>
  <si>
    <t>Monico</t>
  </si>
  <si>
    <t>Allegra</t>
  </si>
  <si>
    <t>Laine</t>
  </si>
  <si>
    <t>Rita</t>
  </si>
  <si>
    <t>Decastro</t>
  </si>
  <si>
    <t>Natasha</t>
  </si>
  <si>
    <t>Kirstie</t>
  </si>
  <si>
    <t>Barker</t>
  </si>
  <si>
    <t>Spillman</t>
  </si>
  <si>
    <t>Loftis</t>
  </si>
  <si>
    <t>Jeramy</t>
  </si>
  <si>
    <t>Crew</t>
  </si>
  <si>
    <t>Kizzy</t>
  </si>
  <si>
    <t>Puckett</t>
  </si>
  <si>
    <t>McGraw</t>
  </si>
  <si>
    <t>Navarra</t>
  </si>
  <si>
    <t>Leonel</t>
  </si>
  <si>
    <t>Bohrer</t>
  </si>
  <si>
    <t>Boles</t>
  </si>
  <si>
    <t>Oscar</t>
  </si>
  <si>
    <t>Jodi</t>
  </si>
  <si>
    <t>Noll</t>
  </si>
  <si>
    <t>Barriere</t>
  </si>
  <si>
    <t>Nunez</t>
  </si>
  <si>
    <t>Bettye</t>
  </si>
  <si>
    <t>Vargo</t>
  </si>
  <si>
    <t>Maurer</t>
  </si>
  <si>
    <t>Coakley</t>
  </si>
  <si>
    <t>Delarosa</t>
  </si>
  <si>
    <t>Manion</t>
  </si>
  <si>
    <t>Lytton</t>
  </si>
  <si>
    <t>Johnny</t>
  </si>
  <si>
    <t>Muse</t>
  </si>
  <si>
    <t>Sanjuanita</t>
  </si>
  <si>
    <t>Rackers</t>
  </si>
  <si>
    <t>Law</t>
  </si>
  <si>
    <t>Rebekah</t>
  </si>
  <si>
    <t>Villegas</t>
  </si>
  <si>
    <t>Bonnett</t>
  </si>
  <si>
    <t>Goin</t>
  </si>
  <si>
    <t>Sunny</t>
  </si>
  <si>
    <t>Hoff</t>
  </si>
  <si>
    <t>Macaulay</t>
  </si>
  <si>
    <t>Fulton</t>
  </si>
  <si>
    <t>Janke</t>
  </si>
  <si>
    <t>Rogelio</t>
  </si>
  <si>
    <t>Menges</t>
  </si>
  <si>
    <t>Heckler</t>
  </si>
  <si>
    <t>Mitzi</t>
  </si>
  <si>
    <t>Belton</t>
  </si>
  <si>
    <t>Cristin</t>
  </si>
  <si>
    <t>Pirtle</t>
  </si>
  <si>
    <t>Heinrich</t>
  </si>
  <si>
    <t>Boyle</t>
  </si>
  <si>
    <t>Sherie</t>
  </si>
  <si>
    <t>Juana</t>
  </si>
  <si>
    <t>Wesson</t>
  </si>
  <si>
    <t>Sommerfield</t>
  </si>
  <si>
    <t>Timmons</t>
  </si>
  <si>
    <t>Cable</t>
  </si>
  <si>
    <t>Houk</t>
  </si>
  <si>
    <t>Ouellette</t>
  </si>
  <si>
    <t>Morrison</t>
  </si>
  <si>
    <t>Skiles</t>
  </si>
  <si>
    <t>Ferreri</t>
  </si>
  <si>
    <t>Majewski</t>
  </si>
  <si>
    <t>Cassie</t>
  </si>
  <si>
    <t>Danuta</t>
  </si>
  <si>
    <t>Keyser</t>
  </si>
  <si>
    <t>Trey</t>
  </si>
  <si>
    <t>Gwinn</t>
  </si>
  <si>
    <t>Jeffry</t>
  </si>
  <si>
    <t>Basham</t>
  </si>
  <si>
    <t>Gerrity</t>
  </si>
  <si>
    <t>Maudie</t>
  </si>
  <si>
    <t>Tamika</t>
  </si>
  <si>
    <t>Lara</t>
  </si>
  <si>
    <t>Morrow</t>
  </si>
  <si>
    <t>Pond</t>
  </si>
  <si>
    <t>Christy</t>
  </si>
  <si>
    <t>Eddie</t>
  </si>
  <si>
    <t>Bernhard</t>
  </si>
  <si>
    <t>Roche</t>
  </si>
  <si>
    <t>Navarro</t>
  </si>
  <si>
    <t>Gibbs</t>
  </si>
  <si>
    <t>Stevie</t>
  </si>
  <si>
    <t>Barron</t>
  </si>
  <si>
    <t>Elfreda</t>
  </si>
  <si>
    <t>Carlyle</t>
  </si>
  <si>
    <t>Gallaher</t>
  </si>
  <si>
    <t>Hibner</t>
  </si>
  <si>
    <t>Musgrove</t>
  </si>
  <si>
    <t>Penn</t>
  </si>
  <si>
    <t>Dates</t>
  </si>
  <si>
    <t>Evette</t>
  </si>
  <si>
    <t>Vitale</t>
  </si>
  <si>
    <t>Crossley</t>
  </si>
  <si>
    <t>Gorton</t>
  </si>
  <si>
    <t>Ruff</t>
  </si>
  <si>
    <t>Wilbert</t>
  </si>
  <si>
    <t>Hoang</t>
  </si>
  <si>
    <t>Vandusen</t>
  </si>
  <si>
    <t>Brewster</t>
  </si>
  <si>
    <t>Cristy</t>
  </si>
  <si>
    <t>Keen</t>
  </si>
  <si>
    <t>Gracey</t>
  </si>
  <si>
    <t>Rohr</t>
  </si>
  <si>
    <t>Schulz</t>
  </si>
  <si>
    <t>Sealey</t>
  </si>
  <si>
    <t>Andreasen</t>
  </si>
  <si>
    <t>Amar</t>
  </si>
  <si>
    <t>Ulibarri</t>
  </si>
  <si>
    <t>Brittain</t>
  </si>
  <si>
    <t>Harwell</t>
  </si>
  <si>
    <t>Berumen</t>
  </si>
  <si>
    <t>Ivan</t>
  </si>
  <si>
    <t>Rinker</t>
  </si>
  <si>
    <t>Zorn</t>
  </si>
  <si>
    <t>Flavia</t>
  </si>
  <si>
    <t>Winn</t>
  </si>
  <si>
    <t>Bray</t>
  </si>
  <si>
    <t>Hickey</t>
  </si>
  <si>
    <t>Lawhorn</t>
  </si>
  <si>
    <t>Villalobos</t>
  </si>
  <si>
    <t>Ernesto</t>
  </si>
  <si>
    <t>Corrado</t>
  </si>
  <si>
    <t>Swartwood</t>
  </si>
  <si>
    <t>Bonner</t>
  </si>
  <si>
    <t>Boe</t>
  </si>
  <si>
    <t>Abreu</t>
  </si>
  <si>
    <t>McCarthy</t>
  </si>
  <si>
    <t>Mullins</t>
  </si>
  <si>
    <t>Hass</t>
  </si>
  <si>
    <t>Bullins</t>
  </si>
  <si>
    <t>Blanc</t>
  </si>
  <si>
    <t>Darren</t>
  </si>
  <si>
    <t>Vangilder</t>
  </si>
  <si>
    <t>Rosalee</t>
  </si>
  <si>
    <t>Prather</t>
  </si>
  <si>
    <t>Glenda</t>
  </si>
  <si>
    <t>McIntosh</t>
  </si>
  <si>
    <t>Craighead</t>
  </si>
  <si>
    <t>Rosborough</t>
  </si>
  <si>
    <t>Lona</t>
  </si>
  <si>
    <t>Barreto</t>
  </si>
  <si>
    <t>Blevins</t>
  </si>
  <si>
    <t>Robyn</t>
  </si>
  <si>
    <t>Bruner</t>
  </si>
  <si>
    <t>Venessa</t>
  </si>
  <si>
    <t>Perras</t>
  </si>
  <si>
    <t>Ricci</t>
  </si>
  <si>
    <t>Roman</t>
  </si>
  <si>
    <t>Hwang</t>
  </si>
  <si>
    <t>Platt</t>
  </si>
  <si>
    <t>Pease</t>
  </si>
  <si>
    <t>Seales</t>
  </si>
  <si>
    <t>Bickham</t>
  </si>
  <si>
    <t>Laree</t>
  </si>
  <si>
    <t>Clancy</t>
  </si>
  <si>
    <t>Marianne</t>
  </si>
  <si>
    <t>Cordell</t>
  </si>
  <si>
    <t>Domingo</t>
  </si>
  <si>
    <t>Pitts</t>
  </si>
  <si>
    <t>Lai</t>
  </si>
  <si>
    <t>Ziemba</t>
  </si>
  <si>
    <t>Dandrea</t>
  </si>
  <si>
    <t>Aurora</t>
  </si>
  <si>
    <t>Cockrell</t>
  </si>
  <si>
    <t>Reid</t>
  </si>
  <si>
    <t>Staten</t>
  </si>
  <si>
    <t>Shier</t>
  </si>
  <si>
    <t>Everett</t>
  </si>
  <si>
    <t>Polizzi</t>
  </si>
  <si>
    <t>Vassallo</t>
  </si>
  <si>
    <t>English</t>
  </si>
  <si>
    <t>Peg</t>
  </si>
  <si>
    <t>Carolina</t>
  </si>
  <si>
    <t>Abbas</t>
  </si>
  <si>
    <t>Peavler</t>
  </si>
  <si>
    <t>Kraft</t>
  </si>
  <si>
    <t>Hames</t>
  </si>
  <si>
    <t>Herron</t>
  </si>
  <si>
    <t>Manus</t>
  </si>
  <si>
    <t>Heckman</t>
  </si>
  <si>
    <t>Parke</t>
  </si>
  <si>
    <t>Mauricio</t>
  </si>
  <si>
    <t>Noble</t>
  </si>
  <si>
    <t>McNamara</t>
  </si>
  <si>
    <t>Ore</t>
  </si>
  <si>
    <t>Harrah</t>
  </si>
  <si>
    <t>Perales</t>
  </si>
  <si>
    <t>Rick</t>
  </si>
  <si>
    <t>Harriman</t>
  </si>
  <si>
    <t>Lavina</t>
  </si>
  <si>
    <t>Creech</t>
  </si>
  <si>
    <t>Pace</t>
  </si>
  <si>
    <t>Venable</t>
  </si>
  <si>
    <t>Hitt</t>
  </si>
  <si>
    <t>Melba</t>
  </si>
  <si>
    <t>Uselton</t>
  </si>
  <si>
    <t>Roque</t>
  </si>
  <si>
    <t>Elbert</t>
  </si>
  <si>
    <t>Surratt</t>
  </si>
  <si>
    <t>Matherly</t>
  </si>
  <si>
    <t>Trish</t>
  </si>
  <si>
    <t>Schmaltz</t>
  </si>
  <si>
    <t>Lacey</t>
  </si>
  <si>
    <t>Sicamous</t>
  </si>
  <si>
    <t>Underwood</t>
  </si>
  <si>
    <t>Jolly</t>
  </si>
  <si>
    <t>Ralston</t>
  </si>
  <si>
    <t>Lemons</t>
  </si>
  <si>
    <t>Ronna</t>
  </si>
  <si>
    <t>Applegate</t>
  </si>
  <si>
    <t>Purington</t>
  </si>
  <si>
    <t>Baltazar</t>
  </si>
  <si>
    <t>Koga</t>
  </si>
  <si>
    <t>Guion</t>
  </si>
  <si>
    <t>Bragg</t>
  </si>
  <si>
    <t>Edwin</t>
  </si>
  <si>
    <t>Elia</t>
  </si>
  <si>
    <t>Foley</t>
  </si>
  <si>
    <t>Martine</t>
  </si>
  <si>
    <t>Crawford</t>
  </si>
  <si>
    <t>Demers</t>
  </si>
  <si>
    <t>Dina</t>
  </si>
  <si>
    <t>Grubbs</t>
  </si>
  <si>
    <t>Sherrie</t>
  </si>
  <si>
    <t>Cowan</t>
  </si>
  <si>
    <t>Tanya</t>
  </si>
  <si>
    <t>Tatyana</t>
  </si>
  <si>
    <t>Gowen</t>
  </si>
  <si>
    <t>Giardina</t>
  </si>
  <si>
    <t>Likely</t>
  </si>
  <si>
    <t>Donegan</t>
  </si>
  <si>
    <t>Viera</t>
  </si>
  <si>
    <t>McGinley</t>
  </si>
  <si>
    <t>Laney</t>
  </si>
  <si>
    <t>Della</t>
  </si>
  <si>
    <t>O'Sullivan</t>
  </si>
  <si>
    <t>Tyesha</t>
  </si>
  <si>
    <t>Kit</t>
  </si>
  <si>
    <t>Rocco</t>
  </si>
  <si>
    <t>Bain</t>
  </si>
  <si>
    <t>McHale</t>
  </si>
  <si>
    <t>Mancia</t>
  </si>
  <si>
    <t>Milliner</t>
  </si>
  <si>
    <t>Vandeventer</t>
  </si>
  <si>
    <t>Demasi</t>
  </si>
  <si>
    <t>Preiss</t>
  </si>
  <si>
    <t>Erma</t>
  </si>
  <si>
    <t>Frazer</t>
  </si>
  <si>
    <t>Graber</t>
  </si>
  <si>
    <t>Wolfe</t>
  </si>
  <si>
    <t>Steele</t>
  </si>
  <si>
    <t>Sammie</t>
  </si>
  <si>
    <t>Brink</t>
  </si>
  <si>
    <t>Lorena</t>
  </si>
  <si>
    <t>Knowles</t>
  </si>
  <si>
    <t>Hartley</t>
  </si>
  <si>
    <t>Billi</t>
  </si>
  <si>
    <t>Schreier</t>
  </si>
  <si>
    <t>Byron</t>
  </si>
  <si>
    <t>Keenan</t>
  </si>
  <si>
    <t>Carlota</t>
  </si>
  <si>
    <t>Dellinger</t>
  </si>
  <si>
    <t>Proctor</t>
  </si>
  <si>
    <t>Winona</t>
  </si>
  <si>
    <t>Alejos</t>
  </si>
  <si>
    <t>Pouncy</t>
  </si>
  <si>
    <t>Gaynell</t>
  </si>
  <si>
    <t>Maynard</t>
  </si>
  <si>
    <t>Johnathon</t>
  </si>
  <si>
    <t>Ham</t>
  </si>
  <si>
    <t>Braunstein</t>
  </si>
  <si>
    <t>Tamura</t>
  </si>
  <si>
    <t>Vi</t>
  </si>
  <si>
    <t>Vanpelt</t>
  </si>
  <si>
    <t>Alatorre</t>
  </si>
  <si>
    <t>Hudson</t>
  </si>
  <si>
    <t>Wigington</t>
  </si>
  <si>
    <t>Bratcher</t>
  </si>
  <si>
    <t>Ellerman</t>
  </si>
  <si>
    <t>Hutchison</t>
  </si>
  <si>
    <t>Cranford</t>
  </si>
  <si>
    <t>Powers</t>
  </si>
  <si>
    <t>Fairmont Hot Springs</t>
  </si>
  <si>
    <t>Farmer</t>
  </si>
  <si>
    <t>Mosqueda</t>
  </si>
  <si>
    <t>Gant</t>
  </si>
  <si>
    <t>Alphonso</t>
  </si>
  <si>
    <t>Rojas</t>
  </si>
  <si>
    <t>Ilse</t>
  </si>
  <si>
    <t>Hahn</t>
  </si>
  <si>
    <t>Manno</t>
  </si>
  <si>
    <t>Muller</t>
  </si>
  <si>
    <t>Schreiner</t>
  </si>
  <si>
    <t>Topping</t>
  </si>
  <si>
    <t>Nelms</t>
  </si>
  <si>
    <t>Calvin</t>
  </si>
  <si>
    <t>Casperson</t>
  </si>
  <si>
    <t>Fink</t>
  </si>
  <si>
    <t>Tyree</t>
  </si>
  <si>
    <t>Resto</t>
  </si>
  <si>
    <t>Newsome</t>
  </si>
  <si>
    <t>Cleghorn</t>
  </si>
  <si>
    <t>Barney</t>
  </si>
  <si>
    <t>Barclay</t>
  </si>
  <si>
    <t>Stpierre</t>
  </si>
  <si>
    <t>Alkali Lake</t>
  </si>
  <si>
    <t>Lauri</t>
  </si>
  <si>
    <t>Epperson</t>
  </si>
  <si>
    <t>Hammer</t>
  </si>
  <si>
    <t>Driggers</t>
  </si>
  <si>
    <t>Josefa</t>
  </si>
  <si>
    <t>Keri</t>
  </si>
  <si>
    <t>Ruffin</t>
  </si>
  <si>
    <t>Bert</t>
  </si>
  <si>
    <t>Jovita</t>
  </si>
  <si>
    <t>McDonnell</t>
  </si>
  <si>
    <t>Quattlebaum</t>
  </si>
  <si>
    <t>Nina</t>
  </si>
  <si>
    <t>Cane</t>
  </si>
  <si>
    <t>Bianchi</t>
  </si>
  <si>
    <t>Marlon</t>
  </si>
  <si>
    <t>Jacquelyn</t>
  </si>
  <si>
    <t>McBee</t>
  </si>
  <si>
    <t>Troyer</t>
  </si>
  <si>
    <t>Wetter</t>
  </si>
  <si>
    <t>Hildebrand</t>
  </si>
  <si>
    <t>Larrick</t>
  </si>
  <si>
    <t>Crenshaw</t>
  </si>
  <si>
    <t>Adrianna</t>
  </si>
  <si>
    <t>Wilhelm</t>
  </si>
  <si>
    <t>Wilber</t>
  </si>
  <si>
    <t>Pinkston</t>
  </si>
  <si>
    <t>Charron</t>
  </si>
  <si>
    <t>Albrecht</t>
  </si>
  <si>
    <t>Rhoda</t>
  </si>
  <si>
    <t>Billington</t>
  </si>
  <si>
    <t>Tyler</t>
  </si>
  <si>
    <t>Romona</t>
  </si>
  <si>
    <t>Hopkins</t>
  </si>
  <si>
    <t>Culpepper</t>
  </si>
  <si>
    <t>Maine</t>
  </si>
  <si>
    <t>Hulda</t>
  </si>
  <si>
    <t>Montgomery</t>
  </si>
  <si>
    <t>Sweatt</t>
  </si>
  <si>
    <t>Stringer</t>
  </si>
  <si>
    <t>Tonya</t>
  </si>
  <si>
    <t>Slaughter</t>
  </si>
  <si>
    <t>Sargent</t>
  </si>
  <si>
    <t>Lilly</t>
  </si>
  <si>
    <t>Newton</t>
  </si>
  <si>
    <t>Ziegler</t>
  </si>
  <si>
    <t>McClellan</t>
  </si>
  <si>
    <t>Lea</t>
  </si>
  <si>
    <t>Blaser</t>
  </si>
  <si>
    <t>Seymour</t>
  </si>
  <si>
    <t>Garren</t>
  </si>
  <si>
    <t>Sebastian</t>
  </si>
  <si>
    <t>Art</t>
  </si>
  <si>
    <t>Turney</t>
  </si>
  <si>
    <t>Dagostino</t>
  </si>
  <si>
    <t>Schiavo</t>
  </si>
  <si>
    <t>More</t>
  </si>
  <si>
    <t>Hoy</t>
  </si>
  <si>
    <t>Magill</t>
  </si>
  <si>
    <t>Marsh</t>
  </si>
  <si>
    <t>Reeder</t>
  </si>
  <si>
    <t>Angie</t>
  </si>
  <si>
    <t>Schrader</t>
  </si>
  <si>
    <t>Hardiman</t>
  </si>
  <si>
    <t>Cashin</t>
  </si>
  <si>
    <t>Kimbrough</t>
  </si>
  <si>
    <t>Alma</t>
  </si>
  <si>
    <t>Belgrave</t>
  </si>
  <si>
    <t>Sasso</t>
  </si>
  <si>
    <t>Basile</t>
  </si>
  <si>
    <t>Thaddeus</t>
  </si>
  <si>
    <t>Metcalf</t>
  </si>
  <si>
    <t>Isaac</t>
  </si>
  <si>
    <t>Stockwell</t>
  </si>
  <si>
    <t>Jami</t>
  </si>
  <si>
    <t>Meaghan</t>
  </si>
  <si>
    <t>Thigpen</t>
  </si>
  <si>
    <t>Harton</t>
  </si>
  <si>
    <t>Penaloza</t>
  </si>
  <si>
    <t>Emig</t>
  </si>
  <si>
    <t>Jefferson</t>
  </si>
  <si>
    <t>Epp</t>
  </si>
  <si>
    <t>Glatt</t>
  </si>
  <si>
    <t>Weakley</t>
  </si>
  <si>
    <t>Becton</t>
  </si>
  <si>
    <t>Kendrick</t>
  </si>
  <si>
    <t>Primus</t>
  </si>
  <si>
    <t>Brower</t>
  </si>
  <si>
    <t>McGill</t>
  </si>
  <si>
    <t>Scroggins</t>
  </si>
  <si>
    <t>McNish</t>
  </si>
  <si>
    <t>Southerland</t>
  </si>
  <si>
    <t>Gustafson</t>
  </si>
  <si>
    <t>Plant</t>
  </si>
  <si>
    <t>Brennen</t>
  </si>
  <si>
    <t>China</t>
  </si>
  <si>
    <t>Cortez</t>
  </si>
  <si>
    <t>Fry</t>
  </si>
  <si>
    <t>Loyd</t>
  </si>
  <si>
    <t>Merlino</t>
  </si>
  <si>
    <t>Spillimacheen</t>
  </si>
  <si>
    <t>Childers</t>
  </si>
  <si>
    <t>Garza</t>
  </si>
  <si>
    <t>Choy</t>
  </si>
  <si>
    <t>Ibarra</t>
  </si>
  <si>
    <t>Arturo</t>
  </si>
  <si>
    <t>Baran</t>
  </si>
  <si>
    <t>Allred</t>
  </si>
  <si>
    <t>Nathanael</t>
  </si>
  <si>
    <t>Betts</t>
  </si>
  <si>
    <t>Koontz</t>
  </si>
  <si>
    <t>Hare</t>
  </si>
  <si>
    <t>Lamb</t>
  </si>
  <si>
    <t>Toland</t>
  </si>
  <si>
    <t>Harmon</t>
  </si>
  <si>
    <t>Genova</t>
  </si>
  <si>
    <t>Janyce</t>
  </si>
  <si>
    <t>Wiggins</t>
  </si>
  <si>
    <t>Ronny</t>
  </si>
  <si>
    <t>Lacombe</t>
  </si>
  <si>
    <t>Enriquez</t>
  </si>
  <si>
    <t>Dianne</t>
  </si>
  <si>
    <t>Dodgen</t>
  </si>
  <si>
    <t>Bentley</t>
  </si>
  <si>
    <t>McGeehan</t>
  </si>
  <si>
    <t>Evan</t>
  </si>
  <si>
    <t>Mullane</t>
  </si>
  <si>
    <t>Vaughan</t>
  </si>
  <si>
    <t>Finlayson</t>
  </si>
  <si>
    <t>Headley</t>
  </si>
  <si>
    <t>Canty</t>
  </si>
  <si>
    <t>Pier</t>
  </si>
  <si>
    <t>Guadalupe</t>
  </si>
  <si>
    <t>Trudeau</t>
  </si>
  <si>
    <t>Raynor</t>
  </si>
  <si>
    <t>Kujawski</t>
  </si>
  <si>
    <t>Cherie</t>
  </si>
  <si>
    <t>Vicki</t>
  </si>
  <si>
    <t>Kuehn</t>
  </si>
  <si>
    <t>Rochon</t>
  </si>
  <si>
    <t>Masse</t>
  </si>
  <si>
    <t>Rhoads</t>
  </si>
  <si>
    <t>Rodolfo</t>
  </si>
  <si>
    <t>Rooks</t>
  </si>
  <si>
    <t>Chaffin</t>
  </si>
  <si>
    <t>Gilmore</t>
  </si>
  <si>
    <t>Russel</t>
  </si>
  <si>
    <t>Hannigan</t>
  </si>
  <si>
    <t>Bozeman</t>
  </si>
  <si>
    <t>Quick</t>
  </si>
  <si>
    <t>Fulp</t>
  </si>
  <si>
    <t>Ohare</t>
  </si>
  <si>
    <t>Moorman</t>
  </si>
  <si>
    <t>Duda</t>
  </si>
  <si>
    <t>Salter</t>
  </si>
  <si>
    <t>Mifflin</t>
  </si>
  <si>
    <t>Lipe</t>
  </si>
  <si>
    <t>Brunner</t>
  </si>
  <si>
    <t>Cullen</t>
  </si>
  <si>
    <t>Shayla</t>
  </si>
  <si>
    <t>Tapia</t>
  </si>
  <si>
    <t>Ertl</t>
  </si>
  <si>
    <t>Andera</t>
  </si>
  <si>
    <t>Looney</t>
  </si>
  <si>
    <t>Schwarz</t>
  </si>
  <si>
    <t>Voegele</t>
  </si>
  <si>
    <t>Pat</t>
  </si>
  <si>
    <t>Maddux</t>
  </si>
  <si>
    <t>Thetford</t>
  </si>
  <si>
    <t>Lumpkin</t>
  </si>
  <si>
    <t>Annette</t>
  </si>
  <si>
    <t>Murdoch</t>
  </si>
  <si>
    <t>Valentin</t>
  </si>
  <si>
    <t>Brady</t>
  </si>
  <si>
    <t>Johannes</t>
  </si>
  <si>
    <t>Sharpe</t>
  </si>
  <si>
    <t>Rowan</t>
  </si>
  <si>
    <t>Lizzie</t>
  </si>
  <si>
    <t>Laliberte</t>
  </si>
  <si>
    <t>Goodwill</t>
  </si>
  <si>
    <t>Mangano</t>
  </si>
  <si>
    <t>Bissett</t>
  </si>
  <si>
    <t>Filomena</t>
  </si>
  <si>
    <t>Bruns</t>
  </si>
  <si>
    <t>Spence</t>
  </si>
  <si>
    <t>Stepney</t>
  </si>
  <si>
    <t>Cameron</t>
  </si>
  <si>
    <t>Vazquez</t>
  </si>
  <si>
    <t>Bing</t>
  </si>
  <si>
    <t>Gaunt</t>
  </si>
  <si>
    <t>Howze</t>
  </si>
  <si>
    <t>Darin</t>
  </si>
  <si>
    <t>Derossett</t>
  </si>
  <si>
    <t>Savard</t>
  </si>
  <si>
    <t>Marbury</t>
  </si>
  <si>
    <t>McDade</t>
  </si>
  <si>
    <t>Thurston</t>
  </si>
  <si>
    <t>Peck</t>
  </si>
  <si>
    <t>Gettys</t>
  </si>
  <si>
    <t>Prokop</t>
  </si>
  <si>
    <t>Melody</t>
  </si>
  <si>
    <t>Veronica</t>
  </si>
  <si>
    <t>Kessler</t>
  </si>
  <si>
    <t>Buchanan</t>
  </si>
  <si>
    <t>Bixler</t>
  </si>
  <si>
    <t>Schwab</t>
  </si>
  <si>
    <t>Rudy</t>
  </si>
  <si>
    <t>Whitley</t>
  </si>
  <si>
    <t>Sabol</t>
  </si>
  <si>
    <t>Mouzon</t>
  </si>
  <si>
    <t>Birdsall</t>
  </si>
  <si>
    <t>Rackley</t>
  </si>
  <si>
    <t>Brooker</t>
  </si>
  <si>
    <t>Barrows</t>
  </si>
  <si>
    <t>Hawn</t>
  </si>
  <si>
    <t>Bautista</t>
  </si>
  <si>
    <t>Chi</t>
  </si>
  <si>
    <t>Dona</t>
  </si>
  <si>
    <t>Wescott</t>
  </si>
  <si>
    <t>Genevieve</t>
  </si>
  <si>
    <t>Ferrell</t>
  </si>
  <si>
    <t>Drye</t>
  </si>
  <si>
    <t>Joplin</t>
  </si>
  <si>
    <t>Camacho</t>
  </si>
  <si>
    <t>Luz</t>
  </si>
  <si>
    <t>Oram</t>
  </si>
  <si>
    <t>Willson</t>
  </si>
  <si>
    <t>Wagaman</t>
  </si>
  <si>
    <t>Lipman</t>
  </si>
  <si>
    <t>Truong</t>
  </si>
  <si>
    <t>Tyner</t>
  </si>
  <si>
    <t>Samantha</t>
  </si>
  <si>
    <t>Latisha</t>
  </si>
  <si>
    <t>Campos</t>
  </si>
  <si>
    <t>Cody</t>
  </si>
  <si>
    <t>Ryder</t>
  </si>
  <si>
    <t>Boughton</t>
  </si>
  <si>
    <t>Ebony</t>
  </si>
  <si>
    <t>Crisman</t>
  </si>
  <si>
    <t>Jonas</t>
  </si>
  <si>
    <t>Gwen</t>
  </si>
  <si>
    <t>Nord</t>
  </si>
  <si>
    <t>Faustino</t>
  </si>
  <si>
    <t>Dawkins</t>
  </si>
  <si>
    <t>Forshee</t>
  </si>
  <si>
    <t>Doctor</t>
  </si>
  <si>
    <t>Emilie</t>
  </si>
  <si>
    <t>Lazarus</t>
  </si>
  <si>
    <t>Wilbur</t>
  </si>
  <si>
    <t>Jarrard</t>
  </si>
  <si>
    <t>Alona</t>
  </si>
  <si>
    <t>Trevino</t>
  </si>
  <si>
    <t>Boyles</t>
  </si>
  <si>
    <t>Clements</t>
  </si>
  <si>
    <t>Ferraro</t>
  </si>
  <si>
    <t>Amburgey</t>
  </si>
  <si>
    <t>Concetta</t>
  </si>
  <si>
    <t>Knox</t>
  </si>
  <si>
    <t>Petra</t>
  </si>
  <si>
    <t>Naughton</t>
  </si>
  <si>
    <t>Meade</t>
  </si>
  <si>
    <t>Beets</t>
  </si>
  <si>
    <t>Sanda</t>
  </si>
  <si>
    <t>Marquez</t>
  </si>
  <si>
    <t>Janes</t>
  </si>
  <si>
    <t>Rey</t>
  </si>
  <si>
    <t>Belli</t>
  </si>
  <si>
    <t>Mirna</t>
  </si>
  <si>
    <t>Hartsell</t>
  </si>
  <si>
    <t>Fannie</t>
  </si>
  <si>
    <t>Danielson</t>
  </si>
  <si>
    <t>Schulte</t>
  </si>
  <si>
    <t>Helzer</t>
  </si>
  <si>
    <t>Armando</t>
  </si>
  <si>
    <t>Kean</t>
  </si>
  <si>
    <t>Pell</t>
  </si>
  <si>
    <t>Fletcher</t>
  </si>
  <si>
    <t>Cory</t>
  </si>
  <si>
    <t>Sawyer</t>
  </si>
  <si>
    <t>Kala</t>
  </si>
  <si>
    <t>Motyka</t>
  </si>
  <si>
    <t>McGee</t>
  </si>
  <si>
    <t>Vining</t>
  </si>
  <si>
    <t>Posner</t>
  </si>
  <si>
    <t>Bland</t>
  </si>
  <si>
    <t>Nannie</t>
  </si>
  <si>
    <t>Borne</t>
  </si>
  <si>
    <t>Gillen</t>
  </si>
  <si>
    <t>Enid</t>
  </si>
  <si>
    <t>Saul</t>
  </si>
  <si>
    <t>Sweeney</t>
  </si>
  <si>
    <t>Erik</t>
  </si>
  <si>
    <t>Mohr</t>
  </si>
  <si>
    <t>Schaller</t>
  </si>
  <si>
    <t>Clegg</t>
  </si>
  <si>
    <t>Lourdes</t>
  </si>
  <si>
    <t>Roark</t>
  </si>
  <si>
    <t>Encinas</t>
  </si>
  <si>
    <t>Fabiola</t>
  </si>
  <si>
    <t>Kulp</t>
  </si>
  <si>
    <t>Shepard</t>
  </si>
  <si>
    <t>Breeden</t>
  </si>
  <si>
    <t>Otto</t>
  </si>
  <si>
    <t>Tilton</t>
  </si>
  <si>
    <t>Thresher</t>
  </si>
  <si>
    <t>Washburn</t>
  </si>
  <si>
    <t>Ashford</t>
  </si>
  <si>
    <t>Valeri</t>
  </si>
  <si>
    <t>Schmitz</t>
  </si>
  <si>
    <t>Major</t>
  </si>
  <si>
    <t>Villarreal</t>
  </si>
  <si>
    <t>Clayton</t>
  </si>
  <si>
    <t>Gault</t>
  </si>
  <si>
    <t>Holifield</t>
  </si>
  <si>
    <t>Dewitt</t>
  </si>
  <si>
    <t>Vigil</t>
  </si>
  <si>
    <t>Asia</t>
  </si>
  <si>
    <t>Noblitt</t>
  </si>
  <si>
    <t>Bellamy</t>
  </si>
  <si>
    <t>Avis</t>
  </si>
  <si>
    <t>Nolte</t>
  </si>
  <si>
    <t>Jenson</t>
  </si>
  <si>
    <t>Morse</t>
  </si>
  <si>
    <t>Purdie</t>
  </si>
  <si>
    <t>Laubach</t>
  </si>
  <si>
    <t>Patton</t>
  </si>
  <si>
    <t>Meador</t>
  </si>
  <si>
    <t>Martino</t>
  </si>
  <si>
    <t>Kitterman</t>
  </si>
  <si>
    <t>Westfall</t>
  </si>
  <si>
    <t>Malik</t>
  </si>
  <si>
    <t>Ira</t>
  </si>
  <si>
    <t>Rutherford</t>
  </si>
  <si>
    <t>Fluker</t>
  </si>
  <si>
    <t>Conover</t>
  </si>
  <si>
    <t>Salmons</t>
  </si>
  <si>
    <t>Deckard</t>
  </si>
  <si>
    <t>Hecht</t>
  </si>
  <si>
    <t>Brandy</t>
  </si>
  <si>
    <t>Dugan</t>
  </si>
  <si>
    <t>Benoit</t>
  </si>
  <si>
    <t>Redmond</t>
  </si>
  <si>
    <t>Rhea</t>
  </si>
  <si>
    <t>Patricio</t>
  </si>
  <si>
    <t>Brownell</t>
  </si>
  <si>
    <t>Alicia</t>
  </si>
  <si>
    <t>Clawson</t>
  </si>
  <si>
    <t>Chung</t>
  </si>
  <si>
    <t>Athena</t>
  </si>
  <si>
    <t>Finch</t>
  </si>
  <si>
    <t>Gribble</t>
  </si>
  <si>
    <t>Raven</t>
  </si>
  <si>
    <t>Shead</t>
  </si>
  <si>
    <t>Arciniega</t>
  </si>
  <si>
    <t>Dejesus</t>
  </si>
  <si>
    <t>Regner</t>
  </si>
  <si>
    <t>Cedric</t>
  </si>
  <si>
    <t>Gerner</t>
  </si>
  <si>
    <t>Grenier</t>
  </si>
  <si>
    <t>Le</t>
  </si>
  <si>
    <t>Ricker</t>
  </si>
  <si>
    <t>Orville</t>
  </si>
  <si>
    <t>Ellzey</t>
  </si>
  <si>
    <t>Grove</t>
  </si>
  <si>
    <t>Cleo</t>
  </si>
  <si>
    <t>Pietsch</t>
  </si>
  <si>
    <t>Chunn</t>
  </si>
  <si>
    <t>Claude</t>
  </si>
  <si>
    <t>Laguna</t>
  </si>
  <si>
    <t>Grammer</t>
  </si>
  <si>
    <t>Kane</t>
  </si>
  <si>
    <t>Smalls</t>
  </si>
  <si>
    <t>Ballard</t>
  </si>
  <si>
    <t>Driscoll</t>
  </si>
  <si>
    <t>Sammons</t>
  </si>
  <si>
    <t>Zane</t>
  </si>
  <si>
    <t>Bradshaw</t>
  </si>
  <si>
    <t>Sakamoto</t>
  </si>
  <si>
    <t>Cary</t>
  </si>
  <si>
    <t>Carvajal</t>
  </si>
  <si>
    <t>Lafleur</t>
  </si>
  <si>
    <t>Sanor</t>
  </si>
  <si>
    <t>Nash</t>
  </si>
  <si>
    <t>Lew</t>
  </si>
  <si>
    <t>Legrand</t>
  </si>
  <si>
    <t>Fernando</t>
  </si>
  <si>
    <t>Stjohn</t>
  </si>
  <si>
    <t>Finkle</t>
  </si>
  <si>
    <t>Lusk</t>
  </si>
  <si>
    <t>Paris</t>
  </si>
  <si>
    <t>Brunt</t>
  </si>
  <si>
    <t>Jameson</t>
  </si>
  <si>
    <t>Hightower</t>
  </si>
  <si>
    <t>Olds</t>
  </si>
  <si>
    <t>Guy</t>
  </si>
  <si>
    <t>Trice</t>
  </si>
  <si>
    <t>Cesar</t>
  </si>
  <si>
    <t>McKinnie</t>
  </si>
  <si>
    <t>Marcelino</t>
  </si>
  <si>
    <t>Easton</t>
  </si>
  <si>
    <t>Buddy</t>
  </si>
  <si>
    <t>Barre</t>
  </si>
  <si>
    <t>Cleopatra</t>
  </si>
  <si>
    <t>Faust</t>
  </si>
  <si>
    <t>Bullock</t>
  </si>
  <si>
    <t>Mendel</t>
  </si>
  <si>
    <t>Shriver</t>
  </si>
  <si>
    <t>Doyle</t>
  </si>
  <si>
    <t>Beatrice</t>
  </si>
  <si>
    <t>Normand</t>
  </si>
  <si>
    <t>Deleon</t>
  </si>
  <si>
    <t>Deshawn</t>
  </si>
  <si>
    <t>Iris</t>
  </si>
  <si>
    <t>Jurado</t>
  </si>
  <si>
    <t>Contreras</t>
  </si>
  <si>
    <t>Hsu</t>
  </si>
  <si>
    <t>Elane</t>
  </si>
  <si>
    <t>McHugh</t>
  </si>
  <si>
    <t>Fain</t>
  </si>
  <si>
    <t>Merlin</t>
  </si>
  <si>
    <t>Fagin</t>
  </si>
  <si>
    <t>Tillotson</t>
  </si>
  <si>
    <t>Bourque</t>
  </si>
  <si>
    <t>Deane</t>
  </si>
  <si>
    <t>Macaluso</t>
  </si>
  <si>
    <t>Dorris</t>
  </si>
  <si>
    <t>Hatfield</t>
  </si>
  <si>
    <t>Spear</t>
  </si>
  <si>
    <t>Soderberg</t>
  </si>
  <si>
    <t>Alleen</t>
  </si>
  <si>
    <t>Sublett</t>
  </si>
  <si>
    <t>Marilu</t>
  </si>
  <si>
    <t>Lambdin</t>
  </si>
  <si>
    <t>Kuhns</t>
  </si>
  <si>
    <t>Brett</t>
  </si>
  <si>
    <t>Lemaster</t>
  </si>
  <si>
    <t>Pettyjohn</t>
  </si>
  <si>
    <t>Tinkham</t>
  </si>
  <si>
    <t>Gress</t>
  </si>
  <si>
    <t>Stayton</t>
  </si>
  <si>
    <t>Look</t>
  </si>
  <si>
    <t>Benny</t>
  </si>
  <si>
    <t>Halle</t>
  </si>
  <si>
    <t>McFadden</t>
  </si>
  <si>
    <t>Javier</t>
  </si>
  <si>
    <t>Garrison</t>
  </si>
  <si>
    <t>Aimee</t>
  </si>
  <si>
    <t>Goldie</t>
  </si>
  <si>
    <t>Coates</t>
  </si>
  <si>
    <t>Langdon</t>
  </si>
  <si>
    <t>Hoeppner</t>
  </si>
  <si>
    <t>Orozco</t>
  </si>
  <si>
    <t>Leboeuf</t>
  </si>
  <si>
    <t>Estes</t>
  </si>
  <si>
    <t>Sprayberry</t>
  </si>
  <si>
    <t>McDougal</t>
  </si>
  <si>
    <t>Johnston</t>
  </si>
  <si>
    <t>Morey</t>
  </si>
  <si>
    <t>Raya</t>
  </si>
  <si>
    <t>Mitcham</t>
  </si>
  <si>
    <t>Matheny</t>
  </si>
  <si>
    <t>Rankin</t>
  </si>
  <si>
    <t>Fabian</t>
  </si>
  <si>
    <t>Ostler</t>
  </si>
  <si>
    <t>Schueler</t>
  </si>
  <si>
    <t>Shutts</t>
  </si>
  <si>
    <t>Flannery</t>
  </si>
  <si>
    <t>Stanton</t>
  </si>
  <si>
    <t>Fransen</t>
  </si>
  <si>
    <t>Ria</t>
  </si>
  <si>
    <t>Neary</t>
  </si>
  <si>
    <t>Howerton</t>
  </si>
  <si>
    <t>Elissa</t>
  </si>
  <si>
    <t>Beech</t>
  </si>
  <si>
    <t>Slaugh</t>
  </si>
  <si>
    <t>Simmerman</t>
  </si>
  <si>
    <t>Stukes</t>
  </si>
  <si>
    <t>Allender</t>
  </si>
  <si>
    <t>Rushing</t>
  </si>
  <si>
    <t>Brodie</t>
  </si>
  <si>
    <t>Prado</t>
  </si>
  <si>
    <t>Munguia</t>
  </si>
  <si>
    <t>Swiger</t>
  </si>
  <si>
    <t>Gorman</t>
  </si>
  <si>
    <t>Demars</t>
  </si>
  <si>
    <t>Waite</t>
  </si>
  <si>
    <t>Dipaolo</t>
  </si>
  <si>
    <t>Holgate</t>
  </si>
  <si>
    <t>Galvez</t>
  </si>
  <si>
    <t>Leonardo</t>
  </si>
  <si>
    <t>Bly</t>
  </si>
  <si>
    <t>Gerry</t>
  </si>
  <si>
    <t>Misty</t>
  </si>
  <si>
    <t>Cutler</t>
  </si>
  <si>
    <t>Fye</t>
  </si>
  <si>
    <t>Tibbetts</t>
  </si>
  <si>
    <t>Martz</t>
  </si>
  <si>
    <t>Appel</t>
  </si>
  <si>
    <t>Towe</t>
  </si>
  <si>
    <t>Queen</t>
  </si>
  <si>
    <t>Lozano</t>
  </si>
  <si>
    <t>Stine</t>
  </si>
  <si>
    <t>Binder</t>
  </si>
  <si>
    <t>Conti</t>
  </si>
  <si>
    <t>Guevara</t>
  </si>
  <si>
    <t>Blackburn</t>
  </si>
  <si>
    <t>Seward</t>
  </si>
  <si>
    <t>Tomlin</t>
  </si>
  <si>
    <t>Clemons</t>
  </si>
  <si>
    <t>Elsner</t>
  </si>
  <si>
    <t>Gaines</t>
  </si>
  <si>
    <t>Augustine</t>
  </si>
  <si>
    <t>Mattie</t>
  </si>
  <si>
    <t>Landers</t>
  </si>
  <si>
    <t>Keesha</t>
  </si>
  <si>
    <t>Hadley</t>
  </si>
  <si>
    <t>Scheiber</t>
  </si>
  <si>
    <t>Greenhill</t>
  </si>
  <si>
    <t>Lowell</t>
  </si>
  <si>
    <t>Drew</t>
  </si>
  <si>
    <t>Kassie</t>
  </si>
  <si>
    <t>Deaton</t>
  </si>
  <si>
    <t>Mayfield</t>
  </si>
  <si>
    <t>Barrientos</t>
  </si>
  <si>
    <t>Corn</t>
  </si>
  <si>
    <t>McKinley</t>
  </si>
  <si>
    <t>Hawkins</t>
  </si>
  <si>
    <t>Halpin</t>
  </si>
  <si>
    <t>Cai</t>
  </si>
  <si>
    <t>Yagi</t>
  </si>
  <si>
    <t>Ma</t>
  </si>
  <si>
    <t>Ewing</t>
  </si>
  <si>
    <t>Johansen</t>
  </si>
  <si>
    <t>Charise</t>
  </si>
  <si>
    <t>Stolte</t>
  </si>
  <si>
    <t>Dolezal</t>
  </si>
  <si>
    <t>Quincy</t>
  </si>
  <si>
    <t>Beauchesne</t>
  </si>
  <si>
    <t>Reggie</t>
  </si>
  <si>
    <t>Alling</t>
  </si>
  <si>
    <t>Archie</t>
  </si>
  <si>
    <t>Wiles</t>
  </si>
  <si>
    <t>Melania</t>
  </si>
  <si>
    <t>Ingalls</t>
  </si>
  <si>
    <t>Caballero</t>
  </si>
  <si>
    <t>Lui</t>
  </si>
  <si>
    <t>Dailey</t>
  </si>
  <si>
    <t>Fenwick</t>
  </si>
  <si>
    <t>Geoffrey</t>
  </si>
  <si>
    <t>Konopka</t>
  </si>
  <si>
    <t>McCreary</t>
  </si>
  <si>
    <t>Gann</t>
  </si>
  <si>
    <t>Benedict</t>
  </si>
  <si>
    <t>Sutter</t>
  </si>
  <si>
    <t>Noel</t>
  </si>
  <si>
    <t>France</t>
  </si>
  <si>
    <t>Pearlene</t>
  </si>
  <si>
    <t>Mackey</t>
  </si>
  <si>
    <t>Tello</t>
  </si>
  <si>
    <t>Moran</t>
  </si>
  <si>
    <t>Rosana</t>
  </si>
  <si>
    <t>Bynum</t>
  </si>
  <si>
    <t>Owings</t>
  </si>
  <si>
    <t>Rosa</t>
  </si>
  <si>
    <t>Secor</t>
  </si>
  <si>
    <t>Delmer</t>
  </si>
  <si>
    <t>Saunders</t>
  </si>
  <si>
    <t>Laberge</t>
  </si>
  <si>
    <t>Turpin</t>
  </si>
  <si>
    <t>Houghton</t>
  </si>
  <si>
    <t>Tinney</t>
  </si>
  <si>
    <t>Melton</t>
  </si>
  <si>
    <t>Beaman</t>
  </si>
  <si>
    <t>Coon</t>
  </si>
  <si>
    <t>Eastwood</t>
  </si>
  <si>
    <t>Decoteau</t>
  </si>
  <si>
    <t>Cutrer</t>
  </si>
  <si>
    <t>Gallo</t>
  </si>
  <si>
    <t>Jamaal</t>
  </si>
  <si>
    <t>Mauriello</t>
  </si>
  <si>
    <t>Schlosser</t>
  </si>
  <si>
    <t>Slone</t>
  </si>
  <si>
    <t>Apodaca</t>
  </si>
  <si>
    <t>Delossantos</t>
  </si>
  <si>
    <t>Hubbell</t>
  </si>
  <si>
    <t>Lavender</t>
  </si>
  <si>
    <t>Edgar</t>
  </si>
  <si>
    <t>Hargrove</t>
  </si>
  <si>
    <t>Evangeline</t>
  </si>
  <si>
    <t>Sterling</t>
  </si>
  <si>
    <t>Blumenthal</t>
  </si>
  <si>
    <t>Hendrix</t>
  </si>
  <si>
    <t>Kramer</t>
  </si>
  <si>
    <t>Althea</t>
  </si>
  <si>
    <t>Maclean</t>
  </si>
  <si>
    <t>Place</t>
  </si>
  <si>
    <t>Cordero</t>
  </si>
  <si>
    <t>Maner</t>
  </si>
  <si>
    <t>Irwin</t>
  </si>
  <si>
    <t>Ramiro</t>
  </si>
  <si>
    <t>Margery</t>
  </si>
  <si>
    <t>Seay</t>
  </si>
  <si>
    <t>Kendra</t>
  </si>
  <si>
    <t>Rosenbaum</t>
  </si>
  <si>
    <t>Nohemi</t>
  </si>
  <si>
    <t>Billiot</t>
  </si>
  <si>
    <t>Winchester</t>
  </si>
  <si>
    <t>Sayers</t>
  </si>
  <si>
    <t>Alvardo</t>
  </si>
  <si>
    <t>Compo</t>
  </si>
  <si>
    <t>Frye</t>
  </si>
  <si>
    <t>Hancock</t>
  </si>
  <si>
    <t>Sexton</t>
  </si>
  <si>
    <t>Tubbs</t>
  </si>
  <si>
    <t>Suarez</t>
  </si>
  <si>
    <t>Alderman</t>
  </si>
  <si>
    <t>Sayre</t>
  </si>
  <si>
    <t>Adele</t>
  </si>
  <si>
    <t>Becky</t>
  </si>
  <si>
    <t>McCartney</t>
  </si>
  <si>
    <t>Ruggles</t>
  </si>
  <si>
    <t>Dawson</t>
  </si>
  <si>
    <t>Scarborough</t>
  </si>
  <si>
    <t>Leek</t>
  </si>
  <si>
    <t>Byrd</t>
  </si>
  <si>
    <t>Kristal</t>
  </si>
  <si>
    <t>Sherer</t>
  </si>
  <si>
    <t>Boston</t>
  </si>
  <si>
    <t>Lundy</t>
  </si>
  <si>
    <t>Artrip</t>
  </si>
  <si>
    <t>Stthomas</t>
  </si>
  <si>
    <t>Ivory</t>
  </si>
  <si>
    <t>Cano</t>
  </si>
  <si>
    <t>Florencia</t>
  </si>
  <si>
    <t>Ohler</t>
  </si>
  <si>
    <t>Denna</t>
  </si>
  <si>
    <t>Presnell</t>
  </si>
  <si>
    <t>Phipps</t>
  </si>
  <si>
    <t>Mabel</t>
  </si>
  <si>
    <t>Fay</t>
  </si>
  <si>
    <t>Copley</t>
  </si>
  <si>
    <t>Rumley</t>
  </si>
  <si>
    <t>Arias</t>
  </si>
  <si>
    <t>Rosanne</t>
  </si>
  <si>
    <t>Ely</t>
  </si>
  <si>
    <t>Holtz</t>
  </si>
  <si>
    <t>Reece</t>
  </si>
  <si>
    <t>Rush</t>
  </si>
  <si>
    <t>Sellers</t>
  </si>
  <si>
    <t>Covarrubias</t>
  </si>
  <si>
    <t>Rogerson</t>
  </si>
  <si>
    <t>Reichel</t>
  </si>
  <si>
    <t>Verna</t>
  </si>
  <si>
    <t>Vowels</t>
  </si>
  <si>
    <t>McKay</t>
  </si>
  <si>
    <t>Ramage</t>
  </si>
  <si>
    <t>Sacco</t>
  </si>
  <si>
    <t>Holbert</t>
  </si>
  <si>
    <t>Joiner</t>
  </si>
  <si>
    <t>Rowena</t>
  </si>
  <si>
    <t>Lemieux</t>
  </si>
  <si>
    <t>Ashe</t>
  </si>
  <si>
    <t>Akers</t>
  </si>
  <si>
    <t>Garzon</t>
  </si>
  <si>
    <t>Cheri</t>
  </si>
  <si>
    <t>Atwood</t>
  </si>
  <si>
    <t>Shadle</t>
  </si>
  <si>
    <t>Tejada</t>
  </si>
  <si>
    <t>Spiva</t>
  </si>
  <si>
    <t>Tennille</t>
  </si>
  <si>
    <t>Oleary</t>
  </si>
  <si>
    <t>Monroy</t>
  </si>
  <si>
    <t>Brandie</t>
  </si>
  <si>
    <t>Pence</t>
  </si>
  <si>
    <t>Urban</t>
  </si>
  <si>
    <t>Breen</t>
  </si>
  <si>
    <t>Sepe</t>
  </si>
  <si>
    <t>Chartrand</t>
  </si>
  <si>
    <t>Salgado</t>
  </si>
  <si>
    <t>Nilda</t>
  </si>
  <si>
    <t>Melendy</t>
  </si>
  <si>
    <t>Ard</t>
  </si>
  <si>
    <t>Thoma</t>
  </si>
  <si>
    <t>Monique</t>
  </si>
  <si>
    <t>Mooney</t>
  </si>
  <si>
    <t>Newell</t>
  </si>
  <si>
    <t>Damian</t>
  </si>
  <si>
    <t>Crowley</t>
  </si>
  <si>
    <t>Ester</t>
  </si>
  <si>
    <t>Lowe</t>
  </si>
  <si>
    <t>Fennell</t>
  </si>
  <si>
    <t>Jordon</t>
  </si>
  <si>
    <t>Linzy</t>
  </si>
  <si>
    <t>Pyle</t>
  </si>
  <si>
    <t>Sager</t>
  </si>
  <si>
    <t>Ellamae</t>
  </si>
  <si>
    <t>Daryl</t>
  </si>
  <si>
    <t>Spearman</t>
  </si>
  <si>
    <t>Maultsby</t>
  </si>
  <si>
    <t>Bieber</t>
  </si>
  <si>
    <t>Radtke</t>
  </si>
  <si>
    <t>Bousquet</t>
  </si>
  <si>
    <t>Voss</t>
  </si>
  <si>
    <t>Motes</t>
  </si>
  <si>
    <t>Berkowitz</t>
  </si>
  <si>
    <t>Pinion</t>
  </si>
  <si>
    <t>Allie</t>
  </si>
  <si>
    <t>Finney</t>
  </si>
  <si>
    <t>Charon</t>
  </si>
  <si>
    <t>Barbour</t>
  </si>
  <si>
    <t>Charlene</t>
  </si>
  <si>
    <t>Baier</t>
  </si>
  <si>
    <t>Stallworth</t>
  </si>
  <si>
    <t>Crochet</t>
  </si>
  <si>
    <t>Semple</t>
  </si>
  <si>
    <t>Rex</t>
  </si>
  <si>
    <t>Bisson</t>
  </si>
  <si>
    <t>McCurry</t>
  </si>
  <si>
    <t>Whigham</t>
  </si>
  <si>
    <t>Latosha</t>
  </si>
  <si>
    <t>Restrepo</t>
  </si>
  <si>
    <t>Lacour</t>
  </si>
  <si>
    <t>Crownover</t>
  </si>
  <si>
    <t>McNutt</t>
  </si>
  <si>
    <t>Chaidez</t>
  </si>
  <si>
    <t>Lindstrom</t>
  </si>
  <si>
    <t>Breuer</t>
  </si>
  <si>
    <t>Proto</t>
  </si>
  <si>
    <t>McLean</t>
  </si>
  <si>
    <t>Ruthann</t>
  </si>
  <si>
    <t>Spicer</t>
  </si>
  <si>
    <t>McCracken</t>
  </si>
  <si>
    <t>Willams</t>
  </si>
  <si>
    <t>Lass</t>
  </si>
  <si>
    <t>Antoine</t>
  </si>
  <si>
    <t>Deroche</t>
  </si>
  <si>
    <t>Lipscomb</t>
  </si>
  <si>
    <t>Bischof</t>
  </si>
  <si>
    <t>Lattimore</t>
  </si>
  <si>
    <t>Necaise</t>
  </si>
  <si>
    <t>Harman</t>
  </si>
  <si>
    <t>Stingley</t>
  </si>
  <si>
    <t>Longoria</t>
  </si>
  <si>
    <t>Kroeger</t>
  </si>
  <si>
    <t>Gaskins</t>
  </si>
  <si>
    <t>Corry</t>
  </si>
  <si>
    <t>Mamie</t>
  </si>
  <si>
    <t>Stafford</t>
  </si>
  <si>
    <t>Cork</t>
  </si>
  <si>
    <t>Roberto</t>
  </si>
  <si>
    <t>Bonds</t>
  </si>
  <si>
    <t>Paez</t>
  </si>
  <si>
    <t>Lesniak</t>
  </si>
  <si>
    <t>Mullet</t>
  </si>
  <si>
    <t>Orourke</t>
  </si>
  <si>
    <t>Ronda</t>
  </si>
  <si>
    <t>Deal</t>
  </si>
  <si>
    <t>Boner</t>
  </si>
  <si>
    <t>Grimaldi</t>
  </si>
  <si>
    <t>Rethman</t>
  </si>
  <si>
    <t>Golding</t>
  </si>
  <si>
    <t>Bobb</t>
  </si>
  <si>
    <t>Kratochvil</t>
  </si>
  <si>
    <t>Elsa</t>
  </si>
  <si>
    <t>Koerner</t>
  </si>
  <si>
    <t>Guest</t>
  </si>
  <si>
    <t>Henslee</t>
  </si>
  <si>
    <t>Ritchey</t>
  </si>
  <si>
    <t>McMahon</t>
  </si>
  <si>
    <t>Elnora</t>
  </si>
  <si>
    <t>Cantu</t>
  </si>
  <si>
    <t>Cargill</t>
  </si>
  <si>
    <t>Sabra</t>
  </si>
  <si>
    <t>Crouse</t>
  </si>
  <si>
    <t>Alina</t>
  </si>
  <si>
    <t>Danek</t>
  </si>
  <si>
    <t>Henson</t>
  </si>
  <si>
    <t>Charley</t>
  </si>
  <si>
    <t>Drees</t>
  </si>
  <si>
    <t>Armida</t>
  </si>
  <si>
    <t>Sachs</t>
  </si>
  <si>
    <t>Rosenberg</t>
  </si>
  <si>
    <t>Penrod</t>
  </si>
  <si>
    <t>Vesta</t>
  </si>
  <si>
    <t>Mercer</t>
  </si>
  <si>
    <t>Nikita</t>
  </si>
  <si>
    <t>Muniz</t>
  </si>
  <si>
    <t>Banton</t>
  </si>
  <si>
    <t>Daniels</t>
  </si>
  <si>
    <t>Harty</t>
  </si>
  <si>
    <t>Cristie</t>
  </si>
  <si>
    <t>Kincannon</t>
  </si>
  <si>
    <t>Swift</t>
  </si>
  <si>
    <t>Hankerson</t>
  </si>
  <si>
    <t>Cudney</t>
  </si>
  <si>
    <t>Cooksey</t>
  </si>
  <si>
    <t>Millard</t>
  </si>
  <si>
    <t>Worcester</t>
  </si>
  <si>
    <t>Tuggle</t>
  </si>
  <si>
    <t>Siller</t>
  </si>
  <si>
    <t>Brimmer</t>
  </si>
  <si>
    <t>Castorena</t>
  </si>
  <si>
    <t>Houck</t>
  </si>
  <si>
    <t>Purnell</t>
  </si>
  <si>
    <t>Hitchcock</t>
  </si>
  <si>
    <t>Sprague</t>
  </si>
  <si>
    <t>Nell</t>
  </si>
  <si>
    <t>Flanagan</t>
  </si>
  <si>
    <t>Norwood</t>
  </si>
  <si>
    <t>Donovan</t>
  </si>
  <si>
    <t>Bojorquez</t>
  </si>
  <si>
    <t>Leclair</t>
  </si>
  <si>
    <t>Delisle</t>
  </si>
  <si>
    <t>Gaston</t>
  </si>
  <si>
    <t>Skelley</t>
  </si>
  <si>
    <t>Dominic</t>
  </si>
  <si>
    <t>Luella</t>
  </si>
  <si>
    <t>Strauser</t>
  </si>
  <si>
    <t>Belinda</t>
  </si>
  <si>
    <t>Burke</t>
  </si>
  <si>
    <t>Broach</t>
  </si>
  <si>
    <t>Jazmin</t>
  </si>
  <si>
    <t>Terrell</t>
  </si>
  <si>
    <t>Bloomfield</t>
  </si>
  <si>
    <t>Dingle</t>
  </si>
  <si>
    <t>Leona</t>
  </si>
  <si>
    <t>McCarter</t>
  </si>
  <si>
    <t>Baber</t>
  </si>
  <si>
    <t>Escobedo</t>
  </si>
  <si>
    <t>Stack</t>
  </si>
  <si>
    <t>Midgley</t>
  </si>
  <si>
    <t>Battista</t>
  </si>
  <si>
    <t>Teal</t>
  </si>
  <si>
    <t>Renita</t>
  </si>
  <si>
    <t>Pennebaker</t>
  </si>
  <si>
    <t>Vandyne</t>
  </si>
  <si>
    <t>Dwayne</t>
  </si>
  <si>
    <t>Gilder</t>
  </si>
  <si>
    <t>Sasser</t>
  </si>
  <si>
    <t>Wyatt</t>
  </si>
  <si>
    <t>Bare</t>
  </si>
  <si>
    <t>Mireles</t>
  </si>
  <si>
    <t>Schuetz</t>
  </si>
  <si>
    <t>Burgess</t>
  </si>
  <si>
    <t>Kouba</t>
  </si>
  <si>
    <t>Leff</t>
  </si>
  <si>
    <t>Gouin</t>
  </si>
  <si>
    <t>Perdomo</t>
  </si>
  <si>
    <t>Hathcock</t>
  </si>
  <si>
    <t>Reuben</t>
  </si>
  <si>
    <t>Dickey</t>
  </si>
  <si>
    <t>Angelique</t>
  </si>
  <si>
    <t>Seaberg</t>
  </si>
  <si>
    <t>McCane</t>
  </si>
  <si>
    <t>Giuseppe</t>
  </si>
  <si>
    <t>Blaine</t>
  </si>
  <si>
    <t>Suh</t>
  </si>
  <si>
    <t>German</t>
  </si>
  <si>
    <t>Reda</t>
  </si>
  <si>
    <t>Luong</t>
  </si>
  <si>
    <t>Oyler</t>
  </si>
  <si>
    <t>Hutchinson</t>
  </si>
  <si>
    <t>Brooke</t>
  </si>
  <si>
    <t>Colburn</t>
  </si>
  <si>
    <t>Hatchett</t>
  </si>
  <si>
    <t>Waddy</t>
  </si>
  <si>
    <t>Grimshaw</t>
  </si>
  <si>
    <t>Karl</t>
  </si>
  <si>
    <t>Lay</t>
  </si>
  <si>
    <t>Leone</t>
  </si>
  <si>
    <t>Weis</t>
  </si>
  <si>
    <t>Dubois</t>
  </si>
  <si>
    <t>Bowley</t>
  </si>
  <si>
    <t>Adolph</t>
  </si>
  <si>
    <t>Boykin</t>
  </si>
  <si>
    <t>Micheal</t>
  </si>
  <si>
    <t>Loan</t>
  </si>
  <si>
    <t>Decker</t>
  </si>
  <si>
    <t>Clukey</t>
  </si>
  <si>
    <t>Huggins</t>
  </si>
  <si>
    <t>Baca</t>
  </si>
  <si>
    <t>Clinard</t>
  </si>
  <si>
    <t>Aurelio</t>
  </si>
  <si>
    <t>Nicolle</t>
  </si>
  <si>
    <t>Metzger</t>
  </si>
  <si>
    <t>Pedraza</t>
  </si>
  <si>
    <t>Stites</t>
  </si>
  <si>
    <t>Peralta</t>
  </si>
  <si>
    <t>Braswell</t>
  </si>
  <si>
    <t>Nicholson</t>
  </si>
  <si>
    <t>Marquerite</t>
  </si>
  <si>
    <t>Erika</t>
  </si>
  <si>
    <t>Presley</t>
  </si>
  <si>
    <t>Janelle</t>
  </si>
  <si>
    <t>Pogue</t>
  </si>
  <si>
    <t>Lin</t>
  </si>
  <si>
    <t>Lawanna</t>
  </si>
  <si>
    <t>Neeley</t>
  </si>
  <si>
    <t>Vannatter</t>
  </si>
  <si>
    <t>Skillman</t>
  </si>
  <si>
    <t>Velia</t>
  </si>
  <si>
    <t>Pannell</t>
  </si>
  <si>
    <t>Belen</t>
  </si>
  <si>
    <t>McClanahan</t>
  </si>
  <si>
    <t>McKim</t>
  </si>
  <si>
    <t>Tona</t>
  </si>
  <si>
    <t>Brashears</t>
  </si>
  <si>
    <t>Vela</t>
  </si>
  <si>
    <t>Fullwood</t>
  </si>
  <si>
    <t>Geyer</t>
  </si>
  <si>
    <t>Galvin</t>
  </si>
  <si>
    <t>Essie</t>
  </si>
  <si>
    <t>Escalera</t>
  </si>
  <si>
    <t>Yost</t>
  </si>
  <si>
    <t>Vanita</t>
  </si>
  <si>
    <t>Badillo</t>
  </si>
  <si>
    <t>Prosperie</t>
  </si>
  <si>
    <t>Clarice</t>
  </si>
  <si>
    <t>Jonathon</t>
  </si>
  <si>
    <t>Ashlock</t>
  </si>
  <si>
    <t>Octavia</t>
  </si>
  <si>
    <t>Gamble</t>
  </si>
  <si>
    <t>York</t>
  </si>
  <si>
    <t>Bolduc</t>
  </si>
  <si>
    <t>Kimber</t>
  </si>
  <si>
    <t>Carlino</t>
  </si>
  <si>
    <t>Sangster</t>
  </si>
  <si>
    <t>Goad</t>
  </si>
  <si>
    <t>Wilder</t>
  </si>
  <si>
    <t>Raphael</t>
  </si>
  <si>
    <t>Arocha</t>
  </si>
  <si>
    <t>Ewell</t>
  </si>
  <si>
    <t>Prince</t>
  </si>
  <si>
    <t>Ok</t>
  </si>
  <si>
    <t>Fu</t>
  </si>
  <si>
    <t>Rochelle</t>
  </si>
  <si>
    <t>Pearce</t>
  </si>
  <si>
    <t>Reinhardt</t>
  </si>
  <si>
    <t>Colin</t>
  </si>
  <si>
    <t>Nielson</t>
  </si>
  <si>
    <t>Tanika</t>
  </si>
  <si>
    <t>Chamberlin</t>
  </si>
  <si>
    <t>Treva</t>
  </si>
  <si>
    <t>Jerold</t>
  </si>
  <si>
    <t>Kelli</t>
  </si>
  <si>
    <t>Halloway</t>
  </si>
  <si>
    <t>Thurman</t>
  </si>
  <si>
    <t>Godbout</t>
  </si>
  <si>
    <t>Iva</t>
  </si>
  <si>
    <t>Oh</t>
  </si>
  <si>
    <t>Stapleton</t>
  </si>
  <si>
    <t>Richarson</t>
  </si>
  <si>
    <t>Patel</t>
  </si>
  <si>
    <t>Butcher</t>
  </si>
  <si>
    <t>Dugas</t>
  </si>
  <si>
    <t>Hockaday</t>
  </si>
  <si>
    <t>Fancher</t>
  </si>
  <si>
    <t>Obryan</t>
  </si>
  <si>
    <t>Micah</t>
  </si>
  <si>
    <t>Abadie</t>
  </si>
  <si>
    <t>Rockett</t>
  </si>
  <si>
    <t>Bodiford</t>
  </si>
  <si>
    <t>Giron</t>
  </si>
  <si>
    <t>Farkas</t>
  </si>
  <si>
    <t>Sine</t>
  </si>
  <si>
    <t>Merriweather</t>
  </si>
  <si>
    <t>Marcelo</t>
  </si>
  <si>
    <t>Florez</t>
  </si>
  <si>
    <t>Spada</t>
  </si>
  <si>
    <t>Stainbrook</t>
  </si>
  <si>
    <t>Pitcock</t>
  </si>
  <si>
    <t>Stowell</t>
  </si>
  <si>
    <t>Parenteau</t>
  </si>
  <si>
    <t>Power</t>
  </si>
  <si>
    <t>Steward</t>
  </si>
  <si>
    <t>Castanon</t>
  </si>
  <si>
    <t>Vernell</t>
  </si>
  <si>
    <t>Sherron</t>
  </si>
  <si>
    <t>Betsy</t>
  </si>
  <si>
    <t>Grillo</t>
  </si>
  <si>
    <t>Janssen</t>
  </si>
  <si>
    <t>Lamy</t>
  </si>
  <si>
    <t>Woodruff</t>
  </si>
  <si>
    <t>Glisson</t>
  </si>
  <si>
    <t>Sydney</t>
  </si>
  <si>
    <t>Quiroz</t>
  </si>
  <si>
    <t>Hearon</t>
  </si>
  <si>
    <t>Spring</t>
  </si>
  <si>
    <t>Napoleon</t>
  </si>
  <si>
    <t>Josie</t>
  </si>
  <si>
    <t>Folse</t>
  </si>
  <si>
    <t>Eloise</t>
  </si>
  <si>
    <t>Shorts</t>
  </si>
  <si>
    <t>Conder</t>
  </si>
  <si>
    <t>Laticia</t>
  </si>
  <si>
    <t>Solis</t>
  </si>
  <si>
    <t>Cottman</t>
  </si>
  <si>
    <t>O'Connor</t>
  </si>
  <si>
    <t>Howle</t>
  </si>
  <si>
    <t>Inez</t>
  </si>
  <si>
    <t>Dodds</t>
  </si>
  <si>
    <t>Lidia</t>
  </si>
  <si>
    <t>Vo</t>
  </si>
  <si>
    <t>Ha</t>
  </si>
  <si>
    <t>Mercuri</t>
  </si>
  <si>
    <t>Friel</t>
  </si>
  <si>
    <t>Feaster</t>
  </si>
  <si>
    <t>Keeble</t>
  </si>
  <si>
    <t>Harp</t>
  </si>
  <si>
    <t>Lobo</t>
  </si>
  <si>
    <t>Farr</t>
  </si>
  <si>
    <t>Haywood</t>
  </si>
  <si>
    <t>Stumpf</t>
  </si>
  <si>
    <t>Courville</t>
  </si>
  <si>
    <t>Garfield</t>
  </si>
  <si>
    <t>Eisenberg</t>
  </si>
  <si>
    <t>Saylor</t>
  </si>
  <si>
    <t>Volk</t>
  </si>
  <si>
    <t>Whitten</t>
  </si>
  <si>
    <t>Stokes</t>
  </si>
  <si>
    <t>Bloomberg</t>
  </si>
  <si>
    <t>Krystin</t>
  </si>
  <si>
    <t>Wegman</t>
  </si>
  <si>
    <t>Paulino</t>
  </si>
  <si>
    <t>Sauve</t>
  </si>
  <si>
    <t>Rosamond</t>
  </si>
  <si>
    <t>Mucci</t>
  </si>
  <si>
    <t>Dalia</t>
  </si>
  <si>
    <t>Franz</t>
  </si>
  <si>
    <t>Giordano</t>
  </si>
  <si>
    <t>Landon</t>
  </si>
  <si>
    <t>Ocie</t>
  </si>
  <si>
    <t>Mickey</t>
  </si>
  <si>
    <t>Canfield</t>
  </si>
  <si>
    <t>Lessman</t>
  </si>
  <si>
    <t>Barbie</t>
  </si>
  <si>
    <t>Ouida</t>
  </si>
  <si>
    <t>Merrie</t>
  </si>
  <si>
    <t>Dominique</t>
  </si>
  <si>
    <t>Elsberry</t>
  </si>
  <si>
    <t>Rishel</t>
  </si>
  <si>
    <t>Augustin</t>
  </si>
  <si>
    <t>Burkhardt</t>
  </si>
  <si>
    <t>Teena</t>
  </si>
  <si>
    <t>Repp</t>
  </si>
  <si>
    <t>Nix</t>
  </si>
  <si>
    <t>Close</t>
  </si>
  <si>
    <t>Kenny</t>
  </si>
  <si>
    <t>Doolittle</t>
  </si>
  <si>
    <t>Burnham</t>
  </si>
  <si>
    <t>Candice</t>
  </si>
  <si>
    <t>Palmore</t>
  </si>
  <si>
    <t>Whiteman</t>
  </si>
  <si>
    <t>Cauley</t>
  </si>
  <si>
    <t>McClinton</t>
  </si>
  <si>
    <t>Debellis</t>
  </si>
  <si>
    <t>Wilt</t>
  </si>
  <si>
    <t>Garland</t>
  </si>
  <si>
    <t>Kuhn</t>
  </si>
  <si>
    <t>Hartsfield</t>
  </si>
  <si>
    <t>Jillian</t>
  </si>
  <si>
    <t>Tarango</t>
  </si>
  <si>
    <t>Pasillas</t>
  </si>
  <si>
    <t>Ayoub</t>
  </si>
  <si>
    <t>Troncoso</t>
  </si>
  <si>
    <t>Mathews</t>
  </si>
  <si>
    <t>Barrett</t>
  </si>
  <si>
    <t>Niki</t>
  </si>
  <si>
    <t>Boggess</t>
  </si>
  <si>
    <t>Whisman</t>
  </si>
  <si>
    <t>Theo</t>
  </si>
  <si>
    <t>Beamon</t>
  </si>
  <si>
    <t>Compton</t>
  </si>
  <si>
    <t>Hobbs</t>
  </si>
  <si>
    <t>Lepage</t>
  </si>
  <si>
    <t>Evie</t>
  </si>
  <si>
    <t>Montana</t>
  </si>
  <si>
    <t>Burdick</t>
  </si>
  <si>
    <t>Lila</t>
  </si>
  <si>
    <t>Spurgeon</t>
  </si>
  <si>
    <t>Storey</t>
  </si>
  <si>
    <t>Keeley</t>
  </si>
  <si>
    <t>Mosquera</t>
  </si>
  <si>
    <t>Violette</t>
  </si>
  <si>
    <t>Schumacher</t>
  </si>
  <si>
    <t>Staley</t>
  </si>
  <si>
    <t>Rowland</t>
  </si>
  <si>
    <t>Kimble</t>
  </si>
  <si>
    <t>Shook</t>
  </si>
  <si>
    <t>Coldiron</t>
  </si>
  <si>
    <t>Pearlie</t>
  </si>
  <si>
    <t>Severson</t>
  </si>
  <si>
    <t>Grothe</t>
  </si>
  <si>
    <t>Latoya</t>
  </si>
  <si>
    <t>Lebouef</t>
  </si>
  <si>
    <t>Weston</t>
  </si>
  <si>
    <t>Celia</t>
  </si>
  <si>
    <t>Kirkwood</t>
  </si>
  <si>
    <t>Rosier</t>
  </si>
  <si>
    <t>McArthur</t>
  </si>
  <si>
    <t>Haase</t>
  </si>
  <si>
    <t>Perla</t>
  </si>
  <si>
    <t>Dinges</t>
  </si>
  <si>
    <t>Ecker</t>
  </si>
  <si>
    <t>Vernice</t>
  </si>
  <si>
    <t>Machen</t>
  </si>
  <si>
    <t>Leatha</t>
  </si>
  <si>
    <t>Sherrill</t>
  </si>
  <si>
    <t>Carleton</t>
  </si>
  <si>
    <t>Lillie</t>
  </si>
  <si>
    <t>Bushey</t>
  </si>
  <si>
    <t>Mazzarella</t>
  </si>
  <si>
    <t>Randle</t>
  </si>
  <si>
    <t>Chee</t>
  </si>
  <si>
    <t>Elise</t>
  </si>
  <si>
    <t>Jaramillo</t>
  </si>
  <si>
    <t>Mayo</t>
  </si>
  <si>
    <t>McKenzie</t>
  </si>
  <si>
    <t>Buggs</t>
  </si>
  <si>
    <t>Fisk</t>
  </si>
  <si>
    <t>McDermott</t>
  </si>
  <si>
    <t>Reba</t>
  </si>
  <si>
    <t>Hauk</t>
  </si>
  <si>
    <t>Coffey</t>
  </si>
  <si>
    <t>Barrera</t>
  </si>
  <si>
    <t>Hurst</t>
  </si>
  <si>
    <t>Tsan</t>
  </si>
  <si>
    <t>Maryam</t>
  </si>
  <si>
    <t>Closson</t>
  </si>
  <si>
    <t>Jasper</t>
  </si>
  <si>
    <t>Aust</t>
  </si>
  <si>
    <t>Cardenas</t>
  </si>
  <si>
    <t>Madden</t>
  </si>
  <si>
    <t>Hiner</t>
  </si>
  <si>
    <t>Fidel</t>
  </si>
  <si>
    <t>Briley</t>
  </si>
  <si>
    <t>Mei</t>
  </si>
  <si>
    <t>Rubio</t>
  </si>
  <si>
    <t>Tonia</t>
  </si>
  <si>
    <t>Marty</t>
  </si>
  <si>
    <t>Stephan</t>
  </si>
  <si>
    <t>Banner</t>
  </si>
  <si>
    <t>Dionne</t>
  </si>
  <si>
    <t>Narvaez</t>
  </si>
  <si>
    <t>Johns</t>
  </si>
  <si>
    <t>Leal</t>
  </si>
  <si>
    <t>Wei</t>
  </si>
  <si>
    <t>Fricks</t>
  </si>
  <si>
    <t>Moreira</t>
  </si>
  <si>
    <t>Colter</t>
  </si>
  <si>
    <t>Rosemarie</t>
  </si>
  <si>
    <t>Tatum</t>
  </si>
  <si>
    <t>Valentine</t>
  </si>
  <si>
    <t>Son</t>
  </si>
  <si>
    <t>Morison</t>
  </si>
  <si>
    <t>Valeria</t>
  </si>
  <si>
    <t>Meekins</t>
  </si>
  <si>
    <t>Honea</t>
  </si>
  <si>
    <t>Cierra</t>
  </si>
  <si>
    <t>Hinkle</t>
  </si>
  <si>
    <t>Romo</t>
  </si>
  <si>
    <t>Lucky</t>
  </si>
  <si>
    <t>Roebuck</t>
  </si>
  <si>
    <t>Merrick</t>
  </si>
  <si>
    <t>Trisler</t>
  </si>
  <si>
    <t>Duarte</t>
  </si>
  <si>
    <t>Keefe</t>
  </si>
  <si>
    <t>Adler</t>
  </si>
  <si>
    <t>Shell</t>
  </si>
  <si>
    <t>Volkman</t>
  </si>
  <si>
    <t>Febus</t>
  </si>
  <si>
    <t>Cathie</t>
  </si>
  <si>
    <t>Eduardo</t>
  </si>
  <si>
    <t>Dillinger</t>
  </si>
  <si>
    <t>Ginger</t>
  </si>
  <si>
    <t>Matz</t>
  </si>
  <si>
    <t>Matteo</t>
  </si>
  <si>
    <t>Keys</t>
  </si>
  <si>
    <t>Ledet</t>
  </si>
  <si>
    <t>Cliff</t>
  </si>
  <si>
    <t>Canales</t>
  </si>
  <si>
    <t>Hinman</t>
  </si>
  <si>
    <t>Titsworth</t>
  </si>
  <si>
    <t>Echavarria</t>
  </si>
  <si>
    <t>Marcy</t>
  </si>
  <si>
    <t>Osborn</t>
  </si>
  <si>
    <t>Obannon</t>
  </si>
  <si>
    <t>Mrozek</t>
  </si>
  <si>
    <t>Aguilar</t>
  </si>
  <si>
    <t>Penning</t>
  </si>
  <si>
    <t>Leduc</t>
  </si>
  <si>
    <t>Miser</t>
  </si>
  <si>
    <t>Zuniga</t>
  </si>
  <si>
    <t>Boyden</t>
  </si>
  <si>
    <t>Papadopoulos</t>
  </si>
  <si>
    <t>Barriga</t>
  </si>
  <si>
    <t>Brickner</t>
  </si>
  <si>
    <t>Elmer</t>
  </si>
  <si>
    <t>Luevano</t>
  </si>
  <si>
    <t>Burson</t>
  </si>
  <si>
    <t>Considine</t>
  </si>
  <si>
    <t>Deneen</t>
  </si>
  <si>
    <t>Lang</t>
  </si>
  <si>
    <t>Anjanette</t>
  </si>
  <si>
    <t>Tarr</t>
  </si>
  <si>
    <t>Collison</t>
  </si>
  <si>
    <t>Clouse</t>
  </si>
  <si>
    <t>O'Donnell</t>
  </si>
  <si>
    <t>Eldred</t>
  </si>
  <si>
    <t>Baity</t>
  </si>
  <si>
    <t>McCrary</t>
  </si>
  <si>
    <t>McKeon</t>
  </si>
  <si>
    <t>Beene</t>
  </si>
  <si>
    <t>Ennis</t>
  </si>
  <si>
    <t>Rael</t>
  </si>
  <si>
    <t>Lieber</t>
  </si>
  <si>
    <t>Foltz</t>
  </si>
  <si>
    <t>Mohammad</t>
  </si>
  <si>
    <t>Ivy</t>
  </si>
  <si>
    <t>Hearns</t>
  </si>
  <si>
    <t>Shirlene</t>
  </si>
  <si>
    <t>Downs</t>
  </si>
  <si>
    <t>Joey</t>
  </si>
  <si>
    <t>Goodson</t>
  </si>
  <si>
    <t>Mayer</t>
  </si>
  <si>
    <t>Celestine</t>
  </si>
  <si>
    <t>Borrego</t>
  </si>
  <si>
    <t>Morfin</t>
  </si>
  <si>
    <t>Houseknecht</t>
  </si>
  <si>
    <t>Humberto</t>
  </si>
  <si>
    <t>See</t>
  </si>
  <si>
    <t>Dickson</t>
  </si>
  <si>
    <t>Abercrombie</t>
  </si>
  <si>
    <t>Carlisle</t>
  </si>
  <si>
    <t>Somer</t>
  </si>
  <si>
    <t>Quin</t>
  </si>
  <si>
    <t>Mayme</t>
  </si>
  <si>
    <t>Kingsbury</t>
  </si>
  <si>
    <t>McAdams</t>
  </si>
  <si>
    <t>Paisley</t>
  </si>
  <si>
    <t>Parsons</t>
  </si>
  <si>
    <t>Leslee</t>
  </si>
  <si>
    <t>Darlington</t>
  </si>
  <si>
    <t>Skeete</t>
  </si>
  <si>
    <t>Sipe</t>
  </si>
  <si>
    <t>Anaya</t>
  </si>
  <si>
    <t>Branson</t>
  </si>
  <si>
    <t>Cape</t>
  </si>
  <si>
    <t>Verduzco</t>
  </si>
  <si>
    <t>Kistner</t>
  </si>
  <si>
    <t>Amick</t>
  </si>
  <si>
    <t>Good</t>
  </si>
  <si>
    <t>Blakes</t>
  </si>
  <si>
    <t>Vance</t>
  </si>
  <si>
    <t>Iverson</t>
  </si>
  <si>
    <t>Rios</t>
  </si>
  <si>
    <t>Hilary</t>
  </si>
  <si>
    <t>Slate</t>
  </si>
  <si>
    <t>Walther</t>
  </si>
  <si>
    <t>Amos</t>
  </si>
  <si>
    <t>Lynne</t>
  </si>
  <si>
    <t>Eldora</t>
  </si>
  <si>
    <t>Walla</t>
  </si>
  <si>
    <t>Vilma</t>
  </si>
  <si>
    <t>Bingham</t>
  </si>
  <si>
    <t>Polanco</t>
  </si>
  <si>
    <t>Holthaus</t>
  </si>
  <si>
    <t>Doug</t>
  </si>
  <si>
    <t>Bearden</t>
  </si>
  <si>
    <t>Manzo</t>
  </si>
  <si>
    <t>Edmunds</t>
  </si>
  <si>
    <t>Widger</t>
  </si>
  <si>
    <t>Thrasher</t>
  </si>
  <si>
    <t>Brashear</t>
  </si>
  <si>
    <t>Seibel</t>
  </si>
  <si>
    <t>Goudreau</t>
  </si>
  <si>
    <t>Gastelum</t>
  </si>
  <si>
    <t>Audry</t>
  </si>
  <si>
    <t>Cawthon</t>
  </si>
  <si>
    <t>Kastner</t>
  </si>
  <si>
    <t>Downer</t>
  </si>
  <si>
    <t>Bakos</t>
  </si>
  <si>
    <t>Defreitas</t>
  </si>
  <si>
    <t>Cris</t>
  </si>
  <si>
    <t>Burd</t>
  </si>
  <si>
    <t>Hurley</t>
  </si>
  <si>
    <t>Archey</t>
  </si>
  <si>
    <t>Gunn</t>
  </si>
  <si>
    <t>Berning</t>
  </si>
  <si>
    <t>Fong</t>
  </si>
  <si>
    <t>Rader</t>
  </si>
  <si>
    <t>Madore</t>
  </si>
  <si>
    <t>Siddiqui</t>
  </si>
  <si>
    <t>Burchett</t>
  </si>
  <si>
    <t>Brandt</t>
  </si>
  <si>
    <t>Woody</t>
  </si>
  <si>
    <t>Sweetman</t>
  </si>
  <si>
    <t>Madsen</t>
  </si>
  <si>
    <t>Honey</t>
  </si>
  <si>
    <t>Derick</t>
  </si>
  <si>
    <t>Gassaway</t>
  </si>
  <si>
    <t>Velasco</t>
  </si>
  <si>
    <t>Adorno</t>
  </si>
  <si>
    <t>Detrick</t>
  </si>
  <si>
    <t>Carpio</t>
  </si>
  <si>
    <t>Buenrostro</t>
  </si>
  <si>
    <t>Lena</t>
  </si>
  <si>
    <t>Slater</t>
  </si>
  <si>
    <t>Hannah</t>
  </si>
  <si>
    <t>Wynter</t>
  </si>
  <si>
    <t>Carrigan</t>
  </si>
  <si>
    <t>Prosser</t>
  </si>
  <si>
    <t>Coronel</t>
  </si>
  <si>
    <t>Michalski</t>
  </si>
  <si>
    <t>Clear</t>
  </si>
  <si>
    <t>Safford</t>
  </si>
  <si>
    <t>Vesely</t>
  </si>
  <si>
    <t>Sevin</t>
  </si>
  <si>
    <t>Kristie</t>
  </si>
  <si>
    <t>Govan</t>
  </si>
  <si>
    <t>Mount</t>
  </si>
  <si>
    <t>Lessard</t>
  </si>
  <si>
    <t>Rogalski</t>
  </si>
  <si>
    <t>Corder</t>
  </si>
  <si>
    <t>Alda</t>
  </si>
  <si>
    <t>Choi</t>
  </si>
  <si>
    <t>Hamm</t>
  </si>
  <si>
    <t>Sabb</t>
  </si>
  <si>
    <t>Keeney</t>
  </si>
  <si>
    <t>Mia</t>
  </si>
  <si>
    <t>Leader</t>
  </si>
  <si>
    <t>Amaya</t>
  </si>
  <si>
    <t>Borders</t>
  </si>
  <si>
    <t>Reveles</t>
  </si>
  <si>
    <t>Hyde</t>
  </si>
  <si>
    <t>Fair</t>
  </si>
  <si>
    <t>Crum</t>
  </si>
  <si>
    <t>Leann</t>
  </si>
  <si>
    <t>Waring</t>
  </si>
  <si>
    <t>Bechtold</t>
  </si>
  <si>
    <t>Laverne</t>
  </si>
  <si>
    <t>Byrom</t>
  </si>
  <si>
    <t>Les</t>
  </si>
  <si>
    <t>McGuinness</t>
  </si>
  <si>
    <t>Josette</t>
  </si>
  <si>
    <t>Nobles</t>
  </si>
  <si>
    <t>Skelton</t>
  </si>
  <si>
    <t>Jiminez</t>
  </si>
  <si>
    <t>Tillery</t>
  </si>
  <si>
    <t>Newquist</t>
  </si>
  <si>
    <t>Fish</t>
  </si>
  <si>
    <t>Hambly</t>
  </si>
  <si>
    <t>Marks</t>
  </si>
  <si>
    <t>Sharron</t>
  </si>
  <si>
    <t>McIntyre</t>
  </si>
  <si>
    <t>Nunnally</t>
  </si>
  <si>
    <t>Haggard</t>
  </si>
  <si>
    <t>Heffington</t>
  </si>
  <si>
    <t>Welke</t>
  </si>
  <si>
    <t>Hatch</t>
  </si>
  <si>
    <t>Steil</t>
  </si>
  <si>
    <t>Coppedge</t>
  </si>
  <si>
    <t>Hendricks</t>
  </si>
  <si>
    <t>Sarita</t>
  </si>
  <si>
    <t>Jamison</t>
  </si>
  <si>
    <t>Beaumont</t>
  </si>
  <si>
    <t>Caron</t>
  </si>
  <si>
    <t>Thornton</t>
  </si>
  <si>
    <t>Linwood</t>
  </si>
  <si>
    <t>Gandy</t>
  </si>
  <si>
    <t>Debbra</t>
  </si>
  <si>
    <t>Richter</t>
  </si>
  <si>
    <t>Sabella</t>
  </si>
  <si>
    <t>Lehman</t>
  </si>
  <si>
    <t>Chamberlain</t>
  </si>
  <si>
    <t>Stults</t>
  </si>
  <si>
    <t>Stoney</t>
  </si>
  <si>
    <t>Polen</t>
  </si>
  <si>
    <t>Lupe</t>
  </si>
  <si>
    <t>Clower</t>
  </si>
  <si>
    <t>Waggoner</t>
  </si>
  <si>
    <t>Spears</t>
  </si>
  <si>
    <t>Raul</t>
  </si>
  <si>
    <t>Silveira</t>
  </si>
  <si>
    <t>Hay</t>
  </si>
  <si>
    <t>McElroy</t>
  </si>
  <si>
    <t>Kovar</t>
  </si>
  <si>
    <t>Hamrick</t>
  </si>
  <si>
    <t>Cato</t>
  </si>
  <si>
    <t>Strom</t>
  </si>
  <si>
    <t>Blecha</t>
  </si>
  <si>
    <t>Magaret</t>
  </si>
  <si>
    <t>Waylon</t>
  </si>
  <si>
    <t>Hyder</t>
  </si>
  <si>
    <t>Hohn</t>
  </si>
  <si>
    <t>Kaplan</t>
  </si>
  <si>
    <t>Guarino</t>
  </si>
  <si>
    <t>Lunn</t>
  </si>
  <si>
    <t>Christofferso</t>
  </si>
  <si>
    <t>Westberry</t>
  </si>
  <si>
    <t>Chandra</t>
  </si>
  <si>
    <t>Saxton</t>
  </si>
  <si>
    <t>Weinstein</t>
  </si>
  <si>
    <t>Carrozza</t>
  </si>
  <si>
    <t>Dryer</t>
  </si>
  <si>
    <t>Schreffler</t>
  </si>
  <si>
    <t>Client</t>
  </si>
  <si>
    <t>Oyer</t>
  </si>
  <si>
    <t>Belkis</t>
  </si>
  <si>
    <t>Meehan</t>
  </si>
  <si>
    <t>Erikson</t>
  </si>
  <si>
    <t>Read</t>
  </si>
  <si>
    <t>Innocent</t>
  </si>
  <si>
    <t>Sanford</t>
  </si>
  <si>
    <t>Addis</t>
  </si>
  <si>
    <t>Lesko</t>
  </si>
  <si>
    <t>Lashawnda</t>
  </si>
  <si>
    <t>Say</t>
  </si>
  <si>
    <t>Versace</t>
  </si>
  <si>
    <t>Lorene</t>
  </si>
  <si>
    <t>Savarese</t>
  </si>
  <si>
    <t>Kate</t>
  </si>
  <si>
    <t>Labrecque</t>
  </si>
  <si>
    <t>Schmidt</t>
  </si>
  <si>
    <t>Elton</t>
  </si>
  <si>
    <t>Silvey</t>
  </si>
  <si>
    <t>Westerlund</t>
  </si>
  <si>
    <t>Cara</t>
  </si>
  <si>
    <t>Gholson</t>
  </si>
  <si>
    <t>Lynam</t>
  </si>
  <si>
    <t>Martello</t>
  </si>
  <si>
    <t>Painter</t>
  </si>
  <si>
    <t>Landry</t>
  </si>
  <si>
    <t>Eden</t>
  </si>
  <si>
    <t>Sealy</t>
  </si>
  <si>
    <t>Lida</t>
  </si>
  <si>
    <t>Yon</t>
  </si>
  <si>
    <t>Rawlins</t>
  </si>
  <si>
    <t>Takacs</t>
  </si>
  <si>
    <t>Hensley</t>
  </si>
  <si>
    <t>Noonan</t>
  </si>
  <si>
    <t>Grossman</t>
  </si>
  <si>
    <t>Drum</t>
  </si>
  <si>
    <t>Eisen</t>
  </si>
  <si>
    <t>Gambrel</t>
  </si>
  <si>
    <t>Frates</t>
  </si>
  <si>
    <t>Lorna</t>
  </si>
  <si>
    <t>Cohan</t>
  </si>
  <si>
    <t>Matta</t>
  </si>
  <si>
    <t>Modlin</t>
  </si>
  <si>
    <t>Chappell</t>
  </si>
  <si>
    <t>Renzi</t>
  </si>
  <si>
    <t>Shingleton</t>
  </si>
  <si>
    <t>Fromm</t>
  </si>
  <si>
    <t>McCormack</t>
  </si>
  <si>
    <t>Hankinson</t>
  </si>
  <si>
    <t>Zinn</t>
  </si>
  <si>
    <t>Marcum</t>
  </si>
  <si>
    <t>McGinnis</t>
  </si>
  <si>
    <t>Pineda</t>
  </si>
  <si>
    <t>Dalke</t>
  </si>
  <si>
    <t>Rucker</t>
  </si>
  <si>
    <t>Light</t>
  </si>
  <si>
    <t>Creamer</t>
  </si>
  <si>
    <t>Irma</t>
  </si>
  <si>
    <t>Shortridge</t>
  </si>
  <si>
    <t>Colston</t>
  </si>
  <si>
    <t>Susanne</t>
  </si>
  <si>
    <t>Cumberbatch</t>
  </si>
  <si>
    <t>Horn</t>
  </si>
  <si>
    <t>Winters</t>
  </si>
  <si>
    <t>Sabrina</t>
  </si>
  <si>
    <t>To</t>
  </si>
  <si>
    <t>Moseley</t>
  </si>
  <si>
    <t>Colwell</t>
  </si>
  <si>
    <t>Dilworth</t>
  </si>
  <si>
    <t>Taube</t>
  </si>
  <si>
    <t>Dunigan</t>
  </si>
  <si>
    <t>Spradlin</t>
  </si>
  <si>
    <t>Burdett</t>
  </si>
  <si>
    <t>Denton</t>
  </si>
  <si>
    <t>Roseanne</t>
  </si>
  <si>
    <t>Truesdale</t>
  </si>
  <si>
    <t>Loraine</t>
  </si>
  <si>
    <t>Sword</t>
  </si>
  <si>
    <t>Villareal</t>
  </si>
  <si>
    <t>Locklear</t>
  </si>
  <si>
    <t>Novak</t>
  </si>
  <si>
    <t>Susana</t>
  </si>
  <si>
    <t>Astle</t>
  </si>
  <si>
    <t>French</t>
  </si>
  <si>
    <t>Tammi</t>
  </si>
  <si>
    <t>Truby</t>
  </si>
  <si>
    <t>Borrero</t>
  </si>
  <si>
    <t>Pam</t>
  </si>
  <si>
    <t>Stallings</t>
  </si>
  <si>
    <t>Mauro</t>
  </si>
  <si>
    <t>Christiansen</t>
  </si>
  <si>
    <t>Berman</t>
  </si>
  <si>
    <t>Hershel</t>
  </si>
  <si>
    <t>Silvia</t>
  </si>
  <si>
    <t>Ethan</t>
  </si>
  <si>
    <t>Maples</t>
  </si>
  <si>
    <t>Laverty</t>
  </si>
  <si>
    <t>Joann</t>
  </si>
  <si>
    <t>Castaneda</t>
  </si>
  <si>
    <t>Farrar</t>
  </si>
  <si>
    <t>Franks</t>
  </si>
  <si>
    <t>Corinna</t>
  </si>
  <si>
    <t>Opal</t>
  </si>
  <si>
    <t>Coats</t>
  </si>
  <si>
    <t>Troutman</t>
  </si>
  <si>
    <t>Jeannine</t>
  </si>
  <si>
    <t>Hoffer</t>
  </si>
  <si>
    <t>Kinney</t>
  </si>
  <si>
    <t>Gott</t>
  </si>
  <si>
    <t>Eli</t>
  </si>
  <si>
    <t>Parrish</t>
  </si>
  <si>
    <t>Gengler</t>
  </si>
  <si>
    <t>High</t>
  </si>
  <si>
    <t>Basil</t>
  </si>
  <si>
    <t>Emmett</t>
  </si>
  <si>
    <t>Scheffel</t>
  </si>
  <si>
    <t>Vereen</t>
  </si>
  <si>
    <t>Kurt</t>
  </si>
  <si>
    <t>Naomi</t>
  </si>
  <si>
    <t>Geary</t>
  </si>
  <si>
    <t>Leach</t>
  </si>
  <si>
    <t>Fraise</t>
  </si>
  <si>
    <t>Bridwell</t>
  </si>
  <si>
    <t>Jun</t>
  </si>
  <si>
    <t>Coston</t>
  </si>
  <si>
    <t>Drews</t>
  </si>
  <si>
    <t>Brittney</t>
  </si>
  <si>
    <t>Woodley</t>
  </si>
  <si>
    <t>Juli</t>
  </si>
  <si>
    <t>Guido</t>
  </si>
  <si>
    <t>Rubye</t>
  </si>
  <si>
    <t>Mumford</t>
  </si>
  <si>
    <t>Younger</t>
  </si>
  <si>
    <t>Crocker</t>
  </si>
  <si>
    <t>Backer</t>
  </si>
  <si>
    <t>Brigance</t>
  </si>
  <si>
    <t>Schuler</t>
  </si>
  <si>
    <t>Moorer</t>
  </si>
  <si>
    <t>Tamayo</t>
  </si>
  <si>
    <t>Futrell</t>
  </si>
  <si>
    <t>Mosley</t>
  </si>
  <si>
    <t>Havens</t>
  </si>
  <si>
    <t>Felton</t>
  </si>
  <si>
    <t>Ketner</t>
  </si>
  <si>
    <t>Blaise</t>
  </si>
  <si>
    <t>Poplin</t>
  </si>
  <si>
    <t>Efrain</t>
  </si>
  <si>
    <t>Epley</t>
  </si>
  <si>
    <t>McQuillen</t>
  </si>
  <si>
    <t>McIntire</t>
  </si>
  <si>
    <t>Routh</t>
  </si>
  <si>
    <t>Martindale</t>
  </si>
  <si>
    <t>Trego</t>
  </si>
  <si>
    <t>Buss</t>
  </si>
  <si>
    <t>Koziol</t>
  </si>
  <si>
    <t>Dominick</t>
  </si>
  <si>
    <t>Mahan</t>
  </si>
  <si>
    <t>Funches</t>
  </si>
  <si>
    <t>Faircloth</t>
  </si>
  <si>
    <t>Lapan</t>
  </si>
  <si>
    <t>Toner</t>
  </si>
  <si>
    <t>Blas</t>
  </si>
  <si>
    <t>Smiley</t>
  </si>
  <si>
    <t>Storer</t>
  </si>
  <si>
    <t>McAlpin</t>
  </si>
  <si>
    <t>Trout</t>
  </si>
  <si>
    <t>Elden</t>
  </si>
  <si>
    <t>Neufeld</t>
  </si>
  <si>
    <t>Jacque</t>
  </si>
  <si>
    <t>Conklin</t>
  </si>
  <si>
    <t>Lotz</t>
  </si>
  <si>
    <t>Galeana</t>
  </si>
  <si>
    <t>Kelvin</t>
  </si>
  <si>
    <t>Sellars</t>
  </si>
  <si>
    <t>Ratner</t>
  </si>
  <si>
    <t>Winifred</t>
  </si>
  <si>
    <t>Rickard</t>
  </si>
  <si>
    <t>Sinnott</t>
  </si>
  <si>
    <t>Catharine</t>
  </si>
  <si>
    <t>Funkhouser</t>
  </si>
  <si>
    <t>Haupt</t>
  </si>
  <si>
    <t>Cherry</t>
  </si>
  <si>
    <t>Trotman</t>
  </si>
  <si>
    <t>Casie</t>
  </si>
  <si>
    <t>Lawler</t>
  </si>
  <si>
    <t>Tompkins</t>
  </si>
  <si>
    <t>Fanny</t>
  </si>
  <si>
    <t>Dodson</t>
  </si>
  <si>
    <t>Fant</t>
  </si>
  <si>
    <t>Ginder</t>
  </si>
  <si>
    <t>Katharine</t>
  </si>
  <si>
    <t>Boris</t>
  </si>
  <si>
    <t>Boyter</t>
  </si>
  <si>
    <t>Hilda</t>
  </si>
  <si>
    <t>Shires</t>
  </si>
  <si>
    <t>Witzel</t>
  </si>
  <si>
    <t>Peace</t>
  </si>
  <si>
    <t>Hailey</t>
  </si>
  <si>
    <t>Fournier</t>
  </si>
  <si>
    <t>Street</t>
  </si>
  <si>
    <t>Dudley</t>
  </si>
  <si>
    <t>Elledge</t>
  </si>
  <si>
    <t>Sutherland</t>
  </si>
  <si>
    <t>Nawrocki</t>
  </si>
  <si>
    <t>Primeaux</t>
  </si>
  <si>
    <t>Blose</t>
  </si>
  <si>
    <t>Byrne</t>
  </si>
  <si>
    <t>Ashton</t>
  </si>
  <si>
    <t>Devon</t>
  </si>
  <si>
    <t>Adamek</t>
  </si>
  <si>
    <t>Na</t>
  </si>
  <si>
    <t>Boggs</t>
  </si>
  <si>
    <t>Irizarry</t>
  </si>
  <si>
    <t>Flynn</t>
  </si>
  <si>
    <t>Dickinson</t>
  </si>
  <si>
    <t>Blankenship</t>
  </si>
  <si>
    <t>Quintanilla</t>
  </si>
  <si>
    <t>Woodrum</t>
  </si>
  <si>
    <t>Squire</t>
  </si>
  <si>
    <t>Baggett</t>
  </si>
  <si>
    <t>Keiser</t>
  </si>
  <si>
    <t>Stamper</t>
  </si>
  <si>
    <t>Zarate</t>
  </si>
  <si>
    <t>Dykes</t>
  </si>
  <si>
    <t>Couto</t>
  </si>
  <si>
    <t>Flower</t>
  </si>
  <si>
    <t>Plemmons</t>
  </si>
  <si>
    <t>Streetman</t>
  </si>
  <si>
    <t>Blackmon</t>
  </si>
  <si>
    <t>Nair</t>
  </si>
  <si>
    <t>Perryman</t>
  </si>
  <si>
    <t>Herrman</t>
  </si>
  <si>
    <t>Borgman</t>
  </si>
  <si>
    <t>Funes</t>
  </si>
  <si>
    <t>Thao</t>
  </si>
  <si>
    <t>Grogg</t>
  </si>
  <si>
    <t>Behnke</t>
  </si>
  <si>
    <t>Lail</t>
  </si>
  <si>
    <t>Kasper</t>
  </si>
  <si>
    <t>Wickstrom</t>
  </si>
  <si>
    <t>Julian</t>
  </si>
  <si>
    <t>Stem</t>
  </si>
  <si>
    <t>Alexandria</t>
  </si>
  <si>
    <t>Suhr</t>
  </si>
  <si>
    <t>Fretwell</t>
  </si>
  <si>
    <t>Pedersen</t>
  </si>
  <si>
    <t>Felt</t>
  </si>
  <si>
    <t>Pelton</t>
  </si>
  <si>
    <t>Susie</t>
  </si>
  <si>
    <t>Lantz</t>
  </si>
  <si>
    <t>Toni</t>
  </si>
  <si>
    <t>Katia</t>
  </si>
  <si>
    <t>Stephenson</t>
  </si>
  <si>
    <t>Giambrone</t>
  </si>
  <si>
    <t>Kern</t>
  </si>
  <si>
    <t>Jeter</t>
  </si>
  <si>
    <t>Guthrie</t>
  </si>
  <si>
    <t>Horwitz</t>
  </si>
  <si>
    <t>Kearney</t>
  </si>
  <si>
    <t>Espinosa</t>
  </si>
  <si>
    <t>Bays</t>
  </si>
  <si>
    <t>Bibbs</t>
  </si>
  <si>
    <t>Aida</t>
  </si>
  <si>
    <t>Marlin</t>
  </si>
  <si>
    <t>Bunnell</t>
  </si>
  <si>
    <t>Azalee</t>
  </si>
  <si>
    <t>Weathers</t>
  </si>
  <si>
    <t>Derryberry</t>
  </si>
  <si>
    <t>Elwell</t>
  </si>
  <si>
    <t>Waller</t>
  </si>
  <si>
    <t>Carrico</t>
  </si>
  <si>
    <t>Lucila</t>
  </si>
  <si>
    <t>Natalia</t>
  </si>
  <si>
    <t>Bowens</t>
  </si>
  <si>
    <t>McGuire</t>
  </si>
  <si>
    <t>Swartz</t>
  </si>
  <si>
    <t>Sleeper</t>
  </si>
  <si>
    <t>Vierra</t>
  </si>
  <si>
    <t>Mims</t>
  </si>
  <si>
    <t>Bowlin</t>
  </si>
  <si>
    <t>Bernal</t>
  </si>
  <si>
    <t>Rolfe</t>
  </si>
  <si>
    <t>Patty</t>
  </si>
  <si>
    <t>Jayson</t>
  </si>
  <si>
    <t>Coursey</t>
  </si>
  <si>
    <t>Scroggs</t>
  </si>
  <si>
    <t>Hoge</t>
  </si>
  <si>
    <t>Wilmer</t>
  </si>
  <si>
    <t>Pulley</t>
  </si>
  <si>
    <t>Imai</t>
  </si>
  <si>
    <t>Dalton</t>
  </si>
  <si>
    <t>Schaffer</t>
  </si>
  <si>
    <t>Richart</t>
  </si>
  <si>
    <t>Criddle</t>
  </si>
  <si>
    <t>Xiong</t>
  </si>
  <si>
    <t>Quijada</t>
  </si>
  <si>
    <t>Stonge</t>
  </si>
  <si>
    <t>Placencia</t>
  </si>
  <si>
    <t>McGlothin</t>
  </si>
  <si>
    <t>Mariano</t>
  </si>
  <si>
    <t>Paulson</t>
  </si>
  <si>
    <t>Stroup</t>
  </si>
  <si>
    <t>Baxter</t>
  </si>
  <si>
    <t>Roden</t>
  </si>
  <si>
    <t>Nugent</t>
  </si>
  <si>
    <t>Mashburn</t>
  </si>
  <si>
    <t>Bowling</t>
  </si>
  <si>
    <t>Evanoff</t>
  </si>
  <si>
    <t>Burney</t>
  </si>
  <si>
    <t>McAlister</t>
  </si>
  <si>
    <t>Wingo</t>
  </si>
  <si>
    <t>Leigh</t>
  </si>
  <si>
    <t>Starr</t>
  </si>
  <si>
    <t>Gaytan</t>
  </si>
  <si>
    <t>Stanfield</t>
  </si>
  <si>
    <t>Bird</t>
  </si>
  <si>
    <t>Catchings</t>
  </si>
  <si>
    <t>Mercado</t>
  </si>
  <si>
    <t>Savage</t>
  </si>
  <si>
    <t>Emery</t>
  </si>
  <si>
    <t>Shawna</t>
  </si>
  <si>
    <t>Mariann</t>
  </si>
  <si>
    <t>Flowers</t>
  </si>
  <si>
    <t>Vern</t>
  </si>
  <si>
    <t>Percy</t>
  </si>
  <si>
    <t>Gilstrap</t>
  </si>
  <si>
    <t>Lore</t>
  </si>
  <si>
    <t>Kraus</t>
  </si>
  <si>
    <t>Costa</t>
  </si>
  <si>
    <t>Hust</t>
  </si>
  <si>
    <t>Tokarz</t>
  </si>
  <si>
    <t>Forrester</t>
  </si>
  <si>
    <t>Parkinson</t>
  </si>
  <si>
    <t>Burks</t>
  </si>
  <si>
    <t>Ku</t>
  </si>
  <si>
    <t>Cavanaugh</t>
  </si>
  <si>
    <t>Hysell</t>
  </si>
  <si>
    <t>Urquhart</t>
  </si>
  <si>
    <t>Church</t>
  </si>
  <si>
    <t>Joachim</t>
  </si>
  <si>
    <t>Sussman</t>
  </si>
  <si>
    <t>Millie</t>
  </si>
  <si>
    <t>Yao</t>
  </si>
  <si>
    <t>Huff</t>
  </si>
  <si>
    <t>Setzer</t>
  </si>
  <si>
    <t>Herzberg</t>
  </si>
  <si>
    <t>Doretha</t>
  </si>
  <si>
    <t>Warriner</t>
  </si>
  <si>
    <t>Robbie</t>
  </si>
  <si>
    <t>Molter</t>
  </si>
  <si>
    <t>Molina</t>
  </si>
  <si>
    <t>Galen</t>
  </si>
  <si>
    <t>Doucette</t>
  </si>
  <si>
    <t>Branch</t>
  </si>
  <si>
    <t>Sykes</t>
  </si>
  <si>
    <t>Espinal</t>
  </si>
  <si>
    <t>Patrica</t>
  </si>
  <si>
    <t>Esser</t>
  </si>
  <si>
    <t>Dardar</t>
  </si>
  <si>
    <t>Ellingsworth</t>
  </si>
  <si>
    <t>Burk</t>
  </si>
  <si>
    <t>Darrin</t>
  </si>
  <si>
    <t>Brockett</t>
  </si>
  <si>
    <t>Karla</t>
  </si>
  <si>
    <t>Hornung</t>
  </si>
  <si>
    <t>Dillingham</t>
  </si>
  <si>
    <t>Huston</t>
  </si>
  <si>
    <t>Song</t>
  </si>
  <si>
    <t>Trujillo</t>
  </si>
  <si>
    <t>Lucie</t>
  </si>
  <si>
    <t>Lorenza</t>
  </si>
  <si>
    <t>Glazer</t>
  </si>
  <si>
    <t>Pugh</t>
  </si>
  <si>
    <t>Loos</t>
  </si>
  <si>
    <t>Rodrigo</t>
  </si>
  <si>
    <t>Sarver</t>
  </si>
  <si>
    <t>Veit</t>
  </si>
  <si>
    <t>Montoya</t>
  </si>
  <si>
    <t>Parkhurst</t>
  </si>
  <si>
    <t>Jorgenson</t>
  </si>
  <si>
    <t>Lundberg</t>
  </si>
  <si>
    <t>Cass</t>
  </si>
  <si>
    <t>Mundt</t>
  </si>
  <si>
    <t>Fruge</t>
  </si>
  <si>
    <t>Donmoyer</t>
  </si>
  <si>
    <t>Jamel</t>
  </si>
  <si>
    <t>Holley</t>
  </si>
  <si>
    <t>Swiderski</t>
  </si>
  <si>
    <t>Casas</t>
  </si>
  <si>
    <t>Mather</t>
  </si>
  <si>
    <t>Numbers</t>
  </si>
  <si>
    <t>Merchant</t>
  </si>
  <si>
    <t>Coyle</t>
  </si>
  <si>
    <t>Grear</t>
  </si>
  <si>
    <t>Malcolm</t>
  </si>
  <si>
    <t>Barns</t>
  </si>
  <si>
    <t>Frankie</t>
  </si>
  <si>
    <t>Schaefer</t>
  </si>
  <si>
    <t>Cupp</t>
  </si>
  <si>
    <t>Kellison</t>
  </si>
  <si>
    <t>Lim</t>
  </si>
  <si>
    <t>Lauber</t>
  </si>
  <si>
    <t>Kittelson</t>
  </si>
  <si>
    <t>Ewen</t>
  </si>
  <si>
    <t>Wittman</t>
  </si>
  <si>
    <t>Fagan</t>
  </si>
  <si>
    <t>Abernathy</t>
  </si>
  <si>
    <t>Mae</t>
  </si>
  <si>
    <t>Hedgepeth</t>
  </si>
  <si>
    <t>Macdonald</t>
  </si>
  <si>
    <t>Eide</t>
  </si>
  <si>
    <t>McGrath</t>
  </si>
  <si>
    <t>Forney</t>
  </si>
  <si>
    <t>Goldsberry</t>
  </si>
  <si>
    <t>Nigel</t>
  </si>
  <si>
    <t>Matthias</t>
  </si>
  <si>
    <t>Kruger</t>
  </si>
  <si>
    <t>Stiles</t>
  </si>
  <si>
    <t>Gormley</t>
  </si>
  <si>
    <t>Alta</t>
  </si>
  <si>
    <t>Brannan</t>
  </si>
  <si>
    <t>Foxworth</t>
  </si>
  <si>
    <t>Dangelo</t>
  </si>
  <si>
    <t>Marquetta</t>
  </si>
  <si>
    <t>Deforge</t>
  </si>
  <si>
    <t>Rasmussen</t>
  </si>
  <si>
    <t>Lemos</t>
  </si>
  <si>
    <t>Regan</t>
  </si>
  <si>
    <t>Dermody</t>
  </si>
  <si>
    <t>Paquette</t>
  </si>
  <si>
    <t>Swenson</t>
  </si>
  <si>
    <t>Camargo</t>
  </si>
  <si>
    <t>Workman</t>
  </si>
  <si>
    <t>Clarissa</t>
  </si>
  <si>
    <t>Langston</t>
  </si>
  <si>
    <t>Trammel</t>
  </si>
  <si>
    <t>Aichele</t>
  </si>
  <si>
    <t>Teasley</t>
  </si>
  <si>
    <t>Derek</t>
  </si>
  <si>
    <t>Wallis</t>
  </si>
  <si>
    <t>Palermo</t>
  </si>
  <si>
    <t>Shilling</t>
  </si>
  <si>
    <t>Mervin</t>
  </si>
  <si>
    <t>Dismuke</t>
  </si>
  <si>
    <t>Durkin</t>
  </si>
  <si>
    <t>Council</t>
  </si>
  <si>
    <t>Payton</t>
  </si>
  <si>
    <t>Bruss</t>
  </si>
  <si>
    <t>Darla</t>
  </si>
  <si>
    <t>McCloskey</t>
  </si>
  <si>
    <t>Loyola</t>
  </si>
  <si>
    <t>Nikki</t>
  </si>
  <si>
    <t>Palomo</t>
  </si>
  <si>
    <t>Hayward</t>
  </si>
  <si>
    <t>Stacia</t>
  </si>
  <si>
    <t>Behrendt</t>
  </si>
  <si>
    <t>Bow</t>
  </si>
  <si>
    <t>Peres</t>
  </si>
  <si>
    <t>Serra</t>
  </si>
  <si>
    <t>Swader</t>
  </si>
  <si>
    <t>Branton</t>
  </si>
  <si>
    <t>Nowicki</t>
  </si>
  <si>
    <t>Ronquillo</t>
  </si>
  <si>
    <t>Bowden</t>
  </si>
  <si>
    <t>Zenia</t>
  </si>
  <si>
    <t>Story</t>
  </si>
  <si>
    <t>Dolly</t>
  </si>
  <si>
    <t>Cates</t>
  </si>
  <si>
    <t>Hae</t>
  </si>
  <si>
    <t>Buttram</t>
  </si>
  <si>
    <t>Peabody</t>
  </si>
  <si>
    <t>Morissette</t>
  </si>
  <si>
    <t>Duggan</t>
  </si>
  <si>
    <t>Lown</t>
  </si>
  <si>
    <t>Tarsha</t>
  </si>
  <si>
    <t>Bonneau</t>
  </si>
  <si>
    <t>Stoneking</t>
  </si>
  <si>
    <t>Erwin</t>
  </si>
  <si>
    <t>Herrington</t>
  </si>
  <si>
    <t>Simpkins</t>
  </si>
  <si>
    <t>Heidi</t>
  </si>
  <si>
    <t>Winner</t>
  </si>
  <si>
    <t>Tirado</t>
  </si>
  <si>
    <t>Belcher</t>
  </si>
  <si>
    <t>Wester</t>
  </si>
  <si>
    <t>Theresia</t>
  </si>
  <si>
    <t>Deen</t>
  </si>
  <si>
    <t>Hank</t>
  </si>
  <si>
    <t>Hannelore</t>
  </si>
  <si>
    <t>Franzen</t>
  </si>
  <si>
    <t>Britton</t>
  </si>
  <si>
    <t>Keeton</t>
  </si>
  <si>
    <t>McMichael</t>
  </si>
  <si>
    <t>Terence</t>
  </si>
  <si>
    <t>Bannister</t>
  </si>
  <si>
    <t>Quintana</t>
  </si>
  <si>
    <t>Carner</t>
  </si>
  <si>
    <t>Cuddy</t>
  </si>
  <si>
    <t>Scofield</t>
  </si>
  <si>
    <t>Kollman</t>
  </si>
  <si>
    <t>Shank</t>
  </si>
  <si>
    <t>Kesterson</t>
  </si>
  <si>
    <t>Fallin</t>
  </si>
  <si>
    <t>Leonila</t>
  </si>
  <si>
    <t>Fleeman</t>
  </si>
  <si>
    <t>Mielke</t>
  </si>
  <si>
    <t>Alejandrina</t>
  </si>
  <si>
    <t>Roseann</t>
  </si>
  <si>
    <t>Favors</t>
  </si>
  <si>
    <t>Carrol</t>
  </si>
  <si>
    <t>Nicklas</t>
  </si>
  <si>
    <t>Doiron</t>
  </si>
  <si>
    <t>Selvidge</t>
  </si>
  <si>
    <t>Sartor</t>
  </si>
  <si>
    <t>Starbuck</t>
  </si>
  <si>
    <t>Spikes</t>
  </si>
  <si>
    <t>Just</t>
  </si>
  <si>
    <t>Pappas</t>
  </si>
  <si>
    <t>Nutt</t>
  </si>
  <si>
    <t>Swank</t>
  </si>
  <si>
    <t>McKillip</t>
  </si>
  <si>
    <t>Esteban</t>
  </si>
  <si>
    <t>Blanding</t>
  </si>
  <si>
    <t>Cantero</t>
  </si>
  <si>
    <t>Neva</t>
  </si>
  <si>
    <t>Souder</t>
  </si>
  <si>
    <t>Alysia</t>
  </si>
  <si>
    <t>Marguez</t>
  </si>
  <si>
    <t>Quyen</t>
  </si>
  <si>
    <t>Fleury</t>
  </si>
  <si>
    <t>Susanna</t>
  </si>
  <si>
    <t>Waddell</t>
  </si>
  <si>
    <t>Byfield</t>
  </si>
  <si>
    <t>Frink</t>
  </si>
  <si>
    <t>Koster</t>
  </si>
  <si>
    <t>Houseman</t>
  </si>
  <si>
    <t>Burdette</t>
  </si>
  <si>
    <t>Ring</t>
  </si>
  <si>
    <t>Minjares</t>
  </si>
  <si>
    <t>Peart</t>
  </si>
  <si>
    <t>Jodie</t>
  </si>
  <si>
    <t>Doe</t>
  </si>
  <si>
    <t>Lingerfelt</t>
  </si>
  <si>
    <t>Roderick</t>
  </si>
  <si>
    <t>Aldrich</t>
  </si>
  <si>
    <t>Hornbuckle</t>
  </si>
  <si>
    <t>Innes</t>
  </si>
  <si>
    <t>Frost</t>
  </si>
  <si>
    <t>Goodnight</t>
  </si>
  <si>
    <t>Pinson</t>
  </si>
  <si>
    <t>Machado</t>
  </si>
  <si>
    <t>Roselyn</t>
  </si>
  <si>
    <t>Daye</t>
  </si>
  <si>
    <t>Murrell</t>
  </si>
  <si>
    <t>Nagle</t>
  </si>
  <si>
    <t>Yang</t>
  </si>
  <si>
    <t>Orellana</t>
  </si>
  <si>
    <t>Brier</t>
  </si>
  <si>
    <t>Cronin</t>
  </si>
  <si>
    <t>Dora</t>
  </si>
  <si>
    <t>Holder</t>
  </si>
  <si>
    <t>Chafin</t>
  </si>
  <si>
    <t>Earley</t>
  </si>
  <si>
    <t>Lancaster</t>
  </si>
  <si>
    <t>Ofelia</t>
  </si>
  <si>
    <t>Love</t>
  </si>
  <si>
    <t>Savoie</t>
  </si>
  <si>
    <t>Burkhart</t>
  </si>
  <si>
    <t>Wessel</t>
  </si>
  <si>
    <t>McFarlin</t>
  </si>
  <si>
    <t>Berardi</t>
  </si>
  <si>
    <t>Renna</t>
  </si>
  <si>
    <t>Perkinson</t>
  </si>
  <si>
    <t>Glenna</t>
  </si>
  <si>
    <t>Hardnett</t>
  </si>
  <si>
    <t>Quarles</t>
  </si>
  <si>
    <t>Ardis</t>
  </si>
  <si>
    <t>Bitter</t>
  </si>
  <si>
    <t>Jarvis</t>
  </si>
  <si>
    <t>Giblin</t>
  </si>
  <si>
    <t>Paola</t>
  </si>
  <si>
    <t>Mort</t>
  </si>
  <si>
    <t>Iversen</t>
  </si>
  <si>
    <t>McNeill</t>
  </si>
  <si>
    <t>Rico</t>
  </si>
  <si>
    <t>Pham</t>
  </si>
  <si>
    <t>Beede</t>
  </si>
  <si>
    <t>Annemarie</t>
  </si>
  <si>
    <t>Whelchel</t>
  </si>
  <si>
    <t>Luttrell</t>
  </si>
  <si>
    <t>Lillis</t>
  </si>
  <si>
    <t>Gantz</t>
  </si>
  <si>
    <t>Brenner</t>
  </si>
  <si>
    <t>Arlette</t>
  </si>
  <si>
    <t>Amezcua</t>
  </si>
  <si>
    <t>Gothard</t>
  </si>
  <si>
    <t>Wang</t>
  </si>
  <si>
    <t>Dewayne</t>
  </si>
  <si>
    <t>Kaczmarek</t>
  </si>
  <si>
    <t>Novoa</t>
  </si>
  <si>
    <t>Leticia</t>
  </si>
  <si>
    <t>Vanallen</t>
  </si>
  <si>
    <t>Rieke</t>
  </si>
  <si>
    <t>Edelman</t>
  </si>
  <si>
    <t>Goodall</t>
  </si>
  <si>
    <t>Smart</t>
  </si>
  <si>
    <t>Boettcher</t>
  </si>
  <si>
    <t>Kerri</t>
  </si>
  <si>
    <t>Maroney</t>
  </si>
  <si>
    <t>Eveline</t>
  </si>
  <si>
    <t>Pfeffer</t>
  </si>
  <si>
    <t>Tatiana</t>
  </si>
  <si>
    <t>McDonough</t>
  </si>
  <si>
    <t>Corine</t>
  </si>
  <si>
    <t>Dorthea</t>
  </si>
  <si>
    <t>Rippeon</t>
  </si>
  <si>
    <t>Stout</t>
  </si>
  <si>
    <t>Keene</t>
  </si>
  <si>
    <t>Merle</t>
  </si>
  <si>
    <t>Coury</t>
  </si>
  <si>
    <t>Souza</t>
  </si>
  <si>
    <t>Tonie</t>
  </si>
  <si>
    <t>Lebowitz</t>
  </si>
  <si>
    <t>Lake</t>
  </si>
  <si>
    <t>Barksdale</t>
  </si>
  <si>
    <t>Santibanez</t>
  </si>
  <si>
    <t>Seth</t>
  </si>
  <si>
    <t>Britni</t>
  </si>
  <si>
    <t>Dumais</t>
  </si>
  <si>
    <t>Lavelle</t>
  </si>
  <si>
    <t>Myra</t>
  </si>
  <si>
    <t>Wagnon</t>
  </si>
  <si>
    <t>Villanueva</t>
  </si>
  <si>
    <t>Horan</t>
  </si>
  <si>
    <t>Downey</t>
  </si>
  <si>
    <t>Corns</t>
  </si>
  <si>
    <t>Sade</t>
  </si>
  <si>
    <t>Mancuso</t>
  </si>
  <si>
    <t>Melisa</t>
  </si>
  <si>
    <t>Oconnell</t>
  </si>
  <si>
    <t>Mui</t>
  </si>
  <si>
    <t>Womack</t>
  </si>
  <si>
    <t>Garrard</t>
  </si>
  <si>
    <t>Roldan</t>
  </si>
  <si>
    <t>Corina</t>
  </si>
  <si>
    <t>Fleetwood</t>
  </si>
  <si>
    <t>Kelson</t>
  </si>
  <si>
    <t>Bachman</t>
  </si>
  <si>
    <t>Redd</t>
  </si>
  <si>
    <t>Rock</t>
  </si>
  <si>
    <t>Zajicek</t>
  </si>
  <si>
    <t>Marino</t>
  </si>
  <si>
    <t>Krueger</t>
  </si>
  <si>
    <t>Colby</t>
  </si>
  <si>
    <t>Pope</t>
  </si>
  <si>
    <t>Abel</t>
  </si>
  <si>
    <t>Licon</t>
  </si>
  <si>
    <t>Bette</t>
  </si>
  <si>
    <t>Dunleavy</t>
  </si>
  <si>
    <t>Bolton</t>
  </si>
  <si>
    <t>Ina</t>
  </si>
  <si>
    <t>Peel</t>
  </si>
  <si>
    <t>Sparks</t>
  </si>
  <si>
    <t>Leet</t>
  </si>
  <si>
    <t>Faith</t>
  </si>
  <si>
    <t>Murch</t>
  </si>
  <si>
    <t>Ron</t>
  </si>
  <si>
    <t>Iona</t>
  </si>
  <si>
    <t>Engelhardt</t>
  </si>
  <si>
    <t>Hallmark</t>
  </si>
  <si>
    <t>Golliday</t>
  </si>
  <si>
    <t>Greco</t>
  </si>
  <si>
    <t>Broadway</t>
  </si>
  <si>
    <t>Khan</t>
  </si>
  <si>
    <t>Easley</t>
  </si>
  <si>
    <t>Spain</t>
  </si>
  <si>
    <t>Bogle</t>
  </si>
  <si>
    <t>Krok</t>
  </si>
  <si>
    <t>Vogel</t>
  </si>
  <si>
    <t>Stearns</t>
  </si>
  <si>
    <t>Waldschmidt</t>
  </si>
  <si>
    <t>Shamika</t>
  </si>
  <si>
    <t>Bruno</t>
  </si>
  <si>
    <t>Lepe</t>
  </si>
  <si>
    <t>Raleigh</t>
  </si>
  <si>
    <t>McGovern</t>
  </si>
  <si>
    <t>Reason</t>
  </si>
  <si>
    <t>Colvin</t>
  </si>
  <si>
    <t>Almond</t>
  </si>
  <si>
    <t>Raymundo</t>
  </si>
  <si>
    <t>Woodby</t>
  </si>
  <si>
    <t>Melvina</t>
  </si>
  <si>
    <t>Duhon</t>
  </si>
  <si>
    <t>Kraemer</t>
  </si>
  <si>
    <t>Hamler</t>
  </si>
  <si>
    <t>Hauck</t>
  </si>
  <si>
    <t>Blaney</t>
  </si>
  <si>
    <t>Delapaz</t>
  </si>
  <si>
    <t>Legette</t>
  </si>
  <si>
    <t>Marni</t>
  </si>
  <si>
    <t>Dunaway</t>
  </si>
  <si>
    <t>Cartwright</t>
  </si>
  <si>
    <t>Viers</t>
  </si>
  <si>
    <t>Breckenridge</t>
  </si>
  <si>
    <t>Renninger</t>
  </si>
  <si>
    <t>Cairns</t>
  </si>
  <si>
    <t>Casandra</t>
  </si>
  <si>
    <t>Andino</t>
  </si>
  <si>
    <t>Bustamante</t>
  </si>
  <si>
    <t>Hindman</t>
  </si>
  <si>
    <t>Merrill</t>
  </si>
  <si>
    <t>Tarvin</t>
  </si>
  <si>
    <t>Romano</t>
  </si>
  <si>
    <t>Bermudez</t>
  </si>
  <si>
    <t>Elma</t>
  </si>
  <si>
    <t>Quinton</t>
  </si>
  <si>
    <t>Cannon</t>
  </si>
  <si>
    <t>Consuelo</t>
  </si>
  <si>
    <t>Mathison</t>
  </si>
  <si>
    <t>Angeles</t>
  </si>
  <si>
    <t>Gabler</t>
  </si>
  <si>
    <t>Beane</t>
  </si>
  <si>
    <t>Ollis</t>
  </si>
  <si>
    <t>Sharyn</t>
  </si>
  <si>
    <t>Ramey</t>
  </si>
  <si>
    <t>Barrios</t>
  </si>
  <si>
    <t>Ed</t>
  </si>
  <si>
    <t>McBrayer</t>
  </si>
  <si>
    <t>Vong</t>
  </si>
  <si>
    <t>Waterman</t>
  </si>
  <si>
    <t>Warfield</t>
  </si>
  <si>
    <t>Leopold</t>
  </si>
  <si>
    <t>Deshotel</t>
  </si>
  <si>
    <t>Shake</t>
  </si>
  <si>
    <t>Vosburgh</t>
  </si>
  <si>
    <t>Schumaker</t>
  </si>
  <si>
    <t>Moya</t>
  </si>
  <si>
    <t>Yount</t>
  </si>
  <si>
    <t>Rosalinda</t>
  </si>
  <si>
    <t>Lettie</t>
  </si>
  <si>
    <t>Fortier</t>
  </si>
  <si>
    <t>Broadwater</t>
  </si>
  <si>
    <t>Malissa</t>
  </si>
  <si>
    <t>Edge</t>
  </si>
  <si>
    <t>Dowdy</t>
  </si>
  <si>
    <t>Denis</t>
  </si>
  <si>
    <t>Maze</t>
  </si>
  <si>
    <t>Ledezma</t>
  </si>
  <si>
    <t>Tackett</t>
  </si>
  <si>
    <t>Grayson</t>
  </si>
  <si>
    <t>Hui</t>
  </si>
  <si>
    <t>Camille</t>
  </si>
  <si>
    <t>Gallagher</t>
  </si>
  <si>
    <t>McLemore</t>
  </si>
  <si>
    <t>Foerster</t>
  </si>
  <si>
    <t>Bosworth</t>
  </si>
  <si>
    <t>Sheaffer</t>
  </si>
  <si>
    <t>Coniglio</t>
  </si>
  <si>
    <t>Bianca</t>
  </si>
  <si>
    <t>Row Labels</t>
  </si>
  <si>
    <t>Grand Total</t>
  </si>
  <si>
    <t>Count of GivenName</t>
  </si>
  <si>
    <t>Sum of LengthService</t>
  </si>
  <si>
    <t>1 - 5</t>
  </si>
  <si>
    <t>10 - 15</t>
  </si>
  <si>
    <t>15 - 20</t>
  </si>
  <si>
    <t>20 - 25</t>
  </si>
  <si>
    <t>Age Group</t>
  </si>
  <si>
    <t>6 - 10</t>
  </si>
  <si>
    <t>AgeGroup</t>
  </si>
  <si>
    <t>20 - 29</t>
  </si>
  <si>
    <t>30 - 39</t>
  </si>
  <si>
    <t>40 - 49</t>
  </si>
  <si>
    <t>50 - 59</t>
  </si>
  <si>
    <t>60 and Above</t>
  </si>
  <si>
    <t>25 and Above</t>
  </si>
  <si>
    <t>LengthService Group</t>
  </si>
  <si>
    <t>Lengthservice</t>
  </si>
  <si>
    <t>Lengthservice Group</t>
  </si>
  <si>
    <t>Sum of AbsentHours</t>
  </si>
  <si>
    <t>Column Labels</t>
  </si>
  <si>
    <t>Full Name</t>
  </si>
  <si>
    <t>Abbott George</t>
  </si>
  <si>
    <t>Abbott Monty</t>
  </si>
  <si>
    <t>Abernathy Grover</t>
  </si>
  <si>
    <t>Acevedo Earl</t>
  </si>
  <si>
    <t>Adame Crystal</t>
  </si>
  <si>
    <t>Adams Christopher</t>
  </si>
  <si>
    <t>Adams Dorothy</t>
  </si>
  <si>
    <t>Adams Gregory</t>
  </si>
  <si>
    <t>Adams Robert</t>
  </si>
  <si>
    <t>Adams Rowena</t>
  </si>
  <si>
    <t>Adamson Andrew</t>
  </si>
  <si>
    <t>Addis Eric</t>
  </si>
  <si>
    <t>Agar Lynda</t>
  </si>
  <si>
    <t>Alatorre Jason</t>
  </si>
  <si>
    <t>Alejos Edward</t>
  </si>
  <si>
    <t>Alexander Freddie</t>
  </si>
  <si>
    <t>Alexander Leslie</t>
  </si>
  <si>
    <t>Alexander Ricardo</t>
  </si>
  <si>
    <t>Alexander Roberta</t>
  </si>
  <si>
    <t>Alexis Janet</t>
  </si>
  <si>
    <t>Allen Dortha</t>
  </si>
  <si>
    <t>Allen Joanne</t>
  </si>
  <si>
    <t>Allen Kristen</t>
  </si>
  <si>
    <t>Allen Michelle</t>
  </si>
  <si>
    <t>Alling Gregory</t>
  </si>
  <si>
    <t>Alonzo William</t>
  </si>
  <si>
    <t>Alpert Carol</t>
  </si>
  <si>
    <t>Alvarado Erica</t>
  </si>
  <si>
    <t>Alvarez Andera</t>
  </si>
  <si>
    <t>Amezcua Margaret</t>
  </si>
  <si>
    <t>Anderson Betty</t>
  </si>
  <si>
    <t>Anderson Galen</t>
  </si>
  <si>
    <t>Anderson Ivy</t>
  </si>
  <si>
    <t>Anderson Jill</t>
  </si>
  <si>
    <t>Anderson Justin</t>
  </si>
  <si>
    <t>Anderson Lisa</t>
  </si>
  <si>
    <t>Anderson May</t>
  </si>
  <si>
    <t>Anderson Norman</t>
  </si>
  <si>
    <t>Anderson Shirley</t>
  </si>
  <si>
    <t>Andino Donnie</t>
  </si>
  <si>
    <t>Andrews Betty</t>
  </si>
  <si>
    <t>Andrews Carol</t>
  </si>
  <si>
    <t>Andrews Lisa</t>
  </si>
  <si>
    <t>Andrews Sergio</t>
  </si>
  <si>
    <t>Angulo James</t>
  </si>
  <si>
    <t>Aoki David</t>
  </si>
  <si>
    <t>Apodaca Lisa</t>
  </si>
  <si>
    <t>Applewhite Jason</t>
  </si>
  <si>
    <t>Arce Richard</t>
  </si>
  <si>
    <t>Armstrong Kara</t>
  </si>
  <si>
    <t>Arroyo Barry</t>
  </si>
  <si>
    <t>Arroyo Morton</t>
  </si>
  <si>
    <t>Ashe Vincent</t>
  </si>
  <si>
    <t>Ashley Emma</t>
  </si>
  <si>
    <t>Ashley Sara</t>
  </si>
  <si>
    <t>Atchison Kent</t>
  </si>
  <si>
    <t>Atencio Morris</t>
  </si>
  <si>
    <t>Atkins Juan</t>
  </si>
  <si>
    <t>Attebery Gene</t>
  </si>
  <si>
    <t>Aubrey Bobbie</t>
  </si>
  <si>
    <t>August Joseph</t>
  </si>
  <si>
    <t>Augustine Sarah</t>
  </si>
  <si>
    <t>Avery Norman</t>
  </si>
  <si>
    <t>Babin Eddie</t>
  </si>
  <si>
    <t>Bachman Pauline</t>
  </si>
  <si>
    <t>Baker Julio</t>
  </si>
  <si>
    <t>Baker Linda</t>
  </si>
  <si>
    <t>Ballou Corey</t>
  </si>
  <si>
    <t>Ballou Nancy</t>
  </si>
  <si>
    <t>Banton Viola</t>
  </si>
  <si>
    <t>Barajas John</t>
  </si>
  <si>
    <t>Barber Steven</t>
  </si>
  <si>
    <t>Bare Sandy</t>
  </si>
  <si>
    <t>Barnhart Alexander</t>
  </si>
  <si>
    <t>Barns Timothy</t>
  </si>
  <si>
    <t>Barrientez Xavier</t>
  </si>
  <si>
    <t>Basham Rodney</t>
  </si>
  <si>
    <t>Basnight Josephine</t>
  </si>
  <si>
    <t>Baughman Chester</t>
  </si>
  <si>
    <t>Beadles Bessie</t>
  </si>
  <si>
    <t>Beard Gregory</t>
  </si>
  <si>
    <t>Bearden Sherman</t>
  </si>
  <si>
    <t>Beeman Joseph</t>
  </si>
  <si>
    <t>Beliveau Betty</t>
  </si>
  <si>
    <t>Bell Benjamin</t>
  </si>
  <si>
    <t>Bell Melanie</t>
  </si>
  <si>
    <t>Bell Thomas</t>
  </si>
  <si>
    <t>Bellino Lorraine</t>
  </si>
  <si>
    <t>Benjamin Rose</t>
  </si>
  <si>
    <t>Bennett Cathy</t>
  </si>
  <si>
    <t>Bennett Rachel</t>
  </si>
  <si>
    <t>Benton Tina</t>
  </si>
  <si>
    <t>Bergman Daniel</t>
  </si>
  <si>
    <t>Bergman Tina</t>
  </si>
  <si>
    <t>Berry Clarence</t>
  </si>
  <si>
    <t>Best Joseph</t>
  </si>
  <si>
    <t>Bianchi Marlon</t>
  </si>
  <si>
    <t>Bible Michael</t>
  </si>
  <si>
    <t>Bickham Laree</t>
  </si>
  <si>
    <t>Black Faith</t>
  </si>
  <si>
    <t>Blackburn Charles</t>
  </si>
  <si>
    <t>Blake James</t>
  </si>
  <si>
    <t>Blake Nancy</t>
  </si>
  <si>
    <t>Blazek Sheila</t>
  </si>
  <si>
    <t>Blecha Diana</t>
  </si>
  <si>
    <t>Blunt Judith</t>
  </si>
  <si>
    <t>Bobb John</t>
  </si>
  <si>
    <t>Boggs Thomas</t>
  </si>
  <si>
    <t>Bogle Mary</t>
  </si>
  <si>
    <t>Bojorquez Dennis</t>
  </si>
  <si>
    <t>Bolduc Don</t>
  </si>
  <si>
    <t>Bond Ollie</t>
  </si>
  <si>
    <t>Bondurant Sandra</t>
  </si>
  <si>
    <t>Bonner John</t>
  </si>
  <si>
    <t>Borrero Stephanie</t>
  </si>
  <si>
    <t>Boston Larry</t>
  </si>
  <si>
    <t>Bosworth Carrie</t>
  </si>
  <si>
    <t>Boutte Abigail</t>
  </si>
  <si>
    <t>Bowen Kevin</t>
  </si>
  <si>
    <t>Bowers Beverly</t>
  </si>
  <si>
    <t>Bowlin Bonnie</t>
  </si>
  <si>
    <t>Bowling Rick</t>
  </si>
  <si>
    <t>Boyd Arthur</t>
  </si>
  <si>
    <t>Boyd Patricia</t>
  </si>
  <si>
    <t>Boyles Elizabeth</t>
  </si>
  <si>
    <t>Bradley Christine</t>
  </si>
  <si>
    <t>Brandon Stephan</t>
  </si>
  <si>
    <t>Brandt Craig</t>
  </si>
  <si>
    <t>Brashear Jeanette</t>
  </si>
  <si>
    <t>Braswell Danny</t>
  </si>
  <si>
    <t>Braun Billy</t>
  </si>
  <si>
    <t>Braun Tamra</t>
  </si>
  <si>
    <t>Breckenridge Courtney</t>
  </si>
  <si>
    <t>Breen Leonard</t>
  </si>
  <si>
    <t>Brewer Patsy</t>
  </si>
  <si>
    <t>Bridwell Elizabeth</t>
  </si>
  <si>
    <t>Briggs Frank</t>
  </si>
  <si>
    <t>Bright Elizabeth</t>
  </si>
  <si>
    <t>Briley Mei</t>
  </si>
  <si>
    <t>Britt Francesca</t>
  </si>
  <si>
    <t>Brittain Regina</t>
  </si>
  <si>
    <t>Britton Andrea</t>
  </si>
  <si>
    <t>Broadwater Donna</t>
  </si>
  <si>
    <t>Broadway Michael</t>
  </si>
  <si>
    <t>Brooker Jamie</t>
  </si>
  <si>
    <t>Brown Bryant</t>
  </si>
  <si>
    <t>Brown Christian</t>
  </si>
  <si>
    <t>Brown Harold</t>
  </si>
  <si>
    <t>Brown Joe</t>
  </si>
  <si>
    <t>Brown Jonathan</t>
  </si>
  <si>
    <t>Brown Josephine</t>
  </si>
  <si>
    <t>Brown Kimberly</t>
  </si>
  <si>
    <t>Brown Lloyd</t>
  </si>
  <si>
    <t>Brown Maria</t>
  </si>
  <si>
    <t>Brown Ruthie</t>
  </si>
  <si>
    <t>Brownell Alicia</t>
  </si>
  <si>
    <t>Brownlee Lorraine</t>
  </si>
  <si>
    <t>Bruce Terrell</t>
  </si>
  <si>
    <t>Bryant Dessie</t>
  </si>
  <si>
    <t>Bryant Minerva</t>
  </si>
  <si>
    <t>Bryant Shawn</t>
  </si>
  <si>
    <t>Bryson Mary</t>
  </si>
  <si>
    <t>Buck Eldridge</t>
  </si>
  <si>
    <t>Buckley Nora</t>
  </si>
  <si>
    <t>Bulger Christopher</t>
  </si>
  <si>
    <t>Bullock Lula</t>
  </si>
  <si>
    <t>Burdett Lupe</t>
  </si>
  <si>
    <t>Burgess Long</t>
  </si>
  <si>
    <t>Burgett Arthur</t>
  </si>
  <si>
    <t>Burgos Christine</t>
  </si>
  <si>
    <t>Burke Margaret</t>
  </si>
  <si>
    <t>Burkhardt Teena</t>
  </si>
  <si>
    <t>Burnham John</t>
  </si>
  <si>
    <t>Busch Alice</t>
  </si>
  <si>
    <t>Butcher Edward</t>
  </si>
  <si>
    <t>Button Ronald</t>
  </si>
  <si>
    <t>Cai Douglas</t>
  </si>
  <si>
    <t>Calhoun David</t>
  </si>
  <si>
    <t>Campbell Deborah</t>
  </si>
  <si>
    <t>Campbell Ray</t>
  </si>
  <si>
    <t>Cano Tammy</t>
  </si>
  <si>
    <t>Cantero Gene</t>
  </si>
  <si>
    <t>Cape Michael</t>
  </si>
  <si>
    <t>Carbone Edith</t>
  </si>
  <si>
    <t>Carey Pamela</t>
  </si>
  <si>
    <t>Carpenter Dorothy</t>
  </si>
  <si>
    <t>Carpenter Jon</t>
  </si>
  <si>
    <t>Carpenter Katherine</t>
  </si>
  <si>
    <t>Carpentier William</t>
  </si>
  <si>
    <t>Carrero Ronald</t>
  </si>
  <si>
    <t>Carrington Louise</t>
  </si>
  <si>
    <t>Carrington Sherman</t>
  </si>
  <si>
    <t>Carroll Elizabeth</t>
  </si>
  <si>
    <t>Carter Billy</t>
  </si>
  <si>
    <t>Carter Joanne</t>
  </si>
  <si>
    <t>Carter Shane</t>
  </si>
  <si>
    <t>Carvajal Charles</t>
  </si>
  <si>
    <t>Cason Sandra</t>
  </si>
  <si>
    <t>Castillo Angela</t>
  </si>
  <si>
    <t>Castillo Julia</t>
  </si>
  <si>
    <t>Cavanaugh Aaron</t>
  </si>
  <si>
    <t>Cerna Leonard</t>
  </si>
  <si>
    <t>Chaffin Warren</t>
  </si>
  <si>
    <t>Chafin Joy</t>
  </si>
  <si>
    <t>Chambers Gail</t>
  </si>
  <si>
    <t>Chambers James</t>
  </si>
  <si>
    <t>Chang Faustino</t>
  </si>
  <si>
    <t>Chapman Armida</t>
  </si>
  <si>
    <t>Chaput Max</t>
  </si>
  <si>
    <t>Charles Armando</t>
  </si>
  <si>
    <t>Chartrand Cynthia</t>
  </si>
  <si>
    <t>Chastain Casey</t>
  </si>
  <si>
    <t>Chestnut Julie</t>
  </si>
  <si>
    <t>Childress William</t>
  </si>
  <si>
    <t>Childs Raphael</t>
  </si>
  <si>
    <t>Choi Paul</t>
  </si>
  <si>
    <t>Christensen Anna</t>
  </si>
  <si>
    <t>Christian George</t>
  </si>
  <si>
    <t>Christopher Woodrow</t>
  </si>
  <si>
    <t>Clark Claire</t>
  </si>
  <si>
    <t>Clark James</t>
  </si>
  <si>
    <t>Clark Kevin</t>
  </si>
  <si>
    <t>Clark Maxine</t>
  </si>
  <si>
    <t>Clark Patricia</t>
  </si>
  <si>
    <t>Clarke Jonathan</t>
  </si>
  <si>
    <t>Clarke Mickey</t>
  </si>
  <si>
    <t>Cleveland Sara</t>
  </si>
  <si>
    <t>Click Audra</t>
  </si>
  <si>
    <t>Client Paul</t>
  </si>
  <si>
    <t>Clifford Audrey</t>
  </si>
  <si>
    <t>Close Elisa</t>
  </si>
  <si>
    <t>Cloud Nicholas</t>
  </si>
  <si>
    <t>Coffey Steven</t>
  </si>
  <si>
    <t>Cohen Alfred</t>
  </si>
  <si>
    <t>Cole Rey</t>
  </si>
  <si>
    <t>Cole Sandra</t>
  </si>
  <si>
    <t>Cole William</t>
  </si>
  <si>
    <t>Coleman David</t>
  </si>
  <si>
    <t>Coleman Ryan</t>
  </si>
  <si>
    <t>Collins Celia</t>
  </si>
  <si>
    <t>Colon Jeffery</t>
  </si>
  <si>
    <t>Conder Laticia</t>
  </si>
  <si>
    <t>Conner Richard</t>
  </si>
  <si>
    <t>Contreras Juanita</t>
  </si>
  <si>
    <t>Contreras Megan</t>
  </si>
  <si>
    <t>Cook Anthony</t>
  </si>
  <si>
    <t>Cook Joseph</t>
  </si>
  <si>
    <t>Cook Maude</t>
  </si>
  <si>
    <t>Cooley Eric</t>
  </si>
  <si>
    <t>Cooper Anthony</t>
  </si>
  <si>
    <t>Cooper Charles</t>
  </si>
  <si>
    <t>Cooper Ted</t>
  </si>
  <si>
    <t>Cope Rosemary</t>
  </si>
  <si>
    <t>Copeland Theresia</t>
  </si>
  <si>
    <t>Cordero Dwight</t>
  </si>
  <si>
    <t>Coronel Joel</t>
  </si>
  <si>
    <t>Corry Steven</t>
  </si>
  <si>
    <t>Coston Warren</t>
  </si>
  <si>
    <t>Coto Kennith</t>
  </si>
  <si>
    <t>Cotton Irene</t>
  </si>
  <si>
    <t>Cotton Richard</t>
  </si>
  <si>
    <t>Cousins Jessica</t>
  </si>
  <si>
    <t>Cowan Gregory</t>
  </si>
  <si>
    <t>Cox Jimmie</t>
  </si>
  <si>
    <t>Cox Sharon</t>
  </si>
  <si>
    <t>Crabtree Lillian</t>
  </si>
  <si>
    <t>Cranford Charles</t>
  </si>
  <si>
    <t>Crews Gary</t>
  </si>
  <si>
    <t>Cromer Arthur</t>
  </si>
  <si>
    <t>Crooks Barry</t>
  </si>
  <si>
    <t>Crowe Jessie</t>
  </si>
  <si>
    <t>Crowe Susan</t>
  </si>
  <si>
    <t>Crum Leann</t>
  </si>
  <si>
    <t>Cruz Carl</t>
  </si>
  <si>
    <t>Cummings George</t>
  </si>
  <si>
    <t>Cummings James</t>
  </si>
  <si>
    <t>Cummings Joseph</t>
  </si>
  <si>
    <t>Curtis Pamela</t>
  </si>
  <si>
    <t>Dade Bessie</t>
  </si>
  <si>
    <t>Daley Kathyrn</t>
  </si>
  <si>
    <t>Daniels Kenneth</t>
  </si>
  <si>
    <t>Daniels Marion</t>
  </si>
  <si>
    <t>Darlington Aisha</t>
  </si>
  <si>
    <t>Davenport Leonard</t>
  </si>
  <si>
    <t>Davis Edna</t>
  </si>
  <si>
    <t>Davis Irene</t>
  </si>
  <si>
    <t>Davis James</t>
  </si>
  <si>
    <t>Davis Jeffery</t>
  </si>
  <si>
    <t>Davis Michael</t>
  </si>
  <si>
    <t>Davis Ruby</t>
  </si>
  <si>
    <t>Davis Stacey</t>
  </si>
  <si>
    <t>Deaton Donald</t>
  </si>
  <si>
    <t>Debellis Edward</t>
  </si>
  <si>
    <t>Deckard Tara</t>
  </si>
  <si>
    <t>Decker Luis</t>
  </si>
  <si>
    <t>Defreitas Alice</t>
  </si>
  <si>
    <t>Delgado Clifton</t>
  </si>
  <si>
    <t>Delisle Frank</t>
  </si>
  <si>
    <t>Delisle Katrina</t>
  </si>
  <si>
    <t>Delossantos Maria</t>
  </si>
  <si>
    <t>Delvalle Edward</t>
  </si>
  <si>
    <t>Dengler Irving</t>
  </si>
  <si>
    <t>Depriest Samuel</t>
  </si>
  <si>
    <t>Derby Andrea</t>
  </si>
  <si>
    <t>Desmarais Michael</t>
  </si>
  <si>
    <t>Diaz Judy</t>
  </si>
  <si>
    <t>Diaz Rodney</t>
  </si>
  <si>
    <t>Diaz William</t>
  </si>
  <si>
    <t>Dickey Angelique</t>
  </si>
  <si>
    <t>Dixon Edith</t>
  </si>
  <si>
    <t>Dixon Joan</t>
  </si>
  <si>
    <t>Donmoyer Dawn</t>
  </si>
  <si>
    <t>Donovan John</t>
  </si>
  <si>
    <t>Dorsett Jose</t>
  </si>
  <si>
    <t>Dorsey Kristy</t>
  </si>
  <si>
    <t>Doty Nathan</t>
  </si>
  <si>
    <t>Doucette Dewitt</t>
  </si>
  <si>
    <t>Dowdy Willie</t>
  </si>
  <si>
    <t>Dowell Ian</t>
  </si>
  <si>
    <t>Drake Antonio</t>
  </si>
  <si>
    <t>Driggers Josefa</t>
  </si>
  <si>
    <t>Drum Sarah</t>
  </si>
  <si>
    <t>Dry Denise</t>
  </si>
  <si>
    <t>Duarte Daniel</t>
  </si>
  <si>
    <t>Duke Allie</t>
  </si>
  <si>
    <t>Duke Edna</t>
  </si>
  <si>
    <t>Dunkley Yvette</t>
  </si>
  <si>
    <t>Dunleavy Gregory</t>
  </si>
  <si>
    <t>Dunn Jorge</t>
  </si>
  <si>
    <t>Durham Charlotte</t>
  </si>
  <si>
    <t>Durocher Blanche</t>
  </si>
  <si>
    <t>Earnest Linda</t>
  </si>
  <si>
    <t>Eaton Mario</t>
  </si>
  <si>
    <t>Ebert Courtney</t>
  </si>
  <si>
    <t>Ebert Louis</t>
  </si>
  <si>
    <t>Edge Ruthie</t>
  </si>
  <si>
    <t>Edison Lula</t>
  </si>
  <si>
    <t>Edmunds Angela</t>
  </si>
  <si>
    <t>Edwards Clara</t>
  </si>
  <si>
    <t>Edwards William</t>
  </si>
  <si>
    <t>Ehrlich Claribel</t>
  </si>
  <si>
    <t>Elliot Stephen</t>
  </si>
  <si>
    <t>Elliott Mary</t>
  </si>
  <si>
    <t>Ellis Gilbert</t>
  </si>
  <si>
    <t>Ellis Russell</t>
  </si>
  <si>
    <t>Ellison Joanne</t>
  </si>
  <si>
    <t>Ellzey Jonathan</t>
  </si>
  <si>
    <t>Elmore Peter</t>
  </si>
  <si>
    <t>Elwell Joseph</t>
  </si>
  <si>
    <t>Emmanuel Erin</t>
  </si>
  <si>
    <t>England Kathy</t>
  </si>
  <si>
    <t>Ennis Janice</t>
  </si>
  <si>
    <t>Epp Jose</t>
  </si>
  <si>
    <t>Epperson Richard</t>
  </si>
  <si>
    <t>Erickson Adrianna</t>
  </si>
  <si>
    <t>Ertl Andrew</t>
  </si>
  <si>
    <t>Escobedo John</t>
  </si>
  <si>
    <t>Estes Dorthea</t>
  </si>
  <si>
    <t>Eudy Gordon</t>
  </si>
  <si>
    <t>Eudy Michael</t>
  </si>
  <si>
    <t>Evans James</t>
  </si>
  <si>
    <t>Evans Thomas</t>
  </si>
  <si>
    <t>Fagin Douglas</t>
  </si>
  <si>
    <t>Fallin William</t>
  </si>
  <si>
    <t>Fannin John</t>
  </si>
  <si>
    <t>Fanning Harold</t>
  </si>
  <si>
    <t>Farkas Phillip</t>
  </si>
  <si>
    <t>Faulkner Sylvia</t>
  </si>
  <si>
    <t>Fay Kristen</t>
  </si>
  <si>
    <t>Felix Carl</t>
  </si>
  <si>
    <t>Fernandez Brian</t>
  </si>
  <si>
    <t>Fernandez Grant</t>
  </si>
  <si>
    <t>Finch Elizabeth</t>
  </si>
  <si>
    <t>Finkle Pat</t>
  </si>
  <si>
    <t>Finnell Thomas</t>
  </si>
  <si>
    <t>Fisher Donna</t>
  </si>
  <si>
    <t>Fitts Kelly</t>
  </si>
  <si>
    <t>Fleener Gladys</t>
  </si>
  <si>
    <t>Fleischer Delia</t>
  </si>
  <si>
    <t>Fleming Bernadette</t>
  </si>
  <si>
    <t>Fleming Ivory</t>
  </si>
  <si>
    <t>Floyd Billy</t>
  </si>
  <si>
    <t>Forbush John</t>
  </si>
  <si>
    <t>Forbush Michael</t>
  </si>
  <si>
    <t>Ford Shelly</t>
  </si>
  <si>
    <t>Foret James</t>
  </si>
  <si>
    <t>Forrest Isabel</t>
  </si>
  <si>
    <t>Forrester Ray</t>
  </si>
  <si>
    <t>Forsyth Tammy</t>
  </si>
  <si>
    <t>Forsythe Theresa</t>
  </si>
  <si>
    <t>Fortier Johnny</t>
  </si>
  <si>
    <t>Foster Jared</t>
  </si>
  <si>
    <t>Foster Robert</t>
  </si>
  <si>
    <t>Foster Timothy</t>
  </si>
  <si>
    <t>Fowler Thomas</t>
  </si>
  <si>
    <t>Frampton Vanessa</t>
  </si>
  <si>
    <t>Franklin Shelly</t>
  </si>
  <si>
    <t>Fraser Dorothy</t>
  </si>
  <si>
    <t>Frazier Freda</t>
  </si>
  <si>
    <t>Frazier Linda</t>
  </si>
  <si>
    <t>Fretwell Kathleen</t>
  </si>
  <si>
    <t>Frost Tommy</t>
  </si>
  <si>
    <t>Fruge Linda</t>
  </si>
  <si>
    <t>Fulton Mary</t>
  </si>
  <si>
    <t>Fulton Ryan</t>
  </si>
  <si>
    <t>Funches Sharon</t>
  </si>
  <si>
    <t>Funk Eric</t>
  </si>
  <si>
    <t>Gabler Michael</t>
  </si>
  <si>
    <t>Gaddis William</t>
  </si>
  <si>
    <t>Gadsden Mary</t>
  </si>
  <si>
    <t>Gainer Royce</t>
  </si>
  <si>
    <t>Gamble Mary</t>
  </si>
  <si>
    <t>Gambrel Stephanie</t>
  </si>
  <si>
    <t>Gandy Virginia</t>
  </si>
  <si>
    <t>Gantz Phillip</t>
  </si>
  <si>
    <t>Garland Perry</t>
  </si>
  <si>
    <t>Garner David</t>
  </si>
  <si>
    <t>Garrard Kimberly</t>
  </si>
  <si>
    <t>Garrard Maria</t>
  </si>
  <si>
    <t>Garrison Gary</t>
  </si>
  <si>
    <t>Gary Tristan</t>
  </si>
  <si>
    <t>Gasser Melissa</t>
  </si>
  <si>
    <t>Gauthier Michael</t>
  </si>
  <si>
    <t>Gay Thomas</t>
  </si>
  <si>
    <t>Geary Benjamin</t>
  </si>
  <si>
    <t>Gelinas Michael</t>
  </si>
  <si>
    <t>George Ruth</t>
  </si>
  <si>
    <t>Gil Alice</t>
  </si>
  <si>
    <t>Gilbert Beatrice</t>
  </si>
  <si>
    <t>Gilbert Jerome</t>
  </si>
  <si>
    <t>Gillenwater James</t>
  </si>
  <si>
    <t>Gilliland Nancy</t>
  </si>
  <si>
    <t>Glatt Kevin</t>
  </si>
  <si>
    <t>Glover Madeline</t>
  </si>
  <si>
    <t>Goldberg Timothy</t>
  </si>
  <si>
    <t>Gomez Irene</t>
  </si>
  <si>
    <t>Gonzales Martin</t>
  </si>
  <si>
    <t>Gonzalez Harriet</t>
  </si>
  <si>
    <t>Good Margaret</t>
  </si>
  <si>
    <t>Goodwin Gerald</t>
  </si>
  <si>
    <t>Gossett Sandra</t>
  </si>
  <si>
    <t>Gould Jason</t>
  </si>
  <si>
    <t>Gould Julio</t>
  </si>
  <si>
    <t>Gracey Jerry</t>
  </si>
  <si>
    <t>Grady Matthew</t>
  </si>
  <si>
    <t>Graham Jerry</t>
  </si>
  <si>
    <t>Gran Mark</t>
  </si>
  <si>
    <t>Grant Lauren</t>
  </si>
  <si>
    <t>Gravelle Amy</t>
  </si>
  <si>
    <t>Gray Jason</t>
  </si>
  <si>
    <t>Gray Lori</t>
  </si>
  <si>
    <t>Gray Michael</t>
  </si>
  <si>
    <t>Grear Malcolm</t>
  </si>
  <si>
    <t>Green James</t>
  </si>
  <si>
    <t>Green Leslie</t>
  </si>
  <si>
    <t>Greenblatt Aaron</t>
  </si>
  <si>
    <t>Greenblatt Irene</t>
  </si>
  <si>
    <t>Grossman Mary</t>
  </si>
  <si>
    <t>Grothe Chris</t>
  </si>
  <si>
    <t>Guenther Jewel</t>
  </si>
  <si>
    <t>Guenther Marquis</t>
  </si>
  <si>
    <t>Guitierrez Larry</t>
  </si>
  <si>
    <t>Gustafson Carey</t>
  </si>
  <si>
    <t>Gutierrez Carrie</t>
  </si>
  <si>
    <t>Ha Benjamin</t>
  </si>
  <si>
    <t>Hagen William</t>
  </si>
  <si>
    <t>Haggard Jeffrey</t>
  </si>
  <si>
    <t>Hahn Ricky</t>
  </si>
  <si>
    <t>Haines Maxine</t>
  </si>
  <si>
    <t>Ham David</t>
  </si>
  <si>
    <t>Hammett Josephine</t>
  </si>
  <si>
    <t>Hammond Christina</t>
  </si>
  <si>
    <t>Hampton Brenda</t>
  </si>
  <si>
    <t>Hampton Lois</t>
  </si>
  <si>
    <t>Hanna Vicente</t>
  </si>
  <si>
    <t>Hannah Honey</t>
  </si>
  <si>
    <t>Hansen Howard</t>
  </si>
  <si>
    <t>Hardesty Anthony</t>
  </si>
  <si>
    <t>Hardman Thomas</t>
  </si>
  <si>
    <t>Hare Ruby</t>
  </si>
  <si>
    <t>Harper Paul</t>
  </si>
  <si>
    <t>Harper Ruby</t>
  </si>
  <si>
    <t>Harper Ryan</t>
  </si>
  <si>
    <t>Harrah Jessica</t>
  </si>
  <si>
    <t>Harrell Charles</t>
  </si>
  <si>
    <t>Harrelson Otis</t>
  </si>
  <si>
    <t>Harrington Roberta</t>
  </si>
  <si>
    <t>Harris Arnold</t>
  </si>
  <si>
    <t>Harris Eva</t>
  </si>
  <si>
    <t>Harrison Maude</t>
  </si>
  <si>
    <t>Harrison Viva</t>
  </si>
  <si>
    <t>Hartsell Fannie</t>
  </si>
  <si>
    <t>Hatcher Douglas</t>
  </si>
  <si>
    <t>Hatfield Ramona</t>
  </si>
  <si>
    <t>Hawkins Robert</t>
  </si>
  <si>
    <t>Hayes Eva</t>
  </si>
  <si>
    <t>Hayes Jaime</t>
  </si>
  <si>
    <t>Hayes Wilma</t>
  </si>
  <si>
    <t>Headley Belle</t>
  </si>
  <si>
    <t>Healy Cary</t>
  </si>
  <si>
    <t>Heath Patricia</t>
  </si>
  <si>
    <t>Hebert Lyle</t>
  </si>
  <si>
    <t>Heck Kristopher</t>
  </si>
  <si>
    <t>Henderson Nancy</t>
  </si>
  <si>
    <t>Henderson William</t>
  </si>
  <si>
    <t>Hendrix Dana</t>
  </si>
  <si>
    <t>Herman Charles</t>
  </si>
  <si>
    <t>Hernandez Charles</t>
  </si>
  <si>
    <t>Hernandez Marie</t>
  </si>
  <si>
    <t>Hernandez Oliver</t>
  </si>
  <si>
    <t>Hernandez Walter</t>
  </si>
  <si>
    <t>Herrera Anthony</t>
  </si>
  <si>
    <t>Hertz John</t>
  </si>
  <si>
    <t>Hess Charles</t>
  </si>
  <si>
    <t>Hibner Justin</t>
  </si>
  <si>
    <t>Higginbotham John</t>
  </si>
  <si>
    <t>Hill Gregory</t>
  </si>
  <si>
    <t>Hill Tina</t>
  </si>
  <si>
    <t>Hilyard Brian</t>
  </si>
  <si>
    <t>Hiner Alex</t>
  </si>
  <si>
    <t>Hines Oswaldo</t>
  </si>
  <si>
    <t>Hinman Janet</t>
  </si>
  <si>
    <t>Hodge Denese</t>
  </si>
  <si>
    <t>Hodgin Rachael</t>
  </si>
  <si>
    <t>Hoffer Armando</t>
  </si>
  <si>
    <t>Hohman Diane</t>
  </si>
  <si>
    <t>Hollins Jack</t>
  </si>
  <si>
    <t>Holmes Gladys</t>
  </si>
  <si>
    <t>Hooper Agustin</t>
  </si>
  <si>
    <t>Horn Marjorie</t>
  </si>
  <si>
    <t>Hosier Christopher</t>
  </si>
  <si>
    <t>Houseknecht Humberto</t>
  </si>
  <si>
    <t>Houston Fernando</t>
  </si>
  <si>
    <t>Houston Harold</t>
  </si>
  <si>
    <t>Howerton Robert</t>
  </si>
  <si>
    <t>Howerton Thomas</t>
  </si>
  <si>
    <t>Howze Darin</t>
  </si>
  <si>
    <t>Hsu Karen</t>
  </si>
  <si>
    <t>Huber Alvin</t>
  </si>
  <si>
    <t>Hudson Catherine</t>
  </si>
  <si>
    <t>Huggard Jo</t>
  </si>
  <si>
    <t>Hughes Jon</t>
  </si>
  <si>
    <t>Hull Diane</t>
  </si>
  <si>
    <t>Hunt Ashely</t>
  </si>
  <si>
    <t>Hyatt Earl</t>
  </si>
  <si>
    <t>Ingraham Douglas</t>
  </si>
  <si>
    <t>Irwin Claire</t>
  </si>
  <si>
    <t>Isaacs Frank</t>
  </si>
  <si>
    <t>Jackson Charles</t>
  </si>
  <si>
    <t>Jackson Glen</t>
  </si>
  <si>
    <t>Jackson Jacqueline</t>
  </si>
  <si>
    <t>Jackson Kenneth</t>
  </si>
  <si>
    <t>Jackson Michael</t>
  </si>
  <si>
    <t>James Allen</t>
  </si>
  <si>
    <t>James Bernadine</t>
  </si>
  <si>
    <t>Jarnagin Carolyn</t>
  </si>
  <si>
    <t>Jarrard Linda</t>
  </si>
  <si>
    <t>Jarrell Charlie</t>
  </si>
  <si>
    <t>Jenkins Angela</t>
  </si>
  <si>
    <t>Jenkins Janet</t>
  </si>
  <si>
    <t>Jimenez Matthew</t>
  </si>
  <si>
    <t>Johansen Charise</t>
  </si>
  <si>
    <t>Johns Agnes</t>
  </si>
  <si>
    <t>Johnson Bryan</t>
  </si>
  <si>
    <t>Johnson Christopher</t>
  </si>
  <si>
    <t>Johnson David</t>
  </si>
  <si>
    <t>Johnson Ericka</t>
  </si>
  <si>
    <t>Johnson Herbert</t>
  </si>
  <si>
    <t>Johnson Jennifer</t>
  </si>
  <si>
    <t>Johnson Juana</t>
  </si>
  <si>
    <t>Johnson Karen</t>
  </si>
  <si>
    <t>Johnson Kyle</t>
  </si>
  <si>
    <t>Johnson Nancy</t>
  </si>
  <si>
    <t>Johnson Philip</t>
  </si>
  <si>
    <t>Johnson Sam</t>
  </si>
  <si>
    <t>Johnson Seymour</t>
  </si>
  <si>
    <t>Johnson Theresa</t>
  </si>
  <si>
    <t>Johnston Maureen</t>
  </si>
  <si>
    <t>Jones Beatrice</t>
  </si>
  <si>
    <t>Jones Cassandra</t>
  </si>
  <si>
    <t>Jones Clarence</t>
  </si>
  <si>
    <t>Jones Gerald</t>
  </si>
  <si>
    <t>Jones Glenn</t>
  </si>
  <si>
    <t>Jones Gregory</t>
  </si>
  <si>
    <t>Jones Perry</t>
  </si>
  <si>
    <t>Jones Rhea</t>
  </si>
  <si>
    <t>Jones Ronald</t>
  </si>
  <si>
    <t>Jones Sanda</t>
  </si>
  <si>
    <t>Jordon Jennifer</t>
  </si>
  <si>
    <t>Kaiser Noreen</t>
  </si>
  <si>
    <t>Kearney Evelyn</t>
  </si>
  <si>
    <t>Kearns John</t>
  </si>
  <si>
    <t>Keefe Stephanie</t>
  </si>
  <si>
    <t>Keen Tom</t>
  </si>
  <si>
    <t>Keith Harold</t>
  </si>
  <si>
    <t>Kellogg John</t>
  </si>
  <si>
    <t>Kelly Mara</t>
  </si>
  <si>
    <t>Kendall Joanne</t>
  </si>
  <si>
    <t>Kent Laura</t>
  </si>
  <si>
    <t>Keys Ashley</t>
  </si>
  <si>
    <t>Kim James</t>
  </si>
  <si>
    <t>Kinder Heather</t>
  </si>
  <si>
    <t>Kirkpatrick Janet</t>
  </si>
  <si>
    <t>Klein Jennifer</t>
  </si>
  <si>
    <t>Knight Cecelia</t>
  </si>
  <si>
    <t>Knight Dean</t>
  </si>
  <si>
    <t>Knight Mildred</t>
  </si>
  <si>
    <t>Knisley Jamal</t>
  </si>
  <si>
    <t>Koch Ardis</t>
  </si>
  <si>
    <t>Koehn Paul</t>
  </si>
  <si>
    <t>Kraemer William</t>
  </si>
  <si>
    <t>Kraft Albert</t>
  </si>
  <si>
    <t>Kroon Brent</t>
  </si>
  <si>
    <t>Kuehn Scott</t>
  </si>
  <si>
    <t>Ladner Stephanie</t>
  </si>
  <si>
    <t>Lafever Steven</t>
  </si>
  <si>
    <t>Lambert Thelma</t>
  </si>
  <si>
    <t>Land Arthur</t>
  </si>
  <si>
    <t>Landry Richard</t>
  </si>
  <si>
    <t>Lang Anjanette</t>
  </si>
  <si>
    <t>Lara Charles</t>
  </si>
  <si>
    <t>Larose Vonda</t>
  </si>
  <si>
    <t>Lattimore Carlton</t>
  </si>
  <si>
    <t>Lauber Freddie</t>
  </si>
  <si>
    <t>Lavelle Angela</t>
  </si>
  <si>
    <t>Law Charlie</t>
  </si>
  <si>
    <t>Lawrence Richard</t>
  </si>
  <si>
    <t>Lay Theodore</t>
  </si>
  <si>
    <t>Leblanc Stephanie</t>
  </si>
  <si>
    <t>Lee Bertha</t>
  </si>
  <si>
    <t>Lee Ernest</t>
  </si>
  <si>
    <t>Lee Helen</t>
  </si>
  <si>
    <t>Lee Melinda</t>
  </si>
  <si>
    <t>Leek Harry</t>
  </si>
  <si>
    <t>Legette Peter</t>
  </si>
  <si>
    <t>Lemieux Mildred</t>
  </si>
  <si>
    <t>Lemus Jody</t>
  </si>
  <si>
    <t>Lenox William</t>
  </si>
  <si>
    <t>Leonard Debbie</t>
  </si>
  <si>
    <t>Leonard Jacque</t>
  </si>
  <si>
    <t>Leonard James</t>
  </si>
  <si>
    <t>Leroy Stephen</t>
  </si>
  <si>
    <t>Levesque Steven</t>
  </si>
  <si>
    <t>Lewis Elinor</t>
  </si>
  <si>
    <t>Lightner Robert</t>
  </si>
  <si>
    <t>Linder Janice</t>
  </si>
  <si>
    <t>Lindsay Victor</t>
  </si>
  <si>
    <t>Lindstrom Julia</t>
  </si>
  <si>
    <t>Little Martin</t>
  </si>
  <si>
    <t>Looney Patricia</t>
  </si>
  <si>
    <t>Lopez Clyde</t>
  </si>
  <si>
    <t>Lotz Alice</t>
  </si>
  <si>
    <t>Lovely Janet</t>
  </si>
  <si>
    <t>Lowe Paul</t>
  </si>
  <si>
    <t>Loyd Barbara</t>
  </si>
  <si>
    <t>Loyola Becky</t>
  </si>
  <si>
    <t>Lozano Wanda</t>
  </si>
  <si>
    <t>Lucas Ruth</t>
  </si>
  <si>
    <t>Lucas Virginia</t>
  </si>
  <si>
    <t>Lynam Dorothy</t>
  </si>
  <si>
    <t>Lynde John</t>
  </si>
  <si>
    <t>Lyons Jeannette</t>
  </si>
  <si>
    <t>Machado Mildred</t>
  </si>
  <si>
    <t>Madden Joshua</t>
  </si>
  <si>
    <t>Magee Kathleen</t>
  </si>
  <si>
    <t>Maggi Cindy</t>
  </si>
  <si>
    <t>Mahan Russell</t>
  </si>
  <si>
    <t>Major Christine</t>
  </si>
  <si>
    <t>Malave Carla</t>
  </si>
  <si>
    <t>Malloy Anita</t>
  </si>
  <si>
    <t>Malloy Robert</t>
  </si>
  <si>
    <t>Malone John</t>
  </si>
  <si>
    <t>Maloney Allen</t>
  </si>
  <si>
    <t>Mancini Edna</t>
  </si>
  <si>
    <t>Mancini William</t>
  </si>
  <si>
    <t>Manning Harriet</t>
  </si>
  <si>
    <t>Manuel Erin</t>
  </si>
  <si>
    <t>Manzo Eva</t>
  </si>
  <si>
    <t>Marin Juan</t>
  </si>
  <si>
    <t>Marsh Ronald</t>
  </si>
  <si>
    <t>Marshall Judy</t>
  </si>
  <si>
    <t>Martin Charles</t>
  </si>
  <si>
    <t>Martin Della</t>
  </si>
  <si>
    <t>Martin James</t>
  </si>
  <si>
    <t>Martin Jermaine</t>
  </si>
  <si>
    <t>Martin Kenneth</t>
  </si>
  <si>
    <t>Martin Patricia</t>
  </si>
  <si>
    <t>Martin Richard</t>
  </si>
  <si>
    <t>Martin Rickey</t>
  </si>
  <si>
    <t>Martin William</t>
  </si>
  <si>
    <t>Martinez Betty</t>
  </si>
  <si>
    <t>Martinez Colleen</t>
  </si>
  <si>
    <t>Martinez Justine</t>
  </si>
  <si>
    <t>Martinez Marie</t>
  </si>
  <si>
    <t>Mason Frances</t>
  </si>
  <si>
    <t>Mathews Edgar</t>
  </si>
  <si>
    <t>Mathis Victor</t>
  </si>
  <si>
    <t>Matthews Rose</t>
  </si>
  <si>
    <t>Maynard Johnathon</t>
  </si>
  <si>
    <t>Mays Steven</t>
  </si>
  <si>
    <t>Mayville Jackson</t>
  </si>
  <si>
    <t>Maze David</t>
  </si>
  <si>
    <t>McCall Gene</t>
  </si>
  <si>
    <t>McCarter Elizabeth</t>
  </si>
  <si>
    <t>McCarthy Christopher</t>
  </si>
  <si>
    <t>McCarty Michael</t>
  </si>
  <si>
    <t>McCary Marie</t>
  </si>
  <si>
    <t>McClain Darlene</t>
  </si>
  <si>
    <t>McClellan Lea</t>
  </si>
  <si>
    <t>McCombs Earl</t>
  </si>
  <si>
    <t>McCoy Elizabeth</t>
  </si>
  <si>
    <t>McCrary Alan</t>
  </si>
  <si>
    <t>McDonald Darryl</t>
  </si>
  <si>
    <t>McElrath Louella</t>
  </si>
  <si>
    <t>McFarlin William</t>
  </si>
  <si>
    <t>McGinley Janette</t>
  </si>
  <si>
    <t>McGovern Michele</t>
  </si>
  <si>
    <t>McGowan Richard</t>
  </si>
  <si>
    <t>McGrath Jodi</t>
  </si>
  <si>
    <t>McHugh Diana</t>
  </si>
  <si>
    <t>McIntyre Brian</t>
  </si>
  <si>
    <t>McIntyre Daniel</t>
  </si>
  <si>
    <t>McIntyre James</t>
  </si>
  <si>
    <t>McKay Jason</t>
  </si>
  <si>
    <t>McKee Johanna</t>
  </si>
  <si>
    <t>McKinley Gary</t>
  </si>
  <si>
    <t>McKinney Mary</t>
  </si>
  <si>
    <t>McLaren Francis</t>
  </si>
  <si>
    <t>McLemore Robert</t>
  </si>
  <si>
    <t>McLeod Jeannette</t>
  </si>
  <si>
    <t>McMaster Alex</t>
  </si>
  <si>
    <t>McNeill Rico</t>
  </si>
  <si>
    <t>McNish Magaret</t>
  </si>
  <si>
    <t>McNish William</t>
  </si>
  <si>
    <t>Meadows Carlos</t>
  </si>
  <si>
    <t>Medina Carl</t>
  </si>
  <si>
    <t>Melendez James</t>
  </si>
  <si>
    <t>Mendez Linda</t>
  </si>
  <si>
    <t>Mendoza Roberta</t>
  </si>
  <si>
    <t>Merrick Gary</t>
  </si>
  <si>
    <t>Mielke John</t>
  </si>
  <si>
    <t>Miles Josefina</t>
  </si>
  <si>
    <t>Miles Kimberly</t>
  </si>
  <si>
    <t>Miller Amy</t>
  </si>
  <si>
    <t>Miller Buddy</t>
  </si>
  <si>
    <t>Miller Connie</t>
  </si>
  <si>
    <t>Miller Edward</t>
  </si>
  <si>
    <t>Miller Floyd</t>
  </si>
  <si>
    <t>Miller Helen</t>
  </si>
  <si>
    <t>Miller Jorge</t>
  </si>
  <si>
    <t>Miller Lillian</t>
  </si>
  <si>
    <t>Miller Mayme</t>
  </si>
  <si>
    <t>Miller Richard</t>
  </si>
  <si>
    <t>Mills Daniel</t>
  </si>
  <si>
    <t>Mills Vernon</t>
  </si>
  <si>
    <t>Mireles Chad</t>
  </si>
  <si>
    <t>Miser John</t>
  </si>
  <si>
    <t>Mitchell Josephine</t>
  </si>
  <si>
    <t>Mitchell Mary</t>
  </si>
  <si>
    <t>Mitchell Michael</t>
  </si>
  <si>
    <t>Mitchum Joseph</t>
  </si>
  <si>
    <t>Mobley Willie</t>
  </si>
  <si>
    <t>Monk Linda</t>
  </si>
  <si>
    <t>Monroe Terra</t>
  </si>
  <si>
    <t>Montgomery Jeannette</t>
  </si>
  <si>
    <t>Montgomery Marguerite</t>
  </si>
  <si>
    <t>Moody Guy</t>
  </si>
  <si>
    <t>Moore Jeffery</t>
  </si>
  <si>
    <t>Moore Keith</t>
  </si>
  <si>
    <t>Moore Leon</t>
  </si>
  <si>
    <t>Moore Lieselotte</t>
  </si>
  <si>
    <t>Moore Patsy</t>
  </si>
  <si>
    <t>Moore Rene</t>
  </si>
  <si>
    <t>Moore Tamara</t>
  </si>
  <si>
    <t>Morales Arie</t>
  </si>
  <si>
    <t>Morey Kevin</t>
  </si>
  <si>
    <t>Morgan Olivia</t>
  </si>
  <si>
    <t>Morgan Richard</t>
  </si>
  <si>
    <t>Morris Beulah</t>
  </si>
  <si>
    <t>Morris Doris</t>
  </si>
  <si>
    <t>Morris Eileen</t>
  </si>
  <si>
    <t>Mortimer Cecilia</t>
  </si>
  <si>
    <t>Mosher Douglas</t>
  </si>
  <si>
    <t>Mosqueda Debra</t>
  </si>
  <si>
    <t>Motes Patricia</t>
  </si>
  <si>
    <t>Motyka Francisco</t>
  </si>
  <si>
    <t>Mount Lindsey</t>
  </si>
  <si>
    <t>Mouzon Charles</t>
  </si>
  <si>
    <t>Moya Edward</t>
  </si>
  <si>
    <t>Mullane Helen</t>
  </si>
  <si>
    <t>Mulligan Stephen</t>
  </si>
  <si>
    <t>Mullins Amy</t>
  </si>
  <si>
    <t>Murch Ron</t>
  </si>
  <si>
    <t>Murphy Nancy</t>
  </si>
  <si>
    <t>Murray Faye</t>
  </si>
  <si>
    <t>Myers Stefanie</t>
  </si>
  <si>
    <t>Myers Stephanie</t>
  </si>
  <si>
    <t>Nakagawa Allison</t>
  </si>
  <si>
    <t>Naquin Christina</t>
  </si>
  <si>
    <t>Naquin Julio</t>
  </si>
  <si>
    <t>Narvaez Cory</t>
  </si>
  <si>
    <t>Nash Melissa</t>
  </si>
  <si>
    <t>Navarra Stephanie</t>
  </si>
  <si>
    <t>Navarrete Leonard</t>
  </si>
  <si>
    <t>Neal Amanda</t>
  </si>
  <si>
    <t>Neal Matt</t>
  </si>
  <si>
    <t>Neely Sharon</t>
  </si>
  <si>
    <t>Negron Gerardo</t>
  </si>
  <si>
    <t>Nelson Kenneth</t>
  </si>
  <si>
    <t>Nero Jeremy</t>
  </si>
  <si>
    <t>Neville Ronald</t>
  </si>
  <si>
    <t>Nguyen Greg</t>
  </si>
  <si>
    <t>Nguyen Jerry</t>
  </si>
  <si>
    <t>Nguyen Lawrence</t>
  </si>
  <si>
    <t>Nicholson John</t>
  </si>
  <si>
    <t>Nickerson Sandra</t>
  </si>
  <si>
    <t>Nix Louis</t>
  </si>
  <si>
    <t>Nolan John</t>
  </si>
  <si>
    <t>Norberg John</t>
  </si>
  <si>
    <t>Noriega Diane</t>
  </si>
  <si>
    <t>Norris Carlos</t>
  </si>
  <si>
    <t>Norris Mary</t>
  </si>
  <si>
    <t>Nottingham Josette</t>
  </si>
  <si>
    <t>Nottingham Kathryn</t>
  </si>
  <si>
    <t>Nugent Margaret</t>
  </si>
  <si>
    <t>Nuss Jessica</t>
  </si>
  <si>
    <t>Ober Steven</t>
  </si>
  <si>
    <t>Odom Charles</t>
  </si>
  <si>
    <t>Ogara Raymond</t>
  </si>
  <si>
    <t>Oliver Jaime</t>
  </si>
  <si>
    <t>Oliver Myra</t>
  </si>
  <si>
    <t>Oliveras Michael</t>
  </si>
  <si>
    <t>Olson Ralph</t>
  </si>
  <si>
    <t>Olson Thomas</t>
  </si>
  <si>
    <t>Osborne William</t>
  </si>
  <si>
    <t>O'Sullivan Mary</t>
  </si>
  <si>
    <t>Owen Jay</t>
  </si>
  <si>
    <t>Owens Robyn</t>
  </si>
  <si>
    <t>Owens Tomas</t>
  </si>
  <si>
    <t>Owings George</t>
  </si>
  <si>
    <t>Pace Patricia</t>
  </si>
  <si>
    <t>Palermo Emily</t>
  </si>
  <si>
    <t>Palmer Dale</t>
  </si>
  <si>
    <t>Palmer Margaret</t>
  </si>
  <si>
    <t>Papadopoulos William</t>
  </si>
  <si>
    <t>Parker Cynthia</t>
  </si>
  <si>
    <t>Parker Karen</t>
  </si>
  <si>
    <t>Parks Richard</t>
  </si>
  <si>
    <t>Parsons Leslee</t>
  </si>
  <si>
    <t>Patel Polly</t>
  </si>
  <si>
    <t>Patricio George</t>
  </si>
  <si>
    <t>Patterson Jamie</t>
  </si>
  <si>
    <t>Patty Sharon</t>
  </si>
  <si>
    <t>Payne Linda</t>
  </si>
  <si>
    <t>Peace Celestine</t>
  </si>
  <si>
    <t>Peart Jodie</t>
  </si>
  <si>
    <t>Pease Theresa</t>
  </si>
  <si>
    <t>Peavler Dallas</t>
  </si>
  <si>
    <t>Peet Emory</t>
  </si>
  <si>
    <t>Peltier Ann</t>
  </si>
  <si>
    <t>Penaloza Evelyn</t>
  </si>
  <si>
    <t>Pennington Lynn</t>
  </si>
  <si>
    <t>Peres Sarah</t>
  </si>
  <si>
    <t>Perkins Linda</t>
  </si>
  <si>
    <t>Perkins Michael</t>
  </si>
  <si>
    <t>Perry Constance</t>
  </si>
  <si>
    <t>Peters Dorla</t>
  </si>
  <si>
    <t>Peterson Alexander</t>
  </si>
  <si>
    <t>Peterson Matthew</t>
  </si>
  <si>
    <t>Peterson Shelby</t>
  </si>
  <si>
    <t>Peterson Theodore</t>
  </si>
  <si>
    <t>Peterson William</t>
  </si>
  <si>
    <t>Philip Norma</t>
  </si>
  <si>
    <t>Phillips Brittany</t>
  </si>
  <si>
    <t>Phillips Debra</t>
  </si>
  <si>
    <t>Phillips Gloria</t>
  </si>
  <si>
    <t>Phillips Ira</t>
  </si>
  <si>
    <t>Phillips Marianne</t>
  </si>
  <si>
    <t>Phillips Mary</t>
  </si>
  <si>
    <t>Phipps Pauline</t>
  </si>
  <si>
    <t>Pierce Julio</t>
  </si>
  <si>
    <t>Piercy Benjamin</t>
  </si>
  <si>
    <t>Pitts Betty</t>
  </si>
  <si>
    <t>Pitts Carl</t>
  </si>
  <si>
    <t>Plummer Wilton</t>
  </si>
  <si>
    <t>Polk Linda</t>
  </si>
  <si>
    <t>Pollak Ralph</t>
  </si>
  <si>
    <t>Pope Frances</t>
  </si>
  <si>
    <t>Porter Alfredo</t>
  </si>
  <si>
    <t>Porter John</t>
  </si>
  <si>
    <t>Potter Frances</t>
  </si>
  <si>
    <t>Potter Frankie</t>
  </si>
  <si>
    <t>Potts Sarah</t>
  </si>
  <si>
    <t>Powell Jarrod</t>
  </si>
  <si>
    <t>Pratt Patrick</t>
  </si>
  <si>
    <t>Presley John</t>
  </si>
  <si>
    <t>Price Carlos</t>
  </si>
  <si>
    <t>Price Evelyn</t>
  </si>
  <si>
    <t>Price Pete</t>
  </si>
  <si>
    <t>Proctor Winona</t>
  </si>
  <si>
    <t>Prokop Robert</t>
  </si>
  <si>
    <t>Puckett Jane</t>
  </si>
  <si>
    <t>Pullen Ray</t>
  </si>
  <si>
    <t>Pulley Danny</t>
  </si>
  <si>
    <t>Purdie Alison</t>
  </si>
  <si>
    <t>Pyatt Caleb</t>
  </si>
  <si>
    <t>Quick Pamela</t>
  </si>
  <si>
    <t>Quimby Louise</t>
  </si>
  <si>
    <t>Quin Marcia</t>
  </si>
  <si>
    <t>Quincy Jason</t>
  </si>
  <si>
    <t>Raines Russel</t>
  </si>
  <si>
    <t>Rainey Ora</t>
  </si>
  <si>
    <t>Rakestraw Melissa</t>
  </si>
  <si>
    <t>Raley Charlie</t>
  </si>
  <si>
    <t>Ramirez Frank</t>
  </si>
  <si>
    <t>Ramirez Jamel</t>
  </si>
  <si>
    <t>Ramos Daniel</t>
  </si>
  <si>
    <t>Randall Sandra</t>
  </si>
  <si>
    <t>Range James</t>
  </si>
  <si>
    <t>Rasmussen Scott</t>
  </si>
  <si>
    <t>Ray Pearl</t>
  </si>
  <si>
    <t>Rayfield Robert</t>
  </si>
  <si>
    <t>Reardon Kenneth</t>
  </si>
  <si>
    <t>Record Ernestine</t>
  </si>
  <si>
    <t>Reece Robert</t>
  </si>
  <si>
    <t>Reed Timothy</t>
  </si>
  <si>
    <t>Reeves Freddy</t>
  </si>
  <si>
    <t>Regan James</t>
  </si>
  <si>
    <t>Rehm Sherry</t>
  </si>
  <si>
    <t>Reichel Robert</t>
  </si>
  <si>
    <t>Reid Isaac</t>
  </si>
  <si>
    <t>Reid Karen</t>
  </si>
  <si>
    <t>Renfro Cheryl</t>
  </si>
  <si>
    <t>Renzi Samuel</t>
  </si>
  <si>
    <t>Resto Steven</t>
  </si>
  <si>
    <t>Reveles Gary</t>
  </si>
  <si>
    <t>Revels Daniel</t>
  </si>
  <si>
    <t>Reynolds Karin</t>
  </si>
  <si>
    <t>Richard Myrtle</t>
  </si>
  <si>
    <t>Richards Pat</t>
  </si>
  <si>
    <t>Richardson Jay</t>
  </si>
  <si>
    <t>Richardson Mervin</t>
  </si>
  <si>
    <t>Richardson Michael</t>
  </si>
  <si>
    <t>Richarson Marjorie</t>
  </si>
  <si>
    <t>Ricker Ronald</t>
  </si>
  <si>
    <t>Ricks Brian</t>
  </si>
  <si>
    <t>Ricks Tabitha</t>
  </si>
  <si>
    <t>Riley Frank</t>
  </si>
  <si>
    <t>Rivera Dorothy</t>
  </si>
  <si>
    <t>Robbins Henry</t>
  </si>
  <si>
    <t>Roberts Carmen</t>
  </si>
  <si>
    <t>Roberts Mary</t>
  </si>
  <si>
    <t>Robichaux Robert</t>
  </si>
  <si>
    <t>Robinson Johnny</t>
  </si>
  <si>
    <t>Robinson Travis</t>
  </si>
  <si>
    <t>Robinson Walter</t>
  </si>
  <si>
    <t>Robison Nina</t>
  </si>
  <si>
    <t>Robles Billie</t>
  </si>
  <si>
    <t>Rochon Heather</t>
  </si>
  <si>
    <t>Rockett Judy</t>
  </si>
  <si>
    <t>Rodriguez Clifford</t>
  </si>
  <si>
    <t>Rodriguez Edmund</t>
  </si>
  <si>
    <t>Rodriguez Lauren</t>
  </si>
  <si>
    <t>Rodriguez Lisa</t>
  </si>
  <si>
    <t>Rodriguez Marion</t>
  </si>
  <si>
    <t>Rodriquez Eric</t>
  </si>
  <si>
    <t>Rogers Edward</t>
  </si>
  <si>
    <t>Rogers John</t>
  </si>
  <si>
    <t>Rogerson Jeanette</t>
  </si>
  <si>
    <t>Rojas Ilse</t>
  </si>
  <si>
    <t>Rollins Mark</t>
  </si>
  <si>
    <t>Romeo Ann</t>
  </si>
  <si>
    <t>Romero Scott</t>
  </si>
  <si>
    <t>Romero Terrence</t>
  </si>
  <si>
    <t>Ronquillo Miguel</t>
  </si>
  <si>
    <t>Rosado Mary</t>
  </si>
  <si>
    <t>Rosales Harry</t>
  </si>
  <si>
    <t>Rosales Julie</t>
  </si>
  <si>
    <t>Ross Ruth</t>
  </si>
  <si>
    <t>Roth Stanley</t>
  </si>
  <si>
    <t>Rouleau David</t>
  </si>
  <si>
    <t>Rouse Timothy</t>
  </si>
  <si>
    <t>Rowan Sharon</t>
  </si>
  <si>
    <t>Rowe Salvador</t>
  </si>
  <si>
    <t>Rowen Cindy</t>
  </si>
  <si>
    <t>Royal Shirley</t>
  </si>
  <si>
    <t>Rubino Richard</t>
  </si>
  <si>
    <t>Ruff Janet</t>
  </si>
  <si>
    <t>Ruffin Susan</t>
  </si>
  <si>
    <t>Ruggles Alex</t>
  </si>
  <si>
    <t>Ruiz Jamie</t>
  </si>
  <si>
    <t>Russell Elizabeth</t>
  </si>
  <si>
    <t>Russell Linda</t>
  </si>
  <si>
    <t>Russo Lisa</t>
  </si>
  <si>
    <t>Rutkowski John</t>
  </si>
  <si>
    <t>Ryan Alfonso</t>
  </si>
  <si>
    <t>Ryan Hugh</t>
  </si>
  <si>
    <t>Sabb Floyd</t>
  </si>
  <si>
    <t>Sabol Harold</t>
  </si>
  <si>
    <t>Salazar Jaime</t>
  </si>
  <si>
    <t>Salazar Shawn</t>
  </si>
  <si>
    <t>Salazar Suzanne</t>
  </si>
  <si>
    <t>Salgado Carl</t>
  </si>
  <si>
    <t>Salinas Ernest</t>
  </si>
  <si>
    <t>Salisbury Theresa</t>
  </si>
  <si>
    <t>Salisbury Yolanda</t>
  </si>
  <si>
    <t>Sallee James</t>
  </si>
  <si>
    <t>Samuel James</t>
  </si>
  <si>
    <t>Sanchez Amy</t>
  </si>
  <si>
    <t>Sanchez Craig</t>
  </si>
  <si>
    <t>Sanchez Rita</t>
  </si>
  <si>
    <t>Sanchez Robert</t>
  </si>
  <si>
    <t>Sanchez Rosamond</t>
  </si>
  <si>
    <t>Sanders Jose</t>
  </si>
  <si>
    <t>Sanders Sofia</t>
  </si>
  <si>
    <t>Sandoval Andrew</t>
  </si>
  <si>
    <t>Sands Diane</t>
  </si>
  <si>
    <t>Sanford Melvin</t>
  </si>
  <si>
    <t>Sangster Carole</t>
  </si>
  <si>
    <t>Santos Glen</t>
  </si>
  <si>
    <t>Santos Michelle</t>
  </si>
  <si>
    <t>Sargent Doris</t>
  </si>
  <si>
    <t>Saucedo Diana</t>
  </si>
  <si>
    <t>Scheffel Kevin</t>
  </si>
  <si>
    <t>Schlosser Dorothy</t>
  </si>
  <si>
    <t>Schuetz Mary</t>
  </si>
  <si>
    <t>Schuh Willie</t>
  </si>
  <si>
    <t>Schuler Daniel</t>
  </si>
  <si>
    <t>Schweitzer Gertrude</t>
  </si>
  <si>
    <t>Scofield Gerald</t>
  </si>
  <si>
    <t>Scott Aaron</t>
  </si>
  <si>
    <t>Scott Catherine</t>
  </si>
  <si>
    <t>Scott Paul</t>
  </si>
  <si>
    <t>Scott Philip</t>
  </si>
  <si>
    <t>Scott Raymond</t>
  </si>
  <si>
    <t>Scruggs Jeremy</t>
  </si>
  <si>
    <t>Seaberg Jessica</t>
  </si>
  <si>
    <t>Seales Barry</t>
  </si>
  <si>
    <t>See Elizabeth</t>
  </si>
  <si>
    <t>Sellers Gerald</t>
  </si>
  <si>
    <t>Serra Ronald</t>
  </si>
  <si>
    <t>Severson Martha</t>
  </si>
  <si>
    <t>Sevilla Frances</t>
  </si>
  <si>
    <t>Shake Harriett</t>
  </si>
  <si>
    <t>Shank William</t>
  </si>
  <si>
    <t>Sharp Ann</t>
  </si>
  <si>
    <t>Shepherd Alvina</t>
  </si>
  <si>
    <t>Shepherd Jazmin</t>
  </si>
  <si>
    <t>Shook Anthony</t>
  </si>
  <si>
    <t>Short John</t>
  </si>
  <si>
    <t>Short Tony</t>
  </si>
  <si>
    <t>Shultz Charles</t>
  </si>
  <si>
    <t>Shy Catherine</t>
  </si>
  <si>
    <t>Sierra Sherry</t>
  </si>
  <si>
    <t>Simmons Clarence</t>
  </si>
  <si>
    <t>Simmons Janice</t>
  </si>
  <si>
    <t>Simon Pamela</t>
  </si>
  <si>
    <t>Simons Larry</t>
  </si>
  <si>
    <t>Simpkins Charles</t>
  </si>
  <si>
    <t>Simpson Albert</t>
  </si>
  <si>
    <t>Simpson Eva</t>
  </si>
  <si>
    <t>Sims James</t>
  </si>
  <si>
    <t>Skaggs Walter</t>
  </si>
  <si>
    <t>Skelley Dominic</t>
  </si>
  <si>
    <t>Skidmore Shelley</t>
  </si>
  <si>
    <t>Slate Kathy</t>
  </si>
  <si>
    <t>Slaugh Wilma</t>
  </si>
  <si>
    <t>Sledge Albert</t>
  </si>
  <si>
    <t>Smallwood Alice</t>
  </si>
  <si>
    <t>Smith Bessie</t>
  </si>
  <si>
    <t>Smith Christine</t>
  </si>
  <si>
    <t>Smith Filomena</t>
  </si>
  <si>
    <t>Smith Frank</t>
  </si>
  <si>
    <t>Smith Gordon</t>
  </si>
  <si>
    <t>Smith Janet</t>
  </si>
  <si>
    <t>Smith Jerome</t>
  </si>
  <si>
    <t>Smith Jessica</t>
  </si>
  <si>
    <t>Smith Stanley</t>
  </si>
  <si>
    <t>Smith Vanessa</t>
  </si>
  <si>
    <t>Smith Wesley</t>
  </si>
  <si>
    <t>Snell Shelia</t>
  </si>
  <si>
    <t>Snider Theresa</t>
  </si>
  <si>
    <t>Snow Sharon</t>
  </si>
  <si>
    <t>Snowden Stephanie</t>
  </si>
  <si>
    <t>Snyder Ariel</t>
  </si>
  <si>
    <t>Solis John</t>
  </si>
  <si>
    <t>Solomon Christopher</t>
  </si>
  <si>
    <t>Solomon Marjorie</t>
  </si>
  <si>
    <t>Sorg Crystal</t>
  </si>
  <si>
    <t>Souliere James</t>
  </si>
  <si>
    <t>Southerland Catherine</t>
  </si>
  <si>
    <t>Sparks Cheri</t>
  </si>
  <si>
    <t>Spencer Cynthia</t>
  </si>
  <si>
    <t>Spencer Elizabeth</t>
  </si>
  <si>
    <t>Spicer Clayton</t>
  </si>
  <si>
    <t>Spinks Justin</t>
  </si>
  <si>
    <t>Sprayberry David</t>
  </si>
  <si>
    <t>Staggs Jay</t>
  </si>
  <si>
    <t>Stange Sammy</t>
  </si>
  <si>
    <t>Stanko Rose</t>
  </si>
  <si>
    <t>Stanley James</t>
  </si>
  <si>
    <t>Stark Robert</t>
  </si>
  <si>
    <t>Starnes William</t>
  </si>
  <si>
    <t>Staub Carrie</t>
  </si>
  <si>
    <t>Stearns Gary</t>
  </si>
  <si>
    <t>Stein Raymond</t>
  </si>
  <si>
    <t>Stephens Dustin</t>
  </si>
  <si>
    <t>Stephens Marjorie</t>
  </si>
  <si>
    <t>Stephens Sharon</t>
  </si>
  <si>
    <t>Stepney Robert</t>
  </si>
  <si>
    <t>Stevenson Phil</t>
  </si>
  <si>
    <t>Stevenson Teresa</t>
  </si>
  <si>
    <t>Stewart Jordan</t>
  </si>
  <si>
    <t>Stier Amy</t>
  </si>
  <si>
    <t>Stokes Charles</t>
  </si>
  <si>
    <t>Stoltzfus Dwight</t>
  </si>
  <si>
    <t>Stone Teresa</t>
  </si>
  <si>
    <t>Stonge Cathy</t>
  </si>
  <si>
    <t>Storey Jared</t>
  </si>
  <si>
    <t>Story Dolly</t>
  </si>
  <si>
    <t>Strauser Belinda</t>
  </si>
  <si>
    <t>Strayhorn Billie</t>
  </si>
  <si>
    <t>Strickland Kimberly</t>
  </si>
  <si>
    <t>Strickland Sara</t>
  </si>
  <si>
    <t>Stubbs Brittany</t>
  </si>
  <si>
    <t>Stumpf Robert</t>
  </si>
  <si>
    <t>Sturdivant Howard</t>
  </si>
  <si>
    <t>Sullivan Marjorie</t>
  </si>
  <si>
    <t>Surratt Vera</t>
  </si>
  <si>
    <t>Swain Dessie</t>
  </si>
  <si>
    <t>Swanson Lawrence</t>
  </si>
  <si>
    <t>Sweeney Ali</t>
  </si>
  <si>
    <t>Sweet Jane</t>
  </si>
  <si>
    <t>Sweet John</t>
  </si>
  <si>
    <t>Sykes Allen</t>
  </si>
  <si>
    <t>Tanner Jose</t>
  </si>
  <si>
    <t>Tarango William</t>
  </si>
  <si>
    <t>Tauber Jo</t>
  </si>
  <si>
    <t>Taylor Delmer</t>
  </si>
  <si>
    <t>Taylor Jose</t>
  </si>
  <si>
    <t>Taylor Julia</t>
  </si>
  <si>
    <t>Taylor Kent</t>
  </si>
  <si>
    <t>Taylor Luther</t>
  </si>
  <si>
    <t>Taylor Michelle</t>
  </si>
  <si>
    <t>Teal Renita</t>
  </si>
  <si>
    <t>Terry Ignacio</t>
  </si>
  <si>
    <t>Terry Stephen</t>
  </si>
  <si>
    <t>Thacker Brian</t>
  </si>
  <si>
    <t>Thayer Marie</t>
  </si>
  <si>
    <t>Thomas Anthony</t>
  </si>
  <si>
    <t>Thomas Fredia</t>
  </si>
  <si>
    <t>Thomas Janet</t>
  </si>
  <si>
    <t>Thomas Robert</t>
  </si>
  <si>
    <t>Thomas Robin</t>
  </si>
  <si>
    <t>Thomas Vanita</t>
  </si>
  <si>
    <t>Thomas Wanda</t>
  </si>
  <si>
    <t>Thompson Juanita</t>
  </si>
  <si>
    <t>Thompson Linda</t>
  </si>
  <si>
    <t>Thompson Mauricio</t>
  </si>
  <si>
    <t>Thurston Toby</t>
  </si>
  <si>
    <t>Tice Andre</t>
  </si>
  <si>
    <t>Tidwell Mary</t>
  </si>
  <si>
    <t>Tilton Tamara</t>
  </si>
  <si>
    <t>Timmons Richard</t>
  </si>
  <si>
    <t>Tobey Melissa</t>
  </si>
  <si>
    <t>Tobin Sonia</t>
  </si>
  <si>
    <t>Todd Michele</t>
  </si>
  <si>
    <t>Toller Jill</t>
  </si>
  <si>
    <t>Tomlin Bessie</t>
  </si>
  <si>
    <t>Topete Dallas</t>
  </si>
  <si>
    <t>Torres Lee</t>
  </si>
  <si>
    <t>Torres Willie</t>
  </si>
  <si>
    <t>Totten Clarence</t>
  </si>
  <si>
    <t>Traylor Jose</t>
  </si>
  <si>
    <t>Trigg Ernestina</t>
  </si>
  <si>
    <t>Trotta Ashley</t>
  </si>
  <si>
    <t>Tucker Ken</t>
  </si>
  <si>
    <t>Tuggle Paula</t>
  </si>
  <si>
    <t>Turley Mary</t>
  </si>
  <si>
    <t>Turney Grace</t>
  </si>
  <si>
    <t>Tyler Stanley</t>
  </si>
  <si>
    <t>Ulloa Benjamin</t>
  </si>
  <si>
    <t>Ungar Russ</t>
  </si>
  <si>
    <t>Upham Bridget</t>
  </si>
  <si>
    <t>Uselton Jason</t>
  </si>
  <si>
    <t>Usher Clifton</t>
  </si>
  <si>
    <t>Valdez Bonnie</t>
  </si>
  <si>
    <t>Valenzuela Jon</t>
  </si>
  <si>
    <t>Vandeventer Bobbie</t>
  </si>
  <si>
    <t>Vargas Jack</t>
  </si>
  <si>
    <t>Vargo Brian</t>
  </si>
  <si>
    <t>Vasquez Donald</t>
  </si>
  <si>
    <t>Vaughn Robert</t>
  </si>
  <si>
    <t>Vega Steven</t>
  </si>
  <si>
    <t>Veilleux Timothy</t>
  </si>
  <si>
    <t>Veit Randall</t>
  </si>
  <si>
    <t>Vela Patricia</t>
  </si>
  <si>
    <t>Velez Victor</t>
  </si>
  <si>
    <t>Vesely Shaun</t>
  </si>
  <si>
    <t>Vick Maria</t>
  </si>
  <si>
    <t>Viera Mary</t>
  </si>
  <si>
    <t>Vierra Betty</t>
  </si>
  <si>
    <t>Vigil Virgil</t>
  </si>
  <si>
    <t>Villa Alissa</t>
  </si>
  <si>
    <t>Villarreal Luis</t>
  </si>
  <si>
    <t>Villegas Joseph</t>
  </si>
  <si>
    <t>Vining Judy</t>
  </si>
  <si>
    <t>Vinson Robert</t>
  </si>
  <si>
    <t>Vivanco Anne</t>
  </si>
  <si>
    <t>Volkman Catherine</t>
  </si>
  <si>
    <t>Vong Lourdes</t>
  </si>
  <si>
    <t>Vosburgh Leonard</t>
  </si>
  <si>
    <t>Wade Dennis</t>
  </si>
  <si>
    <t>Waite Cheryl</t>
  </si>
  <si>
    <t>Waldschmidt Shamika</t>
  </si>
  <si>
    <t>Walker Christopher</t>
  </si>
  <si>
    <t>Walker Florence</t>
  </si>
  <si>
    <t>Wallace Josephine</t>
  </si>
  <si>
    <t>Walther Kendra</t>
  </si>
  <si>
    <t>Ward Dorothy</t>
  </si>
  <si>
    <t>Ward James</t>
  </si>
  <si>
    <t>Ward Milton</t>
  </si>
  <si>
    <t>Ward Roberta</t>
  </si>
  <si>
    <t>Warren Linda</t>
  </si>
  <si>
    <t>Washburn Michelle</t>
  </si>
  <si>
    <t>Washington Melinda</t>
  </si>
  <si>
    <t>Wasinger Susan</t>
  </si>
  <si>
    <t>Weakley James</t>
  </si>
  <si>
    <t>Weathers Mary</t>
  </si>
  <si>
    <t>Weaver Heather</t>
  </si>
  <si>
    <t>Webb Alan</t>
  </si>
  <si>
    <t>Webb Annette</t>
  </si>
  <si>
    <t>Webb Michael</t>
  </si>
  <si>
    <t>Webber Hobert</t>
  </si>
  <si>
    <t>Weber Joseph</t>
  </si>
  <si>
    <t>Weldon Thomas</t>
  </si>
  <si>
    <t>Welke Bobby</t>
  </si>
  <si>
    <t>Werner Denise</t>
  </si>
  <si>
    <t>West Jerome</t>
  </si>
  <si>
    <t>Westling Wm</t>
  </si>
  <si>
    <t>Westman Stacy</t>
  </si>
  <si>
    <t>Weston Ronald</t>
  </si>
  <si>
    <t>Wheeler Jennifer</t>
  </si>
  <si>
    <t>Wheeler Ruben</t>
  </si>
  <si>
    <t>White Anthony</t>
  </si>
  <si>
    <t>White Carol</t>
  </si>
  <si>
    <t>White Donald</t>
  </si>
  <si>
    <t>White Fannie</t>
  </si>
  <si>
    <t>White Johnathan</t>
  </si>
  <si>
    <t>White Kerry</t>
  </si>
  <si>
    <t>Whitener Denise</t>
  </si>
  <si>
    <t>Whitman Gail</t>
  </si>
  <si>
    <t>Whitman Sandra</t>
  </si>
  <si>
    <t>Wiggins Angelina</t>
  </si>
  <si>
    <t>Wilburn Tom</t>
  </si>
  <si>
    <t>Wiley Elvia</t>
  </si>
  <si>
    <t>Willams Carolyn</t>
  </si>
  <si>
    <t>William Bonnie</t>
  </si>
  <si>
    <t>William Joseph</t>
  </si>
  <si>
    <t>Williams Aurora</t>
  </si>
  <si>
    <t>Williams Jodi</t>
  </si>
  <si>
    <t>Williams Lorena</t>
  </si>
  <si>
    <t>Williams Margaret</t>
  </si>
  <si>
    <t>Williams Ramona</t>
  </si>
  <si>
    <t>Williams Ronald</t>
  </si>
  <si>
    <t>Williams Sylvia</t>
  </si>
  <si>
    <t>Williamson Anthony</t>
  </si>
  <si>
    <t>Willis Christopher</t>
  </si>
  <si>
    <t>Willis Ray</t>
  </si>
  <si>
    <t>Wilson Beverly</t>
  </si>
  <si>
    <t>Wilson Charles</t>
  </si>
  <si>
    <t>Wilson Ignacio</t>
  </si>
  <si>
    <t>Wilson Kathryn</t>
  </si>
  <si>
    <t>Wilson Marci</t>
  </si>
  <si>
    <t>Wilson Mary</t>
  </si>
  <si>
    <t>Wilson Minnie</t>
  </si>
  <si>
    <t>Wingfield John</t>
  </si>
  <si>
    <t>Wingfield Stephen</t>
  </si>
  <si>
    <t>Winship Eugene</t>
  </si>
  <si>
    <t>Winter Michael</t>
  </si>
  <si>
    <t>Wolfe Irving</t>
  </si>
  <si>
    <t>Wolfe Ward</t>
  </si>
  <si>
    <t>Wood Denise</t>
  </si>
  <si>
    <t>Wood Eugene</t>
  </si>
  <si>
    <t>Wood Tracy</t>
  </si>
  <si>
    <t>Woodruff Shawn</t>
  </si>
  <si>
    <t>Woodrum Clyde</t>
  </si>
  <si>
    <t>Woods John</t>
  </si>
  <si>
    <t>Woods Margaret</t>
  </si>
  <si>
    <t>Wright Andrea</t>
  </si>
  <si>
    <t>Wright Estelle</t>
  </si>
  <si>
    <t>Wright Jaime</t>
  </si>
  <si>
    <t>Wright Linda</t>
  </si>
  <si>
    <t>Wurth William</t>
  </si>
  <si>
    <t>Ybarra Robert</t>
  </si>
  <si>
    <t>Yorke Wanda</t>
  </si>
  <si>
    <t>Young Ann</t>
  </si>
  <si>
    <t>Young Kathleen</t>
  </si>
  <si>
    <t>Youngblood Thomas</t>
  </si>
  <si>
    <t>Zarate Todd</t>
  </si>
  <si>
    <t>Zorn Flavia</t>
  </si>
  <si>
    <t>Zuniga William</t>
  </si>
  <si>
    <t>AbsentDays2</t>
  </si>
  <si>
    <t>Sum of AbsentDays2</t>
  </si>
  <si>
    <t>Count of Full Name</t>
  </si>
  <si>
    <t>Max of AbsentHours</t>
  </si>
  <si>
    <t>Min of AbsentHours</t>
  </si>
  <si>
    <t>Max of AbsentDays2</t>
  </si>
  <si>
    <t>Min of AbsentDays2</t>
  </si>
  <si>
    <t>Absent Hours</t>
  </si>
  <si>
    <t>80 - 119</t>
  </si>
  <si>
    <t>40 - 79</t>
  </si>
  <si>
    <t>199 - 238</t>
  </si>
  <si>
    <t>239 -278</t>
  </si>
  <si>
    <t>159 - 198</t>
  </si>
  <si>
    <t>Employee Absent Hour Group</t>
  </si>
  <si>
    <t>0 - 39</t>
  </si>
  <si>
    <t>120- 158</t>
  </si>
  <si>
    <t>Learning Stage</t>
  </si>
  <si>
    <t>Fitting in Stage</t>
  </si>
  <si>
    <t>Expertise Stage</t>
  </si>
  <si>
    <t>Belonging Stage</t>
  </si>
  <si>
    <t>Mentoring Stage</t>
  </si>
  <si>
    <t>Reflection Stage</t>
  </si>
  <si>
    <t>Youth</t>
  </si>
  <si>
    <t>Adults</t>
  </si>
  <si>
    <t>Seniors</t>
  </si>
  <si>
    <t>Elders</t>
  </si>
  <si>
    <t>Young Adults</t>
  </si>
  <si>
    <t>Teenagers</t>
  </si>
  <si>
    <t xml:space="preserve">Chronic </t>
  </si>
  <si>
    <t>Excused</t>
  </si>
  <si>
    <t>Habitual</t>
  </si>
  <si>
    <t>Scheduled</t>
  </si>
  <si>
    <t>Maintained</t>
  </si>
  <si>
    <t>Unexcused</t>
  </si>
  <si>
    <t>Column1</t>
  </si>
  <si>
    <t>Column2</t>
  </si>
  <si>
    <t>Violative</t>
  </si>
  <si>
    <t>Age Category</t>
  </si>
  <si>
    <t>Lengthservice Category</t>
  </si>
  <si>
    <t>AbsentHours category</t>
  </si>
  <si>
    <t>authorized/planned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</si>
</sst>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quotePrefix="1"/>
    <xf numFmtId="9"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4" formatCode="0.0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00FFFF"/>
      <color rgb="FF9900CC"/>
      <color rgb="FF00F698"/>
      <color rgb="FFE7E6E6"/>
      <color rgb="FF23D38C"/>
      <color rgb="FF5BDB7D"/>
      <color rgb="FF66FFCC"/>
      <color rgb="FF00FFCC"/>
      <color rgb="FF9218B8"/>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1.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(ASSIGNMENT).xlsx]job title by employee!PivotTable2</c:name>
    <c:fmtId val="0"/>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7030A0"/>
          </a:solidFill>
          <a:ln>
            <a:noFill/>
          </a:ln>
          <a:effectLst/>
        </c:spPr>
      </c:pivotFmt>
      <c:pivotFmt>
        <c:idx val="2"/>
        <c:spPr>
          <a:solidFill>
            <a:srgbClr val="23D38C"/>
          </a:solidFill>
          <a:ln>
            <a:noFill/>
          </a:ln>
          <a:effectLst/>
        </c:spPr>
      </c:pivotFmt>
      <c:pivotFmt>
        <c:idx val="3"/>
        <c:spPr>
          <a:solidFill>
            <a:srgbClr val="00FFFF"/>
          </a:solidFill>
          <a:ln>
            <a:noFill/>
          </a:ln>
          <a:effectLst/>
        </c:spPr>
      </c:pivotFmt>
      <c:pivotFmt>
        <c:idx val="4"/>
        <c:spPr>
          <a:solidFill>
            <a:srgbClr val="002060"/>
          </a:solidFill>
          <a:ln>
            <a:noFill/>
          </a:ln>
          <a:effectLst/>
        </c:spPr>
      </c:pivotFmt>
    </c:pivotFmts>
    <c:plotArea>
      <c:layout>
        <c:manualLayout>
          <c:layoutTarget val="inner"/>
          <c:xMode val="edge"/>
          <c:yMode val="edge"/>
          <c:x val="0.12865508924353203"/>
          <c:y val="0"/>
          <c:w val="0.87134491075646803"/>
          <c:h val="0.58485498136262382"/>
        </c:manualLayout>
      </c:layout>
      <c:barChart>
        <c:barDir val="col"/>
        <c:grouping val="clustered"/>
        <c:varyColors val="0"/>
        <c:ser>
          <c:idx val="0"/>
          <c:order val="0"/>
          <c:tx>
            <c:strRef>
              <c:f>'job title by employee'!$B$1</c:f>
              <c:strCache>
                <c:ptCount val="1"/>
                <c:pt idx="0">
                  <c:v>Total</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2-E40E-4379-9366-DCD75194E82B}"/>
              </c:ext>
            </c:extLst>
          </c:dPt>
          <c:dPt>
            <c:idx val="1"/>
            <c:invertIfNegative val="0"/>
            <c:bubble3D val="0"/>
            <c:spPr>
              <a:solidFill>
                <a:srgbClr val="23D38C"/>
              </a:solidFill>
              <a:ln>
                <a:noFill/>
              </a:ln>
              <a:effectLst/>
            </c:spPr>
            <c:extLst>
              <c:ext xmlns:c16="http://schemas.microsoft.com/office/drawing/2014/chart" uri="{C3380CC4-5D6E-409C-BE32-E72D297353CC}">
                <c16:uniqueId val="{00000003-E40E-4379-9366-DCD75194E82B}"/>
              </c:ext>
            </c:extLst>
          </c:dPt>
          <c:dPt>
            <c:idx val="2"/>
            <c:invertIfNegative val="0"/>
            <c:bubble3D val="0"/>
            <c:spPr>
              <a:solidFill>
                <a:srgbClr val="00FFFF"/>
              </a:solidFill>
              <a:ln>
                <a:noFill/>
              </a:ln>
              <a:effectLst/>
            </c:spPr>
            <c:extLst>
              <c:ext xmlns:c16="http://schemas.microsoft.com/office/drawing/2014/chart" uri="{C3380CC4-5D6E-409C-BE32-E72D297353CC}">
                <c16:uniqueId val="{00000004-E40E-4379-9366-DCD75194E82B}"/>
              </c:ext>
            </c:extLst>
          </c:dPt>
          <c:dPt>
            <c:idx val="4"/>
            <c:invertIfNegative val="0"/>
            <c:bubble3D val="0"/>
            <c:spPr>
              <a:solidFill>
                <a:srgbClr val="002060"/>
              </a:solidFill>
              <a:ln>
                <a:noFill/>
              </a:ln>
              <a:effectLst/>
            </c:spPr>
            <c:extLst>
              <c:ext xmlns:c16="http://schemas.microsoft.com/office/drawing/2014/chart" uri="{C3380CC4-5D6E-409C-BE32-E72D297353CC}">
                <c16:uniqueId val="{00000005-E40E-4379-9366-DCD75194E82B}"/>
              </c:ext>
            </c:extLst>
          </c:dPt>
          <c:dLbls>
            <c:spPr>
              <a:solidFill>
                <a:sysClr val="window" lastClr="FFFF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'job title by employee'!$A$2:$A$7</c:f>
              <c:strCache>
                <c:ptCount val="5"/>
                <c:pt idx="0">
                  <c:v>Cashier</c:v>
                </c:pt>
                <c:pt idx="1">
                  <c:v>Dairy Person</c:v>
                </c:pt>
                <c:pt idx="2">
                  <c:v>Meat Cutter</c:v>
                </c:pt>
                <c:pt idx="3">
                  <c:v>Baker</c:v>
                </c:pt>
                <c:pt idx="4">
                  <c:v>Produce Clerk</c:v>
                </c:pt>
              </c:strCache>
            </c:strRef>
          </c:cat>
          <c:val>
            <c:numRef>
              <c:f>'job title by employee'!$B$2:$B$7</c:f>
              <c:numCache>
                <c:formatCode>_(* #,##0_);_(* \(#,##0\);_(* "-"??_);_(@_)</c:formatCode>
                <c:ptCount val="5"/>
                <c:pt idx="0">
                  <c:v>1703</c:v>
                </c:pt>
                <c:pt idx="1">
                  <c:v>1514</c:v>
                </c:pt>
                <c:pt idx="2">
                  <c:v>1480</c:v>
                </c:pt>
                <c:pt idx="3">
                  <c:v>1404</c:v>
                </c:pt>
                <c:pt idx="4">
                  <c:v>1129</c:v>
                </c:pt>
              </c:numCache>
            </c:numRef>
          </c:val>
          <c:extLst>
            <c:ext xmlns:c16="http://schemas.microsoft.com/office/drawing/2014/chart" uri="{C3380CC4-5D6E-409C-BE32-E72D297353CC}">
              <c16:uniqueId val="{00000000-E40E-4379-9366-DCD75194E82B}"/>
            </c:ext>
          </c:extLst>
        </c:ser>
        <c:dLbls>
          <c:showLegendKey val="0"/>
          <c:showVal val="0"/>
          <c:showCatName val="0"/>
          <c:showSerName val="0"/>
          <c:showPercent val="0"/>
          <c:showBubbleSize val="0"/>
        </c:dLbls>
        <c:gapWidth val="219"/>
        <c:overlap val="-27"/>
        <c:axId val="1777342495"/>
        <c:axId val="1777344159"/>
      </c:barChart>
      <c:catAx>
        <c:axId val="1777342495"/>
        <c:scaling>
          <c:orientation val="minMax"/>
        </c:scaling>
        <c:delete val="0"/>
        <c:axPos val="b"/>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777344159"/>
        <c:crosses val="autoZero"/>
        <c:auto val="1"/>
        <c:lblAlgn val="ctr"/>
        <c:lblOffset val="100"/>
        <c:noMultiLvlLbl val="0"/>
      </c:catAx>
      <c:valAx>
        <c:axId val="1777344159"/>
        <c:scaling>
          <c:orientation val="minMax"/>
        </c:scaling>
        <c:delete val="1"/>
        <c:axPos val="l"/>
        <c:numFmt formatCode="_(* #,##0_);_(* \(#,##0\);_(* &quot;-&quot;??_);_(@_)" sourceLinked="1"/>
        <c:majorTickMark val="none"/>
        <c:minorTickMark val="none"/>
        <c:tickLblPos val="nextTo"/>
        <c:crossAx val="177734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(ASSIGNMENT).xlsx]store location by employee!PivotTable5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18B8"/>
          </a:solidFill>
          <a:ln w="19050">
            <a:solidFill>
              <a:schemeClr val="lt1"/>
            </a:solidFill>
          </a:ln>
          <a:effectLst/>
        </c:spPr>
      </c:pivotFmt>
      <c:pivotFmt>
        <c:idx val="2"/>
        <c:spPr>
          <a:solidFill>
            <a:srgbClr val="66FFCC"/>
          </a:solidFill>
          <a:ln w="19050">
            <a:solidFill>
              <a:schemeClr val="lt1"/>
            </a:solidFill>
          </a:ln>
          <a:effectLst/>
        </c:spPr>
      </c:pivotFmt>
      <c:pivotFmt>
        <c:idx val="3"/>
        <c:spPr>
          <a:solidFill>
            <a:srgbClr val="33CCFF"/>
          </a:solidFill>
          <a:ln w="19050">
            <a:solidFill>
              <a:schemeClr val="lt1"/>
            </a:solidFill>
          </a:ln>
          <a:effectLst/>
        </c:spPr>
      </c:pivotFmt>
      <c:pivotFmt>
        <c:idx val="4"/>
        <c:spPr>
          <a:solidFill>
            <a:srgbClr val="5BDB7D"/>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1.9609196933489073E-2"/>
          <c:y val="0.22385205382896042"/>
          <c:w val="0.62527312839024418"/>
          <c:h val="0.57114159316657853"/>
        </c:manualLayout>
      </c:layout>
      <c:pieChart>
        <c:varyColors val="1"/>
        <c:ser>
          <c:idx val="0"/>
          <c:order val="0"/>
          <c:tx>
            <c:strRef>
              <c:f>'store location by employee'!$B$1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EA-433F-94A5-1E1DFEF904F6}"/>
              </c:ext>
            </c:extLst>
          </c:dPt>
          <c:dPt>
            <c:idx val="1"/>
            <c:bubble3D val="0"/>
            <c:spPr>
              <a:solidFill>
                <a:srgbClr val="9218B8"/>
              </a:solidFill>
              <a:ln w="19050">
                <a:solidFill>
                  <a:schemeClr val="lt1"/>
                </a:solidFill>
              </a:ln>
              <a:effectLst/>
            </c:spPr>
            <c:extLst>
              <c:ext xmlns:c16="http://schemas.microsoft.com/office/drawing/2014/chart" uri="{C3380CC4-5D6E-409C-BE32-E72D297353CC}">
                <c16:uniqueId val="{00000002-A496-44A8-AFAD-8A25FBF0E90E}"/>
              </c:ext>
            </c:extLst>
          </c:dPt>
          <c:dPt>
            <c:idx val="2"/>
            <c:bubble3D val="0"/>
            <c:spPr>
              <a:solidFill>
                <a:srgbClr val="66FFCC"/>
              </a:solidFill>
              <a:ln w="19050">
                <a:solidFill>
                  <a:schemeClr val="lt1"/>
                </a:solidFill>
              </a:ln>
              <a:effectLst/>
            </c:spPr>
            <c:extLst>
              <c:ext xmlns:c16="http://schemas.microsoft.com/office/drawing/2014/chart" uri="{C3380CC4-5D6E-409C-BE32-E72D297353CC}">
                <c16:uniqueId val="{00000003-A496-44A8-AFAD-8A25FBF0E90E}"/>
              </c:ext>
            </c:extLst>
          </c:dPt>
          <c:dPt>
            <c:idx val="3"/>
            <c:bubble3D val="0"/>
            <c:spPr>
              <a:solidFill>
                <a:srgbClr val="33CCFF"/>
              </a:solidFill>
              <a:ln w="19050">
                <a:solidFill>
                  <a:schemeClr val="lt1"/>
                </a:solidFill>
              </a:ln>
              <a:effectLst/>
            </c:spPr>
            <c:extLst>
              <c:ext xmlns:c16="http://schemas.microsoft.com/office/drawing/2014/chart" uri="{C3380CC4-5D6E-409C-BE32-E72D297353CC}">
                <c16:uniqueId val="{00000004-A496-44A8-AFAD-8A25FBF0E90E}"/>
              </c:ext>
            </c:extLst>
          </c:dPt>
          <c:dPt>
            <c:idx val="4"/>
            <c:bubble3D val="0"/>
            <c:spPr>
              <a:solidFill>
                <a:srgbClr val="5BDB7D"/>
              </a:solidFill>
              <a:ln w="19050">
                <a:solidFill>
                  <a:schemeClr val="lt1"/>
                </a:solidFill>
              </a:ln>
              <a:effectLst/>
            </c:spPr>
            <c:extLst>
              <c:ext xmlns:c16="http://schemas.microsoft.com/office/drawing/2014/chart" uri="{C3380CC4-5D6E-409C-BE32-E72D297353CC}">
                <c16:uniqueId val="{00000005-A496-44A8-AFAD-8A25FBF0E9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 location by employee'!$A$2:$A$7</c:f>
              <c:strCache>
                <c:ptCount val="5"/>
                <c:pt idx="0">
                  <c:v>Vancouver</c:v>
                </c:pt>
                <c:pt idx="1">
                  <c:v>Victoria</c:v>
                </c:pt>
                <c:pt idx="2">
                  <c:v>Nanaimo</c:v>
                </c:pt>
                <c:pt idx="3">
                  <c:v>New Westminster</c:v>
                </c:pt>
                <c:pt idx="4">
                  <c:v>Kelowna</c:v>
                </c:pt>
              </c:strCache>
            </c:strRef>
          </c:cat>
          <c:val>
            <c:numRef>
              <c:f>'store location by employee'!$B$2:$B$7</c:f>
              <c:numCache>
                <c:formatCode>_(* #,##0_);_(* \(#,##0\);_(* "-"??_);_(@_)</c:formatCode>
                <c:ptCount val="5"/>
                <c:pt idx="0">
                  <c:v>1836</c:v>
                </c:pt>
                <c:pt idx="1">
                  <c:v>853</c:v>
                </c:pt>
                <c:pt idx="2">
                  <c:v>610</c:v>
                </c:pt>
                <c:pt idx="3">
                  <c:v>525</c:v>
                </c:pt>
                <c:pt idx="4">
                  <c:v>418</c:v>
                </c:pt>
              </c:numCache>
            </c:numRef>
          </c:val>
          <c:extLst>
            <c:ext xmlns:c16="http://schemas.microsoft.com/office/drawing/2014/chart" uri="{C3380CC4-5D6E-409C-BE32-E72D297353CC}">
              <c16:uniqueId val="{00000000-A496-44A8-AFAD-8A25FBF0E90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4385966764843972"/>
          <c:y val="0.25323613700230935"/>
          <c:w val="0.3251925504383863"/>
          <c:h val="0.57362158352114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City!PivotTable6</c:name>
    <c:fmtId val="0"/>
  </c:pivotSource>
  <c:chart>
    <c:autoTitleDeleted val="1"/>
    <c:pivotFmts>
      <c:pivotFmt>
        <c:idx val="0"/>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3"/>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4"/>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5"/>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7.9319553805774282E-2"/>
          <c:y val="5.5555555555555552E-2"/>
          <c:w val="0.87109711286089253"/>
          <c:h val="0.85093394575678039"/>
        </c:manualLayout>
      </c:layout>
      <c:areaChart>
        <c:grouping val="standard"/>
        <c:varyColors val="0"/>
        <c:ser>
          <c:idx val="0"/>
          <c:order val="0"/>
          <c:tx>
            <c:strRef>
              <c:f>'Employee by City'!$B$1</c:f>
              <c:strCache>
                <c:ptCount val="1"/>
                <c:pt idx="0">
                  <c:v>Total</c:v>
                </c:pt>
              </c:strCache>
            </c:strRef>
          </c:tx>
          <c:spPr>
            <a:solidFill>
              <a:srgbClr val="00FFFF"/>
            </a:solidFill>
            <a:ln>
              <a:noFill/>
            </a:ln>
            <a:effectLst/>
          </c:spPr>
          <c:dPt>
            <c:idx val="0"/>
            <c:bubble3D val="0"/>
            <c:extLst>
              <c:ext xmlns:c16="http://schemas.microsoft.com/office/drawing/2014/chart" uri="{C3380CC4-5D6E-409C-BE32-E72D297353CC}">
                <c16:uniqueId val="{00000002-3C5E-4FE0-9256-6A66D540D922}"/>
              </c:ext>
            </c:extLst>
          </c:dPt>
          <c:dPt>
            <c:idx val="1"/>
            <c:bubble3D val="0"/>
            <c:extLst>
              <c:ext xmlns:c16="http://schemas.microsoft.com/office/drawing/2014/chart" uri="{C3380CC4-5D6E-409C-BE32-E72D297353CC}">
                <c16:uniqueId val="{00000003-3C5E-4FE0-9256-6A66D540D922}"/>
              </c:ext>
            </c:extLst>
          </c:dPt>
          <c:dPt>
            <c:idx val="2"/>
            <c:bubble3D val="0"/>
            <c:extLst>
              <c:ext xmlns:c16="http://schemas.microsoft.com/office/drawing/2014/chart" uri="{C3380CC4-5D6E-409C-BE32-E72D297353CC}">
                <c16:uniqueId val="{00000004-3C5E-4FE0-9256-6A66D540D922}"/>
              </c:ext>
            </c:extLst>
          </c:dPt>
          <c:dPt>
            <c:idx val="3"/>
            <c:bubble3D val="0"/>
            <c:extLst>
              <c:ext xmlns:c16="http://schemas.microsoft.com/office/drawing/2014/chart" uri="{C3380CC4-5D6E-409C-BE32-E72D297353CC}">
                <c16:uniqueId val="{00000005-3C5E-4FE0-9256-6A66D540D922}"/>
              </c:ext>
            </c:extLst>
          </c:dPt>
          <c:dPt>
            <c:idx val="4"/>
            <c:bubble3D val="0"/>
            <c:extLst>
              <c:ext xmlns:c16="http://schemas.microsoft.com/office/drawing/2014/chart" uri="{C3380CC4-5D6E-409C-BE32-E72D297353CC}">
                <c16:uniqueId val="{00000006-3C5E-4FE0-9256-6A66D540D922}"/>
              </c:ext>
            </c:extLst>
          </c:dPt>
          <c:dLbls>
            <c:dLbl>
              <c:idx val="0"/>
              <c:layout>
                <c:manualLayout>
                  <c:x val="6.1111111111111109E-2"/>
                  <c:y val="-0.40740740740740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5E-4FE0-9256-6A66D540D922}"/>
                </c:ext>
              </c:extLst>
            </c:dLbl>
            <c:dLbl>
              <c:idx val="1"/>
              <c:layout>
                <c:manualLayout>
                  <c:x val="8.3333333333333384E-3"/>
                  <c:y val="-0.20138888888888892"/>
                </c:manualLayout>
              </c:layout>
              <c:showLegendKey val="0"/>
              <c:showVal val="1"/>
              <c:showCatName val="0"/>
              <c:showSerName val="0"/>
              <c:showPercent val="0"/>
              <c:showBubbleSize val="0"/>
              <c:extLst>
                <c:ext xmlns:c15="http://schemas.microsoft.com/office/drawing/2012/chart" uri="{CE6537A1-D6FC-4f65-9D91-7224C49458BB}">
                  <c15:layout>
                    <c:manualLayout>
                      <c:w val="9.0257655293088365E-2"/>
                      <c:h val="7.7255759696704562E-2"/>
                    </c:manualLayout>
                  </c15:layout>
                </c:ext>
                <c:ext xmlns:c16="http://schemas.microsoft.com/office/drawing/2014/chart" uri="{C3380CC4-5D6E-409C-BE32-E72D297353CC}">
                  <c16:uniqueId val="{00000003-3C5E-4FE0-9256-6A66D540D922}"/>
                </c:ext>
              </c:extLst>
            </c:dLbl>
            <c:dLbl>
              <c:idx val="2"/>
              <c:layout>
                <c:manualLayout>
                  <c:x val="2.2222222222222216E-2"/>
                  <c:y val="-0.16666666666666666"/>
                </c:manualLayout>
              </c:layout>
              <c:showLegendKey val="0"/>
              <c:showVal val="1"/>
              <c:showCatName val="0"/>
              <c:showSerName val="0"/>
              <c:showPercent val="0"/>
              <c:showBubbleSize val="0"/>
              <c:extLst>
                <c:ext xmlns:c15="http://schemas.microsoft.com/office/drawing/2012/chart" uri="{CE6537A1-D6FC-4f65-9D91-7224C49458BB}">
                  <c15:layout>
                    <c:manualLayout>
                      <c:w val="9.5813210848643901E-2"/>
                      <c:h val="9.1144648585593471E-2"/>
                    </c:manualLayout>
                  </c15:layout>
                </c:ext>
                <c:ext xmlns:c16="http://schemas.microsoft.com/office/drawing/2014/chart" uri="{C3380CC4-5D6E-409C-BE32-E72D297353CC}">
                  <c16:uniqueId val="{00000004-3C5E-4FE0-9256-6A66D540D922}"/>
                </c:ext>
              </c:extLst>
            </c:dLbl>
            <c:dLbl>
              <c:idx val="3"/>
              <c:layout>
                <c:manualLayout>
                  <c:x val="-2.7777777777777748E-3"/>
                  <c:y val="-0.12037037037037036"/>
                </c:manualLayout>
              </c:layout>
              <c:showLegendKey val="0"/>
              <c:showVal val="1"/>
              <c:showCatName val="0"/>
              <c:showSerName val="0"/>
              <c:showPercent val="0"/>
              <c:showBubbleSize val="0"/>
              <c:extLst>
                <c:ext xmlns:c15="http://schemas.microsoft.com/office/drawing/2012/chart" uri="{CE6537A1-D6FC-4f65-9D91-7224C49458BB}">
                  <c15:layout>
                    <c:manualLayout>
                      <c:w val="9.0257655293088365E-2"/>
                      <c:h val="9.1144648585593471E-2"/>
                    </c:manualLayout>
                  </c15:layout>
                </c:ext>
                <c:ext xmlns:c16="http://schemas.microsoft.com/office/drawing/2014/chart" uri="{C3380CC4-5D6E-409C-BE32-E72D297353CC}">
                  <c16:uniqueId val="{00000005-3C5E-4FE0-9256-6A66D540D922}"/>
                </c:ext>
              </c:extLst>
            </c:dLbl>
            <c:dLbl>
              <c:idx val="4"/>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6-3C5E-4FE0-9256-6A66D540D922}"/>
                </c:ext>
              </c:extLst>
            </c:dLbl>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'Employee by City'!$A$2:$A$7</c:f>
              <c:strCache>
                <c:ptCount val="5"/>
                <c:pt idx="0">
                  <c:v>Vancouver</c:v>
                </c:pt>
                <c:pt idx="1">
                  <c:v>Victoria</c:v>
                </c:pt>
                <c:pt idx="2">
                  <c:v>New Westminster</c:v>
                </c:pt>
                <c:pt idx="3">
                  <c:v>Burnaby</c:v>
                </c:pt>
                <c:pt idx="4">
                  <c:v>Surrey</c:v>
                </c:pt>
              </c:strCache>
            </c:strRef>
          </c:cat>
          <c:val>
            <c:numRef>
              <c:f>'Employee by City'!$B$2:$B$7</c:f>
              <c:numCache>
                <c:formatCode>_(* #,##0_);_(* \(#,##0\);_(* "-"??_);_(@_)</c:formatCode>
                <c:ptCount val="5"/>
                <c:pt idx="0">
                  <c:v>1780</c:v>
                </c:pt>
                <c:pt idx="1">
                  <c:v>690</c:v>
                </c:pt>
                <c:pt idx="2">
                  <c:v>540</c:v>
                </c:pt>
                <c:pt idx="3">
                  <c:v>339</c:v>
                </c:pt>
                <c:pt idx="4">
                  <c:v>275</c:v>
                </c:pt>
              </c:numCache>
            </c:numRef>
          </c:val>
          <c:extLst>
            <c:ext xmlns:c16="http://schemas.microsoft.com/office/drawing/2014/chart" uri="{C3380CC4-5D6E-409C-BE32-E72D297353CC}">
              <c16:uniqueId val="{00000000-3C5E-4FE0-9256-6A66D540D922}"/>
            </c:ext>
          </c:extLst>
        </c:ser>
        <c:dLbls>
          <c:showLegendKey val="0"/>
          <c:showVal val="0"/>
          <c:showCatName val="0"/>
          <c:showSerName val="0"/>
          <c:showPercent val="0"/>
          <c:showBubbleSize val="0"/>
        </c:dLbls>
        <c:axId val="1779557375"/>
        <c:axId val="1779559039"/>
      </c:areaChart>
      <c:catAx>
        <c:axId val="177955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59039"/>
        <c:crosses val="autoZero"/>
        <c:auto val="1"/>
        <c:lblAlgn val="ctr"/>
        <c:lblOffset val="100"/>
        <c:noMultiLvlLbl val="0"/>
      </c:catAx>
      <c:valAx>
        <c:axId val="1779559039"/>
        <c:scaling>
          <c:orientation val="minMax"/>
        </c:scaling>
        <c:delete val="1"/>
        <c:axPos val="l"/>
        <c:numFmt formatCode="_(* #,##0_);_(* \(#,##0\);_(* &quot;-&quot;??_);_(@_)" sourceLinked="1"/>
        <c:majorTickMark val="none"/>
        <c:minorTickMark val="none"/>
        <c:tickLblPos val="nextTo"/>
        <c:crossAx val="1779557375"/>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City!PivotTable16</c:name>
    <c:fmtId val="10"/>
  </c:pivotSource>
  <c:chart>
    <c:autoTitleDeleted val="1"/>
    <c:pivotFmts>
      <c:pivotFmt>
        <c:idx val="0"/>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 by City'!$B$22</c:f>
              <c:strCache>
                <c:ptCount val="1"/>
                <c:pt idx="0">
                  <c:v>Total</c:v>
                </c:pt>
              </c:strCache>
            </c:strRef>
          </c:tx>
          <c:spPr>
            <a:solidFill>
              <a:srgbClr val="00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 by City'!$A$23:$A$26</c:f>
              <c:strCache>
                <c:ptCount val="3"/>
                <c:pt idx="0">
                  <c:v>Blue River</c:v>
                </c:pt>
                <c:pt idx="1">
                  <c:v>Lytton</c:v>
                </c:pt>
                <c:pt idx="2">
                  <c:v>Keremeos</c:v>
                </c:pt>
              </c:strCache>
            </c:strRef>
          </c:cat>
          <c:val>
            <c:numRef>
              <c:f>'Employee by City'!$B$23:$B$26</c:f>
              <c:numCache>
                <c:formatCode>_(* #,##0_);_(* \(#,##0\);_(* "-"??_);_(@_)</c:formatCode>
                <c:ptCount val="3"/>
                <c:pt idx="0">
                  <c:v>2</c:v>
                </c:pt>
                <c:pt idx="1">
                  <c:v>2</c:v>
                </c:pt>
                <c:pt idx="2">
                  <c:v>2</c:v>
                </c:pt>
              </c:numCache>
            </c:numRef>
          </c:val>
          <c:extLst>
            <c:ext xmlns:c16="http://schemas.microsoft.com/office/drawing/2014/chart" uri="{C3380CC4-5D6E-409C-BE32-E72D297353CC}">
              <c16:uniqueId val="{00000000-82BB-44C2-986F-6D9BDCCC0BF2}"/>
            </c:ext>
          </c:extLst>
        </c:ser>
        <c:dLbls>
          <c:showLegendKey val="0"/>
          <c:showVal val="0"/>
          <c:showCatName val="0"/>
          <c:showSerName val="0"/>
          <c:showPercent val="0"/>
          <c:showBubbleSize val="0"/>
        </c:dLbls>
        <c:gapWidth val="219"/>
        <c:overlap val="-27"/>
        <c:axId val="984621664"/>
        <c:axId val="984622080"/>
      </c:barChart>
      <c:catAx>
        <c:axId val="98462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622080"/>
        <c:crosses val="autoZero"/>
        <c:auto val="1"/>
        <c:lblAlgn val="ctr"/>
        <c:lblOffset val="100"/>
        <c:noMultiLvlLbl val="0"/>
      </c:catAx>
      <c:valAx>
        <c:axId val="984622080"/>
        <c:scaling>
          <c:orientation val="minMax"/>
        </c:scaling>
        <c:delete val="1"/>
        <c:axPos val="l"/>
        <c:numFmt formatCode="_(* #,##0_);_(* \(#,##0\);_(* &quot;-&quot;??_);_(@_)" sourceLinked="1"/>
        <c:majorTickMark val="none"/>
        <c:minorTickMark val="none"/>
        <c:tickLblPos val="nextTo"/>
        <c:crossAx val="98462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City!PivotTable16</c:name>
    <c:fmtId val="12"/>
  </c:pivotSource>
  <c:chart>
    <c:autoTitleDeleted val="1"/>
    <c:pivotFmts>
      <c:pivotFmt>
        <c:idx val="0"/>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052396878483832E-2"/>
          <c:y val="6.5330409598753442E-2"/>
          <c:w val="0.90189520624303232"/>
          <c:h val="0.66623128648530361"/>
        </c:manualLayout>
      </c:layout>
      <c:barChart>
        <c:barDir val="col"/>
        <c:grouping val="clustered"/>
        <c:varyColors val="0"/>
        <c:ser>
          <c:idx val="0"/>
          <c:order val="0"/>
          <c:tx>
            <c:strRef>
              <c:f>'Employee by City'!$B$22</c:f>
              <c:strCache>
                <c:ptCount val="1"/>
                <c:pt idx="0">
                  <c:v>Total</c:v>
                </c:pt>
              </c:strCache>
            </c:strRef>
          </c:tx>
          <c:spPr>
            <a:solidFill>
              <a:srgbClr val="00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 by City'!$A$23:$A$26</c:f>
              <c:strCache>
                <c:ptCount val="3"/>
                <c:pt idx="0">
                  <c:v>Blue River</c:v>
                </c:pt>
                <c:pt idx="1">
                  <c:v>Lytton</c:v>
                </c:pt>
                <c:pt idx="2">
                  <c:v>Keremeos</c:v>
                </c:pt>
              </c:strCache>
            </c:strRef>
          </c:cat>
          <c:val>
            <c:numRef>
              <c:f>'Employee by City'!$B$23:$B$26</c:f>
              <c:numCache>
                <c:formatCode>_(* #,##0_);_(* \(#,##0\);_(* "-"??_);_(@_)</c:formatCode>
                <c:ptCount val="3"/>
                <c:pt idx="0">
                  <c:v>2</c:v>
                </c:pt>
                <c:pt idx="1">
                  <c:v>2</c:v>
                </c:pt>
                <c:pt idx="2">
                  <c:v>2</c:v>
                </c:pt>
              </c:numCache>
            </c:numRef>
          </c:val>
          <c:extLst>
            <c:ext xmlns:c16="http://schemas.microsoft.com/office/drawing/2014/chart" uri="{C3380CC4-5D6E-409C-BE32-E72D297353CC}">
              <c16:uniqueId val="{00000000-C530-4871-9C19-48EF1869E965}"/>
            </c:ext>
          </c:extLst>
        </c:ser>
        <c:dLbls>
          <c:showLegendKey val="0"/>
          <c:showVal val="0"/>
          <c:showCatName val="0"/>
          <c:showSerName val="0"/>
          <c:showPercent val="0"/>
          <c:showBubbleSize val="0"/>
        </c:dLbls>
        <c:gapWidth val="219"/>
        <c:overlap val="-27"/>
        <c:axId val="984621664"/>
        <c:axId val="984622080"/>
      </c:barChart>
      <c:catAx>
        <c:axId val="98462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984622080"/>
        <c:crosses val="autoZero"/>
        <c:auto val="1"/>
        <c:lblAlgn val="ctr"/>
        <c:lblOffset val="100"/>
        <c:noMultiLvlLbl val="0"/>
      </c:catAx>
      <c:valAx>
        <c:axId val="984622080"/>
        <c:scaling>
          <c:orientation val="minMax"/>
        </c:scaling>
        <c:delete val="1"/>
        <c:axPos val="l"/>
        <c:numFmt formatCode="_(* #,##0_);_(* \(#,##0\);_(* &quot;-&quot;??_);_(@_)" sourceLinked="1"/>
        <c:majorTickMark val="none"/>
        <c:minorTickMark val="none"/>
        <c:tickLblPos val="nextTo"/>
        <c:crossAx val="98462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City!PivotTable6</c:name>
    <c:fmtId val="12"/>
  </c:pivotSource>
  <c:chart>
    <c:autoTitleDeleted val="1"/>
    <c:pivotFmts>
      <c:pivotFmt>
        <c:idx val="0"/>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3"/>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4"/>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5"/>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9"/>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10"/>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11"/>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15"/>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16"/>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17"/>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21"/>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22"/>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23"/>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9.3608202820801262E-2"/>
          <c:y val="6.1731172492327357E-3"/>
          <c:w val="0.87109711286089253"/>
          <c:h val="0.67446817382602109"/>
        </c:manualLayout>
      </c:layout>
      <c:areaChart>
        <c:grouping val="standard"/>
        <c:varyColors val="0"/>
        <c:ser>
          <c:idx val="0"/>
          <c:order val="0"/>
          <c:tx>
            <c:strRef>
              <c:f>'Employee by City'!$B$1</c:f>
              <c:strCache>
                <c:ptCount val="1"/>
                <c:pt idx="0">
                  <c:v>Total</c:v>
                </c:pt>
              </c:strCache>
            </c:strRef>
          </c:tx>
          <c:spPr>
            <a:solidFill>
              <a:srgbClr val="00FFFF"/>
            </a:solidFill>
            <a:ln>
              <a:noFill/>
            </a:ln>
            <a:effectLst/>
          </c:spPr>
          <c:dPt>
            <c:idx val="0"/>
            <c:bubble3D val="0"/>
            <c:extLst>
              <c:ext xmlns:c16="http://schemas.microsoft.com/office/drawing/2014/chart" uri="{C3380CC4-5D6E-409C-BE32-E72D297353CC}">
                <c16:uniqueId val="{00000000-FD1B-466B-B2D0-99E55A1AF04C}"/>
              </c:ext>
            </c:extLst>
          </c:dPt>
          <c:dPt>
            <c:idx val="1"/>
            <c:bubble3D val="0"/>
            <c:extLst>
              <c:ext xmlns:c16="http://schemas.microsoft.com/office/drawing/2014/chart" uri="{C3380CC4-5D6E-409C-BE32-E72D297353CC}">
                <c16:uniqueId val="{00000001-FD1B-466B-B2D0-99E55A1AF04C}"/>
              </c:ext>
            </c:extLst>
          </c:dPt>
          <c:dPt>
            <c:idx val="2"/>
            <c:bubble3D val="0"/>
            <c:extLst>
              <c:ext xmlns:c16="http://schemas.microsoft.com/office/drawing/2014/chart" uri="{C3380CC4-5D6E-409C-BE32-E72D297353CC}">
                <c16:uniqueId val="{00000002-FD1B-466B-B2D0-99E55A1AF04C}"/>
              </c:ext>
            </c:extLst>
          </c:dPt>
          <c:dPt>
            <c:idx val="3"/>
            <c:bubble3D val="0"/>
            <c:extLst>
              <c:ext xmlns:c16="http://schemas.microsoft.com/office/drawing/2014/chart" uri="{C3380CC4-5D6E-409C-BE32-E72D297353CC}">
                <c16:uniqueId val="{00000003-FD1B-466B-B2D0-99E55A1AF04C}"/>
              </c:ext>
            </c:extLst>
          </c:dPt>
          <c:dPt>
            <c:idx val="4"/>
            <c:bubble3D val="0"/>
            <c:extLst>
              <c:ext xmlns:c16="http://schemas.microsoft.com/office/drawing/2014/chart" uri="{C3380CC4-5D6E-409C-BE32-E72D297353CC}">
                <c16:uniqueId val="{00000004-FD1B-466B-B2D0-99E55A1AF04C}"/>
              </c:ext>
            </c:extLst>
          </c:dPt>
          <c:dLbls>
            <c:dLbl>
              <c:idx val="0"/>
              <c:layout>
                <c:manualLayout>
                  <c:x val="6.1111111111111109E-2"/>
                  <c:y val="-0.40740740740740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1B-466B-B2D0-99E55A1AF04C}"/>
                </c:ext>
              </c:extLst>
            </c:dLbl>
            <c:dLbl>
              <c:idx val="1"/>
              <c:layout>
                <c:manualLayout>
                  <c:x val="8.3333333333333384E-3"/>
                  <c:y val="-0.20138888888888892"/>
                </c:manualLayout>
              </c:layout>
              <c:showLegendKey val="0"/>
              <c:showVal val="1"/>
              <c:showCatName val="0"/>
              <c:showSerName val="0"/>
              <c:showPercent val="0"/>
              <c:showBubbleSize val="0"/>
              <c:extLst>
                <c:ext xmlns:c15="http://schemas.microsoft.com/office/drawing/2012/chart" uri="{CE6537A1-D6FC-4f65-9D91-7224C49458BB}">
                  <c15:layout>
                    <c:manualLayout>
                      <c:w val="9.0257655293088365E-2"/>
                      <c:h val="7.7255759696704562E-2"/>
                    </c:manualLayout>
                  </c15:layout>
                </c:ext>
                <c:ext xmlns:c16="http://schemas.microsoft.com/office/drawing/2014/chart" uri="{C3380CC4-5D6E-409C-BE32-E72D297353CC}">
                  <c16:uniqueId val="{00000001-FD1B-466B-B2D0-99E55A1AF04C}"/>
                </c:ext>
              </c:extLst>
            </c:dLbl>
            <c:dLbl>
              <c:idx val="2"/>
              <c:layout>
                <c:manualLayout>
                  <c:x val="2.2222222222222216E-2"/>
                  <c:y val="-0.16666666666666666"/>
                </c:manualLayout>
              </c:layout>
              <c:showLegendKey val="0"/>
              <c:showVal val="1"/>
              <c:showCatName val="0"/>
              <c:showSerName val="0"/>
              <c:showPercent val="0"/>
              <c:showBubbleSize val="0"/>
              <c:extLst>
                <c:ext xmlns:c15="http://schemas.microsoft.com/office/drawing/2012/chart" uri="{CE6537A1-D6FC-4f65-9D91-7224C49458BB}">
                  <c15:layout>
                    <c:manualLayout>
                      <c:w val="9.5813210848643901E-2"/>
                      <c:h val="9.1144648585593471E-2"/>
                    </c:manualLayout>
                  </c15:layout>
                </c:ext>
                <c:ext xmlns:c16="http://schemas.microsoft.com/office/drawing/2014/chart" uri="{C3380CC4-5D6E-409C-BE32-E72D297353CC}">
                  <c16:uniqueId val="{00000002-FD1B-466B-B2D0-99E55A1AF04C}"/>
                </c:ext>
              </c:extLst>
            </c:dLbl>
            <c:dLbl>
              <c:idx val="3"/>
              <c:layout>
                <c:manualLayout>
                  <c:x val="-2.7777777777777748E-3"/>
                  <c:y val="-0.12037037037037036"/>
                </c:manualLayout>
              </c:layout>
              <c:showLegendKey val="0"/>
              <c:showVal val="1"/>
              <c:showCatName val="0"/>
              <c:showSerName val="0"/>
              <c:showPercent val="0"/>
              <c:showBubbleSize val="0"/>
              <c:extLst>
                <c:ext xmlns:c15="http://schemas.microsoft.com/office/drawing/2012/chart" uri="{CE6537A1-D6FC-4f65-9D91-7224C49458BB}">
                  <c15:layout>
                    <c:manualLayout>
                      <c:w val="9.0257655293088365E-2"/>
                      <c:h val="9.1144648585593471E-2"/>
                    </c:manualLayout>
                  </c15:layout>
                </c:ext>
                <c:ext xmlns:c16="http://schemas.microsoft.com/office/drawing/2014/chart" uri="{C3380CC4-5D6E-409C-BE32-E72D297353CC}">
                  <c16:uniqueId val="{00000003-FD1B-466B-B2D0-99E55A1AF04C}"/>
                </c:ext>
              </c:extLst>
            </c:dLbl>
            <c:dLbl>
              <c:idx val="4"/>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4-FD1B-466B-B2D0-99E55A1AF04C}"/>
                </c:ext>
              </c:extLst>
            </c:dLbl>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'Employee by City'!$A$2:$A$7</c:f>
              <c:strCache>
                <c:ptCount val="5"/>
                <c:pt idx="0">
                  <c:v>Vancouver</c:v>
                </c:pt>
                <c:pt idx="1">
                  <c:v>Victoria</c:v>
                </c:pt>
                <c:pt idx="2">
                  <c:v>New Westminster</c:v>
                </c:pt>
                <c:pt idx="3">
                  <c:v>Burnaby</c:v>
                </c:pt>
                <c:pt idx="4">
                  <c:v>Surrey</c:v>
                </c:pt>
              </c:strCache>
            </c:strRef>
          </c:cat>
          <c:val>
            <c:numRef>
              <c:f>'Employee by City'!$B$2:$B$7</c:f>
              <c:numCache>
                <c:formatCode>_(* #,##0_);_(* \(#,##0\);_(* "-"??_);_(@_)</c:formatCode>
                <c:ptCount val="5"/>
                <c:pt idx="0">
                  <c:v>1780</c:v>
                </c:pt>
                <c:pt idx="1">
                  <c:v>690</c:v>
                </c:pt>
                <c:pt idx="2">
                  <c:v>540</c:v>
                </c:pt>
                <c:pt idx="3">
                  <c:v>339</c:v>
                </c:pt>
                <c:pt idx="4">
                  <c:v>275</c:v>
                </c:pt>
              </c:numCache>
            </c:numRef>
          </c:val>
          <c:extLst>
            <c:ext xmlns:c16="http://schemas.microsoft.com/office/drawing/2014/chart" uri="{C3380CC4-5D6E-409C-BE32-E72D297353CC}">
              <c16:uniqueId val="{00000005-FD1B-466B-B2D0-99E55A1AF04C}"/>
            </c:ext>
          </c:extLst>
        </c:ser>
        <c:dLbls>
          <c:showLegendKey val="0"/>
          <c:showVal val="0"/>
          <c:showCatName val="0"/>
          <c:showSerName val="0"/>
          <c:showPercent val="0"/>
          <c:showBubbleSize val="0"/>
        </c:dLbls>
        <c:axId val="1779557375"/>
        <c:axId val="1779559039"/>
      </c:areaChart>
      <c:catAx>
        <c:axId val="177955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779559039"/>
        <c:crosses val="autoZero"/>
        <c:auto val="1"/>
        <c:lblAlgn val="ctr"/>
        <c:lblOffset val="100"/>
        <c:noMultiLvlLbl val="0"/>
      </c:catAx>
      <c:valAx>
        <c:axId val="1779559039"/>
        <c:scaling>
          <c:orientation val="minMax"/>
        </c:scaling>
        <c:delete val="1"/>
        <c:axPos val="l"/>
        <c:numFmt formatCode="_(* #,##0_);_(* \(#,##0\);_(* &quot;-&quot;??_);_(@_)" sourceLinked="1"/>
        <c:majorTickMark val="none"/>
        <c:minorTickMark val="none"/>
        <c:tickLblPos val="nextTo"/>
        <c:crossAx val="1779557375"/>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(ASSIGNMENT).xlsx]Gender proportion!PivotTable5</c:name>
    <c:fmtId val="1"/>
  </c:pivotSource>
  <c:chart>
    <c:autoTitleDeleted val="1"/>
    <c:pivotFmts>
      <c:pivotFmt>
        <c:idx val="0"/>
        <c:spPr>
          <a:solidFill>
            <a:srgbClr val="9218B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9218B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18B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c:spPr>
      </c:pivotFmt>
      <c:pivotFmt>
        <c:idx val="8"/>
        <c:spPr>
          <a:solidFill>
            <a:srgbClr val="9218B8"/>
          </a:solidFill>
          <a:ln w="19050">
            <a:solidFill>
              <a:schemeClr val="lt1"/>
            </a:solidFill>
          </a:ln>
          <a:effectLst/>
        </c:spPr>
      </c:pivotFmt>
    </c:pivotFmts>
    <c:plotArea>
      <c:layout/>
      <c:doughnutChart>
        <c:varyColors val="1"/>
        <c:ser>
          <c:idx val="0"/>
          <c:order val="0"/>
          <c:tx>
            <c:strRef>
              <c:f>'Gender proportion'!$B$1</c:f>
              <c:strCache>
                <c:ptCount val="1"/>
                <c:pt idx="0">
                  <c:v>Total</c:v>
                </c:pt>
              </c:strCache>
            </c:strRef>
          </c:tx>
          <c:spPr>
            <a:solidFill>
              <a:srgbClr val="9218B8"/>
            </a:solidFill>
          </c:spPr>
          <c:dPt>
            <c:idx val="0"/>
            <c:bubble3D val="0"/>
            <c:spPr>
              <a:solidFill>
                <a:srgbClr val="9218B8"/>
              </a:solidFill>
              <a:ln w="19050">
                <a:solidFill>
                  <a:schemeClr val="lt1"/>
                </a:solidFill>
              </a:ln>
              <a:effectLst/>
            </c:spPr>
            <c:extLst>
              <c:ext xmlns:c16="http://schemas.microsoft.com/office/drawing/2014/chart" uri="{C3380CC4-5D6E-409C-BE32-E72D297353CC}">
                <c16:uniqueId val="{00000001-832D-4F7B-97AE-3209C0E7F462}"/>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A-D5B7-480D-BA31-E09B4AC1FB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proportion'!$A$2:$A$4</c:f>
              <c:strCache>
                <c:ptCount val="2"/>
                <c:pt idx="0">
                  <c:v>F</c:v>
                </c:pt>
                <c:pt idx="1">
                  <c:v>M</c:v>
                </c:pt>
              </c:strCache>
            </c:strRef>
          </c:cat>
          <c:val>
            <c:numRef>
              <c:f>'Gender proportion'!$B$2:$B$4</c:f>
              <c:numCache>
                <c:formatCode>0%</c:formatCode>
                <c:ptCount val="2"/>
                <c:pt idx="0">
                  <c:v>0.49424184261036469</c:v>
                </c:pt>
                <c:pt idx="1">
                  <c:v>0.50575815738963537</c:v>
                </c:pt>
              </c:numCache>
            </c:numRef>
          </c:val>
          <c:extLst>
            <c:ext xmlns:c16="http://schemas.microsoft.com/office/drawing/2014/chart" uri="{C3380CC4-5D6E-409C-BE32-E72D297353CC}">
              <c16:uniqueId val="{00000009-D5B7-480D-BA31-E09B4AC1FB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2060673665791783"/>
          <c:y val="0.43113371245261006"/>
          <c:w val="0.1422719445137231"/>
          <c:h val="0.11598019319749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City!PivotTable6</c:name>
    <c:fmtId val="5"/>
  </c:pivotSource>
  <c:chart>
    <c:autoTitleDeleted val="1"/>
    <c:pivotFmts>
      <c:pivotFmt>
        <c:idx val="0"/>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3"/>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4"/>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5"/>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9"/>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10"/>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11"/>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rgbClr val="00FFFF"/>
          </a:solidFill>
          <a:ln>
            <a:noFill/>
          </a:ln>
          <a:effectLst/>
        </c:spPr>
        <c:marker>
          <c:symbol val="none"/>
        </c:marker>
        <c:dLbl>
          <c:idx val="0"/>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rgbClr val="00FFFF"/>
          </a:solidFill>
          <a:ln>
            <a:noFill/>
          </a:ln>
          <a:effectLst/>
        </c:spPr>
        <c:dLbl>
          <c:idx val="0"/>
          <c:layout>
            <c:manualLayout>
              <c:x val="6.1111111111111109E-2"/>
              <c:y val="-0.40740740740740738"/>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00FFFF"/>
          </a:solidFill>
          <a:ln>
            <a:noFill/>
          </a:ln>
          <a:effectLst/>
        </c:spPr>
        <c:dLbl>
          <c:idx val="0"/>
          <c:layout>
            <c:manualLayout>
              <c:x val="8.3333333333333384E-3"/>
              <c:y val="-0.20138888888888892"/>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7.7255759696704562E-2"/>
                </c:manualLayout>
              </c15:layout>
            </c:ext>
          </c:extLst>
        </c:dLbl>
      </c:pivotFmt>
      <c:pivotFmt>
        <c:idx val="15"/>
        <c:spPr>
          <a:solidFill>
            <a:srgbClr val="00FFFF"/>
          </a:solidFill>
          <a:ln>
            <a:noFill/>
          </a:ln>
          <a:effectLst/>
        </c:spPr>
        <c:dLbl>
          <c:idx val="0"/>
          <c:layout>
            <c:manualLayout>
              <c:x val="2.2222222222222216E-2"/>
              <c:y val="-0.1666666666666666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5813210848643901E-2"/>
                  <c:h val="9.1144648585593471E-2"/>
                </c:manualLayout>
              </c15:layout>
            </c:ext>
          </c:extLst>
        </c:dLbl>
      </c:pivotFmt>
      <c:pivotFmt>
        <c:idx val="16"/>
        <c:spPr>
          <a:solidFill>
            <a:srgbClr val="00FFFF"/>
          </a:solidFill>
          <a:ln>
            <a:noFill/>
          </a:ln>
          <a:effectLst/>
        </c:spPr>
        <c:dLbl>
          <c:idx val="0"/>
          <c:layout>
            <c:manualLayout>
              <c:x val="-2.7777777777777748E-3"/>
              <c:y val="-0.12037037037037036"/>
            </c:manualLayout>
          </c:layout>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0257655293088365E-2"/>
                  <c:h val="9.1144648585593471E-2"/>
                </c:manualLayout>
              </c15:layout>
            </c:ext>
          </c:extLst>
        </c:dLbl>
      </c:pivotFmt>
      <c:pivotFmt>
        <c:idx val="17"/>
        <c:spPr>
          <a:solidFill>
            <a:srgbClr val="00FFFF"/>
          </a:solidFill>
          <a:ln>
            <a:noFill/>
          </a:ln>
          <a:effectLst/>
        </c:spPr>
        <c:dLbl>
          <c:idx val="0"/>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0080883380701675"/>
          <c:y val="4.7936436707273614E-2"/>
          <c:w val="0.87109711286089253"/>
          <c:h val="0.85093394575678039"/>
        </c:manualLayout>
      </c:layout>
      <c:areaChart>
        <c:grouping val="standard"/>
        <c:varyColors val="0"/>
        <c:ser>
          <c:idx val="0"/>
          <c:order val="0"/>
          <c:tx>
            <c:strRef>
              <c:f>'Employee by City'!$B$1</c:f>
              <c:strCache>
                <c:ptCount val="1"/>
                <c:pt idx="0">
                  <c:v>Total</c:v>
                </c:pt>
              </c:strCache>
            </c:strRef>
          </c:tx>
          <c:spPr>
            <a:solidFill>
              <a:srgbClr val="00FFFF"/>
            </a:solidFill>
            <a:ln>
              <a:noFill/>
            </a:ln>
            <a:effectLst/>
          </c:spPr>
          <c:dPt>
            <c:idx val="0"/>
            <c:bubble3D val="0"/>
            <c:extLst>
              <c:ext xmlns:c16="http://schemas.microsoft.com/office/drawing/2014/chart" uri="{C3380CC4-5D6E-409C-BE32-E72D297353CC}">
                <c16:uniqueId val="{00000000-2D94-4483-A01D-C8BA91F7278F}"/>
              </c:ext>
            </c:extLst>
          </c:dPt>
          <c:dPt>
            <c:idx val="1"/>
            <c:bubble3D val="0"/>
            <c:extLst>
              <c:ext xmlns:c16="http://schemas.microsoft.com/office/drawing/2014/chart" uri="{C3380CC4-5D6E-409C-BE32-E72D297353CC}">
                <c16:uniqueId val="{00000001-2D94-4483-A01D-C8BA91F7278F}"/>
              </c:ext>
            </c:extLst>
          </c:dPt>
          <c:dPt>
            <c:idx val="2"/>
            <c:bubble3D val="0"/>
            <c:extLst>
              <c:ext xmlns:c16="http://schemas.microsoft.com/office/drawing/2014/chart" uri="{C3380CC4-5D6E-409C-BE32-E72D297353CC}">
                <c16:uniqueId val="{00000002-2D94-4483-A01D-C8BA91F7278F}"/>
              </c:ext>
            </c:extLst>
          </c:dPt>
          <c:dPt>
            <c:idx val="3"/>
            <c:bubble3D val="0"/>
            <c:extLst>
              <c:ext xmlns:c16="http://schemas.microsoft.com/office/drawing/2014/chart" uri="{C3380CC4-5D6E-409C-BE32-E72D297353CC}">
                <c16:uniqueId val="{00000003-2D94-4483-A01D-C8BA91F7278F}"/>
              </c:ext>
            </c:extLst>
          </c:dPt>
          <c:dPt>
            <c:idx val="4"/>
            <c:bubble3D val="0"/>
            <c:extLst>
              <c:ext xmlns:c16="http://schemas.microsoft.com/office/drawing/2014/chart" uri="{C3380CC4-5D6E-409C-BE32-E72D297353CC}">
                <c16:uniqueId val="{00000004-2D94-4483-A01D-C8BA91F7278F}"/>
              </c:ext>
            </c:extLst>
          </c:dPt>
          <c:dLbls>
            <c:dLbl>
              <c:idx val="0"/>
              <c:layout>
                <c:manualLayout>
                  <c:x val="6.1111111111111109E-2"/>
                  <c:y val="-0.40740740740740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94-4483-A01D-C8BA91F7278F}"/>
                </c:ext>
              </c:extLst>
            </c:dLbl>
            <c:dLbl>
              <c:idx val="1"/>
              <c:layout>
                <c:manualLayout>
                  <c:x val="8.3333333333333384E-3"/>
                  <c:y val="-0.20138888888888892"/>
                </c:manualLayout>
              </c:layout>
              <c:showLegendKey val="0"/>
              <c:showVal val="1"/>
              <c:showCatName val="0"/>
              <c:showSerName val="0"/>
              <c:showPercent val="0"/>
              <c:showBubbleSize val="0"/>
              <c:extLst>
                <c:ext xmlns:c15="http://schemas.microsoft.com/office/drawing/2012/chart" uri="{CE6537A1-D6FC-4f65-9D91-7224C49458BB}">
                  <c15:layout>
                    <c:manualLayout>
                      <c:w val="9.0257655293088365E-2"/>
                      <c:h val="7.7255759696704562E-2"/>
                    </c:manualLayout>
                  </c15:layout>
                </c:ext>
                <c:ext xmlns:c16="http://schemas.microsoft.com/office/drawing/2014/chart" uri="{C3380CC4-5D6E-409C-BE32-E72D297353CC}">
                  <c16:uniqueId val="{00000001-2D94-4483-A01D-C8BA91F7278F}"/>
                </c:ext>
              </c:extLst>
            </c:dLbl>
            <c:dLbl>
              <c:idx val="2"/>
              <c:layout>
                <c:manualLayout>
                  <c:x val="2.2222222222222216E-2"/>
                  <c:y val="-0.16666666666666666"/>
                </c:manualLayout>
              </c:layout>
              <c:showLegendKey val="0"/>
              <c:showVal val="1"/>
              <c:showCatName val="0"/>
              <c:showSerName val="0"/>
              <c:showPercent val="0"/>
              <c:showBubbleSize val="0"/>
              <c:extLst>
                <c:ext xmlns:c15="http://schemas.microsoft.com/office/drawing/2012/chart" uri="{CE6537A1-D6FC-4f65-9D91-7224C49458BB}">
                  <c15:layout>
                    <c:manualLayout>
                      <c:w val="9.5813210848643901E-2"/>
                      <c:h val="9.1144648585593471E-2"/>
                    </c:manualLayout>
                  </c15:layout>
                </c:ext>
                <c:ext xmlns:c16="http://schemas.microsoft.com/office/drawing/2014/chart" uri="{C3380CC4-5D6E-409C-BE32-E72D297353CC}">
                  <c16:uniqueId val="{00000002-2D94-4483-A01D-C8BA91F7278F}"/>
                </c:ext>
              </c:extLst>
            </c:dLbl>
            <c:dLbl>
              <c:idx val="3"/>
              <c:layout>
                <c:manualLayout>
                  <c:x val="-2.7777777777777748E-3"/>
                  <c:y val="-0.12037037037037036"/>
                </c:manualLayout>
              </c:layout>
              <c:showLegendKey val="0"/>
              <c:showVal val="1"/>
              <c:showCatName val="0"/>
              <c:showSerName val="0"/>
              <c:showPercent val="0"/>
              <c:showBubbleSize val="0"/>
              <c:extLst>
                <c:ext xmlns:c15="http://schemas.microsoft.com/office/drawing/2012/chart" uri="{CE6537A1-D6FC-4f65-9D91-7224C49458BB}">
                  <c15:layout>
                    <c:manualLayout>
                      <c:w val="9.0257655293088365E-2"/>
                      <c:h val="9.1144648585593471E-2"/>
                    </c:manualLayout>
                  </c15:layout>
                </c:ext>
                <c:ext xmlns:c16="http://schemas.microsoft.com/office/drawing/2014/chart" uri="{C3380CC4-5D6E-409C-BE32-E72D297353CC}">
                  <c16:uniqueId val="{00000003-2D94-4483-A01D-C8BA91F7278F}"/>
                </c:ext>
              </c:extLst>
            </c:dLbl>
            <c:dLbl>
              <c:idx val="4"/>
              <c:layout>
                <c:manualLayout>
                  <c:x val="-2.777777777777788E-2"/>
                  <c:y val="-9.7222222222222224E-2"/>
                </c:manualLayout>
              </c:layout>
              <c:spPr>
                <a:solidFill>
                  <a:sysClr val="window" lastClr="FFFFFF"/>
                </a:solidFill>
                <a:ln w="9525" cap="flat" cmpd="sng" algn="ctr">
                  <a:solidFill>
                    <a:schemeClr val="bg1"/>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4-2D94-4483-A01D-C8BA91F7278F}"/>
                </c:ext>
              </c:extLst>
            </c:dLbl>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'Employee by City'!$A$2:$A$7</c:f>
              <c:strCache>
                <c:ptCount val="5"/>
                <c:pt idx="0">
                  <c:v>Vancouver</c:v>
                </c:pt>
                <c:pt idx="1">
                  <c:v>Victoria</c:v>
                </c:pt>
                <c:pt idx="2">
                  <c:v>New Westminster</c:v>
                </c:pt>
                <c:pt idx="3">
                  <c:v>Burnaby</c:v>
                </c:pt>
                <c:pt idx="4">
                  <c:v>Surrey</c:v>
                </c:pt>
              </c:strCache>
            </c:strRef>
          </c:cat>
          <c:val>
            <c:numRef>
              <c:f>'Employee by City'!$B$2:$B$7</c:f>
              <c:numCache>
                <c:formatCode>_(* #,##0_);_(* \(#,##0\);_(* "-"??_);_(@_)</c:formatCode>
                <c:ptCount val="5"/>
                <c:pt idx="0">
                  <c:v>1780</c:v>
                </c:pt>
                <c:pt idx="1">
                  <c:v>690</c:v>
                </c:pt>
                <c:pt idx="2">
                  <c:v>540</c:v>
                </c:pt>
                <c:pt idx="3">
                  <c:v>339</c:v>
                </c:pt>
                <c:pt idx="4">
                  <c:v>275</c:v>
                </c:pt>
              </c:numCache>
            </c:numRef>
          </c:val>
          <c:extLst>
            <c:ext xmlns:c16="http://schemas.microsoft.com/office/drawing/2014/chart" uri="{C3380CC4-5D6E-409C-BE32-E72D297353CC}">
              <c16:uniqueId val="{00000005-2D94-4483-A01D-C8BA91F7278F}"/>
            </c:ext>
          </c:extLst>
        </c:ser>
        <c:dLbls>
          <c:showLegendKey val="0"/>
          <c:showVal val="0"/>
          <c:showCatName val="0"/>
          <c:showSerName val="0"/>
          <c:showPercent val="0"/>
          <c:showBubbleSize val="0"/>
        </c:dLbls>
        <c:axId val="1779557375"/>
        <c:axId val="1779559039"/>
      </c:areaChart>
      <c:catAx>
        <c:axId val="177955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bg2">
                    <a:lumMod val="50000"/>
                  </a:schemeClr>
                </a:solidFill>
                <a:latin typeface="Georgia" panose="02040502050405020303" pitchFamily="18" charset="0"/>
                <a:ea typeface="+mn-ea"/>
                <a:cs typeface="+mn-cs"/>
              </a:defRPr>
            </a:pPr>
            <a:endParaRPr lang="en-US"/>
          </a:p>
        </c:txPr>
        <c:crossAx val="1779559039"/>
        <c:crosses val="autoZero"/>
        <c:auto val="1"/>
        <c:lblAlgn val="ctr"/>
        <c:lblOffset val="100"/>
        <c:noMultiLvlLbl val="0"/>
      </c:catAx>
      <c:valAx>
        <c:axId val="1779559039"/>
        <c:scaling>
          <c:orientation val="minMax"/>
        </c:scaling>
        <c:delete val="1"/>
        <c:axPos val="l"/>
        <c:numFmt formatCode="_(* #,##0_);_(* \(#,##0\);_(* &quot;-&quot;??_);_(@_)" sourceLinked="1"/>
        <c:majorTickMark val="none"/>
        <c:minorTickMark val="none"/>
        <c:tickLblPos val="nextTo"/>
        <c:crossAx val="1779557375"/>
        <c:crosses val="autoZero"/>
        <c:crossBetween val="midCat"/>
      </c:valAx>
      <c:spPr>
        <a:solidFill>
          <a:schemeClr val="bg1">
            <a:lumMod val="95000"/>
          </a:schemeClr>
        </a:solid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(ASSIGNMENT).xlsx]job title by employee!PivotTable2</c:name>
    <c:fmtId val="2"/>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7030A0"/>
          </a:solidFill>
          <a:ln>
            <a:noFill/>
          </a:ln>
          <a:effectLst/>
        </c:spPr>
      </c:pivotFmt>
      <c:pivotFmt>
        <c:idx val="2"/>
        <c:spPr>
          <a:solidFill>
            <a:srgbClr val="23D38C"/>
          </a:solidFill>
          <a:ln>
            <a:noFill/>
          </a:ln>
          <a:effectLst/>
        </c:spPr>
      </c:pivotFmt>
      <c:pivotFmt>
        <c:idx val="3"/>
        <c:spPr>
          <a:solidFill>
            <a:srgbClr val="00FFFF"/>
          </a:solidFill>
          <a:ln>
            <a:noFill/>
          </a:ln>
          <a:effectLst/>
        </c:spPr>
      </c:pivotFmt>
      <c:pivotFmt>
        <c:idx val="4"/>
        <c:spPr>
          <a:solidFill>
            <a:srgbClr val="002060"/>
          </a:solidFill>
          <a:ln>
            <a:noFill/>
          </a:ln>
          <a:effectLst/>
        </c:spPr>
      </c:pivotFmt>
      <c:pivotFmt>
        <c:idx val="5"/>
        <c:spPr>
          <a:solidFill>
            <a:schemeClr val="accent1"/>
          </a:solidFill>
          <a:ln>
            <a:noFill/>
          </a:ln>
          <a:effectLst/>
        </c:spPr>
        <c:marker>
          <c:symbol val="none"/>
        </c:marker>
        <c:dLbl>
          <c:idx val="0"/>
          <c:spPr>
            <a:solidFill>
              <a:sysClr val="window" lastClr="FFFF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7030A0"/>
          </a:solidFill>
          <a:ln>
            <a:noFill/>
          </a:ln>
          <a:effectLst/>
        </c:spPr>
      </c:pivotFmt>
      <c:pivotFmt>
        <c:idx val="7"/>
        <c:spPr>
          <a:solidFill>
            <a:srgbClr val="23D38C"/>
          </a:solidFill>
          <a:ln>
            <a:noFill/>
          </a:ln>
          <a:effectLst/>
        </c:spPr>
      </c:pivotFmt>
      <c:pivotFmt>
        <c:idx val="8"/>
        <c:spPr>
          <a:solidFill>
            <a:srgbClr val="00FFFF"/>
          </a:solidFill>
          <a:ln>
            <a:noFill/>
          </a:ln>
          <a:effectLst/>
        </c:spPr>
      </c:pivotFmt>
      <c:pivotFmt>
        <c:idx val="9"/>
        <c:spPr>
          <a:solidFill>
            <a:srgbClr val="002060"/>
          </a:solidFill>
          <a:ln>
            <a:noFill/>
          </a:ln>
          <a:effectLst/>
        </c:spPr>
      </c:pivotFmt>
      <c:pivotFmt>
        <c:idx val="10"/>
        <c:spPr>
          <a:solidFill>
            <a:schemeClr val="accent1"/>
          </a:solidFill>
          <a:ln>
            <a:noFill/>
          </a:ln>
          <a:effectLst/>
        </c:spPr>
        <c:marker>
          <c:symbol val="none"/>
        </c:marker>
        <c:dLbl>
          <c:idx val="0"/>
          <c:spPr>
            <a:solidFill>
              <a:sysClr val="window" lastClr="FFFFFF"/>
            </a:solidFill>
            <a:ln>
              <a:solidFill>
                <a:schemeClr val="bg1">
                  <a:lumMod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7030A0"/>
          </a:solidFill>
          <a:ln>
            <a:noFill/>
          </a:ln>
          <a:effectLst/>
        </c:spPr>
        <c:dLbl>
          <c:idx val="0"/>
          <c:layout>
            <c:manualLayout>
              <c:x val="-3.2679481241315429E-2"/>
              <c:y val="1.8957604188331624E-2"/>
            </c:manualLayout>
          </c:layout>
          <c:spPr>
            <a:solidFill>
              <a:sysClr val="window" lastClr="FFFFFF"/>
            </a:solidFill>
            <a:ln>
              <a:solidFill>
                <a:schemeClr val="bg1">
                  <a:lumMod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044444444444444"/>
                  <c:h val="8.129570787561187E-2"/>
                </c:manualLayout>
              </c15:layout>
            </c:ext>
          </c:extLst>
        </c:dLbl>
      </c:pivotFmt>
      <c:pivotFmt>
        <c:idx val="12"/>
        <c:spPr>
          <a:solidFill>
            <a:srgbClr val="23D38C"/>
          </a:solidFill>
          <a:ln>
            <a:noFill/>
          </a:ln>
          <a:effectLst/>
        </c:spPr>
        <c:dLbl>
          <c:idx val="0"/>
          <c:layout>
            <c:manualLayout>
              <c:x val="-1.9607843137254933E-2"/>
              <c:y val="-1.263823693609332E-2"/>
            </c:manualLayout>
          </c:layout>
          <c:spPr>
            <a:solidFill>
              <a:sysClr val="window" lastClr="FFFFFF"/>
            </a:solidFill>
            <a:ln>
              <a:solidFill>
                <a:schemeClr val="bg1">
                  <a:lumMod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rgbClr val="00FFFF"/>
          </a:solidFill>
          <a:ln>
            <a:noFill/>
          </a:ln>
          <a:effectLst/>
        </c:spPr>
      </c:pivotFmt>
      <c:pivotFmt>
        <c:idx val="14"/>
        <c:spPr>
          <a:solidFill>
            <a:srgbClr val="002060"/>
          </a:solidFill>
          <a:ln>
            <a:noFill/>
          </a:ln>
          <a:effectLst/>
        </c:spPr>
      </c:pivotFmt>
    </c:pivotFmts>
    <c:plotArea>
      <c:layout/>
      <c:barChart>
        <c:barDir val="col"/>
        <c:grouping val="clustered"/>
        <c:varyColors val="0"/>
        <c:ser>
          <c:idx val="0"/>
          <c:order val="0"/>
          <c:tx>
            <c:strRef>
              <c:f>'job title by employee'!$B$1</c:f>
              <c:strCache>
                <c:ptCount val="1"/>
                <c:pt idx="0">
                  <c:v>Total</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79A8-4E92-8A43-6D835DD0FB85}"/>
              </c:ext>
            </c:extLst>
          </c:dPt>
          <c:dPt>
            <c:idx val="1"/>
            <c:invertIfNegative val="0"/>
            <c:bubble3D val="0"/>
            <c:spPr>
              <a:solidFill>
                <a:srgbClr val="23D38C"/>
              </a:solidFill>
              <a:ln>
                <a:noFill/>
              </a:ln>
              <a:effectLst/>
            </c:spPr>
            <c:extLst>
              <c:ext xmlns:c16="http://schemas.microsoft.com/office/drawing/2014/chart" uri="{C3380CC4-5D6E-409C-BE32-E72D297353CC}">
                <c16:uniqueId val="{00000003-79A8-4E92-8A43-6D835DD0FB85}"/>
              </c:ext>
            </c:extLst>
          </c:dPt>
          <c:dPt>
            <c:idx val="2"/>
            <c:invertIfNegative val="0"/>
            <c:bubble3D val="0"/>
            <c:spPr>
              <a:solidFill>
                <a:srgbClr val="00FFFF"/>
              </a:solidFill>
              <a:ln>
                <a:noFill/>
              </a:ln>
              <a:effectLst/>
            </c:spPr>
            <c:extLst>
              <c:ext xmlns:c16="http://schemas.microsoft.com/office/drawing/2014/chart" uri="{C3380CC4-5D6E-409C-BE32-E72D297353CC}">
                <c16:uniqueId val="{00000005-79A8-4E92-8A43-6D835DD0FB85}"/>
              </c:ext>
            </c:extLst>
          </c:dPt>
          <c:dPt>
            <c:idx val="4"/>
            <c:invertIfNegative val="0"/>
            <c:bubble3D val="0"/>
            <c:spPr>
              <a:solidFill>
                <a:srgbClr val="002060"/>
              </a:solidFill>
              <a:ln>
                <a:noFill/>
              </a:ln>
              <a:effectLst/>
            </c:spPr>
            <c:extLst>
              <c:ext xmlns:c16="http://schemas.microsoft.com/office/drawing/2014/chart" uri="{C3380CC4-5D6E-409C-BE32-E72D297353CC}">
                <c16:uniqueId val="{00000007-79A8-4E92-8A43-6D835DD0FB85}"/>
              </c:ext>
            </c:extLst>
          </c:dPt>
          <c:dLbls>
            <c:dLbl>
              <c:idx val="0"/>
              <c:layout>
                <c:manualLayout>
                  <c:x val="-3.2679481241315429E-2"/>
                  <c:y val="1.895760418833162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044444444444444"/>
                      <c:h val="8.129570787561187E-2"/>
                    </c:manualLayout>
                  </c15:layout>
                </c:ext>
                <c:ext xmlns:c16="http://schemas.microsoft.com/office/drawing/2014/chart" uri="{C3380CC4-5D6E-409C-BE32-E72D297353CC}">
                  <c16:uniqueId val="{00000001-79A8-4E92-8A43-6D835DD0FB85}"/>
                </c:ext>
              </c:extLst>
            </c:dLbl>
            <c:dLbl>
              <c:idx val="1"/>
              <c:layout>
                <c:manualLayout>
                  <c:x val="-1.9607843137254933E-2"/>
                  <c:y val="-1.2638236936093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A8-4E92-8A43-6D835DD0FB85}"/>
                </c:ext>
              </c:extLst>
            </c:dLbl>
            <c:spPr>
              <a:solidFill>
                <a:sysClr val="window" lastClr="FFFFFF"/>
              </a:solidFill>
              <a:ln>
                <a:solidFill>
                  <a:schemeClr val="bg1">
                    <a:lumMod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'job title by employee'!$A$2:$A$7</c:f>
              <c:strCache>
                <c:ptCount val="5"/>
                <c:pt idx="0">
                  <c:v>Cashier</c:v>
                </c:pt>
                <c:pt idx="1">
                  <c:v>Dairy Person</c:v>
                </c:pt>
                <c:pt idx="2">
                  <c:v>Meat Cutter</c:v>
                </c:pt>
                <c:pt idx="3">
                  <c:v>Baker</c:v>
                </c:pt>
                <c:pt idx="4">
                  <c:v>Produce Clerk</c:v>
                </c:pt>
              </c:strCache>
            </c:strRef>
          </c:cat>
          <c:val>
            <c:numRef>
              <c:f>'job title by employee'!$B$2:$B$7</c:f>
              <c:numCache>
                <c:formatCode>_(* #,##0_);_(* \(#,##0\);_(* "-"??_);_(@_)</c:formatCode>
                <c:ptCount val="5"/>
                <c:pt idx="0">
                  <c:v>1703</c:v>
                </c:pt>
                <c:pt idx="1">
                  <c:v>1514</c:v>
                </c:pt>
                <c:pt idx="2">
                  <c:v>1480</c:v>
                </c:pt>
                <c:pt idx="3">
                  <c:v>1404</c:v>
                </c:pt>
                <c:pt idx="4">
                  <c:v>1129</c:v>
                </c:pt>
              </c:numCache>
            </c:numRef>
          </c:val>
          <c:extLst>
            <c:ext xmlns:c16="http://schemas.microsoft.com/office/drawing/2014/chart" uri="{C3380CC4-5D6E-409C-BE32-E72D297353CC}">
              <c16:uniqueId val="{00000008-79A8-4E92-8A43-6D835DD0FB85}"/>
            </c:ext>
          </c:extLst>
        </c:ser>
        <c:dLbls>
          <c:showLegendKey val="0"/>
          <c:showVal val="0"/>
          <c:showCatName val="0"/>
          <c:showSerName val="0"/>
          <c:showPercent val="0"/>
          <c:showBubbleSize val="0"/>
        </c:dLbls>
        <c:gapWidth val="219"/>
        <c:overlap val="-27"/>
        <c:axId val="1777342495"/>
        <c:axId val="1777344159"/>
      </c:barChart>
      <c:catAx>
        <c:axId val="1777342495"/>
        <c:scaling>
          <c:orientation val="minMax"/>
        </c:scaling>
        <c:delete val="0"/>
        <c:axPos val="b"/>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777344159"/>
        <c:crosses val="autoZero"/>
        <c:auto val="1"/>
        <c:lblAlgn val="ctr"/>
        <c:lblOffset val="100"/>
        <c:noMultiLvlLbl val="0"/>
      </c:catAx>
      <c:valAx>
        <c:axId val="1777344159"/>
        <c:scaling>
          <c:orientation val="minMax"/>
        </c:scaling>
        <c:delete val="1"/>
        <c:axPos val="l"/>
        <c:numFmt formatCode="_(* #,##0_);_(* \(#,##0\);_(* &quot;-&quot;??_);_(@_)" sourceLinked="1"/>
        <c:majorTickMark val="none"/>
        <c:minorTickMark val="none"/>
        <c:tickLblPos val="nextTo"/>
        <c:crossAx val="177734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(ASSIGNMENT).xlsx]department by employee!PivotTable3</c:name>
    <c:fmtId val="5"/>
  </c:pivotSource>
  <c:chart>
    <c:autoTitleDeleted val="1"/>
    <c:pivotFmts>
      <c:pivotFmt>
        <c:idx val="0"/>
        <c:spPr>
          <a:solidFill>
            <a:srgbClr val="66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C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FFCC"/>
          </a:solidFill>
          <a:ln>
            <a:noFill/>
          </a:ln>
          <a:effectLst/>
        </c:spPr>
      </c:pivotFmt>
      <c:pivotFmt>
        <c:idx val="4"/>
        <c:spPr>
          <a:solidFill>
            <a:srgbClr val="66FFCC"/>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3D38C"/>
          </a:solidFill>
          <a:ln>
            <a:noFill/>
          </a:ln>
          <a:effectLst/>
        </c:spPr>
      </c:pivotFmt>
    </c:pivotFmts>
    <c:plotArea>
      <c:layout>
        <c:manualLayout>
          <c:layoutTarget val="inner"/>
          <c:xMode val="edge"/>
          <c:yMode val="edge"/>
          <c:x val="0.27946666077266746"/>
          <c:y val="5.9620596205962058E-2"/>
          <c:w val="0.72053348380312399"/>
          <c:h val="0.79565235196664241"/>
        </c:manualLayout>
      </c:layout>
      <c:barChart>
        <c:barDir val="bar"/>
        <c:grouping val="clustered"/>
        <c:varyColors val="0"/>
        <c:ser>
          <c:idx val="0"/>
          <c:order val="0"/>
          <c:tx>
            <c:strRef>
              <c:f>'department by employee'!$B$1</c:f>
              <c:strCache>
                <c:ptCount val="1"/>
                <c:pt idx="0">
                  <c:v>Total</c:v>
                </c:pt>
              </c:strCache>
            </c:strRef>
          </c:tx>
          <c:spPr>
            <a:solidFill>
              <a:srgbClr val="66FFCC"/>
            </a:solidFill>
            <a:ln>
              <a:noFill/>
            </a:ln>
            <a:effectLst/>
          </c:spPr>
          <c:invertIfNegative val="0"/>
          <c:dPt>
            <c:idx val="0"/>
            <c:invertIfNegative val="0"/>
            <c:bubble3D val="0"/>
            <c:spPr>
              <a:solidFill>
                <a:srgbClr val="23D38C"/>
              </a:solidFill>
              <a:ln>
                <a:noFill/>
              </a:ln>
              <a:effectLst/>
            </c:spPr>
            <c:extLst>
              <c:ext xmlns:c16="http://schemas.microsoft.com/office/drawing/2014/chart" uri="{C3380CC4-5D6E-409C-BE32-E72D297353CC}">
                <c16:uniqueId val="{00000001-DA1D-4ADE-89A5-320EA3D9BF81}"/>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by employee'!$A$2:$A$7</c:f>
              <c:strCache>
                <c:ptCount val="5"/>
                <c:pt idx="0">
                  <c:v>Customer Service</c:v>
                </c:pt>
                <c:pt idx="1">
                  <c:v>Dairy</c:v>
                </c:pt>
                <c:pt idx="2">
                  <c:v>Meats</c:v>
                </c:pt>
                <c:pt idx="3">
                  <c:v>Bakery</c:v>
                </c:pt>
                <c:pt idx="4">
                  <c:v>Produce</c:v>
                </c:pt>
              </c:strCache>
            </c:strRef>
          </c:cat>
          <c:val>
            <c:numRef>
              <c:f>'department by employee'!$B$2:$B$7</c:f>
              <c:numCache>
                <c:formatCode>_(* #,##0_);_(* \(#,##0\);_(* "-"??_);_(@_)</c:formatCode>
                <c:ptCount val="5"/>
                <c:pt idx="0">
                  <c:v>1737</c:v>
                </c:pt>
                <c:pt idx="1">
                  <c:v>1515</c:v>
                </c:pt>
                <c:pt idx="2">
                  <c:v>1514</c:v>
                </c:pt>
                <c:pt idx="3">
                  <c:v>1449</c:v>
                </c:pt>
                <c:pt idx="4">
                  <c:v>1163</c:v>
                </c:pt>
              </c:numCache>
            </c:numRef>
          </c:val>
          <c:extLst>
            <c:ext xmlns:c16="http://schemas.microsoft.com/office/drawing/2014/chart" uri="{C3380CC4-5D6E-409C-BE32-E72D297353CC}">
              <c16:uniqueId val="{00000002-DA1D-4ADE-89A5-320EA3D9BF81}"/>
            </c:ext>
          </c:extLst>
        </c:ser>
        <c:dLbls>
          <c:showLegendKey val="0"/>
          <c:showVal val="0"/>
          <c:showCatName val="0"/>
          <c:showSerName val="0"/>
          <c:showPercent val="0"/>
          <c:showBubbleSize val="0"/>
        </c:dLbls>
        <c:gapWidth val="196"/>
        <c:axId val="1649179551"/>
        <c:axId val="1649179967"/>
      </c:barChart>
      <c:catAx>
        <c:axId val="164917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179967"/>
        <c:crosses val="autoZero"/>
        <c:auto val="1"/>
        <c:lblAlgn val="ctr"/>
        <c:lblOffset val="100"/>
        <c:noMultiLvlLbl val="0"/>
      </c:catAx>
      <c:valAx>
        <c:axId val="1649179967"/>
        <c:scaling>
          <c:orientation val="minMax"/>
        </c:scaling>
        <c:delete val="1"/>
        <c:axPos val="b"/>
        <c:numFmt formatCode="_(* #,##0_);_(* \(#,##0\);_(* &quot;-&quot;??_);_(@_)" sourceLinked="1"/>
        <c:majorTickMark val="none"/>
        <c:minorTickMark val="none"/>
        <c:tickLblPos val="nextTo"/>
        <c:crossAx val="164917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(ASSIGNMENT).xlsx]store location by employee!PivotTable5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18B8"/>
          </a:solidFill>
          <a:ln w="19050">
            <a:solidFill>
              <a:schemeClr val="lt1"/>
            </a:solidFill>
          </a:ln>
          <a:effectLst/>
        </c:spPr>
      </c:pivotFmt>
      <c:pivotFmt>
        <c:idx val="2"/>
        <c:spPr>
          <a:solidFill>
            <a:srgbClr val="66FFCC"/>
          </a:solidFill>
          <a:ln w="19050">
            <a:solidFill>
              <a:schemeClr val="lt1"/>
            </a:solidFill>
          </a:ln>
          <a:effectLst/>
        </c:spPr>
      </c:pivotFmt>
      <c:pivotFmt>
        <c:idx val="3"/>
        <c:spPr>
          <a:solidFill>
            <a:srgbClr val="33CCFF"/>
          </a:solidFill>
          <a:ln w="19050">
            <a:solidFill>
              <a:schemeClr val="lt1"/>
            </a:solidFill>
          </a:ln>
          <a:effectLst/>
        </c:spPr>
      </c:pivotFmt>
      <c:pivotFmt>
        <c:idx val="4"/>
        <c:spPr>
          <a:solidFill>
            <a:srgbClr val="5BDB7D"/>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9218B8"/>
          </a:solidFill>
          <a:ln w="19050">
            <a:solidFill>
              <a:schemeClr val="lt1"/>
            </a:solidFill>
          </a:ln>
          <a:effectLst/>
        </c:spPr>
      </c:pivotFmt>
      <c:pivotFmt>
        <c:idx val="8"/>
        <c:spPr>
          <a:solidFill>
            <a:srgbClr val="66FFCC"/>
          </a:solidFill>
          <a:ln w="19050">
            <a:solidFill>
              <a:schemeClr val="lt1"/>
            </a:solidFill>
          </a:ln>
          <a:effectLst/>
        </c:spPr>
      </c:pivotFmt>
      <c:pivotFmt>
        <c:idx val="9"/>
        <c:spPr>
          <a:solidFill>
            <a:srgbClr val="33CCFF"/>
          </a:solidFill>
          <a:ln w="19050">
            <a:solidFill>
              <a:schemeClr val="lt1"/>
            </a:solidFill>
          </a:ln>
          <a:effectLst/>
        </c:spPr>
      </c:pivotFmt>
      <c:pivotFmt>
        <c:idx val="10"/>
        <c:spPr>
          <a:solidFill>
            <a:srgbClr val="5BDB7D"/>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rgbClr val="9218B8"/>
          </a:solidFill>
          <a:ln w="19050">
            <a:solidFill>
              <a:schemeClr val="lt1"/>
            </a:solidFill>
          </a:ln>
          <a:effectLst/>
        </c:spPr>
      </c:pivotFmt>
      <c:pivotFmt>
        <c:idx val="14"/>
        <c:spPr>
          <a:solidFill>
            <a:srgbClr val="66FFCC"/>
          </a:solidFill>
          <a:ln w="19050">
            <a:solidFill>
              <a:schemeClr val="lt1"/>
            </a:solidFill>
          </a:ln>
          <a:effectLst/>
        </c:spPr>
      </c:pivotFmt>
      <c:pivotFmt>
        <c:idx val="15"/>
        <c:spPr>
          <a:solidFill>
            <a:srgbClr val="33CCFF"/>
          </a:solidFill>
          <a:ln w="19050">
            <a:solidFill>
              <a:schemeClr val="lt1"/>
            </a:solidFill>
          </a:ln>
          <a:effectLst/>
        </c:spPr>
      </c:pivotFmt>
      <c:pivotFmt>
        <c:idx val="16"/>
        <c:spPr>
          <a:solidFill>
            <a:srgbClr val="5BDB7D"/>
          </a:solidFill>
          <a:ln w="19050">
            <a:solidFill>
              <a:schemeClr val="lt1"/>
            </a:solidFill>
          </a:ln>
          <a:effectLst/>
        </c:spPr>
      </c:pivotFmt>
    </c:pivotFmts>
    <c:plotArea>
      <c:layout>
        <c:manualLayout>
          <c:layoutTarget val="inner"/>
          <c:xMode val="edge"/>
          <c:yMode val="edge"/>
          <c:x val="1.9609196933489073E-2"/>
          <c:y val="0.22385205382896042"/>
          <c:w val="0.62527312839024418"/>
          <c:h val="0.57114159316657853"/>
        </c:manualLayout>
      </c:layout>
      <c:pieChart>
        <c:varyColors val="1"/>
        <c:ser>
          <c:idx val="0"/>
          <c:order val="0"/>
          <c:tx>
            <c:strRef>
              <c:f>'store location by employee'!$B$1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26-48D7-A1EC-546D6993D68F}"/>
              </c:ext>
            </c:extLst>
          </c:dPt>
          <c:dPt>
            <c:idx val="1"/>
            <c:bubble3D val="0"/>
            <c:spPr>
              <a:solidFill>
                <a:srgbClr val="9218B8"/>
              </a:solidFill>
              <a:ln w="19050">
                <a:solidFill>
                  <a:schemeClr val="lt1"/>
                </a:solidFill>
              </a:ln>
              <a:effectLst/>
            </c:spPr>
            <c:extLst>
              <c:ext xmlns:c16="http://schemas.microsoft.com/office/drawing/2014/chart" uri="{C3380CC4-5D6E-409C-BE32-E72D297353CC}">
                <c16:uniqueId val="{00000003-DE26-48D7-A1EC-546D6993D68F}"/>
              </c:ext>
            </c:extLst>
          </c:dPt>
          <c:dPt>
            <c:idx val="2"/>
            <c:bubble3D val="0"/>
            <c:spPr>
              <a:solidFill>
                <a:srgbClr val="66FFCC"/>
              </a:solidFill>
              <a:ln w="19050">
                <a:solidFill>
                  <a:schemeClr val="lt1"/>
                </a:solidFill>
              </a:ln>
              <a:effectLst/>
            </c:spPr>
            <c:extLst>
              <c:ext xmlns:c16="http://schemas.microsoft.com/office/drawing/2014/chart" uri="{C3380CC4-5D6E-409C-BE32-E72D297353CC}">
                <c16:uniqueId val="{00000005-DE26-48D7-A1EC-546D6993D68F}"/>
              </c:ext>
            </c:extLst>
          </c:dPt>
          <c:dPt>
            <c:idx val="3"/>
            <c:bubble3D val="0"/>
            <c:spPr>
              <a:solidFill>
                <a:srgbClr val="33CCFF"/>
              </a:solidFill>
              <a:ln w="19050">
                <a:solidFill>
                  <a:schemeClr val="lt1"/>
                </a:solidFill>
              </a:ln>
              <a:effectLst/>
            </c:spPr>
            <c:extLst>
              <c:ext xmlns:c16="http://schemas.microsoft.com/office/drawing/2014/chart" uri="{C3380CC4-5D6E-409C-BE32-E72D297353CC}">
                <c16:uniqueId val="{00000007-DE26-48D7-A1EC-546D6993D68F}"/>
              </c:ext>
            </c:extLst>
          </c:dPt>
          <c:dPt>
            <c:idx val="4"/>
            <c:bubble3D val="0"/>
            <c:spPr>
              <a:solidFill>
                <a:srgbClr val="5BDB7D"/>
              </a:solidFill>
              <a:ln w="19050">
                <a:solidFill>
                  <a:schemeClr val="lt1"/>
                </a:solidFill>
              </a:ln>
              <a:effectLst/>
            </c:spPr>
            <c:extLst>
              <c:ext xmlns:c16="http://schemas.microsoft.com/office/drawing/2014/chart" uri="{C3380CC4-5D6E-409C-BE32-E72D297353CC}">
                <c16:uniqueId val="{00000009-DE26-48D7-A1EC-546D6993D6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 location by employee'!$A$2:$A$7</c:f>
              <c:strCache>
                <c:ptCount val="5"/>
                <c:pt idx="0">
                  <c:v>Vancouver</c:v>
                </c:pt>
                <c:pt idx="1">
                  <c:v>Victoria</c:v>
                </c:pt>
                <c:pt idx="2">
                  <c:v>Nanaimo</c:v>
                </c:pt>
                <c:pt idx="3">
                  <c:v>New Westminster</c:v>
                </c:pt>
                <c:pt idx="4">
                  <c:v>Kelowna</c:v>
                </c:pt>
              </c:strCache>
            </c:strRef>
          </c:cat>
          <c:val>
            <c:numRef>
              <c:f>'store location by employee'!$B$2:$B$7</c:f>
              <c:numCache>
                <c:formatCode>_(* #,##0_);_(* \(#,##0\);_(* "-"??_);_(@_)</c:formatCode>
                <c:ptCount val="5"/>
                <c:pt idx="0">
                  <c:v>1836</c:v>
                </c:pt>
                <c:pt idx="1">
                  <c:v>853</c:v>
                </c:pt>
                <c:pt idx="2">
                  <c:v>610</c:v>
                </c:pt>
                <c:pt idx="3">
                  <c:v>525</c:v>
                </c:pt>
                <c:pt idx="4">
                  <c:v>418</c:v>
                </c:pt>
              </c:numCache>
            </c:numRef>
          </c:val>
          <c:extLst>
            <c:ext xmlns:c16="http://schemas.microsoft.com/office/drawing/2014/chart" uri="{C3380CC4-5D6E-409C-BE32-E72D297353CC}">
              <c16:uniqueId val="{0000000A-DE26-48D7-A1EC-546D6993D68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937824159539872"/>
          <c:y val="3.2130692965704873E-2"/>
          <c:w val="0.3251925504383863"/>
          <c:h val="0.9354304330049195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Division!PivotTable7</c:name>
    <c:fmtId val="36"/>
  </c:pivotSource>
  <c:chart>
    <c:autoTitleDeleted val="1"/>
    <c:pivotFmts>
      <c:pivotFmt>
        <c:idx val="0"/>
        <c:spPr>
          <a:solidFill>
            <a:schemeClr val="accent1"/>
          </a:solidFill>
          <a:ln w="28575" cap="rnd">
            <a:solidFill>
              <a:srgbClr val="9218B8"/>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
        <c:spPr>
          <a:solidFill>
            <a:schemeClr val="accent1"/>
          </a:solidFill>
          <a:ln w="28575" cap="rnd">
            <a:solidFill>
              <a:srgbClr val="9218B8"/>
            </a:solidFill>
            <a:round/>
          </a:ln>
          <a:effectLst/>
        </c:spPr>
        <c:marker>
          <c:symbol val="none"/>
        </c:marker>
        <c:dLbl>
          <c:idx val="0"/>
          <c:layout>
            <c:manualLayout>
              <c:x val="-0.12025791706847416"/>
              <c:y val="-3.1723926885820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2"/>
        <c:spPr>
          <a:solidFill>
            <a:schemeClr val="accent1"/>
          </a:solidFill>
          <a:ln w="28575" cap="rnd">
            <a:solidFill>
              <a:srgbClr val="9218B8"/>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3"/>
        <c:spPr>
          <a:solidFill>
            <a:schemeClr val="accent1"/>
          </a:solidFill>
          <a:ln w="28575" cap="rnd">
            <a:solidFill>
              <a:srgbClr val="9218B8"/>
            </a:solidFill>
            <a:round/>
          </a:ln>
          <a:effectLst/>
        </c:spPr>
        <c:marker>
          <c:symbol val="none"/>
        </c:marker>
        <c:dLbl>
          <c:idx val="0"/>
          <c:layout>
            <c:manualLayout>
              <c:x val="-0.12025791706847416"/>
              <c:y val="-3.1723926885820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4"/>
        <c:spPr>
          <a:ln w="146050" cap="rnd">
            <a:solidFill>
              <a:srgbClr val="9218B8"/>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5"/>
        <c:spPr>
          <a:ln w="146050" cap="rnd">
            <a:solidFill>
              <a:srgbClr val="9218B8"/>
            </a:solidFill>
            <a:round/>
          </a:ln>
          <a:effectLst/>
        </c:spPr>
        <c:marker>
          <c:symbol val="none"/>
        </c:marker>
        <c:dLbl>
          <c:idx val="0"/>
          <c:layout>
            <c:manualLayout>
              <c:x val="-0.12025791706847416"/>
              <c:y val="-3.1723926885820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768488953857982E-2"/>
          <c:y val="0.11191146663036798"/>
          <c:w val="0.69360369508063313"/>
          <c:h val="0.44768616927368388"/>
        </c:manualLayout>
      </c:layout>
      <c:lineChart>
        <c:grouping val="standard"/>
        <c:varyColors val="0"/>
        <c:ser>
          <c:idx val="0"/>
          <c:order val="0"/>
          <c:tx>
            <c:strRef>
              <c:f>'Employee by Division'!$B$1</c:f>
              <c:strCache>
                <c:ptCount val="1"/>
                <c:pt idx="0">
                  <c:v>Total</c:v>
                </c:pt>
              </c:strCache>
            </c:strRef>
          </c:tx>
          <c:spPr>
            <a:ln w="28575" cap="rnd">
              <a:solidFill>
                <a:schemeClr val="accent1"/>
              </a:solidFill>
              <a:round/>
            </a:ln>
            <a:effectLst/>
          </c:spPr>
          <c:marker>
            <c:symbol val="none"/>
          </c:marker>
          <c:cat>
            <c:strRef>
              <c:f>'Employee by Division'!$A$2:$A$8</c:f>
              <c:strCache>
                <c:ptCount val="6"/>
                <c:pt idx="0">
                  <c:v>Executive</c:v>
                </c:pt>
                <c:pt idx="1">
                  <c:v>FinanceAndAccounting</c:v>
                </c:pt>
                <c:pt idx="2">
                  <c:v>HumanResources</c:v>
                </c:pt>
                <c:pt idx="3">
                  <c:v>InfoTech</c:v>
                </c:pt>
                <c:pt idx="4">
                  <c:v>Legal</c:v>
                </c:pt>
                <c:pt idx="5">
                  <c:v>Stores</c:v>
                </c:pt>
              </c:strCache>
            </c:strRef>
          </c:cat>
          <c:val>
            <c:numRef>
              <c:f>'Employee by Division'!$B$2:$B$8</c:f>
              <c:numCache>
                <c:formatCode>_(* #,##0_);_(* \(#,##0\);_(* "-"??_);_(@_)</c:formatCode>
                <c:ptCount val="6"/>
                <c:pt idx="0">
                  <c:v>22.151458290000001</c:v>
                </c:pt>
                <c:pt idx="1">
                  <c:v>121.59160561249999</c:v>
                </c:pt>
                <c:pt idx="2">
                  <c:v>172.36328151208338</c:v>
                </c:pt>
                <c:pt idx="3">
                  <c:v>16.691957706666667</c:v>
                </c:pt>
                <c:pt idx="4">
                  <c:v>6.4264820966666658</c:v>
                </c:pt>
                <c:pt idx="5">
                  <c:v>20946.743463210645</c:v>
                </c:pt>
              </c:numCache>
            </c:numRef>
          </c:val>
          <c:smooth val="0"/>
          <c:extLst>
            <c:ext xmlns:c16="http://schemas.microsoft.com/office/drawing/2014/chart" uri="{C3380CC4-5D6E-409C-BE32-E72D297353CC}">
              <c16:uniqueId val="{00000002-8116-4210-AC2A-26D11005B9B5}"/>
            </c:ext>
          </c:extLst>
        </c:ser>
        <c:dLbls>
          <c:showLegendKey val="0"/>
          <c:showVal val="0"/>
          <c:showCatName val="0"/>
          <c:showSerName val="0"/>
          <c:showPercent val="0"/>
          <c:showBubbleSize val="0"/>
        </c:dLbls>
        <c:smooth val="0"/>
        <c:axId val="1941295887"/>
        <c:axId val="1941308783"/>
      </c:lineChart>
      <c:catAx>
        <c:axId val="194129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308783"/>
        <c:crosses val="autoZero"/>
        <c:auto val="1"/>
        <c:lblAlgn val="ctr"/>
        <c:lblOffset val="100"/>
        <c:noMultiLvlLbl val="0"/>
      </c:catAx>
      <c:valAx>
        <c:axId val="1941308783"/>
        <c:scaling>
          <c:orientation val="minMax"/>
        </c:scaling>
        <c:delete val="1"/>
        <c:axPos val="l"/>
        <c:numFmt formatCode="_(* #,##0_);_(* \(#,##0\);_(* &quot;-&quot;??_);_(@_)" sourceLinked="1"/>
        <c:majorTickMark val="none"/>
        <c:minorTickMark val="none"/>
        <c:tickLblPos val="nextTo"/>
        <c:crossAx val="194129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(ASSIGNMENT).xlsx]length of service by Gender!PivotTable8</c:name>
    <c:fmtId val="4"/>
  </c:pivotSource>
  <c:chart>
    <c:autoTitleDeleted val="1"/>
    <c:pivotFmts>
      <c:pivotFmt>
        <c:idx val="0"/>
        <c:spPr>
          <a:solidFill>
            <a:srgbClr val="9218B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BDB7D"/>
          </a:solidFill>
          <a:ln>
            <a:noFill/>
          </a:ln>
          <a:effectLst/>
          <a:sp3d/>
        </c:spPr>
        <c:dLbl>
          <c:idx val="0"/>
          <c:layout>
            <c:manualLayout>
              <c:x val="2.9962564488816783E-2"/>
              <c:y val="3.2222272215973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31446419208126"/>
                  <c:h val="0.27394315710536182"/>
                </c:manualLayout>
              </c15:layout>
            </c:ext>
          </c:extLst>
        </c:dLbl>
      </c:pivotFmt>
      <c:pivotFmt>
        <c:idx val="2"/>
        <c:spPr>
          <a:solidFill>
            <a:srgbClr val="0070C0"/>
          </a:solidFill>
          <a:ln>
            <a:solidFill>
              <a:srgbClr val="002060"/>
            </a:solidFill>
          </a:ln>
          <a:effectLst/>
          <a:sp3d>
            <a:contourClr>
              <a:srgbClr val="002060"/>
            </a:contourClr>
          </a:sp3d>
        </c:spPr>
        <c:dLbl>
          <c:idx val="0"/>
          <c:layout>
            <c:manualLayout>
              <c:x val="-1.401398685539948E-2"/>
              <c:y val="-1.128308300669467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69279878073595"/>
                  <c:h val="5.362840658133592E-2"/>
                </c:manualLayout>
              </c15:layout>
            </c:ext>
          </c:extLst>
        </c:dLbl>
      </c:pivotFmt>
      <c:pivotFmt>
        <c:idx val="3"/>
        <c:spPr>
          <a:solidFill>
            <a:srgbClr val="9218B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BDB7D"/>
          </a:solidFill>
          <a:ln>
            <a:noFill/>
          </a:ln>
          <a:effectLst/>
          <a:sp3d/>
        </c:spPr>
        <c:dLbl>
          <c:idx val="0"/>
          <c:layout>
            <c:manualLayout>
              <c:x val="2.9962564488816783E-2"/>
              <c:y val="3.2222272215973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31446419208126"/>
                  <c:h val="0.27394315710536182"/>
                </c:manualLayout>
              </c15:layout>
            </c:ext>
          </c:extLst>
        </c:dLbl>
      </c:pivotFmt>
      <c:pivotFmt>
        <c:idx val="5"/>
        <c:spPr>
          <a:solidFill>
            <a:srgbClr val="0070C0"/>
          </a:solidFill>
          <a:ln>
            <a:solidFill>
              <a:srgbClr val="002060"/>
            </a:solidFill>
          </a:ln>
          <a:effectLst/>
          <a:sp3d>
            <a:contourClr>
              <a:srgbClr val="002060"/>
            </a:contourClr>
          </a:sp3d>
        </c:spPr>
        <c:dLbl>
          <c:idx val="0"/>
          <c:layout>
            <c:manualLayout>
              <c:x val="-1.401398685539948E-2"/>
              <c:y val="-1.128308300669467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69279878073595"/>
                  <c:h val="5.362840658133592E-2"/>
                </c:manualLayout>
              </c15:layout>
            </c:ext>
          </c:extLst>
        </c:dLbl>
      </c:pivotFmt>
      <c:pivotFmt>
        <c:idx val="6"/>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3D38C"/>
          </a:solidFill>
          <a:ln>
            <a:noFill/>
          </a:ln>
          <a:effectLst/>
          <a:sp3d/>
        </c:spPr>
        <c:dLbl>
          <c:idx val="0"/>
          <c:layout>
            <c:manualLayout>
              <c:x val="2.9962564488816783E-2"/>
              <c:y val="3.2222272215973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31446419208126"/>
                  <c:h val="0.27394315710536182"/>
                </c:manualLayout>
              </c15:layout>
            </c:ext>
          </c:extLst>
        </c:dLbl>
      </c:pivotFmt>
      <c:pivotFmt>
        <c:idx val="8"/>
        <c:spPr>
          <a:solidFill>
            <a:srgbClr val="92D050"/>
          </a:solidFill>
          <a:ln>
            <a:solidFill>
              <a:srgbClr val="002060"/>
            </a:solidFill>
          </a:ln>
          <a:effectLst/>
          <a:sp3d>
            <a:contourClr>
              <a:srgbClr val="002060"/>
            </a:contourClr>
          </a:sp3d>
        </c:spPr>
        <c:dLbl>
          <c:idx val="0"/>
          <c:layout>
            <c:manualLayout>
              <c:x val="-1.401398685539948E-2"/>
              <c:y val="-1.128308300669467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69279878073595"/>
                  <c:h val="5.362840658133592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service by Gender'!$B$1</c:f>
              <c:strCache>
                <c:ptCount val="1"/>
                <c:pt idx="0">
                  <c:v>Total</c:v>
                </c:pt>
              </c:strCache>
            </c:strRef>
          </c:tx>
          <c:spPr>
            <a:solidFill>
              <a:srgbClr val="92D050"/>
            </a:solidFill>
            <a:ln>
              <a:noFill/>
            </a:ln>
            <a:effectLst/>
            <a:sp3d/>
          </c:spPr>
          <c:invertIfNegative val="0"/>
          <c:dPt>
            <c:idx val="0"/>
            <c:invertIfNegative val="0"/>
            <c:bubble3D val="0"/>
            <c:spPr>
              <a:solidFill>
                <a:srgbClr val="23D38C"/>
              </a:solidFill>
              <a:ln>
                <a:noFill/>
              </a:ln>
              <a:effectLst/>
              <a:sp3d/>
            </c:spPr>
            <c:extLst>
              <c:ext xmlns:c16="http://schemas.microsoft.com/office/drawing/2014/chart" uri="{C3380CC4-5D6E-409C-BE32-E72D297353CC}">
                <c16:uniqueId val="{00000001-6358-4661-866B-69C8E8043679}"/>
              </c:ext>
            </c:extLst>
          </c:dPt>
          <c:dPt>
            <c:idx val="1"/>
            <c:invertIfNegative val="0"/>
            <c:bubble3D val="0"/>
            <c:spPr>
              <a:solidFill>
                <a:srgbClr val="92D050"/>
              </a:solidFill>
              <a:ln>
                <a:solidFill>
                  <a:srgbClr val="002060"/>
                </a:solidFill>
              </a:ln>
              <a:effectLst/>
              <a:sp3d>
                <a:contourClr>
                  <a:srgbClr val="002060"/>
                </a:contourClr>
              </a:sp3d>
            </c:spPr>
            <c:extLst>
              <c:ext xmlns:c16="http://schemas.microsoft.com/office/drawing/2014/chart" uri="{C3380CC4-5D6E-409C-BE32-E72D297353CC}">
                <c16:uniqueId val="{00000003-6358-4661-866B-69C8E8043679}"/>
              </c:ext>
            </c:extLst>
          </c:dPt>
          <c:dLbls>
            <c:dLbl>
              <c:idx val="0"/>
              <c:layout>
                <c:manualLayout>
                  <c:x val="2.9962564488816783E-2"/>
                  <c:y val="3.2222272215973013E-2"/>
                </c:manualLayout>
              </c:layout>
              <c:showLegendKey val="0"/>
              <c:showVal val="1"/>
              <c:showCatName val="0"/>
              <c:showSerName val="0"/>
              <c:showPercent val="0"/>
              <c:showBubbleSize val="0"/>
              <c:extLst>
                <c:ext xmlns:c15="http://schemas.microsoft.com/office/drawing/2012/chart" uri="{CE6537A1-D6FC-4f65-9D91-7224C49458BB}">
                  <c15:layout>
                    <c:manualLayout>
                      <c:w val="0.25831446419208126"/>
                      <c:h val="0.27394315710536182"/>
                    </c:manualLayout>
                  </c15:layout>
                </c:ext>
                <c:ext xmlns:c16="http://schemas.microsoft.com/office/drawing/2014/chart" uri="{C3380CC4-5D6E-409C-BE32-E72D297353CC}">
                  <c16:uniqueId val="{00000001-6358-4661-866B-69C8E8043679}"/>
                </c:ext>
              </c:extLst>
            </c:dLbl>
            <c:dLbl>
              <c:idx val="1"/>
              <c:layout>
                <c:manualLayout>
                  <c:x val="-1.401398685539948E-2"/>
                  <c:y val="-1.128308300669467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69279878073595"/>
                      <c:h val="5.362840658133592E-2"/>
                    </c:manualLayout>
                  </c15:layout>
                </c:ext>
                <c:ext xmlns:c16="http://schemas.microsoft.com/office/drawing/2014/chart" uri="{C3380CC4-5D6E-409C-BE32-E72D297353CC}">
                  <c16:uniqueId val="{00000003-6358-4661-866B-69C8E80436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'length of service by Gender'!$A$2:$A$4</c:f>
              <c:strCache>
                <c:ptCount val="2"/>
                <c:pt idx="0">
                  <c:v>F</c:v>
                </c:pt>
                <c:pt idx="1">
                  <c:v>M</c:v>
                </c:pt>
              </c:strCache>
            </c:strRef>
          </c:cat>
          <c:val>
            <c:numRef>
              <c:f>'length of service by Gender'!$B$2:$B$4</c:f>
              <c:numCache>
                <c:formatCode>_(* #,##0_);_(* \(#,##0\);_(* "-"??_);_(@_)</c:formatCode>
                <c:ptCount val="2"/>
                <c:pt idx="0">
                  <c:v>19691.852989521012</c:v>
                </c:pt>
                <c:pt idx="1">
                  <c:v>20178.481142562006</c:v>
                </c:pt>
              </c:numCache>
            </c:numRef>
          </c:val>
          <c:extLst>
            <c:ext xmlns:c16="http://schemas.microsoft.com/office/drawing/2014/chart" uri="{C3380CC4-5D6E-409C-BE32-E72D297353CC}">
              <c16:uniqueId val="{00000004-6358-4661-866B-69C8E8043679}"/>
            </c:ext>
          </c:extLst>
        </c:ser>
        <c:dLbls>
          <c:showLegendKey val="0"/>
          <c:showVal val="0"/>
          <c:showCatName val="0"/>
          <c:showSerName val="0"/>
          <c:showPercent val="0"/>
          <c:showBubbleSize val="0"/>
        </c:dLbls>
        <c:gapWidth val="150"/>
        <c:shape val="box"/>
        <c:axId val="2037646031"/>
        <c:axId val="2037634799"/>
        <c:axId val="0"/>
      </c:bar3DChart>
      <c:catAx>
        <c:axId val="2037646031"/>
        <c:scaling>
          <c:orientation val="minMax"/>
        </c:scaling>
        <c:delete val="1"/>
        <c:axPos val="b"/>
        <c:numFmt formatCode="General" sourceLinked="1"/>
        <c:majorTickMark val="none"/>
        <c:minorTickMark val="none"/>
        <c:tickLblPos val="nextTo"/>
        <c:crossAx val="2037634799"/>
        <c:crosses val="autoZero"/>
        <c:auto val="1"/>
        <c:lblAlgn val="ctr"/>
        <c:lblOffset val="100"/>
        <c:noMultiLvlLbl val="0"/>
      </c:catAx>
      <c:valAx>
        <c:axId val="2037634799"/>
        <c:scaling>
          <c:orientation val="minMax"/>
        </c:scaling>
        <c:delete val="1"/>
        <c:axPos val="l"/>
        <c:numFmt formatCode="_(* #,##0_);_(* \(#,##0\);_(* &quot;-&quot;??_);_(@_)" sourceLinked="1"/>
        <c:majorTickMark val="none"/>
        <c:minorTickMark val="none"/>
        <c:tickLblPos val="nextTo"/>
        <c:crossAx val="203764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length of service!PivotTable12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3D38C"/>
          </a:solidFill>
          <a:ln w="19050">
            <a:solidFill>
              <a:schemeClr val="lt1"/>
            </a:solidFill>
          </a:ln>
          <a:effectLst/>
        </c:spPr>
      </c:pivotFmt>
      <c:pivotFmt>
        <c:idx val="2"/>
        <c:spPr>
          <a:solidFill>
            <a:srgbClr val="9218B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Georgia" panose="02040502050405020303"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FFFF"/>
          </a:solidFill>
          <a:ln w="19050">
            <a:solidFill>
              <a:schemeClr val="lt1"/>
            </a:solidFill>
          </a:ln>
          <a:effectLst/>
        </c:spPr>
      </c:pivotFmt>
      <c:pivotFmt>
        <c:idx val="4"/>
        <c:spPr>
          <a:solidFill>
            <a:srgbClr val="66FFCC"/>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18B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3D38C"/>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66FFCC"/>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00FFFF"/>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9218B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23D38C"/>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rgbClr val="66FFCC"/>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rgbClr val="00FFFF"/>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rgbClr val="9218B8"/>
          </a:solidFill>
          <a:ln w="19050">
            <a:solidFill>
              <a:schemeClr val="lt1"/>
            </a:solidFill>
          </a:ln>
          <a:effectLst/>
        </c:spPr>
      </c:pivotFmt>
      <c:pivotFmt>
        <c:idx val="22"/>
        <c:spPr>
          <a:solidFill>
            <a:srgbClr val="23D38C"/>
          </a:solidFill>
          <a:ln w="19050">
            <a:solidFill>
              <a:schemeClr val="lt1"/>
            </a:solidFill>
          </a:ln>
          <a:effectLst/>
        </c:spPr>
      </c:pivotFmt>
      <c:pivotFmt>
        <c:idx val="23"/>
        <c:spPr>
          <a:solidFill>
            <a:srgbClr val="002060"/>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manualLayout>
          <c:layoutTarget val="inner"/>
          <c:xMode val="edge"/>
          <c:yMode val="edge"/>
          <c:x val="6.3614270438417447E-3"/>
          <c:y val="0"/>
          <c:w val="0.69961522486456873"/>
          <c:h val="1"/>
        </c:manualLayout>
      </c:layout>
      <c:ofPieChart>
        <c:ofPieType val="pie"/>
        <c:varyColors val="1"/>
        <c:ser>
          <c:idx val="0"/>
          <c:order val="0"/>
          <c:tx>
            <c:strRef>
              <c:f>'Employee by length of service'!$B$2</c:f>
              <c:strCache>
                <c:ptCount val="1"/>
                <c:pt idx="0">
                  <c:v>Total</c:v>
                </c:pt>
              </c:strCache>
            </c:strRef>
          </c:tx>
          <c:dPt>
            <c:idx val="0"/>
            <c:bubble3D val="0"/>
            <c:spPr>
              <a:solidFill>
                <a:srgbClr val="9218B8"/>
              </a:solidFill>
              <a:ln w="19050">
                <a:solidFill>
                  <a:schemeClr val="lt1"/>
                </a:solidFill>
              </a:ln>
              <a:effectLst/>
            </c:spPr>
            <c:extLst>
              <c:ext xmlns:c16="http://schemas.microsoft.com/office/drawing/2014/chart" uri="{C3380CC4-5D6E-409C-BE32-E72D297353CC}">
                <c16:uniqueId val="{00000001-8D1E-4DFC-9F95-F4118AB4A6B8}"/>
              </c:ext>
            </c:extLst>
          </c:dPt>
          <c:dPt>
            <c:idx val="1"/>
            <c:bubble3D val="0"/>
            <c:spPr>
              <a:solidFill>
                <a:srgbClr val="23D38C"/>
              </a:solidFill>
              <a:ln w="19050">
                <a:solidFill>
                  <a:schemeClr val="lt1"/>
                </a:solidFill>
              </a:ln>
              <a:effectLst/>
            </c:spPr>
            <c:extLst>
              <c:ext xmlns:c16="http://schemas.microsoft.com/office/drawing/2014/chart" uri="{C3380CC4-5D6E-409C-BE32-E72D297353CC}">
                <c16:uniqueId val="{00000003-8D1E-4DFC-9F95-F4118AB4A6B8}"/>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8D1E-4DFC-9F95-F4118AB4A6B8}"/>
              </c:ext>
            </c:extLst>
          </c:dPt>
          <c:dPt>
            <c:idx val="3"/>
            <c:bubble3D val="0"/>
            <c:explosion val="30"/>
            <c:spPr>
              <a:solidFill>
                <a:schemeClr val="accent4"/>
              </a:solidFill>
              <a:ln w="19050">
                <a:solidFill>
                  <a:schemeClr val="lt1"/>
                </a:solidFill>
              </a:ln>
              <a:effectLst/>
            </c:spPr>
            <c:extLst>
              <c:ext xmlns:c16="http://schemas.microsoft.com/office/drawing/2014/chart" uri="{C3380CC4-5D6E-409C-BE32-E72D297353CC}">
                <c16:uniqueId val="{00000007-8D1E-4DFC-9F95-F4118AB4A6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1E-4DFC-9F95-F4118AB4A6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1E-4DFC-9F95-F4118AB4A6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D1E-4DFC-9F95-F4118AB4A6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D1E-4DFC-9F95-F4118AB4A6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 by length of service'!$A$3:$A$9</c:f>
              <c:strCache>
                <c:ptCount val="6"/>
                <c:pt idx="0">
                  <c:v>Learning Stage</c:v>
                </c:pt>
                <c:pt idx="1">
                  <c:v>Fitting in Stage</c:v>
                </c:pt>
                <c:pt idx="2">
                  <c:v>Expertise Stage</c:v>
                </c:pt>
                <c:pt idx="3">
                  <c:v>Belonging Stage</c:v>
                </c:pt>
                <c:pt idx="4">
                  <c:v>Reflection Stage</c:v>
                </c:pt>
                <c:pt idx="5">
                  <c:v>Mentoring Stage</c:v>
                </c:pt>
              </c:strCache>
            </c:strRef>
          </c:cat>
          <c:val>
            <c:numRef>
              <c:f>'Employee by length of service'!$B$3:$B$9</c:f>
              <c:numCache>
                <c:formatCode>_(* #,##0_);_(* \(#,##0\);_(* "-"??_);_(@_)</c:formatCode>
                <c:ptCount val="6"/>
                <c:pt idx="0">
                  <c:v>6813</c:v>
                </c:pt>
                <c:pt idx="1">
                  <c:v>1411</c:v>
                </c:pt>
                <c:pt idx="2">
                  <c:v>42</c:v>
                </c:pt>
                <c:pt idx="3">
                  <c:v>35</c:v>
                </c:pt>
                <c:pt idx="4">
                  <c:v>23</c:v>
                </c:pt>
                <c:pt idx="5">
                  <c:v>12</c:v>
                </c:pt>
              </c:numCache>
            </c:numRef>
          </c:val>
          <c:extLst>
            <c:ext xmlns:c16="http://schemas.microsoft.com/office/drawing/2014/chart" uri="{C3380CC4-5D6E-409C-BE32-E72D297353CC}">
              <c16:uniqueId val="{00000010-8D1E-4DFC-9F95-F4118AB4A6B8}"/>
            </c:ext>
          </c:extLst>
        </c:ser>
        <c:dLbls>
          <c:showLegendKey val="0"/>
          <c:showVal val="0"/>
          <c:showCatName val="0"/>
          <c:showSerName val="0"/>
          <c:showPercent val="0"/>
          <c:showBubbleSize val="0"/>
          <c:showLeaderLines val="1"/>
        </c:dLbls>
        <c:gapWidth val="90"/>
        <c:secondPieSize val="65"/>
        <c:serLines>
          <c:spPr>
            <a:ln w="9525" cap="flat" cmpd="sng" algn="ctr">
              <a:solidFill>
                <a:schemeClr val="tx1">
                  <a:lumMod val="35000"/>
                  <a:lumOff val="65000"/>
                </a:schemeClr>
              </a:solidFill>
              <a:round/>
            </a:ln>
            <a:effectLst/>
          </c:spPr>
        </c:serLines>
      </c:ofPieChart>
      <c:spPr>
        <a:solidFill>
          <a:schemeClr val="bg1">
            <a:lumMod val="95000"/>
          </a:schemeClr>
        </a:solidFill>
        <a:ln>
          <a:noFill/>
        </a:ln>
        <a:effectLst/>
      </c:spPr>
    </c:plotArea>
    <c:legend>
      <c:legendPos val="r"/>
      <c:layout>
        <c:manualLayout>
          <c:xMode val="edge"/>
          <c:yMode val="edge"/>
          <c:x val="0.69438072766156766"/>
          <c:y val="0.15611128787204995"/>
          <c:w val="0.30112993451576131"/>
          <c:h val="0.68777742425590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(ASSIGNMENT).xlsx]Gender proportion!PivotTable5</c:name>
    <c:fmtId val="6"/>
  </c:pivotSource>
  <c:chart>
    <c:autoTitleDeleted val="1"/>
    <c:pivotFmts>
      <c:pivotFmt>
        <c:idx val="0"/>
        <c:spPr>
          <a:solidFill>
            <a:srgbClr val="9218B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9218B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18B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c:spPr>
      </c:pivotFmt>
      <c:pivotFmt>
        <c:idx val="8"/>
        <c:spPr>
          <a:solidFill>
            <a:srgbClr val="9218B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18B8"/>
          </a:solidFill>
          <a:ln w="19050">
            <a:solidFill>
              <a:schemeClr val="lt1"/>
            </a:solidFill>
          </a:ln>
          <a:effectLst/>
        </c:spPr>
      </c:pivotFmt>
      <c:pivotFmt>
        <c:idx val="10"/>
        <c:spPr>
          <a:solidFill>
            <a:srgbClr val="0070C0"/>
          </a:solidFill>
          <a:ln w="19050">
            <a:solidFill>
              <a:schemeClr val="lt1"/>
            </a:solidFill>
          </a:ln>
          <a:effectLst/>
        </c:spPr>
      </c:pivotFmt>
      <c:pivotFmt>
        <c:idx val="11"/>
        <c:spPr>
          <a:solidFill>
            <a:srgbClr val="9218B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18B8"/>
          </a:solidFill>
          <a:ln w="19050">
            <a:solidFill>
              <a:schemeClr val="lt1"/>
            </a:solidFill>
          </a:ln>
          <a:effectLst/>
        </c:spPr>
      </c:pivotFmt>
      <c:pivotFmt>
        <c:idx val="13"/>
        <c:spPr>
          <a:solidFill>
            <a:srgbClr val="0070C0"/>
          </a:solidFill>
          <a:ln w="19050">
            <a:solidFill>
              <a:schemeClr val="lt1"/>
            </a:solidFill>
          </a:ln>
          <a:effectLst/>
        </c:spPr>
      </c:pivotFmt>
    </c:pivotFmts>
    <c:plotArea>
      <c:layout/>
      <c:doughnutChart>
        <c:varyColors val="1"/>
        <c:ser>
          <c:idx val="0"/>
          <c:order val="0"/>
          <c:tx>
            <c:strRef>
              <c:f>'Gender proportion'!$B$1</c:f>
              <c:strCache>
                <c:ptCount val="1"/>
                <c:pt idx="0">
                  <c:v>Total</c:v>
                </c:pt>
              </c:strCache>
            </c:strRef>
          </c:tx>
          <c:spPr>
            <a:solidFill>
              <a:srgbClr val="9218B8"/>
            </a:solidFill>
          </c:spPr>
          <c:dPt>
            <c:idx val="0"/>
            <c:bubble3D val="0"/>
            <c:spPr>
              <a:solidFill>
                <a:srgbClr val="9218B8"/>
              </a:solidFill>
              <a:ln w="19050">
                <a:solidFill>
                  <a:schemeClr val="lt1"/>
                </a:solidFill>
              </a:ln>
              <a:effectLst/>
            </c:spPr>
            <c:extLst>
              <c:ext xmlns:c16="http://schemas.microsoft.com/office/drawing/2014/chart" uri="{C3380CC4-5D6E-409C-BE32-E72D297353CC}">
                <c16:uniqueId val="{00000001-23FE-4BFD-AB78-8429D303E78E}"/>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23FE-4BFD-AB78-8429D303E78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proportion'!$A$2:$A$4</c:f>
              <c:strCache>
                <c:ptCount val="2"/>
                <c:pt idx="0">
                  <c:v>F</c:v>
                </c:pt>
                <c:pt idx="1">
                  <c:v>M</c:v>
                </c:pt>
              </c:strCache>
            </c:strRef>
          </c:cat>
          <c:val>
            <c:numRef>
              <c:f>'Gender proportion'!$B$2:$B$4</c:f>
              <c:numCache>
                <c:formatCode>0%</c:formatCode>
                <c:ptCount val="2"/>
                <c:pt idx="0">
                  <c:v>0.49424184261036469</c:v>
                </c:pt>
                <c:pt idx="1">
                  <c:v>0.50575815738963537</c:v>
                </c:pt>
              </c:numCache>
            </c:numRef>
          </c:val>
          <c:extLst>
            <c:ext xmlns:c16="http://schemas.microsoft.com/office/drawing/2014/chart" uri="{C3380CC4-5D6E-409C-BE32-E72D297353CC}">
              <c16:uniqueId val="{00000004-23FE-4BFD-AB78-8429D303E7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2060673665791783"/>
          <c:y val="0.43113371245261006"/>
          <c:w val="0.1422719445137231"/>
          <c:h val="0.231960386394999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(ASSIGNMENT).xlsx]AgeGroup by Employee!PivotTable7</c:name>
    <c:fmtId val="8"/>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pivotFmt>
    </c:pivotFmts>
    <c:plotArea>
      <c:layout>
        <c:manualLayout>
          <c:layoutTarget val="inner"/>
          <c:xMode val="edge"/>
          <c:yMode val="edge"/>
          <c:x val="0.25590990606422442"/>
          <c:y val="5.6548019464976854E-2"/>
          <c:w val="0.39395671500658375"/>
          <c:h val="0.86419753086419748"/>
        </c:manualLayout>
      </c:layout>
      <c:barChart>
        <c:barDir val="bar"/>
        <c:grouping val="clustered"/>
        <c:varyColors val="0"/>
        <c:ser>
          <c:idx val="0"/>
          <c:order val="0"/>
          <c:tx>
            <c:strRef>
              <c:f>'AgeGroup by Employee'!$B$1</c:f>
              <c:strCache>
                <c:ptCount val="1"/>
                <c:pt idx="0">
                  <c:v>Total</c:v>
                </c:pt>
              </c:strCache>
            </c:strRef>
          </c:tx>
          <c:spPr>
            <a:solidFill>
              <a:schemeClr val="accent1">
                <a:lumMod val="75000"/>
              </a:schemeClr>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D375-4184-8A22-B51ED6B51E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'AgeGroup by Employee'!$A$2:$A$8</c:f>
              <c:strCache>
                <c:ptCount val="6"/>
                <c:pt idx="0">
                  <c:v>Adults</c:v>
                </c:pt>
                <c:pt idx="1">
                  <c:v>Young Adults</c:v>
                </c:pt>
                <c:pt idx="2">
                  <c:v>Elders</c:v>
                </c:pt>
                <c:pt idx="3">
                  <c:v>Youth</c:v>
                </c:pt>
                <c:pt idx="4">
                  <c:v>Seniors</c:v>
                </c:pt>
                <c:pt idx="5">
                  <c:v>Teenagers</c:v>
                </c:pt>
              </c:strCache>
            </c:strRef>
          </c:cat>
          <c:val>
            <c:numRef>
              <c:f>'AgeGroup by Employee'!$B$2:$B$8</c:f>
              <c:numCache>
                <c:formatCode>_(* #,##0_);_(* \(#,##0\);_(* "-"??_);_(@_)</c:formatCode>
                <c:ptCount val="6"/>
                <c:pt idx="0">
                  <c:v>3122</c:v>
                </c:pt>
                <c:pt idx="1">
                  <c:v>2548</c:v>
                </c:pt>
                <c:pt idx="2">
                  <c:v>1419</c:v>
                </c:pt>
                <c:pt idx="3">
                  <c:v>817</c:v>
                </c:pt>
                <c:pt idx="4">
                  <c:v>306</c:v>
                </c:pt>
                <c:pt idx="5">
                  <c:v>124</c:v>
                </c:pt>
              </c:numCache>
            </c:numRef>
          </c:val>
          <c:extLst>
            <c:ext xmlns:c16="http://schemas.microsoft.com/office/drawing/2014/chart" uri="{C3380CC4-5D6E-409C-BE32-E72D297353CC}">
              <c16:uniqueId val="{00000002-D375-4184-8A22-B51ED6B51E44}"/>
            </c:ext>
          </c:extLst>
        </c:ser>
        <c:dLbls>
          <c:showLegendKey val="0"/>
          <c:showVal val="0"/>
          <c:showCatName val="0"/>
          <c:showSerName val="0"/>
          <c:showPercent val="0"/>
          <c:showBubbleSize val="0"/>
        </c:dLbls>
        <c:gapWidth val="182"/>
        <c:axId val="85230687"/>
        <c:axId val="85233599"/>
      </c:barChart>
      <c:catAx>
        <c:axId val="8523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33599"/>
        <c:crosses val="autoZero"/>
        <c:auto val="1"/>
        <c:lblAlgn val="ctr"/>
        <c:lblOffset val="100"/>
        <c:noMultiLvlLbl val="0"/>
      </c:catAx>
      <c:valAx>
        <c:axId val="85233599"/>
        <c:scaling>
          <c:orientation val="minMax"/>
        </c:scaling>
        <c:delete val="1"/>
        <c:axPos val="b"/>
        <c:numFmt formatCode="_(* #,##0_);_(* \(#,##0\);_(* &quot;-&quot;??_);_(@_)" sourceLinked="1"/>
        <c:majorTickMark val="none"/>
        <c:minorTickMark val="none"/>
        <c:tickLblPos val="nextTo"/>
        <c:crossAx val="85230687"/>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Division!PivotTable7</c:name>
    <c:fmtId val="40"/>
  </c:pivotSource>
  <c:chart>
    <c:autoTitleDeleted val="1"/>
    <c:pivotFmts>
      <c:pivotFmt>
        <c:idx val="0"/>
        <c:spPr>
          <a:solidFill>
            <a:schemeClr val="accent1"/>
          </a:solidFill>
          <a:ln w="120650" cap="rnd">
            <a:solidFill>
              <a:srgbClr val="9218B8"/>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
        <c:spPr>
          <a:solidFill>
            <a:schemeClr val="accent1"/>
          </a:solidFill>
          <a:ln w="120650" cap="rnd">
            <a:solidFill>
              <a:srgbClr val="9218B8"/>
            </a:solidFill>
            <a:round/>
          </a:ln>
          <a:effectLst/>
        </c:spPr>
        <c:marker>
          <c:symbol val="none"/>
        </c:marker>
        <c:dLbl>
          <c:idx val="0"/>
          <c:layout>
            <c:manualLayout>
              <c:x val="-0.12025791706847416"/>
              <c:y val="-3.1723926885820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2"/>
        <c:spPr>
          <a:solidFill>
            <a:schemeClr val="accent1"/>
          </a:solidFill>
          <a:ln w="120650" cap="rnd">
            <a:solidFill>
              <a:srgbClr val="9218B8"/>
            </a:solidFill>
            <a:round/>
          </a:ln>
          <a:effectLst/>
        </c:spPr>
        <c:marker>
          <c:symbol val="none"/>
        </c:marker>
      </c:pivotFmt>
      <c:pivotFmt>
        <c:idx val="3"/>
        <c:spPr>
          <a:solidFill>
            <a:schemeClr val="accent1"/>
          </a:solidFill>
          <a:ln w="120650" cap="rnd">
            <a:solidFill>
              <a:srgbClr val="9218B8"/>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4"/>
        <c:spPr>
          <a:solidFill>
            <a:schemeClr val="accent1"/>
          </a:solidFill>
          <a:ln w="120650" cap="rnd">
            <a:solidFill>
              <a:srgbClr val="9218B8"/>
            </a:solidFill>
            <a:round/>
          </a:ln>
          <a:effectLst/>
        </c:spPr>
        <c:marker>
          <c:symbol val="none"/>
        </c:marker>
        <c:dLbl>
          <c:idx val="0"/>
          <c:layout>
            <c:manualLayout>
              <c:x val="-0.12025791706847416"/>
              <c:y val="-3.1723926885820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5"/>
        <c:spPr>
          <a:ln w="120650" cap="rnd">
            <a:solidFill>
              <a:srgbClr val="9218B8"/>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6"/>
        <c:spPr>
          <a:ln w="120650" cap="rnd">
            <a:solidFill>
              <a:srgbClr val="9218B8"/>
            </a:solidFill>
            <a:round/>
          </a:ln>
          <a:effectLst/>
        </c:spPr>
        <c:marker>
          <c:symbol val="none"/>
        </c:marker>
        <c:dLbl>
          <c:idx val="0"/>
          <c:layout>
            <c:manualLayout>
              <c:x val="-0.12025791706847416"/>
              <c:y val="-3.1723926885820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7"/>
        <c:spPr>
          <a:ln w="85725" cap="rnd">
            <a:solidFill>
              <a:srgbClr val="00FFFF"/>
            </a:solidFill>
            <a:round/>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22227856615416108"/>
                  <c:h val="0.26024691358024693"/>
                </c:manualLayout>
              </c15:layout>
            </c:ext>
          </c:extLst>
        </c:dLbl>
      </c:pivotFmt>
      <c:pivotFmt>
        <c:idx val="9"/>
        <c:spPr>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811781471584081E-2"/>
          <c:y val="6.9593243849700129E-2"/>
          <c:w val="0.80326411563928246"/>
          <c:h val="0.52184204247196386"/>
        </c:manualLayout>
      </c:layout>
      <c:lineChart>
        <c:grouping val="standard"/>
        <c:varyColors val="0"/>
        <c:ser>
          <c:idx val="0"/>
          <c:order val="0"/>
          <c:tx>
            <c:strRef>
              <c:f>'Employee by Division'!$B$1</c:f>
              <c:strCache>
                <c:ptCount val="1"/>
                <c:pt idx="0">
                  <c:v>Total</c:v>
                </c:pt>
              </c:strCache>
            </c:strRef>
          </c:tx>
          <c:spPr>
            <a:ln w="85725" cap="rnd">
              <a:solidFill>
                <a:srgbClr val="00FFFF"/>
              </a:solidFill>
              <a:round/>
            </a:ln>
            <a:effectLst/>
          </c:spPr>
          <c:marker>
            <c:symbol val="none"/>
          </c:marker>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'Employee by Division'!$A$2:$A$8</c:f>
              <c:strCache>
                <c:ptCount val="6"/>
                <c:pt idx="0">
                  <c:v>Executive</c:v>
                </c:pt>
                <c:pt idx="1">
                  <c:v>FinanceAndAccounting</c:v>
                </c:pt>
                <c:pt idx="2">
                  <c:v>HumanResources</c:v>
                </c:pt>
                <c:pt idx="3">
                  <c:v>InfoTech</c:v>
                </c:pt>
                <c:pt idx="4">
                  <c:v>Legal</c:v>
                </c:pt>
                <c:pt idx="5">
                  <c:v>Stores</c:v>
                </c:pt>
              </c:strCache>
            </c:strRef>
          </c:cat>
          <c:val>
            <c:numRef>
              <c:f>'Employee by Division'!$B$2:$B$8</c:f>
              <c:numCache>
                <c:formatCode>_(* #,##0_);_(* \(#,##0\);_(* "-"??_);_(@_)</c:formatCode>
                <c:ptCount val="6"/>
                <c:pt idx="0">
                  <c:v>22.151458290000001</c:v>
                </c:pt>
                <c:pt idx="1">
                  <c:v>121.59160561249999</c:v>
                </c:pt>
                <c:pt idx="2">
                  <c:v>172.36328151208338</c:v>
                </c:pt>
                <c:pt idx="3">
                  <c:v>16.691957706666667</c:v>
                </c:pt>
                <c:pt idx="4">
                  <c:v>6.4264820966666658</c:v>
                </c:pt>
                <c:pt idx="5">
                  <c:v>20946.743463210645</c:v>
                </c:pt>
              </c:numCache>
            </c:numRef>
          </c:val>
          <c:smooth val="0"/>
          <c:extLst>
            <c:ext xmlns:c16="http://schemas.microsoft.com/office/drawing/2014/chart" uri="{C3380CC4-5D6E-409C-BE32-E72D297353CC}">
              <c16:uniqueId val="{00000003-8202-4A20-98D6-5E3A732349A2}"/>
            </c:ext>
          </c:extLst>
        </c:ser>
        <c:dLbls>
          <c:showLegendKey val="0"/>
          <c:showVal val="0"/>
          <c:showCatName val="0"/>
          <c:showSerName val="0"/>
          <c:showPercent val="0"/>
          <c:showBubbleSize val="0"/>
        </c:dLbls>
        <c:smooth val="0"/>
        <c:axId val="1941295887"/>
        <c:axId val="1941308783"/>
      </c:lineChart>
      <c:catAx>
        <c:axId val="194129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941308783"/>
        <c:crosses val="autoZero"/>
        <c:auto val="1"/>
        <c:lblAlgn val="ctr"/>
        <c:lblOffset val="100"/>
        <c:noMultiLvlLbl val="0"/>
      </c:catAx>
      <c:valAx>
        <c:axId val="1941308783"/>
        <c:scaling>
          <c:orientation val="minMax"/>
        </c:scaling>
        <c:delete val="1"/>
        <c:axPos val="l"/>
        <c:numFmt formatCode="_(* #,##0_);_(* \(#,##0\);_(* &quot;-&quot;??_);_(@_)" sourceLinked="1"/>
        <c:majorTickMark val="none"/>
        <c:minorTickMark val="none"/>
        <c:tickLblPos val="nextTo"/>
        <c:crossAx val="194129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(ASSIGNMENT).xlsx]AbsentDays by AgeGroup!PivotTable16</c:name>
    <c:fmtId val="2"/>
  </c:pivotSource>
  <c:chart>
    <c:autoTitleDeleted val="1"/>
    <c:pivotFmts>
      <c:pivotFmt>
        <c:idx val="0"/>
        <c:spPr>
          <a:solidFill>
            <a:srgbClr val="9900CC"/>
          </a:solidFill>
          <a:ln>
            <a:solidFill>
              <a:srgbClr val="9218B8"/>
            </a:solidFill>
          </a:ln>
          <a:effectLst/>
          <a:sp3d>
            <a:contourClr>
              <a:srgbClr val="9218B8"/>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a:sp3d/>
        </c:spPr>
        <c:dLbl>
          <c:idx val="0"/>
          <c:layout>
            <c:manualLayout>
              <c:x val="4.7222222222222172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900CC"/>
          </a:solidFill>
          <a:ln>
            <a:solidFill>
              <a:srgbClr val="9218B8"/>
            </a:solidFill>
          </a:ln>
          <a:effectLst/>
          <a:sp3d>
            <a:contourClr>
              <a:srgbClr val="9218B8"/>
            </a:contourClr>
          </a:sp3d>
        </c:spPr>
        <c:dLbl>
          <c:idx val="0"/>
          <c:layout>
            <c:manualLayout>
              <c:x val="-1.6666666666666767E-2"/>
              <c:y val="-3.1558185404339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00CC"/>
          </a:solidFill>
          <a:ln>
            <a:solidFill>
              <a:srgbClr val="9218B8"/>
            </a:solidFill>
          </a:ln>
          <a:effectLst/>
          <a:sp3d>
            <a:contourClr>
              <a:srgbClr val="9218B8"/>
            </a:contourClr>
          </a:sp3d>
        </c:spPr>
        <c:dLbl>
          <c:idx val="0"/>
          <c:layout>
            <c:manualLayout>
              <c:x val="-1.6666666666666666E-2"/>
              <c:y val="-1.1834319526627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FFFF"/>
          </a:solidFill>
          <a:ln>
            <a:noFill/>
          </a:ln>
          <a:effectLst/>
          <a:sp3d/>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FFFF"/>
          </a:solidFill>
          <a:ln>
            <a:noFill/>
          </a:ln>
          <a:effectLst/>
          <a:sp3d/>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FFFF"/>
          </a:solidFill>
          <a:ln>
            <a:noFill/>
          </a:ln>
          <a:effectLst/>
          <a:sp3d/>
        </c:spPr>
        <c:dLbl>
          <c:idx val="0"/>
          <c:layout>
            <c:manualLayout>
              <c:x val="3.3333333333333333E-2"/>
              <c:y val="-2.36686390532544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FFFF"/>
          </a:solidFill>
          <a:ln>
            <a:noFill/>
          </a:ln>
          <a:effectLst/>
          <a:sp3d/>
        </c:spPr>
        <c:dLbl>
          <c:idx val="0"/>
          <c:layout>
            <c:manualLayout>
              <c:x val="5.8333333333333307E-2"/>
              <c:y val="3.94477317554240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900CC"/>
          </a:solidFill>
          <a:ln>
            <a:solidFill>
              <a:srgbClr val="9218B8"/>
            </a:solidFill>
          </a:ln>
          <a:effectLst/>
          <a:sp3d>
            <a:contourClr>
              <a:srgbClr val="9218B8"/>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900CC"/>
          </a:solidFill>
          <a:ln>
            <a:solidFill>
              <a:srgbClr val="9218B8"/>
            </a:solidFill>
          </a:ln>
          <a:effectLst/>
          <a:sp3d>
            <a:contourClr>
              <a:srgbClr val="9218B8"/>
            </a:contourClr>
          </a:sp3d>
        </c:spPr>
        <c:dLbl>
          <c:idx val="0"/>
          <c:layout>
            <c:manualLayout>
              <c:x val="-1.6666666666666767E-2"/>
              <c:y val="-3.1558185404339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900CC"/>
          </a:solidFill>
          <a:ln>
            <a:solidFill>
              <a:srgbClr val="9218B8"/>
            </a:solidFill>
          </a:ln>
          <a:effectLst/>
          <a:sp3d>
            <a:contourClr>
              <a:srgbClr val="9218B8"/>
            </a:contourClr>
          </a:sp3d>
        </c:spPr>
        <c:dLbl>
          <c:idx val="0"/>
          <c:layout>
            <c:manualLayout>
              <c:x val="-1.6666666666666666E-2"/>
              <c:y val="-1.1834319526627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FF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FFFF"/>
          </a:solidFill>
          <a:ln>
            <a:noFill/>
          </a:ln>
          <a:effectLst/>
          <a:sp3d/>
        </c:spPr>
        <c:dLbl>
          <c:idx val="0"/>
          <c:layout>
            <c:manualLayout>
              <c:x val="5.8333333333333307E-2"/>
              <c:y val="3.94477317554240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FFFF"/>
          </a:solidFill>
          <a:ln>
            <a:noFill/>
          </a:ln>
          <a:effectLst/>
          <a:sp3d/>
        </c:spPr>
        <c:dLbl>
          <c:idx val="0"/>
          <c:layout>
            <c:manualLayout>
              <c:x val="3.3333333333333333E-2"/>
              <c:y val="-2.36686390532544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FFFF"/>
          </a:solidFill>
          <a:ln>
            <a:noFill/>
          </a:ln>
          <a:effectLst/>
          <a:sp3d/>
        </c:spPr>
        <c:dLbl>
          <c:idx val="0"/>
          <c:layout>
            <c:manualLayout>
              <c:x val="4.7222222222222172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FFFF"/>
          </a:solidFill>
          <a:ln>
            <a:noFill/>
          </a:ln>
          <a:effectLst/>
          <a:sp3d/>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FFFF"/>
          </a:solidFill>
          <a:ln>
            <a:noFill/>
          </a:ln>
          <a:effectLst/>
          <a:sp3d/>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9900CC"/>
          </a:solidFill>
          <a:ln>
            <a:solidFill>
              <a:srgbClr val="9218B8"/>
            </a:solidFill>
          </a:ln>
          <a:effectLst/>
          <a:sp3d>
            <a:contourClr>
              <a:srgbClr val="9218B8"/>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1.6666666666666767E-2"/>
              <c:y val="-3.15581854043392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1.6666666666666666E-2"/>
              <c:y val="-1.183431952662721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FF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5.8333333333333307E-2"/>
              <c:y val="3.94477317554240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3.3333333333333333E-2"/>
              <c:y val="-2.36686390532544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4.7222222222222172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9900CC"/>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00FF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3.6111111111111087E-2"/>
              <c:y val="-3.3393664021036046E-17"/>
            </c:manualLayout>
          </c:layout>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3.0555555555555555E-2"/>
              <c:y val="-2.55009107468123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3.888888888888889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3.6111111111111108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1.6666666666666666E-2"/>
              <c:y val="-1.3357465608414418E-16"/>
            </c:manualLayout>
          </c:layou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5.4557010115221655E-2"/>
          <c:y val="9.9224854654143754E-2"/>
          <c:w val="0.87956667098674945"/>
          <c:h val="0.45825573253041935"/>
        </c:manualLayout>
      </c:layout>
      <c:bar3DChart>
        <c:barDir val="col"/>
        <c:grouping val="clustered"/>
        <c:varyColors val="0"/>
        <c:ser>
          <c:idx val="0"/>
          <c:order val="0"/>
          <c:tx>
            <c:strRef>
              <c:f>'AbsentDays by AgeGroup'!$B$1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'AbsentDays by AgeGroup'!$A$2:$A$8</c:f>
              <c:strCache>
                <c:ptCount val="6"/>
                <c:pt idx="0">
                  <c:v>Adults</c:v>
                </c:pt>
                <c:pt idx="1">
                  <c:v>Elders</c:v>
                </c:pt>
                <c:pt idx="2">
                  <c:v>Seniors</c:v>
                </c:pt>
                <c:pt idx="3">
                  <c:v>Teenagers</c:v>
                </c:pt>
                <c:pt idx="4">
                  <c:v>Young Adults</c:v>
                </c:pt>
                <c:pt idx="5">
                  <c:v>Youth</c:v>
                </c:pt>
              </c:strCache>
            </c:strRef>
          </c:cat>
          <c:val>
            <c:numRef>
              <c:f>'AbsentDays by AgeGroup'!$B$2:$B$8</c:f>
              <c:numCache>
                <c:formatCode>_(* #,##0_);_(* \(#,##0\);_(* "-"??_);_(@_)</c:formatCode>
                <c:ptCount val="6"/>
                <c:pt idx="0">
                  <c:v>9247.8127720565462</c:v>
                </c:pt>
                <c:pt idx="1">
                  <c:v>6688.9663649298291</c:v>
                </c:pt>
                <c:pt idx="2">
                  <c:v>2114.3615390250002</c:v>
                </c:pt>
                <c:pt idx="3">
                  <c:v>0</c:v>
                </c:pt>
                <c:pt idx="4">
                  <c:v>3085.2794418986991</c:v>
                </c:pt>
                <c:pt idx="5">
                  <c:v>149.54813051841671</c:v>
                </c:pt>
              </c:numCache>
            </c:numRef>
          </c:val>
          <c:extLst>
            <c:ext xmlns:c16="http://schemas.microsoft.com/office/drawing/2014/chart" uri="{C3380CC4-5D6E-409C-BE32-E72D297353CC}">
              <c16:uniqueId val="{00000002-1F57-4D36-B788-1A8BD6FD91FC}"/>
            </c:ext>
          </c:extLst>
        </c:ser>
        <c:dLbls>
          <c:showLegendKey val="0"/>
          <c:showVal val="0"/>
          <c:showCatName val="0"/>
          <c:showSerName val="0"/>
          <c:showPercent val="0"/>
          <c:showBubbleSize val="0"/>
        </c:dLbls>
        <c:gapWidth val="150"/>
        <c:shape val="box"/>
        <c:axId val="1234670048"/>
        <c:axId val="1234670464"/>
        <c:axId val="0"/>
      </c:bar3DChart>
      <c:catAx>
        <c:axId val="1234670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234670464"/>
        <c:crosses val="autoZero"/>
        <c:auto val="1"/>
        <c:lblAlgn val="ctr"/>
        <c:lblOffset val="100"/>
        <c:noMultiLvlLbl val="0"/>
      </c:catAx>
      <c:valAx>
        <c:axId val="1234670464"/>
        <c:scaling>
          <c:orientation val="minMax"/>
        </c:scaling>
        <c:delete val="1"/>
        <c:axPos val="l"/>
        <c:numFmt formatCode="_(* #,##0_);_(* \(#,##0\);_(* &quot;-&quot;??_);_(@_)" sourceLinked="1"/>
        <c:majorTickMark val="none"/>
        <c:minorTickMark val="none"/>
        <c:tickLblPos val="nextTo"/>
        <c:crossAx val="1234670048"/>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(ASSIGNMENT).xlsx]AbsentHours by Department!PivotTable17</c:name>
    <c:fmtId val="2"/>
  </c:pivotSource>
  <c:chart>
    <c:autoTitleDeleted val="1"/>
    <c:pivotFmts>
      <c:pivotFmt>
        <c:idx val="0"/>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6117372930360776E-2"/>
              <c:y val="9.4730592163168904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0097810775300646E-2"/>
              <c:y val="-4.7365296081584669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1.8058686465180499E-2"/>
              <c:y val="1.420958882447540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4.5146716162950969E-2"/>
              <c:y val="-9.4730592163169772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4.5146716162950969E-2"/>
              <c:y val="-9.4730592163169772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0097810775300646E-2"/>
              <c:y val="-4.7365296081584669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6117372930360776E-2"/>
              <c:y val="9.4730592163168904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1"/>
          </a:solidFill>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1.8058686465180499E-2"/>
              <c:y val="1.420958882447540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
        <c:spPr>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rgbClr val="E7E6E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4.5146716162950969E-2"/>
              <c:y val="-9.4730592163169772E-3"/>
            </c:manualLayout>
          </c:layout>
          <c:spPr>
            <a:solidFill>
              <a:srgbClr val="E7E6E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4"/>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0097810775300646E-2"/>
              <c:y val="-4.7365296081584669E-3"/>
            </c:manualLayout>
          </c:layout>
          <c:spPr>
            <a:solidFill>
              <a:srgbClr val="E7E6E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5"/>
        <c:spPr>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rgbClr val="E7E6E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6"/>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6117372930360776E-2"/>
              <c:y val="9.4730592163168904E-3"/>
            </c:manualLayout>
          </c:layout>
          <c:spPr>
            <a:solidFill>
              <a:srgbClr val="E7E6E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1.8058686465180499E-2"/>
              <c:y val="1.4209588824475402E-2"/>
            </c:manualLayout>
          </c:layout>
          <c:spPr>
            <a:solidFill>
              <a:srgbClr val="E7E6E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6.7321344228058822E-3"/>
          <c:y val="7.3433884144763595E-2"/>
          <c:w val="0.99118936183565143"/>
          <c:h val="0.66869320912350738"/>
        </c:manualLayout>
      </c:layout>
      <c:lineChart>
        <c:grouping val="standard"/>
        <c:varyColors val="0"/>
        <c:ser>
          <c:idx val="0"/>
          <c:order val="0"/>
          <c:tx>
            <c:strRef>
              <c:f>'AbsentHours by Department'!$B$1</c:f>
              <c:strCache>
                <c:ptCount val="1"/>
                <c:pt idx="0">
                  <c:v>Total</c:v>
                </c:pt>
              </c:strCache>
            </c:strRef>
          </c:tx>
          <c:spPr>
            <a:ln w="85725" cap="rnd">
              <a:solidFill>
                <a:srgbClr val="23D38C"/>
              </a:solidFill>
              <a:round/>
            </a:ln>
            <a:effectLst/>
          </c:spPr>
          <c:marker>
            <c:symbol val="circle"/>
            <c:size val="5"/>
            <c:spPr>
              <a:solidFill>
                <a:srgbClr val="23D38C"/>
              </a:solidFill>
              <a:ln w="9525">
                <a:solidFill>
                  <a:schemeClr val="accent1"/>
                </a:solidFill>
              </a:ln>
              <a:effectLst/>
            </c:spPr>
          </c:marker>
          <c:dLbls>
            <c:dLbl>
              <c:idx val="0"/>
              <c:layout>
                <c:manualLayout>
                  <c:x val="-4.5146716162950969E-2"/>
                  <c:y val="-9.47305921631697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F6-4C5E-B770-78B9C93364C8}"/>
                </c:ext>
              </c:extLst>
            </c:dLbl>
            <c:dLbl>
              <c:idx val="1"/>
              <c:layout>
                <c:manualLayout>
                  <c:x val="-3.0097810775300646E-2"/>
                  <c:y val="-4.73652960815846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F6-4C5E-B770-78B9C93364C8}"/>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F6-4C5E-B770-78B9C93364C8}"/>
                </c:ext>
              </c:extLst>
            </c:dLbl>
            <c:dLbl>
              <c:idx val="3"/>
              <c:layout>
                <c:manualLayout>
                  <c:x val="-3.6117372930360776E-2"/>
                  <c:y val="9.47305921631689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F6-4C5E-B770-78B9C93364C8}"/>
                </c:ext>
              </c:extLst>
            </c:dLbl>
            <c:dLbl>
              <c:idx val="4"/>
              <c:layout>
                <c:manualLayout>
                  <c:x val="-1.8058686465180499E-2"/>
                  <c:y val="1.4209588824475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F6-4C5E-B770-78B9C93364C8}"/>
                </c:ext>
              </c:extLst>
            </c:dLbl>
            <c:spPr>
              <a:solidFill>
                <a:srgbClr val="E7E6E6"/>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'AbsentHours by Department'!$A$2:$A$7</c:f>
              <c:strCache>
                <c:ptCount val="5"/>
                <c:pt idx="0">
                  <c:v>Customer Service</c:v>
                </c:pt>
                <c:pt idx="1">
                  <c:v>Dairy</c:v>
                </c:pt>
                <c:pt idx="2">
                  <c:v>Meats</c:v>
                </c:pt>
                <c:pt idx="3">
                  <c:v>Bakery</c:v>
                </c:pt>
                <c:pt idx="4">
                  <c:v>Produce</c:v>
                </c:pt>
              </c:strCache>
            </c:strRef>
          </c:cat>
          <c:val>
            <c:numRef>
              <c:f>'AbsentHours by Department'!$B$2:$B$7</c:f>
              <c:numCache>
                <c:formatCode>_(* #,##0_);_(* \(#,##0\);_(* "-"??_);_(@_)</c:formatCode>
                <c:ptCount val="5"/>
                <c:pt idx="0">
                  <c:v>4562.1761233951647</c:v>
                </c:pt>
                <c:pt idx="1">
                  <c:v>3977.5076421677504</c:v>
                </c:pt>
                <c:pt idx="2">
                  <c:v>3759.266102726875</c:v>
                </c:pt>
                <c:pt idx="3">
                  <c:v>3704.5697412204158</c:v>
                </c:pt>
                <c:pt idx="4">
                  <c:v>2882.5147038150803</c:v>
                </c:pt>
              </c:numCache>
            </c:numRef>
          </c:val>
          <c:smooth val="0"/>
          <c:extLst>
            <c:ext xmlns:c16="http://schemas.microsoft.com/office/drawing/2014/chart" uri="{C3380CC4-5D6E-409C-BE32-E72D297353CC}">
              <c16:uniqueId val="{00000005-55F6-4C5E-B770-78B9C93364C8}"/>
            </c:ext>
          </c:extLst>
        </c:ser>
        <c:dLbls>
          <c:showLegendKey val="0"/>
          <c:showVal val="0"/>
          <c:showCatName val="0"/>
          <c:showSerName val="0"/>
          <c:showPercent val="0"/>
          <c:showBubbleSize val="0"/>
        </c:dLbls>
        <c:marker val="1"/>
        <c:smooth val="0"/>
        <c:axId val="1074843200"/>
        <c:axId val="1074843616"/>
      </c:lineChart>
      <c:catAx>
        <c:axId val="107484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074843616"/>
        <c:crosses val="autoZero"/>
        <c:auto val="1"/>
        <c:lblAlgn val="ctr"/>
        <c:lblOffset val="100"/>
        <c:noMultiLvlLbl val="0"/>
      </c:catAx>
      <c:valAx>
        <c:axId val="1074843616"/>
        <c:scaling>
          <c:orientation val="minMax"/>
        </c:scaling>
        <c:delete val="1"/>
        <c:axPos val="l"/>
        <c:numFmt formatCode="_(* #,##0_);_(* \(#,##0\);_(* &quot;-&quot;??_);_(@_)" sourceLinked="1"/>
        <c:majorTickMark val="none"/>
        <c:minorTickMark val="none"/>
        <c:tickLblPos val="nextTo"/>
        <c:crossAx val="1074843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(ASSIGNMENT).xlsx]AbsentHours by Location!PivotTable18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9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06098502393082"/>
          <c:y val="3.3637795275590548E-2"/>
          <c:w val="0.59648457437629998"/>
          <c:h val="0.89939107611548552"/>
        </c:manualLayout>
      </c:layout>
      <c:barChart>
        <c:barDir val="bar"/>
        <c:grouping val="clustered"/>
        <c:varyColors val="0"/>
        <c:ser>
          <c:idx val="0"/>
          <c:order val="0"/>
          <c:tx>
            <c:strRef>
              <c:f>'AbsentHours by Location'!$B$1</c:f>
              <c:strCache>
                <c:ptCount val="1"/>
                <c:pt idx="0">
                  <c:v>Total</c:v>
                </c:pt>
              </c:strCache>
            </c:strRef>
          </c:tx>
          <c:spPr>
            <a:solidFill>
              <a:srgbClr val="9900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'AbsentHours by Location'!$A$2:$A$18</c:f>
              <c:strCache>
                <c:ptCount val="16"/>
                <c:pt idx="0">
                  <c:v>Vancouver</c:v>
                </c:pt>
                <c:pt idx="1">
                  <c:v>Victoria</c:v>
                </c:pt>
                <c:pt idx="2">
                  <c:v>Nanaimo</c:v>
                </c:pt>
                <c:pt idx="3">
                  <c:v>New Westminster</c:v>
                </c:pt>
                <c:pt idx="4">
                  <c:v>Kelowna</c:v>
                </c:pt>
                <c:pt idx="5">
                  <c:v>Prince George</c:v>
                </c:pt>
                <c:pt idx="6">
                  <c:v>Kamloops</c:v>
                </c:pt>
                <c:pt idx="7">
                  <c:v>Burnaby</c:v>
                </c:pt>
                <c:pt idx="8">
                  <c:v>Cranbrook</c:v>
                </c:pt>
                <c:pt idx="9">
                  <c:v>Surrey</c:v>
                </c:pt>
                <c:pt idx="10">
                  <c:v>Richmond</c:v>
                </c:pt>
                <c:pt idx="11">
                  <c:v>Terrace</c:v>
                </c:pt>
                <c:pt idx="12">
                  <c:v>Chilliwack</c:v>
                </c:pt>
                <c:pt idx="13">
                  <c:v>Trail</c:v>
                </c:pt>
                <c:pt idx="14">
                  <c:v>Langley</c:v>
                </c:pt>
                <c:pt idx="15">
                  <c:v>Vernon</c:v>
                </c:pt>
              </c:strCache>
            </c:strRef>
          </c:cat>
          <c:val>
            <c:numRef>
              <c:f>'AbsentHours by Location'!$B$2:$B$18</c:f>
              <c:numCache>
                <c:formatCode>_(* #,##0_);_(* \(#,##0\);_(* "-"??_);_(@_)</c:formatCode>
                <c:ptCount val="16"/>
                <c:pt idx="0">
                  <c:v>4562.2574408023338</c:v>
                </c:pt>
                <c:pt idx="1">
                  <c:v>2089.1503043963298</c:v>
                </c:pt>
                <c:pt idx="2">
                  <c:v>1600.464842784874</c:v>
                </c:pt>
                <c:pt idx="3">
                  <c:v>1368.082368745833</c:v>
                </c:pt>
                <c:pt idx="4">
                  <c:v>1059.338255370292</c:v>
                </c:pt>
                <c:pt idx="5">
                  <c:v>959.85010602933357</c:v>
                </c:pt>
                <c:pt idx="6">
                  <c:v>916.53382097995859</c:v>
                </c:pt>
                <c:pt idx="7">
                  <c:v>877.93230706475049</c:v>
                </c:pt>
                <c:pt idx="8">
                  <c:v>784.24462069404194</c:v>
                </c:pt>
                <c:pt idx="9">
                  <c:v>706.53672187454174</c:v>
                </c:pt>
                <c:pt idx="10">
                  <c:v>612.22278899495814</c:v>
                </c:pt>
                <c:pt idx="11">
                  <c:v>535.1140267188747</c:v>
                </c:pt>
                <c:pt idx="12">
                  <c:v>492.10412973820843</c:v>
                </c:pt>
                <c:pt idx="13">
                  <c:v>394.23742708075002</c:v>
                </c:pt>
                <c:pt idx="14">
                  <c:v>373.89624904024998</c:v>
                </c:pt>
                <c:pt idx="15">
                  <c:v>359.17653136533329</c:v>
                </c:pt>
              </c:numCache>
            </c:numRef>
          </c:val>
          <c:extLst>
            <c:ext xmlns:c16="http://schemas.microsoft.com/office/drawing/2014/chart" uri="{C3380CC4-5D6E-409C-BE32-E72D297353CC}">
              <c16:uniqueId val="{00000000-81A2-4A6C-8F4D-827F8B0C9BBE}"/>
            </c:ext>
          </c:extLst>
        </c:ser>
        <c:dLbls>
          <c:showLegendKey val="0"/>
          <c:showVal val="0"/>
          <c:showCatName val="0"/>
          <c:showSerName val="0"/>
          <c:showPercent val="0"/>
          <c:showBubbleSize val="0"/>
        </c:dLbls>
        <c:gapWidth val="182"/>
        <c:axId val="1075923696"/>
        <c:axId val="1075920784"/>
      </c:barChart>
      <c:catAx>
        <c:axId val="107592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075920784"/>
        <c:crosses val="autoZero"/>
        <c:auto val="1"/>
        <c:lblAlgn val="ctr"/>
        <c:lblOffset val="100"/>
        <c:noMultiLvlLbl val="0"/>
      </c:catAx>
      <c:valAx>
        <c:axId val="1075920784"/>
        <c:scaling>
          <c:orientation val="minMax"/>
        </c:scaling>
        <c:delete val="1"/>
        <c:axPos val="b"/>
        <c:numFmt formatCode="_(* #,##0_);_(* \(#,##0\);_(* &quot;-&quot;??_);_(@_)" sourceLinked="1"/>
        <c:majorTickMark val="none"/>
        <c:minorTickMark val="none"/>
        <c:tickLblPos val="nextTo"/>
        <c:crossAx val="1075923696"/>
        <c:crosses val="autoZero"/>
        <c:crossBetween val="between"/>
      </c:valAx>
      <c:spPr>
        <a:solidFill>
          <a:schemeClr val="bg1">
            <a:lumMod val="95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(ASSIGNMENT).xlsx]Absentdays BY Length of Service!PivotTable23</c:name>
    <c:fmtId val="10"/>
  </c:pivotSource>
  <c:chart>
    <c:autoTitleDeleted val="1"/>
    <c:pivotFmts>
      <c:pivotFmt>
        <c:idx val="0"/>
        <c:spPr>
          <a:solidFill>
            <a:srgbClr val="9218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3D3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18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3D3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53103533122056"/>
                  <c:h val="0.19582655109287808"/>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53103533122056"/>
                  <c:h val="0.19582655109287808"/>
                </c:manualLayout>
              </c15:layout>
            </c:ext>
          </c:extLst>
        </c:dLbl>
      </c:pivotFmt>
      <c:pivotFmt>
        <c:idx val="1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53103533122056"/>
                  <c:h val="0.19582655109287808"/>
                </c:manualLayout>
              </c15:layout>
            </c:ext>
          </c:extLst>
        </c:dLbl>
      </c:pivotFmt>
    </c:pivotFmts>
    <c:plotArea>
      <c:layout>
        <c:manualLayout>
          <c:layoutTarget val="inner"/>
          <c:xMode val="edge"/>
          <c:yMode val="edge"/>
          <c:x val="5.735037604604358E-2"/>
          <c:y val="5.0353493047411629E-2"/>
          <c:w val="0.89437543401245256"/>
          <c:h val="0.68424146981627298"/>
        </c:manualLayout>
      </c:layout>
      <c:barChart>
        <c:barDir val="col"/>
        <c:grouping val="clustered"/>
        <c:varyColors val="0"/>
        <c:ser>
          <c:idx val="0"/>
          <c:order val="0"/>
          <c:tx>
            <c:strRef>
              <c:f>'Absentdays BY Length of Service'!$B$1</c:f>
              <c:strCache>
                <c:ptCount val="1"/>
                <c:pt idx="0">
                  <c:v>Total</c:v>
                </c:pt>
              </c:strCache>
            </c:strRef>
          </c:tx>
          <c:spPr>
            <a:solidFill>
              <a:srgbClr val="00B0F0"/>
            </a:solidFill>
            <a:ln>
              <a:noFill/>
            </a:ln>
            <a:effectLst/>
          </c:spPr>
          <c:invertIfNegative val="0"/>
          <c:dLbls>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53103533122056"/>
                      <c:h val="0.19582655109287808"/>
                    </c:manualLayout>
                  </c15:layout>
                </c:ext>
                <c:ext xmlns:c16="http://schemas.microsoft.com/office/drawing/2014/chart" uri="{C3380CC4-5D6E-409C-BE32-E72D297353CC}">
                  <c16:uniqueId val="{00000000-5BAA-4E28-AC54-DA0FC182A7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'Absentdays BY Length of Service'!$A$2:$A$8</c:f>
              <c:strCache>
                <c:ptCount val="6"/>
                <c:pt idx="0">
                  <c:v>Belonging Stage</c:v>
                </c:pt>
                <c:pt idx="1">
                  <c:v>Expertise Stage</c:v>
                </c:pt>
                <c:pt idx="2">
                  <c:v>Fitting in Stage</c:v>
                </c:pt>
                <c:pt idx="3">
                  <c:v>Learning Stage</c:v>
                </c:pt>
                <c:pt idx="4">
                  <c:v>Mentoring Stage</c:v>
                </c:pt>
                <c:pt idx="5">
                  <c:v>Reflection Stage</c:v>
                </c:pt>
              </c:strCache>
            </c:strRef>
          </c:cat>
          <c:val>
            <c:numRef>
              <c:f>'Absentdays BY Length of Service'!$B$2:$B$8</c:f>
              <c:numCache>
                <c:formatCode>_(* #,##0_);_(* \(#,##0\);_(* "-"??_);_(@_)</c:formatCode>
                <c:ptCount val="6"/>
                <c:pt idx="0">
                  <c:v>57.400653970833332</c:v>
                </c:pt>
                <c:pt idx="1">
                  <c:v>70.409561196249996</c:v>
                </c:pt>
                <c:pt idx="2">
                  <c:v>3567.7176252954159</c:v>
                </c:pt>
                <c:pt idx="3">
                  <c:v>17535.546441424711</c:v>
                </c:pt>
                <c:pt idx="4">
                  <c:v>23.377415364166666</c:v>
                </c:pt>
                <c:pt idx="5">
                  <c:v>31.516551177083329</c:v>
                </c:pt>
              </c:numCache>
            </c:numRef>
          </c:val>
          <c:extLst>
            <c:ext xmlns:c16="http://schemas.microsoft.com/office/drawing/2014/chart" uri="{C3380CC4-5D6E-409C-BE32-E72D297353CC}">
              <c16:uniqueId val="{00000001-5BAA-4E28-AC54-DA0FC182A74C}"/>
            </c:ext>
          </c:extLst>
        </c:ser>
        <c:dLbls>
          <c:showLegendKey val="0"/>
          <c:showVal val="0"/>
          <c:showCatName val="0"/>
          <c:showSerName val="0"/>
          <c:showPercent val="0"/>
          <c:showBubbleSize val="0"/>
        </c:dLbls>
        <c:gapWidth val="30"/>
        <c:overlap val="-25"/>
        <c:axId val="36259775"/>
        <c:axId val="36253119"/>
      </c:barChart>
      <c:catAx>
        <c:axId val="3625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53119"/>
        <c:crosses val="autoZero"/>
        <c:auto val="1"/>
        <c:lblAlgn val="ctr"/>
        <c:lblOffset val="100"/>
        <c:noMultiLvlLbl val="0"/>
      </c:catAx>
      <c:valAx>
        <c:axId val="36253119"/>
        <c:scaling>
          <c:orientation val="minMax"/>
        </c:scaling>
        <c:delete val="1"/>
        <c:axPos val="l"/>
        <c:numFmt formatCode="_(* #,##0_);_(* \(#,##0\);_(* &quot;-&quot;??_);_(@_)" sourceLinked="1"/>
        <c:majorTickMark val="none"/>
        <c:minorTickMark val="none"/>
        <c:tickLblPos val="nextTo"/>
        <c:crossAx val="36259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(ASSIGNMENT).xlsx]Max Employee Hours!PivotTable11</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14424653229027"/>
          <c:y val="1.7534100545124168E-2"/>
          <c:w val="0.59039081279888561"/>
          <c:h val="0.90539388091241879"/>
        </c:manualLayout>
      </c:layout>
      <c:barChart>
        <c:barDir val="bar"/>
        <c:grouping val="clustered"/>
        <c:varyColors val="0"/>
        <c:ser>
          <c:idx val="0"/>
          <c:order val="0"/>
          <c:tx>
            <c:strRef>
              <c:f>'Max Employee Hours'!$H$9</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Employee Hours'!$G$10:$G$20</c:f>
              <c:strCache>
                <c:ptCount val="10"/>
                <c:pt idx="0">
                  <c:v>Shelf Stocker</c:v>
                </c:pt>
                <c:pt idx="1">
                  <c:v>Dairy Person</c:v>
                </c:pt>
                <c:pt idx="2">
                  <c:v>Baker</c:v>
                </c:pt>
                <c:pt idx="3">
                  <c:v>Produce Clerk</c:v>
                </c:pt>
                <c:pt idx="4">
                  <c:v>Cashier</c:v>
                </c:pt>
                <c:pt idx="5">
                  <c:v>Meat Cutter</c:v>
                </c:pt>
                <c:pt idx="6">
                  <c:v>Customer Service Manager</c:v>
                </c:pt>
                <c:pt idx="7">
                  <c:v>Store Manager</c:v>
                </c:pt>
                <c:pt idx="8">
                  <c:v>Dairy Manager</c:v>
                </c:pt>
                <c:pt idx="9">
                  <c:v>Bakery Manager</c:v>
                </c:pt>
              </c:strCache>
            </c:strRef>
          </c:cat>
          <c:val>
            <c:numRef>
              <c:f>'Max Employee Hours'!$H$10:$H$20</c:f>
              <c:numCache>
                <c:formatCode>_(* #,##0_);_(* \(#,##0\);_(* "-"??_);_(@_)</c:formatCode>
                <c:ptCount val="10"/>
                <c:pt idx="0">
                  <c:v>11.355421808333332</c:v>
                </c:pt>
                <c:pt idx="1">
                  <c:v>10.813842725000001</c:v>
                </c:pt>
                <c:pt idx="2">
                  <c:v>10.0719353875</c:v>
                </c:pt>
                <c:pt idx="3">
                  <c:v>9.9699926916666683</c:v>
                </c:pt>
                <c:pt idx="4">
                  <c:v>9.9545756458333337</c:v>
                </c:pt>
                <c:pt idx="5">
                  <c:v>9.3479822833333337</c:v>
                </c:pt>
                <c:pt idx="6">
                  <c:v>9.3389028166666659</c:v>
                </c:pt>
                <c:pt idx="7">
                  <c:v>8.6186814124999991</c:v>
                </c:pt>
                <c:pt idx="8">
                  <c:v>8.0167666833333335</c:v>
                </c:pt>
                <c:pt idx="9">
                  <c:v>7.9346660208333333</c:v>
                </c:pt>
              </c:numCache>
            </c:numRef>
          </c:val>
          <c:extLst>
            <c:ext xmlns:c16="http://schemas.microsoft.com/office/drawing/2014/chart" uri="{C3380CC4-5D6E-409C-BE32-E72D297353CC}">
              <c16:uniqueId val="{00000000-B5E7-4E67-B91D-F134B2BBDDA1}"/>
            </c:ext>
          </c:extLst>
        </c:ser>
        <c:dLbls>
          <c:showLegendKey val="0"/>
          <c:showVal val="0"/>
          <c:showCatName val="0"/>
          <c:showSerName val="0"/>
          <c:showPercent val="0"/>
          <c:showBubbleSize val="0"/>
        </c:dLbls>
        <c:gapWidth val="182"/>
        <c:axId val="1001987568"/>
        <c:axId val="1001985488"/>
      </c:barChart>
      <c:catAx>
        <c:axId val="100198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001985488"/>
        <c:crosses val="autoZero"/>
        <c:auto val="1"/>
        <c:lblAlgn val="ctr"/>
        <c:lblOffset val="100"/>
        <c:noMultiLvlLbl val="0"/>
      </c:catAx>
      <c:valAx>
        <c:axId val="1001985488"/>
        <c:scaling>
          <c:orientation val="minMax"/>
        </c:scaling>
        <c:delete val="1"/>
        <c:axPos val="b"/>
        <c:numFmt formatCode="_(* #,##0_);_(* \(#,##0\);_(* &quot;-&quot;??_);_(@_)" sourceLinked="1"/>
        <c:majorTickMark val="none"/>
        <c:minorTickMark val="none"/>
        <c:tickLblPos val="nextTo"/>
        <c:crossAx val="100198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(ASSIGNMENT).xlsx]department by employee!PivotTable14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6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983070562302012"/>
          <c:y val="2.8751223403872636E-2"/>
          <c:w val="0.51760073001627482"/>
          <c:h val="0.90097259062776303"/>
        </c:manualLayout>
      </c:layout>
      <c:barChart>
        <c:barDir val="bar"/>
        <c:grouping val="clustered"/>
        <c:varyColors val="0"/>
        <c:ser>
          <c:idx val="0"/>
          <c:order val="0"/>
          <c:tx>
            <c:strRef>
              <c:f>'department by employee'!$B$15</c:f>
              <c:strCache>
                <c:ptCount val="1"/>
                <c:pt idx="0">
                  <c:v>Total</c:v>
                </c:pt>
              </c:strCache>
            </c:strRef>
          </c:tx>
          <c:spPr>
            <a:solidFill>
              <a:srgbClr val="00F69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by employee'!$A$16:$A$26</c:f>
              <c:strCache>
                <c:ptCount val="10"/>
                <c:pt idx="0">
                  <c:v>Processed Foods</c:v>
                </c:pt>
                <c:pt idx="1">
                  <c:v>Dairy</c:v>
                </c:pt>
                <c:pt idx="2">
                  <c:v>Bakery</c:v>
                </c:pt>
                <c:pt idx="3">
                  <c:v>Produce</c:v>
                </c:pt>
                <c:pt idx="4">
                  <c:v>Customer Service</c:v>
                </c:pt>
                <c:pt idx="5">
                  <c:v>Meats</c:v>
                </c:pt>
                <c:pt idx="6">
                  <c:v>Store Management</c:v>
                </c:pt>
                <c:pt idx="7">
                  <c:v>Investment</c:v>
                </c:pt>
                <c:pt idx="8">
                  <c:v>Employee Records</c:v>
                </c:pt>
                <c:pt idx="9">
                  <c:v>Training</c:v>
                </c:pt>
              </c:strCache>
            </c:strRef>
          </c:cat>
          <c:val>
            <c:numRef>
              <c:f>'department by employee'!$B$16:$B$26</c:f>
              <c:numCache>
                <c:formatCode>_(* #,##0_);_(* \(#,##0\);_(* "-"??_);_(@_)</c:formatCode>
                <c:ptCount val="10"/>
                <c:pt idx="0">
                  <c:v>11.355421808333332</c:v>
                </c:pt>
                <c:pt idx="1">
                  <c:v>10.813842725000001</c:v>
                </c:pt>
                <c:pt idx="2">
                  <c:v>10.0719353875</c:v>
                </c:pt>
                <c:pt idx="3">
                  <c:v>9.9699926916666683</c:v>
                </c:pt>
                <c:pt idx="4">
                  <c:v>9.9545756458333337</c:v>
                </c:pt>
                <c:pt idx="5">
                  <c:v>9.3479822833333337</c:v>
                </c:pt>
                <c:pt idx="6">
                  <c:v>8.6186814124999991</c:v>
                </c:pt>
                <c:pt idx="7">
                  <c:v>6.5837331583333327</c:v>
                </c:pt>
                <c:pt idx="8">
                  <c:v>6.2760950416666672</c:v>
                </c:pt>
                <c:pt idx="9">
                  <c:v>5.566494641666667</c:v>
                </c:pt>
              </c:numCache>
            </c:numRef>
          </c:val>
          <c:extLst>
            <c:ext xmlns:c16="http://schemas.microsoft.com/office/drawing/2014/chart" uri="{C3380CC4-5D6E-409C-BE32-E72D297353CC}">
              <c16:uniqueId val="{00000000-42F9-4975-B8D3-5C5E4C2DDB68}"/>
            </c:ext>
          </c:extLst>
        </c:ser>
        <c:dLbls>
          <c:showLegendKey val="0"/>
          <c:showVal val="0"/>
          <c:showCatName val="0"/>
          <c:showSerName val="0"/>
          <c:showPercent val="0"/>
          <c:showBubbleSize val="0"/>
        </c:dLbls>
        <c:gapWidth val="182"/>
        <c:axId val="1362758992"/>
        <c:axId val="1362768976"/>
      </c:barChart>
      <c:catAx>
        <c:axId val="136275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362768976"/>
        <c:crosses val="autoZero"/>
        <c:auto val="1"/>
        <c:lblAlgn val="ctr"/>
        <c:lblOffset val="100"/>
        <c:noMultiLvlLbl val="0"/>
      </c:catAx>
      <c:valAx>
        <c:axId val="1362768976"/>
        <c:scaling>
          <c:orientation val="minMax"/>
        </c:scaling>
        <c:delete val="1"/>
        <c:axPos val="b"/>
        <c:numFmt formatCode="_(* #,##0_);_(* \(#,##0\);_(* &quot;-&quot;??_);_(@_)" sourceLinked="1"/>
        <c:majorTickMark val="none"/>
        <c:minorTickMark val="none"/>
        <c:tickLblPos val="nextTo"/>
        <c:crossAx val="136275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(ASSIGNMENT).xlsx]AbsentHours by Location!PivotTable15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93598869034903E-2"/>
          <c:y val="5.3940786298562485E-2"/>
          <c:w val="0.91428345342182549"/>
          <c:h val="0.50442111402741319"/>
        </c:manualLayout>
      </c:layout>
      <c:barChart>
        <c:barDir val="col"/>
        <c:grouping val="clustered"/>
        <c:varyColors val="0"/>
        <c:ser>
          <c:idx val="0"/>
          <c:order val="0"/>
          <c:tx>
            <c:strRef>
              <c:f>'AbsentHours by Location'!$B$21</c:f>
              <c:strCache>
                <c:ptCount val="1"/>
                <c:pt idx="0">
                  <c:v>Total</c:v>
                </c:pt>
              </c:strCache>
            </c:strRef>
          </c:tx>
          <c:spPr>
            <a:solidFill>
              <a:srgbClr val="00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'AbsentHours by Location'!$A$22:$A$32</c:f>
              <c:strCache>
                <c:ptCount val="10"/>
                <c:pt idx="0">
                  <c:v>Kamloops</c:v>
                </c:pt>
                <c:pt idx="1">
                  <c:v>Burnaby</c:v>
                </c:pt>
                <c:pt idx="2">
                  <c:v>Nanaimo</c:v>
                </c:pt>
                <c:pt idx="3">
                  <c:v>New Westminster</c:v>
                </c:pt>
                <c:pt idx="4">
                  <c:v>Vancouver</c:v>
                </c:pt>
                <c:pt idx="5">
                  <c:v>Langley</c:v>
                </c:pt>
                <c:pt idx="6">
                  <c:v>Prince George</c:v>
                </c:pt>
                <c:pt idx="7">
                  <c:v>Surrey</c:v>
                </c:pt>
                <c:pt idx="8">
                  <c:v>Kelowna</c:v>
                </c:pt>
                <c:pt idx="9">
                  <c:v>Quesnel</c:v>
                </c:pt>
              </c:strCache>
            </c:strRef>
          </c:cat>
          <c:val>
            <c:numRef>
              <c:f>'AbsentHours by Location'!$B$22:$B$32</c:f>
              <c:numCache>
                <c:formatCode>_(* #,##0_);_(* \(#,##0\);_(* "-"??_);_(@_)</c:formatCode>
                <c:ptCount val="10"/>
                <c:pt idx="0">
                  <c:v>11.355421808333332</c:v>
                </c:pt>
                <c:pt idx="1">
                  <c:v>10.813842725000001</c:v>
                </c:pt>
                <c:pt idx="2">
                  <c:v>10.746873233333336</c:v>
                </c:pt>
                <c:pt idx="3">
                  <c:v>10.50806395</c:v>
                </c:pt>
                <c:pt idx="4">
                  <c:v>10.377327991666666</c:v>
                </c:pt>
                <c:pt idx="5">
                  <c:v>10.129851291666666</c:v>
                </c:pt>
                <c:pt idx="6">
                  <c:v>9.9699926916666683</c:v>
                </c:pt>
                <c:pt idx="7">
                  <c:v>9.8622081250000004</c:v>
                </c:pt>
                <c:pt idx="8">
                  <c:v>9.7125898999999993</c:v>
                </c:pt>
                <c:pt idx="9">
                  <c:v>9.6239156625</c:v>
                </c:pt>
              </c:numCache>
            </c:numRef>
          </c:val>
          <c:extLst>
            <c:ext xmlns:c16="http://schemas.microsoft.com/office/drawing/2014/chart" uri="{C3380CC4-5D6E-409C-BE32-E72D297353CC}">
              <c16:uniqueId val="{00000000-63B0-46F9-A685-8BB0BF0EA45F}"/>
            </c:ext>
          </c:extLst>
        </c:ser>
        <c:dLbls>
          <c:showLegendKey val="0"/>
          <c:showVal val="0"/>
          <c:showCatName val="0"/>
          <c:showSerName val="0"/>
          <c:showPercent val="0"/>
          <c:showBubbleSize val="0"/>
        </c:dLbls>
        <c:gapWidth val="219"/>
        <c:overlap val="-27"/>
        <c:axId val="1277897936"/>
        <c:axId val="1277896272"/>
      </c:barChart>
      <c:catAx>
        <c:axId val="127789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277896272"/>
        <c:crosses val="autoZero"/>
        <c:auto val="1"/>
        <c:lblAlgn val="ctr"/>
        <c:lblOffset val="100"/>
        <c:noMultiLvlLbl val="0"/>
      </c:catAx>
      <c:valAx>
        <c:axId val="1277896272"/>
        <c:scaling>
          <c:orientation val="minMax"/>
        </c:scaling>
        <c:delete val="1"/>
        <c:axPos val="l"/>
        <c:numFmt formatCode="_(* #,##0_);_(* \(#,##0\);_(* &quot;-&quot;??_);_(@_)" sourceLinked="1"/>
        <c:majorTickMark val="none"/>
        <c:minorTickMark val="none"/>
        <c:tickLblPos val="nextTo"/>
        <c:crossAx val="127789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(ASSIGNMENT).xlsx]AbsentD by division and Gender!PivotTable3</c:name>
    <c:fmtId val="7"/>
  </c:pivotSource>
  <c:chart>
    <c:autoTitleDeleted val="1"/>
    <c:pivotFmts>
      <c:pivotFmt>
        <c:idx val="0"/>
        <c:spPr>
          <a:solidFill>
            <a:srgbClr val="9218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25400">
            <a:noFill/>
          </a:ln>
          <a:effectLst>
            <a:glow rad="381000">
              <a:schemeClr val="accent1">
                <a:alpha val="40000"/>
              </a:schemeClr>
            </a:glow>
            <a:softEdge rad="279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3D38C"/>
          </a:solidFill>
          <a:ln w="25400">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9900CC"/>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dLbl>
          <c:idx val="0"/>
          <c:layout>
            <c:manualLayout>
              <c:x val="9.324009324009324E-3"/>
              <c:y val="-0.147601476014760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5"/>
        <c:dLbl>
          <c:idx val="0"/>
          <c:layout>
            <c:manualLayout>
              <c:x val="1.2432012432012432E-2"/>
              <c:y val="-0.1722017220172202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dLbl>
          <c:idx val="0"/>
          <c:layout>
            <c:manualLayout>
              <c:x val="0"/>
              <c:y val="-0.1476014760147601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7"/>
        <c:dLbl>
          <c:idx val="0"/>
          <c:layout>
            <c:manualLayout>
              <c:x val="0"/>
              <c:y val="-4.428044280442804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dLbl>
          <c:idx val="0"/>
          <c:layout>
            <c:manualLayout>
              <c:x val="-1.8648018648018648E-2"/>
              <c:y val="-0.11808118081180811"/>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9"/>
        <c:dLbl>
          <c:idx val="0"/>
          <c:layout>
            <c:manualLayout>
              <c:x val="-2.4864024864024978E-2"/>
              <c:y val="-0.1279212792127921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0"/>
        <c:dLbl>
          <c:idx val="0"/>
          <c:layout>
            <c:manualLayout>
              <c:x val="0"/>
              <c:y val="-9.348093480934810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dLbl>
          <c:idx val="0"/>
          <c:layout>
            <c:manualLayout>
              <c:x val="-5.6979398749180387E-17"/>
              <c:y val="-7.3800738007380073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dLbl>
          <c:idx val="0"/>
          <c:layout>
            <c:manualLayout>
              <c:x val="-3.108003108003108E-3"/>
              <c:y val="-0.20664206642066421"/>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dLbl>
          <c:idx val="0"/>
          <c:layout>
            <c:manualLayout>
              <c:x val="-4.9728049728049728E-2"/>
              <c:y val="-0.1230012300123001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dLbl>
          <c:idx val="0"/>
          <c:layout>
            <c:manualLayout>
              <c:x val="-4.0404040404040518E-2"/>
              <c:y val="-7.3800738007380087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dLbl>
          <c:idx val="0"/>
          <c:layout>
            <c:manualLayout>
              <c:x val="-1.4244849687295097E-17"/>
              <c:y val="-8.8560885608856083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99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'AbsentD by division and Gender'!$B$1</c:f>
              <c:strCache>
                <c:ptCount val="1"/>
                <c:pt idx="0">
                  <c:v>Total</c:v>
                </c:pt>
              </c:strCache>
            </c:strRef>
          </c:tx>
          <c:spPr>
            <a:solidFill>
              <a:srgbClr val="9900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'AbsentD by division and Gender'!$A$2:$A$8</c:f>
              <c:strCache>
                <c:ptCount val="6"/>
                <c:pt idx="0">
                  <c:v>Executive</c:v>
                </c:pt>
                <c:pt idx="1">
                  <c:v>FinanceAndAccounting</c:v>
                </c:pt>
                <c:pt idx="2">
                  <c:v>HumanResources</c:v>
                </c:pt>
                <c:pt idx="3">
                  <c:v>InfoTech</c:v>
                </c:pt>
                <c:pt idx="4">
                  <c:v>Legal</c:v>
                </c:pt>
                <c:pt idx="5">
                  <c:v>Stores</c:v>
                </c:pt>
              </c:strCache>
            </c:strRef>
          </c:cat>
          <c:val>
            <c:numRef>
              <c:f>'AbsentD by division and Gender'!$B$2:$B$8</c:f>
              <c:numCache>
                <c:formatCode>_(* #,##0_);_(* \(#,##0\);_(* "-"??_);_(@_)</c:formatCode>
                <c:ptCount val="6"/>
                <c:pt idx="0">
                  <c:v>3.6146848833333336</c:v>
                </c:pt>
                <c:pt idx="1">
                  <c:v>6.5837331583333327</c:v>
                </c:pt>
                <c:pt idx="2">
                  <c:v>6.2760950416666672</c:v>
                </c:pt>
                <c:pt idx="3">
                  <c:v>3.3339505766666671</c:v>
                </c:pt>
                <c:pt idx="4">
                  <c:v>2.8583637333333329</c:v>
                </c:pt>
                <c:pt idx="5">
                  <c:v>11.355421808333332</c:v>
                </c:pt>
              </c:numCache>
            </c:numRef>
          </c:val>
          <c:extLst>
            <c:ext xmlns:c16="http://schemas.microsoft.com/office/drawing/2014/chart" uri="{C3380CC4-5D6E-409C-BE32-E72D297353CC}">
              <c16:uniqueId val="{00000000-F3B9-4AB3-B1F7-7969A0224C30}"/>
            </c:ext>
          </c:extLst>
        </c:ser>
        <c:dLbls>
          <c:showLegendKey val="0"/>
          <c:showVal val="0"/>
          <c:showCatName val="0"/>
          <c:showSerName val="0"/>
          <c:showPercent val="0"/>
          <c:showBubbleSize val="0"/>
        </c:dLbls>
        <c:gapWidth val="150"/>
        <c:axId val="85234015"/>
        <c:axId val="85224031"/>
      </c:barChart>
      <c:catAx>
        <c:axId val="85234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85224031"/>
        <c:crosses val="autoZero"/>
        <c:auto val="1"/>
        <c:lblAlgn val="ctr"/>
        <c:lblOffset val="100"/>
        <c:noMultiLvlLbl val="0"/>
      </c:catAx>
      <c:valAx>
        <c:axId val="85224031"/>
        <c:scaling>
          <c:orientation val="minMax"/>
        </c:scaling>
        <c:delete val="1"/>
        <c:axPos val="l"/>
        <c:numFmt formatCode="_(* #,##0_);_(* \(#,##0\);_(* &quot;-&quot;??_);_(@_)" sourceLinked="1"/>
        <c:majorTickMark val="none"/>
        <c:minorTickMark val="none"/>
        <c:tickLblPos val="nextTo"/>
        <c:crossAx val="85234015"/>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Division!PivotTable7</c:name>
    <c:fmtId val="34"/>
  </c:pivotSource>
  <c:chart>
    <c:autoTitleDeleted val="1"/>
    <c:pivotFmts>
      <c:pivotFmt>
        <c:idx val="0"/>
        <c:spPr>
          <a:ln w="120650" cap="rnd">
            <a:solidFill>
              <a:srgbClr val="9218B8"/>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
        <c:spPr>
          <a:ln w="120650" cap="rnd">
            <a:solidFill>
              <a:srgbClr val="9218B8"/>
            </a:solidFill>
            <a:round/>
          </a:ln>
          <a:effectLst/>
        </c:spPr>
        <c:marker>
          <c:symbol val="none"/>
        </c:marker>
        <c:dLbl>
          <c:idx val="0"/>
          <c:layout>
            <c:manualLayout>
              <c:x val="-0.12025791706847416"/>
              <c:y val="-3.1723926885820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2"/>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95157312690923E-2"/>
          <c:y val="4.8867982411289507E-2"/>
          <c:w val="0.63932960762911029"/>
          <c:h val="0.52184204247196386"/>
        </c:manualLayout>
      </c:layout>
      <c:lineChart>
        <c:grouping val="standard"/>
        <c:varyColors val="0"/>
        <c:ser>
          <c:idx val="0"/>
          <c:order val="0"/>
          <c:tx>
            <c:strRef>
              <c:f>'Employee by Division'!$B$1</c:f>
              <c:strCache>
                <c:ptCount val="1"/>
                <c:pt idx="0">
                  <c:v>Total</c:v>
                </c:pt>
              </c:strCache>
            </c:strRef>
          </c:tx>
          <c:spPr>
            <a:ln w="28575" cap="rnd">
              <a:solidFill>
                <a:schemeClr val="accent1"/>
              </a:solidFill>
              <a:round/>
            </a:ln>
            <a:effectLst/>
          </c:spPr>
          <c:marker>
            <c:symbol val="none"/>
          </c:marker>
          <c:cat>
            <c:strRef>
              <c:f>'Employee by Division'!$A$2:$A$8</c:f>
              <c:strCache>
                <c:ptCount val="6"/>
                <c:pt idx="0">
                  <c:v>Executive</c:v>
                </c:pt>
                <c:pt idx="1">
                  <c:v>FinanceAndAccounting</c:v>
                </c:pt>
                <c:pt idx="2">
                  <c:v>HumanResources</c:v>
                </c:pt>
                <c:pt idx="3">
                  <c:v>InfoTech</c:v>
                </c:pt>
                <c:pt idx="4">
                  <c:v>Legal</c:v>
                </c:pt>
                <c:pt idx="5">
                  <c:v>Stores</c:v>
                </c:pt>
              </c:strCache>
            </c:strRef>
          </c:cat>
          <c:val>
            <c:numRef>
              <c:f>'Employee by Division'!$B$2:$B$8</c:f>
              <c:numCache>
                <c:formatCode>_(* #,##0_);_(* \(#,##0\);_(* "-"??_);_(@_)</c:formatCode>
                <c:ptCount val="6"/>
                <c:pt idx="0">
                  <c:v>22.151458290000001</c:v>
                </c:pt>
                <c:pt idx="1">
                  <c:v>121.59160561249999</c:v>
                </c:pt>
                <c:pt idx="2">
                  <c:v>172.36328151208338</c:v>
                </c:pt>
                <c:pt idx="3">
                  <c:v>16.691957706666667</c:v>
                </c:pt>
                <c:pt idx="4">
                  <c:v>6.4264820966666658</c:v>
                </c:pt>
                <c:pt idx="5">
                  <c:v>20946.743463210645</c:v>
                </c:pt>
              </c:numCache>
            </c:numRef>
          </c:val>
          <c:smooth val="0"/>
          <c:extLst>
            <c:ext xmlns:c16="http://schemas.microsoft.com/office/drawing/2014/chart" uri="{C3380CC4-5D6E-409C-BE32-E72D297353CC}">
              <c16:uniqueId val="{00000003-1904-43B0-8748-F40FF867FB77}"/>
            </c:ext>
          </c:extLst>
        </c:ser>
        <c:dLbls>
          <c:showLegendKey val="0"/>
          <c:showVal val="0"/>
          <c:showCatName val="0"/>
          <c:showSerName val="0"/>
          <c:showPercent val="0"/>
          <c:showBubbleSize val="0"/>
        </c:dLbls>
        <c:smooth val="0"/>
        <c:axId val="1941295887"/>
        <c:axId val="1941308783"/>
      </c:lineChart>
      <c:catAx>
        <c:axId val="194129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308783"/>
        <c:crosses val="autoZero"/>
        <c:auto val="1"/>
        <c:lblAlgn val="ctr"/>
        <c:lblOffset val="100"/>
        <c:noMultiLvlLbl val="0"/>
      </c:catAx>
      <c:valAx>
        <c:axId val="1941308783"/>
        <c:scaling>
          <c:orientation val="minMax"/>
        </c:scaling>
        <c:delete val="1"/>
        <c:axPos val="l"/>
        <c:numFmt formatCode="_(* #,##0_);_(* \(#,##0\);_(* &quot;-&quot;??_);_(@_)" sourceLinked="1"/>
        <c:majorTickMark val="none"/>
        <c:minorTickMark val="none"/>
        <c:tickLblPos val="nextTo"/>
        <c:crossAx val="1941295887"/>
        <c:crosses val="autoZero"/>
        <c:crossBetween val="between"/>
      </c:valAx>
      <c:spPr>
        <a:pattFill prst="smConfetti">
          <a:fgClr>
            <a:srgbClr val="9900CC"/>
          </a:fgClr>
          <a:bgClr>
            <a:schemeClr val="bg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(ASSIGNMENT).xlsx]Max Employee Hours!PivotTable11</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14424653229027"/>
          <c:y val="1.7534100545124168E-2"/>
          <c:w val="0.59039081279888561"/>
          <c:h val="0.95076923076923081"/>
        </c:manualLayout>
      </c:layout>
      <c:barChart>
        <c:barDir val="bar"/>
        <c:grouping val="clustered"/>
        <c:varyColors val="0"/>
        <c:ser>
          <c:idx val="0"/>
          <c:order val="0"/>
          <c:tx>
            <c:strRef>
              <c:f>'Max Employee Hours'!$H$9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Employee Hours'!$G$10:$G$20</c:f>
              <c:strCache>
                <c:ptCount val="10"/>
                <c:pt idx="0">
                  <c:v>Shelf Stocker</c:v>
                </c:pt>
                <c:pt idx="1">
                  <c:v>Dairy Person</c:v>
                </c:pt>
                <c:pt idx="2">
                  <c:v>Baker</c:v>
                </c:pt>
                <c:pt idx="3">
                  <c:v>Produce Clerk</c:v>
                </c:pt>
                <c:pt idx="4">
                  <c:v>Cashier</c:v>
                </c:pt>
                <c:pt idx="5">
                  <c:v>Meat Cutter</c:v>
                </c:pt>
                <c:pt idx="6">
                  <c:v>Customer Service Manager</c:v>
                </c:pt>
                <c:pt idx="7">
                  <c:v>Store Manager</c:v>
                </c:pt>
                <c:pt idx="8">
                  <c:v>Dairy Manager</c:v>
                </c:pt>
                <c:pt idx="9">
                  <c:v>Bakery Manager</c:v>
                </c:pt>
              </c:strCache>
            </c:strRef>
          </c:cat>
          <c:val>
            <c:numRef>
              <c:f>'Max Employee Hours'!$H$10:$H$20</c:f>
              <c:numCache>
                <c:formatCode>_(* #,##0_);_(* \(#,##0\);_(* "-"??_);_(@_)</c:formatCode>
                <c:ptCount val="10"/>
                <c:pt idx="0">
                  <c:v>11.355421808333332</c:v>
                </c:pt>
                <c:pt idx="1">
                  <c:v>10.813842725000001</c:v>
                </c:pt>
                <c:pt idx="2">
                  <c:v>10.0719353875</c:v>
                </c:pt>
                <c:pt idx="3">
                  <c:v>9.9699926916666683</c:v>
                </c:pt>
                <c:pt idx="4">
                  <c:v>9.9545756458333337</c:v>
                </c:pt>
                <c:pt idx="5">
                  <c:v>9.3479822833333337</c:v>
                </c:pt>
                <c:pt idx="6">
                  <c:v>9.3389028166666659</c:v>
                </c:pt>
                <c:pt idx="7">
                  <c:v>8.6186814124999991</c:v>
                </c:pt>
                <c:pt idx="8">
                  <c:v>8.0167666833333335</c:v>
                </c:pt>
                <c:pt idx="9">
                  <c:v>7.9346660208333333</c:v>
                </c:pt>
              </c:numCache>
            </c:numRef>
          </c:val>
          <c:extLst>
            <c:ext xmlns:c16="http://schemas.microsoft.com/office/drawing/2014/chart" uri="{C3380CC4-5D6E-409C-BE32-E72D297353CC}">
              <c16:uniqueId val="{00000000-A10E-44F7-AD03-142A83FA3DD1}"/>
            </c:ext>
          </c:extLst>
        </c:ser>
        <c:dLbls>
          <c:showLegendKey val="0"/>
          <c:showVal val="0"/>
          <c:showCatName val="0"/>
          <c:showSerName val="0"/>
          <c:showPercent val="0"/>
          <c:showBubbleSize val="0"/>
        </c:dLbls>
        <c:gapWidth val="182"/>
        <c:axId val="1001987568"/>
        <c:axId val="1001985488"/>
      </c:barChart>
      <c:catAx>
        <c:axId val="100198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001985488"/>
        <c:crosses val="autoZero"/>
        <c:auto val="1"/>
        <c:lblAlgn val="ctr"/>
        <c:lblOffset val="100"/>
        <c:noMultiLvlLbl val="0"/>
      </c:catAx>
      <c:valAx>
        <c:axId val="1001985488"/>
        <c:scaling>
          <c:orientation val="minMax"/>
        </c:scaling>
        <c:delete val="1"/>
        <c:axPos val="b"/>
        <c:numFmt formatCode="_(* #,##0_);_(* \(#,##0\);_(* &quot;-&quot;??_);_(@_)" sourceLinked="1"/>
        <c:majorTickMark val="none"/>
        <c:minorTickMark val="none"/>
        <c:tickLblPos val="nextTo"/>
        <c:crossAx val="100198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(ASSIGNMENT).xlsx]department by employee!PivotTable3</c:name>
    <c:fmtId val="0"/>
  </c:pivotSource>
  <c:chart>
    <c:autoTitleDeleted val="1"/>
    <c:pivotFmts>
      <c:pivotFmt>
        <c:idx val="0"/>
        <c:spPr>
          <a:solidFill>
            <a:srgbClr val="66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CC"/>
          </a:solidFill>
          <a:ln>
            <a:noFill/>
          </a:ln>
          <a:effectLst/>
        </c:spPr>
      </c:pivotFmt>
    </c:pivotFmts>
    <c:plotArea>
      <c:layout>
        <c:manualLayout>
          <c:layoutTarget val="inner"/>
          <c:xMode val="edge"/>
          <c:yMode val="edge"/>
          <c:x val="0.27946683135196337"/>
          <c:y val="2.4142741408286636E-4"/>
          <c:w val="0.71674007284266172"/>
          <c:h val="0.8807588075880759"/>
        </c:manualLayout>
      </c:layout>
      <c:barChart>
        <c:barDir val="bar"/>
        <c:grouping val="clustered"/>
        <c:varyColors val="0"/>
        <c:ser>
          <c:idx val="0"/>
          <c:order val="0"/>
          <c:tx>
            <c:strRef>
              <c:f>'department by employee'!$B$1</c:f>
              <c:strCache>
                <c:ptCount val="1"/>
                <c:pt idx="0">
                  <c:v>Total</c:v>
                </c:pt>
              </c:strCache>
            </c:strRef>
          </c:tx>
          <c:spPr>
            <a:solidFill>
              <a:srgbClr val="66FFCC"/>
            </a:solidFill>
            <a:ln>
              <a:noFill/>
            </a:ln>
            <a:effectLst/>
          </c:spPr>
          <c:invertIfNegative val="0"/>
          <c:dPt>
            <c:idx val="0"/>
            <c:invertIfNegative val="0"/>
            <c:bubble3D val="0"/>
            <c:spPr>
              <a:solidFill>
                <a:srgbClr val="00FFCC"/>
              </a:solidFill>
              <a:ln>
                <a:noFill/>
              </a:ln>
              <a:effectLst/>
            </c:spPr>
            <c:extLst>
              <c:ext xmlns:c16="http://schemas.microsoft.com/office/drawing/2014/chart" uri="{C3380CC4-5D6E-409C-BE32-E72D297353CC}">
                <c16:uniqueId val="{00000002-57A0-4F24-9C66-0FD778BE8B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by employee'!$A$2:$A$7</c:f>
              <c:strCache>
                <c:ptCount val="5"/>
                <c:pt idx="0">
                  <c:v>Customer Service</c:v>
                </c:pt>
                <c:pt idx="1">
                  <c:v>Dairy</c:v>
                </c:pt>
                <c:pt idx="2">
                  <c:v>Meats</c:v>
                </c:pt>
                <c:pt idx="3">
                  <c:v>Bakery</c:v>
                </c:pt>
                <c:pt idx="4">
                  <c:v>Produce</c:v>
                </c:pt>
              </c:strCache>
            </c:strRef>
          </c:cat>
          <c:val>
            <c:numRef>
              <c:f>'department by employee'!$B$2:$B$7</c:f>
              <c:numCache>
                <c:formatCode>_(* #,##0_);_(* \(#,##0\);_(* "-"??_);_(@_)</c:formatCode>
                <c:ptCount val="5"/>
                <c:pt idx="0">
                  <c:v>1737</c:v>
                </c:pt>
                <c:pt idx="1">
                  <c:v>1515</c:v>
                </c:pt>
                <c:pt idx="2">
                  <c:v>1514</c:v>
                </c:pt>
                <c:pt idx="3">
                  <c:v>1449</c:v>
                </c:pt>
                <c:pt idx="4">
                  <c:v>1163</c:v>
                </c:pt>
              </c:numCache>
            </c:numRef>
          </c:val>
          <c:extLst>
            <c:ext xmlns:c16="http://schemas.microsoft.com/office/drawing/2014/chart" uri="{C3380CC4-5D6E-409C-BE32-E72D297353CC}">
              <c16:uniqueId val="{00000000-57A0-4F24-9C66-0FD778BE8B79}"/>
            </c:ext>
          </c:extLst>
        </c:ser>
        <c:dLbls>
          <c:showLegendKey val="0"/>
          <c:showVal val="0"/>
          <c:showCatName val="0"/>
          <c:showSerName val="0"/>
          <c:showPercent val="0"/>
          <c:showBubbleSize val="0"/>
        </c:dLbls>
        <c:gapWidth val="196"/>
        <c:axId val="1649179551"/>
        <c:axId val="1649179967"/>
      </c:barChart>
      <c:catAx>
        <c:axId val="164917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179967"/>
        <c:crosses val="autoZero"/>
        <c:auto val="1"/>
        <c:lblAlgn val="ctr"/>
        <c:lblOffset val="100"/>
        <c:noMultiLvlLbl val="0"/>
      </c:catAx>
      <c:valAx>
        <c:axId val="1649179967"/>
        <c:scaling>
          <c:orientation val="minMax"/>
        </c:scaling>
        <c:delete val="1"/>
        <c:axPos val="b"/>
        <c:numFmt formatCode="_(* #,##0_);_(* \(#,##0\);_(* &quot;-&quot;??_);_(@_)" sourceLinked="1"/>
        <c:majorTickMark val="none"/>
        <c:minorTickMark val="none"/>
        <c:tickLblPos val="nextTo"/>
        <c:crossAx val="164917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(ASSIGNMENT).xlsx]department by employee!PivotTable14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 by employee'!$B$15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by employee'!$A$16:$A$26</c:f>
              <c:strCache>
                <c:ptCount val="10"/>
                <c:pt idx="0">
                  <c:v>Processed Foods</c:v>
                </c:pt>
                <c:pt idx="1">
                  <c:v>Dairy</c:v>
                </c:pt>
                <c:pt idx="2">
                  <c:v>Bakery</c:v>
                </c:pt>
                <c:pt idx="3">
                  <c:v>Produce</c:v>
                </c:pt>
                <c:pt idx="4">
                  <c:v>Customer Service</c:v>
                </c:pt>
                <c:pt idx="5">
                  <c:v>Meats</c:v>
                </c:pt>
                <c:pt idx="6">
                  <c:v>Store Management</c:v>
                </c:pt>
                <c:pt idx="7">
                  <c:v>Investment</c:v>
                </c:pt>
                <c:pt idx="8">
                  <c:v>Employee Records</c:v>
                </c:pt>
                <c:pt idx="9">
                  <c:v>Training</c:v>
                </c:pt>
              </c:strCache>
            </c:strRef>
          </c:cat>
          <c:val>
            <c:numRef>
              <c:f>'department by employee'!$B$16:$B$26</c:f>
              <c:numCache>
                <c:formatCode>_(* #,##0_);_(* \(#,##0\);_(* "-"??_);_(@_)</c:formatCode>
                <c:ptCount val="10"/>
                <c:pt idx="0">
                  <c:v>11.355421808333332</c:v>
                </c:pt>
                <c:pt idx="1">
                  <c:v>10.813842725000001</c:v>
                </c:pt>
                <c:pt idx="2">
                  <c:v>10.0719353875</c:v>
                </c:pt>
                <c:pt idx="3">
                  <c:v>9.9699926916666683</c:v>
                </c:pt>
                <c:pt idx="4">
                  <c:v>9.9545756458333337</c:v>
                </c:pt>
                <c:pt idx="5">
                  <c:v>9.3479822833333337</c:v>
                </c:pt>
                <c:pt idx="6">
                  <c:v>8.6186814124999991</c:v>
                </c:pt>
                <c:pt idx="7">
                  <c:v>6.5837331583333327</c:v>
                </c:pt>
                <c:pt idx="8">
                  <c:v>6.2760950416666672</c:v>
                </c:pt>
                <c:pt idx="9">
                  <c:v>5.566494641666667</c:v>
                </c:pt>
              </c:numCache>
            </c:numRef>
          </c:val>
          <c:extLst>
            <c:ext xmlns:c16="http://schemas.microsoft.com/office/drawing/2014/chart" uri="{C3380CC4-5D6E-409C-BE32-E72D297353CC}">
              <c16:uniqueId val="{00000000-3C7A-4325-8F4A-167EDFE97A3B}"/>
            </c:ext>
          </c:extLst>
        </c:ser>
        <c:dLbls>
          <c:showLegendKey val="0"/>
          <c:showVal val="0"/>
          <c:showCatName val="0"/>
          <c:showSerName val="0"/>
          <c:showPercent val="0"/>
          <c:showBubbleSize val="0"/>
        </c:dLbls>
        <c:gapWidth val="182"/>
        <c:axId val="1362758992"/>
        <c:axId val="1362768976"/>
      </c:barChart>
      <c:catAx>
        <c:axId val="136275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362768976"/>
        <c:crosses val="autoZero"/>
        <c:auto val="1"/>
        <c:lblAlgn val="ctr"/>
        <c:lblOffset val="100"/>
        <c:noMultiLvlLbl val="0"/>
      </c:catAx>
      <c:valAx>
        <c:axId val="1362768976"/>
        <c:scaling>
          <c:orientation val="minMax"/>
        </c:scaling>
        <c:delete val="1"/>
        <c:axPos val="b"/>
        <c:numFmt formatCode="_(* #,##0_);_(* \(#,##0\);_(* &quot;-&quot;??_);_(@_)" sourceLinked="1"/>
        <c:majorTickMark val="none"/>
        <c:minorTickMark val="none"/>
        <c:tickLblPos val="nextTo"/>
        <c:crossAx val="136275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(ASSIGNMENT).xlsx]length of service by Gender!PivotTable8</c:name>
    <c:fmtId val="0"/>
  </c:pivotSource>
  <c:chart>
    <c:autoTitleDeleted val="1"/>
    <c:pivotFmts>
      <c:pivotFmt>
        <c:idx val="0"/>
        <c:spPr>
          <a:solidFill>
            <a:srgbClr val="9218B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BDB7D"/>
          </a:solidFill>
          <a:ln>
            <a:noFill/>
          </a:ln>
          <a:effectLst/>
          <a:sp3d/>
        </c:spPr>
        <c:dLbl>
          <c:idx val="0"/>
          <c:layout>
            <c:manualLayout>
              <c:x val="2.9962564488816783E-2"/>
              <c:y val="3.2222272215973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31446419208126"/>
                  <c:h val="0.27394315710536182"/>
                </c:manualLayout>
              </c15:layout>
            </c:ext>
          </c:extLst>
        </c:dLbl>
      </c:pivotFmt>
      <c:pivotFmt>
        <c:idx val="2"/>
        <c:spPr>
          <a:solidFill>
            <a:srgbClr val="0070C0"/>
          </a:solidFill>
          <a:ln>
            <a:solidFill>
              <a:srgbClr val="002060"/>
            </a:solidFill>
          </a:ln>
          <a:effectLst/>
          <a:sp3d>
            <a:contourClr>
              <a:srgbClr val="002060"/>
            </a:contourClr>
          </a:sp3d>
        </c:spPr>
        <c:dLbl>
          <c:idx val="0"/>
          <c:layout>
            <c:manualLayout>
              <c:x val="-1.401398685539948E-2"/>
              <c:y val="-1.128308300669467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69279878073595"/>
                  <c:h val="5.362840658133592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service by Gender'!$B$1</c:f>
              <c:strCache>
                <c:ptCount val="1"/>
                <c:pt idx="0">
                  <c:v>Total</c:v>
                </c:pt>
              </c:strCache>
            </c:strRef>
          </c:tx>
          <c:spPr>
            <a:solidFill>
              <a:srgbClr val="9218B8"/>
            </a:solidFill>
            <a:ln>
              <a:noFill/>
            </a:ln>
            <a:effectLst/>
            <a:sp3d/>
          </c:spPr>
          <c:invertIfNegative val="0"/>
          <c:dPt>
            <c:idx val="0"/>
            <c:invertIfNegative val="0"/>
            <c:bubble3D val="0"/>
            <c:spPr>
              <a:solidFill>
                <a:srgbClr val="5BDB7D"/>
              </a:solidFill>
              <a:ln>
                <a:noFill/>
              </a:ln>
              <a:effectLst/>
              <a:sp3d/>
            </c:spPr>
            <c:extLst>
              <c:ext xmlns:c16="http://schemas.microsoft.com/office/drawing/2014/chart" uri="{C3380CC4-5D6E-409C-BE32-E72D297353CC}">
                <c16:uniqueId val="{00000002-46CC-41A8-98B5-96BDA87C780D}"/>
              </c:ext>
            </c:extLst>
          </c:dPt>
          <c:dPt>
            <c:idx val="1"/>
            <c:invertIfNegative val="0"/>
            <c:bubble3D val="0"/>
            <c:spPr>
              <a:solidFill>
                <a:srgbClr val="0070C0"/>
              </a:solidFill>
              <a:ln>
                <a:solidFill>
                  <a:srgbClr val="002060"/>
                </a:solidFill>
              </a:ln>
              <a:effectLst/>
              <a:sp3d>
                <a:contourClr>
                  <a:srgbClr val="002060"/>
                </a:contourClr>
              </a:sp3d>
            </c:spPr>
            <c:extLst>
              <c:ext xmlns:c16="http://schemas.microsoft.com/office/drawing/2014/chart" uri="{C3380CC4-5D6E-409C-BE32-E72D297353CC}">
                <c16:uniqueId val="{00000003-46CC-41A8-98B5-96BDA87C780D}"/>
              </c:ext>
            </c:extLst>
          </c:dPt>
          <c:dLbls>
            <c:dLbl>
              <c:idx val="0"/>
              <c:layout>
                <c:manualLayout>
                  <c:x val="2.9962564488816783E-2"/>
                  <c:y val="3.2222272215973013E-2"/>
                </c:manualLayout>
              </c:layout>
              <c:showLegendKey val="0"/>
              <c:showVal val="1"/>
              <c:showCatName val="0"/>
              <c:showSerName val="0"/>
              <c:showPercent val="0"/>
              <c:showBubbleSize val="0"/>
              <c:extLst>
                <c:ext xmlns:c15="http://schemas.microsoft.com/office/drawing/2012/chart" uri="{CE6537A1-D6FC-4f65-9D91-7224C49458BB}">
                  <c15:layout>
                    <c:manualLayout>
                      <c:w val="0.25831446419208126"/>
                      <c:h val="0.27394315710536182"/>
                    </c:manualLayout>
                  </c15:layout>
                </c:ext>
                <c:ext xmlns:c16="http://schemas.microsoft.com/office/drawing/2014/chart" uri="{C3380CC4-5D6E-409C-BE32-E72D297353CC}">
                  <c16:uniqueId val="{00000002-46CC-41A8-98B5-96BDA87C780D}"/>
                </c:ext>
              </c:extLst>
            </c:dLbl>
            <c:dLbl>
              <c:idx val="1"/>
              <c:layout>
                <c:manualLayout>
                  <c:x val="-1.401398685539948E-2"/>
                  <c:y val="-1.128308300669467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69279878073595"/>
                      <c:h val="5.362840658133592E-2"/>
                    </c:manualLayout>
                  </c15:layout>
                </c:ext>
                <c:ext xmlns:c16="http://schemas.microsoft.com/office/drawing/2014/chart" uri="{C3380CC4-5D6E-409C-BE32-E72D297353CC}">
                  <c16:uniqueId val="{00000003-46CC-41A8-98B5-96BDA87C78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'length of service by Gender'!$A$2:$A$4</c:f>
              <c:strCache>
                <c:ptCount val="2"/>
                <c:pt idx="0">
                  <c:v>F</c:v>
                </c:pt>
                <c:pt idx="1">
                  <c:v>M</c:v>
                </c:pt>
              </c:strCache>
            </c:strRef>
          </c:cat>
          <c:val>
            <c:numRef>
              <c:f>'length of service by Gender'!$B$2:$B$4</c:f>
              <c:numCache>
                <c:formatCode>_(* #,##0_);_(* \(#,##0\);_(* "-"??_);_(@_)</c:formatCode>
                <c:ptCount val="2"/>
                <c:pt idx="0">
                  <c:v>19691.852989521012</c:v>
                </c:pt>
                <c:pt idx="1">
                  <c:v>20178.481142562006</c:v>
                </c:pt>
              </c:numCache>
            </c:numRef>
          </c:val>
          <c:extLst>
            <c:ext xmlns:c16="http://schemas.microsoft.com/office/drawing/2014/chart" uri="{C3380CC4-5D6E-409C-BE32-E72D297353CC}">
              <c16:uniqueId val="{00000000-46CC-41A8-98B5-96BDA87C780D}"/>
            </c:ext>
          </c:extLst>
        </c:ser>
        <c:dLbls>
          <c:showLegendKey val="0"/>
          <c:showVal val="0"/>
          <c:showCatName val="0"/>
          <c:showSerName val="0"/>
          <c:showPercent val="0"/>
          <c:showBubbleSize val="0"/>
        </c:dLbls>
        <c:gapWidth val="150"/>
        <c:shape val="box"/>
        <c:axId val="2037646031"/>
        <c:axId val="2037634799"/>
        <c:axId val="0"/>
      </c:bar3DChart>
      <c:catAx>
        <c:axId val="2037646031"/>
        <c:scaling>
          <c:orientation val="minMax"/>
        </c:scaling>
        <c:delete val="1"/>
        <c:axPos val="b"/>
        <c:numFmt formatCode="General" sourceLinked="1"/>
        <c:majorTickMark val="none"/>
        <c:minorTickMark val="none"/>
        <c:tickLblPos val="nextTo"/>
        <c:crossAx val="2037634799"/>
        <c:crosses val="autoZero"/>
        <c:auto val="1"/>
        <c:lblAlgn val="ctr"/>
        <c:lblOffset val="100"/>
        <c:noMultiLvlLbl val="0"/>
      </c:catAx>
      <c:valAx>
        <c:axId val="2037634799"/>
        <c:scaling>
          <c:orientation val="minMax"/>
        </c:scaling>
        <c:delete val="1"/>
        <c:axPos val="l"/>
        <c:numFmt formatCode="_(* #,##0_);_(* \(#,##0\);_(* &quot;-&quot;??_);_(@_)" sourceLinked="1"/>
        <c:majorTickMark val="none"/>
        <c:minorTickMark val="none"/>
        <c:tickLblPos val="nextTo"/>
        <c:crossAx val="203764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(ASSIGNMENT).xlsx]Employee by length of service!PivotTable12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
          <c:y val="0.12300213918346913"/>
          <c:w val="0.74240371738515454"/>
          <c:h val="0.78759000500659959"/>
        </c:manualLayout>
      </c:layout>
      <c:ofPieChart>
        <c:ofPieType val="pie"/>
        <c:varyColors val="1"/>
        <c:ser>
          <c:idx val="0"/>
          <c:order val="0"/>
          <c:tx>
            <c:strRef>
              <c:f>'Employee by length of service'!$B$2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9CE-4FB3-A437-E392CBEB00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9CE-4FB3-A437-E392CBEB00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74-4800-8E45-51B47887DD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74-4800-8E45-51B47887DD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59CE-4FB3-A437-E392CBEB00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4-59CE-4FB3-A437-E392CBEB00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174-4800-8E45-51B47887DD1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 by length of service'!$A$3:$A$9</c:f>
              <c:strCache>
                <c:ptCount val="6"/>
                <c:pt idx="0">
                  <c:v>Learning Stage</c:v>
                </c:pt>
                <c:pt idx="1">
                  <c:v>Fitting in Stage</c:v>
                </c:pt>
                <c:pt idx="2">
                  <c:v>Expertise Stage</c:v>
                </c:pt>
                <c:pt idx="3">
                  <c:v>Belonging Stage</c:v>
                </c:pt>
                <c:pt idx="4">
                  <c:v>Reflection Stage</c:v>
                </c:pt>
                <c:pt idx="5">
                  <c:v>Mentoring Stage</c:v>
                </c:pt>
              </c:strCache>
            </c:strRef>
          </c:cat>
          <c:val>
            <c:numRef>
              <c:f>'Employee by length of service'!$B$3:$B$9</c:f>
              <c:numCache>
                <c:formatCode>_(* #,##0_);_(* \(#,##0\);_(* "-"??_);_(@_)</c:formatCode>
                <c:ptCount val="6"/>
                <c:pt idx="0">
                  <c:v>6813</c:v>
                </c:pt>
                <c:pt idx="1">
                  <c:v>1411</c:v>
                </c:pt>
                <c:pt idx="2">
                  <c:v>42</c:v>
                </c:pt>
                <c:pt idx="3">
                  <c:v>35</c:v>
                </c:pt>
                <c:pt idx="4">
                  <c:v>23</c:v>
                </c:pt>
                <c:pt idx="5">
                  <c:v>12</c:v>
                </c:pt>
              </c:numCache>
            </c:numRef>
          </c:val>
          <c:extLst>
            <c:ext xmlns:c16="http://schemas.microsoft.com/office/drawing/2014/chart" uri="{C3380CC4-5D6E-409C-BE32-E72D297353CC}">
              <c16:uniqueId val="{00000000-59CE-4FB3-A437-E392CBEB00A1}"/>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72518919510061253"/>
          <c:y val="0.14887968788402475"/>
          <c:w val="0.27481099119279351"/>
          <c:h val="0.67766255556566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(ASSIGNMENT).xlsx]AgeGroup by Employee!PivotTable7</c:name>
    <c:fmtId val="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pivotFmt>
    </c:pivotFmts>
    <c:plotArea>
      <c:layout>
        <c:manualLayout>
          <c:layoutTarget val="inner"/>
          <c:xMode val="edge"/>
          <c:yMode val="edge"/>
          <c:x val="0.2602889790291365"/>
          <c:y val="6.7901234567901231E-2"/>
          <c:w val="0.39395671500658375"/>
          <c:h val="0.86419753086419748"/>
        </c:manualLayout>
      </c:layout>
      <c:barChart>
        <c:barDir val="bar"/>
        <c:grouping val="clustered"/>
        <c:varyColors val="0"/>
        <c:ser>
          <c:idx val="0"/>
          <c:order val="0"/>
          <c:tx>
            <c:strRef>
              <c:f>'AgeGroup by Employee'!$B$1</c:f>
              <c:strCache>
                <c:ptCount val="1"/>
                <c:pt idx="0">
                  <c:v>Total</c:v>
                </c:pt>
              </c:strCache>
            </c:strRef>
          </c:tx>
          <c:spPr>
            <a:solidFill>
              <a:schemeClr val="accent1">
                <a:lumMod val="75000"/>
              </a:schemeClr>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2-33C0-4C89-B453-729D1A6EA5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'AgeGroup by Employee'!$A$2:$A$8</c:f>
              <c:strCache>
                <c:ptCount val="6"/>
                <c:pt idx="0">
                  <c:v>Adults</c:v>
                </c:pt>
                <c:pt idx="1">
                  <c:v>Young Adults</c:v>
                </c:pt>
                <c:pt idx="2">
                  <c:v>Elders</c:v>
                </c:pt>
                <c:pt idx="3">
                  <c:v>Youth</c:v>
                </c:pt>
                <c:pt idx="4">
                  <c:v>Seniors</c:v>
                </c:pt>
                <c:pt idx="5">
                  <c:v>Teenagers</c:v>
                </c:pt>
              </c:strCache>
            </c:strRef>
          </c:cat>
          <c:val>
            <c:numRef>
              <c:f>'AgeGroup by Employee'!$B$2:$B$8</c:f>
              <c:numCache>
                <c:formatCode>_(* #,##0_);_(* \(#,##0\);_(* "-"??_);_(@_)</c:formatCode>
                <c:ptCount val="6"/>
                <c:pt idx="0">
                  <c:v>3122</c:v>
                </c:pt>
                <c:pt idx="1">
                  <c:v>2548</c:v>
                </c:pt>
                <c:pt idx="2">
                  <c:v>1419</c:v>
                </c:pt>
                <c:pt idx="3">
                  <c:v>817</c:v>
                </c:pt>
                <c:pt idx="4">
                  <c:v>306</c:v>
                </c:pt>
                <c:pt idx="5">
                  <c:v>124</c:v>
                </c:pt>
              </c:numCache>
            </c:numRef>
          </c:val>
          <c:extLst>
            <c:ext xmlns:c16="http://schemas.microsoft.com/office/drawing/2014/chart" uri="{C3380CC4-5D6E-409C-BE32-E72D297353CC}">
              <c16:uniqueId val="{00000000-33C0-4C89-B453-729D1A6EA521}"/>
            </c:ext>
          </c:extLst>
        </c:ser>
        <c:dLbls>
          <c:showLegendKey val="0"/>
          <c:showVal val="0"/>
          <c:showCatName val="0"/>
          <c:showSerName val="0"/>
          <c:showPercent val="0"/>
          <c:showBubbleSize val="0"/>
        </c:dLbls>
        <c:gapWidth val="182"/>
        <c:axId val="85230687"/>
        <c:axId val="85233599"/>
      </c:barChart>
      <c:catAx>
        <c:axId val="8523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33599"/>
        <c:crosses val="autoZero"/>
        <c:auto val="1"/>
        <c:lblAlgn val="ctr"/>
        <c:lblOffset val="100"/>
        <c:noMultiLvlLbl val="0"/>
      </c:catAx>
      <c:valAx>
        <c:axId val="85233599"/>
        <c:scaling>
          <c:orientation val="minMax"/>
        </c:scaling>
        <c:delete val="1"/>
        <c:axPos val="b"/>
        <c:numFmt formatCode="_(* #,##0_);_(* \(#,##0\);_(* &quot;-&quot;??_);_(@_)" sourceLinked="1"/>
        <c:majorTickMark val="none"/>
        <c:minorTickMark val="none"/>
        <c:tickLblPos val="nextTo"/>
        <c:crossAx val="8523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(ASSIGNMENT).xlsx]AbsentDays by AgeGroup!PivotTable16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00CC"/>
          </a:solidFill>
          <a:ln>
            <a:solidFill>
              <a:srgbClr val="9218B8"/>
            </a:solidFill>
          </a:ln>
          <a:effectLst/>
          <a:sp3d>
            <a:contourClr>
              <a:srgbClr val="9218B8"/>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7222222222222172E-2"/>
              <c:y val="1.388888888888897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6666666666666767E-2"/>
              <c:y val="-3.15581854043392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6666666666666666E-2"/>
              <c:y val="-1.183431952662721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3333333333333333E-2"/>
              <c:y val="-2.366863905325440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8333333333333307E-2"/>
              <c:y val="3.9447731755424065E-3"/>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'AbsentDays by AgeGroup'!$B$1</c:f>
              <c:strCache>
                <c:ptCount val="1"/>
                <c:pt idx="0">
                  <c:v>Total</c:v>
                </c:pt>
              </c:strCache>
            </c:strRef>
          </c:tx>
          <c:spPr>
            <a:solidFill>
              <a:schemeClr val="accent1"/>
            </a:solidFill>
            <a:ln>
              <a:noFill/>
            </a:ln>
            <a:effectLst/>
            <a:sp3d/>
          </c:spPr>
          <c:invertIfNegative val="0"/>
          <c:cat>
            <c:strRef>
              <c:f>'AbsentDays by AgeGroup'!$A$2:$A$8</c:f>
              <c:strCache>
                <c:ptCount val="6"/>
                <c:pt idx="0">
                  <c:v>Adults</c:v>
                </c:pt>
                <c:pt idx="1">
                  <c:v>Elders</c:v>
                </c:pt>
                <c:pt idx="2">
                  <c:v>Seniors</c:v>
                </c:pt>
                <c:pt idx="3">
                  <c:v>Teenagers</c:v>
                </c:pt>
                <c:pt idx="4">
                  <c:v>Young Adults</c:v>
                </c:pt>
                <c:pt idx="5">
                  <c:v>Youth</c:v>
                </c:pt>
              </c:strCache>
            </c:strRef>
          </c:cat>
          <c:val>
            <c:numRef>
              <c:f>'AbsentDays by AgeGroup'!$B$2:$B$8</c:f>
              <c:numCache>
                <c:formatCode>_(* #,##0_);_(* \(#,##0\);_(* "-"??_);_(@_)</c:formatCode>
                <c:ptCount val="6"/>
                <c:pt idx="0">
                  <c:v>9247.8127720565462</c:v>
                </c:pt>
                <c:pt idx="1">
                  <c:v>6688.9663649298291</c:v>
                </c:pt>
                <c:pt idx="2">
                  <c:v>2114.3615390250002</c:v>
                </c:pt>
                <c:pt idx="3">
                  <c:v>0</c:v>
                </c:pt>
                <c:pt idx="4">
                  <c:v>3085.2794418986991</c:v>
                </c:pt>
                <c:pt idx="5">
                  <c:v>149.54813051841671</c:v>
                </c:pt>
              </c:numCache>
            </c:numRef>
          </c:val>
          <c:extLst>
            <c:ext xmlns:c16="http://schemas.microsoft.com/office/drawing/2014/chart" uri="{C3380CC4-5D6E-409C-BE32-E72D297353CC}">
              <c16:uniqueId val="{00000000-95E2-4CFA-AD08-A58E71EE2660}"/>
            </c:ext>
          </c:extLst>
        </c:ser>
        <c:dLbls>
          <c:showLegendKey val="0"/>
          <c:showVal val="0"/>
          <c:showCatName val="0"/>
          <c:showSerName val="0"/>
          <c:showPercent val="0"/>
          <c:showBubbleSize val="0"/>
        </c:dLbls>
        <c:gapWidth val="150"/>
        <c:shape val="box"/>
        <c:axId val="1234670048"/>
        <c:axId val="1234670464"/>
        <c:axId val="0"/>
      </c:bar3DChart>
      <c:catAx>
        <c:axId val="1234670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670464"/>
        <c:crosses val="autoZero"/>
        <c:auto val="1"/>
        <c:lblAlgn val="ctr"/>
        <c:lblOffset val="100"/>
        <c:noMultiLvlLbl val="0"/>
      </c:catAx>
      <c:valAx>
        <c:axId val="1234670464"/>
        <c:scaling>
          <c:orientation val="minMax"/>
        </c:scaling>
        <c:delete val="1"/>
        <c:axPos val="l"/>
        <c:numFmt formatCode="_(* #,##0_);_(* \(#,##0\);_(* &quot;-&quot;??_);_(@_)" sourceLinked="1"/>
        <c:majorTickMark val="none"/>
        <c:minorTickMark val="none"/>
        <c:tickLblPos val="nextTo"/>
        <c:crossAx val="123467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(ASSIGNMENT).xlsx]AbsentHours by Department!PivotTable17</c:name>
    <c:fmtId val="0"/>
  </c:pivotSource>
  <c:chart>
    <c:autoTitleDeleted val="1"/>
    <c:pivotFmts>
      <c:pivotFmt>
        <c:idx val="0"/>
        <c:spPr>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ln w="85725" cap="rnd">
            <a:solidFill>
              <a:srgbClr val="23D38C"/>
            </a:solidFill>
            <a:round/>
          </a:ln>
          <a:effectLst/>
        </c:spPr>
        <c:marker>
          <c:symbol val="circle"/>
          <c:size val="5"/>
          <c:spPr>
            <a:solidFill>
              <a:srgbClr val="23D38C"/>
            </a:solidFill>
            <a:ln w="9525">
              <a:solidFill>
                <a:schemeClr val="accent1"/>
              </a:solidFill>
            </a:ln>
            <a:effectLst/>
          </c:spPr>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6117372930360776E-2"/>
              <c:y val="9.4730592163168904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3.0097810775300646E-2"/>
              <c:y val="-4.7365296081584669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1.8058686465180499E-2"/>
              <c:y val="1.420958882447540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ln w="85725" cap="rnd">
            <a:solidFill>
              <a:srgbClr val="23D38C"/>
            </a:solidFill>
            <a:round/>
          </a:ln>
          <a:effectLst/>
        </c:spPr>
        <c:marker>
          <c:symbol val="circle"/>
          <c:size val="5"/>
          <c:spPr>
            <a:solidFill>
              <a:srgbClr val="23D38C"/>
            </a:solidFill>
            <a:ln w="9525">
              <a:solidFill>
                <a:schemeClr val="accent1"/>
              </a:solidFill>
            </a:ln>
            <a:effectLst/>
          </c:spPr>
        </c:marker>
        <c:dLbl>
          <c:idx val="0"/>
          <c:layout>
            <c:manualLayout>
              <c:x val="-4.5146716162950969E-2"/>
              <c:y val="-9.4730592163169772E-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3.888888888888889E-2"/>
          <c:y val="0.17171296296296298"/>
          <c:w val="0.78744400699912509"/>
          <c:h val="0.67003098571011954"/>
        </c:manualLayout>
      </c:layout>
      <c:lineChart>
        <c:grouping val="standard"/>
        <c:varyColors val="0"/>
        <c:ser>
          <c:idx val="0"/>
          <c:order val="0"/>
          <c:tx>
            <c:strRef>
              <c:f>'AbsentHours by Department'!$B$1</c:f>
              <c:strCache>
                <c:ptCount val="1"/>
                <c:pt idx="0">
                  <c:v>Total</c:v>
                </c:pt>
              </c:strCache>
            </c:strRef>
          </c:tx>
          <c:spPr>
            <a:ln w="85725" cap="rnd">
              <a:solidFill>
                <a:srgbClr val="23D38C"/>
              </a:solidFill>
              <a:round/>
            </a:ln>
            <a:effectLst/>
          </c:spPr>
          <c:marker>
            <c:symbol val="circle"/>
            <c:size val="5"/>
            <c:spPr>
              <a:solidFill>
                <a:srgbClr val="23D38C"/>
              </a:solidFill>
              <a:ln w="9525">
                <a:solidFill>
                  <a:schemeClr val="accent1"/>
                </a:solidFill>
              </a:ln>
              <a:effectLst/>
            </c:spPr>
          </c:marker>
          <c:dLbls>
            <c:dLbl>
              <c:idx val="0"/>
              <c:layout>
                <c:manualLayout>
                  <c:x val="-4.5146716162950969E-2"/>
                  <c:y val="-9.47305921631697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F30-4D4F-9DDD-CFF9B6FCF0FD}"/>
                </c:ext>
              </c:extLst>
            </c:dLbl>
            <c:dLbl>
              <c:idx val="1"/>
              <c:layout>
                <c:manualLayout>
                  <c:x val="-3.0097810775300646E-2"/>
                  <c:y val="-4.73652960815846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30-4D4F-9DDD-CFF9B6FCF0FD}"/>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30-4D4F-9DDD-CFF9B6FCF0FD}"/>
                </c:ext>
              </c:extLst>
            </c:dLbl>
            <c:dLbl>
              <c:idx val="3"/>
              <c:layout>
                <c:manualLayout>
                  <c:x val="-3.6117372930360776E-2"/>
                  <c:y val="9.47305921631689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30-4D4F-9DDD-CFF9B6FCF0FD}"/>
                </c:ext>
              </c:extLst>
            </c:dLbl>
            <c:dLbl>
              <c:idx val="4"/>
              <c:layout>
                <c:manualLayout>
                  <c:x val="-1.8058686465180499E-2"/>
                  <c:y val="1.4209588824475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30-4D4F-9DDD-CFF9B6FCF0FD}"/>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'AbsentHours by Department'!$A$2:$A$7</c:f>
              <c:strCache>
                <c:ptCount val="5"/>
                <c:pt idx="0">
                  <c:v>Customer Service</c:v>
                </c:pt>
                <c:pt idx="1">
                  <c:v>Dairy</c:v>
                </c:pt>
                <c:pt idx="2">
                  <c:v>Meats</c:v>
                </c:pt>
                <c:pt idx="3">
                  <c:v>Bakery</c:v>
                </c:pt>
                <c:pt idx="4">
                  <c:v>Produce</c:v>
                </c:pt>
              </c:strCache>
            </c:strRef>
          </c:cat>
          <c:val>
            <c:numRef>
              <c:f>'AbsentHours by Department'!$B$2:$B$7</c:f>
              <c:numCache>
                <c:formatCode>_(* #,##0_);_(* \(#,##0\);_(* "-"??_);_(@_)</c:formatCode>
                <c:ptCount val="5"/>
                <c:pt idx="0">
                  <c:v>4562.1761233951647</c:v>
                </c:pt>
                <c:pt idx="1">
                  <c:v>3977.5076421677504</c:v>
                </c:pt>
                <c:pt idx="2">
                  <c:v>3759.266102726875</c:v>
                </c:pt>
                <c:pt idx="3">
                  <c:v>3704.5697412204158</c:v>
                </c:pt>
                <c:pt idx="4">
                  <c:v>2882.5147038150803</c:v>
                </c:pt>
              </c:numCache>
            </c:numRef>
          </c:val>
          <c:smooth val="0"/>
          <c:extLst>
            <c:ext xmlns:c16="http://schemas.microsoft.com/office/drawing/2014/chart" uri="{C3380CC4-5D6E-409C-BE32-E72D297353CC}">
              <c16:uniqueId val="{00000000-2F30-4D4F-9DDD-CFF9B6FCF0FD}"/>
            </c:ext>
          </c:extLst>
        </c:ser>
        <c:dLbls>
          <c:showLegendKey val="0"/>
          <c:showVal val="0"/>
          <c:showCatName val="0"/>
          <c:showSerName val="0"/>
          <c:showPercent val="0"/>
          <c:showBubbleSize val="0"/>
        </c:dLbls>
        <c:marker val="1"/>
        <c:smooth val="0"/>
        <c:axId val="1074843200"/>
        <c:axId val="1074843616"/>
      </c:lineChart>
      <c:catAx>
        <c:axId val="107484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074843616"/>
        <c:crosses val="autoZero"/>
        <c:auto val="1"/>
        <c:lblAlgn val="ctr"/>
        <c:lblOffset val="100"/>
        <c:noMultiLvlLbl val="0"/>
      </c:catAx>
      <c:valAx>
        <c:axId val="1074843616"/>
        <c:scaling>
          <c:orientation val="minMax"/>
        </c:scaling>
        <c:delete val="1"/>
        <c:axPos val="l"/>
        <c:numFmt formatCode="_(* #,##0_);_(* \(#,##0\);_(* &quot;-&quot;??_);_(@_)" sourceLinked="1"/>
        <c:majorTickMark val="none"/>
        <c:minorTickMark val="none"/>
        <c:tickLblPos val="nextTo"/>
        <c:crossAx val="107484320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(ASSIGNMENT).xlsx]AbsentHours by Location!PivotTable18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06098502393082"/>
          <c:y val="3.3637795275590548E-2"/>
          <c:w val="0.59648457437629998"/>
          <c:h val="0.89939107611548552"/>
        </c:manualLayout>
      </c:layout>
      <c:barChart>
        <c:barDir val="bar"/>
        <c:grouping val="clustered"/>
        <c:varyColors val="0"/>
        <c:ser>
          <c:idx val="0"/>
          <c:order val="0"/>
          <c:tx>
            <c:strRef>
              <c:f>'AbsentHours by Location'!$B$1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'AbsentHours by Location'!$A$2:$A$18</c:f>
              <c:strCache>
                <c:ptCount val="16"/>
                <c:pt idx="0">
                  <c:v>Vancouver</c:v>
                </c:pt>
                <c:pt idx="1">
                  <c:v>Victoria</c:v>
                </c:pt>
                <c:pt idx="2">
                  <c:v>Nanaimo</c:v>
                </c:pt>
                <c:pt idx="3">
                  <c:v>New Westminster</c:v>
                </c:pt>
                <c:pt idx="4">
                  <c:v>Kelowna</c:v>
                </c:pt>
                <c:pt idx="5">
                  <c:v>Prince George</c:v>
                </c:pt>
                <c:pt idx="6">
                  <c:v>Kamloops</c:v>
                </c:pt>
                <c:pt idx="7">
                  <c:v>Burnaby</c:v>
                </c:pt>
                <c:pt idx="8">
                  <c:v>Cranbrook</c:v>
                </c:pt>
                <c:pt idx="9">
                  <c:v>Surrey</c:v>
                </c:pt>
                <c:pt idx="10">
                  <c:v>Richmond</c:v>
                </c:pt>
                <c:pt idx="11">
                  <c:v>Terrace</c:v>
                </c:pt>
                <c:pt idx="12">
                  <c:v>Chilliwack</c:v>
                </c:pt>
                <c:pt idx="13">
                  <c:v>Trail</c:v>
                </c:pt>
                <c:pt idx="14">
                  <c:v>Langley</c:v>
                </c:pt>
                <c:pt idx="15">
                  <c:v>Vernon</c:v>
                </c:pt>
              </c:strCache>
            </c:strRef>
          </c:cat>
          <c:val>
            <c:numRef>
              <c:f>'AbsentHours by Location'!$B$2:$B$18</c:f>
              <c:numCache>
                <c:formatCode>_(* #,##0_);_(* \(#,##0\);_(* "-"??_);_(@_)</c:formatCode>
                <c:ptCount val="16"/>
                <c:pt idx="0">
                  <c:v>4562.2574408023338</c:v>
                </c:pt>
                <c:pt idx="1">
                  <c:v>2089.1503043963298</c:v>
                </c:pt>
                <c:pt idx="2">
                  <c:v>1600.464842784874</c:v>
                </c:pt>
                <c:pt idx="3">
                  <c:v>1368.082368745833</c:v>
                </c:pt>
                <c:pt idx="4">
                  <c:v>1059.338255370292</c:v>
                </c:pt>
                <c:pt idx="5">
                  <c:v>959.85010602933357</c:v>
                </c:pt>
                <c:pt idx="6">
                  <c:v>916.53382097995859</c:v>
                </c:pt>
                <c:pt idx="7">
                  <c:v>877.93230706475049</c:v>
                </c:pt>
                <c:pt idx="8">
                  <c:v>784.24462069404194</c:v>
                </c:pt>
                <c:pt idx="9">
                  <c:v>706.53672187454174</c:v>
                </c:pt>
                <c:pt idx="10">
                  <c:v>612.22278899495814</c:v>
                </c:pt>
                <c:pt idx="11">
                  <c:v>535.1140267188747</c:v>
                </c:pt>
                <c:pt idx="12">
                  <c:v>492.10412973820843</c:v>
                </c:pt>
                <c:pt idx="13">
                  <c:v>394.23742708075002</c:v>
                </c:pt>
                <c:pt idx="14">
                  <c:v>373.89624904024998</c:v>
                </c:pt>
                <c:pt idx="15">
                  <c:v>359.17653136533329</c:v>
                </c:pt>
              </c:numCache>
            </c:numRef>
          </c:val>
          <c:extLst>
            <c:ext xmlns:c16="http://schemas.microsoft.com/office/drawing/2014/chart" uri="{C3380CC4-5D6E-409C-BE32-E72D297353CC}">
              <c16:uniqueId val="{00000002-C9D8-4942-8AC4-5D9F11986D00}"/>
            </c:ext>
          </c:extLst>
        </c:ser>
        <c:dLbls>
          <c:showLegendKey val="0"/>
          <c:showVal val="0"/>
          <c:showCatName val="0"/>
          <c:showSerName val="0"/>
          <c:showPercent val="0"/>
          <c:showBubbleSize val="0"/>
        </c:dLbls>
        <c:gapWidth val="182"/>
        <c:axId val="1075923696"/>
        <c:axId val="1075920784"/>
      </c:barChart>
      <c:catAx>
        <c:axId val="107592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075920784"/>
        <c:crosses val="autoZero"/>
        <c:auto val="1"/>
        <c:lblAlgn val="ctr"/>
        <c:lblOffset val="100"/>
        <c:noMultiLvlLbl val="0"/>
      </c:catAx>
      <c:valAx>
        <c:axId val="1075920784"/>
        <c:scaling>
          <c:orientation val="minMax"/>
        </c:scaling>
        <c:delete val="1"/>
        <c:axPos val="b"/>
        <c:numFmt formatCode="_(* #,##0_);_(* \(#,##0\);_(* &quot;-&quot;??_);_(@_)" sourceLinked="1"/>
        <c:majorTickMark val="none"/>
        <c:minorTickMark val="none"/>
        <c:tickLblPos val="nextTo"/>
        <c:crossAx val="10759236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(ASSIGNMENT).xlsx]AbsentHours by Location!PivotTable15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'AbsentHours by Location'!$B$21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'AbsentHours by Location'!$A$22:$A$32</c:f>
              <c:strCache>
                <c:ptCount val="10"/>
                <c:pt idx="0">
                  <c:v>Kamloops</c:v>
                </c:pt>
                <c:pt idx="1">
                  <c:v>Burnaby</c:v>
                </c:pt>
                <c:pt idx="2">
                  <c:v>Nanaimo</c:v>
                </c:pt>
                <c:pt idx="3">
                  <c:v>New Westminster</c:v>
                </c:pt>
                <c:pt idx="4">
                  <c:v>Vancouver</c:v>
                </c:pt>
                <c:pt idx="5">
                  <c:v>Langley</c:v>
                </c:pt>
                <c:pt idx="6">
                  <c:v>Prince George</c:v>
                </c:pt>
                <c:pt idx="7">
                  <c:v>Surrey</c:v>
                </c:pt>
                <c:pt idx="8">
                  <c:v>Kelowna</c:v>
                </c:pt>
                <c:pt idx="9">
                  <c:v>Quesnel</c:v>
                </c:pt>
              </c:strCache>
            </c:strRef>
          </c:cat>
          <c:val>
            <c:numRef>
              <c:f>'AbsentHours by Location'!$B$22:$B$32</c:f>
              <c:numCache>
                <c:formatCode>_(* #,##0_);_(* \(#,##0\);_(* "-"??_);_(@_)</c:formatCode>
                <c:ptCount val="10"/>
                <c:pt idx="0">
                  <c:v>11.355421808333332</c:v>
                </c:pt>
                <c:pt idx="1">
                  <c:v>10.813842725000001</c:v>
                </c:pt>
                <c:pt idx="2">
                  <c:v>10.746873233333336</c:v>
                </c:pt>
                <c:pt idx="3">
                  <c:v>10.50806395</c:v>
                </c:pt>
                <c:pt idx="4">
                  <c:v>10.377327991666666</c:v>
                </c:pt>
                <c:pt idx="5">
                  <c:v>10.129851291666666</c:v>
                </c:pt>
                <c:pt idx="6">
                  <c:v>9.9699926916666683</c:v>
                </c:pt>
                <c:pt idx="7">
                  <c:v>9.8622081250000004</c:v>
                </c:pt>
                <c:pt idx="8">
                  <c:v>9.7125898999999993</c:v>
                </c:pt>
                <c:pt idx="9">
                  <c:v>9.6239156625</c:v>
                </c:pt>
              </c:numCache>
            </c:numRef>
          </c:val>
          <c:extLst>
            <c:ext xmlns:c16="http://schemas.microsoft.com/office/drawing/2014/chart" uri="{C3380CC4-5D6E-409C-BE32-E72D297353CC}">
              <c16:uniqueId val="{00000000-FD29-4F2B-927A-AF278B21E604}"/>
            </c:ext>
          </c:extLst>
        </c:ser>
        <c:dLbls>
          <c:showLegendKey val="0"/>
          <c:showVal val="0"/>
          <c:showCatName val="0"/>
          <c:showSerName val="0"/>
          <c:showPercent val="0"/>
          <c:showBubbleSize val="0"/>
        </c:dLbls>
        <c:gapWidth val="219"/>
        <c:overlap val="-27"/>
        <c:axId val="1277897936"/>
        <c:axId val="1277896272"/>
      </c:barChart>
      <c:catAx>
        <c:axId val="127789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896272"/>
        <c:crosses val="autoZero"/>
        <c:auto val="1"/>
        <c:lblAlgn val="ctr"/>
        <c:lblOffset val="100"/>
        <c:noMultiLvlLbl val="0"/>
      </c:catAx>
      <c:valAx>
        <c:axId val="1277896272"/>
        <c:scaling>
          <c:orientation val="minMax"/>
        </c:scaling>
        <c:delete val="1"/>
        <c:axPos val="l"/>
        <c:numFmt formatCode="_(* #,##0_);_(* \(#,##0\);_(* &quot;-&quot;??_);_(@_)" sourceLinked="1"/>
        <c:majorTickMark val="none"/>
        <c:minorTickMark val="none"/>
        <c:tickLblPos val="nextTo"/>
        <c:crossAx val="127789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(ASSIGNMENT).xlsx]Absentdays BY Length of Service!PivotTable23</c:name>
    <c:fmtId val="1"/>
  </c:pivotSource>
  <c:chart>
    <c:autoTitleDeleted val="1"/>
    <c:pivotFmts>
      <c:pivotFmt>
        <c:idx val="0"/>
        <c:spPr>
          <a:solidFill>
            <a:srgbClr val="9218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3D3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18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3D3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53103533122056"/>
                  <c:h val="0.19582655109287808"/>
                </c:manualLayout>
              </c15:layout>
            </c:ext>
          </c:extLst>
        </c:dLbl>
      </c:pivotFmt>
    </c:pivotFmts>
    <c:plotArea>
      <c:layout>
        <c:manualLayout>
          <c:layoutTarget val="inner"/>
          <c:xMode val="edge"/>
          <c:yMode val="edge"/>
          <c:x val="0.16322020557405509"/>
          <c:y val="5.0353572470107896E-2"/>
          <c:w val="0.718302902532439"/>
          <c:h val="0.60507529892096823"/>
        </c:manualLayout>
      </c:layout>
      <c:barChart>
        <c:barDir val="col"/>
        <c:grouping val="clustered"/>
        <c:varyColors val="0"/>
        <c:ser>
          <c:idx val="0"/>
          <c:order val="0"/>
          <c:tx>
            <c:strRef>
              <c:f>'Absentdays BY Length of Service'!$B$1</c:f>
              <c:strCache>
                <c:ptCount val="1"/>
                <c:pt idx="0">
                  <c:v>Total</c:v>
                </c:pt>
              </c:strCache>
            </c:strRef>
          </c:tx>
          <c:spPr>
            <a:solidFill>
              <a:schemeClr val="accent1"/>
            </a:solidFill>
            <a:ln>
              <a:noFill/>
            </a:ln>
            <a:effectLst/>
          </c:spPr>
          <c:invertIfNegative val="0"/>
          <c:dLbls>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53103533122056"/>
                      <c:h val="0.19582655109287808"/>
                    </c:manualLayout>
                  </c15:layout>
                </c:ext>
                <c:ext xmlns:c16="http://schemas.microsoft.com/office/drawing/2014/chart" uri="{C3380CC4-5D6E-409C-BE32-E72D297353CC}">
                  <c16:uniqueId val="{00000001-F6CE-459D-B380-787DBB6F1E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'Absentdays BY Length of Service'!$A$2:$A$8</c:f>
              <c:strCache>
                <c:ptCount val="6"/>
                <c:pt idx="0">
                  <c:v>Belonging Stage</c:v>
                </c:pt>
                <c:pt idx="1">
                  <c:v>Expertise Stage</c:v>
                </c:pt>
                <c:pt idx="2">
                  <c:v>Fitting in Stage</c:v>
                </c:pt>
                <c:pt idx="3">
                  <c:v>Learning Stage</c:v>
                </c:pt>
                <c:pt idx="4">
                  <c:v>Mentoring Stage</c:v>
                </c:pt>
                <c:pt idx="5">
                  <c:v>Reflection Stage</c:v>
                </c:pt>
              </c:strCache>
            </c:strRef>
          </c:cat>
          <c:val>
            <c:numRef>
              <c:f>'Absentdays BY Length of Service'!$B$2:$B$8</c:f>
              <c:numCache>
                <c:formatCode>_(* #,##0_);_(* \(#,##0\);_(* "-"??_);_(@_)</c:formatCode>
                <c:ptCount val="6"/>
                <c:pt idx="0">
                  <c:v>57.400653970833332</c:v>
                </c:pt>
                <c:pt idx="1">
                  <c:v>70.409561196249996</c:v>
                </c:pt>
                <c:pt idx="2">
                  <c:v>3567.7176252954159</c:v>
                </c:pt>
                <c:pt idx="3">
                  <c:v>17535.546441424711</c:v>
                </c:pt>
                <c:pt idx="4">
                  <c:v>23.377415364166666</c:v>
                </c:pt>
                <c:pt idx="5">
                  <c:v>31.516551177083329</c:v>
                </c:pt>
              </c:numCache>
            </c:numRef>
          </c:val>
          <c:extLst>
            <c:ext xmlns:c16="http://schemas.microsoft.com/office/drawing/2014/chart" uri="{C3380CC4-5D6E-409C-BE32-E72D297353CC}">
              <c16:uniqueId val="{00000000-2329-4F58-B879-D5956E369977}"/>
            </c:ext>
          </c:extLst>
        </c:ser>
        <c:dLbls>
          <c:showLegendKey val="0"/>
          <c:showVal val="0"/>
          <c:showCatName val="0"/>
          <c:showSerName val="0"/>
          <c:showPercent val="0"/>
          <c:showBubbleSize val="0"/>
        </c:dLbls>
        <c:gapWidth val="30"/>
        <c:overlap val="-25"/>
        <c:axId val="36259775"/>
        <c:axId val="36253119"/>
      </c:barChart>
      <c:catAx>
        <c:axId val="3625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53119"/>
        <c:crosses val="autoZero"/>
        <c:auto val="1"/>
        <c:lblAlgn val="ctr"/>
        <c:lblOffset val="100"/>
        <c:noMultiLvlLbl val="0"/>
      </c:catAx>
      <c:valAx>
        <c:axId val="36253119"/>
        <c:scaling>
          <c:orientation val="minMax"/>
        </c:scaling>
        <c:delete val="1"/>
        <c:axPos val="l"/>
        <c:numFmt formatCode="_(* #,##0_);_(* \(#,##0\);_(* &quot;-&quot;??_);_(@_)" sourceLinked="1"/>
        <c:majorTickMark val="none"/>
        <c:minorTickMark val="none"/>
        <c:tickLblPos val="nextTo"/>
        <c:crossAx val="36259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(ASSIGNMENT).xlsx]departments with absentdays!PivotTable25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'departments with absentdays'!$B$1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'departments with absentdays'!$A$2:$A$7</c:f>
              <c:strCache>
                <c:ptCount val="5"/>
                <c:pt idx="0">
                  <c:v>Customer Service</c:v>
                </c:pt>
                <c:pt idx="1">
                  <c:v>Dairy</c:v>
                </c:pt>
                <c:pt idx="2">
                  <c:v>Meats</c:v>
                </c:pt>
                <c:pt idx="3">
                  <c:v>Bakery</c:v>
                </c:pt>
                <c:pt idx="4">
                  <c:v>Produce</c:v>
                </c:pt>
              </c:strCache>
            </c:strRef>
          </c:cat>
          <c:val>
            <c:numRef>
              <c:f>'departments with absentdays'!$B$2:$B$7</c:f>
              <c:numCache>
                <c:formatCode>_(* #,##0_);_(* \(#,##0\);_(* "-"??_);_(@_)</c:formatCode>
                <c:ptCount val="5"/>
                <c:pt idx="0">
                  <c:v>4562.1761233951647</c:v>
                </c:pt>
                <c:pt idx="1">
                  <c:v>3977.5076421677504</c:v>
                </c:pt>
                <c:pt idx="2">
                  <c:v>3759.266102726875</c:v>
                </c:pt>
                <c:pt idx="3">
                  <c:v>3704.5697412204158</c:v>
                </c:pt>
                <c:pt idx="4">
                  <c:v>2882.5147038150803</c:v>
                </c:pt>
              </c:numCache>
            </c:numRef>
          </c:val>
          <c:extLst>
            <c:ext xmlns:c16="http://schemas.microsoft.com/office/drawing/2014/chart" uri="{C3380CC4-5D6E-409C-BE32-E72D297353CC}">
              <c16:uniqueId val="{00000000-AF30-4798-972E-30DE4AC460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(ASSIGNMENT).xlsx]AbsentD by division and Gender!PivotTable3</c:name>
    <c:fmtId val="0"/>
  </c:pivotSource>
  <c:chart>
    <c:autoTitleDeleted val="1"/>
    <c:pivotFmts>
      <c:pivotFmt>
        <c:idx val="0"/>
        <c:spPr>
          <a:solidFill>
            <a:srgbClr val="9218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25400">
            <a:noFill/>
          </a:ln>
          <a:effectLst>
            <a:glow rad="381000">
              <a:schemeClr val="accent1">
                <a:alpha val="40000"/>
              </a:schemeClr>
            </a:glow>
            <a:softEdge rad="279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3D38C"/>
          </a:solidFill>
          <a:ln w="25400">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9900CC"/>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dLbl>
          <c:idx val="0"/>
          <c:layout>
            <c:manualLayout>
              <c:x val="9.324009324009324E-3"/>
              <c:y val="-0.147601476014760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5"/>
        <c:dLbl>
          <c:idx val="0"/>
          <c:layout>
            <c:manualLayout>
              <c:x val="1.2432012432012432E-2"/>
              <c:y val="-0.1722017220172202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dLbl>
          <c:idx val="0"/>
          <c:layout>
            <c:manualLayout>
              <c:x val="0"/>
              <c:y val="-0.1476014760147601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7"/>
        <c:dLbl>
          <c:idx val="0"/>
          <c:layout>
            <c:manualLayout>
              <c:x val="0"/>
              <c:y val="-4.428044280442804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dLbl>
          <c:idx val="0"/>
          <c:layout>
            <c:manualLayout>
              <c:x val="-1.8648018648018648E-2"/>
              <c:y val="-0.11808118081180811"/>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9"/>
        <c:dLbl>
          <c:idx val="0"/>
          <c:layout>
            <c:manualLayout>
              <c:x val="-2.4864024864024978E-2"/>
              <c:y val="-0.1279212792127921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0"/>
        <c:dLbl>
          <c:idx val="0"/>
          <c:layout>
            <c:manualLayout>
              <c:x val="0"/>
              <c:y val="-9.348093480934810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dLbl>
          <c:idx val="0"/>
          <c:layout>
            <c:manualLayout>
              <c:x val="-5.6979398749180387E-17"/>
              <c:y val="-7.3800738007380073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dLbl>
          <c:idx val="0"/>
          <c:layout>
            <c:manualLayout>
              <c:x val="-3.108003108003108E-3"/>
              <c:y val="-0.20664206642066421"/>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dLbl>
          <c:idx val="0"/>
          <c:layout>
            <c:manualLayout>
              <c:x val="-4.9728049728049728E-2"/>
              <c:y val="-0.1230012300123001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dLbl>
          <c:idx val="0"/>
          <c:layout>
            <c:manualLayout>
              <c:x val="-4.0404040404040518E-2"/>
              <c:y val="-7.3800738007380087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dLbl>
          <c:idx val="0"/>
          <c:layout>
            <c:manualLayout>
              <c:x val="-1.4244849687295097E-17"/>
              <c:y val="-8.8560885608856083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'AbsentD by division and Gender'!$B$1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'AbsentD by division and Gender'!$A$2:$A$8</c:f>
              <c:strCache>
                <c:ptCount val="6"/>
                <c:pt idx="0">
                  <c:v>Executive</c:v>
                </c:pt>
                <c:pt idx="1">
                  <c:v>FinanceAndAccounting</c:v>
                </c:pt>
                <c:pt idx="2">
                  <c:v>HumanResources</c:v>
                </c:pt>
                <c:pt idx="3">
                  <c:v>InfoTech</c:v>
                </c:pt>
                <c:pt idx="4">
                  <c:v>Legal</c:v>
                </c:pt>
                <c:pt idx="5">
                  <c:v>Stores</c:v>
                </c:pt>
              </c:strCache>
            </c:strRef>
          </c:cat>
          <c:val>
            <c:numRef>
              <c:f>'AbsentD by division and Gender'!$B$2:$B$8</c:f>
              <c:numCache>
                <c:formatCode>_(* #,##0_);_(* \(#,##0\);_(* "-"??_);_(@_)</c:formatCode>
                <c:ptCount val="6"/>
                <c:pt idx="0">
                  <c:v>3.6146848833333336</c:v>
                </c:pt>
                <c:pt idx="1">
                  <c:v>6.5837331583333327</c:v>
                </c:pt>
                <c:pt idx="2">
                  <c:v>6.2760950416666672</c:v>
                </c:pt>
                <c:pt idx="3">
                  <c:v>3.3339505766666671</c:v>
                </c:pt>
                <c:pt idx="4">
                  <c:v>2.8583637333333329</c:v>
                </c:pt>
                <c:pt idx="5">
                  <c:v>11.355421808333332</c:v>
                </c:pt>
              </c:numCache>
            </c:numRef>
          </c:val>
          <c:extLst>
            <c:ext xmlns:c16="http://schemas.microsoft.com/office/drawing/2014/chart" uri="{C3380CC4-5D6E-409C-BE32-E72D297353CC}">
              <c16:uniqueId val="{00000000-4391-468D-859F-FB8D015534B0}"/>
            </c:ext>
          </c:extLst>
        </c:ser>
        <c:dLbls>
          <c:showLegendKey val="0"/>
          <c:showVal val="0"/>
          <c:showCatName val="0"/>
          <c:showSerName val="0"/>
          <c:showPercent val="0"/>
          <c:showBubbleSize val="0"/>
        </c:dLbls>
        <c:gapWidth val="150"/>
        <c:axId val="85234015"/>
        <c:axId val="85224031"/>
      </c:barChart>
      <c:catAx>
        <c:axId val="85234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24031"/>
        <c:crosses val="autoZero"/>
        <c:auto val="1"/>
        <c:lblAlgn val="ctr"/>
        <c:lblOffset val="100"/>
        <c:noMultiLvlLbl val="0"/>
      </c:catAx>
      <c:valAx>
        <c:axId val="85224031"/>
        <c:scaling>
          <c:orientation val="minMax"/>
        </c:scaling>
        <c:delete val="1"/>
        <c:axPos val="l"/>
        <c:numFmt formatCode="_(* #,##0_);_(* \(#,##0\);_(* &quot;-&quot;??_);_(@_)" sourceLinked="1"/>
        <c:majorTickMark val="none"/>
        <c:minorTickMark val="none"/>
        <c:tickLblPos val="nextTo"/>
        <c:crossAx val="85234015"/>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Dataset (ASSIGNMENT).xlsx]Absent Hours by Gender!PivotTable5</c:name>
    <c:fmtId val="0"/>
  </c:pivotSource>
  <c:chart>
    <c:autoTitleDeleted val="0"/>
    <c:pivotFmts>
      <c:pivotFmt>
        <c:idx val="0"/>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69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18B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a:sp3d/>
        </c:spPr>
      </c:pivotFmt>
      <c:pivotFmt>
        <c:idx val="7"/>
        <c:spPr>
          <a:solidFill>
            <a:srgbClr val="00B0F0"/>
          </a:solidFill>
          <a:ln>
            <a:noFill/>
          </a:ln>
          <a:effectLst/>
          <a:sp3d/>
        </c:spPr>
      </c:pivotFmt>
      <c:pivotFmt>
        <c:idx val="8"/>
        <c:spPr>
          <a:solidFill>
            <a:srgbClr val="0070C0"/>
          </a:solidFill>
          <a:ln>
            <a:noFill/>
          </a:ln>
          <a:effectLst/>
          <a:sp3d/>
        </c:spPr>
        <c:dLbl>
          <c:idx val="0"/>
          <c:layout>
            <c:manualLayout>
              <c:x val="2.495412523565055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a:sp3d/>
        </c:spPr>
        <c:dLbl>
          <c:idx val="0"/>
          <c:layout>
            <c:manualLayout>
              <c:x val="3.8817528144345213E-2"/>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F698"/>
          </a:solidFill>
          <a:ln>
            <a:noFill/>
          </a:ln>
          <a:effectLst/>
          <a:sp3d/>
        </c:spPr>
        <c:dLbl>
          <c:idx val="0"/>
          <c:layout>
            <c:manualLayout>
              <c:x val="3.0499486399128462E-2"/>
              <c:y val="-8.79627806940799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265634807402399E-2"/>
                  <c:h val="9.7152960046660811E-2"/>
                </c:manualLayout>
              </c15:layout>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4.6063830600132513E-2"/>
          <c:y val="0.15175707203266259"/>
          <c:w val="0.7178352132617094"/>
          <c:h val="0.67241980169145521"/>
        </c:manualLayout>
      </c:layout>
      <c:bar3DChart>
        <c:barDir val="col"/>
        <c:grouping val="clustered"/>
        <c:varyColors val="0"/>
        <c:ser>
          <c:idx val="0"/>
          <c:order val="0"/>
          <c:tx>
            <c:strRef>
              <c:f>'Absent Hours by Gender'!$B$1:$B$2</c:f>
              <c:strCache>
                <c:ptCount val="1"/>
                <c:pt idx="0">
                  <c:v>Adults</c:v>
                </c:pt>
              </c:strCache>
            </c:strRef>
          </c:tx>
          <c:spPr>
            <a:solidFill>
              <a:srgbClr val="00206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 Hours by Gender'!$A$3:$A$5</c:f>
              <c:strCache>
                <c:ptCount val="2"/>
                <c:pt idx="0">
                  <c:v>F</c:v>
                </c:pt>
                <c:pt idx="1">
                  <c:v>M</c:v>
                </c:pt>
              </c:strCache>
            </c:strRef>
          </c:cat>
          <c:val>
            <c:numRef>
              <c:f>'Absent Hours by Gender'!$B$3:$B$5</c:f>
              <c:numCache>
                <c:formatCode>_(* #,##0_);_(* \(#,##0\);_(* "-"??_);_(@_)</c:formatCode>
                <c:ptCount val="2"/>
                <c:pt idx="0">
                  <c:v>120902.89212184209</c:v>
                </c:pt>
                <c:pt idx="1">
                  <c:v>101044.61440751507</c:v>
                </c:pt>
              </c:numCache>
            </c:numRef>
          </c:val>
          <c:extLst>
            <c:ext xmlns:c16="http://schemas.microsoft.com/office/drawing/2014/chart" uri="{C3380CC4-5D6E-409C-BE32-E72D297353CC}">
              <c16:uniqueId val="{00000000-B85E-4CFC-9747-ED1FEA518B2A}"/>
            </c:ext>
          </c:extLst>
        </c:ser>
        <c:ser>
          <c:idx val="1"/>
          <c:order val="1"/>
          <c:tx>
            <c:strRef>
              <c:f>'Absent Hours by Gender'!$C$1:$C$2</c:f>
              <c:strCache>
                <c:ptCount val="1"/>
                <c:pt idx="0">
                  <c:v>Elders</c:v>
                </c:pt>
              </c:strCache>
            </c:strRef>
          </c:tx>
          <c:spPr>
            <a:solidFill>
              <a:srgbClr val="00B0F0"/>
            </a:solidFill>
            <a:ln>
              <a:noFill/>
            </a:ln>
            <a:effectLst/>
            <a:sp3d/>
          </c:spPr>
          <c:invertIfNegative val="0"/>
          <c:dPt>
            <c:idx val="1"/>
            <c:invertIfNegative val="0"/>
            <c:bubble3D val="0"/>
          </c:dPt>
          <c:dLbls>
            <c:dLbl>
              <c:idx val="1"/>
              <c:layout>
                <c:manualLayout>
                  <c:x val="3.8817528144345213E-2"/>
                  <c:y val="-1.8518518518518476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 Hours by Gender'!$A$3:$A$5</c:f>
              <c:strCache>
                <c:ptCount val="2"/>
                <c:pt idx="0">
                  <c:v>F</c:v>
                </c:pt>
                <c:pt idx="1">
                  <c:v>M</c:v>
                </c:pt>
              </c:strCache>
            </c:strRef>
          </c:cat>
          <c:val>
            <c:numRef>
              <c:f>'Absent Hours by Gender'!$C$3:$C$5</c:f>
              <c:numCache>
                <c:formatCode>_(* #,##0_);_(* \(#,##0\);_(* "-"??_);_(@_)</c:formatCode>
                <c:ptCount val="2"/>
                <c:pt idx="0">
                  <c:v>78952.735462709854</c:v>
                </c:pt>
                <c:pt idx="1">
                  <c:v>81582.457295606</c:v>
                </c:pt>
              </c:numCache>
            </c:numRef>
          </c:val>
          <c:extLst>
            <c:ext xmlns:c16="http://schemas.microsoft.com/office/drawing/2014/chart" uri="{C3380CC4-5D6E-409C-BE32-E72D297353CC}">
              <c16:uniqueId val="{0000001D-9FAF-4AA4-BB83-38F6E353AF0A}"/>
            </c:ext>
          </c:extLst>
        </c:ser>
        <c:ser>
          <c:idx val="2"/>
          <c:order val="2"/>
          <c:tx>
            <c:strRef>
              <c:f>'Absent Hours by Gender'!$D$1:$D$2</c:f>
              <c:strCache>
                <c:ptCount val="1"/>
                <c:pt idx="0">
                  <c:v>Seniors</c:v>
                </c:pt>
              </c:strCache>
            </c:strRef>
          </c:tx>
          <c:spPr>
            <a:solidFill>
              <a:srgbClr val="00F698"/>
            </a:solidFill>
            <a:ln>
              <a:noFill/>
            </a:ln>
            <a:effectLst/>
            <a:sp3d/>
          </c:spPr>
          <c:invertIfNegative val="0"/>
          <c:dPt>
            <c:idx val="1"/>
            <c:invertIfNegative val="0"/>
            <c:bubble3D val="0"/>
          </c:dPt>
          <c:dLbls>
            <c:dLbl>
              <c:idx val="1"/>
              <c:layout>
                <c:manualLayout>
                  <c:x val="3.0499486399128462E-2"/>
                  <c:y val="-8.79627806940799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265634807402399E-2"/>
                      <c:h val="9.7152960046660811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 Hours by Gender'!$A$3:$A$5</c:f>
              <c:strCache>
                <c:ptCount val="2"/>
                <c:pt idx="0">
                  <c:v>F</c:v>
                </c:pt>
                <c:pt idx="1">
                  <c:v>M</c:v>
                </c:pt>
              </c:strCache>
            </c:strRef>
          </c:cat>
          <c:val>
            <c:numRef>
              <c:f>'Absent Hours by Gender'!$D$3:$D$5</c:f>
              <c:numCache>
                <c:formatCode>_(* #,##0_);_(* \(#,##0\);_(* "-"??_);_(@_)</c:formatCode>
                <c:ptCount val="2"/>
                <c:pt idx="0">
                  <c:v>27511.845934089994</c:v>
                </c:pt>
                <c:pt idx="1">
                  <c:v>23232.831002509989</c:v>
                </c:pt>
              </c:numCache>
            </c:numRef>
          </c:val>
          <c:extLst>
            <c:ext xmlns:c16="http://schemas.microsoft.com/office/drawing/2014/chart" uri="{C3380CC4-5D6E-409C-BE32-E72D297353CC}">
              <c16:uniqueId val="{0000001E-9FAF-4AA4-BB83-38F6E353AF0A}"/>
            </c:ext>
          </c:extLst>
        </c:ser>
        <c:ser>
          <c:idx val="3"/>
          <c:order val="3"/>
          <c:tx>
            <c:strRef>
              <c:f>'Absent Hours by Gender'!$E$1:$E$2</c:f>
              <c:strCache>
                <c:ptCount val="1"/>
                <c:pt idx="0">
                  <c:v>Teenagers</c:v>
                </c:pt>
              </c:strCache>
            </c:strRef>
          </c:tx>
          <c:spPr>
            <a:solidFill>
              <a:srgbClr val="9218B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 Hours by Gender'!$A$3:$A$5</c:f>
              <c:strCache>
                <c:ptCount val="2"/>
                <c:pt idx="0">
                  <c:v>F</c:v>
                </c:pt>
                <c:pt idx="1">
                  <c:v>M</c:v>
                </c:pt>
              </c:strCache>
            </c:strRef>
          </c:cat>
          <c:val>
            <c:numRef>
              <c:f>'Absent Hours by Gender'!$E$3:$E$5</c:f>
              <c:numCache>
                <c:formatCode>_(* #,##0_);_(* \(#,##0\);_(* "-"??_);_(@_)</c:formatCode>
                <c:ptCount val="2"/>
                <c:pt idx="0">
                  <c:v>0</c:v>
                </c:pt>
                <c:pt idx="1">
                  <c:v>0</c:v>
                </c:pt>
              </c:numCache>
            </c:numRef>
          </c:val>
          <c:extLst>
            <c:ext xmlns:c16="http://schemas.microsoft.com/office/drawing/2014/chart" uri="{C3380CC4-5D6E-409C-BE32-E72D297353CC}">
              <c16:uniqueId val="{0000001F-9FAF-4AA4-BB83-38F6E353AF0A}"/>
            </c:ext>
          </c:extLst>
        </c:ser>
        <c:ser>
          <c:idx val="4"/>
          <c:order val="4"/>
          <c:tx>
            <c:strRef>
              <c:f>'Absent Hours by Gender'!$F$1:$F$2</c:f>
              <c:strCache>
                <c:ptCount val="1"/>
                <c:pt idx="0">
                  <c:v>Young Adults</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 Hours by Gender'!$A$3:$A$5</c:f>
              <c:strCache>
                <c:ptCount val="2"/>
                <c:pt idx="0">
                  <c:v>F</c:v>
                </c:pt>
                <c:pt idx="1">
                  <c:v>M</c:v>
                </c:pt>
              </c:strCache>
            </c:strRef>
          </c:cat>
          <c:val>
            <c:numRef>
              <c:f>'Absent Hours by Gender'!$F$3:$F$5</c:f>
              <c:numCache>
                <c:formatCode>_(* #,##0_);_(* \(#,##0\);_(* "-"??_);_(@_)</c:formatCode>
                <c:ptCount val="2"/>
                <c:pt idx="0">
                  <c:v>44607.420272775082</c:v>
                </c:pt>
                <c:pt idx="1">
                  <c:v>29439.286332793992</c:v>
                </c:pt>
              </c:numCache>
            </c:numRef>
          </c:val>
          <c:extLst>
            <c:ext xmlns:c16="http://schemas.microsoft.com/office/drawing/2014/chart" uri="{C3380CC4-5D6E-409C-BE32-E72D297353CC}">
              <c16:uniqueId val="{00000020-9FAF-4AA4-BB83-38F6E353AF0A}"/>
            </c:ext>
          </c:extLst>
        </c:ser>
        <c:ser>
          <c:idx val="5"/>
          <c:order val="5"/>
          <c:tx>
            <c:strRef>
              <c:f>'Absent Hours by Gender'!$G$1:$G$2</c:f>
              <c:strCache>
                <c:ptCount val="1"/>
                <c:pt idx="0">
                  <c:v>Youth</c:v>
                </c:pt>
              </c:strCache>
            </c:strRef>
          </c:tx>
          <c:spPr>
            <a:solidFill>
              <a:srgbClr val="0070C0"/>
            </a:solidFill>
            <a:ln>
              <a:noFill/>
            </a:ln>
            <a:effectLst/>
            <a:sp3d/>
          </c:spPr>
          <c:invertIfNegative val="0"/>
          <c:dPt>
            <c:idx val="0"/>
            <c:invertIfNegative val="0"/>
            <c:bubble3D val="0"/>
          </c:dPt>
          <c:dLbls>
            <c:dLbl>
              <c:idx val="0"/>
              <c:layout>
                <c:manualLayout>
                  <c:x val="2.4954125235650559E-2"/>
                  <c:y val="-8.4875562720133283E-1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'Absent Hours by Gender'!$A$3:$A$5</c:f>
              <c:strCache>
                <c:ptCount val="2"/>
                <c:pt idx="0">
                  <c:v>F</c:v>
                </c:pt>
                <c:pt idx="1">
                  <c:v>M</c:v>
                </c:pt>
              </c:strCache>
            </c:strRef>
          </c:cat>
          <c:val>
            <c:numRef>
              <c:f>'Absent Hours by Gender'!$G$3:$G$5</c:f>
              <c:numCache>
                <c:formatCode>_(* #,##0_);_(* \(#,##0\);_(* "-"??_);_(@_)</c:formatCode>
                <c:ptCount val="2"/>
                <c:pt idx="0">
                  <c:v>2781.1023494659976</c:v>
                </c:pt>
                <c:pt idx="1">
                  <c:v>808.05278297600012</c:v>
                </c:pt>
              </c:numCache>
            </c:numRef>
          </c:val>
          <c:extLst>
            <c:ext xmlns:c16="http://schemas.microsoft.com/office/drawing/2014/chart" uri="{C3380CC4-5D6E-409C-BE32-E72D297353CC}">
              <c16:uniqueId val="{00000021-9FAF-4AA4-BB83-38F6E353AF0A}"/>
            </c:ext>
          </c:extLst>
        </c:ser>
        <c:dLbls>
          <c:showLegendKey val="0"/>
          <c:showVal val="0"/>
          <c:showCatName val="0"/>
          <c:showSerName val="0"/>
          <c:showPercent val="0"/>
          <c:showBubbleSize val="0"/>
        </c:dLbls>
        <c:gapWidth val="150"/>
        <c:shape val="box"/>
        <c:axId val="232613375"/>
        <c:axId val="232630847"/>
        <c:axId val="0"/>
      </c:bar3DChart>
      <c:catAx>
        <c:axId val="232613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30847"/>
        <c:crosses val="autoZero"/>
        <c:auto val="1"/>
        <c:lblAlgn val="ctr"/>
        <c:lblOffset val="100"/>
        <c:noMultiLvlLbl val="0"/>
      </c:catAx>
      <c:valAx>
        <c:axId val="232630847"/>
        <c:scaling>
          <c:orientation val="minMax"/>
        </c:scaling>
        <c:delete val="1"/>
        <c:axPos val="l"/>
        <c:numFmt formatCode="_(* #,##0_);_(* \(#,##0\);_(* &quot;-&quot;??_);_(@_)" sourceLinked="1"/>
        <c:majorTickMark val="none"/>
        <c:minorTickMark val="none"/>
        <c:tickLblPos val="nextTo"/>
        <c:crossAx val="23261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image" Target="../media/image1.png"/><Relationship Id="rId5" Type="http://schemas.openxmlformats.org/officeDocument/2006/relationships/chart" Target="../charts/chart21.xml"/><Relationship Id="rId4"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image" Target="../media/image1.png"/><Relationship Id="rId4" Type="http://schemas.openxmlformats.org/officeDocument/2006/relationships/chart" Target="../charts/chart2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2</xdr:col>
      <xdr:colOff>438152</xdr:colOff>
      <xdr:row>0</xdr:row>
      <xdr:rowOff>0</xdr:rowOff>
    </xdr:from>
    <xdr:to>
      <xdr:col>6</xdr:col>
      <xdr:colOff>171450</xdr:colOff>
      <xdr:row>10</xdr:row>
      <xdr:rowOff>28575</xdr:rowOff>
    </xdr:to>
    <xdr:graphicFrame macro="">
      <xdr:nvGraphicFramePr>
        <xdr:cNvPr id="2" name="Chart 1">
          <a:extLst>
            <a:ext uri="{FF2B5EF4-FFF2-40B4-BE49-F238E27FC236}">
              <a16:creationId xmlns:a16="http://schemas.microsoft.com/office/drawing/2014/main" id="{28C055BC-A8B5-BBAB-1612-0916CAD4F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200024</xdr:colOff>
      <xdr:row>0</xdr:row>
      <xdr:rowOff>104775</xdr:rowOff>
    </xdr:from>
    <xdr:to>
      <xdr:col>13</xdr:col>
      <xdr:colOff>419099</xdr:colOff>
      <xdr:row>2</xdr:row>
      <xdr:rowOff>142874</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E2098A1F-C4A4-BE99-96A1-9E48343F34F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686549" y="104775"/>
              <a:ext cx="2657475" cy="419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66675</xdr:colOff>
      <xdr:row>18</xdr:row>
      <xdr:rowOff>142874</xdr:rowOff>
    </xdr:from>
    <xdr:to>
      <xdr:col>12</xdr:col>
      <xdr:colOff>333375</xdr:colOff>
      <xdr:row>27</xdr:row>
      <xdr:rowOff>28575</xdr:rowOff>
    </xdr:to>
    <mc:AlternateContent xmlns:mc="http://schemas.openxmlformats.org/markup-compatibility/2006">
      <mc:Choice xmlns:a14="http://schemas.microsoft.com/office/drawing/2010/main" Requires="a14">
        <xdr:graphicFrame macro="">
          <xdr:nvGraphicFramePr>
            <xdr:cNvPr id="8" name="AbsentHours category">
              <a:extLst>
                <a:ext uri="{FF2B5EF4-FFF2-40B4-BE49-F238E27FC236}">
                  <a16:creationId xmlns:a16="http://schemas.microsoft.com/office/drawing/2014/main" id="{26AB9EAE-BD3D-2958-DE7E-E7AC6A6FAC2A}"/>
                </a:ext>
              </a:extLst>
            </xdr:cNvPr>
            <xdr:cNvGraphicFramePr/>
          </xdr:nvGraphicFramePr>
          <xdr:xfrm>
            <a:off x="0" y="0"/>
            <a:ext cx="0" cy="0"/>
          </xdr:xfrm>
          <a:graphic>
            <a:graphicData uri="http://schemas.microsoft.com/office/drawing/2010/slicer">
              <sle:slicer xmlns:sle="http://schemas.microsoft.com/office/drawing/2010/slicer" name="AbsentHours category"/>
            </a:graphicData>
          </a:graphic>
        </xdr:graphicFrame>
      </mc:Choice>
      <mc:Fallback>
        <xdr:sp macro="" textlink="">
          <xdr:nvSpPr>
            <xdr:cNvPr id="0" name=""/>
            <xdr:cNvSpPr>
              <a:spLocks noTextEdit="1"/>
            </xdr:cNvSpPr>
          </xdr:nvSpPr>
          <xdr:spPr>
            <a:xfrm>
              <a:off x="7162800" y="3571874"/>
              <a:ext cx="1485900" cy="16002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609599</xdr:colOff>
      <xdr:row>6</xdr:row>
      <xdr:rowOff>152401</xdr:rowOff>
    </xdr:from>
    <xdr:to>
      <xdr:col>20</xdr:col>
      <xdr:colOff>390525</xdr:colOff>
      <xdr:row>10</xdr:row>
      <xdr:rowOff>95251</xdr:rowOff>
    </xdr:to>
    <mc:AlternateContent xmlns:mc="http://schemas.openxmlformats.org/markup-compatibility/2006">
      <mc:Choice xmlns:a14="http://schemas.microsoft.com/office/drawing/2010/main" Requires="a14">
        <xdr:graphicFrame macro="">
          <xdr:nvGraphicFramePr>
            <xdr:cNvPr id="3" name="Lengthservice Category">
              <a:extLst>
                <a:ext uri="{FF2B5EF4-FFF2-40B4-BE49-F238E27FC236}">
                  <a16:creationId xmlns:a16="http://schemas.microsoft.com/office/drawing/2014/main" id="{8A538599-150C-BADF-7B79-5270988C5DC3}"/>
                </a:ext>
              </a:extLst>
            </xdr:cNvPr>
            <xdr:cNvGraphicFramePr/>
          </xdr:nvGraphicFramePr>
          <xdr:xfrm>
            <a:off x="0" y="0"/>
            <a:ext cx="0" cy="0"/>
          </xdr:xfrm>
          <a:graphic>
            <a:graphicData uri="http://schemas.microsoft.com/office/drawing/2010/slicer">
              <sle:slicer xmlns:sle="http://schemas.microsoft.com/office/drawing/2010/slicer" name="Lengthservice Category"/>
            </a:graphicData>
          </a:graphic>
        </xdr:graphicFrame>
      </mc:Choice>
      <mc:Fallback>
        <xdr:sp macro="" textlink="">
          <xdr:nvSpPr>
            <xdr:cNvPr id="0" name=""/>
            <xdr:cNvSpPr>
              <a:spLocks noTextEdit="1"/>
            </xdr:cNvSpPr>
          </xdr:nvSpPr>
          <xdr:spPr>
            <a:xfrm>
              <a:off x="6486524" y="1295401"/>
              <a:ext cx="7096126" cy="704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14</xdr:row>
      <xdr:rowOff>1</xdr:rowOff>
    </xdr:from>
    <xdr:to>
      <xdr:col>21</xdr:col>
      <xdr:colOff>323851</xdr:colOff>
      <xdr:row>17</xdr:row>
      <xdr:rowOff>47625</xdr:rowOff>
    </xdr:to>
    <mc:AlternateContent xmlns:mc="http://schemas.openxmlformats.org/markup-compatibility/2006">
      <mc:Choice xmlns:a14="http://schemas.microsoft.com/office/drawing/2010/main" Requires="a14">
        <xdr:graphicFrame macro="">
          <xdr:nvGraphicFramePr>
            <xdr:cNvPr id="4" name="Age Category">
              <a:extLst>
                <a:ext uri="{FF2B5EF4-FFF2-40B4-BE49-F238E27FC236}">
                  <a16:creationId xmlns:a16="http://schemas.microsoft.com/office/drawing/2014/main" id="{C000EC11-1FB4-83AE-0786-513662563F4E}"/>
                </a:ext>
              </a:extLst>
            </xdr:cNvPr>
            <xdr:cNvGraphicFramePr/>
          </xdr:nvGraphicFramePr>
          <xdr:xfrm>
            <a:off x="0" y="0"/>
            <a:ext cx="0" cy="0"/>
          </xdr:xfrm>
          <a:graphic>
            <a:graphicData uri="http://schemas.microsoft.com/office/drawing/2010/slicer">
              <sle:slicer xmlns:sle="http://schemas.microsoft.com/office/drawing/2010/slicer" name="Age Category"/>
            </a:graphicData>
          </a:graphic>
        </xdr:graphicFrame>
      </mc:Choice>
      <mc:Fallback>
        <xdr:sp macro="" textlink="">
          <xdr:nvSpPr>
            <xdr:cNvPr id="0" name=""/>
            <xdr:cNvSpPr>
              <a:spLocks noTextEdit="1"/>
            </xdr:cNvSpPr>
          </xdr:nvSpPr>
          <xdr:spPr>
            <a:xfrm>
              <a:off x="6591300" y="2667001"/>
              <a:ext cx="7534276" cy="6191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609599</xdr:colOff>
      <xdr:row>24</xdr:row>
      <xdr:rowOff>190499</xdr:rowOff>
    </xdr:from>
    <xdr:to>
      <xdr:col>9</xdr:col>
      <xdr:colOff>257175</xdr:colOff>
      <xdr:row>28</xdr:row>
      <xdr:rowOff>76200</xdr:rowOff>
    </xdr:to>
    <mc:AlternateContent xmlns:mc="http://schemas.openxmlformats.org/markup-compatibility/2006">
      <mc:Choice xmlns:a14="http://schemas.microsoft.com/office/drawing/2010/main" Requires="a14">
        <xdr:graphicFrame macro="">
          <xdr:nvGraphicFramePr>
            <xdr:cNvPr id="5" name="Age Category 2">
              <a:extLst>
                <a:ext uri="{FF2B5EF4-FFF2-40B4-BE49-F238E27FC236}">
                  <a16:creationId xmlns:a16="http://schemas.microsoft.com/office/drawing/2014/main" id="{17E01062-65BF-47DC-A136-3DFD7F285AD3}"/>
                </a:ext>
              </a:extLst>
            </xdr:cNvPr>
            <xdr:cNvGraphicFramePr/>
          </xdr:nvGraphicFramePr>
          <xdr:xfrm>
            <a:off x="0" y="0"/>
            <a:ext cx="0" cy="0"/>
          </xdr:xfrm>
          <a:graphic>
            <a:graphicData uri="http://schemas.microsoft.com/office/drawing/2010/slicer">
              <sle:slicer xmlns:sle="http://schemas.microsoft.com/office/drawing/2010/slicer" name="Age Category 2"/>
            </a:graphicData>
          </a:graphic>
        </xdr:graphicFrame>
      </mc:Choice>
      <mc:Fallback>
        <xdr:sp macro="" textlink="">
          <xdr:nvSpPr>
            <xdr:cNvPr id="0" name=""/>
            <xdr:cNvSpPr>
              <a:spLocks noTextEdit="1"/>
            </xdr:cNvSpPr>
          </xdr:nvSpPr>
          <xdr:spPr>
            <a:xfrm>
              <a:off x="3438524" y="4762499"/>
              <a:ext cx="3305176" cy="6477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109538</xdr:colOff>
      <xdr:row>6</xdr:row>
      <xdr:rowOff>66675</xdr:rowOff>
    </xdr:from>
    <xdr:to>
      <xdr:col>7</xdr:col>
      <xdr:colOff>485775</xdr:colOff>
      <xdr:row>18</xdr:row>
      <xdr:rowOff>9525</xdr:rowOff>
    </xdr:to>
    <xdr:graphicFrame macro="">
      <xdr:nvGraphicFramePr>
        <xdr:cNvPr id="2" name="Chart 1">
          <a:extLst>
            <a:ext uri="{FF2B5EF4-FFF2-40B4-BE49-F238E27FC236}">
              <a16:creationId xmlns:a16="http://schemas.microsoft.com/office/drawing/2014/main" id="{D80ECA7F-F66E-0BC0-06CC-4C57AF15A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295275</xdr:colOff>
      <xdr:row>5</xdr:row>
      <xdr:rowOff>9525</xdr:rowOff>
    </xdr:from>
    <xdr:to>
      <xdr:col>6</xdr:col>
      <xdr:colOff>0</xdr:colOff>
      <xdr:row>14</xdr:row>
      <xdr:rowOff>95250</xdr:rowOff>
    </xdr:to>
    <xdr:graphicFrame macro="">
      <xdr:nvGraphicFramePr>
        <xdr:cNvPr id="2" name="Chart 1">
          <a:extLst>
            <a:ext uri="{FF2B5EF4-FFF2-40B4-BE49-F238E27FC236}">
              <a16:creationId xmlns:a16="http://schemas.microsoft.com/office/drawing/2014/main" id="{17A1A98A-A626-FFBD-D349-C370F2985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15</xdr:row>
      <xdr:rowOff>123825</xdr:rowOff>
    </xdr:from>
    <xdr:to>
      <xdr:col>9</xdr:col>
      <xdr:colOff>161925</xdr:colOff>
      <xdr:row>26</xdr:row>
      <xdr:rowOff>166686</xdr:rowOff>
    </xdr:to>
    <xdr:graphicFrame macro="">
      <xdr:nvGraphicFramePr>
        <xdr:cNvPr id="5" name="Chart 4">
          <a:extLst>
            <a:ext uri="{FF2B5EF4-FFF2-40B4-BE49-F238E27FC236}">
              <a16:creationId xmlns:a16="http://schemas.microsoft.com/office/drawing/2014/main" id="{FCF7C969-BBEC-E07C-1CA6-82ED2BE87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2</xdr:row>
      <xdr:rowOff>0</xdr:rowOff>
    </xdr:from>
    <xdr:to>
      <xdr:col>5</xdr:col>
      <xdr:colOff>104775</xdr:colOff>
      <xdr:row>13</xdr:row>
      <xdr:rowOff>42861</xdr:rowOff>
    </xdr:to>
    <xdr:graphicFrame macro="">
      <xdr:nvGraphicFramePr>
        <xdr:cNvPr id="2" name="Chart 1">
          <a:extLst>
            <a:ext uri="{FF2B5EF4-FFF2-40B4-BE49-F238E27FC236}">
              <a16:creationId xmlns:a16="http://schemas.microsoft.com/office/drawing/2014/main" id="{DEBA67BC-9B80-48D1-871E-9BE3C7406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23</xdr:row>
      <xdr:rowOff>0</xdr:rowOff>
    </xdr:from>
    <xdr:to>
      <xdr:col>8</xdr:col>
      <xdr:colOff>606425</xdr:colOff>
      <xdr:row>31</xdr:row>
      <xdr:rowOff>142875</xdr:rowOff>
    </xdr:to>
    <xdr:graphicFrame macro="">
      <xdr:nvGraphicFramePr>
        <xdr:cNvPr id="3" name="Chart 2">
          <a:extLst>
            <a:ext uri="{FF2B5EF4-FFF2-40B4-BE49-F238E27FC236}">
              <a16:creationId xmlns:a16="http://schemas.microsoft.com/office/drawing/2014/main" id="{17A1A98A-A626-FFBD-D349-C370F2985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0.2408</cdr:x>
      <cdr:y>0.89532</cdr:y>
    </cdr:from>
    <cdr:to>
      <cdr:x>0.76589</cdr:x>
      <cdr:y>1</cdr:y>
    </cdr:to>
    <cdr:sp macro="" textlink="">
      <cdr:nvSpPr>
        <cdr:cNvPr id="2" name="TextBox 1">
          <a:extLst xmlns:a="http://schemas.openxmlformats.org/drawingml/2006/main">
            <a:ext uri="{FF2B5EF4-FFF2-40B4-BE49-F238E27FC236}">
              <a16:creationId xmlns:a16="http://schemas.microsoft.com/office/drawing/2014/main" id="{10313EA5-92FE-8569-BF74-49E469271958}"/>
            </a:ext>
          </a:extLst>
        </cdr:cNvPr>
        <cdr:cNvSpPr txBox="1"/>
      </cdr:nvSpPr>
      <cdr:spPr>
        <a:xfrm xmlns:a="http://schemas.openxmlformats.org/drawingml/2006/main">
          <a:off x="685800" y="1914525"/>
          <a:ext cx="1495425" cy="22383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Georgia" panose="02040502050405020303" pitchFamily="18" charset="0"/>
            </a:rPr>
            <a:t>Least</a:t>
          </a:r>
          <a:r>
            <a:rPr lang="en-GB" sz="900" baseline="0">
              <a:latin typeface="Georgia" panose="02040502050405020303" pitchFamily="18" charset="0"/>
            </a:rPr>
            <a:t> Employee By City</a:t>
          </a:r>
          <a:endParaRPr lang="en-GB" sz="900">
            <a:latin typeface="Georgia" panose="02040502050405020303"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0.25965</cdr:x>
      <cdr:y>0.89143</cdr:y>
    </cdr:from>
    <cdr:to>
      <cdr:x>0.77268</cdr:x>
      <cdr:y>1</cdr:y>
    </cdr:to>
    <cdr:sp macro="" textlink="">
      <cdr:nvSpPr>
        <cdr:cNvPr id="2" name="TextBox 1">
          <a:extLst xmlns:a="http://schemas.openxmlformats.org/drawingml/2006/main">
            <a:ext uri="{FF2B5EF4-FFF2-40B4-BE49-F238E27FC236}">
              <a16:creationId xmlns:a16="http://schemas.microsoft.com/office/drawing/2014/main" id="{1B114B2F-2FA6-5297-1963-251E2F0B14C0}"/>
            </a:ext>
          </a:extLst>
        </cdr:cNvPr>
        <cdr:cNvSpPr txBox="1"/>
      </cdr:nvSpPr>
      <cdr:spPr>
        <a:xfrm xmlns:a="http://schemas.openxmlformats.org/drawingml/2006/main">
          <a:off x="790575" y="1485900"/>
          <a:ext cx="1562100" cy="18097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Georgia" panose="02040502050405020303" pitchFamily="18" charset="0"/>
            </a:rPr>
            <a:t>Top 5 Cities</a:t>
          </a:r>
          <a:r>
            <a:rPr lang="en-GB" sz="900" baseline="0">
              <a:latin typeface="Georgia" panose="02040502050405020303" pitchFamily="18" charset="0"/>
            </a:rPr>
            <a:t> By Employee</a:t>
          </a:r>
          <a:endParaRPr lang="en-GB" sz="900">
            <a:latin typeface="Georgia" panose="02040502050405020303" pitchFamily="18" charset="0"/>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9525</xdr:colOff>
      <xdr:row>4</xdr:row>
      <xdr:rowOff>28576</xdr:rowOff>
    </xdr:from>
    <xdr:to>
      <xdr:col>7</xdr:col>
      <xdr:colOff>0</xdr:colOff>
      <xdr:row>16</xdr:row>
      <xdr:rowOff>152400</xdr:rowOff>
    </xdr:to>
    <xdr:graphicFrame macro="">
      <xdr:nvGraphicFramePr>
        <xdr:cNvPr id="3" name="Chart 2">
          <a:extLst>
            <a:ext uri="{FF2B5EF4-FFF2-40B4-BE49-F238E27FC236}">
              <a16:creationId xmlns:a16="http://schemas.microsoft.com/office/drawing/2014/main" id="{E09B461A-3CAA-EEA7-BA36-03F256BFE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66676</xdr:colOff>
      <xdr:row>0</xdr:row>
      <xdr:rowOff>61452</xdr:rowOff>
    </xdr:from>
    <xdr:to>
      <xdr:col>14</xdr:col>
      <xdr:colOff>20706</xdr:colOff>
      <xdr:row>3</xdr:row>
      <xdr:rowOff>28575</xdr:rowOff>
    </xdr:to>
    <xdr:sp macro="" textlink="">
      <xdr:nvSpPr>
        <xdr:cNvPr id="2" name="Rectangle 1">
          <a:extLst>
            <a:ext uri="{FF2B5EF4-FFF2-40B4-BE49-F238E27FC236}">
              <a16:creationId xmlns:a16="http://schemas.microsoft.com/office/drawing/2014/main" id="{B95149CF-3424-C369-96BC-BACA14ACEC35}"/>
            </a:ext>
          </a:extLst>
        </xdr:cNvPr>
        <xdr:cNvSpPr/>
      </xdr:nvSpPr>
      <xdr:spPr>
        <a:xfrm>
          <a:off x="66676" y="61452"/>
          <a:ext cx="8360878" cy="526199"/>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323850</xdr:colOff>
      <xdr:row>0</xdr:row>
      <xdr:rowOff>153629</xdr:rowOff>
    </xdr:from>
    <xdr:to>
      <xdr:col>13</xdr:col>
      <xdr:colOff>144945</xdr:colOff>
      <xdr:row>2</xdr:row>
      <xdr:rowOff>82826</xdr:rowOff>
    </xdr:to>
    <xdr:sp macro="" textlink="">
      <xdr:nvSpPr>
        <xdr:cNvPr id="3" name="Rectangle 2">
          <a:extLst>
            <a:ext uri="{FF2B5EF4-FFF2-40B4-BE49-F238E27FC236}">
              <a16:creationId xmlns:a16="http://schemas.microsoft.com/office/drawing/2014/main" id="{2AE8B355-BA18-4784-B16A-9D5E898955FB}"/>
            </a:ext>
          </a:extLst>
        </xdr:cNvPr>
        <xdr:cNvSpPr/>
      </xdr:nvSpPr>
      <xdr:spPr>
        <a:xfrm>
          <a:off x="323850" y="153629"/>
          <a:ext cx="7627454" cy="301914"/>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76200</xdr:colOff>
      <xdr:row>3</xdr:row>
      <xdr:rowOff>85725</xdr:rowOff>
    </xdr:from>
    <xdr:to>
      <xdr:col>2</xdr:col>
      <xdr:colOff>466725</xdr:colOff>
      <xdr:row>6</xdr:row>
      <xdr:rowOff>171452</xdr:rowOff>
    </xdr:to>
    <xdr:sp macro="" textlink="">
      <xdr:nvSpPr>
        <xdr:cNvPr id="4" name="Rectangle 3">
          <a:extLst>
            <a:ext uri="{FF2B5EF4-FFF2-40B4-BE49-F238E27FC236}">
              <a16:creationId xmlns:a16="http://schemas.microsoft.com/office/drawing/2014/main" id="{404075A6-6A68-4AF0-89F2-ACB00B54771A}"/>
            </a:ext>
          </a:extLst>
        </xdr:cNvPr>
        <xdr:cNvSpPr/>
      </xdr:nvSpPr>
      <xdr:spPr>
        <a:xfrm>
          <a:off x="76200" y="657225"/>
          <a:ext cx="1609725" cy="657227"/>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85725</xdr:colOff>
      <xdr:row>7</xdr:row>
      <xdr:rowOff>76201</xdr:rowOff>
    </xdr:from>
    <xdr:to>
      <xdr:col>2</xdr:col>
      <xdr:colOff>476250</xdr:colOff>
      <xdr:row>11</xdr:row>
      <xdr:rowOff>19053</xdr:rowOff>
    </xdr:to>
    <xdr:sp macro="" textlink="">
      <xdr:nvSpPr>
        <xdr:cNvPr id="5" name="Rectangle 4">
          <a:extLst>
            <a:ext uri="{FF2B5EF4-FFF2-40B4-BE49-F238E27FC236}">
              <a16:creationId xmlns:a16="http://schemas.microsoft.com/office/drawing/2014/main" id="{285D9113-6C7C-4B3F-BC74-D8332D862A23}"/>
            </a:ext>
          </a:extLst>
        </xdr:cNvPr>
        <xdr:cNvSpPr/>
      </xdr:nvSpPr>
      <xdr:spPr>
        <a:xfrm>
          <a:off x="85725" y="1409701"/>
          <a:ext cx="1609725" cy="704852"/>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50800</xdr:colOff>
      <xdr:row>11</xdr:row>
      <xdr:rowOff>25400</xdr:rowOff>
    </xdr:from>
    <xdr:to>
      <xdr:col>2</xdr:col>
      <xdr:colOff>479425</xdr:colOff>
      <xdr:row>15</xdr:row>
      <xdr:rowOff>44452</xdr:rowOff>
    </xdr:to>
    <xdr:sp macro="" textlink="">
      <xdr:nvSpPr>
        <xdr:cNvPr id="6" name="Rectangle 5">
          <a:extLst>
            <a:ext uri="{FF2B5EF4-FFF2-40B4-BE49-F238E27FC236}">
              <a16:creationId xmlns:a16="http://schemas.microsoft.com/office/drawing/2014/main" id="{1D63A3FB-CCB6-47AC-96D3-E8CBC031DDE8}"/>
            </a:ext>
          </a:extLst>
        </xdr:cNvPr>
        <xdr:cNvSpPr/>
      </xdr:nvSpPr>
      <xdr:spPr>
        <a:xfrm>
          <a:off x="50800" y="2120900"/>
          <a:ext cx="1647825" cy="781052"/>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200025</xdr:colOff>
      <xdr:row>3</xdr:row>
      <xdr:rowOff>152400</xdr:rowOff>
    </xdr:from>
    <xdr:to>
      <xdr:col>2</xdr:col>
      <xdr:colOff>361950</xdr:colOff>
      <xdr:row>6</xdr:row>
      <xdr:rowOff>85725</xdr:rowOff>
    </xdr:to>
    <xdr:sp macro="" textlink="'Total No of employee'!A2">
      <xdr:nvSpPr>
        <xdr:cNvPr id="7" name="Rectangle 6">
          <a:extLst>
            <a:ext uri="{FF2B5EF4-FFF2-40B4-BE49-F238E27FC236}">
              <a16:creationId xmlns:a16="http://schemas.microsoft.com/office/drawing/2014/main" id="{18F85AD3-F858-4A88-BD2B-90B03B9BF187}"/>
            </a:ext>
          </a:extLst>
        </xdr:cNvPr>
        <xdr:cNvSpPr/>
      </xdr:nvSpPr>
      <xdr:spPr>
        <a:xfrm>
          <a:off x="200025" y="723900"/>
          <a:ext cx="1381125" cy="50482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C83D2D8-6B7D-4601-BACA-504B31766E77}" type="TxLink">
            <a:rPr lang="en-US" sz="1600" b="0" i="0" u="none" strike="noStrike">
              <a:solidFill>
                <a:srgbClr val="000000"/>
              </a:solidFill>
              <a:latin typeface="Georgia" panose="02040502050405020303" pitchFamily="18" charset="0"/>
              <a:cs typeface="Calibri"/>
            </a:rPr>
            <a:pPr algn="ctr"/>
            <a:t> 8,336 </a:t>
          </a:fld>
          <a:endParaRPr lang="en-GB" sz="1600">
            <a:latin typeface="Georgia" panose="02040502050405020303" pitchFamily="18" charset="0"/>
          </a:endParaRPr>
        </a:p>
      </xdr:txBody>
    </xdr:sp>
    <xdr:clientData/>
  </xdr:twoCellAnchor>
  <xdr:twoCellAnchor>
    <xdr:from>
      <xdr:col>0</xdr:col>
      <xdr:colOff>190500</xdr:colOff>
      <xdr:row>7</xdr:row>
      <xdr:rowOff>152400</xdr:rowOff>
    </xdr:from>
    <xdr:to>
      <xdr:col>2</xdr:col>
      <xdr:colOff>352425</xdr:colOff>
      <xdr:row>10</xdr:row>
      <xdr:rowOff>85725</xdr:rowOff>
    </xdr:to>
    <xdr:sp macro="" textlink="Gender!B2">
      <xdr:nvSpPr>
        <xdr:cNvPr id="8" name="Rectangle 7">
          <a:extLst>
            <a:ext uri="{FF2B5EF4-FFF2-40B4-BE49-F238E27FC236}">
              <a16:creationId xmlns:a16="http://schemas.microsoft.com/office/drawing/2014/main" id="{A4A38029-B252-42A0-97EB-6FE9A5427AB7}"/>
            </a:ext>
          </a:extLst>
        </xdr:cNvPr>
        <xdr:cNvSpPr/>
      </xdr:nvSpPr>
      <xdr:spPr>
        <a:xfrm>
          <a:off x="190500" y="1485900"/>
          <a:ext cx="1381125" cy="50482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E6C0367-EEEE-4F89-B6DD-0FE76DC0335E}" type="TxLink">
            <a:rPr lang="en-US" sz="1600" b="0" i="0" u="none" strike="noStrike">
              <a:solidFill>
                <a:srgbClr val="000000"/>
              </a:solidFill>
              <a:latin typeface="Georgia" panose="02040502050405020303" pitchFamily="18" charset="0"/>
              <a:cs typeface="Calibri"/>
            </a:rPr>
            <a:pPr algn="ctr"/>
            <a:t> 4,120 </a:t>
          </a:fld>
          <a:endParaRPr lang="en-GB" sz="1600">
            <a:latin typeface="Georgia" panose="02040502050405020303" pitchFamily="18" charset="0"/>
          </a:endParaRPr>
        </a:p>
      </xdr:txBody>
    </xdr:sp>
    <xdr:clientData/>
  </xdr:twoCellAnchor>
  <xdr:twoCellAnchor>
    <xdr:from>
      <xdr:col>0</xdr:col>
      <xdr:colOff>127000</xdr:colOff>
      <xdr:row>11</xdr:row>
      <xdr:rowOff>101600</xdr:rowOff>
    </xdr:from>
    <xdr:to>
      <xdr:col>2</xdr:col>
      <xdr:colOff>431800</xdr:colOff>
      <xdr:row>14</xdr:row>
      <xdr:rowOff>76200</xdr:rowOff>
    </xdr:to>
    <xdr:sp macro="" textlink="Gender!B3">
      <xdr:nvSpPr>
        <xdr:cNvPr id="9" name="Rectangle 8">
          <a:extLst>
            <a:ext uri="{FF2B5EF4-FFF2-40B4-BE49-F238E27FC236}">
              <a16:creationId xmlns:a16="http://schemas.microsoft.com/office/drawing/2014/main" id="{D11D3552-13A8-4483-905C-4BA42863F5DE}"/>
            </a:ext>
          </a:extLst>
        </xdr:cNvPr>
        <xdr:cNvSpPr/>
      </xdr:nvSpPr>
      <xdr:spPr>
        <a:xfrm>
          <a:off x="127000" y="2197100"/>
          <a:ext cx="1524000" cy="5461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1281427-10E2-477C-A035-F6C7A6721A66}" type="TxLink">
            <a:rPr lang="en-US" sz="1600" b="0" i="0" u="none" strike="noStrike">
              <a:solidFill>
                <a:srgbClr val="000000"/>
              </a:solidFill>
              <a:latin typeface="Georgia" panose="02040502050405020303" pitchFamily="18" charset="0"/>
              <a:cs typeface="Calibri"/>
            </a:rPr>
            <a:pPr algn="ctr"/>
            <a:t> 4,216 </a:t>
          </a:fld>
          <a:endParaRPr lang="en-GB" sz="1600">
            <a:latin typeface="Georgia" panose="02040502050405020303" pitchFamily="18" charset="0"/>
          </a:endParaRPr>
        </a:p>
      </xdr:txBody>
    </xdr:sp>
    <xdr:clientData/>
  </xdr:twoCellAnchor>
  <xdr:twoCellAnchor>
    <xdr:from>
      <xdr:col>0</xdr:col>
      <xdr:colOff>76200</xdr:colOff>
      <xdr:row>15</xdr:row>
      <xdr:rowOff>25400</xdr:rowOff>
    </xdr:from>
    <xdr:to>
      <xdr:col>2</xdr:col>
      <xdr:colOff>466725</xdr:colOff>
      <xdr:row>19</xdr:row>
      <xdr:rowOff>38102</xdr:rowOff>
    </xdr:to>
    <xdr:sp macro="" textlink="">
      <xdr:nvSpPr>
        <xdr:cNvPr id="10" name="Rectangle 9">
          <a:extLst>
            <a:ext uri="{FF2B5EF4-FFF2-40B4-BE49-F238E27FC236}">
              <a16:creationId xmlns:a16="http://schemas.microsoft.com/office/drawing/2014/main" id="{B25DF0DA-B3BE-44D6-A3CE-535AF93CDF0F}"/>
            </a:ext>
          </a:extLst>
        </xdr:cNvPr>
        <xdr:cNvSpPr/>
      </xdr:nvSpPr>
      <xdr:spPr>
        <a:xfrm>
          <a:off x="76200" y="2882900"/>
          <a:ext cx="1609725" cy="774702"/>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76200</xdr:colOff>
      <xdr:row>19</xdr:row>
      <xdr:rowOff>12700</xdr:rowOff>
    </xdr:from>
    <xdr:to>
      <xdr:col>2</xdr:col>
      <xdr:colOff>466725</xdr:colOff>
      <xdr:row>23</xdr:row>
      <xdr:rowOff>38102</xdr:rowOff>
    </xdr:to>
    <xdr:sp macro="" textlink="">
      <xdr:nvSpPr>
        <xdr:cNvPr id="11" name="Rectangle 10">
          <a:extLst>
            <a:ext uri="{FF2B5EF4-FFF2-40B4-BE49-F238E27FC236}">
              <a16:creationId xmlns:a16="http://schemas.microsoft.com/office/drawing/2014/main" id="{C2AF8117-75DD-4E6D-B933-6231875065DB}"/>
            </a:ext>
          </a:extLst>
        </xdr:cNvPr>
        <xdr:cNvSpPr/>
      </xdr:nvSpPr>
      <xdr:spPr>
        <a:xfrm>
          <a:off x="76200" y="3632200"/>
          <a:ext cx="1609725" cy="787402"/>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161925</xdr:colOff>
      <xdr:row>15</xdr:row>
      <xdr:rowOff>161925</xdr:rowOff>
    </xdr:from>
    <xdr:to>
      <xdr:col>2</xdr:col>
      <xdr:colOff>323850</xdr:colOff>
      <xdr:row>18</xdr:row>
      <xdr:rowOff>95250</xdr:rowOff>
    </xdr:to>
    <xdr:sp macro="" textlink="'Absent Hours'!A2">
      <xdr:nvSpPr>
        <xdr:cNvPr id="12" name="Rectangle 11">
          <a:extLst>
            <a:ext uri="{FF2B5EF4-FFF2-40B4-BE49-F238E27FC236}">
              <a16:creationId xmlns:a16="http://schemas.microsoft.com/office/drawing/2014/main" id="{890FEC63-7413-4F68-9CF8-C0C3BAA96E9A}"/>
            </a:ext>
          </a:extLst>
        </xdr:cNvPr>
        <xdr:cNvSpPr/>
      </xdr:nvSpPr>
      <xdr:spPr>
        <a:xfrm>
          <a:off x="161925" y="3019425"/>
          <a:ext cx="1381125" cy="50482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971D79B-537B-4C4E-9F8E-8FF47A3B7443}" type="TxLink">
            <a:rPr lang="en-US" sz="1600" b="0" i="0" u="none" strike="noStrike">
              <a:solidFill>
                <a:srgbClr val="000000"/>
              </a:solidFill>
              <a:latin typeface="Georgia" panose="02040502050405020303" pitchFamily="18" charset="0"/>
              <a:cs typeface="Calibri"/>
            </a:rPr>
            <a:pPr algn="ctr"/>
            <a:t> 510,863 </a:t>
          </a:fld>
          <a:endParaRPr lang="en-GB" sz="1600">
            <a:latin typeface="Georgia" panose="02040502050405020303" pitchFamily="18" charset="0"/>
          </a:endParaRPr>
        </a:p>
      </xdr:txBody>
    </xdr:sp>
    <xdr:clientData/>
  </xdr:twoCellAnchor>
  <xdr:twoCellAnchor>
    <xdr:from>
      <xdr:col>0</xdr:col>
      <xdr:colOff>209550</xdr:colOff>
      <xdr:row>19</xdr:row>
      <xdr:rowOff>165100</xdr:rowOff>
    </xdr:from>
    <xdr:to>
      <xdr:col>2</xdr:col>
      <xdr:colOff>371475</xdr:colOff>
      <xdr:row>22</xdr:row>
      <xdr:rowOff>98425</xdr:rowOff>
    </xdr:to>
    <xdr:sp macro="" textlink="'absent days'!A2">
      <xdr:nvSpPr>
        <xdr:cNvPr id="13" name="Rectangle 12">
          <a:extLst>
            <a:ext uri="{FF2B5EF4-FFF2-40B4-BE49-F238E27FC236}">
              <a16:creationId xmlns:a16="http://schemas.microsoft.com/office/drawing/2014/main" id="{86FB89C8-62BE-425C-88EF-8EE8499F9C8A}"/>
            </a:ext>
          </a:extLst>
        </xdr:cNvPr>
        <xdr:cNvSpPr/>
      </xdr:nvSpPr>
      <xdr:spPr>
        <a:xfrm>
          <a:off x="209550" y="3784600"/>
          <a:ext cx="1381125" cy="50482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6951206-B076-4C73-8BA0-A4BF496C85B6}" type="TxLink">
            <a:rPr lang="en-US" sz="1600" b="0" i="0" u="none" strike="noStrike">
              <a:solidFill>
                <a:srgbClr val="000000"/>
              </a:solidFill>
              <a:latin typeface="Georgia" panose="02040502050405020303" pitchFamily="18" charset="0"/>
              <a:cs typeface="Calibri"/>
            </a:rPr>
            <a:t> 21,286 </a:t>
          </a:fld>
          <a:endParaRPr lang="en-US" sz="1600">
            <a:latin typeface="Georgia" panose="02040502050405020303" pitchFamily="18" charset="0"/>
          </a:endParaRPr>
        </a:p>
      </xdr:txBody>
    </xdr:sp>
    <xdr:clientData/>
  </xdr:twoCellAnchor>
  <xdr:twoCellAnchor>
    <xdr:from>
      <xdr:col>2</xdr:col>
      <xdr:colOff>508000</xdr:colOff>
      <xdr:row>3</xdr:row>
      <xdr:rowOff>95250</xdr:rowOff>
    </xdr:from>
    <xdr:to>
      <xdr:col>6</xdr:col>
      <xdr:colOff>76200</xdr:colOff>
      <xdr:row>11</xdr:row>
      <xdr:rowOff>76200</xdr:rowOff>
    </xdr:to>
    <xdr:sp macro="" textlink="">
      <xdr:nvSpPr>
        <xdr:cNvPr id="14" name="Rectangle 13">
          <a:extLst>
            <a:ext uri="{FF2B5EF4-FFF2-40B4-BE49-F238E27FC236}">
              <a16:creationId xmlns:a16="http://schemas.microsoft.com/office/drawing/2014/main" id="{F19A5E02-C154-4E9A-9F6A-3D1738BC1861}"/>
            </a:ext>
          </a:extLst>
        </xdr:cNvPr>
        <xdr:cNvSpPr/>
      </xdr:nvSpPr>
      <xdr:spPr>
        <a:xfrm>
          <a:off x="1735667" y="666750"/>
          <a:ext cx="2023533" cy="1504950"/>
        </a:xfrm>
        <a:prstGeom prst="rect">
          <a:avLst/>
        </a:prstGeom>
        <a:solidFill>
          <a:schemeClr val="bg1">
            <a:lumMod val="95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p>
      </xdr:txBody>
    </xdr:sp>
    <xdr:clientData/>
  </xdr:twoCellAnchor>
  <xdr:twoCellAnchor>
    <xdr:from>
      <xdr:col>6</xdr:col>
      <xdr:colOff>95248</xdr:colOff>
      <xdr:row>3</xdr:row>
      <xdr:rowOff>76200</xdr:rowOff>
    </xdr:from>
    <xdr:to>
      <xdr:col>11</xdr:col>
      <xdr:colOff>609599</xdr:colOff>
      <xdr:row>13</xdr:row>
      <xdr:rowOff>104775</xdr:rowOff>
    </xdr:to>
    <xdr:sp macro="" textlink="">
      <xdr:nvSpPr>
        <xdr:cNvPr id="15" name="Rectangle 14">
          <a:extLst>
            <a:ext uri="{FF2B5EF4-FFF2-40B4-BE49-F238E27FC236}">
              <a16:creationId xmlns:a16="http://schemas.microsoft.com/office/drawing/2014/main" id="{28659C78-1865-47D9-9C22-E7861EB90C2F}"/>
            </a:ext>
          </a:extLst>
        </xdr:cNvPr>
        <xdr:cNvSpPr/>
      </xdr:nvSpPr>
      <xdr:spPr>
        <a:xfrm>
          <a:off x="3752848" y="647700"/>
          <a:ext cx="3562351" cy="1933575"/>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p>
      </xdr:txBody>
    </xdr:sp>
    <xdr:clientData/>
  </xdr:twoCellAnchor>
  <xdr:twoCellAnchor>
    <xdr:from>
      <xdr:col>2</xdr:col>
      <xdr:colOff>476250</xdr:colOff>
      <xdr:row>11</xdr:row>
      <xdr:rowOff>88900</xdr:rowOff>
    </xdr:from>
    <xdr:to>
      <xdr:col>6</xdr:col>
      <xdr:colOff>84667</xdr:colOff>
      <xdr:row>23</xdr:row>
      <xdr:rowOff>50800</xdr:rowOff>
    </xdr:to>
    <xdr:sp macro="" textlink="">
      <xdr:nvSpPr>
        <xdr:cNvPr id="20" name="Rectangle 19">
          <a:extLst>
            <a:ext uri="{FF2B5EF4-FFF2-40B4-BE49-F238E27FC236}">
              <a16:creationId xmlns:a16="http://schemas.microsoft.com/office/drawing/2014/main" id="{CE63D9BD-28B1-4BD9-9FFB-21271727D7EA}"/>
            </a:ext>
          </a:extLst>
        </xdr:cNvPr>
        <xdr:cNvSpPr/>
      </xdr:nvSpPr>
      <xdr:spPr>
        <a:xfrm>
          <a:off x="1703917" y="2184400"/>
          <a:ext cx="2063750" cy="2247900"/>
        </a:xfrm>
        <a:prstGeom prst="rect">
          <a:avLst/>
        </a:prstGeom>
        <a:solidFill>
          <a:schemeClr val="bg1">
            <a:lumMod val="95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p>
      </xdr:txBody>
    </xdr:sp>
    <xdr:clientData/>
  </xdr:twoCellAnchor>
  <xdr:oneCellAnchor>
    <xdr:from>
      <xdr:col>0</xdr:col>
      <xdr:colOff>271924</xdr:colOff>
      <xdr:row>1</xdr:row>
      <xdr:rowOff>46088</xdr:rowOff>
    </xdr:from>
    <xdr:ext cx="7343775" cy="170221"/>
    <xdr:sp macro="" textlink="">
      <xdr:nvSpPr>
        <xdr:cNvPr id="22" name="TextBox 21">
          <a:extLst>
            <a:ext uri="{FF2B5EF4-FFF2-40B4-BE49-F238E27FC236}">
              <a16:creationId xmlns:a16="http://schemas.microsoft.com/office/drawing/2014/main" id="{4645D2F4-997F-07FF-E386-911A23FBDB03}"/>
            </a:ext>
          </a:extLst>
        </xdr:cNvPr>
        <xdr:cNvSpPr txBox="1"/>
      </xdr:nvSpPr>
      <xdr:spPr>
        <a:xfrm>
          <a:off x="271924" y="230443"/>
          <a:ext cx="7343775" cy="170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800" b="1" baseline="0">
              <a:latin typeface="Georgia" panose="02040502050405020303" pitchFamily="18" charset="0"/>
            </a:rPr>
            <a:t>Arima Insurance Global - </a:t>
          </a:r>
          <a:r>
            <a:rPr lang="en-GB" sz="1800" b="1">
              <a:solidFill>
                <a:schemeClr val="tx1"/>
              </a:solidFill>
              <a:effectLst/>
              <a:latin typeface="Georgia" panose="02040502050405020303" pitchFamily="18" charset="0"/>
              <a:ea typeface="+mn-ea"/>
              <a:cs typeface="+mn-cs"/>
            </a:rPr>
            <a:t>Absenteesim</a:t>
          </a:r>
          <a:r>
            <a:rPr lang="en-GB" sz="1800" b="1" baseline="0">
              <a:solidFill>
                <a:schemeClr val="tx1"/>
              </a:solidFill>
              <a:effectLst/>
              <a:latin typeface="Georgia" panose="02040502050405020303" pitchFamily="18" charset="0"/>
              <a:ea typeface="+mn-ea"/>
              <a:cs typeface="+mn-cs"/>
            </a:rPr>
            <a:t> Dashboard</a:t>
          </a:r>
          <a:endParaRPr lang="en-GB" sz="1800" b="1">
            <a:latin typeface="Georgia" panose="02040502050405020303" pitchFamily="18" charset="0"/>
          </a:endParaRPr>
        </a:p>
      </xdr:txBody>
    </xdr:sp>
    <xdr:clientData/>
  </xdr:oneCellAnchor>
  <xdr:oneCellAnchor>
    <xdr:from>
      <xdr:col>0</xdr:col>
      <xdr:colOff>323850</xdr:colOff>
      <xdr:row>5</xdr:row>
      <xdr:rowOff>28575</xdr:rowOff>
    </xdr:from>
    <xdr:ext cx="1127937" cy="238014"/>
    <xdr:sp macro="" textlink="">
      <xdr:nvSpPr>
        <xdr:cNvPr id="23" name="TextBox 22">
          <a:extLst>
            <a:ext uri="{FF2B5EF4-FFF2-40B4-BE49-F238E27FC236}">
              <a16:creationId xmlns:a16="http://schemas.microsoft.com/office/drawing/2014/main" id="{03172FB0-8E7E-958F-1C2D-D4BDDCB822E9}"/>
            </a:ext>
          </a:extLst>
        </xdr:cNvPr>
        <xdr:cNvSpPr txBox="1"/>
      </xdr:nvSpPr>
      <xdr:spPr>
        <a:xfrm>
          <a:off x="323850" y="981075"/>
          <a:ext cx="1127937" cy="238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b="0">
              <a:latin typeface="Georgia" panose="02040502050405020303" pitchFamily="18" charset="0"/>
            </a:rPr>
            <a:t>Total</a:t>
          </a:r>
          <a:r>
            <a:rPr lang="en-GB" sz="1000" b="0" baseline="0">
              <a:latin typeface="Georgia" panose="02040502050405020303" pitchFamily="18" charset="0"/>
            </a:rPr>
            <a:t> Employees</a:t>
          </a:r>
          <a:endParaRPr lang="en-GB" sz="1000" b="0">
            <a:latin typeface="Georgia" panose="02040502050405020303" pitchFamily="18" charset="0"/>
          </a:endParaRPr>
        </a:p>
      </xdr:txBody>
    </xdr:sp>
    <xdr:clientData/>
  </xdr:oneCellAnchor>
  <xdr:oneCellAnchor>
    <xdr:from>
      <xdr:col>0</xdr:col>
      <xdr:colOff>523874</xdr:colOff>
      <xdr:row>9</xdr:row>
      <xdr:rowOff>57150</xdr:rowOff>
    </xdr:from>
    <xdr:ext cx="657225" cy="238014"/>
    <xdr:sp macro="" textlink="">
      <xdr:nvSpPr>
        <xdr:cNvPr id="25" name="TextBox 24">
          <a:extLst>
            <a:ext uri="{FF2B5EF4-FFF2-40B4-BE49-F238E27FC236}">
              <a16:creationId xmlns:a16="http://schemas.microsoft.com/office/drawing/2014/main" id="{7145D2E8-07D3-02ED-60C2-BFCE89FCF3BA}"/>
            </a:ext>
          </a:extLst>
        </xdr:cNvPr>
        <xdr:cNvSpPr txBox="1"/>
      </xdr:nvSpPr>
      <xdr:spPr>
        <a:xfrm>
          <a:off x="523874" y="1771650"/>
          <a:ext cx="657225" cy="238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000">
              <a:latin typeface="Georgia" panose="02040502050405020303" pitchFamily="18" charset="0"/>
            </a:rPr>
            <a:t>Female</a:t>
          </a:r>
        </a:p>
      </xdr:txBody>
    </xdr:sp>
    <xdr:clientData/>
  </xdr:oneCellAnchor>
  <xdr:oneCellAnchor>
    <xdr:from>
      <xdr:col>0</xdr:col>
      <xdr:colOff>581026</xdr:colOff>
      <xdr:row>13</xdr:row>
      <xdr:rowOff>0</xdr:rowOff>
    </xdr:from>
    <xdr:ext cx="609599" cy="276114"/>
    <xdr:sp macro="" textlink="">
      <xdr:nvSpPr>
        <xdr:cNvPr id="26" name="TextBox 25">
          <a:extLst>
            <a:ext uri="{FF2B5EF4-FFF2-40B4-BE49-F238E27FC236}">
              <a16:creationId xmlns:a16="http://schemas.microsoft.com/office/drawing/2014/main" id="{BB9449A2-873B-8C10-7BCB-3F2E63CB9BCE}"/>
            </a:ext>
          </a:extLst>
        </xdr:cNvPr>
        <xdr:cNvSpPr txBox="1"/>
      </xdr:nvSpPr>
      <xdr:spPr>
        <a:xfrm>
          <a:off x="581026" y="2476500"/>
          <a:ext cx="609599" cy="276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000">
              <a:latin typeface="Georgia" panose="02040502050405020303" pitchFamily="18" charset="0"/>
            </a:rPr>
            <a:t>Male</a:t>
          </a:r>
        </a:p>
      </xdr:txBody>
    </xdr:sp>
    <xdr:clientData/>
  </xdr:oneCellAnchor>
  <xdr:oneCellAnchor>
    <xdr:from>
      <xdr:col>0</xdr:col>
      <xdr:colOff>361950</xdr:colOff>
      <xdr:row>17</xdr:row>
      <xdr:rowOff>95250</xdr:rowOff>
    </xdr:from>
    <xdr:ext cx="966162" cy="238014"/>
    <xdr:sp macro="" textlink="">
      <xdr:nvSpPr>
        <xdr:cNvPr id="27" name="TextBox 26">
          <a:extLst>
            <a:ext uri="{FF2B5EF4-FFF2-40B4-BE49-F238E27FC236}">
              <a16:creationId xmlns:a16="http://schemas.microsoft.com/office/drawing/2014/main" id="{B910AE29-D21B-97A9-1227-53CCB7FEE3C4}"/>
            </a:ext>
          </a:extLst>
        </xdr:cNvPr>
        <xdr:cNvSpPr txBox="1"/>
      </xdr:nvSpPr>
      <xdr:spPr>
        <a:xfrm>
          <a:off x="361950" y="3333750"/>
          <a:ext cx="966162" cy="238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1000" b="0">
              <a:latin typeface="Georgia" panose="02040502050405020303" pitchFamily="18" charset="0"/>
            </a:rPr>
            <a:t>Absent Hours</a:t>
          </a:r>
        </a:p>
      </xdr:txBody>
    </xdr:sp>
    <xdr:clientData/>
  </xdr:oneCellAnchor>
  <xdr:oneCellAnchor>
    <xdr:from>
      <xdr:col>0</xdr:col>
      <xdr:colOff>419100</xdr:colOff>
      <xdr:row>21</xdr:row>
      <xdr:rowOff>76200</xdr:rowOff>
    </xdr:from>
    <xdr:ext cx="890052" cy="238014"/>
    <xdr:sp macro="" textlink="">
      <xdr:nvSpPr>
        <xdr:cNvPr id="28" name="TextBox 27">
          <a:extLst>
            <a:ext uri="{FF2B5EF4-FFF2-40B4-BE49-F238E27FC236}">
              <a16:creationId xmlns:a16="http://schemas.microsoft.com/office/drawing/2014/main" id="{08043697-B47B-D86B-8E66-409C43668F54}"/>
            </a:ext>
          </a:extLst>
        </xdr:cNvPr>
        <xdr:cNvSpPr txBox="1"/>
      </xdr:nvSpPr>
      <xdr:spPr>
        <a:xfrm>
          <a:off x="419100" y="4076700"/>
          <a:ext cx="890052" cy="238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GB" sz="1000">
              <a:latin typeface="Georgia" panose="02040502050405020303" pitchFamily="18" charset="0"/>
            </a:rPr>
            <a:t>Absent Days</a:t>
          </a:r>
        </a:p>
      </xdr:txBody>
    </xdr:sp>
    <xdr:clientData/>
  </xdr:oneCellAnchor>
  <xdr:twoCellAnchor>
    <xdr:from>
      <xdr:col>6</xdr:col>
      <xdr:colOff>123826</xdr:colOff>
      <xdr:row>3</xdr:row>
      <xdr:rowOff>104776</xdr:rowOff>
    </xdr:from>
    <xdr:to>
      <xdr:col>12</xdr:col>
      <xdr:colOff>0</xdr:colOff>
      <xdr:row>12</xdr:row>
      <xdr:rowOff>57150</xdr:rowOff>
    </xdr:to>
    <xdr:graphicFrame macro="">
      <xdr:nvGraphicFramePr>
        <xdr:cNvPr id="31" name="Chart 30">
          <a:extLst>
            <a:ext uri="{FF2B5EF4-FFF2-40B4-BE49-F238E27FC236}">
              <a16:creationId xmlns:a16="http://schemas.microsoft.com/office/drawing/2014/main" id="{5B326FB6-01C5-4124-91E1-8FF4E3081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504826</xdr:colOff>
      <xdr:row>12</xdr:row>
      <xdr:rowOff>76199</xdr:rowOff>
    </xdr:from>
    <xdr:ext cx="1257328" cy="209439"/>
    <xdr:sp macro="" textlink="">
      <xdr:nvSpPr>
        <xdr:cNvPr id="32" name="TextBox 31">
          <a:extLst>
            <a:ext uri="{FF2B5EF4-FFF2-40B4-BE49-F238E27FC236}">
              <a16:creationId xmlns:a16="http://schemas.microsoft.com/office/drawing/2014/main" id="{EA426146-6E8A-A76E-0A75-73A29E2E0D3A}"/>
            </a:ext>
          </a:extLst>
        </xdr:cNvPr>
        <xdr:cNvSpPr txBox="1"/>
      </xdr:nvSpPr>
      <xdr:spPr>
        <a:xfrm>
          <a:off x="4772026" y="2362199"/>
          <a:ext cx="1257328" cy="2094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000">
              <a:latin typeface="Georgia" panose="02040502050405020303" pitchFamily="18" charset="0"/>
            </a:rPr>
            <a:t>Employee</a:t>
          </a:r>
          <a:r>
            <a:rPr lang="en-GB" sz="1000" baseline="0">
              <a:latin typeface="Georgia" panose="02040502050405020303" pitchFamily="18" charset="0"/>
            </a:rPr>
            <a:t> By City</a:t>
          </a:r>
          <a:endParaRPr lang="en-GB" sz="1000">
            <a:latin typeface="Georgia" panose="02040502050405020303" pitchFamily="18" charset="0"/>
          </a:endParaRPr>
        </a:p>
      </xdr:txBody>
    </xdr:sp>
    <xdr:clientData/>
  </xdr:oneCellAnchor>
  <xdr:oneCellAnchor>
    <xdr:from>
      <xdr:col>3</xdr:col>
      <xdr:colOff>209550</xdr:colOff>
      <xdr:row>22</xdr:row>
      <xdr:rowOff>57150</xdr:rowOff>
    </xdr:from>
    <xdr:ext cx="1327479" cy="185423"/>
    <xdr:sp macro="" textlink="">
      <xdr:nvSpPr>
        <xdr:cNvPr id="33" name="TextBox 32">
          <a:extLst>
            <a:ext uri="{FF2B5EF4-FFF2-40B4-BE49-F238E27FC236}">
              <a16:creationId xmlns:a16="http://schemas.microsoft.com/office/drawing/2014/main" id="{AC359BBB-4EB0-2C4F-E3B8-6BB8ED346A66}"/>
            </a:ext>
          </a:extLst>
        </xdr:cNvPr>
        <xdr:cNvSpPr txBox="1"/>
      </xdr:nvSpPr>
      <xdr:spPr>
        <a:xfrm>
          <a:off x="2038350" y="4248150"/>
          <a:ext cx="1327479" cy="185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latin typeface="Georgia" panose="02040502050405020303" pitchFamily="18" charset="0"/>
            </a:rPr>
            <a:t>Employee By Job Title</a:t>
          </a:r>
        </a:p>
      </xdr:txBody>
    </xdr:sp>
    <xdr:clientData/>
  </xdr:oneCellAnchor>
  <xdr:twoCellAnchor>
    <xdr:from>
      <xdr:col>2</xdr:col>
      <xdr:colOff>533400</xdr:colOff>
      <xdr:row>11</xdr:row>
      <xdr:rowOff>133350</xdr:rowOff>
    </xdr:from>
    <xdr:to>
      <xdr:col>6</xdr:col>
      <xdr:colOff>38100</xdr:colOff>
      <xdr:row>22</xdr:row>
      <xdr:rowOff>47624</xdr:rowOff>
    </xdr:to>
    <xdr:graphicFrame macro="">
      <xdr:nvGraphicFramePr>
        <xdr:cNvPr id="34" name="Chart 33">
          <a:extLst>
            <a:ext uri="{FF2B5EF4-FFF2-40B4-BE49-F238E27FC236}">
              <a16:creationId xmlns:a16="http://schemas.microsoft.com/office/drawing/2014/main" id="{7DDA4394-9F21-41D7-A649-B0DB18293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14817</xdr:colOff>
      <xdr:row>3</xdr:row>
      <xdr:rowOff>42333</xdr:rowOff>
    </xdr:from>
    <xdr:to>
      <xdr:col>17</xdr:col>
      <xdr:colOff>582083</xdr:colOff>
      <xdr:row>13</xdr:row>
      <xdr:rowOff>143933</xdr:rowOff>
    </xdr:to>
    <xdr:graphicFrame macro="">
      <xdr:nvGraphicFramePr>
        <xdr:cNvPr id="35" name="Chart 34">
          <a:extLst>
            <a:ext uri="{FF2B5EF4-FFF2-40B4-BE49-F238E27FC236}">
              <a16:creationId xmlns:a16="http://schemas.microsoft.com/office/drawing/2014/main" id="{160D8BAA-61F3-46DC-BA8D-2F1478559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13</xdr:col>
      <xdr:colOff>355601</xdr:colOff>
      <xdr:row>12</xdr:row>
      <xdr:rowOff>0</xdr:rowOff>
    </xdr:from>
    <xdr:ext cx="1968499" cy="215900"/>
    <xdr:sp macro="" textlink="">
      <xdr:nvSpPr>
        <xdr:cNvPr id="36" name="TextBox 35">
          <a:extLst>
            <a:ext uri="{FF2B5EF4-FFF2-40B4-BE49-F238E27FC236}">
              <a16:creationId xmlns:a16="http://schemas.microsoft.com/office/drawing/2014/main" id="{89157846-E6D6-F8C2-8996-F022BE591589}"/>
            </a:ext>
          </a:extLst>
        </xdr:cNvPr>
        <xdr:cNvSpPr txBox="1"/>
      </xdr:nvSpPr>
      <xdr:spPr>
        <a:xfrm>
          <a:off x="8280401" y="2286000"/>
          <a:ext cx="1968499" cy="215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900">
              <a:latin typeface="Georgia" panose="02040502050405020303" pitchFamily="18" charset="0"/>
            </a:rPr>
            <a:t>Employee</a:t>
          </a:r>
          <a:r>
            <a:rPr lang="en-GB" sz="900" baseline="0">
              <a:latin typeface="Georgia" panose="02040502050405020303" pitchFamily="18" charset="0"/>
            </a:rPr>
            <a:t> by Department</a:t>
          </a:r>
          <a:endParaRPr lang="en-GB" sz="900">
            <a:latin typeface="Georgia" panose="02040502050405020303" pitchFamily="18" charset="0"/>
          </a:endParaRPr>
        </a:p>
      </xdr:txBody>
    </xdr:sp>
    <xdr:clientData/>
  </xdr:oneCellAnchor>
  <xdr:twoCellAnchor>
    <xdr:from>
      <xdr:col>12</xdr:col>
      <xdr:colOff>21168</xdr:colOff>
      <xdr:row>13</xdr:row>
      <xdr:rowOff>127001</xdr:rowOff>
    </xdr:from>
    <xdr:to>
      <xdr:col>15</xdr:col>
      <xdr:colOff>232834</xdr:colOff>
      <xdr:row>27</xdr:row>
      <xdr:rowOff>0</xdr:rowOff>
    </xdr:to>
    <xdr:graphicFrame macro="">
      <xdr:nvGraphicFramePr>
        <xdr:cNvPr id="37" name="Chart 36">
          <a:extLst>
            <a:ext uri="{FF2B5EF4-FFF2-40B4-BE49-F238E27FC236}">
              <a16:creationId xmlns:a16="http://schemas.microsoft.com/office/drawing/2014/main" id="{E32FB67A-94BA-4663-AB30-B99BA4768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12</xdr:col>
      <xdr:colOff>145538</xdr:colOff>
      <xdr:row>25</xdr:row>
      <xdr:rowOff>142976</xdr:rowOff>
    </xdr:from>
    <xdr:ext cx="1623201" cy="180975"/>
    <xdr:sp macro="" textlink="">
      <xdr:nvSpPr>
        <xdr:cNvPr id="38" name="TextBox 37">
          <a:extLst>
            <a:ext uri="{FF2B5EF4-FFF2-40B4-BE49-F238E27FC236}">
              <a16:creationId xmlns:a16="http://schemas.microsoft.com/office/drawing/2014/main" id="{82945E52-F7FE-1E12-2A96-10D2BEE9CD0B}"/>
            </a:ext>
          </a:extLst>
        </xdr:cNvPr>
        <xdr:cNvSpPr txBox="1"/>
      </xdr:nvSpPr>
      <xdr:spPr>
        <a:xfrm>
          <a:off x="7519732" y="4751847"/>
          <a:ext cx="1623201" cy="180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900">
              <a:latin typeface="Georgia" panose="02040502050405020303" pitchFamily="18" charset="0"/>
            </a:rPr>
            <a:t>Employee By Store Location</a:t>
          </a:r>
        </a:p>
      </xdr:txBody>
    </xdr:sp>
    <xdr:clientData/>
  </xdr:oneCellAnchor>
  <xdr:twoCellAnchor>
    <xdr:from>
      <xdr:col>6</xdr:col>
      <xdr:colOff>95250</xdr:colOff>
      <xdr:row>13</xdr:row>
      <xdr:rowOff>105833</xdr:rowOff>
    </xdr:from>
    <xdr:to>
      <xdr:col>12</xdr:col>
      <xdr:colOff>31749</xdr:colOff>
      <xdr:row>23</xdr:row>
      <xdr:rowOff>81525</xdr:rowOff>
    </xdr:to>
    <xdr:graphicFrame macro="">
      <xdr:nvGraphicFramePr>
        <xdr:cNvPr id="39" name="Chart 38">
          <a:extLst>
            <a:ext uri="{FF2B5EF4-FFF2-40B4-BE49-F238E27FC236}">
              <a16:creationId xmlns:a16="http://schemas.microsoft.com/office/drawing/2014/main" id="{432C6DEE-6872-47BD-8C3C-79CC95FAC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495300</xdr:colOff>
      <xdr:row>22</xdr:row>
      <xdr:rowOff>63500</xdr:rowOff>
    </xdr:from>
    <xdr:ext cx="1304588" cy="254000"/>
    <xdr:sp macro="" textlink="">
      <xdr:nvSpPr>
        <xdr:cNvPr id="40" name="TextBox 39">
          <a:extLst>
            <a:ext uri="{FF2B5EF4-FFF2-40B4-BE49-F238E27FC236}">
              <a16:creationId xmlns:a16="http://schemas.microsoft.com/office/drawing/2014/main" id="{D706F625-EED3-DEBE-DF75-3D9F3CAB6432}"/>
            </a:ext>
          </a:extLst>
        </xdr:cNvPr>
        <xdr:cNvSpPr txBox="1"/>
      </xdr:nvSpPr>
      <xdr:spPr>
        <a:xfrm>
          <a:off x="4762500" y="4254500"/>
          <a:ext cx="1304588"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latin typeface="Georgia" panose="02040502050405020303" pitchFamily="18" charset="0"/>
            </a:rPr>
            <a:t>Employee</a:t>
          </a:r>
          <a:r>
            <a:rPr lang="en-GB" sz="900" baseline="0">
              <a:latin typeface="Georgia" panose="02040502050405020303" pitchFamily="18" charset="0"/>
            </a:rPr>
            <a:t> By Division</a:t>
          </a:r>
          <a:endParaRPr lang="en-GB" sz="900">
            <a:latin typeface="Georgia" panose="02040502050405020303" pitchFamily="18" charset="0"/>
          </a:endParaRPr>
        </a:p>
      </xdr:txBody>
    </xdr:sp>
    <xdr:clientData/>
  </xdr:oneCellAnchor>
  <xdr:oneCellAnchor>
    <xdr:from>
      <xdr:col>3</xdr:col>
      <xdr:colOff>254000</xdr:colOff>
      <xdr:row>10</xdr:row>
      <xdr:rowOff>63500</xdr:rowOff>
    </xdr:from>
    <xdr:ext cx="1256178" cy="223523"/>
    <xdr:sp macro="" textlink="">
      <xdr:nvSpPr>
        <xdr:cNvPr id="41" name="TextBox 40">
          <a:extLst>
            <a:ext uri="{FF2B5EF4-FFF2-40B4-BE49-F238E27FC236}">
              <a16:creationId xmlns:a16="http://schemas.microsoft.com/office/drawing/2014/main" id="{A03E68DD-132F-A7F7-18B8-03B71C2AABDA}"/>
            </a:ext>
          </a:extLst>
        </xdr:cNvPr>
        <xdr:cNvSpPr txBox="1"/>
      </xdr:nvSpPr>
      <xdr:spPr>
        <a:xfrm>
          <a:off x="2082800" y="1968500"/>
          <a:ext cx="1256178"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GB" sz="900">
              <a:latin typeface="Georgia" panose="02040502050405020303" pitchFamily="18" charset="0"/>
            </a:rPr>
            <a:t>Employee By Gender</a:t>
          </a:r>
        </a:p>
      </xdr:txBody>
    </xdr:sp>
    <xdr:clientData/>
  </xdr:oneCellAnchor>
  <xdr:twoCellAnchor>
    <xdr:from>
      <xdr:col>15</xdr:col>
      <xdr:colOff>228600</xdr:colOff>
      <xdr:row>13</xdr:row>
      <xdr:rowOff>101602</xdr:rowOff>
    </xdr:from>
    <xdr:to>
      <xdr:col>17</xdr:col>
      <xdr:colOff>546099</xdr:colOff>
      <xdr:row>27</xdr:row>
      <xdr:rowOff>15364</xdr:rowOff>
    </xdr:to>
    <xdr:graphicFrame macro="">
      <xdr:nvGraphicFramePr>
        <xdr:cNvPr id="43" name="Chart 42">
          <a:extLst>
            <a:ext uri="{FF2B5EF4-FFF2-40B4-BE49-F238E27FC236}">
              <a16:creationId xmlns:a16="http://schemas.microsoft.com/office/drawing/2014/main" id="{23704042-6F53-4A9B-8129-D964A1022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15</xdr:col>
      <xdr:colOff>162438</xdr:colOff>
      <xdr:row>25</xdr:row>
      <xdr:rowOff>177800</xdr:rowOff>
    </xdr:from>
    <xdr:ext cx="1677703" cy="152400"/>
    <xdr:sp macro="" textlink="">
      <xdr:nvSpPr>
        <xdr:cNvPr id="44" name="TextBox 43">
          <a:extLst>
            <a:ext uri="{FF2B5EF4-FFF2-40B4-BE49-F238E27FC236}">
              <a16:creationId xmlns:a16="http://schemas.microsoft.com/office/drawing/2014/main" id="{A6B3EA96-63BF-AD4D-F10B-7D1C7841290D}"/>
            </a:ext>
          </a:extLst>
        </xdr:cNvPr>
        <xdr:cNvSpPr txBox="1"/>
      </xdr:nvSpPr>
      <xdr:spPr>
        <a:xfrm>
          <a:off x="9306438" y="4940300"/>
          <a:ext cx="1677703"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800" b="1">
              <a:latin typeface="Georgia" panose="02040502050405020303" pitchFamily="18" charset="0"/>
            </a:rPr>
            <a:t>Length of Service By</a:t>
          </a:r>
          <a:r>
            <a:rPr lang="en-GB" sz="800" b="1" baseline="0">
              <a:latin typeface="Georgia" panose="02040502050405020303" pitchFamily="18" charset="0"/>
            </a:rPr>
            <a:t> Gender</a:t>
          </a:r>
          <a:endParaRPr lang="en-GB" sz="800" b="1">
            <a:latin typeface="Georgia" panose="02040502050405020303" pitchFamily="18" charset="0"/>
          </a:endParaRPr>
        </a:p>
      </xdr:txBody>
    </xdr:sp>
    <xdr:clientData/>
  </xdr:oneCellAnchor>
  <xdr:twoCellAnchor>
    <xdr:from>
      <xdr:col>0</xdr:col>
      <xdr:colOff>101600</xdr:colOff>
      <xdr:row>23</xdr:row>
      <xdr:rowOff>50800</xdr:rowOff>
    </xdr:from>
    <xdr:to>
      <xdr:col>3</xdr:col>
      <xdr:colOff>114300</xdr:colOff>
      <xdr:row>26</xdr:row>
      <xdr:rowOff>184152</xdr:rowOff>
    </xdr:to>
    <xdr:sp macro="" textlink="">
      <xdr:nvSpPr>
        <xdr:cNvPr id="45" name="Rectangle 44">
          <a:extLst>
            <a:ext uri="{FF2B5EF4-FFF2-40B4-BE49-F238E27FC236}">
              <a16:creationId xmlns:a16="http://schemas.microsoft.com/office/drawing/2014/main" id="{87C0F1C1-F8F1-412A-B379-23CA048B24A5}"/>
            </a:ext>
          </a:extLst>
        </xdr:cNvPr>
        <xdr:cNvSpPr/>
      </xdr:nvSpPr>
      <xdr:spPr>
        <a:xfrm>
          <a:off x="101600" y="4432300"/>
          <a:ext cx="1841500" cy="704852"/>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92177</xdr:colOff>
      <xdr:row>23</xdr:row>
      <xdr:rowOff>76200</xdr:rowOff>
    </xdr:from>
    <xdr:to>
      <xdr:col>9</xdr:col>
      <xdr:colOff>122903</xdr:colOff>
      <xdr:row>27</xdr:row>
      <xdr:rowOff>0</xdr:rowOff>
    </xdr:to>
    <xdr:sp macro="" textlink="">
      <xdr:nvSpPr>
        <xdr:cNvPr id="47" name="Rectangle 46">
          <a:extLst>
            <a:ext uri="{FF2B5EF4-FFF2-40B4-BE49-F238E27FC236}">
              <a16:creationId xmlns:a16="http://schemas.microsoft.com/office/drawing/2014/main" id="{F7815A16-BF39-4A3F-B0E0-9DAF1B7AAA19}"/>
            </a:ext>
          </a:extLst>
        </xdr:cNvPr>
        <xdr:cNvSpPr/>
      </xdr:nvSpPr>
      <xdr:spPr>
        <a:xfrm>
          <a:off x="3779274" y="4316361"/>
          <a:ext cx="1874274" cy="66122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88900</xdr:colOff>
      <xdr:row>23</xdr:row>
      <xdr:rowOff>76200</xdr:rowOff>
    </xdr:from>
    <xdr:to>
      <xdr:col>6</xdr:col>
      <xdr:colOff>76814</xdr:colOff>
      <xdr:row>27</xdr:row>
      <xdr:rowOff>0</xdr:rowOff>
    </xdr:to>
    <xdr:sp macro="" textlink="">
      <xdr:nvSpPr>
        <xdr:cNvPr id="48" name="Rectangle 47">
          <a:extLst>
            <a:ext uri="{FF2B5EF4-FFF2-40B4-BE49-F238E27FC236}">
              <a16:creationId xmlns:a16="http://schemas.microsoft.com/office/drawing/2014/main" id="{25702348-BDE7-4CD8-9950-069BC713FCEC}"/>
            </a:ext>
          </a:extLst>
        </xdr:cNvPr>
        <xdr:cNvSpPr/>
      </xdr:nvSpPr>
      <xdr:spPr>
        <a:xfrm>
          <a:off x="1932448" y="4316361"/>
          <a:ext cx="1831463" cy="66122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203200</xdr:colOff>
      <xdr:row>23</xdr:row>
      <xdr:rowOff>152400</xdr:rowOff>
    </xdr:from>
    <xdr:to>
      <xdr:col>3</xdr:col>
      <xdr:colOff>50799</xdr:colOff>
      <xdr:row>26</xdr:row>
      <xdr:rowOff>114300</xdr:rowOff>
    </xdr:to>
    <xdr:sp macro="" textlink="'Max Employee Hours'!A2">
      <xdr:nvSpPr>
        <xdr:cNvPr id="49" name="Rectangle 48">
          <a:extLst>
            <a:ext uri="{FF2B5EF4-FFF2-40B4-BE49-F238E27FC236}">
              <a16:creationId xmlns:a16="http://schemas.microsoft.com/office/drawing/2014/main" id="{91B4121B-49F1-41F5-AD61-ADE97D53F065}"/>
            </a:ext>
          </a:extLst>
        </xdr:cNvPr>
        <xdr:cNvSpPr/>
      </xdr:nvSpPr>
      <xdr:spPr>
        <a:xfrm>
          <a:off x="203200" y="4533900"/>
          <a:ext cx="1676399" cy="53340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2944F1D-FC3A-4CF5-84EF-9E47F93788CB}" type="TxLink">
            <a:rPr lang="en-US" sz="1800" b="0" i="0" u="none" strike="noStrike">
              <a:solidFill>
                <a:srgbClr val="000000"/>
              </a:solidFill>
              <a:latin typeface="Georgia" panose="02040502050405020303" pitchFamily="18" charset="0"/>
              <a:cs typeface="Calibri"/>
            </a:rPr>
            <a:pPr algn="ctr"/>
            <a:t> 273 </a:t>
          </a:fld>
          <a:endParaRPr lang="en-GB" sz="1800">
            <a:latin typeface="Georgia" panose="02040502050405020303" pitchFamily="18" charset="0"/>
          </a:endParaRPr>
        </a:p>
      </xdr:txBody>
    </xdr:sp>
    <xdr:clientData/>
  </xdr:twoCellAnchor>
  <xdr:twoCellAnchor>
    <xdr:from>
      <xdr:col>6</xdr:col>
      <xdr:colOff>215081</xdr:colOff>
      <xdr:row>24</xdr:row>
      <xdr:rowOff>9525</xdr:rowOff>
    </xdr:from>
    <xdr:to>
      <xdr:col>9</xdr:col>
      <xdr:colOff>30726</xdr:colOff>
      <xdr:row>26</xdr:row>
      <xdr:rowOff>92075</xdr:rowOff>
    </xdr:to>
    <xdr:sp macro="" textlink="'Max Absent Days'!A2">
      <xdr:nvSpPr>
        <xdr:cNvPr id="50" name="Rectangle 49">
          <a:extLst>
            <a:ext uri="{FF2B5EF4-FFF2-40B4-BE49-F238E27FC236}">
              <a16:creationId xmlns:a16="http://schemas.microsoft.com/office/drawing/2014/main" id="{12A1E11B-DDA8-4D90-9C1F-C6A5F5BE3A2D}"/>
            </a:ext>
          </a:extLst>
        </xdr:cNvPr>
        <xdr:cNvSpPr/>
      </xdr:nvSpPr>
      <xdr:spPr>
        <a:xfrm>
          <a:off x="3902178" y="4434041"/>
          <a:ext cx="1659193" cy="45126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A6AAC8F-B1F3-4E36-BC8C-B4541F49543E}" type="TxLink">
            <a:rPr lang="en-US" sz="1600" b="0" i="0" u="none" strike="noStrike">
              <a:solidFill>
                <a:srgbClr val="000000"/>
              </a:solidFill>
              <a:latin typeface="Georgia" panose="02040502050405020303" pitchFamily="18" charset="0"/>
              <a:cs typeface="Calibri"/>
            </a:rPr>
            <a:pPr algn="ctr"/>
            <a:t> 11 </a:t>
          </a:fld>
          <a:endParaRPr lang="en-GB" sz="1600">
            <a:latin typeface="Georgia" panose="02040502050405020303" pitchFamily="18" charset="0"/>
          </a:endParaRPr>
        </a:p>
      </xdr:txBody>
    </xdr:sp>
    <xdr:clientData/>
  </xdr:twoCellAnchor>
  <xdr:twoCellAnchor>
    <xdr:from>
      <xdr:col>3</xdr:col>
      <xdr:colOff>199719</xdr:colOff>
      <xdr:row>23</xdr:row>
      <xdr:rowOff>180974</xdr:rowOff>
    </xdr:from>
    <xdr:to>
      <xdr:col>5</xdr:col>
      <xdr:colOff>568428</xdr:colOff>
      <xdr:row>26</xdr:row>
      <xdr:rowOff>101599</xdr:rowOff>
    </xdr:to>
    <xdr:sp macro="" textlink="'MIN Employee Absent Hours'!A2">
      <xdr:nvSpPr>
        <xdr:cNvPr id="51" name="Rectangle 50">
          <a:extLst>
            <a:ext uri="{FF2B5EF4-FFF2-40B4-BE49-F238E27FC236}">
              <a16:creationId xmlns:a16="http://schemas.microsoft.com/office/drawing/2014/main" id="{36A73A65-C18A-49D0-9C16-AFF8DD7AC247}"/>
            </a:ext>
          </a:extLst>
        </xdr:cNvPr>
        <xdr:cNvSpPr/>
      </xdr:nvSpPr>
      <xdr:spPr>
        <a:xfrm>
          <a:off x="2043267" y="4421135"/>
          <a:ext cx="1597742" cy="47369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57BCEE0-D881-4429-AD39-96168495148C}" type="TxLink">
            <a:rPr lang="en-US" sz="2400" b="0" i="0" u="none" strike="noStrike">
              <a:solidFill>
                <a:srgbClr val="000000"/>
              </a:solidFill>
              <a:latin typeface="Georgia" panose="02040502050405020303" pitchFamily="18" charset="0"/>
              <a:cs typeface="Calibri"/>
            </a:rPr>
            <a:pPr algn="ctr"/>
            <a:t> -   </a:t>
          </a:fld>
          <a:endParaRPr lang="en-GB" sz="2400">
            <a:latin typeface="Georgia" panose="02040502050405020303" pitchFamily="18" charset="0"/>
          </a:endParaRPr>
        </a:p>
      </xdr:txBody>
    </xdr:sp>
    <xdr:clientData/>
  </xdr:twoCellAnchor>
  <xdr:oneCellAnchor>
    <xdr:from>
      <xdr:col>0</xdr:col>
      <xdr:colOff>152400</xdr:colOff>
      <xdr:row>25</xdr:row>
      <xdr:rowOff>88900</xdr:rowOff>
    </xdr:from>
    <xdr:ext cx="1546449" cy="208903"/>
    <xdr:sp macro="" textlink="">
      <xdr:nvSpPr>
        <xdr:cNvPr id="52" name="TextBox 51">
          <a:extLst>
            <a:ext uri="{FF2B5EF4-FFF2-40B4-BE49-F238E27FC236}">
              <a16:creationId xmlns:a16="http://schemas.microsoft.com/office/drawing/2014/main" id="{DD88B616-E389-20E6-B76F-47D5F3CFAACE}"/>
            </a:ext>
          </a:extLst>
        </xdr:cNvPr>
        <xdr:cNvSpPr txBox="1"/>
      </xdr:nvSpPr>
      <xdr:spPr>
        <a:xfrm>
          <a:off x="152400" y="4851400"/>
          <a:ext cx="1546449" cy="208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800" b="0">
              <a:latin typeface="Georgia" panose="02040502050405020303" pitchFamily="18" charset="0"/>
            </a:rPr>
            <a:t>MAX</a:t>
          </a:r>
          <a:r>
            <a:rPr lang="en-GB" sz="800" b="0" baseline="0">
              <a:latin typeface="Georgia" panose="02040502050405020303" pitchFamily="18" charset="0"/>
            </a:rPr>
            <a:t> Employee Absent Hours</a:t>
          </a:r>
          <a:endParaRPr lang="en-GB" sz="800" b="0">
            <a:latin typeface="Georgia" panose="02040502050405020303" pitchFamily="18" charset="0"/>
          </a:endParaRPr>
        </a:p>
      </xdr:txBody>
    </xdr:sp>
    <xdr:clientData/>
  </xdr:oneCellAnchor>
  <xdr:oneCellAnchor>
    <xdr:from>
      <xdr:col>3</xdr:col>
      <xdr:colOff>50698</xdr:colOff>
      <xdr:row>25</xdr:row>
      <xdr:rowOff>76201</xdr:rowOff>
    </xdr:from>
    <xdr:ext cx="1823482" cy="223523"/>
    <xdr:sp macro="" textlink="">
      <xdr:nvSpPr>
        <xdr:cNvPr id="53" name="TextBox 52">
          <a:extLst>
            <a:ext uri="{FF2B5EF4-FFF2-40B4-BE49-F238E27FC236}">
              <a16:creationId xmlns:a16="http://schemas.microsoft.com/office/drawing/2014/main" id="{6B50AA8C-3286-6DC9-661F-B501BB1BEF18}"/>
            </a:ext>
          </a:extLst>
        </xdr:cNvPr>
        <xdr:cNvSpPr txBox="1"/>
      </xdr:nvSpPr>
      <xdr:spPr>
        <a:xfrm>
          <a:off x="1894246" y="4685072"/>
          <a:ext cx="1823482"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900" b="0">
              <a:latin typeface="Georgia" panose="02040502050405020303" pitchFamily="18" charset="0"/>
            </a:rPr>
            <a:t>MIN Employee Absent Hours</a:t>
          </a:r>
        </a:p>
      </xdr:txBody>
    </xdr:sp>
    <xdr:clientData/>
  </xdr:oneCellAnchor>
  <xdr:oneCellAnchor>
    <xdr:from>
      <xdr:col>6</xdr:col>
      <xdr:colOff>168684</xdr:colOff>
      <xdr:row>25</xdr:row>
      <xdr:rowOff>76200</xdr:rowOff>
    </xdr:from>
    <xdr:ext cx="1810880" cy="238014"/>
    <xdr:sp macro="" textlink="">
      <xdr:nvSpPr>
        <xdr:cNvPr id="16" name="TextBox 15">
          <a:extLst>
            <a:ext uri="{FF2B5EF4-FFF2-40B4-BE49-F238E27FC236}">
              <a16:creationId xmlns:a16="http://schemas.microsoft.com/office/drawing/2014/main" id="{203B6134-19AE-CE80-D4D3-0069F07B6279}"/>
            </a:ext>
          </a:extLst>
        </xdr:cNvPr>
        <xdr:cNvSpPr txBox="1"/>
      </xdr:nvSpPr>
      <xdr:spPr>
        <a:xfrm>
          <a:off x="3855781" y="4685071"/>
          <a:ext cx="1810880" cy="238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b="0">
              <a:latin typeface="Georgia" panose="02040502050405020303" pitchFamily="18" charset="0"/>
            </a:rPr>
            <a:t>MAX Employee Absent Days</a:t>
          </a:r>
        </a:p>
      </xdr:txBody>
    </xdr:sp>
    <xdr:clientData/>
  </xdr:oneCellAnchor>
  <xdr:twoCellAnchor>
    <xdr:from>
      <xdr:col>9</xdr:col>
      <xdr:colOff>138266</xdr:colOff>
      <xdr:row>23</xdr:row>
      <xdr:rowOff>88900</xdr:rowOff>
    </xdr:from>
    <xdr:to>
      <xdr:col>12</xdr:col>
      <xdr:colOff>0</xdr:colOff>
      <xdr:row>27</xdr:row>
      <xdr:rowOff>12700</xdr:rowOff>
    </xdr:to>
    <xdr:sp macro="" textlink="">
      <xdr:nvSpPr>
        <xdr:cNvPr id="54" name="Rectangle 53">
          <a:extLst>
            <a:ext uri="{FF2B5EF4-FFF2-40B4-BE49-F238E27FC236}">
              <a16:creationId xmlns:a16="http://schemas.microsoft.com/office/drawing/2014/main" id="{781F374F-A227-4F16-98BE-A0A13BAEC492}"/>
            </a:ext>
          </a:extLst>
        </xdr:cNvPr>
        <xdr:cNvSpPr/>
      </xdr:nvSpPr>
      <xdr:spPr>
        <a:xfrm>
          <a:off x="5668911" y="4329061"/>
          <a:ext cx="1705283" cy="66122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145334</xdr:colOff>
      <xdr:row>24</xdr:row>
      <xdr:rowOff>19049</xdr:rowOff>
    </xdr:from>
    <xdr:to>
      <xdr:col>11</xdr:col>
      <xdr:colOff>531250</xdr:colOff>
      <xdr:row>26</xdr:row>
      <xdr:rowOff>104774</xdr:rowOff>
    </xdr:to>
    <xdr:sp macro="" textlink="'Min Absent Days'!A2">
      <xdr:nvSpPr>
        <xdr:cNvPr id="55" name="Rectangle 54">
          <a:extLst>
            <a:ext uri="{FF2B5EF4-FFF2-40B4-BE49-F238E27FC236}">
              <a16:creationId xmlns:a16="http://schemas.microsoft.com/office/drawing/2014/main" id="{4BF371D7-178B-49BF-9C18-5898D848B7A2}"/>
            </a:ext>
          </a:extLst>
        </xdr:cNvPr>
        <xdr:cNvSpPr/>
      </xdr:nvSpPr>
      <xdr:spPr>
        <a:xfrm>
          <a:off x="5675979" y="4443565"/>
          <a:ext cx="1614948" cy="454435"/>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3D7CFA3-FC9A-4837-BCE9-9CB032E14C13}" type="TxLink">
            <a:rPr lang="en-US" sz="2400" b="0" i="0" u="none" strike="noStrike">
              <a:solidFill>
                <a:srgbClr val="000000"/>
              </a:solidFill>
              <a:latin typeface="Georgia" panose="02040502050405020303" pitchFamily="18" charset="0"/>
              <a:cs typeface="Calibri"/>
            </a:rPr>
            <a:pPr algn="ctr"/>
            <a:t> -   </a:t>
          </a:fld>
          <a:endParaRPr lang="en-GB" sz="2400">
            <a:latin typeface="Georgia" panose="02040502050405020303" pitchFamily="18" charset="0"/>
          </a:endParaRPr>
        </a:p>
      </xdr:txBody>
    </xdr:sp>
    <xdr:clientData/>
  </xdr:twoCellAnchor>
  <xdr:oneCellAnchor>
    <xdr:from>
      <xdr:col>9</xdr:col>
      <xdr:colOff>117783</xdr:colOff>
      <xdr:row>25</xdr:row>
      <xdr:rowOff>79887</xdr:rowOff>
    </xdr:from>
    <xdr:ext cx="1622304" cy="223523"/>
    <xdr:sp macro="" textlink="">
      <xdr:nvSpPr>
        <xdr:cNvPr id="18" name="TextBox 17">
          <a:extLst>
            <a:ext uri="{FF2B5EF4-FFF2-40B4-BE49-F238E27FC236}">
              <a16:creationId xmlns:a16="http://schemas.microsoft.com/office/drawing/2014/main" id="{8DE33915-0D05-F7A1-AA55-9223D21C0888}"/>
            </a:ext>
          </a:extLst>
        </xdr:cNvPr>
        <xdr:cNvSpPr txBox="1"/>
      </xdr:nvSpPr>
      <xdr:spPr>
        <a:xfrm>
          <a:off x="5648428" y="4688758"/>
          <a:ext cx="1622304"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900" b="0">
              <a:latin typeface="Georgia" panose="02040502050405020303" pitchFamily="18" charset="0"/>
            </a:rPr>
            <a:t>MIN Employee Absent Days</a:t>
          </a:r>
        </a:p>
      </xdr:txBody>
    </xdr:sp>
    <xdr:clientData/>
  </xdr:oneCellAnchor>
  <xdr:twoCellAnchor>
    <xdr:from>
      <xdr:col>17</xdr:col>
      <xdr:colOff>571500</xdr:colOff>
      <xdr:row>3</xdr:row>
      <xdr:rowOff>63500</xdr:rowOff>
    </xdr:from>
    <xdr:to>
      <xdr:col>20</xdr:col>
      <xdr:colOff>415925</xdr:colOff>
      <xdr:row>13</xdr:row>
      <xdr:rowOff>127000</xdr:rowOff>
    </xdr:to>
    <xdr:sp macro="" textlink="">
      <xdr:nvSpPr>
        <xdr:cNvPr id="57" name="Rectangle 56">
          <a:extLst>
            <a:ext uri="{FF2B5EF4-FFF2-40B4-BE49-F238E27FC236}">
              <a16:creationId xmlns:a16="http://schemas.microsoft.com/office/drawing/2014/main" id="{29DF6377-6904-47A9-8DF4-1ABBECE2A84A}"/>
            </a:ext>
          </a:extLst>
        </xdr:cNvPr>
        <xdr:cNvSpPr/>
      </xdr:nvSpPr>
      <xdr:spPr>
        <a:xfrm>
          <a:off x="10934700" y="635000"/>
          <a:ext cx="1673225" cy="19685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571500</xdr:colOff>
      <xdr:row>3</xdr:row>
      <xdr:rowOff>31751</xdr:rowOff>
    </xdr:from>
    <xdr:to>
      <xdr:col>22</xdr:col>
      <xdr:colOff>352425</xdr:colOff>
      <xdr:row>15</xdr:row>
      <xdr:rowOff>76201</xdr:rowOff>
    </xdr:to>
    <xdr:graphicFrame macro="">
      <xdr:nvGraphicFramePr>
        <xdr:cNvPr id="58" name="Chart 57">
          <a:extLst>
            <a:ext uri="{FF2B5EF4-FFF2-40B4-BE49-F238E27FC236}">
              <a16:creationId xmlns:a16="http://schemas.microsoft.com/office/drawing/2014/main" id="{660990BE-3CEC-46F9-AE88-CACE32CEF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18</xdr:col>
      <xdr:colOff>488943</xdr:colOff>
      <xdr:row>14</xdr:row>
      <xdr:rowOff>0</xdr:rowOff>
    </xdr:from>
    <xdr:ext cx="1761060" cy="223523"/>
    <xdr:sp macro="" textlink="">
      <xdr:nvSpPr>
        <xdr:cNvPr id="19" name="TextBox 18">
          <a:extLst>
            <a:ext uri="{FF2B5EF4-FFF2-40B4-BE49-F238E27FC236}">
              <a16:creationId xmlns:a16="http://schemas.microsoft.com/office/drawing/2014/main" id="{751CCC47-4F73-9F97-FBA2-48B8882A2C3F}"/>
            </a:ext>
          </a:extLst>
        </xdr:cNvPr>
        <xdr:cNvSpPr txBox="1"/>
      </xdr:nvSpPr>
      <xdr:spPr>
        <a:xfrm>
          <a:off x="11461743" y="2667000"/>
          <a:ext cx="1761060"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GB" sz="900" b="0">
              <a:latin typeface="Georgia" panose="02040502050405020303" pitchFamily="18" charset="0"/>
            </a:rPr>
            <a:t>Employee By Length</a:t>
          </a:r>
          <a:r>
            <a:rPr lang="en-GB" sz="900" b="0" baseline="0">
              <a:latin typeface="Georgia" panose="02040502050405020303" pitchFamily="18" charset="0"/>
            </a:rPr>
            <a:t> of Service</a:t>
          </a:r>
          <a:endParaRPr lang="en-GB" sz="900" b="0">
            <a:latin typeface="Georgia" panose="02040502050405020303" pitchFamily="18" charset="0"/>
          </a:endParaRPr>
        </a:p>
      </xdr:txBody>
    </xdr:sp>
    <xdr:clientData/>
  </xdr:oneCellAnchor>
  <xdr:oneCellAnchor>
    <xdr:from>
      <xdr:col>17</xdr:col>
      <xdr:colOff>270079</xdr:colOff>
      <xdr:row>29</xdr:row>
      <xdr:rowOff>23659</xdr:rowOff>
    </xdr:from>
    <xdr:ext cx="1926816" cy="223523"/>
    <xdr:sp macro="" textlink="">
      <xdr:nvSpPr>
        <xdr:cNvPr id="21" name="TextBox 20">
          <a:extLst>
            <a:ext uri="{FF2B5EF4-FFF2-40B4-BE49-F238E27FC236}">
              <a16:creationId xmlns:a16="http://schemas.microsoft.com/office/drawing/2014/main" id="{EF40C234-8814-AFEA-3ED5-C732290F96C0}"/>
            </a:ext>
          </a:extLst>
        </xdr:cNvPr>
        <xdr:cNvSpPr txBox="1"/>
      </xdr:nvSpPr>
      <xdr:spPr>
        <a:xfrm>
          <a:off x="10716853" y="5369949"/>
          <a:ext cx="1926816"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900">
            <a:latin typeface="Georgia" panose="02040502050405020303" pitchFamily="18" charset="0"/>
          </a:endParaRPr>
        </a:p>
      </xdr:txBody>
    </xdr:sp>
    <xdr:clientData/>
  </xdr:oneCellAnchor>
  <xdr:oneCellAnchor>
    <xdr:from>
      <xdr:col>23</xdr:col>
      <xdr:colOff>13314</xdr:colOff>
      <xdr:row>25</xdr:row>
      <xdr:rowOff>179029</xdr:rowOff>
    </xdr:from>
    <xdr:ext cx="2251963" cy="176571"/>
    <xdr:sp macro="" textlink="">
      <xdr:nvSpPr>
        <xdr:cNvPr id="24" name="TextBox 23">
          <a:extLst>
            <a:ext uri="{FF2B5EF4-FFF2-40B4-BE49-F238E27FC236}">
              <a16:creationId xmlns:a16="http://schemas.microsoft.com/office/drawing/2014/main" id="{4DC00929-551D-516A-536D-195562CF7C70}"/>
            </a:ext>
          </a:extLst>
        </xdr:cNvPr>
        <xdr:cNvSpPr txBox="1"/>
      </xdr:nvSpPr>
      <xdr:spPr>
        <a:xfrm>
          <a:off x="14034114" y="4941529"/>
          <a:ext cx="2251963" cy="176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GB" sz="900">
            <a:latin typeface="Georgia" panose="02040502050405020303" pitchFamily="18" charset="0"/>
          </a:endParaRPr>
        </a:p>
      </xdr:txBody>
    </xdr:sp>
    <xdr:clientData/>
  </xdr:oneCellAnchor>
  <xdr:twoCellAnchor>
    <xdr:from>
      <xdr:col>2</xdr:col>
      <xdr:colOff>599153</xdr:colOff>
      <xdr:row>3</xdr:row>
      <xdr:rowOff>138265</xdr:rowOff>
    </xdr:from>
    <xdr:to>
      <xdr:col>6</xdr:col>
      <xdr:colOff>0</xdr:colOff>
      <xdr:row>10</xdr:row>
      <xdr:rowOff>107541</xdr:rowOff>
    </xdr:to>
    <xdr:graphicFrame macro="">
      <xdr:nvGraphicFramePr>
        <xdr:cNvPr id="70" name="Chart 69">
          <a:extLst>
            <a:ext uri="{FF2B5EF4-FFF2-40B4-BE49-F238E27FC236}">
              <a16:creationId xmlns:a16="http://schemas.microsoft.com/office/drawing/2014/main" id="{3B9AC28D-427A-458B-B8E1-E63ADC314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537703</xdr:colOff>
      <xdr:row>15</xdr:row>
      <xdr:rowOff>61451</xdr:rowOff>
    </xdr:from>
    <xdr:to>
      <xdr:col>22</xdr:col>
      <xdr:colOff>368710</xdr:colOff>
      <xdr:row>27</xdr:row>
      <xdr:rowOff>12700</xdr:rowOff>
    </xdr:to>
    <xdr:graphicFrame macro="">
      <xdr:nvGraphicFramePr>
        <xdr:cNvPr id="72" name="Chart 71">
          <a:extLst>
            <a:ext uri="{FF2B5EF4-FFF2-40B4-BE49-F238E27FC236}">
              <a16:creationId xmlns:a16="http://schemas.microsoft.com/office/drawing/2014/main" id="{52B25985-D1E9-4C6C-A1F6-B1A3ECAC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18</xdr:col>
      <xdr:colOff>568427</xdr:colOff>
      <xdr:row>26</xdr:row>
      <xdr:rowOff>15362</xdr:rowOff>
    </xdr:from>
    <xdr:ext cx="1396664" cy="223523"/>
    <xdr:sp macro="" textlink="">
      <xdr:nvSpPr>
        <xdr:cNvPr id="42" name="TextBox 41">
          <a:extLst>
            <a:ext uri="{FF2B5EF4-FFF2-40B4-BE49-F238E27FC236}">
              <a16:creationId xmlns:a16="http://schemas.microsoft.com/office/drawing/2014/main" id="{39A39F6D-EB88-37BD-8366-E0BF7BE40B51}"/>
            </a:ext>
          </a:extLst>
        </xdr:cNvPr>
        <xdr:cNvSpPr txBox="1"/>
      </xdr:nvSpPr>
      <xdr:spPr>
        <a:xfrm>
          <a:off x="11629717" y="4808588"/>
          <a:ext cx="1396664"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900">
              <a:latin typeface="Georgia" panose="02040502050405020303" pitchFamily="18" charset="0"/>
            </a:rPr>
            <a:t>Employee</a:t>
          </a:r>
          <a:r>
            <a:rPr lang="en-GB" sz="900" baseline="0">
              <a:latin typeface="Georgia" panose="02040502050405020303" pitchFamily="18" charset="0"/>
            </a:rPr>
            <a:t> By AgeGroup</a:t>
          </a:r>
          <a:endParaRPr lang="en-GB" sz="900">
            <a:latin typeface="Georgia" panose="02040502050405020303" pitchFamily="18" charset="0"/>
          </a:endParaRPr>
        </a:p>
      </xdr:txBody>
    </xdr:sp>
    <xdr:clientData/>
  </xdr:oneCellAnchor>
  <xdr:oneCellAnchor>
    <xdr:from>
      <xdr:col>30</xdr:col>
      <xdr:colOff>266700</xdr:colOff>
      <xdr:row>12</xdr:row>
      <xdr:rowOff>165100</xdr:rowOff>
    </xdr:from>
    <xdr:ext cx="184731" cy="223523"/>
    <xdr:sp macro="" textlink="">
      <xdr:nvSpPr>
        <xdr:cNvPr id="46" name="TextBox 45">
          <a:extLst>
            <a:ext uri="{FF2B5EF4-FFF2-40B4-BE49-F238E27FC236}">
              <a16:creationId xmlns:a16="http://schemas.microsoft.com/office/drawing/2014/main" id="{44A2884C-9711-DD36-DB46-98C5216374F6}"/>
            </a:ext>
          </a:extLst>
        </xdr:cNvPr>
        <xdr:cNvSpPr txBox="1"/>
      </xdr:nvSpPr>
      <xdr:spPr>
        <a:xfrm>
          <a:off x="18681700" y="2451100"/>
          <a:ext cx="184731"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900">
            <a:latin typeface="Georgia" panose="02040502050405020303" pitchFamily="18" charset="0"/>
          </a:endParaRPr>
        </a:p>
      </xdr:txBody>
    </xdr:sp>
    <xdr:clientData/>
  </xdr:oneCellAnchor>
  <xdr:oneCellAnchor>
    <xdr:from>
      <xdr:col>29</xdr:col>
      <xdr:colOff>517662</xdr:colOff>
      <xdr:row>25</xdr:row>
      <xdr:rowOff>144947</xdr:rowOff>
    </xdr:from>
    <xdr:ext cx="184731" cy="223523"/>
    <xdr:sp macro="" textlink="">
      <xdr:nvSpPr>
        <xdr:cNvPr id="75" name="TextBox 74">
          <a:extLst>
            <a:ext uri="{FF2B5EF4-FFF2-40B4-BE49-F238E27FC236}">
              <a16:creationId xmlns:a16="http://schemas.microsoft.com/office/drawing/2014/main" id="{CBD68F4A-4BA5-A606-91C6-805CAF00553E}"/>
            </a:ext>
          </a:extLst>
        </xdr:cNvPr>
        <xdr:cNvSpPr txBox="1"/>
      </xdr:nvSpPr>
      <xdr:spPr>
        <a:xfrm>
          <a:off x="18366047" y="4907447"/>
          <a:ext cx="184731" cy="223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900">
            <a:latin typeface="Georgia" panose="02040502050405020303" pitchFamily="18" charset="0"/>
          </a:endParaRPr>
        </a:p>
      </xdr:txBody>
    </xdr:sp>
    <xdr:clientData/>
  </xdr:oneCellAnchor>
  <xdr:twoCellAnchor editAs="oneCell">
    <xdr:from>
      <xdr:col>14</xdr:col>
      <xdr:colOff>82825</xdr:colOff>
      <xdr:row>0</xdr:row>
      <xdr:rowOff>62120</xdr:rowOff>
    </xdr:from>
    <xdr:to>
      <xdr:col>22</xdr:col>
      <xdr:colOff>331303</xdr:colOff>
      <xdr:row>3</xdr:row>
      <xdr:rowOff>25675</xdr:rowOff>
    </xdr:to>
    <mc:AlternateContent xmlns:mc="http://schemas.openxmlformats.org/markup-compatibility/2006" xmlns:a14="http://schemas.microsoft.com/office/drawing/2010/main">
      <mc:Choice Requires="a14">
        <xdr:graphicFrame macro="">
          <xdr:nvGraphicFramePr>
            <xdr:cNvPr id="76" name="Gender 1">
              <a:extLst>
                <a:ext uri="{FF2B5EF4-FFF2-40B4-BE49-F238E27FC236}">
                  <a16:creationId xmlns:a16="http://schemas.microsoft.com/office/drawing/2014/main" id="{1C225005-82E6-4C61-B0F3-E9D6B80C4B0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695013" y="62120"/>
              <a:ext cx="5169728" cy="5588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95248</xdr:colOff>
      <xdr:row>7</xdr:row>
      <xdr:rowOff>19050</xdr:rowOff>
    </xdr:from>
    <xdr:to>
      <xdr:col>5</xdr:col>
      <xdr:colOff>533399</xdr:colOff>
      <xdr:row>16</xdr:row>
      <xdr:rowOff>123825</xdr:rowOff>
    </xdr:to>
    <xdr:graphicFrame macro="">
      <xdr:nvGraphicFramePr>
        <xdr:cNvPr id="5" name="Chart 4">
          <a:extLst>
            <a:ext uri="{FF2B5EF4-FFF2-40B4-BE49-F238E27FC236}">
              <a16:creationId xmlns:a16="http://schemas.microsoft.com/office/drawing/2014/main" id="{9C6725A6-030B-47D1-BC3A-2178B770D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16</xdr:row>
      <xdr:rowOff>133350</xdr:rowOff>
    </xdr:from>
    <xdr:to>
      <xdr:col>5</xdr:col>
      <xdr:colOff>571500</xdr:colOff>
      <xdr:row>27</xdr:row>
      <xdr:rowOff>66675</xdr:rowOff>
    </xdr:to>
    <xdr:graphicFrame macro="">
      <xdr:nvGraphicFramePr>
        <xdr:cNvPr id="6" name="Chart 5">
          <a:extLst>
            <a:ext uri="{FF2B5EF4-FFF2-40B4-BE49-F238E27FC236}">
              <a16:creationId xmlns:a16="http://schemas.microsoft.com/office/drawing/2014/main" id="{AE2AE88D-E248-4FC4-AB04-4DC439DE0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590550</xdr:colOff>
      <xdr:row>29</xdr:row>
      <xdr:rowOff>104775</xdr:rowOff>
    </xdr:from>
    <xdr:ext cx="2447925" cy="228600"/>
    <xdr:sp macro="" textlink="">
      <xdr:nvSpPr>
        <xdr:cNvPr id="7" name="TextBox 6">
          <a:extLst>
            <a:ext uri="{FF2B5EF4-FFF2-40B4-BE49-F238E27FC236}">
              <a16:creationId xmlns:a16="http://schemas.microsoft.com/office/drawing/2014/main" id="{4192830C-80D6-1EA2-58CF-47662BB1B135}"/>
            </a:ext>
          </a:extLst>
        </xdr:cNvPr>
        <xdr:cNvSpPr txBox="1"/>
      </xdr:nvSpPr>
      <xdr:spPr>
        <a:xfrm>
          <a:off x="590550" y="5629275"/>
          <a:ext cx="2447925"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GB" sz="1100"/>
        </a:p>
      </xdr:txBody>
    </xdr:sp>
    <xdr:clientData/>
  </xdr:oneCellAnchor>
  <xdr:twoCellAnchor>
    <xdr:from>
      <xdr:col>10</xdr:col>
      <xdr:colOff>371475</xdr:colOff>
      <xdr:row>15</xdr:row>
      <xdr:rowOff>28575</xdr:rowOff>
    </xdr:from>
    <xdr:to>
      <xdr:col>17</xdr:col>
      <xdr:colOff>342901</xdr:colOff>
      <xdr:row>27</xdr:row>
      <xdr:rowOff>47625</xdr:rowOff>
    </xdr:to>
    <xdr:graphicFrame macro="">
      <xdr:nvGraphicFramePr>
        <xdr:cNvPr id="8" name="Chart 7">
          <a:extLst>
            <a:ext uri="{FF2B5EF4-FFF2-40B4-BE49-F238E27FC236}">
              <a16:creationId xmlns:a16="http://schemas.microsoft.com/office/drawing/2014/main" id="{A98993A9-332A-4213-9695-9A204B6AE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533401</xdr:colOff>
      <xdr:row>7</xdr:row>
      <xdr:rowOff>0</xdr:rowOff>
    </xdr:from>
    <xdr:to>
      <xdr:col>10</xdr:col>
      <xdr:colOff>390525</xdr:colOff>
      <xdr:row>27</xdr:row>
      <xdr:rowOff>57149</xdr:rowOff>
    </xdr:to>
    <xdr:graphicFrame macro="">
      <xdr:nvGraphicFramePr>
        <xdr:cNvPr id="11" name="Chart 10">
          <a:extLst>
            <a:ext uri="{FF2B5EF4-FFF2-40B4-BE49-F238E27FC236}">
              <a16:creationId xmlns:a16="http://schemas.microsoft.com/office/drawing/2014/main" id="{76D0125E-CDDB-46D2-8AC8-40F6C3CFF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95251</xdr:colOff>
      <xdr:row>0</xdr:row>
      <xdr:rowOff>85724</xdr:rowOff>
    </xdr:from>
    <xdr:to>
      <xdr:col>12</xdr:col>
      <xdr:colOff>561975</xdr:colOff>
      <xdr:row>3</xdr:row>
      <xdr:rowOff>57149</xdr:rowOff>
    </xdr:to>
    <xdr:sp macro="" textlink="">
      <xdr:nvSpPr>
        <xdr:cNvPr id="12" name="Rectangle 11">
          <a:extLst>
            <a:ext uri="{FF2B5EF4-FFF2-40B4-BE49-F238E27FC236}">
              <a16:creationId xmlns:a16="http://schemas.microsoft.com/office/drawing/2014/main" id="{25CE0B48-0C12-415E-99F8-2EF341744754}"/>
            </a:ext>
          </a:extLst>
        </xdr:cNvPr>
        <xdr:cNvSpPr/>
      </xdr:nvSpPr>
      <xdr:spPr>
        <a:xfrm>
          <a:off x="95251" y="85724"/>
          <a:ext cx="7781924" cy="5429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209550</xdr:colOff>
      <xdr:row>0</xdr:row>
      <xdr:rowOff>161924</xdr:rowOff>
    </xdr:from>
    <xdr:to>
      <xdr:col>12</xdr:col>
      <xdr:colOff>514350</xdr:colOff>
      <xdr:row>2</xdr:row>
      <xdr:rowOff>180975</xdr:rowOff>
    </xdr:to>
    <xdr:sp macro="" textlink="">
      <xdr:nvSpPr>
        <xdr:cNvPr id="13" name="Rectangle 12">
          <a:extLst>
            <a:ext uri="{FF2B5EF4-FFF2-40B4-BE49-F238E27FC236}">
              <a16:creationId xmlns:a16="http://schemas.microsoft.com/office/drawing/2014/main" id="{29F27F5B-C7A4-4BA8-949E-46D42D29FA7E}"/>
            </a:ext>
          </a:extLst>
        </xdr:cNvPr>
        <xdr:cNvSpPr/>
      </xdr:nvSpPr>
      <xdr:spPr>
        <a:xfrm>
          <a:off x="209550" y="161924"/>
          <a:ext cx="7620000" cy="400051"/>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381000</xdr:colOff>
      <xdr:row>3</xdr:row>
      <xdr:rowOff>76200</xdr:rowOff>
    </xdr:from>
    <xdr:to>
      <xdr:col>17</xdr:col>
      <xdr:colOff>361950</xdr:colOff>
      <xdr:row>15</xdr:row>
      <xdr:rowOff>38101</xdr:rowOff>
    </xdr:to>
    <xdr:graphicFrame macro="">
      <xdr:nvGraphicFramePr>
        <xdr:cNvPr id="15" name="Chart 14">
          <a:extLst>
            <a:ext uri="{FF2B5EF4-FFF2-40B4-BE49-F238E27FC236}">
              <a16:creationId xmlns:a16="http://schemas.microsoft.com/office/drawing/2014/main" id="{90F05709-4A51-487A-8B47-45DABEE88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600076</xdr:colOff>
      <xdr:row>1</xdr:row>
      <xdr:rowOff>0</xdr:rowOff>
    </xdr:from>
    <xdr:to>
      <xdr:col>17</xdr:col>
      <xdr:colOff>295276</xdr:colOff>
      <xdr:row>3</xdr:row>
      <xdr:rowOff>47625</xdr:rowOff>
    </xdr:to>
    <mc:AlternateContent xmlns:mc="http://schemas.openxmlformats.org/markup-compatibility/2006">
      <mc:Choice xmlns:a14="http://schemas.microsoft.com/office/drawing/2010/main" Requires="a14">
        <xdr:graphicFrame macro="">
          <xdr:nvGraphicFramePr>
            <xdr:cNvPr id="16" name="Gender 2">
              <a:extLst>
                <a:ext uri="{FF2B5EF4-FFF2-40B4-BE49-F238E27FC236}">
                  <a16:creationId xmlns:a16="http://schemas.microsoft.com/office/drawing/2014/main" id="{D5101F7F-7D7E-44B3-BA13-769B2D9516AB}"/>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7915276" y="190500"/>
              <a:ext cx="2743200" cy="428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130009</xdr:colOff>
      <xdr:row>0</xdr:row>
      <xdr:rowOff>110182</xdr:rowOff>
    </xdr:from>
    <xdr:to>
      <xdr:col>11</xdr:col>
      <xdr:colOff>394022</xdr:colOff>
      <xdr:row>3</xdr:row>
      <xdr:rowOff>48352</xdr:rowOff>
    </xdr:to>
    <xdr:pic>
      <xdr:nvPicPr>
        <xdr:cNvPr id="18" name="Picture 17">
          <a:extLst>
            <a:ext uri="{FF2B5EF4-FFF2-40B4-BE49-F238E27FC236}">
              <a16:creationId xmlns:a16="http://schemas.microsoft.com/office/drawing/2014/main" id="{579E3A01-9302-1067-CB61-15288BD4ADBE}"/>
            </a:ext>
          </a:extLst>
        </xdr:cNvPr>
        <xdr:cNvPicPr>
          <a:picLocks noChangeAspect="1"/>
        </xdr:cNvPicPr>
      </xdr:nvPicPr>
      <xdr:blipFill>
        <a:blip xmlns:r="http://schemas.openxmlformats.org/officeDocument/2006/relationships" r:embed="rId6"/>
        <a:stretch>
          <a:fillRect/>
        </a:stretch>
      </xdr:blipFill>
      <xdr:spPr>
        <a:xfrm>
          <a:off x="739609" y="110182"/>
          <a:ext cx="6360013" cy="509670"/>
        </a:xfrm>
        <a:prstGeom prst="rect">
          <a:avLst/>
        </a:prstGeom>
      </xdr:spPr>
    </xdr:pic>
    <xdr:clientData/>
  </xdr:twoCellAnchor>
  <xdr:twoCellAnchor editAs="oneCell">
    <xdr:from>
      <xdr:col>0</xdr:col>
      <xdr:colOff>95250</xdr:colOff>
      <xdr:row>3</xdr:row>
      <xdr:rowOff>85726</xdr:rowOff>
    </xdr:from>
    <xdr:to>
      <xdr:col>10</xdr:col>
      <xdr:colOff>400050</xdr:colOff>
      <xdr:row>7</xdr:row>
      <xdr:rowOff>9526</xdr:rowOff>
    </xdr:to>
    <mc:AlternateContent xmlns:mc="http://schemas.openxmlformats.org/markup-compatibility/2006">
      <mc:Choice xmlns:a14="http://schemas.microsoft.com/office/drawing/2010/main" Requires="a14">
        <xdr:graphicFrame macro="">
          <xdr:nvGraphicFramePr>
            <xdr:cNvPr id="22" name="Age Category 3">
              <a:extLst>
                <a:ext uri="{FF2B5EF4-FFF2-40B4-BE49-F238E27FC236}">
                  <a16:creationId xmlns:a16="http://schemas.microsoft.com/office/drawing/2014/main" id="{5943DD05-4CBA-4D2D-93D6-54655D5946E6}"/>
                </a:ext>
              </a:extLst>
            </xdr:cNvPr>
            <xdr:cNvGraphicFramePr/>
          </xdr:nvGraphicFramePr>
          <xdr:xfrm>
            <a:off x="0" y="0"/>
            <a:ext cx="0" cy="0"/>
          </xdr:xfrm>
          <a:graphic>
            <a:graphicData uri="http://schemas.microsoft.com/office/drawing/2010/slicer">
              <sle:slicer xmlns:sle="http://schemas.microsoft.com/office/drawing/2010/slicer" name="Age Category 3"/>
            </a:graphicData>
          </a:graphic>
        </xdr:graphicFrame>
      </mc:Choice>
      <mc:Fallback>
        <xdr:sp macro="" textlink="">
          <xdr:nvSpPr>
            <xdr:cNvPr id="0" name=""/>
            <xdr:cNvSpPr>
              <a:spLocks noTextEdit="1"/>
            </xdr:cNvSpPr>
          </xdr:nvSpPr>
          <xdr:spPr>
            <a:xfrm>
              <a:off x="95250" y="657226"/>
              <a:ext cx="6400800" cy="68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schemas.openxmlformats.org/drawingml/2006/chart">
  <cdr:relSizeAnchor xmlns:cdr="http://schemas.openxmlformats.org/drawingml/2006/chartDrawing">
    <cdr:from>
      <cdr:x>0.25235</cdr:x>
      <cdr:y>0.88506</cdr:y>
    </cdr:from>
    <cdr:to>
      <cdr:x>0.69477</cdr:x>
      <cdr:y>1</cdr:y>
    </cdr:to>
    <cdr:sp macro="" textlink="">
      <cdr:nvSpPr>
        <cdr:cNvPr id="2" name="TextBox 1">
          <a:extLst xmlns:a="http://schemas.openxmlformats.org/drawingml/2006/main">
            <a:ext uri="{FF2B5EF4-FFF2-40B4-BE49-F238E27FC236}">
              <a16:creationId xmlns:a16="http://schemas.microsoft.com/office/drawing/2014/main" id="{679C5BCC-1089-C944-9D19-86785BF6A1FE}"/>
            </a:ext>
          </a:extLst>
        </cdr:cNvPr>
        <cdr:cNvSpPr txBox="1"/>
      </cdr:nvSpPr>
      <cdr:spPr>
        <a:xfrm xmlns:a="http://schemas.openxmlformats.org/drawingml/2006/main">
          <a:off x="879726" y="1466848"/>
          <a:ext cx="1542337" cy="19050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000">
              <a:latin typeface="Georgia" panose="02040502050405020303" pitchFamily="18" charset="0"/>
            </a:rPr>
            <a:t>AbsentDays</a:t>
          </a:r>
          <a:r>
            <a:rPr lang="en-GB" sz="1000" baseline="0">
              <a:latin typeface="Georgia" panose="02040502050405020303" pitchFamily="18" charset="0"/>
            </a:rPr>
            <a:t> By Dvision</a:t>
          </a:r>
          <a:endParaRPr lang="en-GB" sz="1000">
            <a:latin typeface="Georgia" panose="02040502050405020303" pitchFamily="18" charset="0"/>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0.23164</cdr:x>
      <cdr:y>0.89565</cdr:y>
    </cdr:from>
    <cdr:to>
      <cdr:x>0.72316</cdr:x>
      <cdr:y>1</cdr:y>
    </cdr:to>
    <cdr:sp macro="" textlink="">
      <cdr:nvSpPr>
        <cdr:cNvPr id="3" name="TextBox 2">
          <a:extLst xmlns:a="http://schemas.openxmlformats.org/drawingml/2006/main">
            <a:ext uri="{FF2B5EF4-FFF2-40B4-BE49-F238E27FC236}">
              <a16:creationId xmlns:a16="http://schemas.microsoft.com/office/drawing/2014/main" id="{7B6040F5-6093-0AAB-AE8B-E55EF57FDE31}"/>
            </a:ext>
          </a:extLst>
        </cdr:cNvPr>
        <cdr:cNvSpPr txBox="1"/>
      </cdr:nvSpPr>
      <cdr:spPr>
        <a:xfrm xmlns:a="http://schemas.openxmlformats.org/drawingml/2006/main">
          <a:off x="783258" y="1962151"/>
          <a:ext cx="1662032" cy="2285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GB" sz="900">
              <a:latin typeface="Georgia" panose="02040502050405020303" pitchFamily="18" charset="0"/>
            </a:rPr>
            <a:t>AbsentDays By AgeGroup</a:t>
          </a:r>
        </a:p>
      </cdr:txBody>
    </cdr:sp>
  </cdr:relSizeAnchor>
</c:userShapes>
</file>

<file path=xl/drawings/drawing12.xml><?xml version="1.0" encoding="utf-8"?>
<c:userShapes xmlns:c="http://schemas.openxmlformats.org/drawingml/2006/chart">
  <cdr:relSizeAnchor xmlns:cdr="http://schemas.openxmlformats.org/drawingml/2006/chartDrawing">
    <cdr:from>
      <cdr:x>0.2405</cdr:x>
      <cdr:y>0.85915</cdr:y>
    </cdr:from>
    <cdr:to>
      <cdr:x>0.68558</cdr:x>
      <cdr:y>1</cdr:y>
    </cdr:to>
    <cdr:sp macro="" textlink="">
      <cdr:nvSpPr>
        <cdr:cNvPr id="2" name="TextBox 1">
          <a:extLst xmlns:a="http://schemas.openxmlformats.org/drawingml/2006/main">
            <a:ext uri="{FF2B5EF4-FFF2-40B4-BE49-F238E27FC236}">
              <a16:creationId xmlns:a16="http://schemas.microsoft.com/office/drawing/2014/main" id="{D31B73D4-E018-8BFB-8A98-1EB1EB1E8D14}"/>
            </a:ext>
          </a:extLst>
        </cdr:cNvPr>
        <cdr:cNvSpPr txBox="1"/>
      </cdr:nvSpPr>
      <cdr:spPr>
        <a:xfrm xmlns:a="http://schemas.openxmlformats.org/drawingml/2006/main">
          <a:off x="1019391" y="1162050"/>
          <a:ext cx="1886509" cy="1905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GB" sz="1000">
              <a:latin typeface="Georgia" panose="02040502050405020303" pitchFamily="18" charset="0"/>
            </a:rPr>
            <a:t>AbsentDays By Departments</a:t>
          </a:r>
        </a:p>
      </cdr:txBody>
    </cdr:sp>
  </cdr:relSizeAnchor>
</c:userShapes>
</file>

<file path=xl/drawings/drawing13.xml><?xml version="1.0" encoding="utf-8"?>
<c:userShapes xmlns:c="http://schemas.openxmlformats.org/drawingml/2006/chart">
  <cdr:relSizeAnchor xmlns:cdr="http://schemas.openxmlformats.org/drawingml/2006/chartDrawing">
    <cdr:from>
      <cdr:x>0.2339</cdr:x>
      <cdr:y>0.92533</cdr:y>
    </cdr:from>
    <cdr:to>
      <cdr:x>0.7661</cdr:x>
      <cdr:y>1</cdr:y>
    </cdr:to>
    <cdr:sp macro="" textlink="">
      <cdr:nvSpPr>
        <cdr:cNvPr id="2" name="TextBox 1">
          <a:extLst xmlns:a="http://schemas.openxmlformats.org/drawingml/2006/main">
            <a:ext uri="{FF2B5EF4-FFF2-40B4-BE49-F238E27FC236}">
              <a16:creationId xmlns:a16="http://schemas.microsoft.com/office/drawing/2014/main" id="{5F4DA36C-A9A3-C20B-049D-D12135B4A798}"/>
            </a:ext>
          </a:extLst>
        </cdr:cNvPr>
        <cdr:cNvSpPr txBox="1"/>
      </cdr:nvSpPr>
      <cdr:spPr>
        <a:xfrm xmlns:a="http://schemas.openxmlformats.org/drawingml/2006/main">
          <a:off x="657224" y="3305176"/>
          <a:ext cx="1495425"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Georgia" panose="02040502050405020303" pitchFamily="18" charset="0"/>
            </a:rPr>
            <a:t>AbsentDays</a:t>
          </a:r>
          <a:r>
            <a:rPr lang="en-GB" sz="900" baseline="0">
              <a:latin typeface="Georgia" panose="02040502050405020303" pitchFamily="18" charset="0"/>
            </a:rPr>
            <a:t> By Location</a:t>
          </a:r>
          <a:endParaRPr lang="en-GB" sz="900">
            <a:latin typeface="Georgia" panose="02040502050405020303" pitchFamily="18"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0.05584</cdr:x>
      <cdr:y>0.89316</cdr:y>
    </cdr:from>
    <cdr:to>
      <cdr:x>1</cdr:x>
      <cdr:y>1</cdr:y>
    </cdr:to>
    <cdr:sp macro="" textlink="">
      <cdr:nvSpPr>
        <cdr:cNvPr id="2" name="TextBox 1">
          <a:extLst xmlns:a="http://schemas.openxmlformats.org/drawingml/2006/main">
            <a:ext uri="{FF2B5EF4-FFF2-40B4-BE49-F238E27FC236}">
              <a16:creationId xmlns:a16="http://schemas.microsoft.com/office/drawing/2014/main" id="{7CF399C2-73DC-1E68-117E-5F43433712FE}"/>
            </a:ext>
          </a:extLst>
        </cdr:cNvPr>
        <cdr:cNvSpPr txBox="1"/>
      </cdr:nvSpPr>
      <cdr:spPr>
        <a:xfrm xmlns:a="http://schemas.openxmlformats.org/drawingml/2006/main">
          <a:off x="104775" y="1990725"/>
          <a:ext cx="1771650" cy="2381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GB" sz="900">
              <a:latin typeface="Georgia" panose="02040502050405020303" pitchFamily="18" charset="0"/>
            </a:rPr>
            <a:t>AbsentDays</a:t>
          </a:r>
          <a:r>
            <a:rPr lang="en-GB" sz="900" baseline="0">
              <a:latin typeface="Georgia" panose="02040502050405020303" pitchFamily="18" charset="0"/>
            </a:rPr>
            <a:t> By Length of Service</a:t>
          </a:r>
          <a:endParaRPr lang="en-GB" sz="900">
            <a:latin typeface="Georgia" panose="02040502050405020303" pitchFamily="18" charset="0"/>
          </a:endParaRP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123827</xdr:colOff>
      <xdr:row>9</xdr:row>
      <xdr:rowOff>10026</xdr:rowOff>
    </xdr:from>
    <xdr:to>
      <xdr:col>4</xdr:col>
      <xdr:colOff>323851</xdr:colOff>
      <xdr:row>28</xdr:row>
      <xdr:rowOff>50132</xdr:rowOff>
    </xdr:to>
    <xdr:graphicFrame macro="">
      <xdr:nvGraphicFramePr>
        <xdr:cNvPr id="4" name="Chart 3">
          <a:extLst>
            <a:ext uri="{FF2B5EF4-FFF2-40B4-BE49-F238E27FC236}">
              <a16:creationId xmlns:a16="http://schemas.microsoft.com/office/drawing/2014/main" id="{1639F44B-ABA6-40A3-A2AB-FA10B3CE5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47627</xdr:colOff>
      <xdr:row>9</xdr:row>
      <xdr:rowOff>10027</xdr:rowOff>
    </xdr:from>
    <xdr:to>
      <xdr:col>16</xdr:col>
      <xdr:colOff>133351</xdr:colOff>
      <xdr:row>28</xdr:row>
      <xdr:rowOff>60159</xdr:rowOff>
    </xdr:to>
    <xdr:graphicFrame macro="">
      <xdr:nvGraphicFramePr>
        <xdr:cNvPr id="5" name="Chart 4">
          <a:extLst>
            <a:ext uri="{FF2B5EF4-FFF2-40B4-BE49-F238E27FC236}">
              <a16:creationId xmlns:a16="http://schemas.microsoft.com/office/drawing/2014/main" id="{BB5C1168-1D9A-479B-83B2-5D5F16EDC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320842</xdr:colOff>
      <xdr:row>8</xdr:row>
      <xdr:rowOff>180474</xdr:rowOff>
    </xdr:from>
    <xdr:to>
      <xdr:col>12</xdr:col>
      <xdr:colOff>40105</xdr:colOff>
      <xdr:row>18</xdr:row>
      <xdr:rowOff>120316</xdr:rowOff>
    </xdr:to>
    <xdr:graphicFrame macro="">
      <xdr:nvGraphicFramePr>
        <xdr:cNvPr id="6" name="Chart 5">
          <a:extLst>
            <a:ext uri="{FF2B5EF4-FFF2-40B4-BE49-F238E27FC236}">
              <a16:creationId xmlns:a16="http://schemas.microsoft.com/office/drawing/2014/main" id="{17F7EA78-9432-4862-BA82-23E0DC466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330869</xdr:colOff>
      <xdr:row>18</xdr:row>
      <xdr:rowOff>120316</xdr:rowOff>
    </xdr:from>
    <xdr:to>
      <xdr:col>12</xdr:col>
      <xdr:colOff>50132</xdr:colOff>
      <xdr:row>28</xdr:row>
      <xdr:rowOff>50132</xdr:rowOff>
    </xdr:to>
    <xdr:graphicFrame macro="">
      <xdr:nvGraphicFramePr>
        <xdr:cNvPr id="7" name="Chart 6">
          <a:extLst>
            <a:ext uri="{FF2B5EF4-FFF2-40B4-BE49-F238E27FC236}">
              <a16:creationId xmlns:a16="http://schemas.microsoft.com/office/drawing/2014/main" id="{24F39ABE-0DF2-4880-987E-0AEED38D0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133349</xdr:colOff>
      <xdr:row>0</xdr:row>
      <xdr:rowOff>0</xdr:rowOff>
    </xdr:from>
    <xdr:to>
      <xdr:col>16</xdr:col>
      <xdr:colOff>90236</xdr:colOff>
      <xdr:row>2</xdr:row>
      <xdr:rowOff>66675</xdr:rowOff>
    </xdr:to>
    <xdr:sp macro="" textlink="">
      <xdr:nvSpPr>
        <xdr:cNvPr id="8" name="Rectangle 7">
          <a:extLst>
            <a:ext uri="{FF2B5EF4-FFF2-40B4-BE49-F238E27FC236}">
              <a16:creationId xmlns:a16="http://schemas.microsoft.com/office/drawing/2014/main" id="{22D33A3F-26D0-46A6-9E24-5B5FC80F70EE}"/>
            </a:ext>
          </a:extLst>
        </xdr:cNvPr>
        <xdr:cNvSpPr/>
      </xdr:nvSpPr>
      <xdr:spPr>
        <a:xfrm>
          <a:off x="133349" y="0"/>
          <a:ext cx="9742571" cy="4476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466725</xdr:colOff>
      <xdr:row>0</xdr:row>
      <xdr:rowOff>76200</xdr:rowOff>
    </xdr:from>
    <xdr:to>
      <xdr:col>15</xdr:col>
      <xdr:colOff>561474</xdr:colOff>
      <xdr:row>2</xdr:row>
      <xdr:rowOff>5397</xdr:rowOff>
    </xdr:to>
    <xdr:sp macro="" textlink="">
      <xdr:nvSpPr>
        <xdr:cNvPr id="10" name="Rectangle 9">
          <a:extLst>
            <a:ext uri="{FF2B5EF4-FFF2-40B4-BE49-F238E27FC236}">
              <a16:creationId xmlns:a16="http://schemas.microsoft.com/office/drawing/2014/main" id="{363ABAC3-C60A-46F3-A360-92397282EDE4}"/>
            </a:ext>
          </a:extLst>
        </xdr:cNvPr>
        <xdr:cNvSpPr/>
      </xdr:nvSpPr>
      <xdr:spPr>
        <a:xfrm>
          <a:off x="466725" y="76200"/>
          <a:ext cx="9268828" cy="310197"/>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editAs="oneCell">
    <xdr:from>
      <xdr:col>3</xdr:col>
      <xdr:colOff>170447</xdr:colOff>
      <xdr:row>0</xdr:row>
      <xdr:rowOff>19050</xdr:rowOff>
    </xdr:from>
    <xdr:to>
      <xdr:col>13</xdr:col>
      <xdr:colOff>10027</xdr:colOff>
      <xdr:row>2</xdr:row>
      <xdr:rowOff>101386</xdr:rowOff>
    </xdr:to>
    <xdr:pic>
      <xdr:nvPicPr>
        <xdr:cNvPr id="11" name="Picture 10">
          <a:extLst>
            <a:ext uri="{FF2B5EF4-FFF2-40B4-BE49-F238E27FC236}">
              <a16:creationId xmlns:a16="http://schemas.microsoft.com/office/drawing/2014/main" id="{EDE8E8DC-A768-7D3A-9B8F-2E8553797FCF}"/>
            </a:ext>
          </a:extLst>
        </xdr:cNvPr>
        <xdr:cNvPicPr>
          <a:picLocks noChangeAspect="1"/>
        </xdr:cNvPicPr>
      </xdr:nvPicPr>
      <xdr:blipFill>
        <a:blip xmlns:r="http://schemas.openxmlformats.org/officeDocument/2006/relationships" r:embed="rId5"/>
        <a:stretch>
          <a:fillRect/>
        </a:stretch>
      </xdr:blipFill>
      <xdr:spPr>
        <a:xfrm>
          <a:off x="2005263" y="19050"/>
          <a:ext cx="5955632" cy="463336"/>
        </a:xfrm>
        <a:prstGeom prst="rect">
          <a:avLst/>
        </a:prstGeom>
      </xdr:spPr>
    </xdr:pic>
    <xdr:clientData/>
  </xdr:twoCellAnchor>
  <xdr:twoCellAnchor editAs="oneCell">
    <xdr:from>
      <xdr:col>0</xdr:col>
      <xdr:colOff>120316</xdr:colOff>
      <xdr:row>2</xdr:row>
      <xdr:rowOff>131344</xdr:rowOff>
    </xdr:from>
    <xdr:to>
      <xdr:col>16</xdr:col>
      <xdr:colOff>110289</xdr:colOff>
      <xdr:row>5</xdr:row>
      <xdr:rowOff>150395</xdr:rowOff>
    </xdr:to>
    <mc:AlternateContent xmlns:mc="http://schemas.openxmlformats.org/markup-compatibility/2006">
      <mc:Choice xmlns:a14="http://schemas.microsoft.com/office/drawing/2010/main" Requires="a14">
        <xdr:graphicFrame macro="">
          <xdr:nvGraphicFramePr>
            <xdr:cNvPr id="13" name="Lengthservice Category 1">
              <a:extLst>
                <a:ext uri="{FF2B5EF4-FFF2-40B4-BE49-F238E27FC236}">
                  <a16:creationId xmlns:a16="http://schemas.microsoft.com/office/drawing/2014/main" id="{3C6094C2-BA20-43EB-8A45-2316EACCA761}"/>
                </a:ext>
              </a:extLst>
            </xdr:cNvPr>
            <xdr:cNvGraphicFramePr/>
          </xdr:nvGraphicFramePr>
          <xdr:xfrm>
            <a:off x="0" y="0"/>
            <a:ext cx="0" cy="0"/>
          </xdr:xfrm>
          <a:graphic>
            <a:graphicData uri="http://schemas.microsoft.com/office/drawing/2010/slicer">
              <sle:slicer xmlns:sle="http://schemas.microsoft.com/office/drawing/2010/slicer" name="Lengthservice Category 1"/>
            </a:graphicData>
          </a:graphic>
        </xdr:graphicFrame>
      </mc:Choice>
      <mc:Fallback>
        <xdr:sp macro="" textlink="">
          <xdr:nvSpPr>
            <xdr:cNvPr id="0" name=""/>
            <xdr:cNvSpPr>
              <a:spLocks noTextEdit="1"/>
            </xdr:cNvSpPr>
          </xdr:nvSpPr>
          <xdr:spPr>
            <a:xfrm>
              <a:off x="120316" y="512344"/>
              <a:ext cx="9775657" cy="5905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110290</xdr:colOff>
      <xdr:row>5</xdr:row>
      <xdr:rowOff>140368</xdr:rowOff>
    </xdr:from>
    <xdr:to>
      <xdr:col>16</xdr:col>
      <xdr:colOff>100264</xdr:colOff>
      <xdr:row>9</xdr:row>
      <xdr:rowOff>10026</xdr:rowOff>
    </xdr:to>
    <mc:AlternateContent xmlns:mc="http://schemas.openxmlformats.org/markup-compatibility/2006">
      <mc:Choice xmlns:a14="http://schemas.microsoft.com/office/drawing/2010/main" Requires="a14">
        <xdr:graphicFrame macro="">
          <xdr:nvGraphicFramePr>
            <xdr:cNvPr id="16" name="Age Category 1">
              <a:extLst>
                <a:ext uri="{FF2B5EF4-FFF2-40B4-BE49-F238E27FC236}">
                  <a16:creationId xmlns:a16="http://schemas.microsoft.com/office/drawing/2014/main" id="{0FD05A70-037B-4395-AA61-28B00DC79311}"/>
                </a:ext>
              </a:extLst>
            </xdr:cNvPr>
            <xdr:cNvGraphicFramePr/>
          </xdr:nvGraphicFramePr>
          <xdr:xfrm>
            <a:off x="0" y="0"/>
            <a:ext cx="0" cy="0"/>
          </xdr:xfrm>
          <a:graphic>
            <a:graphicData uri="http://schemas.microsoft.com/office/drawing/2010/slicer">
              <sle:slicer xmlns:sle="http://schemas.microsoft.com/office/drawing/2010/slicer" name="Age Category 1"/>
            </a:graphicData>
          </a:graphic>
        </xdr:graphicFrame>
      </mc:Choice>
      <mc:Fallback>
        <xdr:sp macro="" textlink="">
          <xdr:nvSpPr>
            <xdr:cNvPr id="0" name=""/>
            <xdr:cNvSpPr>
              <a:spLocks noTextEdit="1"/>
            </xdr:cNvSpPr>
          </xdr:nvSpPr>
          <xdr:spPr>
            <a:xfrm>
              <a:off x="110290" y="1092868"/>
              <a:ext cx="9775658" cy="6316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c:userShapes xmlns:c="http://schemas.openxmlformats.org/drawingml/2006/chart">
  <cdr:relSizeAnchor xmlns:cdr="http://schemas.openxmlformats.org/drawingml/2006/chartDrawing">
    <cdr:from>
      <cdr:x>0.04255</cdr:x>
      <cdr:y>0.93194</cdr:y>
    </cdr:from>
    <cdr:to>
      <cdr:x>0.87589</cdr:x>
      <cdr:y>1</cdr:y>
    </cdr:to>
    <cdr:sp macro="" textlink="">
      <cdr:nvSpPr>
        <cdr:cNvPr id="2" name="TextBox 1">
          <a:extLst xmlns:a="http://schemas.openxmlformats.org/drawingml/2006/main">
            <a:ext uri="{FF2B5EF4-FFF2-40B4-BE49-F238E27FC236}">
              <a16:creationId xmlns:a16="http://schemas.microsoft.com/office/drawing/2014/main" id="{A4987F69-3472-B03E-A358-6F44020D3375}"/>
            </a:ext>
          </a:extLst>
        </cdr:cNvPr>
        <cdr:cNvSpPr txBox="1"/>
      </cdr:nvSpPr>
      <cdr:spPr>
        <a:xfrm xmlns:a="http://schemas.openxmlformats.org/drawingml/2006/main">
          <a:off x="114299" y="3390900"/>
          <a:ext cx="2238375" cy="2476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Georgia" panose="02040502050405020303" pitchFamily="18" charset="0"/>
            </a:rPr>
            <a:t>Top</a:t>
          </a:r>
          <a:r>
            <a:rPr lang="en-GB" sz="900" baseline="0">
              <a:latin typeface="Georgia" panose="02040502050405020303" pitchFamily="18" charset="0"/>
            </a:rPr>
            <a:t> 10 Job Title with Max Absent Days</a:t>
          </a:r>
          <a:endParaRPr lang="en-GB" sz="900">
            <a:latin typeface="Georgia" panose="02040502050405020303" pitchFamily="18" charset="0"/>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0.04762</cdr:x>
      <cdr:y>0.93634</cdr:y>
    </cdr:from>
    <cdr:to>
      <cdr:x>0.97849</cdr:x>
      <cdr:y>1</cdr:y>
    </cdr:to>
    <cdr:sp macro="" textlink="">
      <cdr:nvSpPr>
        <cdr:cNvPr id="2" name="TextBox 1">
          <a:extLst xmlns:a="http://schemas.openxmlformats.org/drawingml/2006/main">
            <a:ext uri="{FF2B5EF4-FFF2-40B4-BE49-F238E27FC236}">
              <a16:creationId xmlns:a16="http://schemas.microsoft.com/office/drawing/2014/main" id="{5333BBB3-781F-CAF2-D781-5FDF6FE8D398}"/>
            </a:ext>
          </a:extLst>
        </cdr:cNvPr>
        <cdr:cNvSpPr txBox="1"/>
      </cdr:nvSpPr>
      <cdr:spPr>
        <a:xfrm xmlns:a="http://schemas.openxmlformats.org/drawingml/2006/main">
          <a:off x="126545" y="3362325"/>
          <a:ext cx="2473779" cy="2285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Georgia" panose="02040502050405020303" pitchFamily="18" charset="0"/>
            </a:rPr>
            <a:t>Top 10 Departments with Max Absent Days</a:t>
          </a:r>
        </a:p>
      </cdr:txBody>
    </cdr:sp>
  </cdr:relSizeAnchor>
</c:userShapes>
</file>

<file path=xl/drawings/drawing18.xml><?xml version="1.0" encoding="utf-8"?>
<c:userShapes xmlns:c="http://schemas.openxmlformats.org/drawingml/2006/chart">
  <cdr:relSizeAnchor xmlns:cdr="http://schemas.openxmlformats.org/drawingml/2006/chartDrawing">
    <cdr:from>
      <cdr:x>0.25053</cdr:x>
      <cdr:y>0.87129</cdr:y>
    </cdr:from>
    <cdr:to>
      <cdr:x>0.77495</cdr:x>
      <cdr:y>1</cdr:y>
    </cdr:to>
    <cdr:sp macro="" textlink="">
      <cdr:nvSpPr>
        <cdr:cNvPr id="2" name="TextBox 1">
          <a:extLst xmlns:a="http://schemas.openxmlformats.org/drawingml/2006/main">
            <a:ext uri="{FF2B5EF4-FFF2-40B4-BE49-F238E27FC236}">
              <a16:creationId xmlns:a16="http://schemas.microsoft.com/office/drawing/2014/main" id="{55A058A7-064E-149C-1C88-01287040126F}"/>
            </a:ext>
          </a:extLst>
        </cdr:cNvPr>
        <cdr:cNvSpPr txBox="1"/>
      </cdr:nvSpPr>
      <cdr:spPr>
        <a:xfrm xmlns:a="http://schemas.openxmlformats.org/drawingml/2006/main">
          <a:off x="1123950" y="1676400"/>
          <a:ext cx="2352676" cy="2476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Georgia" panose="02040502050405020303" pitchFamily="18" charset="0"/>
            </a:rPr>
            <a:t>Top</a:t>
          </a:r>
          <a:r>
            <a:rPr lang="en-GB" sz="900" baseline="0">
              <a:latin typeface="Georgia" panose="02040502050405020303" pitchFamily="18" charset="0"/>
            </a:rPr>
            <a:t> 10 Location with Max Absent Days</a:t>
          </a:r>
          <a:endParaRPr lang="en-GB" sz="900">
            <a:latin typeface="Georgia" panose="02040502050405020303" pitchFamily="18" charset="0"/>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0.30898</cdr:x>
      <cdr:y>0.87879</cdr:y>
    </cdr:from>
    <cdr:to>
      <cdr:x>0.73904</cdr:x>
      <cdr:y>1</cdr:y>
    </cdr:to>
    <cdr:sp macro="" textlink="">
      <cdr:nvSpPr>
        <cdr:cNvPr id="2" name="TextBox 1">
          <a:extLst xmlns:a="http://schemas.openxmlformats.org/drawingml/2006/main">
            <a:ext uri="{FF2B5EF4-FFF2-40B4-BE49-F238E27FC236}">
              <a16:creationId xmlns:a16="http://schemas.microsoft.com/office/drawing/2014/main" id="{9505BE85-27BA-4778-580C-429B25251181}"/>
            </a:ext>
          </a:extLst>
        </cdr:cNvPr>
        <cdr:cNvSpPr txBox="1"/>
      </cdr:nvSpPr>
      <cdr:spPr>
        <a:xfrm xmlns:a="http://schemas.openxmlformats.org/drawingml/2006/main">
          <a:off x="1409700" y="1657350"/>
          <a:ext cx="1962150" cy="2285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latin typeface="Georgia" panose="02040502050405020303" pitchFamily="18" charset="0"/>
            </a:rPr>
            <a:t>Division</a:t>
          </a:r>
          <a:r>
            <a:rPr lang="en-GB" sz="1100" baseline="0"/>
            <a:t> with Max Absent Days</a:t>
          </a:r>
          <a:endParaRPr lang="en-GB" sz="1100"/>
        </a:p>
      </cdr:txBody>
    </cdr:sp>
  </cdr:relSizeAnchor>
</c:userShapes>
</file>

<file path=xl/drawings/drawing20.xml><?xml version="1.0" encoding="utf-8"?>
<xdr:wsDr xmlns:xdr="http://schemas.openxmlformats.org/drawingml/2006/spreadsheetDrawing" xmlns:a="http://schemas.openxmlformats.org/drawingml/2006/main">
  <xdr:twoCellAnchor>
    <xdr:from>
      <xdr:col>4</xdr:col>
      <xdr:colOff>80961</xdr:colOff>
      <xdr:row>8</xdr:row>
      <xdr:rowOff>180975</xdr:rowOff>
    </xdr:from>
    <xdr:to>
      <xdr:col>9</xdr:col>
      <xdr:colOff>514350</xdr:colOff>
      <xdr:row>20</xdr:row>
      <xdr:rowOff>95250</xdr:rowOff>
    </xdr:to>
    <xdr:graphicFrame macro="">
      <xdr:nvGraphicFramePr>
        <xdr:cNvPr id="4" name="Chart 3">
          <a:extLst>
            <a:ext uri="{FF2B5EF4-FFF2-40B4-BE49-F238E27FC236}">
              <a16:creationId xmlns:a16="http://schemas.microsoft.com/office/drawing/2014/main" id="{9E94C0A6-8171-9C4B-9880-FA41A276B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1914525</xdr:colOff>
      <xdr:row>1</xdr:row>
      <xdr:rowOff>142875</xdr:rowOff>
    </xdr:from>
    <xdr:to>
      <xdr:col>3</xdr:col>
      <xdr:colOff>247650</xdr:colOff>
      <xdr:row>18</xdr:row>
      <xdr:rowOff>57150</xdr:rowOff>
    </xdr:to>
    <xdr:graphicFrame macro="">
      <xdr:nvGraphicFramePr>
        <xdr:cNvPr id="8" name="Chart 7">
          <a:extLst>
            <a:ext uri="{FF2B5EF4-FFF2-40B4-BE49-F238E27FC236}">
              <a16:creationId xmlns:a16="http://schemas.microsoft.com/office/drawing/2014/main" id="{0AD7110F-8779-1B7C-1515-10502B3A6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133350</xdr:colOff>
      <xdr:row>0</xdr:row>
      <xdr:rowOff>95251</xdr:rowOff>
    </xdr:from>
    <xdr:to>
      <xdr:col>6</xdr:col>
      <xdr:colOff>123825</xdr:colOff>
      <xdr:row>12</xdr:row>
      <xdr:rowOff>161925</xdr:rowOff>
    </xdr:to>
    <xdr:graphicFrame macro="">
      <xdr:nvGraphicFramePr>
        <xdr:cNvPr id="2" name="Chart 1">
          <a:extLst>
            <a:ext uri="{FF2B5EF4-FFF2-40B4-BE49-F238E27FC236}">
              <a16:creationId xmlns:a16="http://schemas.microsoft.com/office/drawing/2014/main" id="{CB4756F5-713E-AEF9-8905-444C60F4A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466725</xdr:colOff>
      <xdr:row>10</xdr:row>
      <xdr:rowOff>0</xdr:rowOff>
    </xdr:from>
    <xdr:to>
      <xdr:col>11</xdr:col>
      <xdr:colOff>76200</xdr:colOff>
      <xdr:row>27</xdr:row>
      <xdr:rowOff>76200</xdr:rowOff>
    </xdr:to>
    <xdr:graphicFrame macro="">
      <xdr:nvGraphicFramePr>
        <xdr:cNvPr id="3" name="Chart 2">
          <a:extLst>
            <a:ext uri="{FF2B5EF4-FFF2-40B4-BE49-F238E27FC236}">
              <a16:creationId xmlns:a16="http://schemas.microsoft.com/office/drawing/2014/main" id="{625BEF6A-0CC9-15D0-9516-FFC00FD45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695326</xdr:colOff>
      <xdr:row>3</xdr:row>
      <xdr:rowOff>161925</xdr:rowOff>
    </xdr:from>
    <xdr:to>
      <xdr:col>3</xdr:col>
      <xdr:colOff>1038225</xdr:colOff>
      <xdr:row>15</xdr:row>
      <xdr:rowOff>38100</xdr:rowOff>
    </xdr:to>
    <xdr:graphicFrame macro="">
      <xdr:nvGraphicFramePr>
        <xdr:cNvPr id="2" name="Chart 1">
          <a:extLst>
            <a:ext uri="{FF2B5EF4-FFF2-40B4-BE49-F238E27FC236}">
              <a16:creationId xmlns:a16="http://schemas.microsoft.com/office/drawing/2014/main" id="{876B4835-F6BD-7666-180B-982A44D09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966787</xdr:colOff>
      <xdr:row>5</xdr:row>
      <xdr:rowOff>85725</xdr:rowOff>
    </xdr:from>
    <xdr:to>
      <xdr:col>2</xdr:col>
      <xdr:colOff>1009650</xdr:colOff>
      <xdr:row>16</xdr:row>
      <xdr:rowOff>85724</xdr:rowOff>
    </xdr:to>
    <xdr:graphicFrame macro="">
      <xdr:nvGraphicFramePr>
        <xdr:cNvPr id="4" name="Chart 3">
          <a:extLst>
            <a:ext uri="{FF2B5EF4-FFF2-40B4-BE49-F238E27FC236}">
              <a16:creationId xmlns:a16="http://schemas.microsoft.com/office/drawing/2014/main" id="{02CF9ABE-F03D-E0F2-9885-5EE9D545E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123825</xdr:colOff>
      <xdr:row>4</xdr:row>
      <xdr:rowOff>28575</xdr:rowOff>
    </xdr:from>
    <xdr:to>
      <xdr:col>5</xdr:col>
      <xdr:colOff>542925</xdr:colOff>
      <xdr:row>14</xdr:row>
      <xdr:rowOff>180975</xdr:rowOff>
    </xdr:to>
    <xdr:graphicFrame macro="">
      <xdr:nvGraphicFramePr>
        <xdr:cNvPr id="3" name="Chart 2">
          <a:extLst>
            <a:ext uri="{FF2B5EF4-FFF2-40B4-BE49-F238E27FC236}">
              <a16:creationId xmlns:a16="http://schemas.microsoft.com/office/drawing/2014/main" id="{4B75B3FC-367E-07DD-F24B-F03B7E121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990600</xdr:colOff>
      <xdr:row>6</xdr:row>
      <xdr:rowOff>0</xdr:rowOff>
    </xdr:from>
    <xdr:to>
      <xdr:col>9</xdr:col>
      <xdr:colOff>76200</xdr:colOff>
      <xdr:row>22</xdr:row>
      <xdr:rowOff>171450</xdr:rowOff>
    </xdr:to>
    <xdr:graphicFrame macro="">
      <xdr:nvGraphicFramePr>
        <xdr:cNvPr id="2" name="Chart 1">
          <a:extLst>
            <a:ext uri="{FF2B5EF4-FFF2-40B4-BE49-F238E27FC236}">
              <a16:creationId xmlns:a16="http://schemas.microsoft.com/office/drawing/2014/main" id="{BB82DD09-EACE-58EA-2C69-FFCC4AFA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1133474</xdr:colOff>
      <xdr:row>3</xdr:row>
      <xdr:rowOff>128587</xdr:rowOff>
    </xdr:from>
    <xdr:to>
      <xdr:col>9</xdr:col>
      <xdr:colOff>47625</xdr:colOff>
      <xdr:row>17</xdr:row>
      <xdr:rowOff>142875</xdr:rowOff>
    </xdr:to>
    <xdr:graphicFrame macro="">
      <xdr:nvGraphicFramePr>
        <xdr:cNvPr id="2" name="Chart 1">
          <a:extLst>
            <a:ext uri="{FF2B5EF4-FFF2-40B4-BE49-F238E27FC236}">
              <a16:creationId xmlns:a16="http://schemas.microsoft.com/office/drawing/2014/main" id="{DBCE2E69-366A-C244-60E7-61CA21F5C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3</xdr:col>
      <xdr:colOff>209550</xdr:colOff>
      <xdr:row>1</xdr:row>
      <xdr:rowOff>9525</xdr:rowOff>
    </xdr:from>
    <xdr:to>
      <xdr:col>7</xdr:col>
      <xdr:colOff>523875</xdr:colOff>
      <xdr:row>15</xdr:row>
      <xdr:rowOff>9525</xdr:rowOff>
    </xdr:to>
    <xdr:graphicFrame macro="">
      <xdr:nvGraphicFramePr>
        <xdr:cNvPr id="3" name="Chart 2">
          <a:extLst>
            <a:ext uri="{FF2B5EF4-FFF2-40B4-BE49-F238E27FC236}">
              <a16:creationId xmlns:a16="http://schemas.microsoft.com/office/drawing/2014/main" id="{E7499CD2-1EC7-4681-50CE-5CA93AE0A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1171575</xdr:colOff>
      <xdr:row>21</xdr:row>
      <xdr:rowOff>28575</xdr:rowOff>
    </xdr:from>
    <xdr:to>
      <xdr:col>9</xdr:col>
      <xdr:colOff>190500</xdr:colOff>
      <xdr:row>33</xdr:row>
      <xdr:rowOff>161925</xdr:rowOff>
    </xdr:to>
    <xdr:graphicFrame macro="">
      <xdr:nvGraphicFramePr>
        <xdr:cNvPr id="4" name="Chart 3">
          <a:extLst>
            <a:ext uri="{FF2B5EF4-FFF2-40B4-BE49-F238E27FC236}">
              <a16:creationId xmlns:a16="http://schemas.microsoft.com/office/drawing/2014/main" id="{FF8DEC36-0D48-37C7-7913-ACEFF55491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2</xdr:col>
      <xdr:colOff>4764</xdr:colOff>
      <xdr:row>7</xdr:row>
      <xdr:rowOff>38101</xdr:rowOff>
    </xdr:from>
    <xdr:to>
      <xdr:col>5</xdr:col>
      <xdr:colOff>47625</xdr:colOff>
      <xdr:row>19</xdr:row>
      <xdr:rowOff>19051</xdr:rowOff>
    </xdr:to>
    <xdr:graphicFrame macro="">
      <xdr:nvGraphicFramePr>
        <xdr:cNvPr id="3" name="Chart 2">
          <a:extLst>
            <a:ext uri="{FF2B5EF4-FFF2-40B4-BE49-F238E27FC236}">
              <a16:creationId xmlns:a16="http://schemas.microsoft.com/office/drawing/2014/main" id="{18F5745B-B490-016E-4884-644B2CD5E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1171575</xdr:colOff>
      <xdr:row>6</xdr:row>
      <xdr:rowOff>0</xdr:rowOff>
    </xdr:from>
    <xdr:to>
      <xdr:col>9</xdr:col>
      <xdr:colOff>190500</xdr:colOff>
      <xdr:row>20</xdr:row>
      <xdr:rowOff>76200</xdr:rowOff>
    </xdr:to>
    <xdr:graphicFrame macro="">
      <xdr:nvGraphicFramePr>
        <xdr:cNvPr id="3" name="Chart 2">
          <a:extLst>
            <a:ext uri="{FF2B5EF4-FFF2-40B4-BE49-F238E27FC236}">
              <a16:creationId xmlns:a16="http://schemas.microsoft.com/office/drawing/2014/main" id="{637492BE-61C8-9A4E-9FAA-DE7FB35C27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2</xdr:col>
      <xdr:colOff>447675</xdr:colOff>
      <xdr:row>2</xdr:row>
      <xdr:rowOff>152400</xdr:rowOff>
    </xdr:from>
    <xdr:to>
      <xdr:col>6</xdr:col>
      <xdr:colOff>600075</xdr:colOff>
      <xdr:row>13</xdr:row>
      <xdr:rowOff>9525</xdr:rowOff>
    </xdr:to>
    <xdr:graphicFrame macro="">
      <xdr:nvGraphicFramePr>
        <xdr:cNvPr id="2" name="Chart 1">
          <a:extLst>
            <a:ext uri="{FF2B5EF4-FFF2-40B4-BE49-F238E27FC236}">
              <a16:creationId xmlns:a16="http://schemas.microsoft.com/office/drawing/2014/main" id="{8741205A-58E2-8FE6-96FC-6DAC191D0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634812</xdr:colOff>
      <xdr:row>3</xdr:row>
      <xdr:rowOff>84605</xdr:rowOff>
    </xdr:from>
    <xdr:to>
      <xdr:col>5</xdr:col>
      <xdr:colOff>672353</xdr:colOff>
      <xdr:row>16</xdr:row>
      <xdr:rowOff>33618</xdr:rowOff>
    </xdr:to>
    <xdr:graphicFrame macro="">
      <xdr:nvGraphicFramePr>
        <xdr:cNvPr id="2" name="Chart 1">
          <a:extLst>
            <a:ext uri="{FF2B5EF4-FFF2-40B4-BE49-F238E27FC236}">
              <a16:creationId xmlns:a16="http://schemas.microsoft.com/office/drawing/2014/main" id="{AD784D80-D8C5-F99D-9868-9F5878542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85.369511226854" createdVersion="8" refreshedVersion="8" minRefreshableVersion="3" recordCount="8336" xr:uid="{00000000-000A-0000-FFFF-FFFF5F000000}">
  <cacheSource type="worksheet">
    <worksheetSource ref="A1:T8337" sheet="MFGEmployees4.csv Arima Pastry "/>
  </cacheSource>
  <cacheFields count="20">
    <cacheField name="EmployeeNumber" numFmtId="0">
      <sharedItems containsSemiMixedTypes="0" containsString="0" containsNumber="1" containsInteger="1" minValue="1" maxValue="8336"/>
    </cacheField>
    <cacheField name="Surname" numFmtId="0">
      <sharedItems/>
    </cacheField>
    <cacheField name="GivenName" numFmtId="0">
      <sharedItems/>
    </cacheField>
    <cacheField name="Full Name" numFmtId="0">
      <sharedItems count="8209">
        <s v="Gutierrez Molly"/>
        <s v="Hardwick Stephen"/>
        <s v="Delgado Chester"/>
        <s v="Simon Irene"/>
        <s v="Delvalle Edward"/>
        <s v="Jones Ernie"/>
        <s v="Buford Ralph"/>
        <s v="Lee Gregory"/>
        <s v="Smith Jerry"/>
        <s v="Beard Robert"/>
        <s v="Mathis John"/>
        <s v="Barajas John"/>
        <s v="Leonard James"/>
        <s v="Davis Janet"/>
        <s v="Bell Thomas"/>
        <s v="Combs Danny"/>
        <s v="Vivanco Anne"/>
        <s v="Craig Bobbie"/>
        <s v="Jones Ilona"/>
        <s v="Watkins Jan"/>
        <s v="Callaway Jesus"/>
        <s v="Hammett Josephine"/>
        <s v="Jarman Sandra"/>
        <s v="Butler Jennifer"/>
        <s v="Simons Larry"/>
        <s v="Mason Penny"/>
        <s v="Burton Theodore"/>
        <s v="Hunt Joseph"/>
        <s v="Loiselle Thomas"/>
        <s v="Nguyen William"/>
        <s v="Schrupp James"/>
        <s v="Donaldson Adriana"/>
        <s v="Thompson Felipe"/>
        <s v="Livingston Lester"/>
        <s v="Ashley Emma"/>
        <s v="Davis Jeffery"/>
        <s v="Farris Augustina"/>
        <s v="Colman Katherine"/>
        <s v="Martin Daniel"/>
        <s v="Atencio Morris"/>
        <s v="Harrod Gloria"/>
        <s v="Bell Angelo"/>
        <s v="Kelley Virginia"/>
        <s v="Turner Stephen"/>
        <s v="Mortimer Cecilia"/>
        <s v="Stutts Belle"/>
        <s v="Bryant John"/>
        <s v="Nolan John"/>
        <s v="Allison Connie"/>
        <s v="McAllister Greg"/>
        <s v="Murry Adam"/>
        <s v="Price David"/>
        <s v="McCoy Corey"/>
        <s v="Baker Linda"/>
        <s v="Shultz Charles"/>
        <s v="Medina Bonita"/>
        <s v="Houston Harold"/>
        <s v="Mejia James"/>
        <s v="Bates Charles"/>
        <s v="Ross Robert"/>
        <s v="Heller Joseph"/>
        <s v="Murray Faye"/>
        <s v="Allen Michelle"/>
        <s v="Jones Harvey"/>
        <s v="Nystrom Jane"/>
        <s v="Albright Paul"/>
        <s v="Lovely Janet"/>
        <s v="Strayhorn Billie"/>
        <s v="Jones Tammy"/>
        <s v="Gay Donald"/>
        <s v="Green Earnest"/>
        <s v="Riley Wendy"/>
        <s v="Malizia Randall"/>
        <s v="Lopez Florence"/>
        <s v="Howell Carol"/>
        <s v="Chico Joyce"/>
        <s v="White Anthony"/>
        <s v="Smith Danny"/>
        <s v="Porter Ana"/>
        <s v="Depaz Shari"/>
        <s v="Witkowski Alice"/>
        <s v="Alvarez Kenneth"/>
        <s v="Morales Soledad"/>
        <s v="Burden Alexis"/>
        <s v="Dyal William"/>
        <s v="Hayden Kenneth"/>
        <s v="Caban Joshua"/>
        <s v="Knight Mildred"/>
        <s v="Thurmond Linda"/>
        <s v="Monroe Terra"/>
        <s v="Velez Colleen"/>
        <s v="Martin Lisa"/>
        <s v="Godfrey Ramon"/>
        <s v="Jackson Monica"/>
        <s v="Craig Cristina"/>
        <s v="Schooley Daniel"/>
        <s v="Wireman Jacquie"/>
        <s v="Tripp Simone"/>
        <s v="Cousins Jessica"/>
        <s v="Drake Mildred"/>
        <s v="Gilreath Mary"/>
        <s v="Lundin Edwina"/>
        <s v="Gleason Esther"/>
        <s v="Sharma Donald"/>
        <s v="Hash Yvonne"/>
        <s v="Harris Arnold"/>
        <s v="Massey Christie"/>
        <s v="Webber Hobert"/>
        <s v="Edmondson Cynthia"/>
        <s v="Paschall Marjorie"/>
        <s v="Johnson Dexter"/>
        <s v="Fox Keith"/>
        <s v="Kamen Alan"/>
        <s v="Ogden Nancy"/>
        <s v="Ervin Patricia"/>
        <s v="Clark Pauline"/>
        <s v="Andrews Debra"/>
        <s v="Calderon Sybil"/>
        <s v="Torres Lee"/>
        <s v="Ward James"/>
        <s v="Browning Christiane"/>
        <s v="Wurth William"/>
        <s v="Prescott Wesley"/>
        <s v="Dunham Ligia"/>
        <s v="Garrett Steve"/>
        <s v="Alexander Tyrone"/>
        <s v="Cheek Mary"/>
        <s v="Ackerman Carrie"/>
        <s v="Johnson Patricia"/>
        <s v="Haley Carey"/>
        <s v="Hall Maria"/>
        <s v="Bunch Terra"/>
        <s v="Martin Terry"/>
        <s v="Bass Brian"/>
        <s v="Wagner Robert"/>
        <s v="McBride Joanne"/>
        <s v="Johnson Paul"/>
        <s v="Cook Anthony"/>
        <s v="Loch Dean"/>
        <s v="Defoor James"/>
        <s v="Wadlington Arthur"/>
        <s v="Harte Vanessa"/>
        <s v="Galindo Zachary"/>
        <s v="Reardon Kenneth"/>
        <s v="Flores Doris"/>
        <s v="Busch Alice"/>
        <s v="Phillips Alfredo"/>
        <s v="Lopez Christopher"/>
        <s v="Fernandez Emma"/>
        <s v="Westling Sharonda"/>
        <s v="Pelletier Ronald"/>
        <s v="Chacon William"/>
        <s v="Petty Leland"/>
        <s v="Whitmire Ernestine"/>
        <s v="Rivers Matthew"/>
        <s v="Meyers Kim"/>
        <s v="Hebert Sheree"/>
        <s v="Jacques Pearl"/>
        <s v="Valdez Gabriela"/>
        <s v="Vidrine Harold"/>
        <s v="Carbone Edith"/>
        <s v="Hernandez Leonard"/>
        <s v="Campbell Frank"/>
        <s v="Raley Charlie"/>
        <s v="Rayfield Robert"/>
        <s v="Shea Melinda"/>
        <s v="Coleman David"/>
        <s v="Haynes Patrick"/>
        <s v="Bonilla Frederick"/>
        <s v="Tobin Sonia"/>
        <s v="Wood Denise"/>
        <s v="Guajardo Cynthia"/>
        <s v="Marshall Caroline"/>
        <s v="Ray James"/>
        <s v="Baum Stephanie"/>
        <s v="Dubin Joesph"/>
        <s v="Giles Sarah"/>
        <s v="Layman Angelica"/>
        <s v="Martin Michaela"/>
        <s v="Williams Michael"/>
        <s v="Hoyt Arnold"/>
        <s v="Belliveau Tina"/>
        <s v="Hoffman Marvin"/>
        <s v="Slavin Paul"/>
        <s v="Rosenfeld Mary"/>
        <s v="Bryan Larry"/>
        <s v="Hines Oswaldo"/>
        <s v="Finley Anna"/>
        <s v="McCaffery Francis"/>
        <s v="Ditch Diana"/>
        <s v="Foster Bonnie"/>
        <s v="Mitchell Mary"/>
        <s v="Peterson Brenda"/>
        <s v="Stokley George"/>
        <s v="Hauser Harold"/>
        <s v="Russell James"/>
        <s v="Mott Daniel"/>
        <s v="Fernandez Michael"/>
        <s v="Burton Norman"/>
        <s v="Forrest Tamara"/>
        <s v="Britt Robert"/>
        <s v="Bennett Jimmy"/>
        <s v="Watkins Caitlin"/>
        <s v="Wann Amy"/>
        <s v="Roberson Dennis"/>
        <s v="Moore Francis"/>
        <s v="Johnson Philip"/>
        <s v="Parker Karen"/>
        <s v="Skipper Maria"/>
        <s v="Klein Jennifer"/>
        <s v="Vaughn Robert"/>
        <s v="Anthony Juan"/>
        <s v="Lavalley Glen"/>
        <s v="Bryant Minerva"/>
        <s v="Elmore Alfred"/>
        <s v="Johnson Billy"/>
        <s v="Ceaser Mary"/>
        <s v="Collier Steven"/>
        <s v="Aaron Michael"/>
        <s v="Moultrie Kevin"/>
        <s v="Witt Melissa"/>
        <s v="Duvall Gina"/>
        <s v="Willard Jeffrey"/>
        <s v="Jacobs Thomas"/>
        <s v="Lopes Larry"/>
        <s v="Wolfram Betty"/>
        <s v="Dunn Heather"/>
        <s v="Kroon Brent"/>
        <s v="Finke Michael"/>
        <s v="Hulett Florence"/>
        <s v="Ponce Melanie"/>
        <s v="Ellis Jeri"/>
        <s v="Cox Conrad"/>
        <s v="Smith Raymond"/>
        <s v="Banks Ryan"/>
        <s v="Kendall Bernadette"/>
        <s v="Fernandez Brian"/>
        <s v="Labrie Vicky"/>
        <s v="Ash Christopher"/>
        <s v="Salisbury Susan"/>
        <s v="Healy Ann"/>
        <s v="Blake Edward"/>
        <s v="Vega Yoshiko"/>
        <s v="Hamlin Francis"/>
        <s v="Adams Andre"/>
        <s v="Carruth Mary"/>
        <s v="Turner Robert"/>
        <s v="Norris Kristin"/>
        <s v="Wiley Mary"/>
        <s v="Francis Jocelyn"/>
        <s v="Goff Phillip"/>
        <s v="Reese Amanda"/>
        <s v="Keating David"/>
        <s v="McLaren Francis"/>
        <s v="Colucci Evelyn"/>
        <s v="Wilson Beverly"/>
        <s v="Thomas Ramon"/>
        <s v="Barnard Georgia"/>
        <s v="Perez Erin"/>
        <s v="Lindo Susan"/>
        <s v="Furman David"/>
        <s v="Neill Kelly"/>
        <s v="Hilyard Brian"/>
        <s v="Harder Gary"/>
        <s v="Goode Todd"/>
        <s v="Dunn Barbara"/>
        <s v="Leblanc Louis"/>
        <s v="Geist Gregory"/>
        <s v="McCann Hazel"/>
        <s v="Logan James"/>
        <s v="Salinas Ernest"/>
        <s v="Sherman Viola"/>
        <s v="Santo Hubert"/>
        <s v="Knotts James"/>
        <s v="Gaddy Tracy"/>
        <s v="Holloway Louisa"/>
        <s v="Fralick Thelma"/>
        <s v="Lamm Breanna"/>
        <s v="Gregor William"/>
        <s v="Galligan Gloria"/>
        <s v="Wilson Frank"/>
        <s v="Tice Andre"/>
        <s v="Weaver Phillip"/>
        <s v="Marshall Gwendolyn"/>
        <s v="Braud Alfonso"/>
        <s v="Kelleher Latonya"/>
        <s v="Gorski Henrietta"/>
        <s v="Murray Jennifer"/>
        <s v="Neill Harry"/>
        <s v="Gelinas Michael"/>
        <s v="Hansen Earl"/>
        <s v="Russo Lisa"/>
        <s v="Higginbotham John"/>
        <s v="Hollen Joseph"/>
        <s v="Utter Charles"/>
        <s v="Crafton Nancy"/>
        <s v="Curtis Freida"/>
        <s v="Ashley Bernice"/>
        <s v="Neal Amanda"/>
        <s v="Courtois Dennis"/>
        <s v="Mobley Willie"/>
        <s v="Noriega Mary"/>
        <s v="Moore William"/>
        <s v="Barrientez Xavier"/>
        <s v="Ingram Kenneth"/>
        <s v="Ober Steven"/>
        <s v="Hull Craig"/>
        <s v="Davis Lori"/>
        <s v="Sands Diane"/>
        <s v="Watts Ismael"/>
        <s v="Lynch Raymond"/>
        <s v="Gerard Kenneth"/>
        <s v="Daniel Jennifer"/>
        <s v="Guzman Sharon"/>
        <s v="Carbaugh Monica"/>
        <s v="Espinoza Steven"/>
        <s v="Mills Tiffany"/>
        <s v="Chamness Richard"/>
        <s v="Bricker Jacqueline"/>
        <s v="Yokoyama Jorge"/>
        <s v="Jackson Justin"/>
        <s v="Gomez Irene"/>
        <s v="Cromer Arthur"/>
        <s v="Davis Michael"/>
        <s v="Snowden Linda"/>
        <s v="Helton Mary"/>
        <s v="Shockley Franklin"/>
        <s v="Johnstone Armand"/>
        <s v="Linder Janice"/>
        <s v="Gonzalez Rodney"/>
        <s v="Stalder Lawrence"/>
        <s v="Price Daisy"/>
        <s v="Olson Ronald"/>
        <s v="Collins Timothy"/>
        <s v="Clay William"/>
        <s v="Davis Paul"/>
        <s v="Snow Darwin"/>
        <s v="Giuliani Philip"/>
        <s v="Kwan Mary"/>
        <s v="Moody Bebe"/>
        <s v="Burg Eleanor"/>
        <s v="Zamora Frances"/>
        <s v="Campbell Jeremiah"/>
        <s v="Alvarado Anabel"/>
        <s v="Hughes Margaret"/>
        <s v="Collins Grace"/>
        <s v="Cunningham Lisa"/>
        <s v="Corcoran Cassandra"/>
        <s v="Stier Amy"/>
        <s v="Horton Samuel"/>
        <s v="Jones Jorge"/>
        <s v="Davenport Leonard"/>
        <s v="Mullen David"/>
        <s v="Dobbs Samuel"/>
        <s v="Mendez Linda"/>
        <s v="Hedges Edward"/>
        <s v="Feldman Troy"/>
        <s v="Booth Blanca"/>
        <s v="Cummings Lance"/>
        <s v="Bober Colleen"/>
        <s v="Shaffer Justin"/>
        <s v="Reyes Lauren"/>
        <s v="Calles Mary"/>
        <s v="Rowen Todd"/>
        <s v="Meadows Carlos"/>
        <s v="Hurlburt Robert"/>
        <s v="Castillo Angela"/>
        <s v="Noriega Diane"/>
        <s v="Honaker George"/>
        <s v="Westman Stacy"/>
        <s v="Kuntz Daniel"/>
        <s v="Alonzo Janette"/>
        <s v="Walker Yvette"/>
        <s v="Garcia Maria"/>
        <s v="Myers Patrick"/>
        <s v="Martinez Esther"/>
        <s v="Norman Willie"/>
        <s v="March Joseph"/>
        <s v="Hays Danny"/>
        <s v="Patterson Ryan"/>
        <s v="Joyce Steve"/>
        <s v="Greenberg Tami"/>
        <s v="Wood Roland"/>
        <s v="Staub Carrie"/>
        <s v="Crisp Salvador"/>
        <s v="Drayton Megan"/>
        <s v="Morris Francisco"/>
        <s v="Stanko Rose"/>
        <s v="Pollard Katie"/>
        <s v="Lietz Katrina"/>
        <s v="Carpentier William"/>
        <s v="Johnson Jennifer"/>
        <s v="McCloud Michael"/>
        <s v="Martin Jose"/>
        <s v="Navarrete Leonard"/>
        <s v="Buendia Georgia"/>
        <s v="Cook Joseph"/>
        <s v="Winship Linda"/>
        <s v="Velez Lori"/>
        <s v="Paxson James"/>
        <s v="Foster Robert"/>
        <s v="Acevedo Earl"/>
        <s v="Oneal Nancy"/>
        <s v="Hunter Margaret"/>
        <s v="Miranda Sonya"/>
        <s v="Hernandez Walter"/>
        <s v="Russell Linda"/>
        <s v="Howard Ruby"/>
        <s v="Pickett Marta"/>
        <s v="McDonald Raquel"/>
        <s v="Usher Clifton"/>
        <s v="Click Audra"/>
        <s v="Whitman Gary"/>
        <s v="Vargas Susan"/>
        <s v="Owen Jay"/>
        <s v="Hayes Eric"/>
        <s v="Creighton Marie"/>
        <s v="Briones Karin"/>
        <s v="Kent Charles"/>
        <s v="Jones Jeremy"/>
        <s v="Pierce Anita"/>
        <s v="Andrews Sergio"/>
        <s v="Reeves Freddy"/>
        <s v="Tovar Sarah"/>
        <s v="Sullivan Stephen"/>
        <s v="Alexander Sarah"/>
        <s v="Hess Charles"/>
        <s v="Nance Elaine"/>
        <s v="Oneil Austin"/>
        <s v="Arrington Donna"/>
        <s v="Toliver Betty"/>
        <s v="Cox Sharon"/>
        <s v="Moore Charles"/>
        <s v="Adkins Jane"/>
        <s v="Smith Doris"/>
        <s v="Torres Frances"/>
        <s v="Hall Cristobal"/>
        <s v="Ruiz Richard"/>
        <s v="Marin Juan"/>
        <s v="Lee Helen"/>
        <s v="Watts April"/>
        <s v="Stevens Matt"/>
        <s v="Hufford Salena"/>
        <s v="Wood Shawnee"/>
        <s v="Powell Brittany"/>
        <s v="Richardson Michael"/>
        <s v="Burt Joy"/>
        <s v="Orsini Marcus"/>
        <s v="Webb Arthur"/>
        <s v="Hallock Lorine"/>
        <s v="Knight Cecelia"/>
        <s v="Archer Renee"/>
        <s v="Doris Richard"/>
        <s v="Tobey Melissa"/>
        <s v="Sheffield Rosemary"/>
        <s v="Rose Leslie"/>
        <s v="Davis Susan"/>
        <s v="Buda Thomas"/>
        <s v="Haveman Melinda"/>
        <s v="Jones Shannon"/>
        <s v="Hockman Patricia"/>
        <s v="Hall Lakeisha"/>
        <s v="Muir Latonya"/>
        <s v="Foster Paul"/>
        <s v="Coleman Ana"/>
        <s v="King Zoraida"/>
        <s v="Traylor Brenda"/>
        <s v="Clark Kevin"/>
        <s v="Camp Chris"/>
        <s v="Quesada Thomas"/>
        <s v="Smith Cathy"/>
        <s v="Willis Ray"/>
        <s v="Lyons Jeannette"/>
        <s v="Keith Larry"/>
        <s v="Morales Gerald"/>
        <s v="Jimenez Mike"/>
        <s v="Nusbaum William"/>
        <s v="Calcote Hildred"/>
        <s v="Alvarado Erica"/>
        <s v="Chang Gertrude"/>
        <s v="Williams Gracie"/>
        <s v="Bull Carey"/>
        <s v="Robbins Henry"/>
        <s v="Fernandez Jennifer"/>
        <s v="Spinks Danielle"/>
        <s v="Roos James"/>
        <s v="Vanleuven Raymond"/>
        <s v="Pettiford Jason"/>
        <s v="Grimes Elizabeth"/>
        <s v="Smith Nicholas"/>
        <s v="Mays Steven"/>
        <s v="Phillips Winston"/>
        <s v="Bertrand Michael"/>
        <s v="Lorenz Shane"/>
        <s v="Felix Carl"/>
        <s v="Green Anna"/>
        <s v="Nevitt Phillip"/>
        <s v="Troup Martha"/>
        <s v="Ross Eric"/>
        <s v="Farley Jerry"/>
        <s v="Moore Katherine"/>
        <s v="Sheppard Viviana"/>
        <s v="Brown Peggy"/>
        <s v="Davis Danielle"/>
        <s v="Leblanc Stephanie"/>
        <s v="Burton Stella"/>
        <s v="Kelley David"/>
        <s v="Ernst Karen"/>
        <s v="Callahan Paul"/>
        <s v="Head Geneva"/>
        <s v="Barr Joy"/>
        <s v="Alexis Janet"/>
        <s v="Boyd Gayle"/>
        <s v="Norberg John"/>
        <s v="Ogle Margaret"/>
        <s v="Soria Barbara"/>
        <s v="McMaster Tim"/>
        <s v="Hardy Nick"/>
        <s v="Devaney Stacey"/>
        <s v="Patterson Jackie"/>
        <s v="Lucas Julie"/>
        <s v="Wilson Walter"/>
        <s v="Bains Kelly"/>
        <s v="Hall Andrea"/>
        <s v="Baker Julio"/>
        <s v="Tart Joseph"/>
        <s v="Rogers John"/>
        <s v="Koopman Michele"/>
        <s v="Jones Virginia"/>
        <s v="Lawson Kim"/>
        <s v="Jones Joseph"/>
        <s v="Archer Patricia"/>
        <s v="Morgan Nathan"/>
        <s v="Tidwell Mary"/>
        <s v="Dominguez Jessica"/>
        <s v="Conley Leon"/>
        <s v="Shields Andrea"/>
        <s v="Higgins Roger"/>
        <s v="Payne Linda"/>
        <s v="Baughman Julius"/>
        <s v="Beerman Clyde"/>
        <s v="Sandoval Viola"/>
        <s v="Hernandez Ione"/>
        <s v="Graham Cassandra"/>
        <s v="Fitts Kelly"/>
        <s v="Gross Jean"/>
        <s v="Ward Ronald"/>
        <s v="Jones George"/>
        <s v="Raines Shelly"/>
        <s v="Gardner Terry"/>
        <s v="Trejo Margaret"/>
        <s v="Faber Richard"/>
        <s v="Happel Jason"/>
        <s v="Jankowski Steven"/>
        <s v="Little Daniel"/>
        <s v="Hoskins Ernest"/>
        <s v="Englehart Kimberly"/>
        <s v="Miller Paul"/>
        <s v="Thompson Linda"/>
        <s v="Eastridge Alvin"/>
        <s v="Foster April"/>
        <s v="Zwilling Claire"/>
        <s v="Neilsen Joan"/>
        <s v="Hambrick Gertrude"/>
        <s v="Talbert Clara"/>
        <s v="Reynolds Bobby"/>
        <s v="Glowacki Maggie"/>
        <s v="Jernigan Caroline"/>
        <s v="Harrison Viva"/>
        <s v="Seitz Anthony"/>
        <s v="Dotson Sean"/>
        <s v="White Thelma"/>
        <s v="Higbee Connie"/>
        <s v="Spencer Ted"/>
        <s v="Tucker Ken"/>
        <s v="Westling Wm"/>
        <s v="Carroll Demetrius"/>
        <s v="Wood Rodger"/>
        <s v="Hand Marguerite"/>
        <s v="Wilson Patricia"/>
        <s v="Chan Norman"/>
        <s v="Wainwright Grace"/>
        <s v="Stevenson Pamela"/>
        <s v="Flores Jim"/>
        <s v="Campbell Deborah"/>
        <s v="Bunker Aileen"/>
        <s v="Dumas George"/>
        <s v="Allen Winnie"/>
        <s v="Tarbox Dawn"/>
        <s v="Snow Andrea"/>
        <s v="Gregg Willie"/>
        <s v="Anderson Maurice"/>
        <s v="Durbin Todd"/>
        <s v="Cristobal Kara"/>
        <s v="Burleson Angeline"/>
        <s v="Bowles Shani"/>
        <s v="Shaver Melanie"/>
        <s v="Arvizu Beth"/>
        <s v="Wright Clarence"/>
        <s v="Ehrlich Claribel"/>
        <s v="Archer Salome"/>
        <s v="White Louis"/>
        <s v="Collins Kristen"/>
        <s v="Farley Martha"/>
        <s v="Cadle Lonnie"/>
        <s v="Bellino Lorraine"/>
        <s v="Jung Stephanie"/>
        <s v="Owen Beverly"/>
        <s v="Murphy John"/>
        <s v="Adams Luis"/>
        <s v="Pullen Ray"/>
        <s v="Roberts Delores"/>
        <s v="Thrift Ruth"/>
        <s v="Engler Philip"/>
        <s v="Budde Irene"/>
        <s v="Winstead Creola"/>
        <s v="Wilson Carl"/>
        <s v="Birch Maria"/>
        <s v="McCormick Aaron"/>
        <s v="Jones John"/>
        <s v="Freed John"/>
        <s v="Hunt Andrea"/>
        <s v="Dunn David"/>
        <s v="Short Michael"/>
        <s v="Bechtel Bill"/>
        <s v="Hill Harley"/>
        <s v="Washington Jimmy"/>
        <s v="Clune Martha"/>
        <s v="Cole Mathew"/>
        <s v="Benedetto Nathaniel"/>
        <s v="Baldwin Donald"/>
        <s v="Whitham Patrick"/>
        <s v="Jensen Thomas"/>
        <s v="Ratliff Annie"/>
        <s v="Cole Allan"/>
        <s v="Brown Marjorie"/>
        <s v="Smith Kevin"/>
        <s v="Bounds Carl"/>
        <s v="Long Paula"/>
        <s v="Brennan Gina"/>
        <s v="Ebert Louis"/>
        <s v="Leclerc Mozella"/>
        <s v="Olsen Joshua"/>
        <s v="Peterson Bill"/>
        <s v="Allain Todd"/>
        <s v="Holmgren Jesus"/>
        <s v="Williamson Kathleen"/>
        <s v="Burgett Arthur"/>
        <s v="Markle John"/>
        <s v="Roselli Juliet"/>
        <s v="Wroblewski Rebecca"/>
        <s v="Sanchez Robert"/>
        <s v="Perez Ollie"/>
        <s v="Cox Frank"/>
        <s v="Robinson Derrick"/>
        <s v="Sims Teresa"/>
        <s v="Brown Carman"/>
        <s v="Thompson Doris"/>
        <s v="Bailey Helen"/>
        <s v="Foster Amanda"/>
        <s v="Edison Lula"/>
        <s v="Thorpe Trinidad"/>
        <s v="Hernandez Darlene"/>
        <s v="Reynolds Derrick"/>
        <s v="Walters Mark"/>
        <s v="Dixon Cristen"/>
        <s v="Saucedo Diana"/>
        <s v="Dion James"/>
        <s v="Beadles Bessie"/>
        <s v="Brown Josephine"/>
        <s v="Pritchett James"/>
        <s v="Poirier David"/>
        <s v="Carroll Jonathan"/>
        <s v="Arroyo Barry"/>
        <s v="Huber Alvin"/>
        <s v="McFarland Nancy"/>
        <s v="Snell Clara"/>
        <s v="Bowser Debra"/>
        <s v="Sheehan Frances"/>
        <s v="Olszewski Norma"/>
        <s v="Little Gilberto"/>
        <s v="Wood Rebecca"/>
        <s v="Bierman Pedro"/>
        <s v="Coleman Christopher"/>
        <s v="Gamez Dean"/>
        <s v="Herrera Lisa"/>
        <s v="McLain Juanita"/>
        <s v="Stevens Johanna"/>
        <s v="Grady Kimberly"/>
        <s v="Ryan Jason"/>
        <s v="Nott Loren"/>
        <s v="Wills Jennette"/>
        <s v="Barbee Jean"/>
        <s v="Jackson Marguerite"/>
        <s v="Kenyon Mary"/>
        <s v="Richardson James"/>
        <s v="Heck Kristopher"/>
        <s v="Williams Alvin"/>
        <s v="Smith Shirley"/>
        <s v="Shepherd Debra"/>
        <s v="Robbins Missy"/>
        <s v="Kisner Wesley"/>
        <s v="Lucas Irena"/>
        <s v="Stephens Jared"/>
        <s v="Andre Brandon"/>
        <s v="Hurt Reva"/>
        <s v="Ladd Hilton"/>
        <s v="Clark Stephanie"/>
        <s v="Barber Matthew"/>
        <s v="Frank Zola"/>
        <s v="Remington Irving"/>
        <s v="Shepherd Shelby"/>
        <s v="Estrada Missy"/>
        <s v="Earl Britt"/>
        <s v="Robles Billie"/>
        <s v="Blackwell Jonathan"/>
        <s v="Baker Letha"/>
        <s v="Gonzalez Martin"/>
        <s v="Baldwin Bradley"/>
        <s v="Carrington Robert"/>
        <s v="Matthews Janis"/>
        <s v="Quezada Gloria"/>
        <s v="Fox Trina"/>
        <s v="Fowler Isabel"/>
        <s v="Meurer Wm"/>
        <s v="Laster Alecia"/>
        <s v="Malone Mechelle"/>
        <s v="Nall Joan"/>
        <s v="Willoughby Jessica"/>
        <s v="Ganz Nancy"/>
        <s v="Watts William"/>
        <s v="Jenkins Douglas"/>
        <s v="Flores Vickie"/>
        <s v="Range James"/>
        <s v="Moore Leslie"/>
        <s v="Erlandson Crystal"/>
        <s v="Edmonds Peggy"/>
        <s v="Byers Emily"/>
        <s v="Poole David"/>
        <s v="Watson William"/>
        <s v="Craig Christopher"/>
        <s v="Plummer James"/>
        <s v="Patterson Jamie"/>
        <s v="Bennett Valerie"/>
        <s v="Fuller Sandra"/>
        <s v="Eastman Dorian"/>
        <s v="Adamson Daniel"/>
        <s v="Walker Tim"/>
        <s v="Patterson Gerardo"/>
        <s v="Huck Ann"/>
        <s v="Ruby Linda"/>
        <s v="Joseph Horace"/>
        <s v="Quezada Edna"/>
        <s v="Taylor Spencer"/>
        <s v="Liberatore Helen"/>
        <s v="Williams Isabelle"/>
        <s v="Wilburn Tom"/>
        <s v="Myers Daniel"/>
        <s v="Clark Eric"/>
        <s v="Grier Stephanie"/>
        <s v="Lopez Sandra"/>
        <s v="Fugate Bertha"/>
        <s v="Hoover Robert"/>
        <s v="Cockrum Chris"/>
        <s v="Salazar Allan"/>
        <s v="Arsenault Toney"/>
        <s v="Bergan Nathan"/>
        <s v="Nelson Jennifer"/>
        <s v="Anderson Anthony"/>
        <s v="Swain Dessie"/>
        <s v="Fitz Ernest"/>
        <s v="Reyes Ashley"/>
        <s v="Duran Wallace"/>
        <s v="Whittaker Paul"/>
        <s v="Brown Joel"/>
        <s v="Banks Tracy"/>
        <s v="Zeigler Hans"/>
        <s v="White Floyd"/>
        <s v="Niles Angela"/>
        <s v="Rocha Jennifer"/>
        <s v="Glass Donald"/>
        <s v="Holl Geraldine"/>
        <s v="Garcia Eugene"/>
        <s v="Ramsay Don"/>
        <s v="Sligh Heather"/>
        <s v="Gibson Brian"/>
        <s v="Cohen Renate"/>
        <s v="Cooper Mary"/>
        <s v="Henley Elizebeth"/>
        <s v="Dade Bessie"/>
        <s v="Bergman Daniel"/>
        <s v="Carter Alex"/>
        <s v="Sampson Elsie"/>
        <s v="Drummond Linda"/>
        <s v="Macias Kimberly"/>
        <s v="Bergeron Rolando"/>
        <s v="Starnes William"/>
        <s v="Ames Larry"/>
        <s v="Rodriquez Brian"/>
        <s v="Graham Margarett"/>
        <s v="Mysliwiec William"/>
        <s v="Bischoff Roy"/>
        <s v="Sharp Phillip"/>
        <s v="Gasser Melissa"/>
        <s v="Ward David"/>
        <s v="Dorsey Kristy"/>
        <s v="Neri Bill"/>
        <s v="Young John"/>
        <s v="Patterson Pauline"/>
        <s v="Manges Dustin"/>
        <s v="Gladney Anthony"/>
        <s v="Inman Madonna"/>
        <s v="Katz Brittany"/>
        <s v="England Wade"/>
        <s v="Coley Linda"/>
        <s v="Fitzmaurice Amy"/>
        <s v="Rasnick Peter"/>
        <s v="Ramirez Joyce"/>
        <s v="James Patricia"/>
        <s v="Davis Henry"/>
        <s v="McLendon Jay"/>
        <s v="Bowman Ramon"/>
        <s v="Beltran James"/>
        <s v="Israel Terry"/>
        <s v="Miller Starla"/>
        <s v="Young Robert"/>
        <s v="Perkins Linda"/>
        <s v="Mahon William"/>
        <s v="Stricklin Allen"/>
        <s v="Toller Jill"/>
        <s v="Williams Maria"/>
        <s v="Erickson John"/>
        <s v="Woodard Jane"/>
        <s v="Brown James"/>
        <s v="Berge Dennis"/>
        <s v="Braun Tamra"/>
        <s v="McHenry Edna"/>
        <s v="Scott Thelma"/>
        <s v="Alexander Sylvester"/>
        <s v="Humes Jason"/>
        <s v="Erickson Burt"/>
        <s v="Sickles Gregory"/>
        <s v="Herring Beverly"/>
        <s v="Bessler Cathy"/>
        <s v="Chapman Marshall"/>
        <s v="Rouleau David"/>
        <s v="Minter Wendy"/>
        <s v="Lovin Julie"/>
        <s v="Maya Shelley"/>
        <s v="Obrien Julianna"/>
        <s v="McElhannon Harold"/>
        <s v="Braun Barbara"/>
        <s v="Morales Arie"/>
        <s v="Pardo Edith"/>
        <s v="Sullivan Daniel"/>
        <s v="Wilson Lucille"/>
        <s v="Rutledge Corey"/>
        <s v="Thompson Robert"/>
        <s v="Schilling Ismael"/>
        <s v="Hunt Nikole"/>
        <s v="Cohen William"/>
        <s v="Silvers Deloris"/>
        <s v="Meyer Amanda"/>
        <s v="Bowers Beverly"/>
        <s v="Luther Mary"/>
        <s v="Vice Charles"/>
        <s v="Scott Kerry"/>
        <s v="Dyer Andres"/>
        <s v="Lemire James"/>
        <s v="Strickler Shaniqua"/>
        <s v="Allen Walter"/>
        <s v="Alonzo William"/>
        <s v="Hammack Gina"/>
        <s v="Eilers Joseph"/>
        <s v="Cyr Fredrick"/>
        <s v="Strickland Sara"/>
        <s v="Biddle Clarence"/>
        <s v="Mobley Angela"/>
        <s v="Larkin Darlene"/>
        <s v="Roberts Christopher"/>
        <s v="Gonsalves Ethel"/>
        <s v="Fudge Troy"/>
        <s v="Buckley Nora"/>
        <s v="Stoltzfus Dwight"/>
        <s v="Russo Brenda"/>
        <s v="Brown Jonathan"/>
        <s v="Smith Michael"/>
        <s v="Rivera Russell"/>
        <s v="Pauley James"/>
        <s v="Thomason Sonya"/>
        <s v="Garceau Virginia"/>
        <s v="Stringfellow Eric"/>
        <s v="Williams John"/>
        <s v="Garcia Kelly"/>
        <s v="Lambert Timothy"/>
        <s v="Babich Elizabeth"/>
        <s v="Frazier Freda"/>
        <s v="Beckham Joan"/>
        <s v="Whitener Denise"/>
        <s v="Garnica Donald"/>
        <s v="Quinn Sandra"/>
        <s v="Littlefield Erica"/>
        <s v="Hill Eula"/>
        <s v="Barren Alice"/>
        <s v="Royston Milton"/>
        <s v="Mitchum Joseph"/>
        <s v="Poole Jesse"/>
        <s v="Turk James"/>
        <s v="Smith Sheila"/>
        <s v="Green Angela"/>
        <s v="Engle Josefina"/>
        <s v="Ward Milton"/>
        <s v="Atchison Rebecca"/>
        <s v="Kaufmann Patricia"/>
        <s v="Beshears Toby"/>
        <s v="Martens Betty"/>
        <s v="Carrington Louise"/>
        <s v="Hall Gloria"/>
        <s v="Williams Justin"/>
        <s v="Wright Joseph"/>
        <s v="Dixon Janet"/>
        <s v="Bishop Anne"/>
        <s v="Culver Neil"/>
        <s v="Dillard Martha"/>
        <s v="Sledge Albert"/>
        <s v="Gills Carol"/>
        <s v="Kirkham Garrett"/>
        <s v="Whitehead Diana"/>
        <s v="Rogers Mary"/>
        <s v="Brownlee Barton"/>
        <s v="Koehn Luisa"/>
        <s v="Ratliff Wesley"/>
        <s v="Croft Allison"/>
        <s v="Palmer Margaret"/>
        <s v="Batista Carla"/>
        <s v="Falgoust Rebecca"/>
        <s v="Pullen George"/>
        <s v="Mayes Ora"/>
        <s v="Sullivan Michael"/>
        <s v="McDonald Jeremy"/>
        <s v="Snider Theresa"/>
        <s v="Casto Lamont"/>
        <s v="Whittenburg Michael"/>
        <s v="Heath Daniel"/>
        <s v="Rollins Evelyn"/>
        <s v="Ainsworth James"/>
        <s v="Ritter Anna"/>
        <s v="Tanner Mary"/>
        <s v="Dunn Jorge"/>
        <s v="Evans Willard"/>
        <s v="Tillis Gary"/>
        <s v="Clarke Jonathan"/>
        <s v="Phillips Brittany"/>
        <s v="Simon Marc"/>
        <s v="Thorne Jerry"/>
        <s v="Bishop William"/>
        <s v="Harley Clifford"/>
        <s v="Ayers Martin"/>
        <s v="Wright Constance"/>
        <s v="Rice Marian"/>
        <s v="Hector Brian"/>
        <s v="Godfrey Brenda"/>
        <s v="Carpenter Katherine"/>
        <s v="Miller Barbara"/>
        <s v="Harris Esther"/>
        <s v="Arriaga Connie"/>
        <s v="Green Aaron"/>
        <s v="Bowman Edmund"/>
        <s v="Rose William"/>
        <s v="Long Stephen"/>
        <s v="Patrick Julie"/>
        <s v="Berry Charles"/>
        <s v="Brame Robert"/>
        <s v="Neal Matt"/>
        <s v="Blair Bobbi"/>
        <s v="Sherwood Karrie"/>
        <s v="Miguel James"/>
        <s v="Sherman Richard"/>
        <s v="Ambler Mary"/>
        <s v="Hyatt James"/>
        <s v="Darrell Andre"/>
        <s v="Lewis Thomas"/>
        <s v="Ramirez Nancy"/>
        <s v="Carballo Robert"/>
        <s v="Stein Raymond"/>
        <s v="Williams Irene"/>
        <s v="Kephart William"/>
        <s v="Lewis Betty"/>
        <s v="Hirst Tommy"/>
        <s v="Vera Cynthia"/>
        <s v="Andrew Sparkle"/>
        <s v="Heredia Janet"/>
        <s v="Venuti Theresa"/>
        <s v="Adame Crystal"/>
        <s v="Ratcliff Collin"/>
        <s v="Reider Juliana"/>
        <s v="Madera Emogene"/>
        <s v="Norris Stella"/>
        <s v="Gauthier Michael"/>
        <s v="Johnson Dee"/>
        <s v="Lust Matthew"/>
        <s v="Forsyth Stanley"/>
        <s v="Hodge Denese"/>
        <s v="Carter Juan"/>
        <s v="Cope Rosemary"/>
        <s v="Wolf James"/>
        <s v="Estrada Susan"/>
        <s v="Bartling Luigi"/>
        <s v="Neely Maria"/>
        <s v="Gifford Thomas"/>
        <s v="Peterson Earnest"/>
        <s v="Jackson Christopher"/>
        <s v="Vasquez Virginia"/>
        <s v="Morin Matthew"/>
        <s v="Easter Roger"/>
        <s v="Martin Joyce"/>
        <s v="Thomas Helen"/>
        <s v="Clark Richard"/>
        <s v="McCarty Joyce"/>
        <s v="Martin Ricardo"/>
        <s v="Pippin Gonzalo"/>
        <s v="Laughlin Keith"/>
        <s v="Norton Jack"/>
        <s v="Roberts Barbara"/>
        <s v="Revels Daniel"/>
        <s v="Chastain Casey"/>
        <s v="Lynde John"/>
        <s v="Steiner Trevor"/>
        <s v="Williams Gary"/>
        <s v="Mendez Carole"/>
        <s v="Tyson Ray"/>
        <s v="Hall William"/>
        <s v="Attebery Gene"/>
        <s v="Allen Christopher"/>
        <s v="Hart Ricardo"/>
        <s v="Hidalgo Miriam"/>
        <s v="Lovell Tammy"/>
        <s v="Huang Victor"/>
        <s v="Fisher Terry"/>
        <s v="Stuart Katherine"/>
        <s v="Blanco Marianna"/>
        <s v="Isabel Diane"/>
        <s v="Dale James"/>
        <s v="Logsdon Matt"/>
        <s v="Dan Thomas"/>
        <s v="Parker Kenneth"/>
        <s v="Hicks Dwight"/>
        <s v="Colmenero Larry"/>
        <s v="Hodgin Rachael"/>
        <s v="McLaughlin Ruby"/>
        <s v="Zamora Stanley"/>
        <s v="Cooper Katherine"/>
        <s v="Kaminski Laura"/>
        <s v="Paulk Darlene"/>
        <s v="Carter Elisa"/>
        <s v="Besser Steven"/>
        <s v="Smith Roger"/>
        <s v="Clemens George"/>
        <s v="Bryson Mary"/>
        <s v="Totten Clarence"/>
        <s v="Koenig Adam"/>
        <s v="Zielinski Gregory"/>
        <s v="Taylor Vanessa"/>
        <s v="Martin Angelo"/>
        <s v="Worthington Lesley"/>
        <s v="Farrell Marie"/>
        <s v="Santos Cathy"/>
        <s v="Chaput Max"/>
        <s v="Connolly Benjamin"/>
        <s v="Wilson Mary"/>
        <s v="Larson Hellen"/>
        <s v="Mariscal Charles"/>
        <s v="Lee Rhonda"/>
        <s v="Larabee Lisa"/>
        <s v="Choquette Mark"/>
        <s v="Wilks Bryan"/>
        <s v="Hansen James"/>
        <s v="Tibbs Eleanor"/>
        <s v="Hallock Diane"/>
        <s v="Mead Mary"/>
        <s v="Stark Cynthia"/>
        <s v="Barnett Richard"/>
        <s v="Martinek Hazel"/>
        <s v="Buckmaster Fred"/>
        <s v="Sullivan Melissa"/>
        <s v="Tate John"/>
        <s v="Devereaux Lisa"/>
        <s v="Crowe Susan"/>
        <s v="Young Jeffrey"/>
        <s v="Boyd Arthur"/>
        <s v="Goddard Richard"/>
        <s v="Wilson Steven"/>
        <s v="Faulkner Natalie"/>
        <s v="Williams Sheryl"/>
        <s v="Cadwallader Kiara"/>
        <s v="Miller Marion"/>
        <s v="Parks Richard"/>
        <s v="Delaughter Denise"/>
        <s v="Hendry Elva"/>
        <s v="McAvoy Justin"/>
        <s v="Rainey Judith"/>
        <s v="Wiese Mike"/>
        <s v="Borden Maurice"/>
        <s v="Fontaine Amanda"/>
        <s v="Trueblood Steven"/>
        <s v="Anderson Rory"/>
        <s v="Agar Lynda"/>
        <s v="Briscoe Lisa"/>
        <s v="Porter John"/>
        <s v="Alleman Phillip"/>
        <s v="Christensen Ruth"/>
        <s v="Price Kathryn"/>
        <s v="Ferretti Eleanor"/>
        <s v="Wilson Jessica"/>
        <s v="Newcomb William"/>
        <s v="Rome Claire"/>
        <s v="Howe Lydia"/>
        <s v="Gilbertson John"/>
        <s v="Michel Craig"/>
        <s v="Brantley Frank"/>
        <s v="Addison Oralia"/>
        <s v="Crumbley Harriett"/>
        <s v="Coleman Ruth"/>
        <s v="Ali Rose"/>
        <s v="Norton Terry"/>
        <s v="Mull Larry"/>
        <s v="Leishman Gil"/>
        <s v="Kim Christina"/>
        <s v="Appleton Jasmine"/>
        <s v="Ramirez Lydia"/>
        <s v="Hernandez Brian"/>
        <s v="Provost Jeremy"/>
        <s v="Kirk Dinah"/>
        <s v="Garcia Richard"/>
        <s v="Mandel Mark"/>
        <s v="Fox Jessica"/>
        <s v="Williams Timothy"/>
        <s v="Anderson May"/>
        <s v="Martin Antonia"/>
        <s v="Barnes Etsuko"/>
        <s v="Erickson Jorge"/>
        <s v="Dorsey Bradley"/>
        <s v="Lesperance Rodney"/>
        <s v="Watson Francis"/>
        <s v="Topete Dallas"/>
        <s v="Marquart Darrell"/>
        <s v="Robichaux Robert"/>
        <s v="Rodriguez Richard"/>
        <s v="Baldwin Joseph"/>
        <s v="Maclachlan Patrick"/>
        <s v="Gabriel Jacob"/>
        <s v="Haugen Carol"/>
        <s v="Martin Richard"/>
        <s v="Newsom Leroy"/>
        <s v="Harnois John"/>
        <s v="Kellogg John"/>
        <s v="Elmore William"/>
        <s v="Galloway Harold"/>
        <s v="Smith Rebecca"/>
        <s v="Fischer Ashley"/>
        <s v="Cochran Rachel"/>
        <s v="Figueiredo William"/>
        <s v="Robinson Darlene"/>
        <s v="McKee Johanna"/>
        <s v="Brecht Joseph"/>
        <s v="Thomas Janet"/>
        <s v="Howard Benjamin"/>
        <s v="Staggs Jay"/>
        <s v="Lewis Rachael"/>
        <s v="Porter Chanel"/>
        <s v="McCormick Bradley"/>
        <s v="Cheney Brad"/>
        <s v="Sink Jennifer"/>
        <s v="Francois Christopher"/>
        <s v="Chambers Gail"/>
        <s v="Laflamme Wallace"/>
        <s v="Fitzgerald Judith"/>
        <s v="Gonzalez Catherine"/>
        <s v="Whitman Gail"/>
        <s v="Legg Darlene"/>
        <s v="Jones Jack"/>
        <s v="Homan Robert"/>
        <s v="Anderson Betty"/>
        <s v="Hollins Jack"/>
        <s v="Sheridan Demarcus"/>
        <s v="Fitzpatrick Brice"/>
        <s v="Kurland Cassandra"/>
        <s v="Jarnagin Carolyn"/>
        <s v="Lee Cheryl"/>
        <s v="Kephart Gerald"/>
        <s v="Dunn Carl"/>
        <s v="Cantrell Frank"/>
        <s v="Garcia Mona"/>
        <s v="Campbell Howard"/>
        <s v="Velasquez Ada"/>
        <s v="Mills Duane"/>
        <s v="Manson Cindi"/>
        <s v="Staggers Edward"/>
        <s v="Wright Michael"/>
        <s v="Nicholas William"/>
        <s v="Hawthorn Mary"/>
        <s v="Ryan Marie"/>
        <s v="Pettus Lucas"/>
        <s v="Richardson Barry"/>
        <s v="Dean Leanne"/>
        <s v="Schutz William"/>
        <s v="Carroll Joseph"/>
        <s v="Barnhart Alexander"/>
        <s v="Johnson Linda"/>
        <s v="Kimura Odell"/>
        <s v="Rodas Flora"/>
        <s v="Gould Julio"/>
        <s v="Ryan Evelyn"/>
        <s v="Harper James"/>
        <s v="Perez Martha"/>
        <s v="Worthy Brenda"/>
        <s v="Hardy Travis"/>
        <s v="Briggs Charles"/>
        <s v="Smith Brenda"/>
        <s v="Berry Xavier"/>
        <s v="Young Roosevelt"/>
        <s v="Sheets Cindy"/>
        <s v="Rakestraw Melissa"/>
        <s v="Marquis Gregory"/>
        <s v="McCombs Earl"/>
        <s v="Ungar Russ"/>
        <s v="Shuster Dennis"/>
        <s v="Morris Ossie"/>
        <s v="Encarnacion Marlys"/>
        <s v="Manning Marva"/>
        <s v="Dunlap Sharon"/>
        <s v="Derby Andrea"/>
        <s v="Risner Susan"/>
        <s v="Ogara Raymond"/>
        <s v="Handy Andrew"/>
        <s v="Weaver Rene"/>
        <s v="Lawson Jeff"/>
        <s v="Nuss Jessica"/>
        <s v="Small Mildred"/>
        <s v="Cassidy David"/>
        <s v="Deluca Lee"/>
        <s v="Griffin Robin"/>
        <s v="Freed Richard"/>
        <s v="Figueroa Marie"/>
        <s v="Stegman Michael"/>
        <s v="Foster Jared"/>
        <s v="Parks Danny"/>
        <s v="Iacovelli Karen"/>
        <s v="Kennard Catherine"/>
        <s v="Bittle Christi"/>
        <s v="Lightner Robert"/>
        <s v="Trahan Effie"/>
        <s v="Curry Amanda"/>
        <s v="Arnold Cristal"/>
        <s v="Martin Jermaine"/>
        <s v="Foster Jasmin"/>
        <s v="Day Milton"/>
        <s v="Giles Brittany"/>
        <s v="Remaley Joseph"/>
        <s v="Peterson Katherine"/>
        <s v="Blumer William"/>
        <s v="Shutt Dennis"/>
        <s v="Birt June"/>
        <s v="Flaherty Billy"/>
        <s v="Beery Benito"/>
        <s v="Aiello Arthur"/>
        <s v="Johnson Matthew"/>
        <s v="Rodriguez Chris"/>
        <s v="Wiley Elvia"/>
        <s v="Groves Martha"/>
        <s v="Santiago Kim"/>
        <s v="Cunningham William"/>
        <s v="Heredia Jermaine"/>
        <s v="Miller Floyd"/>
        <s v="Summers Betty"/>
        <s v="Bradford Lisa"/>
        <s v="Welch Theresa"/>
        <s v="Arends Eva"/>
        <s v="Carlson Nora"/>
        <s v="Maldonado Ruby"/>
        <s v="Argo Roger"/>
        <s v="Judge Gerald"/>
        <s v="Moreno Dan"/>
        <s v="Moffett Raymond"/>
        <s v="Devereaux Chris"/>
        <s v="Legere Lynette"/>
        <s v="Winship Eugene"/>
        <s v="Bergman Tina"/>
        <s v="Lopez Crystal"/>
        <s v="Moore Gloria"/>
        <s v="Thiele Grover"/>
        <s v="Carle Eric"/>
        <s v="Mayor Pamela"/>
        <s v="Simms Doris"/>
        <s v="Denney Allen"/>
        <s v="Warwick Arthur"/>
        <s v="McClure Margaret"/>
        <s v="Higgins Dawn"/>
        <s v="Courtney Ruth"/>
        <s v="Housley David"/>
        <s v="Gran Mark"/>
        <s v="Wright Linda"/>
        <s v="Walsh Willie"/>
        <s v="Smith Sharonda"/>
        <s v="Garcia Bill"/>
        <s v="Russell Larry"/>
        <s v="Beard Elaine"/>
        <s v="Enright Joseph"/>
        <s v="Connor Charles"/>
        <s v="Moon Betty"/>
        <s v="Ayres Curtis"/>
        <s v="Larry Jeremy"/>
        <s v="Lujan Bobby"/>
        <s v="Myers Freda"/>
        <s v="Villa Alissa"/>
        <s v="Sorrels Philip"/>
        <s v="Robinson Matthew"/>
        <s v="Hardesty Anthony"/>
        <s v="Terry Tony"/>
        <s v="Silverman Martha"/>
        <s v="Larson Emily"/>
        <s v="Ruiz Mark"/>
        <s v="Campbell Patricia"/>
        <s v="Harper Ruby"/>
        <s v="Schneider Tamara"/>
        <s v="Harrington Melony"/>
        <s v="Hohman Janet"/>
        <s v="Wright Glenn"/>
        <s v="Bulger Christopher"/>
        <s v="Linsley Jeannette"/>
        <s v="Snow Kimberly"/>
        <s v="Helfrich Jerry"/>
        <s v="Marshall Ruben"/>
        <s v="Scott Ashley"/>
        <s v="Harris Kenneth"/>
        <s v="Gillenwater James"/>
        <s v="McPherson Sharon"/>
        <s v="Tanner Elba"/>
        <s v="Forsythe Theresa"/>
        <s v="Voris Clifford"/>
        <s v="Lopez Amy"/>
        <s v="Tanner Jose"/>
        <s v="Fernandez Thomas"/>
        <s v="Fitzgerald Lisa"/>
        <s v="Beery Leah"/>
        <s v="Reimer Freddie"/>
        <s v="Williams Ruth"/>
        <s v="Sallee James"/>
        <s v="Silva Martha"/>
        <s v="Gravely Melvin"/>
        <s v="Bates Cynthia"/>
        <s v="Cohen Charles"/>
        <s v="Moore Andre"/>
        <s v="Johnson Maria"/>
        <s v="Arnold Amber"/>
        <s v="Meneses Ashli"/>
        <s v="Martini Amber"/>
        <s v="Owens Tomas"/>
        <s v="McHenry James"/>
        <s v="Chang Mildred"/>
        <s v="Dabrowski James"/>
        <s v="Sanchez Daniel"/>
        <s v="Sierra Jeff"/>
        <s v="McCary Marie"/>
        <s v="Cain Josephine"/>
        <s v="Zapata Carmela"/>
        <s v="Buswell Richard"/>
        <s v="Hollingsworth Maria"/>
        <s v="Mudd Jason"/>
        <s v="Roeder Bridget"/>
        <s v="Lee Ernest"/>
        <s v="Burgos Christine"/>
        <s v="Machuca Tara"/>
        <s v="Braun Billy"/>
        <s v="Matthews Patricia"/>
        <s v="Matthews Rose"/>
        <s v="Larose Vonda"/>
        <s v="Ramirez Fredrick"/>
        <s v="Wicks Polly"/>
        <s v="Osterman Ahmad"/>
        <s v="Davies Leo"/>
        <s v="Allen Gwendolyn"/>
        <s v="Davis Jordan"/>
        <s v="Harney Clifford"/>
        <s v="Williams Adrienne"/>
        <s v="Mejia Albert"/>
        <s v="Glasco Gregory"/>
        <s v="Barragan Beverly"/>
        <s v="Lucero Lissette"/>
        <s v="Guzman Shirley"/>
        <s v="Barnett James"/>
        <s v="Hentges Graciela"/>
        <s v="Munsell Joel"/>
        <s v="Carter Denise"/>
        <s v="Champion Brandi"/>
        <s v="Turner Maria"/>
        <s v="Scott Marsha"/>
        <s v="Roach Mark"/>
        <s v="Priddy Margaret"/>
        <s v="Waters James"/>
        <s v="Moore Daniel"/>
        <s v="Cropper Margaret"/>
        <s v="Paxton Elaine"/>
        <s v="Atchison Kent"/>
        <s v="Harrell Charles"/>
        <s v="Derosa Bertha"/>
        <s v="Henke Johnson"/>
        <s v="Mosely Clyde"/>
        <s v="Guitierrez Larry"/>
        <s v="Pollak Ralph"/>
        <s v="Fisher Amanda"/>
        <s v="Sikes Sandra"/>
        <s v="Sizemore Roger"/>
        <s v="Brown Holly"/>
        <s v="Martinez Justine"/>
        <s v="Thompson Donald"/>
        <s v="Stitt John"/>
        <s v="Sanders Jose"/>
        <s v="Devore Eric"/>
        <s v="Durham Gerald"/>
        <s v="Maggi Cindy"/>
        <s v="Lee Diane"/>
        <s v="Goodwyn Donald"/>
        <s v="Cason Marion"/>
        <s v="Epps William"/>
        <s v="Wilker Domenic"/>
        <s v="Authement Anthony"/>
        <s v="Wiseman Sharon"/>
        <s v="Begley Paul"/>
        <s v="Anderson Mark"/>
        <s v="Harrison Kristina"/>
        <s v="Cooper Brenda"/>
        <s v="Filer Thomas"/>
        <s v="Comer George"/>
        <s v="Dee Kenneth"/>
        <s v="Blazek Sheila"/>
        <s v="Gold Olga"/>
        <s v="Timmins Leslie"/>
        <s v="Jones Jane"/>
        <s v="Crossland Scott"/>
        <s v="Boyer Deborah"/>
        <s v="Marcus James"/>
        <s v="Vidal Melinda"/>
        <s v="Ebert Stephanie"/>
        <s v="Clark Tammy"/>
        <s v="Ross Pauline"/>
        <s v="Yohe Rodney"/>
        <s v="Butts Dorothy"/>
        <s v="Lemus Jody"/>
        <s v="Littleton Linda"/>
        <s v="Darnell Francis"/>
        <s v="Dean Leon"/>
        <s v="Larson Virginia"/>
        <s v="Payson Robert"/>
        <s v="Horne Melanie"/>
        <s v="Chittenden Roger"/>
        <s v="Covington Carol"/>
        <s v="Rouse Timothy"/>
        <s v="Averill Eunice"/>
        <s v="Ramos Marvin"/>
        <s v="Gladden Coletta"/>
        <s v="Pettis Monica"/>
        <s v="Fanning Harold"/>
        <s v="Garcia Deanna"/>
        <s v="Reynolds Elizabeth"/>
        <s v="Alvarado Richard"/>
        <s v="Hardin Vicky"/>
        <s v="Garcia Alberta"/>
        <s v="Pineiro Lola"/>
        <s v="Hebert Lyle"/>
        <s v="Gibson Dennis"/>
        <s v="Baker Kevin"/>
        <s v="Hatcher Debbie"/>
        <s v="Weir Lisa"/>
        <s v="Short Raquel"/>
        <s v="Loving David"/>
        <s v="Walters Mary"/>
        <s v="Vinson Jack"/>
        <s v="Tandy Genoveva"/>
        <s v="Fox James"/>
        <s v="Peterson Alexander"/>
        <s v="Orr Harlan"/>
        <s v="Bigham Gale"/>
        <s v="Chambers Diana"/>
        <s v="Ho Marla"/>
        <s v="Utley Holly"/>
        <s v="McCoy Daren"/>
        <s v="Weldon Thomas"/>
        <s v="Watson Sara"/>
        <s v="Winter Lauren"/>
        <s v="Clark Ozella"/>
        <s v="McKnight Nanci"/>
        <s v="Hunley Jennifer"/>
        <s v="Petty Kathleen"/>
        <s v="Rosario George"/>
        <s v="Baez Gertrude"/>
        <s v="Jones Alberto"/>
        <s v="Stalcup Sarah"/>
        <s v="Longworth Reginald"/>
        <s v="Carroll Rodney"/>
        <s v="Bryant Jane"/>
        <s v="Pierre Stephen"/>
        <s v="Hall Lillian"/>
        <s v="Eaton Margaret"/>
        <s v="Delagarza Arthur"/>
        <s v="Eaton Mario"/>
        <s v="Wilson Marci"/>
        <s v="Thomas William"/>
        <s v="Beeman Joseph"/>
        <s v="Naquin Christina"/>
        <s v="Morgan Steven"/>
        <s v="Davis Amanda"/>
        <s v="Guerrero Theodore"/>
        <s v="Whitaker Kelly"/>
        <s v="Maloney Allen"/>
        <s v="Coleman Rhonda"/>
        <s v="Sims John"/>
        <s v="Wilson Kathryn"/>
        <s v="Lucas Frances"/>
        <s v="Walls Mary"/>
        <s v="Jackson Joyce"/>
        <s v="Godin David"/>
        <s v="Skaggs Walter"/>
        <s v="Chen Jeanette"/>
        <s v="Ladner Stephanie"/>
        <s v="Kelly Brian"/>
        <s v="Wheeler Frances"/>
        <s v="White Dolores"/>
        <s v="Shapiro Edmond"/>
        <s v="Abbott Monty"/>
        <s v="Sims Dorothy"/>
        <s v="Royal Shirley"/>
        <s v="Hammond Christopher"/>
        <s v="Sousa Roger"/>
        <s v="Trudel Barbara"/>
        <s v="Hinds Maricela"/>
        <s v="Tinsley Betty"/>
        <s v="Wallace David"/>
        <s v="Royster Lucile"/>
        <s v="Terpstra Hassan"/>
        <s v="Harding Lois"/>
        <s v="Russell Marjorie"/>
        <s v="Wilson Ignacio"/>
        <s v="James Charles"/>
        <s v="Nealey Joy"/>
        <s v="Spencer Cynthia"/>
        <s v="Ouimet Wally"/>
        <s v="Austin Ronald"/>
        <s v="Russell Joan"/>
        <s v="Mitchell Daniel"/>
        <s v="Anderson Douglas"/>
        <s v="Duran Margie"/>
        <s v="Roth Stanley"/>
        <s v="Magee Kathleen"/>
        <s v="Wood Katie"/>
        <s v="Taylor Michelle"/>
        <s v="Speed Ruben"/>
        <s v="Ramirez Barbara"/>
        <s v="Mecham Thomas"/>
        <s v="Dunn Van"/>
        <s v="Heid Dana"/>
        <s v="Edson Elsie"/>
        <s v="Nimmons John"/>
        <s v="Klein Ida"/>
        <s v="Gossett Sandra"/>
        <s v="Sullivan Nolan"/>
        <s v="Gutierrez Mitchell"/>
        <s v="Donohue James"/>
        <s v="Sousa James"/>
        <s v="Heroux Elijah"/>
        <s v="Hosier Christopher"/>
        <s v="Simpson Charlotte"/>
        <s v="Thompson Nicole"/>
        <s v="Aparicio Cheryl"/>
        <s v="Dreyer Steven"/>
        <s v="Brown Mark"/>
        <s v="Tindle Brenda"/>
        <s v="Moore Mary"/>
        <s v="McDougle Jewel"/>
        <s v="Naylor Mark"/>
        <s v="Orr Sharon"/>
        <s v="Gutierrez Sherman"/>
        <s v="Duckworth Lori"/>
        <s v="Styles Robert"/>
        <s v="Green Concepcion"/>
        <s v="Clark Maxine"/>
        <s v="Centeno Carlos"/>
        <s v="Spurlock Barbara"/>
        <s v="Barth Blanche"/>
        <s v="Davis Steven"/>
        <s v="Mann Danny"/>
        <s v="Stephens Annie"/>
        <s v="Forbush Michael"/>
        <s v="Wade Dennis"/>
        <s v="Strickland Amelia"/>
        <s v="Johnson Karen"/>
        <s v="Myers Dorothy"/>
        <s v="Bolin Elizabeth"/>
        <s v="Foret James"/>
        <s v="Brannum Gertrude"/>
        <s v="Fischer Robert"/>
        <s v="Toledo Sue"/>
        <s v="Ulloa Benjamin"/>
        <s v="Jackson Michael"/>
        <s v="Kolodziej Darron"/>
        <s v="Ridgeway Tammy"/>
        <s v="Dilday Michael"/>
        <s v="Coleman Eldon"/>
        <s v="Helms Lisa"/>
        <s v="Fujita Felicia"/>
        <s v="Senger Linda"/>
        <s v="Gupta Betty"/>
        <s v="Carson Sheila"/>
        <s v="Batts Jessie"/>
        <s v="Sippel Charlotte"/>
        <s v="Rivera George"/>
        <s v="Games Joseph"/>
        <s v="Ash Margie"/>
        <s v="Austin Richard"/>
        <s v="Coffman Kyle"/>
        <s v="Colgan Mayola"/>
        <s v="Replogle Rosetta"/>
        <s v="Moore Rene"/>
        <s v="Lee Cindy"/>
        <s v="Jones Eileen"/>
        <s v="Crabtree Lillian"/>
        <s v="England Kathy"/>
        <s v="Jaquez Judith"/>
        <s v="Sanchez Raymond"/>
        <s v="Benton Tina"/>
        <s v="Hogan Donnie"/>
        <s v="McCall Gabriel"/>
        <s v="Stalcup Nathan"/>
        <s v="Vasquez Donald"/>
        <s v="Ramirez Frank"/>
        <s v="Frampton Vanessa"/>
        <s v="Johnson Sam"/>
        <s v="Rodriguez Frank"/>
        <s v="Ceja Joseph"/>
        <s v="Watson John"/>
        <s v="Stanley Edythe"/>
        <s v="Hake Thomas"/>
        <s v="Murillo Tesha"/>
        <s v="Barnes Edna"/>
        <s v="Craig Nicholas"/>
        <s v="Peters Dorla"/>
        <s v="Abbott George"/>
        <s v="Levi Rebecca"/>
        <s v="Nelson Theresa"/>
        <s v="Herr Catherine"/>
        <s v="Sorg James"/>
        <s v="McDowell Tamara"/>
        <s v="Reed Brenda"/>
        <s v="Gustin Mitchell"/>
        <s v="Smith Jeremiah"/>
        <s v="Hoefer Helen"/>
        <s v="Dry Denise"/>
        <s v="Miller Jason"/>
        <s v="Barry Maribel"/>
        <s v="Hershberger Ella"/>
        <s v="Lee Lynn"/>
        <s v="Sanders Sofia"/>
        <s v="Delgado Ronald"/>
        <s v="Specht Adam"/>
        <s v="Eckert Tiffany"/>
        <s v="Simpson Eva"/>
        <s v="Manning Kim"/>
        <s v="Negron Gerardo"/>
        <s v="Finn Clarence"/>
        <s v="Taylor Melissa"/>
        <s v="Ponce Kimberly"/>
        <s v="Lawrence James"/>
        <s v="McDonald Tara"/>
        <s v="Sims Ronald"/>
        <s v="Lee Noe"/>
        <s v="Brooks Mark"/>
        <s v="Wall Carol"/>
        <s v="Walls John"/>
        <s v="Shultz Theodore"/>
        <s v="Carroll Jackie"/>
        <s v="Nick Sharee"/>
        <s v="Pointer Timothy"/>
        <s v="Scott Lori"/>
        <s v="Smith Mary"/>
        <s v="Cobb Steven"/>
        <s v="Constable Eileen"/>
        <s v="Jackson Amanda"/>
        <s v="Beasley Hope"/>
        <s v="Black James"/>
        <s v="Crooks Barry"/>
        <s v="Guenther Harold"/>
        <s v="Vega Charles"/>
        <s v="Cook Thomas"/>
        <s v="Soltys Victoria"/>
        <s v="Moro Lucille"/>
        <s v="Stone Lisa"/>
        <s v="Pawlak Mika"/>
        <s v="Rogers Paul"/>
        <s v="Richards John"/>
        <s v="Terry Brian"/>
        <s v="Block Charles"/>
        <s v="Schultz Freddie"/>
        <s v="Nero Jeremy"/>
        <s v="Heath Shawn"/>
        <s v="Beverly Susan"/>
        <s v="Zamora Elaine"/>
        <s v="Griffin Rosendo"/>
        <s v="Thomas Tammy"/>
        <s v="Smith Wesley"/>
        <s v="Warner Sallie"/>
        <s v="Gray Bonnie"/>
        <s v="Stevenson Bebe"/>
        <s v="Tijerina Jerry"/>
        <s v="Fanning Roy"/>
        <s v="Vester Kenneth"/>
        <s v="Bagwell Kathy"/>
        <s v="Harding Kimberly"/>
        <s v="Davis John"/>
        <s v="Jackson Peter"/>
        <s v="Hall Katherine"/>
        <s v="Arsenault Rebecca"/>
        <s v="Rodriguez Mary"/>
        <s v="Short Ben"/>
        <s v="Maldonado Gerald"/>
        <s v="Hayes Charles"/>
        <s v="Morris Eileen"/>
        <s v="Anderson Alton"/>
        <s v="Jordan George"/>
        <s v="Johnson Tracy"/>
        <s v="Lowery Agnes"/>
        <s v="Tarver Adam"/>
        <s v="Sherman Edward"/>
        <s v="Lutes Tony"/>
        <s v="Goering Christopher"/>
        <s v="Ahmed Danielle"/>
        <s v="Borunda Carly"/>
        <s v="Jones Herman"/>
        <s v="Barden Phillip"/>
        <s v="Morgan Brian"/>
        <s v="Luna Ellen"/>
        <s v="Clay Chris"/>
        <s v="Emmanuel Erin"/>
        <s v="Stover Debra"/>
        <s v="Cuthbertson Elizabeth"/>
        <s v="Truax Donna"/>
        <s v="Floyd Billy"/>
        <s v="Koonce John"/>
        <s v="Wall Patricia"/>
        <s v="Eddy Donnie"/>
        <s v="Pimentel Bernadine"/>
        <s v="Barnes Janice"/>
        <s v="Prestwood Elba"/>
        <s v="Foster Phillip"/>
        <s v="Hooten Audrey"/>
        <s v="Thomas John"/>
        <s v="Washington Thomas"/>
        <s v="Webb Antonio"/>
        <s v="Warren Josefina"/>
        <s v="Young Gabriel"/>
        <s v="Cummings Joseph"/>
        <s v="Nguyen Jerry"/>
        <s v="Rice Joseph"/>
        <s v="Bailey Phillip"/>
        <s v="Gay Santos"/>
        <s v="Santillan Ramon"/>
        <s v="Gaddis William"/>
        <s v="Millette James"/>
        <s v="Ross Ruth"/>
        <s v="Rosen Alison"/>
        <s v="Roe Mary"/>
        <s v="Ford Carol"/>
        <s v="Oquinn Geneva"/>
        <s v="Martin Todd"/>
        <s v="Alpert Carol"/>
        <s v="Goodrich Heriberto"/>
        <s v="Ervin Dallas"/>
        <s v="Dahl Eva"/>
        <s v="Madison Pamela"/>
        <s v="Johnson Danielle"/>
        <s v="Quimby Louise"/>
        <s v="Swindler Deborah"/>
        <s v="Zepeda Chris"/>
        <s v="Rivera Dorothy"/>
        <s v="Forrest John"/>
        <s v="Rowe Salvador"/>
        <s v="Chavez Lana"/>
        <s v="Rollins Ezra"/>
        <s v="Carpenter Herbert"/>
        <s v="Sieg Jerry"/>
        <s v="Rhodes Brian"/>
        <s v="Matthews Deborah"/>
        <s v="Ross Donna"/>
        <s v="Moffit Claire"/>
        <s v="Chitty Connie"/>
        <s v="Lane Sharon"/>
        <s v="Esposito Beverly"/>
        <s v="Hodson Nellie"/>
        <s v="Solomon Marjorie"/>
        <s v="Harrington Roberta"/>
        <s v="Bumgarner Kathryn"/>
        <s v="Collins Muriel"/>
        <s v="Turner Julio"/>
        <s v="Jones Suzanne"/>
        <s v="Fannin John"/>
        <s v="Young Jean"/>
        <s v="Smith Stanley"/>
        <s v="Rivers Brian"/>
        <s v="Ingraham Douglas"/>
        <s v="Hottinger Michael"/>
        <s v="Lund Gina"/>
        <s v="Andrews Betty"/>
        <s v="Halterman Scott"/>
        <s v="Fryman Ernest"/>
        <s v="Chandler Christopher"/>
        <s v="Lile Jess"/>
        <s v="Cabrales Jerri"/>
        <s v="Alaniz Ian"/>
        <s v="Dunkley Yvette"/>
        <s v="McKinney James"/>
        <s v="Dickerson Francis"/>
        <s v="Brindley Roger"/>
        <s v="Singleton Ricky"/>
        <s v="Rich Betty"/>
        <s v="Jarrell Patricia"/>
        <s v="Daley Jeff"/>
        <s v="Peterson William"/>
        <s v="Gonzales Felipe"/>
        <s v="Phillips Gloria"/>
        <s v="Novotny Blake"/>
        <s v="Huber Kemberly"/>
        <s v="Meighan Joseph"/>
        <s v="Bass Susan"/>
        <s v="Crayton Donald"/>
        <s v="Brown Charles"/>
        <s v="Craft Alice"/>
        <s v="Williams Ronald"/>
        <s v="Gebhart Carlos"/>
        <s v="Nakagawa Allison"/>
        <s v="Hicks Daniel"/>
        <s v="Hanson Sherry"/>
        <s v="Taylor Stanley"/>
        <s v="Banks Dean"/>
        <s v="Britt Jeffrey"/>
        <s v="Lynn Dorothy"/>
        <s v="Toth Florence"/>
        <s v="Conner Donna"/>
        <s v="Carter Rhonda"/>
        <s v="Clarke Esther"/>
        <s v="Henderson Marcus"/>
        <s v="Shick Donald"/>
        <s v="Kirkpatrick Fred"/>
        <s v="Delariva Latesha"/>
        <s v="Morrissey Sandra"/>
        <s v="Bailey Tommy"/>
        <s v="Ayala Betty"/>
        <s v="Dixon Wendell"/>
        <s v="Ryan David"/>
        <s v="Dozier Karissa"/>
        <s v="Kearns John"/>
        <s v="McLeod Peter"/>
        <s v="Brown Edward"/>
        <s v="Rivas Sarah"/>
        <s v="Gonzales Martin"/>
        <s v="Lachapelle Barbara"/>
        <s v="Coburn Margaretta"/>
        <s v="Pruett Mary"/>
        <s v="Kincer Marti"/>
        <s v="Stephens Marjorie"/>
        <s v="Lucas Ruth"/>
        <s v="Inman Santos"/>
        <s v="Aron Geraldine"/>
        <s v="Karam Beverly"/>
        <s v="Berg Roxanne"/>
        <s v="Trahan Justin"/>
        <s v="Hutson Miguel"/>
        <s v="Hampton Lois"/>
        <s v="Salcido Bryan"/>
        <s v="Drayton Arlen"/>
        <s v="Greer Kathleen"/>
        <s v="Rodriguez Dennis"/>
        <s v="Shepherd Alvina"/>
        <s v="Sanders Miles"/>
        <s v="Bates Chad"/>
        <s v="Roberson Arthur"/>
        <s v="Everhart Tu"/>
        <s v="Prinz Christine"/>
        <s v="Gonzales Leslie"/>
        <s v="Wood Mildred"/>
        <s v="Blade George"/>
        <s v="George Ruth"/>
        <s v="Morin Rachelle"/>
        <s v="Aguiar Jamie"/>
        <s v="Sanders Joi"/>
        <s v="Pruitt Cheryl"/>
        <s v="McBroom Ronnie"/>
        <s v="Anderson Tommie"/>
        <s v="Wilson Marcia"/>
        <s v="Valentino Milton"/>
        <s v="Lenox Joseph"/>
        <s v="Riddle Edward"/>
        <s v="Romeo Ann"/>
        <s v="Brown Alexander"/>
        <s v="White Hazel"/>
        <s v="Tomlinson Chelsea"/>
        <s v="Bracken Debra"/>
        <s v="Schwartz Christine"/>
        <s v="Boyes Debbie"/>
        <s v="Lindley Kenneth"/>
        <s v="Burns Barbara"/>
        <s v="Marro Robert"/>
        <s v="Garner Angela"/>
        <s v="Hester Sally"/>
        <s v="Davis Mary"/>
        <s v="Roberts William"/>
        <s v="Bivona Juan"/>
        <s v="Moore Lieselotte"/>
        <s v="Kavanaugh Jessica"/>
        <s v="Mansfield Lane"/>
        <s v="Orr Alan"/>
        <s v="Burchard Michael"/>
        <s v="Oliver Jaime"/>
        <s v="Shin Michael"/>
        <s v="Henderson Pauline"/>
        <s v="Vasquez Sheila"/>
        <s v="Wingfield Stephen"/>
        <s v="Bible Michael"/>
        <s v="Bennett Shirley"/>
        <s v="Rowsey Edna"/>
        <s v="Kendall Joanne"/>
        <s v="Doggett Abraham"/>
        <s v="Jenkins Janet"/>
        <s v="King Thomas"/>
        <s v="Griggs Debra"/>
        <s v="Greenblatt Aaron"/>
        <s v="Perkins Leslie"/>
        <s v="Mason Frances"/>
        <s v="Kistler Daniel"/>
        <s v="Blanton Jorge"/>
        <s v="Baumgardner Harry"/>
        <s v="Gephart Alexander"/>
        <s v="Walker Hortensia"/>
        <s v="Page Travis"/>
        <s v="Crews Tara"/>
        <s v="Hubbard Gladys"/>
        <s v="Johnson Regina"/>
        <s v="Sakai John"/>
        <s v="Mitchell Elijah"/>
        <s v="Aleman Aisha"/>
        <s v="Richardson Janie"/>
        <s v="Lange Lynn"/>
        <s v="Pickle Angela"/>
        <s v="Goodlett Clifford"/>
        <s v="Broaddus John"/>
        <s v="Finnell Thomas"/>
        <s v="Davis Bill"/>
        <s v="Owens Logan"/>
        <s v="Turley Warren"/>
        <s v="Heath Patricia"/>
        <s v="Hunt Scott"/>
        <s v="Rust Jamie"/>
        <s v="Copeland Diana"/>
        <s v="Carpenter Dorothy"/>
        <s v="Griffith Lois"/>
        <s v="Maupin Charles"/>
        <s v="Martinez Angel"/>
        <s v="Cook Judith"/>
        <s v="Brown Danae"/>
        <s v="Price Pete"/>
        <s v="Aldridge Arlene"/>
        <s v="Buck Eldridge"/>
        <s v="Tyson Breann"/>
        <s v="Colon Anthony"/>
        <s v="Wade Sarah"/>
        <s v="Carver Larry"/>
        <s v="Magee Nancy"/>
        <s v="Lopez Anna"/>
        <s v="William Angel"/>
        <s v="Jones Raymond"/>
        <s v="Gonsalves Heather"/>
        <s v="Hamlin Raymond"/>
        <s v="Madigan Donald"/>
        <s v="Cerna Leonard"/>
        <s v="Lockett Tim"/>
        <s v="Staton Simon"/>
        <s v="Hollis David"/>
        <s v="Perkins Anthony"/>
        <s v="Shelton Ronald"/>
        <s v="Yates Bryant"/>
        <s v="Taylor Stefanie"/>
        <s v="Anderson Daniel"/>
        <s v="Piercy Benjamin"/>
        <s v="Lovelace Robert"/>
        <s v="Kimball Shena"/>
        <s v="Chitwood Jose"/>
        <s v="Walker Katherine"/>
        <s v="Frank Susan"/>
        <s v="Howard Virginia"/>
        <s v="Herrera James"/>
        <s v="Jones Kira"/>
        <s v="Combs Henry"/>
        <s v="Brown Joseph"/>
        <s v="Graham Phyllis"/>
        <s v="Ervin Donald"/>
        <s v="Bennett Virgil"/>
        <s v="Nichols Paul"/>
        <s v="Johnson Joyce"/>
        <s v="Martin William"/>
        <s v="Ness Lionel"/>
        <s v="Matson Marie"/>
        <s v="Carrier Frank"/>
        <s v="Tardif Edward"/>
        <s v="Ricks Yolanda"/>
        <s v="Vickery Michelle"/>
        <s v="Young Pablo"/>
        <s v="Gragg Jose"/>
        <s v="Walker Gary"/>
        <s v="Brown Walter"/>
        <s v="Barile Mira"/>
        <s v="Gilbert Heather"/>
        <s v="Putnam Cynthia"/>
        <s v="Koch Elias"/>
        <s v="Robertson Simon"/>
        <s v="Harrington Christopher"/>
        <s v="Sanderson John"/>
        <s v="Dupree Ryan"/>
        <s v="Jackson Raymond"/>
        <s v="Corbett Patrina"/>
        <s v="Butler Erica"/>
        <s v="Walker Ann"/>
        <s v="Koehn Paul"/>
        <s v="Marvin Edward"/>
        <s v="Soto Mckinley"/>
        <s v="Seals Linda"/>
        <s v="Kurtz Bernard"/>
        <s v="Cross Cynthia"/>
        <s v="Galvan John"/>
        <s v="Cordova Carmen"/>
        <s v="Monroe Tyrone"/>
        <s v="Rosales Julie"/>
        <s v="Crow Tamara"/>
        <s v="Maier Myrna"/>
        <s v="Trotta Ashley"/>
        <s v="Laury Jerry"/>
        <s v="Greenberg Richard"/>
        <s v="Mulligan Stephen"/>
        <s v="Ferris Robert"/>
        <s v="Carter Billie"/>
        <s v="Wood Tracy"/>
        <s v="Spigner Paul"/>
        <s v="Yarbrough Robert"/>
        <s v="Lafever Steven"/>
        <s v="Gonzalez Meghan"/>
        <s v="Mitchell Deborah"/>
        <s v="Brown Ruthie"/>
        <s v="West Lucia"/>
        <s v="Ballou Corey"/>
        <s v="Howard Barbara"/>
        <s v="Logsdon Lamont"/>
        <s v="Franklin Joyce"/>
        <s v="Shetler Tom"/>
        <s v="Ross Gilda"/>
        <s v="Bedard Norman"/>
        <s v="Bennett Cathy"/>
        <s v="Ng Betty"/>
        <s v="Surrett Gloria"/>
        <s v="Hernandez Stephanie"/>
        <s v="Brown Bryant"/>
        <s v="Wallach Angelica"/>
        <s v="Elrod Karen"/>
        <s v="Mosher Douglas"/>
        <s v="Coto Kennith"/>
        <s v="Pendergast Tricia"/>
        <s v="Stange Sammy"/>
        <s v="Smothers Eunice"/>
        <s v="Myers Evelyn"/>
        <s v="Orr Paul"/>
        <s v="Hernandez Richard"/>
        <s v="Pendergrass Kenneth"/>
        <s v="Griggs Shirley"/>
        <s v="Anderson Stephen"/>
        <s v="Lindsey Alvin"/>
        <s v="Woodard Mable"/>
        <s v="Eisenhower Betty"/>
        <s v="Thrash Lori"/>
        <s v="Hughes Jon"/>
        <s v="Aoki David"/>
        <s v="Griffith Loren"/>
        <s v="Cabe Catherine"/>
        <s v="Gonzales Michael"/>
        <s v="Kolb Teri"/>
        <s v="Brown Eric"/>
        <s v="Nieto Lindsey"/>
        <s v="Kang Janet"/>
        <s v="Atkinson Concepcion"/>
        <s v="Bridges Jessica"/>
        <s v="Cummings Sandra"/>
        <s v="Gainer Royce"/>
        <s v="Johnson William"/>
        <s v="Harris Michel"/>
        <s v="Price Krystina"/>
        <s v="Cross Gail"/>
        <s v="Bishop Robert"/>
        <s v="Rehkop Suzanne"/>
        <s v="Fleming Ignacio"/>
        <s v="Hernandez Emma"/>
        <s v="Braxton Edna"/>
        <s v="Allen Don"/>
        <s v="Martin Adam"/>
        <s v="Spencer Nicholas"/>
        <s v="Cox Mary"/>
        <s v="Williams Linda"/>
        <s v="Fulgham Rafael"/>
        <s v="Middleton Michelle"/>
        <s v="Jenkins John"/>
        <s v="Luna James"/>
        <s v="Martinez Steven"/>
        <s v="Grissom Betty"/>
        <s v="Cox Davida"/>
        <s v="Barnes Frank"/>
        <s v="Tovar Jose"/>
        <s v="London Michael"/>
        <s v="Malley Amanda"/>
        <s v="Hoskins Roberta"/>
        <s v="Chacon David"/>
        <s v="Gadsden Mary"/>
        <s v="Hyman Yvette"/>
        <s v="Thorson Sharon"/>
        <s v="August Joseph"/>
        <s v="Bigler Peter"/>
        <s v="Depriest Samuel"/>
        <s v="Delacruz Jonathan"/>
        <s v="Peterson Brian"/>
        <s v="Lewis Donna"/>
        <s v="Moss Weldon"/>
        <s v="Jason Ruth"/>
        <s v="Baumeister Joshua"/>
        <s v="Durkee Perry"/>
        <s v="Brown Lloyd"/>
        <s v="Stevenson Phil"/>
        <s v="Lynch Robin"/>
        <s v="Eubanks Marianna"/>
        <s v="Wilson Shaun"/>
        <s v="Cleveland Sara"/>
        <s v="Johnson Martin"/>
        <s v="Simmons Stefanie"/>
        <s v="Dang William"/>
        <s v="Bowen Kevin"/>
        <s v="May Stephen"/>
        <s v="Danner Randy"/>
        <s v="Chambers John"/>
        <s v="Cordes Richard"/>
        <s v="Crump Marion"/>
        <s v="McCabe Karen"/>
        <s v="Childress William"/>
        <s v="Reuter Cynthia"/>
        <s v="Lightle Keith"/>
        <s v="Rodriguez Jeanette"/>
        <s v="Tilley Paul"/>
        <s v="Schneider Johnie"/>
        <s v="Kornegay Christopher"/>
        <s v="Woodward Emma"/>
        <s v="Krout Paul"/>
        <s v="Krause Barbara"/>
        <s v="Elmore Pearl"/>
        <s v="Liu Clifton"/>
        <s v="Ferguson Earl"/>
        <s v="Taylor Andrew"/>
        <s v="Pitman Judy"/>
        <s v="McCraw Robert"/>
        <s v="Cox Louis"/>
        <s v="Arnett Daniel"/>
        <s v="Wood Steven"/>
        <s v="Smith Priscilla"/>
        <s v="Trahan Callie"/>
        <s v="Sloan Robert"/>
        <s v="Stone Terry"/>
        <s v="Drake Stephen"/>
        <s v="Senn Edmund"/>
        <s v="Poole Claudia"/>
        <s v="Johnson Alice"/>
        <s v="Carr Cecil"/>
        <s v="Segovia Kathy"/>
        <s v="Strauss Michael"/>
        <s v="Penton Norman"/>
        <s v="Buscher Van"/>
        <s v="Bourbeau Barbra"/>
        <s v="Durocher Blanche"/>
        <s v="Ruiz Gail"/>
        <s v="Gillispie Pamela"/>
        <s v="Wells Florine"/>
        <s v="Krause Gary"/>
        <s v="Stump Martha"/>
        <s v="Kennedy Lynn"/>
        <s v="Brinson Lindsey"/>
        <s v="Gwynn Herman"/>
        <s v="Thomas Clara"/>
        <s v="Isaacs Laura"/>
        <s v="Berry Christina"/>
        <s v="Lemon Lizabeth"/>
        <s v="Maxwell Jasmine"/>
        <s v="Crow Kevin"/>
        <s v="Knight Anna"/>
        <s v="Langford Melinda"/>
        <s v="Bunch Julia"/>
        <s v="Atchison Richard"/>
        <s v="McMurray Melanie"/>
        <s v="Johnson Winfred"/>
        <s v="Flores Lillian"/>
        <s v="Galvan Louis"/>
        <s v="Armstrong Harry"/>
        <s v="Barnes Julio"/>
        <s v="McClain Thomas"/>
        <s v="Dobbins Douglas"/>
        <s v="Rojo Lewis"/>
        <s v="Johnson Kyle"/>
        <s v="Jennings William"/>
        <s v="Velez Brenda"/>
        <s v="Petty Mary"/>
        <s v="Flickinger Teresa"/>
        <s v="Smith Tina"/>
        <s v="Pringle Mack"/>
        <s v="Pennington Lynn"/>
        <s v="Patten Sylvia"/>
        <s v="Gravelle Amy"/>
        <s v="North Jennifer"/>
        <s v="Castro William"/>
        <s v="Grote Rosalyn"/>
        <s v="Desmarais Michael"/>
        <s v="Price Charles"/>
        <s v="Jaynes William"/>
        <s v="Diaz Judy"/>
        <s v="Miller Robert"/>
        <s v="Hazelwood Bess"/>
        <s v="Davidson Alexandra"/>
        <s v="Risch Elvin"/>
        <s v="Neely Kathleen"/>
        <s v="Weir Adam"/>
        <s v="Wasinger Susan"/>
        <s v="Campbell Dennis"/>
        <s v="Gaudreau Margaret"/>
        <s v="Valadez Annie"/>
        <s v="Dibble Manuela"/>
        <s v="Fleischer Delia"/>
        <s v="Monk Linda"/>
        <s v="Gonzales Charlotte"/>
        <s v="Thompson Christopher"/>
        <s v="Clark Lorraine"/>
        <s v="Randolph Susan"/>
        <s v="Taylor Jennifer"/>
        <s v="Gardner Frank"/>
        <s v="Tucker Minnie"/>
        <s v="Weisz Lisa"/>
        <s v="Robinson Andrew"/>
        <s v="Cook Maude"/>
        <s v="William Bonnie"/>
        <s v="Michie Brittany"/>
        <s v="Jones Helen"/>
        <s v="Leon Melanie"/>
        <s v="Cole Theresa"/>
        <s v="Curtis Benjamin"/>
        <s v="Olmo Ruth"/>
        <s v="Williams Velma"/>
        <s v="Klass Emanuel"/>
        <s v="Markel Emma"/>
        <s v="Jimenez Vivian"/>
        <s v="Flores Carrie"/>
        <s v="Johnson Edward"/>
        <s v="Frechette Dorothy"/>
        <s v="Beck Claire"/>
        <s v="Terrazas Tracey"/>
        <s v="Dent Carlos"/>
        <s v="Torres Willie"/>
        <s v="Record Ernestine"/>
        <s v="Pagan Kristen"/>
        <s v="Bonk Beulah"/>
        <s v="Allen Jeanette"/>
        <s v="Barnett Marcus"/>
        <s v="Hollier Jane"/>
        <s v="Sparacino Marian"/>
        <s v="Martinez Callie"/>
        <s v="Gragg Barbara"/>
        <s v="Santos Stanley"/>
        <s v="White Robert"/>
        <s v="Leflore Hubert"/>
        <s v="Andrews Lisa"/>
        <s v="Weatherspoon Winnie"/>
        <s v="Carson Eunice"/>
        <s v="Lambert Charles"/>
        <s v="Berg Lon"/>
        <s v="Cabral Alan"/>
        <s v="Brown William"/>
        <s v="Cueva Robert"/>
        <s v="Bigelow Jackson"/>
        <s v="Renner Walter"/>
        <s v="Lemley Rhonda"/>
        <s v="Corley William"/>
        <s v="Smith Maria"/>
        <s v="Raglin Harriet"/>
        <s v="Jenkins Robert"/>
        <s v="Thomas Melissa"/>
        <s v="Adamson Andrew"/>
        <s v="Kirkman Christine"/>
        <s v="Melendez James"/>
        <s v="Smith Samuel"/>
        <s v="Woods Anya"/>
        <s v="Harrelson Otis"/>
        <s v="White Johnathan"/>
        <s v="King Doris"/>
        <s v="Smith Andrew"/>
        <s v="Franklin Terry"/>
        <s v="Bateman Stanley"/>
        <s v="Brown Lita"/>
        <s v="Button Ronald"/>
        <s v="Pirkle Frances"/>
        <s v="Lacroix Miriam"/>
        <s v="Hess Darrel"/>
        <s v="Cotton Irene"/>
        <s v="Miller Edward"/>
        <s v="Hale Frank"/>
        <s v="Richardson Francine"/>
        <s v="Brown Don"/>
        <s v="Mancini Edna"/>
        <s v="Owens James"/>
        <s v="Parham William"/>
        <s v="Goss Amy"/>
        <s v="Goldberg Timothy"/>
        <s v="Fischer Alisha"/>
        <s v="Blackwell Michael"/>
        <s v="Childs Adrian"/>
        <s v="Rider Kenneth"/>
        <s v="Barnett Dana"/>
        <s v="Porter Joyce"/>
        <s v="Dix Marjorie"/>
        <s v="Ramirez Cheryl"/>
        <s v="Leiva Kim"/>
        <s v="Eudy Michael"/>
        <s v="Gutierrez Anita"/>
        <s v="Thomas Carolyn"/>
        <s v="Naranjo Lorenzo"/>
        <s v="Johnson Sandra"/>
        <s v="Baughn Michael"/>
        <s v="Goodman Dorothy"/>
        <s v="Lopez Joy"/>
        <s v="Hogan Guillermo"/>
        <s v="Bergen Joseph"/>
        <s v="Boynton Sherri"/>
        <s v="Phillips Cassandra"/>
        <s v="Rosado Mary"/>
        <s v="Bowman Paulette"/>
        <s v="Mabe Diane"/>
        <s v="Phelps Donald"/>
        <s v="Garrett Stephanie"/>
        <s v="Vanwagenen James"/>
        <s v="Holmes Gladys"/>
        <s v="Geist Jennifer"/>
        <s v="Rivera Michael"/>
        <s v="Taylor Charles"/>
        <s v="Leon Courtney"/>
        <s v="Dunn Marie"/>
        <s v="Anthony Mary"/>
        <s v="Poon William"/>
        <s v="Durrett Anthony"/>
        <s v="Ortiz Debrah"/>
        <s v="Sutton Christena"/>
        <s v="Yamaguchi John"/>
        <s v="McElrath Louella"/>
        <s v="Rehm Sherry"/>
        <s v="Johnson Mary"/>
        <s v="Brewer Jenny"/>
        <s v="Johnson Victoria"/>
        <s v="Wilson Jason"/>
        <s v="Mounce Barbara"/>
        <s v="Ford Virginia"/>
        <s v="Wayman Olive"/>
        <s v="Smith Jewell"/>
        <s v="Lopez Barbara"/>
        <s v="Young Kathleen"/>
        <s v="Potts Sarah"/>
        <s v="Carter Thomas"/>
        <s v="Daugherty Bruce"/>
        <s v="Calhoun David"/>
        <s v="Glover Madeline"/>
        <s v="Wood William"/>
        <s v="Pierce Julio"/>
        <s v="Walden Robert"/>
        <s v="Lute Mike"/>
        <s v="Lee Bobby"/>
        <s v="Avans Tamica"/>
        <s v="Shelton Alex"/>
        <s v="Jimenez Leslie"/>
        <s v="Park Shirley"/>
        <s v="Bright Elizabeth"/>
        <s v="Weiss Tasha"/>
        <s v="White Elvira"/>
        <s v="Shrewsbury Marvin"/>
        <s v="Martin Rickey"/>
        <s v="Pike Bill"/>
        <s v="Sheppard Tommy"/>
        <s v="Sanchez Leta"/>
        <s v="Powell Carlos"/>
        <s v="Leister Doris"/>
        <s v="Simons William"/>
        <s v="Polk Linda"/>
        <s v="Hodge William"/>
        <s v="Peltier Ann"/>
        <s v="Barnes Donald"/>
        <s v="Aucoin Robin"/>
        <s v="Taylor Timothy"/>
        <s v="Arrington Sandra"/>
        <s v="Shelor Stephanie"/>
        <s v="Neville Ronald"/>
        <s v="Dumont Robert"/>
        <s v="Tichenor Wayne"/>
        <s v="Loftin James"/>
        <s v="Land Brad"/>
        <s v="Mann Delores"/>
        <s v="Betancourt Frederick"/>
        <s v="Gilbert Jerome"/>
        <s v="Springer James"/>
        <s v="Leroy Stephen"/>
        <s v="Thibodaux Jon"/>
        <s v="Morris Danielle"/>
        <s v="Young Freda"/>
        <s v="Sturdivant Howard"/>
        <s v="Gomez Francisco"/>
        <s v="Worden John"/>
        <s v="Romero Scott"/>
        <s v="Harris Lois"/>
        <s v="Studley Ben"/>
        <s v="Cooper Charles"/>
        <s v="Waltz Eileen"/>
        <s v="Alonso Christopher"/>
        <s v="Gonzales Lee"/>
        <s v="Triplett Cheryl"/>
        <s v="Smith Janet"/>
        <s v="Soria Mark"/>
        <s v="Bernier Ruth"/>
        <s v="Stott Jennifer"/>
        <s v="West Scott"/>
        <s v="Currie Joshua"/>
        <s v="Jackson Kenneth"/>
        <s v="Johnson Ronald"/>
        <s v="Weaver David"/>
        <s v="Gary Tristan"/>
        <s v="Carey Pamela"/>
        <s v="Richardson Christin"/>
        <s v="McMullen Melvin"/>
        <s v="Gonzalez Gladys"/>
        <s v="Barkley Marie"/>
        <s v="Booth Elinor"/>
        <s v="Dunbar Amanda"/>
        <s v="Smith Roscoe"/>
        <s v="Olson Thomas"/>
        <s v="Garden Bridget"/>
        <s v="Garcia Luis"/>
        <s v="Cunningham Gladys"/>
        <s v="Day Gwendolyn"/>
        <s v="Oehler Thomas"/>
        <s v="Lindquist Margaret"/>
        <s v="Pfeifer Maria"/>
        <s v="Cantrell Jesse"/>
        <s v="Acosta Douglas"/>
        <s v="Lewis James"/>
        <s v="Carlton Maria"/>
        <s v="Cho Shirley"/>
        <s v="Goss James"/>
        <s v="Brown Ophelia"/>
        <s v="Adan Joseph"/>
        <s v="Trigg Ernestina"/>
        <s v="Osborne Bobbi"/>
        <s v="Beasley Neal"/>
        <s v="Padilla Jessica"/>
        <s v="Walker John"/>
        <s v="Arce James"/>
        <s v="Ingram Angelina"/>
        <s v="Battle Edith"/>
        <s v="Feeney Jessie"/>
        <s v="Deason Jesus"/>
        <s v="Freeman Timothy"/>
        <s v="Medina Ella"/>
        <s v="Skidmore Shelley"/>
        <s v="Duke Edna"/>
        <s v="Cruz Alfredo"/>
        <s v="Leblanc Al"/>
        <s v="Chapman Homer"/>
        <s v="Smith Lucinda"/>
        <s v="Green Nichole"/>
        <s v="Elliot William"/>
        <s v="Hunt Ashely"/>
        <s v="Cuellar Willie"/>
        <s v="Brown Deandrea"/>
        <s v="Dengler Irving"/>
        <s v="Craig Adan"/>
        <s v="Simmons Darrell"/>
        <s v="Seltzer Thomas"/>
        <s v="Lopez Charles"/>
        <s v="Hack Lisa"/>
        <s v="Rester Ann"/>
        <s v="Shimizu Marilyn"/>
        <s v="Taylor Nathan"/>
        <s v="Wesley Lanny"/>
        <s v="Thompson Sadie"/>
        <s v="Tillman John"/>
        <s v="Jordan Wanda"/>
        <s v="Gates David"/>
        <s v="Patterson Sharon"/>
        <s v="Morrell Janice"/>
        <s v="Lott Thomas"/>
        <s v="Acosta Sherry"/>
        <s v="McGowan Richard"/>
        <s v="Chestnut Julie"/>
        <s v="Morgan Richard"/>
        <s v="Dunfee Kenneth"/>
        <s v="Webster David"/>
        <s v="Hentz Lisa"/>
        <s v="Carroll Frances"/>
        <s v="Wood Eugene"/>
        <s v="Karst William"/>
        <s v="Rother Janie"/>
        <s v="Beaver Sara"/>
        <s v="Tolliver Gary"/>
        <s v="Rivenburg Ami"/>
        <s v="Williamson Ethel"/>
        <s v="Rooney Lonnie"/>
        <s v="Olson Ralph"/>
        <s v="Kaczor Arnita"/>
        <s v="Croy Mark"/>
        <s v="Henderson Joan"/>
        <s v="Williams Lucy"/>
        <s v="Keaton James"/>
        <s v="Prescott Trinh"/>
        <s v="Cope Charles"/>
        <s v="Randall Sandra"/>
        <s v="Brown Michelle"/>
        <s v="Witt Wm"/>
        <s v="Lee Jenny"/>
        <s v="Fraser Sybil"/>
        <s v="Goodwin Richard"/>
        <s v="Flock Samuel"/>
        <s v="Chambers Miranda"/>
        <s v="Madrid Audrey"/>
        <s v="Stanley Arthur"/>
        <s v="Miles Maud"/>
        <s v="Green Charles"/>
        <s v="Renfro Cheryl"/>
        <s v="Emerson Mary"/>
        <s v="Hayes Wilma"/>
        <s v="Anderson Linda"/>
        <s v="Evans Monica"/>
        <s v="Woodard Evelynn"/>
        <s v="Carter Shane"/>
        <s v="Thomas Eric"/>
        <s v="Gonzalez Brandee"/>
        <s v="Stubbs Jose"/>
        <s v="Davis Ruby"/>
        <s v="Randell Ellen"/>
        <s v="Diamond Kathleen"/>
        <s v="Abbate Laurie"/>
        <s v="Cobb Christopher"/>
        <s v="Peet Emory"/>
        <s v="Crowell Daniel"/>
        <s v="Garrett June"/>
        <s v="Rouse Thomas"/>
        <s v="Williams Charlotte"/>
        <s v="Eudy Gordon"/>
        <s v="Eppler Kathleen"/>
        <s v="Cox Willie"/>
        <s v="Keller Michael"/>
        <s v="Blunt Judith"/>
        <s v="Taylor Kent"/>
        <s v="Morales James"/>
        <s v="Pyatt Caleb"/>
        <s v="Brown Matthew"/>
        <s v="Harvey Daniel"/>
        <s v="Harvey Jana"/>
        <s v="Smith Cheryl"/>
        <s v="Barton Kelly"/>
        <s v="Stewart Charles"/>
        <s v="Thayer Marie"/>
        <s v="Oakman Randall"/>
        <s v="Manuel Julia"/>
        <s v="Richardson Christopher"/>
        <s v="Bailey Jennifer"/>
        <s v="Allen Dortha"/>
        <s v="Moses Clifford"/>
        <s v="Quinones Donna"/>
        <s v="Vargas Robert"/>
        <s v="McCullough Karen"/>
        <s v="Brown Adria"/>
        <s v="Baker Shirley"/>
        <s v="Bolt Loretta"/>
        <s v="Taylor Jose"/>
        <s v="Youngblood Lee"/>
        <s v="Owens Tony"/>
        <s v="Bilbrey Anne"/>
        <s v="Tolbert Sandra"/>
        <s v="Ogden Carlos"/>
        <s v="Miller Richard"/>
        <s v="Koger Justin"/>
        <s v="Wilson Jeremiah"/>
        <s v="Askew Amy"/>
        <s v="Manning Joe"/>
        <s v="Swanson Madeline"/>
        <s v="Davenport Jonathan"/>
        <s v="Parker Ruby"/>
        <s v="Cabrera Charles"/>
        <s v="Ross Ralph"/>
        <s v="Cimino Michelle"/>
        <s v="Ricks Tabitha"/>
        <s v="Smith Marva"/>
        <s v="Sanchez Margot"/>
        <s v="Conforti Barbara"/>
        <s v="Storms Howard"/>
        <s v="Ellison Joanne"/>
        <s v="Anderson Jill"/>
        <s v="Hathaway Sandra"/>
        <s v="Gutshall Joseph"/>
        <s v="Palen Jason"/>
        <s v="Raines Victoria"/>
        <s v="Pratt Gregory"/>
        <s v="Kite William"/>
        <s v="Broussard Margarita"/>
        <s v="Valencia Mary"/>
        <s v="Graves Mark"/>
        <s v="Bower Andrew"/>
        <s v="Dumas Enrique"/>
        <s v="Deangelo Helen"/>
        <s v="McDaniel Marilyn"/>
        <s v="Wells Joyce"/>
        <s v="Albertson Marilyn"/>
        <s v="Lord Bart"/>
        <s v="Funk Eric"/>
        <s v="Howell Philip"/>
        <s v="McCutchen Alberto"/>
        <s v="Scott Aaron"/>
        <s v="Ryan Hugh"/>
        <s v="Miller Sophia"/>
        <s v="Barnhart Shawn"/>
        <s v="Jude Richard"/>
        <s v="Mayville Jackson"/>
        <s v="Johnson Hazel"/>
        <s v="Williams Cheryl"/>
        <s v="Hairston Nancy"/>
        <s v="Sullivan Christa"/>
        <s v="Petersen Elizabeth"/>
        <s v="Larsen Christine"/>
        <s v="Washington James"/>
        <s v="Trapp Patricia"/>
        <s v="Rosales Harry"/>
        <s v="Chapel Jennifer"/>
        <s v="Franklin Betty"/>
        <s v="Palmer Dale"/>
        <s v="Collins Maurice"/>
        <s v="Skinner Freddie"/>
        <s v="Jenkins Pedro"/>
        <s v="Angulo James"/>
        <s v="White Erica"/>
        <s v="Ward Jonathan"/>
        <s v="Simmons Janice"/>
        <s v="May Louie"/>
        <s v="Ryan Nichole"/>
        <s v="Stover Daisy"/>
        <s v="Walker Estelle"/>
        <s v="Smith Gordon"/>
        <s v="Shy Catherine"/>
        <s v="Alexander Leslie"/>
        <s v="Parker Linda"/>
        <s v="Avery Norman"/>
        <s v="Whitehurst Benjamin"/>
        <s v="Hartline Edward"/>
        <s v="Levell Jamie"/>
        <s v="Chong Lydia"/>
        <s v="Morgan Olivia"/>
        <s v="Sullivan Marjorie"/>
        <s v="Black Yolanda"/>
        <s v="Thomas Fredia"/>
        <s v="Brooks Valerie"/>
        <s v="Vick Maria"/>
        <s v="Layton Letitia"/>
        <s v="Lynch Ronald"/>
        <s v="Carter Melissa"/>
        <s v="Heil Brenda"/>
        <s v="Orton Russell"/>
        <s v="Taylor Terrie"/>
        <s v="Atkins Juan"/>
        <s v="Black Allyson"/>
        <s v="Riley Nancy"/>
        <s v="Daniel Karen"/>
        <s v="Deluca Michael"/>
        <s v="Thompson Judy"/>
        <s v="Hagen Howard"/>
        <s v="Sowards Sue"/>
        <s v="Nguyen Raymond"/>
        <s v="Vera Jennie"/>
        <s v="Soper Shirley"/>
        <s v="Quintero Donna"/>
        <s v="Healey Paula"/>
        <s v="Roberts Earl"/>
        <s v="Cerda Myrtle"/>
        <s v="Bond Ann"/>
        <s v="McBride Donna"/>
        <s v="Hess Zoe"/>
        <s v="Rodgers Mark"/>
        <s v="Han Sharon"/>
        <s v="Dolan Ryan"/>
        <s v="Lawrence Desiree"/>
        <s v="Garcia Gregory"/>
        <s v="Kaiser Noreen"/>
        <s v="Woodyard Angela"/>
        <s v="Cline Mary"/>
        <s v="Ohl Kara"/>
        <s v="Morris Richard"/>
        <s v="Tindall Tammy"/>
        <s v="Rogers Michelle"/>
        <s v="Banks Rebecca"/>
        <s v="Kimmel Paul"/>
        <s v="James Roscoe"/>
        <s v="Mudge William"/>
        <s v="Foote Cynthia"/>
        <s v="Davis Keith"/>
        <s v="Romero Terrence"/>
        <s v="McDonald Frieda"/>
        <s v="Rodgers April"/>
        <s v="Spencer Larry"/>
        <s v="Stewart Arlene"/>
        <s v="Lamberson Bradley"/>
        <s v="Dixon Patsy"/>
        <s v="Smith Christine"/>
        <s v="Sorensen John"/>
        <s v="Donahue Esther"/>
        <s v="Barnes Joy"/>
        <s v="Wilson Peter"/>
        <s v="Grice Stephanie"/>
        <s v="Tillett Valerie"/>
        <s v="Hunt Virginia"/>
        <s v="Basnight Josephine"/>
        <s v="Rutkowski John"/>
        <s v="Brewer Patsy"/>
        <s v="Taylor Scott"/>
        <s v="Barnes Debby"/>
        <s v="Neu David"/>
        <s v="Daniel Ruth"/>
        <s v="Nottingham Kathryn"/>
        <s v="Fleener Gladys"/>
        <s v="Grant Robert"/>
        <s v="Werner Denise"/>
        <s v="Johnson Michael"/>
        <s v="Hermann Lance"/>
        <s v="Salisbury Yolanda"/>
        <s v="Gates Arthur"/>
        <s v="Arnold Melaine"/>
        <s v="Clifton Kelly"/>
        <s v="Parkes Michael"/>
        <s v="Bates Johnie"/>
        <s v="Greear John"/>
        <s v="Jackson Betty"/>
        <s v="Turner Darius"/>
        <s v="Campbell Vincent"/>
        <s v="Johnson Mathew"/>
        <s v="Chason Diana"/>
        <s v="Reed Conception"/>
        <s v="McNemar Woodrow"/>
        <s v="Wiese Johnnie"/>
        <s v="Wager Deana"/>
        <s v="Meeker Ilene"/>
        <s v="Lund Bertha"/>
        <s v="Velez Victor"/>
        <s v="Butler Blanche"/>
        <s v="Haines Carolyn"/>
        <s v="Graham Mark"/>
        <s v="Jackson Gerald"/>
        <s v="Dorsett Jose"/>
        <s v="Hardison Phyllis"/>
        <s v="Edmundson Charmaine"/>
        <s v="Berry David"/>
        <s v="Ferrel Richard"/>
        <s v="Tullis Maria"/>
        <s v="Hinton Daniel"/>
        <s v="Snyder Regina"/>
        <s v="Morgan Leslie"/>
        <s v="Acosta James"/>
        <s v="Jones Lloyd"/>
        <s v="Hertz John"/>
        <s v="Porter Alfredo"/>
        <s v="Whitney Erica"/>
        <s v="Bryant Cornelia"/>
        <s v="Cummings Marshall"/>
        <s v="Banks Angela"/>
        <s v="Smith Olivia"/>
        <s v="Reiser Elizabeth"/>
        <s v="Weishaar Mary"/>
        <s v="Wilson Mark"/>
        <s v="Shelton Jeannie"/>
        <s v="Hughes John"/>
        <s v="Klimas Gertrude"/>
        <s v="Johnson Thomas"/>
        <s v="Gage Stephen"/>
        <s v="Gilliland Nancy"/>
        <s v="King Juan"/>
        <s v="McCaw Gilbert"/>
        <s v="McLaughlin Francis"/>
        <s v="Hatcher Pamela"/>
        <s v="Palacios Ollie"/>
        <s v="Reel Perry"/>
        <s v="Smith Greg"/>
        <s v="Gentry Mark"/>
        <s v="Ashmore Elizabeth"/>
        <s v="Greene Sherry"/>
        <s v="Smith Eric"/>
        <s v="Bartholomew Woodrow"/>
        <s v="Severs Clara"/>
        <s v="Murawski Shonda"/>
        <s v="Ortega Michael"/>
        <s v="Wilson Tina"/>
        <s v="Faulk Christopher"/>
        <s v="Boyer Mary"/>
        <s v="Evans Edward"/>
        <s v="Ridings Carrie"/>
        <s v="Young Frank"/>
        <s v="Cunningham Ronald"/>
        <s v="Scruggs Jeremy"/>
        <s v="Sorenson Nathan"/>
        <s v="Kirk Margaret"/>
        <s v="Angell Julie"/>
        <s v="Jenkins Raymond"/>
        <s v="Ward Desmond"/>
        <s v="Huggard Jo"/>
        <s v="Whiteside Randi"/>
        <s v="Bottoms Megan"/>
        <s v="Brown John"/>
        <s v="Green Joseph"/>
        <s v="Palafox James"/>
        <s v="Nakagawa Sharon"/>
        <s v="Barlow Holly"/>
        <s v="Clark Troy"/>
        <s v="Snyder Ariel"/>
        <s v="Stribling Ryan"/>
        <s v="Strother Jose"/>
        <s v="Schroder Ann"/>
        <s v="Applewhite Eric"/>
        <s v="Lagrange Lauren"/>
        <s v="Williams Jennifer"/>
        <s v="Potter John"/>
        <s v="Kaufman Eric"/>
        <s v="Martin Willard"/>
        <s v="Strong Paul"/>
        <s v="Jones Shiela"/>
        <s v="Kelly Mara"/>
        <s v="Watson Andrew"/>
        <s v="Vidal Richard"/>
        <s v="Salazar Shawn"/>
        <s v="Federico Amy"/>
        <s v="Brock Jackie"/>
        <s v="Moore Sarah"/>
        <s v="Gordon Melvin"/>
        <s v="Hibbert Arnold"/>
        <s v="Robbins John"/>
        <s v="Haynes Lillian"/>
        <s v="Sevilla Frances"/>
        <s v="Powell Jarrod"/>
        <s v="Chew Irene"/>
        <s v="Owens Jack"/>
        <s v="White Lawrence"/>
        <s v="Weldon Lindsey"/>
        <s v="Castro Karolyn"/>
        <s v="Daley Kathyrn"/>
        <s v="Osborne William"/>
        <s v="Perkins Caitlin"/>
        <s v="Hove Edward"/>
        <s v="Gillespie John"/>
        <s v="Anderson Shaunta"/>
        <s v="Williams Robert"/>
        <s v="Lunsford Samuel"/>
        <s v="Hamilton Ryan"/>
        <s v="Beaver Earle"/>
        <s v="Simms Joshua"/>
        <s v="Palmer Ann"/>
        <s v="Bean Heather"/>
        <s v="Matteson Bruce"/>
        <s v="Bowman William"/>
        <s v="Mills Barbara"/>
        <s v="Best Joseph"/>
        <s v="Babin Daniel"/>
        <s v="Upham Bridget"/>
        <s v="Gamboa Billy"/>
        <s v="Thompson Terri"/>
        <s v="Escobar Patricia"/>
        <s v="Richardson Andrea"/>
        <s v="Teran Laurie"/>
        <s v="Justice Deana"/>
        <s v="Browne Florence"/>
        <s v="Rodriguez John"/>
        <s v="Harrison Stephen"/>
        <s v="Pike Charlotte"/>
        <s v="Houston John"/>
        <s v="Hooper Agustin"/>
        <s v="Neel Scott"/>
        <s v="Brothers Jeannette"/>
        <s v="Valenzuela Jon"/>
        <s v="Walsh Harold"/>
        <s v="Ramos Daniel"/>
        <s v="Torres Porfirio"/>
        <s v="Smith Beverly"/>
        <s v="Norris Mary"/>
        <s v="George Marvin"/>
        <s v="Simmons Evelyn"/>
        <s v="Elliott Mary"/>
        <s v="Carrillo Kara"/>
        <s v="Blake Sally"/>
        <s v="Rollins Mark"/>
        <s v="Watts Herman"/>
        <s v="Crews Laura"/>
        <s v="Williams Ramona"/>
        <s v="Yorke Wanda"/>
        <s v="Kenney Rosie"/>
        <s v="Haas Ali"/>
        <s v="Gause Betty"/>
        <s v="Carbone Glenn"/>
        <s v="Aubrey Bobbie"/>
        <s v="Arroyo Tonja"/>
        <s v="Vu Mary"/>
        <s v="Capps Anthony"/>
        <s v="Groleau Douglas"/>
        <s v="Tran Katherine"/>
        <s v="Lenox William"/>
        <s v="Sweet John"/>
        <s v="Brewer William"/>
        <s v="Newby Denise"/>
        <s v="Karam Daisey"/>
        <s v="Rodriguez Craig"/>
        <s v="Farney Rueben"/>
        <s v="Jones Gerald"/>
        <s v="McMasters Sean"/>
        <s v="Bottoms Cheryl"/>
        <s v="Cason Sandra"/>
        <s v="Rudolph Elizabeth"/>
        <s v="Pendleton James"/>
        <s v="Stinnett Anita"/>
        <s v="Kenyon Christine"/>
        <s v="Gill Fern"/>
        <s v="McDonald Nancy"/>
        <s v="Wright Flor"/>
        <s v="Sain George"/>
        <s v="Dent Shane"/>
        <s v="Norvell Mikaela"/>
        <s v="Dowell Ian"/>
        <s v="Mattos Darryl"/>
        <s v="Funk Bethany"/>
        <s v="Rivenburg Rosario"/>
        <s v="Caruthers Heather"/>
        <s v="Baker Daniel"/>
        <s v="Beattie Gene"/>
        <s v="Dennis Terry"/>
        <s v="Dyal Mary"/>
        <s v="Martin David"/>
        <s v="Labounty Tawana"/>
        <s v="Cooke Maria"/>
        <s v="Adams Lucille"/>
        <s v="Martinez Diana"/>
        <s v="Spina Hiram"/>
        <s v="Johnson Joan"/>
        <s v="Arteaga Jackie"/>
        <s v="Earnest Linda"/>
        <s v="Little Jason"/>
        <s v="Stegall David"/>
        <s v="Montez Jeffrey"/>
        <s v="Jager Sharon"/>
        <s v="Reed Timothy"/>
        <s v="Wilkerson Lillian"/>
        <s v="Weaver Heather"/>
        <s v="Blood Dorothy"/>
        <s v="Jordan Diana"/>
        <s v="Shipman Joyce"/>
        <s v="Doty Nathan"/>
        <s v="Levesque Steven"/>
        <s v="Stuart Josefina"/>
        <s v="Lugo Diane"/>
        <s v="Esquivel Shannon"/>
        <s v="Stevenson Teresa"/>
        <s v="Cruz Donald"/>
        <s v="Victor Myrna"/>
        <s v="Sauer Janene"/>
        <s v="Booker Judy"/>
        <s v="Parker Rene"/>
        <s v="Acevedo Danny"/>
        <s v="Larson Mary"/>
        <s v="Stephens Sharon"/>
        <s v="Freund Elizabeth"/>
        <s v="Watson Lisa"/>
        <s v="Watson Barbara"/>
        <s v="Hirsch Gary"/>
        <s v="Salazar Suzanne"/>
        <s v="Holland Sharon"/>
        <s v="Meza Kathryn"/>
        <s v="Griffin Nicholas"/>
        <s v="Dawes Rose"/>
        <s v="Roberts Joseph"/>
        <s v="Pena Eric"/>
        <s v="Gentry Andres"/>
        <s v="Harper Ryan"/>
        <s v="Beliveau Betty"/>
        <s v="Coyne Darlene"/>
        <s v="McCray Robert"/>
        <s v="Sokolowski Larry"/>
        <s v="Flores Mary"/>
        <s v="Smallwood Alice"/>
        <s v="Odom Charles"/>
        <s v="Short John"/>
        <s v="Culler Jordan"/>
        <s v="Lee Sandy"/>
        <s v="Vargas Mario"/>
        <s v="Moore Tamara"/>
        <s v="Nelson Kenneth"/>
        <s v="Echols Ronald"/>
        <s v="Ruiz Heather"/>
        <s v="Maas Kathleen"/>
        <s v="McDaniel Amanda"/>
        <s v="Davis Jana"/>
        <s v="Chu Steven"/>
        <s v="Clinton Maxine"/>
        <s v="Neveu Walter"/>
        <s v="Kowal Judy"/>
        <s v="Blass Richard"/>
        <s v="Ford Paul"/>
        <s v="Rosenthal Emilio"/>
        <s v="Crosby Marlene"/>
        <s v="Andersen Demetrius"/>
        <s v="Duncan Ida"/>
        <s v="Gallegos Gary"/>
        <s v="Lam William"/>
        <s v="Shirley Maurice"/>
        <s v="Holcomb Andrea"/>
        <s v="Arce Richard"/>
        <s v="Garvey Michael"/>
        <s v="Maziarz Michael"/>
        <s v="Headrick Betty"/>
        <s v="Hopper Crystal"/>
        <s v="Barnard Jefferey"/>
        <s v="Hansen Howard"/>
        <s v="Malloy Gerald"/>
        <s v="Rooney Vada"/>
        <s v="Chea Alfred"/>
        <s v="Carder Rose"/>
        <s v="Davis Victor"/>
        <s v="Shaw Cristal"/>
        <s v="Cooper Neal"/>
        <s v="Juan David"/>
        <s v="Holmes Connie"/>
        <s v="Johnson Gloria"/>
        <s v="Gipson Flossie"/>
        <s v="Smith Jose"/>
        <s v="Phillips Debra"/>
        <s v="Hogan Kimberly"/>
        <s v="Hall Alton"/>
        <s v="Hughes Carlos"/>
        <s v="Isaacs Monte"/>
        <s v="Guerrero Roberta"/>
        <s v="Carroll Sarah"/>
        <s v="Norman Joel"/>
        <s v="Demaree Michael"/>
        <s v="Lynch Christian"/>
        <s v="Jones Paul"/>
        <s v="Daigle Myrtle"/>
        <s v="Smith Richard"/>
        <s v="South Gary"/>
        <s v="Perez Luther"/>
        <s v="Peters Joanne"/>
        <s v="Pauley Donald"/>
        <s v="Dacosta Jimmy"/>
        <s v="Cooper Sarah"/>
        <s v="Card Robert"/>
        <s v="Brown Maria"/>
        <s v="Wimberly Paul"/>
        <s v="Moore Ericka"/>
        <s v="Pieper Ronnie"/>
        <s v="Tauber Jo"/>
        <s v="Cooper James"/>
        <s v="Murphy Cynthia"/>
        <s v="Sarabia Kristopher"/>
        <s v="Sheard Alice"/>
        <s v="Williams Julie"/>
        <s v="Adams Gregory"/>
        <s v="Hardman Thomas"/>
        <s v="Kirkendall Steve"/>
        <s v="Desai April"/>
        <s v="Harris Vonda"/>
        <s v="Holloway Chara"/>
        <s v="Noyes Patrick"/>
        <s v="Downing William"/>
        <s v="Clifton Oliver"/>
        <s v="Oakley Robert"/>
        <s v="Rinehart Clementine"/>
        <s v="Stanback Donald"/>
        <s v="Brito Felicia"/>
        <s v="Loving Leslie"/>
        <s v="Nickerson Sandra"/>
        <s v="McCay Wanda"/>
        <s v="Crawley Elizabeth"/>
        <s v="Partee Mildred"/>
        <s v="Magallon Robert"/>
        <s v="Lyon Lou"/>
        <s v="Karp Alvin"/>
        <s v="Fitch Walter"/>
        <s v="Ybarra Robert"/>
        <s v="Kennedy Barbara"/>
        <s v="Frazier Candace"/>
        <s v="Brock Victoria"/>
        <s v="Gleason Willie"/>
        <s v="Martinez Daniel"/>
        <s v="Elkins Jose"/>
        <s v="Edwards Steven"/>
        <s v="Hernandez Jane"/>
        <s v="Luman Robert"/>
        <s v="Hardee Jasmine"/>
        <s v="Peterson June"/>
        <s v="Myers Heather"/>
        <s v="Clark Robert"/>
        <s v="Drago Marjorie"/>
        <s v="Dolphin Peggy"/>
        <s v="Rochester Katrina"/>
        <s v="Means Patricia"/>
        <s v="Cheney Mary"/>
        <s v="Souliere James"/>
        <s v="Fields James"/>
        <s v="Odom Alice"/>
        <s v="Armstrong Renee"/>
        <s v="Hutchins Karen"/>
        <s v="Daley Terri"/>
        <s v="Davis Cynthia"/>
        <s v="Cloud Judy"/>
        <s v="Strunk Robert"/>
        <s v="Walker Jose"/>
        <s v="Haynes David"/>
        <s v="Casteel Mario"/>
        <s v="Knisley Jamal"/>
        <s v="Walters Gary"/>
        <s v="Gimenez Noelia"/>
        <s v="Johnson Phyllis"/>
        <s v="Rubino Richard"/>
        <s v="Siewert Robert"/>
        <s v="Mendoza Roberta"/>
        <s v="Reed Adam"/>
        <s v="Friedman Albert"/>
        <s v="Miller Lillian"/>
        <s v="Cason Janet"/>
        <s v="Leonard Kimberley"/>
        <s v="Payne Barbara"/>
        <s v="Newport Curtis"/>
        <s v="Ryan Robert"/>
        <s v="Bell Benjamin"/>
        <s v="Wolford Theodore"/>
        <s v="Thompson Ty"/>
        <s v="Guillen Yvonne"/>
        <s v="Branum Laurie"/>
        <s v="Lavery Stacie"/>
        <s v="Free George"/>
        <s v="Foret Cecilia"/>
        <s v="Kinder Heather"/>
        <s v="Cooley Eric"/>
        <s v="Thompson Clyde"/>
        <s v="Drake Gerald"/>
        <s v="Thacker Brian"/>
        <s v="White Jimmie"/>
        <s v="Wilson Susan"/>
        <s v="Ferreira George"/>
        <s v="Houston Jennifer"/>
        <s v="Veilleux Timothy"/>
        <s v="Sandoval Andrew"/>
        <s v="Check Michael"/>
        <s v="Morton Charles"/>
        <s v="Kilpatrick Roxie"/>
        <s v="Berke Alexandra"/>
        <s v="Browning Terrance"/>
        <s v="Nilsson Dennis"/>
        <s v="Lora Stephen"/>
        <s v="Tobias Ronald"/>
        <s v="Lee Jennette"/>
        <s v="Boutte Abigail"/>
        <s v="Kizer Maria"/>
        <s v="Marrero Donald"/>
        <s v="Alexander Brant"/>
        <s v="Broussard Maureen"/>
        <s v="Blythe Anthony"/>
        <s v="Tavares Alvin"/>
        <s v="Schweitzer Gertrude"/>
        <s v="Lugo Teri"/>
        <s v="Richardson Dean"/>
        <s v="Hajek Mike"/>
        <s v="Hanna Vicente"/>
        <s v="Jones Gay"/>
        <s v="Taylor Mark"/>
        <s v="Espinoza Lacy"/>
        <s v="Weber Joel"/>
        <s v="Jack Jayne"/>
        <s v="Caldwell Dennis"/>
        <s v="Schuh Willie"/>
        <s v="Pierson Andrew"/>
        <s v="Henderson Joshua"/>
        <s v="Soules James"/>
        <s v="Cotter Maurice"/>
        <s v="Blanchard Terry"/>
        <s v="Oliveras Michael"/>
        <s v="McCray Beverly"/>
        <s v="Harvey Carol"/>
        <s v="Thiede Gabrielle"/>
        <s v="Carrero Kristi"/>
        <s v="Mitchell Kimberly"/>
        <s v="Kittredge Thomas"/>
        <s v="Watanabe Shelia"/>
        <s v="Jones Dia"/>
        <s v="Holliday Emily"/>
        <s v="Parham Sonja"/>
        <s v="Bridges Robert"/>
        <s v="Dotson Angelica"/>
        <s v="Lange Michell"/>
        <s v="Ballou Nancy"/>
        <s v="Bondurant Sandra"/>
        <s v="Lindsay Francesca"/>
        <s v="Rosenzweig Joan"/>
        <s v="Gosney Eugene"/>
        <s v="Lundeen Julia"/>
        <s v="Berry Jeanne"/>
        <s v="Allen Kristen"/>
        <s v="Kee Helen"/>
        <s v="Malave Carla"/>
        <s v="Stovall Sarah"/>
        <s v="Mahoney Lillian"/>
        <s v="Johnson Robert"/>
        <s v="Robison Louise"/>
        <s v="Varghese Mary"/>
        <s v="Hinkel William"/>
        <s v="Horne Julie"/>
        <s v="Sullivan Barbara"/>
        <s v="Cole Dorothy"/>
        <s v="Plummer Wilton"/>
        <s v="Markle Gerald"/>
        <s v="Windham Charles"/>
        <s v="Blakely Karen"/>
        <s v="Lowry Tasha"/>
        <s v="Wolf Gloria"/>
        <s v="Lewis Nicholas"/>
        <s v="Leonard Debbie"/>
        <s v="Gill Susan"/>
        <s v="Monico Mary"/>
        <s v="Allen Brent"/>
        <s v="Adams Allegra"/>
        <s v="Maxwell Gabrielle"/>
        <s v="Terry Harry"/>
        <s v="Lawson Alfred"/>
        <s v="Laine George"/>
        <s v="Olsen Matthew"/>
        <s v="Davis Virginia"/>
        <s v="Chan Harold"/>
        <s v="Stewart Rita"/>
        <s v="Decastro Natasha"/>
        <s v="Richardson Kirstie"/>
        <s v="Barker Kelly"/>
        <s v="Spillman David"/>
        <s v="Rodriguez Margaret"/>
        <s v="Gardner David"/>
        <s v="Loftis Jeramy"/>
        <s v="Walden Virginia"/>
        <s v="Crew Christopher"/>
        <s v="Carroll Kizzy"/>
        <s v="Puckett Jane"/>
        <s v="Gray Gail"/>
        <s v="Tucker Daniel"/>
        <s v="Morin Eric"/>
        <s v="Cook Carey"/>
        <s v="Stanley Carlos"/>
        <s v="Cruz Carl"/>
        <s v="McGraw Adam"/>
        <s v="Navarra Stephanie"/>
        <s v="Grant Leonel"/>
        <s v="Bohrer David"/>
        <s v="Boles James"/>
        <s v="Keller Oscar"/>
        <s v="Jensen Terri"/>
        <s v="Cummings Lawrence"/>
        <s v="Williams Jodi"/>
        <s v="Noll Anna"/>
        <s v="Nunez Bettye"/>
        <s v="Larson Jonathan"/>
        <s v="Vargo Brian"/>
        <s v="Maurer Gregory"/>
        <s v="Leblanc Pamela"/>
        <s v="Coakley Daniel"/>
        <s v="Strauss Clifton"/>
        <s v="Fleming Ryan"/>
        <s v="Pritchard Dorothy"/>
        <s v="Gabriel Denise"/>
        <s v="Delarosa Ramona"/>
        <s v="Hatcher Douglas"/>
        <s v="Manion Elizabeth"/>
        <s v="Jackson Johnny"/>
        <s v="Muse Sanjuanita"/>
        <s v="Rackers Larry"/>
        <s v="Rogers Tamara"/>
        <s v="Peterson Donna"/>
        <s v="Scott James"/>
        <s v="Kennedy Corey"/>
        <s v="Matthews Dennis"/>
        <s v="Law Charlie"/>
        <s v="Miller Corey"/>
        <s v="Wiley Rebekah"/>
        <s v="Villegas Joseph"/>
        <s v="Mullen Linda"/>
        <s v="Bonnett Joshua"/>
        <s v="Goin Sunny"/>
        <s v="Hoff Robert"/>
        <s v="Macaulay Peter"/>
        <s v="Fulton David"/>
        <s v="Stephens Amy"/>
        <s v="Janke Rogelio"/>
        <s v="Johnson Jessica"/>
        <s v="Menges Brent"/>
        <s v="Ernst Crystal"/>
        <s v="Harvey Steven"/>
        <s v="Christensen Anna"/>
        <s v="Heckler Mitzi"/>
        <s v="Belton Cristin"/>
        <s v="Erickson Joseph"/>
        <s v="Pirtle Lisa"/>
        <s v="Heinrich Michael"/>
        <s v="White Kathy"/>
        <s v="Boyle Christopher"/>
        <s v="Sheffield Brenda"/>
        <s v="William Joseph"/>
        <s v="Rosen Anthony"/>
        <s v="Shea Sherie"/>
        <s v="Hess William"/>
        <s v="Hicks Juana"/>
        <s v="Wesson Raymond"/>
        <s v="Mancini William"/>
        <s v="Sommerfield Gail"/>
        <s v="Timmons Richard"/>
        <s v="Cable Mary"/>
        <s v="Houk Casey"/>
        <s v="Ouellette Gary"/>
        <s v="Williams Katrina"/>
        <s v="Wilton Brandon"/>
        <s v="Malloy Robert"/>
        <s v="Morrison Clyde"/>
        <s v="Valdez Ryan"/>
        <s v="Skiles Wm"/>
        <s v="Wheeler Ruben"/>
        <s v="Ferreri Robert"/>
        <s v="Alexander Lorraine"/>
        <s v="Blair Mark"/>
        <s v="Majewski Cassie"/>
        <s v="Herbert Rachel"/>
        <s v="Lambert Thelma"/>
        <s v="Duncan Danuta"/>
        <s v="Sandoval Janet"/>
        <s v="Keyser Trey"/>
        <s v="Gwinn Jeffry"/>
        <s v="Basham Rodney"/>
        <s v="Rice Dale"/>
        <s v="Polk Sharon"/>
        <s v="Gerrity Maudie"/>
        <s v="Turner Tamika"/>
        <s v="Rosales Lara"/>
        <s v="Morrow James"/>
        <s v="Pond Christy"/>
        <s v="Reyes Eddie"/>
        <s v="Lee Samuel"/>
        <s v="Watson Henry"/>
        <s v="Betancourt Donald"/>
        <s v="Bernhard Milton"/>
        <s v="Walter Heather"/>
        <s v="Roche Robert"/>
        <s v="Pollard Mary"/>
        <s v="Carroll Elizabeth"/>
        <s v="Smith Bessie"/>
        <s v="Goldberg Andrew"/>
        <s v="Navarro Jennifer"/>
        <s v="Gibbs Courtney"/>
        <s v="Carey Christopher"/>
        <s v="Smith Stevie"/>
        <s v="Robinson Gary"/>
        <s v="Sain Frank"/>
        <s v="Barron Elfreda"/>
        <s v="Carlyle Sonia"/>
        <s v="Moon Jeremiah"/>
        <s v="Gallaher Gina"/>
        <s v="Norman Jacqueline"/>
        <s v="Johnson Blake"/>
        <s v="Ray Dolores"/>
        <s v="Hart Mark"/>
        <s v="Scott Charlotte"/>
        <s v="Hibner Justin"/>
        <s v="Sieg Walter"/>
        <s v="Musgrove Jewell"/>
        <s v="Penn William"/>
        <s v="Dates Evette"/>
        <s v="Crump Anna"/>
        <s v="Vitale Amanda"/>
        <s v="Crossley Irene"/>
        <s v="Gorton Kelly"/>
        <s v="Ruff Janet"/>
        <s v="Powell Wilbert"/>
        <s v="Ruby Dale"/>
        <s v="Wall James"/>
        <s v="Hoang Flora"/>
        <s v="Williams Katherine"/>
        <s v="Quintero Amanda"/>
        <s v="Williams Logan"/>
        <s v="Randall Steven"/>
        <s v="Vandusen Jerry"/>
        <s v="Brewster Cristy"/>
        <s v="Dean John"/>
        <s v="Keen Tom"/>
        <s v="Paul William"/>
        <s v="Moore John"/>
        <s v="Mitchell Madeline"/>
        <s v="Bruce Thomas"/>
        <s v="Gracey Jerry"/>
        <s v="Rohr Richard"/>
        <s v="Schulz Edward"/>
        <s v="Childress Frank"/>
        <s v="Sylvester Rose"/>
        <s v="Elliott Andres"/>
        <s v="Sealey Teri"/>
        <s v="Green Mike"/>
        <s v="Andreasen Curtis"/>
        <s v="Amar Andrew"/>
        <s v="Simpson Albert"/>
        <s v="Harrison James"/>
        <s v="Ulibarri Jacob"/>
        <s v="Bailey Paula"/>
        <s v="Barron Brandon"/>
        <s v="Brittain Regina"/>
        <s v="Harwell Stacey"/>
        <s v="Mott Helen"/>
        <s v="Berumen Ivan"/>
        <s v="Rinker Melissa"/>
        <s v="Zorn Flavia"/>
        <s v="Winn Lisa"/>
        <s v="Bray Joshua"/>
        <s v="Grant Kyle"/>
        <s v="Hickey Kenneth"/>
        <s v="Beaver Mildred"/>
        <s v="Lawhorn Eddie"/>
        <s v="Johnson Annie"/>
        <s v="Atencio Bill"/>
        <s v="Smith Ariel"/>
        <s v="Villalobos Patrick"/>
        <s v="Fuller Audrey"/>
        <s v="Ortiz Holly"/>
        <s v="Smith John"/>
        <s v="Spurlock Linda"/>
        <s v="Brown Ernesto"/>
        <s v="Corrado Lawrence"/>
        <s v="Swartwood Eva"/>
        <s v="Bonner John"/>
        <s v="Corley Arthur"/>
        <s v="Boe Alice"/>
        <s v="Klein Debra"/>
        <s v="Abreu Shena"/>
        <s v="White Kerry"/>
        <s v="McCarthy Christopher"/>
        <s v="Mullins Amy"/>
        <s v="Allen Cindy"/>
        <s v="Chavez Donna"/>
        <s v="Davis Roland"/>
        <s v="Hass Lisa"/>
        <s v="Lawson Tracy"/>
        <s v="Puckett Ruth"/>
        <s v="Marshall John"/>
        <s v="Bullins Chad"/>
        <s v="Blanc Annie"/>
        <s v="Johnson Lorenzo"/>
        <s v="Chapman Eileen"/>
        <s v="Lewis Darren"/>
        <s v="Logan Paul"/>
        <s v="Vangilder Geneva"/>
        <s v="Parker Rosalee"/>
        <s v="Prather Glenda"/>
        <s v="McIntosh Stacey"/>
        <s v="Craighead Tara"/>
        <s v="Rosborough Beverly"/>
        <s v="Goodwin Marie"/>
        <s v="Williams Steve"/>
        <s v="Carpenter Lona"/>
        <s v="Barreto Doris"/>
        <s v="Blevins Betty"/>
        <s v="Craighead Denise"/>
        <s v="Robbins Patricia"/>
        <s v="Owens Robyn"/>
        <s v="Carter Billy"/>
        <s v="Herrera Stephen"/>
        <s v="Beasley Lynn"/>
        <s v="Bruner Stephanie"/>
        <s v="Jones Venessa"/>
        <s v="Perras Joseph"/>
        <s v="Ricci Roman"/>
        <s v="Hernandez Marie"/>
        <s v="Curry Rafael"/>
        <s v="Hwang Ivan"/>
        <s v="Platt Willie"/>
        <s v="Pease Mike"/>
        <s v="Williams Marc"/>
        <s v="Gardner Sharon"/>
        <s v="Seales Barry"/>
        <s v="Bickham Laree"/>
        <s v="Clark Carl"/>
        <s v="Davis Alberta"/>
        <s v="Clancy Alberto"/>
        <s v="Phillips Marianne"/>
        <s v="Shelton Shirley"/>
        <s v="Fowler Emma"/>
        <s v="Cordell Domingo"/>
        <s v="Pitts Betty"/>
        <s v="Carroll Daniel"/>
        <s v="Smith Lai"/>
        <s v="Ziemba Heather"/>
        <s v="Bernard Desiree"/>
        <s v="Shepherd Arthur"/>
        <s v="Hunt Alfred"/>
        <s v="Dandrea Ida"/>
        <s v="Bruner Richard"/>
        <s v="Williams Aurora"/>
        <s v="Cockrell Leon"/>
        <s v="Sanders Reid"/>
        <s v="Miller Mary"/>
        <s v="Carpenter Steven"/>
        <s v="Staten Sharon"/>
        <s v="Shier John"/>
        <s v="Sharp Dawn"/>
        <s v="Everett George"/>
        <s v="Hyatt Earl"/>
        <s v="Polizzi Anthony"/>
        <s v="Vassallo Kim"/>
        <s v="Terry Charles"/>
        <s v="Davis Reginald"/>
        <s v="Phillips Christina"/>
        <s v="English David"/>
        <s v="Johnson Peg"/>
        <s v="Leslie Carolina"/>
        <s v="Abbas Eileen"/>
        <s v="Peavler Dallas"/>
        <s v="Stuart Mitchell"/>
        <s v="Kraft Albert"/>
        <s v="Hames Mary"/>
        <s v="Herron Barbara"/>
        <s v="Davis Edna"/>
        <s v="Manus Eric"/>
        <s v="Heckman Maureen"/>
        <s v="Patterson Jim"/>
        <s v="Parke Lester"/>
        <s v="Sanchez Rita"/>
        <s v="Thompson Mauricio"/>
        <s v="Green Leslie"/>
        <s v="Noble Emily"/>
        <s v="Moore Jonathan"/>
        <s v="Vinson Robert"/>
        <s v="Willard Ben"/>
        <s v="McNamara Judith"/>
        <s v="McGraw Jean"/>
        <s v="Rodriquez Casey"/>
        <s v="Ore Frieda"/>
        <s v="Baker Robert"/>
        <s v="Harrah Jessica"/>
        <s v="Perales Tracy"/>
        <s v="Taylor Julia"/>
        <s v="Blakely Andrew"/>
        <s v="Rick Perry"/>
        <s v="Peters Tara"/>
        <s v="Wright Justin"/>
        <s v="Harriman Kim"/>
        <s v="Carter Lavina"/>
        <s v="Creech Marilyn"/>
        <s v="McClure Richard"/>
        <s v="Pace Patricia"/>
        <s v="Venable William"/>
        <s v="Hitt Melba"/>
        <s v="Cole Sandra"/>
        <s v="Uselton Jason"/>
        <s v="Roque Elbert"/>
        <s v="Surratt Vera"/>
        <s v="Thomas Daniel"/>
        <s v="Greenwood Carlos"/>
        <s v="Palmer John"/>
        <s v="Cunningham James"/>
        <s v="Matherly Trish"/>
        <s v="Schmaltz Peggy"/>
        <s v="Lacey Olga"/>
        <s v="Williams Christina"/>
        <s v="Underwood Douglas"/>
        <s v="Jolly Pedro"/>
        <s v="Cox Leon"/>
        <s v="Payne Marion"/>
        <s v="Collins Maria"/>
        <s v="Ralston Henry"/>
        <s v="Lemons Ronna"/>
        <s v="Williamson Karen"/>
        <s v="Applegate Ernest"/>
        <s v="Purington Linda"/>
        <s v="Baltazar Frank"/>
        <s v="Koga Kristen"/>
        <s v="Guion Victoria"/>
        <s v="Williams Thelma"/>
        <s v="Bragg Edwin"/>
        <s v="Jones Elia"/>
        <s v="Foley Martine"/>
        <s v="Howell James"/>
        <s v="Allen Ariel"/>
        <s v="Crawford Billy"/>
        <s v="Demers Dina"/>
        <s v="Grubbs Sherrie"/>
        <s v="Gonzalez Joshua"/>
        <s v="Cowan Gregory"/>
        <s v="Dolan Tanya"/>
        <s v="Parker Tatyana"/>
        <s v="Gowen Willie"/>
        <s v="Giardina Evelyn"/>
        <s v="Carroll Margaret"/>
        <s v="Campbell Jason"/>
        <s v="Donegan Jessica"/>
        <s v="Paxton Marcus"/>
        <s v="Viera Mary"/>
        <s v="James Michelle"/>
        <s v="McGinley Janette"/>
        <s v="Laney Rhonda"/>
        <s v="Lange Della"/>
        <s v="Martin Thomas"/>
        <s v="O'Sullivan Mary"/>
        <s v="Thacker Tyesha"/>
        <s v="Gardner Kit"/>
        <s v="McBride Sharon"/>
        <s v="Fernandez Rocco"/>
        <s v="Bain Virginia"/>
        <s v="Gomez James"/>
        <s v="McHale Dustin"/>
        <s v="Mancia Allison"/>
        <s v="Milliner Frank"/>
        <s v="Ashmore Louise"/>
        <s v="Vandeventer Bobbie"/>
        <s v="Demasi Ernest"/>
        <s v="Moore Craig"/>
        <s v="Fowler Jacqueline"/>
        <s v="Moore Donald"/>
        <s v="Bridges Jerry"/>
        <s v="Preiss Erma"/>
        <s v="Frazer Justin"/>
        <s v="Graber Lois"/>
        <s v="Copeland Kimberly"/>
        <s v="Wolfe Ward"/>
        <s v="Steele Sammie"/>
        <s v="Brink Sarah"/>
        <s v="Reyes Janet"/>
        <s v="McCray Leonard"/>
        <s v="Roberts Lorena"/>
        <s v="Walker Roy"/>
        <s v="Knowles Jeffrey"/>
        <s v="Hartley Billi"/>
        <s v="Cook Harvey"/>
        <s v="Schreier Byron"/>
        <s v="Mobley Cassandra"/>
        <s v="White Marion"/>
        <s v="Keenan Francisco"/>
        <s v="Walters Carlota"/>
        <s v="Dellinger Catherine"/>
        <s v="Proctor Winona"/>
        <s v="Alejos Edward"/>
        <s v="Pouncy Samuel"/>
        <s v="Gallaher Donna"/>
        <s v="Harris Diane"/>
        <s v="Bell Ashley"/>
        <s v="Lindsey Gaynell"/>
        <s v="Maynard Johnathon"/>
        <s v="Thomas Robert"/>
        <s v="Ham Brian"/>
        <s v="Braunstein Mark"/>
        <s v="Tamura Vi"/>
        <s v="Roy Billie"/>
        <s v="Vanpelt Noe"/>
        <s v="Alatorre Jason"/>
        <s v="Butler Samuel"/>
        <s v="Powell Stephanie"/>
        <s v="Hudson Carol"/>
        <s v="Martinez Helen"/>
        <s v="Ramirez William"/>
        <s v="Wigington James"/>
        <s v="Smith Lori"/>
        <s v="Ford Richard"/>
        <s v="Pierce Donald"/>
        <s v="Bratcher Kimberly"/>
        <s v="Smith Jerome"/>
        <s v="Ellerman Virginia"/>
        <s v="Hutchison Kimberly"/>
        <s v="Navarro Trevor"/>
        <s v="Manning Ronnie"/>
        <s v="Cranford Elizabeth"/>
        <s v="Powers Robin"/>
        <s v="Nall Mildred"/>
        <s v="Farmer Evelyn"/>
        <s v="Richards James"/>
        <s v="Mosqueda Debra"/>
        <s v="Perez Andrew"/>
        <s v="Conner Cruz"/>
        <s v="Thorpe Richard"/>
        <s v="Gutierrez Amy"/>
        <s v="Wiley Steven"/>
        <s v="Anderson Marion"/>
        <s v="Allen Joanne"/>
        <s v="Gant Alphonso"/>
        <s v="Rojas Ilse"/>
        <s v="Hahn Ricky"/>
        <s v="Colon Michael"/>
        <s v="Manno Brian"/>
        <s v="Muller Shannon"/>
        <s v="Lynn Lois"/>
        <s v="Rogers Susan"/>
        <s v="Schreiner Ruth"/>
        <s v="Moore Keith"/>
        <s v="Reed Ruth"/>
        <s v="Platt Pauline"/>
        <s v="Christopher Woodrow"/>
        <s v="Topping Gabriel"/>
        <s v="Johnson Stephanie"/>
        <s v="Nelms Calvin"/>
        <s v="Casperson Guillermo"/>
        <s v="Fink Arthur"/>
        <s v="Williamson John"/>
        <s v="Jacob Tyree"/>
        <s v="Calhoun Erin"/>
        <s v="Resto Steven"/>
        <s v="Newsome Jennifer"/>
        <s v="Cleghorn Rick"/>
        <s v="Gragg Barney"/>
        <s v="Hudson Ann"/>
        <s v="Dixon Joel"/>
        <s v="Bernier James"/>
        <s v="Barclay Martha"/>
        <s v="Stpierre Janice"/>
        <s v="Devore Nathan"/>
        <s v="Smith Jason"/>
        <s v="Rodriguez Edmund"/>
        <s v="Pena Keith"/>
        <s v="Sullivan David"/>
        <s v="Hunter Lauri"/>
        <s v="Epperson Richard"/>
        <s v="Hammer Joseph"/>
        <s v="Roberts Mary"/>
        <s v="Driggers Josefa"/>
        <s v="Hill Keri"/>
        <s v="Ruffin Gilberto"/>
        <s v="Pace Bert"/>
        <s v="Williams William"/>
        <s v="Clifford Audrey"/>
        <s v="Grant Lauren"/>
        <s v="Rodriguez Jovita"/>
        <s v="McDonnell Ann"/>
        <s v="Pineiro Adam"/>
        <s v="Quattlebaum Nina"/>
        <s v="Gonzales Sara"/>
        <s v="Cane Richard"/>
        <s v="Bianchi Marlon"/>
        <s v="Bradley Jacquelyn"/>
        <s v="McBee Jessie"/>
        <s v="Troyer Michael"/>
        <s v="Wetter James"/>
        <s v="Hildebrand Nicholas"/>
        <s v="Norman Leroy"/>
        <s v="Larrick Blanche"/>
        <s v="Crenshaw Stephen"/>
        <s v="Mitchell Josephine"/>
        <s v="Miller Tammy"/>
        <s v="Erickson Adrianna"/>
        <s v="Wilhelm Elizabeth"/>
        <s v="Wilber Laura"/>
        <s v="Morris Angela"/>
        <s v="Salinas Bradley"/>
        <s v="Pinkston Santos"/>
        <s v="Charron Chris"/>
        <s v="Albrecht Rhoda"/>
        <s v="McKinney Deborah"/>
        <s v="Ellis Theresa"/>
        <s v="Henke Thomas"/>
        <s v="Philip Norma"/>
        <s v="Lee Oscar"/>
        <s v="Ward Rose"/>
        <s v="Franklin Shelly"/>
        <s v="Billington Judy"/>
        <s v="Cerna Tyler"/>
        <s v="Burt Romona"/>
        <s v="Armstrong James"/>
        <s v="Hopkins Daniel"/>
        <s v="Gray Carl"/>
        <s v="Rivera Ronald"/>
        <s v="Culpepper David"/>
        <s v="Gonzales Emma"/>
        <s v="Barnes Mary"/>
        <s v="Francois Craig"/>
        <s v="Smith Carol"/>
        <s v="Chambers James"/>
        <s v="Maine George"/>
        <s v="Powell Louis"/>
        <s v="Grant Aaron"/>
        <s v="Valenzuela Hulda"/>
        <s v="Clark Steven"/>
        <s v="Montgomery Edward"/>
        <s v="Sweatt Jeremy"/>
        <s v="Stringer Tonya"/>
        <s v="Carson Eddie"/>
        <s v="Slaughter Kim"/>
        <s v="Clark Patricia"/>
        <s v="Sargent Doris"/>
        <s v="Lilly Manuel"/>
        <s v="Douglas John"/>
        <s v="Thompson Diana"/>
        <s v="Newton Scott"/>
        <s v="Ziegler Leroy"/>
        <s v="Roberts Linda"/>
        <s v="McClellan Lea"/>
        <s v="Blaser Henry"/>
        <s v="Bell Melanie"/>
        <s v="Johnson Judith"/>
        <s v="Baldwin Alan"/>
        <s v="Johnson Seymour"/>
        <s v="Garren Claudia"/>
        <s v="Sebastian Art"/>
        <s v="Turney Grace"/>
        <s v="Dagostino Randy"/>
        <s v="Ortiz Paul"/>
        <s v="Mills Vernon"/>
        <s v="Schiavo Yvonne"/>
        <s v="More James"/>
        <s v="Snyder Eva"/>
        <s v="Hoy Carlos"/>
        <s v="Magill Lisa"/>
        <s v="Marsh Philip"/>
        <s v="Reeder Clinton"/>
        <s v="Berry Angie"/>
        <s v="Schrader Jean"/>
        <s v="Hardiman Sarah"/>
        <s v="Boyd Patricia"/>
        <s v="Lee Jean"/>
        <s v="Navarro Kevin"/>
        <s v="Cashin John"/>
        <s v="Lee Vincent"/>
        <s v="Kimbrough Alma"/>
        <s v="Berg Diane"/>
        <s v="Belgrave Sonia"/>
        <s v="Adams Robert"/>
        <s v="Rowe Robert"/>
        <s v="Sasso Dorothy"/>
        <s v="Snell Shelia"/>
        <s v="Kim James"/>
        <s v="Basile Thaddeus"/>
        <s v="Metcalf Joe"/>
        <s v="Toney Isaac"/>
        <s v="Stockwell Donald"/>
        <s v="Young Anthony"/>
        <s v="Larson Jami"/>
        <s v="McCary Meaghan"/>
        <s v="Long Louise"/>
        <s v="Smith Jacqueline"/>
        <s v="Thigpen Adam"/>
        <s v="Harper Sharon"/>
        <s v="Bennett Rachel"/>
        <s v="Harton Lynn"/>
        <s v="Penaloza Evelyn"/>
        <s v="Middleton Dawn"/>
        <s v="Johnson Harold"/>
        <s v="Emig Lynda"/>
        <s v="McDonald Darryl"/>
        <s v="Meza Jefferson"/>
        <s v="Mosher Sharon"/>
        <s v="Epp Jose"/>
        <s v="Glatt Kevin"/>
        <s v="Weakley James"/>
        <s v="King Willie"/>
        <s v="Williams Daniel"/>
        <s v="Becton Grace"/>
        <s v="Smith Megan"/>
        <s v="Nichols James"/>
        <s v="Anderson Kendrick"/>
        <s v="Green Roger"/>
        <s v="Jackson Jacqueline"/>
        <s v="Green James"/>
        <s v="Robinson Rose"/>
        <s v="Milton William"/>
        <s v="Jenkins Kathryn"/>
        <s v="Primus Gladys"/>
        <s v="Brower Dana"/>
        <s v="Campbell Kathy"/>
        <s v="McGill Dorothy"/>
        <s v="Scroggins Lisa"/>
        <s v="McNish William"/>
        <s v="Southerland Catherine"/>
        <s v="Gregory Alissa"/>
        <s v="Gustafson Carey"/>
        <s v="Plant Stephen"/>
        <s v="Seymour Tina"/>
        <s v="Brennen China"/>
        <s v="Whitehead Denise"/>
        <s v="Brown Susan"/>
        <s v="Rojas Angela"/>
        <s v="Cortez Rose"/>
        <s v="Fry James"/>
        <s v="Loyd Barbara"/>
        <s v="Mullen Edward"/>
        <s v="Martin Angela"/>
        <s v="Bishop Laura"/>
        <s v="Baker Lee"/>
        <s v="Merlino Peter"/>
        <s v="Valdez Carla"/>
        <s v="Conner Robert"/>
        <s v="Smith Jodi"/>
        <s v="Lawrence Linda"/>
        <s v="Childers Rene"/>
        <s v="Mullins Vivian"/>
        <s v="Garza Edna"/>
        <s v="Choy Lynda"/>
        <s v="Moore Leon"/>
        <s v="Michael Jared"/>
        <s v="Ibarra Arturo"/>
        <s v="Green Heather"/>
        <s v="Baran Lucille"/>
        <s v="Ayers Ruby"/>
        <s v="Allred William"/>
        <s v="Lawson Mary"/>
        <s v="Rouse Gilbert"/>
        <s v="Franklin Gordon"/>
        <s v="Wells Nathanael"/>
        <s v="Betts Gail"/>
        <s v="Koontz Stephen"/>
        <s v="Bishop John"/>
        <s v="Hare Ruby"/>
        <s v="Gil Alice"/>
        <s v="Watson Patrick"/>
        <s v="Lamb Walter"/>
        <s v="Boyd Myrtle"/>
        <s v="Clark Danny"/>
        <s v="Clark Grover"/>
        <s v="Toland Antonio"/>
        <s v="Pena Randall"/>
        <s v="Moss Amanda"/>
        <s v="Rivers James"/>
        <s v="Hall Carol"/>
        <s v="Harmon Lillian"/>
        <s v="Malloy Anita"/>
        <s v="Hernandez James"/>
        <s v="Jones Glenn"/>
        <s v="Hill Tina"/>
        <s v="Snyder Rosemary"/>
        <s v="Robinson Travis"/>
        <s v="Williams Lorena"/>
        <s v="Genova Janyce"/>
        <s v="Wiggins Angelina"/>
        <s v="Soto Christian"/>
        <s v="Thompson Evelyn"/>
        <s v="Johnson Ronny"/>
        <s v="Sampson Michael"/>
        <s v="Roberts Pamela"/>
        <s v="Lynch Michelle"/>
        <s v="Lacombe Eric"/>
        <s v="Norris Roosevelt"/>
        <s v="Enriquez Faye"/>
        <s v="Green Carolyn"/>
        <s v="Snow Scott"/>
        <s v="Robles Angela"/>
        <s v="Thomas Anthony"/>
        <s v="Jimenez Derrick"/>
        <s v="Johnson Dorothy"/>
        <s v="Barber Dianne"/>
        <s v="Howard Sarah"/>
        <s v="Dodgen Jeff"/>
        <s v="Bentley Kenneth"/>
        <s v="McGeehan Kevin"/>
        <s v="Shaw Rolando"/>
        <s v="Buscher Jennifer"/>
        <s v="Salazar Jonathan"/>
        <s v="Williams Evan"/>
        <s v="Mullane Helen"/>
        <s v="Vaughan William"/>
        <s v="Finlayson Howard"/>
        <s v="Gowen John"/>
        <s v="Headley Belle"/>
        <s v="Canty Donna"/>
        <s v="Pier Guadalupe"/>
        <s v="Trudeau Casey"/>
        <s v="Williams Harold"/>
        <s v="Raynor Manuel"/>
        <s v="Cotton Richard"/>
        <s v="Kujawski Cherie"/>
        <s v="Lopez Vicki"/>
        <s v="Kuehn Scott"/>
        <s v="Rochon Heather"/>
        <s v="Johnson Randolph"/>
        <s v="Masse Shirley"/>
        <s v="Scott Paul"/>
        <s v="Rice Christopher"/>
        <s v="Rhoads Adam"/>
        <s v="Brooks Rodolfo"/>
        <s v="Rooks Alfred"/>
        <s v="Mead Kenneth"/>
        <s v="Gauthier Jeffrey"/>
        <s v="Chaffin Warren"/>
        <s v="Cobb Susan"/>
        <s v="Toledo Catherine"/>
        <s v="Gilmore Larry"/>
        <s v="McGeehan Jeremy"/>
        <s v="Raines Russel"/>
        <s v="Hannigan David"/>
        <s v="Bozeman John"/>
        <s v="Quick Pamela"/>
        <s v="Fulp Scott"/>
        <s v="Hodge Marcus"/>
        <s v="Homan Susan"/>
        <s v="West Brian"/>
        <s v="Cole Chad"/>
        <s v="Ohare Frank"/>
        <s v="Wetter Lillian"/>
        <s v="Barton Charles"/>
        <s v="Stark Robert"/>
        <s v="Moorman Charlie"/>
        <s v="Keith Gerald"/>
        <s v="Miller Deborah"/>
        <s v="Williams Sandra"/>
        <s v="McCall Mark"/>
        <s v="Duda Paul"/>
        <s v="Luna Anna"/>
        <s v="Scott Clyde"/>
        <s v="Salter Linda"/>
        <s v="Mifflin Frank"/>
        <s v="Crosby David"/>
        <s v="Lipe Donald"/>
        <s v="Hampton Cathy"/>
        <s v="Johnson Virginia"/>
        <s v="Bright Mildred"/>
        <s v="Logan Wayne"/>
        <s v="Brunner Joel"/>
        <s v="Cullen Shayla"/>
        <s v="Allen Virginia"/>
        <s v="Creighton Johanna"/>
        <s v="Tapia Billy"/>
        <s v="Ertl Andrew"/>
        <s v="Collins Irene"/>
        <s v="Allen Freddy"/>
        <s v="Freeman Robert"/>
        <s v="Alvarez Andera"/>
        <s v="Looney Courtney"/>
        <s v="Schwarz Shelby"/>
        <s v="Barajas Maria"/>
        <s v="Voegele Gerald"/>
        <s v="Simmons Norman"/>
        <s v="Brantley Pat"/>
        <s v="Maddux Donald"/>
        <s v="Turner Rhonda"/>
        <s v="Thetford Edna"/>
        <s v="Johnson David"/>
        <s v="Lumpkin Annette"/>
        <s v="Murdoch Alan"/>
        <s v="Greene Donald"/>
        <s v="Valentin Brady"/>
        <s v="Briggs Frank"/>
        <s v="Shaw Robert"/>
        <s v="Lee Patricia"/>
        <s v="Johannes Dawn"/>
        <s v="Sharpe Leslie"/>
        <s v="Martinez Darrell"/>
        <s v="Rowan Sharon"/>
        <s v="Terry Joanne"/>
        <s v="Lewis Patricia"/>
        <s v="Schultz Lizzie"/>
        <s v="Laliberte Cynthia"/>
        <s v="Moffit Mark"/>
        <s v="Goodwill Theresa"/>
        <s v="Mangano Gerald"/>
        <s v="Perry Joseph"/>
        <s v="Norton Dale"/>
        <s v="Bissett Paul"/>
        <s v="Smith Filomena"/>
        <s v="Bruns John"/>
        <s v="Langley Barton"/>
        <s v="Reid Karen"/>
        <s v="Grace David"/>
        <s v="Vasquez Anita"/>
        <s v="Bell William"/>
        <s v="Spence Christopher"/>
        <s v="Stepney Robert"/>
        <s v="Rackers Cameron"/>
        <s v="Johnson Clarence"/>
        <s v="Vazquez Leah"/>
        <s v="Koenig Geneva"/>
        <s v="Thomas Steven"/>
        <s v="Bing Frank"/>
        <s v="Sizemore Quinn"/>
        <s v="Gaunt Diane"/>
        <s v="Hart Ana"/>
        <s v="Armstrong Kara"/>
        <s v="Moore Wallace"/>
        <s v="Morgan Lois"/>
        <s v="Howze Darin"/>
        <s v="Derossett Janice"/>
        <s v="Savard Catherine"/>
        <s v="Marbury Marie"/>
        <s v="McDade Kim"/>
        <s v="Graham John"/>
        <s v="Thurston Sharon"/>
        <s v="Peck Laura"/>
        <s v="Gettys Deborah"/>
        <s v="Jones Sue"/>
        <s v="Guajardo Earl"/>
        <s v="Prokop Robert"/>
        <s v="Barron Marilyn"/>
        <s v="Ahmed Melody"/>
        <s v="Watson Jordan"/>
        <s v="Hodge Donald"/>
        <s v="Martinez Veronica"/>
        <s v="Kessler Toby"/>
        <s v="Thompson Juanita"/>
        <s v="Buchanan Eileen"/>
        <s v="Bixler Teresa"/>
        <s v="Isaac Carlton"/>
        <s v="Schwab Rudy"/>
        <s v="Dolan Kenneth"/>
        <s v="Smith Amanda"/>
        <s v="Rodriguez Christy"/>
        <s v="Whitley Martin"/>
        <s v="Sabol Harold"/>
        <s v="Mouzon Charles"/>
        <s v="Young Clarence"/>
        <s v="Birdsall Ronald"/>
        <s v="Earle Christopher"/>
        <s v="Dunn William"/>
        <s v="Rackley John"/>
        <s v="Spinks Justin"/>
        <s v="Jenkins Angela"/>
        <s v="Brooker Jamie"/>
        <s v="Barrows Maureen"/>
        <s v="Dagostino Glen"/>
        <s v="Hawn Lauren"/>
        <s v="Bautista Earl"/>
        <s v="Gomez Jason"/>
        <s v="Oliver Doris"/>
        <s v="Webb Alan"/>
        <s v="Hake Chi"/>
        <s v="Luna Anne"/>
        <s v="Hernandez Dona"/>
        <s v="Petersen Barry"/>
        <s v="Wescott Joseph"/>
        <s v="Curry Genevieve"/>
        <s v="Ferrell Derrick"/>
        <s v="Covington Frank"/>
        <s v="King Carol"/>
        <s v="Marsh Leslie"/>
        <s v="Drye Ashley"/>
        <s v="Joplin Amanda"/>
        <s v="Camacho Luz"/>
        <s v="Oram David"/>
        <s v="Willson Michael"/>
        <s v="Wagaman Caleb"/>
        <s v="Lipman Margaret"/>
        <s v="Truong Jaime"/>
        <s v="Patterson Natalie"/>
        <s v="Tyner Demetrius"/>
        <s v="Olson Albert"/>
        <s v="Taylor Samantha"/>
        <s v="Buchanan Latisha"/>
        <s v="Campos Cody"/>
        <s v="Ryder Tracy"/>
        <s v="Reynolds Tristan"/>
        <s v="Day Jennifer"/>
        <s v="Boughton Ebony"/>
        <s v="Crisman Sandra"/>
        <s v="Jonas Gwen"/>
        <s v="Nord George"/>
        <s v="Thomas Matthew"/>
        <s v="Chang Faustino"/>
        <s v="Dawkins Joe"/>
        <s v="Buchanan Olga"/>
        <s v="Forshee Scott"/>
        <s v="Doctor Brian"/>
        <s v="Jones Emilie"/>
        <s v="David Allison"/>
        <s v="Lazarus Wilbur"/>
        <s v="Butler Ernestina"/>
        <s v="Jenkins Cynthia"/>
        <s v="Jarrard Linda"/>
        <s v="Irving Alona"/>
        <s v="Trevino Ronald"/>
        <s v="Wells Rhonda"/>
        <s v="Barber Jon"/>
        <s v="McCullough Sallie"/>
        <s v="Boyles Paul"/>
        <s v="Clements Billy"/>
        <s v="Small Jeff"/>
        <s v="Ferraro Grace"/>
        <s v="Ebert Courtney"/>
        <s v="Wright Mildred"/>
        <s v="Amburgey Concetta"/>
        <s v="Knox Marie"/>
        <s v="Ayres Petra"/>
        <s v="Naughton Robert"/>
        <s v="Underwood Michael"/>
        <s v="Tijerina William"/>
        <s v="James Bernadine"/>
        <s v="Joseph Perry"/>
        <s v="Lopez Ken"/>
        <s v="Meade Kizzy"/>
        <s v="Beets Edith"/>
        <s v="Jones Sanda"/>
        <s v="Roberts Clinton"/>
        <s v="Marquez John"/>
        <s v="Janes Rey"/>
        <s v="Belli Barbara"/>
        <s v="Ryan Alfonso"/>
        <s v="Rocha Mirna"/>
        <s v="Hartsell Fannie"/>
        <s v="Hamilton Matthew"/>
        <s v="Jordan Richard"/>
        <s v="Wright James"/>
        <s v="Danielson Jacqueline"/>
        <s v="Schulte Donna"/>
        <s v="Helzer Armando"/>
        <s v="Arteaga Jonathan"/>
        <s v="Kean Melissa"/>
        <s v="Pell Christopher"/>
        <s v="Fletcher Lorraine"/>
        <s v="Davis Cory"/>
        <s v="Sawyer Kevin"/>
        <s v="Mann Anthony"/>
        <s v="Pease Theresa"/>
        <s v="Soto Kala"/>
        <s v="Jones Brandon"/>
        <s v="Motyka Francisco"/>
        <s v="Boyd Loretta"/>
        <s v="Werner Deborah"/>
        <s v="Small Katherine"/>
        <s v="McGee Wendy"/>
        <s v="Leroy Tina"/>
        <s v="Vining Judy"/>
        <s v="Posner Sara"/>
        <s v="Keith Harold"/>
        <s v="Thompson Floyd"/>
        <s v="Bland Nannie"/>
        <s v="Borne Walter"/>
        <s v="Johnson Scott"/>
        <s v="Richardson Patricia"/>
        <s v="Gillen Janice"/>
        <s v="Roach Carolyn"/>
        <s v="Hermann Enid"/>
        <s v="Simpson Elizabeth"/>
        <s v="Zeigler Jesus"/>
        <s v="Croy Saul"/>
        <s v="Sweeney Ali"/>
        <s v="Colon James"/>
        <s v="Simmons Clarence"/>
        <s v="Chandler Larry"/>
        <s v="Johnson Marion"/>
        <s v="Gutierrez Young"/>
        <s v="Anthony Rebecca"/>
        <s v="Hayes Kevin"/>
        <s v="Abreu Erik"/>
        <s v="Rasnick Lynn"/>
        <s v="Mohr Lorraine"/>
        <s v="Schaller Henry"/>
        <s v="Moore Helen"/>
        <s v="Clegg Billy"/>
        <s v="Stone Lourdes"/>
        <s v="Roark David"/>
        <s v="Chen Helen"/>
        <s v="Encinas Thomas"/>
        <s v="Romeo Fabiola"/>
        <s v="Jensen Laura"/>
        <s v="Jackson Gregory"/>
        <s v="Carter Tiffany"/>
        <s v="Kulp Alfredo"/>
        <s v="Brown Kimberly"/>
        <s v="Flores Jennifer"/>
        <s v="Zepeda Danny"/>
        <s v="Shepard Lucy"/>
        <s v="Penn Ida"/>
        <s v="Peterson John"/>
        <s v="Rivera Lori"/>
        <s v="Perez Elizabeth"/>
        <s v="Venable Audrey"/>
        <s v="Hopkins Jason"/>
        <s v="Breeden Otto"/>
        <s v="Nelson Larry"/>
        <s v="Miller Shannon"/>
        <s v="Tilton Tamara"/>
        <s v="Thresher Rosario"/>
        <s v="Washburn Michelle"/>
        <s v="Ashford Valeri"/>
        <s v="Schmitz Alexis"/>
        <s v="Major Christine"/>
        <s v="Jones Perry"/>
        <s v="Chastain Dorothy"/>
        <s v="Horton Kirk"/>
        <s v="Tyler Lorena"/>
        <s v="Villarreal Luis"/>
        <s v="Woods Clayton"/>
        <s v="Campbell Glenn"/>
        <s v="Woods Donald"/>
        <s v="Gault Kathy"/>
        <s v="Holifield Tanya"/>
        <s v="Dewitt Billie"/>
        <s v="Miller Brandon"/>
        <s v="Morrison Sarah"/>
        <s v="Vigil Virgil"/>
        <s v="Martin Allen"/>
        <s v="Jackson Eugene"/>
        <s v="Wells Mike"/>
        <s v="Anderson Alvin"/>
        <s v="Britt Asia"/>
        <s v="Noblitt Melinda"/>
        <s v="Bellamy James"/>
        <s v="Hughes Avis"/>
        <s v="Jones Jon"/>
        <s v="Johnson Jocelyn"/>
        <s v="Nolte Charlie"/>
        <s v="Jones Jason"/>
        <s v="Novotny Dana"/>
        <s v="Jenson Danielle"/>
        <s v="Gibson Richard"/>
        <s v="Morse Stephanie"/>
        <s v="Sierra Sherry"/>
        <s v="Purdie Alison"/>
        <s v="Laubach Robert"/>
        <s v="Murry Kathy"/>
        <s v="Patton James"/>
        <s v="Meador Eddie"/>
        <s v="Martino Roger"/>
        <s v="Finley Emily"/>
        <s v="Kitterman Claudia"/>
        <s v="Westfall Malik"/>
        <s v="Neely Daniel"/>
        <s v="Phillips Ira"/>
        <s v="Hogan Shawn"/>
        <s v="Minter James"/>
        <s v="Rutherford Donald"/>
        <s v="Russell Sarah"/>
        <s v="Dunn Fred"/>
        <s v="Henderson Nancy"/>
        <s v="Fluker Martha"/>
        <s v="Conover John"/>
        <s v="Mejia Terry"/>
        <s v="Salmons Joel"/>
        <s v="Nunez Christopher"/>
        <s v="Bruce April"/>
        <s v="Deckard Tara"/>
        <s v="Hecht Brandy"/>
        <s v="Dugan William"/>
        <s v="Colon Esther"/>
        <s v="Dennis John"/>
        <s v="Benoit Bradley"/>
        <s v="Redmond David"/>
        <s v="Payne Mark"/>
        <s v="Aguiar Gene"/>
        <s v="Jones Rhea"/>
        <s v="Padilla James"/>
        <s v="Patricio George"/>
        <s v="Pullen Anne"/>
        <s v="Smith Jessica"/>
        <s v="Hicks Ruth"/>
        <s v="Pierce Michael"/>
        <s v="Brooks Helen"/>
        <s v="Crafton Bryan"/>
        <s v="Cook Dennis"/>
        <s v="Brownell Alicia"/>
        <s v="Clawson Chung"/>
        <s v="Mayes Erik"/>
        <s v="Park Darryl"/>
        <s v="Moreno April"/>
        <s v="Jenkins Athena"/>
        <s v="Finch Elizabeth"/>
        <s v="Gribble Michael"/>
        <s v="Taylor Charlotte"/>
        <s v="Rose Raven"/>
        <s v="Harris Anna"/>
        <s v="Shead Chris"/>
        <s v="Arciniega Hector"/>
        <s v="Anthony Cornelia"/>
        <s v="Campbell Arthur"/>
        <s v="McCarty Michael"/>
        <s v="Harris Mary"/>
        <s v="Yates Laura"/>
        <s v="Maldonado Donald"/>
        <s v="Jackson Frank"/>
        <s v="Melendez Sheila"/>
        <s v="Singleton Bernice"/>
        <s v="Blair Anne"/>
        <s v="Young Linda"/>
        <s v="Dejesus Arthur"/>
        <s v="Green Virginia"/>
        <s v="Hollen Joyce"/>
        <s v="Hill Philip"/>
        <s v="Regner Raquel"/>
        <s v="Clune Dan"/>
        <s v="Ferris Cedric"/>
        <s v="Sanchez Kathleen"/>
        <s v="Peterson Theodore"/>
        <s v="Gregory Harold"/>
        <s v="Gerner Rita"/>
        <s v="Grenier Tamara"/>
        <s v="Le Ray"/>
        <s v="Evans Shannon"/>
        <s v="Diaz Karen"/>
        <s v="Williams Mark"/>
        <s v="Tarver Joseph"/>
        <s v="Ricker Ronald"/>
        <s v="Garcia Judy"/>
        <s v="Harrington Orville"/>
        <s v="Wilson Lana"/>
        <s v="Franklin Dennis"/>
        <s v="Martinez Lucille"/>
        <s v="Park Jose"/>
        <s v="White Andrea"/>
        <s v="Fry Paula"/>
        <s v="Ellzey Jonathan"/>
        <s v="Gutierrez Barbara"/>
        <s v="Grove Cleo"/>
        <s v="Pietsch Linda"/>
        <s v="Chunn Claude"/>
        <s v="Holmes Jack"/>
        <s v="Fleming James"/>
        <s v="Laguna Vicki"/>
        <s v="Buckley Ernest"/>
        <s v="Johnson Lucia"/>
        <s v="Mendez Louise"/>
        <s v="Grammer Marcus"/>
        <s v="Kane Ahmad"/>
        <s v="Smalls Lauri"/>
        <s v="Ward George"/>
        <s v="Ballard Vera"/>
        <s v="Stone Kevin"/>
        <s v="Fields Robert"/>
        <s v="Driscoll Melissa"/>
        <s v="Mathis Tricia"/>
        <s v="Gonzales Virginia"/>
        <s v="Taylor Patricia"/>
        <s v="McDonald Keith"/>
        <s v="Bryant Dessie"/>
        <s v="Campbell Stanley"/>
        <s v="Ferguson Martha"/>
        <s v="Boyle Gregory"/>
        <s v="Tomlinson Nicholas"/>
        <s v="Sammons Zane"/>
        <s v="Bradshaw Sean"/>
        <s v="Williams Mary"/>
        <s v="Marquez Kevin"/>
        <s v="Sakamoto Shirley"/>
        <s v="Leonard Mark"/>
        <s v="Coleman Lawrence"/>
        <s v="Healy Cary"/>
        <s v="Carvajal Charles"/>
        <s v="Lafleur Michael"/>
        <s v="Sanor Elizabeth"/>
        <s v="Dale Cheryl"/>
        <s v="Nash Laura"/>
        <s v="Roberts Sherry"/>
        <s v="Ruiz Samuel"/>
        <s v="Lew Mark"/>
        <s v="Smith Gail"/>
        <s v="Rivera Steve"/>
        <s v="Legrand Jennifer"/>
        <s v="Eaton Tracy"/>
        <s v="Ward Roberta"/>
        <s v="Cranford Charles"/>
        <s v="Santos Emily"/>
        <s v="Faulkner Felicia"/>
        <s v="Roberson Jessie"/>
        <s v="Houston Fernando"/>
        <s v="Vargas Vaughn"/>
        <s v="Stjohn Harold"/>
        <s v="Kyle Arthur"/>
        <s v="Carbaugh Douglas"/>
        <s v="Richards David"/>
        <s v="Finkle Karen"/>
        <s v="Flores Gertrude"/>
        <s v="Vasquez Tracy"/>
        <s v="Dixon Stanley"/>
        <s v="Flores Justin"/>
        <s v="Kenyon Karen"/>
        <s v="Lusk Jim"/>
        <s v="Paris Carmela"/>
        <s v="Greene Kristy"/>
        <s v="Brunt Robert"/>
        <s v="Jameson Maria"/>
        <s v="Norman Dennis"/>
        <s v="Hightower Shawn"/>
        <s v="Olds Tyler"/>
        <s v="Roth Guy"/>
        <s v="Trice Virginia"/>
        <s v="Hines Spencer"/>
        <s v="Martens Melinda"/>
        <s v="Thompson Cesar"/>
        <s v="Morris Jessica"/>
        <s v="Lara Charles"/>
        <s v="Burns Juan"/>
        <s v="McKinnie Marcelino"/>
        <s v="Easton Buddy"/>
        <s v="Hoff Stephanie"/>
        <s v="Foster Mary"/>
        <s v="Johnson Helen"/>
        <s v="Drummond Zachary"/>
        <s v="Alvarez Andrea"/>
        <s v="Barre Cleopatra"/>
        <s v="Faust Victor"/>
        <s v="Bullock Thomas"/>
        <s v="Mendel Joyce"/>
        <s v="Brown Christian"/>
        <s v="Ray Bobby"/>
        <s v="Shriver Sheryl"/>
        <s v="Doyle Eddie"/>
        <s v="Delarosa Ronnie"/>
        <s v="Gilbert Beatrice"/>
        <s v="Brown Normand"/>
        <s v="Johnson Marguerite"/>
        <s v="Deleon Deshawn"/>
        <s v="Rother Charles"/>
        <s v="Campbell Douglas"/>
        <s v="Poole Mary"/>
        <s v="Gilbert Michael"/>
        <s v="Gauthier Iris"/>
        <s v="Sims Francine"/>
        <s v="Cerda Bobby"/>
        <s v="Lawrence Sarah"/>
        <s v="Jurado Clara"/>
        <s v="Contreras Juanita"/>
        <s v="Armstrong Benjamin"/>
        <s v="Frazier Donnie"/>
        <s v="McCarthy Lawrence"/>
        <s v="Hsu Florence"/>
        <s v="Fernandez Joan"/>
        <s v="Warner Elane"/>
        <s v="Roche Chester"/>
        <s v="Moses John"/>
        <s v="Kelley Ruben"/>
        <s v="McHugh Diana"/>
        <s v="Fain Merlin"/>
        <s v="Fowler Thomas"/>
        <s v="Fagin Douglas"/>
        <s v="Evans Kimberly"/>
        <s v="Fields Joseph"/>
        <s v="Robison Nina"/>
        <s v="Ross Fernando"/>
        <s v="Sullivan Cynthia"/>
        <s v="Tillotson Robert"/>
        <s v="Bourque Stephanie"/>
        <s v="Calhoun Juan"/>
        <s v="Deane Michael"/>
        <s v="Drake Antonio"/>
        <s v="Macaluso Dorris"/>
        <s v="Campbell Helen"/>
        <s v="Hatfield Carla"/>
        <s v="Walker Jean"/>
        <s v="McGee Martha"/>
        <s v="Spear William"/>
        <s v="Soderberg Alleen"/>
        <s v="Aleman Gregory"/>
        <s v="Bragg Justin"/>
        <s v="Major Rebecca"/>
        <s v="Harrison Jessie"/>
        <s v="Sublett Marilu"/>
        <s v="Bailey Tamara"/>
        <s v="Peterson James"/>
        <s v="Colon Jeffery"/>
        <s v="Reeves Corey"/>
        <s v="Rodriguez Ronald"/>
        <s v="Barnes Lloyd"/>
        <s v="Lambdin Michael"/>
        <s v="Kuhns Brett"/>
        <s v="Lemaster Raymond"/>
        <s v="Shaw Rosalyn"/>
        <s v="Myers Stefanie"/>
        <s v="Pettyjohn Sharon"/>
        <s v="Pruitt Michael"/>
        <s v="Tinkham Amanda"/>
        <s v="Robinson Johnny"/>
        <s v="Sloan Patricia"/>
        <s v="Gress Ronnie"/>
        <s v="Stayton Michael"/>
        <s v="Look Amanda"/>
        <s v="Schwartz Benny"/>
        <s v="Malone John"/>
        <s v="Halle Travis"/>
        <s v="McFadden Javier"/>
        <s v="Coleman Ryan"/>
        <s v="Garrison Gary"/>
        <s v="Harrington Frank"/>
        <s v="Hubbard Aimee"/>
        <s v="Smith Rosie"/>
        <s v="Barkley Margarita"/>
        <s v="Sims Todd"/>
        <s v="Booker Goldie"/>
        <s v="Martinez Colleen"/>
        <s v="Coates Elijah"/>
        <s v="Langdon Colleen"/>
        <s v="Hoeppner Teresa"/>
        <s v="Wright Alice"/>
        <s v="Triplett Christine"/>
        <s v="Orozco Ann"/>
        <s v="Leboeuf Lorraine"/>
        <s v="Estes Karen"/>
        <s v="Baker Stephanie"/>
        <s v="Sprayberry David"/>
        <s v="McDougal Patricia"/>
        <s v="Hernandez Charles"/>
        <s v="Johnston Maureen"/>
        <s v="Metcalf Elizabeth"/>
        <s v="Morey Kevin"/>
        <s v="Raya Hassan"/>
        <s v="Mitcham Barry"/>
        <s v="Matheny Eric"/>
        <s v="Rankin Fabian"/>
        <s v="Jackson Elizabeth"/>
        <s v="Ostler Alonzo"/>
        <s v="Schueler Debra"/>
        <s v="Webb Michael"/>
        <s v="Crews April"/>
        <s v="Johnson Jamie"/>
        <s v="Adams Dorothy"/>
        <s v="Adams Matthew"/>
        <s v="Stuart Darin"/>
        <s v="Shutts Mark"/>
        <s v="Robinson Sarah"/>
        <s v="Rodriguez Clifford"/>
        <s v="Wells Ashley"/>
        <s v="Flannery Norman"/>
        <s v="Stanton Vera"/>
        <s v="Fransen Ria"/>
        <s v="Neary Ronald"/>
        <s v="Howerton Thomas"/>
        <s v="Berg Elissa"/>
        <s v="Beech Sandra"/>
        <s v="Slaugh Wilma"/>
        <s v="Miller Albert"/>
        <s v="Flores Jeremy"/>
        <s v="Doyle Mildred"/>
        <s v="Rowen Cindy"/>
        <s v="Simmerman Anthony"/>
        <s v="Blake Nancy"/>
        <s v="Stukes Richard"/>
        <s v="Fulton Ryan"/>
        <s v="Allender Tricia"/>
        <s v="Rushing Freddie"/>
        <s v="Brownlee Lorraine"/>
        <s v="Timmons Marlon"/>
        <s v="Shultz Rebecca"/>
        <s v="Brodie Betty"/>
        <s v="Prado Mark"/>
        <s v="Long Gordon"/>
        <s v="Evans Tiffany"/>
        <s v="Munguia Michael"/>
        <s v="Williams Glen"/>
        <s v="Ray Charles"/>
        <s v="Boyd Jason"/>
        <s v="Swiger Ronald"/>
        <s v="Florence Shawn"/>
        <s v="Gorman Stephen"/>
        <s v="Demars Arthur"/>
        <s v="Waite Cheryl"/>
        <s v="Dipaolo Joe"/>
        <s v="Holgate Robert"/>
        <s v="Evans Carrie"/>
        <s v="Galvez Desiree"/>
        <s v="Gray James"/>
        <s v="Leonardo Jeffrey"/>
        <s v="Bly Paul"/>
        <s v="Gerry Misty"/>
        <s v="Cutler Charles"/>
        <s v="Fye Andrew"/>
        <s v="Tibbetts Esther"/>
        <s v="Butler Eva"/>
        <s v="Edwards Dustin"/>
        <s v="Martz Thomas"/>
        <s v="Robbins Pamela"/>
        <s v="Appel Sarah"/>
        <s v="Koopman Calvin"/>
        <s v="Towe Edward"/>
        <s v="Queen Thomas"/>
        <s v="Penn Natasha"/>
        <s v="Vargas Billy"/>
        <s v="Fox Danielle"/>
        <s v="Lozano Wanda"/>
        <s v="Stine Marilyn"/>
        <s v="Binder Anna"/>
        <s v="Conti Kimberly"/>
        <s v="Guevara Jacob"/>
        <s v="Neal Doris"/>
        <s v="Blackburn Charles"/>
        <s v="Seward Nathan"/>
        <s v="Delarosa Lester"/>
        <s v="Applegate Scott"/>
        <s v="Tomlin Bessie"/>
        <s v="Durham Melanie"/>
        <s v="Clemons Charlie"/>
        <s v="Elsner Allan"/>
        <s v="Gaines Lesley"/>
        <s v="Odom Kathy"/>
        <s v="Augustine Sarah"/>
        <s v="Parks Vernon"/>
        <s v="Tucker Mattie"/>
        <s v="Landers Keesha"/>
        <s v="Hadley Mark"/>
        <s v="Scheiber Richard"/>
        <s v="Greenhill Fred"/>
        <s v="Horne Lowell"/>
        <s v="Sawyer Margaret"/>
        <s v="Jordan Keith"/>
        <s v="Gallegos Mary"/>
        <s v="Drew Kassie"/>
        <s v="Deaton Sarah"/>
        <s v="Hammond Kelly"/>
        <s v="Johnson Christopher"/>
        <s v="Johnston Edwin"/>
        <s v="Garcia Herbert"/>
        <s v="Lange Daniel"/>
        <s v="Mayfield Jose"/>
        <s v="Barrientos Annette"/>
        <s v="Corn Rebecca"/>
        <s v="Soto Karen"/>
        <s v="Delgado Clifton"/>
        <s v="Allen Jean"/>
        <s v="Hudson Olivia"/>
        <s v="McKinley Gary"/>
        <s v="Hawkins Eileen"/>
        <s v="Halpin Jennifer"/>
        <s v="Cai Douglas"/>
        <s v="Yagi James"/>
        <s v="Moore Norma"/>
        <s v="Hatfield William"/>
        <s v="Johnson Ma"/>
        <s v="Estrada Michael"/>
        <s v="Brown Todd"/>
        <s v="Estes Walter"/>
        <s v="Erickson James"/>
        <s v="Bartholomew Sara"/>
        <s v="Scott John"/>
        <s v="Ramirez Jose"/>
        <s v="Eddy Leslie"/>
        <s v="Ewing Courtney"/>
        <s v="Jones Clarence"/>
        <s v="Smith Oscar"/>
        <s v="Johansen Charise"/>
        <s v="Stolte Nick"/>
        <s v="Dolezal Kenneth"/>
        <s v="Washington Michael"/>
        <s v="Erickson Sophia"/>
        <s v="Stephens Cody"/>
        <s v="Dunn Hope"/>
        <s v="Gordon Quincy"/>
        <s v="Beauchesne Crystal"/>
        <s v="Whitehead Randi"/>
        <s v="Bell Doris"/>
        <s v="Ricks Brian"/>
        <s v="Smith Cedric"/>
        <s v="Thompson Reggie"/>
        <s v="Alling Gregory"/>
        <s v="Pullen Archie"/>
        <s v="Young Eugene"/>
        <s v="Lafleur Ryan"/>
        <s v="Rogers Leonard"/>
        <s v="Wiles Melania"/>
        <s v="Ingalls Lori"/>
        <s v="Caballero Nancy"/>
        <s v="Dennis Rita"/>
        <s v="Lui Tasha"/>
        <s v="Miller Thelma"/>
        <s v="Johnson Cheryl"/>
        <s v="Miller Dorothy"/>
        <s v="Dailey Kim"/>
        <s v="Dickerson Paul"/>
        <s v="Brown Dennis"/>
        <s v="Fenwick Charlotte"/>
        <s v="Davis Geoffrey"/>
        <s v="Konopka Charles"/>
        <s v="Lewis Geraldine"/>
        <s v="McCreary Edward"/>
        <s v="Griffith Rachel"/>
        <s v="Gann Steven"/>
        <s v="Matthews Jessie"/>
        <s v="Edmundson Kevin"/>
        <s v="Williams Joseph"/>
        <s v="Stone Tamika"/>
        <s v="Coleman Anita"/>
        <s v="Benedict Ida"/>
        <s v="Donohue Dorothy"/>
        <s v="Bennett William"/>
        <s v="Sutter Robert"/>
        <s v="Bain Catherine"/>
        <s v="Thomas Joe"/>
        <s v="Blanco Rick"/>
        <s v="Noel Kristen"/>
        <s v="France Pearlene"/>
        <s v="Mackey Eleanor"/>
        <s v="Wallace Josephine"/>
        <s v="Gross Julie"/>
        <s v="Johnson Herbert"/>
        <s v="Mendoza Claudia"/>
        <s v="Adams David"/>
        <s v="Sanchez Craig"/>
        <s v="Stevens Ann"/>
        <s v="Quinn Yolanda"/>
        <s v="Pedro Stephen"/>
        <s v="Garner Daniel"/>
        <s v="Tello James"/>
        <s v="Adams Thomas"/>
        <s v="Moran Louis"/>
        <s v="Youngblood Thomas"/>
        <s v="Smith Rosana"/>
        <s v="Morris Michael"/>
        <s v="Quincy Jason"/>
        <s v="Bynum Andrew"/>
        <s v="Owings George"/>
        <s v="Sullivan Rosa"/>
        <s v="Blair Mary"/>
        <s v="Secor Delmer"/>
        <s v="Prescott Lois"/>
        <s v="Saunders Kimberly"/>
        <s v="Laberge Sandra"/>
        <s v="Ford Susan"/>
        <s v="Garcia Doris"/>
        <s v="Turpin Juan"/>
        <s v="Jones Patricia"/>
        <s v="Houghton Penny"/>
        <s v="Tinney Betty"/>
        <s v="Carter Glenn"/>
        <s v="Woodward Jennifer"/>
        <s v="Melton Robert"/>
        <s v="Beaman Gerald"/>
        <s v="Peterson Shelby"/>
        <s v="Coon Jose"/>
        <s v="Eastwood Ruth"/>
        <s v="Decoteau Margaret"/>
        <s v="Frazier Timothy"/>
        <s v="Cutrer David"/>
        <s v="Gallo Teresa"/>
        <s v="Dabrowski Jamaal"/>
        <s v="Mauriello Audrey"/>
        <s v="Schlosser Dorothy"/>
        <s v="Slone Harry"/>
        <s v="Apodaca Lisa"/>
        <s v="Barnes Courtney"/>
        <s v="Phillips Shane"/>
        <s v="Rainey Ora"/>
        <s v="Delossantos Maria"/>
        <s v="Hubbell Sandra"/>
        <s v="Lavender Donald"/>
        <s v="Holloway Craig"/>
        <s v="Davis Irene"/>
        <s v="Rowe Edgar"/>
        <s v="Thomas Kelly"/>
        <s v="Vega Kevin"/>
        <s v="Martinez Betty"/>
        <s v="Hargrove Evangeline"/>
        <s v="Wright Robert"/>
        <s v="Cordes Sterling"/>
        <s v="Gibbs Matthew"/>
        <s v="Jones Robert"/>
        <s v="Alexander Freddie"/>
        <s v="Blumenthal Charles"/>
        <s v="Durham Charlotte"/>
        <s v="Hanson Tricia"/>
        <s v="Williams Darlene"/>
        <s v="Hendrix Dana"/>
        <s v="Kramer Wilbur"/>
        <s v="Hauser Daniel"/>
        <s v="Graham Jeff"/>
        <s v="Deaton Donald"/>
        <s v="Greene Judy"/>
        <s v="Fernandez Gary"/>
        <s v="Austin Althea"/>
        <s v="Maclean Helen"/>
        <s v="Berry Clarence"/>
        <s v="Place Robert"/>
        <s v="Sanchez Amy"/>
        <s v="Franklin Joseph"/>
        <s v="Cordero Dwight"/>
        <s v="Maner Nancy"/>
        <s v="Irwin Claire"/>
        <s v="Ward Christopher"/>
        <s v="Jordan Ramiro"/>
        <s v="Taylor Margery"/>
        <s v="Samuel James"/>
        <s v="Wells Mathew"/>
        <s v="Seay Cheryl"/>
        <s v="Morrison Pauline"/>
        <s v="Butler Kendra"/>
        <s v="Rosenbaum Fredrick"/>
        <s v="Allen Nohemi"/>
        <s v="Neal Marion"/>
        <s v="Billiot Mattie"/>
        <s v="Valenzuela Michael"/>
        <s v="Cox Leonard"/>
        <s v="Winchester Kelly"/>
        <s v="Sayers Norma"/>
        <s v="Wood Deborah"/>
        <s v="West Vivian"/>
        <s v="Bland Jeffrey"/>
        <s v="Price Jason"/>
        <s v="Hammond Janice"/>
        <s v="Alvardo Tracy"/>
        <s v="Compo Bruce"/>
        <s v="Frye Amy"/>
        <s v="Hancock Nellie"/>
        <s v="Newton Kathleen"/>
        <s v="Moore Ricky"/>
        <s v="Williams Antonio"/>
        <s v="Sexton Wilma"/>
        <s v="Acosta Thomas"/>
        <s v="Tubbs Linda"/>
        <s v="Riley Frank"/>
        <s v="Suarez Samantha"/>
        <s v="Alderman George"/>
        <s v="Pierce Everett"/>
        <s v="Luis Eric"/>
        <s v="Jones Jo"/>
        <s v="Williams Kathleen"/>
        <s v="Clay James"/>
        <s v="Sayre Adele"/>
        <s v="Robinson Alexander"/>
        <s v="Stone Teresa"/>
        <s v="Bell Michael"/>
        <s v="Wolfe Becky"/>
        <s v="McCartney Georgia"/>
        <s v="Gill Melissa"/>
        <s v="Ruggles Alex"/>
        <s v="Johnson Ericka"/>
        <s v="Dawson Vivian"/>
        <s v="Scarborough Francis"/>
        <s v="Keyser Joel"/>
        <s v="Leek Harry"/>
        <s v="Walker Charles"/>
        <s v="Byrd Kristal"/>
        <s v="Sherer Anna"/>
        <s v="Boston Larry"/>
        <s v="Gray Jason"/>
        <s v="Brown Ty"/>
        <s v="Lundy Ruben"/>
        <s v="Artrip Dana"/>
        <s v="Stthomas Felicia"/>
        <s v="Fleming Ivory"/>
        <s v="Montgomery Larry"/>
        <s v="Cano Tammy"/>
        <s v="Dixon Edith"/>
        <s v="Price Carla"/>
        <s v="Hayes Florencia"/>
        <s v="Bennett Phyllis"/>
        <s v="Ohler Hulda"/>
        <s v="Peterson Denna"/>
        <s v="Walker Maria"/>
        <s v="Presnell Spencer"/>
        <s v="Swain Shirley"/>
        <s v="White David"/>
        <s v="Phipps Neil"/>
        <s v="Bigler Mabel"/>
        <s v="Fay Kristen"/>
        <s v="Copley Jerome"/>
        <s v="Rumley Carol"/>
        <s v="Diaz William"/>
        <s v="Arias Rosanne"/>
        <s v="Ely Heather"/>
        <s v="Moss Benjamin"/>
        <s v="Guillen Mark"/>
        <s v="Holtz Annie"/>
        <s v="Collins Elias"/>
        <s v="Hamilton Colleen"/>
        <s v="Reece Robert"/>
        <s v="Rush Vicente"/>
        <s v="Watson Claudia"/>
        <s v="Sellers Gerald"/>
        <s v="Covarrubias Becky"/>
        <s v="Pierce Dorothy"/>
        <s v="Rogerson Jeanette"/>
        <s v="Gomez Jesus"/>
        <s v="Smith Emma"/>
        <s v="Harris Bryan"/>
        <s v="Reichel Robert"/>
        <s v="Epps Frank"/>
        <s v="Nelson Lynn"/>
        <s v="Lopez Verna"/>
        <s v="Neal Santos"/>
        <s v="Price Sheila"/>
        <s v="Smith Wanda"/>
        <s v="Reid Isaac"/>
        <s v="Palacios Jason"/>
        <s v="Russell Elizabeth"/>
        <s v="McKinney Mary"/>
        <s v="Vowels Marie"/>
        <s v="Palmer Karen"/>
        <s v="McKay Jason"/>
        <s v="Drew Candace"/>
        <s v="Villarreal Nicholas"/>
        <s v="Wilson Cheryl"/>
        <s v="McClain Darlene"/>
        <s v="Carr John"/>
        <s v="Ramage Francis"/>
        <s v="James Samuel"/>
        <s v="Pitts Carl"/>
        <s v="Robin Terry"/>
        <s v="Sacco Rodney"/>
        <s v="Webb Stephen"/>
        <s v="Washington Melinda"/>
        <s v="Knight Dorothy"/>
        <s v="Holbert Jeremiah"/>
        <s v="Oliver Ruth"/>
        <s v="Joiner Lillian"/>
        <s v="Adams Rowena"/>
        <s v="Lemieux Mildred"/>
        <s v="Scott Florence"/>
        <s v="Paris Ronald"/>
        <s v="Davis Steve"/>
        <s v="Cooper Terry"/>
        <s v="Ashe Vincent"/>
        <s v="Akers David"/>
        <s v="Hill Wendy"/>
        <s v="Nash Melissa"/>
        <s v="Brooks Charles"/>
        <s v="Howard Robert"/>
        <s v="Garzon Harriet"/>
        <s v="Coleman Richard"/>
        <s v="Harvey Hector"/>
        <s v="Santiago Miguel"/>
        <s v="Roy Cheri"/>
        <s v="Atwood John"/>
        <s v="Lopez Bradley"/>
        <s v="Durocher Kim"/>
        <s v="Basile Amanda"/>
        <s v="Shadle William"/>
        <s v="Tejada Jesus"/>
        <s v="Spiva Victor"/>
        <s v="Traylor Jose"/>
        <s v="Lafleur Dan"/>
        <s v="Domingo Justin"/>
        <s v="Gregory Tina"/>
        <s v="Harper Lynette"/>
        <s v="Ruby Jennifer"/>
        <s v="Lewis Nancy"/>
        <s v="Kelly Martin"/>
        <s v="Hunter Tennille"/>
        <s v="Hsu Karen"/>
        <s v="Reynolds Tina"/>
        <s v="Young Douglas"/>
        <s v="Turner Deborah"/>
        <s v="Williams Nancy"/>
        <s v="Oleary Patricia"/>
        <s v="Monroy Brandie"/>
        <s v="White James"/>
        <s v="Jess Laura"/>
        <s v="Mackenzie Ruth"/>
        <s v="Pence Daniel"/>
        <s v="Urban Helen"/>
        <s v="Breen Leonard"/>
        <s v="Sepe Shirley"/>
        <s v="Chartrand Cynthia"/>
        <s v="Salgado Carl"/>
        <s v="Christensen Michael"/>
        <s v="Chandler Nilda"/>
        <s v="Davidson Ted"/>
        <s v="Melendy Frances"/>
        <s v="Gutierrez Kendall"/>
        <s v="Frye Ashley"/>
        <s v="Ard Heather"/>
        <s v="Sanchez Terry"/>
        <s v="Thoma Monique"/>
        <s v="Yates Nicole"/>
        <s v="Smith Bradley"/>
        <s v="Cooke Paul"/>
        <s v="Hughes Gary"/>
        <s v="Mooney Christopher"/>
        <s v="Montgomery Marguerite"/>
        <s v="Martinez Marie"/>
        <s v="Willard Marilyn"/>
        <s v="Newell Damian"/>
        <s v="Hopper Cynthia"/>
        <s v="Crowley Ester"/>
        <s v="Dunbar Anthony"/>
        <s v="Cunningham Roxanne"/>
        <s v="Mendez Dorothy"/>
        <s v="Smith Curtis"/>
        <s v="Lowe Paul"/>
        <s v="Perry Jennifer"/>
        <s v="Gonzalez George"/>
        <s v="Fennell Susan"/>
        <s v="Jefferson David"/>
        <s v="Sellers Herbert"/>
        <s v="Jordon Jennifer"/>
        <s v="Linzy Victor"/>
        <s v="Pyle Felipe"/>
        <s v="Sager Ellamae"/>
        <s v="Long Daryl"/>
        <s v="Thomas Melvin"/>
        <s v="Spearman Carolyn"/>
        <s v="Elrod Wilber"/>
        <s v="Rhodes David"/>
        <s v="Maultsby Alfonso"/>
        <s v="Clayton Juan"/>
        <s v="Stine Clarence"/>
        <s v="Anderson Shirley"/>
        <s v="Bieber Ernestine"/>
        <s v="Helton Jeannie"/>
        <s v="Higgins Janice"/>
        <s v="Radtke Victoria"/>
        <s v="Johnson Allison"/>
        <s v="Johnston Victor"/>
        <s v="Crews Gary"/>
        <s v="Bousquet Roy"/>
        <s v="Ortiz Moses"/>
        <s v="Voss Lawrence"/>
        <s v="Campbell Rodney"/>
        <s v="Dorsett Virginia"/>
        <s v="Motes Patricia"/>
        <s v="Berkowitz Mary"/>
        <s v="Pinion Angela"/>
        <s v="Patterson Rebecca"/>
        <s v="Duke Allie"/>
        <s v="Nelson David"/>
        <s v="Miles Kimberly"/>
        <s v="Finney Marion"/>
        <s v="Flores Anthony"/>
        <s v="Charon Hector"/>
        <s v="Lawson Patricia"/>
        <s v="Evans Ann"/>
        <s v="Tanner Frank"/>
        <s v="Barbour Charlene"/>
        <s v="Wright Andrea"/>
        <s v="Hicks Jessica"/>
        <s v="Baier James"/>
        <s v="Stallworth Wayne"/>
        <s v="Myers Stephanie"/>
        <s v="Crochet Tyree"/>
        <s v="Thomas Kara"/>
        <s v="Moody Guy"/>
        <s v="Ray Pearl"/>
        <s v="Semple Rex"/>
        <s v="Bisson Claude"/>
        <s v="Macaluso Jonathan"/>
        <s v="McCurry Timothy"/>
        <s v="Whigham Kristina"/>
        <s v="Parker Cynthia"/>
        <s v="Wolf Latosha"/>
        <s v="Blair Erin"/>
        <s v="Dix Dennis"/>
        <s v="Donaldson Margaret"/>
        <s v="Dunham Ruth"/>
        <s v="Lawrence Richard"/>
        <s v="Restrepo Susan"/>
        <s v="Ortiz Karen"/>
        <s v="Price Evelyn"/>
        <s v="Perez Olivia"/>
        <s v="Lund Becky"/>
        <s v="Lacour Jane"/>
        <s v="Crownover Kenneth"/>
        <s v="McNutt Jeffrey"/>
        <s v="Chaidez Kenneth"/>
        <s v="Lindstrom Julia"/>
        <s v="Breuer Ernest"/>
        <s v="Reed Byron"/>
        <s v="Rogers Edward"/>
        <s v="James Lula"/>
        <s v="Schmitz Gail"/>
        <s v="Fleischer Patricia"/>
        <s v="Proto Richard"/>
        <s v="Forsyth Tammy"/>
        <s v="McLean Lula"/>
        <s v="Carpenter Jon"/>
        <s v="Arnold James"/>
        <s v="Garcia Ruthann"/>
        <s v="Hall Carolyn"/>
        <s v="Spicer Roger"/>
        <s v="McCracken David"/>
        <s v="Willams Carolyn"/>
        <s v="Jones Claire"/>
        <s v="Lass Antoine"/>
        <s v="Deroche Neal"/>
        <s v="Greene Samantha"/>
        <s v="Bonner Gerald"/>
        <s v="Lipscomb Antonio"/>
        <s v="Lee Melinda"/>
        <s v="Ewing Lois"/>
        <s v="Carlyle Bill"/>
        <s v="Long Tracy"/>
        <s v="Bischof James"/>
        <s v="Lattimore Carlton"/>
        <s v="Stevenson Lonnie"/>
        <s v="Cole Angela"/>
        <s v="Necaise Kent"/>
        <s v="Harris Alberta"/>
        <s v="Spicer Clayton"/>
        <s v="Lam John"/>
        <s v="Franklin Raymond"/>
        <s v="Harman Michelle"/>
        <s v="Weaver Cynthia"/>
        <s v="Mack Stuart"/>
        <s v="Stingley Annie"/>
        <s v="Evans Nathaniel"/>
        <s v="Longoria Sergio"/>
        <s v="Kroeger Michael"/>
        <s v="Craft Dustin"/>
        <s v="Gaskins Norman"/>
        <s v="Howerton Robert"/>
        <s v="Thompson Charles"/>
        <s v="Corry Steven"/>
        <s v="Garcia Laura"/>
        <s v="Towe Mamie"/>
        <s v="Stafford Lois"/>
        <s v="Cork Thomas"/>
        <s v="Moore Clinton"/>
        <s v="Moore Brittany"/>
        <s v="Hall Roberto"/>
        <s v="Bonds Samuel"/>
        <s v="Obrien Kenneth"/>
        <s v="Paez Betty"/>
        <s v="Lesniak Rebecca"/>
        <s v="Gray Eric"/>
        <s v="Mullet Michael"/>
        <s v="Hack Sheryl"/>
        <s v="Orourke Ronda"/>
        <s v="Perkins Timothy"/>
        <s v="Deal Melanie"/>
        <s v="Boner Brian"/>
        <s v="Grimaldi Nicholas"/>
        <s v="Dunn Sara"/>
        <s v="Callahan Miguel"/>
        <s v="Cline Thelma"/>
        <s v="Fisher Donna"/>
        <s v="Rethman Dorothy"/>
        <s v="Golding Leah"/>
        <s v="Morris Doris"/>
        <s v="Hunter May"/>
        <s v="Bobb John"/>
        <s v="Kratochvil Elsa"/>
        <s v="Jefferson Kathy"/>
        <s v="Koerner Yvonne"/>
        <s v="Johnson Susan"/>
        <s v="Yates Rodney"/>
        <s v="Davis Elinor"/>
        <s v="Schultz Philip"/>
        <s v="Guest Jasmine"/>
        <s v="Doyle Thomas"/>
        <s v="Henslee Robert"/>
        <s v="Walker Theresa"/>
        <s v="Hayes Mary"/>
        <s v="Huggard Jerry"/>
        <s v="Ortiz Mark"/>
        <s v="Hicks Angela"/>
        <s v="Jones Cassandra"/>
        <s v="Ritchey Howard"/>
        <s v="McMahon Elnora"/>
        <s v="Foley Edward"/>
        <s v="Tran Vincent"/>
        <s v="Thomas Michael"/>
        <s v="Martin Della"/>
        <s v="Garner David"/>
        <s v="Cantu Joshua"/>
        <s v="Bradley Christine"/>
        <s v="Delgado Rita"/>
        <s v="Greenwood Beth"/>
        <s v="Payne Richard"/>
        <s v="Arnold Ricky"/>
        <s v="Cargill Ellen"/>
        <s v="Patterson Sabra"/>
        <s v="Crouse Paul"/>
        <s v="Eaton George"/>
        <s v="Simmons Jeremy"/>
        <s v="Jones Geneva"/>
        <s v="Porter Jessica"/>
        <s v="Anderson Alina"/>
        <s v="Lara Stephen"/>
        <s v="Danek Myrtle"/>
        <s v="Vigil Kevin"/>
        <s v="Henson Charley"/>
        <s v="Drees Lucille"/>
        <s v="Chapman Armida"/>
        <s v="Sachs Teresa"/>
        <s v="Gilmore Benjamin"/>
        <s v="Rosenberg Donald"/>
        <s v="Johnson Dennis"/>
        <s v="Dawson Margaret"/>
        <s v="Laster Billie"/>
        <s v="Carter Walter"/>
        <s v="Harris Stephen"/>
        <s v="Penrod Keith"/>
        <s v="Randall Vesta"/>
        <s v="Miller Katherine"/>
        <s v="Howard Diane"/>
        <s v="Mercer Nikita"/>
        <s v="Deason James"/>
        <s v="Courtois Eddie"/>
        <s v="Muniz Edward"/>
        <s v="Scott Christine"/>
        <s v="Hernandez Steven"/>
        <s v="Henderson Mary"/>
        <s v="Banton Viola"/>
        <s v="Ashley Sara"/>
        <s v="Patterson Elizabeth"/>
        <s v="Daniels Kenneth"/>
        <s v="Harty Herbert"/>
        <s v="Simmons Cristie"/>
        <s v="Kincannon William"/>
        <s v="Morgan Tracy"/>
        <s v="Christensen Theodore"/>
        <s v="Price Carlos"/>
        <s v="Moreno Michelle"/>
        <s v="Voris Lawrence"/>
        <s v="Underwood Kevin"/>
        <s v="Swift Kenneth"/>
        <s v="Hankerson Elizabeth"/>
        <s v="Cudney Don"/>
        <s v="Cooksey Ralph"/>
        <s v="Barrows Sherry"/>
        <s v="Gibson Katherine"/>
        <s v="Wilson Millard"/>
        <s v="Stine Oscar"/>
        <s v="Scott Philip"/>
        <s v="Byrd Steven"/>
        <s v="Brown Arthur"/>
        <s v="Worcester Judith"/>
        <s v="Tuggle Linda"/>
        <s v="Turner Jo"/>
        <s v="Siller John"/>
        <s v="Brimmer Gregg"/>
        <s v="Moss David"/>
        <s v="Castorena Amy"/>
        <s v="Nelson Martha"/>
        <s v="Robinson Clara"/>
        <s v="Gentry Thomas"/>
        <s v="Reyes John"/>
        <s v="Houck Michelle"/>
        <s v="Purnell Michael"/>
        <s v="Robinson Evelyn"/>
        <s v="Stanley James"/>
        <s v="Mitchell Aaron"/>
        <s v="Hitchcock Jacquelyn"/>
        <s v="Wright Johnny"/>
        <s v="Sprague Mary"/>
        <s v="Walker Nell"/>
        <s v="Flanagan Mario"/>
        <s v="Clancy Tina"/>
        <s v="Norwood William"/>
        <s v="Donovan Maria"/>
        <s v="Bojorquez Dennis"/>
        <s v="Riley Virginia"/>
        <s v="Gomez Sergio"/>
        <s v="Leclair Heather"/>
        <s v="Delisle Frank"/>
        <s v="Pratt Patrick"/>
        <s v="Gaston Carol"/>
        <s v="Cano Carole"/>
        <s v="Skelley Dominic"/>
        <s v="Brown Luella"/>
        <s v="Collins Susan"/>
        <s v="Strauser Belinda"/>
        <s v="Burke Margaret"/>
        <s v="Smith Kim"/>
        <s v="Walker Christopher"/>
        <s v="Broach Richard"/>
        <s v="Shepherd Jazmin"/>
        <s v="Chandler Wallace"/>
        <s v="Mosqueda Donald"/>
        <s v="Benoit Hazel"/>
        <s v="Witt Francisco"/>
        <s v="Terrell John"/>
        <s v="Fleming Bernadette"/>
        <s v="Giles Arlene"/>
        <s v="Torres John"/>
        <s v="Bloomfield Ellen"/>
        <s v="Dingle Leona"/>
        <s v="Williams Lacey"/>
        <s v="Boyles Elizabeth"/>
        <s v="Casteel Marcus"/>
        <s v="Burns Lois"/>
        <s v="McCarter Elizabeth"/>
        <s v="Cuellar Betty"/>
        <s v="Lucas Richard"/>
        <s v="Baber Benjamin"/>
        <s v="Escobedo John"/>
        <s v="Stack Chris"/>
        <s v="Green Anthony"/>
        <s v="Midgley Connie"/>
        <s v="Gonzalez Georgia"/>
        <s v="Battista Sheila"/>
        <s v="Easter Jesus"/>
        <s v="Cloud Nicholas"/>
        <s v="Teal Renita"/>
        <s v="Pennebaker Brian"/>
        <s v="Adams Christopher"/>
        <s v="Vandyne Karen"/>
        <s v="Elliott Lilly"/>
        <s v="Godfrey Dwayne"/>
        <s v="Scott Catherine"/>
        <s v="Gilder Travis"/>
        <s v="Day Herman"/>
        <s v="Sasser Wyatt"/>
        <s v="Reynolds Marvin"/>
        <s v="Bryant Shawn"/>
        <s v="Davidson Ivan"/>
        <s v="Nickerson Thomas"/>
        <s v="Barber Steven"/>
        <s v="Dengler Howard"/>
        <s v="Bare Sandy"/>
        <s v="Smith David"/>
        <s v="Brooks Arthur"/>
        <s v="Mireles Chad"/>
        <s v="Schuetz Mary"/>
        <s v="Burgess Long"/>
        <s v="Baker Charles"/>
        <s v="Kouba Ora"/>
        <s v="Leff Pat"/>
        <s v="Morin Kent"/>
        <s v="Henry Lillian"/>
        <s v="Gouin Louis"/>
        <s v="Rowe Ruth"/>
        <s v="Perdomo Raymond"/>
        <s v="Bullock Lula"/>
        <s v="Cook Irving"/>
        <s v="Hathcock Reuben"/>
        <s v="Dickey Angelique"/>
        <s v="Seaberg Jessica"/>
        <s v="Garcia Augustine"/>
        <s v="Cabrales Peter"/>
        <s v="McCane Charles"/>
        <s v="Nguyen Giuseppe"/>
        <s v="Colon Jerry"/>
        <s v="Bullock Blaine"/>
        <s v="Garcia Maurice"/>
        <s v="Suh Brian"/>
        <s v="Evans Philip"/>
        <s v="German Reda"/>
        <s v="Johnson Sonya"/>
        <s v="Luong Diane"/>
        <s v="Perry Jan"/>
        <s v="Martinez Thomas"/>
        <s v="Curry Jamie"/>
        <s v="Oyler Jeanne"/>
        <s v="Brunner Robert"/>
        <s v="Hull Diane"/>
        <s v="Hutchinson Brooke"/>
        <s v="Pruitt Megan"/>
        <s v="Sheffield Marvin"/>
        <s v="Colburn Mark"/>
        <s v="Finkle Pat"/>
        <s v="Kelly Bobby"/>
        <s v="Ramirez Mary"/>
        <s v="Hatchett Charles"/>
        <s v="Castillo Julia"/>
        <s v="Larson Eddie"/>
        <s v="Waddy Gale"/>
        <s v="Thompson Amanda"/>
        <s v="Garcia Stephanie"/>
        <s v="Grimshaw Karl"/>
        <s v="Lay Theodore"/>
        <s v="Freeman Sherri"/>
        <s v="Leone Helen"/>
        <s v="James Susan"/>
        <s v="Tyson Jennie"/>
        <s v="Bond Ollie"/>
        <s v="Morris Roger"/>
        <s v="Weis Rita"/>
        <s v="Watkins Evangeline"/>
        <s v="Dubois Jeffrey"/>
        <s v="Bowley Alan"/>
        <s v="Murphy Scott"/>
        <s v="Adolph Roger"/>
        <s v="Boykin Gail"/>
        <s v="Bell Charlotte"/>
        <s v="Paul Micheal"/>
        <s v="Johnson Margaret"/>
        <s v="Ford Jimmy"/>
        <s v="Reid Loan"/>
        <s v="Decker Luis"/>
        <s v="Russo Billie"/>
        <s v="Clukey Paulette"/>
        <s v="Thomas Flora"/>
        <s v="Johnson Leslie"/>
        <s v="Clark John"/>
        <s v="Wilson Javier"/>
        <s v="Huggins William"/>
        <s v="Berry Victoria"/>
        <s v="Jensen Richard"/>
        <s v="Baca Elliot"/>
        <s v="Clinard Ellen"/>
        <s v="Manning Harriet"/>
        <s v="Knowles Angela"/>
        <s v="Hohman Diane"/>
        <s v="Richard Aurelio"/>
        <s v="Washington Nicolle"/>
        <s v="Klein Christine"/>
        <s v="Vickery Betty"/>
        <s v="Goodwin Graham"/>
        <s v="Metzger Martin"/>
        <s v="Pedraza Kimberly"/>
        <s v="Pruitt William"/>
        <s v="Alexander Maxine"/>
        <s v="Christy Elvira"/>
        <s v="Parker Matthew"/>
        <s v="Stites James"/>
        <s v="Peralta Angela"/>
        <s v="Braswell Danny"/>
        <s v="Barton John"/>
        <s v="Mahoney Charles"/>
        <s v="Nicholson Marquerite"/>
        <s v="Reese Jennifer"/>
        <s v="Morris Erika"/>
        <s v="McDonald Kenneth"/>
        <s v="Presley Janelle"/>
        <s v="Clark Sidney"/>
        <s v="Perkins Amanda"/>
        <s v="Pogue Murray"/>
        <s v="Lin Lawanna"/>
        <s v="Neeley David"/>
        <s v="Lewis Elinor"/>
        <s v="Vannatter Brenda"/>
        <s v="Skillman Velia"/>
        <s v="Pannell Belen"/>
        <s v="McClanahan Henry"/>
        <s v="Major Gregory"/>
        <s v="Clements Robert"/>
        <s v="McKim Tona"/>
        <s v="Brashears John"/>
        <s v="Vela Patricia"/>
        <s v="Fullwood Deborah"/>
        <s v="Geyer Tracy"/>
        <s v="Taylor Luther"/>
        <s v="Terry Ignacio"/>
        <s v="Richardson Donna"/>
        <s v="Lewis Norman"/>
        <s v="Brooks Virginia"/>
        <s v="Lindsay Patsy"/>
        <s v="Galvin Essie"/>
        <s v="Escalera Harold"/>
        <s v="Aldridge Louise"/>
        <s v="Frederick Marie"/>
        <s v="Smith Ryan"/>
        <s v="Jones Jessica"/>
        <s v="Muse Adele"/>
        <s v="Yost Bonnie"/>
        <s v="Thomas Vanita"/>
        <s v="Payne Harrison"/>
        <s v="Haynes Mark"/>
        <s v="Benedict Daniel"/>
        <s v="Badillo Barbara"/>
        <s v="Cook Susan"/>
        <s v="Dennis Kathleen"/>
        <s v="Rogers Shannon"/>
        <s v="Prosperie Clarice"/>
        <s v="Kelly Jonathon"/>
        <s v="Day Michael"/>
        <s v="Gray Paula"/>
        <s v="Ashlock Carlos"/>
        <s v="Browning Robert"/>
        <s v="Davis James"/>
        <s v="Joseph Octavia"/>
        <s v="Gamble Sherry"/>
        <s v="Alton James"/>
        <s v="Abbott David"/>
        <s v="Meyer Lois"/>
        <s v="Stephens Edwina"/>
        <s v="Valdez Bonnie"/>
        <s v="Stanley William"/>
        <s v="Sikes Enrique"/>
        <s v="York Rafael"/>
        <s v="Bolduc Don"/>
        <s v="Clark Geneva"/>
        <s v="Harrell Shelby"/>
        <s v="Kimber April"/>
        <s v="Carlino Tyree"/>
        <s v="Sangster Carole"/>
        <s v="Brown Harold"/>
        <s v="Goad Beverly"/>
        <s v="Wilder Rodney"/>
        <s v="Sharpe Dolores"/>
        <s v="Childs Raphael"/>
        <s v="Arocha Steve"/>
        <s v="Harris Oscar"/>
        <s v="Ewell Janet"/>
        <s v="Prince Ok"/>
        <s v="Wilson Vanessa"/>
        <s v="Lewis Michael"/>
        <s v="Fu Susan"/>
        <s v="Flanagan Gary"/>
        <s v="Kincer Douglas"/>
        <s v="Rochelle Melissa"/>
        <s v="Pearce Willie"/>
        <s v="Reinhardt Colin"/>
        <s v="Nielson James"/>
        <s v="Conner Tanika"/>
        <s v="Keating Jamie"/>
        <s v="Galvan Romeo"/>
        <s v="Crews June"/>
        <s v="Chamberlin Treva"/>
        <s v="Fernandez Jerold"/>
        <s v="Washington Kelli"/>
        <s v="Halloway Thurman"/>
        <s v="Spencer Sylvia"/>
        <s v="Cole Lizzie"/>
        <s v="Godbout Paula"/>
        <s v="Marsh Iva"/>
        <s v="Oh Christian"/>
        <s v="Stapleton Debra"/>
        <s v="Thompson Shannon"/>
        <s v="Richarson Marjorie"/>
        <s v="Taylor William"/>
        <s v="Patel Della"/>
        <s v="Osborne Amy"/>
        <s v="Land Arthur"/>
        <s v="Butcher Edward"/>
        <s v="Morgan Amanda"/>
        <s v="Dennis Chris"/>
        <s v="Phillips James"/>
        <s v="Neely Sharon"/>
        <s v="Dugas Monroe"/>
        <s v="Hockaday John"/>
        <s v="Fancher Lorraine"/>
        <s v="Obryan Micah"/>
        <s v="Coleman Susan"/>
        <s v="Turner Kimberley"/>
        <s v="Abadie Tanya"/>
        <s v="Rockett Judy"/>
        <s v="Bodiford Elizabeth"/>
        <s v="Peterson Norma"/>
        <s v="Schneider Melissa"/>
        <s v="Rogers Sara"/>
        <s v="Phillips Joshua"/>
        <s v="Giron Eunice"/>
        <s v="Gutierrez Richard"/>
        <s v="Farkas Phillip"/>
        <s v="Sine Daniel"/>
        <s v="Merriweather Kathleen"/>
        <s v="Mayfield Marcelo"/>
        <s v="Florez Norma"/>
        <s v="King Robert"/>
        <s v="Patton Marcus"/>
        <s v="Spada Kyle"/>
        <s v="Stainbrook Doris"/>
        <s v="Hill Tracy"/>
        <s v="Pitcock George"/>
        <s v="Stowell Herman"/>
        <s v="Parenteau Eric"/>
        <s v="Power Steve"/>
        <s v="Valdez Marjorie"/>
        <s v="Steward Jose"/>
        <s v="Castanon Vernell"/>
        <s v="McCoy Elizabeth"/>
        <s v="Gutierrez John"/>
        <s v="Hammond Steve"/>
        <s v="Sherron Gloria"/>
        <s v="Caldwell Betsy"/>
        <s v="Davidson Matthew"/>
        <s v="Grillo Walter"/>
        <s v="Ames Marie"/>
        <s v="Janssen Robert"/>
        <s v="Lee Bertha"/>
        <s v="Chandler Katrina"/>
        <s v="Lamy Laura"/>
        <s v="Perry Beatrice"/>
        <s v="Miles Walter"/>
        <s v="Woodruff Christopher"/>
        <s v="Ritter Cecilia"/>
        <s v="Mercer Joseph"/>
        <s v="Glisson Shirley"/>
        <s v="Houston Sydney"/>
        <s v="Jensen Victoria"/>
        <s v="Quiroz Andrew"/>
        <s v="Hearon James"/>
        <s v="Norris Ian"/>
        <s v="Patterson Leslie"/>
        <s v="Smith Jennifer"/>
        <s v="Guenther Jewel"/>
        <s v="Spring Byron"/>
        <s v="Chavez Joshua"/>
        <s v="Perez Napoleon"/>
        <s v="Sheehan Josie"/>
        <s v="Folse John"/>
        <s v="Davis Aaron"/>
        <s v="Lopez Eloise"/>
        <s v="Larson Elvira"/>
        <s v="Cohen Alfred"/>
        <s v="Garcia Mary"/>
        <s v="Rodriguez Juan"/>
        <s v="Shorts William"/>
        <s v="Conder Laticia"/>
        <s v="Solis Richard"/>
        <s v="Cottman Felipe"/>
        <s v="Brown Joshua"/>
        <s v="O'Connor Joe"/>
        <s v="Fields Patricia"/>
        <s v="Saul George"/>
        <s v="Jackson Charles"/>
        <s v="Howle Inez"/>
        <s v="Dodds Lidia"/>
        <s v="Fitz Sharon"/>
        <s v="Vo Cornelia"/>
        <s v="Ha Benjamin"/>
        <s v="Mercuri Erika"/>
        <s v="Barr Wendy"/>
        <s v="Friel Darnell"/>
        <s v="Goodwin Gerald"/>
        <s v="Applewhite Jason"/>
        <s v="Feaster Wanda"/>
        <s v="Bruce Joseph"/>
        <s v="Freeman Roberto"/>
        <s v="Keeble Gabriel"/>
        <s v="Oneal Paula"/>
        <s v="Harp Donna"/>
        <s v="Lobo Doris"/>
        <s v="Farr Debbie"/>
        <s v="Moore Michael"/>
        <s v="Mitchell Donald"/>
        <s v="Simpson Haywood"/>
        <s v="Stumpf Robert"/>
        <s v="Roberts Phil"/>
        <s v="Keith Stanley"/>
        <s v="Courville Garfield"/>
        <s v="Burke Adrian"/>
        <s v="Arroyo Maureen"/>
        <s v="Means Leon"/>
        <s v="Helms Ann"/>
        <s v="Eisenberg Steven"/>
        <s v="Anderson Norman"/>
        <s v="Saylor Peter"/>
        <s v="Barnes Karen"/>
        <s v="Smith Judith"/>
        <s v="Smith Fannie"/>
        <s v="Casteel Charles"/>
        <s v="Volk Brian"/>
        <s v="Whitten Michael"/>
        <s v="Eaton Melissa"/>
        <s v="Stokes Charles"/>
        <s v="Rodriguez Teresa"/>
        <s v="Harrison Paul"/>
        <s v="Thomas Billy"/>
        <s v="Parker Benjamin"/>
        <s v="Bloomberg Carlos"/>
        <s v="McGill Krystin"/>
        <s v="Maurer Joyce"/>
        <s v="Peterson Shannon"/>
        <s v="Schwartz Jefferson"/>
        <s v="Wegman Barry"/>
        <s v="Paulino Lola"/>
        <s v="Sauve Brian"/>
        <s v="Drake Dorothy"/>
        <s v="Russell Leah"/>
        <s v="Chen Robert"/>
        <s v="Sanchez Rosamond"/>
        <s v="Mucci Michael"/>
        <s v="Hamlin Dalia"/>
        <s v="Franz Thomas"/>
        <s v="Park Ana"/>
        <s v="Haas Ellen"/>
        <s v="Birt Robert"/>
        <s v="Giordano Carlton"/>
        <s v="Phipps Louie"/>
        <s v="Murray Crystal"/>
        <s v="Neary Tammy"/>
        <s v="Lucero Edward"/>
        <s v="Chambers Paul"/>
        <s v="Landon Ocie"/>
        <s v="Babin Eddie"/>
        <s v="Velasquez Terri"/>
        <s v="Herrera Samuel"/>
        <s v="Sims Rafael"/>
        <s v="Davis Mickey"/>
        <s v="Canfield John"/>
        <s v="Lessman Barbie"/>
        <s v="Centeno Earl"/>
        <s v="Williamson Anthony"/>
        <s v="Collins Mary"/>
        <s v="Charles Ouida"/>
        <s v="Long Merrie"/>
        <s v="Moses Dominique"/>
        <s v="Elsberry Nancy"/>
        <s v="Louis Elizabeth"/>
        <s v="Rishel Sylvia"/>
        <s v="Augustin Albert"/>
        <s v="Randall Aaron"/>
        <s v="McGill Patricia"/>
        <s v="Johnson Sally"/>
        <s v="Burkhardt Teena"/>
        <s v="Butler Kenneth"/>
        <s v="Repp Thomas"/>
        <s v="Hicks Matthew"/>
        <s v="Nix Louis"/>
        <s v="Close Elisa"/>
        <s v="Anderson Kenny"/>
        <s v="Davis Sue"/>
        <s v="Doolittle Maria"/>
        <s v="Hansen William"/>
        <s v="Burnham John"/>
        <s v="Lopez Candice"/>
        <s v="Marsh Ronald"/>
        <s v="Palmore Christopher"/>
        <s v="Wilson Minnie"/>
        <s v="Johnson Allan"/>
        <s v="Reed Joe"/>
        <s v="Whiteman Millard"/>
        <s v="Cauley Joe"/>
        <s v="Rouse Jennifer"/>
        <s v="Sharp Ann"/>
        <s v="McClinton Wendell"/>
        <s v="Hughes Gene"/>
        <s v="Lewis Hector"/>
        <s v="Williams David"/>
        <s v="Debellis Edward"/>
        <s v="Porter Rosa"/>
        <s v="Hernandez Oliver"/>
        <s v="Lopez James"/>
        <s v="Wilt John"/>
        <s v="Garland Perry"/>
        <s v="Kuhn Dana"/>
        <s v="Stevenson Sylvia"/>
        <s v="Harrison Donald"/>
        <s v="Cox James"/>
        <s v="Rodriguez Lauren"/>
        <s v="Fields Douglas"/>
        <s v="Hartsfield William"/>
        <s v="Gregory Wesley"/>
        <s v="McLaughlin Lillian"/>
        <s v="Glenn Jillian"/>
        <s v="Wilson Wendy"/>
        <s v="Tarango William"/>
        <s v="Pasillas Kerry"/>
        <s v="Jackson Josephine"/>
        <s v="Ayoub Stacy"/>
        <s v="Troncoso Irene"/>
        <s v="Mathews Edgar"/>
        <s v="Barrett Niki"/>
        <s v="Miller Connie"/>
        <s v="Boggess Jillian"/>
        <s v="Cantrell Joshua"/>
        <s v="Rowe Lisa"/>
        <s v="Whisman Theo"/>
        <s v="Beamon Aaron"/>
        <s v="Compton Judy"/>
        <s v="Hobbs Frank"/>
        <s v="Lepage Evie"/>
        <s v="Schultz Mary"/>
        <s v="Montana Brandon"/>
        <s v="Burdick Sylvia"/>
        <s v="Johnson Patrick"/>
        <s v="Laguna Harold"/>
        <s v="Rushing Lila"/>
        <s v="Jarrell Charlie"/>
        <s v="Delvalle Ruth"/>
        <s v="Spurgeon Martha"/>
        <s v="Storey Jared"/>
        <s v="Wright Edna"/>
        <s v="Keeley Brandon"/>
        <s v="Mosquera Violette"/>
        <s v="Gilbert Dennis"/>
        <s v="Schumacher Tom"/>
        <s v="Staley Darryl"/>
        <s v="Rowland Mark"/>
        <s v="Rivera Dwayne"/>
        <s v="Lea Martha"/>
        <s v="Kendrick Albert"/>
        <s v="Kimble Richard"/>
        <s v="Richardson Jeffery"/>
        <s v="Morgan Wade"/>
        <s v="Ferguson Sean"/>
        <s v="Collins Rebecca"/>
        <s v="Davenport Thelma"/>
        <s v="Brown Joe"/>
        <s v="Shook Anthony"/>
        <s v="Coldiron Pearlie"/>
        <s v="Severson Martha"/>
        <s v="Wood Terry"/>
        <s v="Bonner Joyce"/>
        <s v="Flores Carol"/>
        <s v="Grothe Chris"/>
        <s v="Wright Latoya"/>
        <s v="Gross Cindy"/>
        <s v="Lebouef Erica"/>
        <s v="Weston Ronald"/>
        <s v="Herrera Celia"/>
        <s v="Kirkwood Wilma"/>
        <s v="Grubbs Angela"/>
        <s v="Lopez Geraldine"/>
        <s v="Sanderson Valerie"/>
        <s v="Salazar Jaime"/>
        <s v="Rosier Linda"/>
        <s v="McArthur Charles"/>
        <s v="Dickerson Theodore"/>
        <s v="Charon Sue"/>
        <s v="Haase Robert"/>
        <s v="Fernandez Grant"/>
        <s v="Mayfield Ann"/>
        <s v="Thomas Perla"/>
        <s v="Dinges Rosa"/>
        <s v="Ebert John"/>
        <s v="Joyce Micah"/>
        <s v="Heath Margie"/>
        <s v="Ecker Vernice"/>
        <s v="Machen Leatha"/>
        <s v="Beard Virginia"/>
        <s v="Green Carmen"/>
        <s v="Luna Mildred"/>
        <s v="McCoy Linda"/>
        <s v="Edwards Laura"/>
        <s v="Perry Sherrill"/>
        <s v="Perry Roy"/>
        <s v="Buchanan Randy"/>
        <s v="Carleton Lillie"/>
        <s v="Bushey Isaac"/>
        <s v="Mazzarella Lillian"/>
        <s v="Randle Mary"/>
        <s v="Chee Rebecca"/>
        <s v="Clarke Elise"/>
        <s v="Jackson Glen"/>
        <s v="Hamilton Robert"/>
        <s v="Jaramillo Stacy"/>
        <s v="Campbell Jennifer"/>
        <s v="Murphy Nancy"/>
        <s v="Mayo Catherine"/>
        <s v="Howell Michelle"/>
        <s v="McKenzie Leo"/>
        <s v="Buggs Lauren"/>
        <s v="Fisk Guy"/>
        <s v="McDonald Stephanie"/>
        <s v="McDermott Reba"/>
        <s v="Hauk Gregory"/>
        <s v="Miller Julia"/>
        <s v="Naquin Julio"/>
        <s v="Coffey Steven"/>
        <s v="Barrera Louis"/>
        <s v="Anthony Tom"/>
        <s v="Ostler Rebecca"/>
        <s v="Gray Lori"/>
        <s v="McLeod Jeannette"/>
        <s v="Allen Steven"/>
        <s v="Hurst Angela"/>
        <s v="Coakley Gregory"/>
        <s v="Tsan Howard"/>
        <s v="Brock Maryam"/>
        <s v="Johnson Frances"/>
        <s v="Stone Patrick"/>
        <s v="Closson Alfred"/>
        <s v="Patel Polly"/>
        <s v="Deal Mary"/>
        <s v="Jasper Jennifer"/>
        <s v="Aust Edith"/>
        <s v="Mayor Cory"/>
        <s v="Cardenas John"/>
        <s v="Madden Joshua"/>
        <s v="Hiner Alex"/>
        <s v="Hoskins Jacob"/>
        <s v="Franklin Fidel"/>
        <s v="Briley Mei"/>
        <s v="Farley Kristina"/>
        <s v="Rubio Tonia"/>
        <s v="Robbins Brooke"/>
        <s v="Rodriguez Barbara"/>
        <s v="Rojas Sandy"/>
        <s v="Weber Mildred"/>
        <s v="Casey Marty"/>
        <s v="Amar Delores"/>
        <s v="Davis Suzanne"/>
        <s v="Higgins Michael"/>
        <s v="Collin Kimberly"/>
        <s v="Lietz Maxine"/>
        <s v="Brandon Stephan"/>
        <s v="Banner Julia"/>
        <s v="Jacobs Dionne"/>
        <s v="Prosperie Rachel"/>
        <s v="Robles Jacob"/>
        <s v="Narvaez Forrest"/>
        <s v="Sawyer Andre"/>
        <s v="Martinez Wanda"/>
        <s v="Walker Lucinda"/>
        <s v="Johnson Angela"/>
        <s v="Johns Agnes"/>
        <s v="Leal Wei"/>
        <s v="Vazquez Hobert"/>
        <s v="Fricks Robert"/>
        <s v="Ortega Jane"/>
        <s v="Moreira Teresa"/>
        <s v="Colter Rosemarie"/>
        <s v="Tatum Albert"/>
        <s v="Valentine James"/>
        <s v="Mecham Son"/>
        <s v="Baker Lisa"/>
        <s v="Morison Valeria"/>
        <s v="Meekins Cindy"/>
        <s v="Williamson Fred"/>
        <s v="Patton Marie"/>
        <s v="Garcia Emily"/>
        <s v="Honea Mary"/>
        <s v="Suh Margaret"/>
        <s v="Burgess Paula"/>
        <s v="Parker Cheryl"/>
        <s v="Schweitzer Cierra"/>
        <s v="Witt Caitlin"/>
        <s v="Hinkle Kathleen"/>
        <s v="Romo Patricia"/>
        <s v="Delvalle Frederick"/>
        <s v="Mendez Ryan"/>
        <s v="Lucky James"/>
        <s v="Ross Mark"/>
        <s v="Webb Ruth"/>
        <s v="Roebuck Frederick"/>
        <s v="Merrick Gary"/>
        <s v="Trisler Lisa"/>
        <s v="Duarte Daniel"/>
        <s v="Keefe Stephanie"/>
        <s v="Byrd Robert"/>
        <s v="Trail Johanna"/>
        <s v="Adler Carl"/>
        <s v="Shell David"/>
        <s v="Volkman Catherine"/>
        <s v="Febus Patrick"/>
        <s v="Roman Cathie"/>
        <s v="Strickland Eduardo"/>
        <s v="Robinson Timothy"/>
        <s v="Smith James"/>
        <s v="Dillinger Ginger"/>
        <s v="Culpepper Francisco"/>
        <s v="Harrison Maude"/>
        <s v="Matz Shawn"/>
        <s v="Gibbs Nancy"/>
        <s v="Caldwell James"/>
        <s v="Matteo Daniel"/>
        <s v="Stone Michelle"/>
        <s v="Keys Ashley"/>
        <s v="Charles Bryant"/>
        <s v="Ledet Gerald"/>
        <s v="Sorg Crystal"/>
        <s v="Wiese Cliff"/>
        <s v="Canales Maria"/>
        <s v="Simon Pamela"/>
        <s v="Hinman Janet"/>
        <s v="Strickland Jamie"/>
        <s v="Titsworth James"/>
        <s v="Echavarria Patricia"/>
        <s v="Hamilton Joshua"/>
        <s v="Yates Christine"/>
        <s v="Marcy Eric"/>
        <s v="Smith Stephen"/>
        <s v="Osborn David"/>
        <s v="Obannon Michael"/>
        <s v="Mrozek John"/>
        <s v="Carlos Angie"/>
        <s v="Hernandez Ashley"/>
        <s v="Moore Tara"/>
        <s v="Turner Jessica"/>
        <s v="Taylor Keith"/>
        <s v="Aguilar Alice"/>
        <s v="Dean Mckinley"/>
        <s v="Penning Estelle"/>
        <s v="Rose Martin"/>
        <s v="Leduc Pedro"/>
        <s v="Miser John"/>
        <s v="Dixon James"/>
        <s v="Ellis Judith"/>
        <s v="Zuniga William"/>
        <s v="Boyden Anna"/>
        <s v="Cox Roy"/>
        <s v="Donovan John"/>
        <s v="Weber Joseph"/>
        <s v="Papadopoulos William"/>
        <s v="Barriga Amy"/>
        <s v="Brickner Chester"/>
        <s v="Elmer Sadie"/>
        <s v="Small Gilbert"/>
        <s v="Luevano Irene"/>
        <s v="Pfeifer Edward"/>
        <s v="Burson Dorothy"/>
        <s v="Considine Deneen"/>
        <s v="Miller Buddy"/>
        <s v="Lang Anjanette"/>
        <s v="Tarr Paul"/>
        <s v="Cooper Alonzo"/>
        <s v="Bullock Catherine"/>
        <s v="Collison Alfred"/>
        <s v="O'Connor Justin"/>
        <s v="Gutierrez Carrie"/>
        <s v="Clouse Angela"/>
        <s v="O'Donnell Lucy"/>
        <s v="Terry John"/>
        <s v="Eldred Carol"/>
        <s v="Baity Kenneth"/>
        <s v="McCrary Alan"/>
        <s v="Black Steve"/>
        <s v="McKeon Raymond"/>
        <s v="Beene Jason"/>
        <s v="Ennis Janice"/>
        <s v="Reed Frank"/>
        <s v="Knight Dean"/>
        <s v="Rael Steven"/>
        <s v="Roger Anthony"/>
        <s v="Lieber Karen"/>
        <s v="Foltz Larry"/>
        <s v="Arroyo Mohammad"/>
        <s v="Anderson Ivy"/>
        <s v="Contreras Megan"/>
        <s v="Butler Armando"/>
        <s v="Hearns Joseph"/>
        <s v="Fry Roger"/>
        <s v="Jones Shirlene"/>
        <s v="Arnold Frances"/>
        <s v="Downs Joey"/>
        <s v="Thompson Steven"/>
        <s v="Goodson John"/>
        <s v="Simms Gary"/>
        <s v="Davis David"/>
        <s v="Wilson Lillian"/>
        <s v="Francois Megan"/>
        <s v="Morris Beulah"/>
        <s v="Cordova Phyllis"/>
        <s v="Beard Brenda"/>
        <s v="Riley Wilbert"/>
        <s v="Mayer Celestine"/>
        <s v="Webb Annette"/>
        <s v="Wilson Julia"/>
        <s v="Crisp Erin"/>
        <s v="Borrego Dawn"/>
        <s v="Morfin Helen"/>
        <s v="Houseknecht Humberto"/>
        <s v="Abbott Edward"/>
        <s v="Nguyen Erin"/>
        <s v="Hill Gregory"/>
        <s v="Harrison Henry"/>
        <s v="See Elizabeth"/>
        <s v="Dickson Sharon"/>
        <s v="Abercrombie Cynthia"/>
        <s v="Daniel Erika"/>
        <s v="Carlisle Robert"/>
        <s v="Clark Jeffrey"/>
        <s v="Eldridge Terry"/>
        <s v="Lopez Somer"/>
        <s v="Martin James"/>
        <s v="Pike Miguel"/>
        <s v="Cruz Robert"/>
        <s v="Quin Marcia"/>
        <s v="Ramirez James"/>
        <s v="Moss Wendy"/>
        <s v="Miller Mayme"/>
        <s v="Brown Denise"/>
        <s v="Kingsbury Harold"/>
        <s v="Gamble Timothy"/>
        <s v="McAdams Christopher"/>
        <s v="Paisley Eileen"/>
        <s v="Parsons Leslee"/>
        <s v="Darlington Aisha"/>
        <s v="Skeete Patrick"/>
        <s v="Hancock Samuel"/>
        <s v="Sipe John"/>
        <s v="Armstrong Alan"/>
        <s v="Williams Kathryn"/>
        <s v="Anaya Raymond"/>
        <s v="Lynch Roger"/>
        <s v="Branson Matthew"/>
        <s v="Jones Gene"/>
        <s v="Ellis Gilbert"/>
        <s v="Wilson William"/>
        <s v="Cape Michael"/>
        <s v="Verduzco Michelle"/>
        <s v="Kistner Matthew"/>
        <s v="Rester Bruce"/>
        <s v="Medina Deana"/>
        <s v="Amick James"/>
        <s v="Howard Mary"/>
        <s v="Good Margaret"/>
        <s v="Keith Erma"/>
        <s v="Blakes Nancy"/>
        <s v="Williams Carolyn"/>
        <s v="Thomas Phillip"/>
        <s v="Anderson Shelia"/>
        <s v="Fisher William"/>
        <s v="Vance Warren"/>
        <s v="Iverson Joe"/>
        <s v="Hamlin Roger"/>
        <s v="Johns Flora"/>
        <s v="Reed Norman"/>
        <s v="Green Richard"/>
        <s v="Rios Hilary"/>
        <s v="Slate Kathy"/>
        <s v="King Aubrey"/>
        <s v="Walther Kendra"/>
        <s v="Stephens Diane"/>
        <s v="Hernandez Jill"/>
        <s v="Ybarra Michael"/>
        <s v="Kirk Jason"/>
        <s v="Lawson Carol"/>
        <s v="Emmanuel Melody"/>
        <s v="Amos Lynne"/>
        <s v="Johnson Eldora"/>
        <s v="Vega Steven"/>
        <s v="Walla Joyce"/>
        <s v="Diaz Delia"/>
        <s v="Willis Vilma"/>
        <s v="Bingham John"/>
        <s v="Peterson Johnathon"/>
        <s v="Dale Beatrice"/>
        <s v="Polanco Rebecca"/>
        <s v="Hayes Jessica"/>
        <s v="Holthaus Richard"/>
        <s v="Gray Doug"/>
        <s v="Bearden Sherman"/>
        <s v="Manzo Eva"/>
        <s v="Hamilton Mary"/>
        <s v="Walker Nora"/>
        <s v="Hayes Jaime"/>
        <s v="Vincent Zachary"/>
        <s v="Hughes Lori"/>
        <s v="Edmunds Angela"/>
        <s v="Widger Michael"/>
        <s v="Jackson Juanita"/>
        <s v="Thrasher Christine"/>
        <s v="Brashear Jeanette"/>
        <s v="Seibel Viola"/>
        <s v="Sandoval Jason"/>
        <s v="Goudreau Laura"/>
        <s v="Barnes Jordan"/>
        <s v="Gastelum Audry"/>
        <s v="Cawthon Oscar"/>
        <s v="Hampton Benjamin"/>
        <s v="Lewis Jerry"/>
        <s v="Kastner Melissa"/>
        <s v="Gregory Harry"/>
        <s v="Downer Lauren"/>
        <s v="Bakos Rose"/>
        <s v="Delisle Katrina"/>
        <s v="Defreitas Alice"/>
        <s v="Tyler Danielle"/>
        <s v="Owens Brian"/>
        <s v="Johnson Cris"/>
        <s v="Fields Richard"/>
        <s v="Brown Joy"/>
        <s v="Burd Daniel"/>
        <s v="Hurley Pamela"/>
        <s v="Archey Marie"/>
        <s v="Potter Eleanor"/>
        <s v="Potter Mark"/>
        <s v="Gunn Donald"/>
        <s v="Bowman John"/>
        <s v="Rose Michelle"/>
        <s v="Carlson Joey"/>
        <s v="Ward Helen"/>
        <s v="Berning Dan"/>
        <s v="Fong Emilio"/>
        <s v="Webb Gary"/>
        <s v="Armstrong Warren"/>
        <s v="Kenyon James"/>
        <s v="Rader Mark"/>
        <s v="Madore Carmela"/>
        <s v="Ford Shelly"/>
        <s v="Johnson Brooks"/>
        <s v="Scott Ann"/>
        <s v="Siddiqui Brian"/>
        <s v="Peterson Monica"/>
        <s v="Walker David"/>
        <s v="Wood Peggy"/>
        <s v="Wilson Yvonne"/>
        <s v="Burchett Robert"/>
        <s v="Campbell Ray"/>
        <s v="Caldwell Eric"/>
        <s v="Miller Keith"/>
        <s v="Hunter Dale"/>
        <s v="Gold Ryan"/>
        <s v="Wells David"/>
        <s v="Russo Donald"/>
        <s v="Brandt Craig"/>
        <s v="Obrien Jocelyn"/>
        <s v="Woody Walter"/>
        <s v="Conover Florence"/>
        <s v="Carter David"/>
        <s v="Sweetman Max"/>
        <s v="Madsen Honey"/>
        <s v="Simmons Robert"/>
        <s v="Allen Hector"/>
        <s v="Hays Derick"/>
        <s v="Gassaway Lucille"/>
        <s v="Howell Carolyn"/>
        <s v="Morris Elizabeth"/>
        <s v="Velasco Jean"/>
        <s v="Adorno Robert"/>
        <s v="Detrick Nannie"/>
        <s v="Carpio Joyce"/>
        <s v="Herrera Anthony"/>
        <s v="Gonzalez Paul"/>
        <s v="Buenrostro Lena"/>
        <s v="Slater Brad"/>
        <s v="Hannah Honey"/>
        <s v="Hansen Stephen"/>
        <s v="Wynter Kelly"/>
        <s v="Perkins Mark"/>
        <s v="Carrigan Karin"/>
        <s v="Scott Raymond"/>
        <s v="Robinson Wallace"/>
        <s v="Prosser William"/>
        <s v="Rush Emily"/>
        <s v="Cole James"/>
        <s v="Coronel Joel"/>
        <s v="Crowe Anthony"/>
        <s v="Michalski Mildred"/>
        <s v="Bradley Tracy"/>
        <s v="Jones William"/>
        <s v="Huang Lorraine"/>
        <s v="Smith Vanessa"/>
        <s v="Baughman Chester"/>
        <s v="Clear Beverly"/>
        <s v="Safford Dawn"/>
        <s v="Vesely Frank"/>
        <s v="Hammond Christina"/>
        <s v="Blair Susan"/>
        <s v="Sevin Anthony"/>
        <s v="Stephens Aaron"/>
        <s v="Jordan Veronica"/>
        <s v="Wells Martha"/>
        <s v="Harris Kristie"/>
        <s v="Govan Willie"/>
        <s v="Mount Lindsey"/>
        <s v="Lessard Cassandra"/>
        <s v="Rogalski Nancy"/>
        <s v="Henson Rebecca"/>
        <s v="Edwards Darrell"/>
        <s v="Armstrong Donna"/>
        <s v="Chitwood Linda"/>
        <s v="Hudson Catherine"/>
        <s v="Ford Jane"/>
        <s v="Corder Mary"/>
        <s v="Neal Rex"/>
        <s v="Williams Alda"/>
        <s v="Choi William"/>
        <s v="Hamm Dona"/>
        <s v="Parker Marcus"/>
        <s v="Todd Michele"/>
        <s v="Alexander Roberta"/>
        <s v="Burns Michael"/>
        <s v="Sabb Floyd"/>
        <s v="Keeney Mia"/>
        <s v="Best Frederick"/>
        <s v="Leader Michel"/>
        <s v="Amaya Arturo"/>
        <s v="Knox Dwight"/>
        <s v="Jenkins Jason"/>
        <s v="Borders Courtney"/>
        <s v="Reveles Gary"/>
        <s v="Hyde Dorothy"/>
        <s v="Card Patrick"/>
        <s v="Coleman Dolores"/>
        <s v="Fair Tina"/>
        <s v="Crum Leann"/>
        <s v="Waring John"/>
        <s v="Benedetto Stephen"/>
        <s v="Fernandez Peggy"/>
        <s v="Gilbert Elvira"/>
        <s v="Bechtold Laverne"/>
        <s v="Barlow Steven"/>
        <s v="Byrom Les"/>
        <s v="Franz Daniel"/>
        <s v="McGuinness Corey"/>
        <s v="Nottingham Josette"/>
        <s v="Anderson Ruth"/>
        <s v="Nobles Reyes"/>
        <s v="Green Martha"/>
        <s v="Hughes Darren"/>
        <s v="Skelton Kristin"/>
        <s v="Jiminez Marion"/>
        <s v="Thompson Glenda"/>
        <s v="Carpenter Vanessa"/>
        <s v="Murray Kevin"/>
        <s v="Edwards Joseph"/>
        <s v="Tillery Lance"/>
        <s v="Newquist Leslie"/>
        <s v="Foley Jonathan"/>
        <s v="White Tim"/>
        <s v="Moore Pamela"/>
        <s v="Robbins Carlos"/>
        <s v="Fish Carrie"/>
        <s v="Carrillo Chris"/>
        <s v="Whitman Peter"/>
        <s v="Hambly Georgia"/>
        <s v="Marks Connie"/>
        <s v="Tate Mary"/>
        <s v="Alvarado Sharron"/>
        <s v="McIntyre James"/>
        <s v="Jones Alice"/>
        <s v="Nunnally William"/>
        <s v="Anderson Lisa"/>
        <s v="Haggard Jeffrey"/>
        <s v="Heffington Linda"/>
        <s v="Welke Bobby"/>
        <s v="Hatch Hazel"/>
        <s v="Adams Woodrow"/>
        <s v="Steil Orville"/>
        <s v="Coppedge Bertha"/>
        <s v="Weaver Margaret"/>
        <s v="Hendricks Sarita"/>
        <s v="Nance Maria"/>
        <s v="Jamison Marilyn"/>
        <s v="Beaumont James"/>
        <s v="Ramirez Caron"/>
        <s v="Burns Aubrey"/>
        <s v="Bailey Stephen"/>
        <s v="Ruiz Marion"/>
        <s v="Knox Tanya"/>
        <s v="Thornton Linwood"/>
        <s v="Hunt Mark"/>
        <s v="Richmond Emily"/>
        <s v="Cutrer Craig"/>
        <s v="Gandy Virginia"/>
        <s v="Cox Debbra"/>
        <s v="Richter Hector"/>
        <s v="Frazier David"/>
        <s v="Tomlin Iris"/>
        <s v="Sabella James"/>
        <s v="Calderon Robin"/>
        <s v="Kelley Ronnie"/>
        <s v="Lehman William"/>
        <s v="Mills Allison"/>
        <s v="Chamberlain Raymond"/>
        <s v="Robinson Linda"/>
        <s v="Shook Clark"/>
        <s v="Martinez Carla"/>
        <s v="Brown Betty"/>
        <s v="Patterson Brian"/>
        <s v="Stults James"/>
        <s v="Young Joseph"/>
        <s v="Stoney Carole"/>
        <s v="Richardson Courtney"/>
        <s v="Looney Patricia"/>
        <s v="Polen John"/>
        <s v="Lee Charlotte"/>
        <s v="Winston Lupe"/>
        <s v="Clower Leroy"/>
        <s v="Waggoner Stephen"/>
        <s v="Williams Jose"/>
        <s v="Spears Raul"/>
        <s v="Gibbs Theresa"/>
        <s v="Phipps Pauline"/>
        <s v="Stevens Samuel"/>
        <s v="Silveira Laura"/>
        <s v="Haynes Roland"/>
        <s v="Hay James"/>
        <s v="King Linda"/>
        <s v="Wright Elizabeth"/>
        <s v="McElroy Josephine"/>
        <s v="Collins Celia"/>
        <s v="Kovar Brandon"/>
        <s v="Sweet Jane"/>
        <s v="Hamrick Cynthia"/>
        <s v="Bryant Lucille"/>
        <s v="Cato Anthony"/>
        <s v="Barnes Herbert"/>
        <s v="Strom Marc"/>
        <s v="Ward Joel"/>
        <s v="Campbell Tyler"/>
        <s v="Holland John"/>
        <s v="Rivera Terry"/>
        <s v="Blecha Diana"/>
        <s v="Bruce Terrell"/>
        <s v="McNish Magaret"/>
        <s v="Hoffman Waylon"/>
        <s v="Taylor Stephen"/>
        <s v="Hyder David"/>
        <s v="Evans James"/>
        <s v="Hohn Sylvia"/>
        <s v="Hernandez Perry"/>
        <s v="Kaplan Robin"/>
        <s v="Guarino Robin"/>
        <s v="Fuller Kathleen"/>
        <s v="Wolfe Irving"/>
        <s v="Lucas Virginia"/>
        <s v="Lunn Shawn"/>
        <s v="Cummings James"/>
        <s v="McKenzie Marvin"/>
        <s v="Lindstrom Adriana"/>
        <s v="Daniels Marion"/>
        <s v="Christofferso Laurie"/>
        <s v="Westberry Andrew"/>
        <s v="Ayala Robert"/>
        <s v="Garcia Kathy"/>
        <s v="Wells Chandra"/>
        <s v="Taylor Delmer"/>
        <s v="Saxton Edwina"/>
        <s v="Martin Janelle"/>
        <s v="Weinstein Shawn"/>
        <s v="Carrozza Samantha"/>
        <s v="Simon Vaughn"/>
        <s v="Dryer Adam"/>
        <s v="Schreffler Clifford"/>
        <s v="Snider George"/>
        <s v="Faulkner Sylvia"/>
        <s v="Client Paul"/>
        <s v="Simmons Rosa"/>
        <s v="Dobbs Mathew"/>
        <s v="Gonzalez Jerry"/>
        <s v="Oyer Wanda"/>
        <s v="Johnson Theresa"/>
        <s v="Santos Mark"/>
        <s v="Brown Beverly"/>
        <s v="Campbell Robert"/>
        <s v="Gamble Belkis"/>
        <s v="Meehan Emma"/>
        <s v="Erikson Ashley"/>
        <s v="Jacques Charles"/>
        <s v="Herrera Debbie"/>
        <s v="Read Julius"/>
        <s v="Innocent Diana"/>
        <s v="Vargas Eileen"/>
        <s v="Sanford Melvin"/>
        <s v="Addis Eric"/>
        <s v="Lesko Lashawnda"/>
        <s v="Say Joan"/>
        <s v="Versace Lorene"/>
        <s v="Boyd Frank"/>
        <s v="Savarese Michael"/>
        <s v="Palmer Charles"/>
        <s v="Holmes Kate"/>
        <s v="Waters Edgar"/>
        <s v="Labrecque Marie"/>
        <s v="Schmidt Christopher"/>
        <s v="Hines Jerry"/>
        <s v="Anderson Elton"/>
        <s v="Silvey Annie"/>
        <s v="Hicks Elizabeth"/>
        <s v="Weber Chad"/>
        <s v="Westerlund Lisa"/>
        <s v="Sullivan Rhonda"/>
        <s v="Helms Russell"/>
        <s v="Ruiz Jamie"/>
        <s v="Stewart Cara"/>
        <s v="Gholson Debra"/>
        <s v="Lynam Dorothy"/>
        <s v="Martello Deborah"/>
        <s v="Miller Amy"/>
        <s v="Otto Clara"/>
        <s v="Long David"/>
        <s v="Painter Donald"/>
        <s v="Roberts Corey"/>
        <s v="Landry Eden"/>
        <s v="Sealy Lida"/>
        <s v="Yon Randy"/>
        <s v="Lawrence John"/>
        <s v="Rawlins Lisa"/>
        <s v="Robinson Robert"/>
        <s v="Henry Mary"/>
        <s v="Takacs Eddie"/>
        <s v="Conner Diane"/>
        <s v="English John"/>
        <s v="Hanson William"/>
        <s v="Hensley Frank"/>
        <s v="Landry Richard"/>
        <s v="Moore Patsy"/>
        <s v="Johnson Nancy"/>
        <s v="Noonan Donna"/>
        <s v="Lowe Robert"/>
        <s v="Grossman Mary"/>
        <s v="Sanders Harry"/>
        <s v="Chapman George"/>
        <s v="Dickey Crystal"/>
        <s v="Johnson Bryan"/>
        <s v="Drum Sarah"/>
        <s v="Eisen Maria"/>
        <s v="Frazier Linda"/>
        <s v="Charles Armando"/>
        <s v="Lee William"/>
        <s v="Gambrel Stephanie"/>
        <s v="Frates Deborah"/>
        <s v="Trevino Lorna"/>
        <s v="Elmore Peter"/>
        <s v="Perez Jacob"/>
        <s v="Harder Stefanie"/>
        <s v="Hampton Brenda"/>
        <s v="Walden Jason"/>
        <s v="Cohan Nancy"/>
        <s v="Matta Betty"/>
        <s v="Modlin Emily"/>
        <s v="Jacobs Lisa"/>
        <s v="Chappell Jean"/>
        <s v="Clark Jeff"/>
        <s v="Renzi Samuel"/>
        <s v="Shingleton Denise"/>
        <s v="Fromm Charles"/>
        <s v="White Kathleen"/>
        <s v="Williams Bruce"/>
        <s v="Burke Stephanie"/>
        <s v="Nelson Robert"/>
        <s v="Lambert Terry"/>
        <s v="Morgan Brooke"/>
        <s v="Davis Stacey"/>
        <s v="Miller David"/>
        <s v="Hunt Thomas"/>
        <s v="Quick Ronald"/>
        <s v="Saunders Pablo"/>
        <s v="Moore Brian"/>
        <s v="McCormack Richard"/>
        <s v="Odom Abraham"/>
        <s v="Hankinson Betty"/>
        <s v="Styles Betty"/>
        <s v="Simpson Megan"/>
        <s v="Snowden Stephanie"/>
        <s v="Robinson Walter"/>
        <s v="Zinn Lawrence"/>
        <s v="Wolfe Brian"/>
        <s v="Marcum Steven"/>
        <s v="Wright Alexandra"/>
        <s v="Porter Dorothy"/>
        <s v="Young Ann"/>
        <s v="Wilson James"/>
        <s v="Joseph Terri"/>
        <s v="McGinnis James"/>
        <s v="Chambers Christopher"/>
        <s v="Pineda Wayne"/>
        <s v="Dalke Kathleen"/>
        <s v="Rucker Cindy"/>
        <s v="Light Bertha"/>
        <s v="Winter Michael"/>
        <s v="Creamer Irma"/>
        <s v="Shortridge Joel"/>
        <s v="Ramos Danny"/>
        <s v="Coffman Robert"/>
        <s v="Colston Susanne"/>
        <s v="Richards Felipe"/>
        <s v="White Fannie"/>
        <s v="Cumberbatch Cherie"/>
        <s v="Carrillo Jessica"/>
        <s v="Horn Kevin"/>
        <s v="Lopez Joshua"/>
        <s v="Winters James"/>
        <s v="Herron Timothy"/>
        <s v="Lemaster Sabrina"/>
        <s v="Markle Leah"/>
        <s v="To Gregory"/>
        <s v="Long Maria"/>
        <s v="Trueblood Frances"/>
        <s v="Stein Rose"/>
        <s v="Moseley Armando"/>
        <s v="Cantu Kimberly"/>
        <s v="Colwell Alvin"/>
        <s v="Henderson Cecil"/>
        <s v="Diaz Thomas"/>
        <s v="Miller Jorge"/>
        <s v="Dilworth Francis"/>
        <s v="Taube Mary"/>
        <s v="Dunigan Lester"/>
        <s v="Spradlin Alice"/>
        <s v="Burdett Lupe"/>
        <s v="Madrid Alice"/>
        <s v="Denton Roseanne"/>
        <s v="Truesdale Debra"/>
        <s v="Saunders Elsie"/>
        <s v="Stephens John"/>
        <s v="Hart April"/>
        <s v="Ford Julius"/>
        <s v="Abbott Monroe"/>
        <s v="Nelson Gloria"/>
        <s v="Bennett Linda"/>
        <s v="Robbins Loraine"/>
        <s v="Pierce Fred"/>
        <s v="Sword Chong"/>
        <s v="White Marsha"/>
        <s v="Smith Ruth"/>
        <s v="Villareal Jeffrey"/>
        <s v="James Allen"/>
        <s v="Shaw Kevin"/>
        <s v="Kirkpatrick Janet"/>
        <s v="Locklear Michael"/>
        <s v="Novak Jacqueline"/>
        <s v="Thompson Susana"/>
        <s v="Power Kimberly"/>
        <s v="Harris Bessie"/>
        <s v="Astle Leslie"/>
        <s v="Hamilton Debbie"/>
        <s v="French Tammi"/>
        <s v="Truby Donna"/>
        <s v="Obrien Natalie"/>
        <s v="Borrero Stephanie"/>
        <s v="Howard James"/>
        <s v="Barker Pam"/>
        <s v="West Jerome"/>
        <s v="Howell Brenda"/>
        <s v="Ziegler Victor"/>
        <s v="Stallings Louise"/>
        <s v="Henderson Annie"/>
        <s v="Lawrence Phyllis"/>
        <s v="Baker Russell"/>
        <s v="Mauro Jeffrey"/>
        <s v="Heath Fay"/>
        <s v="Christiansen Rickey"/>
        <s v="McCoy Sara"/>
        <s v="Thomas Willie"/>
        <s v="Berman Nicole"/>
        <s v="Lemieux Carol"/>
        <s v="Medina Nellie"/>
        <s v="Gamble Mary"/>
        <s v="Nguyen Lawrence"/>
        <s v="Murphy Kenny"/>
        <s v="Price Neal"/>
        <s v="Dunn Tammy"/>
        <s v="Chu Hershel"/>
        <s v="Silvia Ethan"/>
        <s v="Stewart Jerry"/>
        <s v="Maples Lewis"/>
        <s v="Laverty John"/>
        <s v="Reynolds David"/>
        <s v="Davis Joann"/>
        <s v="Young Kim"/>
        <s v="Martin Patricia"/>
        <s v="Castaneda Michael"/>
        <s v="Farrar Sandra"/>
        <s v="Lee Mary"/>
        <s v="Franks Scott"/>
        <s v="West Corinna"/>
        <s v="Walker Judy"/>
        <s v="Wolfe Opal"/>
        <s v="Coats Judith"/>
        <s v="Evans David"/>
        <s v="White Trina"/>
        <s v="Johnson Raymond"/>
        <s v="Troutman Jeannine"/>
        <s v="Hoffer Armando"/>
        <s v="Swain Michael"/>
        <s v="Henderson Francis"/>
        <s v="Kinney Jason"/>
        <s v="Gott Eli"/>
        <s v="Parrish Jeanette"/>
        <s v="Presley John"/>
        <s v="Hardin Robert"/>
        <s v="Allen Freda"/>
        <s v="Gengler Cheryl"/>
        <s v="Vasquez David"/>
        <s v="High David"/>
        <s v="Goldberg John"/>
        <s v="Tucker Norman"/>
        <s v="Basil Emmett"/>
        <s v="Short Tony"/>
        <s v="Scheffel Kevin"/>
        <s v="Vereen Kurt"/>
        <s v="Stubbs Brittany"/>
        <s v="Scott Naomi"/>
        <s v="Miller James"/>
        <s v="Geary Benjamin"/>
        <s v="Griffin Benjamin"/>
        <s v="Yates Barbara"/>
        <s v="Leach Pete"/>
        <s v="Camp Ellen"/>
        <s v="Shockley Sherry"/>
        <s v="Fraise Michael"/>
        <s v="Bridwell Elizabeth"/>
        <s v="Johnson Betty"/>
        <s v="Jun Lena"/>
        <s v="Coston Warren"/>
        <s v="Parker Kendall"/>
        <s v="Drews Brittney"/>
        <s v="Dale Rebecca"/>
        <s v="Fraser Dorothy"/>
        <s v="Freeman Edmond"/>
        <s v="Edwards Marcia"/>
        <s v="Richardson Carol"/>
        <s v="Rhodes Andrew"/>
        <s v="Hines Donald"/>
        <s v="Woodley Mike"/>
        <s v="Thompson James"/>
        <s v="Kimbrough Juli"/>
        <s v="Guido Rubye"/>
        <s v="Mumford Mark"/>
        <s v="Lopez Bill"/>
        <s v="Younger James"/>
        <s v="Crocker Laura"/>
        <s v="Peters Matthew"/>
        <s v="Backer Louise"/>
        <s v="Brigance Judith"/>
        <s v="Tuggle Paula"/>
        <s v="Hayes Brenda"/>
        <s v="Phillips Russell"/>
        <s v="Harvey Guy"/>
        <s v="Schuler Daniel"/>
        <s v="Moorer Margie"/>
        <s v="Tamayo Jordan"/>
        <s v="Richardson Beverly"/>
        <s v="Futrell Nina"/>
        <s v="Young Daniel"/>
        <s v="Moore Paul"/>
        <s v="Jones Frank"/>
        <s v="Mosley Charlotte"/>
        <s v="Robertson Joyce"/>
        <s v="Havens Judy"/>
        <s v="James Clarence"/>
        <s v="Felton David"/>
        <s v="Miller Brenda"/>
        <s v="Ketner Doris"/>
        <s v="Blaise Pedro"/>
        <s v="Ford Curtis"/>
        <s v="Rose Don"/>
        <s v="Poplin Glen"/>
        <s v="Clarke Mickey"/>
        <s v="Horton Nathan"/>
        <s v="Padilla Tyler"/>
        <s v="Roth George"/>
        <s v="Malone Annie"/>
        <s v="Meade Freddie"/>
        <s v="Campos Shane"/>
        <s v="Brown Stephanie"/>
        <s v="Nash Efrain"/>
        <s v="Epley Raul"/>
        <s v="McQuillen Mary"/>
        <s v="Hoover Faye"/>
        <s v="Jordan James"/>
        <s v="George Nathan"/>
        <s v="Morgan Sophia"/>
        <s v="Cole Reginald"/>
        <s v="McIntire Florence"/>
        <s v="Routh Justin"/>
        <s v="Martindale Nancy"/>
        <s v="Moore Salvador"/>
        <s v="Thomas Sharon"/>
        <s v="Trego Bill"/>
        <s v="Buss Lynette"/>
        <s v="Jackson Joann"/>
        <s v="Finch Diane"/>
        <s v="Koziol Dominick"/>
        <s v="Mahan Russell"/>
        <s v="Guenther Marquis"/>
        <s v="Reed Margaret"/>
        <s v="Littleton Dustin"/>
        <s v="Funches Sharon"/>
        <s v="Faircloth Irene"/>
        <s v="Guzman Jerry"/>
        <s v="Sword John"/>
        <s v="Patterson Brad"/>
        <s v="Farmer Juan"/>
        <s v="Lapan Patricia"/>
        <s v="Toner Anthony"/>
        <s v="Blas Ashley"/>
        <s v="McCray Mark"/>
        <s v="Everhart Joe"/>
        <s v="Sanderson Lori"/>
        <s v="Wallace Terry"/>
        <s v="Hall Dorris"/>
        <s v="Smiley Shirley"/>
        <s v="Vasquez John"/>
        <s v="Mack Kevin"/>
        <s v="Storer Jason"/>
        <s v="Smith Gregory"/>
        <s v="Woodruff Joshua"/>
        <s v="McAlpin James"/>
        <s v="Trout Lindsey"/>
        <s v="Davenport Leslie"/>
        <s v="Martello Elden"/>
        <s v="Grady Matthew"/>
        <s v="Neufeld Allegra"/>
        <s v="Luther Kimberly"/>
        <s v="Leonard Jacque"/>
        <s v="Conklin Jorge"/>
        <s v="Harney Gene"/>
        <s v="Lotz Alice"/>
        <s v="Galeana Kelvin"/>
        <s v="Jimenez Matthew"/>
        <s v="Sellars Patricia"/>
        <s v="Smith Felix"/>
        <s v="Fields Alice"/>
        <s v="Ratner Jonathan"/>
        <s v="Means Winifred"/>
        <s v="More Jose"/>
        <s v="Rickard Paul"/>
        <s v="Murphy Michael"/>
        <s v="Francis Carmen"/>
        <s v="Sinnott David"/>
        <s v="Brown Catharine"/>
        <s v="Foster Kelly"/>
        <s v="Wilson Charles"/>
        <s v="Vaughn Margaret"/>
        <s v="Johnson Gary"/>
        <s v="Elliot Stephen"/>
        <s v="Funkhouser Allen"/>
        <s v="Young Betty"/>
        <s v="Haupt Cherry"/>
        <s v="Boles Fred"/>
        <s v="Underwood Maria"/>
        <s v="Farmer Sharon"/>
        <s v="Snyder Eric"/>
        <s v="Trotman Casie"/>
        <s v="Lawler Kevin"/>
        <s v="Vasquez Tomas"/>
        <s v="Tompkins Fanny"/>
        <s v="Anderson Bruce"/>
        <s v="Dodson Gerald"/>
        <s v="Fant Kimberly"/>
        <s v="Rodriguez Lisa"/>
        <s v="Ginder Katharine"/>
        <s v="Whitehead Boris"/>
        <s v="Boyter Hilda"/>
        <s v="White Matthew"/>
        <s v="Carrero Ronald"/>
        <s v="Shires Ashley"/>
        <s v="Fisher Leonard"/>
        <s v="Ferguson Nicole"/>
        <s v="Witzel Williams"/>
        <s v="Peace Celestine"/>
        <s v="Hailey Carolyn"/>
        <s v="Daniels Maude"/>
        <s v="Evans Guillermo"/>
        <s v="Honea Maria"/>
        <s v="Urban Marvin"/>
        <s v="Fournier Wayne"/>
        <s v="Street Howard"/>
        <s v="Griffin Lillie"/>
        <s v="Dudley Thomas"/>
        <s v="Elledge David"/>
        <s v="Sutherland Louis"/>
        <s v="Nawrocki Frank"/>
        <s v="Dean Chris"/>
        <s v="Primeaux Lauren"/>
        <s v="Blose Debra"/>
        <s v="Cantu Bonnie"/>
        <s v="Puckett Horace"/>
        <s v="Hayes Eva"/>
        <s v="Jenkins Mary"/>
        <s v="Byrne Amanda"/>
        <s v="Flora Tony"/>
        <s v="Salgado Dorothy"/>
        <s v="Jimenez Daniel"/>
        <s v="Sullivan Jason"/>
        <s v="Ashton Ralph"/>
        <s v="Allen Devon"/>
        <s v="Brown Irene"/>
        <s v="Hanson Joel"/>
        <s v="Britt Francesca"/>
        <s v="Adamek Adam"/>
        <s v="Adams Carl"/>
        <s v="Tucker David"/>
        <s v="Na Joann"/>
        <s v="Ellis Russell"/>
        <s v="Parker Andrew"/>
        <s v="Boggs Thomas"/>
        <s v="Irizarry Dolores"/>
        <s v="Flynn Zachary"/>
        <s v="Harris Troy"/>
        <s v="Dickinson Cynthia"/>
        <s v="Gardner Elsie"/>
        <s v="Stine Phillip"/>
        <s v="Willis Joseph"/>
        <s v="Blankenship Lee"/>
        <s v="Robinson Karl"/>
        <s v="Quintanilla Daniel"/>
        <s v="Foster Anthony"/>
        <s v="Woodrum Clyde"/>
        <s v="Woods Steven"/>
        <s v="Worden Nannie"/>
        <s v="Marquez Christopher"/>
        <s v="Squire Jacob"/>
        <s v="Baggett Terri"/>
        <s v="Keiser Brandon"/>
        <s v="Murphy Donna"/>
        <s v="Porter Diana"/>
        <s v="Garcia Becky"/>
        <s v="Stamper Nannie"/>
        <s v="Canales Brian"/>
        <s v="Zarate Todd"/>
        <s v="Dykes John"/>
        <s v="Garland Frances"/>
        <s v="Jones David"/>
        <s v="Cochran John"/>
        <s v="Couto James"/>
        <s v="Flower Ryan"/>
        <s v="Plemmons Jamie"/>
        <s v="McMaster Alex"/>
        <s v="Kirk Robin"/>
        <s v="Richardson Monica"/>
        <s v="Murphy Valerie"/>
        <s v="Streetman Mary"/>
        <s v="White Bonnie"/>
        <s v="Harton Amanda"/>
        <s v="Williams Erin"/>
        <s v="Blackmon Barbara"/>
        <s v="Dawes Thomas"/>
        <s v="Nair Carl"/>
        <s v="Perryman Wilbert"/>
        <s v="Herrman Latisha"/>
        <s v="Borgman Leon"/>
        <s v="Funes Sarah"/>
        <s v="Thao Claudia"/>
        <s v="Grogg Glen"/>
        <s v="Behnke Lisa"/>
        <s v="Browning Luisa"/>
        <s v="Mack Estelle"/>
        <s v="Lail Beulah"/>
        <s v="Richards Lois"/>
        <s v="Park Sally"/>
        <s v="Kasper Zachary"/>
        <s v="Wickstrom Julian"/>
        <s v="Page Hector"/>
        <s v="Stem Alexandria"/>
        <s v="Moore Jeffery"/>
        <s v="Rodriguez Larry"/>
        <s v="Nelson Rita"/>
        <s v="Williams Alfred"/>
        <s v="Applewhite Andrea"/>
        <s v="Johnson Rosemary"/>
        <s v="Koch Robert"/>
        <s v="Walker Judith"/>
        <s v="Suhr Robert"/>
        <s v="Fretwell Kathleen"/>
        <s v="Pedersen Frances"/>
        <s v="Garrett Winston"/>
        <s v="Felt Mary"/>
        <s v="Burke Gary"/>
        <s v="Holmes Gary"/>
        <s v="Payne Johnnie"/>
        <s v="Smith Suzanne"/>
        <s v="Pineda Bessie"/>
        <s v="Pelton Jesus"/>
        <s v="Shepherd Susie"/>
        <s v="Duran James"/>
        <s v="Duncan Nathan"/>
        <s v="Warren Zachary"/>
        <s v="Tanner Frances"/>
        <s v="Lantz Darlene"/>
        <s v="Raymond Toni"/>
        <s v="Jenkins Ernest"/>
        <s v="Velez Shirley"/>
        <s v="Holly Lucille"/>
        <s v="Williams Earl"/>
        <s v="Williams Peter"/>
        <s v="Forrest Katia"/>
        <s v="Culpepper Chi"/>
        <s v="Stephenson John"/>
        <s v="Giambrone Ryan"/>
        <s v="Moore Janice"/>
        <s v="Eubanks Mary"/>
        <s v="Kern Brenda"/>
        <s v="Jeter Allen"/>
        <s v="Walker Martha"/>
        <s v="Guthrie Susan"/>
        <s v="Patterson Jacqueline"/>
        <s v="Marion Norman"/>
        <s v="Brooks Phyllis"/>
        <s v="Horwitz Lisa"/>
        <s v="Kearney Evelyn"/>
        <s v="Jones Eunice"/>
        <s v="Bowen Dominic"/>
        <s v="Reed William"/>
        <s v="Hickey Ronald"/>
        <s v="Kessler John"/>
        <s v="Ingram Sonia"/>
        <s v="Espinosa Eileen"/>
        <s v="Bays Marty"/>
        <s v="Bibbs Holly"/>
        <s v="Taylor Ronald"/>
        <s v="Flores Carly"/>
        <s v="Grant Nicholas"/>
        <s v="Martinez Ronald"/>
        <s v="Smith Aida"/>
        <s v="Coats Viola"/>
        <s v="Stein Ruth"/>
        <s v="Stanley Marlin"/>
        <s v="Sanford Michael"/>
        <s v="Bunnell Dennis"/>
        <s v="Williams Jason"/>
        <s v="Ruiz Allen"/>
        <s v="Finn Azalee"/>
        <s v="Gray Frances"/>
        <s v="Weathers Mary"/>
        <s v="Derryberry Jay"/>
        <s v="Bradley Kenneth"/>
        <s v="Elwell Joseph"/>
        <s v="Hall Louise"/>
        <s v="Waller Jacob"/>
        <s v="Fretwell Jerry"/>
        <s v="Carrico Sharon"/>
        <s v="Haines Maxine"/>
        <s v="Mathis Victor"/>
        <s v="Johns Lucila"/>
        <s v="Dorsey Vada"/>
        <s v="Taylor Richard"/>
        <s v="Cole Rey"/>
        <s v="Douglas Natalia"/>
        <s v="Bowens Joseph"/>
        <s v="Angelo Elsie"/>
        <s v="Dean Wendy"/>
        <s v="McGuire Mary"/>
        <s v="Hardesty Chester"/>
        <s v="Swartz Austin"/>
        <s v="Reynolds Steven"/>
        <s v="Thompson Albert"/>
        <s v="Gray Michael"/>
        <s v="Smith Monica"/>
        <s v="Sleeper Ernesto"/>
        <s v="Vierra Betty"/>
        <s v="Mims Deborah"/>
        <s v="Bowlin Bonnie"/>
        <s v="Crum Donald"/>
        <s v="Fletcher Ernest"/>
        <s v="Johnson Juana"/>
        <s v="Wells Brenda"/>
        <s v="Bernal Debra"/>
        <s v="Rolfe Frank"/>
        <s v="Brown Kenneth"/>
        <s v="Garcia Robert"/>
        <s v="Narvaez Cory"/>
        <s v="Hamm Douglas"/>
        <s v="Patty Sharon"/>
        <s v="Pierce Brandon"/>
        <s v="Ellison Jayson"/>
        <s v="Coursey Melissa"/>
        <s v="Norris Carlos"/>
        <s v="Sullivan Patrick"/>
        <s v="Scroggs Kelly"/>
        <s v="Hoge Erica"/>
        <s v="Jones Gregory"/>
        <s v="Scott Donna"/>
        <s v="Atencio Eileen"/>
        <s v="Morgan Alberta"/>
        <s v="Cox Wilmer"/>
        <s v="Williams Louise"/>
        <s v="Mitchell Chara"/>
        <s v="Atkins Robert"/>
        <s v="Harmon Johnathon"/>
        <s v="Boyle Misty"/>
        <s v="Anderson Gail"/>
        <s v="Fleming Willie"/>
        <s v="Haley Edith"/>
        <s v="Wilson Clyde"/>
        <s v="Pulley Danny"/>
        <s v="Sweet Jesus"/>
        <s v="Ingram Robert"/>
        <s v="Imai Terry"/>
        <s v="West Mia"/>
        <s v="Coffman Wesley"/>
        <s v="Snyder Dalton"/>
        <s v="Schaffer James"/>
        <s v="Hatfield Ramona"/>
        <s v="Littlefield Lucy"/>
        <s v="Richart Vada"/>
        <s v="Criddle Chandra"/>
        <s v="Parker Roger"/>
        <s v="Cobb Louis"/>
        <s v="Xiong Robin"/>
        <s v="Miller Lewis"/>
        <s v="Bailey George"/>
        <s v="Young Mickey"/>
        <s v="Quijada Debra"/>
        <s v="Duncan Charles"/>
        <s v="Stonge Cathy"/>
        <s v="Ruffin Susan"/>
        <s v="Placencia Paul"/>
        <s v="McGlothin Mariano"/>
        <s v="Lang Mary"/>
        <s v="Walden Ronnie"/>
        <s v="Young Judith"/>
        <s v="Rodriguez Don"/>
        <s v="Culver Steve"/>
        <s v="Paulson Lance"/>
        <s v="Stroup James"/>
        <s v="Baxter Noel"/>
        <s v="Sweeney Aileen"/>
        <s v="Day Melinda"/>
        <s v="Roden Jarrod"/>
        <s v="McIntyre Daniel"/>
        <s v="Nugent Margaret"/>
        <s v="Cole Anne"/>
        <s v="Johnson Eddie"/>
        <s v="Campbell Debra"/>
        <s v="Mashburn Alfred"/>
        <s v="Jackson Jonathan"/>
        <s v="Mills Daniel"/>
        <s v="Patterson Robert"/>
        <s v="Bowling Rick"/>
        <s v="Phipps Carl"/>
        <s v="Armstrong Nancy"/>
        <s v="Young James"/>
        <s v="Evanoff Margery"/>
        <s v="Napoleon Charles"/>
        <s v="Spencer Elizabeth"/>
        <s v="Burney Yvonne"/>
        <s v="McAlister Carl"/>
        <s v="Wingo Patricia"/>
        <s v="Phillips Leigh"/>
        <s v="Davis Elizabeth"/>
        <s v="Starr Donald"/>
        <s v="McAllister Raymond"/>
        <s v="Diaz Rodney"/>
        <s v="Perry Constance"/>
        <s v="Thompson Thomas"/>
        <s v="Wallace Belinda"/>
        <s v="Gaytan Eula"/>
        <s v="Stanfield Alice"/>
        <s v="Bird Flora"/>
        <s v="Crawford Sarah"/>
        <s v="Curtis Pamela"/>
        <s v="Catchings Clinton"/>
        <s v="Mercado Paula"/>
        <s v="Savage Emery"/>
        <s v="Neal Juana"/>
        <s v="Savage Kara"/>
        <s v="Murphy Tammy"/>
        <s v="Medina Shawna"/>
        <s v="Williams Jeffrey"/>
        <s v="Hayes Jason"/>
        <s v="Coley Tony"/>
        <s v="Taylor Kenneth"/>
        <s v="White Walter"/>
        <s v="Clark Joseph"/>
        <s v="Fuller Mariann"/>
        <s v="Hicks Al"/>
        <s v="Marshall Brittany"/>
        <s v="Leach John"/>
        <s v="Taylor Erica"/>
        <s v="Robison Roger"/>
        <s v="Patterson Casey"/>
        <s v="Garcia Peggy"/>
        <s v="Flowers Sabrina"/>
        <s v="Stephens Dustin"/>
        <s v="Wagner Kathleen"/>
        <s v="Calderon Hazel"/>
        <s v="Benton Tammy"/>
        <s v="Yates Vern"/>
        <s v="Vargas Jack"/>
        <s v="Ruiz John"/>
        <s v="Bennett Percy"/>
        <s v="Gilstrap Lore"/>
        <s v="Kraus Renee"/>
        <s v="Maldonado Antonio"/>
        <s v="Harper Paul"/>
        <s v="Simpson Rebecca"/>
        <s v="Young Esther"/>
        <s v="Gillespie Clara"/>
        <s v="Nelson Latonya"/>
        <s v="Costa Christopher"/>
        <s v="Hust Joe"/>
        <s v="Tokarz Rudolph"/>
        <s v="Forrester Ray"/>
        <s v="Parkinson Dorothy"/>
        <s v="Lail Keith"/>
        <s v="Burks Christopher"/>
        <s v="Ku Kathleen"/>
        <s v="Cavanaugh Aaron"/>
        <s v="Hysell Jose"/>
        <s v="Gould Jason"/>
        <s v="Urquhart Daniel"/>
        <s v="James Shelby"/>
        <s v="Lambert Carl"/>
        <s v="Washington Donna"/>
        <s v="Church Robert"/>
        <s v="Slater Lucille"/>
        <s v="Joachim George"/>
        <s v="Leister David"/>
        <s v="Sussman Mario"/>
        <s v="Booker Bertha"/>
        <s v="Dobbins Donald"/>
        <s v="Vaughn Ronald"/>
        <s v="Turley Mary"/>
        <s v="Bowman Sonya"/>
        <s v="Smith Lee"/>
        <s v="Franks Millie"/>
        <s v="Wolf Amy"/>
        <s v="Yao David"/>
        <s v="Huff Harry"/>
        <s v="Grady Karen"/>
        <s v="Santos Glen"/>
        <s v="Foley Dorothy"/>
        <s v="Setzer Diane"/>
        <s v="Perkins Michael"/>
        <s v="Hoover Helen"/>
        <s v="Herzberg Doretha"/>
        <s v="Warriner Rita"/>
        <s v="Sherwood Michael"/>
        <s v="Rodgers Robbie"/>
        <s v="Molter William"/>
        <s v="Blackburn Darlene"/>
        <s v="Wagner Graham"/>
        <s v="Molina Terry"/>
        <s v="Anderson Galen"/>
        <s v="Doucette Dewitt"/>
        <s v="Strickland Kimberly"/>
        <s v="Julian Patsy"/>
        <s v="Pitts Geraldine"/>
        <s v="Branch Joanne"/>
        <s v="Barriga Kevin"/>
        <s v="Sykes Allen"/>
        <s v="Stella Jessica"/>
        <s v="Espinal Patrica"/>
        <s v="Esser Carole"/>
        <s v="Dardar Lorene"/>
        <s v="Ellingsworth Debra"/>
        <s v="Burk Darrin"/>
        <s v="Brockett Andrew"/>
        <s v="Rodriquez Eric"/>
        <s v="Franklin Karla"/>
        <s v="Cochran David"/>
        <s v="Hornung James"/>
        <s v="Dillingham Maxine"/>
        <s v="Huston Bonnie"/>
        <s v="Garcia Shawna"/>
        <s v="McDonald Sarah"/>
        <s v="Song Samantha"/>
        <s v="Trujillo Paul"/>
        <s v="Dubin Matthew"/>
        <s v="Reynolds Leo"/>
        <s v="Ham Lucie"/>
        <s v="Phillips David"/>
        <s v="Cooper Ted"/>
        <s v="Miles Lorenza"/>
        <s v="Glazer Johnnie"/>
        <s v="Pugh Kathryn"/>
        <s v="Mazzarella Andrew"/>
        <s v="O'Donnell Adam"/>
        <s v="Sanders Darnell"/>
        <s v="Henry Tommy"/>
        <s v="Loos Rodrigo"/>
        <s v="Sarver Carol"/>
        <s v="Veit Randall"/>
        <s v="Crawford Kenneth"/>
        <s v="Montoya Russell"/>
        <s v="Green Pamela"/>
        <s v="Blackwell Tommie"/>
        <s v="Leigh Jodi"/>
        <s v="Clark Claire"/>
        <s v="Parkhurst Jason"/>
        <s v="Hall Richard"/>
        <s v="Jorgenson Tammy"/>
        <s v="Diaz Al"/>
        <s v="Lundberg Doris"/>
        <s v="Robertson Robert"/>
        <s v="Cass Leonard"/>
        <s v="Mundt Karen"/>
        <s v="Fruge Linda"/>
        <s v="Donmoyer Dawn"/>
        <s v="Ramirez Jamel"/>
        <s v="Williams Sandy"/>
        <s v="Stevenson Chad"/>
        <s v="Vigil Carl"/>
        <s v="Parker Julio"/>
        <s v="Holley Alexander"/>
        <s v="Swiderski Mark"/>
        <s v="Bennett Roger"/>
        <s v="Casas Gregory"/>
        <s v="Ferguson James"/>
        <s v="Reed Michael"/>
        <s v="Ewing Sammie"/>
        <s v="Ferrell Andrew"/>
        <s v="Solis John"/>
        <s v="Alvarez Richard"/>
        <s v="Wright Estelle"/>
        <s v="Dumas Chelsea"/>
        <s v="Davis Betty"/>
        <s v="Stone Mario"/>
        <s v="Mather Joshua"/>
        <s v="Williams Sylvia"/>
        <s v="Peterson Matthew"/>
        <s v="Duke Sarah"/>
        <s v="Numbers Billy"/>
        <s v="Merchant Jessica"/>
        <s v="Lewis Carol"/>
        <s v="Thompson John"/>
        <s v="Herrera Fred"/>
        <s v="Coyle Jesus"/>
        <s v="Perales Jose"/>
        <s v="Weaver James"/>
        <s v="Kearns Kim"/>
        <s v="Patterson Belinda"/>
        <s v="Brown Jose"/>
        <s v="Grear Malcolm"/>
        <s v="Crowe Jessie"/>
        <s v="Cook Gregory"/>
        <s v="Logsdon John"/>
        <s v="Lane David"/>
        <s v="Barns Timothy"/>
        <s v="Thompson Susie"/>
        <s v="Oneal Anthony"/>
        <s v="Lewis Frankie"/>
        <s v="Wright Jaime"/>
        <s v="Schaefer Ralph"/>
        <s v="Chambers Robert"/>
        <s v="Andrews Carol"/>
        <s v="Greenblatt Irene"/>
        <s v="Phillips Sara"/>
        <s v="Hartsfield Brenda"/>
        <s v="Randall Angela"/>
        <s v="Cupp Matthew"/>
        <s v="Jones Albert"/>
        <s v="Kellison Nancy"/>
        <s v="Brown Clinton"/>
        <s v="Lim John"/>
        <s v="Oliver Brian"/>
        <s v="Porter Alice"/>
        <s v="Jones Beulah"/>
        <s v="Bible James"/>
        <s v="Rogers Lillian"/>
        <s v="Lauber Freddie"/>
        <s v="Kittelson Herman"/>
        <s v="Anderson Tammy"/>
        <s v="Ewen Margaret"/>
        <s v="Wittman Helen"/>
        <s v="Rogers Timothy"/>
        <s v="Cox Justin"/>
        <s v="Manning Blake"/>
        <s v="Gill Edna"/>
        <s v="Garcia Shirley"/>
        <s v="Fagan Mark"/>
        <s v="Castillo Kristi"/>
        <s v="Gonzalez Harriet"/>
        <s v="Newell Thomas"/>
        <s v="Hagen William"/>
        <s v="Abernathy Grover"/>
        <s v="Kaufman Melvin"/>
        <s v="Jones Ralph"/>
        <s v="Baldwin Linda"/>
        <s v="Johnson Esther"/>
        <s v="Thomas Robin"/>
        <s v="Cowan Mae"/>
        <s v="Hedgepeth Douglas"/>
        <s v="Hill Ashley"/>
        <s v="Wright Joan"/>
        <s v="Macdonald Rebecca"/>
        <s v="Eide Kimberly"/>
        <s v="Roberson Harold"/>
        <s v="McLendon Mark"/>
        <s v="Choi Paul"/>
        <s v="McLain Maria"/>
        <s v="Gordon Bradley"/>
        <s v="McGrath Jodi"/>
        <s v="Forney Robert"/>
        <s v="Goldsberry Rachel"/>
        <s v="Hutchinson Nigel"/>
        <s v="Matthias Karen"/>
        <s v="Hatcher John"/>
        <s v="Phillips Mary"/>
        <s v="Jensen Lucille"/>
        <s v="Morgan Aurelio"/>
        <s v="Rose Linda"/>
        <s v="Kruger Augustine"/>
        <s v="Harris Thomas"/>
        <s v="Ryan Brian"/>
        <s v="Stiles Christopher"/>
        <s v="Thompson Sharon"/>
        <s v="Triplett Michael"/>
        <s v="Hunter Teresa"/>
        <s v="Gormley Leslee"/>
        <s v="Conner Richard"/>
        <s v="Lord Cecelia"/>
        <s v="Bowman Steven"/>
        <s v="Lewis Alta"/>
        <s v="Harris Eva"/>
        <s v="Brannan Jose"/>
        <s v="Foxworth Drew"/>
        <s v="Dangelo Steven"/>
        <s v="Herbert Andrew"/>
        <s v="Harrison Marquetta"/>
        <s v="Deforge Roland"/>
        <s v="Rasmussen Scott"/>
        <s v="Henry James"/>
        <s v="Adams Keith"/>
        <s v="Childs Claudia"/>
        <s v="Lemos April"/>
        <s v="Regan James"/>
        <s v="Dermody James"/>
        <s v="Sorenson Matthew"/>
        <s v="Carpentier John"/>
        <s v="Brown Joann"/>
        <s v="Alvarez Murray"/>
        <s v="Silvers Robbie"/>
        <s v="Paquette Gwendolyn"/>
        <s v="Ward Bradley"/>
        <s v="Swenson Laura"/>
        <s v="Camargo Larry"/>
        <s v="Workman Tracy"/>
        <s v="Evans Clarissa"/>
        <s v="Langston Ruby"/>
        <s v="Trammel Lee"/>
        <s v="Delacruz Carol"/>
        <s v="Moore Eric"/>
        <s v="Bray Rudy"/>
        <s v="Foster Dorothy"/>
        <s v="Aichele Jessie"/>
        <s v="Teasley Daisy"/>
        <s v="Jones Raul"/>
        <s v="Russell Derek"/>
        <s v="Woodruff Shawn"/>
        <s v="Wallis Roland"/>
        <s v="Smith Frank"/>
        <s v="Palermo Emily"/>
        <s v="Lopez John"/>
        <s v="Ray Christopher"/>
        <s v="Shilling Janet"/>
        <s v="Henderson William"/>
        <s v="Reyes Jimmy"/>
        <s v="Hill Justin"/>
        <s v="McIntyre Brian"/>
        <s v="Richardson Mervin"/>
        <s v="Dismuke Harry"/>
        <s v="Durkin Patrick"/>
        <s v="Rosario Brian"/>
        <s v="Council Dominic"/>
        <s v="Payton Denise"/>
        <s v="Kent Laura"/>
        <s v="Young Dale"/>
        <s v="Bruss Darla"/>
        <s v="Powell Rodney"/>
        <s v="McCloskey Alicia"/>
        <s v="Loyola Becky"/>
        <s v="McBride Nikki"/>
        <s v="Wade Faye"/>
        <s v="Palomo Aida"/>
        <s v="Mitchell Michael"/>
        <s v="Salazar Virginia"/>
        <s v="Hayward Bobbie"/>
        <s v="Baker Ryan"/>
        <s v="Hart Stacia"/>
        <s v="Behrendt Margaret"/>
        <s v="Bow Jessica"/>
        <s v="McKenzie Javier"/>
        <s v="Peres Sarah"/>
        <s v="Serra Ronald"/>
        <s v="Swader Paula"/>
        <s v="Branton Neil"/>
        <s v="Jones Lane"/>
        <s v="Nowicki Patricia"/>
        <s v="Chapman Lena"/>
        <s v="Clark Charles"/>
        <s v="Ronquillo Miguel"/>
        <s v="Wright Mabel"/>
        <s v="Alexander Ronald"/>
        <s v="Bowden Zenia"/>
        <s v="McDaniel Susan"/>
        <s v="Burton Edward"/>
        <s v="Story Dolly"/>
        <s v="Sellers Alice"/>
        <s v="Cates Hae"/>
        <s v="Buttram Antonio"/>
        <s v="Peabody George"/>
        <s v="Morissette Mary"/>
        <s v="Hess Mary"/>
        <s v="Fong Lucy"/>
        <s v="Wilson Sandra"/>
        <s v="Duggan Evelyn"/>
        <s v="Hartley Jesus"/>
        <s v="Lown Tarsha"/>
        <s v="Robinson Guillermo"/>
        <s v="Phillips Randy"/>
        <s v="King Teresa"/>
        <s v="Bonneau Archie"/>
        <s v="Snow Sharon"/>
        <s v="Dunn Ralph"/>
        <s v="Martinez Micheal"/>
        <s v="Rodriguez Michael"/>
        <s v="Payton Martha"/>
        <s v="Walker Louis"/>
        <s v="Rodriguez Marion"/>
        <s v="Lemire Jessica"/>
        <s v="Patrick Jack"/>
        <s v="Stoneking Mary"/>
        <s v="Erwin Mary"/>
        <s v="Herrington Barbara"/>
        <s v="Simpkins Charles"/>
        <s v="Clark Josephine"/>
        <s v="Best Randall"/>
        <s v="Ross Jennifer"/>
        <s v="Weaver Heidi"/>
        <s v="Fanning Terri"/>
        <s v="Smith Willard"/>
        <s v="Harris Steven"/>
        <s v="Woods Margaret"/>
        <s v="Stokes John"/>
        <s v="Boyd Ellen"/>
        <s v="Winner Bradley"/>
        <s v="Tirado Charles"/>
        <s v="Belcher Philip"/>
        <s v="Carrington Sherman"/>
        <s v="Beard Gregory"/>
        <s v="Jordan Jennie"/>
        <s v="Wester Joseph"/>
        <s v="Copeland Theresia"/>
        <s v="Volk Amanda"/>
        <s v="Campbell James"/>
        <s v="Clark Joel"/>
        <s v="Deen April"/>
        <s v="Arroyo Morton"/>
        <s v="Spencer James"/>
        <s v="Carter Tracy"/>
        <s v="Shepard Shawn"/>
        <s v="Carter Hank"/>
        <s v="Lowery Audrey"/>
        <s v="Poole Carl"/>
        <s v="Lane Edward"/>
        <s v="Grover Hannelore"/>
        <s v="McGee Matthew"/>
        <s v="Graves John"/>
        <s v="Coleman Edna"/>
        <s v="Cook Jeffrey"/>
        <s v="Dixon Joan"/>
        <s v="Spears Robert"/>
        <s v="Wingfield John"/>
        <s v="Franzen Kelly"/>
        <s v="Miller Helen"/>
        <s v="Best Carolyn"/>
        <s v="Parker Nancy"/>
        <s v="Robinson Miranda"/>
        <s v="Rubio Robert"/>
        <s v="Moore Jeremy"/>
        <s v="Parker Heather"/>
        <s v="Britton Andrea"/>
        <s v="Ward Kevin"/>
        <s v="Christensen Annie"/>
        <s v="Pitts Maggie"/>
        <s v="Keeton Thomas"/>
        <s v="Young Annie"/>
        <s v="Edmond Andrea"/>
        <s v="McMichael Terence"/>
        <s v="Bannister Christopher"/>
        <s v="Gann Linda"/>
        <s v="Beck Leslie"/>
        <s v="Barr Karen"/>
        <s v="Adams Santos"/>
        <s v="Crosby Julie"/>
        <s v="Lopez Norman"/>
        <s v="Pannell Joseph"/>
        <s v="Quintana Christopher"/>
        <s v="Williams Tina"/>
        <s v="Carner Angela"/>
        <s v="Turpin Charles"/>
        <s v="Cuddy John"/>
        <s v="Warwick Richard"/>
        <s v="Hawkins Robert"/>
        <s v="Scofield Gerald"/>
        <s v="Reed Lori"/>
        <s v="Kollman Chelsea"/>
        <s v="Shank William"/>
        <s v="Montgomery Jeannette"/>
        <s v="Kesterson Kelly"/>
        <s v="Fallin William"/>
        <s v="Snyder Lucille"/>
        <s v="Garcia Leonila"/>
        <s v="Vincent Max"/>
        <s v="Graves Lucy"/>
        <s v="Helzer Darnell"/>
        <s v="Fleeman Peter"/>
        <s v="Fry Aubrey"/>
        <s v="Kenny Ronald"/>
        <s v="Mielke John"/>
        <s v="Jolly Antonio"/>
        <s v="Burton Lisa"/>
        <s v="Taylor Aimee"/>
        <s v="Crum Alejandrina"/>
        <s v="Watkins Diane"/>
        <s v="Wesley Roseann"/>
        <s v="Favors Michelle"/>
        <s v="Graham Justin"/>
        <s v="Johnson Carrol"/>
        <s v="Foster Timothy"/>
        <s v="Nicklas Penny"/>
        <s v="Crosby Margaret"/>
        <s v="Doiron Penny"/>
        <s v="Selvidge Rebecca"/>
        <s v="Pimentel Brian"/>
        <s v="Sartor Norma"/>
        <s v="Starbuck James"/>
        <s v="Lambert Elbert"/>
        <s v="Spikes Ida"/>
        <s v="Just Theresa"/>
        <s v="Knisley Richard"/>
        <s v="Murphy Anita"/>
        <s v="Moore Rita"/>
        <s v="Ford Gary"/>
        <s v="Jones Ronald"/>
        <s v="Rhodes Lillian"/>
        <s v="Pappas James"/>
        <s v="Nutt Thomas"/>
        <s v="Swank Jason"/>
        <s v="Knight Edith"/>
        <s v="McKillip Esteban"/>
        <s v="Blanding Donna"/>
        <s v="Gay Thomas"/>
        <s v="Ferguson Terrance"/>
        <s v="Rhodes Joshua"/>
        <s v="Harris Marvin"/>
        <s v="Kee Jessica"/>
        <s v="Martin Anita"/>
        <s v="Bailey Colleen"/>
        <s v="Barrett Henry"/>
        <s v="Johnson Connie"/>
        <s v="Cantero Gene"/>
        <s v="Howard Neva"/>
        <s v="Souder Jorge"/>
        <s v="Bingham Courtney"/>
        <s v="Marshall Alysia"/>
        <s v="Gibson Virginia"/>
        <s v="Ross Mary"/>
        <s v="Taylor Benjamin"/>
        <s v="Marguez Quyen"/>
        <s v="Fleury Susanna"/>
        <s v="Waddell Denise"/>
        <s v="McAlpin Eric"/>
        <s v="Byfield John"/>
        <s v="Wagner Jaime"/>
        <s v="Frink Paula"/>
        <s v="McDowell Anna"/>
        <s v="Koster Anne"/>
        <s v="Houseman Jack"/>
        <s v="Weaver Blair"/>
        <s v="Burdette Jessica"/>
        <s v="Ring Lorenzo"/>
        <s v="Jenkins Lorraine"/>
        <s v="Sweeney Christine"/>
        <s v="Delagarza Debbie"/>
        <s v="Minjares Kimberly"/>
        <s v="Nicholson John"/>
        <s v="Caldwell Jacob"/>
        <s v="Sharp Melissa"/>
        <s v="Peart Jodie"/>
        <s v="Ruiz Linda"/>
        <s v="Doe Elliot"/>
        <s v="Carbaugh James"/>
        <s v="Thurston Toby"/>
        <s v="Duncan Janene"/>
        <s v="Olson Willie"/>
        <s v="Lingerfelt Luz"/>
        <s v="Stewart Jordan"/>
        <s v="Gomez Edward"/>
        <s v="Roderick Rose"/>
        <s v="Aldrich Clyde"/>
        <s v="Bannister Juanita"/>
        <s v="Hornbuckle John"/>
        <s v="Woods Richard"/>
        <s v="Innes Ralph"/>
        <s v="Johnson Cynthia"/>
        <s v="McDermott Paul"/>
        <s v="Williamson Justin"/>
        <s v="Frost Tommy"/>
        <s v="Goodnight Mae"/>
        <s v="Harty John"/>
        <s v="Pinson Robin"/>
        <s v="Machado Mildred"/>
        <s v="Pablo Grace"/>
        <s v="Bell Roselyn"/>
        <s v="Fulton Mary"/>
        <s v="Daye Brian"/>
        <s v="Hooper David"/>
        <s v="Siller James"/>
        <s v="Murrell Catherine"/>
        <s v="Nagle George"/>
        <s v="Yang Gilbert"/>
        <s v="Orellana Robert"/>
        <s v="Brier Fred"/>
        <s v="Gonzalez Carol"/>
        <s v="Freeman Margarita"/>
        <s v="Cronin Michelle"/>
        <s v="Gould Dora"/>
        <s v="Dubois Richard"/>
        <s v="Holder Katrina"/>
        <s v="Davis Rebecca"/>
        <s v="Chafin Joy"/>
        <s v="Earley Garfield"/>
        <s v="Keith Freda"/>
        <s v="Lancaster Ofelia"/>
        <s v="Love Janet"/>
        <s v="Savoie Helen"/>
        <s v="Sims James"/>
        <s v="Willis Christopher"/>
        <s v="Burkhart Keith"/>
        <s v="Lee Wilbert"/>
        <s v="Wessel Clara"/>
        <s v="Hartley Pamela"/>
        <s v="McFarlin William"/>
        <s v="Barrett Kristen"/>
        <s v="Delacruz Marion"/>
        <s v="Dunn Mary"/>
        <s v="Berardi Renna"/>
        <s v="Moore Harry"/>
        <s v="Perkinson Cassandra"/>
        <s v="Macias Glenna"/>
        <s v="Kendall Gary"/>
        <s v="Hardnett Jessica"/>
        <s v="Quarles Nora"/>
        <s v="Koch Ardis"/>
        <s v="Herman Charles"/>
        <s v="Bitter Alisha"/>
        <s v="Hanson Mary"/>
        <s v="Jarvis Carl"/>
        <s v="Howell Mary"/>
        <s v="Giblin Paola"/>
        <s v="Perry Elias"/>
        <s v="Potter Frances"/>
        <s v="Bryant Cynthia"/>
        <s v="Childs Lou"/>
        <s v="Williams Judy"/>
        <s v="Mort Daniel"/>
        <s v="Bissett James"/>
        <s v="Iversen Judy"/>
        <s v="Johnson Kelly"/>
        <s v="Owens Kristi"/>
        <s v="McNeill Rico"/>
        <s v="Pham Tommie"/>
        <s v="Pugh Brian"/>
        <s v="Rodriguez Jamie"/>
        <s v="Jones Mary"/>
        <s v="Edwards William"/>
        <s v="Jefferson Ellen"/>
        <s v="Beede Annemarie"/>
        <s v="Whelchel Mark"/>
        <s v="Stone Catherine"/>
        <s v="Luttrell Joann"/>
        <s v="Lillis Javier"/>
        <s v="Raymond Jason"/>
        <s v="Gantz Phillip"/>
        <s v="Forbush John"/>
        <s v="Brenner Amanda"/>
        <s v="Crow Arlette"/>
        <s v="Howell Edward"/>
        <s v="Amezcua Margaret"/>
        <s v="Gothard Emily"/>
        <s v="Wang Kathy"/>
        <s v="McBride Andrew"/>
        <s v="Wolford Dewayne"/>
        <s v="Kaczmarek Everett"/>
        <s v="Santos Michelle"/>
        <s v="Novoa Stephen"/>
        <s v="Evans Thomas"/>
        <s v="Allred Leticia"/>
        <s v="Pace Dennis"/>
        <s v="Vanallen John"/>
        <s v="Bigelow Caroline"/>
        <s v="Miguel Michael"/>
        <s v="Rieke Melinda"/>
        <s v="Cortez Erwin"/>
        <s v="Edelman Maria"/>
        <s v="Goodall Michael"/>
        <s v="Smart Martin"/>
        <s v="Boettcher Kerri"/>
        <s v="Mobley Deborah"/>
        <s v="Maroney Melanie"/>
        <s v="Carter Waylon"/>
        <s v="Lopez Clyde"/>
        <s v="Craig John"/>
        <s v="Williams Margaret"/>
        <s v="Holder Eveline"/>
        <s v="George James"/>
        <s v="Wright Mike"/>
        <s v="Hartley Sheila"/>
        <s v="Medina Carl"/>
        <s v="Reynolds Karin"/>
        <s v="Jones Charles"/>
        <s v="Alvarado Glenn"/>
        <s v="Flynn Elizabeth"/>
        <s v="Reynolds Judy"/>
        <s v="Pfeffer Julia"/>
        <s v="Freeman Trey"/>
        <s v="Sloan John"/>
        <s v="Numbers Tatiana"/>
        <s v="Terry Stephen"/>
        <s v="Wells Carol"/>
        <s v="McDonough Fred"/>
        <s v="Anderson Justin"/>
        <s v="McDade Dominic"/>
        <s v="Hoover Corine"/>
        <s v="Young Bruce"/>
        <s v="Fanning Mary"/>
        <s v="Allen Lisa"/>
        <s v="Estes Dorthea"/>
        <s v="Powers Daniel"/>
        <s v="White Donald"/>
        <s v="Roberts Carmen"/>
        <s v="Lee Martha"/>
        <s v="Morton Larry"/>
        <s v="Jackson Jennifer"/>
        <s v="Rippeon Kimberly"/>
        <s v="Stout Terry"/>
        <s v="Keene Carmen"/>
        <s v="Golding Merle"/>
        <s v="Christian Deborah"/>
        <s v="Horton Jennifer"/>
        <s v="Richards Pat"/>
        <s v="Allison Nicholas"/>
        <s v="Carter Aurora"/>
        <s v="Hill Linda"/>
        <s v="Coury Sean"/>
        <s v="Powers Jessica"/>
        <s v="Allison Audrey"/>
        <s v="Cole William"/>
        <s v="Horn Marjorie"/>
        <s v="Carr Joan"/>
        <s v="McDowell Michael"/>
        <s v="Richards Arthur"/>
        <s v="Souza Betty"/>
        <s v="Watts Tonie"/>
        <s v="Perkins Reginald"/>
        <s v="Whitman Sandra"/>
        <s v="Carter Joanne"/>
        <s v="Lebowitz Josephine"/>
        <s v="Friedman Donald"/>
        <s v="Mayer Shawn"/>
        <s v="Lake Robert"/>
        <s v="Johnston John"/>
        <s v="Barksdale Robert"/>
        <s v="Baker Henry"/>
        <s v="Howell Jane"/>
        <s v="Santibanez Cheryl"/>
        <s v="Wood Lynn"/>
        <s v="Ellis Stephanie"/>
        <s v="Vasquez Alice"/>
        <s v="Anderson Herman"/>
        <s v="Collier Florence"/>
        <s v="Brown Seth"/>
        <s v="Kruger Marilyn"/>
        <s v="Jones Britni"/>
        <s v="Dumais Robert"/>
        <s v="Lavelle Angela"/>
        <s v="Oliver Myra"/>
        <s v="Wagnon James"/>
        <s v="Kelly Jess"/>
        <s v="Cooper Anthony"/>
        <s v="Guzman Grace"/>
        <s v="Sanders Leroy"/>
        <s v="Ramos Amy"/>
        <s v="Turner Glenn"/>
        <s v="Villanueva Doris"/>
        <s v="Horan George"/>
        <s v="Downey Brandon"/>
        <s v="Alexander Ricardo"/>
        <s v="Isaacs Frank"/>
        <s v="Corns Sade"/>
        <s v="McBee Gwendolyn"/>
        <s v="Cummings Harold"/>
        <s v="Mancuso Melisa"/>
        <s v="Dickson Roger"/>
        <s v="Wheeler Jennifer"/>
        <s v="Small Kenneth"/>
        <s v="Numbers Andre"/>
        <s v="Faulkner Barbara"/>
        <s v="Oconnell Henry"/>
        <s v="Richardson Jay"/>
        <s v="Anderson Miguel"/>
        <s v="Mui Lisa"/>
        <s v="Stanton David"/>
        <s v="Blair John"/>
        <s v="Knight Lynn"/>
        <s v="Oliver Keith"/>
        <s v="Womack Robert"/>
        <s v="Gardner Adrian"/>
        <s v="Cowan Vickie"/>
        <s v="Cano Michael"/>
        <s v="Garrard Kimberly"/>
        <s v="Roldan Alexander"/>
        <s v="Nathaniel Nellie"/>
        <s v="Green David"/>
        <s v="Evans Corina"/>
        <s v="Roberts Jennifer"/>
        <s v="Fleetwood William"/>
        <s v="Kelson Alan"/>
        <s v="Hill Katrina"/>
        <s v="Bachman Pauline"/>
        <s v="Smith Eldora"/>
        <s v="Sanford Pablo"/>
        <s v="Redd Edward"/>
        <s v="Rock Judy"/>
        <s v="Banner Roger"/>
        <s v="Williams Ruben"/>
        <s v="McDonald Brian"/>
        <s v="Weatherspoon Jacqueline"/>
        <s v="Zajicek Mary"/>
        <s v="Marino Irene"/>
        <s v="Jones Beatrice"/>
        <s v="Krueger Jean"/>
        <s v="Colby Aaron"/>
        <s v="Pope Frances"/>
        <s v="Burton Abel"/>
        <s v="Licon Amy"/>
        <s v="Blankenship Bette"/>
        <s v="Garcia Paul"/>
        <s v="Dunleavy Gregory"/>
        <s v="Bolton Ina"/>
        <s v="Durham Elmer"/>
        <s v="Boyd Amanda"/>
        <s v="Peel Sheila"/>
        <s v="Jennings Daniel"/>
        <s v="Phillips Thomas"/>
        <s v="Edwards Sandra"/>
        <s v="Sparks Cheri"/>
        <s v="Lindsay Victor"/>
        <s v="Bellamy Daniel"/>
        <s v="Watson Joel"/>
        <s v="Wilson Cynthia"/>
        <s v="Leet Mary"/>
        <s v="Wells Maureen"/>
        <s v="Black Faith"/>
        <s v="Walker Florence"/>
        <s v="Murch Ron"/>
        <s v="Lunn Iona"/>
        <s v="Branch Noel"/>
        <s v="Engelhardt Teresa"/>
        <s v="Quintana Jessie"/>
        <s v="Osborn Cameron"/>
        <s v="Manuel Erin"/>
        <s v="Hallmark Wanda"/>
        <s v="Golliday Kristi"/>
        <s v="Solomon Christopher"/>
        <s v="Nielson Judy"/>
        <s v="Greco Walter"/>
        <s v="Marshall Judy"/>
        <s v="Webb Barbara"/>
        <s v="Kelley Michael"/>
        <s v="Broadway Michael"/>
        <s v="Lawson Dolores"/>
        <s v="Miles Josefina"/>
        <s v="Stjohn Russell"/>
        <s v="Walden Charles"/>
        <s v="Aichele Lynette"/>
        <s v="Khan William"/>
        <s v="Easley Richard"/>
        <s v="Benjamin Rose"/>
        <s v="Covington Steven"/>
        <s v="Whitaker Maria"/>
        <s v="Spain Dominique"/>
        <s v="Adams Mary"/>
        <s v="Bogle Mary"/>
        <s v="Charles Gladys"/>
        <s v="Padilla Leroy"/>
        <s v="Gibson Linda"/>
        <s v="Riley Troy"/>
        <s v="Miller Creola"/>
        <s v="Krok Sean"/>
        <s v="Vogel Kenneth"/>
        <s v="Stearns Gary"/>
        <s v="Waldschmidt Shamika"/>
        <s v="Barksdale Marla"/>
        <s v="Richard Myrtle"/>
        <s v="Martinez Adrienne"/>
        <s v="Pruett Patricia"/>
        <s v="Murray Donald"/>
        <s v="Jones Earl"/>
        <s v="Depriest David"/>
        <s v="Velez Bettye"/>
        <s v="Stutts Herman"/>
        <s v="Cooper Diane"/>
        <s v="Baier Cassandra"/>
        <s v="Bruno Cynthia"/>
        <s v="Richardson Stephen"/>
        <s v="Moore Madeline"/>
        <s v="Lepe Raleigh"/>
        <s v="McGovern Michele"/>
        <s v="Woodward Michael"/>
        <s v="Reason Charles"/>
        <s v="Parker Joan"/>
        <s v="Campbell Stuart"/>
        <s v="Colvin Justin"/>
        <s v="Moore Stephen"/>
        <s v="Smith Ross"/>
        <s v="Almond William"/>
        <s v="Harris Raymundo"/>
        <s v="Krause Elizabeth"/>
        <s v="Swanson Lawrence"/>
        <s v="Clark Norman"/>
        <s v="Thompson Viola"/>
        <s v="Woodby Melvina"/>
        <s v="Elliott Anthony"/>
        <s v="Duhon Chris"/>
        <s v="Kraemer William"/>
        <s v="Day Dana"/>
        <s v="Hamler Maria"/>
        <s v="Cruz Adam"/>
        <s v="Richter Lula"/>
        <s v="Robinson Carmen"/>
        <s v="Ortega Charles"/>
        <s v="Choi Darin"/>
        <s v="Hauck Michael"/>
        <s v="Little Martin"/>
        <s v="Orr Antonio"/>
        <s v="Warren Oliver"/>
        <s v="Blaney William"/>
        <s v="Delapaz Jonas"/>
        <s v="Legette Peter"/>
        <s v="Hornbuckle Marni"/>
        <s v="Dunaway Carmen"/>
        <s v="Gordon Johnnie"/>
        <s v="Carey Aaron"/>
        <s v="Warren Linda"/>
        <s v="Cartwright Andrea"/>
        <s v="Viers Alfred"/>
        <s v="McClellan Frank"/>
        <s v="Breckenridge Courtney"/>
        <s v="Clark James"/>
        <s v="Huggins Christian"/>
        <s v="Taylor Joseph"/>
        <s v="Renninger Vincent"/>
        <s v="Cairns Casandra"/>
        <s v="Navarro Mike"/>
        <s v="Turner Brenda"/>
        <s v="Andino Donnie"/>
        <s v="Pitts Ward"/>
        <s v="Stallworth Robert"/>
        <s v="Salisbury Theresa"/>
        <s v="Freeman Elizabeth"/>
        <s v="Jones Manuela"/>
        <s v="Martin Kenneth"/>
        <s v="Bustamante Walter"/>
        <s v="Castillo Carolyn"/>
        <s v="Whiteman Amanda"/>
        <s v="Hindman Carlos"/>
        <s v="Blake James"/>
        <s v="English Jeffrey"/>
        <s v="Merrill Joan"/>
        <s v="Valdez Karla"/>
        <s v="Tarvin Steve"/>
        <s v="Duke Lucinda"/>
        <s v="Romano Roland"/>
        <s v="Henry Lucille"/>
        <s v="Cummings George"/>
        <s v="Bermudez Dawn"/>
        <s v="Perez Jo"/>
        <s v="Neal Rickey"/>
        <s v="Potter Frankie"/>
        <s v="Pedro Elma"/>
        <s v="Garrard Maria"/>
        <s v="Rios Quinton"/>
        <s v="Edwards Clara"/>
        <s v="Ward Dorothy"/>
        <s v="Shannon Hugh"/>
        <s v="Martin John"/>
        <s v="Dickson Natasha"/>
        <s v="Cannon Consuelo"/>
        <s v="Anderson Michelle"/>
        <s v="Tyler Stanley"/>
        <s v="Mathison Daisy"/>
        <s v="Edwards Pablo"/>
        <s v="Hamilton Barbara"/>
        <s v="Angeles Jeanette"/>
        <s v="Howard Joesph"/>
        <s v="Gabler Michael"/>
        <s v="Feeney Jennifer"/>
        <s v="Nguyen Greg"/>
        <s v="Forrest Isabel"/>
        <s v="Jackson John"/>
        <s v="Beane Jeffery"/>
        <s v="Hogan Carolyn"/>
        <s v="Ollis Stanley"/>
        <s v="White Willie"/>
        <s v="Parks Patricia"/>
        <s v="Maxwell Sharyn"/>
        <s v="Ramey Courtney"/>
        <s v="Barrios Effie"/>
        <s v="Ruffin Craig"/>
        <s v="Brandt Ed"/>
        <s v="McBrayer Patricia"/>
        <s v="Roberts Andrew"/>
        <s v="Jensen Jared"/>
        <s v="Simmons Thomas"/>
        <s v="Dupree Aaron"/>
        <s v="Vong Lourdes"/>
        <s v="Waterman Amy"/>
        <s v="Taylor Rosetta"/>
        <s v="Farris Cindy"/>
        <s v="Reed Katherine"/>
        <s v="Blair Alma"/>
        <s v="Welch Teresa"/>
        <s v="Warfield Carolyn"/>
        <s v="Hughes Leona"/>
        <s v="Martin Charles"/>
        <s v="Leopold Sherry"/>
        <s v="Deshotel Charles"/>
        <s v="Shake Harriett"/>
        <s v="Vosburgh Leonard"/>
        <s v="Schumaker Emily"/>
        <s v="Sanchez Charles"/>
        <s v="Moya Edward"/>
        <s v="Yount Deborah"/>
        <s v="Butts Rosalinda"/>
        <s v="Cole Garland"/>
        <s v="Emery Lettie"/>
        <s v="Fortier Johnny"/>
        <s v="Ham David"/>
        <s v="Broadwater Donna"/>
        <s v="Rodriguez Douglas"/>
        <s v="Garcia Joyce"/>
        <s v="Malone Frances"/>
        <s v="Christian George"/>
        <s v="Jackson Malissa"/>
        <s v="Edge Ruthie"/>
        <s v="Dowdy Willie"/>
        <s v="Blanchard Francine"/>
        <s v="Vargas Denis"/>
        <s v="Sutherland Darlene"/>
        <s v="Snyder Christopher"/>
        <s v="Scott Brittany"/>
        <s v="Maze David"/>
        <s v="Hicks Mary"/>
        <s v="Ledezma Bryan"/>
        <s v="Willson Christopher"/>
        <s v="Lee Kirk"/>
        <s v="McCall Gene"/>
        <s v="Tackett Karen"/>
        <s v="Grayson David"/>
        <s v="Woods John"/>
        <s v="Bermudez Edgar"/>
        <s v="Edson Raymond"/>
        <s v="Thomas Wanda"/>
        <s v="Stanley Ronald"/>
        <s v="Johnson Alfred"/>
        <s v="Scott Marianne"/>
        <s v="Ortiz Hui"/>
        <s v="Floyd Aimee"/>
        <s v="Smith Phillip"/>
        <s v="Wheeler Camille"/>
        <s v="White Carol"/>
        <s v="Tyler David"/>
        <s v="Ziegler Stephanie"/>
        <s v="Gallagher Nancy"/>
        <s v="Poole Patricia"/>
        <s v="Barnhart Kim"/>
        <s v="Vesely Shaun"/>
        <s v="McLemore Robert"/>
        <s v="Graham Jerry"/>
        <s v="Foerster Norman"/>
        <s v="Bosworth Carrie"/>
        <s v="Sheaffer Cheryl"/>
        <s v="Pointer Ronald"/>
        <s v="Coniglio Bianca"/>
        <s v="Cox Jimmie"/>
        <s v="Hawkins Mary"/>
        <s v="Proctor Theresa"/>
        <s v="Salter Charles"/>
      </sharedItems>
    </cacheField>
    <cacheField name="Gender" numFmtId="0">
      <sharedItems count="2">
        <s v="F"/>
        <s v="M"/>
      </sharedItems>
    </cacheField>
    <cacheField name="City" numFmtId="0">
      <sharedItems count="243">
        <s v="Burnaby"/>
        <s v="Courtenay"/>
        <s v="Richmond"/>
        <s v="Victoria"/>
        <s v="New Westminster"/>
        <s v="Vancouver"/>
        <s v="Sechelt"/>
        <s v="Kamloops"/>
        <s v="North Vancouver"/>
        <s v="Vananda"/>
        <s v="West Vancouver"/>
        <s v="Nanaimo"/>
        <s v="Aldergrove"/>
        <s v="Kelowna"/>
        <s v="Trail"/>
        <s v="Penticton"/>
        <s v="Duncan"/>
        <s v="Crawford Bay"/>
        <s v="Port Hardy"/>
        <s v="Logan Lake"/>
        <s v="Abbotsford"/>
        <s v="Dawson Creek"/>
        <s v="Surrey"/>
        <s v="Squamish"/>
        <s v="Good Hope Lake"/>
        <s v="Sidney"/>
        <s v="Coquitlam"/>
        <s v="Chilliwack"/>
        <s v="Okanagan Mission"/>
        <s v="Ganges"/>
        <s v="Prince George"/>
        <s v="Atlin"/>
        <s v="Whistler"/>
        <s v="Spences Bridge"/>
        <s v="New Westminister"/>
        <s v="Gibsons"/>
        <s v="Vernon"/>
        <s v="Fauquier"/>
        <s v="Mackenzie"/>
        <s v="Gold Bridge"/>
        <s v="Fort Fraser"/>
        <s v="Nelson"/>
        <s v="Kaslo"/>
        <s v="Creston"/>
        <s v="Wynndel"/>
        <s v="Muncho Lake"/>
        <s v="Kitimat"/>
        <s v="Lac La Hache"/>
        <s v="Armstrong"/>
        <s v="Quesnel"/>
        <s v="Hixon"/>
        <s v="Ocean Falls"/>
        <s v="Vallican"/>
        <s v="North Pender Island"/>
        <s v="Montney"/>
        <s v="Burns Lake"/>
        <s v="Midway"/>
        <s v="Westwold"/>
        <s v="Terrace"/>
        <s v="Golden"/>
        <s v="Port Coquitlam"/>
        <s v="White Rock"/>
        <s v="Summerland"/>
        <s v="Langley"/>
        <s v="Huntingdon"/>
        <s v="Yale"/>
        <s v="Aiyansh"/>
        <s v="Haney"/>
        <s v="Bowen Island"/>
        <s v="Fort Langley"/>
        <s v="Clinton"/>
        <s v="Cassiar"/>
        <s v="Pender Harbour"/>
        <s v="Parksville"/>
        <s v="Mcleese Lake"/>
        <s v="Fort St John"/>
        <s v="Campbell River"/>
        <s v="Wells"/>
        <s v="Manning Park"/>
        <s v="Decker Lake"/>
        <s v="Salmon Arm"/>
        <s v="Sooke"/>
        <s v="Horsefly"/>
        <s v="Invermere"/>
        <s v="Topley"/>
        <s v="Field"/>
        <s v="Youbou"/>
        <s v="Sorrento"/>
        <s v="Merritt"/>
        <s v="Rossland"/>
        <s v="Castlegar"/>
        <s v="Williams Lake"/>
        <s v="Willow Point"/>
        <s v="Woss"/>
        <s v="Cobble Hill"/>
        <s v="Bob Quinn Lake"/>
        <s v="Hedley"/>
        <s v="Sardis"/>
        <s v="Sparwood"/>
        <s v="Port Mcneill"/>
        <s v="Salmon Valley"/>
        <s v="Agassiz"/>
        <s v="Avola"/>
        <s v="Bear Lake"/>
        <s v="Brackendale"/>
        <s v="Skookumchuck"/>
        <s v="Cranbrook"/>
        <s v="Britannia Beach"/>
        <s v="Comox"/>
        <s v="Flatrock"/>
        <s v="Princeton"/>
        <s v="Fort Nelson"/>
        <s v="Slocan"/>
        <s v="Lumby"/>
        <s v="Chase"/>
        <s v="Boston Bar"/>
        <s v="Port Alberni"/>
        <s v="Union Bay"/>
        <s v="Francois Lake"/>
        <s v="Chief Lake"/>
        <s v="Beaver Valley"/>
        <s v="Oyster River"/>
        <s v="D'arcy"/>
        <s v="Winfield"/>
        <s v="Valemount"/>
        <s v="Port Alice"/>
        <s v="Lakeview Heights"/>
        <s v="Canal Flats"/>
        <s v="Tofino"/>
        <s v="Mayne Island"/>
        <s v="Bamfield"/>
        <s v="Chilako River"/>
        <s v="Grasmere"/>
        <s v="Clearwater"/>
        <s v="Osoyoos"/>
        <s v="Grassy Plains"/>
        <s v="Fulford Harbour"/>
        <s v="Keremeos"/>
        <s v="Fort St James"/>
        <s v="Pitt Meadows"/>
        <s v="Lakelse Lake"/>
        <s v="Genelle"/>
        <s v="Iskut"/>
        <s v="Qualicum Beach"/>
        <s v="Oyama"/>
        <s v="Lillooet"/>
        <s v="Ladysmith"/>
        <s v="Chemainus"/>
        <s v="Douglas Lake"/>
        <s v="Yarrow"/>
        <s v="Elkford"/>
        <s v="Telegraph Creek"/>
        <s v="Mission"/>
        <s v="Fruitvale"/>
        <s v="Vanderhoof"/>
        <s v="Powell River"/>
        <s v="Pemberton"/>
        <s v="Tumbler Ridge"/>
        <s v="Chilanko Forks"/>
        <s v="Ashcroft"/>
        <s v="Klemtu"/>
        <s v="Cumberland"/>
        <s v="Port Mellon"/>
        <s v="Cortes Island"/>
        <s v="Jaffray"/>
        <s v="Black Point"/>
        <s v="Forest Grove"/>
        <s v="Grand Forks"/>
        <s v="Hazelton"/>
        <s v="Chetwynd"/>
        <s v="Riske Creek"/>
        <s v="Nakusp"/>
        <s v="Rutland"/>
        <s v="Bouchie Lake"/>
        <s v="Greenwood"/>
        <s v="Westbank"/>
        <s v="Houston"/>
        <s v="Gabriola Island"/>
        <s v="Port Renfrew"/>
        <s v="Wildwood"/>
        <s v="Port Edward"/>
        <s v="Balfour"/>
        <s v="Pritchard"/>
        <s v="Nimpo Lake"/>
        <s v="Black Pool"/>
        <s v="Vavenby"/>
        <s v="Oliver"/>
        <s v="Hemlock Valley"/>
        <s v="Bella Bella"/>
        <s v="Alexis Creek"/>
        <s v="Parson"/>
        <s v="Fraser Lake"/>
        <s v="Seton Portage"/>
        <s v="Rock Creek"/>
        <s v="Kimberley"/>
        <s v="Mcbride"/>
        <s v="Peachland"/>
        <s v="Dragon Lake"/>
        <s v="Tappen"/>
        <s v="Taylor"/>
        <s v="Salmo"/>
        <s v="Hansard"/>
        <s v="Dease Lake"/>
        <s v="Giscome"/>
        <s v="Granisle"/>
        <s v="Ucluelet"/>
        <s v="Blue River"/>
        <s v="Kitwanga"/>
        <s v="Mica Creek"/>
        <s v="Fernie"/>
        <s v="Pouce Coupe"/>
        <s v="Rosedale"/>
        <s v="Bougie Creek"/>
        <s v="Bridge Lake"/>
        <s v="Lake Cowichan"/>
        <s v="Revelstoke"/>
        <s v="Tatla Lake"/>
        <s v="Enderby"/>
        <s v="Hope"/>
        <s v="Radium Hot Springs"/>
        <s v="Sayward"/>
        <s v="Lower Post"/>
        <s v="South Slocan"/>
        <s v="Yahk"/>
        <s v="Elko"/>
        <s v="Christina Lake"/>
        <s v="Cluculz Lake"/>
        <s v="Toad River"/>
        <s v="Celista"/>
        <s v="Smithers"/>
        <s v="Little Fort"/>
        <s v="Sandspit"/>
        <s v="Quadra Island"/>
        <s v="Blueberry"/>
        <s v="Okanagan Falls"/>
        <s v="Cache Creek"/>
        <s v="Barriere"/>
        <s v="Lytton"/>
        <s v="Sicamous"/>
        <s v="Likely"/>
        <s v="Fairmont Hot Springs"/>
        <s v="Alkali Lake"/>
        <s v="Spillimacheen"/>
      </sharedItems>
    </cacheField>
    <cacheField name="JobTitle" numFmtId="0">
      <sharedItems count="47">
        <s v="Baker"/>
        <s v="Accounting Clerk"/>
        <s v="Accounts Payable Clerk"/>
        <s v="Accounts Receiveable Clerk"/>
        <s v="Auditor"/>
        <s v="Bakery Manager"/>
        <s v="Benefits Admin"/>
        <s v="Cashier"/>
        <s v="Compensation Analyst"/>
        <s v="HRIS Analyst"/>
        <s v="Investment Analyst"/>
        <s v="Labor Relations Analyst"/>
        <s v="Recruiter"/>
        <s v="Dairy Person"/>
        <s v="Systems Analyst"/>
        <s v="Trainer"/>
        <s v="Meat Cutter"/>
        <s v="CEO"/>
        <s v="VP Stores"/>
        <s v="Legal Counsel"/>
        <s v="VP Human Resources"/>
        <s v="VP Finance"/>
        <s v="Exec Assistant, VP Stores"/>
        <s v="Exec Assistant, Human Resources"/>
        <s v="Exec Assistant, Legal Counsel"/>
        <s v="CHief Information Officer"/>
        <s v="Store Manager"/>
        <s v="Meats Manager"/>
        <s v="Exec Assistant, Finance"/>
        <s v="Director, Recruitment"/>
        <s v="Director, Training"/>
        <s v="Director, Labor Relations"/>
        <s v="Director, HR Technology"/>
        <s v="Director, Employee Records"/>
        <s v="Director, Compensation"/>
        <s v="Corporate Lawyer"/>
        <s v="Produce Manager"/>
        <s v="Director, Accounts Receivable"/>
        <s v="Director, Accounts Payable"/>
        <s v="Director, Audit"/>
        <s v="Director, Accounting"/>
        <s v="Director, Investments"/>
        <s v="Processed Foods Manager"/>
        <s v="Customer Service Manager"/>
        <s v="Dairy Manager"/>
        <s v="Produce Clerk"/>
        <s v="Shelf Stocker"/>
      </sharedItems>
    </cacheField>
    <cacheField name="DepartmentName" numFmtId="0">
      <sharedItems count="21">
        <s v="Bakery"/>
        <s v="Accounting"/>
        <s v="Accounts Payable"/>
        <s v="Accounts Receiveable"/>
        <s v="Audit"/>
        <s v="Employee Records"/>
        <s v="Customer Service"/>
        <s v="Compensation"/>
        <s v="HR Technology"/>
        <s v="Investment"/>
        <s v="Labor Relations"/>
        <s v="Recruitment"/>
        <s v="Dairy"/>
        <s v="Information Technology"/>
        <s v="Training"/>
        <s v="Meats"/>
        <s v="Executive"/>
        <s v="Store Management"/>
        <s v="Legal"/>
        <s v="Produce"/>
        <s v="Processed Foods"/>
      </sharedItems>
    </cacheField>
    <cacheField name="StoreLocation" numFmtId="0">
      <sharedItems count="40">
        <s v="Burnaby"/>
        <s v="Nanaimo"/>
        <s v="Richmond"/>
        <s v="Victoria"/>
        <s v="New Westminster"/>
        <s v="Vancouver"/>
        <s v="West Vancouver"/>
        <s v="Kamloops"/>
        <s v="North Vancouver"/>
        <s v="Aldergrove"/>
        <s v="Kelowna"/>
        <s v="Trail"/>
        <s v="Quesnel"/>
        <s v="Cranbrook"/>
        <s v="Abbotsford"/>
        <s v="Dawson Creek"/>
        <s v="Surrey"/>
        <s v="Squamish"/>
        <s v="Terrace"/>
        <s v="Chilliwack"/>
        <s v="Prince George"/>
        <s v="New Westminister"/>
        <s v="Vernon"/>
        <s v="Nelson"/>
        <s v="Fort St John"/>
        <s v="Williams Lake"/>
        <s v="Ocean Falls"/>
        <s v="Port Coquitlam"/>
        <s v="White Rock"/>
        <s v="Langley"/>
        <s v="Haney"/>
        <s v="Princeton"/>
        <s v="Fort Nelson"/>
        <s v="Valemount"/>
        <s v="Pitt Meadows"/>
        <s v="Bella Bella"/>
        <s v="Cortes Island"/>
        <s v="Grand Forks"/>
        <s v="Dease Lake"/>
        <s v="Blue River"/>
      </sharedItems>
    </cacheField>
    <cacheField name="Division" numFmtId="0">
      <sharedItems count="6">
        <s v="Stores"/>
        <s v="FinanceAndAccounting"/>
        <s v="HumanResources"/>
        <s v="InfoTech"/>
        <s v="Executive"/>
        <s v="Legal"/>
      </sharedItems>
    </cacheField>
    <cacheField name="Age Category" numFmtId="0">
      <sharedItems count="6">
        <s v="Young Adults"/>
        <s v="Adults"/>
        <s v="Elders"/>
        <s v="Teenagers"/>
        <s v="Youth"/>
        <s v="Seniors"/>
      </sharedItems>
    </cacheField>
    <cacheField name="Age" numFmtId="0">
      <sharedItems containsSemiMixedTypes="0" containsString="0" containsNumber="1" minValue="3.5047425040000002" maxValue="77.938003019999996"/>
    </cacheField>
    <cacheField name="AgeGroup" numFmtId="0">
      <sharedItems count="12">
        <s v="30 - 39"/>
        <s v="40 - 49"/>
        <s v="50 - 59"/>
        <e v="#N/A"/>
        <s v="20 - 29"/>
        <s v="60 and Above"/>
        <s v="20 - 25" u="1"/>
        <s v="25 Above" u="1"/>
        <s v="1 - 5" u="1"/>
        <s v="15 - 20" u="1"/>
        <s v="6 - 10" u="1"/>
        <s v="10 - 15" u="1"/>
      </sharedItems>
    </cacheField>
    <cacheField name="Lengthservice Category" numFmtId="0">
      <sharedItems count="6">
        <s v="Fitting in Stage"/>
        <s v="Learning Stage"/>
        <s v="Expertise Stage"/>
        <s v="Belonging Stage"/>
        <s v="Mentoring Stage"/>
        <s v="Reflection Stage"/>
      </sharedItems>
    </cacheField>
    <cacheField name="LengthService" numFmtId="0">
      <sharedItems containsSemiMixedTypes="0" containsString="0" containsNumber="1" minValue="1.2097544E-2" maxValue="43.735239" count="8301">
        <n v="6.0184784740000001"/>
        <n v="5.5324445779999998"/>
        <n v="4.3899731180000003"/>
        <n v="3.0817357379999999"/>
        <n v="3.6190914479999998"/>
        <n v="2.7176924520000001"/>
        <n v="10.157918"/>
        <n v="4.4321228619999999"/>
        <n v="6.9401205240000001"/>
        <n v="13.848321"/>
        <n v="4.8720383209999998"/>
        <n v="3.7930421480000001"/>
        <n v="3.6211418379999998"/>
        <n v="4.5833280910000003"/>
        <n v="4.8832250000000004"/>
        <n v="19.107198"/>
        <n v="9.9402720000000002"/>
        <n v="2.5590536589999999"/>
        <n v="5.3027728600000001"/>
        <n v="11.226279999999999"/>
        <n v="3.300303735"/>
        <n v="3.1475102279999998"/>
        <n v="6.5335000000000001"/>
        <n v="4.4650365809999997"/>
        <n v="4.6269202659999999"/>
        <n v="3.1019256340000001"/>
        <n v="4.5572303290000002"/>
        <n v="5.1746736479999997"/>
        <n v="12.185466999999999"/>
        <n v="4.3136176940000004"/>
        <n v="3.4935335209999998"/>
        <n v="19.006436000000001"/>
        <n v="5.7752662680000002"/>
        <n v="3.203849714"/>
        <n v="2.992041355"/>
        <n v="18.196064"/>
        <n v="4.6418698860000003"/>
        <n v="6.1922681839999996"/>
        <n v="4.2912644899999997"/>
        <n v="4.4833916690000004"/>
        <n v="4.8621420710000001"/>
        <n v="2.1839583519999999"/>
        <n v="2.018782807"/>
        <n v="5.4736046470000002"/>
        <n v="5.7766576660000002"/>
        <n v="5.3574029789999997"/>
        <n v="1"/>
        <n v="5.6548087469999997"/>
        <n v="3.9855896"/>
        <n v="20.678832"/>
        <n v="7.5601409869999996"/>
        <n v="0.38574618199999999"/>
        <n v="5.7025368460000001"/>
        <n v="4.7211057910000003"/>
        <n v="3.2810374200000001"/>
        <n v="3.6538016729999998"/>
        <n v="4.7962168629999997"/>
        <n v="4.1246069780000001"/>
        <n v="4.0607905149999999"/>
        <n v="4.1975987930000001"/>
        <n v="5.1011617610000002"/>
        <n v="10.623616"/>
        <n v="0.77551790899999995"/>
        <n v="5.8435694089999997"/>
        <n v="3.679095448"/>
        <n v="5.7480535230000003"/>
        <n v="5.8976406360000002"/>
        <n v="11.885503999999999"/>
        <n v="2.0246553550000002"/>
        <n v="12.305714"/>
        <n v="4.5895200279999999"/>
        <n v="3.947661015"/>
        <n v="3.3871285439999999"/>
        <n v="3.2852836820000002"/>
        <n v="1.9916920739999999"/>
        <n v="5.5679738759999999"/>
        <n v="6.0956174440000002"/>
        <n v="8.3482389999999995"/>
        <n v="4.7117438869999999"/>
        <n v="1.778630937"/>
        <n v="2.8705915129999999"/>
        <n v="4.4162498379999997"/>
        <n v="4.2524534340000004"/>
        <n v="2.9640894680000001"/>
        <n v="2.3018765929999998"/>
        <n v="4.1493295449999996"/>
        <n v="13.828331"/>
        <n v="18.641316"/>
        <n v="6.8372397669999998"/>
        <n v="3.9839504360000002"/>
        <n v="3.5695179989999999"/>
        <n v="1.2237849999999999"/>
        <n v="5.5344313080000003"/>
        <n v="5.3333570139999997"/>
        <n v="4.677505826"/>
        <n v="4.8530848989999997"/>
        <n v="4.9547870530000004"/>
        <n v="1.9142569439999999"/>
        <n v="4.8502754140000004"/>
        <n v="7.4079594200000001"/>
        <n v="5.2887662600000001"/>
        <n v="2.9927679170000001"/>
        <n v="16.587192000000002"/>
        <n v="2.020945438"/>
        <n v="4.0344286699999996"/>
        <n v="2.9206944359999998"/>
        <n v="4.8347910470000004"/>
        <n v="4.5196639599999999"/>
        <n v="4.9346541579999998"/>
        <n v="5.505354659"/>
        <n v="4.7430396799999999"/>
        <n v="5.3196110259999996"/>
        <n v="1.733551364"/>
        <n v="5.2724175070000001"/>
        <n v="3.8136797179999999"/>
        <n v="3.4502344069999999"/>
        <n v="6.277340487"/>
        <n v="6.283404129"/>
        <n v="3.616228"/>
        <n v="7.1009169290000003"/>
        <n v="6.5477898359999998"/>
        <n v="5.1927541039999996"/>
        <n v="7.9213980419999999"/>
        <n v="4.9903431659999997"/>
        <n v="3.3906754700000001"/>
        <n v="5.7645856569999996"/>
        <n v="1.976125041"/>
        <n v="21.122313999999999"/>
        <n v="3.7699588190000002"/>
        <n v="6.6801598310000001"/>
        <n v="3.1228047779999999"/>
        <n v="3.731981529"/>
        <n v="1.881003024"/>
        <n v="4.2051917269999999"/>
        <n v="17.149135000000001"/>
        <n v="3.7293364439999999"/>
        <n v="18.480086"/>
        <n v="11.441319999999999"/>
        <n v="5.1740666190000004"/>
        <n v="4.9273996660000003"/>
        <n v="2.4804529980000001"/>
        <n v="3.006138301"/>
        <n v="4.6876200590000003"/>
        <n v="16.849699999999999"/>
        <n v="11.954267"/>
        <n v="13.707758"/>
        <n v="3.4397507190000001"/>
        <n v="3.4422619600000002"/>
        <n v="5.6897469999999997"/>
        <n v="7.0216241100000003"/>
        <n v="5.5868554860000001"/>
        <n v="2.7593890000000001"/>
        <n v="2.5199888389999998"/>
        <n v="6.4084690000000002"/>
        <n v="6.1542882069999996"/>
        <n v="4.5075948019999998"/>
        <n v="5.8823830179999996"/>
        <n v="2.8561473789999998"/>
        <n v="2.7719442710000002"/>
        <n v="4.2351050150000003"/>
        <n v="23.746003000000002"/>
        <n v="3.8391940510000002"/>
        <n v="6.0323309260000002"/>
        <n v="4.0822907900000001"/>
        <n v="17.80744"/>
        <n v="6.5242705990000003"/>
        <n v="4.9949520129999998"/>
        <n v="5.5828328369999998"/>
        <n v="3.4158726490000002"/>
        <n v="13.56324"/>
        <n v="5.287380572"/>
        <n v="0.69687305399999999"/>
        <n v="5.0395428720000002"/>
        <n v="3.9996756790000001"/>
        <n v="14.410268"/>
        <n v="4.4826149400000004"/>
        <n v="4.978325753"/>
        <n v="5.9827943460000004"/>
        <n v="0.84048064600000005"/>
        <n v="3.8423337329999998"/>
        <n v="6.9820809419999996"/>
        <n v="3.959062909"/>
        <n v="3.2047138510000002"/>
        <n v="4.9471654950000001"/>
        <n v="2.0482078929999998"/>
        <n v="12.688114000000001"/>
        <n v="4.0440626220000002"/>
        <n v="5.0288107929999999"/>
        <n v="5.1388411319999996"/>
        <n v="25.934345"/>
        <n v="4.4731899300000002"/>
        <n v="5.3120889040000003"/>
        <n v="4.4177049500000001"/>
        <n v="5.6962305610000001"/>
        <n v="1.265974742"/>
        <n v="3.2413738680000002"/>
        <n v="4.4537421249999998"/>
        <n v="3.682661001"/>
        <n v="5.885415633"/>
        <n v="5.2997196840000003"/>
        <n v="3.960580937"/>
        <n v="3.9086762730000002"/>
        <n v="5.8653630120000004"/>
        <n v="4.2196633080000003"/>
        <n v="5.1680281570000002"/>
        <n v="5.4881078590000003"/>
        <n v="3.8207126969999998"/>
        <n v="19.248894"/>
        <n v="35.312967"/>
        <n v="4.6643302990000004"/>
        <n v="4.9531961520000003"/>
        <n v="5.1703805120000004"/>
        <n v="3.0320729750000002"/>
        <n v="4.2432283369999997"/>
        <n v="2.2519220049999999"/>
        <n v="19.098382999999998"/>
        <n v="11.374388"/>
        <n v="5.5025636149999997"/>
        <n v="4.5941936769999998"/>
        <n v="6.2708417409999999"/>
        <n v="12.688541000000001"/>
        <n v="2.4834400209999998"/>
        <n v="6.4621990550000001"/>
        <n v="4.5518090449999997"/>
        <n v="6.6096893980000004"/>
        <n v="2.3631850129999998"/>
        <n v="26.185803"/>
        <n v="4.0048971040000003"/>
        <n v="5.5201219909999999"/>
        <n v="6.8803569050000002"/>
        <n v="3.729081549"/>
        <n v="14.613758000000001"/>
        <n v="5.9552073730000004"/>
        <n v="4.9292041510000004"/>
        <n v="6.2679794319999997"/>
        <n v="6.3406964659999998"/>
        <n v="5.2059426929999999"/>
        <n v="2.826842165"/>
        <n v="2.2183882709999998"/>
        <n v="7.1007930249999998"/>
        <n v="5.6406290959999996"/>
        <n v="2.2444511550000001"/>
        <n v="5.2255911890000002"/>
        <n v="8.109839161"/>
        <n v="2.9059154610000002"/>
        <n v="5.3886195890000002"/>
        <n v="7.144228322"/>
        <n v="5.919600934"/>
        <n v="4.7787513759999998"/>
        <n v="6.9047099310000002"/>
        <n v="1.6208170390000001"/>
        <n v="3.5796633409999998"/>
        <n v="3.6756212439999998"/>
        <n v="4.1552433850000003"/>
        <n v="5.3487320489999997"/>
        <n v="4.1883348659999999"/>
        <n v="6.7280079329999998"/>
        <n v="5.0059296870000001"/>
        <n v="3.4149922620000002"/>
        <n v="5.3281842099999999"/>
        <n v="5.8807968349999999"/>
        <n v="4.3952052080000001"/>
        <n v="3.1366880269999999"/>
        <n v="3.959449201"/>
        <n v="5.7688719510000004"/>
        <n v="3.6414432350000001"/>
        <n v="5.4732030649999999"/>
        <n v="7.9693604630000001"/>
        <n v="5.4091253720000001"/>
        <n v="2.8153702200000001"/>
        <n v="5.3423035250000002"/>
        <n v="3.9832632819999998"/>
        <n v="3.2911965269999999"/>
        <n v="5.4227459189999996"/>
        <n v="5.7210099220000004"/>
        <n v="3.3282867899999999"/>
        <n v="4.7252703719999998"/>
        <n v="5.6056909780000002"/>
        <n v="4.2748132109999997"/>
        <n v="5.4537726070000003"/>
        <n v="2.7541261339999998"/>
        <n v="5.3094080449999996"/>
        <n v="4.8705815010000002"/>
        <n v="4.9685777760000001"/>
        <n v="6.9594760710000001"/>
        <n v="5.312972212"/>
        <n v="7.847283569"/>
        <n v="4.6134962120000003"/>
        <n v="3.624109308"/>
        <n v="5.8827601319999996"/>
        <n v="4.8737198920000004"/>
        <n v="6.6906827560000002"/>
        <n v="7.0874518340000003"/>
        <n v="4.1770420460000004"/>
        <n v="3.3984174359999999"/>
        <n v="2.6868317500000001"/>
        <n v="4.3165022200000003"/>
        <n v="3.7946551629999998"/>
        <n v="4.9594065189999998"/>
        <n v="4.3107558350000001"/>
        <n v="3.4139513410000002"/>
        <n v="26.083188"/>
        <n v="4.9863052220000004"/>
        <n v="6.0786209160000002"/>
        <n v="3.8350346659999999"/>
        <n v="5.6235819579999999"/>
        <n v="5.0798819999999996"/>
        <n v="15.906366"/>
        <n v="3.9752893610000002"/>
        <n v="5.6916028470000004"/>
        <n v="4.444679915"/>
        <n v="32.350608999999999"/>
        <n v="1.9745897690000001"/>
        <n v="2.0648085150000002"/>
        <n v="3.7891110330000002"/>
        <n v="9.940766"/>
        <n v="3.814751013"/>
        <n v="4.4894812179999999"/>
        <n v="2.4297028329999999"/>
        <n v="21.960999000000001"/>
        <n v="13.412318000000001"/>
        <n v="3.300616625"/>
        <n v="31.737079000000001"/>
        <n v="17.754217000000001"/>
        <n v="3.402556616"/>
        <n v="6.1965625019999999"/>
        <n v="7.7834292349999998"/>
        <n v="3.4719685039999999"/>
        <n v="6.7674352039999999"/>
        <n v="5.2400787910000002"/>
        <n v="3.907616472"/>
        <n v="6.856205911"/>
        <n v="6.9548323910000001"/>
        <n v="3.5742011950000001"/>
        <n v="4.248976721"/>
        <n v="4.2487363589999996"/>
        <n v="4.3269060540000002"/>
        <n v="0.93708528300000005"/>
        <n v="4.3922342309999998"/>
        <n v="4.4593936080000001"/>
        <n v="3.551056692"/>
        <n v="7.2096898879999998"/>
        <n v="7.30558877"/>
        <n v="3.6901631259999998"/>
        <n v="2.9573276669999999"/>
        <n v="3.4673671389999998"/>
        <n v="5.4341217500000001"/>
        <n v="3.9242884390000001"/>
        <n v="4.3132499620000004"/>
        <n v="22.099508"/>
        <n v="36.422944000000001"/>
        <n v="6.3239640000000001"/>
        <n v="2.8222675279999998"/>
        <n v="43.735239"/>
        <n v="2.973238555"/>
        <n v="5.3722070779999997"/>
        <n v="5.7876269459999996"/>
        <n v="6.0577937000000004"/>
        <n v="3.828198897"/>
        <n v="5.6171050109999996"/>
        <n v="24.185417999999999"/>
        <n v="3.421862484"/>
        <n v="4.2660098309999999"/>
        <n v="2.588848628"/>
        <n v="7.5797319060000001"/>
        <n v="7.4587514629999996"/>
        <n v="7.1557085569999996"/>
        <n v="4.3014890069999998"/>
        <n v="2.5633234749999998"/>
        <n v="6.4514479820000004"/>
        <n v="23.478444"/>
        <n v="4.425093038"/>
        <n v="6.2071719679999999"/>
        <n v="2.7193324030000001"/>
        <n v="3.7870339419999999"/>
        <n v="5.8339241709999996"/>
        <n v="7.806944723"/>
        <n v="5.1127174980000003"/>
        <n v="5.6744111909999999"/>
        <n v="5.4311433710000001"/>
        <n v="2.6769684570000001"/>
        <n v="4.6210106130000002"/>
        <n v="6.6271769469999997"/>
        <n v="6.4755219799999999"/>
        <n v="4.6299054330000002"/>
        <n v="6.2938488780000004"/>
        <n v="5.1778255309999999"/>
        <n v="5.7592532160000003"/>
        <n v="6.5715489079999996"/>
        <n v="12.259574000000001"/>
        <n v="3.567056"/>
        <n v="6.1922706700000001"/>
        <n v="4.1410593479999998"/>
        <n v="4.2082214210000002"/>
        <n v="5.4189408830000003"/>
        <n v="5.6594070160000003"/>
        <n v="4.2620254690000001"/>
        <n v="3.1944870010000002"/>
        <n v="5.5008399690000003"/>
        <n v="4.5409818580000003"/>
        <n v="20.690125999999999"/>
        <n v="3.6545547350000001"/>
        <n v="4.6252187679999999"/>
        <n v="5.3851368190000004"/>
        <n v="10.702093"/>
        <n v="6.0380099999999999"/>
        <n v="4.996172316"/>
        <n v="4.2342704830000004"/>
        <n v="3.8981296219999999"/>
        <n v="18.714493999999998"/>
        <n v="1.224984469"/>
        <n v="7.1917117169999996"/>
        <n v="6.6508158120000003"/>
        <n v="5.8365909020000002"/>
        <n v="26.783065000000001"/>
        <n v="2.1085846940000001"/>
        <n v="3.895792669"/>
        <n v="3.8266432689999998"/>
        <n v="2.8772089059999999"/>
        <n v="1.2571790970000001"/>
        <n v="16.879339000000002"/>
        <n v="3.6943092759999998"/>
        <n v="3.5379651750000001"/>
        <n v="4.8002895600000004"/>
        <n v="5.4090407909999998"/>
        <n v="33.688884000000002"/>
        <n v="7.17544"/>
        <n v="5.3161078740000001"/>
        <n v="4.9214107130000002"/>
        <n v="5.5884650100000002"/>
        <n v="4.2802188389999998"/>
        <n v="2.3398143149999999"/>
        <n v="4.1235863579999998"/>
        <n v="3.6660602579999999"/>
        <n v="19.460694"/>
        <n v="3.7590898450000001"/>
        <n v="21.561588"/>
        <n v="5.854769847"/>
        <n v="6.3524805500000001"/>
        <n v="4.307552705"/>
        <n v="1.5741689729999999"/>
        <n v="5.357439351"/>
        <n v="4.9949451800000002"/>
        <n v="5.3798787399999997"/>
        <n v="4.1481507369999999"/>
        <n v="2.051009579"/>
        <n v="2.479067787"/>
        <n v="4.4465721709999997"/>
        <n v="6.2776290250000004"/>
        <n v="21.147490999999999"/>
        <n v="7.8628070000000001"/>
        <n v="6.0197612469999999"/>
        <n v="5.5397634629999999"/>
        <n v="3.1305965320000002"/>
        <n v="5.4488274370000003"/>
        <n v="4.25825765"/>
        <n v="4.6931699739999999"/>
        <n v="7.1572175160000002"/>
        <n v="8.4862378320000005"/>
        <n v="4.5133599999999996"/>
        <n v="4.1501170089999997"/>
        <n v="14.583867"/>
        <n v="5.9852258899999997"/>
        <n v="11.775359999999999"/>
        <n v="7.0622069669999998"/>
        <n v="5.6925111069999996"/>
        <n v="9.3475699999999993"/>
        <n v="2.11603685"/>
        <n v="4.3613670820000001"/>
        <n v="4.9436317399999998"/>
        <n v="6.1125119999999997"/>
        <n v="5.945349073"/>
        <n v="7.3550168100000004"/>
        <n v="5.1868795390000004"/>
        <n v="3.6402414040000002"/>
        <n v="13.518324"/>
        <n v="2.2020290729999998"/>
        <n v="3.6068497339999999"/>
        <n v="4.6671941459999999"/>
        <n v="6.9931190269999997"/>
        <n v="36.747625999999997"/>
        <n v="3.5840105109999998"/>
        <n v="2.123325194"/>
        <n v="2.8673988019999999"/>
        <n v="6.1798103060000003"/>
        <n v="5.4584457410000002"/>
        <n v="4.3542645919999998"/>
        <n v="4.980004911"/>
        <n v="4.7577299999999996"/>
        <n v="31.898107"/>
        <n v="3.001312253"/>
        <n v="5.7325347659999997"/>
        <n v="4.3227935769999997"/>
        <n v="5.1558778920000004"/>
        <n v="6.4267202489999997"/>
        <n v="12.864293"/>
        <n v="10.819167999999999"/>
        <n v="2.895991075"/>
        <n v="6.8154730829999997"/>
        <n v="27.179622999999999"/>
        <n v="3.727928211"/>
        <n v="6.644151946"/>
        <n v="4.7603257760000002"/>
        <n v="4.9907062990000002"/>
        <n v="2.991131679"/>
        <n v="3.2712588280000001"/>
        <n v="3.5904541189999999"/>
        <n v="6.2357636599999999"/>
        <n v="1.973198786"/>
        <n v="4.0125357299999997"/>
        <n v="5.3652171910000002"/>
        <n v="2.1052882770000001"/>
        <n v="4.1600476479999999"/>
        <n v="22.559587000000001"/>
        <n v="3.427596501"/>
        <n v="4.8663315340000004"/>
        <n v="8.6738745240000004"/>
        <n v="4.0122903540000001"/>
        <n v="5.8256995390000004"/>
        <n v="6.1220115570000004"/>
        <n v="5.4889492070000001"/>
        <n v="0.99316376500000003"/>
        <n v="2.657277444"/>
        <n v="3.2256015410000001"/>
        <n v="4.5237069329999997"/>
        <n v="3.949337002"/>
        <n v="1.092873274"/>
        <n v="5.6774845489999999"/>
        <n v="2.770075447"/>
        <n v="4.6344542969999996"/>
        <n v="4.7959296480000004"/>
        <n v="3.040349891"/>
        <n v="4.796230499"/>
        <n v="4.575203224"/>
        <n v="5.188036812"/>
        <n v="3.976574898"/>
        <n v="4.795101989"/>
        <n v="1.16251975"/>
        <n v="2.6888118460000001"/>
        <n v="4.0650969049999999"/>
        <n v="2.527704328"/>
        <n v="4.971900711"/>
        <n v="1.9416815949999999"/>
        <n v="3.5237487989999998"/>
        <n v="5.8956614419999998"/>
        <n v="4.3278413200000001"/>
        <n v="3.4215800500000002"/>
        <n v="4.0305910420000002"/>
        <n v="4.0769017270000001"/>
        <n v="4.5747563949999996"/>
        <n v="3.4333245059999999"/>
        <n v="4.2795430530000003"/>
        <n v="6.2196235939999998"/>
        <n v="3.9375595209999998"/>
        <n v="5.9028290050000001"/>
        <n v="4.604590569"/>
        <n v="2.0477406139999998"/>
        <n v="5.3727746510000003"/>
        <n v="3.5925050220000001"/>
        <n v="6.8821388309999998"/>
        <n v="5.3764689509999997"/>
        <n v="5.1166147310000003"/>
        <n v="5.4434267869999999"/>
        <n v="5.7631681019999998"/>
        <n v="5.5598284639999997"/>
        <n v="4.8687312059999996"/>
        <n v="5.4947948960000002"/>
        <n v="3.657864977"/>
        <n v="1.476337931"/>
        <n v="5.2183411179999997"/>
        <n v="4.0334859349999999"/>
        <n v="4.8419740229999997"/>
        <n v="7.0374556850000003"/>
        <n v="2.6149150369999998"/>
        <n v="3.8660580200000001"/>
        <n v="4.575556712"/>
        <n v="5.0536251239999999"/>
        <n v="3.6452852070000001"/>
        <n v="4.1707841569999999"/>
        <n v="3.9528395860000001"/>
        <n v="2.0796148699999999"/>
        <n v="6.461308625"/>
        <n v="3.584038643"/>
        <n v="6.3064836670000002"/>
        <n v="3.8485411790000001"/>
        <n v="3.5397125709999999"/>
        <n v="3.8151865549999999"/>
        <n v="4.7149385720000003"/>
        <n v="4.7127026389999997"/>
        <n v="1.3786903530000001"/>
        <n v="4.4484627830000001"/>
        <n v="4.6036909550000003"/>
        <n v="7.0222332999999999"/>
        <n v="7.9692581909999998"/>
        <n v="5.3724539690000004"/>
        <n v="5.2230273240000002"/>
        <n v="6.4125688099999998"/>
        <n v="6.1213394770000003"/>
        <n v="6.5175802770000004"/>
        <n v="5.4593846700000004"/>
        <n v="6.9637266779999996"/>
        <n v="3.2763383290000001"/>
        <n v="5.3108362260000002"/>
        <n v="4.9978358509999996"/>
        <n v="4.2888052749999996"/>
        <n v="4.5905020739999998"/>
        <n v="4.967601384"/>
        <n v="3.0846194320000002"/>
        <n v="2.298445198"/>
        <n v="3.7414370799999999"/>
        <n v="6.483756359"/>
        <n v="4.963653399"/>
        <n v="1.8411727410000001"/>
        <n v="3.98383361"/>
        <n v="7.2479460299999996"/>
        <n v="1.7354522109999999"/>
        <n v="5.3077526590000002"/>
        <n v="3.9426502220000001"/>
        <n v="4.6096341399999998"/>
        <n v="5.8334984240000001"/>
        <n v="3.8488728550000002"/>
        <n v="4.6572140879999999"/>
        <n v="4.3791385739999997"/>
        <n v="4.1422687759999999"/>
        <n v="6.2903972540000002"/>
        <n v="5.5108582630000003"/>
        <n v="6.0141878679999996"/>
        <n v="4.0214357449999998"/>
        <n v="5.1757440600000004"/>
        <n v="0.63437136500000002"/>
        <n v="5.359203978"/>
        <n v="2.5475210850000001"/>
        <n v="6.2798930180000001"/>
        <n v="3.1923566870000002"/>
        <n v="5.0415294980000001"/>
        <n v="1.7922717859999999"/>
        <n v="4.7467166900000004"/>
        <n v="6.3436857440000001"/>
        <n v="4.9563043860000002"/>
        <n v="5.3640022219999999"/>
        <n v="3.967755575"/>
        <n v="4.5765890420000002"/>
        <n v="5.6249604729999998"/>
        <n v="6.0726996409999998"/>
        <n v="3.6441452079999999"/>
        <n v="4.9686165969999996"/>
        <n v="4.5516909710000002"/>
        <n v="5.9284432310000001"/>
        <n v="5.6978852079999998"/>
        <n v="4.2397420209999996"/>
        <n v="7.1341706199999999"/>
        <n v="6.1727505320000002"/>
        <n v="2.703653385"/>
        <n v="5.3694406240000001"/>
        <n v="5.1279467460000001"/>
        <n v="6.3280408689999996"/>
        <n v="3.0747223749999999"/>
        <n v="3.7193702219999998"/>
        <n v="2.3571524419999998"/>
        <n v="7.0490928759999996"/>
        <n v="4.4553099109999996"/>
        <n v="4.3419504450000002"/>
        <n v="2.7406137020000001"/>
        <n v="4.8822583010000002"/>
        <n v="5.1499494759999997"/>
        <n v="2.9838659120000002"/>
        <n v="4.3586045640000002"/>
        <n v="6.457996187"/>
        <n v="2.0670775240000001"/>
        <n v="4.6896940020000004"/>
        <n v="5.4157654529999997"/>
        <n v="2.5642011629999999"/>
        <n v="7.6459761540000004"/>
        <n v="3.474438573"/>
        <n v="2.3397021140000001"/>
        <n v="5.0174159700000001"/>
        <n v="5.4663174059999999"/>
        <n v="3.3908994020000001"/>
        <n v="6.8480777829999999"/>
        <n v="5.4530502309999997"/>
        <n v="5.2039822439999996"/>
        <n v="2.1779752960000001"/>
        <n v="5.8078241759999996"/>
        <n v="6.9974866799999997"/>
        <n v="6.7447516580000002"/>
        <n v="6.4798617519999997"/>
        <n v="5.2324274580000001"/>
        <n v="9.7687015880000008"/>
        <n v="3.1254870970000002"/>
        <n v="4.7408601199999998"/>
        <n v="6.3953085180000002"/>
        <n v="3.355428361"/>
        <n v="4.7035483859999996"/>
        <n v="5.3484603330000002"/>
        <n v="2.7450168399999999"/>
        <n v="2.6196920559999999"/>
        <n v="4.0069381960000001"/>
        <n v="5.0458204159999998"/>
        <n v="3.063826095"/>
        <n v="2.658762233"/>
        <n v="2.7672592630000001"/>
        <n v="3.5007151560000001"/>
        <n v="2.1421116229999999"/>
        <n v="6.0725434170000003"/>
        <n v="6.5551966520000002"/>
        <n v="4.2323778909999996"/>
        <n v="5.0468620409999998"/>
        <n v="6.1325624059999999"/>
        <n v="8.9971663530000008"/>
        <n v="6.7118599489999999"/>
        <n v="3.7643492589999998"/>
        <n v="1.2575853269999999"/>
        <n v="5.0378061589999996"/>
        <n v="2.5898178189999999"/>
        <n v="5.2299975359999999"/>
        <n v="8.0694949260000008"/>
        <n v="4.9014332280000001"/>
        <n v="4.0559381979999998"/>
        <n v="3.270482313"/>
        <n v="6.3800545900000003"/>
        <n v="4.1182679090000001"/>
        <n v="5.3752095149999999"/>
        <n v="6.5126235440000002"/>
        <n v="4.2553996190000003"/>
        <n v="5.0623210849999998"/>
        <n v="3.6472946140000002"/>
        <n v="5.793840876"/>
        <n v="7.5346307770000003"/>
        <n v="5.6988387710000001"/>
        <n v="6.9958879009999997"/>
        <n v="6.3866928759999997"/>
        <n v="3.8675759539999999"/>
        <n v="5.6661159779999997"/>
        <n v="4.6383918810000004"/>
        <n v="4.712714235"/>
        <n v="4.1352781700000003"/>
        <n v="3.849750223"/>
        <n v="6.3359315260000004"/>
        <n v="5.5734459760000004"/>
        <n v="8.5149040999999995E-2"/>
        <n v="4.0823954279999999"/>
        <n v="4.2177604830000002"/>
        <n v="6.3382868820000002"/>
        <n v="3.9942136540000002"/>
        <n v="7.3304101929999996"/>
        <n v="4.8027801480000001"/>
        <n v="5.8865435850000001"/>
        <n v="5.923837603"/>
        <n v="3.7959736510000002"/>
        <n v="5.0834223070000002"/>
        <n v="5.5176666360000004"/>
        <n v="5.9295365819999999"/>
        <n v="5.9640464680000003"/>
        <n v="5.9467546100000002"/>
        <n v="4.4889888420000004"/>
        <n v="3.7216748009999998"/>
        <n v="3.4093288290000001"/>
        <n v="3.06699945"/>
        <n v="4.5460285860000003"/>
        <n v="2.676669762"/>
        <n v="4.3728404300000001"/>
        <n v="3.3556167819999998"/>
        <n v="3.1795992790000001"/>
        <n v="4.6105488020000003"/>
        <n v="5.7374435149999998"/>
        <n v="5.4142311489999999"/>
        <n v="3.6818698740000002"/>
        <n v="1.6389677069999999"/>
        <n v="3.2135639579999999"/>
        <n v="3.418947449"/>
        <n v="5.8940016179999999"/>
        <n v="2.1099050949999998"/>
        <n v="6.0737535439999997"/>
        <n v="4.2164942349999999"/>
        <n v="1.517927153"/>
        <n v="4.3060706839999998"/>
        <n v="2.798150557"/>
        <n v="5.5799515199999998"/>
        <n v="1.7316539259999999"/>
        <n v="6.1146203650000004"/>
        <n v="5.7874768200000002"/>
        <n v="4.4467505269999998"/>
        <n v="4.4804495790000001"/>
        <n v="6.4516355750000001"/>
        <n v="5.6700248630000001"/>
        <n v="5.960616302"/>
        <n v="6.9698489950000004"/>
        <n v="5.7640729869999996"/>
        <n v="4.5142408710000002"/>
        <n v="4.1678560689999999"/>
        <n v="2.7923105079999999"/>
        <n v="3.9421165820000001"/>
        <n v="4.5434245200000003"/>
        <n v="2.6257535710000002"/>
        <n v="4.0448524240000001"/>
        <n v="5.8772002109999999"/>
        <n v="4.6832368439999996"/>
        <n v="4.748093925"/>
        <n v="4.2561326929999996"/>
        <n v="2.7659834640000001"/>
        <n v="4.4651403030000001"/>
        <n v="5.7989026270000004"/>
        <n v="4.0813031049999999"/>
        <n v="4.330203719"/>
        <n v="5.6653667739999998"/>
        <n v="6.2969290259999999"/>
        <n v="4.1658257709999997"/>
        <n v="3.4539141400000002"/>
        <n v="2.0226409630000002"/>
        <n v="2.9669213399999999"/>
        <n v="3.8204632740000002"/>
        <n v="4.6802489679999999"/>
        <n v="2.129850953"/>
        <n v="4.7783087980000003"/>
        <n v="3.0748169669999998"/>
        <n v="5.7759183219999999"/>
        <n v="5.5517275850000001"/>
        <n v="4.0642675549999998"/>
        <n v="5.0073372149999997"/>
        <n v="3.9356350510000002"/>
        <n v="3.2785607639999998"/>
        <n v="5.1460483720000001"/>
        <n v="5.7122249930000004"/>
        <n v="5.3113533620000002"/>
        <n v="5.7417628760000001"/>
        <n v="6.1932459099999999"/>
        <n v="5.9633873150000003"/>
        <n v="4.1027095090000003"/>
        <n v="5.6896572980000002"/>
        <n v="3.0792396050000002"/>
        <n v="4.8116205040000004"/>
        <n v="4.5184326600000002"/>
        <n v="5.115171642"/>
        <n v="3.7443542889999999"/>
        <n v="4.9949636379999998"/>
        <n v="4.312113181"/>
        <n v="6.7789474519999997"/>
        <n v="7.4694336000000003"/>
        <n v="4.3291505399999997"/>
        <n v="2.920092533"/>
        <n v="7.2435864700000003"/>
        <n v="4.9697697649999997"/>
        <n v="2.9562685659999999"/>
        <n v="4.8192046399999997"/>
        <n v="4.6013114220000002"/>
        <n v="3.4833448809999998"/>
        <n v="5.3868894980000004"/>
        <n v="5.7802560300000003"/>
        <n v="3.9525057010000002"/>
        <n v="6.1090840960000001"/>
        <n v="6.2702923559999997"/>
        <n v="6.1903800799999997"/>
        <n v="5.3636015859999997"/>
        <n v="2.5121439909999999"/>
        <n v="5.4933563550000004"/>
        <n v="2.6365910530000001"/>
        <n v="6.1552539419999999"/>
        <n v="3.233474943"/>
        <n v="3.6319623719999998"/>
        <n v="6.1304595959999997"/>
        <n v="2.5226153330000001"/>
        <n v="6.6459404080000004"/>
        <n v="4.5553372019999996"/>
        <n v="4.0071782430000003"/>
        <n v="3.6548259409999999"/>
        <n v="4.1554869769999998"/>
        <n v="2.3663931319999998"/>
        <n v="2.9606647119999998"/>
        <n v="3.9584841279999998"/>
        <n v="5.337391072"/>
        <n v="4.0858381609999999"/>
        <n v="3.9487592650000001"/>
        <n v="7.2189300689999998"/>
        <n v="3.5003948970000001"/>
        <n v="2.4931807899999998"/>
        <n v="6.469704267"/>
        <n v="1.9053686599999999"/>
        <n v="3.4999240880000002"/>
        <n v="2.3110841560000002"/>
        <n v="5.2915071749999996"/>
        <n v="4.4846533400000004"/>
        <n v="4.7905398960000003"/>
        <n v="6.114103225"/>
        <n v="4.0710031390000001"/>
        <n v="3.2303995319999999"/>
        <n v="4.2768641760000001"/>
        <n v="3.4349033360000001"/>
        <n v="4.4563701480000004"/>
        <n v="2.891039363"/>
        <n v="1.9904475180000001"/>
        <n v="6.4212962090000003"/>
        <n v="4.3744071800000004"/>
        <n v="4.2981001110000001"/>
        <n v="5.4594859610000004"/>
        <n v="5.5875131920000003"/>
        <n v="2.995771183"/>
        <n v="5.6734190150000003"/>
        <n v="2.9457429789999998"/>
        <n v="5.7938686590000001"/>
        <n v="3.5573256820000001"/>
        <n v="3.0033840600000001"/>
        <n v="5.2423777549999997"/>
        <n v="3.927173711"/>
        <n v="7.4808294880000004"/>
        <n v="5.3272655200000001"/>
        <n v="7.4154847950000002"/>
        <n v="4.5524445240000002"/>
        <n v="2.4884454499999999"/>
        <n v="1.7803545890000001"/>
        <n v="4.568539597"/>
        <n v="5.4999274009999999"/>
        <n v="6.5640165330000002"/>
        <n v="7.0568990559999998"/>
        <n v="5.5312033559999998"/>
        <n v="4.3867767280000001"/>
        <n v="7.89376897"/>
        <n v="5.0015109769999997"/>
        <n v="3.8397392699999999"/>
        <n v="5.8683794359999997"/>
        <n v="3.9293888369999999"/>
        <n v="4.1498617180000004"/>
        <n v="3.289489176"/>
        <n v="5.3188372480000004"/>
        <n v="5.241750176"/>
        <n v="3.3980162749999998"/>
        <n v="6.7523448000000004"/>
        <n v="5.0518547189999996"/>
        <n v="4.7840070460000002"/>
        <n v="7.2228233409999998"/>
        <n v="3.0621573350000002"/>
        <n v="4.3489991159999999"/>
        <n v="6.4203228340000003"/>
        <n v="4.4103387669999998"/>
        <n v="3.6296097459999999"/>
        <n v="3.1046299340000001"/>
        <n v="2.741858712"/>
        <n v="3.1412425009999998"/>
        <n v="6.1249690660000002"/>
        <n v="5.0563803119999999"/>
        <n v="4.2589290240000004"/>
        <n v="1.6060927570000001"/>
        <n v="5.3312143440000002"/>
        <n v="6.861889487"/>
        <n v="3.8025339759999999"/>
        <n v="3.3382743750000001"/>
        <n v="2.6388536600000001"/>
        <n v="5.3856378019999998"/>
        <n v="5.5243909310000001"/>
        <n v="4.750909783"/>
        <n v="4.2674152110000003"/>
        <n v="3.0106893600000002"/>
        <n v="2.510153549"/>
        <n v="2.642044152"/>
        <n v="7.1459105760000003"/>
        <n v="7.4455753209999997"/>
        <n v="7.4404039920000002"/>
        <n v="3.5852983900000002"/>
        <n v="5.4536118910000004"/>
        <n v="6.811127709"/>
        <n v="2.745986217"/>
        <n v="5.8430464930000001"/>
        <n v="4.1598403450000001"/>
        <n v="7.3173219390000002"/>
        <n v="4.4816493729999998"/>
        <n v="5.3099920599999999"/>
        <n v="3.779247738"/>
        <n v="4.4247203549999998"/>
        <n v="6.5133643960000001"/>
        <n v="4.7965805049999997"/>
        <n v="5.0166287719999998"/>
        <n v="4.8353338790000002"/>
        <n v="3.8961230809999998"/>
        <n v="5.4933249550000003"/>
        <n v="4.9432967520000002"/>
        <n v="3.4107473480000001"/>
        <n v="3.1002343909999999"/>
        <n v="5.553395138"/>
        <n v="5.4661864209999997"/>
        <n v="3.5272098299999999"/>
        <n v="2.137871794"/>
        <n v="3.7952738450000001"/>
        <n v="4.3667425020000001"/>
        <n v="3.6732073820000002"/>
        <n v="6.6169092220000003"/>
        <n v="4.0242992610000003"/>
        <n v="2.5250375580000002"/>
        <n v="7.7954412619999998"/>
        <n v="4.5943107989999996"/>
        <n v="5.6832565300000004"/>
        <n v="9.5445674500000006"/>
        <n v="4.3697875699999997"/>
        <n v="4.9801912599999998"/>
        <n v="6.4251451089999998"/>
        <n v="4.7391695020000002"/>
        <n v="4.6400596319999998"/>
        <n v="5.287465579"/>
        <n v="4.2082934749999996"/>
        <n v="5.1863681550000003"/>
        <n v="7.9281137700000004"/>
        <n v="5.3574775580000003"/>
        <n v="3.9150649049999999"/>
        <n v="4.3654607309999998"/>
        <n v="3.5902026010000001"/>
        <n v="3.9865763890000001"/>
        <n v="2.8111140040000002"/>
        <n v="7.1898291189999997"/>
        <n v="7.003878866"/>
        <n v="6.3244480190000001"/>
        <n v="6.374245717"/>
        <n v="2.9985979880000002"/>
        <n v="3.3522733219999998"/>
        <n v="4.1734263230000002"/>
        <n v="5.3340884979999998"/>
        <n v="7.1253064320000004"/>
        <n v="5.5724587569999997"/>
        <n v="4.4344995420000002"/>
        <n v="6.7250441680000002"/>
        <n v="3.738462411"/>
        <n v="3.2031397930000001"/>
        <n v="5.1525317480000004"/>
        <n v="2.5212365029999999"/>
        <n v="4.5483616680000001"/>
        <n v="3.9673864129999998"/>
        <n v="4.7439375259999998"/>
        <n v="2.6665189740000002"/>
        <n v="4.4772390900000003"/>
        <n v="0.45765755299999999"/>
        <n v="8.3452314419999993"/>
        <n v="3.4830199890000002"/>
        <n v="6.7404730669999999"/>
        <n v="7.3710737200000001"/>
        <n v="4.0797670589999999"/>
        <n v="6.3444385179999996"/>
        <n v="6.7593913539999999"/>
        <n v="6.1352985230000003"/>
        <n v="3.4283591169999998"/>
        <n v="3.6125514440000002"/>
        <n v="2.3591140049999999"/>
        <n v="6.1551588119999998"/>
        <n v="3.386486713"/>
        <n v="6.6508621899999998"/>
        <n v="2.7896237500000001"/>
        <n v="2.709176882"/>
        <n v="5.2495982980000004"/>
        <n v="4.0419486950000003"/>
        <n v="2.7476184410000002"/>
        <n v="7.1088663969999999"/>
        <n v="4.9690124869999996"/>
        <n v="4.6436316949999998"/>
        <n v="5.2267340100000004"/>
        <n v="3.3787494969999998"/>
        <n v="1.782084631"/>
        <n v="0.85223410499999996"/>
        <n v="5.2867225189999996"/>
        <n v="1.460757933"/>
        <n v="4.038976774"/>
        <n v="6.1881886919999998"/>
        <n v="4.1788584660000003"/>
        <n v="3.741983517"/>
        <n v="7.026884387"/>
        <n v="3.3815315460000002"/>
        <n v="4.5424404799999998"/>
        <n v="4.7413691619999998"/>
        <n v="5.4964986519999997"/>
        <n v="4.6729976390000001"/>
        <n v="2.4072539989999999"/>
        <n v="4.8815203809999996"/>
        <n v="4.1375683289999996"/>
        <n v="4.9831842479999997"/>
        <n v="5.0613221890000002"/>
        <n v="2.9830567069999998"/>
        <n v="2.9437884539999999"/>
        <n v="3.6320552770000001"/>
        <n v="6.2877928079999998"/>
        <n v="3.4309453489999999"/>
        <n v="5.2816938630000001"/>
        <n v="4.1491978620000003"/>
        <n v="5.6779237379999996"/>
        <n v="3.075905224"/>
        <n v="4.7347707779999997"/>
        <n v="1.9516365250000001"/>
        <n v="5.3053903160000004"/>
        <n v="1.789328086"/>
        <n v="5.6578809110000003"/>
        <n v="6.538295647"/>
        <n v="5.8145575740000002"/>
        <n v="3.9887338309999998"/>
        <n v="3.45062954"/>
        <n v="5.9837722050000002"/>
        <n v="5.8450863670000004"/>
        <n v="4.5879287050000004"/>
        <n v="6.6645259340000003"/>
        <n v="5.5465369979999997"/>
        <n v="4.8647386780000001"/>
        <n v="4.3291472239999997"/>
        <n v="6.253030979"/>
        <n v="4.417202444"/>
        <n v="4.6133739509999998"/>
        <n v="6.7235354940000001"/>
        <n v="4.2583016349999996"/>
        <n v="3.3200520010000001"/>
        <n v="2.833643516"/>
        <n v="5.8143313240000003"/>
        <n v="3.666479174"/>
        <n v="6.1930614100000003"/>
        <n v="4.851138948"/>
        <n v="6.2191702710000003"/>
        <n v="3.7424324769999999"/>
        <n v="4.2128853980000001"/>
        <n v="3.1131623190000002"/>
        <n v="3.3642080750000001"/>
        <n v="3.4450610230000001"/>
        <n v="3.2187253280000001"/>
        <n v="4.0154425390000004"/>
        <n v="3.4852301539999999"/>
        <n v="3.6572833280000001"/>
        <n v="3.5669548120000001"/>
        <n v="3.3850618020000001"/>
        <n v="5.0063925239999998"/>
        <n v="4.7888972089999999"/>
        <n v="5.6031781980000002"/>
        <n v="6.2626000409999998"/>
        <n v="5.0968196880000001"/>
        <n v="4.0588475580000001"/>
        <n v="7.7427279709999999"/>
        <n v="6.194769473"/>
        <n v="3.2043583959999999"/>
        <n v="4.767380524"/>
        <n v="2.8751692210000002"/>
        <n v="4.4183435500000003"/>
        <n v="5.3610508240000003"/>
        <n v="5.3730439570000001"/>
        <n v="5.1735824209999999"/>
        <n v="3.88394489"/>
        <n v="5.8377180539999998"/>
        <n v="4.050235689"/>
        <n v="4.4216072300000002"/>
        <n v="4.9954803869999997"/>
        <n v="3.557505473"/>
        <n v="4.4159857069999999"/>
        <n v="4.1891086849999999"/>
        <n v="3.5433079439999999"/>
        <n v="2.4076006990000001"/>
        <n v="1.9605446470000001"/>
        <n v="5.0331068649999997"/>
        <n v="4.5002385819999997"/>
        <n v="4.2088885319999996"/>
        <n v="5.541381715"/>
        <n v="5.0170156270000001"/>
        <n v="3.9222385179999999"/>
        <n v="5.1293425880000001"/>
        <n v="3.4436689340000002"/>
        <n v="5.5109371469999999"/>
        <n v="3.9506130060000002"/>
        <n v="2.1432198379999998"/>
        <n v="6.1261094979999999"/>
        <n v="2.9207950629999999"/>
        <n v="5.9556139139999997"/>
        <n v="2.8204487989999998"/>
        <n v="4.8565697249999999"/>
        <n v="2.9755126239999998"/>
        <n v="5.5210562379999999"/>
        <n v="5.9554970489999999"/>
        <n v="2.1520744380000001"/>
        <n v="5.8747273609999997"/>
        <n v="3.631695466"/>
        <n v="2.6574339849999999"/>
        <n v="4.7472742139999999"/>
        <n v="4.8614241810000003"/>
        <n v="3.9293364149999999"/>
        <n v="5.0550059540000003"/>
        <n v="5.820836838"/>
        <n v="3.4309222670000001"/>
        <n v="5.516304162"/>
        <n v="3.5673258990000001"/>
        <n v="4.3985692429999999"/>
        <n v="5.2800862439999996"/>
        <n v="3.067314272"/>
        <n v="4.251213398"/>
        <n v="3.9073965020000001"/>
        <n v="6.3227069379999996"/>
        <n v="3.2371439949999998"/>
        <n v="2.868471805"/>
        <n v="3.989210532"/>
        <n v="5.3528462689999996"/>
        <n v="3.310841682"/>
        <n v="3.1644548079999999"/>
        <n v="4.9454476190000003"/>
        <n v="3.4196809090000002"/>
        <n v="2.6515494899999998"/>
        <n v="5.6695485449999996"/>
        <n v="6.7123511330000003"/>
        <n v="4.0897940750000004"/>
        <n v="5.320908395"/>
        <n v="3.1575037959999999"/>
        <n v="5.2844814160000002"/>
        <n v="8.0608912420000003"/>
        <n v="5.31847461"/>
        <n v="2.257691495"/>
        <n v="6.4531704909999998"/>
        <n v="5.5163364179999999"/>
        <n v="4.7776853839999998"/>
        <n v="3.2774065019999998"/>
        <n v="7.88815898"/>
        <n v="4.4219495560000004"/>
        <n v="4.2471154450000004"/>
        <n v="6.071993891"/>
        <n v="4.7751829319999999"/>
        <n v="6.6371046180000004"/>
        <n v="4.2400168020000004"/>
        <n v="5.1415577060000004"/>
        <n v="3.8839912779999999"/>
        <n v="3.8424862360000001"/>
        <n v="6.3650591439999999"/>
        <n v="6.4436165609999998"/>
        <n v="6.4887669739999998"/>
        <n v="4.2701155929999999"/>
        <n v="4.6384791549999997"/>
        <n v="4.884096521"/>
        <n v="5.737866243"/>
        <n v="4.4879689640000002"/>
        <n v="5.9382586169999998"/>
        <n v="3.8406749480000002"/>
        <n v="4.4757899229999998"/>
        <n v="4.7905077900000004"/>
        <n v="4.8004421979999998"/>
        <n v="5.4419191290000004"/>
        <n v="4.84605598"/>
        <n v="3.1669598950000002"/>
        <n v="3.5790674299999998"/>
        <n v="4.951462147"/>
        <n v="3.40641858"/>
        <n v="2.6688636379999999"/>
        <n v="2.0769553900000002"/>
        <n v="8.2062234549999999"/>
        <n v="5.5371269600000002"/>
        <n v="3.415680746"/>
        <n v="6.0475646840000001"/>
        <n v="3.0841838209999999"/>
        <n v="2.5687594979999999"/>
        <n v="4.032506165"/>
        <n v="3.9229147520000001"/>
        <n v="6.2309164529999999"/>
        <n v="4.8317170569999996"/>
        <n v="3.537331456"/>
        <n v="6.4212919499999996"/>
        <n v="3.0214605190000001"/>
        <n v="5.5350706670000003"/>
        <n v="4.8642907370000001"/>
        <n v="5.2874995929999997"/>
        <n v="6.4767191049999999"/>
        <n v="6.4815037100000001"/>
        <n v="3.814711086"/>
        <n v="5.8381733420000002"/>
        <n v="4.5159540329999999"/>
        <n v="4.2781259199999999"/>
        <n v="3.7518463899999999"/>
        <n v="3.6841357029999999"/>
        <n v="1.9198494500000001"/>
        <n v="4.8486785469999996"/>
        <n v="6.7699722590000002"/>
        <n v="3.939877332"/>
        <n v="4.8636881489999997"/>
        <n v="5.012292521"/>
        <n v="5.81831341"/>
        <n v="1.340375125"/>
        <n v="4.5643541709999997"/>
        <n v="7.479126097"/>
        <n v="3.5172330340000002"/>
        <n v="3.7612499320000001"/>
        <n v="5.9456730569999996"/>
        <n v="3.4749041360000001"/>
        <n v="7.8809584299999997"/>
        <n v="1.994687949"/>
        <n v="6.6364674839999998"/>
        <n v="7.2943362780000003"/>
        <n v="6.8449233469999999"/>
        <n v="3.9085859350000001"/>
        <n v="2.6673317129999998"/>
        <n v="3.922360195"/>
        <n v="3.3280119799999999"/>
        <n v="5.2562013179999996"/>
        <n v="4.4916756739999997"/>
        <n v="3.8742674560000001"/>
        <n v="5.9169875919999999"/>
        <n v="6.0613776159999997"/>
        <n v="6.1071924830000004"/>
        <n v="4.1004534660000003"/>
        <n v="2.6860410880000001"/>
        <n v="6.664332173"/>
        <n v="5.0001714550000003"/>
        <n v="4.9559441780000002"/>
        <n v="5.2286726940000001"/>
        <n v="3.9444576640000002"/>
        <n v="4.0272547479999998"/>
        <n v="2.9258989500000001"/>
        <n v="3.0121502379999998"/>
        <n v="2.8262927109999998"/>
        <n v="4.5004346010000003"/>
        <n v="5.4395369740000001"/>
        <n v="4.0882183579999998"/>
        <n v="2.7983077189999999"/>
        <n v="5.4939386829999997"/>
        <n v="0.972542554"/>
        <n v="7.1492065809999996"/>
        <n v="6.378753122"/>
        <n v="4.3055495600000002"/>
        <n v="6.7613222640000004"/>
        <n v="4.0241170349999997"/>
        <n v="3.418857375"/>
        <n v="13.607846"/>
        <n v="10.406933"/>
        <n v="23.503335"/>
        <n v="2.5285600000000001"/>
        <n v="6.85154"/>
        <n v="24.632594000000001"/>
        <n v="15.436254"/>
        <n v="6.647392"/>
        <n v="3.0259491039999999"/>
        <n v="4.7832147220000003"/>
        <n v="12.256898"/>
        <n v="5.0332001489999998"/>
        <n v="5.0157941590000004"/>
        <n v="4.1228025800000001"/>
        <n v="3.4031920000000002"/>
        <n v="6.9596902030000001"/>
        <n v="4.0682049999999998"/>
        <n v="4.505916"/>
        <n v="2.6746090589999998"/>
        <n v="5.0304626060000004"/>
        <n v="6.6153674200000001"/>
        <n v="5.6196725079999998"/>
        <n v="39.335690999999997"/>
        <n v="6.7313197689999997"/>
        <n v="3.0330771379999999"/>
        <n v="34.174289000000002"/>
        <n v="5.1487853469999996"/>
        <n v="21.541747000000001"/>
        <n v="5.7344092340000001"/>
        <n v="8.0891075249999993"/>
        <n v="5.8900189740000002"/>
        <n v="2.1383991930000001"/>
        <n v="5.2815640469999998"/>
        <n v="5.9603153190000002"/>
        <n v="5.6438920000000001"/>
        <n v="4.7755024239999999"/>
        <n v="16.208867999999999"/>
        <n v="3.6799435460000001"/>
        <n v="3.6501380980000002"/>
        <n v="13.551033"/>
        <n v="3.6694292430000002"/>
        <n v="5.5438328429999997"/>
        <n v="5.6839308600000003"/>
        <n v="4.2040335430000004"/>
        <n v="7.6124559740000004"/>
        <n v="17.895267"/>
        <n v="3.6782850169999999"/>
        <n v="4.2706039699999998"/>
        <n v="5.9796162089999996"/>
        <n v="3.9379569999999999"/>
        <n v="5.4310235799999997"/>
        <n v="39.447349000000003"/>
        <n v="2.2175760000000002"/>
        <n v="1.505239591"/>
        <n v="4.0772214050000004"/>
        <n v="5.3026070089999999"/>
        <n v="5.0268061770000001"/>
        <n v="6.1635721639999996"/>
        <n v="16.278466999999999"/>
        <n v="17.505596000000001"/>
        <n v="17.672459"/>
        <n v="5.6125907220000002"/>
        <n v="4.2142085199999997"/>
        <n v="5.0449249580000002"/>
        <n v="5.8431321489999997"/>
        <n v="4.4724374259999999"/>
        <n v="2.7996164010000002"/>
        <n v="16.230730000000001"/>
        <n v="3.7662373750000002"/>
        <n v="2.4726822930000001"/>
        <n v="4.5181518829999998"/>
        <n v="29.891603"/>
        <n v="6.0561865409999998"/>
        <n v="5.4219808680000003"/>
        <n v="3.0121168790000001"/>
        <n v="3.7212290979999998"/>
        <n v="26.719346000000002"/>
        <n v="3.7920599099999999"/>
        <n v="7.2847400000000002"/>
        <n v="4.0023730009999996"/>
        <n v="6.3652689999999996"/>
        <n v="6.925135"/>
        <n v="14.224235999999999"/>
        <n v="4.0185700359999998"/>
        <n v="5.5178969230000003"/>
        <n v="20.246911999999998"/>
        <n v="3.7599802859999998"/>
        <n v="4.7460105720000003"/>
        <n v="7.7033659999999999"/>
        <n v="13.625529"/>
        <n v="13.615154"/>
        <n v="4.8323232870000004"/>
        <n v="4.6971999340000004"/>
        <n v="7.0471356800000002"/>
        <n v="4.5158804269999999"/>
        <n v="5.2444132269999999"/>
        <n v="3.705673897"/>
        <n v="6.1591992580000001"/>
        <n v="2.7262102960000001"/>
        <n v="4.9661943649999998"/>
        <n v="4.5462067849999999"/>
        <n v="4.036800457"/>
        <n v="5.4132183270000001"/>
        <n v="5.1417829040000003"/>
        <n v="5.8870494889999998"/>
        <n v="3.0161563170000001"/>
        <n v="6.1354716370000002"/>
        <n v="4.1796110659999997"/>
        <n v="4.8173391910000003"/>
        <n v="4.4167148850000002"/>
        <n v="4.5201153590000001"/>
        <n v="5.28442363"/>
        <n v="6.0533413520000003"/>
        <n v="5.4233046680000001"/>
        <n v="4.5991040219999997"/>
        <n v="2.2308921939999999"/>
        <n v="4.1863885740000004"/>
        <n v="2.8103565100000001"/>
        <n v="4.3942203409999996"/>
        <n v="5.6145831150000003"/>
        <n v="5.4613821769999999"/>
        <n v="4.9253796410000001"/>
        <n v="4.3303838800000003"/>
        <n v="4.5713319290000003"/>
        <n v="3.713588514"/>
        <n v="3.2965216220000002"/>
        <n v="5.2724817330000002"/>
        <n v="4.5644856010000003"/>
        <n v="5.1535055759999997"/>
        <n v="4.166339668"/>
        <n v="11.892066"/>
        <n v="4.1801620149999996"/>
        <n v="6.2110397690000001"/>
        <n v="5.970487941"/>
        <n v="18.364605999999998"/>
        <n v="1.7497445579999999"/>
        <n v="6.3045900379999997"/>
        <n v="5.6598277360000004"/>
        <n v="5.8997035650000003"/>
        <n v="4.501998639"/>
        <n v="17.692618620000001"/>
        <n v="4.4820569460000002"/>
        <n v="3.4258737579999998"/>
        <n v="6.1769227369999999"/>
        <n v="2.405569914"/>
        <n v="17.692566530000001"/>
        <n v="4.2544674379999998"/>
        <n v="5.5856398299999999"/>
        <n v="7.4450824879999997"/>
        <n v="4.180933263"/>
        <n v="17.692514429999999"/>
        <n v="4.1809807980000002"/>
        <n v="2.2491871739999998"/>
        <n v="3.4033030960000001"/>
        <n v="7.8020209999999999"/>
        <n v="17.692462339999999"/>
        <n v="10.435959"/>
        <n v="15.20183201"/>
        <n v="14.82257293"/>
        <n v="4.6022014630000001"/>
        <n v="3.0057639059999999"/>
        <n v="3.3081356309999999"/>
        <n v="2.9860196029999999"/>
        <n v="3.1552180550000002"/>
        <n v="3.7629037410000001"/>
        <n v="2.9557327080000002"/>
        <n v="6.8392745899999996"/>
        <n v="17.692410249999998"/>
        <n v="17.69235815"/>
        <n v="4.3796482340000003"/>
        <n v="17.69230606"/>
        <n v="5.8152931219999999"/>
        <n v="6.8262941819999998"/>
        <n v="3.8017330629999999"/>
        <n v="5.7153079030000002"/>
        <n v="4.620193403"/>
        <n v="5.3253999219999999"/>
        <n v="7.1466474880000002"/>
        <n v="5.2486085390000001"/>
        <n v="4.8355673860000001"/>
        <n v="4.9139476999999996"/>
        <n v="3.482237059"/>
        <n v="4.4113657220000002"/>
        <n v="4.6787314100000001"/>
        <n v="5.44525565"/>
        <n v="2.6532541049999998"/>
        <n v="17.692253959999999"/>
        <n v="14.44331384"/>
        <n v="4.1994323959999997"/>
        <n v="6.901827666"/>
        <n v="4.2079882959999999"/>
        <n v="4.7374526799999996"/>
        <n v="3.1487243989999998"/>
        <n v="14.06405475"/>
        <n v="11.941126000000001"/>
        <n v="4.9653993730000003"/>
        <n v="2.78118643"/>
        <n v="2.9230313269999999"/>
        <n v="3.6349078810000002"/>
        <n v="12.8691928"/>
        <n v="4.0047393080000004"/>
        <n v="5.8139022159999998"/>
        <n v="5.3878503809999998"/>
        <n v="2.7126984529999998"/>
        <n v="11.292913"/>
        <n v="4.5446126209999997"/>
        <n v="4.7534597879999998"/>
        <n v="3.0069869950000001"/>
        <n v="3.903631072"/>
        <n v="7.2226268009999997"/>
        <n v="3.5138114420000002"/>
        <n v="2.2971333079999998"/>
        <n v="3.9411607480000002"/>
        <n v="3.7189600559999998"/>
        <n v="4.7193309040000004"/>
        <n v="2.4075119090000001"/>
        <n v="5.8842715500000002"/>
        <n v="9.7166332000000004"/>
        <n v="4.864372887"/>
        <n v="6.4794592780000002"/>
        <n v="3.9383684400000001"/>
        <n v="2.4887816329999999"/>
        <n v="3.9688689419999998"/>
        <n v="2.5289239160000001"/>
        <n v="0.89087596499999999"/>
        <n v="4.8823069050000001"/>
        <n v="8.1403534000000004"/>
        <n v="4.9982807449999997"/>
        <n v="4.7127287400000002"/>
        <n v="5.9763426109999997"/>
        <n v="3.2851729349999998"/>
        <n v="1.6050549359999999"/>
        <n v="6.5640736000000004"/>
        <n v="6.2464351159999998"/>
        <n v="2.4515494539999998"/>
        <n v="3.5933009440000001"/>
        <n v="4.8877530360000003"/>
        <n v="6.8795703240000003"/>
        <n v="5.283380223"/>
        <n v="5.6595829459999996"/>
        <n v="7.04589467"/>
        <n v="2.8140455129999999"/>
        <n v="5.0283758360000004"/>
        <n v="3.699967343"/>
        <n v="7.8388884799999996"/>
        <n v="6.0434331549999998"/>
        <n v="3.1632424590000001"/>
        <n v="4.4157957640000003"/>
        <n v="5.5551162280000002"/>
        <n v="6.5937722680000004"/>
        <n v="3.3066811820000002"/>
        <n v="5.3918309879999997"/>
        <n v="3.1444112999999998"/>
        <n v="3.1645267430000001"/>
        <n v="6.2773632289999997"/>
        <n v="4.936829242"/>
        <n v="5.4600532700000004"/>
        <n v="4.9877938000000004"/>
        <n v="3.4115139999999999"/>
        <n v="5.6778813189999999"/>
        <n v="4.7473358360000004"/>
        <n v="5.1523698700000002"/>
        <n v="5.5003005979999999"/>
        <n v="6.6067489070000001"/>
        <n v="3.4200452800000001"/>
        <n v="5.017381705"/>
        <n v="3.2819219579999999"/>
        <n v="3.7192269960000002"/>
        <n v="4.4195236219999998"/>
        <n v="5.8158461749999999"/>
        <n v="2.4442263089999998"/>
        <n v="4.1625598310000003"/>
        <n v="4.5722375389999996"/>
        <n v="5.878971795"/>
        <n v="5.4649111660000003"/>
        <n v="2.9325629219999998"/>
        <n v="1.8058600810000001"/>
        <n v="4.1598931859999997"/>
        <n v="6.0369877809999997"/>
        <n v="2.9977122070000002"/>
        <n v="2.2006030249999999"/>
        <n v="4.6981720869999997"/>
        <n v="3.727231857"/>
        <n v="2.7334914260000001"/>
        <n v="5.7474770050000004"/>
        <n v="4.3596981039999996"/>
        <n v="5.703258269"/>
        <n v="5.3733312790000003"/>
        <n v="3.9836820240000002"/>
        <n v="4.5180434299999996"/>
        <n v="7.1463267679999998"/>
        <n v="5.1399341459999999"/>
        <n v="4.8071690069999997"/>
        <n v="1.020184328"/>
        <n v="5.3635119199999997"/>
        <n v="5.0928558339999999"/>
        <n v="3.8227968880000001"/>
        <n v="5.0151946040000004"/>
        <n v="3.3586209550000001"/>
        <n v="2.5151016240000001"/>
        <n v="3.9128402370000002"/>
        <n v="4.0646973639999997"/>
        <n v="4.4603868520000001"/>
        <n v="6.544193173"/>
        <n v="5.5686686600000002"/>
        <n v="5.820855892"/>
        <n v="4.8149594389999999"/>
        <n v="3.6593872790000002"/>
        <n v="3.492855847"/>
        <n v="5.5754933209999997"/>
        <n v="0.96344277899999997"/>
        <n v="4.8286308949999999"/>
        <n v="3.6176548799999999"/>
        <n v="4.1027405300000002"/>
        <n v="6.4661562860000004"/>
        <n v="8.1103886200000002"/>
        <n v="4.3462929079999997"/>
        <n v="7.5347257440000002"/>
        <n v="3.6895851500000001"/>
        <n v="8.6504161509999999"/>
        <n v="3.950159593"/>
        <n v="4.4872094369999997"/>
        <n v="3.4195765840000001"/>
        <n v="5.1352964849999996"/>
        <n v="2.436426376"/>
        <n v="4.9919879319999998"/>
        <n v="6.8320542240000002"/>
        <n v="2.2993569100000002"/>
        <n v="2.9213495730000001"/>
        <n v="3.815955846"/>
        <n v="6.3766990540000004"/>
        <n v="0.83029315999999997"/>
        <n v="2.893892605"/>
        <n v="4.2979186609999998"/>
        <n v="5.9847363119999999"/>
        <n v="5.764774117"/>
        <n v="6.2767458209999996"/>
        <n v="2.8941754209999999"/>
        <n v="6.9239954829999997"/>
        <n v="6.1842487339999996"/>
        <n v="5.3217502980000004"/>
        <n v="7.5816892410000003"/>
        <n v="8.0435225209999999"/>
        <n v="6.400085013"/>
        <n v="2.7195172080000001"/>
        <n v="1.828499112"/>
        <n v="4.0581057429999996"/>
        <n v="2.4464356719999998"/>
        <n v="7.1211621420000002"/>
        <n v="6.3957953749999996"/>
        <n v="5.5681856769999998"/>
        <n v="3.7970348450000002"/>
        <n v="2.6703088199999998"/>
        <n v="1.8708944510000001"/>
        <n v="3.0965566020000002"/>
        <n v="3.9308878749999998"/>
        <n v="3.6780037010000002"/>
        <n v="7.5825336080000003"/>
        <n v="5.8051052160000003"/>
        <n v="4.7366461810000002"/>
        <n v="3.8106336879999998"/>
        <n v="2.263334027"/>
        <n v="4.9019307740000002"/>
        <n v="6.6022293999999997"/>
        <n v="6.7148086469999999"/>
        <n v="5.483190606"/>
        <n v="4.8642304510000001"/>
        <n v="1.8543757190000001"/>
        <n v="1.7625409949999999"/>
        <n v="3.1049129639999999"/>
        <n v="3.981564675"/>
        <n v="4.0117226429999997"/>
        <n v="2.5004962000000002"/>
        <n v="4.1529325650000004"/>
        <n v="1.982701101"/>
        <n v="4.4023055080000004"/>
        <n v="6.212316951"/>
        <n v="4.1234614399999998"/>
        <n v="4.5547405669999996"/>
        <n v="2.692014119"/>
        <n v="6.5208390180000002"/>
        <n v="7.880568437"/>
        <n v="5.7030593720000002"/>
        <n v="5.6889002880000001"/>
        <n v="4.0818105960000004"/>
        <n v="3.4526507610000001"/>
        <n v="5.6571950559999999"/>
        <n v="4.2874856189999999"/>
        <n v="4.1901393889999996"/>
        <n v="3.940692227"/>
        <n v="4.3576678810000002"/>
        <n v="5.0278154019999999"/>
        <n v="5.9545908949999999"/>
        <n v="4.1438846939999996"/>
        <n v="4.2701196570000004"/>
        <n v="3.4833603019999999"/>
        <n v="6.5206459260000003"/>
        <n v="5.6938602400000002"/>
        <n v="4.7180007890000004"/>
        <n v="3.9803639830000002"/>
        <n v="6.5598953299999998"/>
        <n v="4.7422454839999997"/>
        <n v="4.4706565859999996"/>
        <n v="7.6954500599999998"/>
        <n v="6.4438293189999998"/>
        <n v="4.9215747209999998"/>
        <n v="3.975351415"/>
        <n v="4.5879019049999998"/>
        <n v="4.770995407"/>
        <n v="5.2694514799999999"/>
        <n v="4.4851699729999996"/>
        <n v="3.721499976"/>
        <n v="3.28430673"/>
        <n v="5.4428317440000002"/>
        <n v="5.0970308400000004"/>
        <n v="3.4026406370000002"/>
        <n v="5.2158208789999998"/>
        <n v="4.1179249599999999"/>
        <n v="3.2920287510000001"/>
        <n v="2.9498669500000001"/>
        <n v="4.5857239849999996"/>
        <n v="5.8906879730000004"/>
        <n v="4.0027153560000004"/>
        <n v="2.216573211"/>
        <n v="4.4527913979999996"/>
        <n v="4.3150250330000004"/>
        <n v="3.5065489890000001"/>
        <n v="4.7421532280000003"/>
        <n v="3.976020133"/>
        <n v="4.423679441"/>
        <n v="5.5661549920000004"/>
        <n v="3.6385008609999998"/>
        <n v="5.9020326580000004"/>
        <n v="4.5879724370000003"/>
        <n v="5.4908893680000004"/>
        <n v="7.2538049610000002"/>
        <n v="8.0266977900000001"/>
        <n v="6.976997109"/>
        <n v="4.952818207"/>
        <n v="4.6805203410000003"/>
        <n v="8.3184143059999993"/>
        <n v="2.6682337060000001"/>
        <n v="3.104397729"/>
        <n v="4.1114126029999998"/>
        <n v="4.5631042160000002"/>
        <n v="4.4761880420000004"/>
        <n v="5.7611556559999997"/>
        <n v="2.4679607269999999"/>
        <n v="1.8279459179999999"/>
        <n v="3.8354107910000002"/>
        <n v="5.3920486739999998"/>
        <n v="6.2247499880000001"/>
        <n v="4.0306899749999996"/>
        <n v="4.5359476140000003"/>
        <n v="5.1453640900000002"/>
        <n v="3.4805313099999999"/>
        <n v="5.3217478099999997"/>
        <n v="5.6929176510000001"/>
        <n v="4.911262528"/>
        <n v="4.4800708790000003"/>
        <n v="4.4123331520000004"/>
        <n v="1.8533668139999999"/>
        <n v="6.3836348850000002"/>
        <n v="5.700006707"/>
        <n v="0.69293142100000005"/>
        <n v="6.3303066809999997"/>
        <n v="4.0396033899999999"/>
        <n v="5.5786646309999997"/>
        <n v="2.3856272719999998"/>
        <n v="2.8119217120000002"/>
        <n v="6.1937105160000003"/>
        <n v="3.7062561139999999"/>
        <n v="2.9954112519999998"/>
        <n v="6.2494230980000003"/>
        <n v="1.8552159989999999"/>
        <n v="4.0038787510000002"/>
        <n v="3.135109693"/>
        <n v="3.1859640859999998"/>
        <n v="4.4969323939999999"/>
        <n v="2.9071877719999999"/>
        <n v="2.3259777239999999"/>
        <n v="5.3711792899999997"/>
        <n v="6.5812129869999998"/>
        <n v="3.8428377540000001"/>
        <n v="5.583436507"/>
        <n v="3.4107179250000002"/>
        <n v="2.4667005689999999"/>
        <n v="4.0432711719999999"/>
        <n v="5.6804657949999999"/>
        <n v="2.719550672"/>
        <n v="4.8460663899999998"/>
        <n v="3.302042202"/>
        <n v="5.7384821219999997"/>
        <n v="2.4975979559999999"/>
        <n v="4.1666193030000001"/>
        <n v="4.4808883210000001"/>
        <n v="4.0125568490000001"/>
        <n v="3.844256009"/>
        <n v="5.0427218329999999"/>
        <n v="3.7152687059999998"/>
        <n v="2.986192333"/>
        <n v="3.6210733030000002"/>
        <n v="5.0688958609999997"/>
        <n v="6.5016399079999996"/>
        <n v="8.141919691"/>
        <n v="5.201013627"/>
        <n v="4.5605857990000001"/>
        <n v="2.5174369190000001"/>
        <n v="3.6367854570000002"/>
        <n v="5.7398385540000003"/>
        <n v="5.300878269"/>
        <n v="5.5598463709999999"/>
        <n v="5.7264194640000001"/>
        <n v="4.9456202850000004"/>
        <n v="4.4540205520000002"/>
        <n v="3.5855886570000002"/>
        <n v="2.6136816679999999"/>
        <n v="7.3614082940000003"/>
        <n v="6.0585597890000003"/>
        <n v="4.8341740120000001"/>
        <n v="4.438908219"/>
        <n v="6.8990596479999997"/>
        <n v="4.8727628349999996"/>
        <n v="3.2469947659999998"/>
        <n v="4.8088841960000002"/>
        <n v="3.6756887319999998"/>
        <n v="4.3108990299999999"/>
        <n v="3.6579158199999999"/>
        <n v="4.6343545600000002"/>
        <n v="5.5587409389999998"/>
        <n v="5.5474604149999998"/>
        <n v="3.5233109100000002"/>
        <n v="2.2545392190000002"/>
        <n v="3.1870456960000002"/>
        <n v="5.4175200920000002"/>
        <n v="4.0127847609999998"/>
        <n v="4.4638848549999999"/>
        <n v="2.7530797869999999"/>
        <n v="5.657365972"/>
        <n v="3.6530092609999998"/>
        <n v="6.8592444290000003"/>
        <n v="4.763341606"/>
        <n v="5.1394799999999998"/>
        <n v="8.1801123029999996"/>
        <n v="3.9362342400000001"/>
        <n v="5.4010133219999998"/>
        <n v="3.753755553"/>
        <n v="4.0062958289999999"/>
        <n v="4.8921886030000001"/>
        <n v="1.6117604969999999"/>
        <n v="5.0820393700000004"/>
        <n v="4.3524965809999996"/>
        <n v="4.559449979"/>
        <n v="3.8737767399999998"/>
        <n v="3.3174815930000001"/>
        <n v="2.9582952819999999"/>
        <n v="4.6262940219999997"/>
        <n v="5.9204861549999999"/>
        <n v="3.642271719"/>
        <n v="7.3362069920000001"/>
        <n v="3.392302887"/>
        <n v="5.4874120250000002"/>
        <n v="3.048656238"/>
        <n v="3.9977275140000001"/>
        <n v="3.8208371149999998"/>
        <n v="3.6392481210000001"/>
        <n v="6.8018220090000003"/>
        <n v="6.1899279089999997"/>
        <n v="4.6839528799999997"/>
        <n v="6.6448034360000001"/>
        <n v="5.2309698129999997"/>
        <n v="3.2022115059999998"/>
        <n v="5.2352582600000002"/>
        <n v="4.938215177"/>
        <n v="4.5232387879999996"/>
        <n v="5.6619703020000003"/>
        <n v="3.5168704079999999"/>
        <n v="5.3590961000000004"/>
        <n v="6.5626603919999997"/>
        <n v="8.0515820809999994"/>
        <n v="4.830583077"/>
        <n v="4.6359169700000002"/>
        <n v="2.8599459700000001"/>
        <n v="3.8973440689999999"/>
        <n v="4.1818376590000002"/>
        <n v="1.535941628"/>
        <n v="4.0781681890000003"/>
        <n v="2.903001685"/>
        <n v="1.2938567670000001"/>
        <n v="4.350826745"/>
        <n v="2.5894440400000001"/>
        <n v="4.781034344"/>
        <n v="5.3805047669999997"/>
        <n v="3.781847886"/>
        <n v="5.5192697329999998"/>
        <n v="3.0496935669999998"/>
        <n v="4.9766924589999997"/>
        <n v="5.9130313790000004"/>
        <n v="3.01399266"/>
        <n v="6.2690950399999998"/>
        <n v="5.1547415819999998"/>
        <n v="2.8954031059999998"/>
        <n v="7.1042841389999998"/>
        <n v="4.8904630510000002"/>
        <n v="4.2403716879999998"/>
        <n v="3.4122895400000002"/>
        <n v="5.558620254"/>
        <n v="5.1258718459999999"/>
        <n v="3.4266125189999999"/>
        <n v="4.2967738659999997"/>
        <n v="1.400798902"/>
        <n v="5.7214010120000003"/>
        <n v="6.571685757"/>
        <n v="3.9910205599999999"/>
        <n v="4.1491516620000004"/>
        <n v="4.8158954630000004"/>
        <n v="2.1803277410000002"/>
        <n v="4.7114777180000003"/>
        <n v="2.968868547"/>
        <n v="5.4381416800000002"/>
        <n v="4.8947184970000004"/>
        <n v="4.6320566919999999"/>
        <n v="1.5506565539999999"/>
        <n v="3.02428425"/>
        <n v="1.7545259289999999"/>
        <n v="7.7309226559999997"/>
        <n v="3.1036448600000002"/>
        <n v="3.5986826619999999"/>
        <n v="4.3113536300000002"/>
        <n v="4.2271713889999996"/>
        <n v="2.1211186959999999"/>
        <n v="4.1678891189999998"/>
        <n v="4.3488306510000001"/>
        <n v="3.0580548909999998"/>
        <n v="4.8130574260000003"/>
        <n v="2.9000217190000002"/>
        <n v="6.5894844810000004"/>
        <n v="1.7915821119999999"/>
        <n v="3.5637613269999999"/>
        <n v="6.2033812370000003"/>
        <n v="4.1655020489999997"/>
        <n v="5.6412973339999999"/>
        <n v="6.6791939359999999"/>
        <n v="4.1529685499999998"/>
        <n v="4.321579507"/>
        <n v="5.2331716229999996"/>
        <n v="6.7236242349999999"/>
        <n v="3.6831585210000002"/>
        <n v="4.3261177369999997"/>
        <n v="5.7924046410000001"/>
        <n v="5.8116432089999996"/>
        <n v="3.8134563899999998"/>
        <n v="5.5649367720000003"/>
        <n v="5.6483057399999996"/>
        <n v="4.1727811839999998"/>
        <n v="4.4738705830000001"/>
        <n v="4.2807787470000003"/>
        <n v="3.9937289279999999"/>
        <n v="2.9729028770000001"/>
        <n v="7.319838646"/>
        <n v="7.7608281010000004"/>
        <n v="4.7179013559999996"/>
        <n v="4.189240012"/>
        <n v="5.3815691210000001"/>
        <n v="5.5096370639999996"/>
        <n v="6.0442114829999998"/>
        <n v="4.5660982939999997"/>
        <n v="7.4412372280000003"/>
        <n v="5.6048584510000001"/>
        <n v="5.7368958670000003"/>
        <n v="4.3807033100000004"/>
        <n v="2.6528596129999999"/>
        <n v="4.6210589139999998"/>
        <n v="2.6996565640000001"/>
        <n v="4.3085804850000002"/>
        <n v="2.8575548290000001"/>
        <n v="2.4315631729999998"/>
        <n v="4.8731603410000002"/>
        <n v="3.8519626200000001"/>
        <n v="3.214865868"/>
        <n v="6.0895198830000004"/>
        <n v="5.4855679200000003"/>
        <n v="4.6192597449999999"/>
        <n v="4.5360690840000002"/>
        <n v="4.7048380270000001"/>
        <n v="5.4107201720000004"/>
        <n v="5.27979501"/>
        <n v="3.0735782359999999"/>
        <n v="3.2615419729999999"/>
        <n v="5.9486545900000003"/>
        <n v="4.307390185"/>
        <n v="4.921041582"/>
        <n v="2.8957114220000002"/>
        <n v="3.6804426449999998"/>
        <n v="4.1183292890000001"/>
        <n v="6.0238778079999999"/>
        <n v="3.6694118229999999"/>
        <n v="5.4703660520000001"/>
        <n v="3.8646867060000001"/>
        <n v="3.6958524160000001"/>
        <n v="5.7988356400000001"/>
        <n v="5.8528607199999998"/>
        <n v="5.01478716"/>
        <n v="6.5198730989999998"/>
        <n v="3.1597260760000001"/>
        <n v="5.5345709679999997"/>
        <n v="5.8725083429999998"/>
        <n v="6.6130977660000001"/>
        <n v="4.8523215410000002"/>
        <n v="2.833840913"/>
        <n v="6.9543749090000002"/>
        <n v="3.7333992070000002"/>
        <n v="4.0502557650000002"/>
        <n v="3.9368333959999999"/>
        <n v="5.6142359009999998"/>
        <n v="6.4076625160000003"/>
        <n v="2.7826752209999999"/>
        <n v="4.9754691089999996"/>
        <n v="8.7605201489999995"/>
        <n v="1.1078286260000001"/>
        <n v="6.3735648329999997"/>
        <n v="4.5825439220000002"/>
        <n v="5.5300850510000004"/>
        <n v="4.8552274840000003"/>
        <n v="2.809461405"/>
        <n v="4.123063395"/>
        <n v="3.0736958730000001"/>
        <n v="1.5199625569999999"/>
        <n v="5.5955289700000002"/>
        <n v="4.9989559870000004"/>
        <n v="4.1601592580000002"/>
        <n v="3.1422495050000001"/>
        <n v="3.5369401439999999"/>
        <n v="1.828859537"/>
        <n v="4.901837757"/>
        <n v="3.833225917"/>
        <n v="5.3962791899999996"/>
        <n v="1.5754108229999999"/>
        <n v="6.5691059980000004"/>
        <n v="4.1601244790000003"/>
        <n v="4.5657077340000001"/>
        <n v="6.3786351110000004"/>
        <n v="5.2968974920000003"/>
        <n v="6.3170856129999997"/>
        <n v="0.82718220499999995"/>
        <n v="3.4892450180000001"/>
        <n v="5.7547283849999999"/>
        <n v="5.8821022039999997"/>
        <n v="5.2255335719999998"/>
        <n v="5.0224666090000003"/>
        <n v="3.810570995"/>
        <n v="4.7814102150000002"/>
        <n v="3.5853962020000001"/>
        <n v="8.1715635679999998"/>
        <n v="3.033234985"/>
        <n v="3.855810162"/>
        <n v="0.40827055800000001"/>
        <n v="4.2145906149999997"/>
        <n v="3.4214729510000002"/>
        <n v="4.7586406710000002"/>
        <n v="4.2494546279999996"/>
        <n v="3.6130458060000001"/>
        <n v="3.6774049029999998"/>
        <n v="5.6498492760000003"/>
        <n v="3.543194851"/>
        <n v="5.4178463810000004"/>
        <n v="7.3885615969999998"/>
        <n v="4.0266361210000001"/>
        <n v="4.1355492900000002"/>
        <n v="6.258446717"/>
        <n v="3.258408652"/>
        <n v="6.0383470389999996"/>
        <n v="6.7065920800000001"/>
        <n v="1.518009631"/>
        <n v="9.0942946399999993"/>
        <n v="4.4097026960000001"/>
        <n v="3.491646426"/>
        <n v="5.7028152390000004"/>
        <n v="4.0618814829999996"/>
        <n v="4.2690828700000001"/>
        <n v="5.0974777570000001"/>
        <n v="3.5390030729999999"/>
        <n v="5.3656606670000002"/>
        <n v="3.3339396589999999"/>
        <n v="3.8886921139999999"/>
        <n v="2.4602030620000002"/>
        <n v="3.151031658"/>
        <n v="7.8318544499999998"/>
        <n v="3.0388252910000002"/>
        <n v="4.0151156979999998"/>
        <n v="3.726068095"/>
        <n v="4.2984328019999998"/>
        <n v="4.863227631"/>
        <n v="7.1910610029999997"/>
        <n v="3.779287289"/>
        <n v="2.880026564"/>
        <n v="4.7638437160000002"/>
        <n v="4.0138386500000003"/>
        <n v="6.4115424980000002"/>
        <n v="5.417870368"/>
        <n v="4.4749630820000004"/>
        <n v="4.1090025819999996"/>
        <n v="5.1826577870000001"/>
        <n v="4.7314622249999996"/>
        <n v="4.8948527860000004"/>
        <n v="3.7358813870000001"/>
        <n v="4.6534740939999999"/>
        <n v="5.4460529299999996"/>
        <n v="3.0074160270000001"/>
        <n v="5.3826793579999999"/>
        <n v="2.1425095160000001"/>
        <n v="2.8292526140000001"/>
        <n v="4.9460336759999999"/>
        <n v="4.0070009960000004"/>
        <n v="5.3296182080000003"/>
        <n v="1.8672852799999999"/>
        <n v="6.6423439960000001"/>
        <n v="5.5559287189999997"/>
        <n v="4.1899657699999997"/>
        <n v="5.3167032120000002"/>
        <n v="3.8997352009999999"/>
        <n v="5.9445407399999999"/>
        <n v="5.3410050790000003"/>
        <n v="5.5652812210000002"/>
        <n v="4.6302292749999996"/>
        <n v="5.3790501170000002"/>
        <n v="4.6489778570000002"/>
        <n v="4.1605561929999997"/>
        <n v="5.2930253819999997"/>
        <n v="7.8321657089999999"/>
        <n v="3.8637635970000002"/>
        <n v="3.2163523330000001"/>
        <n v="2.9421447180000002"/>
        <n v="4.1058974319999999"/>
        <n v="3.1277750320000002"/>
        <n v="4.2234085690000001"/>
        <n v="4.8723304609999998"/>
        <n v="3.356829217"/>
        <n v="2.6299680950000002"/>
        <n v="3.1686188340000001"/>
        <n v="4.9940806249999996"/>
        <n v="5.7828254159999997"/>
        <n v="6.5414336640000004"/>
        <n v="3.0171158"/>
        <n v="3.8269616549999999"/>
        <n v="5.5392499820000003"/>
        <n v="2.808310225"/>
        <n v="6.2565919169999997"/>
        <n v="2.862801932"/>
        <n v="6.1264036060000002"/>
        <n v="4.098577111"/>
        <n v="5.5092218949999996"/>
        <n v="5.6027983170000004"/>
        <n v="5.5534254479999996"/>
        <n v="4.3428261470000002"/>
        <n v="5.1473972379999999"/>
        <n v="3.588418731"/>
        <n v="5.1396598390000001"/>
        <n v="4.768839506"/>
        <n v="3.906185351"/>
        <n v="6.0442990459999999"/>
        <n v="6.3671464970000002"/>
        <n v="2.6589298879999999"/>
        <n v="5.5119219279999996"/>
        <n v="5.558713698"/>
        <n v="5.6710205199999999"/>
        <n v="5.5292443369999997"/>
        <n v="3.505359055"/>
        <n v="4.6451062480000003"/>
        <n v="5.8074875019999999"/>
        <n v="1.3318183219999999"/>
        <n v="5.816993868"/>
        <n v="2.7654262169999999"/>
        <n v="5.3580839129999998"/>
        <n v="3.2282966219999998"/>
        <n v="6.2197012190000001"/>
        <n v="4.0265426629999999"/>
        <n v="5.6383005470000001"/>
        <n v="4.4966853110000002"/>
        <n v="5.923759413"/>
        <n v="3.9573432689999999"/>
        <n v="4.577209345"/>
        <n v="4.5332994439999998"/>
        <n v="2.4791809370000002"/>
        <n v="3.1392705250000001"/>
        <n v="4.7081823580000002"/>
        <n v="5.4204338630000004"/>
        <n v="2.6433957509999999"/>
        <n v="3.8905553880000001"/>
        <n v="2.88457184"/>
        <n v="5.646447802"/>
        <n v="6.3762824240000002"/>
        <n v="7.2151761319999999"/>
        <n v="4.4306986559999997"/>
        <n v="3.368441995"/>
        <n v="1.9474683850000001"/>
        <n v="1.9495992550000001"/>
        <n v="4.9918717419999998"/>
        <n v="2.8139308289999998"/>
        <n v="4.4307629349999997"/>
        <n v="4.00076549"/>
        <n v="4.3906406660000004"/>
        <n v="2.1754210710000002"/>
        <n v="7.0940852019999996"/>
        <n v="3.921795049"/>
        <n v="1.739139252"/>
        <n v="6.1097214229999999"/>
        <n v="4.091479606"/>
        <n v="5.1494920320000004"/>
        <n v="1.6925110000000001"/>
        <n v="1.8366248839999999"/>
        <n v="5.1013015910000004"/>
        <n v="5.4551380290000004"/>
        <n v="5.3783540509999996"/>
        <n v="5.0684003479999999"/>
        <n v="4.202907229"/>
        <n v="6.3539561679999998"/>
        <n v="4.8094188999999998"/>
        <n v="5.8997211529999998"/>
        <n v="8.3975382730000003"/>
        <n v="5.2449625270000002"/>
        <n v="6.1821766709999997"/>
        <n v="6.1734925040000004"/>
        <n v="4.9758409500000003"/>
        <n v="3.205741766"/>
        <n v="4.5351580299999998"/>
        <n v="5.3243666059999999"/>
        <n v="6.3141694069999996"/>
        <n v="6.5442057440000001"/>
        <n v="5.283717287"/>
        <n v="4.6794692539999998"/>
        <n v="7.3350320890000003"/>
        <n v="5.7215863029999996"/>
        <n v="5.0829140009999998"/>
        <n v="4.1235060409999997"/>
        <n v="5.3113762529999997"/>
        <n v="1.567530155"/>
        <n v="6.0873223750000003"/>
        <n v="2.5801003040000001"/>
        <n v="4.8010872950000003"/>
        <n v="0.62262149"/>
        <n v="3.9098555949999998"/>
        <n v="3.8680929040000001"/>
        <n v="3.2435924819999999"/>
        <n v="5.0368998960000004"/>
        <n v="4.5226267260000004"/>
        <n v="2.982424983"/>
        <n v="5.7273521870000001"/>
        <n v="3.8144372359999998"/>
        <n v="6.392528628"/>
        <n v="7.7350900510000002"/>
        <n v="3.558463438"/>
        <n v="3.063668281"/>
        <n v="6.6180543680000001"/>
        <n v="4.3820274980000002"/>
        <n v="5.3168345109999997"/>
        <n v="4.0195489630000001"/>
        <n v="5.5376636770000003"/>
        <n v="6.887633975"/>
        <n v="3.6944614819999999"/>
        <n v="2.5602322719999999"/>
        <n v="5.7677190979999997"/>
        <n v="6.7813181279999997"/>
        <n v="4.8492569919999999"/>
        <n v="5.2110762790000003"/>
        <n v="2.9558801049999999"/>
        <n v="1.8456767759999999"/>
        <n v="6.75756595"/>
        <n v="8.614835867"/>
        <n v="4.2845846859999996"/>
        <n v="3.458544034"/>
        <n v="3.8504619099999999"/>
        <n v="3.8310490760000002"/>
        <n v="2.4588155220000001"/>
        <n v="4.7941860329999999"/>
        <n v="6.1107549509999997"/>
        <n v="3.9877308419999999"/>
        <n v="4.7756024110000004"/>
        <n v="5.270897283"/>
        <n v="7.1340398770000002"/>
        <n v="5.4607591019999999"/>
        <n v="6.184630984"/>
        <n v="1.148303595"/>
        <n v="5.4835872209999996"/>
        <n v="5.7472662330000004"/>
        <n v="4.6772106369999999"/>
        <n v="3.0484476690000002"/>
        <n v="2.9256884649999999"/>
        <n v="3.3196819849999999"/>
        <n v="1.853980255"/>
        <n v="3.8231643989999999"/>
        <n v="8.6748571349999999"/>
        <n v="4.0866593509999998"/>
        <n v="4.5090818090000004"/>
        <n v="3.128087158"/>
        <n v="3.9807668970000001"/>
        <n v="4.3953604159999999"/>
        <n v="6.322122158"/>
        <n v="2.5203378820000002"/>
        <n v="5.2598155350000004"/>
        <n v="5.3744197949999997"/>
        <n v="3.7432763420000001"/>
        <n v="3.3418925260000001"/>
        <n v="2.1706629770000001"/>
        <n v="4.6301029500000004"/>
        <n v="5.319926669"/>
        <n v="3.4703687190000001"/>
        <n v="4.1713874610000001"/>
        <n v="4.5010315490000004"/>
        <n v="3.2666382180000002"/>
        <n v="3.6505537239999999"/>
        <n v="4.2275953890000002"/>
        <n v="5.7508272519999997"/>
        <n v="2.0962689179999998"/>
        <n v="5.2908579869999999"/>
        <n v="4.9592581129999997"/>
        <n v="7.1816466219999997"/>
        <n v="3.6655881780000001"/>
        <n v="4.4232266170000001"/>
        <n v="4.2007070679999998"/>
        <n v="3.2862281210000002"/>
        <n v="4.3657577559999998"/>
        <n v="4.5922833120000002"/>
        <n v="3.1143225220000001"/>
        <n v="2.0922339239999999"/>
        <n v="2.6036076050000001"/>
        <n v="4.6294457229999999"/>
        <n v="2.750675856"/>
        <n v="6.8454429579999996"/>
        <n v="4.595396901"/>
        <n v="5.9643319869999996"/>
        <n v="4.6538627510000001"/>
        <n v="4.5916385860000002"/>
        <n v="1.7879900470000001"/>
        <n v="4.2953231790000004"/>
        <n v="1.71009023"/>
        <n v="2.7857453419999998"/>
        <n v="4.5619942010000001"/>
        <n v="3.8350566279999998"/>
        <n v="4.4065933770000001"/>
        <n v="5.2647648010000001"/>
        <n v="5.3309559120000003"/>
        <n v="5.3878538120000004"/>
        <n v="7.7868970859999997"/>
        <n v="4.6440511190000002"/>
        <n v="4.8633551019999999"/>
        <n v="3.9907824500000002"/>
        <n v="6.1570212599999996"/>
        <n v="3.7257189880000001"/>
        <n v="4.8314803289999997"/>
        <n v="4.8982666640000003"/>
        <n v="5.7812133880000003"/>
        <n v="2.6492679739999998"/>
        <n v="2.3499474839999999"/>
        <n v="5.859896709"/>
        <n v="4.7067498280000004"/>
        <n v="3.5252576790000001"/>
        <n v="3.835271171"/>
        <n v="3.4281217279999998"/>
        <n v="6.4533611850000003"/>
        <n v="5.0129134510000002"/>
        <n v="4.3054479580000002"/>
        <n v="5.3284032579999998"/>
        <n v="3.4419408690000002"/>
        <n v="4.7918569870000001"/>
        <n v="3.5644938810000002"/>
        <n v="4.504141454"/>
        <n v="2.5890391180000001"/>
        <n v="7.0901662310000004"/>
        <n v="3.6954519810000002"/>
        <n v="4.9595066650000001"/>
        <n v="3.076040372"/>
        <n v="5.3549585520000003"/>
        <n v="5.6007673899999997"/>
        <n v="6.4177563370000001"/>
        <n v="3.6385531059999998"/>
        <n v="2.7033565519999998"/>
        <n v="2.7792724670000002"/>
        <n v="4.0045506230000001"/>
        <n v="6.0562238449999999"/>
        <n v="6.1232930679999997"/>
        <n v="4.4436145500000004"/>
        <n v="3.5088779410000002"/>
        <n v="4.7548936289999997"/>
        <n v="5.7293257840000003"/>
        <n v="2.122491884"/>
        <n v="4.1416670370000004"/>
        <n v="5.7623546550000002"/>
        <n v="1.8902962830000001"/>
        <n v="3.8253449179999999"/>
        <n v="4.8134178920000004"/>
        <n v="5.8210921329999996"/>
        <n v="7.1736345420000003"/>
        <n v="3.2619069700000001"/>
        <n v="6.7712410920000004"/>
        <n v="4.1375140589999999"/>
        <n v="3.6299515819999999"/>
        <n v="4.2477565100000003"/>
        <n v="2.443153481"/>
        <n v="2.933198999"/>
        <n v="3.3834497909999999"/>
        <n v="6.7627172699999996"/>
        <n v="7.05795262"/>
        <n v="4.2091315519999997"/>
        <n v="4.5733783020000001"/>
        <n v="6.2220042590000002"/>
        <n v="5.2141258559999999"/>
        <n v="5.7189560369999999"/>
        <n v="6.2898149219999997"/>
        <n v="3.027659264"/>
        <n v="6.5581986570000002"/>
        <n v="4.9677765569999996"/>
        <n v="6.5629087860000004"/>
        <n v="7.911594161"/>
        <n v="4.1462562810000003"/>
        <n v="5.8185117430000002"/>
        <n v="3.5727318210000001"/>
        <n v="3.3573987609999998"/>
        <n v="4.8818798320000001"/>
        <n v="5.3341542280000001"/>
        <n v="0.28169334299999998"/>
        <n v="5.0935364959999996"/>
        <n v="8.839004783"/>
        <n v="4.071624796"/>
        <n v="8.0517589750000003"/>
        <n v="5.2150943170000001"/>
        <n v="5.377995393"/>
        <n v="6.3256741659999998"/>
        <n v="1.061191357"/>
        <n v="5.1818041499999996"/>
        <n v="3.815014412"/>
        <n v="2.1917048929999998"/>
        <n v="3.6117070230000001"/>
        <n v="4.4484533979999998"/>
        <n v="2.8635826230000001"/>
        <n v="5.5053850889999998"/>
        <n v="4.1332678989999998"/>
        <n v="8.4848056439999997"/>
        <n v="4.4353178169999996"/>
        <n v="4.0083632309999997"/>
        <n v="5.9736746869999999"/>
        <n v="4.2729399130000001"/>
        <n v="5.0045803470000001"/>
        <n v="4.2418960600000002"/>
        <n v="2.071793644"/>
        <n v="4.9400641500000004"/>
        <n v="2.2184960650000001"/>
        <n v="2.9760135619999999"/>
        <n v="3.2906654830000002"/>
        <n v="3.1926321249999998"/>
        <n v="6.6328434549999997"/>
        <n v="4.5704933849999998"/>
        <n v="3.4479123490000001"/>
        <n v="2.6528034960000002"/>
        <n v="4.8393500749999996"/>
        <n v="4.689213885"/>
        <n v="4.4272557089999998"/>
        <n v="3.3560565680000001"/>
        <n v="3.1932434340000002"/>
        <n v="5.7845967089999997"/>
        <n v="5.7023525580000003"/>
        <n v="4.0034828139999998"/>
        <n v="5.7330504859999998"/>
        <n v="6.2918143280000001"/>
        <n v="4.5837808679999998"/>
        <n v="4.5085624879999999"/>
        <n v="4.5007670830000004"/>
        <n v="3.8493245520000001"/>
        <n v="7.1967018950000003"/>
        <n v="3.9008816500000001"/>
        <n v="4.7180180619999996"/>
        <n v="4.2336430959999998"/>
        <n v="6.8452473940000003"/>
        <n v="3.343355463"/>
        <n v="7.3420495719999996"/>
        <n v="7.1222736270000002"/>
        <n v="3.1401922920000001"/>
        <n v="4.2204118839999998"/>
        <n v="5.8101150529999996"/>
        <n v="3.3530576490000001"/>
        <n v="2.5244485910000001"/>
        <n v="4.3518766680000001"/>
        <n v="2.4373746770000002"/>
        <n v="2.5329461040000001"/>
        <n v="6.9227765489999999"/>
        <n v="4.5732046720000001"/>
        <n v="2.1726497930000002"/>
        <n v="1.1264715540000001"/>
        <n v="8.4235624869999999"/>
        <n v="4.709205979"/>
        <n v="2.8883954959999998"/>
        <n v="5.0536606300000004"/>
        <n v="3.8125142009999999"/>
        <n v="3.934867025"/>
        <n v="5.4433382269999999"/>
        <n v="4.8599986140000002"/>
        <n v="4.1588287749999999"/>
        <n v="4.1219527889999998"/>
        <n v="5.9082258530000002"/>
        <n v="4.212260906"/>
        <n v="2.6399209969999999"/>
        <n v="2.6709971320000001"/>
        <n v="3.7249828169999999"/>
        <n v="5.8049546730000001"/>
        <n v="3.0039326649999998"/>
        <n v="5.8207041970000004"/>
        <n v="2.6817445160000002"/>
        <n v="4.7206681330000002"/>
        <n v="2.4829337869999999"/>
        <n v="4.8401684669999998"/>
        <n v="4.469219571"/>
        <n v="5.6570172159999998"/>
        <n v="5.4872749199999999"/>
        <n v="5.2380418449999997"/>
        <n v="6.5427803579999999"/>
        <n v="4.0191419880000003"/>
        <n v="2.5797715179999998"/>
        <n v="5.0901016649999997"/>
        <n v="4.7282906980000003"/>
        <n v="5.6595392760000003"/>
        <n v="3.7567592730000001"/>
        <n v="1.2073915749999999"/>
        <n v="5.1185229300000001"/>
        <n v="5.019296679"/>
        <n v="4.7035762070000002"/>
        <n v="3.1790766229999998"/>
        <n v="4.4329189309999997"/>
        <n v="6.0521276909999999"/>
        <n v="4.0048242820000004"/>
        <n v="4.6166802090000001"/>
        <n v="7.0375963380000002"/>
        <n v="3.6685181120000001"/>
        <n v="5.1672330290000001"/>
        <n v="3.314700991"/>
        <n v="4.8252958389999998"/>
        <n v="5.2231126010000004"/>
        <n v="6.9920604050000001"/>
        <n v="4.0583478900000003"/>
        <n v="4.0043124890000001"/>
        <n v="1.766600113"/>
        <n v="4.4377758729999996"/>
        <n v="2.9610186729999999"/>
        <n v="4.9189445010000004"/>
        <n v="6.3901882929999996"/>
        <n v="5.6235415309999999"/>
        <n v="3.5599031060000002"/>
        <n v="5.2981446920000002"/>
        <n v="4.364766189"/>
        <n v="4.9728511969999998"/>
        <n v="2.9486929829999999"/>
        <n v="5.0013274699999997"/>
        <n v="4.3078659220000004"/>
        <n v="4.0584636830000003"/>
        <n v="3.2870141579999999"/>
        <n v="5.1451816060000004"/>
        <n v="4.600080803"/>
        <n v="4.3296576010000001"/>
        <n v="4.2501979969999999"/>
        <n v="7.2521362079999996"/>
        <n v="3.3562423049999999"/>
        <n v="4.5979993280000002"/>
        <n v="4.5392333440000003"/>
        <n v="3.414063251"/>
        <n v="2.8820505280000002"/>
        <n v="7.2429605590000001"/>
        <n v="4.8158908330000001"/>
        <n v="3.7972147249999999"/>
        <n v="4.6920167319999999"/>
        <n v="3.6247496219999999"/>
        <n v="2.1131633559999998"/>
        <n v="5.5225811330000001"/>
        <n v="4.4739203720000003"/>
        <n v="5.9230023469999997"/>
        <n v="2.811080552"/>
        <n v="5.6641537279999996"/>
        <n v="2.9493704319999998"/>
        <n v="6.0242766579999998"/>
        <n v="4.9274446809999999"/>
        <n v="7.5844648550000002"/>
        <n v="5.872443863"/>
        <n v="5.574116965"/>
        <n v="7.1770545170000002"/>
        <n v="4.138224933"/>
        <n v="3.8528392789999999"/>
        <n v="2.3527830239999998"/>
        <n v="3.9650663289999999"/>
        <n v="4.2284182719999999"/>
        <n v="7.0486701859999998"/>
        <n v="6.9322813810000001"/>
        <n v="3.1699878319999999"/>
        <n v="4.7290747250000003"/>
        <n v="4.4353578679999996"/>
        <n v="4.6673477849999996"/>
        <n v="4.9789212110000003"/>
        <n v="3.2972453079999999"/>
        <n v="6.6158686329999998"/>
        <n v="2.6677829640000001"/>
        <n v="5.8631906960000002"/>
        <n v="4.1002407569999999"/>
        <n v="2.8993874310000001"/>
        <n v="3.2426293990000001"/>
        <n v="4.6219304680000004"/>
        <n v="6.6450241559999998"/>
        <n v="4.6854656349999999"/>
        <n v="2.9223330179999998"/>
        <n v="4.3789609120000001"/>
        <n v="5.6905092030000004"/>
        <n v="8.4422369909999997"/>
        <n v="5.287661548"/>
        <n v="2.7528149970000002"/>
        <n v="2.5023979220000001"/>
        <n v="3.724325742"/>
        <n v="1.607570073"/>
        <n v="5.9473640989999996"/>
        <n v="5.1075757849999999"/>
        <n v="5.8117560490000004"/>
        <n v="3.0755658050000001"/>
        <n v="4.4523096229999997"/>
        <n v="4.9977081129999998"/>
        <n v="4.7739892680000002"/>
        <n v="4.4011379939999999"/>
        <n v="0.49151855700000002"/>
        <n v="3.9055919609999998"/>
        <n v="5.6368904960000004"/>
        <n v="6.8592866289999996"/>
        <n v="6.3101133660000004"/>
        <n v="5.1861449220000004"/>
        <n v="5.3300931829999998"/>
        <n v="2.7238483279999999"/>
        <n v="5.4933192699999998"/>
        <n v="6.8895531029999999"/>
        <n v="3.612633556"/>
        <n v="4.7330153959999999"/>
        <n v="6.3524632179999996"/>
        <n v="4.4777632580000004"/>
        <n v="4.3887944330000002"/>
        <n v="4.2623088310000004"/>
        <n v="6.9254990730000001"/>
        <n v="7.1413969689999997"/>
        <n v="4.0721166259999997"/>
        <n v="4.3675090699999997"/>
        <n v="6.0686567130000002"/>
        <n v="4.5752388269999997"/>
        <n v="2.4165444479999998"/>
        <n v="3.8630134549999999"/>
        <n v="4.5591955110000004"/>
        <n v="5.2243496970000001"/>
        <n v="3.121117538"/>
        <n v="3.1979582280000001"/>
        <n v="2.7093078689999999"/>
        <n v="4.6628417950000003"/>
        <n v="2.970641917"/>
        <n v="2.8168722079999999"/>
        <n v="6.3257093920000003"/>
        <n v="6.282045944"/>
        <n v="4.8717987230000004"/>
        <n v="5.0177129430000003"/>
        <n v="3.4486437419999998"/>
        <n v="5.9743307139999997"/>
        <n v="3.485033407"/>
        <n v="6.1117303810000001"/>
        <n v="6.9580205670000002"/>
        <n v="1.9749892979999999"/>
        <n v="3.5158816829999999"/>
        <n v="6.2400685899999999"/>
        <n v="4.6221870059999999"/>
        <n v="5.1901517860000004"/>
        <n v="2.4267896360000001"/>
        <n v="3.9750290170000002"/>
        <n v="6.0453050790000002"/>
        <n v="3.898395856"/>
        <n v="7.638647357"/>
        <n v="2.9579266620000002"/>
        <n v="4.6204124240000004"/>
        <n v="7.4185309229999996"/>
        <n v="4.7157742379999998"/>
        <n v="4.7681764729999996"/>
        <n v="4.8493433210000001"/>
        <n v="3.4942976219999999"/>
        <n v="3.7679026879999999"/>
        <n v="2.2792105579999999"/>
        <n v="5.9534374540000004"/>
        <n v="3.9815561490000002"/>
        <n v="2.3605126420000002"/>
        <n v="6.0721324140000004"/>
        <n v="4.8297371179999997"/>
        <n v="5.278612216"/>
        <n v="4.3778322310000002"/>
        <n v="3.468667441"/>
        <n v="4.0934037849999996"/>
        <n v="2.8470110829999999"/>
        <n v="6.5884013860000001"/>
        <n v="5.6271569030000004"/>
        <n v="3.559922512"/>
        <n v="3.810372965"/>
        <n v="3.6036391019999998"/>
        <n v="2.0194842190000002"/>
        <n v="4.0232586210000001"/>
        <n v="2.7847073400000002"/>
        <n v="5.3404942420000001"/>
        <n v="2.4165595980000001"/>
        <n v="5.9270686709999998"/>
        <n v="2.5876682190000002"/>
        <n v="6.5535420069999999"/>
        <n v="2.1387675540000002"/>
        <n v="3.9856072139999998"/>
        <n v="6.0249548280000003"/>
        <n v="4.6817630689999996"/>
        <n v="4.8277492000000004"/>
        <n v="3.5680453719999998"/>
        <n v="7.1409064170000001"/>
        <n v="3.556842327"/>
        <n v="4.7099671079999998"/>
        <n v="5.2583464769999999"/>
        <n v="5.2522934269999997"/>
        <n v="4.2313826130000001"/>
        <n v="5.8447602380000001"/>
        <n v="4.8781661359999999"/>
        <n v="4.8664707490000003"/>
        <n v="5.451998691"/>
        <n v="7.3053989670000004"/>
        <n v="5.1159704860000002"/>
        <n v="7.6771764679999999"/>
        <n v="4.7644429989999999"/>
        <n v="3.523608281"/>
        <n v="4.5548349330000004"/>
        <n v="4.8875714590000001"/>
        <n v="5.5316162389999999"/>
        <n v="4.1392411950000003"/>
        <n v="2.8224092920000001"/>
        <n v="3.4305266599999999"/>
        <n v="3.7339760499999999"/>
        <n v="4.9528275600000002"/>
        <n v="6.4888550589999996"/>
        <n v="1.7116019920000001"/>
        <n v="4.9841181280000004"/>
        <n v="3.0530351859999998"/>
        <n v="4.7914700019999996"/>
        <n v="4.1402663159999999"/>
        <n v="7.4563568299999998"/>
        <n v="3.365789001"/>
        <n v="6.644271797"/>
        <n v="5.9969129309999998"/>
        <n v="6.1465459840000003"/>
        <n v="4.0472825849999996"/>
        <n v="5.869865001"/>
        <n v="4.6264844529999998"/>
        <n v="4.991607546"/>
        <n v="4.9055307079999997"/>
        <n v="5.4856229110000001"/>
        <n v="5.17452019"/>
        <n v="5.7087091250000004"/>
        <n v="6.0034137879999996"/>
        <n v="6.0765975929999998"/>
        <n v="3.0568860170000001"/>
        <n v="1.3032596279999999"/>
        <n v="3.3817290350000002"/>
        <n v="3.380297171"/>
        <n v="1.4674497710000001"/>
        <n v="4.3870157650000001"/>
        <n v="4.5283373950000003"/>
        <n v="3.47922105"/>
        <n v="3.3365807639999998"/>
        <n v="2.6026576459999999"/>
        <n v="4.9586809389999997"/>
        <n v="5.5172312100000003"/>
        <n v="3.6172414919999998"/>
        <n v="5.9344055109999996"/>
        <n v="6.8616739740000003"/>
        <n v="3.154450234"/>
        <n v="7.3663745369999996"/>
        <n v="2.4502043050000002"/>
        <n v="5.05840975"/>
        <n v="7.116954389"/>
        <n v="5.4386453220000002"/>
        <n v="3.508533619"/>
        <n v="6.5417788090000002"/>
        <n v="5.4160199990000004"/>
        <n v="3.4178815610000002"/>
        <n v="6.2680585019999997"/>
        <n v="4.8685048450000004"/>
        <n v="5.9974803809999999"/>
        <n v="3.9655484429999999"/>
        <n v="6.7501230899999998"/>
        <n v="3.0851891239999998"/>
        <n v="3.741979014"/>
        <n v="4.4634043449999998"/>
        <n v="4.9700513209999997"/>
        <n v="4.2880569749999999"/>
        <n v="5.4644986260000001"/>
        <n v="2.701116233"/>
        <n v="2.8982885980000002"/>
        <n v="1.612282285"/>
        <n v="4.3781915280000003"/>
        <n v="5.1956381350000003"/>
        <n v="6.038295239"/>
        <n v="4.4503244180000001"/>
        <n v="5.9532076409999997"/>
        <n v="7.531986753"/>
        <n v="4.8319385009999998"/>
        <n v="4.7211159609999997"/>
        <n v="5.1534050459999996"/>
        <n v="7.100031736"/>
        <n v="3.5395605040000002"/>
        <n v="2.5101487439999999"/>
        <n v="5.4262701130000002"/>
        <n v="4.5497203979999998"/>
        <n v="7.52438787"/>
        <n v="6.1904027460000002"/>
        <n v="2.2795294350000002"/>
        <n v="2.1844720500000001"/>
        <n v="3.4521847160000001"/>
        <n v="2.5883927930000001"/>
        <n v="3.2205159189999999"/>
        <n v="1.3205642399999999"/>
        <n v="5.6683228720000001"/>
        <n v="7.2342996350000002"/>
        <n v="4.2565408659999999"/>
        <n v="5.3369510739999999"/>
        <n v="5.8155920710000002"/>
        <n v="2.5111425239999998"/>
        <n v="5.2788908579999996"/>
        <n v="7.331719788"/>
        <n v="7.0731643630000001"/>
        <n v="5.3164856150000004"/>
        <n v="4.5119483809999998"/>
        <n v="4.7495256460000004"/>
        <n v="3.6348108639999999"/>
        <n v="4.0215969239999998"/>
        <n v="3.931127923"/>
        <n v="7.1802277070000002"/>
        <n v="5.1566470979999997"/>
        <n v="5.1394122009999998"/>
        <n v="5.0552250030000003"/>
        <n v="5.3157422289999996"/>
        <n v="1.4016186879999999"/>
        <n v="1.3878372320000001"/>
        <n v="2.9034104900000002"/>
        <n v="5.7148975919999998"/>
        <n v="4.6297569840000001"/>
        <n v="6.3034782470000001"/>
        <n v="4.8595506930000001"/>
        <n v="2.0777960979999999"/>
        <n v="5.1029092800000004"/>
        <n v="3.6405418780000001"/>
        <n v="6.7340166359999998"/>
        <n v="5.1655776400000004"/>
        <n v="3.5170692080000001"/>
        <n v="4.7584521100000003"/>
        <n v="4.0869745389999999"/>
        <n v="4.8423011520000001"/>
        <n v="3.6073780640000002"/>
        <n v="2.472258021"/>
        <n v="6.8584094640000002"/>
        <n v="4.9479394660000002"/>
        <n v="3.7030952140000002"/>
        <n v="5.2343281040000003"/>
        <n v="4.1494709140000001"/>
        <n v="1.183427582"/>
        <n v="3.2389585250000001"/>
        <n v="5.4188917290000003"/>
        <n v="2.47893856"/>
        <n v="5.9451078370000001"/>
        <n v="3.9998523019999999"/>
        <n v="3.9979941019999998"/>
        <n v="5.153047098"/>
        <n v="4.5574907830000004"/>
        <n v="4.5373648199999996"/>
        <n v="4.6976575049999996"/>
        <n v="4.0244513099999999"/>
        <n v="4.8811570629999999"/>
        <n v="4.9826074480000004"/>
        <n v="3.5297146530000001"/>
        <n v="3.522766302"/>
        <n v="6.2445633750000002"/>
        <n v="3.0900178120000001"/>
        <n v="4.3581794140000003"/>
        <n v="6.9697124219999997"/>
        <n v="4.3154173260000004"/>
        <n v="4.2553954410000001"/>
        <n v="6.8143294210000001"/>
        <n v="4.6766110699999999"/>
        <n v="4.798658885"/>
        <n v="3.2689438059999998"/>
        <n v="6.3563450430000001"/>
        <n v="2.5917035140000002"/>
        <n v="1.7619695689999999"/>
        <n v="1.2361090459999999"/>
        <n v="6.4473462819999998"/>
        <n v="4.8262547089999996"/>
        <n v="3.3115523539999998"/>
        <n v="3.2616822490000001"/>
        <n v="5.5244661669999999"/>
        <n v="2.6678452080000001"/>
        <n v="3.7685863830000002"/>
        <n v="4.6649193899999997"/>
        <n v="6.1157512499999998"/>
        <n v="4.5425783129999999"/>
        <n v="4.6782786950000004"/>
        <n v="5.447332877"/>
        <n v="5.4530164870000002"/>
        <n v="4.2890631060000004"/>
        <n v="5.940269432"/>
        <n v="6.5763024139999997"/>
        <n v="7.6872139260000001"/>
        <n v="2.6422731339999999"/>
        <n v="5.019433319"/>
        <n v="2.86402359"/>
        <n v="4.0299035979999998"/>
        <n v="2.34246972"/>
        <n v="3.878276874"/>
        <n v="3.5359889880000002"/>
        <n v="3.95551232"/>
        <n v="3.0859807789999998"/>
        <n v="5.1604966870000002"/>
        <n v="3.557388972"/>
        <n v="4.2543437380000002"/>
        <n v="4.201404439"/>
        <n v="7.2314596680000003"/>
        <n v="7.4497340000000003"/>
        <n v="3.7305162940000001"/>
        <n v="7.2471227379999998"/>
        <n v="6.9504830310000001"/>
        <n v="4.731764503"/>
        <n v="7.2768116669999996"/>
        <n v="1.945014212"/>
        <n v="4.6544682359999996"/>
        <n v="3.661751851"/>
        <n v="7.2785999190000004"/>
        <n v="5.4444789760000001"/>
        <n v="6.4152923340000001"/>
        <n v="4.0396766260000003"/>
        <n v="6.3991386769999998"/>
        <n v="6.8846200499999997"/>
        <n v="3.1935674330000001"/>
        <n v="0.63788056100000001"/>
        <n v="6.7727448280000004"/>
        <n v="5.4388678820000003"/>
        <n v="5.5575549259999999"/>
        <n v="3.2211933949999998"/>
        <n v="5.5294004179999998"/>
        <n v="4.1517463259999996"/>
        <n v="3.3770399279999999"/>
        <n v="3.5868092730000001"/>
        <n v="4.5883616590000003"/>
        <n v="5.1256711570000002"/>
        <n v="5.5430300140000002"/>
        <n v="7.9844775710000002"/>
        <n v="4.3763424620000002"/>
        <n v="3.5312165040000001"/>
        <n v="4.3361352020000004"/>
        <n v="4.3827919900000003"/>
        <n v="4.8191209830000004"/>
        <n v="4.610853681"/>
        <n v="7.233308171"/>
        <n v="4.8855860519999998"/>
        <n v="3.7814644350000002"/>
        <n v="4.4788051439999998"/>
        <n v="6.4699429369999999"/>
        <n v="4.9935325610000003"/>
        <n v="3.7207188649999998"/>
        <n v="3.2575243039999999"/>
        <n v="1.881987834"/>
        <n v="2.973458661"/>
        <n v="4.8682350970000003"/>
        <n v="3.131339111"/>
        <n v="5.5686552489999999"/>
        <n v="2.3502171870000002"/>
        <n v="3.9928027679999998"/>
        <n v="7.3503084569999997"/>
        <n v="5.5403654380000003"/>
        <n v="5.710662149"/>
        <n v="5.0426511109999996"/>
        <n v="4.2314047950000004"/>
        <n v="3.9350247079999998"/>
        <n v="5.7896091829999996"/>
        <n v="2.4853478830000002"/>
        <n v="6.2453210700000001"/>
        <n v="2.7856523750000002"/>
        <n v="6.2554800759999996"/>
        <n v="5.587965734"/>
        <n v="3.2441574659999999"/>
        <n v="4.7013559950000001"/>
        <n v="4.6795515740000004"/>
        <n v="5.1759605439999996"/>
        <n v="3.4376181080000001"/>
        <n v="5.3382523820000003"/>
        <n v="5.1869133170000001"/>
        <n v="3.2572363160000002"/>
        <n v="3.8810725279999998"/>
        <n v="1.16751081"/>
        <n v="4.4273071220000002"/>
        <n v="3.9576573920000002"/>
        <n v="2.321560903"/>
        <n v="6.1948116029999998"/>
        <n v="1.896980908"/>
        <n v="1.4822827139999999"/>
        <n v="2.8981134239999999"/>
        <n v="4.0430190799999997"/>
        <n v="4.4144281970000003"/>
        <n v="6.4455970530000002"/>
        <n v="5.4547664070000002"/>
        <n v="3.0329168690000001"/>
        <n v="3.2285983979999999"/>
        <n v="4.9007067050000002"/>
        <n v="5.935359686"/>
        <n v="3.333134517"/>
        <n v="3.6462859949999999"/>
        <n v="3.5389971099999999"/>
        <n v="6.5264001360000004"/>
        <n v="7.3397826320000004"/>
        <n v="6.6820019310000003"/>
        <n v="4.9199169960000004"/>
        <n v="4.2931145339999999"/>
        <n v="2.9595184030000001"/>
        <n v="1.8649610190000001"/>
        <n v="3.9598943370000002"/>
        <n v="4.2459523509999997"/>
        <n v="2.702582257"/>
        <n v="0.65689234100000005"/>
        <n v="1.7476997160000001"/>
        <n v="3.8266417800000001"/>
        <n v="5.6490291700000004"/>
        <n v="6.1776144119999996"/>
        <n v="4.0801259239999998"/>
        <n v="3.5124697560000002"/>
        <n v="2.5815414360000002"/>
        <n v="6.3539776879999996"/>
        <n v="3.4916488860000001"/>
        <n v="5.8441096320000003"/>
        <n v="6.2238074470000004"/>
        <n v="5.5930534940000003"/>
        <n v="3.1464495640000001"/>
        <n v="2.4282503630000001"/>
        <n v="4.2582516679999998"/>
        <n v="6.6497258720000003"/>
        <n v="6.4694804450000003"/>
        <n v="2.6102415429999999"/>
        <n v="4.544618067"/>
        <n v="4.1768651219999997"/>
        <n v="5.9159203140000001"/>
        <n v="3.4761511199999999"/>
        <n v="5.3699494169999999"/>
        <n v="2.537694637"/>
        <n v="4.0965066710000002"/>
        <n v="2.8476866959999998"/>
        <n v="5.198695453"/>
        <n v="2.5328231319999999"/>
        <n v="3.2658382800000001"/>
        <n v="5.4541369079999997"/>
        <n v="4.4435097680000002"/>
        <n v="4.3327301120000001"/>
        <n v="5.7308166790000001"/>
        <n v="5.2897090479999997"/>
        <n v="4.4319311920000004"/>
        <n v="4.4512390249999996"/>
        <n v="4.1803874539999999"/>
        <n v="4.31008893"/>
        <n v="5.004390141"/>
        <n v="8.2197531399999999"/>
        <n v="4.7151373320000003"/>
        <n v="6.6418919130000003"/>
        <n v="5.8279761289999996"/>
        <n v="4.6907044579999999"/>
        <n v="2.838406633"/>
        <n v="7.1463969860000001"/>
        <n v="5.0335217029999999"/>
        <n v="4.1974539890000004"/>
        <n v="5.2252296920000001"/>
        <n v="5.7032995250000003"/>
        <n v="3.2767735579999999"/>
        <n v="4.158933534"/>
        <n v="1.288142042"/>
        <n v="2.663105796"/>
        <n v="6.3525357700000002"/>
        <n v="5.4158484629999997"/>
        <n v="4.187221965"/>
        <n v="2.7938643289999998"/>
        <n v="5.5764340939999997"/>
        <n v="5.5289078690000002"/>
        <n v="5.4735827129999999"/>
        <n v="6.2277484540000003"/>
        <n v="2.884742535"/>
        <n v="5.0455996330000001"/>
        <n v="5.359619146"/>
        <n v="4.829747019"/>
        <n v="4.4366006889999996"/>
        <n v="5.2887296179999996"/>
        <n v="2.8913802070000001"/>
        <n v="0.354923445"/>
        <n v="2.745571269"/>
        <n v="4.4142601580000003"/>
        <n v="4.7988814489999996"/>
        <n v="4.7588304360000002"/>
        <n v="4.8055814520000002"/>
        <n v="4.6841696319999997"/>
        <n v="7.2473633770000001"/>
        <n v="3.1473053179999999"/>
        <n v="5.1215087390000003"/>
        <n v="4.5948730529999997"/>
        <n v="3.0759418420000002"/>
        <n v="6.379863029"/>
        <n v="7.719269776"/>
        <n v="3.330288505"/>
        <n v="1.7899649849999999"/>
        <n v="5.4866558650000004"/>
        <n v="1.7854772800000001"/>
        <n v="4.1000543519999999"/>
        <n v="4.3524671990000003"/>
        <n v="4.7168814450000003"/>
        <n v="4.1278946190000001"/>
        <n v="7.0515040149999999"/>
        <n v="2.1993410419999999"/>
        <n v="2.5778050939999999"/>
        <n v="3.5011254169999999"/>
        <n v="2.9707221879999999"/>
        <n v="4.8803317579999996"/>
        <n v="5.0359057969999999"/>
        <n v="3.79877792"/>
        <n v="1.8309821770000001"/>
        <n v="6.3409123569999997"/>
        <n v="4.9449079960000004"/>
        <n v="5.0175192280000003"/>
        <n v="2.1751707630000001"/>
        <n v="3.2872261809999999"/>
        <n v="4.5237652370000001"/>
        <n v="4.4578950480000001"/>
        <n v="4.9514122809999996"/>
        <n v="6.097939856"/>
        <n v="2.5243140959999999"/>
        <n v="4.6765194970000001"/>
        <n v="3.712956047"/>
        <n v="4.9787050920000002"/>
        <n v="5.9733066170000004"/>
        <n v="4.8641011010000001"/>
        <n v="3.1301630340000002"/>
        <n v="3.1085461200000002"/>
        <n v="4.661266812"/>
        <n v="5.0851427019999997"/>
        <n v="2.7316116369999999"/>
        <n v="2.4143637720000002"/>
        <n v="3.3086640209999998"/>
        <n v="3.1054641140000001"/>
        <n v="3.4834246279999999"/>
        <n v="3.676185899"/>
        <n v="3.928163735"/>
        <n v="5.2120252100000002"/>
        <n v="4.0815069270000004"/>
        <n v="6.3303631200000003"/>
        <n v="2.4300191579999999"/>
        <n v="2.954633512"/>
        <n v="5.4786533149999999"/>
        <n v="2.2697801150000001"/>
        <n v="4.1857465859999996"/>
        <n v="4.2159455469999996"/>
        <n v="4.2994381639999997"/>
        <n v="4.2786332089999997"/>
        <n v="1.849328847"/>
        <n v="2.8867756"/>
        <n v="4.3739928130000001"/>
        <n v="2.5946543069999999"/>
        <n v="4.7759951950000001"/>
        <n v="4.8412982590000002"/>
        <n v="5.0464768510000004"/>
        <n v="3.2092900069999999"/>
        <n v="5.1512734260000004"/>
        <n v="4.135279068"/>
        <n v="7.4725544060000004"/>
        <n v="4.410701167"/>
        <n v="5.3204384019999997"/>
        <n v="6.4033913030000003"/>
        <n v="5.1239190260000003"/>
        <n v="2.9418111329999999"/>
        <n v="1.7845545199999999"/>
        <n v="5.6019741310000004"/>
        <n v="6.0429358930000001"/>
        <n v="6.5509546189999996"/>
        <n v="4.1224876039999998"/>
        <n v="3.0141338499999999"/>
        <n v="2.855394671"/>
        <n v="2.0118614109999999"/>
        <n v="3.3446394480000001"/>
        <n v="4.7524290039999997"/>
        <n v="5.1352768119999999"/>
        <n v="5.6737622459999999"/>
        <n v="7.5582423649999999"/>
        <n v="4.7413638750000002"/>
        <n v="6.1278506979999996"/>
        <n v="5.4480640380000001"/>
        <n v="4.9318819390000002"/>
        <n v="4.0030528089999997"/>
        <n v="5.0656829779999999"/>
        <n v="5.5346466159999999"/>
        <n v="5.0189588430000001"/>
        <n v="0.28236189699999997"/>
        <n v="6.647194152"/>
        <n v="3.784541634"/>
        <n v="5.4869438590000001"/>
        <n v="1.368643228"/>
        <n v="5.6942582609999999"/>
        <n v="5.2809549689999997"/>
        <n v="5.3014603669999998"/>
        <n v="1.7731715699999999"/>
        <n v="3.4951574390000002"/>
        <n v="6.9521261069999998"/>
        <n v="3.637382653"/>
        <n v="4.3565809340000001"/>
        <n v="3.4906008690000001"/>
        <n v="3.8734908610000001"/>
        <n v="4.1217869279999997"/>
        <n v="3.7386737590000001"/>
        <n v="6.7837457590000003"/>
        <n v="5.236035824"/>
        <n v="5.1602118020000001"/>
        <n v="5.2575082039999996"/>
        <n v="3.195158046"/>
        <n v="5.4317071180000003"/>
        <n v="0.82522954000000004"/>
        <n v="2.3516172160000002"/>
        <n v="4.6018773849999999"/>
        <n v="3.9077633469999999"/>
        <n v="5.2824665450000001"/>
        <n v="5.406842192"/>
        <n v="2.6280821300000001"/>
        <n v="8.1866629829999997"/>
        <n v="1.429669871"/>
        <n v="3.676894195"/>
        <n v="5.1539680890000001"/>
        <n v="4.4784331179999999"/>
        <n v="8.4021839959999998"/>
        <n v="3.9696635659999999"/>
        <n v="5.4326886500000002"/>
        <n v="3.9494993599999999"/>
        <n v="2.7567213279999998"/>
        <n v="6.2267185119999997"/>
        <n v="5.742959344"/>
        <n v="2.6841287469999999"/>
        <n v="3.5054417839999998"/>
        <n v="3.6255967189999998"/>
        <n v="4.678723207"/>
        <n v="4.9765459840000004"/>
        <n v="5.5862145060000001"/>
        <n v="1.2344490180000001"/>
        <n v="7.466793762"/>
        <n v="4.4397531270000004"/>
        <n v="4.9870526699999997"/>
        <n v="3.1079550829999998"/>
        <n v="5.6881001619999996"/>
        <n v="6.8875503010000001"/>
        <n v="5.431514387"/>
        <n v="3.5419245039999998"/>
        <n v="5.1288724649999997"/>
        <n v="5.6734748799999997"/>
        <n v="6.1162732039999996"/>
        <n v="6.0304082010000002"/>
        <n v="5.2115365389999999"/>
        <n v="1.9850674239999999"/>
        <n v="3.352943292"/>
        <n v="4.459724595"/>
        <n v="3.0617988309999999"/>
        <n v="6.6818194289999999"/>
        <n v="3.7694895669999999"/>
        <n v="6.784339696"/>
        <n v="4.9899684019999997"/>
        <n v="4.5093828660000002"/>
        <n v="4.0289426500000003"/>
        <n v="4.1700090779999996"/>
        <n v="5.9567129239999996"/>
        <n v="2.8135128009999999"/>
        <n v="3.4318842479999998"/>
        <n v="5.7642837949999999"/>
        <n v="1.454666397"/>
        <n v="3.9363058400000002"/>
        <n v="4.0209083310000002"/>
        <n v="4.481598548"/>
        <n v="4.4528480029999997"/>
        <n v="3.747849188"/>
        <n v="2.3352879670000002"/>
        <n v="6.069419763"/>
        <n v="2.377456945"/>
        <n v="5.5146646629999996"/>
        <n v="6.5983955989999998"/>
        <n v="4.9888595330000003"/>
        <n v="6.4331884539999997"/>
        <n v="6.160855754"/>
        <n v="3.366425462"/>
        <n v="2.8696370899999999"/>
        <n v="5.4939762810000001"/>
        <n v="4.3444045139999998"/>
        <n v="6.6314525030000002"/>
        <n v="2.9706511189999998"/>
        <n v="4.842910871"/>
        <n v="2.5323085089999999"/>
        <n v="7.5669336180000002"/>
        <n v="4.9546743869999998"/>
        <n v="4.6447986849999996"/>
        <n v="6.5682352819999998"/>
        <n v="5.9580278729999998"/>
        <n v="6.2462021060000001"/>
        <n v="5.7322693280000001"/>
        <n v="6.3311816649999999"/>
        <n v="4.2125648040000003"/>
        <n v="5.1054341379999997"/>
        <n v="5.1777109939999999"/>
        <n v="4.8280468839999999"/>
        <n v="4.3152156000000002"/>
        <n v="2.5360212880000002"/>
        <n v="2.8414028180000002"/>
        <n v="5.1552722339999999"/>
        <n v="8.0234151429999994"/>
        <n v="4.499867869"/>
        <n v="5.7598222909999999"/>
        <n v="2.6178590540000002"/>
        <n v="4.9008973070000001"/>
        <n v="4.4788524199999999"/>
        <n v="3.1707851640000002"/>
        <n v="6.5141117660000001"/>
        <n v="2.8578951400000001"/>
        <n v="5.1486989640000003"/>
        <n v="3.7655097770000001"/>
        <n v="5.5148761400000001"/>
        <n v="4.780656005"/>
        <n v="5.118886067"/>
        <n v="1.903875293"/>
        <n v="6.8329020370000002"/>
        <n v="4.7563076610000001"/>
        <n v="3.60014586"/>
        <n v="5.1069195130000002"/>
        <n v="5.2147097179999999"/>
        <n v="4.9476743140000004"/>
        <n v="4.8520128309999997"/>
        <n v="4.478139724"/>
        <n v="6.9306124489999998"/>
        <n v="1.39106398"/>
        <n v="6.4306088199999998"/>
        <n v="4.4207450990000003"/>
        <n v="3.865597964"/>
        <n v="4.4581760250000002"/>
        <n v="4.1687680110000001"/>
        <n v="3.6011675190000001"/>
        <n v="2.885182666"/>
        <n v="1.845494821"/>
        <n v="3.75644862"/>
        <n v="4.5195813420000004"/>
        <n v="4.1726796029999997"/>
        <n v="5.2821568000000001"/>
        <n v="5.895732958"/>
        <n v="2.3618840639999998"/>
        <n v="5.0865526819999998"/>
        <n v="5.4791665500000004"/>
        <n v="5.1447773589999999"/>
        <n v="4.2060412219999996"/>
        <n v="2.378522228"/>
        <n v="3.6131395749999999"/>
        <n v="4.1082570929999997"/>
        <n v="5.6845771950000001"/>
        <n v="5.8467749710000003"/>
        <n v="4.478808989"/>
        <n v="4.3174995090000001"/>
        <n v="7.118665569"/>
        <n v="4.8855959130000004"/>
        <n v="3.4450994979999998"/>
        <n v="3.1313039090000001"/>
        <n v="5.7221791599999996"/>
        <n v="0.47944448200000001"/>
        <n v="4.9440287940000003"/>
        <n v="7.4280458139999999"/>
        <n v="4.4567716180000003"/>
        <n v="3.6740017429999998"/>
        <n v="2.6763848000000001"/>
        <n v="4.8698137089999998"/>
        <n v="5.5859127639999997"/>
        <n v="1.600128421"/>
        <n v="6.8643235980000004"/>
        <n v="5.3630686430000001"/>
        <n v="2.967855251"/>
        <n v="3.0936871730000002"/>
        <n v="2.4483622490000001"/>
        <n v="4.4558697140000003"/>
        <n v="5.7676371890000002"/>
        <n v="6.6728682399999997"/>
        <n v="4.0834274370000001"/>
        <n v="5.0032341149999997"/>
        <n v="5.9890614099999997"/>
        <n v="5.6421186859999999"/>
        <n v="3.4347397380000002"/>
        <n v="3.4825343050000002"/>
        <n v="6.442010668"/>
        <n v="6.5821272449999997"/>
        <n v="4.9870795330000002"/>
        <n v="3.1531845449999998"/>
        <n v="5.0416824389999997"/>
        <n v="4.3108375289999996"/>
        <n v="2.3203652140000002"/>
        <n v="5.2168977639999996"/>
        <n v="5.4769705350000004"/>
        <n v="2.3163818119999999"/>
        <n v="4.7365639670000004"/>
        <n v="6.658175731"/>
        <n v="3.2796188160000002"/>
        <n v="2.4509661779999998"/>
        <n v="7.1585666850000003"/>
        <n v="6.3772826919999996"/>
        <n v="4.3751286360000003"/>
        <n v="2.8876760620000002"/>
        <n v="5.0627672380000002"/>
        <n v="2.702364599"/>
        <n v="4.7875621529999997"/>
        <n v="3.750259926"/>
        <n v="4.344453626"/>
        <n v="5.9637482239999997"/>
        <n v="4.7030133850000002"/>
        <n v="1.631443658"/>
        <n v="5.1035529940000002"/>
        <n v="3.6901991829999998"/>
        <n v="1.839167827"/>
        <n v="6.1269114980000001"/>
        <n v="3.0140029359999998"/>
        <n v="7.5367865109999999"/>
        <n v="5.0735791429999999"/>
        <n v="3.2953723589999999"/>
        <n v="2.9026525539999999"/>
        <n v="6.3551899269999996"/>
        <n v="6.4072674540000003"/>
        <n v="5.6130134570000001"/>
        <n v="4.4998343910000003"/>
        <n v="2.9157351419999999"/>
        <n v="3.3583779050000002"/>
        <n v="4.292365202"/>
        <n v="4.0717332209999997"/>
        <n v="5.2894744889999998"/>
        <n v="4.6468457089999999"/>
        <n v="4.5824713629999998"/>
        <n v="4.3973266869999996"/>
        <n v="6.4712090030000002"/>
        <n v="1.731917315"/>
        <n v="5.106747404"/>
        <n v="4.6018774660000004"/>
        <n v="5.9906572310000001"/>
        <n v="3.8752332639999998"/>
        <n v="5.3322556370000003"/>
        <n v="4.1002659179999998"/>
        <n v="6.0187451970000003"/>
        <n v="3.9610352049999999"/>
        <n v="3.3648585529999999"/>
        <n v="6.915235408"/>
        <n v="3.0485196590000001"/>
        <n v="3.3771769279999999"/>
        <n v="3.8560979720000002"/>
        <n v="5.2933714930000004"/>
        <n v="4.9405114320000001"/>
        <n v="5.5278260970000002"/>
        <n v="5.2757464010000001"/>
        <n v="2.9903074209999998"/>
        <n v="5.1742681560000001"/>
        <n v="6.7859181660000001"/>
        <n v="4.9126507740000003"/>
        <n v="4.4114329080000001"/>
        <n v="5.3597984170000004"/>
        <n v="3.7834763749999998"/>
        <n v="6.7734503620000002"/>
        <n v="5.4460736880000002"/>
        <n v="4.8191425949999998"/>
        <n v="5.5847038189999996"/>
        <n v="4.6162279780000004"/>
        <n v="4.0960929430000004"/>
        <n v="4.8699764600000002"/>
        <n v="6.3167845959999998"/>
        <n v="4.0963540930000004"/>
        <n v="3.6496070010000001"/>
        <n v="6.8241600489999996"/>
        <n v="3.5907453020000002"/>
        <n v="2.4284426030000001"/>
        <n v="2.0167287649999999"/>
        <n v="6.3812866670000004"/>
        <n v="3.9473955790000002"/>
        <n v="3.2881947920000001"/>
        <n v="5.9509216499999997"/>
        <n v="4.956646428"/>
        <n v="2.354203407"/>
        <n v="3.093099488"/>
        <n v="3.5616704000000001"/>
        <n v="4.0856565470000001"/>
        <n v="4.7609452149999996"/>
        <n v="3.088846244"/>
        <n v="7.0643083610000001"/>
        <n v="3.7992371220000001"/>
        <n v="5.8106188919999999"/>
        <n v="6.8794626369999996"/>
        <n v="4.9771251330000004"/>
        <n v="4.3059035019999996"/>
        <n v="5.8054825609999998"/>
        <n v="2.4548769500000001"/>
        <n v="3.2225646100000001"/>
        <n v="3.584095901"/>
        <n v="5.4181030870000004"/>
        <n v="8.0696893099999993"/>
        <n v="3.1961698940000001"/>
        <n v="3.590778952"/>
        <n v="4.6218402259999998"/>
        <n v="5.068090701"/>
        <n v="5.3720047119999998"/>
        <n v="4.223611183"/>
        <n v="4.5470609770000001"/>
        <n v="3.6140193379999999"/>
        <n v="2.142252091"/>
        <n v="4.8842600489999999"/>
        <n v="4.0719868479999999"/>
        <n v="5.1712167850000004"/>
        <n v="4.526874007"/>
        <n v="4.0078573540000004"/>
        <n v="1.9014056210000001"/>
        <n v="6.3171946219999997"/>
        <n v="4.4161334160000001"/>
        <n v="5.742554986"/>
        <n v="4.7735593410000003"/>
        <n v="2.9687508569999999"/>
        <n v="7.3165529060000001"/>
        <n v="3.6939365120000001"/>
        <n v="3.4498078539999999"/>
        <n v="3.795780486"/>
        <n v="5.23965893"/>
        <n v="4.6170630069999996"/>
        <n v="3.3118495590000001"/>
        <n v="4.6326105780000004"/>
        <n v="3.1186178959999999"/>
        <n v="2.5601489759999998"/>
        <n v="4.7150198589999999"/>
        <n v="5.2842530129999998"/>
        <n v="4.32476254"/>
        <n v="7.242715789"/>
        <n v="4.6265210090000002"/>
        <n v="2.4040686120000001"/>
        <n v="4.1649124879999997"/>
        <n v="4.5868687589999997"/>
        <n v="3.7991798320000001"/>
        <n v="0.74482081300000003"/>
        <n v="3.6170074900000002"/>
        <n v="2.3171223250000001"/>
        <n v="3.2637294579999998"/>
        <n v="4.9204102199999999"/>
        <n v="0.26972977399999998"/>
        <n v="5.5637850340000004"/>
        <n v="3.9373081069999998"/>
        <n v="4.9694619580000001"/>
        <n v="3.4765147079999998"/>
        <n v="4.6396520240000001"/>
        <n v="5.6453689130000004"/>
        <n v="4.6290523319999997"/>
        <n v="7.4143894809999997"/>
        <n v="6.8812221320000004"/>
        <n v="5.281417298"/>
        <n v="4.5965870349999998"/>
        <n v="1.541970963"/>
        <n v="4.6833141410000003"/>
        <n v="5.9276759739999996"/>
        <n v="3.152865861"/>
        <n v="7.6127287219999999"/>
        <n v="4.0707104259999998"/>
        <n v="7.7332217229999998"/>
        <n v="4.6496231530000003"/>
        <n v="7.7592101370000002"/>
        <n v="2.4761832290000001"/>
        <n v="5.1568254409999996"/>
        <n v="3.440195793"/>
        <n v="5.7191587640000003"/>
        <n v="4.3754263760000001"/>
        <n v="5.4560085330000003"/>
        <n v="5.6703123609999997"/>
        <n v="6.0823567440000001"/>
        <n v="5.0884022919999996"/>
        <n v="3.5428701650000001"/>
        <n v="2.9548770470000001"/>
        <n v="4.393332902"/>
        <n v="5.8110303910000001"/>
        <n v="5.6862524240000001"/>
        <n v="4.4284930149999999"/>
        <n v="3.6752897349999998"/>
        <n v="4.2300908259999996"/>
        <n v="5.3261874980000004"/>
        <n v="3.0897894039999998"/>
        <n v="4.6069774270000003"/>
        <n v="7.6647701130000003"/>
        <n v="2.9918875730000001"/>
        <n v="3.9346193450000002"/>
        <n v="5.6178529460000002"/>
        <n v="2.7972445029999999"/>
        <n v="3.9846789440000001"/>
        <n v="7.4279182749999997"/>
        <n v="6.2003792090000003"/>
        <n v="2.4411229689999998"/>
        <n v="1.477094291"/>
        <n v="4.8518096130000004"/>
        <n v="4.4564737179999998"/>
        <n v="4.9719055150000004"/>
        <n v="4.515973571"/>
        <n v="2.9589819620000002"/>
        <n v="5.3845166640000004"/>
        <n v="4.3153417220000003"/>
        <n v="2.6988500989999999"/>
        <n v="4.9059305819999999"/>
        <n v="6.0963548379999999"/>
        <n v="5.20391183"/>
        <n v="3.6119893580000002"/>
        <n v="6.0698267819999998"/>
        <n v="3.8386924069999999"/>
        <n v="6.1370516339999996"/>
        <n v="7.3399065999999999"/>
        <n v="5.7956926989999999"/>
        <n v="4.2216615879999999"/>
        <n v="4.7795929199999998"/>
        <n v="5.3355301419999996"/>
        <n v="5.4503981369999996"/>
        <n v="4.4698340449999998"/>
        <n v="2.493293371"/>
        <n v="4.4529508059999996"/>
        <n v="4.0127037889999997"/>
        <n v="5.7182916380000002"/>
        <n v="3.1754097030000001"/>
        <n v="5.2439152990000002"/>
        <n v="4.4724633689999997"/>
        <n v="2.5379195609999998"/>
        <n v="3.9470661439999999"/>
        <n v="6.3433834789999999"/>
        <n v="1.7676076270000001"/>
        <n v="6.6519045480000001"/>
        <n v="2.8424809149999999"/>
        <n v="4.4804937650000003"/>
        <n v="4.6001161609999999"/>
        <n v="4.5603937529999996"/>
        <n v="5.0885261460000004"/>
        <n v="5.3303819260000003"/>
        <n v="5.2746775880000003"/>
        <n v="3.4824661680000002"/>
        <n v="6.0679562450000004"/>
        <n v="4.7757825489999997"/>
        <n v="2.658590056"/>
        <n v="5.0474048040000001"/>
        <n v="5.4261241529999999"/>
        <n v="2.08610352"/>
        <n v="7.1088566819999999"/>
        <n v="3.6376344089999999"/>
        <n v="3.656608174"/>
        <n v="3.0762081619999999"/>
        <n v="4.6270939760000003"/>
        <n v="3.7863959939999998"/>
        <n v="3.951060853"/>
        <n v="2.923828023"/>
        <n v="3.2621033879999999"/>
        <n v="6.7807493829999999"/>
        <n v="3.942733493"/>
        <n v="3.216654256"/>
        <n v="4.1157416849999997"/>
        <n v="3.630100122"/>
        <n v="3.9377816760000002"/>
        <n v="4.3343401500000001"/>
        <n v="3.6733224290000002"/>
        <n v="4.3289879830000002"/>
        <n v="3.169746054"/>
        <n v="3.375600505"/>
        <n v="2.0788817119999998"/>
        <n v="4.8126239030000004"/>
        <n v="7.4914944390000002"/>
        <n v="4.951761114"/>
        <n v="5.4414735319999998"/>
        <n v="5.0040438529999998"/>
        <n v="4.6953123379999999"/>
        <n v="3.9159843219999999"/>
        <n v="3.5046320550000001"/>
        <n v="6.5689715099999999"/>
        <n v="4.3041245779999997"/>
        <n v="5.6084942680000003"/>
        <n v="6.1181466840000001"/>
        <n v="3.96143657"/>
        <n v="3.1293350769999999"/>
        <n v="5.386921064"/>
        <n v="2.998074833"/>
        <n v="6.3003873390000003"/>
        <n v="5.6291075939999997"/>
        <n v="5.1239978810000002"/>
        <n v="4.1503686880000004"/>
        <n v="5.6749379070000003"/>
        <n v="5.8759032820000003"/>
        <n v="2.4477876869999999"/>
        <n v="4.4635729819999996"/>
        <n v="7.7229765959999996"/>
        <n v="3.258411867"/>
        <n v="4.532327328"/>
        <n v="6.6754837800000004"/>
        <n v="3.7340958780000002"/>
        <n v="4.864474661"/>
        <n v="7.4808409879999997"/>
        <n v="3.3451865490000001"/>
        <n v="3.2814335670000001"/>
        <n v="2.3107643709999999"/>
        <n v="5.0204815399999996"/>
        <n v="3.2708103199999998"/>
        <n v="3.9529704699999999"/>
        <n v="2.6947188149999999"/>
        <n v="5.3341051369999999"/>
        <n v="3.0404017759999999"/>
        <n v="5.1886132890000001"/>
        <n v="6.3341492150000001"/>
        <n v="4.0788485010000004"/>
        <n v="5.1815323270000002"/>
        <n v="6.0136123179999998"/>
        <n v="5.3282248240000003"/>
        <n v="6.8988474880000004"/>
        <n v="4.2935620290000003"/>
        <n v="1.9068561310000001"/>
        <n v="5.1903163049999996"/>
        <n v="4.0852993250000003"/>
        <n v="4.0837270989999999"/>
        <n v="4.3322202839999999"/>
        <n v="2.9746022390000002"/>
        <n v="5.9464913050000003"/>
        <n v="5.7812512419999997"/>
        <n v="2.5537836189999998"/>
        <n v="5.8101237130000003"/>
        <n v="6.4777361610000002"/>
        <n v="6.2731895509999998"/>
        <n v="3.1487258460000001"/>
        <n v="6.0334412249999998"/>
        <n v="7.8074220619999997"/>
        <n v="4.3879038469999996"/>
        <n v="6.708284248"/>
        <n v="6.0213795909999996"/>
        <n v="7.8543569169999996"/>
        <n v="5.0767265080000001"/>
        <n v="3.3228870129999999"/>
        <n v="5.4941535840000002"/>
        <n v="4.0738368129999998"/>
        <n v="2.1265144230000002"/>
        <n v="3.3760013230000001"/>
        <n v="5.3582114689999996"/>
        <n v="7.1673458319999996"/>
        <n v="4.7450622889999998"/>
        <n v="4.7286595189999998"/>
        <n v="6.8575579600000003"/>
        <n v="3.8873111389999999"/>
        <n v="4.2565445530000003"/>
        <n v="5.6967533479999997"/>
        <n v="5.9506496750000002"/>
        <n v="5.3032458010000001"/>
        <n v="3.464170309"/>
        <n v="2.2080773630000001"/>
        <n v="7.0640672100000002"/>
        <n v="4.6922626919999999"/>
        <n v="5.0365038330000003"/>
        <n v="6.5668246229999996"/>
        <n v="2.9466506379999999"/>
        <n v="3.2949518759999998"/>
        <n v="7.829939274"/>
        <n v="3.789840136"/>
        <n v="5.9340437650000002"/>
        <n v="4.2809137850000001"/>
        <n v="4.2831470879999998"/>
        <n v="4.0927445540000003"/>
        <n v="6.4130996280000003"/>
        <n v="5.3567013809999997"/>
        <n v="5.5808055249999997"/>
        <n v="6.395799169"/>
        <n v="5.8142068130000002"/>
        <n v="2.4959432719999999"/>
        <n v="3.3250753999999998"/>
        <n v="5.1450760899999999"/>
        <n v="5.556717592"/>
        <n v="3.323758475"/>
        <n v="6.7425150909999996"/>
        <n v="4.8530024510000001"/>
        <n v="5.7002858029999999"/>
        <n v="3.6389628279999999"/>
        <n v="5.4832668800000004"/>
        <n v="5.2160149740000001"/>
        <n v="4.553372006"/>
        <n v="2.8950961839999998"/>
        <n v="3.2731663169999998"/>
        <n v="3.6482718200000002"/>
        <n v="3.670096246"/>
        <n v="5.7544813189999999"/>
        <n v="6.1101576570000002"/>
        <n v="3.9896083039999999"/>
        <n v="3.2587407019999999"/>
        <n v="4.2283607500000002"/>
        <n v="4.7398700180000004"/>
        <n v="6.9559461899999997"/>
        <n v="4.021769913"/>
        <n v="2.2717521349999998"/>
        <n v="4.3295685769999999"/>
        <n v="4.7676247199999997"/>
        <n v="3.6310249240000001"/>
        <n v="4.5434565730000003"/>
        <n v="5.8888156140000003"/>
        <n v="3.001383685"/>
        <n v="5.4669076240000001"/>
        <n v="5.532325707"/>
        <n v="4.8937512840000004"/>
        <n v="4.759369199"/>
        <n v="6.5058136949999996"/>
        <n v="6.8315966149999996"/>
        <n v="4.8480389800000001"/>
        <n v="7.0875228320000003"/>
        <n v="4.8180040899999996"/>
        <n v="4.6388557070000003"/>
        <n v="4.9536664269999999"/>
        <n v="4.4677578210000002"/>
        <n v="4.2163040000000001"/>
        <n v="6.1211731269999996"/>
        <n v="3.8380531379999998"/>
        <n v="6.1943281199999998"/>
        <n v="4.430164156"/>
        <n v="4.4315552370000004"/>
        <n v="4.2125961639999998"/>
        <n v="5.7560205910000004"/>
        <n v="5.1198328999999996"/>
        <n v="6.7642467809999998"/>
        <n v="3.0880535820000001"/>
        <n v="5.2290178559999996"/>
        <n v="6.5078664550000003"/>
        <n v="5.4269035409999997"/>
        <n v="6.5398346949999997"/>
        <n v="4.3290893510000004"/>
        <n v="4.0131985190000004"/>
        <n v="4.6851038169999999"/>
        <n v="3.663386338"/>
        <n v="4.153249272"/>
        <n v="3.517690848"/>
        <n v="5.1865695069999997"/>
        <n v="3.3266553079999999"/>
        <n v="5.1466966310000002"/>
        <n v="6.0215968479999997"/>
        <n v="3.2750805569999999"/>
        <n v="4.6873808529999996"/>
        <n v="4.3875706379999997"/>
        <n v="6.1162719799999996"/>
        <n v="5.2254792160000001"/>
        <n v="4.6497341270000003"/>
        <n v="4.4850961729999996"/>
        <n v="5.6494005129999998"/>
        <n v="7.5758937370000003"/>
        <n v="4.8964560669999999"/>
        <n v="2.4169223729999998"/>
        <n v="7.0634164899999998"/>
        <n v="3.2715694750000002"/>
        <n v="4.548484889"/>
        <n v="3.5542162739999998"/>
        <n v="5.0959026630000004"/>
        <n v="9.1692307629999998"/>
        <n v="2.2724755700000001"/>
        <n v="3.2663973720000001"/>
        <n v="6.1300243190000003"/>
        <n v="4.5401226039999996"/>
        <n v="5.0259354849999998"/>
        <n v="3.2703300519999998"/>
        <n v="4.2088582309999998"/>
        <n v="9.8326537000000006E-2"/>
        <n v="4.3185310670000003"/>
        <n v="5.016989369"/>
        <n v="1.859041162"/>
        <n v="3.8001807649999999"/>
        <n v="3.3712014809999999"/>
        <n v="6.1047569309999998"/>
        <n v="4.5331335949999998"/>
        <n v="3.3504073189999999"/>
        <n v="3.5397353069999999"/>
        <n v="2.7365397900000001"/>
        <n v="4.0531239540000001"/>
        <n v="5.7982123159999999"/>
        <n v="4.3304634950000001"/>
        <n v="1.643830388"/>
        <n v="5.4277651320000002"/>
        <n v="6.5156288560000002"/>
        <n v="3.8252933699999998"/>
        <n v="6.9419281970000002"/>
        <n v="5.9114977409999998"/>
        <n v="6.2856496540000002"/>
        <n v="4.4970883429999997"/>
        <n v="6.3369393430000001"/>
        <n v="4.7972618770000004"/>
        <n v="4.3460080459999997"/>
        <n v="1.141344081"/>
        <n v="4.9740598780000003"/>
        <n v="2.8607331569999999"/>
        <n v="3.8210697090000001"/>
        <n v="2.7336033799999999"/>
        <n v="5.5826404869999999"/>
        <n v="4.10686397"/>
        <n v="6.6103877940000002"/>
        <n v="3.0162224860000002"/>
        <n v="5.6809020099999996"/>
        <n v="1.69642768"/>
        <n v="5.4046961040000001"/>
        <n v="5.2890043039999997"/>
        <n v="4.0602478250000003"/>
        <n v="5.5128951979999998"/>
        <n v="2.9100675379999998"/>
        <n v="3.6084695739999999"/>
        <n v="4.5194702470000001"/>
        <n v="7.2736926889999998"/>
        <n v="4.8950910079999996"/>
        <n v="5.1426912600000003"/>
        <n v="2.6298277479999999"/>
        <n v="3.4875795909999998"/>
        <n v="6.2966732419999998"/>
        <n v="4.4965280830000003"/>
        <n v="3.3074556309999998"/>
        <n v="2.751318076"/>
        <n v="1.7627854869999999"/>
        <n v="4.4492113040000003"/>
        <n v="4.1594324609999997"/>
        <n v="4.2109352619999996"/>
        <n v="4.2056008279999997"/>
        <n v="6.4909115899999996"/>
        <n v="4.9795077110000001"/>
        <n v="5.0042304580000003"/>
        <n v="4.9012155850000001"/>
        <n v="6.4663967180000004"/>
        <n v="6.4389589679999997"/>
        <n v="3.3330075460000002"/>
        <n v="7.1181178020000004"/>
        <n v="3.1350509469999999"/>
        <n v="4.8161407189999998"/>
        <n v="4.7035181619999999"/>
        <n v="5.3356074390000003"/>
        <n v="4.6156327949999998"/>
        <n v="5.108297994"/>
        <n v="5.2855188919999998"/>
        <n v="1.870630585"/>
        <n v="4.060878883"/>
        <n v="2.52365087"/>
        <n v="5.6721641930000004"/>
        <n v="4.0798912500000002"/>
        <n v="3.6793345880000001"/>
        <n v="4.6667669289999996"/>
        <n v="5.1319395840000004"/>
        <n v="3.002839313"/>
        <n v="4.2555136459999998"/>
        <n v="2.1510327309999999"/>
        <n v="5.5957452590000001"/>
        <n v="5.5377931"/>
        <n v="3.1227883059999999"/>
        <n v="5.6158590080000002"/>
        <n v="3.5099532510000002"/>
        <n v="4.4361014560000003"/>
        <n v="3.9756032549999998"/>
        <n v="4.3999482600000004"/>
        <n v="6.0640690130000001"/>
        <n v="2.9348898220000001"/>
        <n v="4.1499062159999998"/>
        <n v="4.8649390239999999"/>
        <n v="5.052990297"/>
        <n v="5.355810269"/>
        <n v="2.9045710589999998"/>
        <n v="4.6399159320000001"/>
        <n v="4.9085364419999999"/>
        <n v="2.390620593"/>
        <n v="6.1724683689999997"/>
        <n v="3.7743520699999999"/>
        <n v="4.9124271320000004"/>
        <n v="4.1542984929999998"/>
        <n v="4.6488778970000002"/>
        <n v="4.1224092199999998"/>
        <n v="4.6938039829999996"/>
        <n v="2.6238955320000001"/>
        <n v="6.1230784180000004"/>
        <n v="4.1633905139999996"/>
        <n v="3.0270388690000001"/>
        <n v="6.527415006"/>
        <n v="4.3204510660000004"/>
        <n v="1.466113284"/>
        <n v="5.2501316410000003"/>
        <n v="7.0172679929999999"/>
        <n v="3.3279866400000002"/>
        <n v="3.4323320320000001"/>
        <n v="5.6613202349999998"/>
        <n v="5.9004163399999996"/>
        <n v="5.852016753"/>
        <n v="6.0601949829999997"/>
        <n v="5.208166544"/>
        <n v="4.2292674159999999"/>
        <n v="5.1471687580000003"/>
        <n v="2.7258273239999999"/>
        <n v="4.507184198"/>
        <n v="4.4731360960000002"/>
        <n v="2.115230462"/>
        <n v="4.009931967"/>
        <n v="3.4205308909999999"/>
        <n v="6.1531314200000002"/>
        <n v="3.7245838779999998"/>
        <n v="1.836683764"/>
        <n v="3.750511838"/>
        <n v="3.4390929410000002"/>
        <n v="2.5812807819999999"/>
        <n v="6.0373000020000003"/>
        <n v="2.5013773399999999"/>
        <n v="2.6260572870000001"/>
        <n v="6.7708601289999999"/>
        <n v="4.2710956549999999"/>
        <n v="4.334046742"/>
        <n v="5.8023555130000002"/>
        <n v="3.7449375570000001"/>
        <n v="4.1805183079999999"/>
        <n v="4.1771229730000003"/>
        <n v="4.6213779309999996"/>
        <n v="4.0032490169999999"/>
        <n v="2.4567809330000001"/>
        <n v="5.3500025119999997"/>
        <n v="7.7465145829999997"/>
        <n v="4.1391349230000003"/>
        <n v="4.397612369"/>
        <n v="3.5627566690000001"/>
        <n v="2.91289161"/>
        <n v="4.8867514549999997"/>
        <n v="6.7814173670000004"/>
        <n v="6.4115150129999998"/>
        <n v="5.33963521"/>
        <n v="5.4278448800000003"/>
        <n v="2.8171047250000001"/>
        <n v="0.45684335999999998"/>
        <n v="6.8173670880000001"/>
        <n v="2.3764578900000002"/>
        <n v="6.4280436129999998"/>
        <n v="6.3141056129999997"/>
        <n v="4.0851615350000001"/>
        <n v="2.7109707969999999"/>
        <n v="2.161517731"/>
        <n v="4.253449786"/>
        <n v="5.1681803720000001"/>
        <n v="2.953022405"/>
        <n v="5.7496248479999998"/>
        <n v="4.2628319130000003"/>
        <n v="3.8382659879999999"/>
        <n v="6.2745479079999997"/>
        <n v="5.5019174929999997"/>
        <n v="3.6399410959999998"/>
        <n v="3.0828853280000001"/>
        <n v="3.1212996450000001"/>
        <n v="7.8417769279999998"/>
        <n v="3.5200364099999999"/>
        <n v="6.918709464"/>
        <n v="3.867495313"/>
        <n v="3.244382678"/>
        <n v="6.5053140120000004"/>
        <n v="4.2645668859999999"/>
        <n v="1.1863185730000001"/>
        <n v="5.5522250150000003"/>
        <n v="6.5493568949999998"/>
        <n v="5.994043435"/>
        <n v="3.526069068"/>
        <n v="4.5244903619999999"/>
        <n v="1.620047902"/>
        <n v="5.3445628709999999"/>
        <n v="4.5755526880000001"/>
        <n v="3.95330753"/>
        <n v="5.2965536230000003"/>
        <n v="3.231720964"/>
        <n v="7.2609967040000001"/>
        <n v="4.1095929230000001"/>
        <n v="6.0888044060000004"/>
        <n v="3.4244848499999998"/>
        <n v="3.9994818730000001"/>
        <n v="4.7386803930000001"/>
        <n v="4.490219304"/>
        <n v="2.9305676040000002"/>
        <n v="5.4450406490000001"/>
        <n v="5.2908533789999996"/>
        <n v="4.3760064979999997"/>
        <n v="3.376802595"/>
        <n v="3.9332947630000001"/>
        <n v="5.7201167210000001"/>
        <n v="3.8624036990000001"/>
        <n v="3.0074581899999999"/>
        <n v="2.8703505460000001"/>
        <n v="3.2903800560000001"/>
        <n v="5.6912041090000001"/>
        <n v="4.3737098980000004"/>
        <n v="4.9270276710000003"/>
        <n v="6.552736007"/>
        <n v="6.741511751"/>
        <n v="2.0997411619999999"/>
        <n v="5.9259577910000001"/>
        <n v="7.044860388"/>
        <n v="5.168617115"/>
        <n v="3.8033426700000001"/>
        <n v="5.6112672100000003"/>
        <n v="4.4318824350000003"/>
        <n v="5.9527341299999996"/>
        <n v="3.4669522979999998"/>
        <n v="4.2571355479999999"/>
        <n v="6.8724041979999999"/>
        <n v="6.6322792030000004"/>
        <n v="4.6898100180000002"/>
        <n v="7.0103467149999998"/>
        <n v="4.6559440429999999"/>
        <n v="4.6900257610000002"/>
        <n v="6.1283496050000004"/>
        <n v="3.6571003480000002"/>
        <n v="5.4419284499999998"/>
        <n v="4.6580964160000002"/>
        <n v="3.652801631"/>
        <n v="3.606496527"/>
        <n v="2.658470495"/>
        <n v="4.0405080419999999"/>
        <n v="2.6031137929999999"/>
        <n v="6.3582991079999998"/>
        <n v="5.4758207460000001"/>
        <n v="0.94030964399999994"/>
        <n v="1.4529238520000001"/>
        <n v="4.4134432070000003"/>
        <n v="4.4650255400000001"/>
        <n v="3.247305431"/>
        <n v="6.2113668410000002"/>
        <n v="3.6790098800000002"/>
        <n v="4.3267172389999997"/>
        <n v="5.395867494"/>
        <n v="6.5500432000000002"/>
        <n v="4.3867557469999996"/>
        <n v="5.2371395380000001"/>
        <n v="5.559095159"/>
        <n v="4.0527439059999999"/>
        <n v="3.1330531370000001"/>
        <n v="5.1048771830000002"/>
        <n v="5.3420650140000001"/>
        <n v="4.4136943669999997"/>
        <n v="4.128069977"/>
        <n v="6.1415753259999999"/>
        <n v="5.2480456149999997"/>
        <n v="1.7032449730000001"/>
        <n v="3.240991352"/>
        <n v="6.6406143650000002"/>
        <n v="6.5002609759999999"/>
        <n v="5.8137427590000001"/>
        <n v="5.1694069599999999"/>
        <n v="3.5919114150000002"/>
        <n v="7.12563324"/>
        <n v="4.3149793259999996"/>
        <n v="5.4429357679999999"/>
        <n v="5.0083753599999996"/>
        <n v="2.0064684260000001"/>
        <n v="4.3101661739999999"/>
        <n v="6.18166642"/>
        <n v="2.7859498450000002"/>
        <n v="2.1962028810000001"/>
        <n v="4.3270524889999997"/>
        <n v="4.1712017770000003"/>
        <n v="5.0359177480000001"/>
        <n v="4.6796637739999998"/>
        <n v="2.5107223620000001"/>
        <n v="6.6695680929999996"/>
        <n v="5.2453732259999999"/>
        <n v="4.2577065340000004"/>
        <n v="5.4705499069999997"/>
        <n v="4.1555908300000004"/>
        <n v="1.857649975"/>
        <n v="5.64974577"/>
        <n v="5.5873840609999998"/>
        <n v="2.9745142960000002"/>
        <n v="4.69850279"/>
        <n v="2.9854980680000001"/>
        <n v="5.2896239109999996"/>
        <n v="5.4573336729999999"/>
        <n v="5.4948354659999996"/>
        <n v="6.4655453380000001"/>
        <n v="4.9768506690000001"/>
        <n v="4.7151114339999998"/>
        <n v="4.1738432139999997"/>
        <n v="5.5187860740000003"/>
        <n v="3.5473960199999999"/>
        <n v="4.4248070589999999"/>
        <n v="7.2852667880000004"/>
        <n v="5.2282087620000004"/>
        <n v="4.5117568859999997"/>
        <n v="3.047438155"/>
        <n v="2.6703921099999999"/>
        <n v="2.9845552519999998"/>
        <n v="5.9562642319999997"/>
        <n v="3.1924932840000002"/>
        <n v="4.2464296260000003"/>
        <n v="6.6086573030000002"/>
        <n v="6.2220498859999998"/>
        <n v="2.2966036860000001"/>
        <n v="3.7084734340000001"/>
        <n v="3.2638945150000001"/>
        <n v="5.2368249279999999"/>
        <n v="2.3931948240000001"/>
        <n v="5.2959200710000003"/>
        <n v="2.3070137229999998"/>
        <n v="3.7905971909999998"/>
        <n v="8.3351661939999993"/>
        <n v="5.7735701400000004"/>
        <n v="2.3517276919999999"/>
        <n v="8.8716098510000005"/>
        <n v="2.8392140719999999"/>
        <n v="7.9969775099999998"/>
        <n v="2.1088999309999998"/>
        <n v="5.671169549"/>
        <n v="5.2818852019999998"/>
        <n v="5.7432711440000004"/>
        <n v="1.832521319"/>
        <n v="4.7198910459999999"/>
        <n v="6.0029243489999997"/>
        <n v="3.7971116189999998"/>
        <n v="4.2365272520000001"/>
        <n v="0.38515925499999998"/>
        <n v="4.2621786840000002"/>
        <n v="6.1678089629999997"/>
        <n v="2.1174407300000002"/>
        <n v="5.684026823"/>
        <n v="3.8330143570000001"/>
        <n v="5.5855156949999998"/>
        <n v="4.827752673"/>
        <n v="6.2226626490000001"/>
        <n v="2.9427512240000002"/>
        <n v="4.7591596340000004"/>
        <n v="5.4179349029999999"/>
        <n v="6.5716241179999999"/>
        <n v="2.1116798920000002"/>
        <n v="6.9707030550000004"/>
        <n v="4.1936284690000001"/>
        <n v="3.7480623849999999"/>
        <n v="6.4185630820000004"/>
        <n v="4.0866629530000003"/>
        <n v="7.2968215809999997"/>
        <n v="4.5343144659999997"/>
        <n v="3.9386089110000002"/>
        <n v="6.933317089"/>
        <n v="2.129099944"/>
        <n v="3.2542495680000001"/>
        <n v="1.233182086"/>
        <n v="4.110893763"/>
        <n v="7.4909180920000003"/>
        <n v="6.9471589429999998"/>
        <n v="3.066642791"/>
        <n v="4.7842321170000002"/>
        <n v="6.4420722680000004"/>
        <n v="4.9043944279999998"/>
        <n v="5.4321869039999999"/>
        <n v="4.2405521500000001"/>
        <n v="5.3582165389999998"/>
        <n v="6.269356771"/>
        <n v="5.3778672649999999"/>
        <n v="5.2179619669999999"/>
        <n v="7.0397646319999998"/>
        <n v="6.2665451089999999"/>
        <n v="5.2235913089999997"/>
        <n v="4.5976509310000004"/>
        <n v="3.1979205369999999"/>
        <n v="4.5035694609999997"/>
        <n v="1.692927724"/>
        <n v="2.2155098739999999"/>
        <n v="2.2875452479999998"/>
        <n v="6.3156367790000001"/>
        <n v="3.3837159579999998"/>
        <n v="5.3043620880000004"/>
        <n v="6.6347934009999996"/>
        <n v="5.0141068710000001"/>
        <n v="4.3229033030000004"/>
        <n v="4.7392939639999998"/>
        <n v="4.2015286070000002"/>
        <n v="4.5293628760000004"/>
        <n v="5.2331103399999996"/>
        <n v="1.6518459480000001"/>
        <n v="5.0052201390000004"/>
        <n v="4.0432793909999996"/>
        <n v="4.1804051490000003"/>
        <n v="6.4108373820000004"/>
        <n v="4.9905487620000004"/>
        <n v="4.2008164419999998"/>
        <n v="1.7569297800000001"/>
        <n v="4.0636251689999998"/>
        <n v="3.3596120190000001"/>
        <n v="5.7398499379999999"/>
        <n v="6.4290317899999998"/>
        <n v="6.962862876"/>
        <n v="6.4770709950000001"/>
        <n v="3.3526574579999999"/>
        <n v="2.5351571540000002"/>
        <n v="2.4032362200000001"/>
        <n v="6.6881177579999997"/>
        <n v="8.0137782550000001"/>
        <n v="5.8556356889999996"/>
        <n v="4.9848393"/>
        <n v="4.745628527"/>
        <n v="2.0606225399999998"/>
        <n v="3.1746007390000002"/>
        <n v="3.9012637579999998"/>
        <n v="4.2240534590000003"/>
        <n v="6.5955823789999997"/>
        <n v="3.4215116600000002"/>
        <n v="4.7594226319999997"/>
        <n v="3.950946477"/>
        <n v="4.9474861590000003"/>
        <n v="6.1829064880000004"/>
        <n v="1.7243871550000001"/>
        <n v="4.7470813300000003"/>
        <n v="3.9637031700000001"/>
        <n v="5.1697102189999997"/>
        <n v="2.672853913"/>
        <n v="2.1494211920000001"/>
        <n v="4.1874325609999996"/>
        <n v="3.1476005859999998"/>
        <n v="4.9911766970000002"/>
        <n v="4.8463033199999996"/>
        <n v="5.5373786779999996"/>
        <n v="4.2642720839999999"/>
        <n v="5.2869674880000002"/>
        <n v="4.9910282490000002"/>
        <n v="4.500419441"/>
        <n v="2.9188766149999998"/>
        <n v="5.3099853289999999"/>
        <n v="5.378358961"/>
        <n v="4.3098945320000004"/>
        <n v="4.8445735619999999"/>
        <n v="7.9181801810000003"/>
        <n v="2.318576234"/>
        <n v="6.9491564009999998"/>
        <n v="2.5207219809999999"/>
        <n v="4.3087473010000004"/>
        <n v="3.4397752289999999"/>
        <n v="4.5744205999999998"/>
        <n v="7.3235264930000001"/>
        <n v="4.6322454400000002"/>
        <n v="4.4874212010000001"/>
        <n v="4.5948474920000004"/>
        <n v="5.0830760980000003"/>
        <n v="3.7714866929999999"/>
        <n v="6.6570296339999997"/>
        <n v="4.764375416"/>
        <n v="3.935908279"/>
        <n v="4.5928413719999996"/>
        <n v="4.6735974589999998"/>
        <n v="4.6601608099999998"/>
        <n v="2.534150328"/>
        <n v="5.1174369779999997"/>
        <n v="6.1579936169999998"/>
        <n v="5.4710599970000002"/>
        <n v="2.149573459"/>
        <n v="4.9204141779999997"/>
        <n v="2.1084631850000002"/>
        <n v="3.7483689120000001"/>
        <n v="4.2244468309999998"/>
        <n v="2.8745506019999998"/>
        <n v="6.9520903560000002"/>
        <n v="1.388586358"/>
        <n v="4.338429348"/>
        <n v="2.3698580840000001"/>
        <n v="2.1516085629999999"/>
        <n v="4.6726885149999999"/>
        <n v="4.9090438450000002"/>
        <n v="6.9969516809999996"/>
        <n v="5.5224566240000001"/>
        <n v="5.2247285220000004"/>
        <n v="5.1842563300000002"/>
        <n v="3.0909594359999999"/>
        <n v="5.8666354299999997"/>
        <n v="5.6622782389999999"/>
        <n v="4.586078369"/>
        <n v="2.9268420270000002"/>
        <n v="3.100637082"/>
        <n v="2.9739830010000001"/>
        <n v="4.4575243929999999"/>
        <n v="3.34357916"/>
        <n v="4.5206290190000002"/>
        <n v="2.7853433509999999"/>
        <n v="5.729852384"/>
        <n v="3.2639486720000002"/>
        <n v="2.2785952169999999"/>
        <n v="5.463561855"/>
        <n v="4.2649522820000003"/>
        <n v="5.8858390270000003"/>
        <n v="4.7723344619999999"/>
        <n v="6.8786509359999997"/>
        <n v="5.3279482829999996"/>
        <n v="4.7876263760000004"/>
        <n v="5.4951118169999997"/>
        <n v="3.2942311869999998"/>
        <n v="6.018388861"/>
        <n v="4.9641882260000001"/>
        <n v="4.4514025249999998"/>
        <n v="3.5513906799999999"/>
        <n v="6.4040009229999999"/>
        <n v="4.5667558379999997"/>
        <n v="7.7072112150000001"/>
        <n v="4.5791649120000004"/>
        <n v="6.0155883250000004"/>
        <n v="1.521590292"/>
        <n v="4.6247519749999997"/>
        <n v="4.1249957269999999"/>
        <n v="6.7097876249999997"/>
        <n v="6.3489854780000003"/>
        <n v="4.5000039430000003"/>
        <n v="5.4678718589999997"/>
        <n v="4.3336520040000002"/>
        <n v="5.952178161"/>
        <n v="6.009686479"/>
        <n v="3.7034367650000002"/>
        <n v="3.7099301859999998"/>
        <n v="3.510040923"/>
        <n v="5.3517493509999996"/>
        <n v="6.0248819119999997"/>
        <n v="3.828957607"/>
        <n v="5.5730523099999996"/>
        <n v="5.9542403139999998"/>
        <n v="5.1536877179999996"/>
        <n v="7.4851749859999996"/>
        <n v="5.0745151499999999"/>
        <n v="4.6786923509999996"/>
        <n v="5.3069963070000004"/>
        <n v="6.567844386"/>
        <n v="5.010775733"/>
        <n v="7.6205970919999997"/>
        <n v="3.9414685340000002"/>
        <n v="4.8595129830000001"/>
        <n v="5.1131509819999996"/>
        <n v="4.2331843579999999"/>
        <n v="4.7596600860000002"/>
        <n v="3.487006987"/>
        <n v="5.3391180159999996"/>
        <n v="4.4049998820000003"/>
        <n v="5.1689105030000002"/>
        <n v="3.069993105"/>
        <n v="3.6572061950000001"/>
        <n v="2.598905631"/>
        <n v="5.9189064800000004"/>
        <n v="5.1929800579999998"/>
        <n v="1.8797943939999999"/>
        <n v="5.1120516839999999"/>
        <n v="4.5050959879999999"/>
        <n v="7.3462492319999999"/>
        <n v="5.4081437360000004"/>
        <n v="5.2599227439999998"/>
        <n v="4.078407135"/>
        <n v="6.9542944569999996"/>
        <n v="4.4550448500000002"/>
        <n v="4.0513782579999997"/>
        <n v="4.9940657640000001"/>
        <n v="4.361834054"/>
        <n v="3.5041642519999998"/>
        <n v="4.7289530219999998"/>
        <n v="4.8007107529999997"/>
        <n v="8.9248169280000003"/>
        <n v="4.0207653250000002"/>
        <n v="3.5360243260000002"/>
        <n v="2.3843769290000001"/>
        <n v="2.9821615420000001"/>
        <n v="4.8056154959999997"/>
        <n v="3.9270698099999999"/>
        <n v="3.503496701"/>
        <n v="5.14691177"/>
        <n v="5.4568194349999999"/>
        <n v="6.1013227800000003"/>
        <n v="6.3461749410000001"/>
        <n v="5.6617345800000001"/>
        <n v="5.9093087320000004"/>
        <n v="4.5606586900000003"/>
        <n v="3.0253664069999999"/>
        <n v="4.9166606499999999"/>
        <n v="7.4758041100000003"/>
        <n v="7.3764874440000003"/>
        <n v="3.7744586880000002"/>
        <n v="3.8467286089999999"/>
        <n v="3.869577955"/>
        <n v="4.8014134720000001"/>
        <n v="7.9107013630000003"/>
        <n v="5.3344614899999998"/>
        <n v="5.9079764260000003"/>
        <n v="4.1796908119999996"/>
        <n v="4.6678917320000002"/>
        <n v="4.9940674740000004"/>
        <n v="2.9439796519999999"/>
        <n v="2.6779877590000001"/>
        <n v="4.5313153929999999"/>
        <n v="5.3873985370000002"/>
        <n v="2.771993621"/>
        <n v="7.0329070409999996"/>
        <n v="5.2402937139999999"/>
        <n v="4.6820862160000001"/>
        <n v="4.706603522"/>
        <n v="5.1496105319999996"/>
        <n v="5.0259755970000004"/>
        <n v="1.690127696"/>
        <n v="1.455067211"/>
        <n v="4.5206127800000004"/>
        <n v="5.5460881439999996"/>
        <n v="6.161499858"/>
        <n v="5.367758051"/>
        <n v="6.1366163020000002"/>
        <n v="6.275860046"/>
        <n v="4.8876510160000004"/>
        <n v="5.8148385469999999"/>
        <n v="3.0025536100000001"/>
        <n v="7.2213997250000004"/>
        <n v="1.150268533"/>
        <n v="5.2170341699999998"/>
        <n v="2.4809463300000001"/>
        <n v="4.3953108529999998"/>
        <n v="4.0195559589999998"/>
        <n v="8.0970024810000005"/>
        <n v="4.2900478929999997"/>
        <n v="7.100101027"/>
        <n v="6.5600064319999998"/>
        <n v="5.2942235130000004"/>
        <n v="4.893268344"/>
        <n v="2.9640419050000002"/>
        <n v="4.043325963"/>
        <n v="3.439467847"/>
        <n v="5.3722581109999998"/>
        <n v="5.3244286479999996"/>
        <n v="4.0953899930000004"/>
        <n v="3.8916678409999999"/>
        <n v="8.6390657999999991"/>
        <n v="2.5125183579999999"/>
        <n v="5.3415376940000003"/>
        <n v="4.3835472629999996"/>
        <n v="4.5221957640000001"/>
        <n v="6.8250929840000003"/>
        <n v="3.361212417"/>
        <n v="4.2349616210000001"/>
        <n v="2.3800602839999998"/>
        <n v="5.9295392930000004"/>
        <n v="4.4062988089999999"/>
        <n v="5.3827458439999996"/>
        <n v="5.0835765039999998"/>
        <n v="5.3942933699999998"/>
        <n v="4.5543969329999996"/>
        <n v="4.4874043139999999"/>
        <n v="2.9985060259999998"/>
        <n v="3.8184721509999999"/>
        <n v="4.3220433539999998"/>
        <n v="3.1416275200000001"/>
        <n v="3.5736058239999999"/>
        <n v="7.3866742949999997"/>
        <n v="3.516292338"/>
        <n v="5.3927131609999996"/>
        <n v="5.3765387479999998"/>
        <n v="4.4228179689999996"/>
        <n v="3.4904751940000001"/>
        <n v="4.2988342670000002"/>
        <n v="5.9974397379999997"/>
        <n v="4.491385899"/>
        <n v="6.1070241320000003"/>
        <n v="6.9145761480000001"/>
        <n v="2.4232064050000002"/>
        <n v="3.6243691400000002"/>
        <n v="5.7104051340000002"/>
        <n v="6.7213961129999999"/>
        <n v="3.3860129579999998"/>
        <n v="3.7918814890000001"/>
        <n v="3.0334143220000001"/>
        <n v="5.2120745209999999"/>
        <n v="5.0271669680000004"/>
        <n v="3.685881771"/>
        <n v="3.7879028240000001"/>
        <n v="3.7751040599999999"/>
        <n v="4.8335170290000002"/>
        <n v="3.6032775290000001"/>
        <n v="5.2615206649999999"/>
        <n v="5.3109995310000002"/>
        <n v="5.998805763"/>
        <n v="3.8176450050000001"/>
        <n v="4.6044967809999999"/>
        <n v="5.5330363370000004"/>
        <n v="5.8886281030000003"/>
        <n v="4.7465206899999997"/>
        <n v="4.3490417810000004"/>
        <n v="4.0445374029999996"/>
        <n v="4.4401715380000004"/>
        <n v="4.9691859459999996"/>
        <n v="3.3241782550000001"/>
        <n v="4.9847986080000002"/>
        <n v="2.534665419"/>
        <n v="2.6809360130000002"/>
        <n v="4.5655533339999996"/>
        <n v="5.318394047"/>
        <n v="2.963447071"/>
        <n v="4.8782862969999998"/>
        <n v="5.1384655669999999"/>
        <n v="3.7105681760000002"/>
        <n v="4.1359450180000001"/>
        <n v="3.7273869679999998"/>
        <n v="3.979981306"/>
        <n v="4.1226525470000004"/>
        <n v="3.555819031"/>
        <n v="4.8614555360000002"/>
        <n v="3.5657884449999999"/>
        <n v="3.9250721070000001"/>
        <n v="1.10133974"/>
        <n v="4.0681665310000001"/>
        <n v="6.7905173989999996"/>
        <n v="4.9086654909999998"/>
        <n v="3.0470468180000001"/>
        <n v="3.9874942839999998"/>
        <n v="4.3478412339999997"/>
        <n v="3.2024122629999998"/>
        <n v="5.9681122499999999"/>
        <n v="5.0675524039999997"/>
        <n v="4.4995366829999996"/>
        <n v="4.1451367030000004"/>
        <n v="7.1773783419999999"/>
        <n v="4.0236977339999997"/>
        <n v="5.3333950809999999"/>
        <n v="4.2189959500000001"/>
        <n v="5.4028952739999996"/>
        <n v="4.3619131949999996"/>
        <n v="6.0719101479999997"/>
        <n v="6.6451045469999999"/>
        <n v="4.6797182910000004"/>
        <n v="5.6976958900000003"/>
        <n v="5.0446346980000003"/>
        <n v="2.022084548"/>
        <n v="5.3207630610000001"/>
        <n v="4.2002601339999996"/>
        <n v="3.9332462050000001"/>
        <n v="3.5519244209999998"/>
        <n v="3.1912818650000001"/>
        <n v="1.97528266"/>
        <n v="4.2625273850000003"/>
        <n v="3.432529621"/>
        <n v="1.3061584930000001"/>
        <n v="6.349005558"/>
        <n v="5.9097981490000002"/>
        <n v="3.9814737309999999"/>
        <n v="6.1593096569999997"/>
        <n v="4.7670430489999998"/>
        <n v="4.3896332759999996"/>
        <n v="7.1458998070000002"/>
        <n v="7.0586078800000003"/>
        <n v="6.4787441750000001"/>
        <n v="5.6114599680000001"/>
        <n v="4.1590261699999997"/>
        <n v="3.3593841809999998"/>
        <n v="5.1679460979999998"/>
        <n v="2.8991030609999999"/>
        <n v="1.748633289"/>
        <n v="3.473374067"/>
        <n v="4.1830878839999999"/>
        <n v="4.6713812089999998"/>
        <n v="5.8126979910000003"/>
        <n v="4.0361033549999998"/>
        <n v="5.6299151360000002"/>
        <n v="2.806250833"/>
        <n v="6.6210747110000003"/>
        <n v="4.4825895549999997"/>
        <n v="7.0290597420000003"/>
        <n v="4.6522112990000002"/>
        <n v="3.5120416140000001"/>
        <n v="5.5526548900000003"/>
        <n v="5.7808915010000002"/>
        <n v="4.0563438249999999"/>
        <n v="4.6962883230000001"/>
        <n v="6.4358052160000003"/>
        <n v="4.6003801769999999"/>
        <n v="5.2017524570000004"/>
        <n v="2.4580249379999999"/>
        <n v="2.6368427350000001"/>
        <n v="3.4100131149999999"/>
        <n v="4.6263817539999996"/>
        <n v="3.0639852869999999"/>
        <n v="4.0911684060000004"/>
        <n v="4.309756996"/>
        <n v="4.9888392289999999"/>
        <n v="2.160274786"/>
        <n v="3.093515123"/>
        <n v="6.1697717580000004"/>
        <n v="4.7310989819999998"/>
        <n v="5.9347922070000001"/>
        <n v="3.9267208309999999"/>
        <n v="3.2132694079999999"/>
        <n v="4.1754301910000002"/>
        <n v="2.8885024330000002"/>
        <n v="4.8916133789999998"/>
        <n v="7.3761078339999999"/>
        <n v="6.2449935600000002"/>
        <n v="1.1974245210000001"/>
        <n v="2.494527691"/>
        <n v="2.409871184"/>
        <n v="5.4496557870000002"/>
        <n v="2.6096951000000002"/>
        <n v="2.0705979170000002"/>
        <n v="5.1594614099999996"/>
        <n v="1.299437846"/>
        <n v="7.1124810289999996"/>
        <n v="4.7424948860000002"/>
        <n v="4.6954252780000001"/>
        <n v="3.889167542"/>
        <n v="5.2552113140000003"/>
        <n v="3.5085383650000002"/>
        <n v="6.6791674570000001"/>
        <n v="0.91840731799999997"/>
        <n v="5.0929270349999998"/>
        <n v="5.6427337839999998"/>
        <n v="6.3743200020000002"/>
        <n v="4.7065562319999996"/>
        <n v="3.4663149299999998"/>
        <n v="2.1677662820000001"/>
        <n v="4.6879683410000004"/>
        <n v="5.9814111900000002"/>
        <n v="1.384971529"/>
        <n v="3.2611039960000001"/>
        <n v="4.810891378"/>
        <n v="3.6377734140000002"/>
        <n v="5.335178967"/>
        <n v="4.5296484359999996"/>
        <n v="7.6847328729999997"/>
        <n v="3.9303291520000001"/>
        <n v="4.0868140339999997"/>
        <n v="2.1927905870000002"/>
        <n v="6.7476984260000004"/>
        <n v="6.9077475320000001"/>
        <n v="5.3845244680000004"/>
        <n v="3.2474129989999998"/>
        <n v="3.8080775299999998"/>
        <n v="5.9917389720000003"/>
        <n v="3.3339253000000002"/>
        <n v="5.2079100289999998"/>
        <n v="4.5777094160000003"/>
        <n v="1.952985338"/>
        <n v="5.4232769489999999"/>
        <n v="5.236062585"/>
        <n v="4.6054474130000003"/>
        <n v="4.8367417049999997"/>
        <n v="3.992174296"/>
        <n v="5.4249124660000003"/>
        <n v="4.6459297580000003"/>
        <n v="6.0554298869999998"/>
        <n v="2.7152122529999998"/>
        <n v="4.5060716540000003"/>
        <n v="4.6087592109999997"/>
        <n v="5.7431312649999997"/>
        <n v="5.6859475110000002"/>
        <n v="3.7684667859999998"/>
        <n v="6.01920681"/>
        <n v="4.0983622559999997"/>
        <n v="6.1048714510000002"/>
        <n v="5.2485942080000001"/>
        <n v="2.8393294419999999"/>
        <n v="5.2680848859999996"/>
        <n v="3.4751247200000002"/>
        <n v="5.562311459"/>
        <n v="4.1112539440000004"/>
        <n v="6.1890864280000004"/>
        <n v="4.3121016909999996"/>
        <n v="1.9615559389999999"/>
        <n v="5.9607107910000003"/>
        <n v="2.5408435119999999"/>
        <n v="4.8274014129999996"/>
        <n v="5.9101958489999999"/>
        <n v="2.6948369780000001"/>
        <n v="4.7791639180000001"/>
        <n v="3.8791329999999999"/>
        <n v="5.1723947089999998"/>
        <n v="4.5649217340000003"/>
        <n v="4.6228375540000002"/>
        <n v="5.5183109440000004"/>
        <n v="4.6102402659999999"/>
        <n v="4.9673107669999998"/>
        <n v="2.7209213559999998"/>
        <n v="4.1795869259999998"/>
        <n v="6.220655679"/>
        <n v="5.3274752220000003"/>
        <n v="1.853009769"/>
        <n v="5.0598424599999996"/>
        <n v="4.3384976569999996"/>
        <n v="3.4277085399999998"/>
        <n v="5.7725490219999998"/>
        <n v="3.4230965530000002"/>
        <n v="5.0762382659999998"/>
        <n v="6.4632108710000002"/>
        <n v="3.7605467770000001"/>
        <n v="5.3692683160000003"/>
        <n v="3.0608882359999998"/>
        <n v="2.552796673"/>
        <n v="4.2480466000000003"/>
        <n v="4.2415046969999999"/>
        <n v="3.4280242959999998"/>
        <n v="4.2280040510000001"/>
        <n v="3.6966566099999998"/>
        <n v="3.0322922910000001"/>
        <n v="4.6889822929999996"/>
        <n v="5.5387559570000002"/>
        <n v="3.6048902589999998"/>
        <n v="2.7320850659999998"/>
        <n v="6.3213444130000003"/>
        <n v="4.8811185699999999"/>
        <n v="3.9458281319999999"/>
        <n v="3.6920099249999998"/>
        <n v="2.784038507"/>
        <n v="4.8044742300000003"/>
        <n v="6.6093171279999998"/>
        <n v="3.501343544"/>
        <n v="2.4981469820000002"/>
        <n v="4.0262845609999998"/>
        <n v="6.286846229"/>
        <n v="4.7565458950000004"/>
        <n v="5.4779822730000003"/>
        <n v="2.8217454819999999"/>
        <n v="2.0721953399999999"/>
        <n v="4.4254710599999996"/>
        <n v="5.0821965179999999"/>
        <n v="5.776125897"/>
        <n v="6.7548624009999996"/>
        <n v="3.6868045060000001"/>
        <n v="4.207864657"/>
        <n v="4.0385260519999999"/>
        <n v="5.7777118549999997"/>
        <n v="7.0407640320000002"/>
        <n v="4.1760379729999997"/>
        <n v="3.8086049860000002"/>
        <n v="3.7891624249999998"/>
        <n v="5.4711128520000001"/>
        <n v="4.7944159019999999"/>
        <n v="6.0428518469999997"/>
        <n v="2.136380715"/>
        <n v="3.2217826440000001"/>
        <n v="5.6732761350000001"/>
        <n v="4.1298720810000003"/>
        <n v="8.1185566930000004"/>
        <n v="4.3379599259999999"/>
        <n v="5.3565160360000004"/>
        <n v="6.2672904750000002"/>
        <n v="3.6986005739999999"/>
        <n v="6.640149225"/>
        <n v="6.2545274419999997"/>
        <n v="5.5903813959999997"/>
        <n v="3.5345418689999999"/>
        <n v="3.1746272289999999"/>
        <n v="3.9617526459999999"/>
        <n v="2.553139034"/>
        <n v="3.2828113380000001"/>
        <n v="5.4674403790000001"/>
        <n v="5.7066241800000004"/>
        <n v="5.2507508989999998"/>
        <n v="4.8997778250000001"/>
        <n v="4.4963513319999997"/>
        <n v="3.592297318"/>
        <n v="5.8483186380000003"/>
        <n v="3.2523847360000002"/>
        <n v="4.574887446"/>
        <n v="6.1077830029999998"/>
        <n v="4.1042454099999999"/>
        <n v="4.2881517379999998"/>
        <n v="6.6847633799999997"/>
        <n v="6.0827588400000003"/>
        <n v="5.3386541699999999"/>
        <n v="0.96322348700000004"/>
        <n v="1.5272322279999999"/>
        <n v="3.000277042"/>
        <n v="2.48295311"/>
        <n v="5.234724323"/>
        <n v="5.2379068799999997"/>
        <n v="6.2324812029999999"/>
        <n v="3.9128816500000001"/>
        <n v="3.128947798"/>
        <n v="3.6071098739999998"/>
        <n v="6.0958149400000003"/>
        <n v="5.4439327999999998"/>
        <n v="2.2697759290000001"/>
        <n v="5.5796575749999997"/>
        <n v="4.1921396550000001"/>
        <n v="6.396018776"/>
        <n v="3.2762082779999999"/>
        <n v="2.6595308709999999"/>
        <n v="5.3418365200000002"/>
        <n v="4.5606514310000001"/>
        <n v="4.4020002119999999"/>
        <n v="0.80777585500000004"/>
        <n v="6.197864643"/>
        <n v="5.4711788849999996"/>
        <n v="2.8507323769999999"/>
        <n v="3.3287777190000001"/>
        <n v="6.9557543470000001"/>
        <n v="3.3490795750000002"/>
        <n v="6.9151539599999996"/>
        <n v="4.3314923749999998"/>
        <n v="5.6910275280000002"/>
        <n v="4.0228232339999996"/>
        <n v="1.997655535"/>
        <n v="4.3565024230000002"/>
        <n v="3.6228647700000001"/>
        <n v="4.9646804510000004"/>
        <n v="3.6996375889999999"/>
        <n v="3.6554544409999998"/>
        <n v="4.8005882250000003"/>
        <n v="5.4976099789999999"/>
        <n v="3.075113714"/>
        <n v="5.0210517970000001"/>
        <n v="5.2220086620000004"/>
        <n v="5.8489729779999999"/>
        <n v="3.1362220920000001"/>
        <n v="4.431034618"/>
        <n v="2.827783733"/>
        <n v="5.5978916170000002"/>
        <n v="5.5578340390000003"/>
        <n v="4.3716523140000003"/>
        <n v="3.9449434540000001"/>
        <n v="3.9479632160000002"/>
        <n v="5.7115285499999997"/>
        <n v="5.9333358809999996"/>
        <n v="7.2621991220000002"/>
        <n v="7.4354030399999997"/>
        <n v="7.6256940909999997"/>
        <n v="6.3996061500000003"/>
        <n v="6.3366364150000001"/>
        <n v="1.837795461"/>
        <n v="5.9071747070000002"/>
        <n v="5.7477031280000004"/>
        <n v="3.7537531720000001"/>
        <n v="4.6565353060000003"/>
        <n v="6.5226867860000004"/>
        <n v="6.9825132630000004"/>
        <n v="2.7256248539999999"/>
        <n v="6.7692431519999996"/>
        <n v="5.3553457599999996"/>
        <n v="4.406526983"/>
        <n v="3.6850834109999999"/>
        <n v="5.1165568629999996"/>
        <n v="6.4621129359999996"/>
        <n v="3.7894665019999998"/>
        <n v="3.7347115390000001"/>
        <n v="4.3441032970000002"/>
        <n v="5.085864011"/>
        <n v="4.3626211069999998"/>
        <n v="4.8676687730000001"/>
        <n v="3.7486628999999998"/>
        <n v="3.5961186870000001"/>
        <n v="3.8000929189999999"/>
        <n v="5.0216779230000004"/>
        <n v="5.4458821229999996"/>
        <n v="6.2915579260000003"/>
        <n v="6.042098008"/>
        <n v="5.7210378479999999"/>
        <n v="3.927942303"/>
        <n v="2.4993419120000002"/>
        <n v="4.4645443419999999"/>
        <n v="4.1227832949999996"/>
        <n v="4.9679354719999997"/>
        <n v="3.8835141769999999"/>
        <n v="3.7451608850000002"/>
        <n v="3.6253299459999999"/>
        <n v="4.4570250250000001"/>
        <n v="4.4291430329999999"/>
        <n v="5.2848991129999998"/>
        <n v="3.6224363359999998"/>
        <n v="6.1534433310000001"/>
        <n v="3.5358452599999999"/>
        <n v="3.2839257829999999"/>
        <n v="6.4546967970000004"/>
        <n v="7.8088594489999998"/>
        <n v="4.8240631839999999"/>
        <n v="5.048361732"/>
        <n v="5.6829898290000003"/>
        <n v="5.3229836759999998"/>
        <n v="2.189514607"/>
        <n v="3.9247716100000001"/>
        <n v="6.4172045710000001"/>
        <n v="7.5449776550000003"/>
        <n v="8.2187348139999994"/>
        <n v="5.0756610000000002"/>
        <n v="4.1027245590000003"/>
        <n v="3.9394391959999999"/>
        <n v="3.8708654839999999"/>
        <n v="3.678131204"/>
        <n v="2.7951671849999999"/>
        <n v="6.2571163639999998"/>
        <n v="6.0631989590000002"/>
        <n v="3.2474303689999999"/>
        <n v="5.788574648"/>
        <n v="6.6501441120000004"/>
        <n v="5.1779810829999997"/>
        <n v="3.915386281"/>
        <n v="5.9237074319999996"/>
        <n v="5.8640623249999999"/>
        <n v="6.3828655120000004"/>
        <n v="3.8137193530000002"/>
        <n v="6.4435038110000002"/>
        <n v="5.400090187"/>
        <n v="4.6141521020000003"/>
        <n v="3.325279138"/>
        <n v="7.0847369110000002"/>
        <n v="4.0309282529999999"/>
        <n v="4.4383978629999996"/>
        <n v="4.7869546449999998"/>
        <n v="6.2085000590000003"/>
        <n v="7.0062837059999996"/>
        <n v="4.2693704749999997"/>
        <n v="3.871105419"/>
        <n v="4.7773793089999996"/>
        <n v="5.2307720389999997"/>
        <n v="7.2552862019999997"/>
        <n v="6.2272830629999998"/>
        <n v="5.9616765149999997"/>
        <n v="5.9033560950000004"/>
        <n v="2.6234927670000001"/>
        <n v="3.4397211919999999"/>
        <n v="5.177254145"/>
        <n v="4.0881761379999997"/>
        <n v="1.9358624179999999"/>
        <n v="4.5960252009999998"/>
        <n v="3.8518339460000002"/>
        <n v="4.5483163229999999"/>
        <n v="5.2866164199999996"/>
        <n v="4.5722156160000003"/>
        <n v="1.362452"/>
        <n v="5.0474339380000002"/>
        <n v="5.6706640679999998"/>
        <n v="1.9967316820000001"/>
        <n v="6.7577350039999997"/>
        <n v="5.170534086"/>
        <n v="3.7199208819999998"/>
        <n v="5.9243072300000001"/>
        <n v="4.2883523449999998"/>
        <n v="5.4505481509999996"/>
        <n v="1.1840868849999999"/>
        <n v="3.4249204230000001"/>
        <n v="5.6429827350000004"/>
        <n v="3.6211422720000002"/>
        <n v="4.13737478"/>
        <n v="5.9324589469999998"/>
        <n v="3.626288357"/>
        <n v="4.92093151"/>
        <n v="5.3669422119999997"/>
        <n v="2.9910351780000002"/>
        <n v="7.2468548019999997"/>
        <n v="3.6300647370000001"/>
        <n v="5.4947787930000001"/>
        <n v="5.7196213619999998"/>
        <n v="0.78658574999999997"/>
        <n v="6.7009619000000002"/>
        <n v="2.9159892159999998"/>
        <n v="4.2439592590000004"/>
        <n v="1.443066159"/>
        <n v="4.0992405129999998"/>
        <n v="5.9416774649999997"/>
        <n v="4.2662060569999998"/>
        <n v="6.908172371"/>
        <n v="5.301769824"/>
        <n v="1.5687977660000001"/>
        <n v="4.180809988"/>
        <n v="3.9094569250000002"/>
        <n v="2.8510481990000001"/>
        <n v="5.7732579810000004"/>
        <n v="4.5027776749999999"/>
        <n v="6.0681077480000001"/>
        <n v="2.7655786299999998"/>
        <n v="5.9884944549999997"/>
        <n v="3.7585094379999999"/>
        <n v="2.2989917809999998"/>
        <n v="8.550129192"/>
        <n v="8.0106574459999997"/>
        <n v="3.8705388310000002"/>
        <n v="7.1497849609999999"/>
        <n v="2.7410558630000001"/>
        <n v="5.2706825100000003"/>
        <n v="7.1235470149999998"/>
        <n v="4.8217999020000004"/>
        <n v="9.3763178329999999"/>
        <n v="1.894725591"/>
        <n v="5.5312442419999996"/>
        <n v="4.3005054530000004"/>
        <n v="3.7787489089999999"/>
        <n v="4.3320388320000003"/>
        <n v="3.943557642"/>
        <n v="4.4081573609999998"/>
        <n v="5.1487022539999998"/>
        <n v="3.6955496640000001"/>
        <n v="1.79932297"/>
        <n v="3.5664733449999999"/>
        <n v="3.2772887179999999"/>
        <n v="7.0452641399999996"/>
        <n v="2.6520633079999998"/>
        <n v="6.897436098"/>
        <n v="2.7135053830000002"/>
        <n v="5.4137826159999998"/>
        <n v="6.271992322"/>
        <n v="2.2229270410000002"/>
        <n v="4.0560661309999997"/>
        <n v="6.4611514080000001"/>
        <n v="5.3979199639999997"/>
        <n v="7.162297165"/>
        <n v="2.2947139999999999"/>
        <n v="5.6610740020000003"/>
        <n v="4.7559654580000004"/>
        <n v="1.7930945199999999"/>
        <n v="3.673272458"/>
        <n v="3.7855385680000002"/>
        <n v="3.8478909250000002"/>
        <n v="5.2446207060000001"/>
        <n v="5.0679358150000002"/>
        <n v="5.2561195510000003"/>
        <n v="5.2848375440000002"/>
        <n v="5.5044490689999996"/>
        <n v="5.2393487900000002"/>
        <n v="3.7193089829999999"/>
        <n v="3.0568381520000001"/>
        <n v="2.973104078"/>
        <n v="4.768711637"/>
        <n v="7.8572546680000004"/>
        <n v="3.876009378"/>
        <n v="4.2812709499999997"/>
        <n v="2.9401742799999999"/>
        <n v="5.4766307159999998"/>
        <n v="2.6406085500000001"/>
        <n v="2.3835025650000001"/>
        <n v="5.1807200790000003"/>
        <n v="5.7966295539999999"/>
        <n v="2.6536097879999998"/>
        <n v="3.503246544"/>
        <n v="2.1703587579999999"/>
        <n v="5.448986551"/>
        <n v="3.4684706140000001"/>
        <n v="3.8874539349999999"/>
        <n v="2.520573776"/>
        <n v="5.3680603480000002"/>
        <n v="3.6937450140000001"/>
        <n v="2.2425315270000001"/>
        <n v="6.1085593989999998"/>
        <n v="4.1673508459999997"/>
        <n v="7.4483252369999997"/>
        <n v="3.6079411490000002"/>
        <n v="5.3807478660000001"/>
        <n v="5.9059693339999999"/>
        <n v="5.2311000630000004"/>
        <n v="6.308239328"/>
        <n v="5.5769199460000003"/>
        <n v="8.6264474660000001"/>
        <n v="5.2297918360000004"/>
        <n v="4.1320490510000001"/>
        <n v="6.0151461299999998"/>
        <n v="7.6765182879999996"/>
        <n v="3.8683110200000002"/>
        <n v="4.6035041899999998"/>
        <n v="5.0229271259999999"/>
        <n v="4.618899935"/>
        <n v="2.7890298150000001"/>
        <n v="8.3466109379999995"/>
        <n v="2.7620687149999998"/>
        <n v="6.9781681019999997"/>
        <n v="4.1369606230000002"/>
        <n v="5.4311174610000004"/>
        <n v="4.452372242"/>
        <n v="1.6780670559999999"/>
        <n v="4.343108247"/>
        <n v="4.6345313260000003"/>
        <n v="5.6668558679999999"/>
        <n v="4.1370499079999998"/>
        <n v="2.9867538570000001"/>
        <n v="2.8908274899999999"/>
        <n v="3.9877385790000002"/>
        <n v="5.2807547990000003"/>
        <n v="5.7395461919999997"/>
        <n v="5.06355573"/>
        <n v="2.4359732269999999"/>
        <n v="3.5946126650000001"/>
        <n v="5.5686627319999999"/>
        <n v="2.2787698999999999"/>
        <n v="3.7240199779999998"/>
        <n v="4.579141989"/>
        <n v="4.9177915509999997"/>
        <n v="1.8220467979999999"/>
        <n v="4.4912291120000001"/>
        <n v="3.052497104"/>
        <n v="3.7199875590000002"/>
        <n v="2.8382224009999999"/>
        <n v="5.0292881329999997"/>
        <n v="6.1434248419999999"/>
        <n v="4.9153700850000002"/>
        <n v="4.6826289320000001"/>
        <n v="2.5199267719999998"/>
        <n v="3.4175760369999999"/>
        <n v="6.7538423649999997"/>
        <n v="4.3986905680000001"/>
        <n v="5.7756821900000004"/>
        <n v="5.0807978819999997"/>
        <n v="6.7208358620000004"/>
        <n v="7.6841776529999999"/>
        <n v="5.9620614310000004"/>
        <n v="3.7731223470000002"/>
        <n v="4.990995324"/>
        <n v="3.471676773"/>
        <n v="6.4927866840000004"/>
        <n v="2.530149652"/>
        <n v="6.0234963580000001"/>
        <n v="6.8466418620000002"/>
        <n v="1.834709562"/>
        <n v="5.3185520290000001"/>
        <n v="6.5982292009999997"/>
        <n v="4.9318366720000002"/>
        <n v="1.3254586319999999"/>
        <n v="4.5427769219999998"/>
        <n v="7.3029559370000001"/>
        <n v="5.4635831369999996"/>
        <n v="4.2491749179999996"/>
        <n v="5.0716144569999999"/>
        <n v="2.1150395319999999"/>
        <n v="5.2859853780000003"/>
        <n v="5.5672875040000003"/>
        <n v="3.3988571950000002"/>
        <n v="4.0931253950000004"/>
        <n v="3.279073087"/>
        <n v="3.5476895270000002"/>
        <n v="4.8131512399999998"/>
        <n v="5.4972367139999996"/>
        <n v="4.3330802679999998"/>
        <n v="3.6961320999999998"/>
        <n v="4.5847630290000003"/>
        <n v="5.4673372589999998"/>
        <n v="3.894142956"/>
        <n v="2.4220809120000002"/>
        <n v="5.3551951840000003"/>
        <n v="6.8807472470000004"/>
        <n v="4.6234157979999999"/>
        <n v="6.2462491089999999"/>
        <n v="5.7175708170000004"/>
        <n v="3.8882902420000001"/>
        <n v="4.203123561"/>
        <n v="4.1065567420000004"/>
        <n v="6.1018948489999998"/>
        <n v="5.2320264380000001"/>
        <n v="5.0791617349999996"/>
        <n v="5.0892039169999999"/>
        <n v="2.3390496650000001"/>
        <n v="5.0666469489999999"/>
        <n v="4.0545274029999998"/>
        <n v="3.3851370620000001"/>
        <n v="6.0655118989999997"/>
        <n v="2.1640560999999998"/>
        <n v="4.0752525410000002"/>
        <n v="1.44070744"/>
        <n v="4.187710837"/>
        <n v="5.4899503889999997"/>
        <n v="4.0069641770000004"/>
        <n v="5.6876740989999997"/>
        <n v="5.6007436320000004"/>
        <n v="4.4325599010000003"/>
        <n v="5.914577929"/>
        <n v="3.0953080709999998"/>
        <n v="4.205073627"/>
        <n v="3.2792139320000002"/>
        <n v="1.2362776639999999"/>
        <n v="1.9050831800000001"/>
        <n v="6.9310515170000002"/>
        <n v="5.6135650500000001"/>
        <n v="3.5608968750000001"/>
        <n v="3.9610316550000002"/>
        <n v="2.2400932130000002"/>
        <n v="3.587818886"/>
        <n v="4.4148175260000002"/>
        <n v="3.1047908679999998"/>
        <n v="6.2470608509999996"/>
        <n v="4.4870084659999998"/>
        <n v="5.0421872600000004"/>
        <n v="6.9229237560000003"/>
        <n v="2.0760818159999999"/>
        <n v="3.2384747219999999"/>
        <n v="5.6397336559999998"/>
        <n v="6.9382635930000003"/>
        <n v="2.971643765"/>
        <n v="3.4949651149999998"/>
        <n v="5.5489724809999998"/>
        <n v="6.197229901"/>
        <n v="4.1871530440000004"/>
        <n v="2.3584255860000001"/>
        <n v="4.4401652809999996"/>
        <n v="3.9812385749999999"/>
        <n v="4.4721091370000003"/>
        <n v="4.5586724150000002"/>
        <n v="5.948653545"/>
        <n v="5.9929207099999999"/>
        <n v="6.959720559"/>
        <n v="2.8174217170000002"/>
        <n v="4.0824901950000001"/>
        <n v="1.871330052"/>
        <n v="5.0520751329999998"/>
        <n v="4.6589331850000004"/>
        <n v="5.7487933839999998"/>
        <n v="6.0093677579999998"/>
        <n v="5.5986036950000004"/>
        <n v="5.0196130569999999"/>
        <n v="4.167471323"/>
        <n v="4.2617864689999996"/>
        <n v="9.2934885129999998"/>
        <n v="4.9006330829999998"/>
        <n v="1.6922131149999999"/>
        <n v="5.3092732370000002"/>
        <n v="5.365976538"/>
        <n v="4.4337445129999997"/>
        <n v="2.8405724189999999"/>
        <n v="9.0486636489999999"/>
        <n v="3.152858481"/>
        <n v="6.2402670100000002"/>
        <n v="4.0876957100000002"/>
        <n v="6.0038913300000001"/>
        <n v="3.7267190829999999"/>
        <n v="0.89622044000000001"/>
        <n v="4.0690111199999999"/>
        <n v="7.0590070300000001"/>
        <n v="4.3100066090000002"/>
        <n v="4.7740767860000002"/>
        <n v="7.205675856"/>
        <n v="4.7344147669999996"/>
        <n v="5.2761641680000002"/>
        <n v="3.6549804240000001"/>
        <n v="4.0379150859999999"/>
        <n v="4.4456536949999998"/>
        <n v="5.1199145059999998"/>
        <n v="2.9518478419999998"/>
        <n v="4.7736997499999996"/>
        <n v="3.3047331359999998"/>
        <n v="4.5112216030000001"/>
        <n v="6.3044005859999999"/>
        <n v="3.4003922210000002"/>
        <n v="3.5207520319999999"/>
        <n v="7.4501343579999997"/>
        <n v="4.4700878480000004"/>
        <n v="6.160869666"/>
        <n v="5.2952885619999996"/>
        <n v="3.0962935659999999"/>
        <n v="3.2076134820000002"/>
        <n v="3.6423860750000001"/>
        <n v="4.0682715500000004"/>
        <n v="4.4921246549999996"/>
        <n v="2.9057342529999999"/>
        <n v="5.9442751280000001"/>
        <n v="4.2211394809999998"/>
        <n v="5.2387072180000001"/>
        <n v="6.2939802130000002"/>
        <n v="4.539095283"/>
        <n v="5.1056393780000002"/>
        <n v="6.8732045260000003"/>
        <n v="6.3859092689999999"/>
        <n v="5.2999378220000004"/>
        <n v="2.3696605719999999"/>
        <n v="3.2329231580000002"/>
        <n v="4.0920043860000002"/>
        <n v="3.4410880150000001"/>
        <n v="3.0479676420000001"/>
        <n v="4.3361185879999997"/>
        <n v="3.981579891"/>
        <n v="4.3637170989999996"/>
        <n v="3.8381249899999998"/>
        <n v="6.3608382409999997"/>
        <n v="4.5960801289999997"/>
        <n v="4.8715023259999999"/>
        <n v="4.2570081560000004"/>
        <n v="3.8542277330000001"/>
        <n v="6.4732670079999997"/>
        <n v="4.260346771"/>
        <n v="4.4188103679999999"/>
        <n v="4.768575341"/>
        <n v="5.4919562009999998"/>
        <n v="5.776317605"/>
        <n v="5.6885437669999996"/>
        <n v="3.4691236719999998"/>
        <n v="4.345229206"/>
        <n v="5.6249416800000001"/>
        <n v="5.1816563410000001"/>
        <n v="5.3649332950000002"/>
        <n v="4.1554466229999996"/>
        <n v="2.4173323419999999"/>
        <n v="5.7557075749999997"/>
        <n v="4.2106653339999998"/>
        <n v="5.4253699089999996"/>
        <n v="1.9484993530000001"/>
        <n v="5.3460961530000004"/>
        <n v="6.4344133169999997"/>
        <n v="3.4426988490000001"/>
        <n v="2.4616446989999998"/>
        <n v="5.3129666289999999"/>
        <n v="4.9113901169999998"/>
        <n v="6.2386201469999998"/>
        <n v="4.5303382069999998"/>
        <n v="6.3583034119999997"/>
        <n v="2.313279869"/>
        <n v="7.7083607140000003"/>
        <n v="4.7501999780000004"/>
        <n v="4.2330462080000002"/>
        <n v="6.2096955290000002"/>
        <n v="2.6545165119999998"/>
        <n v="6.4752027029999999"/>
        <n v="4.9207793889999998"/>
        <n v="5.53895947"/>
        <n v="5.2335028039999996"/>
        <n v="6.4101874099999998"/>
        <n v="4.067708058"/>
        <n v="7.7190204900000001"/>
        <n v="4.6672720380000001"/>
        <n v="5.9439783820000001"/>
        <n v="3.2549582739999998"/>
        <n v="6.2827956790000004"/>
        <n v="4.464629929"/>
        <n v="3.3840898369999999"/>
        <n v="3.5498848089999999"/>
        <n v="3.920281804"/>
        <n v="3.2561616710000001"/>
        <n v="5.5411325390000004"/>
        <n v="2.2399261799999999"/>
        <n v="4.9975039920000004"/>
        <n v="6.2940043709999998"/>
        <n v="5.1578824880000003"/>
        <n v="6.644871449"/>
        <n v="4.1409224670000002"/>
        <n v="5.8266305389999999"/>
        <n v="3.2879204770000001"/>
        <n v="5.6288763700000004"/>
        <n v="2.5645105890000002"/>
        <n v="4.9102494549999998"/>
        <n v="6.9599753550000001"/>
        <n v="3.7704900879999999"/>
        <n v="2.0813398790000002"/>
        <n v="4.1572915479999999"/>
        <n v="6.7045416600000003"/>
        <n v="3.8021087379999998"/>
        <n v="4.8549958569999996"/>
        <n v="3.480960542"/>
        <n v="5.4454913869999997"/>
        <n v="5.0363269529999997"/>
        <n v="2.9834086229999999"/>
        <n v="6.3352359820000004"/>
        <n v="5.3739559220000004"/>
        <n v="5.6842614520000003"/>
        <n v="6.9473744069999999"/>
        <n v="6.3894850659999998"/>
        <n v="4.3500993750000001"/>
        <n v="2.783568839"/>
        <n v="7.2137131070000002"/>
        <n v="3.5502258119999999"/>
        <n v="4.6547453809999997"/>
        <n v="5.5690866410000002"/>
        <n v="3.8772960570000001"/>
        <n v="3.648193955"/>
        <n v="3.3524301009999999"/>
        <n v="5.8827373239999998"/>
        <n v="4.593707212"/>
        <n v="4.7491958099999998"/>
        <n v="4.7716493099999999"/>
        <n v="3.44863038"/>
        <n v="4.8011078899999999"/>
        <n v="4.4280196969999999"/>
        <n v="4.7741050500000002"/>
        <n v="4.2717539609999999"/>
        <n v="4.9870735650000002"/>
        <n v="4.536146574"/>
        <n v="6.8123451609999996"/>
        <n v="6.5451816459999996"/>
        <n v="4.9313972579999996"/>
        <n v="6.4372067529999999"/>
        <n v="3.5021065409999999"/>
        <n v="0.78273796500000004"/>
        <n v="6.8190638110000004"/>
        <n v="6.2326408549999996"/>
        <n v="1.1119487139999999"/>
        <n v="3.3060708700000001"/>
        <n v="5.8264581509999998"/>
        <n v="4.1687170379999996"/>
        <n v="5.669483391"/>
        <n v="6.8702934769999997"/>
        <n v="4.9572236820000004"/>
        <n v="1.657081757"/>
        <n v="3.733928235"/>
        <n v="2.5238378749999999"/>
        <n v="5.7064451780000001"/>
        <n v="4.519587821"/>
        <n v="4.4632032519999996"/>
        <n v="5.4477775179999997"/>
        <n v="1.0304776040000001"/>
        <n v="3.9880749660000001"/>
        <n v="3.9572140020000002"/>
        <n v="5.5939755399999997"/>
        <n v="5.3278543999999997E-2"/>
        <n v="5.0406832269999997"/>
        <n v="6.7303456209999997"/>
        <n v="1.5955707750000001"/>
        <n v="6.5962965249999996"/>
        <n v="4.6834814409999996"/>
        <n v="2.140174193"/>
        <n v="3.1822708839999998"/>
        <n v="7.3375804770000004"/>
        <n v="5.3250757120000003"/>
        <n v="4.8709603929999998"/>
        <n v="2.469057603"/>
        <n v="8.1265056770000008"/>
        <n v="6.9423039390000003"/>
        <n v="4.6976363330000002"/>
        <n v="4.7342678039999999"/>
        <n v="5.0473962759999997"/>
        <n v="3.9796128999999998"/>
        <n v="1.598030166"/>
        <n v="4.6515079999999998"/>
        <n v="5.7954098109999999"/>
        <n v="5.1077495219999998"/>
        <n v="2.3352563260000001"/>
        <n v="3.7292561979999999"/>
        <n v="4.9839501830000001"/>
        <n v="5.5989641160000003"/>
        <n v="5.2059928959999997"/>
        <n v="4.510768755"/>
        <n v="6.3908224640000002"/>
        <n v="4.869949095"/>
        <n v="4.8650155899999996"/>
        <n v="2.6844449469999998"/>
        <n v="4.35872978"/>
        <n v="5.7667443289999998"/>
        <n v="3.384680447"/>
        <n v="2.8574032969999998"/>
        <n v="6.2283279030000003"/>
        <n v="5.5813764959999999"/>
        <n v="4.7830173629999999"/>
        <n v="0.667532821"/>
        <n v="6.0471829560000003"/>
        <n v="3.40612439"/>
        <n v="3.0541151979999999"/>
        <n v="6.7164114169999998"/>
        <n v="4.5342794199999998"/>
        <n v="5.8879375009999997"/>
        <n v="3.184307489"/>
        <n v="4.820002874"/>
        <n v="4.5802834069999996"/>
        <n v="4.8503658730000003"/>
        <n v="7.5650371659999998"/>
        <n v="2.1794557700000001"/>
        <n v="2.3193483320000001"/>
        <n v="6.909026205"/>
        <n v="4.2023889170000004"/>
        <n v="4.6211502720000004"/>
        <n v="5.4389078040000003"/>
        <n v="6.1414315889999997"/>
        <n v="2.9709178220000001"/>
        <n v="4.1573094079999997"/>
        <n v="8.0452213389999994"/>
        <n v="5.0078596060000002"/>
        <n v="6.0675398999999999"/>
        <n v="3.0916463420000002"/>
        <n v="4.632661487"/>
        <n v="3.9762348790000002"/>
        <n v="3.6636538989999998"/>
        <n v="5.4930847050000002"/>
        <n v="7.7844331660000003"/>
        <n v="8.731343807"/>
        <n v="3.345983489"/>
        <n v="4.8379984159999996"/>
        <n v="1.54730294"/>
        <n v="3.8254844129999999"/>
        <n v="7.5482074360000002"/>
        <n v="5.171217307"/>
        <n v="0.95722909"/>
        <n v="5.5896876410000003"/>
        <n v="5.8774349040000002"/>
        <n v="4.7137443670000003"/>
        <n v="3.7821860329999999"/>
        <n v="2.8840215150000001"/>
        <n v="2.078279958"/>
        <n v="4.8408926320000001"/>
        <n v="4.0475920270000003"/>
        <n v="2.707541134"/>
        <n v="5.7127903260000004"/>
        <n v="4.0546010460000002"/>
        <n v="4.8108619240000001"/>
        <n v="6.349413771"/>
        <n v="2.1048806419999999"/>
        <n v="5.7910846669999998"/>
        <n v="1.345358979"/>
        <n v="0.52512245199999996"/>
        <n v="6.0090684010000004"/>
        <n v="4.7343871919999998"/>
        <n v="3.5867316819999999"/>
        <n v="4.4947357229999998"/>
        <n v="3.9669770419999999"/>
        <n v="3.7455215489999998"/>
        <n v="6.5403745579999999"/>
        <n v="1.6682218179999999"/>
        <n v="5.9113690759999997"/>
        <n v="6.0908407210000002"/>
        <n v="7.1720594120000003"/>
        <n v="1.9603895549999999"/>
        <n v="2.6728973950000001"/>
        <n v="6.218697873"/>
        <n v="6.3007764220000002"/>
        <n v="4.966359228"/>
        <n v="5.0329282070000003"/>
        <n v="2.4616915239999999"/>
        <n v="4.4319699620000002"/>
        <n v="4.3993073330000003"/>
        <n v="4.8625064409999998"/>
        <n v="6.3067470219999997"/>
        <n v="3.6370047470000002"/>
        <n v="3.3144272840000002"/>
        <n v="5.0532847810000003"/>
        <n v="7.9498098620000004"/>
        <n v="3.4615851950000001"/>
        <n v="6.6949959679999997"/>
        <n v="2.7961106419999999"/>
        <n v="5.758522213"/>
        <n v="4.2908247639999999"/>
        <n v="2.5493544639999999"/>
        <n v="4.9630511640000003"/>
        <n v="4.6186464770000004"/>
        <n v="4.252729177"/>
        <n v="7.1969094089999999"/>
        <n v="4.8095859719999998"/>
        <n v="5.3988287570000004"/>
        <n v="5.480391526"/>
        <n v="2.9478602669999998"/>
        <n v="6.5873724930000002"/>
        <n v="4.1107386300000002"/>
        <n v="3.5430426580000001"/>
        <n v="3.4939716779999999"/>
        <n v="2.7675711349999998"/>
        <n v="7.404002127"/>
        <n v="1.9925680450000001"/>
        <n v="6.5152009480000004"/>
        <n v="2.7273146279999998"/>
        <n v="4.8697464449999996"/>
        <n v="3.683940185"/>
        <n v="5.5160461869999997"/>
        <n v="4.276455178"/>
        <n v="6.2297874689999997"/>
        <n v="6.7667781869999999"/>
        <n v="5.2247320520000002"/>
        <n v="6.0121051860000003"/>
        <n v="7.8371932099999997"/>
        <n v="4.8630921789999997"/>
        <n v="6.0011806170000002"/>
        <n v="2.0268822000000002"/>
        <n v="7.6267747469999998"/>
        <n v="5.9124564619999997"/>
        <n v="5.2923249480000001"/>
        <n v="5.3300016159999997"/>
        <n v="3.9710731639999999"/>
        <n v="4.3396073069999996"/>
        <n v="5.2922241000000003"/>
        <n v="4.4343387630000004"/>
        <n v="2.905998292"/>
        <n v="5.2231022600000001"/>
        <n v="5.7250865800000001"/>
        <n v="3.7429669990000001"/>
        <n v="5.5450371939999998"/>
        <n v="4.395391955"/>
        <n v="2.2210071039999999"/>
        <n v="5.2784187420000004"/>
        <n v="6.57485214"/>
        <n v="2.0514847779999998"/>
        <n v="2.4334079100000001"/>
        <n v="2.2736065989999998"/>
        <n v="4.7542397559999996"/>
        <n v="4.2724560040000004"/>
        <n v="4.8302650109999998"/>
        <n v="4.5985330710000003"/>
        <n v="5.4359702160000003"/>
        <n v="4.5652275910000002"/>
        <n v="6.0709093599999999"/>
        <n v="3.0461257119999998"/>
        <n v="3.431181069"/>
        <n v="1.5332366230000001"/>
        <n v="4.6908037350000003"/>
        <n v="4.3526011960000002"/>
        <n v="5.5030539620000001"/>
        <n v="5.1522989250000002"/>
        <n v="4.2568102799999998"/>
        <n v="4.0145917119999996"/>
        <n v="3.8281814870000002"/>
        <n v="4.4352193900000003"/>
        <n v="5.0735879009999998"/>
        <n v="6.0695885049999996"/>
        <n v="4.0140225459999996"/>
        <n v="7.5447548959999997"/>
        <n v="6.9959281799999999"/>
        <n v="3.442350534"/>
        <n v="3.264115968"/>
        <n v="4.2335497240000004"/>
        <n v="3.3789788999999999"/>
        <n v="3.8886296379999998"/>
        <n v="2.349810159"/>
        <n v="4.3081926990000001"/>
        <n v="6.1011087560000004"/>
        <n v="3.2872729459999999"/>
        <n v="5.0260076490000003"/>
        <n v="4.9016628200000003"/>
        <n v="3.7869037969999999"/>
        <n v="2.7986065720000002"/>
        <n v="6.0190988120000002"/>
        <n v="2.0137898019999998"/>
        <n v="4.870965193"/>
        <n v="4.7473275629999998"/>
        <n v="6.8558597900000002"/>
        <n v="6.1987940569999997"/>
        <n v="4.9784224080000001"/>
        <n v="3.909634595"/>
        <n v="3.9406398899999999"/>
        <n v="6.170196947"/>
        <n v="6.6231016819999997"/>
        <n v="3.4594913460000001"/>
        <n v="4.8396691760000001"/>
        <n v="5.1954911399999997"/>
        <n v="2.4212734349999998"/>
        <n v="4.0762912020000002"/>
        <n v="4.6405973979999997"/>
        <n v="3.1381906910000001"/>
        <n v="3.6661691159999998"/>
        <n v="6.1366063149999999"/>
        <n v="5.3219504930000001"/>
        <n v="5.7992200179999998"/>
        <n v="4.2984530579999998"/>
        <n v="5.7222233869999997"/>
        <n v="5.5909238060000002"/>
        <n v="6.6363298979999996"/>
        <n v="3.8388834649999999"/>
        <n v="6.09204846"/>
        <n v="5.7319719969999996"/>
        <n v="3.1408569829999999"/>
        <n v="3.2450987580000001"/>
        <n v="4.2821233090000002"/>
        <n v="2.4876712109999999"/>
        <n v="2.530164531"/>
        <n v="4.67225161"/>
        <n v="5.9580714199999996"/>
        <n v="3.3483954809999998"/>
        <n v="4.1648539299999996"/>
        <n v="2.2872430850000001"/>
        <n v="6.7684865219999999"/>
        <n v="4.3124885329999998"/>
        <n v="1.8135839149999999"/>
        <n v="3.1470222369999998"/>
        <n v="5.9461049209999999"/>
        <n v="7.150869857"/>
        <n v="6.0085071159999996"/>
        <n v="4.6576071990000001"/>
        <n v="4.2796051669999997"/>
        <n v="5.9828881799999998"/>
        <n v="3.1365691529999999"/>
        <n v="5.7361390869999997"/>
        <n v="4.2205842489999998"/>
        <n v="4.6984226800000002"/>
        <n v="3.705901726"/>
        <n v="0.92674357600000001"/>
        <n v="3.3808197390000001"/>
        <n v="6.5657028239999997"/>
        <n v="6.1255275500000002"/>
        <n v="7.2543566159999999"/>
        <n v="5.2979143830000002"/>
        <n v="4.2483980670000001"/>
        <n v="4.2812867040000002"/>
        <n v="6.6356152509999999"/>
        <n v="5.5344119980000004"/>
        <n v="4.0338830200000002"/>
        <n v="1.202762482"/>
        <n v="5.4066694699999998"/>
        <n v="4.1651869140000004"/>
        <n v="3.9382607730000001"/>
        <n v="5.4420768529999997"/>
        <n v="2.1191511840000001"/>
        <n v="4.3076619909999998"/>
        <n v="4.7745779439999998"/>
        <n v="5.2293542090000003"/>
        <n v="3.1907561680000001"/>
        <n v="2.9944688180000001"/>
        <n v="2.701041069"/>
        <n v="6.349951903"/>
        <n v="4.5747982169999997"/>
        <n v="3.6819416270000001"/>
        <n v="4.4867002060000001"/>
        <n v="4.9296531320000003"/>
        <n v="5.102602568"/>
        <n v="6.3456081480000002"/>
        <n v="5.3625605590000003"/>
        <n v="4.6898069619999996"/>
        <n v="2.5257747300000002"/>
        <n v="3.3756743610000002"/>
        <n v="4.7763455300000004"/>
        <n v="3.6995794750000002"/>
        <n v="4.2308195050000004"/>
        <n v="4.8509838580000002"/>
        <n v="4.7930838869999999"/>
        <n v="7.1721105869999997"/>
        <n v="4.3823210640000001"/>
        <n v="5.6865863550000002"/>
        <n v="1.585270272"/>
        <n v="2.8642389530000001"/>
        <n v="5.0041037069999996"/>
        <n v="5.9801932779999998"/>
        <n v="6.3274635019999996"/>
        <n v="2.8153191519999998"/>
        <n v="6.1029391290000001"/>
        <n v="4.8714804249999997"/>
        <n v="3.2444588140000001"/>
        <n v="5.5650714020000001"/>
        <n v="6.6018606870000003"/>
        <n v="5.2282245500000002"/>
        <n v="1.693433499"/>
        <n v="5.4296399019999999"/>
        <n v="3.4064711480000001"/>
        <n v="5.4439569880000001"/>
        <n v="4.9637125989999999"/>
        <n v="4.9569200220000003"/>
        <n v="5.9009581720000002"/>
        <n v="4.739755325"/>
        <n v="3.5319054310000002"/>
        <n v="3.2694031610000001"/>
        <n v="6.4400722320000003"/>
        <n v="3.63201521"/>
        <n v="7.4319906229999999"/>
        <n v="7.3703420910000004"/>
        <n v="3.8890887080000001"/>
        <n v="4.4480793529999998"/>
        <n v="4.5724786970000002"/>
        <n v="7.0826482239999997"/>
        <n v="4.7470024850000003"/>
        <n v="7.9661770340000002"/>
        <n v="3.573332121"/>
        <n v="2.1761089689999999"/>
        <n v="6.2588066949999996"/>
        <n v="3.1407233899999998"/>
        <n v="6.8992595889999997"/>
        <n v="0.998869381"/>
        <n v="6.0249016129999999"/>
        <n v="6.7713821799999998"/>
        <n v="4.4723532129999999"/>
        <n v="4.1749403889999996"/>
        <n v="2.900176461"/>
        <n v="4.543984912"/>
        <n v="4.0816312870000004"/>
        <n v="7.6253650339999997"/>
        <n v="4.2756932939999999"/>
        <n v="6.2110370430000001"/>
        <n v="4.9243770370000002"/>
        <n v="5.5519221979999998"/>
        <n v="3.0878486020000002"/>
        <n v="7.0902783070000002"/>
        <n v="4.0139653480000002"/>
        <n v="5.8272880899999997"/>
        <n v="5.1567841940000001"/>
        <n v="3.7487393099999999"/>
        <n v="4.923792196"/>
        <n v="3.5646991620000001"/>
        <n v="7.6191158669999997"/>
        <n v="5.450649437"/>
        <n v="6.0829126139999996"/>
        <n v="3.7008895810000002"/>
        <n v="4.3706136610000001"/>
        <n v="5.8058488739999996"/>
        <n v="4.8235289359999998"/>
        <n v="4.181699761"/>
        <n v="4.1035961639999998"/>
        <n v="7.2803600800000003"/>
        <n v="6.071356851"/>
        <n v="3.9217016440000001"/>
        <n v="1.9015221680000001"/>
        <n v="4.8546361830000002"/>
        <n v="6.3106093149999998"/>
        <n v="4.1735247229999999"/>
        <n v="1.6372438410000001"/>
        <n v="6.3898269540000001"/>
        <n v="4.0514146159999997"/>
        <n v="5.7957430670000001"/>
        <n v="2.86953674"/>
        <n v="6.7673070769999999"/>
        <n v="2.2673225050000001"/>
        <n v="2.8082826710000002"/>
        <n v="5.5097016290000003"/>
        <n v="2.8235559129999999"/>
        <n v="4.2840096550000002"/>
        <n v="4.0316683119999999"/>
        <n v="5.0070499049999997"/>
        <n v="6.166821133"/>
        <n v="7.6459822490000002"/>
        <n v="3.5732022090000002"/>
        <n v="1.7840524440000001"/>
        <n v="8.4757178209999999"/>
        <n v="3.748765176"/>
        <n v="0.91093685899999999"/>
        <n v="6.5607466140000001"/>
        <n v="5.0285521199999996"/>
        <n v="7.7184077569999996"/>
        <n v="4.4803958369999997"/>
        <n v="1.7656355539999999"/>
        <n v="3.7674284779999998"/>
        <n v="1.897735682"/>
        <n v="5.0581494420000004"/>
        <n v="2.5283746859999998"/>
        <n v="6.6942525230000003"/>
        <n v="3.4392862270000002"/>
        <n v="2.2999888550000001"/>
        <n v="6.2601389870000004"/>
        <n v="3.7530685460000002"/>
        <n v="6.7246219690000002"/>
        <n v="6.3676705919999996"/>
        <n v="2.932853186"/>
        <n v="4.2349878289999996"/>
        <n v="3.8301503449999998"/>
        <n v="2.7965932069999999"/>
        <n v="5.1034733709999998"/>
        <n v="3.167226951"/>
        <n v="4.6458534040000004"/>
        <n v="4.609547332"/>
        <n v="2.1177200350000001"/>
        <n v="3.5891871279999998"/>
        <n v="7.7408262839999997"/>
        <n v="5.0533993319999997"/>
        <n v="3.8116921449999999"/>
        <n v="3.9286092209999999"/>
        <n v="4.7280112790000004"/>
        <n v="3.9769351909999999"/>
        <n v="5.3439541500000001"/>
        <n v="5.4966679259999998"/>
        <n v="5.6815823740000004"/>
        <n v="2.723717341"/>
        <n v="4.4737325859999997"/>
        <n v="5.2372802329999999"/>
        <n v="6.0274229080000001"/>
        <n v="3.220004753"/>
        <n v="4.96529226"/>
        <n v="5.7105748280000004"/>
        <n v="5.0337770749999997"/>
        <n v="4.255636773"/>
        <n v="5.96490659"/>
        <n v="5.3814572759999999"/>
        <n v="7.1166491719999998"/>
        <n v="4.4517784459999996"/>
        <n v="5.6312850680000004"/>
        <n v="4.880298486"/>
        <n v="4.9601583600000003"/>
        <n v="4.958992072"/>
        <n v="3.8132063569999999"/>
        <n v="3.231649521"/>
        <n v="3.5220607959999999"/>
        <n v="4.2060052450000001"/>
        <n v="5.9388543870000001"/>
        <n v="4.0737057339999998"/>
        <n v="5.6382172349999999"/>
        <n v="4.8465866980000003"/>
        <n v="5.2837748610000004"/>
        <n v="2.682860179"/>
        <n v="4.4289176120000002"/>
        <n v="3.136458502"/>
        <n v="2.4063633699999998"/>
        <n v="4.5317761809999997"/>
        <n v="4.8211367699999998"/>
        <n v="6.0356107400000001"/>
        <n v="5.3406824449999997"/>
        <n v="3.0192308799999998"/>
        <n v="6.3342413029999998"/>
        <n v="6.1101904840000003"/>
        <n v="3.4197730110000002"/>
        <n v="5.9536859419999999"/>
        <n v="3.8440003549999999"/>
        <n v="5.1413145660000001"/>
        <n v="3.9040320909999999"/>
        <n v="4.9789012399999999"/>
        <n v="3.885980827"/>
        <n v="5.0252329729999996"/>
        <n v="5.1216252520000003"/>
        <n v="3.125751454"/>
        <n v="7.2533269279999999"/>
        <n v="3.8536369750000001"/>
        <n v="1.869166009"/>
        <n v="4.2609184029999998"/>
        <n v="2.342023368"/>
        <n v="5.1241561889999998"/>
        <n v="5.3774974809999998"/>
        <n v="6.7221536979999996"/>
        <n v="3.2737579339999998"/>
        <n v="4.1997574230000003"/>
        <n v="6.449701567"/>
        <n v="5.2488391239999999"/>
        <n v="4.8165037540000002"/>
        <n v="3.9656947539999998"/>
        <n v="3.98535073"/>
        <n v="6.0932783840000004"/>
        <n v="1.1220233390000001"/>
        <n v="4.7434312930000004"/>
        <n v="3.4859021650000002"/>
        <n v="7.3676420350000003"/>
        <n v="2.8252446020000002"/>
        <n v="5.3499654919999999"/>
        <n v="3.5282143709999998"/>
        <n v="5.3273242490000001"/>
        <n v="2.4530215399999999"/>
        <n v="4.3480699080000003"/>
        <n v="4.7772841689999996"/>
        <n v="2.716603675"/>
        <n v="3.2340310329999999"/>
        <n v="6.3037301259999996"/>
        <n v="5.013903537"/>
        <n v="4.7307250439999997"/>
        <n v="5.3707795750000002"/>
        <n v="7.0879863829999996"/>
        <n v="3.5553786519999999"/>
        <n v="6.4177045110000002"/>
        <n v="1.5377379010000001"/>
        <n v="6.6777568330000001"/>
        <n v="5.982603289"/>
        <n v="5.23385766"/>
        <n v="5.8655329099999998"/>
        <n v="5.8279402109999996"/>
        <n v="3.930899261"/>
        <n v="5.313756154"/>
        <n v="4.5083660620000003"/>
        <n v="5.2594623"/>
        <n v="4.1772754880000003"/>
        <n v="3.902566465"/>
        <n v="5.3013842799999997"/>
        <n v="4.8665125979999999"/>
        <n v="2.2247360920000001"/>
        <n v="3.5588526699999998"/>
        <n v="4.7709894799999999"/>
        <n v="4.6870649990000004"/>
        <n v="6.3998965280000002"/>
        <n v="3.6995318899999998"/>
        <n v="5.3710651350000003"/>
        <n v="5.3566165630000002"/>
        <n v="4.6727474549999997"/>
        <n v="5.2807071529999998"/>
        <n v="7.4930304550000004"/>
        <n v="5.0015169259999999"/>
        <n v="5.6175410460000004"/>
        <n v="2.7659606110000001"/>
        <n v="5.4940538310000004"/>
        <n v="1.214234166"/>
        <n v="4.455040629"/>
        <n v="4.454332902"/>
        <n v="6.8101141810000003"/>
        <n v="5.6229658870000003"/>
        <n v="3.547635224"/>
        <n v="2.3278160639999999"/>
        <n v="3.925683474"/>
        <n v="5.3010437579999996"/>
        <n v="6.6719490950000004"/>
        <n v="4.3158120029999996"/>
        <n v="3.4788227890000001"/>
        <n v="4.6911828790000003"/>
        <n v="5.2959998700000002"/>
        <n v="3.2820598670000001"/>
        <n v="2.9262120619999998"/>
        <n v="3.9606327970000001"/>
        <n v="5.0736679120000003"/>
        <n v="6.310698897"/>
        <n v="1.487870357"/>
        <n v="3.113265357"/>
        <n v="7.9627870710000002"/>
        <n v="4.0099597210000004"/>
        <n v="2.074624225"/>
        <n v="3.508179996"/>
        <n v="5.2146161649999998"/>
        <n v="5.283463523"/>
        <n v="5.5634780160000004"/>
        <n v="3.3706032530000001"/>
        <n v="3.8433058629999999"/>
        <n v="4.8147403439999996"/>
        <n v="4.1374293270000004"/>
        <n v="3.623453187"/>
        <n v="5.5459566489999998"/>
        <n v="4.2922846540000004"/>
        <n v="3.829620485"/>
        <n v="5.6230981299999998"/>
        <n v="3.644001737"/>
        <n v="5.0229571279999998"/>
        <n v="4.405181164"/>
        <n v="4.472711662"/>
        <n v="3.1573641920000002"/>
        <n v="5.8146857819999997"/>
        <n v="3.139642678"/>
        <n v="6.41830137"/>
        <n v="7.4474893199999999"/>
        <n v="6.2593927669999996"/>
        <n v="6.0428373390000001"/>
        <n v="4.7579355049999998"/>
        <n v="8.0064569369999994"/>
        <n v="3.1469101890000002"/>
        <n v="3.2908942589999999"/>
        <n v="8.0630555879999992"/>
        <n v="2.6077049159999999"/>
        <n v="3.8116098410000001"/>
        <n v="4.6323919509999998"/>
        <n v="3.2490482649999999"/>
        <n v="5.4521422040000003"/>
        <n v="5.4600380939999997"/>
        <n v="2.4405919699999998"/>
        <n v="4.1896640209999996"/>
        <n v="7.2039026970000002"/>
        <n v="5.933423779"/>
        <n v="6.3683974149999996"/>
        <n v="1.512252412"/>
        <n v="3.5176933140000002"/>
        <n v="4.8917224240000001"/>
        <n v="4.8101153090000004"/>
        <n v="4.4977138190000003"/>
        <n v="3.5193457800000001"/>
        <n v="6.0112290249999996"/>
        <n v="4.2278684310000001"/>
        <n v="3.8332984630000002"/>
        <n v="2.96357034"/>
        <n v="7.4407823039999998"/>
        <n v="4.1879855910000003"/>
        <n v="9.5629376300000004"/>
        <n v="1.9864605470000001"/>
        <n v="4.6428256540000001"/>
        <n v="6.2562225170000003"/>
        <n v="6.4107804169999998"/>
        <n v="4.902069472"/>
        <n v="3.4128942250000001"/>
        <n v="8.3225933889999997"/>
        <n v="5.5889660790000004"/>
        <n v="4.8615498659999998"/>
        <n v="7.5209866390000002"/>
        <n v="4.2361587040000002"/>
        <n v="4.8198164319999997"/>
        <n v="6.0998241789999996"/>
        <n v="5.6785212789999999"/>
        <n v="7.9976947379999999"/>
        <n v="4.8611385939999998"/>
        <n v="1.779910688"/>
        <n v="4.5077283389999998"/>
        <n v="5.8373739440000003"/>
        <n v="3.9176926590000001"/>
        <n v="4.5561943090000003"/>
        <n v="5.5343031299999996"/>
        <n v="5.6764023330000004"/>
        <n v="3.0814918969999998"/>
        <n v="4.3613551900000003"/>
        <n v="5.6133718720000001"/>
        <n v="5.5299737269999998"/>
        <n v="4.6264688100000004"/>
        <n v="5.4048494260000002"/>
        <n v="5.1165038220000003"/>
        <n v="1.3444461050000001"/>
        <n v="4.7656327359999997"/>
        <n v="5.8627916689999999"/>
        <n v="6.5403848460000003"/>
        <n v="4.3154060169999999"/>
        <n v="3.5413971540000002"/>
        <n v="4.5515005459999998"/>
        <n v="2.211148203"/>
        <n v="3.8610566529999999"/>
        <n v="2.4551472489999999"/>
        <n v="5.4633177369999997"/>
        <n v="4.6921044690000002"/>
        <n v="5.0722823979999996"/>
        <n v="6.9361303039999997"/>
        <n v="3.3747821099999999"/>
        <n v="7.9766738630000003"/>
        <n v="6.1821185539999997"/>
        <n v="1.0427180899999999"/>
        <n v="5.59403512"/>
        <n v="5.775699039"/>
        <n v="5.867828072"/>
        <n v="4.6887934439999999"/>
        <n v="7.0632890210000001"/>
        <n v="5.3537644980000003"/>
        <n v="4.1330535480000004"/>
        <n v="5.6486025389999996"/>
        <n v="2.5568992580000001"/>
        <n v="6.9822316969999996"/>
        <n v="4.6063425240000004"/>
        <n v="4.2730815809999996"/>
        <n v="3.1599105920000001"/>
        <n v="4.8066558840000004"/>
        <n v="5.5189597109999999"/>
        <n v="4.6412170030000004"/>
        <n v="4.4400747310000002"/>
        <n v="3.145198749"/>
        <n v="4.5484625840000001"/>
        <n v="6.3008556779999996"/>
        <n v="4.7724351260000004"/>
        <n v="3.8768746649999999"/>
        <n v="3.7528603340000002"/>
        <n v="2.9983294410000001"/>
        <n v="5.2694215780000002"/>
        <n v="4.8432246980000002"/>
        <n v="5.7654759279999999"/>
        <n v="5.0915314230000002"/>
        <n v="6.685379502"/>
        <n v="2.9752216699999998"/>
        <n v="4.7875308519999997"/>
        <n v="6.1588138209999999"/>
        <n v="4.7025309780000004"/>
        <n v="2.0615815799999999"/>
        <n v="4.7074540049999998"/>
        <n v="5.6131845690000004"/>
        <n v="5.6709699459999996"/>
        <n v="5.5196326170000001"/>
        <n v="5.0719176719999997"/>
        <n v="3.706603689"/>
        <n v="7.1536856689999997"/>
        <n v="6.838404293"/>
        <n v="8.0010882520000006"/>
        <n v="6.5655845949999998"/>
        <n v="6.6087693520000004"/>
        <n v="2.8678846600000001"/>
        <n v="6.1268112139999999"/>
        <n v="2.9828121109999999"/>
        <n v="5.5016781440000004"/>
        <n v="1.845472625"/>
        <n v="7.1430484339999998"/>
        <n v="5.8190350249999998"/>
        <n v="5.3565168490000001"/>
        <n v="4.6259591010000003"/>
        <n v="4.1647694319999999"/>
        <n v="4.3317111659999998"/>
        <n v="3.1309575860000001"/>
        <n v="2.9544686869999999"/>
        <n v="0.65473683699999996"/>
        <n v="5.3717929020000001"/>
        <n v="3.5594349479999998"/>
        <n v="5.1940771220000004"/>
        <n v="3.8587728069999998"/>
        <n v="4.0039568340000002"/>
        <n v="4.6797192919999997"/>
        <n v="4.7971846940000002"/>
        <n v="5.2231054659999998"/>
        <n v="2.853086829"/>
        <n v="5.5475662830000001"/>
        <n v="6.3684285029999996"/>
        <n v="5.8739742330000002"/>
        <n v="3.9303404159999999"/>
        <n v="3.2894881649999999"/>
        <n v="6.035442024"/>
        <n v="2.7982238779999999"/>
        <n v="2.5715981970000001"/>
        <n v="2.892718532"/>
        <n v="3.796463894"/>
        <n v="3.3853616350000002"/>
        <n v="4.6858563149999997"/>
        <n v="6.1254472959999999"/>
        <n v="3.6749700019999998"/>
        <n v="3.8919743179999999"/>
        <n v="8.2118253800000005"/>
        <n v="6.2120735409999996"/>
        <n v="5.7637250330000001"/>
        <n v="6.587248003"/>
        <n v="4.7716645480000004"/>
        <n v="5.4027835460000002"/>
        <n v="2.6971664999999998"/>
        <n v="2.4393746200000002"/>
        <n v="6.9863983899999997"/>
        <n v="4.354081495"/>
        <n v="4.9081967869999996"/>
        <n v="3.52779957"/>
        <n v="4.3893907639999998"/>
        <n v="5.8499704890000004"/>
        <n v="0.97919056900000001"/>
        <n v="5.3499547630000004"/>
        <n v="3.2574258930000002"/>
        <n v="4.5672764309999998"/>
        <n v="4.8614162829999996"/>
        <n v="4.2635576540000004"/>
        <n v="4.8883670070000003"/>
        <n v="5.8430170779999999"/>
        <n v="3.7332829599999999"/>
        <n v="3.2900804529999998"/>
        <n v="2.950030742"/>
        <n v="5.622566161"/>
        <n v="4.7362876930000004"/>
        <n v="3.5011406040000002"/>
        <n v="6.5309669770000003"/>
        <n v="5.4135482179999999"/>
        <n v="4.9224513779999999"/>
        <n v="5.3090622019999998"/>
        <n v="3.1440371749999998"/>
        <n v="6.1217405100000004"/>
        <n v="3.2666848540000002"/>
        <n v="3.6204721449999999"/>
        <n v="4.2696797809999998"/>
        <n v="3.1046585539999998"/>
        <n v="4.5078287809999997"/>
        <n v="4.0751913999999996"/>
        <n v="5.770580625"/>
        <n v="3.707817575"/>
        <n v="6.4422902640000004"/>
        <n v="5.518433827"/>
        <n v="3.6871762929999998"/>
        <n v="5.8387737289999997"/>
        <n v="2.143670454"/>
        <n v="4.3379168779999997"/>
        <n v="5.5601059890000002"/>
        <n v="5.2675283869999996"/>
        <n v="3.1519445080000001"/>
        <n v="3.172452072"/>
        <n v="4.5611801659999998"/>
        <n v="3.0901671770000001"/>
        <n v="2.5685870249999998"/>
        <n v="3.4094152769999999"/>
        <n v="3.3426161310000002"/>
        <n v="2.5300027439999999"/>
        <n v="7.3670960179999998"/>
        <n v="6.4772869819999999"/>
        <n v="7.7906521379999996"/>
        <n v="3.6358332459999998"/>
        <n v="3.985141118"/>
        <n v="5.1853724650000004"/>
        <n v="3.5307828109999999"/>
        <n v="4.9264803720000003"/>
        <n v="1.8574835970000001"/>
        <n v="4.5291998519999996"/>
        <n v="3.855133565"/>
        <n v="5.7694782770000002"/>
        <n v="4.0060271590000003"/>
        <n v="4.4125244239999999"/>
        <n v="4.1168677970000003"/>
        <n v="5.7446298489999998"/>
        <n v="5.7152861809999997"/>
        <n v="5.8533507699999996"/>
        <n v="4.6957551520000003"/>
        <n v="4.4569715219999999"/>
        <n v="2.634889405"/>
        <n v="4.1829802200000001"/>
        <n v="8.5464480310000006"/>
        <n v="4.8177670910000003"/>
        <n v="4.6136546100000002"/>
        <n v="3.5279221519999999"/>
        <n v="3.3823338870000001"/>
        <n v="6.1205708870000004"/>
        <n v="2.7543995680000002"/>
        <n v="3.9552309779999999"/>
        <n v="2.3776687330000001"/>
        <n v="6.035805635"/>
        <n v="1.104890143"/>
        <n v="1.536791604"/>
        <n v="5.0959611809999998"/>
        <n v="5.4395499389999999"/>
        <n v="3.056848461"/>
        <n v="4.7129870240000002"/>
        <n v="7.4707523990000002"/>
        <n v="5.6390337380000002"/>
        <n v="5.5489230510000001"/>
        <n v="3.1579814210000001"/>
        <n v="2.6395310969999999"/>
        <n v="4.1874100930000004"/>
        <n v="5.0001411630000003"/>
        <n v="3.5277674960000001"/>
        <n v="1.086557577"/>
        <n v="8.2257868670000001"/>
        <n v="3.8808021949999998"/>
        <n v="6.9266447910000002"/>
        <n v="5.1866022379999999"/>
        <n v="1.9671785429999999"/>
        <n v="5.150507116"/>
        <n v="4.4990879379999997"/>
        <n v="2.3990500419999998"/>
        <n v="4.0867909520000003"/>
        <n v="4.8082544040000004"/>
        <n v="5.1487605460000001"/>
        <n v="5.8572192960000002"/>
        <n v="5.9982148520000003"/>
        <n v="5.4945031159999997"/>
        <n v="2.901913913"/>
        <n v="3.9629387459999998"/>
        <n v="6.9569610979999998"/>
        <n v="5.4143162660000002"/>
        <n v="5.9817017530000003"/>
        <n v="5.1697871150000001"/>
        <n v="4.0279116940000002"/>
        <n v="4.9322257289999998"/>
        <n v="3.1284741610000002"/>
        <n v="5.8023389730000003"/>
        <n v="7.3528546349999999"/>
        <n v="6.1436809520000004"/>
        <n v="4.5556604099999998"/>
        <n v="3.3366568910000001"/>
        <n v="4.0274941530000001"/>
        <n v="5.2656285570000003"/>
        <n v="6.6211624589999998"/>
        <n v="3.5628525309999999"/>
        <n v="5.9995012560000003"/>
        <n v="6.7507075140000001"/>
        <n v="2.7603258479999999"/>
        <n v="2.5322153159999998"/>
        <n v="3.6489890119999999"/>
        <n v="3.2409637729999998"/>
        <n v="4.2415632040000002"/>
        <n v="4.0791280680000002"/>
        <n v="5.6721379880000002"/>
        <n v="3.2231312220000001"/>
        <n v="8.7319422269999993"/>
        <n v="6.7239353209999999"/>
        <n v="5.490539182"/>
        <n v="5.194382085"/>
        <n v="2.59402541"/>
        <n v="5.4172787529999997"/>
        <n v="5.0130542809999996"/>
        <n v="4.3842684749999998"/>
        <n v="9.6307505429999996"/>
        <n v="6.1930004849999998"/>
        <n v="5.9716074890000002"/>
        <n v="6.2826508219999999"/>
        <n v="2.3054283130000002"/>
        <n v="6.5068306380000003"/>
        <n v="5.4787159379999997"/>
        <n v="2.5799846199999998"/>
        <n v="4.7788378460000001"/>
        <n v="3.6134058659999999"/>
        <n v="3.008976461"/>
        <n v="7.0230264890000003"/>
        <n v="4.0081435699999997"/>
        <n v="5.1628161080000003"/>
        <n v="5.7360977719999999"/>
        <n v="6.6168679729999997"/>
        <n v="4.8701813180000002"/>
        <n v="4.7062597620000002"/>
        <n v="6.0058488419999998"/>
        <n v="3.3535623270000001"/>
        <n v="4.229775343"/>
        <n v="4.0259913510000001"/>
        <n v="5.7852412910000002"/>
        <n v="8.8775766059999999"/>
        <n v="6.2936358090000004"/>
        <n v="7.5055065440000002"/>
        <n v="6.267531838"/>
        <n v="2.8568855210000001"/>
        <n v="6.777722721"/>
        <n v="2.7191155839999999"/>
        <n v="4.0009431409999996"/>
        <n v="5.4265549569999996"/>
        <n v="2.0184534300000001"/>
        <n v="6.0903893480000004"/>
        <n v="5.7178989250000001"/>
        <n v="4.0970445079999998"/>
        <n v="6.106751794"/>
        <n v="2.3730048959999999"/>
        <n v="2.8169044560000001"/>
        <n v="5.2130632380000002"/>
        <n v="7.7086031950000002"/>
        <n v="6.3362812010000003"/>
        <n v="5.3090811809999998"/>
        <n v="3.204856366"/>
        <n v="4.1263528139999996"/>
        <n v="2.9396017630000002"/>
        <n v="3.8747370179999998"/>
        <n v="5.7767641049999998"/>
        <n v="3.6104836630000001"/>
        <n v="5.0718498629999997"/>
        <n v="4.8983678020000001"/>
        <n v="3.5387960500000002"/>
        <n v="2.7612325609999999"/>
        <n v="5.3492424740000004"/>
        <n v="4.0332591290000002"/>
        <n v="4.2825319769999997"/>
        <n v="5.343800366"/>
        <n v="4.7912661659999998"/>
        <n v="4.4290222510000001"/>
        <n v="3.1763000309999998"/>
        <n v="4.5754485430000003"/>
        <n v="4.4750724230000003"/>
        <n v="2.55970545"/>
        <n v="6.1715097820000002"/>
        <n v="6.3972420049999998"/>
        <n v="6.6159563260000001"/>
        <n v="1.3807495380000001"/>
        <n v="5.670848726"/>
        <n v="5.9314999129999997"/>
        <n v="6.6928760350000003"/>
        <n v="4.5273735759999996"/>
        <n v="5.4390187760000002"/>
        <n v="6.0223789940000003"/>
        <n v="6.8952125889999998"/>
        <n v="3.4521400469999999"/>
        <n v="4.4359105889999997"/>
        <n v="3.1334722300000002"/>
        <n v="2.0597143949999999"/>
        <n v="6.1839449499999999"/>
        <n v="4.4210767310000003"/>
        <n v="4.9116175220000002"/>
        <n v="4.0381651200000004"/>
        <n v="5.6117853770000004"/>
        <n v="5.094556796"/>
        <n v="3.3649709219999999"/>
        <n v="5.9158399470000003"/>
        <n v="6.1203165310000003"/>
        <n v="3.4828003750000001"/>
        <n v="4.8343935340000002"/>
        <n v="4.257138265"/>
        <n v="2.775770799"/>
        <n v="5.7803942060000004"/>
        <n v="5.4491784660000002"/>
        <n v="2.541859487"/>
        <n v="5.2299713959999998"/>
        <n v="9.0515546209999993"/>
        <n v="4.5627093639999998"/>
        <n v="5.7243002150000004"/>
        <n v="3.4099237680000001"/>
        <n v="6.4962667669999998"/>
        <n v="4.6800016229999999"/>
        <n v="3.198805337"/>
        <n v="3.5328562959999998"/>
        <n v="7.047218666"/>
        <n v="3.3505741169999999"/>
        <n v="5.146916847"/>
        <n v="5.0476870700000003"/>
        <n v="4.3827215859999997"/>
        <n v="4.2555796890000002"/>
        <n v="6.7198060130000004"/>
        <n v="5.318167925"/>
        <n v="4.0422919129999997"/>
        <n v="3.3308416969999999"/>
        <n v="6.0417136420000004"/>
        <n v="1.6675800890000001"/>
        <n v="5.8105774400000003"/>
        <n v="5.0977204130000002"/>
        <n v="5.5725415549999999"/>
        <n v="3.8773816339999998"/>
        <n v="6.8412705479999998"/>
        <n v="4.6060817009999999"/>
        <n v="5.730835151"/>
        <n v="4.318419724"/>
        <n v="5.6277060030000001"/>
        <n v="3.595017039"/>
        <n v="6.3933651920000001"/>
        <n v="7.0847758409999999"/>
        <n v="3.0825934309999998"/>
        <n v="2.5771981030000002"/>
        <n v="6.7745177239999999"/>
        <n v="4.1619845580000003"/>
        <n v="3.9516743019999998"/>
        <n v="2.6661615849999998"/>
        <n v="1.5714750479999999"/>
        <n v="3.572945539"/>
        <n v="2.4861197019999999"/>
        <n v="3.7567665099999998"/>
        <n v="4.0457261669999998"/>
        <n v="3.821522233"/>
        <n v="2.9757590280000001"/>
        <n v="4.1237752920000004"/>
        <n v="3.4400853690000002"/>
        <n v="7.9038331409999998"/>
        <n v="4.67740066"/>
        <n v="2.8198823750000002"/>
        <n v="4.9746304769999998"/>
        <n v="5.2525617640000002"/>
        <n v="5.506698439"/>
        <n v="3.2220215209999998"/>
        <n v="2.363725348"/>
        <n v="3.4257211070000002"/>
        <n v="3.6038117239999998"/>
        <n v="5.0882332989999997"/>
        <n v="5.8372640149999997"/>
        <n v="2.128996914"/>
        <n v="3.3058549629999998"/>
        <n v="1.871365084"/>
        <n v="5.1408705770000003"/>
        <n v="6.5961310839999996"/>
        <n v="3.7543030060000002"/>
        <n v="5.6368710880000004"/>
        <n v="3.539824774"/>
        <n v="3.1923219999999999"/>
        <n v="3.6553923840000002"/>
        <n v="4.5025720290000004"/>
        <n v="5.72879761"/>
        <n v="3.6758024859999998"/>
        <n v="1.2097544E-2"/>
        <n v="5.5656992949999999"/>
        <n v="5.0540489910000002"/>
        <n v="5.7188133250000002"/>
        <n v="7.317668565"/>
        <n v="4.8969686899999996"/>
        <n v="0.22722616000000001"/>
        <n v="3.3388185410000002"/>
        <n v="4.249370066"/>
        <n v="6.2595402690000004"/>
        <n v="4.5667310959999998"/>
        <n v="4.4022356040000004"/>
        <n v="5.3914453900000003"/>
        <n v="3.8019312599999999"/>
        <n v="3.993511115"/>
        <n v="6.5258590820000002"/>
        <n v="5.9324565319999998"/>
        <n v="4.9195362579999999"/>
        <n v="3.0193279080000002"/>
        <n v="5.1118343980000001"/>
        <n v="3.6715839360000002"/>
        <n v="4.2473976819999999"/>
        <n v="5.0096850049999997"/>
        <n v="6.816120798"/>
        <n v="2.59094822"/>
        <n v="5.7675350830000003"/>
        <n v="4.9157321630000004"/>
        <n v="4.714989374"/>
        <n v="1.3668925059999999"/>
        <n v="4.9008622749999997"/>
        <n v="4.665038526"/>
        <n v="3.6237247159999999"/>
        <n v="5.4906828120000002"/>
        <n v="3.5830237739999999"/>
        <n v="4.56549125"/>
        <n v="5.8091889410000004"/>
        <n v="2.8723153579999998"/>
        <n v="2.2912553870000001"/>
        <n v="4.3668172250000001"/>
        <n v="3.3565268779999999"/>
        <n v="4.6877032070000002"/>
        <n v="6.1820217470000003"/>
        <n v="3.0594341420000002"/>
        <n v="4.6245429380000003"/>
        <n v="3.0607217549999999"/>
        <n v="4.0851291950000004"/>
        <n v="4.330715402"/>
        <n v="6.33897713"/>
        <n v="6.5134466120000001"/>
        <n v="5.0967529559999996"/>
        <n v="4.2275631300000001"/>
        <n v="3.7438729730000002"/>
        <n v="5.120617706"/>
        <n v="5.0075913529999996"/>
        <n v="6.3486313470000004"/>
        <n v="2.6483121550000002"/>
        <n v="4.9727165160000002"/>
        <n v="5.2053844820000004"/>
        <n v="4.4741889629999996"/>
        <n v="1.7936185520000001"/>
        <n v="3.5724290160000001"/>
        <n v="4.3777432879999996"/>
        <n v="3.587682875"/>
        <n v="2.515125485"/>
        <n v="4.7639612720000004"/>
        <n v="3.5273989280000002"/>
        <n v="7.388841362"/>
        <n v="7.1412313999999997"/>
        <n v="5.4540226909999996"/>
        <n v="6.0848588640000001"/>
        <n v="4.771892319"/>
        <n v="4.5770665580000003"/>
        <n v="6.722589471"/>
        <n v="6.208184836"/>
        <n v="3.0091886300000001"/>
        <n v="5.4971418730000003"/>
        <n v="4.5617757399999999"/>
        <n v="0.97814727499999998"/>
        <n v="3.4090820380000002"/>
        <n v="5.1791382529999996"/>
        <n v="3.247922752"/>
        <n v="0.95416924299999994"/>
        <n v="4.5680451729999998"/>
        <n v="3.7678923289999999"/>
        <n v="4.864448522"/>
        <n v="5.147849881"/>
        <n v="4.0335810179999996"/>
        <n v="5.027671067"/>
        <n v="3.9368594639999999"/>
        <n v="4.6799571249999996"/>
        <n v="5.4788603570000003"/>
        <n v="3.0312718869999999"/>
        <n v="4.4414587259999996"/>
        <n v="3.678007349"/>
        <n v="4.099038234"/>
        <n v="2.5765173250000002"/>
        <n v="7.4030274299999999"/>
        <n v="7.1938188219999999"/>
        <n v="5.2525861579999997"/>
        <n v="5.5367201230000003"/>
        <n v="5.5003274500000003"/>
        <n v="2.6259995100000002"/>
        <n v="5.5218247439999999"/>
        <n v="4.7249924119999998"/>
        <n v="4.6832476820000002"/>
        <n v="3.9777978489999999"/>
        <n v="5.5474442750000001"/>
        <n v="5.6938667269999996"/>
        <n v="4.9642628599999998"/>
        <n v="5.8196664680000003"/>
        <n v="3.9913007189999998"/>
        <n v="6.7412584390000001"/>
        <n v="2.4889545169999998"/>
        <n v="5.2224498160000001"/>
        <n v="5.9720407959999999"/>
        <n v="3.9782150230000002"/>
        <n v="5.509650175"/>
        <n v="4.007191357"/>
        <n v="3.9293991190000002"/>
        <n v="2.84898842"/>
        <n v="4.0262553629999998"/>
        <n v="4.2091984719999997"/>
        <n v="4.1098631340000003"/>
        <n v="4.5879808730000002"/>
        <n v="3.93276242"/>
        <n v="4.7250044569999998"/>
        <n v="4.4420761430000004"/>
        <n v="5.8823390020000001"/>
        <n v="0.72752662300000004"/>
        <n v="4.2180785800000002"/>
        <n v="5.1050626640000001"/>
        <n v="3.7439037979999998"/>
        <n v="2.618205949"/>
        <n v="7.1201428699999996"/>
        <n v="3.8534720610000002"/>
        <n v="4.6939033989999999"/>
        <n v="5.3034890739999998"/>
        <n v="6.8549355580000002"/>
        <n v="4.2117985080000002"/>
        <n v="1.818699396"/>
        <n v="5.1867695229999997"/>
        <n v="3.103004012"/>
        <n v="2.11432121"/>
        <n v="7.5439947509999996"/>
        <n v="6.3834319109999997"/>
        <n v="5.5525514139999999"/>
        <n v="0.50819472200000004"/>
        <n v="4.2108381240000003"/>
        <n v="2.9761839729999999"/>
        <n v="2.5531716470000001"/>
        <n v="4.6674004550000001"/>
        <n v="4.3849808020000003"/>
        <n v="7.9034581839999998"/>
        <n v="3.7241011610000001"/>
        <n v="5.292597217"/>
        <n v="4.9418340169999997"/>
        <n v="6.4775358279999997"/>
        <n v="3.8543865460000002"/>
        <n v="2.320855141"/>
        <n v="2.579367628"/>
        <n v="2.839381516"/>
        <n v="3.2920250420000001"/>
        <n v="3.0115995660000001"/>
        <n v="3.4936628559999998"/>
        <n v="3.3323959379999999"/>
        <n v="1.8011976190000001"/>
        <n v="4.6404916969999999"/>
        <n v="5.441380154"/>
        <n v="3.266133124"/>
        <n v="5.6552015300000003"/>
        <n v="7.2539957140000002"/>
        <n v="3.6900653590000001"/>
        <n v="4.9525321829999998"/>
        <n v="6.169874912"/>
        <n v="3.4465170710000002"/>
        <n v="4.9031948170000001"/>
        <n v="6.1334520049999997"/>
        <n v="4.9694246480000004"/>
        <n v="2.5720625350000001"/>
        <n v="4.1951561269999997"/>
        <n v="4.8378469539999998"/>
        <n v="4.9953799170000002"/>
        <n v="4.1264762429999999"/>
        <n v="5.6342607310000004"/>
        <n v="3.3424395740000001"/>
        <n v="4.1977107890000003"/>
        <n v="4.1428301789999997"/>
        <n v="6.5278974730000003"/>
        <n v="7.2199968119999998"/>
        <n v="3.515985471"/>
        <n v="4.9961065500000004"/>
        <n v="5.1172884190000003"/>
        <n v="7.0435177449999999"/>
        <n v="3.4294792649999999"/>
        <n v="4.1650991680000002"/>
        <n v="3.2266478489999999"/>
        <n v="3.4288716099999998"/>
        <n v="4.6352700960000002"/>
        <n v="2.574089233"/>
        <n v="5.3018869979999996"/>
        <n v="4.4277044959999996"/>
        <n v="4.6911901699999996"/>
        <n v="4.6611429600000003"/>
        <n v="1.6096198580000001"/>
        <n v="4.8025111039999997"/>
        <n v="5.6646571080000001"/>
        <n v="4.7457413739999996"/>
        <n v="3.6951322900000001"/>
        <n v="3.18994921"/>
        <n v="5.8077389799999999"/>
        <n v="3.8889167140000001"/>
        <n v="4.3051547650000002"/>
        <n v="8.4449782780000007"/>
        <n v="5.2781866190000004"/>
        <n v="4.7223706549999998"/>
        <n v="6.7252175300000001"/>
        <n v="2.6972356290000001"/>
        <n v="3.579308363"/>
        <n v="3.4097825959999999"/>
        <n v="3.7731296400000001"/>
        <n v="6.0128068199999998"/>
        <n v="3.4474958349999998"/>
        <n v="4.5918319939999996"/>
        <n v="2.9408872499999998"/>
        <n v="3.1631930029999999"/>
        <n v="3.7960635379999998"/>
        <n v="3.8928744169999998"/>
        <n v="4.7059391010000002"/>
        <n v="7.8020564859999997"/>
        <n v="3.5576860209999999"/>
        <n v="3.2847169530000002"/>
        <n v="5.0973712730000003"/>
        <n v="1.3606119590000001"/>
        <n v="4.312504026"/>
        <n v="4.5545442940000003"/>
        <n v="3.621646905"/>
        <n v="2.0369819869999999"/>
        <n v="3.948581618"/>
        <n v="4.3289524799999999"/>
        <n v="6.3968985939999996"/>
        <n v="3.8181379610000001"/>
        <n v="3.3714809780000001"/>
        <n v="3.335289376"/>
        <n v="3.7634175839999999"/>
        <n v="6.2687351759999999"/>
        <n v="3.7325446310000001"/>
        <n v="3.3827098590000002"/>
        <n v="4.2504371770000002"/>
        <n v="5.6226835639999999"/>
        <n v="5.5568308159999997"/>
        <n v="3.4490397810000002"/>
        <n v="4.0558037249999996"/>
        <n v="6.5764455909999997"/>
        <n v="5.5109854919999997"/>
        <n v="4.7684772420000003"/>
        <n v="4.3504991080000002"/>
        <n v="5.6862102180000003"/>
        <n v="6.0697443529999999"/>
        <n v="3.2838511989999999"/>
        <n v="5.7660045929999999"/>
        <n v="1.9290514670000001"/>
        <n v="5.0930452639999997"/>
        <n v="3.6080056439999999"/>
        <n v="4.125974029"/>
        <n v="0.77436543899999999"/>
        <n v="4.1051904300000004"/>
        <n v="3.644857327"/>
        <n v="4.6461061670000001"/>
        <n v="7.393075573"/>
        <n v="6.2415102669999998"/>
        <n v="4.2572319209999998"/>
        <n v="4.1994724469999998"/>
        <n v="4.0690064860000001"/>
        <n v="6.5518673019999998"/>
        <n v="3.600751716"/>
        <n v="7.5555113269999996"/>
        <n v="6.0685962350000002"/>
        <n v="4.5310184319999998"/>
        <n v="2.8384755699999999"/>
        <n v="5.1874951769999997"/>
        <n v="4.2682275970000001"/>
        <n v="4.2955220770000002"/>
        <n v="1.3205916550000001"/>
        <n v="6.5095236219999997"/>
        <n v="7.7977002840000003"/>
        <n v="3.7814966619999999"/>
        <n v="3.175178072"/>
        <n v="4.8096374549999998"/>
        <n v="6.2205932879999999"/>
        <n v="5.9872207810000004"/>
        <n v="5.0591066480000002"/>
        <n v="3.7670690659999999"/>
        <n v="1.929184735"/>
        <n v="5.0129864020000001"/>
        <n v="4.4148222930000003"/>
        <n v="4.1275407810000004"/>
        <n v="4.0860957510000002"/>
        <n v="6.1524723259999998"/>
        <n v="4.4611948410000002"/>
        <n v="6.2616196689999999"/>
        <n v="6.1400152639999996"/>
        <n v="4.1975098849999997"/>
        <n v="4.9625355359999999"/>
        <n v="3.6870416050000001"/>
        <n v="1.981389391"/>
        <n v="4.5489249750000003"/>
        <n v="3.838106979"/>
        <n v="7.7470730540000003"/>
        <n v="3.7247537880000001"/>
        <n v="5.3162168760000004"/>
        <n v="0.17803981199999999"/>
        <n v="5.5148820790000004"/>
        <n v="3.1526129520000001"/>
        <n v="6.4170739320000001"/>
        <n v="6.4148810520000001"/>
        <n v="2.4917480369999998"/>
        <n v="4.9808205369999996"/>
        <n v="6.8367481440000004"/>
        <n v="3.349128748"/>
        <n v="5.7801014119999996"/>
        <n v="6.3767526539999997"/>
        <n v="5.7307339820000003"/>
        <n v="4.3258049109999996"/>
        <n v="2.6863922869999999"/>
        <n v="5.32791938"/>
        <n v="5.6161795010000004"/>
        <n v="3.7698144999999998"/>
        <n v="4.566089335"/>
        <n v="5.7368214100000001"/>
        <n v="5.1697834880000002"/>
        <n v="4.4769710309999997"/>
        <n v="5.6451182529999997"/>
        <n v="4.3397309670000004"/>
        <n v="2.7180563270000002"/>
        <n v="2.5991416379999999"/>
        <n v="5.4575603900000003"/>
        <n v="5.6390169349999999"/>
        <n v="5.3795391410000004"/>
        <n v="6.3642411389999998"/>
        <n v="6.2030679470000001"/>
        <n v="4.8669913769999997"/>
        <n v="4.0497174889999998"/>
        <n v="4.7012628320000003"/>
        <n v="2.8151913550000001"/>
        <n v="7.2498358789999999"/>
        <n v="5.185081877"/>
        <n v="3.994321217"/>
        <n v="5.1320849839999996"/>
        <n v="4.3142854770000003"/>
        <n v="3.7133458930000001"/>
        <n v="3.2250160330000002"/>
        <n v="4.4328027189999997"/>
        <n v="5.3333767720000003"/>
        <n v="6.1676254349999997"/>
        <n v="7.3766090220000002"/>
        <n v="4.8160499569999997"/>
        <n v="5.3402043409999997"/>
        <n v="5.6567975800000001"/>
        <n v="5.6792490469999999"/>
        <n v="5.648792673"/>
        <n v="5.5935110080000001"/>
        <n v="3.2124476039999998"/>
        <n v="4.6973701380000001"/>
        <n v="2.606299178"/>
        <n v="7.0017491510000003"/>
        <n v="3.7858187010000002"/>
        <n v="2.8431950769999998"/>
        <n v="3.1648659160000001"/>
        <n v="7.0757042429999997"/>
        <n v="4.9881821149999999"/>
        <n v="3.4662924390000001"/>
        <n v="6.2250678720000003"/>
        <n v="2.4102268859999998"/>
        <n v="3.5059439330000002"/>
        <n v="3.3458729869999999"/>
        <n v="4.2899506799999996"/>
        <n v="5.0271743979999997"/>
        <n v="4.3602738089999997"/>
        <n v="4.3863152200000002"/>
        <n v="2.107871888"/>
        <n v="7.2493169789999996"/>
        <n v="5.3328827590000003"/>
        <n v="5.660071351"/>
        <n v="4.718565688"/>
        <n v="5.6960635890000004"/>
        <n v="1.9215258989999999"/>
        <n v="3.404185032"/>
        <n v="5.75907386"/>
        <n v="4.0164558149999996"/>
        <n v="4.4889513399999998"/>
        <n v="4.1905167680000002"/>
        <n v="4.0185087560000001"/>
        <n v="4.4816094929999997"/>
        <n v="4.9560324749999998"/>
        <n v="5.1782946750000001"/>
        <n v="4.8678695840000001"/>
        <n v="5.0871098960000003"/>
        <n v="5.1179625440000001"/>
        <n v="2.0210910700000002"/>
        <n v="6.2501756300000002"/>
        <n v="6.0449630640000001"/>
        <n v="3.0236290370000001"/>
        <n v="2.7679529879999998"/>
        <n v="5.2469963420000001"/>
        <n v="2.494377939"/>
        <n v="5.2308266699999999"/>
        <n v="3.3294313039999999"/>
        <n v="5.1919983109999999"/>
        <n v="4.3336750820000001"/>
        <n v="3.1516890169999998"/>
        <n v="4.4442254820000002"/>
        <n v="3.748595957"/>
        <n v="4.6481514229999998"/>
        <n v="6.3598559190000001"/>
        <n v="3.5627008290000002"/>
        <n v="3.1414972959999998"/>
        <n v="4.4457919720000003"/>
        <n v="3.9639234619999999"/>
        <n v="4.7048103279999998"/>
        <n v="6.5017688370000002"/>
        <n v="2.8019375270000002"/>
        <n v="9.0809636480000009"/>
        <n v="4.809700994"/>
        <n v="4.998238239"/>
        <n v="4.7685479559999999"/>
        <n v="4.3704392280000004"/>
        <n v="0.33049073400000001"/>
        <n v="3.9858161939999999"/>
        <n v="5.7285801029999996"/>
        <n v="8.0110540619999995"/>
        <n v="4.7252468160000003"/>
        <n v="5.0116689819999998"/>
        <n v="2.8828916979999999"/>
        <n v="2.7438389339999998"/>
        <n v="4.1158941970000003"/>
        <n v="4.4509713480000004"/>
        <n v="1.6127485130000001"/>
        <n v="6.2025399720000003"/>
        <n v="5.153841721"/>
        <n v="5.4038227379999997"/>
        <n v="4.2580379270000002"/>
        <n v="2.283427074"/>
        <n v="6.4592467219999996"/>
        <n v="3.6428439949999998"/>
        <n v="5.4612555790000004"/>
        <n v="4.6878442180000004"/>
        <n v="4.5181133640000004"/>
        <n v="5.174892958"/>
        <n v="5.649593683"/>
        <n v="7.3138810320000003"/>
        <n v="3.2974008499999998"/>
        <n v="5.3087118660000003"/>
        <n v="6.3738677570000002"/>
        <n v="3.9269583460000002"/>
        <n v="4.6407310600000002"/>
        <n v="5.0109075540000001"/>
        <n v="6.4236654780000002"/>
        <n v="4.2764492399999998"/>
        <n v="1.9809677699999999"/>
        <n v="4.6533440229999998"/>
        <n v="3.13502305"/>
        <n v="5.6627118090000002"/>
        <n v="3.5636628990000001"/>
        <n v="5.5477738820000004"/>
        <n v="3.554267329"/>
        <n v="4.0466057510000004"/>
        <n v="2.6798881809999999"/>
        <n v="3.4503293629999998"/>
        <n v="5.9090356469999996"/>
        <n v="2.5323357479999999"/>
        <n v="2.904891176"/>
        <n v="3.1281148820000002"/>
        <n v="3.8866675829999999"/>
        <n v="6.2611732379999996"/>
        <n v="5.598730035"/>
        <n v="5.7853456300000001"/>
        <n v="5.4581428000000001"/>
        <n v="4.3260807400000001"/>
        <n v="5.4314924009999999"/>
        <n v="4.9640872119999999"/>
        <n v="5.0103907589999999"/>
        <n v="3.6012093859999998"/>
        <n v="5.2840546039999996"/>
        <n v="4.8479263960000001"/>
        <n v="3.0267842699999998"/>
        <n v="3.8810200770000001"/>
        <n v="5.1173768629999996"/>
        <n v="3.2511407029999999"/>
        <n v="7.818421324"/>
        <n v="6.716948339"/>
        <n v="3.5946260620000001"/>
        <n v="6.4265646810000003"/>
        <n v="6.7012567040000004"/>
        <n v="5.571069133"/>
        <n v="4.7584349660000003"/>
        <n v="5.8617557109999998"/>
        <n v="4.7761579200000002"/>
        <n v="6.6221082549999997"/>
        <n v="7.3445620250000001"/>
        <n v="6.9364280840000001"/>
        <n v="2.9193372769999999"/>
        <n v="1.8742279390000001"/>
        <n v="4.3809612529999997"/>
        <n v="3.271438163"/>
        <n v="4.7931742330000002"/>
        <n v="2.658995467"/>
        <n v="5.4063237839999996"/>
        <n v="6.3511002059999999"/>
        <n v="6.3397621229999999"/>
        <n v="1.6012839139999999"/>
        <n v="5.7852356719999998"/>
        <n v="5.0388472760000003"/>
        <n v="4.777061293"/>
        <n v="4.9886833309999998"/>
        <n v="4.2403621170000001"/>
        <n v="4.218819882"/>
        <n v="7.091484479"/>
        <n v="5.8234948500000003"/>
        <n v="5.1120601040000002"/>
        <n v="4.66761099"/>
        <n v="7.3395037460000001"/>
        <n v="4.2742756259999997"/>
        <n v="6.1947204669999998"/>
        <n v="5.8453864539999998"/>
        <n v="4.429015057"/>
        <n v="6.813659221"/>
        <n v="5.2300028010000004"/>
        <n v="1.708451205"/>
        <n v="2.7468837110000002"/>
        <n v="4.5835882039999998"/>
        <n v="3.4192619190000002"/>
        <n v="3.985043229"/>
        <n v="5.8125544219999998"/>
        <n v="4.241626396"/>
        <n v="4.0454952200000003"/>
        <n v="7.0214992130000002"/>
        <n v="1.913823432"/>
        <n v="4.7461911020000001"/>
        <n v="2.9023865309999999"/>
        <n v="4.5915105040000004"/>
        <n v="4.5766173930000003"/>
        <n v="5.3370181639999998"/>
        <n v="4.2358077710000002"/>
        <n v="4.2719802400000004"/>
        <n v="4.8636875599999998"/>
        <n v="2.9826150810000001"/>
        <n v="5.5988153570000003"/>
        <n v="3.541217085"/>
        <n v="5.829524224"/>
        <n v="4.8931217130000002"/>
        <n v="3.3069886259999999"/>
        <n v="2.9288474350000002"/>
        <n v="5.8136153100000003"/>
        <n v="5.4812030490000003"/>
        <n v="3.17675471"/>
        <n v="4.005209131"/>
        <n v="5.7847822259999999"/>
        <n v="5.4611084400000003"/>
        <n v="2.3020174330000001"/>
        <n v="4.2372023150000002"/>
        <n v="5.5093684329999997"/>
        <n v="4.0831140350000004"/>
        <n v="4.9063002280000001"/>
        <n v="2.297011881"/>
        <n v="3.9142046989999999"/>
        <n v="5.6394200469999998"/>
        <n v="5.7892208439999999"/>
        <n v="3.2646909960000001"/>
        <n v="4.1505973039999997"/>
        <n v="4.6080353169999997"/>
        <n v="5.4823469820000001"/>
        <n v="4.7582699960000001"/>
        <n v="3.7699722470000001"/>
        <n v="6.6561996160000003"/>
        <n v="4.0521281120000001"/>
        <n v="2.055840372"/>
        <n v="1.8608296609999999"/>
        <n v="4.5705683029999999"/>
        <n v="5.2754912740000002"/>
        <n v="6.040769719"/>
        <n v="5.0242273429999997"/>
        <n v="1.6233623159999999"/>
        <n v="5.0350019770000003"/>
        <n v="6.0760948209999999"/>
        <n v="1.239342639"/>
        <n v="6.3933403860000002"/>
        <n v="4.8754801539999999"/>
        <n v="5.9550032899999996"/>
        <n v="4.6411098839999996"/>
        <n v="5.9325139949999999"/>
        <n v="5.432377679"/>
        <n v="7.8489371410000004"/>
        <n v="4.5338148030000003"/>
        <n v="3.4036848759999998"/>
        <n v="6.729822135"/>
        <n v="5.8273662799999997"/>
        <n v="3.9217104900000002"/>
        <n v="5.2737806190000001"/>
        <n v="4.4204043540000004"/>
        <n v="3.589101528"/>
        <n v="5.6628913980000002"/>
        <n v="1.4326126509999999"/>
        <n v="3.385697038"/>
        <n v="4.1722622960000004"/>
        <n v="4.8795717359999999"/>
        <n v="5.0536313709999998"/>
        <n v="4.6272821129999997"/>
        <n v="2.9836597829999998"/>
        <n v="6.30114895"/>
        <n v="4.323361427"/>
        <n v="2.8231427519999999"/>
        <n v="6.6466925530000003"/>
        <n v="5.3010843080000001"/>
        <n v="5.8397659009999998"/>
        <n v="2.5566853040000002"/>
        <n v="4.2091505180000004"/>
        <n v="3.8657854270000001"/>
        <n v="3.5225714140000002"/>
        <n v="4.8649204089999998"/>
        <n v="6.172136053"/>
        <n v="3.9427721240000002"/>
        <n v="2.5937360429999998"/>
        <n v="2.7145037190000001"/>
        <n v="2.8562134129999999"/>
        <n v="2.589841968"/>
        <n v="4.9463197919999997"/>
        <n v="6.5643784610000004"/>
        <n v="4.0781801189999998"/>
        <n v="2.6290715379999998"/>
        <n v="5.953659633"/>
        <n v="6.0181506520000001"/>
        <n v="4.774338169"/>
        <n v="6.5769109090000004"/>
        <n v="2.3637799259999999"/>
        <n v="3.9822368739999998"/>
        <n v="4.8633792429999998"/>
        <n v="3.7649730039999998"/>
        <n v="2.8731736990000001"/>
        <n v="3.4849517630000002"/>
        <n v="7.1430458840000002"/>
        <n v="5.5787167880000004"/>
        <n v="4.5382711789999997"/>
        <n v="3.6288717770000001"/>
        <n v="6.1534545420000004"/>
        <n v="4.0182025819999998"/>
        <n v="4.4714698669999997"/>
        <n v="1.7775808399999999"/>
        <n v="7.0257750019999996"/>
        <n v="3.6828763609999999"/>
        <n v="2.3746833440000001"/>
        <n v="5.7363531620000003"/>
        <n v="6.7571873760000001"/>
        <n v="4.3910279570000004"/>
        <n v="4.4796494879999997"/>
        <n v="4.2793196870000001"/>
        <n v="3.467364077"/>
        <n v="6.3344645479999997"/>
        <n v="3.1260979299999998"/>
        <n v="6.3569334040000003"/>
        <n v="4.899463763"/>
        <n v="6.5999091459999999"/>
        <n v="5.4114998449999998"/>
        <n v="4.5885444959999999"/>
        <n v="5.068737971"/>
        <n v="3.4644300179999998"/>
        <n v="6.5955408589999998"/>
        <n v="2.5969299669999999"/>
        <n v="5.8536652350000002"/>
        <n v="2.5917224330000002"/>
        <n v="4.1826920430000003"/>
        <n v="4.1753177260000003"/>
        <n v="6.9182794080000001"/>
        <n v="4.4933866839999999"/>
        <n v="5.3466881239999999"/>
        <n v="3.9268619290000002"/>
        <n v="2.324170488"/>
        <n v="5.3868971459999999"/>
        <n v="2.9525679199999999"/>
        <n v="5.2575924809999997"/>
        <n v="4.9769610699999998"/>
        <n v="4.0229306500000002"/>
        <n v="3.5954882449999999"/>
        <n v="3.0744232409999999"/>
        <n v="5.3940336340000004"/>
        <n v="6.2479169089999997"/>
        <n v="4.2186197050000001"/>
        <n v="4.4801750870000001"/>
        <n v="5.2443901349999997"/>
        <n v="5.6425971549999998"/>
        <n v="5.5665379799999997"/>
        <n v="4.6845550290000002"/>
        <n v="6.4062261109999996"/>
        <n v="4.550658555"/>
        <n v="4.8729014890000002"/>
        <n v="5.5920137560000001"/>
        <n v="4.2016051880000003"/>
        <n v="2.4120722739999998"/>
        <n v="4.9794609879999996"/>
        <n v="6.9842209009999996"/>
        <n v="4.0755703109999999"/>
        <n v="3.4092300280000001"/>
        <n v="5.1133651139999996"/>
        <n v="4.1213696989999997"/>
        <n v="2.2953249200000001"/>
        <n v="3.4530311440000001"/>
        <n v="7.5390272830000002"/>
        <n v="5.8725333820000003"/>
        <n v="4.7687353229999996"/>
        <n v="4.1245538100000001"/>
        <n v="4.9368584850000001"/>
        <n v="8.1095741790000009"/>
        <n v="7.3636221490000002"/>
        <n v="4.9309658499999998"/>
        <n v="5.252427441"/>
        <n v="0.93390626799999998"/>
        <n v="5.3316163760000004"/>
        <n v="6.5157643260000002"/>
        <n v="4.4342024430000002"/>
        <n v="3.5299538109999999"/>
        <n v="4.1794021460000002"/>
        <n v="6.4318847249999997"/>
        <n v="5.306775794"/>
        <n v="3.446709566"/>
        <n v="3.5626634579999998"/>
        <n v="4.4275192399999996"/>
        <n v="4.3437258429999996"/>
        <n v="5.2607928319999999"/>
        <n v="1.6180718670000001"/>
        <n v="3.7307352310000002"/>
        <n v="2.8847785940000001"/>
        <n v="4.1237737990000003"/>
        <n v="3.9048570740000001"/>
        <n v="3.82771375"/>
        <n v="4.8780111320000001"/>
        <n v="3.3778471250000002"/>
        <n v="4.4483200050000002"/>
        <n v="3.0600722789999999"/>
        <n v="4.7375529040000002"/>
        <n v="5.6418753979999998"/>
        <n v="5.8285632119999997"/>
        <n v="4.5618666509999999"/>
        <n v="2.7073854339999999"/>
        <n v="6.0798488669999999"/>
        <n v="2.143605757"/>
        <n v="3.992622296"/>
        <n v="5.8761282430000001"/>
        <n v="1.3660399940000001"/>
        <n v="5.4696924190000002"/>
        <n v="2.4715011840000001"/>
        <n v="4.1650292990000004"/>
        <n v="3.432147917"/>
        <n v="2.3371064210000001"/>
        <n v="2.4204872590000002"/>
        <n v="2.5049058519999998"/>
        <n v="4.3397884849999997"/>
        <n v="2.41308246"/>
        <n v="6.7353360970000002"/>
        <n v="6.6402604409999997"/>
        <n v="6.4070323179999997"/>
        <n v="6.8703046519999997"/>
        <n v="2.156496631"/>
        <n v="6.0459210390000004"/>
        <n v="4.3916471680000004"/>
        <n v="7.321479289"/>
        <n v="7.2275417339999999"/>
        <n v="5.973509902"/>
        <n v="3.458011135"/>
        <n v="3.7803624120000001"/>
        <n v="3.7734762709999998"/>
        <n v="3.514729907"/>
        <n v="3.3395651119999998"/>
        <n v="4.0815861020000002"/>
        <n v="4.2660832439999998"/>
        <n v="4.0556692859999997"/>
        <n v="3.7335631629999999"/>
        <n v="4.6631204989999997"/>
        <n v="7.8241157729999999"/>
        <n v="6.175642056"/>
        <n v="6.4264929669999997"/>
        <n v="5.681124316"/>
        <n v="5.8292955600000003"/>
        <n v="6.677261584"/>
        <n v="4.4298301359999996"/>
        <n v="4.3861729880000002"/>
        <n v="3.0521268400000001"/>
        <n v="4.6375313079999998"/>
        <n v="2.045064897"/>
        <n v="7.7143962630000003"/>
        <n v="4.2959531789999996"/>
        <n v="3.3073864579999999"/>
        <n v="4.2344394110000003"/>
        <n v="4.9596096840000001"/>
        <n v="4.515504967"/>
        <n v="5.323375704"/>
        <n v="3.9938884909999999"/>
        <n v="5.2858780310000002"/>
        <n v="4.0299138790000004"/>
        <n v="4.8373201080000001"/>
        <n v="7.7225710550000004"/>
        <n v="6.7734824839999996"/>
        <n v="3.8099766179999999"/>
        <n v="4.2453893960000002"/>
        <n v="2.9161390030000001"/>
        <n v="5.4654346540000001"/>
        <n v="5.1852545189999999"/>
        <n v="4.5146459869999997"/>
        <n v="5.3452295919999999"/>
        <n v="5.4175081460000003"/>
        <n v="2.673486832"/>
        <n v="3.5663201199999999"/>
        <n v="5.7982178869999998"/>
        <n v="5.8514747270000003"/>
        <n v="2.2799508089999998"/>
        <n v="3.6264454439999998"/>
        <n v="4.8449240820000004"/>
        <n v="8.0620396210000003"/>
        <n v="3.5785484900000002"/>
        <n v="3.248983135"/>
        <n v="5.1716729539999999"/>
        <n v="5.0187493710000002"/>
        <n v="2.989304561"/>
        <n v="5.0205738569999996"/>
        <n v="5.5875120049999998"/>
        <n v="1.4721004019999999"/>
        <n v="4.6774891329999999"/>
        <n v="4.5360896459999998"/>
        <n v="1.5860097950000001"/>
        <n v="6.6318568400000002"/>
        <n v="5.0746938679999998"/>
        <n v="2.0494497269999998"/>
        <n v="4.9343962179999998"/>
        <n v="6.1115132770000002"/>
        <n v="1.1764043239999999"/>
        <n v="3.0594667699999998"/>
        <n v="5.1648792989999999"/>
        <n v="3.8690773639999998"/>
        <n v="5.5696854849999999"/>
        <n v="2.8701174809999999"/>
        <n v="5.5884097429999997"/>
        <n v="3.6730881219999998"/>
        <n v="5.4816295239999997"/>
        <n v="6.8492186369999999"/>
        <n v="5.5996733399999998"/>
        <n v="3.617729958"/>
        <n v="4.3211446880000004"/>
        <n v="3.6783832250000001"/>
        <n v="3.4587561490000001"/>
        <n v="3.1631585430000002"/>
        <n v="6.1902567680000002"/>
        <n v="3.9187523500000001"/>
        <n v="4.7260724039999999"/>
        <n v="2.5877942350000001"/>
        <n v="4.6853849429999999"/>
        <n v="4.2987962780000002"/>
        <n v="7.1618322210000001"/>
        <n v="5.0685744020000003"/>
        <n v="8.7853176180000006"/>
        <n v="5.132839819"/>
        <n v="4.2418298290000003"/>
        <n v="4.5671379219999997"/>
        <n v="5.1924741079999999"/>
        <n v="5.3785424800000001"/>
        <n v="5.965024466"/>
        <n v="8.6187155709999992"/>
        <n v="0.70757946299999996"/>
        <n v="5.1944700660000001"/>
        <n v="4.7622767860000002"/>
        <n v="5.0022046720000004"/>
        <n v="5.0899533840000002"/>
        <n v="6.263482958"/>
        <n v="5.2869211790000001"/>
        <n v="1.7887401730000001"/>
        <n v="4.7046260310000001"/>
        <n v="4.7494376540000003"/>
        <n v="6.0152922809999998"/>
        <n v="2.653729985"/>
        <n v="4.8946219500000003"/>
        <n v="3.953413114"/>
        <n v="5.3820581350000003"/>
        <n v="4.1492604430000002"/>
        <n v="4.4189684009999999"/>
        <n v="3.6903242930000002"/>
        <n v="3.9977896589999999"/>
        <n v="3.0243099629999999"/>
        <n v="4.1543312520000004"/>
        <n v="5.4252307970000002"/>
        <n v="3.1152557910000001"/>
        <n v="5.2315769799999998"/>
        <n v="3.2139536949999998"/>
        <n v="4.5151809869999999"/>
        <n v="5.6641877059999999"/>
        <n v="3.1602731209999999"/>
        <n v="3.3026257409999999"/>
        <n v="2.865141172"/>
        <n v="5.8431862399999996"/>
        <n v="4.5981780890000001"/>
        <n v="3.7028800130000001"/>
        <n v="4.7387532600000002"/>
        <n v="0.85561195099999998"/>
        <n v="6.326316984"/>
        <n v="4.8447625170000004"/>
        <n v="6.0945627660000001"/>
        <n v="3.026400083"/>
        <n v="3.9133497799999999"/>
        <n v="0.79232503799999998"/>
        <n v="8.0715190549999996"/>
        <n v="2.5625463860000002"/>
        <n v="2.2124448550000002"/>
        <n v="2.5593838720000002"/>
        <n v="6.2403721010000002"/>
        <n v="3.5780631409999999"/>
        <n v="5.2694991739999999"/>
        <n v="4.8748373020000004"/>
        <n v="4.1709702799999997"/>
        <n v="5.4191740929999996"/>
        <n v="3.5982994129999999"/>
        <n v="2.4676388290000002"/>
        <n v="6.176120847"/>
        <n v="3.8393219890000001"/>
        <n v="3.9513222099999998"/>
        <n v="7.1821416850000004"/>
        <n v="4.5394829489999999"/>
        <n v="2.6952366510000001"/>
        <n v="5.4871791520000004"/>
        <n v="2.5673850840000001"/>
        <n v="3.0999739370000001"/>
        <n v="5.3047620440000003"/>
        <n v="6.9349363610000001"/>
        <n v="4.9242754939999998"/>
        <n v="2.845043435"/>
        <n v="4.7507527869999997"/>
        <n v="5.9043933290000004"/>
        <n v="5.3014795179999998"/>
        <n v="4.2336207220000004"/>
        <n v="4.5957829119999998"/>
        <n v="4.6652282410000003"/>
        <n v="5.7074451159999997"/>
        <n v="6.21339343"/>
        <n v="6.052381327"/>
        <n v="4.3417786349999998"/>
        <n v="4.6168983580000003"/>
        <n v="5.571085418"/>
        <n v="5.740917327"/>
        <n v="3.453057577"/>
        <n v="6.7045165280000001"/>
        <n v="5.6213194399999997"/>
        <n v="5.1351363399999999"/>
        <n v="3.8030658580000001"/>
        <n v="7.2573481610000004"/>
        <n v="5.4979209720000002"/>
        <n v="3.4873728869999998"/>
        <n v="7.1841189290000003"/>
        <n v="5.741487952"/>
        <n v="4.8178038939999999"/>
        <n v="4.7574662979999998"/>
        <n v="4.0956998240000004"/>
        <n v="6.7685437799999999"/>
        <n v="3.2564055120000002"/>
        <n v="4.2518711680000001"/>
        <n v="4.5260638679999996"/>
        <n v="3.8051122629999998"/>
        <n v="3.4116844799999999"/>
        <n v="3.1855331819999999"/>
        <n v="5.6790830320000003"/>
        <n v="6.2238259830000002"/>
        <n v="7.6001094699999996"/>
        <n v="5.8854175270000004"/>
        <n v="6.5193588309999999"/>
        <n v="5.861718132"/>
        <n v="6.2040182359999996"/>
        <n v="4.4303421370000002"/>
        <n v="2.9237907139999999"/>
        <n v="5.5562293260000004"/>
        <n v="6.1411505970000002"/>
        <n v="3.708536692"/>
        <n v="3.3397810460000001"/>
        <n v="3.5639116369999999"/>
        <n v="3.9728372780000001"/>
        <n v="4.879371924"/>
        <n v="4.3718605769999996"/>
        <n v="3.0851785020000002"/>
        <n v="6.2988061719999999"/>
        <n v="5.3632242640000003"/>
        <n v="5.5396314799999997"/>
        <n v="8.4234490369999993"/>
        <n v="2.883812984"/>
        <n v="4.8805181209999997"/>
        <n v="3.9391394229999999"/>
        <n v="2.4025632749999999"/>
        <n v="2.6010770509999999"/>
        <n v="4.8381924119999997"/>
        <n v="4.0334613790000002"/>
        <n v="4.8338487480000003"/>
        <n v="2.636925722"/>
        <n v="2.5092959499999998"/>
        <n v="6.1835137859999998"/>
        <n v="3.4399308199999998"/>
        <n v="3.3889110570000001"/>
        <n v="3.531429567"/>
        <n v="4.3784314269999998"/>
        <n v="5.8133527450000004"/>
        <n v="3.5783757349999998"/>
        <n v="4.148646222"/>
        <n v="6.9537854149999996"/>
        <n v="4.4848891530000001"/>
        <n v="4.2776200099999997"/>
        <n v="4.11472266"/>
        <n v="5.078120996"/>
        <n v="4.8654837180000001"/>
        <n v="2.8959668970000001"/>
        <n v="2.4667994339999999"/>
        <n v="5.0855234859999996"/>
        <n v="2.5110844189999999"/>
        <n v="3.4323384799999999"/>
        <n v="3.3810040749999999"/>
        <n v="6.5465068950000003"/>
        <n v="5.8891633209999998"/>
        <n v="3.426371595"/>
        <n v="5.393252897"/>
        <n v="5.6157415400000001"/>
        <n v="4.1231702820000002"/>
        <n v="2.8312727350000002"/>
        <n v="6.8800845129999999"/>
        <n v="2.7869405660000002"/>
        <n v="0.66539484199999999"/>
        <n v="3.9027438010000002"/>
        <n v="6.4572512189999998"/>
        <n v="5.943457392"/>
        <n v="2.2290255509999999"/>
        <n v="3.9249458979999998"/>
        <n v="3.0613289670000001"/>
        <n v="5.5352110909999999"/>
        <n v="3.0270552089999998"/>
        <n v="5.1864191350000004"/>
        <n v="4.9453493440000003"/>
        <n v="2.8597552099999999"/>
        <n v="7.6391891860000003"/>
        <n v="5.9588474639999998"/>
        <n v="6.0475817510000001"/>
        <n v="4.583177558"/>
        <n v="6.7238268860000003"/>
        <n v="4.2561528769999999"/>
        <n v="4.3171339949999998"/>
        <n v="3.855951648"/>
        <n v="6.0732448889999997"/>
        <n v="5.3566709640000001"/>
        <n v="6.4528747190000004"/>
        <n v="3.2734244449999998"/>
        <n v="4.9779364470000003"/>
        <n v="2.7871432170000001"/>
        <n v="6.249879741"/>
        <n v="2.8216898810000002"/>
        <n v="7.5178124620000002"/>
        <n v="5.225697351"/>
        <n v="4.9503020209999997"/>
        <n v="2.7358740899999998"/>
        <n v="4.2621727060000003"/>
        <n v="2.887310013"/>
        <n v="3.890880766"/>
        <n v="4.2896985880000003"/>
        <n v="1.9283439929999999"/>
        <n v="3.9005177729999998"/>
        <n v="3.1909640700000002"/>
        <n v="6.2660888430000004"/>
        <n v="5.329563244"/>
        <n v="2.9660812000000001"/>
        <n v="3.8442526560000001"/>
        <n v="4.5689591719999996"/>
        <n v="3.088952092"/>
        <n v="2.8107673609999999"/>
        <n v="5.4203329709999997"/>
        <n v="5.5278333740000001"/>
        <n v="3.8697242059999999"/>
        <n v="3.4239983870000001"/>
        <n v="4.7642371670000001"/>
        <n v="3.4174394879999999"/>
        <n v="3.887470789"/>
        <n v="5.447851547"/>
        <n v="1.4020849070000001"/>
        <n v="3.370980286"/>
        <n v="4.0199417049999999"/>
        <n v="5.8800559310000002"/>
        <n v="4.7728808819999999"/>
        <n v="3.9955666999999999"/>
        <n v="6.0805030589999998"/>
        <n v="4.1011580380000003"/>
        <n v="5.2475009779999997"/>
        <n v="1.7966114740000001"/>
        <n v="4.5620641629999996"/>
        <n v="6.6521156619999999"/>
        <n v="4.2646513009999998"/>
        <n v="3.3813471750000001"/>
        <n v="3.6800158660000002"/>
        <n v="3.2199542609999998"/>
        <n v="7.0391380359999998"/>
        <n v="0.348181923"/>
        <n v="4.0298447609999997"/>
        <n v="7.6431399960000004"/>
        <n v="7.0250082960000002"/>
        <n v="3.232268286"/>
        <n v="4.0107609550000003"/>
        <n v="4.6120180350000002"/>
        <n v="5.4633587559999999"/>
        <n v="4.4400618209999996"/>
        <n v="4.9425977039999998"/>
        <n v="4.6665515969999998"/>
        <n v="6.2160849569999996"/>
        <n v="2.8963494920000001"/>
        <n v="3.8726378239999999"/>
        <n v="7.3412169069999997"/>
        <n v="1.283714265"/>
        <n v="4.8622897390000004"/>
        <n v="2.5876906850000001"/>
        <n v="3.1833675060000002"/>
        <n v="2.5684099909999998"/>
        <n v="2.5315125950000001"/>
        <n v="4.5718249100000001"/>
        <n v="2.9966961400000001"/>
        <n v="3.6859212220000002"/>
        <n v="4.3664814239999998"/>
        <n v="4.7290636309999998"/>
        <n v="3.5826050779999998"/>
        <n v="3.7340286630000001"/>
        <n v="5.4133610970000001"/>
        <n v="4.0604338980000003"/>
        <n v="4.8907262520000003"/>
        <n v="5.5874948919999996"/>
        <n v="5.0796810350000001"/>
        <n v="5.6382429829999996"/>
        <n v="3.0854742489999998"/>
        <n v="3.7077608120000001"/>
        <n v="3.1890133700000001"/>
        <n v="6.4545861670000004"/>
        <n v="5.2224303709999997"/>
        <n v="3.041030965"/>
        <n v="3.5380407049999998"/>
        <n v="3.7930844430000001"/>
        <n v="4.8933328019999998"/>
        <n v="5.8734855259999996"/>
        <n v="5.3877592229999998"/>
        <n v="3.1386047580000001"/>
        <n v="6.1530612260000002"/>
        <n v="6.3617803349999997"/>
        <n v="1.4317031570000001"/>
        <n v="4.6176704959999997"/>
        <n v="4.0193202079999999"/>
        <n v="4.7993299409999999"/>
        <n v="4.529984936"/>
        <n v="3.7076098439999998"/>
        <n v="3.18398359"/>
        <n v="6.9772159870000001"/>
        <n v="4.8390638109999999"/>
        <n v="3.8434275910000002"/>
        <n v="4.1457359"/>
        <n v="4.8009695189999997"/>
        <n v="6.5658090470000001"/>
        <n v="6.0274575979999998"/>
        <n v="4.3933438880000004"/>
        <n v="2.8795382850000002"/>
        <n v="4.6297521069999998"/>
        <n v="3.454970232"/>
        <n v="7.1054277020000001"/>
        <n v="2.9461535159999999"/>
        <n v="2.0394628629999998"/>
        <n v="3.5714319369999998"/>
        <n v="6.2098861349999996"/>
        <n v="3.6545009049999999"/>
        <n v="2.7381300460000002"/>
        <n v="5.1578568159999998"/>
        <n v="4.7942583289999998"/>
        <n v="4.9783874160000003"/>
        <n v="4.7730658339999996"/>
        <n v="3.2522170469999998"/>
        <n v="2.896037819"/>
        <n v="5.8401481740000003"/>
        <n v="3.9538590419999999"/>
        <n v="3.687020403"/>
        <n v="3.7825578470000001"/>
        <n v="5.0225092660000001"/>
        <n v="5.5783775420000001"/>
        <n v="5.0693832560000001"/>
        <n v="3.935773722"/>
        <n v="2.5221804959999998"/>
        <n v="5.5306481400000003"/>
        <n v="4.6378446489999998"/>
        <n v="5.1908869769999999"/>
        <n v="1.2627401359999999"/>
        <n v="0.96520663399999995"/>
        <n v="4.0149605810000004"/>
        <n v="1.9432544249999999"/>
        <n v="4.6673608069999997"/>
        <n v="5.0167425029999997"/>
        <n v="2.8792326959999999"/>
        <n v="5.9015548070000001"/>
        <n v="4.7730147819999997"/>
        <n v="5.6478305730000002"/>
        <n v="7.6695072340000001"/>
        <n v="5.4530128370000002"/>
        <n v="5.8093227809999997"/>
        <n v="6.0263552259999997"/>
        <n v="4.0984144689999997"/>
        <n v="6.5003037209999999"/>
        <n v="2.576332259"/>
        <n v="3.4663252739999999"/>
        <n v="5.1681515769999997"/>
        <n v="2.7080778479999998"/>
        <n v="7.1107424950000002"/>
        <n v="6.6145375729999998"/>
        <n v="5.5087173820000004"/>
        <n v="5.3559895449999999"/>
        <n v="3.4043592829999998"/>
        <n v="7.1871268730000004"/>
        <n v="2.9973467939999998"/>
        <n v="2.9434142109999999"/>
        <n v="4.8240266470000002"/>
        <n v="3.9335986140000001"/>
        <n v="4.9171568560000001"/>
        <n v="5.0527002019999996"/>
        <n v="4.5039049369999997"/>
        <n v="4.1804770529999997"/>
        <n v="4.983318444"/>
        <n v="5.4157016919999998"/>
        <n v="4.5971715609999997"/>
        <n v="2.6274006679999999"/>
        <n v="6.621952115"/>
        <n v="3.2716756820000001"/>
        <n v="3.7371171689999998"/>
        <n v="4.9300670980000003"/>
        <n v="4.7593498189999996"/>
        <n v="5.7332215639999999"/>
        <n v="5.4148891639999999"/>
        <n v="4.7763863019999997"/>
        <n v="2.734375601"/>
        <n v="2.5407272989999998"/>
        <n v="1.5254971930000001"/>
        <n v="5.058776548"/>
        <n v="5.2301138720000004"/>
        <n v="4.5540486080000004"/>
        <n v="3.9983020909999998"/>
        <n v="6.5724560790000002"/>
        <n v="8.0022230529999998"/>
        <n v="2.3570407150000001"/>
        <n v="3.7000318729999999"/>
        <n v="3.9924644040000001"/>
        <n v="3.465990283"/>
        <n v="6.883305011"/>
        <n v="5.5258225000000003"/>
        <n v="4.7519602729999999"/>
        <n v="2.6181387850000002"/>
        <n v="5.2887122910000004"/>
        <n v="4.5929161440000001"/>
        <n v="1.7244350829999999"/>
        <n v="5.9711041710000003"/>
        <n v="5.0950715860000004"/>
        <n v="3.4888815270000002"/>
        <n v="3.0134614449999999"/>
        <n v="6.5823904259999999"/>
        <n v="6.2098839139999997"/>
        <n v="6.222912472"/>
        <n v="4.0736981170000002"/>
        <n v="3.8318579449999999"/>
        <n v="2.3733381589999998"/>
        <n v="6.2549016249999996"/>
        <n v="6.0951580209999996"/>
        <n v="4.4003223739999999"/>
        <n v="3.9323931810000001"/>
        <n v="4.3143999239999999"/>
        <n v="4.6353110979999999"/>
        <n v="2.83995635"/>
        <n v="5.1345793730000002"/>
        <n v="6.5058853299999999"/>
        <n v="4.1852634249999996"/>
        <n v="3.2637783919999999"/>
        <n v="5.3132273889999997"/>
        <n v="6.2569806239999997"/>
        <n v="3.424540329"/>
        <n v="3.9985163180000001"/>
        <n v="2.7149608340000002"/>
        <n v="4.5969687549999998"/>
        <n v="2.9951127180000001"/>
        <n v="4.5687496669999996"/>
        <n v="4.3622117989999998"/>
        <n v="8.3071908210000007"/>
        <n v="7.7129199440000002"/>
        <n v="5.4706490250000002"/>
        <n v="2.8323952069999998"/>
        <n v="5.0258241249999998"/>
        <n v="2.365927143"/>
        <n v="2.3116784780000001"/>
        <n v="8.0707546610000005"/>
        <n v="2.7954578699999999"/>
        <n v="5.2646849739999997"/>
        <n v="7.0478700480000001"/>
        <n v="4.7319494210000004"/>
        <n v="2.7597616930000002"/>
        <n v="4.0905527829999997"/>
        <n v="4.4456267289999998"/>
        <n v="4.2082323649999998"/>
        <n v="5.0269847329999999"/>
        <n v="6.5453237519999998"/>
        <n v="7.8591928720000004"/>
        <n v="4.6943891410000003"/>
        <n v="3.541950189"/>
        <n v="4.1900822089999998"/>
        <n v="5.2848281239999997"/>
        <n v="4.1081807130000003"/>
        <n v="6.6357763380000003"/>
        <n v="4.9979168439999997"/>
        <n v="5.1423688969999999"/>
        <n v="4.9648425080000003"/>
        <n v="3.443790312"/>
        <n v="4.2811904350000001"/>
        <n v="4.4974324689999996"/>
        <n v="2.7872796389999999"/>
        <n v="4.1670017149999996"/>
        <n v="7.2047147049999998"/>
        <n v="5.3454062000000002"/>
        <n v="0.46538238700000001"/>
        <n v="4.6190682399999998"/>
        <n v="5.6633594389999997"/>
        <n v="5.4828769140000002"/>
        <n v="4.5787383630000003"/>
        <n v="2.7384711429999999"/>
        <n v="6.1287013549999996"/>
        <n v="5.683548976"/>
        <n v="1.673013294"/>
        <n v="4.8993918819999998"/>
        <n v="2.734484583"/>
        <n v="4.018416362"/>
        <n v="4.1360590259999999"/>
        <n v="6.6712866100000001"/>
        <n v="3.955511252"/>
        <n v="4.4972605200000002"/>
        <n v="2.7993118950000002"/>
        <n v="2.6256825890000002"/>
        <n v="3.401993901"/>
        <n v="2.7643181929999998"/>
        <n v="4.3207494100000003"/>
        <n v="4.2936231400000002"/>
        <n v="4.8117456509999998"/>
        <n v="6.5219162329999998"/>
        <n v="5.464499676"/>
        <n v="6.5933821669999997"/>
        <n v="6.9199682080000002"/>
        <n v="5.6150417700000004"/>
        <n v="2.1857844719999999"/>
        <n v="4.9095879619999998"/>
        <n v="5.5241435069999998"/>
        <n v="6.2214736869999996"/>
        <n v="4.7744277970000004"/>
        <n v="3.37630104"/>
        <n v="3.3489872140000001"/>
        <n v="3.8951542990000001"/>
        <n v="6.1155846240000002"/>
        <n v="3.7384419969999998"/>
        <n v="6.588216611"/>
        <n v="6.0914396560000004"/>
        <n v="2.6342872860000002"/>
        <n v="8.3155121370000007"/>
        <n v="5.8193822539999998"/>
        <n v="3.9012597859999998"/>
        <n v="3.862766208"/>
        <n v="2.821660616"/>
        <n v="6.1732052949999998"/>
        <n v="4.0897003380000001"/>
        <n v="5.0066380620000004"/>
        <n v="6.0733775679999997"/>
        <n v="5.869928228"/>
        <n v="3.0792182819999998"/>
        <n v="4.4651058680000002"/>
        <n v="5.1988376770000002"/>
        <n v="3.968286661"/>
        <n v="7.0641223059999998"/>
        <n v="4.827602411"/>
        <n v="6.2484293019999999"/>
        <n v="5.0861349379999998"/>
        <n v="4.3839676589999996"/>
        <n v="4.4262719190000004"/>
        <n v="2.633759601"/>
        <n v="5.5077725170000003"/>
        <n v="7.1906195029999997"/>
        <n v="4.280441851"/>
        <n v="3.7354234690000001"/>
        <n v="6.591941587"/>
        <n v="1.7819678830000001"/>
        <n v="5.4311091449999997"/>
        <n v="3.6140158850000002"/>
        <n v="4.9970032160000004"/>
        <n v="4.8073146060000003"/>
        <n v="6.0994095870000002"/>
        <n v="4.3522074670000004"/>
        <n v="5.7698404549999998"/>
        <n v="3.9935414269999998"/>
        <n v="2.863481857"/>
        <n v="5.2124122279999998"/>
        <n v="5.5180115660000002"/>
        <n v="4.004956806"/>
        <n v="3.8727175950000001"/>
        <n v="3.6362149129999999"/>
        <n v="2.4458448549999998"/>
        <n v="4.1221244849999996"/>
        <n v="6.243494246"/>
        <n v="5.7612221559999997"/>
        <n v="4.5258587009999998"/>
        <n v="3.0302988960000001"/>
        <n v="4.3865267350000003"/>
        <n v="4.0684707189999996"/>
        <n v="2.5325958590000002"/>
        <n v="2.3325129759999998"/>
        <n v="1.218848639"/>
        <n v="2.379805991"/>
        <n v="5.2672345820000004"/>
        <n v="5.0997568400000004"/>
        <n v="3.3815877740000002"/>
        <n v="2.683362131"/>
        <n v="6.7524650399999997"/>
        <n v="1.1236970550000001"/>
        <n v="3.5346131349999999"/>
        <n v="5.3605993219999997"/>
        <n v="3.3451655800000002"/>
        <n v="5.7985179889999996"/>
        <n v="5.6698386279999999"/>
        <n v="3.9793628750000001"/>
        <n v="4.7648089499999999"/>
        <n v="3.3494530920000001"/>
        <n v="4.3957122660000003"/>
        <n v="3.408487697"/>
        <n v="5.2453721709999996"/>
        <n v="4.6365279849999999"/>
        <n v="3.919705993"/>
        <n v="3.9155355840000001"/>
        <n v="5.7556360849999999"/>
        <n v="4.366880396"/>
        <n v="4.1816234440000004"/>
        <n v="5.7158972190000004"/>
        <n v="3.0571029420000002"/>
        <n v="7.1621610660000004"/>
        <n v="5.4628595310000003"/>
        <n v="5.6431915139999997"/>
        <n v="3.5764554930000001"/>
        <n v="4.3642768519999997"/>
        <n v="4.7363819620000003"/>
        <n v="4.9574169059999997"/>
        <n v="4.4753882630000001"/>
        <n v="6.0812240009999998"/>
        <n v="4.4996702060000002"/>
        <n v="5.0511525600000002"/>
        <n v="6.6152922519999997"/>
        <n v="7.4802713499999998"/>
        <n v="3.5358498150000002"/>
        <n v="5.3503163020000004"/>
        <n v="5.4161331510000004"/>
        <n v="6.0316870079999996"/>
        <n v="6.3887129590000002"/>
        <n v="5.7561771119999996"/>
        <n v="2.101254414"/>
        <n v="3.9395245820000002"/>
        <n v="4.2838639379999996"/>
        <n v="3.2440399339999999"/>
        <n v="4.1680103400000004"/>
        <n v="3.4000193360000002"/>
        <n v="6.820509253"/>
        <n v="7.8535347399999997"/>
        <n v="4.4020279359999996"/>
        <n v="7.2074066270000001"/>
        <n v="6.9720506779999996"/>
        <n v="4.1189014960000003"/>
        <n v="3.7047204210000002"/>
        <n v="2.4162169950000001"/>
        <n v="5.9562236540000004"/>
        <n v="4.6454493000000001"/>
        <n v="5.7938847280000001"/>
        <n v="6.40867656"/>
        <n v="0.63889981500000004"/>
        <n v="5.399132324"/>
        <n v="3.8562393109999999"/>
        <n v="4.0259163039999999"/>
        <n v="5.6570416139999997"/>
        <n v="1.7228462099999999"/>
        <n v="4.8910730879999997"/>
        <n v="2.7591338940000001"/>
        <n v="4.6882739859999996"/>
        <n v="2.9880630830000001"/>
        <n v="6.2722193669999999"/>
        <n v="4.5313693280000003"/>
        <n v="3.5888156919999998"/>
        <n v="3.1533529759999999"/>
        <n v="5.2681283619999997"/>
        <n v="5.258737923"/>
        <n v="2.3693725950000002"/>
        <n v="3.7477000239999998"/>
        <n v="2.2584223959999998"/>
        <n v="3.989294417"/>
        <n v="3.6053638989999999"/>
        <n v="3.2967880969999999"/>
        <n v="7.1807321660000003"/>
        <n v="5.4935175750000003"/>
        <n v="4.0153752489999999"/>
        <n v="2.7057370829999998"/>
        <n v="6.291717706"/>
        <n v="4.1565613619999997"/>
        <n v="6.3981051600000001"/>
        <n v="2.6498092720000002"/>
        <n v="4.2439797959999996"/>
        <n v="3.874075248"/>
        <n v="4.6956024300000001"/>
        <n v="4.8548093989999996"/>
        <n v="3.9298748259999998"/>
        <n v="5.9630328009999998"/>
        <n v="5.8791484780000003"/>
        <n v="5.816567891"/>
        <n v="3.5925134079999999"/>
        <n v="2.7731608259999998"/>
        <n v="0.85022210899999995"/>
        <n v="5.4183228059999999"/>
        <n v="5.9541325860000001"/>
        <n v="6.2929335860000002"/>
        <n v="3.5888677250000001"/>
        <n v="3.6326388459999999"/>
        <n v="2.883699488"/>
        <n v="4.3962356680000001"/>
        <n v="8.0664354589999991"/>
        <n v="4.487447478"/>
        <n v="2.2105688790000002"/>
        <n v="5.9035199900000004"/>
        <n v="8.3591275429999996"/>
        <n v="3.7264771369999998"/>
        <n v="5.5950369809999998"/>
        <n v="2.1343614500000001"/>
        <n v="6.2782992399999999"/>
        <n v="1.273650014"/>
        <n v="6.7955172109999999"/>
        <n v="4.286702558"/>
        <n v="2.965092667"/>
        <n v="2.0383033930000001"/>
        <n v="4.8420607359999996"/>
        <n v="1.9939850649999999"/>
        <n v="1.016291501"/>
        <n v="5.2142035629999999"/>
        <n v="4.06176519"/>
        <n v="3.8066121289999999"/>
        <n v="3.306430244"/>
        <n v="4.7885227810000002"/>
        <n v="0.52755237700000002"/>
        <n v="1.6809746919999999"/>
        <n v="2.7818521359999999"/>
        <n v="4.6044623390000003"/>
        <n v="3.8098420310000001"/>
        <n v="3.8469410659999999"/>
        <n v="6.2789574579999998"/>
        <n v="5.5773986869999996"/>
        <n v="6.6355901340000001"/>
        <n v="3.0677899910000002"/>
        <n v="7.1831652989999997"/>
        <n v="2.066227268"/>
        <n v="4.9906831729999999"/>
        <n v="3.7185243649999999"/>
        <n v="5.3680655670000004"/>
        <n v="3.1807540059999999"/>
        <n v="6.3871827249999997"/>
        <n v="7.3951719909999998"/>
        <n v="1.4302323180000001"/>
        <n v="5.6462809409999997"/>
        <n v="5.2287740549999997"/>
        <n v="6.7271337730000003"/>
        <n v="4.3214218999999998"/>
        <n v="4.1788076959999998"/>
        <n v="6.1986309479999999"/>
        <n v="5.0770708740000003"/>
        <n v="6.0023516629999998"/>
        <n v="4.1466452770000002"/>
        <n v="4.1805693469999996"/>
        <n v="5.341982679"/>
        <n v="3.310523705"/>
        <n v="4.7292835289999999"/>
        <n v="2.85970704"/>
        <n v="4.1667881490000003"/>
        <n v="3.3366795819999999"/>
        <n v="6.7833444219999999"/>
        <n v="4.3726651859999999"/>
        <n v="5.541834336"/>
        <n v="5.8144675299999999"/>
        <n v="2.838930897"/>
        <n v="6.8914861380000003"/>
        <n v="4.0668965559999997"/>
        <n v="3.723273303"/>
        <n v="4.2529384370000001"/>
        <n v="6.61316449"/>
        <n v="3.712821543"/>
        <n v="5.3695896850000002"/>
        <n v="3.9345489470000001"/>
        <n v="4.890820433"/>
        <n v="5.7553195639999997"/>
        <n v="4.6390966169999999"/>
        <n v="4.8520293360000002"/>
        <n v="8.6241252720000006"/>
        <n v="4.9140945089999999"/>
        <n v="1.7010358779999999"/>
        <n v="2.3206963439999999"/>
        <n v="5.8692490700000004"/>
        <n v="6.695218036"/>
        <n v="7.2031259920000004"/>
        <n v="4.1994203490000004"/>
        <n v="5.5703319220000003"/>
        <n v="6.6872428929999996"/>
        <n v="4.9910164330000004"/>
        <n v="4.5007850170000001"/>
        <n v="6.0824854559999997"/>
        <n v="6.4905599880000002"/>
        <n v="6.5002313139999996"/>
        <n v="4.9567765330000002"/>
        <n v="4.2007450009999996"/>
        <n v="5.2759004750000003"/>
        <n v="5.3943513830000001"/>
        <n v="3.9103323059999999"/>
        <n v="5.8368506560000002"/>
        <n v="3.2426453789999998"/>
        <n v="4.8341891739999996"/>
        <n v="2.900727469"/>
        <n v="5.3826584860000004"/>
        <n v="2.8970227610000001"/>
        <n v="3.398231622"/>
        <n v="2.134975582"/>
        <n v="4.3242029479999999"/>
        <n v="5.8057168910000003"/>
        <n v="3.8511947219999998"/>
        <n v="3.9577901130000002"/>
        <n v="4.9246630570000001"/>
        <n v="5.1924416100000004"/>
        <n v="3.1274895589999998"/>
        <n v="4.6950959020000003"/>
        <n v="1.0652372059999999"/>
        <n v="5.1386414260000004"/>
        <n v="2.2956129860000001"/>
        <n v="4.6386785149999996"/>
        <n v="3.8479931299999999"/>
        <n v="4.7997657770000002"/>
        <n v="2.6901543910000001"/>
        <n v="4.2819914810000004"/>
        <n v="4.827519444"/>
        <n v="4.6241827659999997"/>
        <n v="6.0933136010000002"/>
        <n v="7.8080537019999996"/>
        <n v="7.4072859390000003"/>
        <n v="6.2991508469999999"/>
        <n v="2.0347500080000001"/>
        <n v="4.7336147049999999"/>
        <n v="6.2280461420000002"/>
        <n v="4.1957228630000003"/>
        <n v="7.8960152470000002"/>
        <n v="2.868066121"/>
        <n v="5.5264364979999998"/>
        <n v="5.3109564020000004"/>
        <n v="2.4957412410000002"/>
        <n v="2.754036181"/>
        <n v="5.671055988"/>
        <n v="4.8613182310000003"/>
        <n v="4.6159097449999997"/>
        <n v="5.9673735429999999"/>
        <n v="5.8069785940000003"/>
        <n v="4.2609679189999996"/>
        <n v="4.4544383380000001"/>
        <n v="6.8364557689999996"/>
        <n v="6.2953426979999998"/>
        <n v="5.9156938119999998"/>
        <n v="4.7048052909999996"/>
        <n v="4.4608360300000003"/>
        <n v="4.2286754860000002"/>
        <n v="3.0257579140000002"/>
        <n v="5.0211458340000004"/>
        <n v="3.7588509129999998"/>
        <n v="5.5384229630000004"/>
        <n v="3.4218621549999999"/>
        <n v="8.1624798589999994"/>
        <n v="3.7154512120000001"/>
        <n v="3.4657227129999999"/>
        <n v="3.177836068"/>
        <n v="4.5763694810000004"/>
        <n v="2.7865574080000002"/>
        <n v="3.8304084999999999"/>
        <n v="6.3268027140000003"/>
        <n v="4.0951786759999997"/>
        <n v="3.90142838"/>
        <n v="4.3767153729999997"/>
        <n v="4.2764974870000003"/>
        <n v="5.5474617610000001"/>
        <n v="7.2596496459999997"/>
        <n v="5.4122449289999999"/>
        <n v="4.6513796349999996"/>
        <n v="3.3800764339999998"/>
        <n v="1.8743329040000001"/>
        <n v="1.5524559659999999"/>
        <n v="3.454301719"/>
        <n v="5.8947237240000003"/>
        <n v="7.1141078169999998"/>
        <n v="6.2981790249999996"/>
        <n v="5.3466949289999999"/>
        <n v="5.658518108"/>
        <n v="5.0617352179999999"/>
        <n v="2.4846657259999998"/>
        <n v="3.8202243629999999"/>
        <n v="4.4859986840000001"/>
        <n v="5.3819222890000002"/>
        <n v="5.7411820789999997"/>
        <n v="5.5187682750000002"/>
        <n v="2.0182587070000002"/>
        <n v="3.3775777200000001"/>
        <n v="3.6909209729999999"/>
        <n v="2.9125318450000002"/>
        <n v="3.0929436730000002"/>
        <n v="5.925227821"/>
        <n v="4.2426474550000002"/>
        <n v="5.2089830729999997"/>
        <n v="5.265131158"/>
        <n v="3.3623752979999999"/>
        <n v="4.6859949590000003"/>
        <n v="0.42943464799999997"/>
        <n v="3.57229135"/>
        <n v="3.4798170470000001"/>
        <n v="6.827897213"/>
        <n v="2.801183091"/>
        <n v="4.153047355"/>
        <n v="4.511522136"/>
        <n v="2.111873857"/>
        <n v="3.2699375929999999"/>
        <n v="3.1107829480000002"/>
        <n v="3.6111867119999999"/>
        <n v="2.0629527689999998"/>
        <n v="2.6845768739999998"/>
        <n v="4.3962043690000003"/>
        <n v="2.6562399029999999"/>
        <n v="3.1729029299999998"/>
        <n v="7.6677579619999996"/>
        <n v="5.8762746330000004"/>
        <n v="3.3297413260000002"/>
        <n v="3.7916849049999999"/>
        <n v="6.6215852929999999"/>
        <n v="4.0250163499999996"/>
        <n v="4.8385903739999998"/>
        <n v="7.8192035530000004"/>
        <n v="4.8382878839999997"/>
        <n v="2.427274175"/>
        <n v="4.0093925800000001"/>
        <n v="6.1548366960000003"/>
        <n v="5.1747217110000001"/>
      </sharedItems>
      <fieldGroup base="14">
        <rangePr autoStart="0" autoEnd="0" startNum="1" endNum="25" groupInterval="5"/>
        <groupItems count="7">
          <s v="&lt;1"/>
          <s v="1-6"/>
          <s v="6-11"/>
          <s v="11-16"/>
          <s v="16-21"/>
          <s v="21-26"/>
          <s v="&gt;26"/>
        </groupItems>
      </fieldGroup>
    </cacheField>
    <cacheField name="Lengthservice Group" numFmtId="0">
      <sharedItems count="7">
        <s v="6 - 10"/>
        <s v="1 - 5"/>
        <s v="10 - 15"/>
        <s v="15 - 20"/>
        <s v="20 - 25"/>
        <e v="#N/A"/>
        <s v="25 and Above"/>
      </sharedItems>
    </cacheField>
    <cacheField name="AbsentHours category" numFmtId="0">
      <sharedItems count="7">
        <s v="Scheduled"/>
        <s v="Habitual"/>
        <s v="Maintained"/>
        <s v="Unexcused"/>
        <s v="Excused"/>
        <s v="Violative"/>
        <s v="Chronic "/>
      </sharedItems>
    </cacheField>
    <cacheField name="AbsentHours" numFmtId="0">
      <sharedItems containsSemiMixedTypes="0" containsString="0" containsNumber="1" minValue="0" maxValue="272.53012339999998"/>
    </cacheField>
    <cacheField name="AbsentDays2" numFmtId="0">
      <sharedItems containsSemiMixedTypes="0" containsString="0" containsNumber="1" minValue="0" maxValue="11.355421808333332"/>
    </cacheField>
    <cacheField name="BusinessUnit" numFmtId="0">
      <sharedItems/>
    </cacheField>
  </cacheFields>
  <extLst>
    <ext xmlns:x14="http://schemas.microsoft.com/office/spreadsheetml/2009/9/main" uri="{725AE2AE-9491-48be-B2B4-4EB974FC3084}">
      <x14:pivotCacheDefinition pivotCacheId="1034655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n v="1"/>
    <s v="Gutierrez"/>
    <s v="Molly"/>
    <x v="0"/>
    <x v="0"/>
    <x v="0"/>
    <x v="0"/>
    <x v="0"/>
    <x v="0"/>
    <x v="0"/>
    <x v="0"/>
    <n v="32.028815690000002"/>
    <x v="0"/>
    <x v="0"/>
    <x v="0"/>
    <x v="0"/>
    <x v="0"/>
    <n v="36.577306059999998"/>
    <n v="1.5240544191666665"/>
    <s v="Stores"/>
  </r>
  <r>
    <n v="2"/>
    <s v="Hardwick"/>
    <s v="Stephen"/>
    <x v="1"/>
    <x v="1"/>
    <x v="1"/>
    <x v="0"/>
    <x v="0"/>
    <x v="1"/>
    <x v="0"/>
    <x v="1"/>
    <n v="40.320901669999998"/>
    <x v="1"/>
    <x v="1"/>
    <x v="1"/>
    <x v="1"/>
    <x v="0"/>
    <n v="30.165072309999999"/>
    <n v="1.2568780129166666"/>
    <s v="Stores"/>
  </r>
  <r>
    <n v="3"/>
    <s v="Delgado"/>
    <s v="Chester"/>
    <x v="2"/>
    <x v="1"/>
    <x v="2"/>
    <x v="0"/>
    <x v="0"/>
    <x v="2"/>
    <x v="0"/>
    <x v="1"/>
    <n v="48.822046610000001"/>
    <x v="1"/>
    <x v="1"/>
    <x v="2"/>
    <x v="1"/>
    <x v="1"/>
    <n v="83.807797660000006"/>
    <n v="3.4919915691666668"/>
    <s v="Stores"/>
  </r>
  <r>
    <n v="4"/>
    <s v="Simon"/>
    <s v="Irene"/>
    <x v="3"/>
    <x v="0"/>
    <x v="3"/>
    <x v="0"/>
    <x v="0"/>
    <x v="3"/>
    <x v="0"/>
    <x v="1"/>
    <n v="44.599357220000002"/>
    <x v="1"/>
    <x v="1"/>
    <x v="3"/>
    <x v="1"/>
    <x v="2"/>
    <n v="70.020165050000003"/>
    <n v="2.9175068770833334"/>
    <s v="Stores"/>
  </r>
  <r>
    <n v="5"/>
    <s v="Delvalle"/>
    <s v="Edward"/>
    <x v="4"/>
    <x v="1"/>
    <x v="4"/>
    <x v="0"/>
    <x v="0"/>
    <x v="4"/>
    <x v="0"/>
    <x v="0"/>
    <n v="35.697875609999997"/>
    <x v="0"/>
    <x v="1"/>
    <x v="4"/>
    <x v="1"/>
    <x v="0"/>
    <n v="0"/>
    <n v="0"/>
    <s v="Stores"/>
  </r>
  <r>
    <n v="6"/>
    <s v="Jones"/>
    <s v="Ernie"/>
    <x v="5"/>
    <x v="1"/>
    <x v="2"/>
    <x v="0"/>
    <x v="0"/>
    <x v="2"/>
    <x v="0"/>
    <x v="1"/>
    <n v="48.440310590000003"/>
    <x v="1"/>
    <x v="1"/>
    <x v="5"/>
    <x v="1"/>
    <x v="1"/>
    <n v="81.830079159999997"/>
    <n v="3.4095866316666661"/>
    <s v="Stores"/>
  </r>
  <r>
    <n v="7"/>
    <s v="Buford"/>
    <s v="Ralph"/>
    <x v="6"/>
    <x v="1"/>
    <x v="5"/>
    <x v="1"/>
    <x v="1"/>
    <x v="5"/>
    <x v="1"/>
    <x v="2"/>
    <n v="50.75273"/>
    <x v="2"/>
    <x v="0"/>
    <x v="6"/>
    <x v="2"/>
    <x v="2"/>
    <n v="60.495071520000003"/>
    <n v="2.52062798"/>
    <s v="HeadOffice"/>
  </r>
  <r>
    <n v="8"/>
    <s v="Lee"/>
    <s v="Gregory"/>
    <x v="7"/>
    <x v="1"/>
    <x v="6"/>
    <x v="0"/>
    <x v="0"/>
    <x v="6"/>
    <x v="0"/>
    <x v="0"/>
    <n v="36.216031200000003"/>
    <x v="0"/>
    <x v="1"/>
    <x v="7"/>
    <x v="1"/>
    <x v="0"/>
    <n v="30.07290192"/>
    <n v="1.25303758"/>
    <s v="Stores"/>
  </r>
  <r>
    <n v="9"/>
    <s v="Smith"/>
    <s v="Jerry"/>
    <x v="8"/>
    <x v="1"/>
    <x v="4"/>
    <x v="0"/>
    <x v="0"/>
    <x v="4"/>
    <x v="0"/>
    <x v="2"/>
    <n v="58.427380249999999"/>
    <x v="2"/>
    <x v="0"/>
    <x v="8"/>
    <x v="0"/>
    <x v="3"/>
    <n v="181.630819"/>
    <n v="7.5679507916666662"/>
    <s v="Stores"/>
  </r>
  <r>
    <n v="10"/>
    <s v="Beard"/>
    <s v="Robert"/>
    <x v="9"/>
    <x v="1"/>
    <x v="5"/>
    <x v="1"/>
    <x v="1"/>
    <x v="5"/>
    <x v="1"/>
    <x v="0"/>
    <n v="39.85398"/>
    <x v="0"/>
    <x v="2"/>
    <x v="9"/>
    <x v="2"/>
    <x v="0"/>
    <n v="30.66440832"/>
    <n v="1.27768368"/>
    <s v="HeadOffice"/>
  </r>
  <r>
    <n v="11"/>
    <s v="Mathis"/>
    <s v="John"/>
    <x v="10"/>
    <x v="1"/>
    <x v="4"/>
    <x v="0"/>
    <x v="0"/>
    <x v="4"/>
    <x v="0"/>
    <x v="1"/>
    <n v="46.547580519999997"/>
    <x v="1"/>
    <x v="1"/>
    <x v="10"/>
    <x v="1"/>
    <x v="0"/>
    <n v="28.018353319999999"/>
    <n v="1.1674313883333334"/>
    <s v="Stores"/>
  </r>
  <r>
    <n v="12"/>
    <s v="Barajas"/>
    <s v="John"/>
    <x v="11"/>
    <x v="1"/>
    <x v="7"/>
    <x v="0"/>
    <x v="0"/>
    <x v="7"/>
    <x v="0"/>
    <x v="3"/>
    <n v="15"/>
    <x v="3"/>
    <x v="1"/>
    <x v="11"/>
    <x v="1"/>
    <x v="0"/>
    <n v="0"/>
    <n v="0"/>
    <s v="Stores"/>
  </r>
  <r>
    <n v="13"/>
    <s v="Leonard"/>
    <s v="James"/>
    <x v="12"/>
    <x v="1"/>
    <x v="8"/>
    <x v="0"/>
    <x v="0"/>
    <x v="8"/>
    <x v="0"/>
    <x v="0"/>
    <n v="37.728011160000001"/>
    <x v="0"/>
    <x v="1"/>
    <x v="12"/>
    <x v="1"/>
    <x v="0"/>
    <n v="0"/>
    <n v="0"/>
    <s v="Stores"/>
  </r>
  <r>
    <n v="14"/>
    <s v="Davis"/>
    <s v="Janet"/>
    <x v="13"/>
    <x v="0"/>
    <x v="9"/>
    <x v="0"/>
    <x v="0"/>
    <x v="1"/>
    <x v="0"/>
    <x v="0"/>
    <n v="30.785190910000001"/>
    <x v="0"/>
    <x v="1"/>
    <x v="13"/>
    <x v="1"/>
    <x v="0"/>
    <n v="34.334442959999997"/>
    <n v="1.4306017899999999"/>
    <s v="Stores"/>
  </r>
  <r>
    <n v="15"/>
    <s v="Bell"/>
    <s v="Thomas"/>
    <x v="14"/>
    <x v="1"/>
    <x v="5"/>
    <x v="1"/>
    <x v="1"/>
    <x v="5"/>
    <x v="1"/>
    <x v="1"/>
    <n v="49.923380000000002"/>
    <x v="1"/>
    <x v="1"/>
    <x v="14"/>
    <x v="1"/>
    <x v="0"/>
    <n v="0"/>
    <n v="0"/>
    <s v="HeadOffice"/>
  </r>
  <r>
    <n v="16"/>
    <s v="Combs"/>
    <s v="Danny"/>
    <x v="15"/>
    <x v="1"/>
    <x v="5"/>
    <x v="1"/>
    <x v="1"/>
    <x v="5"/>
    <x v="1"/>
    <x v="1"/>
    <n v="42.797890000000002"/>
    <x v="1"/>
    <x v="3"/>
    <x v="15"/>
    <x v="3"/>
    <x v="0"/>
    <n v="21.659823119999999"/>
    <n v="0.90249262999999991"/>
    <s v="HeadOffice"/>
  </r>
  <r>
    <n v="17"/>
    <s v="Vivanco"/>
    <s v="Anne"/>
    <x v="16"/>
    <x v="0"/>
    <x v="5"/>
    <x v="1"/>
    <x v="1"/>
    <x v="5"/>
    <x v="1"/>
    <x v="1"/>
    <n v="48.621299999999998"/>
    <x v="1"/>
    <x v="0"/>
    <x v="16"/>
    <x v="0"/>
    <x v="0"/>
    <n v="0"/>
    <n v="0"/>
    <s v="HeadOffice"/>
  </r>
  <r>
    <n v="18"/>
    <s v="Craig"/>
    <s v="Bobbie"/>
    <x v="17"/>
    <x v="0"/>
    <x v="10"/>
    <x v="0"/>
    <x v="0"/>
    <x v="6"/>
    <x v="0"/>
    <x v="1"/>
    <n v="41.85581217"/>
    <x v="1"/>
    <x v="1"/>
    <x v="17"/>
    <x v="1"/>
    <x v="2"/>
    <n v="55.099831090000002"/>
    <n v="2.2958262954166666"/>
    <s v="Stores"/>
  </r>
  <r>
    <n v="19"/>
    <s v="Jones"/>
    <s v="Ilona"/>
    <x v="18"/>
    <x v="0"/>
    <x v="4"/>
    <x v="0"/>
    <x v="0"/>
    <x v="4"/>
    <x v="0"/>
    <x v="2"/>
    <n v="51.008737230000001"/>
    <x v="2"/>
    <x v="1"/>
    <x v="18"/>
    <x v="1"/>
    <x v="1"/>
    <n v="81.595540369999995"/>
    <n v="3.399814182083333"/>
    <s v="Stores"/>
  </r>
  <r>
    <n v="20"/>
    <s v="Watkins"/>
    <s v="Jan"/>
    <x v="19"/>
    <x v="0"/>
    <x v="5"/>
    <x v="1"/>
    <x v="1"/>
    <x v="5"/>
    <x v="1"/>
    <x v="0"/>
    <n v="36.910409999999999"/>
    <x v="0"/>
    <x v="2"/>
    <x v="19"/>
    <x v="2"/>
    <x v="1"/>
    <n v="94.668561310000001"/>
    <n v="3.9445233879166666"/>
    <s v="HeadOffice"/>
  </r>
  <r>
    <n v="21"/>
    <s v="Callaway"/>
    <s v="Jesus"/>
    <x v="20"/>
    <x v="1"/>
    <x v="0"/>
    <x v="0"/>
    <x v="0"/>
    <x v="0"/>
    <x v="0"/>
    <x v="2"/>
    <n v="57.903242970000001"/>
    <x v="2"/>
    <x v="1"/>
    <x v="20"/>
    <x v="1"/>
    <x v="1"/>
    <n v="108.3801763"/>
    <n v="4.5158406791666668"/>
    <s v="Stores"/>
  </r>
  <r>
    <n v="22"/>
    <s v="Hammett"/>
    <s v="Josephine"/>
    <x v="21"/>
    <x v="0"/>
    <x v="4"/>
    <x v="0"/>
    <x v="0"/>
    <x v="4"/>
    <x v="0"/>
    <x v="4"/>
    <n v="24.470302589999999"/>
    <x v="4"/>
    <x v="1"/>
    <x v="21"/>
    <x v="1"/>
    <x v="0"/>
    <n v="0"/>
    <n v="0"/>
    <s v="Stores"/>
  </r>
  <r>
    <n v="23"/>
    <s v="Jarman"/>
    <s v="Sandra"/>
    <x v="22"/>
    <x v="0"/>
    <x v="5"/>
    <x v="1"/>
    <x v="1"/>
    <x v="5"/>
    <x v="1"/>
    <x v="1"/>
    <n v="49.516719999999999"/>
    <x v="1"/>
    <x v="0"/>
    <x v="22"/>
    <x v="0"/>
    <x v="2"/>
    <n v="67.740789480000004"/>
    <n v="2.8225328950000002"/>
    <s v="HeadOffice"/>
  </r>
  <r>
    <n v="24"/>
    <s v="Butler"/>
    <s v="Jennifer"/>
    <x v="23"/>
    <x v="0"/>
    <x v="3"/>
    <x v="0"/>
    <x v="0"/>
    <x v="3"/>
    <x v="0"/>
    <x v="5"/>
    <n v="60.595509100000001"/>
    <x v="5"/>
    <x v="1"/>
    <x v="23"/>
    <x v="1"/>
    <x v="4"/>
    <n v="158.70450890000001"/>
    <n v="6.6126878708333336"/>
    <s v="Stores"/>
  </r>
  <r>
    <n v="25"/>
    <s v="Simons"/>
    <s v="Larry"/>
    <x v="24"/>
    <x v="1"/>
    <x v="11"/>
    <x v="0"/>
    <x v="0"/>
    <x v="1"/>
    <x v="0"/>
    <x v="0"/>
    <n v="35.804664010000003"/>
    <x v="0"/>
    <x v="1"/>
    <x v="24"/>
    <x v="1"/>
    <x v="0"/>
    <n v="0"/>
    <n v="0"/>
    <s v="Stores"/>
  </r>
  <r>
    <n v="26"/>
    <s v="Mason"/>
    <s v="Penny"/>
    <x v="25"/>
    <x v="0"/>
    <x v="12"/>
    <x v="0"/>
    <x v="0"/>
    <x v="9"/>
    <x v="0"/>
    <x v="0"/>
    <n v="35.873387780000002"/>
    <x v="0"/>
    <x v="1"/>
    <x v="25"/>
    <x v="1"/>
    <x v="2"/>
    <n v="48.017050699999999"/>
    <n v="2.0007104458333331"/>
    <s v="Stores"/>
  </r>
  <r>
    <n v="27"/>
    <s v="Burton"/>
    <s v="Theodore"/>
    <x v="26"/>
    <x v="1"/>
    <x v="13"/>
    <x v="0"/>
    <x v="0"/>
    <x v="10"/>
    <x v="0"/>
    <x v="1"/>
    <n v="41.935606409999998"/>
    <x v="1"/>
    <x v="1"/>
    <x v="26"/>
    <x v="1"/>
    <x v="2"/>
    <n v="42.788026559999999"/>
    <n v="1.78283444"/>
    <s v="Stores"/>
  </r>
  <r>
    <n v="28"/>
    <s v="Hunt"/>
    <s v="Joseph"/>
    <x v="27"/>
    <x v="1"/>
    <x v="14"/>
    <x v="0"/>
    <x v="0"/>
    <x v="11"/>
    <x v="0"/>
    <x v="0"/>
    <n v="35.497905959999997"/>
    <x v="0"/>
    <x v="1"/>
    <x v="27"/>
    <x v="1"/>
    <x v="0"/>
    <n v="34.524272209999999"/>
    <n v="1.4385113420833333"/>
    <s v="Stores"/>
  </r>
  <r>
    <n v="29"/>
    <s v="Loiselle"/>
    <s v="Thomas"/>
    <x v="28"/>
    <x v="1"/>
    <x v="5"/>
    <x v="1"/>
    <x v="1"/>
    <x v="5"/>
    <x v="1"/>
    <x v="1"/>
    <n v="40.028869999999998"/>
    <x v="1"/>
    <x v="2"/>
    <x v="28"/>
    <x v="2"/>
    <x v="2"/>
    <n v="59.883164639999997"/>
    <n v="2.4951318599999999"/>
    <s v="HeadOffice"/>
  </r>
  <r>
    <n v="30"/>
    <s v="Nguyen"/>
    <s v="William"/>
    <x v="29"/>
    <x v="1"/>
    <x v="12"/>
    <x v="0"/>
    <x v="0"/>
    <x v="9"/>
    <x v="0"/>
    <x v="1"/>
    <n v="49.756584660000001"/>
    <x v="1"/>
    <x v="1"/>
    <x v="29"/>
    <x v="1"/>
    <x v="1"/>
    <n v="100.6740987"/>
    <n v="4.1947541125000001"/>
    <s v="Stores"/>
  </r>
  <r>
    <n v="31"/>
    <s v="Schrupp"/>
    <s v="James"/>
    <x v="30"/>
    <x v="1"/>
    <x v="15"/>
    <x v="0"/>
    <x v="0"/>
    <x v="10"/>
    <x v="0"/>
    <x v="0"/>
    <n v="38.111732320000002"/>
    <x v="0"/>
    <x v="1"/>
    <x v="30"/>
    <x v="1"/>
    <x v="0"/>
    <n v="9.5225238139999995"/>
    <n v="0.39677182558333329"/>
    <s v="Stores"/>
  </r>
  <r>
    <n v="32"/>
    <s v="Donaldson"/>
    <s v="Adriana"/>
    <x v="31"/>
    <x v="0"/>
    <x v="5"/>
    <x v="1"/>
    <x v="1"/>
    <x v="5"/>
    <x v="1"/>
    <x v="1"/>
    <n v="42.871499999999997"/>
    <x v="1"/>
    <x v="3"/>
    <x v="31"/>
    <x v="3"/>
    <x v="0"/>
    <n v="38.883323439999998"/>
    <n v="1.6201384766666667"/>
    <s v="HeadOffice"/>
  </r>
  <r>
    <n v="33"/>
    <s v="Thompson"/>
    <s v="Felipe"/>
    <x v="32"/>
    <x v="1"/>
    <x v="16"/>
    <x v="0"/>
    <x v="0"/>
    <x v="12"/>
    <x v="0"/>
    <x v="1"/>
    <n v="49.942744619999999"/>
    <x v="1"/>
    <x v="1"/>
    <x v="32"/>
    <x v="1"/>
    <x v="4"/>
    <n v="129.8357633"/>
    <n v="5.4098234708333335"/>
    <s v="Stores"/>
  </r>
  <r>
    <n v="34"/>
    <s v="Livingston"/>
    <s v="Lester"/>
    <x v="33"/>
    <x v="1"/>
    <x v="13"/>
    <x v="0"/>
    <x v="0"/>
    <x v="10"/>
    <x v="0"/>
    <x v="5"/>
    <n v="77"/>
    <x v="5"/>
    <x v="1"/>
    <x v="33"/>
    <x v="1"/>
    <x v="2"/>
    <n v="44.273108800000003"/>
    <n v="1.8447128666666668"/>
    <s v="Stores"/>
  </r>
  <r>
    <n v="35"/>
    <s v="Ashley"/>
    <s v="Emma"/>
    <x v="34"/>
    <x v="0"/>
    <x v="17"/>
    <x v="0"/>
    <x v="0"/>
    <x v="13"/>
    <x v="0"/>
    <x v="4"/>
    <n v="23.747332830000001"/>
    <x v="4"/>
    <x v="1"/>
    <x v="34"/>
    <x v="1"/>
    <x v="0"/>
    <n v="0"/>
    <n v="0"/>
    <s v="Stores"/>
  </r>
  <r>
    <n v="36"/>
    <s v="Davis"/>
    <s v="Jeffery"/>
    <x v="35"/>
    <x v="1"/>
    <x v="5"/>
    <x v="1"/>
    <x v="1"/>
    <x v="5"/>
    <x v="1"/>
    <x v="0"/>
    <n v="36.196064"/>
    <x v="0"/>
    <x v="3"/>
    <x v="35"/>
    <x v="3"/>
    <x v="0"/>
    <n v="0"/>
    <n v="0"/>
    <s v="HeadOffice"/>
  </r>
  <r>
    <n v="37"/>
    <s v="Farris"/>
    <s v="Augustina"/>
    <x v="36"/>
    <x v="0"/>
    <x v="1"/>
    <x v="0"/>
    <x v="0"/>
    <x v="1"/>
    <x v="0"/>
    <x v="2"/>
    <n v="51.564958079999997"/>
    <x v="2"/>
    <x v="1"/>
    <x v="36"/>
    <x v="1"/>
    <x v="2"/>
    <n v="75.257048119999993"/>
    <n v="3.1357103383333333"/>
    <s v="Stores"/>
  </r>
  <r>
    <n v="38"/>
    <s v="Colman"/>
    <s v="Katherine"/>
    <x v="37"/>
    <x v="0"/>
    <x v="18"/>
    <x v="0"/>
    <x v="0"/>
    <x v="1"/>
    <x v="0"/>
    <x v="1"/>
    <n v="40.41201341"/>
    <x v="1"/>
    <x v="0"/>
    <x v="37"/>
    <x v="0"/>
    <x v="2"/>
    <n v="58.971530250000001"/>
    <n v="2.4571470937500002"/>
    <s v="Stores"/>
  </r>
  <r>
    <n v="39"/>
    <s v="Martin"/>
    <s v="Daniel"/>
    <x v="38"/>
    <x v="1"/>
    <x v="13"/>
    <x v="0"/>
    <x v="0"/>
    <x v="10"/>
    <x v="0"/>
    <x v="2"/>
    <n v="52.446518619999999"/>
    <x v="2"/>
    <x v="1"/>
    <x v="38"/>
    <x v="1"/>
    <x v="4"/>
    <n v="134.66838390000001"/>
    <n v="5.6111826625000001"/>
    <s v="Stores"/>
  </r>
  <r>
    <n v="40"/>
    <s v="Atencio"/>
    <s v="Morris"/>
    <x v="39"/>
    <x v="1"/>
    <x v="19"/>
    <x v="0"/>
    <x v="0"/>
    <x v="7"/>
    <x v="0"/>
    <x v="4"/>
    <n v="20.025561540000002"/>
    <x v="4"/>
    <x v="1"/>
    <x v="39"/>
    <x v="1"/>
    <x v="0"/>
    <n v="0"/>
    <n v="0"/>
    <s v="Stores"/>
  </r>
  <r>
    <n v="41"/>
    <s v="Harrod"/>
    <s v="Gloria"/>
    <x v="40"/>
    <x v="0"/>
    <x v="20"/>
    <x v="0"/>
    <x v="0"/>
    <x v="14"/>
    <x v="0"/>
    <x v="1"/>
    <n v="44.606600139999998"/>
    <x v="1"/>
    <x v="1"/>
    <x v="40"/>
    <x v="1"/>
    <x v="2"/>
    <n v="78.341739290000007"/>
    <n v="3.2642391370833335"/>
    <s v="Stores"/>
  </r>
  <r>
    <n v="42"/>
    <s v="Bell"/>
    <s v="Angelo"/>
    <x v="41"/>
    <x v="1"/>
    <x v="21"/>
    <x v="0"/>
    <x v="0"/>
    <x v="15"/>
    <x v="0"/>
    <x v="5"/>
    <n v="67.088012079999999"/>
    <x v="5"/>
    <x v="1"/>
    <x v="41"/>
    <x v="1"/>
    <x v="3"/>
    <n v="168.99576640000001"/>
    <n v="7.041490266666667"/>
    <s v="Stores"/>
  </r>
  <r>
    <n v="43"/>
    <s v="Kelley"/>
    <s v="Virginia"/>
    <x v="42"/>
    <x v="0"/>
    <x v="0"/>
    <x v="0"/>
    <x v="0"/>
    <x v="0"/>
    <x v="0"/>
    <x v="1"/>
    <n v="41.253282349999999"/>
    <x v="1"/>
    <x v="1"/>
    <x v="42"/>
    <x v="1"/>
    <x v="2"/>
    <n v="56.219940649999998"/>
    <n v="2.3424975270833333"/>
    <s v="Stores"/>
  </r>
  <r>
    <n v="44"/>
    <s v="Turner"/>
    <s v="Stephen"/>
    <x v="43"/>
    <x v="1"/>
    <x v="22"/>
    <x v="0"/>
    <x v="0"/>
    <x v="16"/>
    <x v="0"/>
    <x v="5"/>
    <n v="62.051820579999998"/>
    <x v="5"/>
    <x v="1"/>
    <x v="43"/>
    <x v="1"/>
    <x v="4"/>
    <n v="152.6467667"/>
    <n v="6.3602819458333331"/>
    <s v="Stores"/>
  </r>
  <r>
    <n v="45"/>
    <s v="Mortimer"/>
    <s v="Cecilia"/>
    <x v="44"/>
    <x v="0"/>
    <x v="3"/>
    <x v="0"/>
    <x v="0"/>
    <x v="3"/>
    <x v="0"/>
    <x v="4"/>
    <n v="28.075441990000002"/>
    <x v="4"/>
    <x v="1"/>
    <x v="44"/>
    <x v="1"/>
    <x v="0"/>
    <n v="0"/>
    <n v="0"/>
    <s v="Stores"/>
  </r>
  <r>
    <n v="46"/>
    <s v="Stutts"/>
    <s v="Belle"/>
    <x v="45"/>
    <x v="0"/>
    <x v="22"/>
    <x v="0"/>
    <x v="0"/>
    <x v="16"/>
    <x v="0"/>
    <x v="1"/>
    <n v="49.905777479999998"/>
    <x v="1"/>
    <x v="1"/>
    <x v="45"/>
    <x v="1"/>
    <x v="1"/>
    <n v="80.242540430000005"/>
    <n v="3.3434391845833336"/>
    <s v="Stores"/>
  </r>
  <r>
    <n v="47"/>
    <s v="Bryant"/>
    <s v="John"/>
    <x v="46"/>
    <x v="1"/>
    <x v="5"/>
    <x v="1"/>
    <x v="1"/>
    <x v="5"/>
    <x v="1"/>
    <x v="2"/>
    <n v="50.079819999999998"/>
    <x v="2"/>
    <x v="1"/>
    <x v="46"/>
    <x v="1"/>
    <x v="2"/>
    <n v="78.753282400000003"/>
    <n v="3.281386766666667"/>
    <s v="HeadOffice"/>
  </r>
  <r>
    <n v="48"/>
    <s v="Nolan"/>
    <s v="John"/>
    <x v="47"/>
    <x v="1"/>
    <x v="23"/>
    <x v="0"/>
    <x v="0"/>
    <x v="17"/>
    <x v="0"/>
    <x v="0"/>
    <n v="33.809450179999999"/>
    <x v="0"/>
    <x v="1"/>
    <x v="47"/>
    <x v="1"/>
    <x v="0"/>
    <n v="0"/>
    <n v="0"/>
    <s v="Stores"/>
  </r>
  <r>
    <n v="49"/>
    <s v="Allison"/>
    <s v="Connie"/>
    <x v="48"/>
    <x v="0"/>
    <x v="24"/>
    <x v="0"/>
    <x v="0"/>
    <x v="18"/>
    <x v="0"/>
    <x v="2"/>
    <n v="51.605956419999998"/>
    <x v="2"/>
    <x v="1"/>
    <x v="48"/>
    <x v="1"/>
    <x v="1"/>
    <n v="88.911277830000003"/>
    <n v="3.70463657625"/>
    <s v="Stores"/>
  </r>
  <r>
    <n v="50"/>
    <s v="McAllister"/>
    <s v="Greg"/>
    <x v="49"/>
    <x v="1"/>
    <x v="5"/>
    <x v="1"/>
    <x v="1"/>
    <x v="5"/>
    <x v="1"/>
    <x v="0"/>
    <n v="38.678832"/>
    <x v="0"/>
    <x v="3"/>
    <x v="49"/>
    <x v="4"/>
    <x v="0"/>
    <n v="21.385532479999998"/>
    <n v="0.89106385333333327"/>
    <s v="HeadOffice"/>
  </r>
  <r>
    <n v="51"/>
    <s v="Murry"/>
    <s v="Adam"/>
    <x v="50"/>
    <x v="1"/>
    <x v="0"/>
    <x v="0"/>
    <x v="0"/>
    <x v="0"/>
    <x v="0"/>
    <x v="0"/>
    <n v="30.297650340000001"/>
    <x v="0"/>
    <x v="0"/>
    <x v="50"/>
    <x v="0"/>
    <x v="0"/>
    <n v="3.7371002230000001"/>
    <n v="0.15571250929166666"/>
    <s v="Stores"/>
  </r>
  <r>
    <n v="52"/>
    <s v="Price"/>
    <s v="David"/>
    <x v="51"/>
    <x v="1"/>
    <x v="15"/>
    <x v="0"/>
    <x v="0"/>
    <x v="10"/>
    <x v="0"/>
    <x v="1"/>
    <n v="43.686087209999997"/>
    <x v="1"/>
    <x v="1"/>
    <x v="51"/>
    <x v="5"/>
    <x v="0"/>
    <n v="38.066583770000001"/>
    <n v="1.5861076570833332"/>
    <s v="Stores"/>
  </r>
  <r>
    <n v="53"/>
    <s v="McCoy"/>
    <s v="Corey"/>
    <x v="52"/>
    <x v="1"/>
    <x v="4"/>
    <x v="0"/>
    <x v="0"/>
    <x v="4"/>
    <x v="0"/>
    <x v="2"/>
    <n v="50.04741662"/>
    <x v="2"/>
    <x v="1"/>
    <x v="52"/>
    <x v="1"/>
    <x v="1"/>
    <n v="116.2269635"/>
    <n v="4.8427901458333329"/>
    <s v="Stores"/>
  </r>
  <r>
    <n v="54"/>
    <s v="Baker"/>
    <s v="Linda"/>
    <x v="53"/>
    <x v="0"/>
    <x v="11"/>
    <x v="0"/>
    <x v="0"/>
    <x v="1"/>
    <x v="0"/>
    <x v="0"/>
    <n v="34.688945289999999"/>
    <x v="0"/>
    <x v="1"/>
    <x v="53"/>
    <x v="1"/>
    <x v="0"/>
    <n v="0"/>
    <n v="0"/>
    <s v="Stores"/>
  </r>
  <r>
    <n v="55"/>
    <s v="Shultz"/>
    <s v="Charles"/>
    <x v="54"/>
    <x v="1"/>
    <x v="20"/>
    <x v="0"/>
    <x v="0"/>
    <x v="14"/>
    <x v="0"/>
    <x v="4"/>
    <n v="29.32983419"/>
    <x v="4"/>
    <x v="1"/>
    <x v="54"/>
    <x v="1"/>
    <x v="0"/>
    <n v="0"/>
    <n v="0"/>
    <s v="Stores"/>
  </r>
  <r>
    <n v="56"/>
    <s v="Medina"/>
    <s v="Bonita"/>
    <x v="55"/>
    <x v="0"/>
    <x v="25"/>
    <x v="0"/>
    <x v="0"/>
    <x v="3"/>
    <x v="0"/>
    <x v="2"/>
    <n v="50.010545430000001"/>
    <x v="2"/>
    <x v="1"/>
    <x v="55"/>
    <x v="1"/>
    <x v="2"/>
    <n v="77.130306779999998"/>
    <n v="3.2137627825000004"/>
    <s v="Stores"/>
  </r>
  <r>
    <n v="57"/>
    <s v="Houston"/>
    <s v="Harold"/>
    <x v="56"/>
    <x v="1"/>
    <x v="26"/>
    <x v="0"/>
    <x v="0"/>
    <x v="1"/>
    <x v="0"/>
    <x v="4"/>
    <n v="24.50853"/>
    <x v="4"/>
    <x v="1"/>
    <x v="56"/>
    <x v="1"/>
    <x v="0"/>
    <n v="0"/>
    <n v="0"/>
    <s v="Stores"/>
  </r>
  <r>
    <n v="58"/>
    <s v="Mejia"/>
    <s v="James"/>
    <x v="57"/>
    <x v="1"/>
    <x v="27"/>
    <x v="0"/>
    <x v="0"/>
    <x v="19"/>
    <x v="0"/>
    <x v="1"/>
    <n v="42.628404690000004"/>
    <x v="1"/>
    <x v="1"/>
    <x v="57"/>
    <x v="1"/>
    <x v="0"/>
    <n v="24.792870910000001"/>
    <n v="1.0330362879166666"/>
    <s v="Stores"/>
  </r>
  <r>
    <n v="59"/>
    <s v="Bates"/>
    <s v="Charles"/>
    <x v="58"/>
    <x v="1"/>
    <x v="28"/>
    <x v="0"/>
    <x v="0"/>
    <x v="10"/>
    <x v="0"/>
    <x v="2"/>
    <n v="54.049300860000002"/>
    <x v="2"/>
    <x v="1"/>
    <x v="58"/>
    <x v="1"/>
    <x v="4"/>
    <n v="121.4480075"/>
    <n v="5.0603336458333334"/>
    <s v="Stores"/>
  </r>
  <r>
    <n v="60"/>
    <s v="Ross"/>
    <s v="Robert"/>
    <x v="59"/>
    <x v="1"/>
    <x v="4"/>
    <x v="0"/>
    <x v="0"/>
    <x v="4"/>
    <x v="0"/>
    <x v="1"/>
    <n v="43.910470009999997"/>
    <x v="1"/>
    <x v="1"/>
    <x v="59"/>
    <x v="1"/>
    <x v="2"/>
    <n v="59.7836809"/>
    <n v="2.4909867041666667"/>
    <s v="Stores"/>
  </r>
  <r>
    <n v="61"/>
    <s v="Heller"/>
    <s v="Joseph"/>
    <x v="60"/>
    <x v="1"/>
    <x v="29"/>
    <x v="0"/>
    <x v="0"/>
    <x v="3"/>
    <x v="0"/>
    <x v="1"/>
    <n v="42.591402129999999"/>
    <x v="1"/>
    <x v="1"/>
    <x v="60"/>
    <x v="1"/>
    <x v="2"/>
    <n v="55.624262880000003"/>
    <n v="2.31767762"/>
    <s v="Stores"/>
  </r>
  <r>
    <n v="62"/>
    <s v="Murray"/>
    <s v="Faye"/>
    <x v="61"/>
    <x v="0"/>
    <x v="5"/>
    <x v="2"/>
    <x v="2"/>
    <x v="5"/>
    <x v="1"/>
    <x v="2"/>
    <n v="55.76305"/>
    <x v="2"/>
    <x v="0"/>
    <x v="61"/>
    <x v="2"/>
    <x v="0"/>
    <n v="0"/>
    <n v="0"/>
    <s v="HeadOffice"/>
  </r>
  <r>
    <n v="63"/>
    <s v="Allen"/>
    <s v="Michelle"/>
    <x v="62"/>
    <x v="0"/>
    <x v="30"/>
    <x v="0"/>
    <x v="0"/>
    <x v="20"/>
    <x v="0"/>
    <x v="0"/>
    <n v="31.166658890000001"/>
    <x v="0"/>
    <x v="1"/>
    <x v="62"/>
    <x v="5"/>
    <x v="0"/>
    <n v="0"/>
    <n v="0"/>
    <s v="Stores"/>
  </r>
  <r>
    <n v="64"/>
    <s v="Jones"/>
    <s v="Harvey"/>
    <x v="63"/>
    <x v="1"/>
    <x v="31"/>
    <x v="0"/>
    <x v="0"/>
    <x v="18"/>
    <x v="0"/>
    <x v="1"/>
    <n v="43.262439749999999"/>
    <x v="1"/>
    <x v="1"/>
    <x v="63"/>
    <x v="1"/>
    <x v="2"/>
    <n v="55.058951039999997"/>
    <n v="2.2941229599999997"/>
    <s v="Stores"/>
  </r>
  <r>
    <n v="65"/>
    <s v="Nystrom"/>
    <s v="Jane"/>
    <x v="64"/>
    <x v="0"/>
    <x v="7"/>
    <x v="0"/>
    <x v="0"/>
    <x v="7"/>
    <x v="0"/>
    <x v="0"/>
    <n v="35.619248329999998"/>
    <x v="0"/>
    <x v="1"/>
    <x v="64"/>
    <x v="1"/>
    <x v="2"/>
    <n v="44.634605399999998"/>
    <n v="1.8597752249999999"/>
    <s v="Stores"/>
  </r>
  <r>
    <n v="66"/>
    <s v="Albright"/>
    <s v="Paul"/>
    <x v="65"/>
    <x v="1"/>
    <x v="32"/>
    <x v="0"/>
    <x v="0"/>
    <x v="17"/>
    <x v="0"/>
    <x v="0"/>
    <n v="39.262002690000003"/>
    <x v="0"/>
    <x v="1"/>
    <x v="65"/>
    <x v="1"/>
    <x v="2"/>
    <n v="42.457392540000001"/>
    <n v="1.7690580225000001"/>
    <s v="Stores"/>
  </r>
  <r>
    <n v="67"/>
    <s v="Lovely"/>
    <s v="Janet"/>
    <x v="66"/>
    <x v="0"/>
    <x v="22"/>
    <x v="0"/>
    <x v="0"/>
    <x v="16"/>
    <x v="0"/>
    <x v="4"/>
    <n v="22.536412599999998"/>
    <x v="4"/>
    <x v="1"/>
    <x v="66"/>
    <x v="1"/>
    <x v="0"/>
    <n v="0"/>
    <n v="0"/>
    <s v="Stores"/>
  </r>
  <r>
    <n v="68"/>
    <s v="Strayhorn"/>
    <s v="Billie"/>
    <x v="67"/>
    <x v="0"/>
    <x v="5"/>
    <x v="2"/>
    <x v="2"/>
    <x v="5"/>
    <x v="1"/>
    <x v="0"/>
    <n v="39.739370000000001"/>
    <x v="0"/>
    <x v="2"/>
    <x v="67"/>
    <x v="2"/>
    <x v="0"/>
    <n v="0"/>
    <n v="0"/>
    <s v="HeadOffice"/>
  </r>
  <r>
    <n v="69"/>
    <s v="Jones"/>
    <s v="Tammy"/>
    <x v="68"/>
    <x v="0"/>
    <x v="33"/>
    <x v="0"/>
    <x v="0"/>
    <x v="7"/>
    <x v="0"/>
    <x v="1"/>
    <n v="46.949594349999998"/>
    <x v="1"/>
    <x v="1"/>
    <x v="68"/>
    <x v="1"/>
    <x v="1"/>
    <n v="107.7955005"/>
    <n v="4.4914791875000004"/>
    <s v="Stores"/>
  </r>
  <r>
    <n v="70"/>
    <s v="Gay"/>
    <s v="Donald"/>
    <x v="69"/>
    <x v="1"/>
    <x v="5"/>
    <x v="2"/>
    <x v="2"/>
    <x v="5"/>
    <x v="1"/>
    <x v="1"/>
    <n v="44.109729999999999"/>
    <x v="1"/>
    <x v="2"/>
    <x v="69"/>
    <x v="2"/>
    <x v="2"/>
    <n v="78.840983519999995"/>
    <n v="3.2850409799999998"/>
    <s v="HeadOffice"/>
  </r>
  <r>
    <n v="71"/>
    <s v="Green"/>
    <s v="Earnest"/>
    <x v="70"/>
    <x v="1"/>
    <x v="34"/>
    <x v="0"/>
    <x v="0"/>
    <x v="21"/>
    <x v="0"/>
    <x v="2"/>
    <n v="52.788757339999997"/>
    <x v="2"/>
    <x v="1"/>
    <x v="70"/>
    <x v="1"/>
    <x v="1"/>
    <n v="110.1543068"/>
    <n v="4.5897627833333337"/>
    <s v="Stores"/>
  </r>
  <r>
    <n v="72"/>
    <s v="Riley"/>
    <s v="Wendy"/>
    <x v="71"/>
    <x v="0"/>
    <x v="35"/>
    <x v="0"/>
    <x v="0"/>
    <x v="6"/>
    <x v="0"/>
    <x v="0"/>
    <n v="35.63044266"/>
    <x v="0"/>
    <x v="1"/>
    <x v="71"/>
    <x v="1"/>
    <x v="0"/>
    <n v="33.934409940000002"/>
    <n v="1.4139337475"/>
    <s v="Stores"/>
  </r>
  <r>
    <n v="73"/>
    <s v="Malizia"/>
    <s v="Randall"/>
    <x v="72"/>
    <x v="1"/>
    <x v="36"/>
    <x v="0"/>
    <x v="0"/>
    <x v="22"/>
    <x v="0"/>
    <x v="1"/>
    <n v="42.434255700000001"/>
    <x v="1"/>
    <x v="1"/>
    <x v="72"/>
    <x v="1"/>
    <x v="0"/>
    <n v="28.604830969999998"/>
    <n v="1.1918679570833333"/>
    <s v="Stores"/>
  </r>
  <r>
    <n v="74"/>
    <s v="Lopez"/>
    <s v="Florence"/>
    <x v="73"/>
    <x v="0"/>
    <x v="0"/>
    <x v="0"/>
    <x v="0"/>
    <x v="0"/>
    <x v="0"/>
    <x v="1"/>
    <n v="40.96753752"/>
    <x v="1"/>
    <x v="1"/>
    <x v="73"/>
    <x v="1"/>
    <x v="2"/>
    <n v="44.987429300000002"/>
    <n v="1.8744762208333334"/>
    <s v="Stores"/>
  </r>
  <r>
    <n v="75"/>
    <s v="Howell"/>
    <s v="Carol"/>
    <x v="74"/>
    <x v="0"/>
    <x v="37"/>
    <x v="0"/>
    <x v="0"/>
    <x v="11"/>
    <x v="0"/>
    <x v="1"/>
    <n v="46.770863560000002"/>
    <x v="1"/>
    <x v="1"/>
    <x v="74"/>
    <x v="1"/>
    <x v="4"/>
    <n v="126.5011301"/>
    <n v="5.2708804208333326"/>
    <s v="Stores"/>
  </r>
  <r>
    <n v="76"/>
    <s v="Chico"/>
    <s v="Joyce"/>
    <x v="75"/>
    <x v="0"/>
    <x v="3"/>
    <x v="0"/>
    <x v="0"/>
    <x v="3"/>
    <x v="0"/>
    <x v="1"/>
    <n v="45.300810300000002"/>
    <x v="1"/>
    <x v="1"/>
    <x v="75"/>
    <x v="1"/>
    <x v="0"/>
    <n v="19.619145799999998"/>
    <n v="0.81746440833333323"/>
    <s v="Stores"/>
  </r>
  <r>
    <n v="77"/>
    <s v="White"/>
    <s v="Anthony"/>
    <x v="76"/>
    <x v="1"/>
    <x v="7"/>
    <x v="0"/>
    <x v="0"/>
    <x v="7"/>
    <x v="0"/>
    <x v="0"/>
    <n v="38.29655279"/>
    <x v="0"/>
    <x v="0"/>
    <x v="76"/>
    <x v="0"/>
    <x v="0"/>
    <n v="0"/>
    <n v="0"/>
    <s v="Stores"/>
  </r>
  <r>
    <n v="78"/>
    <s v="Smith"/>
    <s v="Danny"/>
    <x v="77"/>
    <x v="1"/>
    <x v="5"/>
    <x v="2"/>
    <x v="2"/>
    <x v="5"/>
    <x v="1"/>
    <x v="0"/>
    <n v="35.493899999999996"/>
    <x v="0"/>
    <x v="0"/>
    <x v="77"/>
    <x v="0"/>
    <x v="2"/>
    <n v="44.974111520000001"/>
    <n v="1.8739213133333332"/>
    <s v="HeadOffice"/>
  </r>
  <r>
    <n v="79"/>
    <s v="Porter"/>
    <s v="Ana"/>
    <x v="78"/>
    <x v="0"/>
    <x v="38"/>
    <x v="0"/>
    <x v="0"/>
    <x v="20"/>
    <x v="0"/>
    <x v="1"/>
    <n v="41.661341729999997"/>
    <x v="1"/>
    <x v="1"/>
    <x v="78"/>
    <x v="1"/>
    <x v="2"/>
    <n v="45.954787789999997"/>
    <n v="1.9147828245833332"/>
    <s v="Stores"/>
  </r>
  <r>
    <n v="80"/>
    <s v="Depaz"/>
    <s v="Shari"/>
    <x v="79"/>
    <x v="0"/>
    <x v="4"/>
    <x v="0"/>
    <x v="0"/>
    <x v="4"/>
    <x v="0"/>
    <x v="1"/>
    <n v="43.511876600000001"/>
    <x v="1"/>
    <x v="1"/>
    <x v="79"/>
    <x v="1"/>
    <x v="1"/>
    <n v="83.317300500000002"/>
    <n v="3.4715541874999998"/>
    <s v="Stores"/>
  </r>
  <r>
    <n v="81"/>
    <s v="Witkowski"/>
    <s v="Alice"/>
    <x v="80"/>
    <x v="0"/>
    <x v="23"/>
    <x v="0"/>
    <x v="0"/>
    <x v="17"/>
    <x v="0"/>
    <x v="2"/>
    <n v="54.00481868"/>
    <x v="2"/>
    <x v="1"/>
    <x v="80"/>
    <x v="1"/>
    <x v="4"/>
    <n v="136.34240449999999"/>
    <n v="5.6809335208333334"/>
    <s v="Stores"/>
  </r>
  <r>
    <n v="82"/>
    <s v="Alvarez"/>
    <s v="Kenneth"/>
    <x v="81"/>
    <x v="1"/>
    <x v="11"/>
    <x v="0"/>
    <x v="0"/>
    <x v="1"/>
    <x v="0"/>
    <x v="1"/>
    <n v="46.224234629999998"/>
    <x v="1"/>
    <x v="1"/>
    <x v="81"/>
    <x v="1"/>
    <x v="2"/>
    <n v="53.312025900000002"/>
    <n v="2.2213344125000001"/>
    <s v="Stores"/>
  </r>
  <r>
    <n v="83"/>
    <s v="Morales"/>
    <s v="Soledad"/>
    <x v="82"/>
    <x v="0"/>
    <x v="39"/>
    <x v="0"/>
    <x v="0"/>
    <x v="7"/>
    <x v="0"/>
    <x v="1"/>
    <n v="47.657330709999997"/>
    <x v="1"/>
    <x v="1"/>
    <x v="82"/>
    <x v="1"/>
    <x v="1"/>
    <n v="96.613240599999997"/>
    <n v="4.0255516916666663"/>
    <s v="Stores"/>
  </r>
  <r>
    <n v="84"/>
    <s v="Burden"/>
    <s v="Alexis"/>
    <x v="83"/>
    <x v="0"/>
    <x v="15"/>
    <x v="0"/>
    <x v="0"/>
    <x v="10"/>
    <x v="0"/>
    <x v="2"/>
    <n v="51.991374929999999"/>
    <x v="2"/>
    <x v="1"/>
    <x v="83"/>
    <x v="1"/>
    <x v="4"/>
    <n v="140.91114139999999"/>
    <n v="5.8712975583333327"/>
    <s v="Stores"/>
  </r>
  <r>
    <n v="85"/>
    <s v="Dyal"/>
    <s v="William"/>
    <x v="84"/>
    <x v="1"/>
    <x v="3"/>
    <x v="0"/>
    <x v="0"/>
    <x v="3"/>
    <x v="0"/>
    <x v="0"/>
    <n v="33.368336900000003"/>
    <x v="0"/>
    <x v="1"/>
    <x v="84"/>
    <x v="1"/>
    <x v="0"/>
    <n v="31.692298310000002"/>
    <n v="1.3205124295833335"/>
    <s v="Stores"/>
  </r>
  <r>
    <n v="86"/>
    <s v="Hayden"/>
    <s v="Kenneth"/>
    <x v="85"/>
    <x v="1"/>
    <x v="4"/>
    <x v="0"/>
    <x v="0"/>
    <x v="4"/>
    <x v="0"/>
    <x v="1"/>
    <n v="47.604084800000003"/>
    <x v="1"/>
    <x v="1"/>
    <x v="85"/>
    <x v="1"/>
    <x v="0"/>
    <n v="12.684108650000001"/>
    <n v="0.5285045270833334"/>
    <s v="Stores"/>
  </r>
  <r>
    <n v="87"/>
    <s v="Caban"/>
    <s v="Joshua"/>
    <x v="86"/>
    <x v="1"/>
    <x v="5"/>
    <x v="2"/>
    <x v="2"/>
    <x v="5"/>
    <x v="1"/>
    <x v="0"/>
    <n v="34.662199999999999"/>
    <x v="0"/>
    <x v="2"/>
    <x v="86"/>
    <x v="2"/>
    <x v="2"/>
    <n v="54.300332320000003"/>
    <n v="2.2625138466666668"/>
    <s v="HeadOffice"/>
  </r>
  <r>
    <n v="88"/>
    <s v="Knight"/>
    <s v="Mildred"/>
    <x v="87"/>
    <x v="0"/>
    <x v="5"/>
    <x v="2"/>
    <x v="2"/>
    <x v="5"/>
    <x v="1"/>
    <x v="0"/>
    <n v="37.24006"/>
    <x v="0"/>
    <x v="3"/>
    <x v="87"/>
    <x v="3"/>
    <x v="0"/>
    <n v="0"/>
    <n v="0"/>
    <s v="HeadOffice"/>
  </r>
  <r>
    <n v="89"/>
    <s v="Thurmond"/>
    <s v="Linda"/>
    <x v="88"/>
    <x v="0"/>
    <x v="16"/>
    <x v="0"/>
    <x v="0"/>
    <x v="12"/>
    <x v="0"/>
    <x v="1"/>
    <n v="45.478821959999998"/>
    <x v="1"/>
    <x v="0"/>
    <x v="88"/>
    <x v="0"/>
    <x v="1"/>
    <n v="103.3493697"/>
    <n v="4.3062237374999999"/>
    <s v="Stores"/>
  </r>
  <r>
    <n v="90"/>
    <s v="Monroe"/>
    <s v="Terra"/>
    <x v="89"/>
    <x v="0"/>
    <x v="13"/>
    <x v="0"/>
    <x v="0"/>
    <x v="10"/>
    <x v="0"/>
    <x v="4"/>
    <n v="26.91367155"/>
    <x v="4"/>
    <x v="1"/>
    <x v="89"/>
    <x v="1"/>
    <x v="0"/>
    <n v="0"/>
    <n v="0"/>
    <s v="Stores"/>
  </r>
  <r>
    <n v="91"/>
    <s v="Velez"/>
    <s v="Colleen"/>
    <x v="90"/>
    <x v="0"/>
    <x v="24"/>
    <x v="0"/>
    <x v="0"/>
    <x v="18"/>
    <x v="0"/>
    <x v="0"/>
    <n v="37.742423819999999"/>
    <x v="0"/>
    <x v="1"/>
    <x v="90"/>
    <x v="1"/>
    <x v="2"/>
    <n v="49.84641191"/>
    <n v="2.0769338295833335"/>
    <s v="Stores"/>
  </r>
  <r>
    <n v="92"/>
    <s v="Martin"/>
    <s v="Lisa"/>
    <x v="91"/>
    <x v="0"/>
    <x v="5"/>
    <x v="2"/>
    <x v="2"/>
    <x v="5"/>
    <x v="1"/>
    <x v="1"/>
    <n v="40.49192"/>
    <x v="1"/>
    <x v="1"/>
    <x v="91"/>
    <x v="1"/>
    <x v="2"/>
    <n v="58.287706049999997"/>
    <n v="2.4286544187499999"/>
    <s v="HeadOffice"/>
  </r>
  <r>
    <n v="93"/>
    <s v="Godfrey"/>
    <s v="Ramon"/>
    <x v="92"/>
    <x v="1"/>
    <x v="3"/>
    <x v="0"/>
    <x v="0"/>
    <x v="3"/>
    <x v="0"/>
    <x v="1"/>
    <n v="48.629925129999997"/>
    <x v="1"/>
    <x v="1"/>
    <x v="92"/>
    <x v="1"/>
    <x v="1"/>
    <n v="110.8124796"/>
    <n v="4.6171866499999998"/>
    <s v="Stores"/>
  </r>
  <r>
    <n v="94"/>
    <s v="Jackson"/>
    <s v="Monica"/>
    <x v="93"/>
    <x v="0"/>
    <x v="40"/>
    <x v="0"/>
    <x v="0"/>
    <x v="20"/>
    <x v="0"/>
    <x v="2"/>
    <n v="52.186428040000003"/>
    <x v="2"/>
    <x v="1"/>
    <x v="93"/>
    <x v="1"/>
    <x v="4"/>
    <n v="158.6843997"/>
    <n v="6.6118499875000003"/>
    <s v="Stores"/>
  </r>
  <r>
    <n v="95"/>
    <s v="Craig"/>
    <s v="Cristina"/>
    <x v="94"/>
    <x v="0"/>
    <x v="3"/>
    <x v="0"/>
    <x v="0"/>
    <x v="3"/>
    <x v="0"/>
    <x v="0"/>
    <n v="37.912579819999998"/>
    <x v="0"/>
    <x v="1"/>
    <x v="94"/>
    <x v="1"/>
    <x v="2"/>
    <n v="73.476038750000001"/>
    <n v="3.0615016145833338"/>
    <s v="Stores"/>
  </r>
  <r>
    <n v="96"/>
    <s v="Schooley"/>
    <s v="Daniel"/>
    <x v="95"/>
    <x v="1"/>
    <x v="41"/>
    <x v="0"/>
    <x v="0"/>
    <x v="23"/>
    <x v="0"/>
    <x v="4"/>
    <n v="29.409472439999998"/>
    <x v="4"/>
    <x v="1"/>
    <x v="95"/>
    <x v="1"/>
    <x v="0"/>
    <n v="2.1872419449999998"/>
    <n v="9.1135081041666663E-2"/>
    <s v="Stores"/>
  </r>
  <r>
    <n v="97"/>
    <s v="Wireman"/>
    <s v="Jacquie"/>
    <x v="96"/>
    <x v="0"/>
    <x v="4"/>
    <x v="0"/>
    <x v="0"/>
    <x v="4"/>
    <x v="0"/>
    <x v="2"/>
    <n v="51.170223159999999"/>
    <x v="2"/>
    <x v="1"/>
    <x v="96"/>
    <x v="1"/>
    <x v="1"/>
    <n v="99.808566889999994"/>
    <n v="4.1586902870833331"/>
    <s v="Stores"/>
  </r>
  <r>
    <n v="98"/>
    <s v="Tripp"/>
    <s v="Simone"/>
    <x v="97"/>
    <x v="0"/>
    <x v="7"/>
    <x v="0"/>
    <x v="0"/>
    <x v="7"/>
    <x v="0"/>
    <x v="0"/>
    <n v="39.464571450000001"/>
    <x v="0"/>
    <x v="1"/>
    <x v="97"/>
    <x v="1"/>
    <x v="0"/>
    <n v="34.776269730000003"/>
    <n v="1.44901123875"/>
    <s v="Stores"/>
  </r>
  <r>
    <n v="99"/>
    <s v="Cousins"/>
    <s v="Jessica"/>
    <x v="98"/>
    <x v="0"/>
    <x v="42"/>
    <x v="0"/>
    <x v="0"/>
    <x v="13"/>
    <x v="0"/>
    <x v="4"/>
    <n v="26.679203829999999"/>
    <x v="4"/>
    <x v="1"/>
    <x v="98"/>
    <x v="1"/>
    <x v="0"/>
    <n v="0"/>
    <n v="0"/>
    <s v="Stores"/>
  </r>
  <r>
    <n v="100"/>
    <s v="Drake"/>
    <s v="Mildred"/>
    <x v="99"/>
    <x v="0"/>
    <x v="0"/>
    <x v="0"/>
    <x v="0"/>
    <x v="0"/>
    <x v="0"/>
    <x v="1"/>
    <n v="46.547376919999998"/>
    <x v="1"/>
    <x v="0"/>
    <x v="99"/>
    <x v="0"/>
    <x v="1"/>
    <n v="81.741104800000002"/>
    <n v="3.4058793666666665"/>
    <s v="Stores"/>
  </r>
  <r>
    <n v="101"/>
    <s v="Gilreath"/>
    <s v="Mary"/>
    <x v="100"/>
    <x v="0"/>
    <x v="3"/>
    <x v="0"/>
    <x v="0"/>
    <x v="3"/>
    <x v="0"/>
    <x v="0"/>
    <n v="39.237852340000003"/>
    <x v="0"/>
    <x v="1"/>
    <x v="100"/>
    <x v="1"/>
    <x v="2"/>
    <n v="51.758059760000002"/>
    <n v="2.1565858233333333"/>
    <s v="Stores"/>
  </r>
  <r>
    <n v="102"/>
    <s v="Lundin"/>
    <s v="Edwina"/>
    <x v="101"/>
    <x v="0"/>
    <x v="4"/>
    <x v="0"/>
    <x v="0"/>
    <x v="4"/>
    <x v="0"/>
    <x v="1"/>
    <n v="49.029087320000002"/>
    <x v="1"/>
    <x v="1"/>
    <x v="101"/>
    <x v="1"/>
    <x v="4"/>
    <n v="121.0074252"/>
    <n v="5.0419760499999997"/>
    <s v="Stores"/>
  </r>
  <r>
    <n v="103"/>
    <s v="Gleason"/>
    <s v="Esther"/>
    <x v="102"/>
    <x v="0"/>
    <x v="5"/>
    <x v="2"/>
    <x v="2"/>
    <x v="5"/>
    <x v="1"/>
    <x v="1"/>
    <n v="43.74006"/>
    <x v="1"/>
    <x v="3"/>
    <x v="102"/>
    <x v="3"/>
    <x v="2"/>
    <n v="48.373098280000001"/>
    <n v="2.0155457616666665"/>
    <s v="HeadOffice"/>
  </r>
  <r>
    <n v="104"/>
    <s v="Sharma"/>
    <s v="Donald"/>
    <x v="103"/>
    <x v="1"/>
    <x v="11"/>
    <x v="0"/>
    <x v="0"/>
    <x v="1"/>
    <x v="0"/>
    <x v="2"/>
    <n v="55.826356160000003"/>
    <x v="2"/>
    <x v="1"/>
    <x v="103"/>
    <x v="1"/>
    <x v="4"/>
    <n v="137.4598877"/>
    <n v="5.7274953208333335"/>
    <s v="Stores"/>
  </r>
  <r>
    <n v="105"/>
    <s v="Hash"/>
    <s v="Yvonne"/>
    <x v="104"/>
    <x v="0"/>
    <x v="3"/>
    <x v="0"/>
    <x v="0"/>
    <x v="3"/>
    <x v="0"/>
    <x v="1"/>
    <n v="44.001050919999997"/>
    <x v="1"/>
    <x v="1"/>
    <x v="104"/>
    <x v="1"/>
    <x v="1"/>
    <n v="98.557677699999999"/>
    <n v="4.1065699041666663"/>
    <s v="Stores"/>
  </r>
  <r>
    <n v="106"/>
    <s v="Harris"/>
    <s v="Arnold"/>
    <x v="105"/>
    <x v="1"/>
    <x v="43"/>
    <x v="0"/>
    <x v="0"/>
    <x v="13"/>
    <x v="0"/>
    <x v="4"/>
    <n v="29.669290199999999"/>
    <x v="4"/>
    <x v="1"/>
    <x v="105"/>
    <x v="1"/>
    <x v="0"/>
    <n v="0"/>
    <n v="0"/>
    <s v="Stores"/>
  </r>
  <r>
    <n v="107"/>
    <s v="Massey"/>
    <s v="Christie"/>
    <x v="106"/>
    <x v="0"/>
    <x v="44"/>
    <x v="0"/>
    <x v="0"/>
    <x v="13"/>
    <x v="0"/>
    <x v="1"/>
    <n v="46.084405369999999"/>
    <x v="1"/>
    <x v="1"/>
    <x v="106"/>
    <x v="1"/>
    <x v="2"/>
    <n v="44.001859410000002"/>
    <n v="1.8334108087500001"/>
    <s v="Stores"/>
  </r>
  <r>
    <n v="108"/>
    <s v="Webber"/>
    <s v="Hobert"/>
    <x v="107"/>
    <x v="1"/>
    <x v="45"/>
    <x v="0"/>
    <x v="0"/>
    <x v="24"/>
    <x v="0"/>
    <x v="4"/>
    <n v="27.865992720000001"/>
    <x v="4"/>
    <x v="1"/>
    <x v="107"/>
    <x v="1"/>
    <x v="0"/>
    <n v="0"/>
    <n v="0"/>
    <s v="Stores"/>
  </r>
  <r>
    <n v="109"/>
    <s v="Edmondson"/>
    <s v="Cynthia"/>
    <x v="108"/>
    <x v="0"/>
    <x v="0"/>
    <x v="0"/>
    <x v="0"/>
    <x v="0"/>
    <x v="0"/>
    <x v="0"/>
    <n v="37.383176050000003"/>
    <x v="0"/>
    <x v="1"/>
    <x v="108"/>
    <x v="1"/>
    <x v="0"/>
    <n v="39.101723960000001"/>
    <n v="1.6292384983333335"/>
    <s v="Stores"/>
  </r>
  <r>
    <n v="110"/>
    <s v="Paschall"/>
    <s v="Marjorie"/>
    <x v="109"/>
    <x v="0"/>
    <x v="45"/>
    <x v="0"/>
    <x v="0"/>
    <x v="24"/>
    <x v="0"/>
    <x v="2"/>
    <n v="50.43589901"/>
    <x v="2"/>
    <x v="1"/>
    <x v="109"/>
    <x v="1"/>
    <x v="4"/>
    <n v="138.93304029999999"/>
    <n v="5.7888766791666662"/>
    <s v="Stores"/>
  </r>
  <r>
    <n v="111"/>
    <s v="Johnson"/>
    <s v="Dexter"/>
    <x v="110"/>
    <x v="1"/>
    <x v="4"/>
    <x v="0"/>
    <x v="0"/>
    <x v="4"/>
    <x v="0"/>
    <x v="1"/>
    <n v="46.586163859999999"/>
    <x v="1"/>
    <x v="1"/>
    <x v="110"/>
    <x v="1"/>
    <x v="2"/>
    <n v="63.03007856"/>
    <n v="2.626253273333333"/>
    <s v="Stores"/>
  </r>
  <r>
    <n v="112"/>
    <s v="Fox"/>
    <s v="Keith"/>
    <x v="111"/>
    <x v="1"/>
    <x v="43"/>
    <x v="0"/>
    <x v="0"/>
    <x v="13"/>
    <x v="0"/>
    <x v="2"/>
    <n v="50.281139969999998"/>
    <x v="2"/>
    <x v="1"/>
    <x v="111"/>
    <x v="1"/>
    <x v="1"/>
    <n v="98.322892199999998"/>
    <n v="4.0967871750000002"/>
    <s v="Stores"/>
  </r>
  <r>
    <n v="113"/>
    <s v="Kamen"/>
    <s v="Alan"/>
    <x v="112"/>
    <x v="1"/>
    <x v="46"/>
    <x v="0"/>
    <x v="0"/>
    <x v="18"/>
    <x v="0"/>
    <x v="0"/>
    <n v="39.046229330000003"/>
    <x v="0"/>
    <x v="1"/>
    <x v="112"/>
    <x v="1"/>
    <x v="2"/>
    <n v="56.304332279999997"/>
    <n v="2.3460138449999999"/>
    <s v="Stores"/>
  </r>
  <r>
    <n v="114"/>
    <s v="Ogden"/>
    <s v="Nancy"/>
    <x v="113"/>
    <x v="0"/>
    <x v="47"/>
    <x v="0"/>
    <x v="0"/>
    <x v="25"/>
    <x v="0"/>
    <x v="0"/>
    <n v="37.493579240000003"/>
    <x v="0"/>
    <x v="1"/>
    <x v="113"/>
    <x v="1"/>
    <x v="0"/>
    <n v="25.46792975"/>
    <n v="1.0611637395833333"/>
    <s v="Stores"/>
  </r>
  <r>
    <n v="115"/>
    <s v="Ervin"/>
    <s v="Patricia"/>
    <x v="114"/>
    <x v="0"/>
    <x v="48"/>
    <x v="0"/>
    <x v="0"/>
    <x v="22"/>
    <x v="0"/>
    <x v="1"/>
    <n v="47.518421099999998"/>
    <x v="1"/>
    <x v="1"/>
    <x v="114"/>
    <x v="1"/>
    <x v="1"/>
    <n v="96.883716669999998"/>
    <n v="4.0368215279166666"/>
    <s v="Stores"/>
  </r>
  <r>
    <n v="116"/>
    <s v="Clark"/>
    <s v="Pauline"/>
    <x v="115"/>
    <x v="0"/>
    <x v="3"/>
    <x v="0"/>
    <x v="0"/>
    <x v="3"/>
    <x v="0"/>
    <x v="2"/>
    <n v="50.244613909999998"/>
    <x v="2"/>
    <x v="1"/>
    <x v="115"/>
    <x v="1"/>
    <x v="1"/>
    <n v="118.49050099999999"/>
    <n v="4.9371042083333334"/>
    <s v="Stores"/>
  </r>
  <r>
    <n v="117"/>
    <s v="Andrews"/>
    <s v="Debra"/>
    <x v="116"/>
    <x v="0"/>
    <x v="4"/>
    <x v="0"/>
    <x v="0"/>
    <x v="4"/>
    <x v="0"/>
    <x v="1"/>
    <n v="40.329826760000003"/>
    <x v="1"/>
    <x v="0"/>
    <x v="116"/>
    <x v="0"/>
    <x v="0"/>
    <n v="34.020420590000001"/>
    <n v="1.4175175245833334"/>
    <s v="Stores"/>
  </r>
  <r>
    <n v="118"/>
    <s v="Calderon"/>
    <s v="Sybil"/>
    <x v="117"/>
    <x v="0"/>
    <x v="12"/>
    <x v="0"/>
    <x v="0"/>
    <x v="9"/>
    <x v="0"/>
    <x v="0"/>
    <n v="36.924478659999998"/>
    <x v="0"/>
    <x v="0"/>
    <x v="117"/>
    <x v="0"/>
    <x v="2"/>
    <n v="72.794085789999997"/>
    <n v="3.0330869079166662"/>
    <s v="Stores"/>
  </r>
  <r>
    <n v="119"/>
    <s v="Torres"/>
    <s v="Lee"/>
    <x v="118"/>
    <x v="1"/>
    <x v="5"/>
    <x v="2"/>
    <x v="2"/>
    <x v="5"/>
    <x v="1"/>
    <x v="0"/>
    <n v="33.178690000000003"/>
    <x v="0"/>
    <x v="1"/>
    <x v="118"/>
    <x v="1"/>
    <x v="0"/>
    <n v="0"/>
    <n v="0"/>
    <s v="HeadOffice"/>
  </r>
  <r>
    <n v="120"/>
    <s v="Ward"/>
    <s v="James"/>
    <x v="119"/>
    <x v="1"/>
    <x v="20"/>
    <x v="0"/>
    <x v="0"/>
    <x v="14"/>
    <x v="0"/>
    <x v="0"/>
    <n v="32.75941298"/>
    <x v="0"/>
    <x v="0"/>
    <x v="119"/>
    <x v="0"/>
    <x v="0"/>
    <n v="0"/>
    <n v="0"/>
    <s v="Stores"/>
  </r>
  <r>
    <n v="121"/>
    <s v="Browning"/>
    <s v="Christiane"/>
    <x v="120"/>
    <x v="0"/>
    <x v="16"/>
    <x v="0"/>
    <x v="0"/>
    <x v="12"/>
    <x v="0"/>
    <x v="2"/>
    <n v="58.575729629999998"/>
    <x v="2"/>
    <x v="0"/>
    <x v="120"/>
    <x v="0"/>
    <x v="4"/>
    <n v="153.2632323"/>
    <n v="6.3859680124999993"/>
    <s v="Stores"/>
  </r>
  <r>
    <n v="122"/>
    <s v="Wurth"/>
    <s v="William"/>
    <x v="121"/>
    <x v="1"/>
    <x v="16"/>
    <x v="0"/>
    <x v="0"/>
    <x v="12"/>
    <x v="0"/>
    <x v="4"/>
    <n v="23.948396930000001"/>
    <x v="4"/>
    <x v="1"/>
    <x v="121"/>
    <x v="1"/>
    <x v="0"/>
    <n v="0"/>
    <n v="0"/>
    <s v="Stores"/>
  </r>
  <r>
    <n v="123"/>
    <s v="Prescott"/>
    <s v="Wesley"/>
    <x v="122"/>
    <x v="1"/>
    <x v="49"/>
    <x v="0"/>
    <x v="0"/>
    <x v="12"/>
    <x v="0"/>
    <x v="1"/>
    <n v="43.203536739999997"/>
    <x v="1"/>
    <x v="0"/>
    <x v="122"/>
    <x v="0"/>
    <x v="2"/>
    <n v="53.847371029999998"/>
    <n v="2.2436404595833332"/>
    <s v="Stores"/>
  </r>
  <r>
    <n v="124"/>
    <s v="Dunham"/>
    <s v="Ligia"/>
    <x v="123"/>
    <x v="0"/>
    <x v="50"/>
    <x v="0"/>
    <x v="0"/>
    <x v="20"/>
    <x v="0"/>
    <x v="2"/>
    <n v="52.646386630000002"/>
    <x v="2"/>
    <x v="1"/>
    <x v="123"/>
    <x v="1"/>
    <x v="1"/>
    <n v="113.96177489999999"/>
    <n v="4.7484072875000001"/>
    <s v="Stores"/>
  </r>
  <r>
    <n v="125"/>
    <s v="Garrett"/>
    <s v="Steve"/>
    <x v="124"/>
    <x v="1"/>
    <x v="37"/>
    <x v="0"/>
    <x v="0"/>
    <x v="11"/>
    <x v="0"/>
    <x v="1"/>
    <n v="45.82458879"/>
    <x v="1"/>
    <x v="1"/>
    <x v="124"/>
    <x v="1"/>
    <x v="2"/>
    <n v="79.106688239999997"/>
    <n v="3.2961120099999999"/>
    <s v="Stores"/>
  </r>
  <r>
    <n v="126"/>
    <s v="Alexander"/>
    <s v="Tyrone"/>
    <x v="125"/>
    <x v="1"/>
    <x v="22"/>
    <x v="0"/>
    <x v="0"/>
    <x v="16"/>
    <x v="0"/>
    <x v="0"/>
    <n v="35.537986680000003"/>
    <x v="0"/>
    <x v="1"/>
    <x v="125"/>
    <x v="1"/>
    <x v="0"/>
    <n v="29.982311769999999"/>
    <n v="1.2492629904166666"/>
    <s v="Stores"/>
  </r>
  <r>
    <n v="127"/>
    <s v="Cheek"/>
    <s v="Mary"/>
    <x v="126"/>
    <x v="0"/>
    <x v="44"/>
    <x v="0"/>
    <x v="0"/>
    <x v="13"/>
    <x v="0"/>
    <x v="0"/>
    <n v="37.849773450000001"/>
    <x v="0"/>
    <x v="1"/>
    <x v="126"/>
    <x v="1"/>
    <x v="2"/>
    <n v="68.404031770000003"/>
    <n v="2.8501679904166668"/>
    <s v="Stores"/>
  </r>
  <r>
    <n v="128"/>
    <s v="Ackerman"/>
    <s v="Carrie"/>
    <x v="127"/>
    <x v="0"/>
    <x v="5"/>
    <x v="2"/>
    <x v="2"/>
    <x v="5"/>
    <x v="1"/>
    <x v="1"/>
    <n v="43.285800000000002"/>
    <x v="1"/>
    <x v="4"/>
    <x v="127"/>
    <x v="4"/>
    <x v="0"/>
    <n v="30.993998879999999"/>
    <n v="1.2914166199999999"/>
    <s v="HeadOffice"/>
  </r>
  <r>
    <n v="129"/>
    <s v="Johnson"/>
    <s v="Patricia"/>
    <x v="128"/>
    <x v="0"/>
    <x v="51"/>
    <x v="0"/>
    <x v="0"/>
    <x v="26"/>
    <x v="0"/>
    <x v="4"/>
    <n v="24.36946429"/>
    <x v="4"/>
    <x v="1"/>
    <x v="128"/>
    <x v="1"/>
    <x v="0"/>
    <n v="0"/>
    <n v="0"/>
    <s v="Stores"/>
  </r>
  <r>
    <n v="130"/>
    <s v="Haley"/>
    <s v="Carey"/>
    <x v="129"/>
    <x v="1"/>
    <x v="10"/>
    <x v="0"/>
    <x v="0"/>
    <x v="6"/>
    <x v="0"/>
    <x v="1"/>
    <n v="45.92597301"/>
    <x v="1"/>
    <x v="0"/>
    <x v="129"/>
    <x v="0"/>
    <x v="2"/>
    <n v="40.059481509999998"/>
    <n v="1.6691450629166666"/>
    <s v="Stores"/>
  </r>
  <r>
    <n v="131"/>
    <s v="Hall"/>
    <s v="Maria"/>
    <x v="130"/>
    <x v="0"/>
    <x v="52"/>
    <x v="0"/>
    <x v="0"/>
    <x v="11"/>
    <x v="0"/>
    <x v="0"/>
    <n v="32.636266740000003"/>
    <x v="0"/>
    <x v="1"/>
    <x v="130"/>
    <x v="1"/>
    <x v="2"/>
    <n v="49.656511250000001"/>
    <n v="2.0690213020833332"/>
    <s v="Stores"/>
  </r>
  <r>
    <n v="132"/>
    <s v="Bunch"/>
    <s v="Terra"/>
    <x v="131"/>
    <x v="0"/>
    <x v="53"/>
    <x v="0"/>
    <x v="0"/>
    <x v="3"/>
    <x v="0"/>
    <x v="0"/>
    <n v="39.388893680000002"/>
    <x v="0"/>
    <x v="1"/>
    <x v="131"/>
    <x v="1"/>
    <x v="1"/>
    <n v="94.277366200000003"/>
    <n v="3.9282235916666672"/>
    <s v="Stores"/>
  </r>
  <r>
    <n v="133"/>
    <s v="Martin"/>
    <s v="Terry"/>
    <x v="132"/>
    <x v="1"/>
    <x v="3"/>
    <x v="0"/>
    <x v="0"/>
    <x v="3"/>
    <x v="0"/>
    <x v="0"/>
    <n v="35.698322169999997"/>
    <x v="0"/>
    <x v="1"/>
    <x v="132"/>
    <x v="1"/>
    <x v="2"/>
    <n v="58.094527790000001"/>
    <n v="2.4206053245833332"/>
    <s v="Stores"/>
  </r>
  <r>
    <n v="134"/>
    <s v="Bass"/>
    <s v="Brian"/>
    <x v="133"/>
    <x v="1"/>
    <x v="54"/>
    <x v="0"/>
    <x v="0"/>
    <x v="24"/>
    <x v="0"/>
    <x v="1"/>
    <n v="49.719590480000001"/>
    <x v="1"/>
    <x v="1"/>
    <x v="133"/>
    <x v="1"/>
    <x v="2"/>
    <n v="62.160838239999997"/>
    <n v="2.5900349266666667"/>
    <s v="Stores"/>
  </r>
  <r>
    <n v="135"/>
    <s v="Wagner"/>
    <s v="Robert"/>
    <x v="134"/>
    <x v="1"/>
    <x v="5"/>
    <x v="2"/>
    <x v="2"/>
    <x v="5"/>
    <x v="1"/>
    <x v="2"/>
    <n v="54.672260000000001"/>
    <x v="2"/>
    <x v="3"/>
    <x v="134"/>
    <x v="3"/>
    <x v="0"/>
    <n v="30.458020319999999"/>
    <n v="1.2690841799999999"/>
    <s v="HeadOffice"/>
  </r>
  <r>
    <n v="136"/>
    <s v="McBride"/>
    <s v="Joanne"/>
    <x v="135"/>
    <x v="0"/>
    <x v="29"/>
    <x v="0"/>
    <x v="0"/>
    <x v="3"/>
    <x v="0"/>
    <x v="1"/>
    <n v="44.00556211"/>
    <x v="1"/>
    <x v="1"/>
    <x v="135"/>
    <x v="1"/>
    <x v="1"/>
    <n v="90.811791959999994"/>
    <n v="3.7838246649999996"/>
    <s v="Stores"/>
  </r>
  <r>
    <n v="137"/>
    <s v="Johnson"/>
    <s v="Paul"/>
    <x v="136"/>
    <x v="1"/>
    <x v="5"/>
    <x v="3"/>
    <x v="3"/>
    <x v="5"/>
    <x v="1"/>
    <x v="0"/>
    <n v="36.480086"/>
    <x v="0"/>
    <x v="3"/>
    <x v="136"/>
    <x v="3"/>
    <x v="0"/>
    <n v="37.1157124"/>
    <n v="1.5464880166666666"/>
    <s v="HeadOffice"/>
  </r>
  <r>
    <n v="138"/>
    <s v="Cook"/>
    <s v="Anthony"/>
    <x v="137"/>
    <x v="1"/>
    <x v="5"/>
    <x v="3"/>
    <x v="3"/>
    <x v="5"/>
    <x v="1"/>
    <x v="2"/>
    <n v="55.76305"/>
    <x v="2"/>
    <x v="2"/>
    <x v="137"/>
    <x v="2"/>
    <x v="0"/>
    <n v="0"/>
    <n v="0"/>
    <s v="HeadOffice"/>
  </r>
  <r>
    <n v="139"/>
    <s v="Loch"/>
    <s v="Dean"/>
    <x v="138"/>
    <x v="1"/>
    <x v="8"/>
    <x v="0"/>
    <x v="0"/>
    <x v="8"/>
    <x v="0"/>
    <x v="1"/>
    <n v="43.1563698"/>
    <x v="1"/>
    <x v="1"/>
    <x v="138"/>
    <x v="1"/>
    <x v="2"/>
    <n v="63.189239919999999"/>
    <n v="2.6328849966666663"/>
    <s v="Stores"/>
  </r>
  <r>
    <n v="140"/>
    <s v="Defoor"/>
    <s v="James"/>
    <x v="139"/>
    <x v="1"/>
    <x v="30"/>
    <x v="0"/>
    <x v="0"/>
    <x v="20"/>
    <x v="0"/>
    <x v="2"/>
    <n v="56.55995386"/>
    <x v="2"/>
    <x v="1"/>
    <x v="139"/>
    <x v="1"/>
    <x v="1"/>
    <n v="101.9347516"/>
    <n v="4.2472813166666663"/>
    <s v="Stores"/>
  </r>
  <r>
    <n v="141"/>
    <s v="Wadlington"/>
    <s v="Arthur"/>
    <x v="140"/>
    <x v="1"/>
    <x v="55"/>
    <x v="0"/>
    <x v="0"/>
    <x v="20"/>
    <x v="0"/>
    <x v="1"/>
    <n v="43.123164469999999"/>
    <x v="1"/>
    <x v="1"/>
    <x v="140"/>
    <x v="1"/>
    <x v="2"/>
    <n v="45.489926619999999"/>
    <n v="1.8954136091666667"/>
    <s v="Stores"/>
  </r>
  <r>
    <n v="142"/>
    <s v="Harte"/>
    <s v="Vanessa"/>
    <x v="141"/>
    <x v="0"/>
    <x v="56"/>
    <x v="0"/>
    <x v="0"/>
    <x v="11"/>
    <x v="0"/>
    <x v="2"/>
    <n v="50.35361623"/>
    <x v="2"/>
    <x v="1"/>
    <x v="141"/>
    <x v="1"/>
    <x v="4"/>
    <n v="124.20253270000001"/>
    <n v="5.1751055291666672"/>
    <s v="Stores"/>
  </r>
  <r>
    <n v="143"/>
    <s v="Galindo"/>
    <s v="Zachary"/>
    <x v="142"/>
    <x v="1"/>
    <x v="3"/>
    <x v="0"/>
    <x v="0"/>
    <x v="3"/>
    <x v="0"/>
    <x v="1"/>
    <n v="49.476139029999999"/>
    <x v="1"/>
    <x v="1"/>
    <x v="142"/>
    <x v="1"/>
    <x v="2"/>
    <n v="56.923975949999999"/>
    <n v="2.3718323312499998"/>
    <s v="Stores"/>
  </r>
  <r>
    <n v="144"/>
    <s v="Reardon"/>
    <s v="Kenneth"/>
    <x v="143"/>
    <x v="1"/>
    <x v="5"/>
    <x v="3"/>
    <x v="3"/>
    <x v="5"/>
    <x v="1"/>
    <x v="0"/>
    <n v="39.739370000000001"/>
    <x v="0"/>
    <x v="3"/>
    <x v="143"/>
    <x v="3"/>
    <x v="0"/>
    <n v="0"/>
    <n v="0"/>
    <s v="HeadOffice"/>
  </r>
  <r>
    <n v="145"/>
    <s v="Flores"/>
    <s v="Doris"/>
    <x v="144"/>
    <x v="0"/>
    <x v="5"/>
    <x v="3"/>
    <x v="3"/>
    <x v="5"/>
    <x v="1"/>
    <x v="1"/>
    <n v="44.109729999999999"/>
    <x v="1"/>
    <x v="2"/>
    <x v="144"/>
    <x v="2"/>
    <x v="1"/>
    <n v="111.7755846"/>
    <n v="4.6573160250000001"/>
    <s v="HeadOffice"/>
  </r>
  <r>
    <n v="146"/>
    <s v="Busch"/>
    <s v="Alice"/>
    <x v="145"/>
    <x v="0"/>
    <x v="5"/>
    <x v="3"/>
    <x v="3"/>
    <x v="5"/>
    <x v="1"/>
    <x v="0"/>
    <n v="35.493899999999996"/>
    <x v="0"/>
    <x v="2"/>
    <x v="145"/>
    <x v="2"/>
    <x v="0"/>
    <n v="0"/>
    <n v="0"/>
    <s v="HeadOffice"/>
  </r>
  <r>
    <n v="147"/>
    <s v="Phillips"/>
    <s v="Alfredo"/>
    <x v="146"/>
    <x v="1"/>
    <x v="57"/>
    <x v="0"/>
    <x v="0"/>
    <x v="22"/>
    <x v="0"/>
    <x v="5"/>
    <n v="61.440501670000003"/>
    <x v="5"/>
    <x v="1"/>
    <x v="146"/>
    <x v="1"/>
    <x v="1"/>
    <n v="96.260696999999993"/>
    <n v="4.0108623749999994"/>
    <s v="Stores"/>
  </r>
  <r>
    <n v="148"/>
    <s v="Lopez"/>
    <s v="Christopher"/>
    <x v="147"/>
    <x v="1"/>
    <x v="3"/>
    <x v="0"/>
    <x v="0"/>
    <x v="3"/>
    <x v="0"/>
    <x v="1"/>
    <n v="47.87764919"/>
    <x v="1"/>
    <x v="1"/>
    <x v="147"/>
    <x v="1"/>
    <x v="2"/>
    <n v="58.152968780000002"/>
    <n v="2.4230403658333333"/>
    <s v="Stores"/>
  </r>
  <r>
    <n v="149"/>
    <s v="Fernandez"/>
    <s v="Emma"/>
    <x v="148"/>
    <x v="0"/>
    <x v="5"/>
    <x v="3"/>
    <x v="3"/>
    <x v="5"/>
    <x v="1"/>
    <x v="0"/>
    <n v="34.662199999999999"/>
    <x v="0"/>
    <x v="1"/>
    <x v="148"/>
    <x v="1"/>
    <x v="2"/>
    <n v="40.145725149999997"/>
    <n v="1.6727385479166665"/>
    <s v="HeadOffice"/>
  </r>
  <r>
    <n v="150"/>
    <s v="Westling"/>
    <s v="Sharonda"/>
    <x v="149"/>
    <x v="0"/>
    <x v="9"/>
    <x v="0"/>
    <x v="0"/>
    <x v="1"/>
    <x v="0"/>
    <x v="0"/>
    <n v="37.855260549999997"/>
    <x v="0"/>
    <x v="0"/>
    <x v="149"/>
    <x v="0"/>
    <x v="1"/>
    <n v="92.247300120000006"/>
    <n v="3.8436375049999998"/>
    <s v="Stores"/>
  </r>
  <r>
    <n v="151"/>
    <s v="Pelletier"/>
    <s v="Ronald"/>
    <x v="150"/>
    <x v="1"/>
    <x v="58"/>
    <x v="0"/>
    <x v="0"/>
    <x v="18"/>
    <x v="0"/>
    <x v="2"/>
    <n v="57.899632490000002"/>
    <x v="2"/>
    <x v="1"/>
    <x v="150"/>
    <x v="1"/>
    <x v="1"/>
    <n v="116.0821581"/>
    <n v="4.8367565875"/>
    <s v="Stores"/>
  </r>
  <r>
    <n v="152"/>
    <s v="Chacon"/>
    <s v="William"/>
    <x v="151"/>
    <x v="1"/>
    <x v="5"/>
    <x v="3"/>
    <x v="3"/>
    <x v="5"/>
    <x v="1"/>
    <x v="0"/>
    <n v="37.24006"/>
    <x v="0"/>
    <x v="1"/>
    <x v="151"/>
    <x v="1"/>
    <x v="0"/>
    <n v="24.50390384"/>
    <n v="1.0209959933333335"/>
    <s v="HeadOffice"/>
  </r>
  <r>
    <n v="153"/>
    <s v="Petty"/>
    <s v="Leland"/>
    <x v="152"/>
    <x v="1"/>
    <x v="4"/>
    <x v="0"/>
    <x v="0"/>
    <x v="4"/>
    <x v="0"/>
    <x v="0"/>
    <n v="37.97420752"/>
    <x v="0"/>
    <x v="1"/>
    <x v="152"/>
    <x v="1"/>
    <x v="0"/>
    <n v="17.069720820000001"/>
    <n v="0.71123836750000002"/>
    <s v="Stores"/>
  </r>
  <r>
    <n v="154"/>
    <s v="Whitmire"/>
    <s v="Ernestine"/>
    <x v="153"/>
    <x v="0"/>
    <x v="5"/>
    <x v="3"/>
    <x v="3"/>
    <x v="5"/>
    <x v="1"/>
    <x v="1"/>
    <n v="40.49192"/>
    <x v="1"/>
    <x v="0"/>
    <x v="153"/>
    <x v="0"/>
    <x v="1"/>
    <n v="90.169661189999999"/>
    <n v="3.7570692162499997"/>
    <s v="HeadOffice"/>
  </r>
  <r>
    <n v="155"/>
    <s v="Rivers"/>
    <s v="Matthew"/>
    <x v="154"/>
    <x v="1"/>
    <x v="3"/>
    <x v="0"/>
    <x v="0"/>
    <x v="3"/>
    <x v="0"/>
    <x v="1"/>
    <n v="49.070429160000003"/>
    <x v="1"/>
    <x v="0"/>
    <x v="154"/>
    <x v="0"/>
    <x v="2"/>
    <n v="46.525780040000001"/>
    <n v="1.9385741683333335"/>
    <s v="Stores"/>
  </r>
  <r>
    <n v="156"/>
    <s v="Meyers"/>
    <s v="Kim"/>
    <x v="155"/>
    <x v="0"/>
    <x v="59"/>
    <x v="0"/>
    <x v="0"/>
    <x v="13"/>
    <x v="0"/>
    <x v="2"/>
    <n v="55.933397749999997"/>
    <x v="2"/>
    <x v="1"/>
    <x v="155"/>
    <x v="1"/>
    <x v="4"/>
    <n v="156.68865930000001"/>
    <n v="6.5286941374999996"/>
    <s v="Stores"/>
  </r>
  <r>
    <n v="157"/>
    <s v="Hebert"/>
    <s v="Sheree"/>
    <x v="156"/>
    <x v="0"/>
    <x v="60"/>
    <x v="0"/>
    <x v="0"/>
    <x v="27"/>
    <x v="0"/>
    <x v="4"/>
    <n v="27.381775560000001"/>
    <x v="4"/>
    <x v="1"/>
    <x v="156"/>
    <x v="1"/>
    <x v="0"/>
    <n v="14.385683869999999"/>
    <n v="0.59940349458333331"/>
    <s v="Stores"/>
  </r>
  <r>
    <n v="158"/>
    <s v="Jacques"/>
    <s v="Pearl"/>
    <x v="157"/>
    <x v="0"/>
    <x v="36"/>
    <x v="0"/>
    <x v="0"/>
    <x v="22"/>
    <x v="0"/>
    <x v="2"/>
    <n v="51.856964130000001"/>
    <x v="2"/>
    <x v="1"/>
    <x v="157"/>
    <x v="1"/>
    <x v="1"/>
    <n v="113.2580344"/>
    <n v="4.7190847666666667"/>
    <s v="Stores"/>
  </r>
  <r>
    <n v="159"/>
    <s v="Valdez"/>
    <s v="Gabriela"/>
    <x v="158"/>
    <x v="0"/>
    <x v="50"/>
    <x v="0"/>
    <x v="0"/>
    <x v="20"/>
    <x v="0"/>
    <x v="5"/>
    <n v="61.397808099999999"/>
    <x v="5"/>
    <x v="1"/>
    <x v="158"/>
    <x v="1"/>
    <x v="3"/>
    <n v="159.96821399999999"/>
    <n v="6.6653422499999992"/>
    <s v="Stores"/>
  </r>
  <r>
    <n v="160"/>
    <s v="Vidrine"/>
    <s v="Harold"/>
    <x v="159"/>
    <x v="1"/>
    <x v="6"/>
    <x v="0"/>
    <x v="0"/>
    <x v="6"/>
    <x v="0"/>
    <x v="5"/>
    <n v="66.068902460000004"/>
    <x v="5"/>
    <x v="1"/>
    <x v="159"/>
    <x v="1"/>
    <x v="5"/>
    <n v="223.778841"/>
    <n v="9.3241183749999994"/>
    <s v="Stores"/>
  </r>
  <r>
    <n v="161"/>
    <s v="Carbone"/>
    <s v="Edith"/>
    <x v="160"/>
    <x v="0"/>
    <x v="5"/>
    <x v="3"/>
    <x v="3"/>
    <x v="5"/>
    <x v="1"/>
    <x v="1"/>
    <n v="43.74006"/>
    <x v="1"/>
    <x v="4"/>
    <x v="160"/>
    <x v="4"/>
    <x v="0"/>
    <n v="0"/>
    <n v="0"/>
    <s v="HeadOffice"/>
  </r>
  <r>
    <n v="162"/>
    <s v="Hernandez"/>
    <s v="Leonard"/>
    <x v="161"/>
    <x v="1"/>
    <x v="4"/>
    <x v="0"/>
    <x v="0"/>
    <x v="4"/>
    <x v="0"/>
    <x v="1"/>
    <n v="40.450520070000003"/>
    <x v="1"/>
    <x v="1"/>
    <x v="161"/>
    <x v="1"/>
    <x v="2"/>
    <n v="79.123637250000002"/>
    <n v="3.2968182187499999"/>
    <s v="Stores"/>
  </r>
  <r>
    <n v="163"/>
    <s v="Campbell"/>
    <s v="Frank"/>
    <x v="162"/>
    <x v="1"/>
    <x v="61"/>
    <x v="0"/>
    <x v="0"/>
    <x v="28"/>
    <x v="0"/>
    <x v="2"/>
    <n v="57.350637990000003"/>
    <x v="2"/>
    <x v="0"/>
    <x v="162"/>
    <x v="0"/>
    <x v="4"/>
    <n v="154.25772520000001"/>
    <n v="6.4274052166666671"/>
    <s v="Stores"/>
  </r>
  <r>
    <n v="164"/>
    <s v="Raley"/>
    <s v="Charlie"/>
    <x v="163"/>
    <x v="1"/>
    <x v="12"/>
    <x v="0"/>
    <x v="0"/>
    <x v="9"/>
    <x v="0"/>
    <x v="0"/>
    <n v="31.38918207"/>
    <x v="0"/>
    <x v="1"/>
    <x v="163"/>
    <x v="1"/>
    <x v="0"/>
    <n v="0"/>
    <n v="0"/>
    <s v="Stores"/>
  </r>
  <r>
    <n v="165"/>
    <s v="Rayfield"/>
    <s v="Robert"/>
    <x v="164"/>
    <x v="1"/>
    <x v="5"/>
    <x v="3"/>
    <x v="3"/>
    <x v="5"/>
    <x v="1"/>
    <x v="0"/>
    <n v="35.80744"/>
    <x v="0"/>
    <x v="3"/>
    <x v="164"/>
    <x v="3"/>
    <x v="0"/>
    <n v="0"/>
    <n v="0"/>
    <s v="HeadOffice"/>
  </r>
  <r>
    <n v="166"/>
    <s v="Shea"/>
    <s v="Melinda"/>
    <x v="165"/>
    <x v="0"/>
    <x v="2"/>
    <x v="0"/>
    <x v="0"/>
    <x v="2"/>
    <x v="0"/>
    <x v="2"/>
    <n v="52.132540499999998"/>
    <x v="2"/>
    <x v="0"/>
    <x v="165"/>
    <x v="0"/>
    <x v="1"/>
    <n v="88.459138050000007"/>
    <n v="3.6857974187500004"/>
    <s v="Stores"/>
  </r>
  <r>
    <n v="167"/>
    <s v="Coleman"/>
    <s v="David"/>
    <x v="166"/>
    <x v="1"/>
    <x v="45"/>
    <x v="0"/>
    <x v="0"/>
    <x v="24"/>
    <x v="0"/>
    <x v="0"/>
    <n v="30.55156977"/>
    <x v="0"/>
    <x v="1"/>
    <x v="166"/>
    <x v="1"/>
    <x v="0"/>
    <n v="0"/>
    <n v="0"/>
    <s v="Stores"/>
  </r>
  <r>
    <n v="168"/>
    <s v="Haynes"/>
    <s v="Patrick"/>
    <x v="167"/>
    <x v="1"/>
    <x v="32"/>
    <x v="0"/>
    <x v="0"/>
    <x v="17"/>
    <x v="0"/>
    <x v="2"/>
    <n v="54.550660690000001"/>
    <x v="2"/>
    <x v="1"/>
    <x v="167"/>
    <x v="1"/>
    <x v="1"/>
    <n v="95.498948429999999"/>
    <n v="3.9791228512500001"/>
    <s v="Stores"/>
  </r>
  <r>
    <n v="169"/>
    <s v="Bonilla"/>
    <s v="Frederick"/>
    <x v="168"/>
    <x v="1"/>
    <x v="22"/>
    <x v="0"/>
    <x v="0"/>
    <x v="16"/>
    <x v="0"/>
    <x v="1"/>
    <n v="49.859652009999998"/>
    <x v="1"/>
    <x v="1"/>
    <x v="168"/>
    <x v="1"/>
    <x v="4"/>
    <n v="120.0797189"/>
    <n v="5.0033216208333338"/>
    <s v="Stores"/>
  </r>
  <r>
    <n v="170"/>
    <s v="Tobin"/>
    <s v="Sonia"/>
    <x v="169"/>
    <x v="0"/>
    <x v="5"/>
    <x v="3"/>
    <x v="3"/>
    <x v="5"/>
    <x v="1"/>
    <x v="1"/>
    <n v="43.285800000000002"/>
    <x v="1"/>
    <x v="2"/>
    <x v="169"/>
    <x v="2"/>
    <x v="0"/>
    <n v="0"/>
    <n v="0"/>
    <s v="HeadOffice"/>
  </r>
  <r>
    <n v="171"/>
    <s v="Wood"/>
    <s v="Denise"/>
    <x v="170"/>
    <x v="0"/>
    <x v="19"/>
    <x v="0"/>
    <x v="0"/>
    <x v="7"/>
    <x v="0"/>
    <x v="0"/>
    <n v="30.040048469999999"/>
    <x v="0"/>
    <x v="1"/>
    <x v="170"/>
    <x v="1"/>
    <x v="0"/>
    <n v="0"/>
    <n v="0"/>
    <s v="Stores"/>
  </r>
  <r>
    <n v="172"/>
    <s v="Guajardo"/>
    <s v="Cynthia"/>
    <x v="171"/>
    <x v="0"/>
    <x v="62"/>
    <x v="0"/>
    <x v="0"/>
    <x v="10"/>
    <x v="0"/>
    <x v="1"/>
    <n v="42.514057350000002"/>
    <x v="1"/>
    <x v="1"/>
    <x v="171"/>
    <x v="5"/>
    <x v="1"/>
    <n v="82.897023020000006"/>
    <n v="3.4540426258333334"/>
    <s v="Stores"/>
  </r>
  <r>
    <n v="173"/>
    <s v="Marshall"/>
    <s v="Caroline"/>
    <x v="172"/>
    <x v="0"/>
    <x v="3"/>
    <x v="0"/>
    <x v="0"/>
    <x v="3"/>
    <x v="0"/>
    <x v="1"/>
    <n v="49.274935589999998"/>
    <x v="1"/>
    <x v="1"/>
    <x v="172"/>
    <x v="1"/>
    <x v="4"/>
    <n v="121.36826379999999"/>
    <n v="5.0570109916666661"/>
    <s v="Stores"/>
  </r>
  <r>
    <n v="174"/>
    <s v="Ray"/>
    <s v="James"/>
    <x v="173"/>
    <x v="1"/>
    <x v="30"/>
    <x v="0"/>
    <x v="0"/>
    <x v="20"/>
    <x v="0"/>
    <x v="0"/>
    <n v="38.158009980000003"/>
    <x v="0"/>
    <x v="1"/>
    <x v="173"/>
    <x v="1"/>
    <x v="0"/>
    <n v="34.201182930000002"/>
    <n v="1.4250492887500001"/>
    <s v="Stores"/>
  </r>
  <r>
    <n v="175"/>
    <s v="Baum"/>
    <s v="Stephanie"/>
    <x v="174"/>
    <x v="0"/>
    <x v="5"/>
    <x v="4"/>
    <x v="4"/>
    <x v="5"/>
    <x v="1"/>
    <x v="1"/>
    <n v="45.559399999999997"/>
    <x v="1"/>
    <x v="2"/>
    <x v="174"/>
    <x v="2"/>
    <x v="2"/>
    <n v="69.478209629999995"/>
    <n v="2.8949254012499996"/>
    <s v="HeadOffice"/>
  </r>
  <r>
    <n v="176"/>
    <s v="Dubin"/>
    <s v="Joesph"/>
    <x v="175"/>
    <x v="1"/>
    <x v="13"/>
    <x v="0"/>
    <x v="0"/>
    <x v="10"/>
    <x v="0"/>
    <x v="1"/>
    <n v="44.054501100000003"/>
    <x v="1"/>
    <x v="1"/>
    <x v="175"/>
    <x v="1"/>
    <x v="2"/>
    <n v="56.195872459999997"/>
    <n v="2.3414946858333332"/>
    <s v="Stores"/>
  </r>
  <r>
    <n v="177"/>
    <s v="Giles"/>
    <s v="Sarah"/>
    <x v="176"/>
    <x v="0"/>
    <x v="4"/>
    <x v="0"/>
    <x v="0"/>
    <x v="4"/>
    <x v="0"/>
    <x v="1"/>
    <n v="43.534019929999999"/>
    <x v="1"/>
    <x v="1"/>
    <x v="176"/>
    <x v="1"/>
    <x v="2"/>
    <n v="61.494744779999998"/>
    <n v="2.5622810325000001"/>
    <s v="Stores"/>
  </r>
  <r>
    <n v="178"/>
    <s v="Layman"/>
    <s v="Angelica"/>
    <x v="177"/>
    <x v="0"/>
    <x v="3"/>
    <x v="0"/>
    <x v="0"/>
    <x v="3"/>
    <x v="0"/>
    <x v="1"/>
    <n v="42.636442809999998"/>
    <x v="1"/>
    <x v="1"/>
    <x v="177"/>
    <x v="1"/>
    <x v="2"/>
    <n v="60.090468129999998"/>
    <n v="2.5037695054166669"/>
    <s v="Stores"/>
  </r>
  <r>
    <n v="179"/>
    <s v="Martin"/>
    <s v="Michaela"/>
    <x v="178"/>
    <x v="0"/>
    <x v="3"/>
    <x v="0"/>
    <x v="0"/>
    <x v="3"/>
    <x v="0"/>
    <x v="1"/>
    <n v="44.245219059999997"/>
    <x v="1"/>
    <x v="1"/>
    <x v="178"/>
    <x v="5"/>
    <x v="2"/>
    <n v="66.315498439999999"/>
    <n v="2.7631457683333336"/>
    <s v="Stores"/>
  </r>
  <r>
    <n v="180"/>
    <s v="Williams"/>
    <s v="Michael"/>
    <x v="179"/>
    <x v="1"/>
    <x v="8"/>
    <x v="0"/>
    <x v="0"/>
    <x v="8"/>
    <x v="0"/>
    <x v="1"/>
    <n v="45.941242269999996"/>
    <x v="1"/>
    <x v="1"/>
    <x v="179"/>
    <x v="1"/>
    <x v="2"/>
    <n v="71.555702389999993"/>
    <n v="2.9814875995833328"/>
    <s v="Stores"/>
  </r>
  <r>
    <n v="181"/>
    <s v="Hoyt"/>
    <s v="Arnold"/>
    <x v="180"/>
    <x v="1"/>
    <x v="10"/>
    <x v="0"/>
    <x v="0"/>
    <x v="6"/>
    <x v="0"/>
    <x v="0"/>
    <n v="37.998904449999998"/>
    <x v="0"/>
    <x v="0"/>
    <x v="180"/>
    <x v="0"/>
    <x v="0"/>
    <n v="33.943805320000003"/>
    <n v="1.4143252216666669"/>
    <s v="Stores"/>
  </r>
  <r>
    <n v="182"/>
    <s v="Belliveau"/>
    <s v="Tina"/>
    <x v="181"/>
    <x v="0"/>
    <x v="3"/>
    <x v="0"/>
    <x v="0"/>
    <x v="3"/>
    <x v="0"/>
    <x v="0"/>
    <n v="33.403430999999998"/>
    <x v="0"/>
    <x v="1"/>
    <x v="181"/>
    <x v="1"/>
    <x v="2"/>
    <n v="46.923979330000002"/>
    <n v="1.9551658054166667"/>
    <s v="Stores"/>
  </r>
  <r>
    <n v="183"/>
    <s v="Hoffman"/>
    <s v="Marvin"/>
    <x v="182"/>
    <x v="1"/>
    <x v="63"/>
    <x v="0"/>
    <x v="0"/>
    <x v="29"/>
    <x v="0"/>
    <x v="1"/>
    <n v="40.342353170000003"/>
    <x v="1"/>
    <x v="1"/>
    <x v="182"/>
    <x v="1"/>
    <x v="2"/>
    <n v="40.233001489999999"/>
    <n v="1.6763750620833333"/>
    <s v="Stores"/>
  </r>
  <r>
    <n v="184"/>
    <s v="Slavin"/>
    <s v="Paul"/>
    <x v="183"/>
    <x v="1"/>
    <x v="60"/>
    <x v="0"/>
    <x v="0"/>
    <x v="27"/>
    <x v="0"/>
    <x v="0"/>
    <n v="37.808524550000001"/>
    <x v="0"/>
    <x v="1"/>
    <x v="183"/>
    <x v="1"/>
    <x v="0"/>
    <n v="29.161702170000002"/>
    <n v="1.2150709237500001"/>
    <s v="Stores"/>
  </r>
  <r>
    <n v="185"/>
    <s v="Rosenfeld"/>
    <s v="Mary"/>
    <x v="184"/>
    <x v="0"/>
    <x v="3"/>
    <x v="0"/>
    <x v="0"/>
    <x v="3"/>
    <x v="0"/>
    <x v="1"/>
    <n v="42.317152610000001"/>
    <x v="1"/>
    <x v="1"/>
    <x v="184"/>
    <x v="1"/>
    <x v="2"/>
    <n v="44.156912370000001"/>
    <n v="1.83987134875"/>
    <s v="Stores"/>
  </r>
  <r>
    <n v="186"/>
    <s v="Bryan"/>
    <s v="Larry"/>
    <x v="185"/>
    <x v="1"/>
    <x v="5"/>
    <x v="4"/>
    <x v="4"/>
    <x v="5"/>
    <x v="1"/>
    <x v="1"/>
    <n v="45.012630000000001"/>
    <x v="1"/>
    <x v="2"/>
    <x v="185"/>
    <x v="2"/>
    <x v="2"/>
    <n v="47.511210239999997"/>
    <n v="1.97963376"/>
    <s v="HeadOffice"/>
  </r>
  <r>
    <n v="187"/>
    <s v="Hines"/>
    <s v="Oswaldo"/>
    <x v="186"/>
    <x v="1"/>
    <x v="7"/>
    <x v="0"/>
    <x v="0"/>
    <x v="7"/>
    <x v="0"/>
    <x v="0"/>
    <n v="34.280475150000001"/>
    <x v="0"/>
    <x v="1"/>
    <x v="186"/>
    <x v="1"/>
    <x v="0"/>
    <n v="0"/>
    <n v="0"/>
    <s v="Stores"/>
  </r>
  <r>
    <n v="188"/>
    <s v="Finley"/>
    <s v="Anna"/>
    <x v="187"/>
    <x v="0"/>
    <x v="5"/>
    <x v="4"/>
    <x v="4"/>
    <x v="5"/>
    <x v="1"/>
    <x v="1"/>
    <n v="49.149729999999998"/>
    <x v="1"/>
    <x v="1"/>
    <x v="46"/>
    <x v="1"/>
    <x v="4"/>
    <n v="121.78519319999999"/>
    <n v="5.0743830499999998"/>
    <s v="HeadOffice"/>
  </r>
  <r>
    <n v="189"/>
    <s v="McCaffery"/>
    <s v="Francis"/>
    <x v="188"/>
    <x v="1"/>
    <x v="3"/>
    <x v="0"/>
    <x v="0"/>
    <x v="3"/>
    <x v="0"/>
    <x v="0"/>
    <n v="35.364925890000002"/>
    <x v="0"/>
    <x v="1"/>
    <x v="187"/>
    <x v="1"/>
    <x v="0"/>
    <n v="31.13908709"/>
    <n v="1.2974619620833334"/>
    <s v="Stores"/>
  </r>
  <r>
    <n v="190"/>
    <s v="Ditch"/>
    <s v="Diana"/>
    <x v="189"/>
    <x v="0"/>
    <x v="4"/>
    <x v="0"/>
    <x v="0"/>
    <x v="4"/>
    <x v="0"/>
    <x v="2"/>
    <n v="53.645860190000001"/>
    <x v="2"/>
    <x v="1"/>
    <x v="188"/>
    <x v="1"/>
    <x v="2"/>
    <n v="79.221022509999997"/>
    <n v="3.3008759379166661"/>
    <s v="Stores"/>
  </r>
  <r>
    <n v="191"/>
    <s v="Foster"/>
    <s v="Bonnie"/>
    <x v="190"/>
    <x v="0"/>
    <x v="5"/>
    <x v="4"/>
    <x v="4"/>
    <x v="5"/>
    <x v="1"/>
    <x v="1"/>
    <n v="43.934345"/>
    <x v="1"/>
    <x v="5"/>
    <x v="189"/>
    <x v="6"/>
    <x v="0"/>
    <n v="38.557818310000002"/>
    <n v="1.6065757629166668"/>
    <s v="HeadOffice"/>
  </r>
  <r>
    <n v="192"/>
    <s v="Mitchell"/>
    <s v="Mary"/>
    <x v="191"/>
    <x v="0"/>
    <x v="27"/>
    <x v="0"/>
    <x v="0"/>
    <x v="19"/>
    <x v="0"/>
    <x v="3"/>
    <n v="19.19153395"/>
    <x v="3"/>
    <x v="1"/>
    <x v="190"/>
    <x v="1"/>
    <x v="0"/>
    <n v="0"/>
    <n v="0"/>
    <s v="Stores"/>
  </r>
  <r>
    <n v="193"/>
    <s v="Peterson"/>
    <s v="Brenda"/>
    <x v="192"/>
    <x v="0"/>
    <x v="64"/>
    <x v="0"/>
    <x v="0"/>
    <x v="14"/>
    <x v="0"/>
    <x v="1"/>
    <n v="46.683675209999997"/>
    <x v="1"/>
    <x v="1"/>
    <x v="191"/>
    <x v="1"/>
    <x v="2"/>
    <n v="44.74428082"/>
    <n v="1.8643450341666667"/>
    <s v="Stores"/>
  </r>
  <r>
    <n v="194"/>
    <s v="Stokley"/>
    <s v="George"/>
    <x v="193"/>
    <x v="1"/>
    <x v="41"/>
    <x v="0"/>
    <x v="0"/>
    <x v="23"/>
    <x v="0"/>
    <x v="1"/>
    <n v="44.60240143"/>
    <x v="1"/>
    <x v="1"/>
    <x v="192"/>
    <x v="1"/>
    <x v="1"/>
    <n v="93.42104381"/>
    <n v="3.8925434920833335"/>
    <s v="Stores"/>
  </r>
  <r>
    <n v="195"/>
    <s v="Hauser"/>
    <s v="Harold"/>
    <x v="194"/>
    <x v="1"/>
    <x v="0"/>
    <x v="0"/>
    <x v="0"/>
    <x v="0"/>
    <x v="0"/>
    <x v="1"/>
    <n v="48.768694910000001"/>
    <x v="1"/>
    <x v="1"/>
    <x v="193"/>
    <x v="1"/>
    <x v="1"/>
    <n v="96.65594514"/>
    <n v="4.0273310474999997"/>
    <s v="Stores"/>
  </r>
  <r>
    <n v="196"/>
    <s v="Russell"/>
    <s v="James"/>
    <x v="195"/>
    <x v="1"/>
    <x v="11"/>
    <x v="0"/>
    <x v="0"/>
    <x v="1"/>
    <x v="0"/>
    <x v="2"/>
    <n v="50.764593439999999"/>
    <x v="2"/>
    <x v="1"/>
    <x v="194"/>
    <x v="1"/>
    <x v="2"/>
    <n v="71.732669229999999"/>
    <n v="2.9888612179166665"/>
    <s v="Stores"/>
  </r>
  <r>
    <n v="197"/>
    <s v="Mott"/>
    <s v="Daniel"/>
    <x v="196"/>
    <x v="1"/>
    <x v="65"/>
    <x v="0"/>
    <x v="0"/>
    <x v="19"/>
    <x v="0"/>
    <x v="2"/>
    <n v="59.015488769999997"/>
    <x v="2"/>
    <x v="1"/>
    <x v="195"/>
    <x v="1"/>
    <x v="1"/>
    <n v="109.2478897"/>
    <n v="4.551995404166667"/>
    <s v="Stores"/>
  </r>
  <r>
    <n v="198"/>
    <s v="Fernandez"/>
    <s v="Michael"/>
    <x v="197"/>
    <x v="1"/>
    <x v="66"/>
    <x v="0"/>
    <x v="0"/>
    <x v="18"/>
    <x v="0"/>
    <x v="0"/>
    <n v="35.986567379999997"/>
    <x v="0"/>
    <x v="1"/>
    <x v="196"/>
    <x v="1"/>
    <x v="0"/>
    <n v="12.57657646"/>
    <n v="0.52402401916666674"/>
    <s v="Stores"/>
  </r>
  <r>
    <n v="199"/>
    <s v="Burton"/>
    <s v="Norman"/>
    <x v="198"/>
    <x v="1"/>
    <x v="2"/>
    <x v="0"/>
    <x v="0"/>
    <x v="2"/>
    <x v="0"/>
    <x v="2"/>
    <n v="51.395170389999997"/>
    <x v="2"/>
    <x v="1"/>
    <x v="197"/>
    <x v="1"/>
    <x v="0"/>
    <n v="34.073957900000003"/>
    <n v="1.4197482458333335"/>
    <s v="Stores"/>
  </r>
  <r>
    <n v="200"/>
    <s v="Forrest"/>
    <s v="Tamara"/>
    <x v="199"/>
    <x v="0"/>
    <x v="15"/>
    <x v="0"/>
    <x v="0"/>
    <x v="10"/>
    <x v="0"/>
    <x v="2"/>
    <n v="57.433147630000001"/>
    <x v="2"/>
    <x v="1"/>
    <x v="198"/>
    <x v="1"/>
    <x v="4"/>
    <n v="154.81111279999999"/>
    <n v="6.4504630333333326"/>
    <s v="Stores"/>
  </r>
  <r>
    <n v="201"/>
    <s v="Britt"/>
    <s v="Robert"/>
    <x v="200"/>
    <x v="1"/>
    <x v="2"/>
    <x v="0"/>
    <x v="0"/>
    <x v="2"/>
    <x v="0"/>
    <x v="2"/>
    <n v="52.651018389999997"/>
    <x v="2"/>
    <x v="1"/>
    <x v="199"/>
    <x v="1"/>
    <x v="1"/>
    <n v="90.287612199999998"/>
    <n v="3.7619838416666669"/>
    <s v="Stores"/>
  </r>
  <r>
    <n v="202"/>
    <s v="Bennett"/>
    <s v="Jimmy"/>
    <x v="201"/>
    <x v="1"/>
    <x v="3"/>
    <x v="0"/>
    <x v="0"/>
    <x v="3"/>
    <x v="0"/>
    <x v="2"/>
    <n v="52.187403699999997"/>
    <x v="2"/>
    <x v="1"/>
    <x v="200"/>
    <x v="1"/>
    <x v="1"/>
    <n v="113.0661266"/>
    <n v="4.7110886083333332"/>
    <s v="Stores"/>
  </r>
  <r>
    <n v="203"/>
    <s v="Watkins"/>
    <s v="Caitlin"/>
    <x v="202"/>
    <x v="0"/>
    <x v="67"/>
    <x v="0"/>
    <x v="0"/>
    <x v="30"/>
    <x v="0"/>
    <x v="2"/>
    <n v="51.77301121"/>
    <x v="2"/>
    <x v="1"/>
    <x v="201"/>
    <x v="1"/>
    <x v="1"/>
    <n v="106.57300429999999"/>
    <n v="4.4405418458333328"/>
    <s v="Stores"/>
  </r>
  <r>
    <n v="204"/>
    <s v="Wann"/>
    <s v="Amy"/>
    <x v="203"/>
    <x v="0"/>
    <x v="4"/>
    <x v="0"/>
    <x v="0"/>
    <x v="4"/>
    <x v="0"/>
    <x v="0"/>
    <n v="35.116825329999998"/>
    <x v="0"/>
    <x v="1"/>
    <x v="202"/>
    <x v="1"/>
    <x v="0"/>
    <n v="12.103183209999999"/>
    <n v="0.5042993004166666"/>
    <s v="Stores"/>
  </r>
  <r>
    <n v="205"/>
    <s v="Roberson"/>
    <s v="Dennis"/>
    <x v="204"/>
    <x v="1"/>
    <x v="7"/>
    <x v="0"/>
    <x v="0"/>
    <x v="7"/>
    <x v="0"/>
    <x v="2"/>
    <n v="52.998935879999998"/>
    <x v="2"/>
    <x v="1"/>
    <x v="203"/>
    <x v="1"/>
    <x v="1"/>
    <n v="84.323849929999994"/>
    <n v="3.5134937470833334"/>
    <s v="Stores"/>
  </r>
  <r>
    <n v="206"/>
    <s v="Moore"/>
    <s v="Francis"/>
    <x v="205"/>
    <x v="1"/>
    <x v="22"/>
    <x v="0"/>
    <x v="0"/>
    <x v="16"/>
    <x v="0"/>
    <x v="1"/>
    <n v="43.730021370000003"/>
    <x v="1"/>
    <x v="1"/>
    <x v="204"/>
    <x v="1"/>
    <x v="2"/>
    <n v="66.346026969999997"/>
    <n v="2.7644177904166667"/>
    <s v="Stores"/>
  </r>
  <r>
    <n v="207"/>
    <s v="Johnson"/>
    <s v="Philip"/>
    <x v="206"/>
    <x v="1"/>
    <x v="2"/>
    <x v="0"/>
    <x v="0"/>
    <x v="2"/>
    <x v="0"/>
    <x v="1"/>
    <n v="40.938569889999997"/>
    <x v="1"/>
    <x v="1"/>
    <x v="205"/>
    <x v="1"/>
    <x v="0"/>
    <n v="0"/>
    <n v="0"/>
    <s v="Stores"/>
  </r>
  <r>
    <n v="208"/>
    <s v="Parker"/>
    <s v="Karen"/>
    <x v="207"/>
    <x v="0"/>
    <x v="41"/>
    <x v="0"/>
    <x v="0"/>
    <x v="23"/>
    <x v="0"/>
    <x v="3"/>
    <n v="18.959832240000001"/>
    <x v="3"/>
    <x v="1"/>
    <x v="206"/>
    <x v="1"/>
    <x v="0"/>
    <n v="0"/>
    <n v="0"/>
    <s v="Stores"/>
  </r>
  <r>
    <n v="209"/>
    <s v="Skipper"/>
    <s v="Maria"/>
    <x v="208"/>
    <x v="0"/>
    <x v="68"/>
    <x v="4"/>
    <x v="4"/>
    <x v="5"/>
    <x v="1"/>
    <x v="2"/>
    <n v="57.874560000000002"/>
    <x v="2"/>
    <x v="3"/>
    <x v="207"/>
    <x v="3"/>
    <x v="2"/>
    <n v="72.924198050000001"/>
    <n v="3.0385082520833331"/>
    <s v="HeadOffice"/>
  </r>
  <r>
    <n v="210"/>
    <s v="Klein"/>
    <s v="Jennifer"/>
    <x v="209"/>
    <x v="0"/>
    <x v="5"/>
    <x v="4"/>
    <x v="4"/>
    <x v="5"/>
    <x v="1"/>
    <x v="2"/>
    <n v="53.312967"/>
    <x v="2"/>
    <x v="5"/>
    <x v="208"/>
    <x v="6"/>
    <x v="0"/>
    <n v="0"/>
    <n v="0"/>
    <s v="HeadOffice"/>
  </r>
  <r>
    <n v="211"/>
    <s v="Vaughn"/>
    <s v="Robert"/>
    <x v="210"/>
    <x v="1"/>
    <x v="69"/>
    <x v="0"/>
    <x v="0"/>
    <x v="29"/>
    <x v="0"/>
    <x v="0"/>
    <n v="32.503078189999997"/>
    <x v="0"/>
    <x v="1"/>
    <x v="209"/>
    <x v="1"/>
    <x v="0"/>
    <n v="0"/>
    <n v="0"/>
    <s v="Stores"/>
  </r>
  <r>
    <n v="212"/>
    <s v="Anthony"/>
    <s v="Juan"/>
    <x v="211"/>
    <x v="1"/>
    <x v="70"/>
    <x v="0"/>
    <x v="0"/>
    <x v="7"/>
    <x v="0"/>
    <x v="0"/>
    <n v="36.381841770000001"/>
    <x v="0"/>
    <x v="1"/>
    <x v="210"/>
    <x v="1"/>
    <x v="0"/>
    <n v="33.528798090000002"/>
    <n v="1.3970332537500001"/>
    <s v="Stores"/>
  </r>
  <r>
    <n v="213"/>
    <s v="Lavalley"/>
    <s v="Glen"/>
    <x v="212"/>
    <x v="1"/>
    <x v="30"/>
    <x v="0"/>
    <x v="0"/>
    <x v="20"/>
    <x v="0"/>
    <x v="1"/>
    <n v="44.847277689999999"/>
    <x v="1"/>
    <x v="1"/>
    <x v="211"/>
    <x v="1"/>
    <x v="2"/>
    <n v="61.731705239999997"/>
    <n v="2.5721543849999997"/>
    <s v="Stores"/>
  </r>
  <r>
    <n v="214"/>
    <s v="Bryant"/>
    <s v="Minerva"/>
    <x v="213"/>
    <x v="0"/>
    <x v="71"/>
    <x v="0"/>
    <x v="0"/>
    <x v="18"/>
    <x v="0"/>
    <x v="3"/>
    <n v="12.6843222"/>
    <x v="3"/>
    <x v="1"/>
    <x v="212"/>
    <x v="1"/>
    <x v="0"/>
    <n v="0"/>
    <n v="0"/>
    <s v="Stores"/>
  </r>
  <r>
    <n v="215"/>
    <s v="Elmore"/>
    <s v="Alfred"/>
    <x v="214"/>
    <x v="1"/>
    <x v="3"/>
    <x v="0"/>
    <x v="0"/>
    <x v="3"/>
    <x v="0"/>
    <x v="2"/>
    <n v="54.432160369999998"/>
    <x v="2"/>
    <x v="1"/>
    <x v="213"/>
    <x v="1"/>
    <x v="1"/>
    <n v="111.0545762"/>
    <n v="4.627274008333333"/>
    <s v="Stores"/>
  </r>
  <r>
    <n v="216"/>
    <s v="Johnson"/>
    <s v="Billy"/>
    <x v="215"/>
    <x v="1"/>
    <x v="22"/>
    <x v="0"/>
    <x v="0"/>
    <x v="16"/>
    <x v="0"/>
    <x v="5"/>
    <n v="60.373049209999998"/>
    <x v="5"/>
    <x v="1"/>
    <x v="214"/>
    <x v="1"/>
    <x v="3"/>
    <n v="174.68451709999999"/>
    <n v="7.2785215458333337"/>
    <s v="Stores"/>
  </r>
  <r>
    <n v="217"/>
    <s v="Ceaser"/>
    <s v="Mary"/>
    <x v="216"/>
    <x v="0"/>
    <x v="5"/>
    <x v="4"/>
    <x v="4"/>
    <x v="5"/>
    <x v="1"/>
    <x v="0"/>
    <n v="37.098382999999998"/>
    <x v="0"/>
    <x v="3"/>
    <x v="215"/>
    <x v="3"/>
    <x v="2"/>
    <n v="46.771190650000001"/>
    <n v="1.9487996104166665"/>
    <s v="HeadOffice"/>
  </r>
  <r>
    <n v="218"/>
    <s v="Collier"/>
    <s v="Steven"/>
    <x v="217"/>
    <x v="1"/>
    <x v="5"/>
    <x v="4"/>
    <x v="4"/>
    <x v="5"/>
    <x v="1"/>
    <x v="1"/>
    <n v="44.932589999999998"/>
    <x v="1"/>
    <x v="2"/>
    <x v="216"/>
    <x v="2"/>
    <x v="2"/>
    <n v="41.624917359999998"/>
    <n v="1.7343715566666664"/>
    <s v="HeadOffice"/>
  </r>
  <r>
    <n v="219"/>
    <s v="Aaron"/>
    <s v="Michael"/>
    <x v="218"/>
    <x v="1"/>
    <x v="3"/>
    <x v="0"/>
    <x v="0"/>
    <x v="3"/>
    <x v="0"/>
    <x v="1"/>
    <n v="43.911641670000002"/>
    <x v="1"/>
    <x v="1"/>
    <x v="217"/>
    <x v="1"/>
    <x v="1"/>
    <n v="95.416804299999995"/>
    <n v="3.9757001791666666"/>
    <s v="Stores"/>
  </r>
  <r>
    <n v="220"/>
    <s v="Moultrie"/>
    <s v="Kevin"/>
    <x v="219"/>
    <x v="1"/>
    <x v="3"/>
    <x v="0"/>
    <x v="0"/>
    <x v="3"/>
    <x v="0"/>
    <x v="1"/>
    <n v="45.457835609999997"/>
    <x v="1"/>
    <x v="1"/>
    <x v="218"/>
    <x v="1"/>
    <x v="0"/>
    <n v="22.491325539999998"/>
    <n v="0.93713856416666663"/>
    <s v="Stores"/>
  </r>
  <r>
    <n v="221"/>
    <s v="Witt"/>
    <s v="Melissa"/>
    <x v="220"/>
    <x v="0"/>
    <x v="13"/>
    <x v="0"/>
    <x v="0"/>
    <x v="10"/>
    <x v="0"/>
    <x v="0"/>
    <n v="37.496574440000003"/>
    <x v="0"/>
    <x v="0"/>
    <x v="219"/>
    <x v="0"/>
    <x v="2"/>
    <n v="59.387944480000002"/>
    <n v="2.474497686666667"/>
    <s v="Stores"/>
  </r>
  <r>
    <n v="222"/>
    <s v="Duvall"/>
    <s v="Gina"/>
    <x v="221"/>
    <x v="0"/>
    <x v="5"/>
    <x v="4"/>
    <x v="4"/>
    <x v="5"/>
    <x v="1"/>
    <x v="1"/>
    <n v="49.678440000000002"/>
    <x v="1"/>
    <x v="2"/>
    <x v="220"/>
    <x v="2"/>
    <x v="2"/>
    <n v="57.227869920000003"/>
    <n v="2.3844945800000001"/>
    <s v="HeadOffice"/>
  </r>
  <r>
    <n v="223"/>
    <s v="Willard"/>
    <s v="Jeffrey"/>
    <x v="222"/>
    <x v="1"/>
    <x v="22"/>
    <x v="0"/>
    <x v="0"/>
    <x v="16"/>
    <x v="0"/>
    <x v="1"/>
    <n v="42.789665159999998"/>
    <x v="1"/>
    <x v="1"/>
    <x v="221"/>
    <x v="1"/>
    <x v="2"/>
    <n v="45.139335539999998"/>
    <n v="1.8808056474999999"/>
    <s v="Stores"/>
  </r>
  <r>
    <n v="224"/>
    <s v="Jacobs"/>
    <s v="Thomas"/>
    <x v="223"/>
    <x v="1"/>
    <x v="3"/>
    <x v="0"/>
    <x v="0"/>
    <x v="3"/>
    <x v="0"/>
    <x v="0"/>
    <n v="34.808018879999999"/>
    <x v="0"/>
    <x v="0"/>
    <x v="222"/>
    <x v="0"/>
    <x v="2"/>
    <n v="50.518600739999997"/>
    <n v="2.1049416974999997"/>
    <s v="Stores"/>
  </r>
  <r>
    <n v="225"/>
    <s v="Lopes"/>
    <s v="Larry"/>
    <x v="224"/>
    <x v="1"/>
    <x v="72"/>
    <x v="0"/>
    <x v="0"/>
    <x v="3"/>
    <x v="0"/>
    <x v="1"/>
    <n v="44.716394950000002"/>
    <x v="1"/>
    <x v="1"/>
    <x v="223"/>
    <x v="1"/>
    <x v="2"/>
    <n v="62.154823819999997"/>
    <n v="2.5897843258333331"/>
    <s v="Stores"/>
  </r>
  <r>
    <n v="226"/>
    <s v="Wolfram"/>
    <s v="Betty"/>
    <x v="225"/>
    <x v="0"/>
    <x v="4"/>
    <x v="0"/>
    <x v="0"/>
    <x v="4"/>
    <x v="0"/>
    <x v="0"/>
    <n v="39.935364290000003"/>
    <x v="0"/>
    <x v="0"/>
    <x v="224"/>
    <x v="0"/>
    <x v="0"/>
    <n v="16.055530999999998"/>
    <n v="0.66898045833333319"/>
    <s v="Stores"/>
  </r>
  <r>
    <n v="227"/>
    <s v="Dunn"/>
    <s v="Heather"/>
    <x v="226"/>
    <x v="0"/>
    <x v="7"/>
    <x v="0"/>
    <x v="0"/>
    <x v="7"/>
    <x v="0"/>
    <x v="1"/>
    <n v="47.500432930000002"/>
    <x v="1"/>
    <x v="1"/>
    <x v="225"/>
    <x v="1"/>
    <x v="1"/>
    <n v="85.378661469999997"/>
    <n v="3.5574442279166667"/>
    <s v="Stores"/>
  </r>
  <r>
    <n v="228"/>
    <s v="Kroon"/>
    <s v="Brent"/>
    <x v="227"/>
    <x v="1"/>
    <x v="5"/>
    <x v="4"/>
    <x v="4"/>
    <x v="5"/>
    <x v="1"/>
    <x v="1"/>
    <n v="44.185803"/>
    <x v="1"/>
    <x v="5"/>
    <x v="226"/>
    <x v="6"/>
    <x v="0"/>
    <n v="0"/>
    <n v="0"/>
    <s v="HeadOffice"/>
  </r>
  <r>
    <n v="229"/>
    <s v="Finke"/>
    <s v="Michael"/>
    <x v="228"/>
    <x v="1"/>
    <x v="3"/>
    <x v="0"/>
    <x v="0"/>
    <x v="3"/>
    <x v="0"/>
    <x v="1"/>
    <n v="41.604504609999999"/>
    <x v="1"/>
    <x v="1"/>
    <x v="227"/>
    <x v="1"/>
    <x v="0"/>
    <n v="39.675471770000001"/>
    <n v="1.6531446570833335"/>
    <s v="Stores"/>
  </r>
  <r>
    <n v="230"/>
    <s v="Hulett"/>
    <s v="Florence"/>
    <x v="229"/>
    <x v="0"/>
    <x v="73"/>
    <x v="0"/>
    <x v="0"/>
    <x v="1"/>
    <x v="0"/>
    <x v="1"/>
    <n v="44.22969208"/>
    <x v="1"/>
    <x v="1"/>
    <x v="228"/>
    <x v="1"/>
    <x v="2"/>
    <n v="57.18578016"/>
    <n v="2.3827408400000003"/>
    <s v="Stores"/>
  </r>
  <r>
    <n v="231"/>
    <s v="Ponce"/>
    <s v="Melanie"/>
    <x v="230"/>
    <x v="0"/>
    <x v="7"/>
    <x v="0"/>
    <x v="0"/>
    <x v="7"/>
    <x v="0"/>
    <x v="0"/>
    <n v="37.299116599999998"/>
    <x v="0"/>
    <x v="0"/>
    <x v="229"/>
    <x v="0"/>
    <x v="0"/>
    <n v="38.100790379999999"/>
    <n v="1.5875329325"/>
    <s v="Stores"/>
  </r>
  <r>
    <n v="232"/>
    <s v="Ellis"/>
    <s v="Jeri"/>
    <x v="231"/>
    <x v="0"/>
    <x v="49"/>
    <x v="0"/>
    <x v="0"/>
    <x v="12"/>
    <x v="0"/>
    <x v="1"/>
    <n v="42.464070749999998"/>
    <x v="1"/>
    <x v="1"/>
    <x v="230"/>
    <x v="1"/>
    <x v="1"/>
    <n v="118.5860854"/>
    <n v="4.9410868916666661"/>
    <s v="Stores"/>
  </r>
  <r>
    <n v="233"/>
    <s v="Cox"/>
    <s v="Conrad"/>
    <x v="232"/>
    <x v="1"/>
    <x v="5"/>
    <x v="4"/>
    <x v="4"/>
    <x v="5"/>
    <x v="1"/>
    <x v="0"/>
    <n v="39.314570000000003"/>
    <x v="0"/>
    <x v="2"/>
    <x v="231"/>
    <x v="2"/>
    <x v="0"/>
    <n v="28.89700216"/>
    <n v="1.2040417566666666"/>
    <s v="HeadOffice"/>
  </r>
  <r>
    <n v="234"/>
    <s v="Smith"/>
    <s v="Raymond"/>
    <x v="233"/>
    <x v="1"/>
    <x v="4"/>
    <x v="0"/>
    <x v="0"/>
    <x v="4"/>
    <x v="0"/>
    <x v="1"/>
    <n v="43.35590303"/>
    <x v="1"/>
    <x v="1"/>
    <x v="232"/>
    <x v="1"/>
    <x v="2"/>
    <n v="73.39635973"/>
    <n v="3.0581816554166665"/>
    <s v="Stores"/>
  </r>
  <r>
    <n v="235"/>
    <s v="Banks"/>
    <s v="Ryan"/>
    <x v="234"/>
    <x v="1"/>
    <x v="4"/>
    <x v="0"/>
    <x v="0"/>
    <x v="4"/>
    <x v="0"/>
    <x v="1"/>
    <n v="48.484619619999997"/>
    <x v="1"/>
    <x v="1"/>
    <x v="233"/>
    <x v="1"/>
    <x v="1"/>
    <n v="86.862415589999998"/>
    <n v="3.6192673162500002"/>
    <s v="Stores"/>
  </r>
  <r>
    <n v="236"/>
    <s v="Kendall"/>
    <s v="Bernadette"/>
    <x v="235"/>
    <x v="0"/>
    <x v="2"/>
    <x v="0"/>
    <x v="0"/>
    <x v="2"/>
    <x v="0"/>
    <x v="1"/>
    <n v="45.288808250000002"/>
    <x v="1"/>
    <x v="0"/>
    <x v="234"/>
    <x v="0"/>
    <x v="1"/>
    <n v="106.77330329999999"/>
    <n v="4.4488876375000004"/>
    <s v="Stores"/>
  </r>
  <r>
    <n v="237"/>
    <s v="Fernandez"/>
    <s v="Brian"/>
    <x v="236"/>
    <x v="1"/>
    <x v="10"/>
    <x v="0"/>
    <x v="0"/>
    <x v="6"/>
    <x v="0"/>
    <x v="0"/>
    <n v="34.544528120000003"/>
    <x v="0"/>
    <x v="0"/>
    <x v="235"/>
    <x v="0"/>
    <x v="0"/>
    <n v="0"/>
    <n v="0"/>
    <s v="Stores"/>
  </r>
  <r>
    <n v="238"/>
    <s v="Labrie"/>
    <s v="Vicky"/>
    <x v="237"/>
    <x v="0"/>
    <x v="74"/>
    <x v="0"/>
    <x v="0"/>
    <x v="25"/>
    <x v="0"/>
    <x v="2"/>
    <n v="51.786537600000003"/>
    <x v="2"/>
    <x v="1"/>
    <x v="236"/>
    <x v="1"/>
    <x v="1"/>
    <n v="107.83435729999999"/>
    <n v="4.4930982208333328"/>
    <s v="Stores"/>
  </r>
  <r>
    <n v="239"/>
    <s v="Ash"/>
    <s v="Christopher"/>
    <x v="238"/>
    <x v="1"/>
    <x v="22"/>
    <x v="0"/>
    <x v="0"/>
    <x v="16"/>
    <x v="0"/>
    <x v="1"/>
    <n v="43.466962930000001"/>
    <x v="1"/>
    <x v="1"/>
    <x v="237"/>
    <x v="1"/>
    <x v="0"/>
    <n v="10.68473537"/>
    <n v="0.44519730708333338"/>
    <s v="Stores"/>
  </r>
  <r>
    <n v="240"/>
    <s v="Salisbury"/>
    <s v="Susan"/>
    <x v="239"/>
    <x v="0"/>
    <x v="75"/>
    <x v="0"/>
    <x v="0"/>
    <x v="24"/>
    <x v="0"/>
    <x v="0"/>
    <n v="37.711979339999999"/>
    <x v="0"/>
    <x v="1"/>
    <x v="238"/>
    <x v="1"/>
    <x v="0"/>
    <n v="31.995645079999999"/>
    <n v="1.3331518783333334"/>
    <s v="Stores"/>
  </r>
  <r>
    <n v="241"/>
    <s v="Healy"/>
    <s v="Ann"/>
    <x v="240"/>
    <x v="0"/>
    <x v="76"/>
    <x v="0"/>
    <x v="0"/>
    <x v="1"/>
    <x v="0"/>
    <x v="2"/>
    <n v="51.031459439999999"/>
    <x v="2"/>
    <x v="0"/>
    <x v="239"/>
    <x v="0"/>
    <x v="4"/>
    <n v="131.02348900000001"/>
    <n v="5.4593120416666672"/>
    <s v="Stores"/>
  </r>
  <r>
    <n v="242"/>
    <s v="Blake"/>
    <s v="Edward"/>
    <x v="241"/>
    <x v="1"/>
    <x v="10"/>
    <x v="0"/>
    <x v="0"/>
    <x v="6"/>
    <x v="0"/>
    <x v="2"/>
    <n v="54.492848080000002"/>
    <x v="2"/>
    <x v="1"/>
    <x v="240"/>
    <x v="1"/>
    <x v="4"/>
    <n v="123.5629654"/>
    <n v="5.1484568916666662"/>
    <s v="Stores"/>
  </r>
  <r>
    <n v="243"/>
    <s v="Vega"/>
    <s v="Yoshiko"/>
    <x v="242"/>
    <x v="0"/>
    <x v="77"/>
    <x v="0"/>
    <x v="0"/>
    <x v="7"/>
    <x v="0"/>
    <x v="4"/>
    <n v="28.917247100000001"/>
    <x v="4"/>
    <x v="1"/>
    <x v="241"/>
    <x v="1"/>
    <x v="0"/>
    <n v="21.039048810000001"/>
    <n v="0.87662703375000006"/>
    <s v="Stores"/>
  </r>
  <r>
    <n v="244"/>
    <s v="Hamlin"/>
    <s v="Francis"/>
    <x v="243"/>
    <x v="0"/>
    <x v="34"/>
    <x v="0"/>
    <x v="0"/>
    <x v="21"/>
    <x v="0"/>
    <x v="2"/>
    <n v="55.708899070000001"/>
    <x v="2"/>
    <x v="1"/>
    <x v="242"/>
    <x v="1"/>
    <x v="3"/>
    <n v="173.8371942"/>
    <n v="7.243216425"/>
    <s v="Stores"/>
  </r>
  <r>
    <n v="245"/>
    <s v="Adams"/>
    <s v="Andre"/>
    <x v="244"/>
    <x v="1"/>
    <x v="5"/>
    <x v="5"/>
    <x v="0"/>
    <x v="5"/>
    <x v="0"/>
    <x v="1"/>
    <n v="43.190641540000001"/>
    <x v="1"/>
    <x v="0"/>
    <x v="243"/>
    <x v="0"/>
    <x v="0"/>
    <n v="20.937049250000001"/>
    <n v="0.87237705208333338"/>
    <s v="Stores"/>
  </r>
  <r>
    <n v="246"/>
    <s v="Carruth"/>
    <s v="Mary"/>
    <x v="245"/>
    <x v="0"/>
    <x v="78"/>
    <x v="0"/>
    <x v="0"/>
    <x v="19"/>
    <x v="0"/>
    <x v="0"/>
    <n v="38.107201230000001"/>
    <x v="0"/>
    <x v="1"/>
    <x v="244"/>
    <x v="1"/>
    <x v="2"/>
    <n v="47.542044130000001"/>
    <n v="1.9809185054166667"/>
    <s v="Stores"/>
  </r>
  <r>
    <n v="247"/>
    <s v="Turner"/>
    <s v="Robert"/>
    <x v="246"/>
    <x v="1"/>
    <x v="5"/>
    <x v="5"/>
    <x v="0"/>
    <x v="5"/>
    <x v="0"/>
    <x v="0"/>
    <n v="37.742389410000001"/>
    <x v="0"/>
    <x v="1"/>
    <x v="245"/>
    <x v="1"/>
    <x v="0"/>
    <n v="30.815526120000001"/>
    <n v="1.2839802550000001"/>
    <s v="Stores"/>
  </r>
  <r>
    <n v="248"/>
    <s v="Norris"/>
    <s v="Kristin"/>
    <x v="247"/>
    <x v="0"/>
    <x v="79"/>
    <x v="0"/>
    <x v="0"/>
    <x v="20"/>
    <x v="0"/>
    <x v="0"/>
    <n v="36.489491450000003"/>
    <x v="0"/>
    <x v="0"/>
    <x v="246"/>
    <x v="0"/>
    <x v="0"/>
    <n v="27.601266859999999"/>
    <n v="1.1500527858333334"/>
    <s v="Stores"/>
  </r>
  <r>
    <n v="249"/>
    <s v="Wiley"/>
    <s v="Mary"/>
    <x v="248"/>
    <x v="0"/>
    <x v="80"/>
    <x v="0"/>
    <x v="0"/>
    <x v="7"/>
    <x v="0"/>
    <x v="2"/>
    <n v="54.750645290000001"/>
    <x v="2"/>
    <x v="1"/>
    <x v="247"/>
    <x v="1"/>
    <x v="4"/>
    <n v="152.12449240000001"/>
    <n v="6.3385205166666667"/>
    <s v="Stores"/>
  </r>
  <r>
    <n v="250"/>
    <s v="Francis"/>
    <s v="Jocelyn"/>
    <x v="249"/>
    <x v="0"/>
    <x v="3"/>
    <x v="0"/>
    <x v="0"/>
    <x v="3"/>
    <x v="0"/>
    <x v="1"/>
    <n v="44.77484922"/>
    <x v="1"/>
    <x v="1"/>
    <x v="248"/>
    <x v="1"/>
    <x v="0"/>
    <n v="39.57679255"/>
    <n v="1.6490330229166668"/>
    <s v="Stores"/>
  </r>
  <r>
    <n v="251"/>
    <s v="Goff"/>
    <s v="Phillip"/>
    <x v="250"/>
    <x v="1"/>
    <x v="0"/>
    <x v="0"/>
    <x v="0"/>
    <x v="0"/>
    <x v="0"/>
    <x v="2"/>
    <n v="56.111449120000003"/>
    <x v="2"/>
    <x v="0"/>
    <x v="249"/>
    <x v="0"/>
    <x v="3"/>
    <n v="174.86472810000001"/>
    <n v="7.2860303374999997"/>
    <s v="Stores"/>
  </r>
  <r>
    <n v="252"/>
    <s v="Reese"/>
    <s v="Amanda"/>
    <x v="251"/>
    <x v="0"/>
    <x v="30"/>
    <x v="0"/>
    <x v="0"/>
    <x v="20"/>
    <x v="0"/>
    <x v="0"/>
    <n v="34.114918760000002"/>
    <x v="0"/>
    <x v="1"/>
    <x v="250"/>
    <x v="1"/>
    <x v="0"/>
    <n v="4.006486432"/>
    <n v="0.16693693466666668"/>
    <s v="Stores"/>
  </r>
  <r>
    <n v="253"/>
    <s v="Keating"/>
    <s v="David"/>
    <x v="252"/>
    <x v="1"/>
    <x v="81"/>
    <x v="0"/>
    <x v="0"/>
    <x v="3"/>
    <x v="0"/>
    <x v="0"/>
    <n v="35.972281150000001"/>
    <x v="0"/>
    <x v="1"/>
    <x v="251"/>
    <x v="1"/>
    <x v="2"/>
    <n v="65.577231159999997"/>
    <n v="2.7323846316666662"/>
    <s v="Stores"/>
  </r>
  <r>
    <n v="254"/>
    <s v="McLaren"/>
    <s v="Francis"/>
    <x v="253"/>
    <x v="1"/>
    <x v="36"/>
    <x v="0"/>
    <x v="0"/>
    <x v="22"/>
    <x v="0"/>
    <x v="0"/>
    <n v="31.478567229999999"/>
    <x v="0"/>
    <x v="1"/>
    <x v="252"/>
    <x v="1"/>
    <x v="0"/>
    <n v="0"/>
    <n v="0"/>
    <s v="Stores"/>
  </r>
  <r>
    <n v="255"/>
    <s v="Colucci"/>
    <s v="Evelyn"/>
    <x v="254"/>
    <x v="0"/>
    <x v="30"/>
    <x v="0"/>
    <x v="0"/>
    <x v="20"/>
    <x v="0"/>
    <x v="0"/>
    <n v="35.725835699999998"/>
    <x v="0"/>
    <x v="1"/>
    <x v="253"/>
    <x v="1"/>
    <x v="2"/>
    <n v="44.50048614"/>
    <n v="1.8541869225000001"/>
    <s v="Stores"/>
  </r>
  <r>
    <n v="256"/>
    <s v="Wilson"/>
    <s v="Beverly"/>
    <x v="255"/>
    <x v="0"/>
    <x v="82"/>
    <x v="0"/>
    <x v="0"/>
    <x v="20"/>
    <x v="0"/>
    <x v="0"/>
    <n v="30.610407930000001"/>
    <x v="0"/>
    <x v="1"/>
    <x v="254"/>
    <x v="1"/>
    <x v="0"/>
    <n v="0"/>
    <n v="0"/>
    <s v="Stores"/>
  </r>
  <r>
    <n v="257"/>
    <s v="Thomas"/>
    <s v="Ramon"/>
    <x v="256"/>
    <x v="1"/>
    <x v="83"/>
    <x v="0"/>
    <x v="0"/>
    <x v="13"/>
    <x v="0"/>
    <x v="1"/>
    <n v="44.57034084"/>
    <x v="1"/>
    <x v="1"/>
    <x v="255"/>
    <x v="1"/>
    <x v="1"/>
    <n v="91.352916179999994"/>
    <n v="3.8063715074999998"/>
    <s v="Stores"/>
  </r>
  <r>
    <n v="258"/>
    <s v="Barnard"/>
    <s v="Georgia"/>
    <x v="257"/>
    <x v="0"/>
    <x v="43"/>
    <x v="0"/>
    <x v="0"/>
    <x v="13"/>
    <x v="0"/>
    <x v="0"/>
    <n v="38.196266119999997"/>
    <x v="0"/>
    <x v="0"/>
    <x v="256"/>
    <x v="0"/>
    <x v="2"/>
    <n v="59.957570310000001"/>
    <n v="2.4982320962500002"/>
    <s v="Stores"/>
  </r>
  <r>
    <n v="259"/>
    <s v="Perez"/>
    <s v="Erin"/>
    <x v="258"/>
    <x v="0"/>
    <x v="4"/>
    <x v="0"/>
    <x v="0"/>
    <x v="4"/>
    <x v="0"/>
    <x v="0"/>
    <n v="38.316404120000001"/>
    <x v="0"/>
    <x v="1"/>
    <x v="257"/>
    <x v="1"/>
    <x v="0"/>
    <n v="28.538026540000001"/>
    <n v="1.1890844391666666"/>
    <s v="Stores"/>
  </r>
  <r>
    <n v="260"/>
    <s v="Lindo"/>
    <s v="Susan"/>
    <x v="259"/>
    <x v="0"/>
    <x v="84"/>
    <x v="0"/>
    <x v="0"/>
    <x v="20"/>
    <x v="0"/>
    <x v="2"/>
    <n v="54.600356410000003"/>
    <x v="2"/>
    <x v="1"/>
    <x v="258"/>
    <x v="1"/>
    <x v="1"/>
    <n v="112.6071529"/>
    <n v="4.6919647041666668"/>
    <s v="Stores"/>
  </r>
  <r>
    <n v="261"/>
    <s v="Furman"/>
    <s v="David"/>
    <x v="260"/>
    <x v="1"/>
    <x v="12"/>
    <x v="0"/>
    <x v="0"/>
    <x v="9"/>
    <x v="0"/>
    <x v="2"/>
    <n v="52.623388149999997"/>
    <x v="2"/>
    <x v="1"/>
    <x v="259"/>
    <x v="1"/>
    <x v="1"/>
    <n v="84.609132099999997"/>
    <n v="3.5253805041666668"/>
    <s v="Stores"/>
  </r>
  <r>
    <n v="262"/>
    <s v="Neill"/>
    <s v="Kelly"/>
    <x v="261"/>
    <x v="1"/>
    <x v="5"/>
    <x v="5"/>
    <x v="0"/>
    <x v="5"/>
    <x v="0"/>
    <x v="0"/>
    <n v="32.627567630000001"/>
    <x v="0"/>
    <x v="1"/>
    <x v="260"/>
    <x v="1"/>
    <x v="0"/>
    <n v="20.526089890000002"/>
    <n v="0.85525374541666677"/>
    <s v="Stores"/>
  </r>
  <r>
    <n v="263"/>
    <s v="Hilyard"/>
    <s v="Brian"/>
    <x v="262"/>
    <x v="1"/>
    <x v="5"/>
    <x v="5"/>
    <x v="0"/>
    <x v="5"/>
    <x v="0"/>
    <x v="4"/>
    <n v="29.37409177"/>
    <x v="4"/>
    <x v="1"/>
    <x v="261"/>
    <x v="1"/>
    <x v="0"/>
    <n v="0"/>
    <n v="0"/>
    <s v="Stores"/>
  </r>
  <r>
    <n v="264"/>
    <s v="Harder"/>
    <s v="Gary"/>
    <x v="263"/>
    <x v="1"/>
    <x v="48"/>
    <x v="0"/>
    <x v="0"/>
    <x v="22"/>
    <x v="0"/>
    <x v="0"/>
    <n v="36.147791439999999"/>
    <x v="0"/>
    <x v="1"/>
    <x v="262"/>
    <x v="1"/>
    <x v="0"/>
    <n v="26.701372330000002"/>
    <n v="1.1125571804166667"/>
    <s v="Stores"/>
  </r>
  <r>
    <n v="265"/>
    <s v="Goode"/>
    <s v="Todd"/>
    <x v="264"/>
    <x v="1"/>
    <x v="85"/>
    <x v="0"/>
    <x v="0"/>
    <x v="13"/>
    <x v="0"/>
    <x v="1"/>
    <n v="46.192071849999998"/>
    <x v="1"/>
    <x v="1"/>
    <x v="263"/>
    <x v="1"/>
    <x v="0"/>
    <n v="28.784164050000001"/>
    <n v="1.19934016875"/>
    <s v="Stores"/>
  </r>
  <r>
    <n v="266"/>
    <s v="Dunn"/>
    <s v="Barbara"/>
    <x v="265"/>
    <x v="0"/>
    <x v="4"/>
    <x v="0"/>
    <x v="0"/>
    <x v="4"/>
    <x v="0"/>
    <x v="0"/>
    <n v="32.168382010000002"/>
    <x v="0"/>
    <x v="1"/>
    <x v="264"/>
    <x v="1"/>
    <x v="2"/>
    <n v="40.495751130000002"/>
    <n v="1.6873229637500002"/>
    <s v="Stores"/>
  </r>
  <r>
    <n v="267"/>
    <s v="Leblanc"/>
    <s v="Louis"/>
    <x v="266"/>
    <x v="1"/>
    <x v="86"/>
    <x v="0"/>
    <x v="0"/>
    <x v="3"/>
    <x v="0"/>
    <x v="0"/>
    <n v="39.948192169999999"/>
    <x v="0"/>
    <x v="1"/>
    <x v="265"/>
    <x v="1"/>
    <x v="2"/>
    <n v="49.905483220000001"/>
    <n v="2.0793951341666665"/>
    <s v="Stores"/>
  </r>
  <r>
    <n v="268"/>
    <s v="Geist"/>
    <s v="Gregory"/>
    <x v="267"/>
    <x v="1"/>
    <x v="75"/>
    <x v="0"/>
    <x v="0"/>
    <x v="24"/>
    <x v="0"/>
    <x v="1"/>
    <n v="44.770639170000003"/>
    <x v="1"/>
    <x v="1"/>
    <x v="266"/>
    <x v="1"/>
    <x v="2"/>
    <n v="71.622404900000006"/>
    <n v="2.9842668708333338"/>
    <s v="Stores"/>
  </r>
  <r>
    <n v="269"/>
    <s v="McCann"/>
    <s v="Hazel"/>
    <x v="268"/>
    <x v="0"/>
    <x v="13"/>
    <x v="0"/>
    <x v="0"/>
    <x v="10"/>
    <x v="0"/>
    <x v="1"/>
    <n v="40.235646430000003"/>
    <x v="1"/>
    <x v="0"/>
    <x v="267"/>
    <x v="0"/>
    <x v="0"/>
    <n v="22.726006980000001"/>
    <n v="0.94691695750000004"/>
    <s v="Stores"/>
  </r>
  <r>
    <n v="270"/>
    <s v="Logan"/>
    <s v="James"/>
    <x v="269"/>
    <x v="1"/>
    <x v="11"/>
    <x v="0"/>
    <x v="0"/>
    <x v="1"/>
    <x v="0"/>
    <x v="1"/>
    <n v="47.786469199999999"/>
    <x v="1"/>
    <x v="1"/>
    <x v="268"/>
    <x v="1"/>
    <x v="0"/>
    <n v="20.112264880000001"/>
    <n v="0.83801103666666676"/>
    <s v="Stores"/>
  </r>
  <r>
    <n v="271"/>
    <s v="Salinas"/>
    <s v="Ernest"/>
    <x v="270"/>
    <x v="1"/>
    <x v="68"/>
    <x v="5"/>
    <x v="0"/>
    <x v="5"/>
    <x v="0"/>
    <x v="4"/>
    <n v="21.960855039999998"/>
    <x v="4"/>
    <x v="1"/>
    <x v="269"/>
    <x v="1"/>
    <x v="0"/>
    <n v="0"/>
    <n v="0"/>
    <s v="Stores"/>
  </r>
  <r>
    <n v="272"/>
    <s v="Sherman"/>
    <s v="Viola"/>
    <x v="271"/>
    <x v="0"/>
    <x v="22"/>
    <x v="0"/>
    <x v="0"/>
    <x v="16"/>
    <x v="0"/>
    <x v="1"/>
    <n v="49.238548020000003"/>
    <x v="1"/>
    <x v="1"/>
    <x v="270"/>
    <x v="1"/>
    <x v="2"/>
    <n v="75.604926239999998"/>
    <n v="3.1502052599999999"/>
    <s v="Stores"/>
  </r>
  <r>
    <n v="273"/>
    <s v="Santo"/>
    <s v="Hubert"/>
    <x v="272"/>
    <x v="1"/>
    <x v="87"/>
    <x v="0"/>
    <x v="0"/>
    <x v="7"/>
    <x v="0"/>
    <x v="0"/>
    <n v="38.48180344"/>
    <x v="0"/>
    <x v="1"/>
    <x v="271"/>
    <x v="1"/>
    <x v="0"/>
    <n v="3.0266435359999999"/>
    <n v="0.12611014733333334"/>
    <s v="Stores"/>
  </r>
  <r>
    <n v="274"/>
    <s v="Knotts"/>
    <s v="James"/>
    <x v="273"/>
    <x v="1"/>
    <x v="5"/>
    <x v="5"/>
    <x v="0"/>
    <x v="5"/>
    <x v="0"/>
    <x v="0"/>
    <n v="37.731248100000002"/>
    <x v="0"/>
    <x v="1"/>
    <x v="272"/>
    <x v="1"/>
    <x v="0"/>
    <n v="18.76798501"/>
    <n v="0.78199937541666664"/>
    <s v="Stores"/>
  </r>
  <r>
    <n v="275"/>
    <s v="Gaddy"/>
    <s v="Tracy"/>
    <x v="274"/>
    <x v="1"/>
    <x v="5"/>
    <x v="5"/>
    <x v="0"/>
    <x v="5"/>
    <x v="0"/>
    <x v="2"/>
    <n v="57.088130219999996"/>
    <x v="2"/>
    <x v="1"/>
    <x v="273"/>
    <x v="1"/>
    <x v="4"/>
    <n v="122.660478"/>
    <n v="5.1108532499999999"/>
    <s v="Stores"/>
  </r>
  <r>
    <n v="276"/>
    <s v="Holloway"/>
    <s v="Louisa"/>
    <x v="275"/>
    <x v="0"/>
    <x v="22"/>
    <x v="0"/>
    <x v="0"/>
    <x v="16"/>
    <x v="0"/>
    <x v="0"/>
    <n v="34.280820429999999"/>
    <x v="0"/>
    <x v="1"/>
    <x v="274"/>
    <x v="1"/>
    <x v="0"/>
    <n v="28.398116909999999"/>
    <n v="1.18325487125"/>
    <s v="Stores"/>
  </r>
  <r>
    <n v="277"/>
    <s v="Fralick"/>
    <s v="Thelma"/>
    <x v="276"/>
    <x v="0"/>
    <x v="3"/>
    <x v="0"/>
    <x v="0"/>
    <x v="3"/>
    <x v="0"/>
    <x v="4"/>
    <n v="29.303702090000002"/>
    <x v="4"/>
    <x v="1"/>
    <x v="275"/>
    <x v="1"/>
    <x v="0"/>
    <n v="36.260953639999997"/>
    <n v="1.5108730683333331"/>
    <s v="Stores"/>
  </r>
  <r>
    <n v="278"/>
    <s v="Lamm"/>
    <s v="Breanna"/>
    <x v="277"/>
    <x v="0"/>
    <x v="3"/>
    <x v="0"/>
    <x v="0"/>
    <x v="3"/>
    <x v="0"/>
    <x v="2"/>
    <n v="53.97279984"/>
    <x v="2"/>
    <x v="1"/>
    <x v="276"/>
    <x v="1"/>
    <x v="2"/>
    <n v="73.943200200000007"/>
    <n v="3.0809666750000004"/>
    <s v="Stores"/>
  </r>
  <r>
    <n v="279"/>
    <s v="Gregor"/>
    <s v="William"/>
    <x v="278"/>
    <x v="1"/>
    <x v="5"/>
    <x v="5"/>
    <x v="0"/>
    <x v="5"/>
    <x v="0"/>
    <x v="2"/>
    <n v="55.751021389999998"/>
    <x v="2"/>
    <x v="1"/>
    <x v="277"/>
    <x v="1"/>
    <x v="1"/>
    <n v="85.856598779999999"/>
    <n v="3.5773582824999997"/>
    <s v="Stores"/>
  </r>
  <r>
    <n v="280"/>
    <s v="Galligan"/>
    <s v="Gloria"/>
    <x v="279"/>
    <x v="0"/>
    <x v="5"/>
    <x v="5"/>
    <x v="0"/>
    <x v="5"/>
    <x v="0"/>
    <x v="1"/>
    <n v="49.485164900000001"/>
    <x v="1"/>
    <x v="1"/>
    <x v="278"/>
    <x v="1"/>
    <x v="2"/>
    <n v="74.280879940000005"/>
    <n v="3.0950366641666673"/>
    <s v="Stores"/>
  </r>
  <r>
    <n v="281"/>
    <s v="Wilson"/>
    <s v="Frank"/>
    <x v="280"/>
    <x v="1"/>
    <x v="3"/>
    <x v="0"/>
    <x v="0"/>
    <x v="3"/>
    <x v="0"/>
    <x v="1"/>
    <n v="45.951321389999997"/>
    <x v="1"/>
    <x v="1"/>
    <x v="279"/>
    <x v="1"/>
    <x v="1"/>
    <n v="104.0283792"/>
    <n v="4.3345158000000001"/>
    <s v="Stores"/>
  </r>
  <r>
    <n v="282"/>
    <s v="Tice"/>
    <s v="Andre"/>
    <x v="281"/>
    <x v="1"/>
    <x v="3"/>
    <x v="0"/>
    <x v="0"/>
    <x v="3"/>
    <x v="0"/>
    <x v="0"/>
    <n v="36.411032859999999"/>
    <x v="0"/>
    <x v="1"/>
    <x v="280"/>
    <x v="1"/>
    <x v="0"/>
    <n v="0"/>
    <n v="0"/>
    <s v="Stores"/>
  </r>
  <r>
    <n v="283"/>
    <s v="Weaver"/>
    <s v="Phillip"/>
    <x v="282"/>
    <x v="1"/>
    <x v="30"/>
    <x v="0"/>
    <x v="0"/>
    <x v="20"/>
    <x v="0"/>
    <x v="1"/>
    <n v="40.217372470000001"/>
    <x v="1"/>
    <x v="1"/>
    <x v="281"/>
    <x v="1"/>
    <x v="0"/>
    <n v="36.857597269999999"/>
    <n v="1.5357332195833333"/>
    <s v="Stores"/>
  </r>
  <r>
    <n v="284"/>
    <s v="Marshall"/>
    <s v="Gwendolyn"/>
    <x v="283"/>
    <x v="0"/>
    <x v="88"/>
    <x v="0"/>
    <x v="0"/>
    <x v="7"/>
    <x v="0"/>
    <x v="1"/>
    <n v="43.054326230000001"/>
    <x v="1"/>
    <x v="1"/>
    <x v="282"/>
    <x v="1"/>
    <x v="0"/>
    <n v="38.290512819999996"/>
    <n v="1.5954380341666665"/>
    <s v="Stores"/>
  </r>
  <r>
    <n v="285"/>
    <s v="Braud"/>
    <s v="Alfonso"/>
    <x v="284"/>
    <x v="1"/>
    <x v="17"/>
    <x v="0"/>
    <x v="0"/>
    <x v="13"/>
    <x v="0"/>
    <x v="0"/>
    <n v="38.38906678"/>
    <x v="0"/>
    <x v="1"/>
    <x v="283"/>
    <x v="1"/>
    <x v="0"/>
    <n v="28.63001058"/>
    <n v="1.1929171075"/>
    <s v="Stores"/>
  </r>
  <r>
    <n v="286"/>
    <s v="Kelleher"/>
    <s v="Latonya"/>
    <x v="285"/>
    <x v="0"/>
    <x v="2"/>
    <x v="0"/>
    <x v="0"/>
    <x v="2"/>
    <x v="0"/>
    <x v="1"/>
    <n v="45.089779980000003"/>
    <x v="1"/>
    <x v="0"/>
    <x v="284"/>
    <x v="0"/>
    <x v="2"/>
    <n v="75.081405970000006"/>
    <n v="3.1283919154166666"/>
    <s v="Stores"/>
  </r>
  <r>
    <n v="287"/>
    <s v="Gorski"/>
    <s v="Henrietta"/>
    <x v="286"/>
    <x v="0"/>
    <x v="89"/>
    <x v="0"/>
    <x v="0"/>
    <x v="11"/>
    <x v="0"/>
    <x v="2"/>
    <n v="58.951934829999999"/>
    <x v="2"/>
    <x v="1"/>
    <x v="285"/>
    <x v="1"/>
    <x v="4"/>
    <n v="146.0033861"/>
    <n v="6.0834744208333333"/>
    <s v="Stores"/>
  </r>
  <r>
    <n v="288"/>
    <s v="Murray"/>
    <s v="Jennifer"/>
    <x v="287"/>
    <x v="0"/>
    <x v="4"/>
    <x v="0"/>
    <x v="0"/>
    <x v="4"/>
    <x v="0"/>
    <x v="4"/>
    <n v="29.634900699999999"/>
    <x v="4"/>
    <x v="0"/>
    <x v="286"/>
    <x v="0"/>
    <x v="2"/>
    <n v="46.676510069999999"/>
    <n v="1.9448545862499997"/>
    <s v="Stores"/>
  </r>
  <r>
    <n v="289"/>
    <s v="Neill"/>
    <s v="Harry"/>
    <x v="288"/>
    <x v="1"/>
    <x v="3"/>
    <x v="0"/>
    <x v="0"/>
    <x v="3"/>
    <x v="0"/>
    <x v="5"/>
    <n v="64.186276800000002"/>
    <x v="5"/>
    <x v="1"/>
    <x v="287"/>
    <x v="1"/>
    <x v="3"/>
    <n v="198.60579619999999"/>
    <n v="8.2752415083333322"/>
    <s v="Stores"/>
  </r>
  <r>
    <n v="290"/>
    <s v="Gelinas"/>
    <s v="Michael"/>
    <x v="289"/>
    <x v="1"/>
    <x v="25"/>
    <x v="0"/>
    <x v="0"/>
    <x v="3"/>
    <x v="0"/>
    <x v="0"/>
    <n v="37.25898016"/>
    <x v="0"/>
    <x v="1"/>
    <x v="288"/>
    <x v="1"/>
    <x v="0"/>
    <n v="0"/>
    <n v="0"/>
    <s v="Stores"/>
  </r>
  <r>
    <n v="291"/>
    <s v="Hansen"/>
    <s v="Earl"/>
    <x v="290"/>
    <x v="1"/>
    <x v="4"/>
    <x v="0"/>
    <x v="0"/>
    <x v="4"/>
    <x v="0"/>
    <x v="1"/>
    <n v="48.199525309999999"/>
    <x v="1"/>
    <x v="1"/>
    <x v="289"/>
    <x v="1"/>
    <x v="2"/>
    <n v="76.716326480000006"/>
    <n v="3.1965136033333335"/>
    <s v="Stores"/>
  </r>
  <r>
    <n v="292"/>
    <s v="Russo"/>
    <s v="Lisa"/>
    <x v="291"/>
    <x v="0"/>
    <x v="7"/>
    <x v="0"/>
    <x v="0"/>
    <x v="7"/>
    <x v="0"/>
    <x v="3"/>
    <n v="11.77831479"/>
    <x v="3"/>
    <x v="1"/>
    <x v="290"/>
    <x v="1"/>
    <x v="0"/>
    <n v="0"/>
    <n v="0"/>
    <s v="Stores"/>
  </r>
  <r>
    <n v="293"/>
    <s v="Higginbotham"/>
    <s v="John"/>
    <x v="292"/>
    <x v="1"/>
    <x v="90"/>
    <x v="0"/>
    <x v="0"/>
    <x v="11"/>
    <x v="0"/>
    <x v="0"/>
    <n v="31.12161244"/>
    <x v="0"/>
    <x v="0"/>
    <x v="291"/>
    <x v="0"/>
    <x v="0"/>
    <n v="0"/>
    <n v="0"/>
    <s v="Stores"/>
  </r>
  <r>
    <n v="294"/>
    <s v="Hollen"/>
    <s v="Joseph"/>
    <x v="293"/>
    <x v="1"/>
    <x v="5"/>
    <x v="5"/>
    <x v="0"/>
    <x v="5"/>
    <x v="0"/>
    <x v="1"/>
    <n v="48.208565620000002"/>
    <x v="1"/>
    <x v="0"/>
    <x v="292"/>
    <x v="0"/>
    <x v="1"/>
    <n v="101.1876391"/>
    <n v="4.2161516291666663"/>
    <s v="Stores"/>
  </r>
  <r>
    <n v="295"/>
    <s v="Utter"/>
    <s v="Charles"/>
    <x v="294"/>
    <x v="1"/>
    <x v="91"/>
    <x v="0"/>
    <x v="0"/>
    <x v="25"/>
    <x v="0"/>
    <x v="1"/>
    <n v="46.022629950000002"/>
    <x v="1"/>
    <x v="1"/>
    <x v="293"/>
    <x v="1"/>
    <x v="1"/>
    <n v="102.8105789"/>
    <n v="4.2837741208333329"/>
    <s v="Stores"/>
  </r>
  <r>
    <n v="296"/>
    <s v="Crafton"/>
    <s v="Nancy"/>
    <x v="295"/>
    <x v="0"/>
    <x v="5"/>
    <x v="5"/>
    <x v="0"/>
    <x v="5"/>
    <x v="0"/>
    <x v="0"/>
    <n v="35.544910020000003"/>
    <x v="0"/>
    <x v="1"/>
    <x v="294"/>
    <x v="1"/>
    <x v="1"/>
    <n v="95.892960830000007"/>
    <n v="3.9955400345833336"/>
    <s v="Stores"/>
  </r>
  <r>
    <n v="297"/>
    <s v="Curtis"/>
    <s v="Freida"/>
    <x v="296"/>
    <x v="0"/>
    <x v="4"/>
    <x v="0"/>
    <x v="0"/>
    <x v="4"/>
    <x v="0"/>
    <x v="2"/>
    <n v="53.035550139999998"/>
    <x v="2"/>
    <x v="1"/>
    <x v="295"/>
    <x v="1"/>
    <x v="4"/>
    <n v="139.69202680000001"/>
    <n v="5.8205011166666667"/>
    <s v="Stores"/>
  </r>
  <r>
    <n v="298"/>
    <s v="Ashley"/>
    <s v="Bernice"/>
    <x v="297"/>
    <x v="0"/>
    <x v="13"/>
    <x v="0"/>
    <x v="0"/>
    <x v="10"/>
    <x v="0"/>
    <x v="1"/>
    <n v="47.742698339999997"/>
    <x v="1"/>
    <x v="1"/>
    <x v="296"/>
    <x v="1"/>
    <x v="2"/>
    <n v="68.540017370000001"/>
    <n v="2.8558340570833334"/>
    <s v="Stores"/>
  </r>
  <r>
    <n v="299"/>
    <s v="Neal"/>
    <s v="Amanda"/>
    <x v="298"/>
    <x v="0"/>
    <x v="72"/>
    <x v="0"/>
    <x v="0"/>
    <x v="3"/>
    <x v="0"/>
    <x v="4"/>
    <n v="28.26400962"/>
    <x v="4"/>
    <x v="1"/>
    <x v="297"/>
    <x v="1"/>
    <x v="0"/>
    <n v="0"/>
    <n v="0"/>
    <s v="Stores"/>
  </r>
  <r>
    <n v="300"/>
    <s v="Courtois"/>
    <s v="Dennis"/>
    <x v="299"/>
    <x v="1"/>
    <x v="3"/>
    <x v="0"/>
    <x v="0"/>
    <x v="3"/>
    <x v="0"/>
    <x v="1"/>
    <n v="47.063418769999998"/>
    <x v="1"/>
    <x v="1"/>
    <x v="298"/>
    <x v="1"/>
    <x v="2"/>
    <n v="44.491025020000002"/>
    <n v="1.8537927091666666"/>
    <s v="Stores"/>
  </r>
  <r>
    <n v="301"/>
    <s v="Mobley"/>
    <s v="Willie"/>
    <x v="300"/>
    <x v="1"/>
    <x v="49"/>
    <x v="0"/>
    <x v="0"/>
    <x v="12"/>
    <x v="0"/>
    <x v="1"/>
    <n v="41.253080429999997"/>
    <x v="1"/>
    <x v="1"/>
    <x v="299"/>
    <x v="1"/>
    <x v="0"/>
    <n v="0"/>
    <n v="0"/>
    <s v="Stores"/>
  </r>
  <r>
    <n v="302"/>
    <s v="Noriega"/>
    <s v="Mary"/>
    <x v="301"/>
    <x v="0"/>
    <x v="33"/>
    <x v="0"/>
    <x v="0"/>
    <x v="7"/>
    <x v="0"/>
    <x v="1"/>
    <n v="43.172257330000001"/>
    <x v="1"/>
    <x v="1"/>
    <x v="300"/>
    <x v="1"/>
    <x v="2"/>
    <n v="68.666967499999998"/>
    <n v="2.8611236458333331"/>
    <s v="Stores"/>
  </r>
  <r>
    <n v="303"/>
    <s v="Moore"/>
    <s v="William"/>
    <x v="302"/>
    <x v="1"/>
    <x v="5"/>
    <x v="6"/>
    <x v="5"/>
    <x v="5"/>
    <x v="2"/>
    <x v="1"/>
    <n v="49.817239999999998"/>
    <x v="1"/>
    <x v="5"/>
    <x v="301"/>
    <x v="6"/>
    <x v="2"/>
    <n v="57.206543680000003"/>
    <n v="2.3836059866666668"/>
    <s v="HeadOffice"/>
  </r>
  <r>
    <n v="304"/>
    <s v="Barrientez"/>
    <s v="Xavier"/>
    <x v="303"/>
    <x v="1"/>
    <x v="4"/>
    <x v="0"/>
    <x v="0"/>
    <x v="4"/>
    <x v="0"/>
    <x v="0"/>
    <n v="38.656129040000003"/>
    <x v="0"/>
    <x v="1"/>
    <x v="302"/>
    <x v="1"/>
    <x v="0"/>
    <n v="0"/>
    <n v="0"/>
    <s v="Stores"/>
  </r>
  <r>
    <n v="305"/>
    <s v="Ingram"/>
    <s v="Kenneth"/>
    <x v="304"/>
    <x v="1"/>
    <x v="10"/>
    <x v="7"/>
    <x v="6"/>
    <x v="6"/>
    <x v="0"/>
    <x v="2"/>
    <n v="55.950542310000003"/>
    <x v="2"/>
    <x v="0"/>
    <x v="303"/>
    <x v="0"/>
    <x v="1"/>
    <n v="83.183897389999998"/>
    <n v="3.4659957245833328"/>
    <s v="Stores"/>
  </r>
  <r>
    <n v="306"/>
    <s v="Ober"/>
    <s v="Steven"/>
    <x v="305"/>
    <x v="1"/>
    <x v="2"/>
    <x v="0"/>
    <x v="0"/>
    <x v="2"/>
    <x v="0"/>
    <x v="0"/>
    <n v="30.94561689"/>
    <x v="0"/>
    <x v="1"/>
    <x v="304"/>
    <x v="1"/>
    <x v="0"/>
    <n v="0"/>
    <n v="0"/>
    <s v="Stores"/>
  </r>
  <r>
    <n v="307"/>
    <s v="Hull"/>
    <s v="Craig"/>
    <x v="306"/>
    <x v="1"/>
    <x v="4"/>
    <x v="0"/>
    <x v="0"/>
    <x v="4"/>
    <x v="0"/>
    <x v="1"/>
    <n v="46.11313148"/>
    <x v="1"/>
    <x v="1"/>
    <x v="305"/>
    <x v="1"/>
    <x v="0"/>
    <n v="35.370728589999999"/>
    <n v="1.4737803579166666"/>
    <s v="Stores"/>
  </r>
  <r>
    <n v="308"/>
    <s v="Davis"/>
    <s v="Lori"/>
    <x v="307"/>
    <x v="0"/>
    <x v="5"/>
    <x v="6"/>
    <x v="5"/>
    <x v="5"/>
    <x v="2"/>
    <x v="2"/>
    <n v="52.680169999999997"/>
    <x v="2"/>
    <x v="1"/>
    <x v="306"/>
    <x v="1"/>
    <x v="2"/>
    <n v="60.252501709999997"/>
    <n v="2.5105209045833332"/>
    <s v="HeadOffice"/>
  </r>
  <r>
    <n v="309"/>
    <s v="Sands"/>
    <s v="Diane"/>
    <x v="308"/>
    <x v="0"/>
    <x v="5"/>
    <x v="6"/>
    <x v="5"/>
    <x v="5"/>
    <x v="2"/>
    <x v="2"/>
    <n v="55.76493"/>
    <x v="2"/>
    <x v="2"/>
    <x v="307"/>
    <x v="3"/>
    <x v="0"/>
    <n v="0"/>
    <n v="0"/>
    <s v="HeadOffice"/>
  </r>
  <r>
    <n v="310"/>
    <s v="Watts"/>
    <s v="Ismael"/>
    <x v="309"/>
    <x v="1"/>
    <x v="12"/>
    <x v="0"/>
    <x v="0"/>
    <x v="9"/>
    <x v="0"/>
    <x v="1"/>
    <n v="45.916003719999999"/>
    <x v="1"/>
    <x v="1"/>
    <x v="308"/>
    <x v="1"/>
    <x v="2"/>
    <n v="65.697860890000001"/>
    <n v="2.7374108704166669"/>
    <s v="Stores"/>
  </r>
  <r>
    <n v="311"/>
    <s v="Lynch"/>
    <s v="Raymond"/>
    <x v="310"/>
    <x v="1"/>
    <x v="63"/>
    <x v="0"/>
    <x v="0"/>
    <x v="29"/>
    <x v="0"/>
    <x v="1"/>
    <n v="47.059861300000001"/>
    <x v="1"/>
    <x v="1"/>
    <x v="309"/>
    <x v="1"/>
    <x v="1"/>
    <n v="86.27605733"/>
    <n v="3.5948357220833338"/>
    <s v="Stores"/>
  </r>
  <r>
    <n v="312"/>
    <s v="Gerard"/>
    <s v="Kenneth"/>
    <x v="311"/>
    <x v="1"/>
    <x v="92"/>
    <x v="0"/>
    <x v="0"/>
    <x v="11"/>
    <x v="0"/>
    <x v="1"/>
    <n v="46.10034641"/>
    <x v="1"/>
    <x v="1"/>
    <x v="310"/>
    <x v="1"/>
    <x v="2"/>
    <n v="75.858835940000006"/>
    <n v="3.1607848308333337"/>
    <s v="Stores"/>
  </r>
  <r>
    <n v="313"/>
    <s v="Daniel"/>
    <s v="Jennifer"/>
    <x v="312"/>
    <x v="0"/>
    <x v="5"/>
    <x v="6"/>
    <x v="5"/>
    <x v="5"/>
    <x v="2"/>
    <x v="2"/>
    <n v="55.010309999999997"/>
    <x v="2"/>
    <x v="5"/>
    <x v="311"/>
    <x v="6"/>
    <x v="1"/>
    <n v="113.9021614"/>
    <n v="4.7459233916666665"/>
    <s v="HeadOffice"/>
  </r>
  <r>
    <n v="314"/>
    <s v="Guzman"/>
    <s v="Sharon"/>
    <x v="313"/>
    <x v="0"/>
    <x v="63"/>
    <x v="0"/>
    <x v="0"/>
    <x v="29"/>
    <x v="0"/>
    <x v="0"/>
    <n v="38.848415129999999"/>
    <x v="0"/>
    <x v="1"/>
    <x v="312"/>
    <x v="1"/>
    <x v="2"/>
    <n v="40.50500469"/>
    <n v="1.6877085287500002"/>
    <s v="Stores"/>
  </r>
  <r>
    <n v="315"/>
    <s v="Carbaugh"/>
    <s v="Monica"/>
    <x v="314"/>
    <x v="0"/>
    <x v="20"/>
    <x v="0"/>
    <x v="0"/>
    <x v="14"/>
    <x v="0"/>
    <x v="5"/>
    <n v="63.64067214"/>
    <x v="5"/>
    <x v="1"/>
    <x v="313"/>
    <x v="1"/>
    <x v="5"/>
    <n v="206.8713669"/>
    <n v="8.6196402875000011"/>
    <s v="Stores"/>
  </r>
  <r>
    <n v="316"/>
    <s v="Espinoza"/>
    <s v="Steven"/>
    <x v="315"/>
    <x v="1"/>
    <x v="15"/>
    <x v="0"/>
    <x v="0"/>
    <x v="10"/>
    <x v="0"/>
    <x v="1"/>
    <n v="46.400500710000003"/>
    <x v="1"/>
    <x v="1"/>
    <x v="314"/>
    <x v="1"/>
    <x v="0"/>
    <n v="35.570218369999999"/>
    <n v="1.4820924320833333"/>
    <s v="Stores"/>
  </r>
  <r>
    <n v="317"/>
    <s v="Mills"/>
    <s v="Tiffany"/>
    <x v="316"/>
    <x v="0"/>
    <x v="5"/>
    <x v="6"/>
    <x v="5"/>
    <x v="5"/>
    <x v="2"/>
    <x v="2"/>
    <n v="53.4876"/>
    <x v="2"/>
    <x v="0"/>
    <x v="315"/>
    <x v="0"/>
    <x v="2"/>
    <n v="42.152386640000003"/>
    <n v="1.7563494433333333"/>
    <s v="HeadOffice"/>
  </r>
  <r>
    <n v="318"/>
    <s v="Chamness"/>
    <s v="Richard"/>
    <x v="317"/>
    <x v="1"/>
    <x v="4"/>
    <x v="0"/>
    <x v="0"/>
    <x v="4"/>
    <x v="0"/>
    <x v="1"/>
    <n v="45.808737299999997"/>
    <x v="1"/>
    <x v="1"/>
    <x v="316"/>
    <x v="1"/>
    <x v="1"/>
    <n v="107.7054315"/>
    <n v="4.4877263125000004"/>
    <s v="Stores"/>
  </r>
  <r>
    <n v="319"/>
    <s v="Bricker"/>
    <s v="Jacqueline"/>
    <x v="318"/>
    <x v="0"/>
    <x v="60"/>
    <x v="0"/>
    <x v="0"/>
    <x v="27"/>
    <x v="0"/>
    <x v="0"/>
    <n v="38.19359343"/>
    <x v="0"/>
    <x v="1"/>
    <x v="317"/>
    <x v="1"/>
    <x v="2"/>
    <n v="71.135127969999999"/>
    <n v="2.9639636654166668"/>
    <s v="Stores"/>
  </r>
  <r>
    <n v="320"/>
    <s v="Yokoyama"/>
    <s v="Jorge"/>
    <x v="319"/>
    <x v="1"/>
    <x v="13"/>
    <x v="0"/>
    <x v="0"/>
    <x v="10"/>
    <x v="0"/>
    <x v="5"/>
    <n v="61.033727460000001"/>
    <x v="5"/>
    <x v="1"/>
    <x v="318"/>
    <x v="1"/>
    <x v="3"/>
    <n v="181.0606009"/>
    <n v="7.5441917041666668"/>
    <s v="Stores"/>
  </r>
  <r>
    <n v="321"/>
    <s v="Jackson"/>
    <s v="Justin"/>
    <x v="320"/>
    <x v="1"/>
    <x v="5"/>
    <x v="6"/>
    <x v="5"/>
    <x v="5"/>
    <x v="2"/>
    <x v="1"/>
    <n v="49.65137"/>
    <x v="1"/>
    <x v="4"/>
    <x v="319"/>
    <x v="4"/>
    <x v="0"/>
    <n v="21.17797032"/>
    <n v="0.88241543000000011"/>
    <s v="HeadOffice"/>
  </r>
  <r>
    <n v="322"/>
    <s v="Gomez"/>
    <s v="Irene"/>
    <x v="321"/>
    <x v="0"/>
    <x v="5"/>
    <x v="8"/>
    <x v="7"/>
    <x v="5"/>
    <x v="2"/>
    <x v="0"/>
    <n v="39.232640000000004"/>
    <x v="0"/>
    <x v="2"/>
    <x v="320"/>
    <x v="2"/>
    <x v="0"/>
    <n v="0"/>
    <n v="0"/>
    <s v="HeadOffice"/>
  </r>
  <r>
    <n v="323"/>
    <s v="Cromer"/>
    <s v="Arthur"/>
    <x v="322"/>
    <x v="1"/>
    <x v="41"/>
    <x v="0"/>
    <x v="0"/>
    <x v="23"/>
    <x v="0"/>
    <x v="4"/>
    <n v="27.197332710000001"/>
    <x v="4"/>
    <x v="1"/>
    <x v="321"/>
    <x v="1"/>
    <x v="0"/>
    <n v="0"/>
    <n v="0"/>
    <s v="Stores"/>
  </r>
  <r>
    <n v="324"/>
    <s v="Davis"/>
    <s v="Michael"/>
    <x v="323"/>
    <x v="1"/>
    <x v="5"/>
    <x v="8"/>
    <x v="7"/>
    <x v="5"/>
    <x v="2"/>
    <x v="1"/>
    <n v="49.737079000000001"/>
    <x v="1"/>
    <x v="5"/>
    <x v="322"/>
    <x v="6"/>
    <x v="0"/>
    <n v="0"/>
    <n v="0"/>
    <s v="HeadOffice"/>
  </r>
  <r>
    <n v="325"/>
    <s v="Snowden"/>
    <s v="Linda"/>
    <x v="324"/>
    <x v="0"/>
    <x v="5"/>
    <x v="8"/>
    <x v="7"/>
    <x v="5"/>
    <x v="2"/>
    <x v="2"/>
    <n v="54.781840000000003"/>
    <x v="2"/>
    <x v="3"/>
    <x v="323"/>
    <x v="3"/>
    <x v="2"/>
    <n v="72.299391420000006"/>
    <n v="3.0124746425000004"/>
    <s v="HeadOffice"/>
  </r>
  <r>
    <n v="326"/>
    <s v="Helton"/>
    <s v="Mary"/>
    <x v="325"/>
    <x v="0"/>
    <x v="22"/>
    <x v="0"/>
    <x v="0"/>
    <x v="16"/>
    <x v="0"/>
    <x v="1"/>
    <n v="49.356423360000001"/>
    <x v="1"/>
    <x v="1"/>
    <x v="324"/>
    <x v="1"/>
    <x v="1"/>
    <n v="90.589303760000007"/>
    <n v="3.7745543233333336"/>
    <s v="Stores"/>
  </r>
  <r>
    <n v="327"/>
    <s v="Shockley"/>
    <s v="Franklin"/>
    <x v="326"/>
    <x v="1"/>
    <x v="8"/>
    <x v="0"/>
    <x v="0"/>
    <x v="8"/>
    <x v="0"/>
    <x v="0"/>
    <n v="37.642796750000002"/>
    <x v="0"/>
    <x v="0"/>
    <x v="325"/>
    <x v="0"/>
    <x v="0"/>
    <n v="13.95236794"/>
    <n v="0.58134866416666664"/>
    <s v="Stores"/>
  </r>
  <r>
    <n v="328"/>
    <s v="Johnstone"/>
    <s v="Armand"/>
    <x v="327"/>
    <x v="1"/>
    <x v="2"/>
    <x v="0"/>
    <x v="0"/>
    <x v="2"/>
    <x v="0"/>
    <x v="0"/>
    <n v="37.922924010000003"/>
    <x v="0"/>
    <x v="0"/>
    <x v="326"/>
    <x v="0"/>
    <x v="2"/>
    <n v="43.266583089999997"/>
    <n v="1.8027742954166663"/>
    <s v="Stores"/>
  </r>
  <r>
    <n v="329"/>
    <s v="Linder"/>
    <s v="Janice"/>
    <x v="328"/>
    <x v="0"/>
    <x v="8"/>
    <x v="0"/>
    <x v="0"/>
    <x v="8"/>
    <x v="0"/>
    <x v="3"/>
    <n v="13.91701673"/>
    <x v="3"/>
    <x v="1"/>
    <x v="327"/>
    <x v="1"/>
    <x v="0"/>
    <n v="0"/>
    <n v="0"/>
    <s v="Stores"/>
  </r>
  <r>
    <n v="330"/>
    <s v="Gonzalez"/>
    <s v="Rodney"/>
    <x v="329"/>
    <x v="1"/>
    <x v="12"/>
    <x v="7"/>
    <x v="6"/>
    <x v="9"/>
    <x v="0"/>
    <x v="1"/>
    <n v="46.474446659999998"/>
    <x v="1"/>
    <x v="0"/>
    <x v="328"/>
    <x v="0"/>
    <x v="2"/>
    <n v="44.969317080000003"/>
    <n v="1.8737215450000002"/>
    <s v="Stores"/>
  </r>
  <r>
    <n v="331"/>
    <s v="Stalder"/>
    <s v="Lawrence"/>
    <x v="330"/>
    <x v="1"/>
    <x v="93"/>
    <x v="0"/>
    <x v="0"/>
    <x v="13"/>
    <x v="0"/>
    <x v="1"/>
    <n v="42.266992170000002"/>
    <x v="1"/>
    <x v="1"/>
    <x v="329"/>
    <x v="1"/>
    <x v="0"/>
    <n v="39.065711630000003"/>
    <n v="1.6277379845833335"/>
    <s v="Stores"/>
  </r>
  <r>
    <n v="332"/>
    <s v="Price"/>
    <s v="Daisy"/>
    <x v="331"/>
    <x v="0"/>
    <x v="4"/>
    <x v="0"/>
    <x v="0"/>
    <x v="4"/>
    <x v="0"/>
    <x v="1"/>
    <n v="49.702560920000003"/>
    <x v="1"/>
    <x v="1"/>
    <x v="330"/>
    <x v="1"/>
    <x v="4"/>
    <n v="127.15184929999999"/>
    <n v="5.2979937208333334"/>
    <s v="Stores"/>
  </r>
  <r>
    <n v="333"/>
    <s v="Olson"/>
    <s v="Ronald"/>
    <x v="332"/>
    <x v="1"/>
    <x v="94"/>
    <x v="0"/>
    <x v="0"/>
    <x v="3"/>
    <x v="0"/>
    <x v="5"/>
    <n v="60.013287159999997"/>
    <x v="5"/>
    <x v="0"/>
    <x v="331"/>
    <x v="0"/>
    <x v="4"/>
    <n v="125.8763124"/>
    <n v="5.2448463500000004"/>
    <s v="Stores"/>
  </r>
  <r>
    <n v="334"/>
    <s v="Collins"/>
    <s v="Timothy"/>
    <x v="333"/>
    <x v="1"/>
    <x v="47"/>
    <x v="0"/>
    <x v="0"/>
    <x v="25"/>
    <x v="0"/>
    <x v="1"/>
    <n v="41.20807653"/>
    <x v="1"/>
    <x v="0"/>
    <x v="332"/>
    <x v="0"/>
    <x v="2"/>
    <n v="58.954198750000003"/>
    <n v="2.4564249479166667"/>
    <s v="Stores"/>
  </r>
  <r>
    <n v="335"/>
    <s v="Clay"/>
    <s v="William"/>
    <x v="334"/>
    <x v="1"/>
    <x v="3"/>
    <x v="0"/>
    <x v="0"/>
    <x v="3"/>
    <x v="0"/>
    <x v="2"/>
    <n v="53.778347289999999"/>
    <x v="2"/>
    <x v="1"/>
    <x v="333"/>
    <x v="1"/>
    <x v="4"/>
    <n v="129.270387"/>
    <n v="5.3862661249999997"/>
    <s v="Stores"/>
  </r>
  <r>
    <n v="336"/>
    <s v="Davis"/>
    <s v="Paul"/>
    <x v="335"/>
    <x v="1"/>
    <x v="95"/>
    <x v="0"/>
    <x v="0"/>
    <x v="18"/>
    <x v="0"/>
    <x v="2"/>
    <n v="51.557880490000002"/>
    <x v="2"/>
    <x v="1"/>
    <x v="334"/>
    <x v="1"/>
    <x v="1"/>
    <n v="90.271112049999999"/>
    <n v="3.7612963354166666"/>
    <s v="Stores"/>
  </r>
  <r>
    <n v="337"/>
    <s v="Snow"/>
    <s v="Darwin"/>
    <x v="336"/>
    <x v="1"/>
    <x v="45"/>
    <x v="0"/>
    <x v="0"/>
    <x v="24"/>
    <x v="0"/>
    <x v="1"/>
    <n v="49.331017600000003"/>
    <x v="1"/>
    <x v="1"/>
    <x v="335"/>
    <x v="1"/>
    <x v="2"/>
    <n v="73.930950129999999"/>
    <n v="3.0804562554166668"/>
    <s v="Stores"/>
  </r>
  <r>
    <n v="338"/>
    <s v="Giuliani"/>
    <s v="Philip"/>
    <x v="337"/>
    <x v="1"/>
    <x v="96"/>
    <x v="0"/>
    <x v="0"/>
    <x v="31"/>
    <x v="0"/>
    <x v="1"/>
    <n v="40.685959990000001"/>
    <x v="1"/>
    <x v="1"/>
    <x v="336"/>
    <x v="1"/>
    <x v="0"/>
    <n v="7.2349429409999999"/>
    <n v="0.30145595587500001"/>
    <s v="Stores"/>
  </r>
  <r>
    <n v="339"/>
    <s v="Kwan"/>
    <s v="Mary"/>
    <x v="338"/>
    <x v="0"/>
    <x v="97"/>
    <x v="0"/>
    <x v="0"/>
    <x v="19"/>
    <x v="0"/>
    <x v="2"/>
    <n v="52.380560070000001"/>
    <x v="2"/>
    <x v="1"/>
    <x v="337"/>
    <x v="5"/>
    <x v="4"/>
    <n v="145.88278310000001"/>
    <n v="6.0784492958333338"/>
    <s v="Stores"/>
  </r>
  <r>
    <n v="340"/>
    <s v="Moody"/>
    <s v="Bebe"/>
    <x v="339"/>
    <x v="0"/>
    <x v="39"/>
    <x v="0"/>
    <x v="0"/>
    <x v="7"/>
    <x v="0"/>
    <x v="0"/>
    <n v="34.470781520000003"/>
    <x v="0"/>
    <x v="1"/>
    <x v="338"/>
    <x v="1"/>
    <x v="0"/>
    <n v="23.063890000000001"/>
    <n v="0.96099541666666666"/>
    <s v="Stores"/>
  </r>
  <r>
    <n v="341"/>
    <s v="Burg"/>
    <s v="Eleanor"/>
    <x v="340"/>
    <x v="0"/>
    <x v="3"/>
    <x v="0"/>
    <x v="0"/>
    <x v="3"/>
    <x v="0"/>
    <x v="1"/>
    <n v="48.147411179999999"/>
    <x v="1"/>
    <x v="1"/>
    <x v="339"/>
    <x v="1"/>
    <x v="2"/>
    <n v="50.692251570000003"/>
    <n v="2.1121771487499998"/>
    <s v="Stores"/>
  </r>
  <r>
    <n v="342"/>
    <s v="Zamora"/>
    <s v="Frances"/>
    <x v="341"/>
    <x v="0"/>
    <x v="98"/>
    <x v="0"/>
    <x v="0"/>
    <x v="13"/>
    <x v="0"/>
    <x v="1"/>
    <n v="42.045393959999998"/>
    <x v="1"/>
    <x v="1"/>
    <x v="340"/>
    <x v="1"/>
    <x v="1"/>
    <n v="87.103101319999993"/>
    <n v="3.6292958883333326"/>
    <s v="Stores"/>
  </r>
  <r>
    <n v="343"/>
    <s v="Campbell"/>
    <s v="Jeremiah"/>
    <x v="342"/>
    <x v="1"/>
    <x v="99"/>
    <x v="0"/>
    <x v="0"/>
    <x v="1"/>
    <x v="0"/>
    <x v="1"/>
    <n v="48.322334240000004"/>
    <x v="1"/>
    <x v="0"/>
    <x v="341"/>
    <x v="0"/>
    <x v="2"/>
    <n v="79.005981660000003"/>
    <n v="3.2919159025000004"/>
    <s v="Stores"/>
  </r>
  <r>
    <n v="344"/>
    <s v="Alvarado"/>
    <s v="Anabel"/>
    <x v="343"/>
    <x v="0"/>
    <x v="75"/>
    <x v="0"/>
    <x v="0"/>
    <x v="24"/>
    <x v="0"/>
    <x v="1"/>
    <n v="46.859670119999997"/>
    <x v="1"/>
    <x v="0"/>
    <x v="342"/>
    <x v="0"/>
    <x v="1"/>
    <n v="92.246066659999997"/>
    <n v="3.8435861108333333"/>
    <s v="Stores"/>
  </r>
  <r>
    <n v="345"/>
    <s v="Hughes"/>
    <s v="Margaret"/>
    <x v="344"/>
    <x v="0"/>
    <x v="100"/>
    <x v="0"/>
    <x v="0"/>
    <x v="20"/>
    <x v="0"/>
    <x v="5"/>
    <n v="65.032020770000003"/>
    <x v="5"/>
    <x v="1"/>
    <x v="343"/>
    <x v="1"/>
    <x v="5"/>
    <n v="207.35515419999999"/>
    <n v="8.6397980916666661"/>
    <s v="Stores"/>
  </r>
  <r>
    <n v="346"/>
    <s v="Collins"/>
    <s v="Grace"/>
    <x v="345"/>
    <x v="0"/>
    <x v="23"/>
    <x v="0"/>
    <x v="0"/>
    <x v="17"/>
    <x v="0"/>
    <x v="1"/>
    <n v="40.430929249999998"/>
    <x v="1"/>
    <x v="1"/>
    <x v="344"/>
    <x v="1"/>
    <x v="2"/>
    <n v="57.785134190000001"/>
    <n v="2.4077139245833332"/>
    <s v="Stores"/>
  </r>
  <r>
    <n v="347"/>
    <s v="Cunningham"/>
    <s v="Lisa"/>
    <x v="346"/>
    <x v="0"/>
    <x v="4"/>
    <x v="0"/>
    <x v="0"/>
    <x v="4"/>
    <x v="0"/>
    <x v="1"/>
    <n v="44.700529330000002"/>
    <x v="1"/>
    <x v="1"/>
    <x v="345"/>
    <x v="1"/>
    <x v="2"/>
    <n v="57.471309089999998"/>
    <n v="2.3946378787499998"/>
    <s v="Stores"/>
  </r>
  <r>
    <n v="348"/>
    <s v="Corcoran"/>
    <s v="Cassandra"/>
    <x v="347"/>
    <x v="0"/>
    <x v="3"/>
    <x v="0"/>
    <x v="0"/>
    <x v="3"/>
    <x v="0"/>
    <x v="1"/>
    <n v="48.735618070000001"/>
    <x v="1"/>
    <x v="1"/>
    <x v="346"/>
    <x v="1"/>
    <x v="2"/>
    <n v="75.486019929999998"/>
    <n v="3.1452508304166664"/>
    <s v="Stores"/>
  </r>
  <r>
    <n v="349"/>
    <s v="Stier"/>
    <s v="Amy"/>
    <x v="348"/>
    <x v="0"/>
    <x v="3"/>
    <x v="0"/>
    <x v="0"/>
    <x v="3"/>
    <x v="0"/>
    <x v="4"/>
    <n v="24.775268560000001"/>
    <x v="4"/>
    <x v="1"/>
    <x v="347"/>
    <x v="1"/>
    <x v="0"/>
    <n v="0"/>
    <n v="0"/>
    <s v="Stores"/>
  </r>
  <r>
    <n v="350"/>
    <s v="Horton"/>
    <s v="Samuel"/>
    <x v="349"/>
    <x v="1"/>
    <x v="13"/>
    <x v="0"/>
    <x v="0"/>
    <x v="10"/>
    <x v="0"/>
    <x v="4"/>
    <n v="28.824678169999999"/>
    <x v="4"/>
    <x v="1"/>
    <x v="348"/>
    <x v="1"/>
    <x v="0"/>
    <n v="18.74347478"/>
    <n v="0.78097811583333332"/>
    <s v="Stores"/>
  </r>
  <r>
    <n v="351"/>
    <s v="Jones"/>
    <s v="Jorge"/>
    <x v="350"/>
    <x v="1"/>
    <x v="5"/>
    <x v="8"/>
    <x v="7"/>
    <x v="5"/>
    <x v="2"/>
    <x v="1"/>
    <n v="40.099508"/>
    <x v="1"/>
    <x v="4"/>
    <x v="349"/>
    <x v="4"/>
    <x v="4"/>
    <n v="120.38016639999999"/>
    <n v="5.0158402666666664"/>
    <s v="HeadOffice"/>
  </r>
  <r>
    <n v="352"/>
    <s v="Davenport"/>
    <s v="Leonard"/>
    <x v="351"/>
    <x v="1"/>
    <x v="5"/>
    <x v="8"/>
    <x v="7"/>
    <x v="5"/>
    <x v="2"/>
    <x v="2"/>
    <n v="54.422944000000001"/>
    <x v="2"/>
    <x v="5"/>
    <x v="350"/>
    <x v="6"/>
    <x v="0"/>
    <n v="0"/>
    <n v="0"/>
    <s v="HeadOffice"/>
  </r>
  <r>
    <n v="353"/>
    <s v="Mullen"/>
    <s v="David"/>
    <x v="352"/>
    <x v="1"/>
    <x v="5"/>
    <x v="9"/>
    <x v="8"/>
    <x v="5"/>
    <x v="2"/>
    <x v="2"/>
    <n v="57.838619999999999"/>
    <x v="2"/>
    <x v="0"/>
    <x v="351"/>
    <x v="0"/>
    <x v="4"/>
    <n v="127.14439710000001"/>
    <n v="5.2976832125000008"/>
    <s v="HeadOffice"/>
  </r>
  <r>
    <n v="354"/>
    <s v="Dobbs"/>
    <s v="Samuel"/>
    <x v="353"/>
    <x v="1"/>
    <x v="22"/>
    <x v="0"/>
    <x v="0"/>
    <x v="16"/>
    <x v="0"/>
    <x v="1"/>
    <n v="46.263184469999999"/>
    <x v="1"/>
    <x v="1"/>
    <x v="352"/>
    <x v="1"/>
    <x v="2"/>
    <n v="55.344845550000002"/>
    <n v="2.3060352312500001"/>
    <s v="Stores"/>
  </r>
  <r>
    <n v="355"/>
    <s v="Mendez"/>
    <s v="Linda"/>
    <x v="354"/>
    <x v="0"/>
    <x v="5"/>
    <x v="9"/>
    <x v="8"/>
    <x v="5"/>
    <x v="2"/>
    <x v="5"/>
    <n v="61.735239"/>
    <x v="5"/>
    <x v="5"/>
    <x v="353"/>
    <x v="6"/>
    <x v="0"/>
    <n v="0"/>
    <n v="0"/>
    <s v="HeadOffice"/>
  </r>
  <r>
    <n v="356"/>
    <s v="Hedges"/>
    <s v="Edward"/>
    <x v="355"/>
    <x v="1"/>
    <x v="2"/>
    <x v="0"/>
    <x v="0"/>
    <x v="2"/>
    <x v="0"/>
    <x v="1"/>
    <n v="41.344663799999999"/>
    <x v="1"/>
    <x v="1"/>
    <x v="354"/>
    <x v="1"/>
    <x v="2"/>
    <n v="59.285820389999998"/>
    <n v="2.4702425162499999"/>
    <s v="Stores"/>
  </r>
  <r>
    <n v="357"/>
    <s v="Feldman"/>
    <s v="Troy"/>
    <x v="356"/>
    <x v="1"/>
    <x v="27"/>
    <x v="0"/>
    <x v="0"/>
    <x v="19"/>
    <x v="0"/>
    <x v="1"/>
    <n v="47.775426340000003"/>
    <x v="1"/>
    <x v="1"/>
    <x v="355"/>
    <x v="1"/>
    <x v="1"/>
    <n v="105.1862002"/>
    <n v="4.3827583416666664"/>
    <s v="Stores"/>
  </r>
  <r>
    <n v="358"/>
    <s v="Booth"/>
    <s v="Blanca"/>
    <x v="357"/>
    <x v="0"/>
    <x v="20"/>
    <x v="7"/>
    <x v="6"/>
    <x v="14"/>
    <x v="0"/>
    <x v="2"/>
    <n v="54.047182710000001"/>
    <x v="2"/>
    <x v="1"/>
    <x v="356"/>
    <x v="1"/>
    <x v="4"/>
    <n v="120.2943088"/>
    <n v="5.0122628666666662"/>
    <s v="Stores"/>
  </r>
  <r>
    <n v="359"/>
    <s v="Cummings"/>
    <s v="Lance"/>
    <x v="358"/>
    <x v="1"/>
    <x v="34"/>
    <x v="0"/>
    <x v="0"/>
    <x v="21"/>
    <x v="0"/>
    <x v="1"/>
    <n v="46.34636295"/>
    <x v="1"/>
    <x v="0"/>
    <x v="357"/>
    <x v="0"/>
    <x v="1"/>
    <n v="96.192138790000001"/>
    <n v="4.0080057829166664"/>
    <s v="Stores"/>
  </r>
  <r>
    <n v="360"/>
    <s v="Bober"/>
    <s v="Colleen"/>
    <x v="359"/>
    <x v="0"/>
    <x v="101"/>
    <x v="0"/>
    <x v="0"/>
    <x v="19"/>
    <x v="0"/>
    <x v="2"/>
    <n v="50.943500180000001"/>
    <x v="2"/>
    <x v="1"/>
    <x v="358"/>
    <x v="1"/>
    <x v="4"/>
    <n v="146.0447595"/>
    <n v="6.0851983124999993"/>
    <s v="Stores"/>
  </r>
  <r>
    <n v="361"/>
    <s v="Shaffer"/>
    <s v="Justin"/>
    <x v="360"/>
    <x v="1"/>
    <x v="95"/>
    <x v="0"/>
    <x v="0"/>
    <x v="18"/>
    <x v="0"/>
    <x v="1"/>
    <n v="49.77500929"/>
    <x v="1"/>
    <x v="1"/>
    <x v="359"/>
    <x v="1"/>
    <x v="2"/>
    <n v="66.932090810000005"/>
    <n v="2.7888371170833337"/>
    <s v="Stores"/>
  </r>
  <r>
    <n v="362"/>
    <s v="Reyes"/>
    <s v="Lauren"/>
    <x v="361"/>
    <x v="0"/>
    <x v="5"/>
    <x v="9"/>
    <x v="8"/>
    <x v="5"/>
    <x v="2"/>
    <x v="5"/>
    <n v="62.965009999999999"/>
    <x v="5"/>
    <x v="4"/>
    <x v="360"/>
    <x v="4"/>
    <x v="2"/>
    <n v="75.947256420000002"/>
    <n v="3.1644690175000001"/>
    <s v="HeadOffice"/>
  </r>
  <r>
    <n v="363"/>
    <s v="Calles"/>
    <s v="Mary"/>
    <x v="362"/>
    <x v="0"/>
    <x v="69"/>
    <x v="0"/>
    <x v="0"/>
    <x v="29"/>
    <x v="0"/>
    <x v="1"/>
    <n v="45.601548100000002"/>
    <x v="1"/>
    <x v="1"/>
    <x v="361"/>
    <x v="1"/>
    <x v="1"/>
    <n v="105.2258301"/>
    <n v="4.3844095874999995"/>
    <s v="Stores"/>
  </r>
  <r>
    <n v="364"/>
    <s v="Rowen"/>
    <s v="Todd"/>
    <x v="363"/>
    <x v="1"/>
    <x v="82"/>
    <x v="0"/>
    <x v="0"/>
    <x v="20"/>
    <x v="0"/>
    <x v="1"/>
    <n v="47.269516760000002"/>
    <x v="1"/>
    <x v="1"/>
    <x v="362"/>
    <x v="1"/>
    <x v="2"/>
    <n v="65.201460940000004"/>
    <n v="2.7167275391666665"/>
    <s v="Stores"/>
  </r>
  <r>
    <n v="365"/>
    <s v="Meadows"/>
    <s v="Carlos"/>
    <x v="364"/>
    <x v="1"/>
    <x v="13"/>
    <x v="0"/>
    <x v="0"/>
    <x v="10"/>
    <x v="0"/>
    <x v="0"/>
    <n v="32.813719650000003"/>
    <x v="0"/>
    <x v="1"/>
    <x v="363"/>
    <x v="1"/>
    <x v="0"/>
    <n v="0"/>
    <n v="0"/>
    <s v="Stores"/>
  </r>
  <r>
    <n v="366"/>
    <s v="Hurlburt"/>
    <s v="Robert"/>
    <x v="365"/>
    <x v="1"/>
    <x v="102"/>
    <x v="7"/>
    <x v="6"/>
    <x v="7"/>
    <x v="0"/>
    <x v="2"/>
    <n v="54.643276270000001"/>
    <x v="2"/>
    <x v="0"/>
    <x v="364"/>
    <x v="0"/>
    <x v="1"/>
    <n v="115.6027095"/>
    <n v="4.8167795625000007"/>
    <s v="Stores"/>
  </r>
  <r>
    <n v="367"/>
    <s v="Castillo"/>
    <s v="Angela"/>
    <x v="366"/>
    <x v="0"/>
    <x v="103"/>
    <x v="0"/>
    <x v="0"/>
    <x v="20"/>
    <x v="0"/>
    <x v="0"/>
    <n v="34.647184510000002"/>
    <x v="0"/>
    <x v="0"/>
    <x v="365"/>
    <x v="0"/>
    <x v="0"/>
    <n v="0"/>
    <n v="0"/>
    <s v="Stores"/>
  </r>
  <r>
    <n v="368"/>
    <s v="Noriega"/>
    <s v="Diane"/>
    <x v="367"/>
    <x v="0"/>
    <x v="34"/>
    <x v="0"/>
    <x v="0"/>
    <x v="21"/>
    <x v="0"/>
    <x v="0"/>
    <n v="37.872974620000001"/>
    <x v="0"/>
    <x v="0"/>
    <x v="366"/>
    <x v="0"/>
    <x v="0"/>
    <n v="0"/>
    <n v="0"/>
    <s v="Stores"/>
  </r>
  <r>
    <n v="369"/>
    <s v="Honaker"/>
    <s v="George"/>
    <x v="368"/>
    <x v="1"/>
    <x v="94"/>
    <x v="0"/>
    <x v="0"/>
    <x v="3"/>
    <x v="0"/>
    <x v="1"/>
    <n v="47.118754639999999"/>
    <x v="1"/>
    <x v="1"/>
    <x v="367"/>
    <x v="1"/>
    <x v="1"/>
    <n v="112.2035569"/>
    <n v="4.6751482041666668"/>
    <s v="Stores"/>
  </r>
  <r>
    <n v="370"/>
    <s v="Westman"/>
    <s v="Stacy"/>
    <x v="369"/>
    <x v="1"/>
    <x v="11"/>
    <x v="0"/>
    <x v="0"/>
    <x v="1"/>
    <x v="0"/>
    <x v="3"/>
    <n v="19.51295987"/>
    <x v="3"/>
    <x v="1"/>
    <x v="368"/>
    <x v="1"/>
    <x v="0"/>
    <n v="0"/>
    <n v="0"/>
    <s v="Stores"/>
  </r>
  <r>
    <n v="371"/>
    <s v="Kuntz"/>
    <s v="Daniel"/>
    <x v="370"/>
    <x v="1"/>
    <x v="8"/>
    <x v="0"/>
    <x v="0"/>
    <x v="8"/>
    <x v="0"/>
    <x v="0"/>
    <n v="38.662837320000001"/>
    <x v="0"/>
    <x v="0"/>
    <x v="369"/>
    <x v="0"/>
    <x v="2"/>
    <n v="57.945487149999998"/>
    <n v="2.4143952979166663"/>
    <s v="Stores"/>
  </r>
  <r>
    <n v="372"/>
    <s v="Alonzo"/>
    <s v="Janette"/>
    <x v="371"/>
    <x v="0"/>
    <x v="5"/>
    <x v="9"/>
    <x v="8"/>
    <x v="5"/>
    <x v="2"/>
    <x v="1"/>
    <n v="43.144660000000002"/>
    <x v="1"/>
    <x v="4"/>
    <x v="370"/>
    <x v="4"/>
    <x v="2"/>
    <n v="63.216003450000002"/>
    <n v="2.6340001437500002"/>
    <s v="HeadOffice"/>
  </r>
  <r>
    <n v="373"/>
    <s v="Walker"/>
    <s v="Yvette"/>
    <x v="372"/>
    <x v="0"/>
    <x v="3"/>
    <x v="0"/>
    <x v="0"/>
    <x v="3"/>
    <x v="0"/>
    <x v="1"/>
    <n v="48.733141940000003"/>
    <x v="1"/>
    <x v="1"/>
    <x v="371"/>
    <x v="1"/>
    <x v="2"/>
    <n v="73.926780669999999"/>
    <n v="3.0802825279166668"/>
    <s v="Stores"/>
  </r>
  <r>
    <n v="374"/>
    <s v="Garcia"/>
    <s v="Maria"/>
    <x v="373"/>
    <x v="0"/>
    <x v="91"/>
    <x v="0"/>
    <x v="0"/>
    <x v="25"/>
    <x v="0"/>
    <x v="1"/>
    <n v="43.288425349999997"/>
    <x v="1"/>
    <x v="0"/>
    <x v="372"/>
    <x v="0"/>
    <x v="0"/>
    <n v="33.076799229999999"/>
    <n v="1.3781999679166665"/>
    <s v="Stores"/>
  </r>
  <r>
    <n v="375"/>
    <s v="Myers"/>
    <s v="Patrick"/>
    <x v="374"/>
    <x v="1"/>
    <x v="37"/>
    <x v="7"/>
    <x v="6"/>
    <x v="11"/>
    <x v="0"/>
    <x v="1"/>
    <n v="43.904868909999998"/>
    <x v="1"/>
    <x v="1"/>
    <x v="373"/>
    <x v="1"/>
    <x v="1"/>
    <n v="96.668444710000003"/>
    <n v="4.0278518629166671"/>
    <s v="Stores"/>
  </r>
  <r>
    <n v="376"/>
    <s v="Martinez"/>
    <s v="Esther"/>
    <x v="375"/>
    <x v="0"/>
    <x v="104"/>
    <x v="0"/>
    <x v="0"/>
    <x v="17"/>
    <x v="0"/>
    <x v="0"/>
    <n v="31.310402610000001"/>
    <x v="0"/>
    <x v="1"/>
    <x v="374"/>
    <x v="1"/>
    <x v="0"/>
    <n v="23.746443159999998"/>
    <n v="0.98943513166666652"/>
    <s v="Stores"/>
  </r>
  <r>
    <n v="377"/>
    <s v="Norman"/>
    <s v="Willie"/>
    <x v="376"/>
    <x v="1"/>
    <x v="11"/>
    <x v="0"/>
    <x v="0"/>
    <x v="1"/>
    <x v="0"/>
    <x v="1"/>
    <n v="45.568230800000002"/>
    <x v="1"/>
    <x v="1"/>
    <x v="375"/>
    <x v="1"/>
    <x v="2"/>
    <n v="71.230740990000001"/>
    <n v="2.96794754125"/>
    <s v="Stores"/>
  </r>
  <r>
    <n v="378"/>
    <s v="March"/>
    <s v="Joseph"/>
    <x v="377"/>
    <x v="1"/>
    <x v="3"/>
    <x v="0"/>
    <x v="0"/>
    <x v="3"/>
    <x v="0"/>
    <x v="2"/>
    <n v="58.133041830000003"/>
    <x v="2"/>
    <x v="0"/>
    <x v="376"/>
    <x v="0"/>
    <x v="1"/>
    <n v="95.953367679999999"/>
    <n v="3.9980569866666666"/>
    <s v="Stores"/>
  </r>
  <r>
    <n v="379"/>
    <s v="Hays"/>
    <s v="Danny"/>
    <x v="378"/>
    <x v="1"/>
    <x v="3"/>
    <x v="0"/>
    <x v="0"/>
    <x v="3"/>
    <x v="0"/>
    <x v="2"/>
    <n v="54.779859000000002"/>
    <x v="2"/>
    <x v="1"/>
    <x v="377"/>
    <x v="1"/>
    <x v="4"/>
    <n v="125.86044130000001"/>
    <n v="5.2441850541666675"/>
    <s v="Stores"/>
  </r>
  <r>
    <n v="380"/>
    <s v="Patterson"/>
    <s v="Ryan"/>
    <x v="379"/>
    <x v="1"/>
    <x v="49"/>
    <x v="0"/>
    <x v="0"/>
    <x v="12"/>
    <x v="0"/>
    <x v="2"/>
    <n v="57.871010949999999"/>
    <x v="2"/>
    <x v="1"/>
    <x v="378"/>
    <x v="1"/>
    <x v="1"/>
    <n v="114.4136166"/>
    <n v="4.7672340249999996"/>
    <s v="Stores"/>
  </r>
  <r>
    <n v="381"/>
    <s v="Joyce"/>
    <s v="Steve"/>
    <x v="380"/>
    <x v="1"/>
    <x v="105"/>
    <x v="0"/>
    <x v="0"/>
    <x v="1"/>
    <x v="0"/>
    <x v="1"/>
    <n v="48.698648120000001"/>
    <x v="1"/>
    <x v="1"/>
    <x v="379"/>
    <x v="1"/>
    <x v="2"/>
    <n v="43.80520345"/>
    <n v="1.8252168104166668"/>
    <s v="Stores"/>
  </r>
  <r>
    <n v="382"/>
    <s v="Greenberg"/>
    <s v="Tami"/>
    <x v="381"/>
    <x v="0"/>
    <x v="7"/>
    <x v="7"/>
    <x v="6"/>
    <x v="7"/>
    <x v="0"/>
    <x v="0"/>
    <n v="38.895742589999998"/>
    <x v="0"/>
    <x v="1"/>
    <x v="380"/>
    <x v="1"/>
    <x v="2"/>
    <n v="55.552379539999997"/>
    <n v="2.3146824808333331"/>
    <s v="Stores"/>
  </r>
  <r>
    <n v="383"/>
    <s v="Wood"/>
    <s v="Roland"/>
    <x v="382"/>
    <x v="1"/>
    <x v="64"/>
    <x v="7"/>
    <x v="6"/>
    <x v="14"/>
    <x v="0"/>
    <x v="1"/>
    <n v="47.668381199999999"/>
    <x v="1"/>
    <x v="1"/>
    <x v="381"/>
    <x v="1"/>
    <x v="2"/>
    <n v="68.910003579999994"/>
    <n v="2.8712501491666664"/>
    <s v="Stores"/>
  </r>
  <r>
    <n v="384"/>
    <s v="Staub"/>
    <s v="Carrie"/>
    <x v="383"/>
    <x v="0"/>
    <x v="3"/>
    <x v="0"/>
    <x v="0"/>
    <x v="3"/>
    <x v="0"/>
    <x v="4"/>
    <n v="26.768050370000001"/>
    <x v="4"/>
    <x v="0"/>
    <x v="382"/>
    <x v="0"/>
    <x v="0"/>
    <n v="0"/>
    <n v="0"/>
    <s v="Stores"/>
  </r>
  <r>
    <n v="385"/>
    <s v="Crisp"/>
    <s v="Salvador"/>
    <x v="384"/>
    <x v="1"/>
    <x v="96"/>
    <x v="0"/>
    <x v="0"/>
    <x v="31"/>
    <x v="0"/>
    <x v="4"/>
    <n v="23.177558229999999"/>
    <x v="4"/>
    <x v="0"/>
    <x v="383"/>
    <x v="0"/>
    <x v="0"/>
    <n v="11.06662422"/>
    <n v="0.46110934250000002"/>
    <s v="Stores"/>
  </r>
  <r>
    <n v="386"/>
    <s v="Drayton"/>
    <s v="Megan"/>
    <x v="385"/>
    <x v="0"/>
    <x v="30"/>
    <x v="0"/>
    <x v="0"/>
    <x v="20"/>
    <x v="0"/>
    <x v="1"/>
    <n v="47.296350220000001"/>
    <x v="1"/>
    <x v="1"/>
    <x v="384"/>
    <x v="1"/>
    <x v="4"/>
    <n v="125.8839935"/>
    <n v="5.2451663958333334"/>
    <s v="Stores"/>
  </r>
  <r>
    <n v="387"/>
    <s v="Morris"/>
    <s v="Francisco"/>
    <x v="386"/>
    <x v="1"/>
    <x v="4"/>
    <x v="0"/>
    <x v="0"/>
    <x v="4"/>
    <x v="0"/>
    <x v="0"/>
    <n v="38.693399100000001"/>
    <x v="0"/>
    <x v="0"/>
    <x v="385"/>
    <x v="0"/>
    <x v="0"/>
    <n v="19.459138020000001"/>
    <n v="0.81079741750000001"/>
    <s v="Stores"/>
  </r>
  <r>
    <n v="388"/>
    <s v="Stanko"/>
    <s v="Rose"/>
    <x v="387"/>
    <x v="0"/>
    <x v="106"/>
    <x v="0"/>
    <x v="0"/>
    <x v="13"/>
    <x v="0"/>
    <x v="0"/>
    <n v="35.790561029999999"/>
    <x v="0"/>
    <x v="1"/>
    <x v="386"/>
    <x v="1"/>
    <x v="0"/>
    <n v="0"/>
    <n v="0"/>
    <s v="Stores"/>
  </r>
  <r>
    <n v="389"/>
    <s v="Pollard"/>
    <s v="Katie"/>
    <x v="388"/>
    <x v="0"/>
    <x v="35"/>
    <x v="7"/>
    <x v="6"/>
    <x v="6"/>
    <x v="0"/>
    <x v="1"/>
    <n v="42.947796539999999"/>
    <x v="1"/>
    <x v="1"/>
    <x v="387"/>
    <x v="1"/>
    <x v="2"/>
    <n v="75.396608599999993"/>
    <n v="3.1415253583333329"/>
    <s v="Stores"/>
  </r>
  <r>
    <n v="390"/>
    <s v="Lietz"/>
    <s v="Katrina"/>
    <x v="389"/>
    <x v="0"/>
    <x v="11"/>
    <x v="0"/>
    <x v="0"/>
    <x v="1"/>
    <x v="0"/>
    <x v="1"/>
    <n v="41.274766290000002"/>
    <x v="1"/>
    <x v="0"/>
    <x v="388"/>
    <x v="0"/>
    <x v="1"/>
    <n v="94.282957890000006"/>
    <n v="3.9284565787500005"/>
    <s v="Stores"/>
  </r>
  <r>
    <n v="391"/>
    <s v="Carpentier"/>
    <s v="William"/>
    <x v="390"/>
    <x v="1"/>
    <x v="5"/>
    <x v="9"/>
    <x v="8"/>
    <x v="5"/>
    <x v="2"/>
    <x v="2"/>
    <n v="53.721679999999999"/>
    <x v="2"/>
    <x v="2"/>
    <x v="389"/>
    <x v="2"/>
    <x v="0"/>
    <n v="0"/>
    <n v="0"/>
    <s v="HeadOffice"/>
  </r>
  <r>
    <n v="392"/>
    <s v="Johnson"/>
    <s v="Jennifer"/>
    <x v="391"/>
    <x v="0"/>
    <x v="5"/>
    <x v="10"/>
    <x v="9"/>
    <x v="5"/>
    <x v="1"/>
    <x v="5"/>
    <n v="63.660600000000002"/>
    <x v="5"/>
    <x v="1"/>
    <x v="390"/>
    <x v="1"/>
    <x v="1"/>
    <n v="110.1393004"/>
    <n v="4.5891375166666668"/>
    <s v="HeadOffice"/>
  </r>
  <r>
    <n v="393"/>
    <s v="McCloud"/>
    <s v="Michael"/>
    <x v="392"/>
    <x v="1"/>
    <x v="107"/>
    <x v="0"/>
    <x v="0"/>
    <x v="17"/>
    <x v="0"/>
    <x v="1"/>
    <n v="45.504824079999999"/>
    <x v="1"/>
    <x v="0"/>
    <x v="391"/>
    <x v="0"/>
    <x v="4"/>
    <n v="123.0983087"/>
    <n v="5.1290961958333332"/>
    <s v="Stores"/>
  </r>
  <r>
    <n v="394"/>
    <s v="Martin"/>
    <s v="Jose"/>
    <x v="393"/>
    <x v="1"/>
    <x v="73"/>
    <x v="0"/>
    <x v="0"/>
    <x v="1"/>
    <x v="0"/>
    <x v="1"/>
    <n v="42.48329056"/>
    <x v="1"/>
    <x v="1"/>
    <x v="392"/>
    <x v="1"/>
    <x v="1"/>
    <n v="87.328193999999996"/>
    <n v="3.6386747499999998"/>
    <s v="Stores"/>
  </r>
  <r>
    <n v="395"/>
    <s v="Navarrete"/>
    <s v="Leonard"/>
    <x v="394"/>
    <x v="1"/>
    <x v="7"/>
    <x v="7"/>
    <x v="6"/>
    <x v="7"/>
    <x v="0"/>
    <x v="4"/>
    <n v="24.643115819999998"/>
    <x v="4"/>
    <x v="1"/>
    <x v="393"/>
    <x v="1"/>
    <x v="0"/>
    <n v="0"/>
    <n v="0"/>
    <s v="Stores"/>
  </r>
  <r>
    <n v="396"/>
    <s v="Buendia"/>
    <s v="Georgia"/>
    <x v="395"/>
    <x v="0"/>
    <x v="76"/>
    <x v="0"/>
    <x v="0"/>
    <x v="1"/>
    <x v="0"/>
    <x v="2"/>
    <n v="59.410456320000002"/>
    <x v="2"/>
    <x v="1"/>
    <x v="394"/>
    <x v="1"/>
    <x v="1"/>
    <n v="115.0429128"/>
    <n v="4.7934546999999998"/>
    <s v="Stores"/>
  </r>
  <r>
    <n v="397"/>
    <s v="Cook"/>
    <s v="Joseph"/>
    <x v="396"/>
    <x v="1"/>
    <x v="108"/>
    <x v="0"/>
    <x v="0"/>
    <x v="1"/>
    <x v="0"/>
    <x v="3"/>
    <n v="16.509754730000001"/>
    <x v="3"/>
    <x v="1"/>
    <x v="395"/>
    <x v="1"/>
    <x v="0"/>
    <n v="0"/>
    <n v="0"/>
    <s v="Stores"/>
  </r>
  <r>
    <n v="398"/>
    <s v="Winship"/>
    <s v="Linda"/>
    <x v="397"/>
    <x v="0"/>
    <x v="3"/>
    <x v="0"/>
    <x v="0"/>
    <x v="3"/>
    <x v="0"/>
    <x v="2"/>
    <n v="53.681901379999999"/>
    <x v="2"/>
    <x v="1"/>
    <x v="396"/>
    <x v="1"/>
    <x v="3"/>
    <n v="159.1892618"/>
    <n v="6.6328859083333329"/>
    <s v="Stores"/>
  </r>
  <r>
    <n v="399"/>
    <s v="Velez"/>
    <s v="Lori"/>
    <x v="398"/>
    <x v="0"/>
    <x v="12"/>
    <x v="7"/>
    <x v="6"/>
    <x v="9"/>
    <x v="0"/>
    <x v="2"/>
    <n v="50.290672280000003"/>
    <x v="2"/>
    <x v="1"/>
    <x v="397"/>
    <x v="1"/>
    <x v="4"/>
    <n v="128.51983680000001"/>
    <n v="5.3549932"/>
    <s v="Stores"/>
  </r>
  <r>
    <n v="400"/>
    <s v="Paxson"/>
    <s v="James"/>
    <x v="399"/>
    <x v="1"/>
    <x v="27"/>
    <x v="0"/>
    <x v="0"/>
    <x v="19"/>
    <x v="0"/>
    <x v="1"/>
    <n v="47.311624879999997"/>
    <x v="1"/>
    <x v="1"/>
    <x v="398"/>
    <x v="1"/>
    <x v="2"/>
    <n v="67.242442080000004"/>
    <n v="2.8017684200000001"/>
    <s v="Stores"/>
  </r>
  <r>
    <n v="401"/>
    <s v="Foster"/>
    <s v="Robert"/>
    <x v="400"/>
    <x v="1"/>
    <x v="3"/>
    <x v="0"/>
    <x v="0"/>
    <x v="3"/>
    <x v="0"/>
    <x v="4"/>
    <n v="28.454886429999998"/>
    <x v="4"/>
    <x v="1"/>
    <x v="399"/>
    <x v="1"/>
    <x v="0"/>
    <n v="0"/>
    <n v="0"/>
    <s v="Stores"/>
  </r>
  <r>
    <n v="402"/>
    <s v="Acevedo"/>
    <s v="Earl"/>
    <x v="401"/>
    <x v="1"/>
    <x v="5"/>
    <x v="10"/>
    <x v="9"/>
    <x v="5"/>
    <x v="1"/>
    <x v="1"/>
    <n v="41.006839999999997"/>
    <x v="1"/>
    <x v="3"/>
    <x v="400"/>
    <x v="4"/>
    <x v="0"/>
    <n v="0"/>
    <n v="0"/>
    <s v="HeadOffice"/>
  </r>
  <r>
    <n v="403"/>
    <s v="Oneal"/>
    <s v="Nancy"/>
    <x v="402"/>
    <x v="0"/>
    <x v="79"/>
    <x v="0"/>
    <x v="0"/>
    <x v="20"/>
    <x v="0"/>
    <x v="2"/>
    <n v="54.173444619999998"/>
    <x v="2"/>
    <x v="1"/>
    <x v="401"/>
    <x v="1"/>
    <x v="1"/>
    <n v="112.4176815"/>
    <n v="4.6840700625"/>
    <s v="Stores"/>
  </r>
  <r>
    <n v="404"/>
    <s v="Hunter"/>
    <s v="Margaret"/>
    <x v="403"/>
    <x v="0"/>
    <x v="104"/>
    <x v="0"/>
    <x v="0"/>
    <x v="17"/>
    <x v="0"/>
    <x v="0"/>
    <n v="38.683508439999997"/>
    <x v="0"/>
    <x v="1"/>
    <x v="402"/>
    <x v="1"/>
    <x v="0"/>
    <n v="14.80722716"/>
    <n v="0.61696779833333337"/>
    <s v="Stores"/>
  </r>
  <r>
    <n v="405"/>
    <s v="Miranda"/>
    <s v="Sonya"/>
    <x v="404"/>
    <x v="0"/>
    <x v="3"/>
    <x v="0"/>
    <x v="0"/>
    <x v="3"/>
    <x v="0"/>
    <x v="0"/>
    <n v="37.399419330000001"/>
    <x v="0"/>
    <x v="1"/>
    <x v="403"/>
    <x v="1"/>
    <x v="0"/>
    <n v="19.825350740000001"/>
    <n v="0.82605628083333349"/>
    <s v="Stores"/>
  </r>
  <r>
    <n v="406"/>
    <s v="Hernandez"/>
    <s v="Walter"/>
    <x v="405"/>
    <x v="1"/>
    <x v="5"/>
    <x v="10"/>
    <x v="9"/>
    <x v="5"/>
    <x v="1"/>
    <x v="2"/>
    <n v="56.571660000000001"/>
    <x v="2"/>
    <x v="0"/>
    <x v="404"/>
    <x v="2"/>
    <x v="0"/>
    <n v="0"/>
    <n v="0"/>
    <s v="HeadOffice"/>
  </r>
  <r>
    <n v="407"/>
    <s v="Russell"/>
    <s v="Linda"/>
    <x v="406"/>
    <x v="0"/>
    <x v="5"/>
    <x v="10"/>
    <x v="9"/>
    <x v="5"/>
    <x v="1"/>
    <x v="4"/>
    <n v="24.03801"/>
    <x v="4"/>
    <x v="0"/>
    <x v="405"/>
    <x v="0"/>
    <x v="0"/>
    <n v="0"/>
    <n v="0"/>
    <s v="HeadOffice"/>
  </r>
  <r>
    <n v="408"/>
    <s v="Howard"/>
    <s v="Ruby"/>
    <x v="407"/>
    <x v="0"/>
    <x v="18"/>
    <x v="0"/>
    <x v="0"/>
    <x v="1"/>
    <x v="0"/>
    <x v="2"/>
    <n v="57.482453550000002"/>
    <x v="2"/>
    <x v="1"/>
    <x v="406"/>
    <x v="1"/>
    <x v="3"/>
    <n v="188.80599860000001"/>
    <n v="7.8669166083333337"/>
    <s v="Stores"/>
  </r>
  <r>
    <n v="409"/>
    <s v="Pickett"/>
    <s v="Marta"/>
    <x v="408"/>
    <x v="0"/>
    <x v="0"/>
    <x v="0"/>
    <x v="0"/>
    <x v="0"/>
    <x v="0"/>
    <x v="0"/>
    <n v="39.65132981"/>
    <x v="0"/>
    <x v="1"/>
    <x v="407"/>
    <x v="1"/>
    <x v="0"/>
    <n v="24.651640690000001"/>
    <n v="1.0271516954166668"/>
    <s v="Stores"/>
  </r>
  <r>
    <n v="410"/>
    <s v="McDonald"/>
    <s v="Raquel"/>
    <x v="409"/>
    <x v="0"/>
    <x v="91"/>
    <x v="0"/>
    <x v="0"/>
    <x v="25"/>
    <x v="0"/>
    <x v="0"/>
    <n v="37.580166779999999"/>
    <x v="0"/>
    <x v="1"/>
    <x v="408"/>
    <x v="1"/>
    <x v="0"/>
    <n v="38.97862104"/>
    <n v="1.6241092099999999"/>
    <s v="Stores"/>
  </r>
  <r>
    <n v="411"/>
    <s v="Usher"/>
    <s v="Clifton"/>
    <x v="410"/>
    <x v="1"/>
    <x v="5"/>
    <x v="10"/>
    <x v="9"/>
    <x v="5"/>
    <x v="1"/>
    <x v="1"/>
    <n v="45.70187"/>
    <x v="1"/>
    <x v="3"/>
    <x v="409"/>
    <x v="3"/>
    <x v="0"/>
    <n v="0"/>
    <n v="0"/>
    <s v="HeadOffice"/>
  </r>
  <r>
    <n v="412"/>
    <s v="Click"/>
    <s v="Audra"/>
    <x v="411"/>
    <x v="0"/>
    <x v="0"/>
    <x v="0"/>
    <x v="0"/>
    <x v="0"/>
    <x v="0"/>
    <x v="0"/>
    <n v="30.237720639999999"/>
    <x v="0"/>
    <x v="1"/>
    <x v="410"/>
    <x v="1"/>
    <x v="0"/>
    <n v="0"/>
    <n v="0"/>
    <s v="Stores"/>
  </r>
  <r>
    <n v="413"/>
    <s v="Whitman"/>
    <s v="Gary"/>
    <x v="412"/>
    <x v="1"/>
    <x v="21"/>
    <x v="7"/>
    <x v="6"/>
    <x v="15"/>
    <x v="0"/>
    <x v="1"/>
    <n v="47.444022990000001"/>
    <x v="1"/>
    <x v="0"/>
    <x v="411"/>
    <x v="0"/>
    <x v="4"/>
    <n v="133.24946890000001"/>
    <n v="5.5520612041666677"/>
    <s v="Stores"/>
  </r>
  <r>
    <n v="414"/>
    <s v="Vargas"/>
    <s v="Susan"/>
    <x v="413"/>
    <x v="0"/>
    <x v="109"/>
    <x v="0"/>
    <x v="0"/>
    <x v="24"/>
    <x v="0"/>
    <x v="0"/>
    <n v="37.376742440000001"/>
    <x v="0"/>
    <x v="0"/>
    <x v="412"/>
    <x v="0"/>
    <x v="2"/>
    <n v="43.049191489999998"/>
    <n v="1.7937163120833333"/>
    <s v="Stores"/>
  </r>
  <r>
    <n v="415"/>
    <s v="Owen"/>
    <s v="Jay"/>
    <x v="414"/>
    <x v="1"/>
    <x v="20"/>
    <x v="7"/>
    <x v="6"/>
    <x v="14"/>
    <x v="0"/>
    <x v="4"/>
    <n v="24.53199841"/>
    <x v="4"/>
    <x v="1"/>
    <x v="413"/>
    <x v="1"/>
    <x v="0"/>
    <n v="0"/>
    <n v="0"/>
    <s v="Stores"/>
  </r>
  <r>
    <n v="416"/>
    <s v="Hayes"/>
    <s v="Eric"/>
    <x v="415"/>
    <x v="1"/>
    <x v="5"/>
    <x v="11"/>
    <x v="10"/>
    <x v="5"/>
    <x v="2"/>
    <x v="1"/>
    <n v="49.817239999999998"/>
    <x v="1"/>
    <x v="5"/>
    <x v="414"/>
    <x v="6"/>
    <x v="0"/>
    <n v="31.583411600000002"/>
    <n v="1.3159754833333335"/>
    <s v="HeadOffice"/>
  </r>
  <r>
    <n v="417"/>
    <s v="Creighton"/>
    <s v="Marie"/>
    <x v="416"/>
    <x v="0"/>
    <x v="6"/>
    <x v="7"/>
    <x v="6"/>
    <x v="6"/>
    <x v="0"/>
    <x v="0"/>
    <n v="39.417130790000002"/>
    <x v="0"/>
    <x v="1"/>
    <x v="415"/>
    <x v="1"/>
    <x v="0"/>
    <n v="32.577824030000002"/>
    <n v="1.3574093345833333"/>
    <s v="Stores"/>
  </r>
  <r>
    <n v="418"/>
    <s v="Briones"/>
    <s v="Karin"/>
    <x v="417"/>
    <x v="0"/>
    <x v="110"/>
    <x v="7"/>
    <x v="6"/>
    <x v="31"/>
    <x v="0"/>
    <x v="1"/>
    <n v="48.709222459999999"/>
    <x v="1"/>
    <x v="1"/>
    <x v="416"/>
    <x v="1"/>
    <x v="1"/>
    <n v="105.27110570000001"/>
    <n v="4.3862960708333336"/>
    <s v="Stores"/>
  </r>
  <r>
    <n v="419"/>
    <s v="Kent"/>
    <s v="Charles"/>
    <x v="418"/>
    <x v="1"/>
    <x v="13"/>
    <x v="0"/>
    <x v="0"/>
    <x v="10"/>
    <x v="0"/>
    <x v="1"/>
    <n v="46.487251200000003"/>
    <x v="1"/>
    <x v="1"/>
    <x v="417"/>
    <x v="1"/>
    <x v="1"/>
    <n v="90.895002320000003"/>
    <n v="3.7872917633333336"/>
    <s v="Stores"/>
  </r>
  <r>
    <n v="420"/>
    <s v="Jones"/>
    <s v="Jeremy"/>
    <x v="419"/>
    <x v="1"/>
    <x v="111"/>
    <x v="0"/>
    <x v="0"/>
    <x v="32"/>
    <x v="0"/>
    <x v="1"/>
    <n v="41.413367340000001"/>
    <x v="1"/>
    <x v="1"/>
    <x v="418"/>
    <x v="1"/>
    <x v="2"/>
    <n v="64.671042319999998"/>
    <n v="2.694626763333333"/>
    <s v="Stores"/>
  </r>
  <r>
    <n v="421"/>
    <s v="Pierce"/>
    <s v="Anita"/>
    <x v="420"/>
    <x v="0"/>
    <x v="93"/>
    <x v="0"/>
    <x v="0"/>
    <x v="13"/>
    <x v="0"/>
    <x v="1"/>
    <n v="42.252381589999999"/>
    <x v="1"/>
    <x v="1"/>
    <x v="419"/>
    <x v="1"/>
    <x v="2"/>
    <n v="40.362602989999999"/>
    <n v="1.6817751245833332"/>
    <s v="Stores"/>
  </r>
  <r>
    <n v="422"/>
    <s v="Andrews"/>
    <s v="Sergio"/>
    <x v="421"/>
    <x v="1"/>
    <x v="5"/>
    <x v="11"/>
    <x v="10"/>
    <x v="5"/>
    <x v="2"/>
    <x v="2"/>
    <n v="52.680169999999997"/>
    <x v="2"/>
    <x v="3"/>
    <x v="420"/>
    <x v="3"/>
    <x v="0"/>
    <n v="0"/>
    <n v="0"/>
    <s v="HeadOffice"/>
  </r>
  <r>
    <n v="423"/>
    <s v="Reeves"/>
    <s v="Freddy"/>
    <x v="422"/>
    <x v="1"/>
    <x v="30"/>
    <x v="0"/>
    <x v="0"/>
    <x v="20"/>
    <x v="0"/>
    <x v="0"/>
    <n v="33.554203569999999"/>
    <x v="0"/>
    <x v="1"/>
    <x v="421"/>
    <x v="1"/>
    <x v="0"/>
    <n v="0"/>
    <n v="0"/>
    <s v="Stores"/>
  </r>
  <r>
    <n v="424"/>
    <s v="Tovar"/>
    <s v="Sarah"/>
    <x v="423"/>
    <x v="0"/>
    <x v="7"/>
    <x v="7"/>
    <x v="6"/>
    <x v="7"/>
    <x v="0"/>
    <x v="0"/>
    <n v="34.644720790000001"/>
    <x v="0"/>
    <x v="1"/>
    <x v="422"/>
    <x v="1"/>
    <x v="0"/>
    <n v="21.781727579999998"/>
    <n v="0.90757198249999993"/>
    <s v="Stores"/>
  </r>
  <r>
    <n v="425"/>
    <s v="Sullivan"/>
    <s v="Stephen"/>
    <x v="424"/>
    <x v="1"/>
    <x v="4"/>
    <x v="7"/>
    <x v="6"/>
    <x v="4"/>
    <x v="0"/>
    <x v="1"/>
    <n v="48.285625179999997"/>
    <x v="1"/>
    <x v="1"/>
    <x v="423"/>
    <x v="1"/>
    <x v="1"/>
    <n v="108.88887990000001"/>
    <n v="4.5370366625000003"/>
    <s v="Stores"/>
  </r>
  <r>
    <n v="426"/>
    <s v="Alexander"/>
    <s v="Sarah"/>
    <x v="425"/>
    <x v="0"/>
    <x v="22"/>
    <x v="0"/>
    <x v="0"/>
    <x v="16"/>
    <x v="0"/>
    <x v="2"/>
    <n v="53.889424400000003"/>
    <x v="2"/>
    <x v="1"/>
    <x v="424"/>
    <x v="1"/>
    <x v="1"/>
    <n v="111.6737578"/>
    <n v="4.6530732416666671"/>
    <s v="Stores"/>
  </r>
  <r>
    <n v="427"/>
    <s v="Hess"/>
    <s v="Charles"/>
    <x v="426"/>
    <x v="1"/>
    <x v="5"/>
    <x v="11"/>
    <x v="10"/>
    <x v="5"/>
    <x v="2"/>
    <x v="2"/>
    <n v="55.76493"/>
    <x v="2"/>
    <x v="5"/>
    <x v="425"/>
    <x v="6"/>
    <x v="0"/>
    <n v="0"/>
    <n v="0"/>
    <s v="HeadOffice"/>
  </r>
  <r>
    <n v="428"/>
    <s v="Nance"/>
    <s v="Elaine"/>
    <x v="427"/>
    <x v="0"/>
    <x v="5"/>
    <x v="11"/>
    <x v="10"/>
    <x v="5"/>
    <x v="2"/>
    <x v="2"/>
    <n v="55.010309999999997"/>
    <x v="2"/>
    <x v="0"/>
    <x v="426"/>
    <x v="0"/>
    <x v="4"/>
    <n v="126.5891578"/>
    <n v="5.2745482416666665"/>
    <s v="HeadOffice"/>
  </r>
  <r>
    <n v="429"/>
    <s v="Oneil"/>
    <s v="Austin"/>
    <x v="428"/>
    <x v="1"/>
    <x v="4"/>
    <x v="7"/>
    <x v="6"/>
    <x v="4"/>
    <x v="0"/>
    <x v="1"/>
    <n v="42.206796509999997"/>
    <x v="1"/>
    <x v="1"/>
    <x v="427"/>
    <x v="1"/>
    <x v="2"/>
    <n v="65.830637280000005"/>
    <n v="2.7429432199999999"/>
    <s v="Stores"/>
  </r>
  <r>
    <n v="430"/>
    <s v="Arrington"/>
    <s v="Donna"/>
    <x v="429"/>
    <x v="0"/>
    <x v="36"/>
    <x v="0"/>
    <x v="0"/>
    <x v="22"/>
    <x v="0"/>
    <x v="1"/>
    <n v="40.720638630000003"/>
    <x v="1"/>
    <x v="1"/>
    <x v="428"/>
    <x v="1"/>
    <x v="1"/>
    <n v="89.098092410000007"/>
    <n v="3.7124205170833333"/>
    <s v="Stores"/>
  </r>
  <r>
    <n v="431"/>
    <s v="Toliver"/>
    <s v="Betty"/>
    <x v="430"/>
    <x v="0"/>
    <x v="35"/>
    <x v="7"/>
    <x v="6"/>
    <x v="6"/>
    <x v="0"/>
    <x v="1"/>
    <n v="44.13614639"/>
    <x v="1"/>
    <x v="1"/>
    <x v="429"/>
    <x v="1"/>
    <x v="2"/>
    <n v="77.992678240000004"/>
    <n v="3.2496949266666668"/>
    <s v="Stores"/>
  </r>
  <r>
    <n v="432"/>
    <s v="Cox"/>
    <s v="Sharon"/>
    <x v="431"/>
    <x v="0"/>
    <x v="3"/>
    <x v="0"/>
    <x v="0"/>
    <x v="3"/>
    <x v="0"/>
    <x v="2"/>
    <n v="55.605916899999997"/>
    <x v="2"/>
    <x v="1"/>
    <x v="430"/>
    <x v="1"/>
    <x v="3"/>
    <n v="162.07115200000001"/>
    <n v="6.7529646666666672"/>
    <s v="Stores"/>
  </r>
  <r>
    <n v="433"/>
    <s v="Moore"/>
    <s v="Charles"/>
    <x v="432"/>
    <x v="1"/>
    <x v="112"/>
    <x v="7"/>
    <x v="6"/>
    <x v="11"/>
    <x v="0"/>
    <x v="1"/>
    <n v="46.556226189999997"/>
    <x v="1"/>
    <x v="1"/>
    <x v="431"/>
    <x v="1"/>
    <x v="2"/>
    <n v="58.362540639999999"/>
    <n v="2.4317725266666668"/>
    <s v="Stores"/>
  </r>
  <r>
    <n v="434"/>
    <s v="Adkins"/>
    <s v="Jane"/>
    <x v="433"/>
    <x v="0"/>
    <x v="20"/>
    <x v="7"/>
    <x v="6"/>
    <x v="14"/>
    <x v="0"/>
    <x v="0"/>
    <n v="35.134566810000003"/>
    <x v="0"/>
    <x v="1"/>
    <x v="432"/>
    <x v="1"/>
    <x v="0"/>
    <n v="13.91972288"/>
    <n v="0.57998845333333338"/>
    <s v="Stores"/>
  </r>
  <r>
    <n v="435"/>
    <s v="Smith"/>
    <s v="Doris"/>
    <x v="434"/>
    <x v="0"/>
    <x v="113"/>
    <x v="0"/>
    <x v="0"/>
    <x v="22"/>
    <x v="0"/>
    <x v="2"/>
    <n v="58.070459820000004"/>
    <x v="2"/>
    <x v="1"/>
    <x v="433"/>
    <x v="1"/>
    <x v="5"/>
    <n v="202.22465539999999"/>
    <n v="8.4260273083333335"/>
    <s v="Stores"/>
  </r>
  <r>
    <n v="436"/>
    <s v="Torres"/>
    <s v="Frances"/>
    <x v="435"/>
    <x v="0"/>
    <x v="5"/>
    <x v="11"/>
    <x v="10"/>
    <x v="5"/>
    <x v="2"/>
    <x v="2"/>
    <n v="53.4876"/>
    <x v="2"/>
    <x v="3"/>
    <x v="434"/>
    <x v="3"/>
    <x v="2"/>
    <n v="60.321338480000001"/>
    <n v="2.5133891033333335"/>
    <s v="HeadOffice"/>
  </r>
  <r>
    <n v="437"/>
    <s v="Hall"/>
    <s v="Cristobal"/>
    <x v="436"/>
    <x v="1"/>
    <x v="22"/>
    <x v="0"/>
    <x v="0"/>
    <x v="16"/>
    <x v="0"/>
    <x v="2"/>
    <n v="56.989525729999997"/>
    <x v="2"/>
    <x v="1"/>
    <x v="435"/>
    <x v="1"/>
    <x v="4"/>
    <n v="154.29114920000001"/>
    <n v="6.428797883333333"/>
    <s v="Stores"/>
  </r>
  <r>
    <n v="438"/>
    <s v="Ruiz"/>
    <s v="Richard"/>
    <x v="437"/>
    <x v="1"/>
    <x v="5"/>
    <x v="12"/>
    <x v="11"/>
    <x v="5"/>
    <x v="2"/>
    <x v="2"/>
    <n v="55.825040000000001"/>
    <x v="2"/>
    <x v="4"/>
    <x v="436"/>
    <x v="4"/>
    <x v="2"/>
    <n v="73.090167280000003"/>
    <n v="3.0454236366666669"/>
    <s v="HeadOffice"/>
  </r>
  <r>
    <n v="439"/>
    <s v="Marin"/>
    <s v="Juan"/>
    <x v="438"/>
    <x v="1"/>
    <x v="7"/>
    <x v="7"/>
    <x v="6"/>
    <x v="7"/>
    <x v="0"/>
    <x v="4"/>
    <n v="28.436841019999999"/>
    <x v="4"/>
    <x v="1"/>
    <x v="437"/>
    <x v="1"/>
    <x v="0"/>
    <n v="0"/>
    <n v="0"/>
    <s v="Stores"/>
  </r>
  <r>
    <n v="440"/>
    <s v="Lee"/>
    <s v="Helen"/>
    <x v="439"/>
    <x v="0"/>
    <x v="5"/>
    <x v="12"/>
    <x v="11"/>
    <x v="5"/>
    <x v="2"/>
    <x v="5"/>
    <n v="67"/>
    <x v="5"/>
    <x v="1"/>
    <x v="46"/>
    <x v="1"/>
    <x v="0"/>
    <n v="0"/>
    <n v="0"/>
    <s v="HeadOffice"/>
  </r>
  <r>
    <n v="441"/>
    <s v="Watts"/>
    <s v="April"/>
    <x v="440"/>
    <x v="0"/>
    <x v="79"/>
    <x v="0"/>
    <x v="0"/>
    <x v="20"/>
    <x v="0"/>
    <x v="1"/>
    <n v="43.16190211"/>
    <x v="1"/>
    <x v="0"/>
    <x v="438"/>
    <x v="0"/>
    <x v="2"/>
    <n v="59.13654597"/>
    <n v="2.4640227487499997"/>
    <s v="Stores"/>
  </r>
  <r>
    <n v="442"/>
    <s v="Stevens"/>
    <s v="Matt"/>
    <x v="441"/>
    <x v="1"/>
    <x v="4"/>
    <x v="7"/>
    <x v="6"/>
    <x v="4"/>
    <x v="0"/>
    <x v="0"/>
    <n v="39.44189274"/>
    <x v="0"/>
    <x v="1"/>
    <x v="439"/>
    <x v="1"/>
    <x v="0"/>
    <n v="17.596030580000001"/>
    <n v="0.73316794083333336"/>
    <s v="Stores"/>
  </r>
  <r>
    <n v="443"/>
    <s v="Hufford"/>
    <s v="Salena"/>
    <x v="442"/>
    <x v="0"/>
    <x v="114"/>
    <x v="7"/>
    <x v="6"/>
    <x v="7"/>
    <x v="0"/>
    <x v="0"/>
    <n v="32.297186959999998"/>
    <x v="0"/>
    <x v="1"/>
    <x v="440"/>
    <x v="1"/>
    <x v="2"/>
    <n v="50.377773089999998"/>
    <n v="2.0990738787500001"/>
    <s v="Stores"/>
  </r>
  <r>
    <n v="444"/>
    <s v="Wood"/>
    <s v="Shawnee"/>
    <x v="443"/>
    <x v="0"/>
    <x v="21"/>
    <x v="13"/>
    <x v="12"/>
    <x v="15"/>
    <x v="0"/>
    <x v="1"/>
    <n v="44.582541040000002"/>
    <x v="1"/>
    <x v="1"/>
    <x v="441"/>
    <x v="1"/>
    <x v="1"/>
    <n v="116.6489239"/>
    <n v="4.8603718291666667"/>
    <s v="Stores"/>
  </r>
  <r>
    <n v="445"/>
    <s v="Powell"/>
    <s v="Brittany"/>
    <x v="444"/>
    <x v="0"/>
    <x v="81"/>
    <x v="0"/>
    <x v="0"/>
    <x v="3"/>
    <x v="0"/>
    <x v="2"/>
    <n v="54.932929190000003"/>
    <x v="2"/>
    <x v="1"/>
    <x v="442"/>
    <x v="1"/>
    <x v="1"/>
    <n v="104.0819056"/>
    <n v="4.3367460666666666"/>
    <s v="Stores"/>
  </r>
  <r>
    <n v="446"/>
    <s v="Richardson"/>
    <s v="Michael"/>
    <x v="445"/>
    <x v="1"/>
    <x v="115"/>
    <x v="0"/>
    <x v="0"/>
    <x v="19"/>
    <x v="0"/>
    <x v="4"/>
    <n v="29.06977848"/>
    <x v="4"/>
    <x v="1"/>
    <x v="443"/>
    <x v="1"/>
    <x v="0"/>
    <n v="0"/>
    <n v="0"/>
    <s v="Stores"/>
  </r>
  <r>
    <n v="447"/>
    <s v="Burt"/>
    <s v="Joy"/>
    <x v="446"/>
    <x v="0"/>
    <x v="116"/>
    <x v="0"/>
    <x v="0"/>
    <x v="1"/>
    <x v="0"/>
    <x v="2"/>
    <n v="52.870647429999998"/>
    <x v="2"/>
    <x v="1"/>
    <x v="444"/>
    <x v="1"/>
    <x v="1"/>
    <n v="114.5110495"/>
    <n v="4.7712937291666666"/>
    <s v="Stores"/>
  </r>
  <r>
    <n v="448"/>
    <s v="Orsini"/>
    <s v="Marcus"/>
    <x v="447"/>
    <x v="1"/>
    <x v="98"/>
    <x v="0"/>
    <x v="0"/>
    <x v="13"/>
    <x v="0"/>
    <x v="0"/>
    <n v="38.730553010000001"/>
    <x v="0"/>
    <x v="1"/>
    <x v="445"/>
    <x v="1"/>
    <x v="0"/>
    <n v="12.2525326"/>
    <n v="0.51052219166666668"/>
    <s v="Stores"/>
  </r>
  <r>
    <n v="449"/>
    <s v="Webb"/>
    <s v="Arthur"/>
    <x v="448"/>
    <x v="1"/>
    <x v="117"/>
    <x v="0"/>
    <x v="0"/>
    <x v="1"/>
    <x v="0"/>
    <x v="5"/>
    <n v="60.92573728"/>
    <x v="5"/>
    <x v="1"/>
    <x v="446"/>
    <x v="1"/>
    <x v="4"/>
    <n v="124.1534025"/>
    <n v="5.1730584374999999"/>
    <s v="Stores"/>
  </r>
  <r>
    <n v="450"/>
    <s v="Hallock"/>
    <s v="Lorine"/>
    <x v="449"/>
    <x v="0"/>
    <x v="3"/>
    <x v="0"/>
    <x v="0"/>
    <x v="3"/>
    <x v="0"/>
    <x v="1"/>
    <n v="45.234409200000002"/>
    <x v="1"/>
    <x v="1"/>
    <x v="447"/>
    <x v="1"/>
    <x v="1"/>
    <n v="104.30100090000001"/>
    <n v="4.3458750374999999"/>
    <s v="Stores"/>
  </r>
  <r>
    <n v="451"/>
    <s v="Knight"/>
    <s v="Cecelia"/>
    <x v="450"/>
    <x v="0"/>
    <x v="118"/>
    <x v="0"/>
    <x v="0"/>
    <x v="20"/>
    <x v="0"/>
    <x v="4"/>
    <n v="23.080296130000001"/>
    <x v="4"/>
    <x v="0"/>
    <x v="448"/>
    <x v="0"/>
    <x v="0"/>
    <n v="0"/>
    <n v="0"/>
    <s v="Stores"/>
  </r>
  <r>
    <n v="452"/>
    <s v="Archer"/>
    <s v="Renee"/>
    <x v="451"/>
    <x v="0"/>
    <x v="5"/>
    <x v="12"/>
    <x v="11"/>
    <x v="5"/>
    <x v="2"/>
    <x v="0"/>
    <n v="39.147491000000002"/>
    <x v="0"/>
    <x v="4"/>
    <x v="449"/>
    <x v="4"/>
    <x v="1"/>
    <n v="88.627496359999995"/>
    <n v="3.6928123483333333"/>
    <s v="HeadOffice"/>
  </r>
  <r>
    <n v="453"/>
    <s v="Doris"/>
    <s v="Richard"/>
    <x v="452"/>
    <x v="1"/>
    <x v="5"/>
    <x v="12"/>
    <x v="11"/>
    <x v="5"/>
    <x v="2"/>
    <x v="2"/>
    <n v="52.92548"/>
    <x v="2"/>
    <x v="0"/>
    <x v="450"/>
    <x v="0"/>
    <x v="2"/>
    <n v="77.57512672"/>
    <n v="3.2322969466666667"/>
    <s v="HeadOffice"/>
  </r>
  <r>
    <n v="454"/>
    <s v="Tobey"/>
    <s v="Melissa"/>
    <x v="453"/>
    <x v="0"/>
    <x v="12"/>
    <x v="7"/>
    <x v="6"/>
    <x v="9"/>
    <x v="0"/>
    <x v="0"/>
    <n v="35.545181200000002"/>
    <x v="0"/>
    <x v="0"/>
    <x v="451"/>
    <x v="0"/>
    <x v="0"/>
    <n v="0"/>
    <n v="0"/>
    <s v="Stores"/>
  </r>
  <r>
    <n v="455"/>
    <s v="Sheffield"/>
    <s v="Rosemary"/>
    <x v="454"/>
    <x v="0"/>
    <x v="4"/>
    <x v="7"/>
    <x v="6"/>
    <x v="4"/>
    <x v="0"/>
    <x v="1"/>
    <n v="46.211238690000002"/>
    <x v="1"/>
    <x v="1"/>
    <x v="452"/>
    <x v="1"/>
    <x v="4"/>
    <n v="129.63305940000001"/>
    <n v="5.4013774750000003"/>
    <s v="Stores"/>
  </r>
  <r>
    <n v="456"/>
    <s v="Rose"/>
    <s v="Leslie"/>
    <x v="455"/>
    <x v="1"/>
    <x v="2"/>
    <x v="0"/>
    <x v="0"/>
    <x v="2"/>
    <x v="0"/>
    <x v="5"/>
    <n v="62.393823810000001"/>
    <x v="5"/>
    <x v="1"/>
    <x v="453"/>
    <x v="1"/>
    <x v="1"/>
    <n v="84.829185030000005"/>
    <n v="3.5345493762500002"/>
    <s v="Stores"/>
  </r>
  <r>
    <n v="457"/>
    <s v="Davis"/>
    <s v="Susan"/>
    <x v="456"/>
    <x v="0"/>
    <x v="62"/>
    <x v="0"/>
    <x v="0"/>
    <x v="10"/>
    <x v="0"/>
    <x v="1"/>
    <n v="45.185576920000003"/>
    <x v="1"/>
    <x v="1"/>
    <x v="454"/>
    <x v="1"/>
    <x v="1"/>
    <n v="82.203436890000006"/>
    <n v="3.4251432037500007"/>
    <s v="Stores"/>
  </r>
  <r>
    <n v="458"/>
    <s v="Buda"/>
    <s v="Thomas"/>
    <x v="457"/>
    <x v="1"/>
    <x v="38"/>
    <x v="0"/>
    <x v="0"/>
    <x v="20"/>
    <x v="0"/>
    <x v="0"/>
    <n v="34.295815519999998"/>
    <x v="0"/>
    <x v="1"/>
    <x v="455"/>
    <x v="1"/>
    <x v="0"/>
    <n v="22.62732579"/>
    <n v="0.94280524124999998"/>
    <s v="Stores"/>
  </r>
  <r>
    <n v="459"/>
    <s v="Haveman"/>
    <s v="Melinda"/>
    <x v="458"/>
    <x v="0"/>
    <x v="54"/>
    <x v="7"/>
    <x v="6"/>
    <x v="24"/>
    <x v="0"/>
    <x v="0"/>
    <n v="38.733611269999997"/>
    <x v="0"/>
    <x v="1"/>
    <x v="456"/>
    <x v="1"/>
    <x v="2"/>
    <n v="53.181990489999997"/>
    <n v="2.2159162704166664"/>
    <s v="Stores"/>
  </r>
  <r>
    <n v="460"/>
    <s v="Jones"/>
    <s v="Shannon"/>
    <x v="459"/>
    <x v="1"/>
    <x v="119"/>
    <x v="7"/>
    <x v="6"/>
    <x v="20"/>
    <x v="0"/>
    <x v="2"/>
    <n v="58.129024809999997"/>
    <x v="2"/>
    <x v="0"/>
    <x v="457"/>
    <x v="0"/>
    <x v="1"/>
    <n v="113.121154"/>
    <n v="4.7133814166666665"/>
    <s v="Stores"/>
  </r>
  <r>
    <n v="461"/>
    <s v="Hockman"/>
    <s v="Patricia"/>
    <x v="460"/>
    <x v="0"/>
    <x v="4"/>
    <x v="7"/>
    <x v="6"/>
    <x v="4"/>
    <x v="0"/>
    <x v="1"/>
    <n v="42.410744989999998"/>
    <x v="1"/>
    <x v="0"/>
    <x v="458"/>
    <x v="0"/>
    <x v="1"/>
    <n v="96.840356299999996"/>
    <n v="4.0350148458333335"/>
    <s v="Stores"/>
  </r>
  <r>
    <n v="462"/>
    <s v="Hall"/>
    <s v="Lakeisha"/>
    <x v="461"/>
    <x v="0"/>
    <x v="5"/>
    <x v="12"/>
    <x v="11"/>
    <x v="5"/>
    <x v="2"/>
    <x v="2"/>
    <n v="56.464219999999997"/>
    <x v="2"/>
    <x v="1"/>
    <x v="459"/>
    <x v="1"/>
    <x v="1"/>
    <n v="93.225737379999998"/>
    <n v="3.8844057241666667"/>
    <s v="HeadOffice"/>
  </r>
  <r>
    <n v="463"/>
    <s v="Muir"/>
    <s v="Latonya"/>
    <x v="462"/>
    <x v="0"/>
    <x v="55"/>
    <x v="7"/>
    <x v="6"/>
    <x v="20"/>
    <x v="0"/>
    <x v="0"/>
    <n v="33.065266049999998"/>
    <x v="0"/>
    <x v="1"/>
    <x v="460"/>
    <x v="1"/>
    <x v="0"/>
    <n v="31.117669580000001"/>
    <n v="1.2965695658333334"/>
    <s v="Stores"/>
  </r>
  <r>
    <n v="464"/>
    <s v="Foster"/>
    <s v="Paul"/>
    <x v="463"/>
    <x v="1"/>
    <x v="5"/>
    <x v="14"/>
    <x v="13"/>
    <x v="5"/>
    <x v="3"/>
    <x v="0"/>
    <n v="32.583866999999998"/>
    <x v="0"/>
    <x v="2"/>
    <x v="461"/>
    <x v="2"/>
    <x v="0"/>
    <n v="33.807890479999998"/>
    <n v="1.4086621033333333"/>
    <s v="HeadOffice"/>
  </r>
  <r>
    <n v="465"/>
    <s v="Coleman"/>
    <s v="Ana"/>
    <x v="464"/>
    <x v="0"/>
    <x v="116"/>
    <x v="0"/>
    <x v="0"/>
    <x v="1"/>
    <x v="0"/>
    <x v="2"/>
    <n v="52.18534665"/>
    <x v="2"/>
    <x v="1"/>
    <x v="462"/>
    <x v="1"/>
    <x v="3"/>
    <n v="164.02845769999999"/>
    <n v="6.8345190708333323"/>
    <s v="Stores"/>
  </r>
  <r>
    <n v="466"/>
    <s v="King"/>
    <s v="Zoraida"/>
    <x v="465"/>
    <x v="0"/>
    <x v="5"/>
    <x v="14"/>
    <x v="13"/>
    <x v="5"/>
    <x v="3"/>
    <x v="0"/>
    <n v="39.198050000000002"/>
    <x v="0"/>
    <x v="2"/>
    <x v="463"/>
    <x v="2"/>
    <x v="2"/>
    <n v="68.600729599999994"/>
    <n v="2.8583637333333329"/>
    <s v="HeadOffice"/>
  </r>
  <r>
    <n v="467"/>
    <s v="Traylor"/>
    <s v="Brenda"/>
    <x v="466"/>
    <x v="0"/>
    <x v="0"/>
    <x v="0"/>
    <x v="0"/>
    <x v="0"/>
    <x v="0"/>
    <x v="2"/>
    <n v="51.076539089999997"/>
    <x v="2"/>
    <x v="0"/>
    <x v="464"/>
    <x v="0"/>
    <x v="2"/>
    <n v="74.593690240000001"/>
    <n v="3.1080704266666666"/>
    <s v="Stores"/>
  </r>
  <r>
    <n v="468"/>
    <s v="Clark"/>
    <s v="Kevin"/>
    <x v="467"/>
    <x v="1"/>
    <x v="22"/>
    <x v="0"/>
    <x v="0"/>
    <x v="16"/>
    <x v="0"/>
    <x v="4"/>
    <n v="29.551199889999999"/>
    <x v="4"/>
    <x v="1"/>
    <x v="465"/>
    <x v="1"/>
    <x v="0"/>
    <n v="0"/>
    <n v="0"/>
    <s v="Stores"/>
  </r>
  <r>
    <n v="469"/>
    <s v="Camp"/>
    <s v="Chris"/>
    <x v="468"/>
    <x v="1"/>
    <x v="5"/>
    <x v="14"/>
    <x v="13"/>
    <x v="5"/>
    <x v="3"/>
    <x v="1"/>
    <n v="42.022579999999998"/>
    <x v="1"/>
    <x v="0"/>
    <x v="466"/>
    <x v="0"/>
    <x v="2"/>
    <n v="67.179365759999996"/>
    <n v="2.7991402399999998"/>
    <s v="HeadOffice"/>
  </r>
  <r>
    <n v="470"/>
    <s v="Quesada"/>
    <s v="Thomas"/>
    <x v="469"/>
    <x v="1"/>
    <x v="57"/>
    <x v="7"/>
    <x v="6"/>
    <x v="22"/>
    <x v="0"/>
    <x v="5"/>
    <n v="62.644336240000001"/>
    <x v="5"/>
    <x v="1"/>
    <x v="467"/>
    <x v="1"/>
    <x v="4"/>
    <n v="156.14084"/>
    <n v="6.5058683333333329"/>
    <s v="Stores"/>
  </r>
  <r>
    <n v="471"/>
    <s v="Smith"/>
    <s v="Cathy"/>
    <x v="470"/>
    <x v="0"/>
    <x v="41"/>
    <x v="7"/>
    <x v="6"/>
    <x v="23"/>
    <x v="0"/>
    <x v="5"/>
    <n v="64.23124052"/>
    <x v="5"/>
    <x v="1"/>
    <x v="468"/>
    <x v="1"/>
    <x v="4"/>
    <n v="142.841791"/>
    <n v="5.951741291666667"/>
    <s v="Stores"/>
  </r>
  <r>
    <n v="472"/>
    <s v="Willis"/>
    <s v="Ray"/>
    <x v="471"/>
    <x v="1"/>
    <x v="5"/>
    <x v="14"/>
    <x v="13"/>
    <x v="5"/>
    <x v="3"/>
    <x v="0"/>
    <n v="37.754489999999997"/>
    <x v="0"/>
    <x v="1"/>
    <x v="46"/>
    <x v="1"/>
    <x v="0"/>
    <n v="0"/>
    <n v="0"/>
    <s v="HeadOffice"/>
  </r>
  <r>
    <n v="473"/>
    <s v="Lyons"/>
    <s v="Jeannette"/>
    <x v="472"/>
    <x v="0"/>
    <x v="20"/>
    <x v="7"/>
    <x v="6"/>
    <x v="14"/>
    <x v="0"/>
    <x v="0"/>
    <n v="36.634022170000001"/>
    <x v="0"/>
    <x v="1"/>
    <x v="469"/>
    <x v="1"/>
    <x v="0"/>
    <n v="0"/>
    <n v="0"/>
    <s v="Stores"/>
  </r>
  <r>
    <n v="474"/>
    <s v="Keith"/>
    <s v="Larry"/>
    <x v="473"/>
    <x v="1"/>
    <x v="5"/>
    <x v="14"/>
    <x v="13"/>
    <x v="5"/>
    <x v="3"/>
    <x v="2"/>
    <n v="52.715910000000001"/>
    <x v="2"/>
    <x v="0"/>
    <x v="470"/>
    <x v="0"/>
    <x v="1"/>
    <n v="80.014813840000002"/>
    <n v="3.3339505766666671"/>
    <s v="HeadOffice"/>
  </r>
  <r>
    <n v="475"/>
    <s v="Morales"/>
    <s v="Gerald"/>
    <x v="474"/>
    <x v="1"/>
    <x v="7"/>
    <x v="7"/>
    <x v="6"/>
    <x v="7"/>
    <x v="0"/>
    <x v="0"/>
    <n v="38.23339653"/>
    <x v="0"/>
    <x v="1"/>
    <x v="471"/>
    <x v="1"/>
    <x v="0"/>
    <n v="9.2826810159999997"/>
    <n v="0.38677837566666667"/>
    <s v="Stores"/>
  </r>
  <r>
    <n v="476"/>
    <s v="Jimenez"/>
    <s v="Mike"/>
    <x v="475"/>
    <x v="1"/>
    <x v="5"/>
    <x v="15"/>
    <x v="14"/>
    <x v="5"/>
    <x v="2"/>
    <x v="1"/>
    <n v="49.817239999999998"/>
    <x v="1"/>
    <x v="0"/>
    <x v="426"/>
    <x v="0"/>
    <x v="1"/>
    <n v="90.367859920000001"/>
    <n v="3.7653274966666666"/>
    <s v="HeadOffice"/>
  </r>
  <r>
    <n v="477"/>
    <s v="Nusbaum"/>
    <s v="William"/>
    <x v="476"/>
    <x v="1"/>
    <x v="42"/>
    <x v="0"/>
    <x v="0"/>
    <x v="13"/>
    <x v="0"/>
    <x v="0"/>
    <n v="31.026110339999999"/>
    <x v="0"/>
    <x v="0"/>
    <x v="472"/>
    <x v="0"/>
    <x v="0"/>
    <n v="25.885150400000001"/>
    <n v="1.0785479333333334"/>
    <s v="Stores"/>
  </r>
  <r>
    <n v="478"/>
    <s v="Calcote"/>
    <s v="Hildred"/>
    <x v="477"/>
    <x v="0"/>
    <x v="91"/>
    <x v="7"/>
    <x v="6"/>
    <x v="25"/>
    <x v="0"/>
    <x v="1"/>
    <n v="44.64552638"/>
    <x v="1"/>
    <x v="1"/>
    <x v="473"/>
    <x v="1"/>
    <x v="1"/>
    <n v="99.119847160000006"/>
    <n v="4.1299936316666663"/>
    <s v="Stores"/>
  </r>
  <r>
    <n v="479"/>
    <s v="Alvarado"/>
    <s v="Erica"/>
    <x v="478"/>
    <x v="0"/>
    <x v="83"/>
    <x v="7"/>
    <x v="6"/>
    <x v="13"/>
    <x v="0"/>
    <x v="4"/>
    <n v="28.22209548"/>
    <x v="4"/>
    <x v="1"/>
    <x v="474"/>
    <x v="1"/>
    <x v="0"/>
    <n v="0"/>
    <n v="0"/>
    <s v="Stores"/>
  </r>
  <r>
    <n v="480"/>
    <s v="Chang"/>
    <s v="Gertrude"/>
    <x v="479"/>
    <x v="0"/>
    <x v="5"/>
    <x v="15"/>
    <x v="14"/>
    <x v="5"/>
    <x v="2"/>
    <x v="2"/>
    <n v="52.680169999999997"/>
    <x v="2"/>
    <x v="2"/>
    <x v="475"/>
    <x v="2"/>
    <x v="0"/>
    <n v="30.620745790000001"/>
    <n v="1.2758644079166668"/>
    <s v="HeadOffice"/>
  </r>
  <r>
    <n v="481"/>
    <s v="Williams"/>
    <s v="Gracie"/>
    <x v="480"/>
    <x v="0"/>
    <x v="3"/>
    <x v="0"/>
    <x v="0"/>
    <x v="3"/>
    <x v="0"/>
    <x v="4"/>
    <n v="24.64970229"/>
    <x v="4"/>
    <x v="1"/>
    <x v="476"/>
    <x v="1"/>
    <x v="0"/>
    <n v="10.73407329"/>
    <n v="0.44725305374999996"/>
    <s v="Stores"/>
  </r>
  <r>
    <n v="482"/>
    <s v="Bull"/>
    <s v="Carey"/>
    <x v="481"/>
    <x v="1"/>
    <x v="43"/>
    <x v="7"/>
    <x v="6"/>
    <x v="13"/>
    <x v="0"/>
    <x v="1"/>
    <n v="40.596131339999999"/>
    <x v="1"/>
    <x v="1"/>
    <x v="477"/>
    <x v="1"/>
    <x v="2"/>
    <n v="70.644218210000005"/>
    <n v="2.9435090920833336"/>
    <s v="Stores"/>
  </r>
  <r>
    <n v="483"/>
    <s v="Robbins"/>
    <s v="Henry"/>
    <x v="482"/>
    <x v="1"/>
    <x v="5"/>
    <x v="15"/>
    <x v="14"/>
    <x v="5"/>
    <x v="2"/>
    <x v="2"/>
    <n v="55.76493"/>
    <x v="2"/>
    <x v="3"/>
    <x v="434"/>
    <x v="3"/>
    <x v="0"/>
    <n v="0"/>
    <n v="0"/>
    <s v="HeadOffice"/>
  </r>
  <r>
    <n v="484"/>
    <s v="Fernandez"/>
    <s v="Jennifer"/>
    <x v="483"/>
    <x v="0"/>
    <x v="22"/>
    <x v="0"/>
    <x v="0"/>
    <x v="16"/>
    <x v="0"/>
    <x v="0"/>
    <n v="31.304750540000001"/>
    <x v="0"/>
    <x v="1"/>
    <x v="478"/>
    <x v="1"/>
    <x v="0"/>
    <n v="23.910627659999999"/>
    <n v="0.99627615250000001"/>
    <s v="Stores"/>
  </r>
  <r>
    <n v="485"/>
    <s v="Spinks"/>
    <s v="Danielle"/>
    <x v="484"/>
    <x v="0"/>
    <x v="58"/>
    <x v="0"/>
    <x v="0"/>
    <x v="18"/>
    <x v="0"/>
    <x v="2"/>
    <n v="50.319134550000001"/>
    <x v="2"/>
    <x v="0"/>
    <x v="479"/>
    <x v="0"/>
    <x v="1"/>
    <n v="118.4473153"/>
    <n v="4.9353048041666669"/>
    <s v="Stores"/>
  </r>
  <r>
    <n v="486"/>
    <s v="Roos"/>
    <s v="James"/>
    <x v="485"/>
    <x v="1"/>
    <x v="5"/>
    <x v="15"/>
    <x v="14"/>
    <x v="5"/>
    <x v="2"/>
    <x v="2"/>
    <n v="55.010309999999997"/>
    <x v="2"/>
    <x v="5"/>
    <x v="480"/>
    <x v="6"/>
    <x v="2"/>
    <n v="50.273905759999998"/>
    <n v="2.094746073333333"/>
    <s v="HeadOffice"/>
  </r>
  <r>
    <n v="487"/>
    <s v="Vanleuven"/>
    <s v="Raymond"/>
    <x v="486"/>
    <x v="1"/>
    <x v="63"/>
    <x v="0"/>
    <x v="0"/>
    <x v="29"/>
    <x v="0"/>
    <x v="0"/>
    <n v="38.314554819999998"/>
    <x v="0"/>
    <x v="1"/>
    <x v="481"/>
    <x v="1"/>
    <x v="0"/>
    <n v="11.809707680000001"/>
    <n v="0.49207115333333334"/>
    <s v="Stores"/>
  </r>
  <r>
    <n v="488"/>
    <s v="Pettiford"/>
    <s v="Jason"/>
    <x v="487"/>
    <x v="1"/>
    <x v="22"/>
    <x v="0"/>
    <x v="0"/>
    <x v="16"/>
    <x v="0"/>
    <x v="4"/>
    <n v="28.25597776"/>
    <x v="4"/>
    <x v="1"/>
    <x v="482"/>
    <x v="1"/>
    <x v="0"/>
    <n v="0.99186988799999998"/>
    <n v="4.1327911999999994E-2"/>
    <s v="Stores"/>
  </r>
  <r>
    <n v="489"/>
    <s v="Grimes"/>
    <s v="Elizabeth"/>
    <x v="488"/>
    <x v="0"/>
    <x v="120"/>
    <x v="7"/>
    <x v="6"/>
    <x v="25"/>
    <x v="0"/>
    <x v="0"/>
    <n v="35.195188479999999"/>
    <x v="0"/>
    <x v="1"/>
    <x v="483"/>
    <x v="1"/>
    <x v="0"/>
    <n v="37.083352910000002"/>
    <n v="1.5451397045833333"/>
    <s v="Stores"/>
  </r>
  <r>
    <n v="490"/>
    <s v="Smith"/>
    <s v="Nicholas"/>
    <x v="489"/>
    <x v="1"/>
    <x v="63"/>
    <x v="0"/>
    <x v="0"/>
    <x v="29"/>
    <x v="0"/>
    <x v="0"/>
    <n v="35.453073850000003"/>
    <x v="0"/>
    <x v="0"/>
    <x v="484"/>
    <x v="0"/>
    <x v="0"/>
    <n v="2.6575364000000001E-2"/>
    <n v="1.1073068333333333E-3"/>
    <s v="Stores"/>
  </r>
  <r>
    <n v="491"/>
    <s v="Mays"/>
    <s v="Steven"/>
    <x v="490"/>
    <x v="1"/>
    <x v="121"/>
    <x v="0"/>
    <x v="0"/>
    <x v="1"/>
    <x v="0"/>
    <x v="4"/>
    <n v="27.614098250000001"/>
    <x v="4"/>
    <x v="1"/>
    <x v="485"/>
    <x v="1"/>
    <x v="0"/>
    <n v="0"/>
    <n v="0"/>
    <s v="Stores"/>
  </r>
  <r>
    <n v="492"/>
    <s v="Phillips"/>
    <s v="Winston"/>
    <x v="491"/>
    <x v="1"/>
    <x v="101"/>
    <x v="0"/>
    <x v="0"/>
    <x v="19"/>
    <x v="0"/>
    <x v="0"/>
    <n v="35.65373786"/>
    <x v="0"/>
    <x v="1"/>
    <x v="486"/>
    <x v="1"/>
    <x v="0"/>
    <n v="37.15826466"/>
    <n v="1.5482610275000002"/>
    <s v="Stores"/>
  </r>
  <r>
    <n v="493"/>
    <s v="Bertrand"/>
    <s v="Michael"/>
    <x v="492"/>
    <x v="1"/>
    <x v="3"/>
    <x v="0"/>
    <x v="0"/>
    <x v="3"/>
    <x v="0"/>
    <x v="1"/>
    <n v="49.564809910000001"/>
    <x v="1"/>
    <x v="1"/>
    <x v="487"/>
    <x v="1"/>
    <x v="1"/>
    <n v="100.5049786"/>
    <n v="4.1877074416666664"/>
    <s v="Stores"/>
  </r>
  <r>
    <n v="494"/>
    <s v="Lorenz"/>
    <s v="Shane"/>
    <x v="493"/>
    <x v="1"/>
    <x v="5"/>
    <x v="15"/>
    <x v="14"/>
    <x v="5"/>
    <x v="2"/>
    <x v="2"/>
    <n v="53.4876"/>
    <x v="2"/>
    <x v="1"/>
    <x v="488"/>
    <x v="1"/>
    <x v="1"/>
    <n v="106.1094726"/>
    <n v="4.4212280250000005"/>
    <s v="HeadOffice"/>
  </r>
  <r>
    <n v="495"/>
    <s v="Felix"/>
    <s v="Carl"/>
    <x v="494"/>
    <x v="1"/>
    <x v="5"/>
    <x v="15"/>
    <x v="14"/>
    <x v="5"/>
    <x v="2"/>
    <x v="1"/>
    <n v="49.898107000000003"/>
    <x v="1"/>
    <x v="5"/>
    <x v="489"/>
    <x v="6"/>
    <x v="0"/>
    <n v="0"/>
    <n v="0"/>
    <s v="HeadOffice"/>
  </r>
  <r>
    <n v="496"/>
    <s v="Green"/>
    <s v="Anna"/>
    <x v="495"/>
    <x v="0"/>
    <x v="4"/>
    <x v="7"/>
    <x v="6"/>
    <x v="4"/>
    <x v="0"/>
    <x v="1"/>
    <n v="41.020161620000003"/>
    <x v="1"/>
    <x v="1"/>
    <x v="490"/>
    <x v="1"/>
    <x v="2"/>
    <n v="67.650922440000002"/>
    <n v="2.8187884350000001"/>
    <s v="Stores"/>
  </r>
  <r>
    <n v="497"/>
    <s v="Nevitt"/>
    <s v="Phillip"/>
    <x v="496"/>
    <x v="1"/>
    <x v="122"/>
    <x v="0"/>
    <x v="0"/>
    <x v="17"/>
    <x v="0"/>
    <x v="2"/>
    <n v="53.65045001"/>
    <x v="2"/>
    <x v="1"/>
    <x v="491"/>
    <x v="1"/>
    <x v="4"/>
    <n v="129.7523563"/>
    <n v="5.4063481791666668"/>
    <s v="Stores"/>
  </r>
  <r>
    <n v="498"/>
    <s v="Troup"/>
    <s v="Martha"/>
    <x v="497"/>
    <x v="0"/>
    <x v="0"/>
    <x v="0"/>
    <x v="0"/>
    <x v="0"/>
    <x v="0"/>
    <x v="0"/>
    <n v="39.860054779999999"/>
    <x v="0"/>
    <x v="1"/>
    <x v="492"/>
    <x v="1"/>
    <x v="2"/>
    <n v="76.999387889999994"/>
    <n v="3.2083078287499998"/>
    <s v="Stores"/>
  </r>
  <r>
    <n v="499"/>
    <s v="Ross"/>
    <s v="Eric"/>
    <x v="498"/>
    <x v="1"/>
    <x v="22"/>
    <x v="0"/>
    <x v="0"/>
    <x v="16"/>
    <x v="0"/>
    <x v="0"/>
    <n v="35.48923302"/>
    <x v="0"/>
    <x v="1"/>
    <x v="493"/>
    <x v="1"/>
    <x v="2"/>
    <n v="48.838620730000002"/>
    <n v="2.0349425304166666"/>
    <s v="Stores"/>
  </r>
  <r>
    <n v="500"/>
    <s v="Farley"/>
    <s v="Jerry"/>
    <x v="499"/>
    <x v="1"/>
    <x v="123"/>
    <x v="0"/>
    <x v="0"/>
    <x v="10"/>
    <x v="0"/>
    <x v="1"/>
    <n v="41.247354520000002"/>
    <x v="1"/>
    <x v="0"/>
    <x v="494"/>
    <x v="0"/>
    <x v="2"/>
    <n v="52.384019430000002"/>
    <n v="2.1826674762500002"/>
    <s v="Stores"/>
  </r>
  <r>
    <n v="501"/>
    <s v="Moore"/>
    <s v="Katherine"/>
    <x v="500"/>
    <x v="0"/>
    <x v="5"/>
    <x v="15"/>
    <x v="14"/>
    <x v="5"/>
    <x v="2"/>
    <x v="2"/>
    <n v="51.243749999999999"/>
    <x v="2"/>
    <x v="2"/>
    <x v="495"/>
    <x v="2"/>
    <x v="1"/>
    <n v="84.296530860000004"/>
    <n v="3.5123554525000005"/>
    <s v="HeadOffice"/>
  </r>
  <r>
    <n v="502"/>
    <s v="Sheppard"/>
    <s v="Viviana"/>
    <x v="501"/>
    <x v="0"/>
    <x v="5"/>
    <x v="15"/>
    <x v="14"/>
    <x v="5"/>
    <x v="2"/>
    <x v="1"/>
    <n v="41.156820000000003"/>
    <x v="1"/>
    <x v="0"/>
    <x v="496"/>
    <x v="2"/>
    <x v="2"/>
    <n v="57.052436479999997"/>
    <n v="2.3771848533333335"/>
    <s v="HeadOffice"/>
  </r>
  <r>
    <n v="503"/>
    <s v="Brown"/>
    <s v="Peggy"/>
    <x v="502"/>
    <x v="0"/>
    <x v="75"/>
    <x v="7"/>
    <x v="6"/>
    <x v="24"/>
    <x v="0"/>
    <x v="0"/>
    <n v="30.091414820000001"/>
    <x v="0"/>
    <x v="1"/>
    <x v="497"/>
    <x v="1"/>
    <x v="0"/>
    <n v="31.120325470000001"/>
    <n v="1.2966802279166667"/>
    <s v="Stores"/>
  </r>
  <r>
    <n v="504"/>
    <s v="Davis"/>
    <s v="Danielle"/>
    <x v="503"/>
    <x v="0"/>
    <x v="19"/>
    <x v="7"/>
    <x v="6"/>
    <x v="7"/>
    <x v="0"/>
    <x v="1"/>
    <n v="42.708222370000001"/>
    <x v="1"/>
    <x v="0"/>
    <x v="498"/>
    <x v="0"/>
    <x v="2"/>
    <n v="53.076721360000001"/>
    <n v="2.2115300566666667"/>
    <s v="Stores"/>
  </r>
  <r>
    <n v="505"/>
    <s v="Leblanc"/>
    <s v="Stephanie"/>
    <x v="504"/>
    <x v="0"/>
    <x v="5"/>
    <x v="15"/>
    <x v="14"/>
    <x v="5"/>
    <x v="2"/>
    <x v="1"/>
    <n v="48.155810000000002"/>
    <x v="1"/>
    <x v="5"/>
    <x v="499"/>
    <x v="6"/>
    <x v="0"/>
    <n v="0"/>
    <n v="0"/>
    <s v="HeadOffice"/>
  </r>
  <r>
    <n v="506"/>
    <s v="Burton"/>
    <s v="Stella"/>
    <x v="505"/>
    <x v="0"/>
    <x v="4"/>
    <x v="7"/>
    <x v="6"/>
    <x v="4"/>
    <x v="0"/>
    <x v="1"/>
    <n v="46.285286339999999"/>
    <x v="1"/>
    <x v="1"/>
    <x v="500"/>
    <x v="1"/>
    <x v="1"/>
    <n v="81.199679459999999"/>
    <n v="3.3833199774999998"/>
    <s v="Stores"/>
  </r>
  <r>
    <n v="507"/>
    <s v="Kelley"/>
    <s v="David"/>
    <x v="506"/>
    <x v="1"/>
    <x v="0"/>
    <x v="0"/>
    <x v="0"/>
    <x v="0"/>
    <x v="0"/>
    <x v="1"/>
    <n v="45.581673840000001"/>
    <x v="1"/>
    <x v="0"/>
    <x v="501"/>
    <x v="0"/>
    <x v="2"/>
    <n v="44.210564740000002"/>
    <n v="1.8421068641666669"/>
    <s v="Stores"/>
  </r>
  <r>
    <n v="508"/>
    <s v="Ernst"/>
    <s v="Karen"/>
    <x v="507"/>
    <x v="0"/>
    <x v="30"/>
    <x v="7"/>
    <x v="6"/>
    <x v="20"/>
    <x v="0"/>
    <x v="5"/>
    <n v="66.495161620000005"/>
    <x v="5"/>
    <x v="1"/>
    <x v="502"/>
    <x v="1"/>
    <x v="3"/>
    <n v="169.76871589999999"/>
    <n v="7.0736964958333326"/>
    <s v="Stores"/>
  </r>
  <r>
    <n v="509"/>
    <s v="Callahan"/>
    <s v="Paul"/>
    <x v="508"/>
    <x v="1"/>
    <x v="91"/>
    <x v="7"/>
    <x v="6"/>
    <x v="25"/>
    <x v="0"/>
    <x v="1"/>
    <n v="40.96629617"/>
    <x v="1"/>
    <x v="1"/>
    <x v="503"/>
    <x v="1"/>
    <x v="2"/>
    <n v="79.438103620000007"/>
    <n v="3.3099209841666668"/>
    <s v="Stores"/>
  </r>
  <r>
    <n v="510"/>
    <s v="Head"/>
    <s v="Geneva"/>
    <x v="509"/>
    <x v="0"/>
    <x v="12"/>
    <x v="7"/>
    <x v="6"/>
    <x v="9"/>
    <x v="0"/>
    <x v="1"/>
    <n v="43.274228749999999"/>
    <x v="1"/>
    <x v="1"/>
    <x v="504"/>
    <x v="1"/>
    <x v="2"/>
    <n v="71.05758616"/>
    <n v="2.9607327566666668"/>
    <s v="Stores"/>
  </r>
  <r>
    <n v="511"/>
    <s v="Barr"/>
    <s v="Joy"/>
    <x v="510"/>
    <x v="0"/>
    <x v="76"/>
    <x v="0"/>
    <x v="0"/>
    <x v="1"/>
    <x v="0"/>
    <x v="2"/>
    <n v="51.847648630000002"/>
    <x v="2"/>
    <x v="1"/>
    <x v="505"/>
    <x v="1"/>
    <x v="4"/>
    <n v="123.7022374"/>
    <n v="5.1542598916666664"/>
    <s v="Stores"/>
  </r>
  <r>
    <n v="512"/>
    <s v="Alexis"/>
    <s v="Janet"/>
    <x v="511"/>
    <x v="0"/>
    <x v="67"/>
    <x v="0"/>
    <x v="0"/>
    <x v="30"/>
    <x v="0"/>
    <x v="4"/>
    <n v="27.336786979999999"/>
    <x v="4"/>
    <x v="1"/>
    <x v="506"/>
    <x v="1"/>
    <x v="0"/>
    <n v="0"/>
    <n v="0"/>
    <s v="Stores"/>
  </r>
  <r>
    <n v="513"/>
    <s v="Boyd"/>
    <s v="Gayle"/>
    <x v="512"/>
    <x v="0"/>
    <x v="75"/>
    <x v="7"/>
    <x v="6"/>
    <x v="24"/>
    <x v="0"/>
    <x v="1"/>
    <n v="42.37413102"/>
    <x v="1"/>
    <x v="0"/>
    <x v="507"/>
    <x v="0"/>
    <x v="1"/>
    <n v="83.604132849999999"/>
    <n v="3.4835055354166662"/>
    <s v="Stores"/>
  </r>
  <r>
    <n v="514"/>
    <s v="Norberg"/>
    <s v="John"/>
    <x v="513"/>
    <x v="1"/>
    <x v="20"/>
    <x v="7"/>
    <x v="6"/>
    <x v="14"/>
    <x v="0"/>
    <x v="3"/>
    <n v="13.744758040000001"/>
    <x v="3"/>
    <x v="1"/>
    <x v="508"/>
    <x v="1"/>
    <x v="0"/>
    <n v="0"/>
    <n v="0"/>
    <s v="Stores"/>
  </r>
  <r>
    <n v="515"/>
    <s v="Ogle"/>
    <s v="Margaret"/>
    <x v="514"/>
    <x v="0"/>
    <x v="0"/>
    <x v="0"/>
    <x v="0"/>
    <x v="0"/>
    <x v="0"/>
    <x v="4"/>
    <n v="25.023168909999999"/>
    <x v="4"/>
    <x v="1"/>
    <x v="509"/>
    <x v="1"/>
    <x v="2"/>
    <n v="45.311466250000002"/>
    <n v="1.8879777604166668"/>
    <s v="Stores"/>
  </r>
  <r>
    <n v="516"/>
    <s v="Soria"/>
    <s v="Barbara"/>
    <x v="515"/>
    <x v="0"/>
    <x v="7"/>
    <x v="7"/>
    <x v="6"/>
    <x v="7"/>
    <x v="0"/>
    <x v="0"/>
    <n v="38.194232720000002"/>
    <x v="0"/>
    <x v="1"/>
    <x v="510"/>
    <x v="1"/>
    <x v="2"/>
    <n v="69.661742840000002"/>
    <n v="2.9025726183333336"/>
    <s v="Stores"/>
  </r>
  <r>
    <n v="517"/>
    <s v="McMaster"/>
    <s v="Tim"/>
    <x v="516"/>
    <x v="1"/>
    <x v="93"/>
    <x v="7"/>
    <x v="6"/>
    <x v="13"/>
    <x v="0"/>
    <x v="1"/>
    <n v="44.01749332"/>
    <x v="1"/>
    <x v="1"/>
    <x v="511"/>
    <x v="1"/>
    <x v="0"/>
    <n v="26.03181751"/>
    <n v="1.0846590629166668"/>
    <s v="Stores"/>
  </r>
  <r>
    <n v="518"/>
    <s v="Hardy"/>
    <s v="Nick"/>
    <x v="517"/>
    <x v="1"/>
    <x v="8"/>
    <x v="7"/>
    <x v="6"/>
    <x v="8"/>
    <x v="0"/>
    <x v="1"/>
    <n v="41.55249645"/>
    <x v="1"/>
    <x v="1"/>
    <x v="512"/>
    <x v="1"/>
    <x v="2"/>
    <n v="50.58240885"/>
    <n v="2.10760036875"/>
    <s v="Stores"/>
  </r>
  <r>
    <n v="519"/>
    <s v="Devaney"/>
    <s v="Stacey"/>
    <x v="518"/>
    <x v="0"/>
    <x v="5"/>
    <x v="15"/>
    <x v="14"/>
    <x v="5"/>
    <x v="2"/>
    <x v="1"/>
    <n v="41.58173"/>
    <x v="1"/>
    <x v="4"/>
    <x v="513"/>
    <x v="4"/>
    <x v="2"/>
    <n v="45.886547409999999"/>
    <n v="1.9119394754166668"/>
    <s v="HeadOffice"/>
  </r>
  <r>
    <n v="520"/>
    <s v="Patterson"/>
    <s v="Jackie"/>
    <x v="519"/>
    <x v="0"/>
    <x v="5"/>
    <x v="0"/>
    <x v="0"/>
    <x v="5"/>
    <x v="0"/>
    <x v="2"/>
    <n v="56.098690589999997"/>
    <x v="2"/>
    <x v="1"/>
    <x v="514"/>
    <x v="1"/>
    <x v="4"/>
    <n v="133.690146"/>
    <n v="5.5704227499999996"/>
    <s v="Stores"/>
  </r>
  <r>
    <n v="521"/>
    <s v="Lucas"/>
    <s v="Julie"/>
    <x v="520"/>
    <x v="0"/>
    <x v="5"/>
    <x v="0"/>
    <x v="0"/>
    <x v="5"/>
    <x v="0"/>
    <x v="1"/>
    <n v="46.289190220000002"/>
    <x v="1"/>
    <x v="1"/>
    <x v="515"/>
    <x v="1"/>
    <x v="1"/>
    <n v="96.215941450000003"/>
    <n v="4.0089975604166668"/>
    <s v="Stores"/>
  </r>
  <r>
    <n v="522"/>
    <s v="Wilson"/>
    <s v="Walter"/>
    <x v="521"/>
    <x v="1"/>
    <x v="5"/>
    <x v="0"/>
    <x v="0"/>
    <x v="5"/>
    <x v="0"/>
    <x v="1"/>
    <n v="41.69727314"/>
    <x v="1"/>
    <x v="0"/>
    <x v="516"/>
    <x v="0"/>
    <x v="2"/>
    <n v="52.620433849999998"/>
    <n v="2.1925180770833332"/>
    <s v="Stores"/>
  </r>
  <r>
    <n v="523"/>
    <s v="Bains"/>
    <s v="Kelly"/>
    <x v="522"/>
    <x v="1"/>
    <x v="29"/>
    <x v="7"/>
    <x v="6"/>
    <x v="3"/>
    <x v="0"/>
    <x v="0"/>
    <n v="39.655063839999997"/>
    <x v="0"/>
    <x v="1"/>
    <x v="517"/>
    <x v="1"/>
    <x v="2"/>
    <n v="44.007178809999999"/>
    <n v="1.8336324504166668"/>
    <s v="Stores"/>
  </r>
  <r>
    <n v="524"/>
    <s v="Hall"/>
    <s v="Andrea"/>
    <x v="523"/>
    <x v="0"/>
    <x v="7"/>
    <x v="7"/>
    <x v="6"/>
    <x v="7"/>
    <x v="0"/>
    <x v="1"/>
    <n v="40.334924989999998"/>
    <x v="1"/>
    <x v="1"/>
    <x v="518"/>
    <x v="1"/>
    <x v="1"/>
    <n v="95.210976970000004"/>
    <n v="3.9671240404166666"/>
    <s v="Stores"/>
  </r>
  <r>
    <n v="525"/>
    <s v="Baker"/>
    <s v="Julio"/>
    <x v="524"/>
    <x v="1"/>
    <x v="5"/>
    <x v="0"/>
    <x v="0"/>
    <x v="5"/>
    <x v="0"/>
    <x v="4"/>
    <n v="25.913907529999999"/>
    <x v="4"/>
    <x v="0"/>
    <x v="519"/>
    <x v="0"/>
    <x v="0"/>
    <n v="0"/>
    <n v="0"/>
    <s v="Stores"/>
  </r>
  <r>
    <n v="526"/>
    <s v="Tart"/>
    <s v="Joseph"/>
    <x v="525"/>
    <x v="1"/>
    <x v="95"/>
    <x v="0"/>
    <x v="0"/>
    <x v="18"/>
    <x v="0"/>
    <x v="0"/>
    <n v="37.236397740000001"/>
    <x v="0"/>
    <x v="1"/>
    <x v="520"/>
    <x v="1"/>
    <x v="0"/>
    <n v="13.60130395"/>
    <n v="0.56672099791666664"/>
    <s v="Stores"/>
  </r>
  <r>
    <n v="527"/>
    <s v="Rogers"/>
    <s v="John"/>
    <x v="526"/>
    <x v="1"/>
    <x v="36"/>
    <x v="7"/>
    <x v="6"/>
    <x v="22"/>
    <x v="0"/>
    <x v="3"/>
    <n v="14.94659334"/>
    <x v="3"/>
    <x v="1"/>
    <x v="521"/>
    <x v="5"/>
    <x v="0"/>
    <n v="0"/>
    <n v="0"/>
    <s v="Stores"/>
  </r>
  <r>
    <n v="528"/>
    <s v="Koopman"/>
    <s v="Michele"/>
    <x v="527"/>
    <x v="0"/>
    <x v="4"/>
    <x v="7"/>
    <x v="6"/>
    <x v="4"/>
    <x v="0"/>
    <x v="0"/>
    <n v="33.890158220000004"/>
    <x v="0"/>
    <x v="1"/>
    <x v="522"/>
    <x v="1"/>
    <x v="2"/>
    <n v="52.912641229999998"/>
    <n v="2.2046933845833334"/>
    <s v="Stores"/>
  </r>
  <r>
    <n v="529"/>
    <s v="Jones"/>
    <s v="Virginia"/>
    <x v="528"/>
    <x v="0"/>
    <x v="3"/>
    <x v="7"/>
    <x v="6"/>
    <x v="3"/>
    <x v="0"/>
    <x v="5"/>
    <n v="61.901240289999997"/>
    <x v="5"/>
    <x v="1"/>
    <x v="523"/>
    <x v="1"/>
    <x v="4"/>
    <n v="149.06362759999999"/>
    <n v="6.2109844833333332"/>
    <s v="Stores"/>
  </r>
  <r>
    <n v="530"/>
    <s v="Lawson"/>
    <s v="Kim"/>
    <x v="529"/>
    <x v="0"/>
    <x v="5"/>
    <x v="0"/>
    <x v="0"/>
    <x v="5"/>
    <x v="0"/>
    <x v="0"/>
    <n v="33.912638190000003"/>
    <x v="0"/>
    <x v="1"/>
    <x v="524"/>
    <x v="1"/>
    <x v="1"/>
    <n v="86.241735570000003"/>
    <n v="3.5934056487500001"/>
    <s v="Stores"/>
  </r>
  <r>
    <n v="531"/>
    <s v="Jones"/>
    <s v="Joseph"/>
    <x v="530"/>
    <x v="1"/>
    <x v="5"/>
    <x v="0"/>
    <x v="0"/>
    <x v="5"/>
    <x v="0"/>
    <x v="0"/>
    <n v="36.089635940000001"/>
    <x v="0"/>
    <x v="1"/>
    <x v="525"/>
    <x v="1"/>
    <x v="2"/>
    <n v="45.684955000000002"/>
    <n v="1.903539791666667"/>
    <s v="Stores"/>
  </r>
  <r>
    <n v="532"/>
    <s v="Archer"/>
    <s v="Patricia"/>
    <x v="531"/>
    <x v="0"/>
    <x v="124"/>
    <x v="0"/>
    <x v="0"/>
    <x v="33"/>
    <x v="0"/>
    <x v="1"/>
    <n v="43.203811090000002"/>
    <x v="1"/>
    <x v="1"/>
    <x v="526"/>
    <x v="1"/>
    <x v="1"/>
    <n v="102.7724072"/>
    <n v="4.2821836333333332"/>
    <s v="Stores"/>
  </r>
  <r>
    <n v="533"/>
    <s v="Morgan"/>
    <s v="Nathan"/>
    <x v="532"/>
    <x v="1"/>
    <x v="0"/>
    <x v="0"/>
    <x v="0"/>
    <x v="0"/>
    <x v="0"/>
    <x v="1"/>
    <n v="48.968085129999999"/>
    <x v="1"/>
    <x v="1"/>
    <x v="527"/>
    <x v="1"/>
    <x v="2"/>
    <n v="74.110786320000003"/>
    <n v="3.0879494300000006"/>
    <s v="Stores"/>
  </r>
  <r>
    <n v="534"/>
    <s v="Tidwell"/>
    <s v="Mary"/>
    <x v="533"/>
    <x v="0"/>
    <x v="13"/>
    <x v="0"/>
    <x v="0"/>
    <x v="10"/>
    <x v="0"/>
    <x v="4"/>
    <n v="22.68696748"/>
    <x v="4"/>
    <x v="1"/>
    <x v="528"/>
    <x v="1"/>
    <x v="0"/>
    <n v="0"/>
    <n v="0"/>
    <s v="Stores"/>
  </r>
  <r>
    <n v="535"/>
    <s v="Dominguez"/>
    <s v="Jessica"/>
    <x v="534"/>
    <x v="0"/>
    <x v="13"/>
    <x v="0"/>
    <x v="0"/>
    <x v="10"/>
    <x v="0"/>
    <x v="0"/>
    <n v="37.994592830000002"/>
    <x v="0"/>
    <x v="1"/>
    <x v="529"/>
    <x v="1"/>
    <x v="2"/>
    <n v="45.137709229999999"/>
    <n v="1.8807378845833331"/>
    <s v="Stores"/>
  </r>
  <r>
    <n v="536"/>
    <s v="Conley"/>
    <s v="Leon"/>
    <x v="535"/>
    <x v="1"/>
    <x v="5"/>
    <x v="0"/>
    <x v="0"/>
    <x v="5"/>
    <x v="0"/>
    <x v="0"/>
    <n v="31.444135599999999"/>
    <x v="0"/>
    <x v="1"/>
    <x v="530"/>
    <x v="1"/>
    <x v="0"/>
    <n v="5.2918351000000001"/>
    <n v="0.22049312916666669"/>
    <s v="Stores"/>
  </r>
  <r>
    <n v="537"/>
    <s v="Shields"/>
    <s v="Andrea"/>
    <x v="536"/>
    <x v="0"/>
    <x v="5"/>
    <x v="0"/>
    <x v="0"/>
    <x v="5"/>
    <x v="0"/>
    <x v="1"/>
    <n v="41.751836570000002"/>
    <x v="1"/>
    <x v="1"/>
    <x v="531"/>
    <x v="1"/>
    <x v="1"/>
    <n v="88.21703977"/>
    <n v="3.6757099904166668"/>
    <s v="Stores"/>
  </r>
  <r>
    <n v="538"/>
    <s v="Higgins"/>
    <s v="Roger"/>
    <x v="537"/>
    <x v="1"/>
    <x v="58"/>
    <x v="0"/>
    <x v="0"/>
    <x v="18"/>
    <x v="0"/>
    <x v="1"/>
    <n v="44.818431650000001"/>
    <x v="1"/>
    <x v="1"/>
    <x v="532"/>
    <x v="1"/>
    <x v="2"/>
    <n v="62.938239770000003"/>
    <n v="2.6224266570833334"/>
    <s v="Stores"/>
  </r>
  <r>
    <n v="539"/>
    <s v="Payne"/>
    <s v="Linda"/>
    <x v="538"/>
    <x v="0"/>
    <x v="5"/>
    <x v="0"/>
    <x v="0"/>
    <x v="5"/>
    <x v="0"/>
    <x v="4"/>
    <n v="25.942239990000001"/>
    <x v="4"/>
    <x v="1"/>
    <x v="533"/>
    <x v="1"/>
    <x v="0"/>
    <n v="0"/>
    <n v="0"/>
    <s v="Stores"/>
  </r>
  <r>
    <n v="540"/>
    <s v="Baughman"/>
    <s v="Julius"/>
    <x v="539"/>
    <x v="1"/>
    <x v="0"/>
    <x v="0"/>
    <x v="0"/>
    <x v="0"/>
    <x v="0"/>
    <x v="1"/>
    <n v="41.26602956"/>
    <x v="1"/>
    <x v="1"/>
    <x v="534"/>
    <x v="1"/>
    <x v="2"/>
    <n v="63.668855870000002"/>
    <n v="2.6528689945833333"/>
    <s v="Stores"/>
  </r>
  <r>
    <n v="541"/>
    <s v="Beerman"/>
    <s v="Clyde"/>
    <x v="540"/>
    <x v="1"/>
    <x v="27"/>
    <x v="7"/>
    <x v="6"/>
    <x v="19"/>
    <x v="0"/>
    <x v="0"/>
    <n v="39.441997110000003"/>
    <x v="0"/>
    <x v="1"/>
    <x v="535"/>
    <x v="1"/>
    <x v="0"/>
    <n v="13.769486110000001"/>
    <n v="0.5737285879166667"/>
    <s v="Stores"/>
  </r>
  <r>
    <n v="542"/>
    <s v="Sandoval"/>
    <s v="Viola"/>
    <x v="541"/>
    <x v="0"/>
    <x v="5"/>
    <x v="0"/>
    <x v="0"/>
    <x v="5"/>
    <x v="0"/>
    <x v="1"/>
    <n v="49.953795300000003"/>
    <x v="1"/>
    <x v="1"/>
    <x v="536"/>
    <x v="1"/>
    <x v="4"/>
    <n v="127.2149817"/>
    <n v="5.3006242375000001"/>
    <s v="Stores"/>
  </r>
  <r>
    <n v="543"/>
    <s v="Hernandez"/>
    <s v="Ione"/>
    <x v="542"/>
    <x v="0"/>
    <x v="30"/>
    <x v="7"/>
    <x v="6"/>
    <x v="20"/>
    <x v="0"/>
    <x v="1"/>
    <n v="48.756771919999998"/>
    <x v="1"/>
    <x v="1"/>
    <x v="537"/>
    <x v="1"/>
    <x v="1"/>
    <n v="107.69048960000001"/>
    <n v="4.487103733333333"/>
    <s v="Stores"/>
  </r>
  <r>
    <n v="544"/>
    <s v="Graham"/>
    <s v="Cassandra"/>
    <x v="543"/>
    <x v="0"/>
    <x v="61"/>
    <x v="0"/>
    <x v="0"/>
    <x v="28"/>
    <x v="0"/>
    <x v="0"/>
    <n v="32.966927509999998"/>
    <x v="0"/>
    <x v="1"/>
    <x v="538"/>
    <x v="1"/>
    <x v="0"/>
    <n v="25.988040250000001"/>
    <n v="1.0828350104166666"/>
    <s v="Stores"/>
  </r>
  <r>
    <n v="545"/>
    <s v="Fitts"/>
    <s v="Kelly"/>
    <x v="544"/>
    <x v="0"/>
    <x v="5"/>
    <x v="0"/>
    <x v="0"/>
    <x v="5"/>
    <x v="0"/>
    <x v="4"/>
    <n v="21.64225223"/>
    <x v="4"/>
    <x v="1"/>
    <x v="539"/>
    <x v="1"/>
    <x v="0"/>
    <n v="0"/>
    <n v="0"/>
    <s v="Stores"/>
  </r>
  <r>
    <n v="546"/>
    <s v="Gross"/>
    <s v="Jean"/>
    <x v="545"/>
    <x v="0"/>
    <x v="90"/>
    <x v="7"/>
    <x v="6"/>
    <x v="11"/>
    <x v="0"/>
    <x v="0"/>
    <n v="37.44193817"/>
    <x v="0"/>
    <x v="1"/>
    <x v="540"/>
    <x v="1"/>
    <x v="2"/>
    <n v="45.84689659"/>
    <n v="1.9102873579166666"/>
    <s v="Stores"/>
  </r>
  <r>
    <n v="547"/>
    <s v="Ward"/>
    <s v="Ronald"/>
    <x v="546"/>
    <x v="1"/>
    <x v="5"/>
    <x v="0"/>
    <x v="0"/>
    <x v="5"/>
    <x v="0"/>
    <x v="1"/>
    <n v="40.445866150000001"/>
    <x v="1"/>
    <x v="1"/>
    <x v="541"/>
    <x v="1"/>
    <x v="0"/>
    <n v="20.067077869999999"/>
    <n v="0.83612824458333324"/>
    <s v="Stores"/>
  </r>
  <r>
    <n v="548"/>
    <s v="Jones"/>
    <s v="George"/>
    <x v="547"/>
    <x v="1"/>
    <x v="36"/>
    <x v="7"/>
    <x v="6"/>
    <x v="22"/>
    <x v="0"/>
    <x v="0"/>
    <n v="38.41935119"/>
    <x v="0"/>
    <x v="1"/>
    <x v="542"/>
    <x v="1"/>
    <x v="2"/>
    <n v="50.614814440000004"/>
    <n v="2.1089506016666668"/>
    <s v="Stores"/>
  </r>
  <r>
    <n v="549"/>
    <s v="Raines"/>
    <s v="Shelly"/>
    <x v="548"/>
    <x v="0"/>
    <x v="32"/>
    <x v="0"/>
    <x v="0"/>
    <x v="17"/>
    <x v="0"/>
    <x v="1"/>
    <n v="46.40224439"/>
    <x v="1"/>
    <x v="1"/>
    <x v="543"/>
    <x v="1"/>
    <x v="1"/>
    <n v="109.55343809999999"/>
    <n v="4.5647265875"/>
    <s v="Stores"/>
  </r>
  <r>
    <n v="550"/>
    <s v="Gardner"/>
    <s v="Terry"/>
    <x v="549"/>
    <x v="1"/>
    <x v="5"/>
    <x v="0"/>
    <x v="0"/>
    <x v="5"/>
    <x v="0"/>
    <x v="1"/>
    <n v="41.589737040000003"/>
    <x v="1"/>
    <x v="1"/>
    <x v="544"/>
    <x v="1"/>
    <x v="2"/>
    <n v="56.794060729999998"/>
    <n v="2.3664191970833333"/>
    <s v="Stores"/>
  </r>
  <r>
    <n v="551"/>
    <s v="Trejo"/>
    <s v="Margaret"/>
    <x v="550"/>
    <x v="0"/>
    <x v="5"/>
    <x v="0"/>
    <x v="0"/>
    <x v="5"/>
    <x v="0"/>
    <x v="1"/>
    <n v="45.38657096"/>
    <x v="1"/>
    <x v="1"/>
    <x v="545"/>
    <x v="1"/>
    <x v="1"/>
    <n v="111.7492434"/>
    <n v="4.6562184749999993"/>
    <s v="Stores"/>
  </r>
  <r>
    <n v="552"/>
    <s v="Faber"/>
    <s v="Richard"/>
    <x v="551"/>
    <x v="1"/>
    <x v="11"/>
    <x v="0"/>
    <x v="0"/>
    <x v="1"/>
    <x v="0"/>
    <x v="1"/>
    <n v="47.754403189999998"/>
    <x v="1"/>
    <x v="1"/>
    <x v="546"/>
    <x v="1"/>
    <x v="2"/>
    <n v="76.814975880000006"/>
    <n v="3.2006239949999999"/>
    <s v="Stores"/>
  </r>
  <r>
    <n v="553"/>
    <s v="Happel"/>
    <s v="Jason"/>
    <x v="552"/>
    <x v="1"/>
    <x v="3"/>
    <x v="7"/>
    <x v="6"/>
    <x v="3"/>
    <x v="0"/>
    <x v="1"/>
    <n v="43.250494150000002"/>
    <x v="1"/>
    <x v="1"/>
    <x v="547"/>
    <x v="1"/>
    <x v="2"/>
    <n v="41.397384379999998"/>
    <n v="1.724891015833333"/>
    <s v="Stores"/>
  </r>
  <r>
    <n v="554"/>
    <s v="Jankowski"/>
    <s v="Steven"/>
    <x v="553"/>
    <x v="1"/>
    <x v="5"/>
    <x v="0"/>
    <x v="0"/>
    <x v="5"/>
    <x v="0"/>
    <x v="1"/>
    <n v="46.935128560000003"/>
    <x v="1"/>
    <x v="1"/>
    <x v="548"/>
    <x v="1"/>
    <x v="2"/>
    <n v="50.990822530000003"/>
    <n v="2.1246176054166668"/>
    <s v="Stores"/>
  </r>
  <r>
    <n v="555"/>
    <s v="Little"/>
    <s v="Daniel"/>
    <x v="554"/>
    <x v="1"/>
    <x v="2"/>
    <x v="0"/>
    <x v="0"/>
    <x v="2"/>
    <x v="0"/>
    <x v="1"/>
    <n v="46.208810730000003"/>
    <x v="1"/>
    <x v="1"/>
    <x v="549"/>
    <x v="1"/>
    <x v="2"/>
    <n v="70.069876320000006"/>
    <n v="2.9195781800000002"/>
    <s v="Stores"/>
  </r>
  <r>
    <n v="556"/>
    <s v="Hoskins"/>
    <s v="Ernest"/>
    <x v="555"/>
    <x v="1"/>
    <x v="8"/>
    <x v="7"/>
    <x v="6"/>
    <x v="8"/>
    <x v="0"/>
    <x v="1"/>
    <n v="45.340611320000001"/>
    <x v="1"/>
    <x v="1"/>
    <x v="550"/>
    <x v="1"/>
    <x v="2"/>
    <n v="79.580735709999999"/>
    <n v="3.3158639879166665"/>
    <s v="Stores"/>
  </r>
  <r>
    <n v="557"/>
    <s v="Englehart"/>
    <s v="Kimberly"/>
    <x v="556"/>
    <x v="0"/>
    <x v="7"/>
    <x v="7"/>
    <x v="6"/>
    <x v="7"/>
    <x v="0"/>
    <x v="0"/>
    <n v="38.047182919999997"/>
    <x v="0"/>
    <x v="1"/>
    <x v="551"/>
    <x v="1"/>
    <x v="1"/>
    <n v="106.0343282"/>
    <n v="4.4180970083333335"/>
    <s v="Stores"/>
  </r>
  <r>
    <n v="558"/>
    <s v="Miller"/>
    <s v="Paul"/>
    <x v="557"/>
    <x v="1"/>
    <x v="41"/>
    <x v="7"/>
    <x v="6"/>
    <x v="23"/>
    <x v="0"/>
    <x v="0"/>
    <n v="39.179167030000002"/>
    <x v="0"/>
    <x v="0"/>
    <x v="552"/>
    <x v="0"/>
    <x v="2"/>
    <n v="42.166990120000001"/>
    <n v="1.7569579216666666"/>
    <s v="Stores"/>
  </r>
  <r>
    <n v="559"/>
    <s v="Thompson"/>
    <s v="Linda"/>
    <x v="558"/>
    <x v="0"/>
    <x v="5"/>
    <x v="0"/>
    <x v="0"/>
    <x v="5"/>
    <x v="0"/>
    <x v="0"/>
    <n v="37.64102595"/>
    <x v="0"/>
    <x v="1"/>
    <x v="553"/>
    <x v="1"/>
    <x v="0"/>
    <n v="0"/>
    <n v="0"/>
    <s v="Stores"/>
  </r>
  <r>
    <n v="560"/>
    <s v="Eastridge"/>
    <s v="Alvin"/>
    <x v="559"/>
    <x v="1"/>
    <x v="3"/>
    <x v="7"/>
    <x v="6"/>
    <x v="3"/>
    <x v="0"/>
    <x v="2"/>
    <n v="54.373941709999997"/>
    <x v="2"/>
    <x v="1"/>
    <x v="554"/>
    <x v="1"/>
    <x v="1"/>
    <n v="92.467771099999993"/>
    <n v="3.8528237958333329"/>
    <s v="Stores"/>
  </r>
  <r>
    <n v="561"/>
    <s v="Foster"/>
    <s v="April"/>
    <x v="560"/>
    <x v="0"/>
    <x v="5"/>
    <x v="0"/>
    <x v="0"/>
    <x v="5"/>
    <x v="0"/>
    <x v="2"/>
    <n v="51.023144739999999"/>
    <x v="2"/>
    <x v="1"/>
    <x v="555"/>
    <x v="1"/>
    <x v="1"/>
    <n v="107.67919910000001"/>
    <n v="4.4866332958333333"/>
    <s v="Stores"/>
  </r>
  <r>
    <n v="562"/>
    <s v="Zwilling"/>
    <s v="Claire"/>
    <x v="561"/>
    <x v="0"/>
    <x v="20"/>
    <x v="7"/>
    <x v="6"/>
    <x v="14"/>
    <x v="0"/>
    <x v="1"/>
    <n v="49.048264269999997"/>
    <x v="1"/>
    <x v="1"/>
    <x v="556"/>
    <x v="1"/>
    <x v="2"/>
    <n v="69.39755984"/>
    <n v="2.8915649933333332"/>
    <s v="Stores"/>
  </r>
  <r>
    <n v="563"/>
    <s v="Neilsen"/>
    <s v="Joan"/>
    <x v="562"/>
    <x v="1"/>
    <x v="41"/>
    <x v="7"/>
    <x v="6"/>
    <x v="23"/>
    <x v="0"/>
    <x v="1"/>
    <n v="45.2977846"/>
    <x v="1"/>
    <x v="1"/>
    <x v="557"/>
    <x v="1"/>
    <x v="0"/>
    <n v="23.993714149999999"/>
    <n v="0.99973808958333321"/>
    <s v="Stores"/>
  </r>
  <r>
    <n v="564"/>
    <s v="Hambrick"/>
    <s v="Gertrude"/>
    <x v="563"/>
    <x v="0"/>
    <x v="42"/>
    <x v="7"/>
    <x v="6"/>
    <x v="13"/>
    <x v="0"/>
    <x v="1"/>
    <n v="44.563119309999998"/>
    <x v="1"/>
    <x v="1"/>
    <x v="558"/>
    <x v="1"/>
    <x v="1"/>
    <n v="100.4658194"/>
    <n v="4.1860758083333334"/>
    <s v="Stores"/>
  </r>
  <r>
    <n v="565"/>
    <s v="Talbert"/>
    <s v="Clara"/>
    <x v="564"/>
    <x v="0"/>
    <x v="125"/>
    <x v="0"/>
    <x v="0"/>
    <x v="1"/>
    <x v="0"/>
    <x v="0"/>
    <n v="34.85413733"/>
    <x v="0"/>
    <x v="0"/>
    <x v="559"/>
    <x v="0"/>
    <x v="2"/>
    <n v="66.915527789999999"/>
    <n v="2.7881469912500001"/>
    <s v="Stores"/>
  </r>
  <r>
    <n v="566"/>
    <s v="Reynolds"/>
    <s v="Bobby"/>
    <x v="565"/>
    <x v="1"/>
    <x v="0"/>
    <x v="0"/>
    <x v="0"/>
    <x v="0"/>
    <x v="0"/>
    <x v="1"/>
    <n v="43.894812250000001"/>
    <x v="1"/>
    <x v="1"/>
    <x v="560"/>
    <x v="1"/>
    <x v="1"/>
    <n v="87.303180530000006"/>
    <n v="3.6376325220833334"/>
    <s v="Stores"/>
  </r>
  <r>
    <n v="567"/>
    <s v="Glowacki"/>
    <s v="Maggie"/>
    <x v="566"/>
    <x v="0"/>
    <x v="3"/>
    <x v="7"/>
    <x v="6"/>
    <x v="3"/>
    <x v="0"/>
    <x v="2"/>
    <n v="53.408802379999997"/>
    <x v="2"/>
    <x v="1"/>
    <x v="561"/>
    <x v="1"/>
    <x v="4"/>
    <n v="151.32517139999999"/>
    <n v="6.3052154749999989"/>
    <s v="Stores"/>
  </r>
  <r>
    <n v="568"/>
    <s v="Jernigan"/>
    <s v="Caroline"/>
    <x v="567"/>
    <x v="0"/>
    <x v="4"/>
    <x v="7"/>
    <x v="6"/>
    <x v="4"/>
    <x v="0"/>
    <x v="1"/>
    <n v="46.340367479999998"/>
    <x v="1"/>
    <x v="1"/>
    <x v="562"/>
    <x v="1"/>
    <x v="0"/>
    <n v="33.08844526"/>
    <n v="1.3786852191666668"/>
    <s v="Stores"/>
  </r>
  <r>
    <n v="569"/>
    <s v="Harrison"/>
    <s v="Viva"/>
    <x v="568"/>
    <x v="0"/>
    <x v="126"/>
    <x v="0"/>
    <x v="0"/>
    <x v="10"/>
    <x v="0"/>
    <x v="3"/>
    <n v="11.86307882"/>
    <x v="3"/>
    <x v="1"/>
    <x v="563"/>
    <x v="1"/>
    <x v="0"/>
    <n v="0"/>
    <n v="0"/>
    <s v="Stores"/>
  </r>
  <r>
    <n v="570"/>
    <s v="Seitz"/>
    <s v="Anthony"/>
    <x v="569"/>
    <x v="1"/>
    <x v="5"/>
    <x v="0"/>
    <x v="0"/>
    <x v="5"/>
    <x v="0"/>
    <x v="0"/>
    <n v="37.509264600000002"/>
    <x v="0"/>
    <x v="1"/>
    <x v="564"/>
    <x v="1"/>
    <x v="2"/>
    <n v="55.261210220000002"/>
    <n v="2.3025504258333336"/>
    <s v="Stores"/>
  </r>
  <r>
    <n v="571"/>
    <s v="Dotson"/>
    <s v="Sean"/>
    <x v="570"/>
    <x v="1"/>
    <x v="76"/>
    <x v="0"/>
    <x v="0"/>
    <x v="1"/>
    <x v="0"/>
    <x v="1"/>
    <n v="49.184637729999999"/>
    <x v="1"/>
    <x v="1"/>
    <x v="565"/>
    <x v="1"/>
    <x v="4"/>
    <n v="132.45590369999999"/>
    <n v="5.5189959874999994"/>
    <s v="Stores"/>
  </r>
  <r>
    <n v="572"/>
    <s v="White"/>
    <s v="Thelma"/>
    <x v="571"/>
    <x v="0"/>
    <x v="5"/>
    <x v="0"/>
    <x v="0"/>
    <x v="5"/>
    <x v="0"/>
    <x v="0"/>
    <n v="35.027917950000003"/>
    <x v="0"/>
    <x v="1"/>
    <x v="566"/>
    <x v="1"/>
    <x v="0"/>
    <n v="39.138951589999998"/>
    <n v="1.6307896495833332"/>
    <s v="Stores"/>
  </r>
  <r>
    <n v="573"/>
    <s v="Higbee"/>
    <s v="Connie"/>
    <x v="572"/>
    <x v="0"/>
    <x v="13"/>
    <x v="0"/>
    <x v="0"/>
    <x v="10"/>
    <x v="0"/>
    <x v="5"/>
    <n v="72.376829970000003"/>
    <x v="5"/>
    <x v="1"/>
    <x v="567"/>
    <x v="1"/>
    <x v="3"/>
    <n v="198.72343470000001"/>
    <n v="8.2801431125000011"/>
    <s v="Stores"/>
  </r>
  <r>
    <n v="574"/>
    <s v="Spencer"/>
    <s v="Ted"/>
    <x v="573"/>
    <x v="1"/>
    <x v="22"/>
    <x v="0"/>
    <x v="0"/>
    <x v="16"/>
    <x v="0"/>
    <x v="2"/>
    <n v="56.191537240000002"/>
    <x v="2"/>
    <x v="1"/>
    <x v="568"/>
    <x v="1"/>
    <x v="4"/>
    <n v="148.78566359999999"/>
    <n v="6.1994026500000006"/>
    <s v="Stores"/>
  </r>
  <r>
    <n v="575"/>
    <s v="Tucker"/>
    <s v="Ken"/>
    <x v="574"/>
    <x v="1"/>
    <x v="5"/>
    <x v="0"/>
    <x v="0"/>
    <x v="5"/>
    <x v="0"/>
    <x v="0"/>
    <n v="37.045544540000002"/>
    <x v="0"/>
    <x v="1"/>
    <x v="569"/>
    <x v="1"/>
    <x v="0"/>
    <n v="0"/>
    <n v="0"/>
    <s v="Stores"/>
  </r>
  <r>
    <n v="576"/>
    <s v="Westling"/>
    <s v="Wm"/>
    <x v="575"/>
    <x v="1"/>
    <x v="27"/>
    <x v="7"/>
    <x v="6"/>
    <x v="19"/>
    <x v="0"/>
    <x v="0"/>
    <n v="32.22531438"/>
    <x v="0"/>
    <x v="1"/>
    <x v="570"/>
    <x v="1"/>
    <x v="0"/>
    <n v="0"/>
    <n v="0"/>
    <s v="Stores"/>
  </r>
  <r>
    <n v="577"/>
    <s v="Carroll"/>
    <s v="Demetrius"/>
    <x v="576"/>
    <x v="1"/>
    <x v="25"/>
    <x v="7"/>
    <x v="6"/>
    <x v="3"/>
    <x v="0"/>
    <x v="0"/>
    <n v="31.257704449999999"/>
    <x v="0"/>
    <x v="1"/>
    <x v="571"/>
    <x v="1"/>
    <x v="2"/>
    <n v="56.421469539999997"/>
    <n v="2.3508945641666665"/>
    <s v="Stores"/>
  </r>
  <r>
    <n v="578"/>
    <s v="Wood"/>
    <s v="Rodger"/>
    <x v="577"/>
    <x v="1"/>
    <x v="5"/>
    <x v="0"/>
    <x v="0"/>
    <x v="5"/>
    <x v="0"/>
    <x v="2"/>
    <n v="55.515269629999999"/>
    <x v="2"/>
    <x v="0"/>
    <x v="572"/>
    <x v="0"/>
    <x v="1"/>
    <n v="82.685380480000006"/>
    <n v="3.4452241866666671"/>
    <s v="Stores"/>
  </r>
  <r>
    <n v="579"/>
    <s v="Hand"/>
    <s v="Marguerite"/>
    <x v="578"/>
    <x v="0"/>
    <x v="8"/>
    <x v="7"/>
    <x v="6"/>
    <x v="8"/>
    <x v="0"/>
    <x v="0"/>
    <n v="37.665320950000002"/>
    <x v="0"/>
    <x v="1"/>
    <x v="573"/>
    <x v="1"/>
    <x v="0"/>
    <n v="29.580211890000001"/>
    <n v="1.2325088287499999"/>
    <s v="Stores"/>
  </r>
  <r>
    <n v="580"/>
    <s v="Wilson"/>
    <s v="Patricia"/>
    <x v="579"/>
    <x v="0"/>
    <x v="76"/>
    <x v="0"/>
    <x v="0"/>
    <x v="1"/>
    <x v="0"/>
    <x v="4"/>
    <n v="28.392635680000001"/>
    <x v="4"/>
    <x v="1"/>
    <x v="574"/>
    <x v="1"/>
    <x v="0"/>
    <n v="37.666024759999999"/>
    <n v="1.5694176983333334"/>
    <s v="Stores"/>
  </r>
  <r>
    <n v="581"/>
    <s v="Chan"/>
    <s v="Norman"/>
    <x v="580"/>
    <x v="1"/>
    <x v="52"/>
    <x v="7"/>
    <x v="6"/>
    <x v="11"/>
    <x v="0"/>
    <x v="1"/>
    <n v="48.74800192"/>
    <x v="1"/>
    <x v="1"/>
    <x v="575"/>
    <x v="1"/>
    <x v="2"/>
    <n v="64.281851340000003"/>
    <n v="2.6784104725"/>
    <s v="Stores"/>
  </r>
  <r>
    <n v="582"/>
    <s v="Wainwright"/>
    <s v="Grace"/>
    <x v="581"/>
    <x v="0"/>
    <x v="20"/>
    <x v="7"/>
    <x v="6"/>
    <x v="14"/>
    <x v="0"/>
    <x v="1"/>
    <n v="48.698334010000004"/>
    <x v="1"/>
    <x v="1"/>
    <x v="576"/>
    <x v="1"/>
    <x v="1"/>
    <n v="84.392654140000005"/>
    <n v="3.5163605891666667"/>
    <s v="Stores"/>
  </r>
  <r>
    <n v="583"/>
    <s v="Stevenson"/>
    <s v="Pamela"/>
    <x v="582"/>
    <x v="0"/>
    <x v="5"/>
    <x v="0"/>
    <x v="0"/>
    <x v="5"/>
    <x v="0"/>
    <x v="1"/>
    <n v="46.648465299999998"/>
    <x v="1"/>
    <x v="1"/>
    <x v="577"/>
    <x v="1"/>
    <x v="4"/>
    <n v="120.4381332"/>
    <n v="5.0182555500000001"/>
    <s v="Stores"/>
  </r>
  <r>
    <n v="584"/>
    <s v="Flores"/>
    <s v="Jim"/>
    <x v="583"/>
    <x v="1"/>
    <x v="63"/>
    <x v="0"/>
    <x v="0"/>
    <x v="29"/>
    <x v="0"/>
    <x v="0"/>
    <n v="39.62288066"/>
    <x v="0"/>
    <x v="1"/>
    <x v="578"/>
    <x v="1"/>
    <x v="0"/>
    <n v="12.673856069999999"/>
    <n v="0.52807733624999997"/>
    <s v="Stores"/>
  </r>
  <r>
    <n v="585"/>
    <s v="Campbell"/>
    <s v="Deborah"/>
    <x v="584"/>
    <x v="0"/>
    <x v="4"/>
    <x v="7"/>
    <x v="6"/>
    <x v="4"/>
    <x v="0"/>
    <x v="0"/>
    <n v="39.891355509999997"/>
    <x v="0"/>
    <x v="1"/>
    <x v="579"/>
    <x v="1"/>
    <x v="0"/>
    <n v="0"/>
    <n v="0"/>
    <s v="Stores"/>
  </r>
  <r>
    <n v="586"/>
    <s v="Bunker"/>
    <s v="Aileen"/>
    <x v="585"/>
    <x v="0"/>
    <x v="27"/>
    <x v="7"/>
    <x v="6"/>
    <x v="19"/>
    <x v="0"/>
    <x v="0"/>
    <n v="36.774090690000001"/>
    <x v="0"/>
    <x v="1"/>
    <x v="580"/>
    <x v="1"/>
    <x v="0"/>
    <n v="25.728107600000001"/>
    <n v="1.0720044833333335"/>
    <s v="Stores"/>
  </r>
  <r>
    <n v="587"/>
    <s v="Dumas"/>
    <s v="George"/>
    <x v="586"/>
    <x v="1"/>
    <x v="3"/>
    <x v="7"/>
    <x v="6"/>
    <x v="3"/>
    <x v="0"/>
    <x v="1"/>
    <n v="40.803081290000002"/>
    <x v="1"/>
    <x v="0"/>
    <x v="581"/>
    <x v="0"/>
    <x v="0"/>
    <n v="2.4630308689999998"/>
    <n v="0.10262628620833332"/>
    <s v="Stores"/>
  </r>
  <r>
    <n v="588"/>
    <s v="Allen"/>
    <s v="Winnie"/>
    <x v="587"/>
    <x v="0"/>
    <x v="4"/>
    <x v="7"/>
    <x v="6"/>
    <x v="4"/>
    <x v="0"/>
    <x v="1"/>
    <n v="48.296118720000003"/>
    <x v="1"/>
    <x v="1"/>
    <x v="582"/>
    <x v="1"/>
    <x v="2"/>
    <n v="77.953898269999996"/>
    <n v="3.2480790945833333"/>
    <s v="Stores"/>
  </r>
  <r>
    <n v="589"/>
    <s v="Tarbox"/>
    <s v="Dawn"/>
    <x v="588"/>
    <x v="0"/>
    <x v="5"/>
    <x v="0"/>
    <x v="0"/>
    <x v="5"/>
    <x v="0"/>
    <x v="1"/>
    <n v="47.794752080000002"/>
    <x v="1"/>
    <x v="0"/>
    <x v="583"/>
    <x v="0"/>
    <x v="4"/>
    <n v="143.0762254"/>
    <n v="5.9615093916666666"/>
    <s v="Stores"/>
  </r>
  <r>
    <n v="590"/>
    <s v="Snow"/>
    <s v="Andrea"/>
    <x v="589"/>
    <x v="0"/>
    <x v="5"/>
    <x v="0"/>
    <x v="0"/>
    <x v="5"/>
    <x v="0"/>
    <x v="1"/>
    <n v="46.6965456"/>
    <x v="1"/>
    <x v="1"/>
    <x v="584"/>
    <x v="1"/>
    <x v="4"/>
    <n v="129.2508488"/>
    <n v="5.3854520333333333"/>
    <s v="Stores"/>
  </r>
  <r>
    <n v="591"/>
    <s v="Gregg"/>
    <s v="Willie"/>
    <x v="590"/>
    <x v="0"/>
    <x v="5"/>
    <x v="0"/>
    <x v="0"/>
    <x v="5"/>
    <x v="0"/>
    <x v="2"/>
    <n v="54.93301572"/>
    <x v="2"/>
    <x v="1"/>
    <x v="585"/>
    <x v="1"/>
    <x v="1"/>
    <n v="119.24356299999999"/>
    <n v="4.9684817916666661"/>
    <s v="Stores"/>
  </r>
  <r>
    <n v="592"/>
    <s v="Anderson"/>
    <s v="Maurice"/>
    <x v="591"/>
    <x v="1"/>
    <x v="5"/>
    <x v="0"/>
    <x v="0"/>
    <x v="5"/>
    <x v="0"/>
    <x v="1"/>
    <n v="41.376504500000003"/>
    <x v="1"/>
    <x v="1"/>
    <x v="586"/>
    <x v="1"/>
    <x v="0"/>
    <n v="27.282588919999998"/>
    <n v="1.1367745383333334"/>
    <s v="Stores"/>
  </r>
  <r>
    <n v="593"/>
    <s v="Durbin"/>
    <s v="Todd"/>
    <x v="592"/>
    <x v="1"/>
    <x v="5"/>
    <x v="0"/>
    <x v="0"/>
    <x v="5"/>
    <x v="0"/>
    <x v="0"/>
    <n v="37.842281419999999"/>
    <x v="0"/>
    <x v="1"/>
    <x v="587"/>
    <x v="1"/>
    <x v="2"/>
    <n v="70.221631160000001"/>
    <n v="2.9259012983333332"/>
    <s v="Stores"/>
  </r>
  <r>
    <n v="594"/>
    <s v="Cristobal"/>
    <s v="Kara"/>
    <x v="593"/>
    <x v="0"/>
    <x v="3"/>
    <x v="7"/>
    <x v="6"/>
    <x v="3"/>
    <x v="0"/>
    <x v="2"/>
    <n v="55.865555299999997"/>
    <x v="2"/>
    <x v="1"/>
    <x v="588"/>
    <x v="1"/>
    <x v="4"/>
    <n v="129.42468070000001"/>
    <n v="5.3926950291666671"/>
    <s v="Stores"/>
  </r>
  <r>
    <n v="595"/>
    <s v="Burleson"/>
    <s v="Angeline"/>
    <x v="594"/>
    <x v="0"/>
    <x v="5"/>
    <x v="0"/>
    <x v="0"/>
    <x v="5"/>
    <x v="0"/>
    <x v="1"/>
    <n v="43.380696039999997"/>
    <x v="1"/>
    <x v="1"/>
    <x v="589"/>
    <x v="1"/>
    <x v="1"/>
    <n v="89.825063319999998"/>
    <n v="3.7427109716666664"/>
    <s v="Stores"/>
  </r>
  <r>
    <n v="596"/>
    <s v="Bowles"/>
    <s v="Shani"/>
    <x v="595"/>
    <x v="0"/>
    <x v="16"/>
    <x v="0"/>
    <x v="0"/>
    <x v="12"/>
    <x v="0"/>
    <x v="0"/>
    <n v="34.01175576"/>
    <x v="0"/>
    <x v="1"/>
    <x v="590"/>
    <x v="1"/>
    <x v="0"/>
    <n v="8.6727052100000002"/>
    <n v="0.36136271708333334"/>
    <s v="Stores"/>
  </r>
  <r>
    <n v="597"/>
    <s v="Shaver"/>
    <s v="Melanie"/>
    <x v="596"/>
    <x v="0"/>
    <x v="0"/>
    <x v="0"/>
    <x v="0"/>
    <x v="0"/>
    <x v="0"/>
    <x v="2"/>
    <n v="58.559199339999999"/>
    <x v="2"/>
    <x v="1"/>
    <x v="591"/>
    <x v="1"/>
    <x v="3"/>
    <n v="166.1872276"/>
    <n v="6.9244678166666667"/>
    <s v="Stores"/>
  </r>
  <r>
    <n v="598"/>
    <s v="Arvizu"/>
    <s v="Beth"/>
    <x v="597"/>
    <x v="0"/>
    <x v="3"/>
    <x v="7"/>
    <x v="6"/>
    <x v="3"/>
    <x v="0"/>
    <x v="0"/>
    <n v="31.254829699999998"/>
    <x v="0"/>
    <x v="0"/>
    <x v="592"/>
    <x v="0"/>
    <x v="0"/>
    <n v="3.0929954679999998"/>
    <n v="0.12887481116666666"/>
    <s v="Stores"/>
  </r>
  <r>
    <n v="599"/>
    <s v="Wright"/>
    <s v="Clarence"/>
    <x v="598"/>
    <x v="1"/>
    <x v="27"/>
    <x v="7"/>
    <x v="6"/>
    <x v="19"/>
    <x v="0"/>
    <x v="1"/>
    <n v="44.203784640000002"/>
    <x v="1"/>
    <x v="0"/>
    <x v="593"/>
    <x v="0"/>
    <x v="0"/>
    <n v="17.19595292"/>
    <n v="0.71649803833333336"/>
    <s v="Stores"/>
  </r>
  <r>
    <n v="600"/>
    <s v="Ehrlich"/>
    <s v="Claribel"/>
    <x v="599"/>
    <x v="0"/>
    <x v="5"/>
    <x v="0"/>
    <x v="0"/>
    <x v="5"/>
    <x v="0"/>
    <x v="4"/>
    <n v="28.701917829999999"/>
    <x v="4"/>
    <x v="1"/>
    <x v="594"/>
    <x v="1"/>
    <x v="0"/>
    <n v="0"/>
    <n v="0"/>
    <s v="Stores"/>
  </r>
  <r>
    <n v="601"/>
    <s v="Archer"/>
    <s v="Salome"/>
    <x v="600"/>
    <x v="0"/>
    <x v="127"/>
    <x v="7"/>
    <x v="6"/>
    <x v="13"/>
    <x v="0"/>
    <x v="1"/>
    <n v="42.308793049999998"/>
    <x v="1"/>
    <x v="1"/>
    <x v="595"/>
    <x v="1"/>
    <x v="2"/>
    <n v="70.029126439999999"/>
    <n v="2.9178802683333331"/>
    <s v="Stores"/>
  </r>
  <r>
    <n v="602"/>
    <s v="White"/>
    <s v="Louis"/>
    <x v="601"/>
    <x v="1"/>
    <x v="128"/>
    <x v="0"/>
    <x v="0"/>
    <x v="1"/>
    <x v="0"/>
    <x v="1"/>
    <n v="42.463921190000001"/>
    <x v="1"/>
    <x v="0"/>
    <x v="596"/>
    <x v="0"/>
    <x v="2"/>
    <n v="49.010271289999999"/>
    <n v="2.0420946370833333"/>
    <s v="Stores"/>
  </r>
  <r>
    <n v="603"/>
    <s v="Collins"/>
    <s v="Kristen"/>
    <x v="602"/>
    <x v="0"/>
    <x v="60"/>
    <x v="0"/>
    <x v="0"/>
    <x v="27"/>
    <x v="0"/>
    <x v="1"/>
    <n v="45.032130940000002"/>
    <x v="1"/>
    <x v="0"/>
    <x v="597"/>
    <x v="0"/>
    <x v="1"/>
    <n v="92.271835580000001"/>
    <n v="3.8446598158333329"/>
    <s v="Stores"/>
  </r>
  <r>
    <n v="604"/>
    <s v="Farley"/>
    <s v="Martha"/>
    <x v="603"/>
    <x v="0"/>
    <x v="94"/>
    <x v="7"/>
    <x v="6"/>
    <x v="3"/>
    <x v="0"/>
    <x v="1"/>
    <n v="42.027401269999999"/>
    <x v="1"/>
    <x v="0"/>
    <x v="598"/>
    <x v="0"/>
    <x v="2"/>
    <n v="52.639373210000002"/>
    <n v="2.1933072170833334"/>
    <s v="Stores"/>
  </r>
  <r>
    <n v="605"/>
    <s v="Cadle"/>
    <s v="Lonnie"/>
    <x v="604"/>
    <x v="1"/>
    <x v="49"/>
    <x v="0"/>
    <x v="0"/>
    <x v="12"/>
    <x v="0"/>
    <x v="1"/>
    <n v="45.730937789999999"/>
    <x v="1"/>
    <x v="1"/>
    <x v="599"/>
    <x v="1"/>
    <x v="0"/>
    <n v="31.16580854"/>
    <n v="1.2985753558333335"/>
    <s v="Stores"/>
  </r>
  <r>
    <n v="606"/>
    <s v="Bellino"/>
    <s v="Lorraine"/>
    <x v="605"/>
    <x v="0"/>
    <x v="5"/>
    <x v="0"/>
    <x v="0"/>
    <x v="5"/>
    <x v="0"/>
    <x v="4"/>
    <n v="28.816947949999999"/>
    <x v="4"/>
    <x v="0"/>
    <x v="600"/>
    <x v="0"/>
    <x v="0"/>
    <n v="0"/>
    <n v="0"/>
    <s v="Stores"/>
  </r>
  <r>
    <n v="607"/>
    <s v="Jung"/>
    <s v="Stephanie"/>
    <x v="606"/>
    <x v="0"/>
    <x v="5"/>
    <x v="0"/>
    <x v="0"/>
    <x v="5"/>
    <x v="0"/>
    <x v="1"/>
    <n v="42.865578980000002"/>
    <x v="1"/>
    <x v="1"/>
    <x v="601"/>
    <x v="1"/>
    <x v="2"/>
    <n v="64.667008920000001"/>
    <n v="2.6944587050000002"/>
    <s v="Stores"/>
  </r>
  <r>
    <n v="608"/>
    <s v="Owen"/>
    <s v="Beverly"/>
    <x v="607"/>
    <x v="0"/>
    <x v="59"/>
    <x v="7"/>
    <x v="6"/>
    <x v="13"/>
    <x v="0"/>
    <x v="2"/>
    <n v="50.498781809999997"/>
    <x v="2"/>
    <x v="1"/>
    <x v="602"/>
    <x v="1"/>
    <x v="1"/>
    <n v="94.629485639999999"/>
    <n v="3.9428952349999995"/>
    <s v="Stores"/>
  </r>
  <r>
    <n v="609"/>
    <s v="Murphy"/>
    <s v="John"/>
    <x v="608"/>
    <x v="1"/>
    <x v="13"/>
    <x v="7"/>
    <x v="6"/>
    <x v="10"/>
    <x v="0"/>
    <x v="1"/>
    <n v="44.86858101"/>
    <x v="1"/>
    <x v="1"/>
    <x v="603"/>
    <x v="1"/>
    <x v="2"/>
    <n v="77.506789999999995"/>
    <n v="3.229449583333333"/>
    <s v="Stores"/>
  </r>
  <r>
    <n v="610"/>
    <s v="Adams"/>
    <s v="Luis"/>
    <x v="609"/>
    <x v="1"/>
    <x v="124"/>
    <x v="7"/>
    <x v="6"/>
    <x v="33"/>
    <x v="0"/>
    <x v="0"/>
    <n v="35.558190719999999"/>
    <x v="0"/>
    <x v="1"/>
    <x v="604"/>
    <x v="1"/>
    <x v="2"/>
    <n v="40.258886709999999"/>
    <n v="1.6774536129166666"/>
    <s v="Stores"/>
  </r>
  <r>
    <n v="611"/>
    <s v="Pullen"/>
    <s v="Ray"/>
    <x v="610"/>
    <x v="1"/>
    <x v="2"/>
    <x v="7"/>
    <x v="6"/>
    <x v="2"/>
    <x v="0"/>
    <x v="4"/>
    <n v="21.591159699999999"/>
    <x v="4"/>
    <x v="1"/>
    <x v="605"/>
    <x v="1"/>
    <x v="0"/>
    <n v="0"/>
    <n v="0"/>
    <s v="Stores"/>
  </r>
  <r>
    <n v="612"/>
    <s v="Roberts"/>
    <s v="Delores"/>
    <x v="611"/>
    <x v="0"/>
    <x v="15"/>
    <x v="7"/>
    <x v="6"/>
    <x v="10"/>
    <x v="0"/>
    <x v="0"/>
    <n v="38.612767949999999"/>
    <x v="0"/>
    <x v="1"/>
    <x v="606"/>
    <x v="1"/>
    <x v="2"/>
    <n v="73.444022149999995"/>
    <n v="3.0601675895833331"/>
    <s v="Stores"/>
  </r>
  <r>
    <n v="613"/>
    <s v="Thrift"/>
    <s v="Ruth"/>
    <x v="612"/>
    <x v="0"/>
    <x v="20"/>
    <x v="7"/>
    <x v="6"/>
    <x v="14"/>
    <x v="0"/>
    <x v="1"/>
    <n v="40.313641939999997"/>
    <x v="1"/>
    <x v="1"/>
    <x v="607"/>
    <x v="1"/>
    <x v="2"/>
    <n v="79.848940339999999"/>
    <n v="3.3270391808333337"/>
    <s v="Stores"/>
  </r>
  <r>
    <n v="614"/>
    <s v="Engler"/>
    <s v="Philip"/>
    <x v="613"/>
    <x v="1"/>
    <x v="5"/>
    <x v="0"/>
    <x v="0"/>
    <x v="5"/>
    <x v="0"/>
    <x v="0"/>
    <n v="37.400321599999998"/>
    <x v="0"/>
    <x v="1"/>
    <x v="608"/>
    <x v="1"/>
    <x v="2"/>
    <n v="55.347548600000003"/>
    <n v="2.3061478583333335"/>
    <s v="Stores"/>
  </r>
  <r>
    <n v="615"/>
    <s v="Budde"/>
    <s v="Irene"/>
    <x v="614"/>
    <x v="0"/>
    <x v="3"/>
    <x v="7"/>
    <x v="6"/>
    <x v="3"/>
    <x v="0"/>
    <x v="1"/>
    <n v="47.634498600000001"/>
    <x v="1"/>
    <x v="1"/>
    <x v="609"/>
    <x v="1"/>
    <x v="4"/>
    <n v="149.10873770000001"/>
    <n v="6.2128640708333327"/>
    <s v="Stores"/>
  </r>
  <r>
    <n v="616"/>
    <s v="Winstead"/>
    <s v="Creola"/>
    <x v="615"/>
    <x v="0"/>
    <x v="20"/>
    <x v="7"/>
    <x v="6"/>
    <x v="14"/>
    <x v="0"/>
    <x v="1"/>
    <n v="42.137945340000002"/>
    <x v="1"/>
    <x v="0"/>
    <x v="610"/>
    <x v="0"/>
    <x v="2"/>
    <n v="62.315926619999999"/>
    <n v="2.5964969425"/>
    <s v="Stores"/>
  </r>
  <r>
    <n v="617"/>
    <s v="Wilson"/>
    <s v="Carl"/>
    <x v="616"/>
    <x v="1"/>
    <x v="5"/>
    <x v="0"/>
    <x v="0"/>
    <x v="5"/>
    <x v="0"/>
    <x v="2"/>
    <n v="50.113639569999997"/>
    <x v="2"/>
    <x v="1"/>
    <x v="611"/>
    <x v="1"/>
    <x v="2"/>
    <n v="61.323971970000002"/>
    <n v="2.5551654987500001"/>
    <s v="Stores"/>
  </r>
  <r>
    <n v="618"/>
    <s v="Birch"/>
    <s v="Maria"/>
    <x v="617"/>
    <x v="0"/>
    <x v="8"/>
    <x v="7"/>
    <x v="6"/>
    <x v="8"/>
    <x v="0"/>
    <x v="1"/>
    <n v="41.214624290000003"/>
    <x v="1"/>
    <x v="1"/>
    <x v="612"/>
    <x v="1"/>
    <x v="1"/>
    <n v="110.02133379999999"/>
    <n v="4.5842222416666667"/>
    <s v="Stores"/>
  </r>
  <r>
    <n v="619"/>
    <s v="McCormick"/>
    <s v="Aaron"/>
    <x v="618"/>
    <x v="1"/>
    <x v="3"/>
    <x v="7"/>
    <x v="6"/>
    <x v="3"/>
    <x v="0"/>
    <x v="0"/>
    <n v="39.587167270000002"/>
    <x v="0"/>
    <x v="1"/>
    <x v="613"/>
    <x v="1"/>
    <x v="0"/>
    <n v="23.813276259999999"/>
    <n v="0.99221984416666664"/>
    <s v="Stores"/>
  </r>
  <r>
    <n v="620"/>
    <s v="Jones"/>
    <s v="John"/>
    <x v="619"/>
    <x v="1"/>
    <x v="106"/>
    <x v="7"/>
    <x v="6"/>
    <x v="13"/>
    <x v="0"/>
    <x v="2"/>
    <n v="53.401766870000003"/>
    <x v="2"/>
    <x v="0"/>
    <x v="614"/>
    <x v="0"/>
    <x v="2"/>
    <n v="50.583445390000001"/>
    <n v="2.107643557916667"/>
    <s v="Stores"/>
  </r>
  <r>
    <n v="621"/>
    <s v="Freed"/>
    <s v="John"/>
    <x v="620"/>
    <x v="1"/>
    <x v="5"/>
    <x v="0"/>
    <x v="0"/>
    <x v="5"/>
    <x v="0"/>
    <x v="0"/>
    <n v="36.798820970000001"/>
    <x v="0"/>
    <x v="1"/>
    <x v="615"/>
    <x v="1"/>
    <x v="0"/>
    <n v="10.00098837"/>
    <n v="0.41670784875"/>
    <s v="Stores"/>
  </r>
  <r>
    <n v="622"/>
    <s v="Hunt"/>
    <s v="Andrea"/>
    <x v="621"/>
    <x v="0"/>
    <x v="5"/>
    <x v="0"/>
    <x v="0"/>
    <x v="5"/>
    <x v="0"/>
    <x v="1"/>
    <n v="45.213487270000002"/>
    <x v="1"/>
    <x v="1"/>
    <x v="616"/>
    <x v="1"/>
    <x v="2"/>
    <n v="43.518553300000001"/>
    <n v="1.8132730541666666"/>
    <s v="Stores"/>
  </r>
  <r>
    <n v="623"/>
    <s v="Dunn"/>
    <s v="David"/>
    <x v="622"/>
    <x v="1"/>
    <x v="5"/>
    <x v="0"/>
    <x v="0"/>
    <x v="5"/>
    <x v="0"/>
    <x v="1"/>
    <n v="47.502226409999999"/>
    <x v="1"/>
    <x v="1"/>
    <x v="617"/>
    <x v="1"/>
    <x v="0"/>
    <n v="24.080702689999999"/>
    <n v="1.0033626120833332"/>
    <s v="Stores"/>
  </r>
  <r>
    <n v="624"/>
    <s v="Short"/>
    <s v="Michael"/>
    <x v="623"/>
    <x v="1"/>
    <x v="3"/>
    <x v="7"/>
    <x v="6"/>
    <x v="3"/>
    <x v="0"/>
    <x v="1"/>
    <n v="44.217673349999998"/>
    <x v="1"/>
    <x v="1"/>
    <x v="618"/>
    <x v="1"/>
    <x v="0"/>
    <n v="39.539093139999999"/>
    <n v="1.6474622141666666"/>
    <s v="Stores"/>
  </r>
  <r>
    <n v="625"/>
    <s v="Bechtel"/>
    <s v="Bill"/>
    <x v="624"/>
    <x v="1"/>
    <x v="0"/>
    <x v="0"/>
    <x v="0"/>
    <x v="0"/>
    <x v="0"/>
    <x v="1"/>
    <n v="46.236966260000003"/>
    <x v="1"/>
    <x v="1"/>
    <x v="619"/>
    <x v="1"/>
    <x v="1"/>
    <n v="107.62771100000001"/>
    <n v="4.4844879583333332"/>
    <s v="Stores"/>
  </r>
  <r>
    <n v="626"/>
    <s v="Hill"/>
    <s v="Harley"/>
    <x v="625"/>
    <x v="1"/>
    <x v="4"/>
    <x v="7"/>
    <x v="6"/>
    <x v="4"/>
    <x v="0"/>
    <x v="2"/>
    <n v="55.782491319999998"/>
    <x v="2"/>
    <x v="1"/>
    <x v="620"/>
    <x v="1"/>
    <x v="1"/>
    <n v="83.233892460000007"/>
    <n v="3.4680788525000006"/>
    <s v="Stores"/>
  </r>
  <r>
    <n v="627"/>
    <s v="Washington"/>
    <s v="Jimmy"/>
    <x v="626"/>
    <x v="1"/>
    <x v="129"/>
    <x v="7"/>
    <x v="6"/>
    <x v="3"/>
    <x v="0"/>
    <x v="2"/>
    <n v="59.140305669999996"/>
    <x v="2"/>
    <x v="1"/>
    <x v="621"/>
    <x v="1"/>
    <x v="1"/>
    <n v="119.0761724"/>
    <n v="4.9615071833333335"/>
    <s v="Stores"/>
  </r>
  <r>
    <n v="628"/>
    <s v="Clune"/>
    <s v="Martha"/>
    <x v="627"/>
    <x v="0"/>
    <x v="3"/>
    <x v="7"/>
    <x v="6"/>
    <x v="3"/>
    <x v="0"/>
    <x v="1"/>
    <n v="46.574018010000003"/>
    <x v="1"/>
    <x v="1"/>
    <x v="622"/>
    <x v="1"/>
    <x v="2"/>
    <n v="67.854096459999994"/>
    <n v="2.8272540191666664"/>
    <s v="Stores"/>
  </r>
  <r>
    <n v="629"/>
    <s v="Cole"/>
    <s v="Mathew"/>
    <x v="628"/>
    <x v="1"/>
    <x v="21"/>
    <x v="16"/>
    <x v="15"/>
    <x v="15"/>
    <x v="0"/>
    <x v="1"/>
    <n v="46.286714570000001"/>
    <x v="1"/>
    <x v="1"/>
    <x v="46"/>
    <x v="1"/>
    <x v="1"/>
    <n v="94.339660080000002"/>
    <n v="3.9308191699999999"/>
    <s v="Stores"/>
  </r>
  <r>
    <n v="630"/>
    <s v="Benedetto"/>
    <s v="Nathaniel"/>
    <x v="629"/>
    <x v="1"/>
    <x v="5"/>
    <x v="0"/>
    <x v="0"/>
    <x v="5"/>
    <x v="0"/>
    <x v="1"/>
    <n v="44.827842189999998"/>
    <x v="1"/>
    <x v="1"/>
    <x v="623"/>
    <x v="1"/>
    <x v="2"/>
    <n v="47.799603939999997"/>
    <n v="1.9916501641666666"/>
    <s v="Stores"/>
  </r>
  <r>
    <n v="631"/>
    <s v="Baldwin"/>
    <s v="Donald"/>
    <x v="630"/>
    <x v="1"/>
    <x v="130"/>
    <x v="7"/>
    <x v="6"/>
    <x v="3"/>
    <x v="0"/>
    <x v="0"/>
    <n v="39.852411240000002"/>
    <x v="0"/>
    <x v="0"/>
    <x v="624"/>
    <x v="0"/>
    <x v="1"/>
    <n v="90.161037070000006"/>
    <n v="3.7567098779166668"/>
    <s v="Stores"/>
  </r>
  <r>
    <n v="632"/>
    <s v="Whitham"/>
    <s v="Patrick"/>
    <x v="631"/>
    <x v="1"/>
    <x v="5"/>
    <x v="0"/>
    <x v="0"/>
    <x v="5"/>
    <x v="0"/>
    <x v="0"/>
    <n v="35.257140139999997"/>
    <x v="0"/>
    <x v="1"/>
    <x v="625"/>
    <x v="1"/>
    <x v="0"/>
    <n v="27.00050332"/>
    <n v="1.1250209716666668"/>
    <s v="Stores"/>
  </r>
  <r>
    <n v="633"/>
    <s v="Jensen"/>
    <s v="Thomas"/>
    <x v="632"/>
    <x v="1"/>
    <x v="5"/>
    <x v="0"/>
    <x v="0"/>
    <x v="5"/>
    <x v="0"/>
    <x v="1"/>
    <n v="44.331342120000002"/>
    <x v="1"/>
    <x v="0"/>
    <x v="626"/>
    <x v="0"/>
    <x v="0"/>
    <n v="13.41053488"/>
    <n v="0.55877228666666667"/>
    <s v="Stores"/>
  </r>
  <r>
    <n v="634"/>
    <s v="Ratliff"/>
    <s v="Annie"/>
    <x v="633"/>
    <x v="0"/>
    <x v="131"/>
    <x v="7"/>
    <x v="6"/>
    <x v="20"/>
    <x v="0"/>
    <x v="1"/>
    <n v="40.304403110000003"/>
    <x v="1"/>
    <x v="1"/>
    <x v="627"/>
    <x v="1"/>
    <x v="0"/>
    <n v="14.047329749999999"/>
    <n v="0.58530540625000005"/>
    <s v="Stores"/>
  </r>
  <r>
    <n v="635"/>
    <s v="Cole"/>
    <s v="Allan"/>
    <x v="634"/>
    <x v="1"/>
    <x v="13"/>
    <x v="7"/>
    <x v="6"/>
    <x v="10"/>
    <x v="0"/>
    <x v="0"/>
    <n v="36.074936059999999"/>
    <x v="0"/>
    <x v="1"/>
    <x v="628"/>
    <x v="1"/>
    <x v="0"/>
    <n v="23.262526619999999"/>
    <n v="0.96927194249999993"/>
    <s v="Stores"/>
  </r>
  <r>
    <n v="636"/>
    <s v="Brown"/>
    <s v="Marjorie"/>
    <x v="635"/>
    <x v="0"/>
    <x v="106"/>
    <x v="7"/>
    <x v="6"/>
    <x v="13"/>
    <x v="0"/>
    <x v="1"/>
    <n v="45.666148130000003"/>
    <x v="1"/>
    <x v="1"/>
    <x v="629"/>
    <x v="5"/>
    <x v="1"/>
    <n v="98.223822639999995"/>
    <n v="4.0926592766666667"/>
    <s v="Stores"/>
  </r>
  <r>
    <n v="637"/>
    <s v="Smith"/>
    <s v="Kevin"/>
    <x v="636"/>
    <x v="1"/>
    <x v="15"/>
    <x v="7"/>
    <x v="6"/>
    <x v="10"/>
    <x v="0"/>
    <x v="5"/>
    <n v="63.090560609999997"/>
    <x v="5"/>
    <x v="1"/>
    <x v="630"/>
    <x v="1"/>
    <x v="1"/>
    <n v="98.105106180000007"/>
    <n v="4.0877127575000003"/>
    <s v="Stores"/>
  </r>
  <r>
    <n v="638"/>
    <s v="Bounds"/>
    <s v="Carl"/>
    <x v="637"/>
    <x v="1"/>
    <x v="111"/>
    <x v="0"/>
    <x v="0"/>
    <x v="32"/>
    <x v="0"/>
    <x v="1"/>
    <n v="45.124002099999998"/>
    <x v="1"/>
    <x v="1"/>
    <x v="631"/>
    <x v="1"/>
    <x v="2"/>
    <n v="72.630411530000003"/>
    <n v="3.0262671470833338"/>
    <s v="Stores"/>
  </r>
  <r>
    <n v="639"/>
    <s v="Long"/>
    <s v="Paula"/>
    <x v="638"/>
    <x v="0"/>
    <x v="60"/>
    <x v="0"/>
    <x v="0"/>
    <x v="27"/>
    <x v="0"/>
    <x v="0"/>
    <n v="32.257296189999998"/>
    <x v="0"/>
    <x v="0"/>
    <x v="632"/>
    <x v="0"/>
    <x v="0"/>
    <n v="3.7366249420000002"/>
    <n v="0.15569270591666667"/>
    <s v="Stores"/>
  </r>
  <r>
    <n v="640"/>
    <s v="Brennan"/>
    <s v="Gina"/>
    <x v="639"/>
    <x v="0"/>
    <x v="0"/>
    <x v="7"/>
    <x v="6"/>
    <x v="0"/>
    <x v="0"/>
    <x v="1"/>
    <n v="40.610549319999997"/>
    <x v="1"/>
    <x v="1"/>
    <x v="633"/>
    <x v="1"/>
    <x v="2"/>
    <n v="71.503183590000006"/>
    <n v="2.9792993162500001"/>
    <s v="Stores"/>
  </r>
  <r>
    <n v="641"/>
    <s v="Ebert"/>
    <s v="Louis"/>
    <x v="640"/>
    <x v="1"/>
    <x v="16"/>
    <x v="7"/>
    <x v="6"/>
    <x v="12"/>
    <x v="0"/>
    <x v="4"/>
    <n v="25.864111189999999"/>
    <x v="4"/>
    <x v="1"/>
    <x v="634"/>
    <x v="1"/>
    <x v="0"/>
    <n v="0"/>
    <n v="0"/>
    <s v="Stores"/>
  </r>
  <r>
    <n v="642"/>
    <s v="Leclerc"/>
    <s v="Mozella"/>
    <x v="641"/>
    <x v="0"/>
    <x v="22"/>
    <x v="7"/>
    <x v="6"/>
    <x v="16"/>
    <x v="0"/>
    <x v="2"/>
    <n v="56.967862150000002"/>
    <x v="2"/>
    <x v="1"/>
    <x v="635"/>
    <x v="1"/>
    <x v="4"/>
    <n v="125.18018429999999"/>
    <n v="5.2158410124999994"/>
    <s v="Stores"/>
  </r>
  <r>
    <n v="643"/>
    <s v="Olsen"/>
    <s v="Joshua"/>
    <x v="642"/>
    <x v="1"/>
    <x v="58"/>
    <x v="7"/>
    <x v="6"/>
    <x v="18"/>
    <x v="0"/>
    <x v="2"/>
    <n v="51.213164140000003"/>
    <x v="2"/>
    <x v="1"/>
    <x v="636"/>
    <x v="1"/>
    <x v="2"/>
    <n v="73.908998049999994"/>
    <n v="3.0795415854166666"/>
    <s v="Stores"/>
  </r>
  <r>
    <n v="644"/>
    <s v="Peterson"/>
    <s v="Bill"/>
    <x v="643"/>
    <x v="1"/>
    <x v="5"/>
    <x v="0"/>
    <x v="0"/>
    <x v="5"/>
    <x v="0"/>
    <x v="1"/>
    <n v="40.95799719"/>
    <x v="1"/>
    <x v="0"/>
    <x v="637"/>
    <x v="0"/>
    <x v="2"/>
    <n v="40.710089920000001"/>
    <n v="1.6962537466666667"/>
    <s v="Stores"/>
  </r>
  <r>
    <n v="645"/>
    <s v="Allain"/>
    <s v="Todd"/>
    <x v="644"/>
    <x v="1"/>
    <x v="11"/>
    <x v="0"/>
    <x v="0"/>
    <x v="1"/>
    <x v="0"/>
    <x v="1"/>
    <n v="47.542417710000002"/>
    <x v="1"/>
    <x v="1"/>
    <x v="638"/>
    <x v="1"/>
    <x v="2"/>
    <n v="73.008409499999999"/>
    <n v="3.0420170624999998"/>
    <s v="Stores"/>
  </r>
  <r>
    <n v="646"/>
    <s v="Holmgren"/>
    <s v="Jesus"/>
    <x v="645"/>
    <x v="1"/>
    <x v="5"/>
    <x v="0"/>
    <x v="0"/>
    <x v="5"/>
    <x v="0"/>
    <x v="2"/>
    <n v="56.613140569999999"/>
    <x v="2"/>
    <x v="1"/>
    <x v="639"/>
    <x v="1"/>
    <x v="4"/>
    <n v="148.1450701"/>
    <n v="6.1727112541666669"/>
    <s v="Stores"/>
  </r>
  <r>
    <n v="647"/>
    <s v="Williamson"/>
    <s v="Kathleen"/>
    <x v="646"/>
    <x v="0"/>
    <x v="116"/>
    <x v="7"/>
    <x v="6"/>
    <x v="1"/>
    <x v="0"/>
    <x v="2"/>
    <n v="50.697988240000001"/>
    <x v="2"/>
    <x v="1"/>
    <x v="640"/>
    <x v="1"/>
    <x v="1"/>
    <n v="107.7756323"/>
    <n v="4.4906513458333333"/>
    <s v="Stores"/>
  </r>
  <r>
    <n v="648"/>
    <s v="Burgett"/>
    <s v="Arthur"/>
    <x v="647"/>
    <x v="1"/>
    <x v="13"/>
    <x v="7"/>
    <x v="6"/>
    <x v="10"/>
    <x v="0"/>
    <x v="0"/>
    <n v="33.029832880000001"/>
    <x v="0"/>
    <x v="1"/>
    <x v="641"/>
    <x v="1"/>
    <x v="0"/>
    <n v="0"/>
    <n v="0"/>
    <s v="Stores"/>
  </r>
  <r>
    <n v="649"/>
    <s v="Markle"/>
    <s v="John"/>
    <x v="648"/>
    <x v="1"/>
    <x v="32"/>
    <x v="7"/>
    <x v="6"/>
    <x v="17"/>
    <x v="0"/>
    <x v="1"/>
    <n v="45.945573330000002"/>
    <x v="1"/>
    <x v="1"/>
    <x v="642"/>
    <x v="1"/>
    <x v="0"/>
    <n v="37.840758489999999"/>
    <n v="1.5766982704166665"/>
    <s v="Stores"/>
  </r>
  <r>
    <n v="650"/>
    <s v="Roselli"/>
    <s v="Juliet"/>
    <x v="649"/>
    <x v="0"/>
    <x v="55"/>
    <x v="7"/>
    <x v="6"/>
    <x v="20"/>
    <x v="0"/>
    <x v="2"/>
    <n v="50.63573616"/>
    <x v="2"/>
    <x v="0"/>
    <x v="643"/>
    <x v="0"/>
    <x v="4"/>
    <n v="138.3473309"/>
    <n v="5.764472120833334"/>
    <s v="Stores"/>
  </r>
  <r>
    <n v="651"/>
    <s v="Wroblewski"/>
    <s v="Rebecca"/>
    <x v="650"/>
    <x v="0"/>
    <x v="2"/>
    <x v="7"/>
    <x v="6"/>
    <x v="2"/>
    <x v="0"/>
    <x v="2"/>
    <n v="57.146153470000002"/>
    <x v="2"/>
    <x v="1"/>
    <x v="644"/>
    <x v="1"/>
    <x v="3"/>
    <n v="179.3053625"/>
    <n v="7.471056770833334"/>
    <s v="Stores"/>
  </r>
  <r>
    <n v="652"/>
    <s v="Sanchez"/>
    <s v="Robert"/>
    <x v="651"/>
    <x v="1"/>
    <x v="58"/>
    <x v="7"/>
    <x v="6"/>
    <x v="18"/>
    <x v="0"/>
    <x v="4"/>
    <n v="27.342379940000001"/>
    <x v="4"/>
    <x v="1"/>
    <x v="645"/>
    <x v="1"/>
    <x v="0"/>
    <n v="0"/>
    <n v="0"/>
    <s v="Stores"/>
  </r>
  <r>
    <n v="653"/>
    <s v="Perez"/>
    <s v="Ollie"/>
    <x v="652"/>
    <x v="0"/>
    <x v="4"/>
    <x v="7"/>
    <x v="6"/>
    <x v="4"/>
    <x v="0"/>
    <x v="2"/>
    <n v="50.305379889999998"/>
    <x v="2"/>
    <x v="1"/>
    <x v="646"/>
    <x v="1"/>
    <x v="4"/>
    <n v="136.44748609999999"/>
    <n v="5.6853119208333336"/>
    <s v="Stores"/>
  </r>
  <r>
    <n v="654"/>
    <s v="Cox"/>
    <s v="Frank"/>
    <x v="653"/>
    <x v="1"/>
    <x v="106"/>
    <x v="7"/>
    <x v="6"/>
    <x v="13"/>
    <x v="0"/>
    <x v="1"/>
    <n v="44.412561869999998"/>
    <x v="1"/>
    <x v="1"/>
    <x v="647"/>
    <x v="1"/>
    <x v="2"/>
    <n v="53.543670210000002"/>
    <n v="2.2309862587499998"/>
    <s v="Stores"/>
  </r>
  <r>
    <n v="655"/>
    <s v="Robinson"/>
    <s v="Derrick"/>
    <x v="654"/>
    <x v="1"/>
    <x v="3"/>
    <x v="7"/>
    <x v="6"/>
    <x v="3"/>
    <x v="0"/>
    <x v="0"/>
    <n v="39.645338700000003"/>
    <x v="0"/>
    <x v="1"/>
    <x v="648"/>
    <x v="1"/>
    <x v="2"/>
    <n v="51.185658340000003"/>
    <n v="2.1327357641666667"/>
    <s v="Stores"/>
  </r>
  <r>
    <n v="656"/>
    <s v="Sims"/>
    <s v="Teresa"/>
    <x v="655"/>
    <x v="0"/>
    <x v="5"/>
    <x v="0"/>
    <x v="0"/>
    <x v="5"/>
    <x v="0"/>
    <x v="0"/>
    <n v="33.420674589999997"/>
    <x v="0"/>
    <x v="1"/>
    <x v="649"/>
    <x v="1"/>
    <x v="0"/>
    <n v="6.6498154830000002"/>
    <n v="0.27707564512499999"/>
    <s v="Stores"/>
  </r>
  <r>
    <n v="657"/>
    <s v="Brown"/>
    <s v="Carman"/>
    <x v="656"/>
    <x v="0"/>
    <x v="132"/>
    <x v="7"/>
    <x v="6"/>
    <x v="13"/>
    <x v="0"/>
    <x v="2"/>
    <n v="58.82898951"/>
    <x v="2"/>
    <x v="0"/>
    <x v="650"/>
    <x v="0"/>
    <x v="3"/>
    <n v="169.8414769"/>
    <n v="7.0767282041666668"/>
    <s v="Stores"/>
  </r>
  <r>
    <n v="658"/>
    <s v="Thompson"/>
    <s v="Doris"/>
    <x v="657"/>
    <x v="0"/>
    <x v="5"/>
    <x v="0"/>
    <x v="0"/>
    <x v="5"/>
    <x v="0"/>
    <x v="1"/>
    <n v="45.922261779999999"/>
    <x v="1"/>
    <x v="0"/>
    <x v="651"/>
    <x v="0"/>
    <x v="1"/>
    <n v="89.478113210000004"/>
    <n v="3.7282547170833338"/>
    <s v="Stores"/>
  </r>
  <r>
    <n v="659"/>
    <s v="Bailey"/>
    <s v="Helen"/>
    <x v="658"/>
    <x v="0"/>
    <x v="5"/>
    <x v="0"/>
    <x v="0"/>
    <x v="5"/>
    <x v="0"/>
    <x v="5"/>
    <n v="62.653182229999999"/>
    <x v="5"/>
    <x v="1"/>
    <x v="652"/>
    <x v="1"/>
    <x v="5"/>
    <n v="228.56549469999999"/>
    <n v="9.5235622791666668"/>
    <s v="Stores"/>
  </r>
  <r>
    <n v="660"/>
    <s v="Foster"/>
    <s v="Amanda"/>
    <x v="659"/>
    <x v="0"/>
    <x v="60"/>
    <x v="7"/>
    <x v="6"/>
    <x v="27"/>
    <x v="0"/>
    <x v="1"/>
    <n v="41.055362770000002"/>
    <x v="1"/>
    <x v="1"/>
    <x v="653"/>
    <x v="1"/>
    <x v="2"/>
    <n v="57.86665936"/>
    <n v="2.4111108066666667"/>
    <s v="Stores"/>
  </r>
  <r>
    <n v="661"/>
    <s v="Edison"/>
    <s v="Lula"/>
    <x v="660"/>
    <x v="0"/>
    <x v="111"/>
    <x v="0"/>
    <x v="0"/>
    <x v="32"/>
    <x v="0"/>
    <x v="0"/>
    <n v="30.934944380000001"/>
    <x v="0"/>
    <x v="1"/>
    <x v="654"/>
    <x v="1"/>
    <x v="0"/>
    <n v="0"/>
    <n v="0"/>
    <s v="Stores"/>
  </r>
  <r>
    <n v="662"/>
    <s v="Thorpe"/>
    <s v="Trinidad"/>
    <x v="661"/>
    <x v="1"/>
    <x v="63"/>
    <x v="0"/>
    <x v="0"/>
    <x v="29"/>
    <x v="0"/>
    <x v="1"/>
    <n v="40.37188166"/>
    <x v="1"/>
    <x v="0"/>
    <x v="655"/>
    <x v="0"/>
    <x v="2"/>
    <n v="54.91209696"/>
    <n v="2.2880040399999997"/>
    <s v="Stores"/>
  </r>
  <r>
    <n v="663"/>
    <s v="Hernandez"/>
    <s v="Darlene"/>
    <x v="662"/>
    <x v="0"/>
    <x v="57"/>
    <x v="7"/>
    <x v="6"/>
    <x v="22"/>
    <x v="0"/>
    <x v="1"/>
    <n v="47.095618969999997"/>
    <x v="1"/>
    <x v="1"/>
    <x v="656"/>
    <x v="1"/>
    <x v="2"/>
    <n v="70.364538899999999"/>
    <n v="2.9318557875"/>
    <s v="Stores"/>
  </r>
  <r>
    <n v="664"/>
    <s v="Reynolds"/>
    <s v="Derrick"/>
    <x v="663"/>
    <x v="1"/>
    <x v="8"/>
    <x v="7"/>
    <x v="6"/>
    <x v="8"/>
    <x v="0"/>
    <x v="1"/>
    <n v="43.747221959999997"/>
    <x v="1"/>
    <x v="1"/>
    <x v="46"/>
    <x v="1"/>
    <x v="2"/>
    <n v="46.644957560000002"/>
    <n v="1.9435398983333332"/>
    <s v="Stores"/>
  </r>
  <r>
    <n v="665"/>
    <s v="Walters"/>
    <s v="Mark"/>
    <x v="664"/>
    <x v="1"/>
    <x v="133"/>
    <x v="7"/>
    <x v="6"/>
    <x v="7"/>
    <x v="0"/>
    <x v="0"/>
    <n v="31.074914029999999"/>
    <x v="0"/>
    <x v="1"/>
    <x v="657"/>
    <x v="1"/>
    <x v="0"/>
    <n v="2.2529800180000001"/>
    <n v="9.3874167416666668E-2"/>
    <s v="Stores"/>
  </r>
  <r>
    <n v="666"/>
    <s v="Dixon"/>
    <s v="Cristen"/>
    <x v="665"/>
    <x v="0"/>
    <x v="62"/>
    <x v="7"/>
    <x v="6"/>
    <x v="10"/>
    <x v="0"/>
    <x v="2"/>
    <n v="56.283615099999999"/>
    <x v="2"/>
    <x v="1"/>
    <x v="658"/>
    <x v="1"/>
    <x v="4"/>
    <n v="152.17023649999999"/>
    <n v="6.3404265208333328"/>
    <s v="Stores"/>
  </r>
  <r>
    <n v="667"/>
    <s v="Saucedo"/>
    <s v="Diana"/>
    <x v="666"/>
    <x v="0"/>
    <x v="22"/>
    <x v="7"/>
    <x v="6"/>
    <x v="16"/>
    <x v="0"/>
    <x v="0"/>
    <n v="32.609831079999999"/>
    <x v="0"/>
    <x v="0"/>
    <x v="659"/>
    <x v="0"/>
    <x v="0"/>
    <n v="0"/>
    <n v="0"/>
    <s v="Stores"/>
  </r>
  <r>
    <n v="668"/>
    <s v="Dion"/>
    <s v="James"/>
    <x v="667"/>
    <x v="1"/>
    <x v="3"/>
    <x v="7"/>
    <x v="6"/>
    <x v="3"/>
    <x v="0"/>
    <x v="1"/>
    <n v="48.461411130000002"/>
    <x v="1"/>
    <x v="1"/>
    <x v="660"/>
    <x v="1"/>
    <x v="1"/>
    <n v="115.75359709999999"/>
    <n v="4.8230665458333331"/>
    <s v="Stores"/>
  </r>
  <r>
    <n v="669"/>
    <s v="Beadles"/>
    <s v="Bessie"/>
    <x v="668"/>
    <x v="0"/>
    <x v="81"/>
    <x v="7"/>
    <x v="6"/>
    <x v="3"/>
    <x v="0"/>
    <x v="4"/>
    <n v="26.10934426"/>
    <x v="4"/>
    <x v="1"/>
    <x v="661"/>
    <x v="1"/>
    <x v="0"/>
    <n v="0"/>
    <n v="0"/>
    <s v="Stores"/>
  </r>
  <r>
    <n v="670"/>
    <s v="Brown"/>
    <s v="Josephine"/>
    <x v="669"/>
    <x v="0"/>
    <x v="41"/>
    <x v="7"/>
    <x v="6"/>
    <x v="23"/>
    <x v="0"/>
    <x v="4"/>
    <n v="25.33185245"/>
    <x v="4"/>
    <x v="1"/>
    <x v="662"/>
    <x v="1"/>
    <x v="0"/>
    <n v="0"/>
    <n v="0"/>
    <s v="Stores"/>
  </r>
  <r>
    <n v="671"/>
    <s v="Pritchett"/>
    <s v="James"/>
    <x v="670"/>
    <x v="1"/>
    <x v="13"/>
    <x v="7"/>
    <x v="6"/>
    <x v="10"/>
    <x v="0"/>
    <x v="2"/>
    <n v="54.348883299999997"/>
    <x v="2"/>
    <x v="1"/>
    <x v="663"/>
    <x v="1"/>
    <x v="1"/>
    <n v="80.762024850000003"/>
    <n v="3.3650843687499998"/>
    <s v="Stores"/>
  </r>
  <r>
    <n v="672"/>
    <s v="Poirier"/>
    <s v="David"/>
    <x v="671"/>
    <x v="1"/>
    <x v="0"/>
    <x v="7"/>
    <x v="6"/>
    <x v="0"/>
    <x v="0"/>
    <x v="2"/>
    <n v="51.887220929999998"/>
    <x v="2"/>
    <x v="1"/>
    <x v="664"/>
    <x v="1"/>
    <x v="0"/>
    <n v="28.668158630000001"/>
    <n v="1.1945066095833334"/>
    <s v="Stores"/>
  </r>
  <r>
    <n v="673"/>
    <s v="Carroll"/>
    <s v="Jonathan"/>
    <x v="672"/>
    <x v="1"/>
    <x v="134"/>
    <x v="7"/>
    <x v="6"/>
    <x v="10"/>
    <x v="0"/>
    <x v="1"/>
    <n v="47.65722203"/>
    <x v="1"/>
    <x v="1"/>
    <x v="665"/>
    <x v="1"/>
    <x v="2"/>
    <n v="78.536774210000004"/>
    <n v="3.2723655920833337"/>
    <s v="Stores"/>
  </r>
  <r>
    <n v="674"/>
    <s v="Arroyo"/>
    <s v="Barry"/>
    <x v="673"/>
    <x v="1"/>
    <x v="5"/>
    <x v="0"/>
    <x v="0"/>
    <x v="5"/>
    <x v="0"/>
    <x v="0"/>
    <n v="33.762833950000001"/>
    <x v="0"/>
    <x v="1"/>
    <x v="666"/>
    <x v="1"/>
    <x v="0"/>
    <n v="0"/>
    <n v="0"/>
    <s v="Stores"/>
  </r>
  <r>
    <n v="675"/>
    <s v="Huber"/>
    <s v="Alvin"/>
    <x v="674"/>
    <x v="1"/>
    <x v="4"/>
    <x v="7"/>
    <x v="6"/>
    <x v="4"/>
    <x v="0"/>
    <x v="0"/>
    <n v="33.10285279"/>
    <x v="0"/>
    <x v="0"/>
    <x v="667"/>
    <x v="0"/>
    <x v="0"/>
    <n v="0"/>
    <n v="0"/>
    <s v="Stores"/>
  </r>
  <r>
    <n v="676"/>
    <s v="McFarland"/>
    <s v="Nancy"/>
    <x v="675"/>
    <x v="0"/>
    <x v="5"/>
    <x v="0"/>
    <x v="0"/>
    <x v="5"/>
    <x v="0"/>
    <x v="1"/>
    <n v="43.163713749999999"/>
    <x v="1"/>
    <x v="1"/>
    <x v="668"/>
    <x v="1"/>
    <x v="2"/>
    <n v="67.853520700000004"/>
    <n v="2.827230029166667"/>
    <s v="Stores"/>
  </r>
  <r>
    <n v="677"/>
    <s v="Snell"/>
    <s v="Clara"/>
    <x v="676"/>
    <x v="0"/>
    <x v="4"/>
    <x v="7"/>
    <x v="6"/>
    <x v="4"/>
    <x v="0"/>
    <x v="0"/>
    <n v="34.117933260000001"/>
    <x v="0"/>
    <x v="1"/>
    <x v="669"/>
    <x v="1"/>
    <x v="2"/>
    <n v="48.333333779999997"/>
    <n v="2.0138889074999997"/>
    <s v="Stores"/>
  </r>
  <r>
    <n v="678"/>
    <s v="Bowser"/>
    <s v="Debra"/>
    <x v="677"/>
    <x v="0"/>
    <x v="76"/>
    <x v="7"/>
    <x v="6"/>
    <x v="1"/>
    <x v="0"/>
    <x v="1"/>
    <n v="43.89347781"/>
    <x v="1"/>
    <x v="1"/>
    <x v="670"/>
    <x v="1"/>
    <x v="2"/>
    <n v="75.507008679999998"/>
    <n v="3.1461253616666665"/>
    <s v="Stores"/>
  </r>
  <r>
    <n v="679"/>
    <s v="Sheehan"/>
    <s v="Frances"/>
    <x v="678"/>
    <x v="0"/>
    <x v="30"/>
    <x v="7"/>
    <x v="6"/>
    <x v="20"/>
    <x v="0"/>
    <x v="1"/>
    <n v="43.277188340000002"/>
    <x v="1"/>
    <x v="1"/>
    <x v="671"/>
    <x v="1"/>
    <x v="4"/>
    <n v="120.78982790000001"/>
    <n v="5.0329094958333336"/>
    <s v="Stores"/>
  </r>
  <r>
    <n v="680"/>
    <s v="Olszewski"/>
    <s v="Norma"/>
    <x v="679"/>
    <x v="0"/>
    <x v="5"/>
    <x v="0"/>
    <x v="0"/>
    <x v="5"/>
    <x v="0"/>
    <x v="2"/>
    <n v="51.317884630000002"/>
    <x v="2"/>
    <x v="0"/>
    <x v="672"/>
    <x v="0"/>
    <x v="1"/>
    <n v="106.64965100000001"/>
    <n v="4.4437354583333342"/>
    <s v="Stores"/>
  </r>
  <r>
    <n v="681"/>
    <s v="Little"/>
    <s v="Gilberto"/>
    <x v="680"/>
    <x v="1"/>
    <x v="20"/>
    <x v="7"/>
    <x v="6"/>
    <x v="14"/>
    <x v="0"/>
    <x v="1"/>
    <n v="46.847266380000001"/>
    <x v="1"/>
    <x v="1"/>
    <x v="673"/>
    <x v="1"/>
    <x v="2"/>
    <n v="76.820173209999993"/>
    <n v="3.2008405504166659"/>
    <s v="Stores"/>
  </r>
  <r>
    <n v="682"/>
    <s v="Wood"/>
    <s v="Rebecca"/>
    <x v="681"/>
    <x v="0"/>
    <x v="4"/>
    <x v="7"/>
    <x v="6"/>
    <x v="4"/>
    <x v="0"/>
    <x v="2"/>
    <n v="58.254387559999998"/>
    <x v="2"/>
    <x v="1"/>
    <x v="674"/>
    <x v="1"/>
    <x v="1"/>
    <n v="119.3182324"/>
    <n v="4.9715930166666666"/>
    <s v="Stores"/>
  </r>
  <r>
    <n v="683"/>
    <s v="Bierman"/>
    <s v="Pedro"/>
    <x v="682"/>
    <x v="1"/>
    <x v="76"/>
    <x v="7"/>
    <x v="6"/>
    <x v="1"/>
    <x v="0"/>
    <x v="2"/>
    <n v="55.430702940000003"/>
    <x v="2"/>
    <x v="1"/>
    <x v="675"/>
    <x v="1"/>
    <x v="4"/>
    <n v="128.08820159999999"/>
    <n v="5.3370084000000002"/>
    <s v="Stores"/>
  </r>
  <r>
    <n v="684"/>
    <s v="Coleman"/>
    <s v="Christopher"/>
    <x v="683"/>
    <x v="1"/>
    <x v="0"/>
    <x v="7"/>
    <x v="6"/>
    <x v="0"/>
    <x v="0"/>
    <x v="2"/>
    <n v="53.321318009999999"/>
    <x v="2"/>
    <x v="1"/>
    <x v="676"/>
    <x v="1"/>
    <x v="2"/>
    <n v="78.972679929999998"/>
    <n v="3.2905283304166666"/>
    <s v="Stores"/>
  </r>
  <r>
    <n v="685"/>
    <s v="Gamez"/>
    <s v="Dean"/>
    <x v="684"/>
    <x v="1"/>
    <x v="135"/>
    <x v="7"/>
    <x v="6"/>
    <x v="20"/>
    <x v="0"/>
    <x v="2"/>
    <n v="50.04900258"/>
    <x v="2"/>
    <x v="1"/>
    <x v="677"/>
    <x v="1"/>
    <x v="2"/>
    <n v="73.856014729999998"/>
    <n v="3.077333947083333"/>
    <s v="Stores"/>
  </r>
  <r>
    <n v="686"/>
    <s v="Herrera"/>
    <s v="Lisa"/>
    <x v="685"/>
    <x v="0"/>
    <x v="22"/>
    <x v="7"/>
    <x v="6"/>
    <x v="16"/>
    <x v="0"/>
    <x v="1"/>
    <n v="46.310806540000002"/>
    <x v="1"/>
    <x v="0"/>
    <x v="678"/>
    <x v="0"/>
    <x v="1"/>
    <n v="82.202794999999995"/>
    <n v="3.4251164583333331"/>
    <s v="Stores"/>
  </r>
  <r>
    <n v="687"/>
    <s v="McLain"/>
    <s v="Juanita"/>
    <x v="686"/>
    <x v="0"/>
    <x v="5"/>
    <x v="0"/>
    <x v="0"/>
    <x v="5"/>
    <x v="0"/>
    <x v="0"/>
    <n v="32.744802419999999"/>
    <x v="0"/>
    <x v="1"/>
    <x v="679"/>
    <x v="1"/>
    <x v="0"/>
    <n v="25.853960010000002"/>
    <n v="1.0772483337500001"/>
    <s v="Stores"/>
  </r>
  <r>
    <n v="688"/>
    <s v="Stevens"/>
    <s v="Johanna"/>
    <x v="687"/>
    <x v="0"/>
    <x v="36"/>
    <x v="7"/>
    <x v="6"/>
    <x v="22"/>
    <x v="0"/>
    <x v="1"/>
    <n v="42.528114039999998"/>
    <x v="1"/>
    <x v="1"/>
    <x v="680"/>
    <x v="1"/>
    <x v="2"/>
    <n v="46.704019760000001"/>
    <n v="1.9460008233333335"/>
    <s v="Stores"/>
  </r>
  <r>
    <n v="689"/>
    <s v="Grady"/>
    <s v="Kimberly"/>
    <x v="688"/>
    <x v="0"/>
    <x v="76"/>
    <x v="7"/>
    <x v="6"/>
    <x v="1"/>
    <x v="0"/>
    <x v="1"/>
    <n v="47.329529409999999"/>
    <x v="1"/>
    <x v="1"/>
    <x v="681"/>
    <x v="1"/>
    <x v="4"/>
    <n v="125.5961334"/>
    <n v="5.2331722249999997"/>
    <s v="Stores"/>
  </r>
  <r>
    <n v="690"/>
    <s v="Ryan"/>
    <s v="Jason"/>
    <x v="689"/>
    <x v="1"/>
    <x v="8"/>
    <x v="7"/>
    <x v="6"/>
    <x v="8"/>
    <x v="0"/>
    <x v="2"/>
    <n v="57.399064860000003"/>
    <x v="2"/>
    <x v="1"/>
    <x v="682"/>
    <x v="1"/>
    <x v="4"/>
    <n v="132.5554185"/>
    <n v="5.5231424375000007"/>
    <s v="Stores"/>
  </r>
  <r>
    <n v="691"/>
    <s v="Nott"/>
    <s v="Loren"/>
    <x v="690"/>
    <x v="1"/>
    <x v="136"/>
    <x v="7"/>
    <x v="6"/>
    <x v="3"/>
    <x v="0"/>
    <x v="5"/>
    <n v="61.12359163"/>
    <x v="5"/>
    <x v="0"/>
    <x v="683"/>
    <x v="0"/>
    <x v="4"/>
    <n v="146.8746366"/>
    <n v="6.1197765249999998"/>
    <s v="Stores"/>
  </r>
  <r>
    <n v="692"/>
    <s v="Wills"/>
    <s v="Jennette"/>
    <x v="691"/>
    <x v="0"/>
    <x v="3"/>
    <x v="7"/>
    <x v="6"/>
    <x v="3"/>
    <x v="0"/>
    <x v="0"/>
    <n v="30.34099428"/>
    <x v="0"/>
    <x v="0"/>
    <x v="684"/>
    <x v="0"/>
    <x v="0"/>
    <n v="36.371799240000001"/>
    <n v="1.5154916350000001"/>
    <s v="Stores"/>
  </r>
  <r>
    <n v="693"/>
    <s v="Barbee"/>
    <s v="Jean"/>
    <x v="692"/>
    <x v="0"/>
    <x v="3"/>
    <x v="7"/>
    <x v="6"/>
    <x v="3"/>
    <x v="0"/>
    <x v="0"/>
    <n v="32.089639849999998"/>
    <x v="0"/>
    <x v="0"/>
    <x v="685"/>
    <x v="0"/>
    <x v="0"/>
    <n v="11.967883430000001"/>
    <n v="0.49866180958333334"/>
    <s v="Stores"/>
  </r>
  <r>
    <n v="694"/>
    <s v="Jackson"/>
    <s v="Marguerite"/>
    <x v="693"/>
    <x v="0"/>
    <x v="3"/>
    <x v="7"/>
    <x v="6"/>
    <x v="3"/>
    <x v="0"/>
    <x v="0"/>
    <n v="32.578152029999998"/>
    <x v="0"/>
    <x v="1"/>
    <x v="686"/>
    <x v="1"/>
    <x v="0"/>
    <n v="24.772328229999999"/>
    <n v="1.0321803429166667"/>
    <s v="Stores"/>
  </r>
  <r>
    <n v="695"/>
    <s v="Kenyon"/>
    <s v="Mary"/>
    <x v="694"/>
    <x v="0"/>
    <x v="26"/>
    <x v="7"/>
    <x v="6"/>
    <x v="1"/>
    <x v="0"/>
    <x v="1"/>
    <n v="49.578233529999999"/>
    <x v="1"/>
    <x v="0"/>
    <x v="687"/>
    <x v="0"/>
    <x v="4"/>
    <n v="147.80515629999999"/>
    <n v="6.1585481791666661"/>
    <s v="Stores"/>
  </r>
  <r>
    <n v="696"/>
    <s v="Richardson"/>
    <s v="James"/>
    <x v="695"/>
    <x v="1"/>
    <x v="4"/>
    <x v="7"/>
    <x v="6"/>
    <x v="4"/>
    <x v="0"/>
    <x v="1"/>
    <n v="40.461083899999998"/>
    <x v="1"/>
    <x v="1"/>
    <x v="688"/>
    <x v="1"/>
    <x v="2"/>
    <n v="55.331964110000001"/>
    <n v="2.3054985045833334"/>
    <s v="Stores"/>
  </r>
  <r>
    <n v="697"/>
    <s v="Heck"/>
    <s v="Kristopher"/>
    <x v="696"/>
    <x v="1"/>
    <x v="3"/>
    <x v="7"/>
    <x v="6"/>
    <x v="3"/>
    <x v="0"/>
    <x v="4"/>
    <n v="22.853420910000001"/>
    <x v="4"/>
    <x v="1"/>
    <x v="689"/>
    <x v="1"/>
    <x v="0"/>
    <n v="0"/>
    <n v="0"/>
    <s v="Stores"/>
  </r>
  <r>
    <n v="698"/>
    <s v="Williams"/>
    <s v="Alvin"/>
    <x v="697"/>
    <x v="1"/>
    <x v="137"/>
    <x v="7"/>
    <x v="6"/>
    <x v="10"/>
    <x v="0"/>
    <x v="1"/>
    <n v="44.789382349999997"/>
    <x v="1"/>
    <x v="0"/>
    <x v="690"/>
    <x v="0"/>
    <x v="2"/>
    <n v="53.872875039999997"/>
    <n v="2.2447031266666668"/>
    <s v="Stores"/>
  </r>
  <r>
    <n v="699"/>
    <s v="Smith"/>
    <s v="Shirley"/>
    <x v="698"/>
    <x v="0"/>
    <x v="20"/>
    <x v="7"/>
    <x v="6"/>
    <x v="14"/>
    <x v="0"/>
    <x v="1"/>
    <n v="43.697992980000002"/>
    <x v="1"/>
    <x v="1"/>
    <x v="691"/>
    <x v="1"/>
    <x v="1"/>
    <n v="95.370926089999998"/>
    <n v="3.9737885870833329"/>
    <s v="Stores"/>
  </r>
  <r>
    <n v="700"/>
    <s v="Shepherd"/>
    <s v="Debra"/>
    <x v="699"/>
    <x v="0"/>
    <x v="0"/>
    <x v="7"/>
    <x v="6"/>
    <x v="0"/>
    <x v="0"/>
    <x v="1"/>
    <n v="41.325379120000001"/>
    <x v="1"/>
    <x v="1"/>
    <x v="692"/>
    <x v="1"/>
    <x v="2"/>
    <n v="49.2518435"/>
    <n v="2.0521601458333332"/>
    <s v="Stores"/>
  </r>
  <r>
    <n v="701"/>
    <s v="Robbins"/>
    <s v="Missy"/>
    <x v="700"/>
    <x v="0"/>
    <x v="2"/>
    <x v="7"/>
    <x v="6"/>
    <x v="2"/>
    <x v="0"/>
    <x v="1"/>
    <n v="48.92395861"/>
    <x v="1"/>
    <x v="1"/>
    <x v="693"/>
    <x v="1"/>
    <x v="1"/>
    <n v="102.87198619999999"/>
    <n v="4.2863327583333328"/>
    <s v="Stores"/>
  </r>
  <r>
    <n v="702"/>
    <s v="Kisner"/>
    <s v="Wesley"/>
    <x v="701"/>
    <x v="1"/>
    <x v="22"/>
    <x v="7"/>
    <x v="6"/>
    <x v="16"/>
    <x v="0"/>
    <x v="0"/>
    <n v="36.390207910000001"/>
    <x v="0"/>
    <x v="1"/>
    <x v="694"/>
    <x v="1"/>
    <x v="2"/>
    <n v="48.732817939999997"/>
    <n v="2.0305340808333332"/>
    <s v="Stores"/>
  </r>
  <r>
    <n v="703"/>
    <s v="Lucas"/>
    <s v="Irena"/>
    <x v="702"/>
    <x v="0"/>
    <x v="66"/>
    <x v="7"/>
    <x v="6"/>
    <x v="18"/>
    <x v="0"/>
    <x v="5"/>
    <n v="67.194974500000001"/>
    <x v="5"/>
    <x v="1"/>
    <x v="695"/>
    <x v="1"/>
    <x v="5"/>
    <n v="203.6851638"/>
    <n v="8.4868818249999993"/>
    <s v="Stores"/>
  </r>
  <r>
    <n v="704"/>
    <s v="Stephens"/>
    <s v="Jared"/>
    <x v="703"/>
    <x v="1"/>
    <x v="12"/>
    <x v="7"/>
    <x v="6"/>
    <x v="9"/>
    <x v="0"/>
    <x v="1"/>
    <n v="44.485201150000002"/>
    <x v="1"/>
    <x v="1"/>
    <x v="696"/>
    <x v="1"/>
    <x v="2"/>
    <n v="69.228970270000005"/>
    <n v="2.8845404279166669"/>
    <s v="Stores"/>
  </r>
  <r>
    <n v="705"/>
    <s v="Andre"/>
    <s v="Brandon"/>
    <x v="704"/>
    <x v="1"/>
    <x v="32"/>
    <x v="7"/>
    <x v="6"/>
    <x v="17"/>
    <x v="0"/>
    <x v="0"/>
    <n v="38.639496450000003"/>
    <x v="0"/>
    <x v="1"/>
    <x v="697"/>
    <x v="1"/>
    <x v="1"/>
    <n v="84.014114750000005"/>
    <n v="3.5005881145833335"/>
    <s v="Stores"/>
  </r>
  <r>
    <n v="706"/>
    <s v="Hurt"/>
    <s v="Reva"/>
    <x v="705"/>
    <x v="0"/>
    <x v="138"/>
    <x v="7"/>
    <x v="6"/>
    <x v="20"/>
    <x v="0"/>
    <x v="1"/>
    <n v="49.190948110000001"/>
    <x v="1"/>
    <x v="1"/>
    <x v="698"/>
    <x v="1"/>
    <x v="4"/>
    <n v="147.76647929999999"/>
    <n v="6.1569366375000003"/>
    <s v="Stores"/>
  </r>
  <r>
    <n v="707"/>
    <s v="Ladd"/>
    <s v="Hilton"/>
    <x v="706"/>
    <x v="1"/>
    <x v="12"/>
    <x v="7"/>
    <x v="6"/>
    <x v="9"/>
    <x v="0"/>
    <x v="2"/>
    <n v="53.651531839999997"/>
    <x v="2"/>
    <x v="1"/>
    <x v="699"/>
    <x v="1"/>
    <x v="0"/>
    <n v="31.668624340000001"/>
    <n v="1.3195260141666667"/>
    <s v="Stores"/>
  </r>
  <r>
    <n v="708"/>
    <s v="Clark"/>
    <s v="Stephanie"/>
    <x v="707"/>
    <x v="0"/>
    <x v="139"/>
    <x v="0"/>
    <x v="0"/>
    <x v="34"/>
    <x v="0"/>
    <x v="1"/>
    <n v="41.950249489999997"/>
    <x v="1"/>
    <x v="1"/>
    <x v="700"/>
    <x v="1"/>
    <x v="1"/>
    <n v="80.283731189999997"/>
    <n v="3.3451554662499996"/>
    <s v="Stores"/>
  </r>
  <r>
    <n v="709"/>
    <s v="Barber"/>
    <s v="Matthew"/>
    <x v="708"/>
    <x v="1"/>
    <x v="67"/>
    <x v="0"/>
    <x v="0"/>
    <x v="30"/>
    <x v="0"/>
    <x v="0"/>
    <n v="38.774015089999999"/>
    <x v="0"/>
    <x v="1"/>
    <x v="701"/>
    <x v="1"/>
    <x v="0"/>
    <n v="10.200094679999999"/>
    <n v="0.42500394499999999"/>
    <s v="Stores"/>
  </r>
  <r>
    <n v="710"/>
    <s v="Frank"/>
    <s v="Zola"/>
    <x v="709"/>
    <x v="0"/>
    <x v="5"/>
    <x v="0"/>
    <x v="0"/>
    <x v="5"/>
    <x v="0"/>
    <x v="0"/>
    <n v="38.760546849999997"/>
    <x v="0"/>
    <x v="1"/>
    <x v="702"/>
    <x v="1"/>
    <x v="1"/>
    <n v="105.4830539"/>
    <n v="4.3951272458333337"/>
    <s v="Stores"/>
  </r>
  <r>
    <n v="711"/>
    <s v="Remington"/>
    <s v="Irving"/>
    <x v="710"/>
    <x v="1"/>
    <x v="25"/>
    <x v="7"/>
    <x v="6"/>
    <x v="3"/>
    <x v="0"/>
    <x v="1"/>
    <n v="49.676949440000001"/>
    <x v="1"/>
    <x v="0"/>
    <x v="703"/>
    <x v="0"/>
    <x v="1"/>
    <n v="102.6592083"/>
    <n v="4.2774670124999998"/>
    <s v="Stores"/>
  </r>
  <r>
    <n v="712"/>
    <s v="Shepherd"/>
    <s v="Shelby"/>
    <x v="711"/>
    <x v="1"/>
    <x v="4"/>
    <x v="7"/>
    <x v="6"/>
    <x v="4"/>
    <x v="0"/>
    <x v="1"/>
    <n v="47.140624119999998"/>
    <x v="1"/>
    <x v="0"/>
    <x v="704"/>
    <x v="0"/>
    <x v="4"/>
    <n v="133.7147271"/>
    <n v="5.5714469625000005"/>
    <s v="Stores"/>
  </r>
  <r>
    <n v="713"/>
    <s v="Estrada"/>
    <s v="Missy"/>
    <x v="712"/>
    <x v="0"/>
    <x v="3"/>
    <x v="7"/>
    <x v="6"/>
    <x v="3"/>
    <x v="0"/>
    <x v="5"/>
    <n v="63.299187349999997"/>
    <x v="5"/>
    <x v="1"/>
    <x v="705"/>
    <x v="1"/>
    <x v="3"/>
    <n v="180.4842907"/>
    <n v="7.5201787791666668"/>
    <s v="Stores"/>
  </r>
  <r>
    <n v="714"/>
    <s v="Earl"/>
    <s v="Britt"/>
    <x v="713"/>
    <x v="1"/>
    <x v="5"/>
    <x v="0"/>
    <x v="0"/>
    <x v="5"/>
    <x v="0"/>
    <x v="1"/>
    <n v="47.754200089999998"/>
    <x v="1"/>
    <x v="1"/>
    <x v="706"/>
    <x v="1"/>
    <x v="2"/>
    <n v="70.674200780000007"/>
    <n v="2.9447583658333336"/>
    <s v="Stores"/>
  </r>
  <r>
    <n v="715"/>
    <s v="Robles"/>
    <s v="Billie"/>
    <x v="714"/>
    <x v="0"/>
    <x v="3"/>
    <x v="7"/>
    <x v="6"/>
    <x v="3"/>
    <x v="0"/>
    <x v="4"/>
    <n v="28.936466190000001"/>
    <x v="4"/>
    <x v="0"/>
    <x v="707"/>
    <x v="0"/>
    <x v="0"/>
    <n v="0"/>
    <n v="0"/>
    <s v="Stores"/>
  </r>
  <r>
    <n v="716"/>
    <s v="Blackwell"/>
    <s v="Jonathan"/>
    <x v="715"/>
    <x v="1"/>
    <x v="5"/>
    <x v="0"/>
    <x v="0"/>
    <x v="5"/>
    <x v="0"/>
    <x v="1"/>
    <n v="48.411319980000002"/>
    <x v="1"/>
    <x v="0"/>
    <x v="708"/>
    <x v="0"/>
    <x v="1"/>
    <n v="108.89892829999999"/>
    <n v="4.5374553458333331"/>
    <s v="Stores"/>
  </r>
  <r>
    <n v="717"/>
    <s v="Baker"/>
    <s v="Letha"/>
    <x v="716"/>
    <x v="0"/>
    <x v="2"/>
    <x v="7"/>
    <x v="6"/>
    <x v="2"/>
    <x v="0"/>
    <x v="2"/>
    <n v="51.623452149999999"/>
    <x v="2"/>
    <x v="0"/>
    <x v="709"/>
    <x v="0"/>
    <x v="1"/>
    <n v="111.8517578"/>
    <n v="4.6604899083333331"/>
    <s v="Stores"/>
  </r>
  <r>
    <n v="718"/>
    <s v="Gonzalez"/>
    <s v="Martin"/>
    <x v="717"/>
    <x v="1"/>
    <x v="0"/>
    <x v="7"/>
    <x v="6"/>
    <x v="0"/>
    <x v="0"/>
    <x v="1"/>
    <n v="43.173245909999999"/>
    <x v="1"/>
    <x v="1"/>
    <x v="710"/>
    <x v="1"/>
    <x v="2"/>
    <n v="41.710207939999997"/>
    <n v="1.7379253308333331"/>
    <s v="Stores"/>
  </r>
  <r>
    <n v="719"/>
    <s v="Baldwin"/>
    <s v="Bradley"/>
    <x v="718"/>
    <x v="1"/>
    <x v="5"/>
    <x v="0"/>
    <x v="0"/>
    <x v="5"/>
    <x v="0"/>
    <x v="2"/>
    <n v="50.000265429999999"/>
    <x v="2"/>
    <x v="1"/>
    <x v="711"/>
    <x v="1"/>
    <x v="1"/>
    <n v="81.706539809999995"/>
    <n v="3.4044391587499998"/>
    <s v="Stores"/>
  </r>
  <r>
    <n v="720"/>
    <s v="Carrington"/>
    <s v="Robert"/>
    <x v="719"/>
    <x v="1"/>
    <x v="4"/>
    <x v="7"/>
    <x v="6"/>
    <x v="4"/>
    <x v="0"/>
    <x v="5"/>
    <n v="60.120128950000002"/>
    <x v="5"/>
    <x v="1"/>
    <x v="712"/>
    <x v="1"/>
    <x v="4"/>
    <n v="153.87498729999999"/>
    <n v="6.4114578041666661"/>
    <s v="Stores"/>
  </r>
  <r>
    <n v="721"/>
    <s v="Matthews"/>
    <s v="Janis"/>
    <x v="720"/>
    <x v="0"/>
    <x v="36"/>
    <x v="7"/>
    <x v="6"/>
    <x v="22"/>
    <x v="0"/>
    <x v="2"/>
    <n v="55.127983499999999"/>
    <x v="2"/>
    <x v="1"/>
    <x v="713"/>
    <x v="1"/>
    <x v="4"/>
    <n v="120.6020111"/>
    <n v="5.025083795833333"/>
    <s v="Stores"/>
  </r>
  <r>
    <n v="722"/>
    <s v="Quezada"/>
    <s v="Gloria"/>
    <x v="721"/>
    <x v="0"/>
    <x v="63"/>
    <x v="0"/>
    <x v="0"/>
    <x v="29"/>
    <x v="0"/>
    <x v="0"/>
    <n v="39.000965950000001"/>
    <x v="0"/>
    <x v="1"/>
    <x v="714"/>
    <x v="1"/>
    <x v="0"/>
    <n v="38.484512250000002"/>
    <n v="1.6035213437500002"/>
    <s v="Stores"/>
  </r>
  <r>
    <n v="723"/>
    <s v="Brown"/>
    <s v="Peggy"/>
    <x v="502"/>
    <x v="0"/>
    <x v="2"/>
    <x v="7"/>
    <x v="6"/>
    <x v="2"/>
    <x v="0"/>
    <x v="0"/>
    <n v="34.148536550000003"/>
    <x v="0"/>
    <x v="0"/>
    <x v="715"/>
    <x v="0"/>
    <x v="2"/>
    <n v="79.493565349999997"/>
    <n v="3.3122318895833329"/>
    <s v="Stores"/>
  </r>
  <r>
    <n v="724"/>
    <s v="Fox"/>
    <s v="Trina"/>
    <x v="722"/>
    <x v="0"/>
    <x v="3"/>
    <x v="7"/>
    <x v="6"/>
    <x v="3"/>
    <x v="0"/>
    <x v="0"/>
    <n v="36.409099490000003"/>
    <x v="0"/>
    <x v="1"/>
    <x v="716"/>
    <x v="1"/>
    <x v="2"/>
    <n v="61.752839960000003"/>
    <n v="2.5730349983333332"/>
    <s v="Stores"/>
  </r>
  <r>
    <n v="725"/>
    <s v="Fowler"/>
    <s v="Isabel"/>
    <x v="723"/>
    <x v="0"/>
    <x v="22"/>
    <x v="7"/>
    <x v="6"/>
    <x v="16"/>
    <x v="0"/>
    <x v="0"/>
    <n v="38.510239560000002"/>
    <x v="0"/>
    <x v="1"/>
    <x v="717"/>
    <x v="1"/>
    <x v="2"/>
    <n v="54.480564450000003"/>
    <n v="2.27002351875"/>
    <s v="Stores"/>
  </r>
  <r>
    <n v="726"/>
    <s v="Meurer"/>
    <s v="Wm"/>
    <x v="724"/>
    <x v="1"/>
    <x v="140"/>
    <x v="7"/>
    <x v="6"/>
    <x v="18"/>
    <x v="0"/>
    <x v="1"/>
    <n v="49.850294409999997"/>
    <x v="1"/>
    <x v="1"/>
    <x v="718"/>
    <x v="1"/>
    <x v="0"/>
    <n v="26.145005829999999"/>
    <n v="1.0893752429166665"/>
    <s v="Stores"/>
  </r>
  <r>
    <n v="727"/>
    <s v="Laster"/>
    <s v="Alecia"/>
    <x v="725"/>
    <x v="0"/>
    <x v="0"/>
    <x v="7"/>
    <x v="6"/>
    <x v="0"/>
    <x v="0"/>
    <x v="1"/>
    <n v="48.956399099999999"/>
    <x v="1"/>
    <x v="0"/>
    <x v="719"/>
    <x v="0"/>
    <x v="4"/>
    <n v="134.2524401"/>
    <n v="5.5938516708333328"/>
    <s v="Stores"/>
  </r>
  <r>
    <n v="728"/>
    <s v="Malone"/>
    <s v="Mechelle"/>
    <x v="726"/>
    <x v="0"/>
    <x v="4"/>
    <x v="7"/>
    <x v="6"/>
    <x v="4"/>
    <x v="0"/>
    <x v="2"/>
    <n v="56.112321199999997"/>
    <x v="2"/>
    <x v="1"/>
    <x v="720"/>
    <x v="1"/>
    <x v="5"/>
    <n v="199.03514949999999"/>
    <n v="8.2931312291666668"/>
    <s v="Stores"/>
  </r>
  <r>
    <n v="729"/>
    <s v="Nall"/>
    <s v="Joan"/>
    <x v="727"/>
    <x v="0"/>
    <x v="3"/>
    <x v="7"/>
    <x v="6"/>
    <x v="3"/>
    <x v="0"/>
    <x v="1"/>
    <n v="40.266995780000002"/>
    <x v="1"/>
    <x v="1"/>
    <x v="721"/>
    <x v="1"/>
    <x v="2"/>
    <n v="64.343425609999997"/>
    <n v="2.6809760670833334"/>
    <s v="Stores"/>
  </r>
  <r>
    <n v="730"/>
    <s v="Willoughby"/>
    <s v="Jessica"/>
    <x v="728"/>
    <x v="0"/>
    <x v="26"/>
    <x v="7"/>
    <x v="6"/>
    <x v="1"/>
    <x v="0"/>
    <x v="2"/>
    <n v="59.127697879999999"/>
    <x v="2"/>
    <x v="0"/>
    <x v="722"/>
    <x v="0"/>
    <x v="3"/>
    <n v="164.7427193"/>
    <n v="6.8642799708333335"/>
    <s v="Stores"/>
  </r>
  <r>
    <n v="731"/>
    <s v="Ganz"/>
    <s v="Nancy"/>
    <x v="729"/>
    <x v="0"/>
    <x v="5"/>
    <x v="0"/>
    <x v="0"/>
    <x v="5"/>
    <x v="0"/>
    <x v="0"/>
    <n v="39.891769740000001"/>
    <x v="0"/>
    <x v="1"/>
    <x v="723"/>
    <x v="1"/>
    <x v="2"/>
    <n v="54.748309380000002"/>
    <n v="2.2811795574999998"/>
    <s v="Stores"/>
  </r>
  <r>
    <n v="732"/>
    <s v="Watts"/>
    <s v="William"/>
    <x v="730"/>
    <x v="1"/>
    <x v="22"/>
    <x v="7"/>
    <x v="6"/>
    <x v="16"/>
    <x v="0"/>
    <x v="1"/>
    <n v="44.852067830000003"/>
    <x v="1"/>
    <x v="1"/>
    <x v="724"/>
    <x v="1"/>
    <x v="0"/>
    <n v="23.200112489999999"/>
    <n v="0.96667135375000002"/>
    <s v="Stores"/>
  </r>
  <r>
    <n v="733"/>
    <s v="Jenkins"/>
    <s v="Douglas"/>
    <x v="731"/>
    <x v="1"/>
    <x v="5"/>
    <x v="0"/>
    <x v="0"/>
    <x v="5"/>
    <x v="0"/>
    <x v="1"/>
    <n v="41.169756079999999"/>
    <x v="1"/>
    <x v="1"/>
    <x v="725"/>
    <x v="1"/>
    <x v="0"/>
    <n v="31.99943755"/>
    <n v="1.3333098979166667"/>
    <s v="Stores"/>
  </r>
  <r>
    <n v="734"/>
    <s v="Flores"/>
    <s v="Vickie"/>
    <x v="732"/>
    <x v="0"/>
    <x v="22"/>
    <x v="7"/>
    <x v="6"/>
    <x v="16"/>
    <x v="0"/>
    <x v="2"/>
    <n v="53.911521980000003"/>
    <x v="2"/>
    <x v="1"/>
    <x v="726"/>
    <x v="1"/>
    <x v="1"/>
    <n v="85.078721770000001"/>
    <n v="3.544946740416667"/>
    <s v="Stores"/>
  </r>
  <r>
    <n v="735"/>
    <s v="Range"/>
    <s v="James"/>
    <x v="733"/>
    <x v="1"/>
    <x v="5"/>
    <x v="0"/>
    <x v="0"/>
    <x v="5"/>
    <x v="0"/>
    <x v="4"/>
    <n v="20.77689084"/>
    <x v="4"/>
    <x v="0"/>
    <x v="727"/>
    <x v="0"/>
    <x v="0"/>
    <n v="0"/>
    <n v="0"/>
    <s v="Stores"/>
  </r>
  <r>
    <n v="736"/>
    <s v="Moore"/>
    <s v="Leslie"/>
    <x v="734"/>
    <x v="1"/>
    <x v="6"/>
    <x v="7"/>
    <x v="6"/>
    <x v="6"/>
    <x v="0"/>
    <x v="1"/>
    <n v="45.519999110000001"/>
    <x v="1"/>
    <x v="1"/>
    <x v="728"/>
    <x v="1"/>
    <x v="2"/>
    <n v="74.141919000000001"/>
    <n v="3.0892466250000004"/>
    <s v="Stores"/>
  </r>
  <r>
    <n v="737"/>
    <s v="Erlandson"/>
    <s v="Crystal"/>
    <x v="735"/>
    <x v="0"/>
    <x v="2"/>
    <x v="7"/>
    <x v="6"/>
    <x v="2"/>
    <x v="0"/>
    <x v="2"/>
    <n v="53.981272920000002"/>
    <x v="2"/>
    <x v="0"/>
    <x v="729"/>
    <x v="0"/>
    <x v="4"/>
    <n v="137.60792050000001"/>
    <n v="5.7336633541666666"/>
    <s v="Stores"/>
  </r>
  <r>
    <n v="738"/>
    <s v="Edmonds"/>
    <s v="Peggy"/>
    <x v="736"/>
    <x v="0"/>
    <x v="3"/>
    <x v="7"/>
    <x v="6"/>
    <x v="3"/>
    <x v="0"/>
    <x v="1"/>
    <n v="44.528180470000002"/>
    <x v="1"/>
    <x v="0"/>
    <x v="730"/>
    <x v="0"/>
    <x v="1"/>
    <n v="90.435235820000003"/>
    <n v="3.7681348258333336"/>
    <s v="Stores"/>
  </r>
  <r>
    <n v="739"/>
    <s v="Byers"/>
    <s v="Emily"/>
    <x v="737"/>
    <x v="0"/>
    <x v="2"/>
    <x v="7"/>
    <x v="6"/>
    <x v="2"/>
    <x v="0"/>
    <x v="1"/>
    <n v="46.919344539999997"/>
    <x v="1"/>
    <x v="1"/>
    <x v="731"/>
    <x v="1"/>
    <x v="1"/>
    <n v="93.548054669999999"/>
    <n v="3.8978356112500001"/>
    <s v="Stores"/>
  </r>
  <r>
    <n v="740"/>
    <s v="Poole"/>
    <s v="David"/>
    <x v="738"/>
    <x v="1"/>
    <x v="13"/>
    <x v="7"/>
    <x v="6"/>
    <x v="10"/>
    <x v="0"/>
    <x v="1"/>
    <n v="41.08584741"/>
    <x v="1"/>
    <x v="1"/>
    <x v="732"/>
    <x v="1"/>
    <x v="0"/>
    <n v="20.729029449999999"/>
    <n v="0.86370956041666669"/>
    <s v="Stores"/>
  </r>
  <r>
    <n v="741"/>
    <s v="Watson"/>
    <s v="William"/>
    <x v="739"/>
    <x v="1"/>
    <x v="3"/>
    <x v="7"/>
    <x v="6"/>
    <x v="3"/>
    <x v="0"/>
    <x v="1"/>
    <n v="46.757542639999997"/>
    <x v="1"/>
    <x v="1"/>
    <x v="733"/>
    <x v="1"/>
    <x v="0"/>
    <n v="3.9732324189999999"/>
    <n v="0.16555135079166666"/>
    <s v="Stores"/>
  </r>
  <r>
    <n v="742"/>
    <s v="Craig"/>
    <s v="Christopher"/>
    <x v="740"/>
    <x v="1"/>
    <x v="5"/>
    <x v="0"/>
    <x v="0"/>
    <x v="5"/>
    <x v="0"/>
    <x v="1"/>
    <n v="44.035897910000003"/>
    <x v="1"/>
    <x v="1"/>
    <x v="734"/>
    <x v="1"/>
    <x v="2"/>
    <n v="47.762529370000003"/>
    <n v="1.9901053904166666"/>
    <s v="Stores"/>
  </r>
  <r>
    <n v="743"/>
    <s v="Plummer"/>
    <s v="James"/>
    <x v="741"/>
    <x v="1"/>
    <x v="5"/>
    <x v="0"/>
    <x v="0"/>
    <x v="5"/>
    <x v="0"/>
    <x v="2"/>
    <n v="52.381378230000003"/>
    <x v="2"/>
    <x v="1"/>
    <x v="735"/>
    <x v="1"/>
    <x v="2"/>
    <n v="41.909320520000001"/>
    <n v="1.7462216883333335"/>
    <s v="Stores"/>
  </r>
  <r>
    <n v="744"/>
    <s v="Patterson"/>
    <s v="Jamie"/>
    <x v="742"/>
    <x v="0"/>
    <x v="23"/>
    <x v="7"/>
    <x v="6"/>
    <x v="17"/>
    <x v="0"/>
    <x v="0"/>
    <n v="32.830994339999997"/>
    <x v="0"/>
    <x v="1"/>
    <x v="736"/>
    <x v="1"/>
    <x v="0"/>
    <n v="0"/>
    <n v="0"/>
    <s v="Stores"/>
  </r>
  <r>
    <n v="745"/>
    <s v="Bennett"/>
    <s v="Valerie"/>
    <x v="743"/>
    <x v="0"/>
    <x v="27"/>
    <x v="7"/>
    <x v="6"/>
    <x v="19"/>
    <x v="0"/>
    <x v="0"/>
    <n v="38.689708060000001"/>
    <x v="0"/>
    <x v="0"/>
    <x v="737"/>
    <x v="0"/>
    <x v="1"/>
    <n v="82.545856529999995"/>
    <n v="3.4394106887499993"/>
    <s v="Stores"/>
  </r>
  <r>
    <n v="746"/>
    <s v="Fuller"/>
    <s v="Sandra"/>
    <x v="744"/>
    <x v="0"/>
    <x v="0"/>
    <x v="7"/>
    <x v="6"/>
    <x v="0"/>
    <x v="0"/>
    <x v="0"/>
    <n v="37.100742490000002"/>
    <x v="0"/>
    <x v="1"/>
    <x v="738"/>
    <x v="1"/>
    <x v="0"/>
    <n v="22.759710500000001"/>
    <n v="0.9483212708333334"/>
    <s v="Stores"/>
  </r>
  <r>
    <n v="747"/>
    <s v="Eastman"/>
    <s v="Dorian"/>
    <x v="745"/>
    <x v="1"/>
    <x v="5"/>
    <x v="0"/>
    <x v="0"/>
    <x v="5"/>
    <x v="0"/>
    <x v="2"/>
    <n v="53.723492280000002"/>
    <x v="2"/>
    <x v="1"/>
    <x v="739"/>
    <x v="5"/>
    <x v="4"/>
    <n v="144.79068280000001"/>
    <n v="6.0329451166666672"/>
    <s v="Stores"/>
  </r>
  <r>
    <n v="748"/>
    <s v="Adamson"/>
    <s v="Daniel"/>
    <x v="746"/>
    <x v="1"/>
    <x v="61"/>
    <x v="0"/>
    <x v="0"/>
    <x v="28"/>
    <x v="0"/>
    <x v="2"/>
    <n v="51.633287459999998"/>
    <x v="2"/>
    <x v="1"/>
    <x v="740"/>
    <x v="1"/>
    <x v="1"/>
    <n v="82.61247333"/>
    <n v="3.4421863887500002"/>
    <s v="Stores"/>
  </r>
  <r>
    <n v="749"/>
    <s v="Walker"/>
    <s v="Tim"/>
    <x v="747"/>
    <x v="1"/>
    <x v="66"/>
    <x v="7"/>
    <x v="6"/>
    <x v="18"/>
    <x v="0"/>
    <x v="1"/>
    <n v="43.280459620000002"/>
    <x v="1"/>
    <x v="1"/>
    <x v="741"/>
    <x v="1"/>
    <x v="2"/>
    <n v="64.566042289999999"/>
    <n v="2.6902517620833333"/>
    <s v="Stores"/>
  </r>
  <r>
    <n v="750"/>
    <s v="Patterson"/>
    <s v="Gerardo"/>
    <x v="748"/>
    <x v="1"/>
    <x v="5"/>
    <x v="0"/>
    <x v="0"/>
    <x v="5"/>
    <x v="0"/>
    <x v="1"/>
    <n v="44.904050290000001"/>
    <x v="1"/>
    <x v="0"/>
    <x v="742"/>
    <x v="0"/>
    <x v="1"/>
    <n v="94.565090249999997"/>
    <n v="3.94021209375"/>
    <s v="Stores"/>
  </r>
  <r>
    <n v="751"/>
    <s v="Huck"/>
    <s v="Ann"/>
    <x v="749"/>
    <x v="0"/>
    <x v="20"/>
    <x v="7"/>
    <x v="6"/>
    <x v="14"/>
    <x v="0"/>
    <x v="1"/>
    <n v="41.069773339999998"/>
    <x v="1"/>
    <x v="1"/>
    <x v="743"/>
    <x v="1"/>
    <x v="1"/>
    <n v="90.136260750000005"/>
    <n v="3.7556775312500004"/>
    <s v="Stores"/>
  </r>
  <r>
    <n v="752"/>
    <s v="Ruby"/>
    <s v="Linda"/>
    <x v="750"/>
    <x v="0"/>
    <x v="141"/>
    <x v="7"/>
    <x v="6"/>
    <x v="11"/>
    <x v="0"/>
    <x v="1"/>
    <n v="42.205092450000002"/>
    <x v="1"/>
    <x v="0"/>
    <x v="744"/>
    <x v="0"/>
    <x v="2"/>
    <n v="72.940224479999998"/>
    <n v="3.0391760200000002"/>
    <s v="Stores"/>
  </r>
  <r>
    <n v="753"/>
    <s v="Joseph"/>
    <s v="Horace"/>
    <x v="751"/>
    <x v="1"/>
    <x v="32"/>
    <x v="7"/>
    <x v="6"/>
    <x v="17"/>
    <x v="0"/>
    <x v="2"/>
    <n v="50.770338649999999"/>
    <x v="2"/>
    <x v="1"/>
    <x v="745"/>
    <x v="1"/>
    <x v="1"/>
    <n v="98.757690449999998"/>
    <n v="4.1149037687499996"/>
    <s v="Stores"/>
  </r>
  <r>
    <n v="754"/>
    <s v="Quezada"/>
    <s v="Edna"/>
    <x v="752"/>
    <x v="0"/>
    <x v="62"/>
    <x v="7"/>
    <x v="6"/>
    <x v="10"/>
    <x v="0"/>
    <x v="1"/>
    <n v="43.319680159999997"/>
    <x v="1"/>
    <x v="1"/>
    <x v="746"/>
    <x v="1"/>
    <x v="2"/>
    <n v="52.452160450000001"/>
    <n v="2.1855066854166667"/>
    <s v="Stores"/>
  </r>
  <r>
    <n v="755"/>
    <s v="Taylor"/>
    <s v="Spencer"/>
    <x v="753"/>
    <x v="1"/>
    <x v="5"/>
    <x v="0"/>
    <x v="0"/>
    <x v="5"/>
    <x v="0"/>
    <x v="1"/>
    <n v="49.374784409999997"/>
    <x v="1"/>
    <x v="1"/>
    <x v="747"/>
    <x v="1"/>
    <x v="1"/>
    <n v="89.640981640000007"/>
    <n v="3.7350409016666668"/>
    <s v="Stores"/>
  </r>
  <r>
    <n v="756"/>
    <s v="Liberatore"/>
    <s v="Helen"/>
    <x v="754"/>
    <x v="0"/>
    <x v="69"/>
    <x v="0"/>
    <x v="0"/>
    <x v="29"/>
    <x v="0"/>
    <x v="4"/>
    <n v="29.45223463"/>
    <x v="4"/>
    <x v="1"/>
    <x v="748"/>
    <x v="1"/>
    <x v="0"/>
    <n v="22.125705159999999"/>
    <n v="0.92190438166666655"/>
    <s v="Stores"/>
  </r>
  <r>
    <n v="757"/>
    <s v="Williams"/>
    <s v="Isabelle"/>
    <x v="755"/>
    <x v="0"/>
    <x v="3"/>
    <x v="7"/>
    <x v="6"/>
    <x v="3"/>
    <x v="0"/>
    <x v="2"/>
    <n v="50.422182229999997"/>
    <x v="2"/>
    <x v="1"/>
    <x v="749"/>
    <x v="1"/>
    <x v="3"/>
    <n v="173.70608290000001"/>
    <n v="7.2377534541666666"/>
    <s v="Stores"/>
  </r>
  <r>
    <n v="758"/>
    <s v="Wilburn"/>
    <s v="Tom"/>
    <x v="756"/>
    <x v="1"/>
    <x v="116"/>
    <x v="7"/>
    <x v="6"/>
    <x v="1"/>
    <x v="0"/>
    <x v="4"/>
    <n v="29.130056379999999"/>
    <x v="4"/>
    <x v="1"/>
    <x v="750"/>
    <x v="1"/>
    <x v="0"/>
    <n v="0"/>
    <n v="0"/>
    <s v="Stores"/>
  </r>
  <r>
    <n v="759"/>
    <s v="Myers"/>
    <s v="Daniel"/>
    <x v="757"/>
    <x v="1"/>
    <x v="5"/>
    <x v="0"/>
    <x v="0"/>
    <x v="5"/>
    <x v="0"/>
    <x v="4"/>
    <n v="29.490451709999999"/>
    <x v="4"/>
    <x v="1"/>
    <x v="751"/>
    <x v="1"/>
    <x v="0"/>
    <n v="1.9882828910000001"/>
    <n v="8.2845120458333338E-2"/>
    <s v="Stores"/>
  </r>
  <r>
    <n v="760"/>
    <s v="Clark"/>
    <s v="Eric"/>
    <x v="758"/>
    <x v="1"/>
    <x v="3"/>
    <x v="7"/>
    <x v="6"/>
    <x v="3"/>
    <x v="0"/>
    <x v="1"/>
    <n v="44.846608799999998"/>
    <x v="1"/>
    <x v="1"/>
    <x v="752"/>
    <x v="1"/>
    <x v="1"/>
    <n v="89.391818459999996"/>
    <n v="3.7246591025"/>
    <s v="Stores"/>
  </r>
  <r>
    <n v="761"/>
    <s v="Grier"/>
    <s v="Stephanie"/>
    <x v="759"/>
    <x v="0"/>
    <x v="10"/>
    <x v="7"/>
    <x v="6"/>
    <x v="6"/>
    <x v="0"/>
    <x v="1"/>
    <n v="44.777466150000002"/>
    <x v="1"/>
    <x v="1"/>
    <x v="753"/>
    <x v="1"/>
    <x v="2"/>
    <n v="72.161524560000004"/>
    <n v="3.0067301900000003"/>
    <s v="Stores"/>
  </r>
  <r>
    <n v="762"/>
    <s v="Lopez"/>
    <s v="Sandra"/>
    <x v="760"/>
    <x v="0"/>
    <x v="5"/>
    <x v="0"/>
    <x v="0"/>
    <x v="5"/>
    <x v="0"/>
    <x v="0"/>
    <n v="39.761055020000001"/>
    <x v="0"/>
    <x v="1"/>
    <x v="754"/>
    <x v="1"/>
    <x v="1"/>
    <n v="97.878395929999996"/>
    <n v="4.0782664970833338"/>
    <s v="Stores"/>
  </r>
  <r>
    <n v="763"/>
    <s v="Fugate"/>
    <s v="Bertha"/>
    <x v="761"/>
    <x v="0"/>
    <x v="7"/>
    <x v="7"/>
    <x v="6"/>
    <x v="7"/>
    <x v="0"/>
    <x v="5"/>
    <n v="60.43146488"/>
    <x v="5"/>
    <x v="1"/>
    <x v="755"/>
    <x v="1"/>
    <x v="3"/>
    <n v="165.8060605"/>
    <n v="6.9085858541666658"/>
    <s v="Stores"/>
  </r>
  <r>
    <n v="764"/>
    <s v="Hoover"/>
    <s v="Robert"/>
    <x v="762"/>
    <x v="1"/>
    <x v="3"/>
    <x v="7"/>
    <x v="6"/>
    <x v="3"/>
    <x v="0"/>
    <x v="1"/>
    <n v="41.856043960000001"/>
    <x v="1"/>
    <x v="1"/>
    <x v="756"/>
    <x v="1"/>
    <x v="0"/>
    <n v="12.259889619999999"/>
    <n v="0.51082873416666663"/>
    <s v="Stores"/>
  </r>
  <r>
    <n v="765"/>
    <s v="Cockrum"/>
    <s v="Chris"/>
    <x v="763"/>
    <x v="1"/>
    <x v="142"/>
    <x v="7"/>
    <x v="6"/>
    <x v="18"/>
    <x v="0"/>
    <x v="0"/>
    <n v="37.43010409"/>
    <x v="0"/>
    <x v="1"/>
    <x v="757"/>
    <x v="1"/>
    <x v="0"/>
    <n v="16.973065080000001"/>
    <n v="0.70721104499999998"/>
    <s v="Stores"/>
  </r>
  <r>
    <n v="766"/>
    <s v="Salazar"/>
    <s v="Allan"/>
    <x v="764"/>
    <x v="1"/>
    <x v="11"/>
    <x v="7"/>
    <x v="6"/>
    <x v="1"/>
    <x v="0"/>
    <x v="1"/>
    <n v="44.007794480000001"/>
    <x v="1"/>
    <x v="1"/>
    <x v="758"/>
    <x v="1"/>
    <x v="1"/>
    <n v="92.604574619999994"/>
    <n v="3.8585239424999997"/>
    <s v="Stores"/>
  </r>
  <r>
    <n v="767"/>
    <s v="Arsenault"/>
    <s v="Toney"/>
    <x v="765"/>
    <x v="1"/>
    <x v="111"/>
    <x v="7"/>
    <x v="6"/>
    <x v="32"/>
    <x v="0"/>
    <x v="1"/>
    <n v="41.975560770000001"/>
    <x v="1"/>
    <x v="1"/>
    <x v="759"/>
    <x v="1"/>
    <x v="2"/>
    <n v="47.541212289999997"/>
    <n v="1.9808838454166666"/>
    <s v="Stores"/>
  </r>
  <r>
    <n v="768"/>
    <s v="Bergan"/>
    <s v="Nathan"/>
    <x v="766"/>
    <x v="1"/>
    <x v="89"/>
    <x v="7"/>
    <x v="6"/>
    <x v="11"/>
    <x v="0"/>
    <x v="2"/>
    <n v="50.664570339999997"/>
    <x v="2"/>
    <x v="1"/>
    <x v="760"/>
    <x v="1"/>
    <x v="2"/>
    <n v="51.700491139999997"/>
    <n v="2.1541871308333334"/>
    <s v="Stores"/>
  </r>
  <r>
    <n v="769"/>
    <s v="Nelson"/>
    <s v="Jennifer"/>
    <x v="767"/>
    <x v="0"/>
    <x v="16"/>
    <x v="7"/>
    <x v="6"/>
    <x v="12"/>
    <x v="0"/>
    <x v="0"/>
    <n v="36.15871473"/>
    <x v="0"/>
    <x v="1"/>
    <x v="761"/>
    <x v="1"/>
    <x v="1"/>
    <n v="82.586228570000003"/>
    <n v="3.441092857083333"/>
    <s v="Stores"/>
  </r>
  <r>
    <n v="770"/>
    <s v="Anderson"/>
    <s v="Anthony"/>
    <x v="768"/>
    <x v="1"/>
    <x v="22"/>
    <x v="7"/>
    <x v="6"/>
    <x v="16"/>
    <x v="0"/>
    <x v="1"/>
    <n v="49.73651401"/>
    <x v="1"/>
    <x v="1"/>
    <x v="762"/>
    <x v="1"/>
    <x v="2"/>
    <n v="45.192352169999999"/>
    <n v="1.8830146737499998"/>
    <s v="Stores"/>
  </r>
  <r>
    <n v="771"/>
    <s v="Swain"/>
    <s v="Dessie"/>
    <x v="769"/>
    <x v="0"/>
    <x v="143"/>
    <x v="7"/>
    <x v="6"/>
    <x v="1"/>
    <x v="0"/>
    <x v="4"/>
    <n v="20.10774138"/>
    <x v="4"/>
    <x v="1"/>
    <x v="763"/>
    <x v="1"/>
    <x v="0"/>
    <n v="0"/>
    <n v="0"/>
    <s v="Stores"/>
  </r>
  <r>
    <n v="772"/>
    <s v="Fitz"/>
    <s v="Ernest"/>
    <x v="770"/>
    <x v="1"/>
    <x v="0"/>
    <x v="7"/>
    <x v="6"/>
    <x v="0"/>
    <x v="0"/>
    <x v="0"/>
    <n v="32.367508370000003"/>
    <x v="0"/>
    <x v="1"/>
    <x v="764"/>
    <x v="1"/>
    <x v="0"/>
    <n v="15.445568379999999"/>
    <n v="0.64356534916666663"/>
    <s v="Stores"/>
  </r>
  <r>
    <n v="773"/>
    <s v="Reyes"/>
    <s v="Ashley"/>
    <x v="771"/>
    <x v="0"/>
    <x v="22"/>
    <x v="7"/>
    <x v="6"/>
    <x v="16"/>
    <x v="0"/>
    <x v="5"/>
    <n v="67.401663679999999"/>
    <x v="5"/>
    <x v="1"/>
    <x v="765"/>
    <x v="1"/>
    <x v="3"/>
    <n v="184.57576"/>
    <n v="7.6906566666666674"/>
    <s v="Stores"/>
  </r>
  <r>
    <n v="774"/>
    <s v="Duran"/>
    <s v="Wallace"/>
    <x v="772"/>
    <x v="1"/>
    <x v="5"/>
    <x v="0"/>
    <x v="0"/>
    <x v="5"/>
    <x v="0"/>
    <x v="1"/>
    <n v="46.12334517"/>
    <x v="1"/>
    <x v="1"/>
    <x v="766"/>
    <x v="1"/>
    <x v="1"/>
    <n v="110.032094"/>
    <n v="4.5846705833333337"/>
    <s v="Stores"/>
  </r>
  <r>
    <n v="775"/>
    <s v="Whittaker"/>
    <s v="Paul"/>
    <x v="773"/>
    <x v="1"/>
    <x v="144"/>
    <x v="7"/>
    <x v="6"/>
    <x v="10"/>
    <x v="0"/>
    <x v="1"/>
    <n v="45.985788290000002"/>
    <x v="1"/>
    <x v="1"/>
    <x v="767"/>
    <x v="1"/>
    <x v="1"/>
    <n v="119.05571070000001"/>
    <n v="4.9606546124999999"/>
    <s v="Stores"/>
  </r>
  <r>
    <n v="776"/>
    <s v="Brown"/>
    <s v="Joel"/>
    <x v="774"/>
    <x v="1"/>
    <x v="63"/>
    <x v="0"/>
    <x v="0"/>
    <x v="29"/>
    <x v="0"/>
    <x v="1"/>
    <n v="42.529870090000003"/>
    <x v="1"/>
    <x v="1"/>
    <x v="768"/>
    <x v="1"/>
    <x v="2"/>
    <n v="41.659291580000001"/>
    <n v="1.7358038158333333"/>
    <s v="Stores"/>
  </r>
  <r>
    <n v="777"/>
    <s v="Banks"/>
    <s v="Tracy"/>
    <x v="775"/>
    <x v="1"/>
    <x v="3"/>
    <x v="7"/>
    <x v="6"/>
    <x v="3"/>
    <x v="0"/>
    <x v="0"/>
    <n v="34.313251430000001"/>
    <x v="0"/>
    <x v="1"/>
    <x v="769"/>
    <x v="1"/>
    <x v="0"/>
    <n v="33.318829520000001"/>
    <n v="1.3882845633333334"/>
    <s v="Stores"/>
  </r>
  <r>
    <n v="778"/>
    <s v="Zeigler"/>
    <s v="Hans"/>
    <x v="776"/>
    <x v="1"/>
    <x v="5"/>
    <x v="0"/>
    <x v="0"/>
    <x v="5"/>
    <x v="0"/>
    <x v="1"/>
    <n v="42.352030540000001"/>
    <x v="1"/>
    <x v="1"/>
    <x v="770"/>
    <x v="1"/>
    <x v="2"/>
    <n v="73.702045960000007"/>
    <n v="3.0709185816666671"/>
    <s v="Stores"/>
  </r>
  <r>
    <n v="779"/>
    <s v="White"/>
    <s v="Floyd"/>
    <x v="777"/>
    <x v="1"/>
    <x v="145"/>
    <x v="7"/>
    <x v="6"/>
    <x v="7"/>
    <x v="0"/>
    <x v="0"/>
    <n v="35.395039230000002"/>
    <x v="0"/>
    <x v="1"/>
    <x v="771"/>
    <x v="1"/>
    <x v="0"/>
    <n v="7.9730586030000001"/>
    <n v="0.33221077512500002"/>
    <s v="Stores"/>
  </r>
  <r>
    <n v="780"/>
    <s v="Niles"/>
    <s v="Angela"/>
    <x v="778"/>
    <x v="0"/>
    <x v="5"/>
    <x v="0"/>
    <x v="0"/>
    <x v="5"/>
    <x v="0"/>
    <x v="0"/>
    <n v="37.122201830000002"/>
    <x v="0"/>
    <x v="0"/>
    <x v="772"/>
    <x v="0"/>
    <x v="0"/>
    <n v="0.95376677200000004"/>
    <n v="3.9740282166666668E-2"/>
    <s v="Stores"/>
  </r>
  <r>
    <n v="781"/>
    <s v="Rocha"/>
    <s v="Jennifer"/>
    <x v="779"/>
    <x v="0"/>
    <x v="63"/>
    <x v="7"/>
    <x v="6"/>
    <x v="29"/>
    <x v="0"/>
    <x v="1"/>
    <n v="42.79534743"/>
    <x v="1"/>
    <x v="1"/>
    <x v="773"/>
    <x v="1"/>
    <x v="0"/>
    <n v="29.19947719"/>
    <n v="1.2166448829166665"/>
    <s v="Stores"/>
  </r>
  <r>
    <n v="782"/>
    <s v="Glass"/>
    <s v="Donald"/>
    <x v="780"/>
    <x v="1"/>
    <x v="3"/>
    <x v="7"/>
    <x v="6"/>
    <x v="3"/>
    <x v="0"/>
    <x v="2"/>
    <n v="53.66059388"/>
    <x v="2"/>
    <x v="1"/>
    <x v="774"/>
    <x v="1"/>
    <x v="1"/>
    <n v="84.374538389999998"/>
    <n v="3.5156057662499998"/>
    <s v="Stores"/>
  </r>
  <r>
    <n v="783"/>
    <s v="Holl"/>
    <s v="Geraldine"/>
    <x v="781"/>
    <x v="0"/>
    <x v="59"/>
    <x v="7"/>
    <x v="6"/>
    <x v="13"/>
    <x v="0"/>
    <x v="1"/>
    <n v="49.163598440000001"/>
    <x v="1"/>
    <x v="1"/>
    <x v="775"/>
    <x v="1"/>
    <x v="1"/>
    <n v="116.26876350000001"/>
    <n v="4.8445318125000005"/>
    <s v="Stores"/>
  </r>
  <r>
    <n v="784"/>
    <s v="Garcia"/>
    <s v="Eugene"/>
    <x v="782"/>
    <x v="1"/>
    <x v="80"/>
    <x v="7"/>
    <x v="6"/>
    <x v="7"/>
    <x v="0"/>
    <x v="1"/>
    <n v="47.1276747"/>
    <x v="1"/>
    <x v="1"/>
    <x v="776"/>
    <x v="1"/>
    <x v="1"/>
    <n v="91.825826669999998"/>
    <n v="3.8260761112499999"/>
    <s v="Stores"/>
  </r>
  <r>
    <n v="785"/>
    <s v="Ramsay"/>
    <s v="Don"/>
    <x v="783"/>
    <x v="1"/>
    <x v="17"/>
    <x v="7"/>
    <x v="6"/>
    <x v="13"/>
    <x v="0"/>
    <x v="1"/>
    <n v="48.342166089999999"/>
    <x v="1"/>
    <x v="1"/>
    <x v="777"/>
    <x v="1"/>
    <x v="2"/>
    <n v="56.129428740000002"/>
    <n v="2.3387261975000002"/>
    <s v="Stores"/>
  </r>
  <r>
    <n v="786"/>
    <s v="Sligh"/>
    <s v="Heather"/>
    <x v="784"/>
    <x v="0"/>
    <x v="3"/>
    <x v="7"/>
    <x v="6"/>
    <x v="3"/>
    <x v="0"/>
    <x v="1"/>
    <n v="43.905396140000001"/>
    <x v="1"/>
    <x v="1"/>
    <x v="778"/>
    <x v="1"/>
    <x v="2"/>
    <n v="49.943029039999999"/>
    <n v="2.0809595433333334"/>
    <s v="Stores"/>
  </r>
  <r>
    <n v="787"/>
    <s v="Gibson"/>
    <s v="Brian"/>
    <x v="785"/>
    <x v="1"/>
    <x v="89"/>
    <x v="7"/>
    <x v="6"/>
    <x v="11"/>
    <x v="0"/>
    <x v="2"/>
    <n v="58.503917749999999"/>
    <x v="2"/>
    <x v="0"/>
    <x v="779"/>
    <x v="0"/>
    <x v="4"/>
    <n v="149.7913221"/>
    <n v="6.2413050875000007"/>
    <s v="Stores"/>
  </r>
  <r>
    <n v="788"/>
    <s v="Cohen"/>
    <s v="Renate"/>
    <x v="786"/>
    <x v="0"/>
    <x v="144"/>
    <x v="7"/>
    <x v="6"/>
    <x v="10"/>
    <x v="0"/>
    <x v="2"/>
    <n v="53.5828183"/>
    <x v="2"/>
    <x v="1"/>
    <x v="780"/>
    <x v="1"/>
    <x v="4"/>
    <n v="140.43614640000001"/>
    <n v="5.8515061000000008"/>
    <s v="Stores"/>
  </r>
  <r>
    <n v="789"/>
    <s v="Cooper"/>
    <s v="Mary"/>
    <x v="787"/>
    <x v="0"/>
    <x v="36"/>
    <x v="7"/>
    <x v="6"/>
    <x v="22"/>
    <x v="0"/>
    <x v="1"/>
    <n v="46.914633629999997"/>
    <x v="1"/>
    <x v="1"/>
    <x v="781"/>
    <x v="1"/>
    <x v="2"/>
    <n v="46.508623839999998"/>
    <n v="1.9378593266666666"/>
    <s v="Stores"/>
  </r>
  <r>
    <n v="790"/>
    <s v="Henley"/>
    <s v="Elizebeth"/>
    <x v="788"/>
    <x v="0"/>
    <x v="4"/>
    <x v="7"/>
    <x v="6"/>
    <x v="4"/>
    <x v="0"/>
    <x v="1"/>
    <n v="41.849245019999998"/>
    <x v="1"/>
    <x v="1"/>
    <x v="782"/>
    <x v="1"/>
    <x v="1"/>
    <n v="81.261444859999997"/>
    <n v="3.3858935358333331"/>
    <s v="Stores"/>
  </r>
  <r>
    <n v="791"/>
    <s v="Dade"/>
    <s v="Bessie"/>
    <x v="789"/>
    <x v="0"/>
    <x v="20"/>
    <x v="7"/>
    <x v="6"/>
    <x v="14"/>
    <x v="0"/>
    <x v="1"/>
    <n v="40.579044379999999"/>
    <x v="1"/>
    <x v="0"/>
    <x v="783"/>
    <x v="0"/>
    <x v="0"/>
    <n v="0"/>
    <n v="0"/>
    <s v="Stores"/>
  </r>
  <r>
    <n v="792"/>
    <s v="Bergman"/>
    <s v="Daniel"/>
    <x v="790"/>
    <x v="1"/>
    <x v="5"/>
    <x v="0"/>
    <x v="0"/>
    <x v="5"/>
    <x v="0"/>
    <x v="4"/>
    <n v="26.895308929999999"/>
    <x v="4"/>
    <x v="1"/>
    <x v="784"/>
    <x v="1"/>
    <x v="0"/>
    <n v="0"/>
    <n v="0"/>
    <s v="Stores"/>
  </r>
  <r>
    <n v="793"/>
    <s v="Carter"/>
    <s v="Alex"/>
    <x v="791"/>
    <x v="1"/>
    <x v="60"/>
    <x v="7"/>
    <x v="6"/>
    <x v="27"/>
    <x v="0"/>
    <x v="1"/>
    <n v="49.675312609999999"/>
    <x v="1"/>
    <x v="1"/>
    <x v="785"/>
    <x v="1"/>
    <x v="2"/>
    <n v="73.105653160000003"/>
    <n v="3.0460688816666672"/>
    <s v="Stores"/>
  </r>
  <r>
    <n v="794"/>
    <s v="Sampson"/>
    <s v="Elsie"/>
    <x v="792"/>
    <x v="0"/>
    <x v="5"/>
    <x v="0"/>
    <x v="0"/>
    <x v="5"/>
    <x v="0"/>
    <x v="0"/>
    <n v="33.044507199999998"/>
    <x v="0"/>
    <x v="0"/>
    <x v="786"/>
    <x v="0"/>
    <x v="0"/>
    <n v="22.477955479999999"/>
    <n v="0.93658147833333327"/>
    <s v="Stores"/>
  </r>
  <r>
    <n v="795"/>
    <s v="Drummond"/>
    <s v="Linda"/>
    <x v="793"/>
    <x v="0"/>
    <x v="29"/>
    <x v="7"/>
    <x v="6"/>
    <x v="3"/>
    <x v="0"/>
    <x v="2"/>
    <n v="56.719866109999998"/>
    <x v="2"/>
    <x v="1"/>
    <x v="787"/>
    <x v="1"/>
    <x v="5"/>
    <n v="205.79656629999999"/>
    <n v="8.5748569291666659"/>
    <s v="Stores"/>
  </r>
  <r>
    <n v="796"/>
    <s v="Macias"/>
    <s v="Kimberly"/>
    <x v="794"/>
    <x v="0"/>
    <x v="146"/>
    <x v="7"/>
    <x v="6"/>
    <x v="3"/>
    <x v="0"/>
    <x v="1"/>
    <n v="49.006622669999999"/>
    <x v="1"/>
    <x v="1"/>
    <x v="788"/>
    <x v="1"/>
    <x v="4"/>
    <n v="122.9415023"/>
    <n v="5.1225625958333332"/>
    <s v="Stores"/>
  </r>
  <r>
    <n v="797"/>
    <s v="Bergeron"/>
    <s v="Rolando"/>
    <x v="795"/>
    <x v="1"/>
    <x v="63"/>
    <x v="7"/>
    <x v="6"/>
    <x v="29"/>
    <x v="0"/>
    <x v="1"/>
    <n v="47.228608659999999"/>
    <x v="1"/>
    <x v="1"/>
    <x v="789"/>
    <x v="1"/>
    <x v="2"/>
    <n v="74.813367909999997"/>
    <n v="3.1172236629166661"/>
    <s v="Stores"/>
  </r>
  <r>
    <n v="798"/>
    <s v="Starnes"/>
    <s v="William"/>
    <x v="796"/>
    <x v="1"/>
    <x v="5"/>
    <x v="0"/>
    <x v="0"/>
    <x v="5"/>
    <x v="0"/>
    <x v="0"/>
    <n v="31.3503933"/>
    <x v="0"/>
    <x v="1"/>
    <x v="790"/>
    <x v="1"/>
    <x v="0"/>
    <n v="0"/>
    <n v="0"/>
    <s v="Stores"/>
  </r>
  <r>
    <n v="799"/>
    <s v="Ames"/>
    <s v="Larry"/>
    <x v="797"/>
    <x v="1"/>
    <x v="60"/>
    <x v="7"/>
    <x v="6"/>
    <x v="27"/>
    <x v="0"/>
    <x v="1"/>
    <n v="45.962454630000003"/>
    <x v="1"/>
    <x v="1"/>
    <x v="791"/>
    <x v="1"/>
    <x v="1"/>
    <n v="95.680269289999998"/>
    <n v="3.9866778870833333"/>
    <s v="Stores"/>
  </r>
  <r>
    <n v="800"/>
    <s v="Rodriquez"/>
    <s v="Brian"/>
    <x v="798"/>
    <x v="1"/>
    <x v="0"/>
    <x v="7"/>
    <x v="6"/>
    <x v="0"/>
    <x v="0"/>
    <x v="1"/>
    <n v="42.554653440000003"/>
    <x v="1"/>
    <x v="1"/>
    <x v="792"/>
    <x v="1"/>
    <x v="2"/>
    <n v="48.385026789999998"/>
    <n v="2.0160427829166667"/>
    <s v="Stores"/>
  </r>
  <r>
    <n v="801"/>
    <s v="Graham"/>
    <s v="Margarett"/>
    <x v="799"/>
    <x v="0"/>
    <x v="147"/>
    <x v="7"/>
    <x v="6"/>
    <x v="3"/>
    <x v="0"/>
    <x v="2"/>
    <n v="50.217585370000002"/>
    <x v="2"/>
    <x v="1"/>
    <x v="793"/>
    <x v="1"/>
    <x v="4"/>
    <n v="141.3062023"/>
    <n v="5.8877584291666665"/>
    <s v="Stores"/>
  </r>
  <r>
    <n v="802"/>
    <s v="Mysliwiec"/>
    <s v="William"/>
    <x v="800"/>
    <x v="1"/>
    <x v="5"/>
    <x v="0"/>
    <x v="0"/>
    <x v="5"/>
    <x v="0"/>
    <x v="0"/>
    <n v="39.299803539999999"/>
    <x v="0"/>
    <x v="1"/>
    <x v="794"/>
    <x v="1"/>
    <x v="1"/>
    <n v="91.865898560000005"/>
    <n v="3.827745773333334"/>
    <s v="Stores"/>
  </r>
  <r>
    <n v="803"/>
    <s v="Bischoff"/>
    <s v="Roy"/>
    <x v="801"/>
    <x v="1"/>
    <x v="63"/>
    <x v="7"/>
    <x v="6"/>
    <x v="29"/>
    <x v="0"/>
    <x v="0"/>
    <n v="34.25945918"/>
    <x v="0"/>
    <x v="1"/>
    <x v="795"/>
    <x v="1"/>
    <x v="0"/>
    <n v="26.429631130000001"/>
    <n v="1.1012346304166667"/>
    <s v="Stores"/>
  </r>
  <r>
    <n v="804"/>
    <s v="Sharp"/>
    <s v="Phillip"/>
    <x v="802"/>
    <x v="1"/>
    <x v="7"/>
    <x v="7"/>
    <x v="6"/>
    <x v="7"/>
    <x v="0"/>
    <x v="2"/>
    <n v="53.982856560000002"/>
    <x v="2"/>
    <x v="1"/>
    <x v="796"/>
    <x v="1"/>
    <x v="1"/>
    <n v="102.89109790000001"/>
    <n v="4.2871290791666672"/>
    <s v="Stores"/>
  </r>
  <r>
    <n v="805"/>
    <s v="Gasser"/>
    <s v="Melissa"/>
    <x v="803"/>
    <x v="0"/>
    <x v="5"/>
    <x v="0"/>
    <x v="0"/>
    <x v="5"/>
    <x v="0"/>
    <x v="4"/>
    <n v="26.246756430000001"/>
    <x v="4"/>
    <x v="1"/>
    <x v="797"/>
    <x v="1"/>
    <x v="0"/>
    <n v="0"/>
    <n v="0"/>
    <s v="Stores"/>
  </r>
  <r>
    <n v="806"/>
    <s v="Ward"/>
    <s v="David"/>
    <x v="804"/>
    <x v="1"/>
    <x v="148"/>
    <x v="7"/>
    <x v="6"/>
    <x v="7"/>
    <x v="0"/>
    <x v="1"/>
    <n v="41.43771984"/>
    <x v="1"/>
    <x v="1"/>
    <x v="798"/>
    <x v="1"/>
    <x v="2"/>
    <n v="44.407346089999997"/>
    <n v="1.8503060870833334"/>
    <s v="Stores"/>
  </r>
  <r>
    <n v="807"/>
    <s v="Dorsey"/>
    <s v="Kristy"/>
    <x v="805"/>
    <x v="0"/>
    <x v="63"/>
    <x v="7"/>
    <x v="6"/>
    <x v="29"/>
    <x v="0"/>
    <x v="0"/>
    <n v="33.145246469999996"/>
    <x v="0"/>
    <x v="1"/>
    <x v="799"/>
    <x v="1"/>
    <x v="0"/>
    <n v="0"/>
    <n v="0"/>
    <s v="Stores"/>
  </r>
  <r>
    <n v="808"/>
    <s v="Neri"/>
    <s v="Bill"/>
    <x v="806"/>
    <x v="1"/>
    <x v="136"/>
    <x v="7"/>
    <x v="6"/>
    <x v="3"/>
    <x v="0"/>
    <x v="5"/>
    <n v="60.018987269999997"/>
    <x v="5"/>
    <x v="1"/>
    <x v="800"/>
    <x v="1"/>
    <x v="4"/>
    <n v="155.88915879999999"/>
    <n v="6.4953816166666662"/>
    <s v="Stores"/>
  </r>
  <r>
    <n v="809"/>
    <s v="Young"/>
    <s v="John"/>
    <x v="807"/>
    <x v="1"/>
    <x v="22"/>
    <x v="7"/>
    <x v="6"/>
    <x v="16"/>
    <x v="0"/>
    <x v="0"/>
    <n v="35.046151940000001"/>
    <x v="0"/>
    <x v="1"/>
    <x v="801"/>
    <x v="1"/>
    <x v="0"/>
    <n v="0"/>
    <n v="0"/>
    <s v="Stores"/>
  </r>
  <r>
    <n v="810"/>
    <s v="Patterson"/>
    <s v="Pauline"/>
    <x v="808"/>
    <x v="0"/>
    <x v="0"/>
    <x v="7"/>
    <x v="6"/>
    <x v="0"/>
    <x v="0"/>
    <x v="1"/>
    <n v="40.922136450000004"/>
    <x v="1"/>
    <x v="1"/>
    <x v="802"/>
    <x v="1"/>
    <x v="2"/>
    <n v="70.178695540000007"/>
    <n v="2.9241123141666669"/>
    <s v="Stores"/>
  </r>
  <r>
    <n v="811"/>
    <s v="Manges"/>
    <s v="Dustin"/>
    <x v="809"/>
    <x v="1"/>
    <x v="20"/>
    <x v="13"/>
    <x v="12"/>
    <x v="14"/>
    <x v="0"/>
    <x v="1"/>
    <n v="47.922992090000001"/>
    <x v="1"/>
    <x v="1"/>
    <x v="803"/>
    <x v="1"/>
    <x v="2"/>
    <n v="54.839133969999999"/>
    <n v="2.2849639154166668"/>
    <s v="Stores"/>
  </r>
  <r>
    <n v="812"/>
    <s v="Gladney"/>
    <s v="Anthony"/>
    <x v="810"/>
    <x v="1"/>
    <x v="5"/>
    <x v="0"/>
    <x v="0"/>
    <x v="5"/>
    <x v="0"/>
    <x v="2"/>
    <n v="56.604548090000002"/>
    <x v="2"/>
    <x v="1"/>
    <x v="804"/>
    <x v="1"/>
    <x v="1"/>
    <n v="107.527434"/>
    <n v="4.48030975"/>
    <s v="Stores"/>
  </r>
  <r>
    <n v="813"/>
    <s v="Inman"/>
    <s v="Madonna"/>
    <x v="811"/>
    <x v="0"/>
    <x v="3"/>
    <x v="7"/>
    <x v="6"/>
    <x v="3"/>
    <x v="0"/>
    <x v="0"/>
    <n v="39.548435249999997"/>
    <x v="0"/>
    <x v="0"/>
    <x v="805"/>
    <x v="0"/>
    <x v="0"/>
    <n v="5.5411902470000003"/>
    <n v="0.23088292695833335"/>
    <s v="Stores"/>
  </r>
  <r>
    <n v="814"/>
    <s v="Katz"/>
    <s v="Brittany"/>
    <x v="812"/>
    <x v="0"/>
    <x v="149"/>
    <x v="7"/>
    <x v="6"/>
    <x v="19"/>
    <x v="0"/>
    <x v="1"/>
    <n v="42.39060894"/>
    <x v="1"/>
    <x v="1"/>
    <x v="806"/>
    <x v="1"/>
    <x v="1"/>
    <n v="81.490876490000005"/>
    <n v="3.3954531870833335"/>
    <s v="Stores"/>
  </r>
  <r>
    <n v="815"/>
    <s v="England"/>
    <s v="Wade"/>
    <x v="813"/>
    <x v="1"/>
    <x v="5"/>
    <x v="0"/>
    <x v="0"/>
    <x v="5"/>
    <x v="0"/>
    <x v="2"/>
    <n v="54.877124590000001"/>
    <x v="2"/>
    <x v="1"/>
    <x v="807"/>
    <x v="1"/>
    <x v="1"/>
    <n v="107.8261637"/>
    <n v="4.4927568208333337"/>
    <s v="Stores"/>
  </r>
  <r>
    <n v="816"/>
    <s v="Coley"/>
    <s v="Linda"/>
    <x v="814"/>
    <x v="0"/>
    <x v="2"/>
    <x v="7"/>
    <x v="6"/>
    <x v="2"/>
    <x v="0"/>
    <x v="0"/>
    <n v="38.110301309999997"/>
    <x v="0"/>
    <x v="1"/>
    <x v="808"/>
    <x v="1"/>
    <x v="0"/>
    <n v="35.011267910000001"/>
    <n v="1.4588028295833333"/>
    <s v="Stores"/>
  </r>
  <r>
    <n v="817"/>
    <s v="Fitzmaurice"/>
    <s v="Amy"/>
    <x v="815"/>
    <x v="0"/>
    <x v="5"/>
    <x v="0"/>
    <x v="0"/>
    <x v="5"/>
    <x v="0"/>
    <x v="1"/>
    <n v="48.177650579999998"/>
    <x v="1"/>
    <x v="1"/>
    <x v="809"/>
    <x v="1"/>
    <x v="1"/>
    <n v="106.9701137"/>
    <n v="4.4570880708333327"/>
    <s v="Stores"/>
  </r>
  <r>
    <n v="818"/>
    <s v="Rasnick"/>
    <s v="Peter"/>
    <x v="816"/>
    <x v="1"/>
    <x v="20"/>
    <x v="13"/>
    <x v="12"/>
    <x v="14"/>
    <x v="0"/>
    <x v="2"/>
    <n v="59.405872219999999"/>
    <x v="2"/>
    <x v="1"/>
    <x v="810"/>
    <x v="1"/>
    <x v="3"/>
    <n v="161.25262889999999"/>
    <n v="6.7188595375000002"/>
    <s v="Stores"/>
  </r>
  <r>
    <n v="819"/>
    <s v="Ramirez"/>
    <s v="Joyce"/>
    <x v="817"/>
    <x v="0"/>
    <x v="150"/>
    <x v="7"/>
    <x v="6"/>
    <x v="13"/>
    <x v="0"/>
    <x v="0"/>
    <n v="34.321492480000003"/>
    <x v="0"/>
    <x v="1"/>
    <x v="811"/>
    <x v="1"/>
    <x v="0"/>
    <n v="25.26406309"/>
    <n v="1.0526692954166668"/>
    <s v="Stores"/>
  </r>
  <r>
    <n v="820"/>
    <s v="James"/>
    <s v="Patricia"/>
    <x v="818"/>
    <x v="0"/>
    <x v="0"/>
    <x v="7"/>
    <x v="6"/>
    <x v="0"/>
    <x v="0"/>
    <x v="1"/>
    <n v="44.883119170000001"/>
    <x v="1"/>
    <x v="1"/>
    <x v="812"/>
    <x v="1"/>
    <x v="1"/>
    <n v="117.3467"/>
    <n v="4.8894458333333333"/>
    <s v="Stores"/>
  </r>
  <r>
    <n v="821"/>
    <s v="Davis"/>
    <s v="Henry"/>
    <x v="819"/>
    <x v="1"/>
    <x v="22"/>
    <x v="7"/>
    <x v="6"/>
    <x v="16"/>
    <x v="0"/>
    <x v="0"/>
    <n v="32.076789349999999"/>
    <x v="0"/>
    <x v="1"/>
    <x v="813"/>
    <x v="1"/>
    <x v="0"/>
    <n v="0.40308133800000001"/>
    <n v="1.6795055749999999E-2"/>
    <s v="Stores"/>
  </r>
  <r>
    <n v="822"/>
    <s v="McLendon"/>
    <s v="Jay"/>
    <x v="820"/>
    <x v="1"/>
    <x v="13"/>
    <x v="7"/>
    <x v="6"/>
    <x v="10"/>
    <x v="0"/>
    <x v="1"/>
    <n v="49.188895299999999"/>
    <x v="1"/>
    <x v="1"/>
    <x v="814"/>
    <x v="1"/>
    <x v="2"/>
    <n v="53.604228040000002"/>
    <n v="2.2335095016666666"/>
    <s v="Stores"/>
  </r>
  <r>
    <n v="823"/>
    <s v="Bowman"/>
    <s v="Ramon"/>
    <x v="821"/>
    <x v="1"/>
    <x v="151"/>
    <x v="7"/>
    <x v="6"/>
    <x v="18"/>
    <x v="0"/>
    <x v="1"/>
    <n v="46.07234064"/>
    <x v="1"/>
    <x v="1"/>
    <x v="815"/>
    <x v="1"/>
    <x v="1"/>
    <n v="90.599721759999994"/>
    <n v="3.7749884066666661"/>
    <s v="Stores"/>
  </r>
  <r>
    <n v="824"/>
    <s v="Beltran"/>
    <s v="James"/>
    <x v="822"/>
    <x v="1"/>
    <x v="11"/>
    <x v="7"/>
    <x v="6"/>
    <x v="1"/>
    <x v="0"/>
    <x v="0"/>
    <n v="34.990653119999998"/>
    <x v="0"/>
    <x v="1"/>
    <x v="816"/>
    <x v="1"/>
    <x v="0"/>
    <n v="6.1745981700000003"/>
    <n v="0.25727492375"/>
    <s v="Stores"/>
  </r>
  <r>
    <n v="825"/>
    <s v="Israel"/>
    <s v="Terry"/>
    <x v="823"/>
    <x v="1"/>
    <x v="8"/>
    <x v="13"/>
    <x v="12"/>
    <x v="8"/>
    <x v="0"/>
    <x v="2"/>
    <n v="52.747269600000003"/>
    <x v="2"/>
    <x v="1"/>
    <x v="817"/>
    <x v="1"/>
    <x v="1"/>
    <n v="96.462175029999997"/>
    <n v="4.0192572929166666"/>
    <s v="Stores"/>
  </r>
  <r>
    <n v="826"/>
    <s v="Miller"/>
    <s v="Starla"/>
    <x v="824"/>
    <x v="0"/>
    <x v="7"/>
    <x v="7"/>
    <x v="6"/>
    <x v="7"/>
    <x v="0"/>
    <x v="1"/>
    <n v="49.0943313"/>
    <x v="1"/>
    <x v="1"/>
    <x v="818"/>
    <x v="1"/>
    <x v="2"/>
    <n v="59.844296360000001"/>
    <n v="2.4935123483333332"/>
    <s v="Stores"/>
  </r>
  <r>
    <n v="827"/>
    <s v="Young"/>
    <s v="Robert"/>
    <x v="825"/>
    <x v="1"/>
    <x v="118"/>
    <x v="7"/>
    <x v="6"/>
    <x v="20"/>
    <x v="0"/>
    <x v="2"/>
    <n v="53.829927570000002"/>
    <x v="2"/>
    <x v="1"/>
    <x v="819"/>
    <x v="1"/>
    <x v="2"/>
    <n v="52.516042239999997"/>
    <n v="2.1881684266666666"/>
    <s v="Stores"/>
  </r>
  <r>
    <n v="828"/>
    <s v="Perkins"/>
    <s v="Linda"/>
    <x v="826"/>
    <x v="0"/>
    <x v="34"/>
    <x v="0"/>
    <x v="0"/>
    <x v="21"/>
    <x v="0"/>
    <x v="0"/>
    <n v="33.90513103"/>
    <x v="0"/>
    <x v="1"/>
    <x v="820"/>
    <x v="1"/>
    <x v="0"/>
    <n v="0"/>
    <n v="0"/>
    <s v="Stores"/>
  </r>
  <r>
    <n v="829"/>
    <s v="Mahon"/>
    <s v="William"/>
    <x v="827"/>
    <x v="1"/>
    <x v="116"/>
    <x v="7"/>
    <x v="6"/>
    <x v="1"/>
    <x v="0"/>
    <x v="1"/>
    <n v="43.626733649999998"/>
    <x v="1"/>
    <x v="1"/>
    <x v="821"/>
    <x v="1"/>
    <x v="1"/>
    <n v="112.5392386"/>
    <n v="4.6891349416666666"/>
    <s v="Stores"/>
  </r>
  <r>
    <n v="830"/>
    <s v="Stricklin"/>
    <s v="Allen"/>
    <x v="828"/>
    <x v="1"/>
    <x v="7"/>
    <x v="7"/>
    <x v="6"/>
    <x v="7"/>
    <x v="0"/>
    <x v="0"/>
    <n v="33.065853189999999"/>
    <x v="0"/>
    <x v="1"/>
    <x v="822"/>
    <x v="1"/>
    <x v="0"/>
    <n v="12.07572989"/>
    <n v="0.50315541208333336"/>
    <s v="Stores"/>
  </r>
  <r>
    <n v="831"/>
    <s v="Toller"/>
    <s v="Jill"/>
    <x v="829"/>
    <x v="0"/>
    <x v="3"/>
    <x v="7"/>
    <x v="6"/>
    <x v="3"/>
    <x v="0"/>
    <x v="0"/>
    <n v="30.510765020000001"/>
    <x v="0"/>
    <x v="1"/>
    <x v="823"/>
    <x v="1"/>
    <x v="0"/>
    <n v="0"/>
    <n v="0"/>
    <s v="Stores"/>
  </r>
  <r>
    <n v="832"/>
    <s v="Williams"/>
    <s v="Maria"/>
    <x v="830"/>
    <x v="0"/>
    <x v="27"/>
    <x v="7"/>
    <x v="6"/>
    <x v="19"/>
    <x v="0"/>
    <x v="2"/>
    <n v="58.002897750000002"/>
    <x v="2"/>
    <x v="1"/>
    <x v="824"/>
    <x v="1"/>
    <x v="4"/>
    <n v="130.54433259999999"/>
    <n v="5.4393471916666662"/>
    <s v="Stores"/>
  </r>
  <r>
    <n v="833"/>
    <s v="Erickson"/>
    <s v="John"/>
    <x v="831"/>
    <x v="1"/>
    <x v="5"/>
    <x v="0"/>
    <x v="0"/>
    <x v="5"/>
    <x v="0"/>
    <x v="1"/>
    <n v="42.732603840000003"/>
    <x v="1"/>
    <x v="0"/>
    <x v="825"/>
    <x v="0"/>
    <x v="0"/>
    <n v="13.087095700000001"/>
    <n v="0.5452956541666667"/>
    <s v="Stores"/>
  </r>
  <r>
    <n v="834"/>
    <s v="Woodard"/>
    <s v="Jane"/>
    <x v="832"/>
    <x v="0"/>
    <x v="152"/>
    <x v="7"/>
    <x v="6"/>
    <x v="0"/>
    <x v="0"/>
    <x v="0"/>
    <n v="39.058597540000001"/>
    <x v="0"/>
    <x v="1"/>
    <x v="826"/>
    <x v="1"/>
    <x v="2"/>
    <n v="50.282875150000002"/>
    <n v="2.0951197979166669"/>
    <s v="Stores"/>
  </r>
  <r>
    <n v="835"/>
    <s v="Brown"/>
    <s v="James"/>
    <x v="833"/>
    <x v="1"/>
    <x v="23"/>
    <x v="7"/>
    <x v="6"/>
    <x v="17"/>
    <x v="0"/>
    <x v="2"/>
    <n v="54.254234920000002"/>
    <x v="2"/>
    <x v="1"/>
    <x v="827"/>
    <x v="1"/>
    <x v="1"/>
    <n v="116.84958260000001"/>
    <n v="4.8687326083333335"/>
    <s v="Stores"/>
  </r>
  <r>
    <n v="836"/>
    <s v="Berge"/>
    <s v="Dennis"/>
    <x v="834"/>
    <x v="1"/>
    <x v="5"/>
    <x v="0"/>
    <x v="0"/>
    <x v="5"/>
    <x v="0"/>
    <x v="1"/>
    <n v="42.607912800000001"/>
    <x v="1"/>
    <x v="1"/>
    <x v="828"/>
    <x v="1"/>
    <x v="2"/>
    <n v="71.970093410000004"/>
    <n v="2.9987538920833336"/>
    <s v="Stores"/>
  </r>
  <r>
    <n v="837"/>
    <s v="Braun"/>
    <s v="Tamra"/>
    <x v="835"/>
    <x v="0"/>
    <x v="153"/>
    <x v="7"/>
    <x v="6"/>
    <x v="10"/>
    <x v="0"/>
    <x v="0"/>
    <n v="35.760034300000001"/>
    <x v="0"/>
    <x v="1"/>
    <x v="829"/>
    <x v="1"/>
    <x v="0"/>
    <n v="0"/>
    <n v="0"/>
    <s v="Stores"/>
  </r>
  <r>
    <n v="838"/>
    <s v="McHenry"/>
    <s v="Edna"/>
    <x v="836"/>
    <x v="0"/>
    <x v="136"/>
    <x v="7"/>
    <x v="6"/>
    <x v="3"/>
    <x v="0"/>
    <x v="0"/>
    <n v="37.164108470000002"/>
    <x v="0"/>
    <x v="1"/>
    <x v="830"/>
    <x v="1"/>
    <x v="2"/>
    <n v="66.474498629999999"/>
    <n v="2.7697707762500001"/>
    <s v="Stores"/>
  </r>
  <r>
    <n v="839"/>
    <s v="Scott"/>
    <s v="Thelma"/>
    <x v="837"/>
    <x v="0"/>
    <x v="4"/>
    <x v="7"/>
    <x v="6"/>
    <x v="4"/>
    <x v="0"/>
    <x v="1"/>
    <n v="40.304580219999998"/>
    <x v="1"/>
    <x v="1"/>
    <x v="831"/>
    <x v="1"/>
    <x v="2"/>
    <n v="50.22136364"/>
    <n v="2.0925568183333332"/>
    <s v="Stores"/>
  </r>
  <r>
    <n v="840"/>
    <s v="Alexander"/>
    <s v="Sylvester"/>
    <x v="838"/>
    <x v="1"/>
    <x v="63"/>
    <x v="7"/>
    <x v="6"/>
    <x v="29"/>
    <x v="0"/>
    <x v="0"/>
    <n v="30.557362739999999"/>
    <x v="0"/>
    <x v="1"/>
    <x v="832"/>
    <x v="1"/>
    <x v="0"/>
    <n v="38.396681149999999"/>
    <n v="1.5998617145833331"/>
    <s v="Stores"/>
  </r>
  <r>
    <n v="841"/>
    <s v="Humes"/>
    <s v="Jason"/>
    <x v="839"/>
    <x v="1"/>
    <x v="1"/>
    <x v="7"/>
    <x v="6"/>
    <x v="1"/>
    <x v="0"/>
    <x v="1"/>
    <n v="46.70090708"/>
    <x v="1"/>
    <x v="1"/>
    <x v="833"/>
    <x v="1"/>
    <x v="2"/>
    <n v="65.502124789999996"/>
    <n v="2.7292551995833332"/>
    <s v="Stores"/>
  </r>
  <r>
    <n v="842"/>
    <s v="Erickson"/>
    <s v="Burt"/>
    <x v="840"/>
    <x v="1"/>
    <x v="5"/>
    <x v="0"/>
    <x v="0"/>
    <x v="5"/>
    <x v="0"/>
    <x v="1"/>
    <n v="40.301974199999997"/>
    <x v="1"/>
    <x v="1"/>
    <x v="834"/>
    <x v="1"/>
    <x v="0"/>
    <n v="23.915926519999999"/>
    <n v="0.99649693833333319"/>
    <s v="Stores"/>
  </r>
  <r>
    <n v="843"/>
    <s v="Sickles"/>
    <s v="Gregory"/>
    <x v="841"/>
    <x v="1"/>
    <x v="11"/>
    <x v="7"/>
    <x v="6"/>
    <x v="1"/>
    <x v="0"/>
    <x v="1"/>
    <n v="41.736246370000003"/>
    <x v="1"/>
    <x v="1"/>
    <x v="835"/>
    <x v="1"/>
    <x v="0"/>
    <n v="19.679120430000001"/>
    <n v="0.81996335125000008"/>
    <s v="Stores"/>
  </r>
  <r>
    <n v="844"/>
    <s v="Herring"/>
    <s v="Beverly"/>
    <x v="842"/>
    <x v="0"/>
    <x v="3"/>
    <x v="7"/>
    <x v="6"/>
    <x v="3"/>
    <x v="0"/>
    <x v="0"/>
    <n v="35.811036199999997"/>
    <x v="0"/>
    <x v="0"/>
    <x v="836"/>
    <x v="0"/>
    <x v="2"/>
    <n v="53.038857520000001"/>
    <n v="2.209952396666667"/>
    <s v="Stores"/>
  </r>
  <r>
    <n v="845"/>
    <s v="Bessler"/>
    <s v="Cathy"/>
    <x v="843"/>
    <x v="0"/>
    <x v="89"/>
    <x v="7"/>
    <x v="6"/>
    <x v="11"/>
    <x v="0"/>
    <x v="1"/>
    <n v="41.286264379999999"/>
    <x v="1"/>
    <x v="0"/>
    <x v="837"/>
    <x v="0"/>
    <x v="2"/>
    <n v="59.557637139999997"/>
    <n v="2.4815682141666664"/>
    <s v="Stores"/>
  </r>
  <r>
    <n v="846"/>
    <s v="Chapman"/>
    <s v="Marshall"/>
    <x v="844"/>
    <x v="1"/>
    <x v="62"/>
    <x v="7"/>
    <x v="6"/>
    <x v="10"/>
    <x v="0"/>
    <x v="0"/>
    <n v="34.850448530000001"/>
    <x v="0"/>
    <x v="1"/>
    <x v="838"/>
    <x v="1"/>
    <x v="0"/>
    <n v="11.941825590000001"/>
    <n v="0.49757606625"/>
    <s v="Stores"/>
  </r>
  <r>
    <n v="847"/>
    <s v="Rouleau"/>
    <s v="David"/>
    <x v="845"/>
    <x v="1"/>
    <x v="19"/>
    <x v="7"/>
    <x v="6"/>
    <x v="7"/>
    <x v="0"/>
    <x v="4"/>
    <n v="23.500557359999998"/>
    <x v="4"/>
    <x v="1"/>
    <x v="839"/>
    <x v="1"/>
    <x v="0"/>
    <n v="0"/>
    <n v="0"/>
    <s v="Stores"/>
  </r>
  <r>
    <n v="848"/>
    <s v="Minter"/>
    <s v="Wendy"/>
    <x v="846"/>
    <x v="0"/>
    <x v="20"/>
    <x v="13"/>
    <x v="12"/>
    <x v="14"/>
    <x v="0"/>
    <x v="0"/>
    <n v="37.598224430000002"/>
    <x v="0"/>
    <x v="0"/>
    <x v="840"/>
    <x v="0"/>
    <x v="0"/>
    <n v="2.5481183980000002"/>
    <n v="0.10617159991666668"/>
    <s v="Stores"/>
  </r>
  <r>
    <n v="849"/>
    <s v="Lovin"/>
    <s v="Julie"/>
    <x v="847"/>
    <x v="0"/>
    <x v="3"/>
    <x v="7"/>
    <x v="6"/>
    <x v="3"/>
    <x v="0"/>
    <x v="1"/>
    <n v="48.680724380000001"/>
    <x v="1"/>
    <x v="1"/>
    <x v="841"/>
    <x v="1"/>
    <x v="1"/>
    <n v="105.0239624"/>
    <n v="4.3759984333333337"/>
    <s v="Stores"/>
  </r>
  <r>
    <n v="850"/>
    <s v="Maya"/>
    <s v="Shelley"/>
    <x v="848"/>
    <x v="0"/>
    <x v="5"/>
    <x v="0"/>
    <x v="0"/>
    <x v="5"/>
    <x v="0"/>
    <x v="2"/>
    <n v="58.846727430000001"/>
    <x v="2"/>
    <x v="1"/>
    <x v="842"/>
    <x v="1"/>
    <x v="3"/>
    <n v="196.1066668"/>
    <n v="8.1711111166666672"/>
    <s v="Stores"/>
  </r>
  <r>
    <n v="851"/>
    <s v="Obrien"/>
    <s v="Julianna"/>
    <x v="849"/>
    <x v="0"/>
    <x v="5"/>
    <x v="0"/>
    <x v="0"/>
    <x v="5"/>
    <x v="0"/>
    <x v="1"/>
    <n v="45.974841410000003"/>
    <x v="1"/>
    <x v="1"/>
    <x v="843"/>
    <x v="1"/>
    <x v="2"/>
    <n v="65.38645228"/>
    <n v="2.724435511666667"/>
    <s v="Stores"/>
  </r>
  <r>
    <n v="852"/>
    <s v="McElhannon"/>
    <s v="Harold"/>
    <x v="850"/>
    <x v="1"/>
    <x v="154"/>
    <x v="7"/>
    <x v="6"/>
    <x v="20"/>
    <x v="0"/>
    <x v="1"/>
    <n v="49.965040029999997"/>
    <x v="1"/>
    <x v="1"/>
    <x v="844"/>
    <x v="1"/>
    <x v="2"/>
    <n v="77.732314669999994"/>
    <n v="3.2388464445833329"/>
    <s v="Stores"/>
  </r>
  <r>
    <n v="853"/>
    <s v="Braun"/>
    <s v="Barbara"/>
    <x v="851"/>
    <x v="0"/>
    <x v="155"/>
    <x v="7"/>
    <x v="6"/>
    <x v="1"/>
    <x v="0"/>
    <x v="2"/>
    <n v="54.274971039999997"/>
    <x v="2"/>
    <x v="1"/>
    <x v="845"/>
    <x v="1"/>
    <x v="3"/>
    <n v="163.7615658"/>
    <n v="6.8233985749999997"/>
    <s v="Stores"/>
  </r>
  <r>
    <n v="854"/>
    <s v="Morales"/>
    <s v="Arie"/>
    <x v="852"/>
    <x v="0"/>
    <x v="156"/>
    <x v="7"/>
    <x v="6"/>
    <x v="17"/>
    <x v="0"/>
    <x v="4"/>
    <n v="28.930393259999999"/>
    <x v="4"/>
    <x v="1"/>
    <x v="846"/>
    <x v="1"/>
    <x v="0"/>
    <n v="0"/>
    <n v="0"/>
    <s v="Stores"/>
  </r>
  <r>
    <n v="855"/>
    <s v="Pardo"/>
    <s v="Edith"/>
    <x v="853"/>
    <x v="0"/>
    <x v="80"/>
    <x v="13"/>
    <x v="12"/>
    <x v="7"/>
    <x v="0"/>
    <x v="1"/>
    <n v="41.130614860000001"/>
    <x v="1"/>
    <x v="1"/>
    <x v="847"/>
    <x v="1"/>
    <x v="4"/>
    <n v="123.8599318"/>
    <n v="5.1608304916666663"/>
    <s v="Stores"/>
  </r>
  <r>
    <n v="856"/>
    <s v="Sullivan"/>
    <s v="Daniel"/>
    <x v="854"/>
    <x v="1"/>
    <x v="4"/>
    <x v="7"/>
    <x v="6"/>
    <x v="4"/>
    <x v="0"/>
    <x v="1"/>
    <n v="40.716401009999998"/>
    <x v="1"/>
    <x v="1"/>
    <x v="848"/>
    <x v="1"/>
    <x v="0"/>
    <n v="36.53961692"/>
    <n v="1.5224840383333336"/>
    <s v="Stores"/>
  </r>
  <r>
    <n v="857"/>
    <s v="Wilson"/>
    <s v="Lucille"/>
    <x v="855"/>
    <x v="0"/>
    <x v="51"/>
    <x v="7"/>
    <x v="6"/>
    <x v="26"/>
    <x v="0"/>
    <x v="2"/>
    <n v="51.545663840000003"/>
    <x v="2"/>
    <x v="0"/>
    <x v="849"/>
    <x v="0"/>
    <x v="1"/>
    <n v="102.5449541"/>
    <n v="4.272706420833333"/>
    <s v="Stores"/>
  </r>
  <r>
    <n v="858"/>
    <s v="Rutledge"/>
    <s v="Corey"/>
    <x v="856"/>
    <x v="1"/>
    <x v="13"/>
    <x v="7"/>
    <x v="6"/>
    <x v="10"/>
    <x v="0"/>
    <x v="0"/>
    <n v="36.607567029999998"/>
    <x v="0"/>
    <x v="0"/>
    <x v="850"/>
    <x v="0"/>
    <x v="0"/>
    <n v="10.95087432"/>
    <n v="0.45628643000000002"/>
    <s v="Stores"/>
  </r>
  <r>
    <n v="859"/>
    <s v="Thompson"/>
    <s v="Robert"/>
    <x v="857"/>
    <x v="1"/>
    <x v="15"/>
    <x v="7"/>
    <x v="6"/>
    <x v="10"/>
    <x v="0"/>
    <x v="1"/>
    <n v="45.504328090000001"/>
    <x v="1"/>
    <x v="0"/>
    <x v="851"/>
    <x v="0"/>
    <x v="0"/>
    <n v="12.77039167"/>
    <n v="0.53209965291666672"/>
    <s v="Stores"/>
  </r>
  <r>
    <n v="860"/>
    <s v="Schilling"/>
    <s v="Ismael"/>
    <x v="858"/>
    <x v="1"/>
    <x v="5"/>
    <x v="0"/>
    <x v="0"/>
    <x v="5"/>
    <x v="0"/>
    <x v="1"/>
    <n v="43.53012236"/>
    <x v="1"/>
    <x v="1"/>
    <x v="852"/>
    <x v="1"/>
    <x v="2"/>
    <n v="58.020396220000002"/>
    <n v="2.4175165091666666"/>
    <s v="Stores"/>
  </r>
  <r>
    <n v="861"/>
    <s v="Hunt"/>
    <s v="Nikole"/>
    <x v="859"/>
    <x v="0"/>
    <x v="131"/>
    <x v="7"/>
    <x v="6"/>
    <x v="20"/>
    <x v="0"/>
    <x v="1"/>
    <n v="43.837902249999999"/>
    <x v="1"/>
    <x v="1"/>
    <x v="853"/>
    <x v="1"/>
    <x v="0"/>
    <n v="29.78816827"/>
    <n v="1.2411736779166667"/>
    <s v="Stores"/>
  </r>
  <r>
    <n v="862"/>
    <s v="Cohen"/>
    <s v="William"/>
    <x v="860"/>
    <x v="1"/>
    <x v="1"/>
    <x v="7"/>
    <x v="6"/>
    <x v="1"/>
    <x v="0"/>
    <x v="2"/>
    <n v="51.511784169999999"/>
    <x v="2"/>
    <x v="1"/>
    <x v="854"/>
    <x v="1"/>
    <x v="1"/>
    <n v="89.277233170000002"/>
    <n v="3.7198847154166663"/>
    <s v="Stores"/>
  </r>
  <r>
    <n v="863"/>
    <s v="Silvers"/>
    <s v="Deloris"/>
    <x v="861"/>
    <x v="0"/>
    <x v="3"/>
    <x v="7"/>
    <x v="6"/>
    <x v="3"/>
    <x v="0"/>
    <x v="2"/>
    <n v="53.499867690000002"/>
    <x v="2"/>
    <x v="1"/>
    <x v="855"/>
    <x v="1"/>
    <x v="4"/>
    <n v="122.88190899999999"/>
    <n v="5.1200795416666667"/>
    <s v="Stores"/>
  </r>
  <r>
    <n v="864"/>
    <s v="Meyer"/>
    <s v="Amanda"/>
    <x v="862"/>
    <x v="0"/>
    <x v="4"/>
    <x v="7"/>
    <x v="6"/>
    <x v="4"/>
    <x v="0"/>
    <x v="0"/>
    <n v="33.936297240000002"/>
    <x v="0"/>
    <x v="0"/>
    <x v="856"/>
    <x v="0"/>
    <x v="0"/>
    <n v="21.86814923"/>
    <n v="0.91117288458333334"/>
    <s v="Stores"/>
  </r>
  <r>
    <n v="865"/>
    <s v="Bowers"/>
    <s v="Beverly"/>
    <x v="863"/>
    <x v="0"/>
    <x v="4"/>
    <x v="7"/>
    <x v="6"/>
    <x v="4"/>
    <x v="0"/>
    <x v="0"/>
    <n v="34.112091919999997"/>
    <x v="0"/>
    <x v="1"/>
    <x v="857"/>
    <x v="1"/>
    <x v="0"/>
    <n v="0"/>
    <n v="0"/>
    <s v="Stores"/>
  </r>
  <r>
    <n v="866"/>
    <s v="Luther"/>
    <s v="Mary"/>
    <x v="864"/>
    <x v="0"/>
    <x v="58"/>
    <x v="7"/>
    <x v="6"/>
    <x v="18"/>
    <x v="0"/>
    <x v="2"/>
    <n v="50.442191139999998"/>
    <x v="2"/>
    <x v="1"/>
    <x v="858"/>
    <x v="1"/>
    <x v="3"/>
    <n v="184.17285870000001"/>
    <n v="7.6738691125000011"/>
    <s v="Stores"/>
  </r>
  <r>
    <n v="867"/>
    <s v="Vice"/>
    <s v="Charles"/>
    <x v="865"/>
    <x v="1"/>
    <x v="34"/>
    <x v="7"/>
    <x v="6"/>
    <x v="21"/>
    <x v="0"/>
    <x v="1"/>
    <n v="46.969222590000001"/>
    <x v="1"/>
    <x v="0"/>
    <x v="859"/>
    <x v="0"/>
    <x v="1"/>
    <n v="113.9893242"/>
    <n v="4.7495551750000002"/>
    <s v="Stores"/>
  </r>
  <r>
    <n v="868"/>
    <s v="Scott"/>
    <s v="Kerry"/>
    <x v="866"/>
    <x v="0"/>
    <x v="5"/>
    <x v="0"/>
    <x v="0"/>
    <x v="5"/>
    <x v="0"/>
    <x v="2"/>
    <n v="50.994596199999997"/>
    <x v="2"/>
    <x v="1"/>
    <x v="860"/>
    <x v="1"/>
    <x v="4"/>
    <n v="122.5621065"/>
    <n v="5.1067544375000002"/>
    <s v="Stores"/>
  </r>
  <r>
    <n v="869"/>
    <s v="Dyer"/>
    <s v="Andres"/>
    <x v="867"/>
    <x v="1"/>
    <x v="3"/>
    <x v="7"/>
    <x v="6"/>
    <x v="3"/>
    <x v="0"/>
    <x v="2"/>
    <n v="53.443241120000003"/>
    <x v="2"/>
    <x v="0"/>
    <x v="861"/>
    <x v="0"/>
    <x v="2"/>
    <n v="54.572248770000002"/>
    <n v="2.2738436987500004"/>
    <s v="Stores"/>
  </r>
  <r>
    <n v="870"/>
    <s v="Lemire"/>
    <s v="James"/>
    <x v="868"/>
    <x v="1"/>
    <x v="110"/>
    <x v="7"/>
    <x v="6"/>
    <x v="31"/>
    <x v="0"/>
    <x v="2"/>
    <n v="54.710575970000001"/>
    <x v="2"/>
    <x v="1"/>
    <x v="862"/>
    <x v="1"/>
    <x v="1"/>
    <n v="98.989404250000007"/>
    <n v="4.1245585104166675"/>
    <s v="Stores"/>
  </r>
  <r>
    <n v="871"/>
    <s v="Strickler"/>
    <s v="Shaniqua"/>
    <x v="869"/>
    <x v="0"/>
    <x v="157"/>
    <x v="7"/>
    <x v="6"/>
    <x v="24"/>
    <x v="0"/>
    <x v="2"/>
    <n v="51.255209090000001"/>
    <x v="2"/>
    <x v="1"/>
    <x v="863"/>
    <x v="1"/>
    <x v="4"/>
    <n v="154.6788468"/>
    <n v="6.4449519500000001"/>
    <s v="Stores"/>
  </r>
  <r>
    <n v="872"/>
    <s v="Allen"/>
    <s v="Walter"/>
    <x v="870"/>
    <x v="1"/>
    <x v="13"/>
    <x v="7"/>
    <x v="6"/>
    <x v="10"/>
    <x v="0"/>
    <x v="0"/>
    <n v="34.500610299999998"/>
    <x v="0"/>
    <x v="1"/>
    <x v="864"/>
    <x v="1"/>
    <x v="0"/>
    <n v="30.849718769999999"/>
    <n v="1.2854049487499999"/>
    <s v="Stores"/>
  </r>
  <r>
    <n v="873"/>
    <s v="Alonzo"/>
    <s v="William"/>
    <x v="871"/>
    <x v="1"/>
    <x v="4"/>
    <x v="7"/>
    <x v="6"/>
    <x v="4"/>
    <x v="0"/>
    <x v="4"/>
    <n v="23.252362810000001"/>
    <x v="4"/>
    <x v="1"/>
    <x v="865"/>
    <x v="1"/>
    <x v="0"/>
    <n v="0"/>
    <n v="0"/>
    <s v="Stores"/>
  </r>
  <r>
    <n v="874"/>
    <s v="Hammack"/>
    <s v="Gina"/>
    <x v="872"/>
    <x v="0"/>
    <x v="5"/>
    <x v="0"/>
    <x v="0"/>
    <x v="5"/>
    <x v="0"/>
    <x v="1"/>
    <n v="48.936581709999999"/>
    <x v="1"/>
    <x v="1"/>
    <x v="866"/>
    <x v="1"/>
    <x v="1"/>
    <n v="86.905737169999995"/>
    <n v="3.6210723820833333"/>
    <s v="Stores"/>
  </r>
  <r>
    <n v="875"/>
    <s v="Eilers"/>
    <s v="Joseph"/>
    <x v="873"/>
    <x v="1"/>
    <x v="4"/>
    <x v="7"/>
    <x v="6"/>
    <x v="4"/>
    <x v="0"/>
    <x v="1"/>
    <n v="46.720221809999998"/>
    <x v="1"/>
    <x v="1"/>
    <x v="867"/>
    <x v="1"/>
    <x v="2"/>
    <n v="72.770863050000003"/>
    <n v="3.0321192937500001"/>
    <s v="Stores"/>
  </r>
  <r>
    <n v="876"/>
    <s v="Cyr"/>
    <s v="Fredrick"/>
    <x v="874"/>
    <x v="1"/>
    <x v="30"/>
    <x v="7"/>
    <x v="6"/>
    <x v="20"/>
    <x v="0"/>
    <x v="1"/>
    <n v="46.375660760000002"/>
    <x v="1"/>
    <x v="1"/>
    <x v="868"/>
    <x v="1"/>
    <x v="1"/>
    <n v="101.05057100000001"/>
    <n v="4.2104404583333332"/>
    <s v="Stores"/>
  </r>
  <r>
    <n v="877"/>
    <s v="Strickland"/>
    <s v="Sara"/>
    <x v="875"/>
    <x v="0"/>
    <x v="75"/>
    <x v="7"/>
    <x v="6"/>
    <x v="24"/>
    <x v="0"/>
    <x v="4"/>
    <n v="26.9101888"/>
    <x v="4"/>
    <x v="1"/>
    <x v="869"/>
    <x v="1"/>
    <x v="0"/>
    <n v="0"/>
    <n v="0"/>
    <s v="Stores"/>
  </r>
  <r>
    <n v="878"/>
    <s v="Biddle"/>
    <s v="Clarence"/>
    <x v="876"/>
    <x v="1"/>
    <x v="123"/>
    <x v="7"/>
    <x v="6"/>
    <x v="10"/>
    <x v="0"/>
    <x v="1"/>
    <n v="48.223537120000003"/>
    <x v="1"/>
    <x v="1"/>
    <x v="870"/>
    <x v="1"/>
    <x v="2"/>
    <n v="77.272831780000004"/>
    <n v="3.219701324166667"/>
    <s v="Stores"/>
  </r>
  <r>
    <n v="879"/>
    <s v="Mobley"/>
    <s v="Angela"/>
    <x v="877"/>
    <x v="0"/>
    <x v="3"/>
    <x v="7"/>
    <x v="6"/>
    <x v="3"/>
    <x v="0"/>
    <x v="1"/>
    <n v="42.762873509999999"/>
    <x v="1"/>
    <x v="1"/>
    <x v="871"/>
    <x v="1"/>
    <x v="2"/>
    <n v="64.021843459999999"/>
    <n v="2.6675768108333333"/>
    <s v="Stores"/>
  </r>
  <r>
    <n v="880"/>
    <s v="Larkin"/>
    <s v="Darlene"/>
    <x v="878"/>
    <x v="0"/>
    <x v="22"/>
    <x v="7"/>
    <x v="6"/>
    <x v="16"/>
    <x v="0"/>
    <x v="1"/>
    <n v="44.982641489999999"/>
    <x v="1"/>
    <x v="0"/>
    <x v="872"/>
    <x v="0"/>
    <x v="4"/>
    <n v="145.60038689999999"/>
    <n v="6.0666827874999996"/>
    <s v="Stores"/>
  </r>
  <r>
    <n v="881"/>
    <s v="Roberts"/>
    <s v="Christopher"/>
    <x v="879"/>
    <x v="1"/>
    <x v="5"/>
    <x v="0"/>
    <x v="0"/>
    <x v="5"/>
    <x v="0"/>
    <x v="2"/>
    <n v="55.051605440000003"/>
    <x v="2"/>
    <x v="1"/>
    <x v="873"/>
    <x v="1"/>
    <x v="1"/>
    <n v="105.6314345"/>
    <n v="4.4013097708333335"/>
    <s v="Stores"/>
  </r>
  <r>
    <n v="882"/>
    <s v="Gonsalves"/>
    <s v="Ethel"/>
    <x v="880"/>
    <x v="0"/>
    <x v="5"/>
    <x v="0"/>
    <x v="0"/>
    <x v="5"/>
    <x v="0"/>
    <x v="1"/>
    <n v="49.970615340000002"/>
    <x v="1"/>
    <x v="1"/>
    <x v="874"/>
    <x v="1"/>
    <x v="2"/>
    <n v="79.076801219999993"/>
    <n v="3.2948667174999993"/>
    <s v="Stores"/>
  </r>
  <r>
    <n v="883"/>
    <s v="Fudge"/>
    <s v="Troy"/>
    <x v="881"/>
    <x v="1"/>
    <x v="30"/>
    <x v="7"/>
    <x v="6"/>
    <x v="20"/>
    <x v="0"/>
    <x v="1"/>
    <n v="44.926306099999998"/>
    <x v="1"/>
    <x v="0"/>
    <x v="875"/>
    <x v="0"/>
    <x v="2"/>
    <n v="64.785184569999998"/>
    <n v="2.6993826904166665"/>
    <s v="Stores"/>
  </r>
  <r>
    <n v="884"/>
    <s v="Buckley"/>
    <s v="Nora"/>
    <x v="882"/>
    <x v="0"/>
    <x v="36"/>
    <x v="7"/>
    <x v="6"/>
    <x v="22"/>
    <x v="0"/>
    <x v="0"/>
    <n v="35.507547770000002"/>
    <x v="0"/>
    <x v="1"/>
    <x v="876"/>
    <x v="1"/>
    <x v="0"/>
    <n v="0"/>
    <n v="0"/>
    <s v="Stores"/>
  </r>
  <r>
    <n v="885"/>
    <s v="Stoltzfus"/>
    <s v="Dwight"/>
    <x v="883"/>
    <x v="1"/>
    <x v="11"/>
    <x v="7"/>
    <x v="6"/>
    <x v="1"/>
    <x v="0"/>
    <x v="0"/>
    <n v="35.568215369999997"/>
    <x v="0"/>
    <x v="1"/>
    <x v="877"/>
    <x v="1"/>
    <x v="0"/>
    <n v="0"/>
    <n v="0"/>
    <s v="Stores"/>
  </r>
  <r>
    <n v="886"/>
    <s v="Russo"/>
    <s v="Brenda"/>
    <x v="884"/>
    <x v="0"/>
    <x v="20"/>
    <x v="13"/>
    <x v="12"/>
    <x v="14"/>
    <x v="0"/>
    <x v="0"/>
    <n v="39.156636900000002"/>
    <x v="0"/>
    <x v="1"/>
    <x v="878"/>
    <x v="1"/>
    <x v="0"/>
    <n v="30.67308873"/>
    <n v="1.27804536375"/>
    <s v="Stores"/>
  </r>
  <r>
    <n v="887"/>
    <s v="Brown"/>
    <s v="Jonathan"/>
    <x v="885"/>
    <x v="1"/>
    <x v="3"/>
    <x v="7"/>
    <x v="6"/>
    <x v="3"/>
    <x v="0"/>
    <x v="3"/>
    <n v="19.45173522"/>
    <x v="3"/>
    <x v="1"/>
    <x v="879"/>
    <x v="1"/>
    <x v="0"/>
    <n v="0"/>
    <n v="0"/>
    <s v="Stores"/>
  </r>
  <r>
    <n v="888"/>
    <s v="Smith"/>
    <s v="Michael"/>
    <x v="886"/>
    <x v="1"/>
    <x v="3"/>
    <x v="7"/>
    <x v="6"/>
    <x v="3"/>
    <x v="0"/>
    <x v="2"/>
    <n v="53.119732679999998"/>
    <x v="2"/>
    <x v="1"/>
    <x v="880"/>
    <x v="1"/>
    <x v="2"/>
    <n v="75.064576889999998"/>
    <n v="3.1276907037499999"/>
    <s v="Stores"/>
  </r>
  <r>
    <n v="889"/>
    <s v="Rivera"/>
    <s v="Russell"/>
    <x v="887"/>
    <x v="1"/>
    <x v="97"/>
    <x v="7"/>
    <x v="6"/>
    <x v="19"/>
    <x v="0"/>
    <x v="2"/>
    <n v="50.806183089999998"/>
    <x v="2"/>
    <x v="1"/>
    <x v="881"/>
    <x v="1"/>
    <x v="2"/>
    <n v="63.197767980000002"/>
    <n v="2.6332403325000002"/>
    <s v="Stores"/>
  </r>
  <r>
    <n v="890"/>
    <s v="Pauley"/>
    <s v="James"/>
    <x v="888"/>
    <x v="1"/>
    <x v="94"/>
    <x v="7"/>
    <x v="6"/>
    <x v="3"/>
    <x v="0"/>
    <x v="2"/>
    <n v="52.871171099999998"/>
    <x v="2"/>
    <x v="0"/>
    <x v="882"/>
    <x v="0"/>
    <x v="2"/>
    <n v="74.003328550000006"/>
    <n v="3.0834720229166668"/>
    <s v="Stores"/>
  </r>
  <r>
    <n v="891"/>
    <s v="Thomason"/>
    <s v="Sonya"/>
    <x v="889"/>
    <x v="0"/>
    <x v="5"/>
    <x v="0"/>
    <x v="0"/>
    <x v="5"/>
    <x v="0"/>
    <x v="0"/>
    <n v="38.048197459999997"/>
    <x v="0"/>
    <x v="1"/>
    <x v="883"/>
    <x v="1"/>
    <x v="2"/>
    <n v="49.193252620000003"/>
    <n v="2.0497188591666666"/>
    <s v="Stores"/>
  </r>
  <r>
    <n v="892"/>
    <s v="Garceau"/>
    <s v="Virginia"/>
    <x v="890"/>
    <x v="0"/>
    <x v="5"/>
    <x v="0"/>
    <x v="0"/>
    <x v="5"/>
    <x v="0"/>
    <x v="1"/>
    <n v="40.891524840000002"/>
    <x v="1"/>
    <x v="1"/>
    <x v="884"/>
    <x v="1"/>
    <x v="0"/>
    <n v="9.1940830560000002"/>
    <n v="0.38308679399999995"/>
    <s v="Stores"/>
  </r>
  <r>
    <n v="893"/>
    <s v="Stringfellow"/>
    <s v="Eric"/>
    <x v="891"/>
    <x v="1"/>
    <x v="158"/>
    <x v="7"/>
    <x v="6"/>
    <x v="25"/>
    <x v="0"/>
    <x v="1"/>
    <n v="43.980751920000003"/>
    <x v="1"/>
    <x v="1"/>
    <x v="885"/>
    <x v="1"/>
    <x v="2"/>
    <n v="64.003759500000001"/>
    <n v="2.6668233125"/>
    <s v="Stores"/>
  </r>
  <r>
    <n v="894"/>
    <s v="Williams"/>
    <s v="John"/>
    <x v="892"/>
    <x v="1"/>
    <x v="4"/>
    <x v="7"/>
    <x v="6"/>
    <x v="4"/>
    <x v="0"/>
    <x v="0"/>
    <n v="39.665247260000001"/>
    <x v="0"/>
    <x v="1"/>
    <x v="886"/>
    <x v="1"/>
    <x v="2"/>
    <n v="42.199772179999997"/>
    <n v="1.7583238408333333"/>
    <s v="Stores"/>
  </r>
  <r>
    <n v="895"/>
    <s v="Garcia"/>
    <s v="Kelly"/>
    <x v="893"/>
    <x v="0"/>
    <x v="5"/>
    <x v="0"/>
    <x v="0"/>
    <x v="5"/>
    <x v="0"/>
    <x v="0"/>
    <n v="36.215643669999999"/>
    <x v="0"/>
    <x v="1"/>
    <x v="887"/>
    <x v="1"/>
    <x v="2"/>
    <n v="59.317458449999997"/>
    <n v="2.4715607687499999"/>
    <s v="Stores"/>
  </r>
  <r>
    <n v="896"/>
    <s v="Lambert"/>
    <s v="Timothy"/>
    <x v="894"/>
    <x v="1"/>
    <x v="27"/>
    <x v="7"/>
    <x v="6"/>
    <x v="19"/>
    <x v="0"/>
    <x v="1"/>
    <n v="47.56296012"/>
    <x v="1"/>
    <x v="1"/>
    <x v="888"/>
    <x v="1"/>
    <x v="2"/>
    <n v="78.701447119999997"/>
    <n v="3.2792269633333335"/>
    <s v="Stores"/>
  </r>
  <r>
    <n v="897"/>
    <s v="Babich"/>
    <s v="Elizabeth"/>
    <x v="895"/>
    <x v="0"/>
    <x v="3"/>
    <x v="7"/>
    <x v="6"/>
    <x v="3"/>
    <x v="0"/>
    <x v="0"/>
    <n v="33.636313340000001"/>
    <x v="0"/>
    <x v="1"/>
    <x v="889"/>
    <x v="1"/>
    <x v="0"/>
    <n v="11.47556103"/>
    <n v="0.47814837625000001"/>
    <s v="Stores"/>
  </r>
  <r>
    <n v="898"/>
    <s v="Frazier"/>
    <s v="Freda"/>
    <x v="896"/>
    <x v="0"/>
    <x v="0"/>
    <x v="7"/>
    <x v="6"/>
    <x v="0"/>
    <x v="0"/>
    <x v="4"/>
    <n v="22.228035980000001"/>
    <x v="4"/>
    <x v="0"/>
    <x v="890"/>
    <x v="0"/>
    <x v="0"/>
    <n v="0"/>
    <n v="0"/>
    <s v="Stores"/>
  </r>
  <r>
    <n v="899"/>
    <s v="Beckham"/>
    <s v="Joan"/>
    <x v="897"/>
    <x v="0"/>
    <x v="7"/>
    <x v="13"/>
    <x v="12"/>
    <x v="7"/>
    <x v="0"/>
    <x v="4"/>
    <n v="29.710879569999999"/>
    <x v="4"/>
    <x v="1"/>
    <x v="891"/>
    <x v="1"/>
    <x v="0"/>
    <n v="5.2805895170000001"/>
    <n v="0.22002456320833336"/>
    <s v="Stores"/>
  </r>
  <r>
    <n v="900"/>
    <s v="Whitener"/>
    <s v="Denise"/>
    <x v="898"/>
    <x v="0"/>
    <x v="123"/>
    <x v="7"/>
    <x v="6"/>
    <x v="10"/>
    <x v="0"/>
    <x v="0"/>
    <n v="32.683044340000002"/>
    <x v="0"/>
    <x v="1"/>
    <x v="892"/>
    <x v="1"/>
    <x v="0"/>
    <n v="0"/>
    <n v="0"/>
    <s v="Stores"/>
  </r>
  <r>
    <n v="901"/>
    <s v="Garnica"/>
    <s v="Donald"/>
    <x v="899"/>
    <x v="1"/>
    <x v="16"/>
    <x v="7"/>
    <x v="6"/>
    <x v="12"/>
    <x v="0"/>
    <x v="0"/>
    <n v="39.234094110000001"/>
    <x v="0"/>
    <x v="1"/>
    <x v="893"/>
    <x v="1"/>
    <x v="0"/>
    <n v="35.355831500000001"/>
    <n v="1.4731596458333334"/>
    <s v="Stores"/>
  </r>
  <r>
    <n v="902"/>
    <s v="Quinn"/>
    <s v="Sandra"/>
    <x v="900"/>
    <x v="0"/>
    <x v="7"/>
    <x v="13"/>
    <x v="12"/>
    <x v="7"/>
    <x v="0"/>
    <x v="0"/>
    <n v="36.099706650000002"/>
    <x v="0"/>
    <x v="1"/>
    <x v="894"/>
    <x v="1"/>
    <x v="0"/>
    <n v="13.502117610000001"/>
    <n v="0.56258823375"/>
    <s v="Stores"/>
  </r>
  <r>
    <n v="903"/>
    <s v="Littlefield"/>
    <s v="Erica"/>
    <x v="901"/>
    <x v="0"/>
    <x v="5"/>
    <x v="0"/>
    <x v="0"/>
    <x v="5"/>
    <x v="0"/>
    <x v="2"/>
    <n v="53.914479319999998"/>
    <x v="2"/>
    <x v="1"/>
    <x v="895"/>
    <x v="1"/>
    <x v="4"/>
    <n v="156.28745929999999"/>
    <n v="6.5119774708333322"/>
    <s v="Stores"/>
  </r>
  <r>
    <n v="904"/>
    <s v="Hill"/>
    <s v="Eula"/>
    <x v="902"/>
    <x v="0"/>
    <x v="5"/>
    <x v="0"/>
    <x v="0"/>
    <x v="5"/>
    <x v="0"/>
    <x v="2"/>
    <n v="51.24797624"/>
    <x v="2"/>
    <x v="1"/>
    <x v="896"/>
    <x v="1"/>
    <x v="4"/>
    <n v="122.6480778"/>
    <n v="5.1103365749999998"/>
    <s v="Stores"/>
  </r>
  <r>
    <n v="905"/>
    <s v="Barren"/>
    <s v="Alice"/>
    <x v="903"/>
    <x v="0"/>
    <x v="5"/>
    <x v="0"/>
    <x v="0"/>
    <x v="5"/>
    <x v="0"/>
    <x v="0"/>
    <n v="35.507794420000003"/>
    <x v="0"/>
    <x v="1"/>
    <x v="897"/>
    <x v="1"/>
    <x v="0"/>
    <n v="1.264783977"/>
    <n v="5.2699332375000005E-2"/>
    <s v="Stores"/>
  </r>
  <r>
    <n v="906"/>
    <s v="Royston"/>
    <s v="Milton"/>
    <x v="904"/>
    <x v="1"/>
    <x v="128"/>
    <x v="7"/>
    <x v="6"/>
    <x v="1"/>
    <x v="0"/>
    <x v="1"/>
    <n v="43.603357289999998"/>
    <x v="1"/>
    <x v="1"/>
    <x v="898"/>
    <x v="1"/>
    <x v="2"/>
    <n v="53.175478159999997"/>
    <n v="2.2156449233333335"/>
    <s v="Stores"/>
  </r>
  <r>
    <n v="907"/>
    <s v="Mitchum"/>
    <s v="Joseph"/>
    <x v="905"/>
    <x v="1"/>
    <x v="3"/>
    <x v="7"/>
    <x v="6"/>
    <x v="3"/>
    <x v="0"/>
    <x v="4"/>
    <n v="28.899101439999999"/>
    <x v="4"/>
    <x v="1"/>
    <x v="899"/>
    <x v="1"/>
    <x v="0"/>
    <n v="0"/>
    <n v="0"/>
    <s v="Stores"/>
  </r>
  <r>
    <n v="908"/>
    <s v="Poole"/>
    <s v="Jesse"/>
    <x v="906"/>
    <x v="1"/>
    <x v="32"/>
    <x v="7"/>
    <x v="6"/>
    <x v="17"/>
    <x v="0"/>
    <x v="1"/>
    <n v="48.301923279999997"/>
    <x v="1"/>
    <x v="1"/>
    <x v="900"/>
    <x v="1"/>
    <x v="1"/>
    <n v="82.587066949999993"/>
    <n v="3.4411277895833328"/>
    <s v="Stores"/>
  </r>
  <r>
    <n v="909"/>
    <s v="Turk"/>
    <s v="James"/>
    <x v="907"/>
    <x v="1"/>
    <x v="3"/>
    <x v="7"/>
    <x v="6"/>
    <x v="3"/>
    <x v="0"/>
    <x v="0"/>
    <n v="38.382607460000003"/>
    <x v="0"/>
    <x v="1"/>
    <x v="901"/>
    <x v="1"/>
    <x v="2"/>
    <n v="47.487089789999999"/>
    <n v="1.9786287412499999"/>
    <s v="Stores"/>
  </r>
  <r>
    <n v="910"/>
    <s v="Smith"/>
    <s v="Sheila"/>
    <x v="908"/>
    <x v="0"/>
    <x v="0"/>
    <x v="7"/>
    <x v="6"/>
    <x v="0"/>
    <x v="0"/>
    <x v="1"/>
    <n v="44.26102942"/>
    <x v="1"/>
    <x v="1"/>
    <x v="902"/>
    <x v="1"/>
    <x v="2"/>
    <n v="46.101185010000002"/>
    <n v="1.9208827087500002"/>
    <s v="Stores"/>
  </r>
  <r>
    <n v="911"/>
    <s v="Green"/>
    <s v="Angela"/>
    <x v="909"/>
    <x v="0"/>
    <x v="3"/>
    <x v="7"/>
    <x v="6"/>
    <x v="3"/>
    <x v="0"/>
    <x v="2"/>
    <n v="50.4449173"/>
    <x v="2"/>
    <x v="0"/>
    <x v="903"/>
    <x v="0"/>
    <x v="4"/>
    <n v="128.5758697"/>
    <n v="5.3573279041666666"/>
    <s v="Stores"/>
  </r>
  <r>
    <n v="912"/>
    <s v="Engle"/>
    <s v="Josefina"/>
    <x v="910"/>
    <x v="0"/>
    <x v="5"/>
    <x v="0"/>
    <x v="0"/>
    <x v="5"/>
    <x v="0"/>
    <x v="0"/>
    <n v="37.440032389999999"/>
    <x v="0"/>
    <x v="1"/>
    <x v="904"/>
    <x v="1"/>
    <x v="2"/>
    <n v="71.471927199999996"/>
    <n v="2.9779969666666668"/>
    <s v="Stores"/>
  </r>
  <r>
    <n v="913"/>
    <s v="Ward"/>
    <s v="Milton"/>
    <x v="911"/>
    <x v="1"/>
    <x v="12"/>
    <x v="13"/>
    <x v="12"/>
    <x v="9"/>
    <x v="0"/>
    <x v="0"/>
    <n v="33.915290579999997"/>
    <x v="0"/>
    <x v="0"/>
    <x v="905"/>
    <x v="0"/>
    <x v="0"/>
    <n v="0"/>
    <n v="0"/>
    <s v="Stores"/>
  </r>
  <r>
    <n v="914"/>
    <s v="Atchison"/>
    <s v="Rebecca"/>
    <x v="912"/>
    <x v="0"/>
    <x v="12"/>
    <x v="13"/>
    <x v="12"/>
    <x v="9"/>
    <x v="0"/>
    <x v="2"/>
    <n v="59.172096789999998"/>
    <x v="2"/>
    <x v="1"/>
    <x v="906"/>
    <x v="1"/>
    <x v="1"/>
    <n v="119.66778429999999"/>
    <n v="4.9861576791666664"/>
    <s v="Stores"/>
  </r>
  <r>
    <n v="915"/>
    <s v="Kaufmann"/>
    <s v="Patricia"/>
    <x v="913"/>
    <x v="0"/>
    <x v="5"/>
    <x v="0"/>
    <x v="0"/>
    <x v="5"/>
    <x v="0"/>
    <x v="5"/>
    <n v="63.490987220000001"/>
    <x v="5"/>
    <x v="1"/>
    <x v="907"/>
    <x v="1"/>
    <x v="3"/>
    <n v="187.18135570000001"/>
    <n v="7.7992231541666666"/>
    <s v="Stores"/>
  </r>
  <r>
    <n v="916"/>
    <s v="Beshears"/>
    <s v="Toby"/>
    <x v="914"/>
    <x v="1"/>
    <x v="111"/>
    <x v="7"/>
    <x v="6"/>
    <x v="32"/>
    <x v="0"/>
    <x v="0"/>
    <n v="36.359422369999997"/>
    <x v="0"/>
    <x v="1"/>
    <x v="908"/>
    <x v="1"/>
    <x v="0"/>
    <n v="34.882582159999998"/>
    <n v="1.4534409233333334"/>
    <s v="Stores"/>
  </r>
  <r>
    <n v="917"/>
    <s v="Martens"/>
    <s v="Betty"/>
    <x v="915"/>
    <x v="0"/>
    <x v="13"/>
    <x v="7"/>
    <x v="6"/>
    <x v="10"/>
    <x v="0"/>
    <x v="0"/>
    <n v="37.847822749999999"/>
    <x v="0"/>
    <x v="1"/>
    <x v="909"/>
    <x v="1"/>
    <x v="0"/>
    <n v="23.703215950000001"/>
    <n v="0.98763399791666673"/>
    <s v="Stores"/>
  </r>
  <r>
    <n v="918"/>
    <s v="Carrington"/>
    <s v="Louise"/>
    <x v="916"/>
    <x v="0"/>
    <x v="5"/>
    <x v="0"/>
    <x v="0"/>
    <x v="5"/>
    <x v="0"/>
    <x v="4"/>
    <n v="23.69856291"/>
    <x v="4"/>
    <x v="1"/>
    <x v="910"/>
    <x v="1"/>
    <x v="0"/>
    <n v="0"/>
    <n v="0"/>
    <s v="Stores"/>
  </r>
  <r>
    <n v="919"/>
    <s v="Hall"/>
    <s v="Gloria"/>
    <x v="917"/>
    <x v="0"/>
    <x v="4"/>
    <x v="7"/>
    <x v="6"/>
    <x v="4"/>
    <x v="0"/>
    <x v="1"/>
    <n v="45.189138730000003"/>
    <x v="1"/>
    <x v="0"/>
    <x v="911"/>
    <x v="0"/>
    <x v="1"/>
    <n v="106.7906558"/>
    <n v="4.4496106583333335"/>
    <s v="Stores"/>
  </r>
  <r>
    <n v="920"/>
    <s v="Williams"/>
    <s v="Justin"/>
    <x v="918"/>
    <x v="1"/>
    <x v="67"/>
    <x v="7"/>
    <x v="6"/>
    <x v="30"/>
    <x v="0"/>
    <x v="1"/>
    <n v="41.667415329999997"/>
    <x v="1"/>
    <x v="0"/>
    <x v="912"/>
    <x v="0"/>
    <x v="2"/>
    <n v="62.500953899999999"/>
    <n v="2.6042064125"/>
    <s v="Stores"/>
  </r>
  <r>
    <n v="921"/>
    <s v="Wright"/>
    <s v="Joseph"/>
    <x v="919"/>
    <x v="1"/>
    <x v="22"/>
    <x v="7"/>
    <x v="6"/>
    <x v="16"/>
    <x v="0"/>
    <x v="2"/>
    <n v="52.892997340000001"/>
    <x v="2"/>
    <x v="1"/>
    <x v="913"/>
    <x v="1"/>
    <x v="4"/>
    <n v="126.4786972"/>
    <n v="5.2699457166666663"/>
    <s v="Stores"/>
  </r>
  <r>
    <n v="922"/>
    <s v="Dixon"/>
    <s v="Janet"/>
    <x v="920"/>
    <x v="0"/>
    <x v="8"/>
    <x v="13"/>
    <x v="12"/>
    <x v="8"/>
    <x v="0"/>
    <x v="1"/>
    <n v="48.386338109999997"/>
    <x v="1"/>
    <x v="1"/>
    <x v="914"/>
    <x v="1"/>
    <x v="1"/>
    <n v="112.3628368"/>
    <n v="4.6817848666666668"/>
    <s v="Stores"/>
  </r>
  <r>
    <n v="923"/>
    <s v="Bishop"/>
    <s v="Anne"/>
    <x v="921"/>
    <x v="0"/>
    <x v="22"/>
    <x v="7"/>
    <x v="6"/>
    <x v="16"/>
    <x v="0"/>
    <x v="1"/>
    <n v="42.110027330000001"/>
    <x v="1"/>
    <x v="0"/>
    <x v="915"/>
    <x v="0"/>
    <x v="2"/>
    <n v="54.133188859999997"/>
    <n v="2.2555495358333331"/>
    <s v="Stores"/>
  </r>
  <r>
    <n v="924"/>
    <s v="Culver"/>
    <s v="Neil"/>
    <x v="922"/>
    <x v="1"/>
    <x v="4"/>
    <x v="7"/>
    <x v="6"/>
    <x v="4"/>
    <x v="0"/>
    <x v="1"/>
    <n v="44.785131749999998"/>
    <x v="1"/>
    <x v="1"/>
    <x v="916"/>
    <x v="1"/>
    <x v="0"/>
    <n v="19.252724610000001"/>
    <n v="0.80219685875000002"/>
    <s v="Stores"/>
  </r>
  <r>
    <n v="925"/>
    <s v="Dillard"/>
    <s v="Martha"/>
    <x v="923"/>
    <x v="0"/>
    <x v="5"/>
    <x v="0"/>
    <x v="0"/>
    <x v="5"/>
    <x v="0"/>
    <x v="1"/>
    <n v="42.881950889999999"/>
    <x v="1"/>
    <x v="1"/>
    <x v="917"/>
    <x v="1"/>
    <x v="2"/>
    <n v="56.748727770000002"/>
    <n v="2.3645303237499999"/>
    <s v="Stores"/>
  </r>
  <r>
    <n v="926"/>
    <s v="Sledge"/>
    <s v="Albert"/>
    <x v="924"/>
    <x v="1"/>
    <x v="5"/>
    <x v="0"/>
    <x v="0"/>
    <x v="5"/>
    <x v="0"/>
    <x v="0"/>
    <n v="37.293533969999999"/>
    <x v="0"/>
    <x v="1"/>
    <x v="918"/>
    <x v="1"/>
    <x v="0"/>
    <n v="0"/>
    <n v="0"/>
    <s v="Stores"/>
  </r>
  <r>
    <n v="927"/>
    <s v="Gills"/>
    <s v="Carol"/>
    <x v="925"/>
    <x v="0"/>
    <x v="5"/>
    <x v="0"/>
    <x v="0"/>
    <x v="5"/>
    <x v="0"/>
    <x v="1"/>
    <n v="41.686910169999997"/>
    <x v="1"/>
    <x v="1"/>
    <x v="919"/>
    <x v="1"/>
    <x v="2"/>
    <n v="61.655659239999999"/>
    <n v="2.5689858016666665"/>
    <s v="Stores"/>
  </r>
  <r>
    <n v="928"/>
    <s v="Kirkham"/>
    <s v="Garrett"/>
    <x v="926"/>
    <x v="1"/>
    <x v="5"/>
    <x v="0"/>
    <x v="0"/>
    <x v="5"/>
    <x v="0"/>
    <x v="1"/>
    <n v="49.324601299999998"/>
    <x v="1"/>
    <x v="1"/>
    <x v="920"/>
    <x v="1"/>
    <x v="2"/>
    <n v="66.053968900000001"/>
    <n v="2.752248704166667"/>
    <s v="Stores"/>
  </r>
  <r>
    <n v="929"/>
    <s v="Thompson"/>
    <s v="Robert"/>
    <x v="857"/>
    <x v="1"/>
    <x v="5"/>
    <x v="0"/>
    <x v="0"/>
    <x v="5"/>
    <x v="0"/>
    <x v="1"/>
    <n v="45.456287660000001"/>
    <x v="1"/>
    <x v="1"/>
    <x v="921"/>
    <x v="1"/>
    <x v="2"/>
    <n v="61.019897399999998"/>
    <n v="2.5424957249999998"/>
    <s v="Stores"/>
  </r>
  <r>
    <n v="930"/>
    <s v="Whitehead"/>
    <s v="Diana"/>
    <x v="927"/>
    <x v="0"/>
    <x v="0"/>
    <x v="7"/>
    <x v="6"/>
    <x v="0"/>
    <x v="0"/>
    <x v="1"/>
    <n v="41.332082509999999"/>
    <x v="1"/>
    <x v="1"/>
    <x v="922"/>
    <x v="1"/>
    <x v="1"/>
    <n v="92.5622252"/>
    <n v="3.8567593833333333"/>
    <s v="Stores"/>
  </r>
  <r>
    <n v="931"/>
    <s v="Rogers"/>
    <s v="Mary"/>
    <x v="928"/>
    <x v="0"/>
    <x v="90"/>
    <x v="13"/>
    <x v="12"/>
    <x v="11"/>
    <x v="0"/>
    <x v="1"/>
    <n v="46.936718800000001"/>
    <x v="1"/>
    <x v="1"/>
    <x v="923"/>
    <x v="1"/>
    <x v="2"/>
    <n v="55.768569030000002"/>
    <n v="2.3236903762500001"/>
    <s v="Stores"/>
  </r>
  <r>
    <n v="932"/>
    <s v="Brownlee"/>
    <s v="Barton"/>
    <x v="929"/>
    <x v="1"/>
    <x v="13"/>
    <x v="7"/>
    <x v="6"/>
    <x v="10"/>
    <x v="0"/>
    <x v="1"/>
    <n v="44.84868917"/>
    <x v="1"/>
    <x v="1"/>
    <x v="924"/>
    <x v="1"/>
    <x v="2"/>
    <n v="53.16838061"/>
    <n v="2.215349192083333"/>
    <s v="Stores"/>
  </r>
  <r>
    <n v="933"/>
    <s v="Koehn"/>
    <s v="Luisa"/>
    <x v="930"/>
    <x v="0"/>
    <x v="108"/>
    <x v="7"/>
    <x v="6"/>
    <x v="1"/>
    <x v="0"/>
    <x v="0"/>
    <n v="32.634323520000002"/>
    <x v="0"/>
    <x v="0"/>
    <x v="925"/>
    <x v="0"/>
    <x v="0"/>
    <n v="25.17531529"/>
    <n v="1.0489714704166666"/>
    <s v="Stores"/>
  </r>
  <r>
    <n v="934"/>
    <s v="Ratliff"/>
    <s v="Wesley"/>
    <x v="931"/>
    <x v="1"/>
    <x v="75"/>
    <x v="7"/>
    <x v="6"/>
    <x v="24"/>
    <x v="0"/>
    <x v="1"/>
    <n v="43.657637899999997"/>
    <x v="1"/>
    <x v="1"/>
    <x v="926"/>
    <x v="1"/>
    <x v="0"/>
    <n v="27.416421410000002"/>
    <n v="1.1423508920833334"/>
    <s v="Stores"/>
  </r>
  <r>
    <n v="935"/>
    <s v="Croft"/>
    <s v="Allison"/>
    <x v="932"/>
    <x v="0"/>
    <x v="111"/>
    <x v="7"/>
    <x v="6"/>
    <x v="32"/>
    <x v="0"/>
    <x v="0"/>
    <n v="31.820105229999999"/>
    <x v="0"/>
    <x v="1"/>
    <x v="927"/>
    <x v="1"/>
    <x v="2"/>
    <n v="45.038245430000003"/>
    <n v="1.8765935595833334"/>
    <s v="Stores"/>
  </r>
  <r>
    <n v="936"/>
    <s v="Palmer"/>
    <s v="Margaret"/>
    <x v="933"/>
    <x v="0"/>
    <x v="5"/>
    <x v="0"/>
    <x v="0"/>
    <x v="5"/>
    <x v="0"/>
    <x v="4"/>
    <n v="28.789361400000001"/>
    <x v="4"/>
    <x v="0"/>
    <x v="928"/>
    <x v="0"/>
    <x v="0"/>
    <n v="0"/>
    <n v="0"/>
    <s v="Stores"/>
  </r>
  <r>
    <n v="937"/>
    <s v="Batista"/>
    <s v="Carla"/>
    <x v="934"/>
    <x v="0"/>
    <x v="5"/>
    <x v="0"/>
    <x v="0"/>
    <x v="5"/>
    <x v="0"/>
    <x v="0"/>
    <n v="37.000498989999997"/>
    <x v="0"/>
    <x v="1"/>
    <x v="929"/>
    <x v="1"/>
    <x v="0"/>
    <n v="11.14996054"/>
    <n v="0.4645816891666667"/>
    <s v="Stores"/>
  </r>
  <r>
    <n v="938"/>
    <s v="Falgoust"/>
    <s v="Rebecca"/>
    <x v="935"/>
    <x v="0"/>
    <x v="33"/>
    <x v="13"/>
    <x v="12"/>
    <x v="7"/>
    <x v="0"/>
    <x v="2"/>
    <n v="51.986456959999998"/>
    <x v="2"/>
    <x v="1"/>
    <x v="930"/>
    <x v="1"/>
    <x v="4"/>
    <n v="155.19981319999999"/>
    <n v="6.4666588833333325"/>
    <s v="Stores"/>
  </r>
  <r>
    <n v="939"/>
    <s v="Pullen"/>
    <s v="George"/>
    <x v="936"/>
    <x v="1"/>
    <x v="60"/>
    <x v="7"/>
    <x v="6"/>
    <x v="27"/>
    <x v="0"/>
    <x v="2"/>
    <n v="50.900306530000002"/>
    <x v="2"/>
    <x v="0"/>
    <x v="931"/>
    <x v="0"/>
    <x v="2"/>
    <n v="55.50021787"/>
    <n v="2.3125090779166668"/>
    <s v="Stores"/>
  </r>
  <r>
    <n v="940"/>
    <s v="Mayes"/>
    <s v="Ora"/>
    <x v="937"/>
    <x v="0"/>
    <x v="5"/>
    <x v="0"/>
    <x v="0"/>
    <x v="5"/>
    <x v="0"/>
    <x v="0"/>
    <n v="37.168974339999998"/>
    <x v="0"/>
    <x v="1"/>
    <x v="932"/>
    <x v="1"/>
    <x v="2"/>
    <n v="59.85107635"/>
    <n v="2.4937948479166669"/>
    <s v="Stores"/>
  </r>
  <r>
    <n v="941"/>
    <s v="Sullivan"/>
    <s v="Michael"/>
    <x v="938"/>
    <x v="1"/>
    <x v="20"/>
    <x v="13"/>
    <x v="12"/>
    <x v="14"/>
    <x v="0"/>
    <x v="1"/>
    <n v="49.277017559999997"/>
    <x v="1"/>
    <x v="1"/>
    <x v="933"/>
    <x v="1"/>
    <x v="4"/>
    <n v="120.8809488"/>
    <n v="5.0367061999999994"/>
    <s v="Stores"/>
  </r>
  <r>
    <n v="942"/>
    <s v="McDonald"/>
    <s v="Jeremy"/>
    <x v="939"/>
    <x v="1"/>
    <x v="4"/>
    <x v="7"/>
    <x v="6"/>
    <x v="4"/>
    <x v="0"/>
    <x v="0"/>
    <n v="38.511929209999998"/>
    <x v="0"/>
    <x v="1"/>
    <x v="934"/>
    <x v="1"/>
    <x v="2"/>
    <n v="45.562944819999998"/>
    <n v="1.8984560341666668"/>
    <s v="Stores"/>
  </r>
  <r>
    <n v="943"/>
    <s v="Snider"/>
    <s v="Theresa"/>
    <x v="940"/>
    <x v="0"/>
    <x v="121"/>
    <x v="7"/>
    <x v="6"/>
    <x v="1"/>
    <x v="0"/>
    <x v="4"/>
    <n v="24.61752925"/>
    <x v="4"/>
    <x v="1"/>
    <x v="935"/>
    <x v="1"/>
    <x v="0"/>
    <n v="0"/>
    <n v="0"/>
    <s v="Stores"/>
  </r>
  <r>
    <n v="944"/>
    <s v="Casto"/>
    <s v="Lamont"/>
    <x v="941"/>
    <x v="1"/>
    <x v="75"/>
    <x v="7"/>
    <x v="6"/>
    <x v="24"/>
    <x v="0"/>
    <x v="1"/>
    <n v="48.304246470000002"/>
    <x v="1"/>
    <x v="1"/>
    <x v="936"/>
    <x v="1"/>
    <x v="2"/>
    <n v="40.835387099999998"/>
    <n v="1.7014744625"/>
    <s v="Stores"/>
  </r>
  <r>
    <n v="945"/>
    <s v="Whittenburg"/>
    <s v="Michael"/>
    <x v="942"/>
    <x v="1"/>
    <x v="4"/>
    <x v="7"/>
    <x v="6"/>
    <x v="4"/>
    <x v="0"/>
    <x v="0"/>
    <n v="32.492495140000003"/>
    <x v="0"/>
    <x v="0"/>
    <x v="937"/>
    <x v="0"/>
    <x v="0"/>
    <n v="7.6449651960000002"/>
    <n v="0.31854021649999997"/>
    <s v="Stores"/>
  </r>
  <r>
    <n v="946"/>
    <s v="Heath"/>
    <s v="Daniel"/>
    <x v="943"/>
    <x v="1"/>
    <x v="108"/>
    <x v="7"/>
    <x v="6"/>
    <x v="1"/>
    <x v="0"/>
    <x v="2"/>
    <n v="51.52626884"/>
    <x v="2"/>
    <x v="1"/>
    <x v="938"/>
    <x v="1"/>
    <x v="1"/>
    <n v="91.453192729999998"/>
    <n v="3.8105496970833332"/>
    <s v="Stores"/>
  </r>
  <r>
    <n v="947"/>
    <s v="Rollins"/>
    <s v="Evelyn"/>
    <x v="944"/>
    <x v="0"/>
    <x v="41"/>
    <x v="13"/>
    <x v="12"/>
    <x v="23"/>
    <x v="0"/>
    <x v="1"/>
    <n v="43.493231629999997"/>
    <x v="1"/>
    <x v="1"/>
    <x v="939"/>
    <x v="1"/>
    <x v="2"/>
    <n v="77.923096319999999"/>
    <n v="3.2467956799999995"/>
    <s v="Stores"/>
  </r>
  <r>
    <n v="948"/>
    <s v="Ainsworth"/>
    <s v="James"/>
    <x v="945"/>
    <x v="1"/>
    <x v="3"/>
    <x v="7"/>
    <x v="6"/>
    <x v="3"/>
    <x v="0"/>
    <x v="1"/>
    <n v="48.585181679999998"/>
    <x v="1"/>
    <x v="1"/>
    <x v="940"/>
    <x v="1"/>
    <x v="2"/>
    <n v="44.220454060000002"/>
    <n v="1.8425189191666667"/>
    <s v="Stores"/>
  </r>
  <r>
    <n v="949"/>
    <s v="Ritter"/>
    <s v="Anna"/>
    <x v="946"/>
    <x v="0"/>
    <x v="2"/>
    <x v="7"/>
    <x v="6"/>
    <x v="2"/>
    <x v="0"/>
    <x v="1"/>
    <n v="45.155850489999999"/>
    <x v="1"/>
    <x v="1"/>
    <x v="941"/>
    <x v="1"/>
    <x v="2"/>
    <n v="49.249279489999999"/>
    <n v="2.0520533120833333"/>
    <s v="Stores"/>
  </r>
  <r>
    <n v="950"/>
    <s v="Tanner"/>
    <s v="Mary"/>
    <x v="947"/>
    <x v="0"/>
    <x v="0"/>
    <x v="7"/>
    <x v="6"/>
    <x v="0"/>
    <x v="0"/>
    <x v="2"/>
    <n v="50.40405208"/>
    <x v="2"/>
    <x v="0"/>
    <x v="942"/>
    <x v="0"/>
    <x v="4"/>
    <n v="134.4195488"/>
    <n v="5.6008145333333337"/>
    <s v="Stores"/>
  </r>
  <r>
    <n v="951"/>
    <s v="Dunn"/>
    <s v="Jorge"/>
    <x v="948"/>
    <x v="1"/>
    <x v="154"/>
    <x v="7"/>
    <x v="6"/>
    <x v="20"/>
    <x v="0"/>
    <x v="0"/>
    <n v="32.914763129999997"/>
    <x v="0"/>
    <x v="1"/>
    <x v="943"/>
    <x v="1"/>
    <x v="0"/>
    <n v="0"/>
    <n v="0"/>
    <s v="Stores"/>
  </r>
  <r>
    <n v="952"/>
    <s v="Evans"/>
    <s v="Willard"/>
    <x v="949"/>
    <x v="1"/>
    <x v="5"/>
    <x v="0"/>
    <x v="0"/>
    <x v="5"/>
    <x v="0"/>
    <x v="1"/>
    <n v="47.55635891"/>
    <x v="1"/>
    <x v="1"/>
    <x v="944"/>
    <x v="1"/>
    <x v="2"/>
    <n v="49.623898619999999"/>
    <n v="2.0676624424999996"/>
    <s v="Stores"/>
  </r>
  <r>
    <n v="953"/>
    <s v="Tillis"/>
    <s v="Gary"/>
    <x v="950"/>
    <x v="1"/>
    <x v="13"/>
    <x v="7"/>
    <x v="6"/>
    <x v="10"/>
    <x v="0"/>
    <x v="1"/>
    <n v="49.725043810000003"/>
    <x v="1"/>
    <x v="1"/>
    <x v="945"/>
    <x v="1"/>
    <x v="2"/>
    <n v="45.875251599999999"/>
    <n v="1.9114688166666667"/>
    <s v="Stores"/>
  </r>
  <r>
    <n v="954"/>
    <s v="Clarke"/>
    <s v="Jonathan"/>
    <x v="951"/>
    <x v="1"/>
    <x v="5"/>
    <x v="0"/>
    <x v="0"/>
    <x v="5"/>
    <x v="0"/>
    <x v="3"/>
    <n v="17.122050659999999"/>
    <x v="3"/>
    <x v="1"/>
    <x v="946"/>
    <x v="1"/>
    <x v="0"/>
    <n v="0"/>
    <n v="0"/>
    <s v="Stores"/>
  </r>
  <r>
    <n v="955"/>
    <s v="Phillips"/>
    <s v="Brittany"/>
    <x v="952"/>
    <x v="0"/>
    <x v="122"/>
    <x v="7"/>
    <x v="6"/>
    <x v="17"/>
    <x v="0"/>
    <x v="0"/>
    <n v="34.320411989999997"/>
    <x v="0"/>
    <x v="1"/>
    <x v="947"/>
    <x v="1"/>
    <x v="0"/>
    <n v="0"/>
    <n v="0"/>
    <s v="Stores"/>
  </r>
  <r>
    <n v="956"/>
    <s v="Simon"/>
    <s v="Marc"/>
    <x v="953"/>
    <x v="1"/>
    <x v="75"/>
    <x v="7"/>
    <x v="6"/>
    <x v="24"/>
    <x v="0"/>
    <x v="4"/>
    <n v="27.662338250000001"/>
    <x v="4"/>
    <x v="1"/>
    <x v="948"/>
    <x v="1"/>
    <x v="0"/>
    <n v="6.5906345799999997"/>
    <n v="0.27460977416666665"/>
    <s v="Stores"/>
  </r>
  <r>
    <n v="957"/>
    <s v="Thorne"/>
    <s v="Jerry"/>
    <x v="954"/>
    <x v="1"/>
    <x v="159"/>
    <x v="13"/>
    <x v="12"/>
    <x v="7"/>
    <x v="0"/>
    <x v="1"/>
    <n v="43.118847359999997"/>
    <x v="1"/>
    <x v="1"/>
    <x v="949"/>
    <x v="1"/>
    <x v="2"/>
    <n v="73.114269250000007"/>
    <n v="3.0464278854166671"/>
    <s v="Stores"/>
  </r>
  <r>
    <n v="958"/>
    <s v="Bishop"/>
    <s v="William"/>
    <x v="955"/>
    <x v="1"/>
    <x v="60"/>
    <x v="7"/>
    <x v="6"/>
    <x v="27"/>
    <x v="0"/>
    <x v="1"/>
    <n v="42.629173860000002"/>
    <x v="1"/>
    <x v="1"/>
    <x v="950"/>
    <x v="1"/>
    <x v="2"/>
    <n v="68.310089419999997"/>
    <n v="2.8462537258333334"/>
    <s v="Stores"/>
  </r>
  <r>
    <n v="959"/>
    <s v="Harley"/>
    <s v="Clifford"/>
    <x v="956"/>
    <x v="1"/>
    <x v="5"/>
    <x v="0"/>
    <x v="0"/>
    <x v="5"/>
    <x v="0"/>
    <x v="0"/>
    <n v="35.459484519999997"/>
    <x v="0"/>
    <x v="1"/>
    <x v="951"/>
    <x v="1"/>
    <x v="0"/>
    <n v="30.854998519999999"/>
    <n v="1.2856249383333334"/>
    <s v="Stores"/>
  </r>
  <r>
    <n v="960"/>
    <s v="Ayers"/>
    <s v="Martin"/>
    <x v="957"/>
    <x v="1"/>
    <x v="5"/>
    <x v="0"/>
    <x v="0"/>
    <x v="5"/>
    <x v="0"/>
    <x v="1"/>
    <n v="42.993587599999998"/>
    <x v="1"/>
    <x v="1"/>
    <x v="952"/>
    <x v="1"/>
    <x v="1"/>
    <n v="85.5099692"/>
    <n v="3.5629153833333334"/>
    <s v="Stores"/>
  </r>
  <r>
    <n v="961"/>
    <s v="Wright"/>
    <s v="Constance"/>
    <x v="958"/>
    <x v="0"/>
    <x v="160"/>
    <x v="7"/>
    <x v="6"/>
    <x v="35"/>
    <x v="0"/>
    <x v="1"/>
    <n v="42.138497549999997"/>
    <x v="1"/>
    <x v="0"/>
    <x v="953"/>
    <x v="0"/>
    <x v="1"/>
    <n v="82.715801920000004"/>
    <n v="3.4464917466666667"/>
    <s v="Stores"/>
  </r>
  <r>
    <n v="962"/>
    <s v="Rice"/>
    <s v="Marian"/>
    <x v="959"/>
    <x v="0"/>
    <x v="111"/>
    <x v="13"/>
    <x v="12"/>
    <x v="32"/>
    <x v="0"/>
    <x v="1"/>
    <n v="40.255236080000003"/>
    <x v="1"/>
    <x v="0"/>
    <x v="954"/>
    <x v="0"/>
    <x v="2"/>
    <n v="45.562848350000003"/>
    <n v="1.8984520145833335"/>
    <s v="Stores"/>
  </r>
  <r>
    <n v="963"/>
    <s v="Hector"/>
    <s v="Brian"/>
    <x v="960"/>
    <x v="1"/>
    <x v="2"/>
    <x v="7"/>
    <x v="6"/>
    <x v="2"/>
    <x v="0"/>
    <x v="0"/>
    <n v="37.11789186"/>
    <x v="0"/>
    <x v="0"/>
    <x v="955"/>
    <x v="0"/>
    <x v="2"/>
    <n v="64.783130819999997"/>
    <n v="2.6992971175"/>
    <s v="Stores"/>
  </r>
  <r>
    <n v="964"/>
    <s v="Godfrey"/>
    <s v="Brenda"/>
    <x v="961"/>
    <x v="0"/>
    <x v="111"/>
    <x v="13"/>
    <x v="12"/>
    <x v="32"/>
    <x v="0"/>
    <x v="0"/>
    <n v="36.769143020000001"/>
    <x v="0"/>
    <x v="1"/>
    <x v="956"/>
    <x v="1"/>
    <x v="1"/>
    <n v="86.779590639999995"/>
    <n v="3.6158162766666666"/>
    <s v="Stores"/>
  </r>
  <r>
    <n v="965"/>
    <s v="Carpenter"/>
    <s v="Katherine"/>
    <x v="962"/>
    <x v="0"/>
    <x v="3"/>
    <x v="7"/>
    <x v="6"/>
    <x v="3"/>
    <x v="0"/>
    <x v="3"/>
    <n v="16.429398419999998"/>
    <x v="3"/>
    <x v="1"/>
    <x v="957"/>
    <x v="1"/>
    <x v="0"/>
    <n v="0"/>
    <n v="0"/>
    <s v="Stores"/>
  </r>
  <r>
    <n v="966"/>
    <s v="Miller"/>
    <s v="Barbara"/>
    <x v="963"/>
    <x v="0"/>
    <x v="3"/>
    <x v="7"/>
    <x v="6"/>
    <x v="3"/>
    <x v="0"/>
    <x v="2"/>
    <n v="55.667772309999997"/>
    <x v="2"/>
    <x v="0"/>
    <x v="958"/>
    <x v="0"/>
    <x v="1"/>
    <n v="93.384262870000001"/>
    <n v="3.8910109529166665"/>
    <s v="Stores"/>
  </r>
  <r>
    <n v="967"/>
    <s v="Harris"/>
    <s v="Esther"/>
    <x v="964"/>
    <x v="0"/>
    <x v="5"/>
    <x v="0"/>
    <x v="0"/>
    <x v="5"/>
    <x v="0"/>
    <x v="2"/>
    <n v="57.11173969"/>
    <x v="2"/>
    <x v="1"/>
    <x v="959"/>
    <x v="1"/>
    <x v="4"/>
    <n v="136.82343779999999"/>
    <n v="5.7009765749999994"/>
    <s v="Stores"/>
  </r>
  <r>
    <n v="968"/>
    <s v="Arriaga"/>
    <s v="Connie"/>
    <x v="965"/>
    <x v="0"/>
    <x v="22"/>
    <x v="7"/>
    <x v="6"/>
    <x v="16"/>
    <x v="0"/>
    <x v="1"/>
    <n v="44.774143350000003"/>
    <x v="1"/>
    <x v="1"/>
    <x v="960"/>
    <x v="1"/>
    <x v="1"/>
    <n v="88.504199689999993"/>
    <n v="3.6876749870833332"/>
    <s v="Stores"/>
  </r>
  <r>
    <n v="969"/>
    <s v="Green"/>
    <s v="Aaron"/>
    <x v="966"/>
    <x v="1"/>
    <x v="161"/>
    <x v="7"/>
    <x v="6"/>
    <x v="3"/>
    <x v="0"/>
    <x v="1"/>
    <n v="46.924856550000001"/>
    <x v="1"/>
    <x v="1"/>
    <x v="961"/>
    <x v="1"/>
    <x v="1"/>
    <n v="100.49922100000001"/>
    <n v="4.1874675416666669"/>
    <s v="Stores"/>
  </r>
  <r>
    <n v="970"/>
    <s v="Bowman"/>
    <s v="Edmund"/>
    <x v="967"/>
    <x v="1"/>
    <x v="3"/>
    <x v="13"/>
    <x v="12"/>
    <x v="3"/>
    <x v="0"/>
    <x v="0"/>
    <n v="39.348541740000002"/>
    <x v="0"/>
    <x v="0"/>
    <x v="962"/>
    <x v="0"/>
    <x v="2"/>
    <n v="44.334893190000003"/>
    <n v="1.84728721625"/>
    <s v="Stores"/>
  </r>
  <r>
    <n v="971"/>
    <s v="Rose"/>
    <s v="William"/>
    <x v="968"/>
    <x v="1"/>
    <x v="3"/>
    <x v="13"/>
    <x v="12"/>
    <x v="3"/>
    <x v="0"/>
    <x v="1"/>
    <n v="48.588366899999997"/>
    <x v="1"/>
    <x v="1"/>
    <x v="963"/>
    <x v="1"/>
    <x v="4"/>
    <n v="132.7648279"/>
    <n v="5.5318678291666661"/>
    <s v="Stores"/>
  </r>
  <r>
    <n v="972"/>
    <s v="Long"/>
    <s v="Stephen"/>
    <x v="969"/>
    <x v="1"/>
    <x v="11"/>
    <x v="7"/>
    <x v="6"/>
    <x v="1"/>
    <x v="0"/>
    <x v="1"/>
    <n v="40.380863900000001"/>
    <x v="1"/>
    <x v="1"/>
    <x v="964"/>
    <x v="1"/>
    <x v="0"/>
    <n v="36.52549836"/>
    <n v="1.521895765"/>
    <s v="Stores"/>
  </r>
  <r>
    <n v="973"/>
    <s v="Patrick"/>
    <s v="Julie"/>
    <x v="970"/>
    <x v="0"/>
    <x v="7"/>
    <x v="13"/>
    <x v="12"/>
    <x v="7"/>
    <x v="0"/>
    <x v="1"/>
    <n v="46.916750059999998"/>
    <x v="1"/>
    <x v="1"/>
    <x v="965"/>
    <x v="1"/>
    <x v="1"/>
    <n v="109.1164465"/>
    <n v="4.5465186041666659"/>
    <s v="Stores"/>
  </r>
  <r>
    <n v="974"/>
    <s v="Berry"/>
    <s v="Charles"/>
    <x v="971"/>
    <x v="1"/>
    <x v="0"/>
    <x v="7"/>
    <x v="6"/>
    <x v="0"/>
    <x v="0"/>
    <x v="0"/>
    <n v="38.637094609999998"/>
    <x v="0"/>
    <x v="1"/>
    <x v="966"/>
    <x v="1"/>
    <x v="2"/>
    <n v="59.175300159999999"/>
    <n v="2.4656375066666669"/>
    <s v="Stores"/>
  </r>
  <r>
    <n v="975"/>
    <s v="Brame"/>
    <s v="Robert"/>
    <x v="972"/>
    <x v="1"/>
    <x v="4"/>
    <x v="13"/>
    <x v="12"/>
    <x v="4"/>
    <x v="0"/>
    <x v="1"/>
    <n v="46.632074719999999"/>
    <x v="1"/>
    <x v="0"/>
    <x v="967"/>
    <x v="0"/>
    <x v="1"/>
    <n v="115.65466240000001"/>
    <n v="4.8189442666666666"/>
    <s v="Stores"/>
  </r>
  <r>
    <n v="976"/>
    <s v="Neal"/>
    <s v="Matt"/>
    <x v="973"/>
    <x v="1"/>
    <x v="162"/>
    <x v="7"/>
    <x v="6"/>
    <x v="6"/>
    <x v="0"/>
    <x v="0"/>
    <n v="31.7134143"/>
    <x v="0"/>
    <x v="1"/>
    <x v="968"/>
    <x v="1"/>
    <x v="0"/>
    <n v="0"/>
    <n v="0"/>
    <s v="Stores"/>
  </r>
  <r>
    <n v="977"/>
    <s v="Blair"/>
    <s v="Bobbi"/>
    <x v="974"/>
    <x v="0"/>
    <x v="30"/>
    <x v="7"/>
    <x v="6"/>
    <x v="20"/>
    <x v="0"/>
    <x v="1"/>
    <n v="42.757865529999997"/>
    <x v="1"/>
    <x v="1"/>
    <x v="969"/>
    <x v="1"/>
    <x v="0"/>
    <n v="21.877526240000002"/>
    <n v="0.91156359333333348"/>
    <s v="Stores"/>
  </r>
  <r>
    <n v="978"/>
    <s v="Sherwood"/>
    <s v="Karrie"/>
    <x v="975"/>
    <x v="0"/>
    <x v="15"/>
    <x v="7"/>
    <x v="6"/>
    <x v="10"/>
    <x v="0"/>
    <x v="1"/>
    <n v="47.776706019999999"/>
    <x v="1"/>
    <x v="1"/>
    <x v="970"/>
    <x v="1"/>
    <x v="1"/>
    <n v="109.5550497"/>
    <n v="4.5647937374999996"/>
    <s v="Stores"/>
  </r>
  <r>
    <n v="979"/>
    <s v="Miguel"/>
    <s v="James"/>
    <x v="976"/>
    <x v="1"/>
    <x v="163"/>
    <x v="0"/>
    <x v="0"/>
    <x v="36"/>
    <x v="0"/>
    <x v="2"/>
    <n v="52.212475230000003"/>
    <x v="2"/>
    <x v="1"/>
    <x v="971"/>
    <x v="1"/>
    <x v="1"/>
    <n v="106.76285799999999"/>
    <n v="4.4484524166666661"/>
    <s v="Stores"/>
  </r>
  <r>
    <n v="980"/>
    <s v="Sherman"/>
    <s v="Richard"/>
    <x v="977"/>
    <x v="1"/>
    <x v="13"/>
    <x v="13"/>
    <x v="12"/>
    <x v="10"/>
    <x v="0"/>
    <x v="1"/>
    <n v="48.154055560000003"/>
    <x v="1"/>
    <x v="1"/>
    <x v="972"/>
    <x v="1"/>
    <x v="0"/>
    <n v="25.062971439999998"/>
    <n v="1.0442904766666665"/>
    <s v="Stores"/>
  </r>
  <r>
    <n v="981"/>
    <s v="Ambler"/>
    <s v="Mary"/>
    <x v="978"/>
    <x v="0"/>
    <x v="5"/>
    <x v="0"/>
    <x v="0"/>
    <x v="5"/>
    <x v="0"/>
    <x v="1"/>
    <n v="40.787995070000001"/>
    <x v="1"/>
    <x v="1"/>
    <x v="973"/>
    <x v="1"/>
    <x v="0"/>
    <n v="35.161964189999999"/>
    <n v="1.46508184125"/>
    <s v="Stores"/>
  </r>
  <r>
    <n v="982"/>
    <s v="Hyatt"/>
    <s v="James"/>
    <x v="979"/>
    <x v="1"/>
    <x v="4"/>
    <x v="13"/>
    <x v="12"/>
    <x v="4"/>
    <x v="0"/>
    <x v="0"/>
    <n v="32.24133621"/>
    <x v="0"/>
    <x v="1"/>
    <x v="974"/>
    <x v="1"/>
    <x v="0"/>
    <n v="17.487201049999999"/>
    <n v="0.72863337708333331"/>
    <s v="Stores"/>
  </r>
  <r>
    <n v="983"/>
    <s v="Darrell"/>
    <s v="Andre"/>
    <x v="980"/>
    <x v="1"/>
    <x v="63"/>
    <x v="7"/>
    <x v="6"/>
    <x v="29"/>
    <x v="0"/>
    <x v="2"/>
    <n v="51.602024530000001"/>
    <x v="2"/>
    <x v="1"/>
    <x v="975"/>
    <x v="1"/>
    <x v="2"/>
    <n v="60.398983260000001"/>
    <n v="2.5166243024999999"/>
    <s v="Stores"/>
  </r>
  <r>
    <n v="984"/>
    <s v="Lewis"/>
    <s v="Thomas"/>
    <x v="981"/>
    <x v="1"/>
    <x v="30"/>
    <x v="7"/>
    <x v="6"/>
    <x v="20"/>
    <x v="0"/>
    <x v="2"/>
    <n v="56.767690250000001"/>
    <x v="2"/>
    <x v="1"/>
    <x v="976"/>
    <x v="1"/>
    <x v="4"/>
    <n v="135.65324889999999"/>
    <n v="5.6522187041666658"/>
    <s v="Stores"/>
  </r>
  <r>
    <n v="985"/>
    <s v="Ramirez"/>
    <s v="Nancy"/>
    <x v="982"/>
    <x v="0"/>
    <x v="164"/>
    <x v="7"/>
    <x v="6"/>
    <x v="13"/>
    <x v="0"/>
    <x v="0"/>
    <n v="39.030126099999997"/>
    <x v="0"/>
    <x v="1"/>
    <x v="977"/>
    <x v="1"/>
    <x v="2"/>
    <n v="66.185332740000007"/>
    <n v="2.7577221975000001"/>
    <s v="Stores"/>
  </r>
  <r>
    <n v="986"/>
    <s v="Carballo"/>
    <s v="Robert"/>
    <x v="983"/>
    <x v="1"/>
    <x v="165"/>
    <x v="13"/>
    <x v="12"/>
    <x v="22"/>
    <x v="0"/>
    <x v="1"/>
    <n v="41.826888789999998"/>
    <x v="1"/>
    <x v="1"/>
    <x v="978"/>
    <x v="1"/>
    <x v="2"/>
    <n v="42.183930959999998"/>
    <n v="1.7576637899999998"/>
    <s v="Stores"/>
  </r>
  <r>
    <n v="987"/>
    <s v="Stein"/>
    <s v="Raymond"/>
    <x v="984"/>
    <x v="1"/>
    <x v="22"/>
    <x v="7"/>
    <x v="6"/>
    <x v="16"/>
    <x v="0"/>
    <x v="4"/>
    <n v="27.135641509999999"/>
    <x v="4"/>
    <x v="1"/>
    <x v="979"/>
    <x v="1"/>
    <x v="0"/>
    <n v="0"/>
    <n v="0"/>
    <s v="Stores"/>
  </r>
  <r>
    <n v="988"/>
    <s v="Williams"/>
    <s v="Irene"/>
    <x v="985"/>
    <x v="0"/>
    <x v="166"/>
    <x v="13"/>
    <x v="12"/>
    <x v="7"/>
    <x v="0"/>
    <x v="1"/>
    <n v="45.043537880000002"/>
    <x v="1"/>
    <x v="1"/>
    <x v="980"/>
    <x v="1"/>
    <x v="1"/>
    <n v="99.076702900000001"/>
    <n v="4.1281959541666664"/>
    <s v="Stores"/>
  </r>
  <r>
    <n v="989"/>
    <s v="Kephart"/>
    <s v="William"/>
    <x v="986"/>
    <x v="1"/>
    <x v="123"/>
    <x v="13"/>
    <x v="12"/>
    <x v="10"/>
    <x v="0"/>
    <x v="5"/>
    <n v="64.20161976"/>
    <x v="5"/>
    <x v="1"/>
    <x v="981"/>
    <x v="1"/>
    <x v="4"/>
    <n v="144.00053149999999"/>
    <n v="6.0000221458333325"/>
    <s v="Stores"/>
  </r>
  <r>
    <n v="990"/>
    <s v="Lewis"/>
    <s v="Betty"/>
    <x v="987"/>
    <x v="0"/>
    <x v="89"/>
    <x v="13"/>
    <x v="12"/>
    <x v="11"/>
    <x v="0"/>
    <x v="0"/>
    <n v="39.346659320000001"/>
    <x v="0"/>
    <x v="1"/>
    <x v="982"/>
    <x v="1"/>
    <x v="4"/>
    <n v="130.91826330000001"/>
    <n v="5.4549276375000009"/>
    <s v="Stores"/>
  </r>
  <r>
    <n v="991"/>
    <s v="Hirst"/>
    <s v="Tommy"/>
    <x v="988"/>
    <x v="1"/>
    <x v="144"/>
    <x v="13"/>
    <x v="12"/>
    <x v="10"/>
    <x v="0"/>
    <x v="0"/>
    <n v="36.715934060000002"/>
    <x v="0"/>
    <x v="0"/>
    <x v="983"/>
    <x v="0"/>
    <x v="2"/>
    <n v="42.425060670000001"/>
    <n v="1.7677108612500001"/>
    <s v="Stores"/>
  </r>
  <r>
    <n v="992"/>
    <s v="Vera"/>
    <s v="Cynthia"/>
    <x v="989"/>
    <x v="0"/>
    <x v="74"/>
    <x v="7"/>
    <x v="6"/>
    <x v="25"/>
    <x v="0"/>
    <x v="4"/>
    <n v="27.94062134"/>
    <x v="4"/>
    <x v="1"/>
    <x v="984"/>
    <x v="1"/>
    <x v="0"/>
    <n v="6.171237541"/>
    <n v="0.25713489754166668"/>
    <s v="Stores"/>
  </r>
  <r>
    <n v="993"/>
    <s v="Andrew"/>
    <s v="Sparkle"/>
    <x v="990"/>
    <x v="0"/>
    <x v="25"/>
    <x v="13"/>
    <x v="12"/>
    <x v="3"/>
    <x v="0"/>
    <x v="0"/>
    <n v="30.95505228"/>
    <x v="0"/>
    <x v="1"/>
    <x v="985"/>
    <x v="1"/>
    <x v="0"/>
    <n v="34.711734540000002"/>
    <n v="1.4463222725"/>
    <s v="Stores"/>
  </r>
  <r>
    <n v="994"/>
    <s v="Heredia"/>
    <s v="Janet"/>
    <x v="991"/>
    <x v="0"/>
    <x v="41"/>
    <x v="13"/>
    <x v="12"/>
    <x v="23"/>
    <x v="0"/>
    <x v="1"/>
    <n v="41.518399469999999"/>
    <x v="1"/>
    <x v="0"/>
    <x v="986"/>
    <x v="0"/>
    <x v="0"/>
    <n v="36.556923189999999"/>
    <n v="1.5232051329166667"/>
    <s v="Stores"/>
  </r>
  <r>
    <n v="995"/>
    <s v="Venuti"/>
    <s v="Theresa"/>
    <x v="992"/>
    <x v="0"/>
    <x v="146"/>
    <x v="13"/>
    <x v="12"/>
    <x v="3"/>
    <x v="0"/>
    <x v="0"/>
    <n v="35.888002460000003"/>
    <x v="0"/>
    <x v="1"/>
    <x v="987"/>
    <x v="1"/>
    <x v="2"/>
    <n v="54.353351709999998"/>
    <n v="2.2647229879166666"/>
    <s v="Stores"/>
  </r>
  <r>
    <n v="996"/>
    <s v="Adame"/>
    <s v="Crystal"/>
    <x v="993"/>
    <x v="0"/>
    <x v="40"/>
    <x v="7"/>
    <x v="6"/>
    <x v="20"/>
    <x v="0"/>
    <x v="4"/>
    <n v="21.828963389999998"/>
    <x v="4"/>
    <x v="1"/>
    <x v="988"/>
    <x v="1"/>
    <x v="0"/>
    <n v="0"/>
    <n v="0"/>
    <s v="Stores"/>
  </r>
  <r>
    <n v="997"/>
    <s v="Ratcliff"/>
    <s v="Collin"/>
    <x v="994"/>
    <x v="1"/>
    <x v="167"/>
    <x v="0"/>
    <x v="0"/>
    <x v="37"/>
    <x v="0"/>
    <x v="1"/>
    <n v="41.03578899"/>
    <x v="1"/>
    <x v="0"/>
    <x v="989"/>
    <x v="0"/>
    <x v="0"/>
    <n v="16.994451850000001"/>
    <n v="0.70810216041666674"/>
    <s v="Stores"/>
  </r>
  <r>
    <n v="998"/>
    <s v="Reider"/>
    <s v="Juliana"/>
    <x v="995"/>
    <x v="0"/>
    <x v="168"/>
    <x v="7"/>
    <x v="6"/>
    <x v="18"/>
    <x v="0"/>
    <x v="1"/>
    <n v="42.010127959999998"/>
    <x v="1"/>
    <x v="1"/>
    <x v="990"/>
    <x v="1"/>
    <x v="2"/>
    <n v="74.30506742"/>
    <n v="3.0960444758333332"/>
    <s v="Stores"/>
  </r>
  <r>
    <n v="999"/>
    <s v="Madera"/>
    <s v="Emogene"/>
    <x v="996"/>
    <x v="0"/>
    <x v="5"/>
    <x v="0"/>
    <x v="0"/>
    <x v="5"/>
    <x v="0"/>
    <x v="0"/>
    <n v="39.431722550000003"/>
    <x v="0"/>
    <x v="1"/>
    <x v="991"/>
    <x v="1"/>
    <x v="1"/>
    <n v="88.219285799999994"/>
    <n v="3.6758035749999998"/>
    <s v="Stores"/>
  </r>
  <r>
    <n v="1000"/>
    <s v="Norris"/>
    <s v="Stella"/>
    <x v="997"/>
    <x v="0"/>
    <x v="29"/>
    <x v="13"/>
    <x v="12"/>
    <x v="3"/>
    <x v="0"/>
    <x v="1"/>
    <n v="45.111588930000003"/>
    <x v="1"/>
    <x v="0"/>
    <x v="992"/>
    <x v="0"/>
    <x v="1"/>
    <n v="104.3697677"/>
    <n v="4.3487403208333335"/>
    <s v="Stores"/>
  </r>
  <r>
    <n v="1001"/>
    <s v="Gauthier"/>
    <s v="Michael"/>
    <x v="998"/>
    <x v="1"/>
    <x v="88"/>
    <x v="13"/>
    <x v="12"/>
    <x v="7"/>
    <x v="0"/>
    <x v="4"/>
    <n v="25.974841820000002"/>
    <x v="4"/>
    <x v="1"/>
    <x v="993"/>
    <x v="1"/>
    <x v="0"/>
    <n v="0"/>
    <n v="0"/>
    <s v="Stores"/>
  </r>
  <r>
    <n v="1002"/>
    <s v="Johnson"/>
    <s v="Dee"/>
    <x v="999"/>
    <x v="0"/>
    <x v="5"/>
    <x v="0"/>
    <x v="0"/>
    <x v="5"/>
    <x v="0"/>
    <x v="2"/>
    <n v="56.92322952"/>
    <x v="2"/>
    <x v="1"/>
    <x v="994"/>
    <x v="1"/>
    <x v="4"/>
    <n v="152.8880187"/>
    <n v="6.3703341124999993"/>
    <s v="Stores"/>
  </r>
  <r>
    <n v="1003"/>
    <s v="Lust"/>
    <s v="Matthew"/>
    <x v="1000"/>
    <x v="1"/>
    <x v="5"/>
    <x v="0"/>
    <x v="0"/>
    <x v="5"/>
    <x v="0"/>
    <x v="0"/>
    <n v="34.563959619999999"/>
    <x v="0"/>
    <x v="1"/>
    <x v="995"/>
    <x v="1"/>
    <x v="0"/>
    <n v="20.92392117"/>
    <n v="0.87183004874999992"/>
    <s v="Stores"/>
  </r>
  <r>
    <n v="1004"/>
    <s v="Forsyth"/>
    <s v="Stanley"/>
    <x v="1001"/>
    <x v="1"/>
    <x v="5"/>
    <x v="0"/>
    <x v="0"/>
    <x v="5"/>
    <x v="0"/>
    <x v="0"/>
    <n v="31.418303739999999"/>
    <x v="0"/>
    <x v="1"/>
    <x v="996"/>
    <x v="1"/>
    <x v="0"/>
    <n v="22.414792630000001"/>
    <n v="0.93394969291666674"/>
    <s v="Stores"/>
  </r>
  <r>
    <n v="1005"/>
    <s v="Hodge"/>
    <s v="Denese"/>
    <x v="1002"/>
    <x v="0"/>
    <x v="76"/>
    <x v="7"/>
    <x v="6"/>
    <x v="1"/>
    <x v="0"/>
    <x v="4"/>
    <n v="27.108359650000001"/>
    <x v="4"/>
    <x v="1"/>
    <x v="997"/>
    <x v="1"/>
    <x v="0"/>
    <n v="0"/>
    <n v="0"/>
    <s v="Stores"/>
  </r>
  <r>
    <n v="1006"/>
    <s v="Carter"/>
    <s v="Juan"/>
    <x v="1003"/>
    <x v="1"/>
    <x v="3"/>
    <x v="13"/>
    <x v="12"/>
    <x v="3"/>
    <x v="0"/>
    <x v="2"/>
    <n v="53.069460970000002"/>
    <x v="2"/>
    <x v="0"/>
    <x v="998"/>
    <x v="0"/>
    <x v="2"/>
    <n v="61.400268269999998"/>
    <n v="2.5583445112500001"/>
    <s v="Stores"/>
  </r>
  <r>
    <n v="1007"/>
    <s v="Cope"/>
    <s v="Rosemary"/>
    <x v="1004"/>
    <x v="0"/>
    <x v="20"/>
    <x v="13"/>
    <x v="12"/>
    <x v="14"/>
    <x v="0"/>
    <x v="3"/>
    <n v="13.29298015"/>
    <x v="3"/>
    <x v="1"/>
    <x v="999"/>
    <x v="1"/>
    <x v="0"/>
    <n v="0"/>
    <n v="0"/>
    <s v="Stores"/>
  </r>
  <r>
    <n v="1008"/>
    <s v="Wolf"/>
    <s v="James"/>
    <x v="1005"/>
    <x v="1"/>
    <x v="13"/>
    <x v="13"/>
    <x v="12"/>
    <x v="10"/>
    <x v="0"/>
    <x v="1"/>
    <n v="49.644275260000001"/>
    <x v="1"/>
    <x v="1"/>
    <x v="1000"/>
    <x v="1"/>
    <x v="2"/>
    <n v="58.866086230000001"/>
    <n v="2.4527535929166668"/>
    <s v="Stores"/>
  </r>
  <r>
    <n v="1009"/>
    <s v="Estrada"/>
    <s v="Susan"/>
    <x v="1006"/>
    <x v="0"/>
    <x v="16"/>
    <x v="7"/>
    <x v="6"/>
    <x v="12"/>
    <x v="0"/>
    <x v="0"/>
    <n v="33.080393340000001"/>
    <x v="0"/>
    <x v="1"/>
    <x v="1001"/>
    <x v="1"/>
    <x v="0"/>
    <n v="6.7930289970000004"/>
    <n v="0.28304287487500002"/>
    <s v="Stores"/>
  </r>
  <r>
    <n v="1010"/>
    <s v="Bartling"/>
    <s v="Luigi"/>
    <x v="1007"/>
    <x v="1"/>
    <x v="169"/>
    <x v="7"/>
    <x v="6"/>
    <x v="20"/>
    <x v="0"/>
    <x v="1"/>
    <n v="46.244123420000001"/>
    <x v="1"/>
    <x v="1"/>
    <x v="1002"/>
    <x v="1"/>
    <x v="2"/>
    <n v="78.178012890000005"/>
    <n v="3.2574172037500002"/>
    <s v="Stores"/>
  </r>
  <r>
    <n v="1011"/>
    <s v="Neely"/>
    <s v="Maria"/>
    <x v="1008"/>
    <x v="0"/>
    <x v="5"/>
    <x v="0"/>
    <x v="0"/>
    <x v="5"/>
    <x v="0"/>
    <x v="0"/>
    <n v="36.442745719999998"/>
    <x v="0"/>
    <x v="1"/>
    <x v="1003"/>
    <x v="1"/>
    <x v="2"/>
    <n v="56.188378229999998"/>
    <n v="2.3411824262500001"/>
    <s v="Stores"/>
  </r>
  <r>
    <n v="1012"/>
    <s v="Gifford"/>
    <s v="Thomas"/>
    <x v="1009"/>
    <x v="1"/>
    <x v="3"/>
    <x v="13"/>
    <x v="12"/>
    <x v="3"/>
    <x v="0"/>
    <x v="1"/>
    <n v="49.607334479999999"/>
    <x v="1"/>
    <x v="1"/>
    <x v="1004"/>
    <x v="1"/>
    <x v="1"/>
    <n v="101.3075858"/>
    <n v="4.221149408333333"/>
    <s v="Stores"/>
  </r>
  <r>
    <n v="1013"/>
    <s v="Peterson"/>
    <s v="Earnest"/>
    <x v="1010"/>
    <x v="1"/>
    <x v="5"/>
    <x v="0"/>
    <x v="0"/>
    <x v="5"/>
    <x v="0"/>
    <x v="1"/>
    <n v="41.943155160000003"/>
    <x v="1"/>
    <x v="0"/>
    <x v="1005"/>
    <x v="0"/>
    <x v="2"/>
    <n v="60.057450639999999"/>
    <n v="2.5023937766666666"/>
    <s v="Stores"/>
  </r>
  <r>
    <n v="1014"/>
    <s v="Jackson"/>
    <s v="Christopher"/>
    <x v="1011"/>
    <x v="1"/>
    <x v="3"/>
    <x v="13"/>
    <x v="12"/>
    <x v="3"/>
    <x v="0"/>
    <x v="1"/>
    <n v="47.473080080000003"/>
    <x v="1"/>
    <x v="0"/>
    <x v="1006"/>
    <x v="0"/>
    <x v="2"/>
    <n v="59.174827870000001"/>
    <n v="2.4656178279166667"/>
    <s v="Stores"/>
  </r>
  <r>
    <n v="1015"/>
    <s v="Vasquez"/>
    <s v="Virginia"/>
    <x v="1012"/>
    <x v="0"/>
    <x v="22"/>
    <x v="7"/>
    <x v="6"/>
    <x v="16"/>
    <x v="0"/>
    <x v="4"/>
    <n v="25.341731540000001"/>
    <x v="4"/>
    <x v="0"/>
    <x v="1007"/>
    <x v="0"/>
    <x v="0"/>
    <n v="25.91169579"/>
    <n v="1.0796539912500001"/>
    <s v="Stores"/>
  </r>
  <r>
    <n v="1016"/>
    <s v="Morin"/>
    <s v="Matthew"/>
    <x v="1013"/>
    <x v="1"/>
    <x v="51"/>
    <x v="13"/>
    <x v="12"/>
    <x v="26"/>
    <x v="0"/>
    <x v="1"/>
    <n v="41.908895680000001"/>
    <x v="1"/>
    <x v="0"/>
    <x v="1008"/>
    <x v="0"/>
    <x v="2"/>
    <n v="45.495637039999998"/>
    <n v="1.8956515433333334"/>
    <s v="Stores"/>
  </r>
  <r>
    <n v="1017"/>
    <s v="Easter"/>
    <s v="Roger"/>
    <x v="1014"/>
    <x v="1"/>
    <x v="60"/>
    <x v="13"/>
    <x v="12"/>
    <x v="27"/>
    <x v="0"/>
    <x v="2"/>
    <n v="53.450242520000003"/>
    <x v="2"/>
    <x v="1"/>
    <x v="1009"/>
    <x v="1"/>
    <x v="2"/>
    <n v="64.030937289999997"/>
    <n v="2.6679557204166664"/>
    <s v="Stores"/>
  </r>
  <r>
    <n v="1018"/>
    <s v="Martin"/>
    <s v="Joyce"/>
    <x v="1015"/>
    <x v="0"/>
    <x v="3"/>
    <x v="13"/>
    <x v="12"/>
    <x v="3"/>
    <x v="0"/>
    <x v="2"/>
    <n v="51.97184627"/>
    <x v="2"/>
    <x v="1"/>
    <x v="1010"/>
    <x v="1"/>
    <x v="4"/>
    <n v="146.85897"/>
    <n v="6.11912375"/>
    <s v="Stores"/>
  </r>
  <r>
    <n v="1019"/>
    <s v="Thomas"/>
    <s v="Helen"/>
    <x v="1016"/>
    <x v="0"/>
    <x v="30"/>
    <x v="7"/>
    <x v="6"/>
    <x v="20"/>
    <x v="0"/>
    <x v="2"/>
    <n v="58.113888920000001"/>
    <x v="2"/>
    <x v="1"/>
    <x v="1011"/>
    <x v="1"/>
    <x v="4"/>
    <n v="139.8457066"/>
    <n v="5.8269044416666667"/>
    <s v="Stores"/>
  </r>
  <r>
    <n v="1020"/>
    <s v="Clark"/>
    <s v="Richard"/>
    <x v="1017"/>
    <x v="1"/>
    <x v="0"/>
    <x v="7"/>
    <x v="6"/>
    <x v="0"/>
    <x v="0"/>
    <x v="0"/>
    <n v="38.999591789999997"/>
    <x v="0"/>
    <x v="1"/>
    <x v="1012"/>
    <x v="1"/>
    <x v="2"/>
    <n v="59.083136019999998"/>
    <n v="2.4617973341666666"/>
    <s v="Stores"/>
  </r>
  <r>
    <n v="1021"/>
    <s v="McCarty"/>
    <s v="Joyce"/>
    <x v="1018"/>
    <x v="0"/>
    <x v="3"/>
    <x v="13"/>
    <x v="12"/>
    <x v="3"/>
    <x v="0"/>
    <x v="0"/>
    <n v="36.308486449999997"/>
    <x v="0"/>
    <x v="0"/>
    <x v="1013"/>
    <x v="0"/>
    <x v="2"/>
    <n v="44.019133459999999"/>
    <n v="1.8341305608333331"/>
    <s v="Stores"/>
  </r>
  <r>
    <n v="1022"/>
    <s v="Martin"/>
    <s v="Ricardo"/>
    <x v="1019"/>
    <x v="1"/>
    <x v="5"/>
    <x v="0"/>
    <x v="0"/>
    <x v="5"/>
    <x v="0"/>
    <x v="4"/>
    <n v="24.510059609999999"/>
    <x v="4"/>
    <x v="1"/>
    <x v="1014"/>
    <x v="1"/>
    <x v="0"/>
    <n v="8.4825131680000005"/>
    <n v="0.35343804866666673"/>
    <s v="Stores"/>
  </r>
  <r>
    <n v="1023"/>
    <s v="Pippin"/>
    <s v="Gonzalo"/>
    <x v="1020"/>
    <x v="1"/>
    <x v="4"/>
    <x v="13"/>
    <x v="12"/>
    <x v="4"/>
    <x v="0"/>
    <x v="1"/>
    <n v="48.368054909999998"/>
    <x v="1"/>
    <x v="1"/>
    <x v="1015"/>
    <x v="1"/>
    <x v="4"/>
    <n v="147.497401"/>
    <n v="6.1457250416666662"/>
    <s v="Stores"/>
  </r>
  <r>
    <n v="1024"/>
    <s v="Laughlin"/>
    <s v="Keith"/>
    <x v="1021"/>
    <x v="1"/>
    <x v="170"/>
    <x v="7"/>
    <x v="6"/>
    <x v="25"/>
    <x v="0"/>
    <x v="2"/>
    <n v="53.80100676"/>
    <x v="2"/>
    <x v="0"/>
    <x v="1016"/>
    <x v="0"/>
    <x v="3"/>
    <n v="161.18967319999999"/>
    <n v="6.7162363833333334"/>
    <s v="Stores"/>
  </r>
  <r>
    <n v="1025"/>
    <s v="Brown"/>
    <s v="James"/>
    <x v="833"/>
    <x v="1"/>
    <x v="5"/>
    <x v="0"/>
    <x v="0"/>
    <x v="5"/>
    <x v="0"/>
    <x v="4"/>
    <n v="22.12468337"/>
    <x v="4"/>
    <x v="1"/>
    <x v="1017"/>
    <x v="1"/>
    <x v="0"/>
    <n v="0"/>
    <n v="0"/>
    <s v="Stores"/>
  </r>
  <r>
    <n v="1026"/>
    <s v="Norton"/>
    <s v="Jack"/>
    <x v="1022"/>
    <x v="1"/>
    <x v="18"/>
    <x v="7"/>
    <x v="6"/>
    <x v="1"/>
    <x v="0"/>
    <x v="0"/>
    <n v="36.889181860000001"/>
    <x v="0"/>
    <x v="1"/>
    <x v="1018"/>
    <x v="1"/>
    <x v="0"/>
    <n v="27.244316529999999"/>
    <n v="1.1351798554166668"/>
    <s v="Stores"/>
  </r>
  <r>
    <n v="1027"/>
    <s v="Roberts"/>
    <s v="Barbara"/>
    <x v="1023"/>
    <x v="0"/>
    <x v="5"/>
    <x v="0"/>
    <x v="0"/>
    <x v="5"/>
    <x v="0"/>
    <x v="2"/>
    <n v="52.497376770000002"/>
    <x v="2"/>
    <x v="1"/>
    <x v="1019"/>
    <x v="1"/>
    <x v="1"/>
    <n v="97.108381309999999"/>
    <n v="4.046182554583333"/>
    <s v="Stores"/>
  </r>
  <r>
    <n v="1028"/>
    <s v="Revels"/>
    <s v="Daniel"/>
    <x v="1024"/>
    <x v="1"/>
    <x v="75"/>
    <x v="7"/>
    <x v="6"/>
    <x v="24"/>
    <x v="0"/>
    <x v="0"/>
    <n v="36.347133049999997"/>
    <x v="0"/>
    <x v="1"/>
    <x v="1020"/>
    <x v="1"/>
    <x v="0"/>
    <n v="0"/>
    <n v="0"/>
    <s v="Stores"/>
  </r>
  <r>
    <n v="1029"/>
    <s v="Chastain"/>
    <s v="Casey"/>
    <x v="1025"/>
    <x v="1"/>
    <x v="30"/>
    <x v="7"/>
    <x v="6"/>
    <x v="20"/>
    <x v="0"/>
    <x v="4"/>
    <n v="23.94592505"/>
    <x v="4"/>
    <x v="1"/>
    <x v="1021"/>
    <x v="1"/>
    <x v="0"/>
    <n v="0"/>
    <n v="0"/>
    <s v="Stores"/>
  </r>
  <r>
    <n v="1030"/>
    <s v="Lynde"/>
    <s v="John"/>
    <x v="1026"/>
    <x v="1"/>
    <x v="5"/>
    <x v="0"/>
    <x v="0"/>
    <x v="5"/>
    <x v="0"/>
    <x v="4"/>
    <n v="24.979507980000001"/>
    <x v="4"/>
    <x v="1"/>
    <x v="1022"/>
    <x v="1"/>
    <x v="0"/>
    <n v="0"/>
    <n v="0"/>
    <s v="Stores"/>
  </r>
  <r>
    <n v="1031"/>
    <s v="Steiner"/>
    <s v="Trevor"/>
    <x v="1027"/>
    <x v="1"/>
    <x v="7"/>
    <x v="13"/>
    <x v="12"/>
    <x v="7"/>
    <x v="0"/>
    <x v="2"/>
    <n v="56.099117300000003"/>
    <x v="2"/>
    <x v="1"/>
    <x v="1023"/>
    <x v="1"/>
    <x v="4"/>
    <n v="135.6407423"/>
    <n v="5.6516975958333333"/>
    <s v="Stores"/>
  </r>
  <r>
    <n v="1032"/>
    <s v="Williams"/>
    <s v="Gary"/>
    <x v="1028"/>
    <x v="1"/>
    <x v="8"/>
    <x v="13"/>
    <x v="12"/>
    <x v="8"/>
    <x v="0"/>
    <x v="0"/>
    <n v="35.521751029999997"/>
    <x v="0"/>
    <x v="1"/>
    <x v="1024"/>
    <x v="1"/>
    <x v="0"/>
    <n v="31.274401090000001"/>
    <n v="1.3031000454166666"/>
    <s v="Stores"/>
  </r>
  <r>
    <n v="1033"/>
    <s v="Mendez"/>
    <s v="Carole"/>
    <x v="1029"/>
    <x v="0"/>
    <x v="138"/>
    <x v="7"/>
    <x v="6"/>
    <x v="20"/>
    <x v="0"/>
    <x v="0"/>
    <n v="33.939039340000001"/>
    <x v="0"/>
    <x v="1"/>
    <x v="1025"/>
    <x v="1"/>
    <x v="0"/>
    <n v="5.3177131729999996"/>
    <n v="0.22157138220833333"/>
    <s v="Stores"/>
  </r>
  <r>
    <n v="1034"/>
    <s v="Tyson"/>
    <s v="Ray"/>
    <x v="1030"/>
    <x v="1"/>
    <x v="3"/>
    <x v="13"/>
    <x v="12"/>
    <x v="3"/>
    <x v="0"/>
    <x v="1"/>
    <n v="42.242153459999997"/>
    <x v="1"/>
    <x v="1"/>
    <x v="1026"/>
    <x v="5"/>
    <x v="2"/>
    <n v="42.633856780000002"/>
    <n v="1.7764106991666668"/>
    <s v="Stores"/>
  </r>
  <r>
    <n v="1035"/>
    <s v="Hall"/>
    <s v="William"/>
    <x v="1031"/>
    <x v="1"/>
    <x v="116"/>
    <x v="7"/>
    <x v="6"/>
    <x v="1"/>
    <x v="0"/>
    <x v="0"/>
    <n v="38.680163610000001"/>
    <x v="0"/>
    <x v="0"/>
    <x v="1027"/>
    <x v="0"/>
    <x v="2"/>
    <n v="49.856706549999998"/>
    <n v="2.0773627729166666"/>
    <s v="Stores"/>
  </r>
  <r>
    <n v="1036"/>
    <s v="Attebery"/>
    <s v="Gene"/>
    <x v="1032"/>
    <x v="1"/>
    <x v="5"/>
    <x v="0"/>
    <x v="0"/>
    <x v="5"/>
    <x v="0"/>
    <x v="4"/>
    <n v="29.36159546"/>
    <x v="4"/>
    <x v="1"/>
    <x v="1028"/>
    <x v="1"/>
    <x v="0"/>
    <n v="0"/>
    <n v="0"/>
    <s v="Stores"/>
  </r>
  <r>
    <n v="1037"/>
    <s v="Allen"/>
    <s v="Christopher"/>
    <x v="1033"/>
    <x v="1"/>
    <x v="148"/>
    <x v="13"/>
    <x v="12"/>
    <x v="7"/>
    <x v="0"/>
    <x v="2"/>
    <n v="51.326560800000003"/>
    <x v="2"/>
    <x v="0"/>
    <x v="1029"/>
    <x v="0"/>
    <x v="4"/>
    <n v="137.79614459999999"/>
    <n v="5.7415060249999996"/>
    <s v="Stores"/>
  </r>
  <r>
    <n v="1038"/>
    <s v="Hart"/>
    <s v="Ricardo"/>
    <x v="1034"/>
    <x v="1"/>
    <x v="20"/>
    <x v="13"/>
    <x v="12"/>
    <x v="14"/>
    <x v="0"/>
    <x v="1"/>
    <n v="42.021279980000003"/>
    <x v="1"/>
    <x v="0"/>
    <x v="1030"/>
    <x v="0"/>
    <x v="0"/>
    <n v="25.776129730000001"/>
    <n v="1.0740054054166668"/>
    <s v="Stores"/>
  </r>
  <r>
    <n v="1039"/>
    <s v="Hidalgo"/>
    <s v="Miriam"/>
    <x v="1035"/>
    <x v="0"/>
    <x v="3"/>
    <x v="13"/>
    <x v="12"/>
    <x v="3"/>
    <x v="0"/>
    <x v="5"/>
    <n v="64.892377319999994"/>
    <x v="5"/>
    <x v="1"/>
    <x v="1031"/>
    <x v="1"/>
    <x v="3"/>
    <n v="195.1734142"/>
    <n v="8.1322255916666659"/>
    <s v="Stores"/>
  </r>
  <r>
    <n v="1040"/>
    <s v="Lovell"/>
    <s v="Tammy"/>
    <x v="1036"/>
    <x v="0"/>
    <x v="11"/>
    <x v="7"/>
    <x v="6"/>
    <x v="1"/>
    <x v="0"/>
    <x v="0"/>
    <n v="35.919124879999998"/>
    <x v="0"/>
    <x v="0"/>
    <x v="1032"/>
    <x v="0"/>
    <x v="1"/>
    <n v="84.450162629999994"/>
    <n v="3.5187567762499996"/>
    <s v="Stores"/>
  </r>
  <r>
    <n v="1041"/>
    <s v="Huang"/>
    <s v="Victor"/>
    <x v="1037"/>
    <x v="1"/>
    <x v="5"/>
    <x v="0"/>
    <x v="0"/>
    <x v="5"/>
    <x v="0"/>
    <x v="1"/>
    <n v="42.216496489999997"/>
    <x v="1"/>
    <x v="0"/>
    <x v="1033"/>
    <x v="0"/>
    <x v="1"/>
    <n v="81.270153519999994"/>
    <n v="3.3862563966666661"/>
    <s v="Stores"/>
  </r>
  <r>
    <n v="1042"/>
    <s v="Fisher"/>
    <s v="Terry"/>
    <x v="1038"/>
    <x v="1"/>
    <x v="7"/>
    <x v="13"/>
    <x v="12"/>
    <x v="7"/>
    <x v="0"/>
    <x v="1"/>
    <n v="40.489182909999997"/>
    <x v="1"/>
    <x v="0"/>
    <x v="1034"/>
    <x v="0"/>
    <x v="0"/>
    <n v="29.986201250000001"/>
    <n v="1.2494250520833334"/>
    <s v="Stores"/>
  </r>
  <r>
    <n v="1043"/>
    <s v="Stuart"/>
    <s v="Katherine"/>
    <x v="1039"/>
    <x v="0"/>
    <x v="5"/>
    <x v="0"/>
    <x v="0"/>
    <x v="5"/>
    <x v="0"/>
    <x v="1"/>
    <n v="45.997084649999998"/>
    <x v="1"/>
    <x v="1"/>
    <x v="1035"/>
    <x v="1"/>
    <x v="1"/>
    <n v="100.0043376"/>
    <n v="4.1668474"/>
    <s v="Stores"/>
  </r>
  <r>
    <n v="1044"/>
    <s v="Blanco"/>
    <s v="Marianna"/>
    <x v="1040"/>
    <x v="0"/>
    <x v="106"/>
    <x v="7"/>
    <x v="6"/>
    <x v="13"/>
    <x v="0"/>
    <x v="5"/>
    <n v="64.450222389999993"/>
    <x v="5"/>
    <x v="1"/>
    <x v="1036"/>
    <x v="1"/>
    <x v="5"/>
    <n v="216.97612620000001"/>
    <n v="9.0406719249999998"/>
    <s v="Stores"/>
  </r>
  <r>
    <n v="1045"/>
    <s v="Isabel"/>
    <s v="Diane"/>
    <x v="1041"/>
    <x v="0"/>
    <x v="3"/>
    <x v="13"/>
    <x v="12"/>
    <x v="3"/>
    <x v="0"/>
    <x v="0"/>
    <n v="33.081398669999999"/>
    <x v="0"/>
    <x v="1"/>
    <x v="1037"/>
    <x v="1"/>
    <x v="0"/>
    <n v="24.427124020000001"/>
    <n v="1.0177968341666668"/>
    <s v="Stores"/>
  </r>
  <r>
    <n v="1046"/>
    <s v="Dale"/>
    <s v="James"/>
    <x v="1042"/>
    <x v="1"/>
    <x v="83"/>
    <x v="7"/>
    <x v="6"/>
    <x v="13"/>
    <x v="0"/>
    <x v="1"/>
    <n v="47.57691019"/>
    <x v="1"/>
    <x v="0"/>
    <x v="1038"/>
    <x v="0"/>
    <x v="0"/>
    <n v="37.895473299999999"/>
    <n v="1.5789780541666665"/>
    <s v="Stores"/>
  </r>
  <r>
    <n v="1047"/>
    <s v="Logsdon"/>
    <s v="Matt"/>
    <x v="1043"/>
    <x v="1"/>
    <x v="4"/>
    <x v="13"/>
    <x v="12"/>
    <x v="4"/>
    <x v="0"/>
    <x v="2"/>
    <n v="57.263255839999999"/>
    <x v="2"/>
    <x v="1"/>
    <x v="1039"/>
    <x v="1"/>
    <x v="1"/>
    <n v="101.5052731"/>
    <n v="4.2293863791666668"/>
    <s v="Stores"/>
  </r>
  <r>
    <n v="1048"/>
    <s v="Dan"/>
    <s v="Thomas"/>
    <x v="1044"/>
    <x v="1"/>
    <x v="97"/>
    <x v="7"/>
    <x v="6"/>
    <x v="19"/>
    <x v="0"/>
    <x v="1"/>
    <n v="47.453638060000003"/>
    <x v="1"/>
    <x v="0"/>
    <x v="1040"/>
    <x v="0"/>
    <x v="1"/>
    <n v="106.22113109999999"/>
    <n v="4.4258804624999994"/>
    <s v="Stores"/>
  </r>
  <r>
    <n v="1049"/>
    <s v="Parker"/>
    <s v="Kenneth"/>
    <x v="1045"/>
    <x v="1"/>
    <x v="5"/>
    <x v="0"/>
    <x v="0"/>
    <x v="5"/>
    <x v="0"/>
    <x v="4"/>
    <n v="22.16060775"/>
    <x v="4"/>
    <x v="1"/>
    <x v="1041"/>
    <x v="1"/>
    <x v="0"/>
    <n v="0"/>
    <n v="0"/>
    <s v="Stores"/>
  </r>
  <r>
    <n v="1050"/>
    <s v="Hicks"/>
    <s v="Dwight"/>
    <x v="1046"/>
    <x v="1"/>
    <x v="7"/>
    <x v="13"/>
    <x v="12"/>
    <x v="7"/>
    <x v="0"/>
    <x v="2"/>
    <n v="51.55476015"/>
    <x v="2"/>
    <x v="1"/>
    <x v="1042"/>
    <x v="1"/>
    <x v="2"/>
    <n v="58.721286970000001"/>
    <n v="2.4467202904166667"/>
    <s v="Stores"/>
  </r>
  <r>
    <n v="1051"/>
    <s v="Colmenero"/>
    <s v="Larry"/>
    <x v="1047"/>
    <x v="1"/>
    <x v="108"/>
    <x v="7"/>
    <x v="6"/>
    <x v="1"/>
    <x v="0"/>
    <x v="1"/>
    <n v="46.967315900000003"/>
    <x v="1"/>
    <x v="1"/>
    <x v="1043"/>
    <x v="1"/>
    <x v="0"/>
    <n v="39.500609730000001"/>
    <n v="1.6458587387500001"/>
    <s v="Stores"/>
  </r>
  <r>
    <n v="1052"/>
    <s v="Hodgin"/>
    <s v="Rachael"/>
    <x v="1048"/>
    <x v="0"/>
    <x v="26"/>
    <x v="7"/>
    <x v="6"/>
    <x v="1"/>
    <x v="0"/>
    <x v="4"/>
    <n v="26.65790204"/>
    <x v="4"/>
    <x v="1"/>
    <x v="1044"/>
    <x v="1"/>
    <x v="0"/>
    <n v="0"/>
    <n v="0"/>
    <s v="Stores"/>
  </r>
  <r>
    <n v="1053"/>
    <s v="McLaughlin"/>
    <s v="Ruby"/>
    <x v="1049"/>
    <x v="0"/>
    <x v="5"/>
    <x v="7"/>
    <x v="6"/>
    <x v="5"/>
    <x v="0"/>
    <x v="0"/>
    <n v="33.883242930000002"/>
    <x v="0"/>
    <x v="1"/>
    <x v="1045"/>
    <x v="1"/>
    <x v="0"/>
    <n v="36.356089859999997"/>
    <n v="1.5148370775"/>
    <s v="Stores"/>
  </r>
  <r>
    <n v="1054"/>
    <s v="Zamora"/>
    <s v="Stanley"/>
    <x v="1050"/>
    <x v="1"/>
    <x v="3"/>
    <x v="13"/>
    <x v="12"/>
    <x v="3"/>
    <x v="0"/>
    <x v="1"/>
    <n v="44.789063800000001"/>
    <x v="1"/>
    <x v="0"/>
    <x v="1046"/>
    <x v="0"/>
    <x v="2"/>
    <n v="63.694934340000003"/>
    <n v="2.6539555975"/>
    <s v="Stores"/>
  </r>
  <r>
    <n v="1055"/>
    <s v="Cooper"/>
    <s v="Katherine"/>
    <x v="1051"/>
    <x v="0"/>
    <x v="3"/>
    <x v="13"/>
    <x v="12"/>
    <x v="3"/>
    <x v="0"/>
    <x v="1"/>
    <n v="42.338449760000003"/>
    <x v="1"/>
    <x v="1"/>
    <x v="1047"/>
    <x v="1"/>
    <x v="2"/>
    <n v="66.805458169999994"/>
    <n v="2.7835607570833329"/>
    <s v="Stores"/>
  </r>
  <r>
    <n v="1056"/>
    <s v="Kaminski"/>
    <s v="Laura"/>
    <x v="1052"/>
    <x v="0"/>
    <x v="91"/>
    <x v="13"/>
    <x v="12"/>
    <x v="25"/>
    <x v="0"/>
    <x v="5"/>
    <n v="65.206359160000005"/>
    <x v="5"/>
    <x v="1"/>
    <x v="1048"/>
    <x v="1"/>
    <x v="5"/>
    <n v="208.8201656"/>
    <n v="8.7008402333333326"/>
    <s v="Stores"/>
  </r>
  <r>
    <n v="1057"/>
    <s v="Paulk"/>
    <s v="Darlene"/>
    <x v="1053"/>
    <x v="0"/>
    <x v="3"/>
    <x v="13"/>
    <x v="12"/>
    <x v="3"/>
    <x v="0"/>
    <x v="0"/>
    <n v="39.596173929999999"/>
    <x v="0"/>
    <x v="1"/>
    <x v="1049"/>
    <x v="1"/>
    <x v="2"/>
    <n v="51.219927849999998"/>
    <n v="2.1341636604166667"/>
    <s v="Stores"/>
  </r>
  <r>
    <n v="1058"/>
    <s v="Carter"/>
    <s v="Elisa"/>
    <x v="1054"/>
    <x v="0"/>
    <x v="5"/>
    <x v="7"/>
    <x v="6"/>
    <x v="5"/>
    <x v="0"/>
    <x v="1"/>
    <n v="46.924295520000001"/>
    <x v="1"/>
    <x v="1"/>
    <x v="1050"/>
    <x v="1"/>
    <x v="1"/>
    <n v="117.1502387"/>
    <n v="4.8812599458333334"/>
    <s v="Stores"/>
  </r>
  <r>
    <n v="1059"/>
    <s v="Besser"/>
    <s v="Steven"/>
    <x v="1055"/>
    <x v="1"/>
    <x v="5"/>
    <x v="7"/>
    <x v="6"/>
    <x v="5"/>
    <x v="0"/>
    <x v="1"/>
    <n v="49.28321949"/>
    <x v="1"/>
    <x v="1"/>
    <x v="1051"/>
    <x v="1"/>
    <x v="4"/>
    <n v="137.6980251"/>
    <n v="5.7374177124999992"/>
    <s v="Stores"/>
  </r>
  <r>
    <n v="1060"/>
    <s v="Smith"/>
    <s v="Roger"/>
    <x v="1056"/>
    <x v="1"/>
    <x v="11"/>
    <x v="7"/>
    <x v="6"/>
    <x v="1"/>
    <x v="0"/>
    <x v="1"/>
    <n v="41.134362009999997"/>
    <x v="1"/>
    <x v="1"/>
    <x v="1052"/>
    <x v="5"/>
    <x v="0"/>
    <n v="18.022450320000001"/>
    <n v="0.75093543000000007"/>
    <s v="Stores"/>
  </r>
  <r>
    <n v="1061"/>
    <s v="Clemens"/>
    <s v="George"/>
    <x v="1057"/>
    <x v="1"/>
    <x v="5"/>
    <x v="7"/>
    <x v="6"/>
    <x v="5"/>
    <x v="0"/>
    <x v="2"/>
    <n v="58.500808249999999"/>
    <x v="2"/>
    <x v="1"/>
    <x v="1053"/>
    <x v="1"/>
    <x v="3"/>
    <n v="175.0045873"/>
    <n v="7.2918578041666668"/>
    <s v="Stores"/>
  </r>
  <r>
    <n v="1062"/>
    <s v="Bryson"/>
    <s v="Mary"/>
    <x v="1058"/>
    <x v="0"/>
    <x v="5"/>
    <x v="7"/>
    <x v="6"/>
    <x v="5"/>
    <x v="0"/>
    <x v="0"/>
    <n v="31.59788588"/>
    <x v="0"/>
    <x v="1"/>
    <x v="1054"/>
    <x v="1"/>
    <x v="0"/>
    <n v="0"/>
    <n v="0"/>
    <s v="Stores"/>
  </r>
  <r>
    <n v="1063"/>
    <s v="Totten"/>
    <s v="Clarence"/>
    <x v="1059"/>
    <x v="1"/>
    <x v="22"/>
    <x v="7"/>
    <x v="6"/>
    <x v="16"/>
    <x v="0"/>
    <x v="3"/>
    <n v="15.830759499999999"/>
    <x v="3"/>
    <x v="1"/>
    <x v="1055"/>
    <x v="1"/>
    <x v="0"/>
    <n v="0"/>
    <n v="0"/>
    <s v="Stores"/>
  </r>
  <r>
    <n v="1064"/>
    <s v="Koenig"/>
    <s v="Adam"/>
    <x v="1060"/>
    <x v="1"/>
    <x v="2"/>
    <x v="7"/>
    <x v="6"/>
    <x v="2"/>
    <x v="0"/>
    <x v="0"/>
    <n v="30.130502440000001"/>
    <x v="0"/>
    <x v="0"/>
    <x v="1056"/>
    <x v="0"/>
    <x v="0"/>
    <n v="30.96946118"/>
    <n v="1.2903942158333332"/>
    <s v="Stores"/>
  </r>
  <r>
    <n v="1065"/>
    <s v="Zielinski"/>
    <s v="Gregory"/>
    <x v="1061"/>
    <x v="1"/>
    <x v="35"/>
    <x v="7"/>
    <x v="6"/>
    <x v="6"/>
    <x v="0"/>
    <x v="0"/>
    <n v="37.498303819999997"/>
    <x v="0"/>
    <x v="1"/>
    <x v="1057"/>
    <x v="1"/>
    <x v="0"/>
    <n v="39.304834700000001"/>
    <n v="1.6377014458333334"/>
    <s v="Stores"/>
  </r>
  <r>
    <n v="1066"/>
    <s v="Taylor"/>
    <s v="Vanessa"/>
    <x v="1062"/>
    <x v="0"/>
    <x v="169"/>
    <x v="7"/>
    <x v="6"/>
    <x v="20"/>
    <x v="0"/>
    <x v="1"/>
    <n v="40.918215510000003"/>
    <x v="1"/>
    <x v="1"/>
    <x v="1058"/>
    <x v="1"/>
    <x v="1"/>
    <n v="81.747839400000004"/>
    <n v="3.406159975"/>
    <s v="Stores"/>
  </r>
  <r>
    <n v="1067"/>
    <s v="Martin"/>
    <s v="Angelo"/>
    <x v="1063"/>
    <x v="1"/>
    <x v="171"/>
    <x v="13"/>
    <x v="12"/>
    <x v="23"/>
    <x v="0"/>
    <x v="2"/>
    <n v="53.631234319999997"/>
    <x v="2"/>
    <x v="0"/>
    <x v="1059"/>
    <x v="0"/>
    <x v="4"/>
    <n v="132.9854723"/>
    <n v="5.5410613458333335"/>
    <s v="Stores"/>
  </r>
  <r>
    <n v="1068"/>
    <s v="Worthington"/>
    <s v="Lesley"/>
    <x v="1064"/>
    <x v="0"/>
    <x v="11"/>
    <x v="7"/>
    <x v="6"/>
    <x v="1"/>
    <x v="0"/>
    <x v="1"/>
    <n v="48.774437319999997"/>
    <x v="1"/>
    <x v="1"/>
    <x v="1060"/>
    <x v="1"/>
    <x v="4"/>
    <n v="122.714415"/>
    <n v="5.1131006250000004"/>
    <s v="Stores"/>
  </r>
  <r>
    <n v="1069"/>
    <s v="Farrell"/>
    <s v="Marie"/>
    <x v="1065"/>
    <x v="0"/>
    <x v="5"/>
    <x v="7"/>
    <x v="6"/>
    <x v="5"/>
    <x v="0"/>
    <x v="1"/>
    <n v="42.801757940000002"/>
    <x v="1"/>
    <x v="1"/>
    <x v="1061"/>
    <x v="1"/>
    <x v="1"/>
    <n v="102.0935455"/>
    <n v="4.2538977291666669"/>
    <s v="Stores"/>
  </r>
  <r>
    <n v="1070"/>
    <s v="Santos"/>
    <s v="Cathy"/>
    <x v="1066"/>
    <x v="0"/>
    <x v="3"/>
    <x v="13"/>
    <x v="12"/>
    <x v="3"/>
    <x v="0"/>
    <x v="1"/>
    <n v="46.328577979999999"/>
    <x v="1"/>
    <x v="1"/>
    <x v="1062"/>
    <x v="1"/>
    <x v="2"/>
    <n v="62.258110389999999"/>
    <n v="2.5940879329166666"/>
    <s v="Stores"/>
  </r>
  <r>
    <n v="1071"/>
    <s v="Chaput"/>
    <s v="Max"/>
    <x v="1067"/>
    <x v="1"/>
    <x v="75"/>
    <x v="13"/>
    <x v="12"/>
    <x v="24"/>
    <x v="0"/>
    <x v="4"/>
    <n v="28.898098040000001"/>
    <x v="4"/>
    <x v="1"/>
    <x v="1063"/>
    <x v="1"/>
    <x v="0"/>
    <n v="0"/>
    <n v="0"/>
    <s v="Stores"/>
  </r>
  <r>
    <n v="1072"/>
    <s v="Connolly"/>
    <s v="Benjamin"/>
    <x v="1068"/>
    <x v="1"/>
    <x v="3"/>
    <x v="13"/>
    <x v="12"/>
    <x v="3"/>
    <x v="0"/>
    <x v="0"/>
    <n v="39.684835579999998"/>
    <x v="0"/>
    <x v="1"/>
    <x v="1064"/>
    <x v="1"/>
    <x v="2"/>
    <n v="59.016582100000001"/>
    <n v="2.4590242541666667"/>
    <s v="Stores"/>
  </r>
  <r>
    <n v="1073"/>
    <s v="Wilson"/>
    <s v="Mary"/>
    <x v="1069"/>
    <x v="0"/>
    <x v="1"/>
    <x v="7"/>
    <x v="6"/>
    <x v="1"/>
    <x v="0"/>
    <x v="1"/>
    <n v="47.542569069999999"/>
    <x v="1"/>
    <x v="1"/>
    <x v="1065"/>
    <x v="1"/>
    <x v="1"/>
    <n v="91.302933550000006"/>
    <n v="3.8042888979166665"/>
    <s v="Stores"/>
  </r>
  <r>
    <n v="1074"/>
    <s v="Larson"/>
    <s v="Hellen"/>
    <x v="1070"/>
    <x v="0"/>
    <x v="106"/>
    <x v="7"/>
    <x v="6"/>
    <x v="13"/>
    <x v="0"/>
    <x v="0"/>
    <n v="32.502677830000003"/>
    <x v="0"/>
    <x v="1"/>
    <x v="1066"/>
    <x v="1"/>
    <x v="0"/>
    <n v="0.82603996000000002"/>
    <n v="3.441833166666667E-2"/>
    <s v="Stores"/>
  </r>
  <r>
    <n v="1075"/>
    <s v="Mariscal"/>
    <s v="Charles"/>
    <x v="1071"/>
    <x v="1"/>
    <x v="12"/>
    <x v="13"/>
    <x v="12"/>
    <x v="9"/>
    <x v="0"/>
    <x v="1"/>
    <n v="43.240266980000001"/>
    <x v="1"/>
    <x v="1"/>
    <x v="1067"/>
    <x v="1"/>
    <x v="2"/>
    <n v="74.269860890000004"/>
    <n v="3.0945775370833331"/>
    <s v="Stores"/>
  </r>
  <r>
    <n v="1076"/>
    <s v="Lee"/>
    <s v="Rhonda"/>
    <x v="1072"/>
    <x v="0"/>
    <x v="104"/>
    <x v="7"/>
    <x v="6"/>
    <x v="17"/>
    <x v="0"/>
    <x v="2"/>
    <n v="59.896806869999999"/>
    <x v="2"/>
    <x v="1"/>
    <x v="1068"/>
    <x v="1"/>
    <x v="5"/>
    <n v="201.7781391"/>
    <n v="8.4074224624999996"/>
    <s v="Stores"/>
  </r>
  <r>
    <n v="1077"/>
    <s v="Larabee"/>
    <s v="Lisa"/>
    <x v="1073"/>
    <x v="0"/>
    <x v="5"/>
    <x v="7"/>
    <x v="6"/>
    <x v="5"/>
    <x v="0"/>
    <x v="1"/>
    <n v="43.046214040000002"/>
    <x v="1"/>
    <x v="1"/>
    <x v="1069"/>
    <x v="1"/>
    <x v="2"/>
    <n v="66.97287292"/>
    <n v="2.7905363716666667"/>
    <s v="Stores"/>
  </r>
  <r>
    <n v="1078"/>
    <s v="Choquette"/>
    <s v="Mark"/>
    <x v="1074"/>
    <x v="1"/>
    <x v="0"/>
    <x v="7"/>
    <x v="6"/>
    <x v="0"/>
    <x v="0"/>
    <x v="1"/>
    <n v="43.494241580000001"/>
    <x v="1"/>
    <x v="1"/>
    <x v="1070"/>
    <x v="1"/>
    <x v="2"/>
    <n v="43.773962249999997"/>
    <n v="1.8239150937499999"/>
    <s v="Stores"/>
  </r>
  <r>
    <n v="1079"/>
    <s v="Wilks"/>
    <s v="Bryan"/>
    <x v="1075"/>
    <x v="1"/>
    <x v="3"/>
    <x v="13"/>
    <x v="12"/>
    <x v="3"/>
    <x v="0"/>
    <x v="1"/>
    <n v="41.695800169999998"/>
    <x v="1"/>
    <x v="1"/>
    <x v="1071"/>
    <x v="1"/>
    <x v="1"/>
    <n v="88.793600459999993"/>
    <n v="3.6997333525"/>
    <s v="Stores"/>
  </r>
  <r>
    <n v="1080"/>
    <s v="Hansen"/>
    <s v="James"/>
    <x v="1076"/>
    <x v="1"/>
    <x v="5"/>
    <x v="7"/>
    <x v="6"/>
    <x v="5"/>
    <x v="0"/>
    <x v="2"/>
    <n v="53.320140160000001"/>
    <x v="2"/>
    <x v="1"/>
    <x v="1072"/>
    <x v="1"/>
    <x v="1"/>
    <n v="102.8742012"/>
    <n v="4.2864250500000001"/>
    <s v="Stores"/>
  </r>
  <r>
    <n v="1081"/>
    <s v="Tibbs"/>
    <s v="Eleanor"/>
    <x v="1077"/>
    <x v="0"/>
    <x v="5"/>
    <x v="7"/>
    <x v="6"/>
    <x v="5"/>
    <x v="0"/>
    <x v="2"/>
    <n v="54.030204179999998"/>
    <x v="2"/>
    <x v="0"/>
    <x v="1073"/>
    <x v="0"/>
    <x v="4"/>
    <n v="125.6342068"/>
    <n v="5.2347586166666673"/>
    <s v="Stores"/>
  </r>
  <r>
    <n v="1082"/>
    <s v="Hallock"/>
    <s v="Diane"/>
    <x v="1078"/>
    <x v="0"/>
    <x v="12"/>
    <x v="13"/>
    <x v="12"/>
    <x v="9"/>
    <x v="0"/>
    <x v="2"/>
    <n v="53.489903609999999"/>
    <x v="2"/>
    <x v="1"/>
    <x v="1074"/>
    <x v="1"/>
    <x v="4"/>
    <n v="138.89733670000001"/>
    <n v="5.7873890291666674"/>
    <s v="Stores"/>
  </r>
  <r>
    <n v="1083"/>
    <s v="Mead"/>
    <s v="Mary"/>
    <x v="1079"/>
    <x v="0"/>
    <x v="102"/>
    <x v="13"/>
    <x v="12"/>
    <x v="7"/>
    <x v="0"/>
    <x v="4"/>
    <n v="28.970171189999999"/>
    <x v="4"/>
    <x v="1"/>
    <x v="1075"/>
    <x v="1"/>
    <x v="0"/>
    <n v="2.26989507"/>
    <n v="9.4578961249999996E-2"/>
    <s v="Stores"/>
  </r>
  <r>
    <n v="1084"/>
    <s v="Stark"/>
    <s v="Cynthia"/>
    <x v="1080"/>
    <x v="0"/>
    <x v="5"/>
    <x v="7"/>
    <x v="6"/>
    <x v="5"/>
    <x v="0"/>
    <x v="2"/>
    <n v="54.076540260000002"/>
    <x v="2"/>
    <x v="1"/>
    <x v="1076"/>
    <x v="1"/>
    <x v="4"/>
    <n v="146.88997269999999"/>
    <n v="6.1204155291666664"/>
    <s v="Stores"/>
  </r>
  <r>
    <n v="1085"/>
    <s v="Barnett"/>
    <s v="Richard"/>
    <x v="1081"/>
    <x v="1"/>
    <x v="4"/>
    <x v="13"/>
    <x v="12"/>
    <x v="4"/>
    <x v="0"/>
    <x v="1"/>
    <n v="47.605984540000001"/>
    <x v="1"/>
    <x v="1"/>
    <x v="1077"/>
    <x v="1"/>
    <x v="2"/>
    <n v="61.957844780000002"/>
    <n v="2.5815768658333336"/>
    <s v="Stores"/>
  </r>
  <r>
    <n v="1086"/>
    <s v="Martinek"/>
    <s v="Hazel"/>
    <x v="1082"/>
    <x v="0"/>
    <x v="4"/>
    <x v="13"/>
    <x v="12"/>
    <x v="4"/>
    <x v="0"/>
    <x v="1"/>
    <n v="42.583640199999998"/>
    <x v="1"/>
    <x v="1"/>
    <x v="1078"/>
    <x v="1"/>
    <x v="2"/>
    <n v="50.025678040000003"/>
    <n v="2.0844032516666666"/>
    <s v="Stores"/>
  </r>
  <r>
    <n v="1087"/>
    <s v="Buckmaster"/>
    <s v="Fred"/>
    <x v="1083"/>
    <x v="1"/>
    <x v="3"/>
    <x v="13"/>
    <x v="12"/>
    <x v="3"/>
    <x v="0"/>
    <x v="1"/>
    <n v="42.306315439999999"/>
    <x v="1"/>
    <x v="1"/>
    <x v="1079"/>
    <x v="1"/>
    <x v="0"/>
    <n v="39.072818329999997"/>
    <n v="1.6280340970833331"/>
    <s v="Stores"/>
  </r>
  <r>
    <n v="1088"/>
    <s v="Sullivan"/>
    <s v="Melissa"/>
    <x v="1084"/>
    <x v="0"/>
    <x v="27"/>
    <x v="13"/>
    <x v="12"/>
    <x v="19"/>
    <x v="0"/>
    <x v="2"/>
    <n v="54.120633339999998"/>
    <x v="2"/>
    <x v="1"/>
    <x v="1080"/>
    <x v="1"/>
    <x v="3"/>
    <n v="172.433401"/>
    <n v="7.1847250416666668"/>
    <s v="Stores"/>
  </r>
  <r>
    <n v="1089"/>
    <s v="Tate"/>
    <s v="John"/>
    <x v="1085"/>
    <x v="1"/>
    <x v="167"/>
    <x v="0"/>
    <x v="0"/>
    <x v="37"/>
    <x v="0"/>
    <x v="0"/>
    <n v="39.538237350000003"/>
    <x v="0"/>
    <x v="1"/>
    <x v="1081"/>
    <x v="1"/>
    <x v="0"/>
    <n v="37.174903389999997"/>
    <n v="1.5489543079166666"/>
    <s v="Stores"/>
  </r>
  <r>
    <n v="1090"/>
    <s v="Devereaux"/>
    <s v="Lisa"/>
    <x v="1086"/>
    <x v="0"/>
    <x v="8"/>
    <x v="13"/>
    <x v="12"/>
    <x v="8"/>
    <x v="0"/>
    <x v="5"/>
    <n v="66.845166469999995"/>
    <x v="5"/>
    <x v="1"/>
    <x v="1082"/>
    <x v="1"/>
    <x v="3"/>
    <n v="181.0425668"/>
    <n v="7.5434402833333341"/>
    <s v="Stores"/>
  </r>
  <r>
    <n v="1091"/>
    <s v="Crowe"/>
    <s v="Susan"/>
    <x v="1087"/>
    <x v="0"/>
    <x v="4"/>
    <x v="13"/>
    <x v="12"/>
    <x v="4"/>
    <x v="0"/>
    <x v="0"/>
    <n v="30.939202720000001"/>
    <x v="0"/>
    <x v="1"/>
    <x v="1083"/>
    <x v="1"/>
    <x v="0"/>
    <n v="0"/>
    <n v="0"/>
    <s v="Stores"/>
  </r>
  <r>
    <n v="1092"/>
    <s v="Young"/>
    <s v="Jeffrey"/>
    <x v="1088"/>
    <x v="1"/>
    <x v="63"/>
    <x v="7"/>
    <x v="6"/>
    <x v="29"/>
    <x v="0"/>
    <x v="1"/>
    <n v="47.87997481"/>
    <x v="1"/>
    <x v="0"/>
    <x v="1084"/>
    <x v="0"/>
    <x v="1"/>
    <n v="103.6233592"/>
    <n v="4.3176399666666665"/>
    <s v="Stores"/>
  </r>
  <r>
    <n v="1093"/>
    <s v="Boyd"/>
    <s v="Arthur"/>
    <x v="1089"/>
    <x v="1"/>
    <x v="75"/>
    <x v="13"/>
    <x v="12"/>
    <x v="24"/>
    <x v="0"/>
    <x v="4"/>
    <n v="25.287736850000002"/>
    <x v="4"/>
    <x v="1"/>
    <x v="1085"/>
    <x v="1"/>
    <x v="0"/>
    <n v="0"/>
    <n v="0"/>
    <s v="Stores"/>
  </r>
  <r>
    <n v="1094"/>
    <s v="Goddard"/>
    <s v="Richard"/>
    <x v="1090"/>
    <x v="1"/>
    <x v="56"/>
    <x v="13"/>
    <x v="12"/>
    <x v="11"/>
    <x v="0"/>
    <x v="0"/>
    <n v="38.323899330000003"/>
    <x v="0"/>
    <x v="1"/>
    <x v="1086"/>
    <x v="1"/>
    <x v="2"/>
    <n v="49.623389330000002"/>
    <n v="2.0676412220833331"/>
    <s v="Stores"/>
  </r>
  <r>
    <n v="1095"/>
    <s v="Wilson"/>
    <s v="Steven"/>
    <x v="1091"/>
    <x v="1"/>
    <x v="22"/>
    <x v="7"/>
    <x v="6"/>
    <x v="16"/>
    <x v="0"/>
    <x v="2"/>
    <n v="57.318010059999999"/>
    <x v="2"/>
    <x v="1"/>
    <x v="1087"/>
    <x v="1"/>
    <x v="4"/>
    <n v="130.14612210000001"/>
    <n v="5.4227550875000006"/>
    <s v="Stores"/>
  </r>
  <r>
    <n v="1096"/>
    <s v="Faulkner"/>
    <s v="Natalie"/>
    <x v="1092"/>
    <x v="0"/>
    <x v="60"/>
    <x v="13"/>
    <x v="12"/>
    <x v="27"/>
    <x v="0"/>
    <x v="1"/>
    <n v="45.741908670000001"/>
    <x v="1"/>
    <x v="1"/>
    <x v="1088"/>
    <x v="1"/>
    <x v="1"/>
    <n v="97.594452660000002"/>
    <n v="4.0664355275000004"/>
    <s v="Stores"/>
  </r>
  <r>
    <n v="1097"/>
    <s v="Williams"/>
    <s v="Sheryl"/>
    <x v="1093"/>
    <x v="0"/>
    <x v="94"/>
    <x v="13"/>
    <x v="12"/>
    <x v="3"/>
    <x v="0"/>
    <x v="1"/>
    <n v="42.924326960000002"/>
    <x v="1"/>
    <x v="1"/>
    <x v="1089"/>
    <x v="1"/>
    <x v="2"/>
    <n v="70.076215700000006"/>
    <n v="2.9198423208333337"/>
    <s v="Stores"/>
  </r>
  <r>
    <n v="1098"/>
    <s v="Cadwallader"/>
    <s v="Kiara"/>
    <x v="1094"/>
    <x v="0"/>
    <x v="4"/>
    <x v="13"/>
    <x v="12"/>
    <x v="4"/>
    <x v="0"/>
    <x v="1"/>
    <n v="40.213103230000002"/>
    <x v="1"/>
    <x v="1"/>
    <x v="1090"/>
    <x v="1"/>
    <x v="0"/>
    <n v="5.9572619080000004"/>
    <n v="0.24821924616666668"/>
    <s v="Stores"/>
  </r>
  <r>
    <n v="1099"/>
    <s v="Miller"/>
    <s v="Marion"/>
    <x v="1095"/>
    <x v="0"/>
    <x v="115"/>
    <x v="13"/>
    <x v="12"/>
    <x v="19"/>
    <x v="0"/>
    <x v="1"/>
    <n v="43.359964529999999"/>
    <x v="1"/>
    <x v="0"/>
    <x v="1091"/>
    <x v="0"/>
    <x v="2"/>
    <n v="63.943727920000001"/>
    <n v="2.6643219966666667"/>
    <s v="Stores"/>
  </r>
  <r>
    <n v="1100"/>
    <s v="Parks"/>
    <s v="Richard"/>
    <x v="1096"/>
    <x v="1"/>
    <x v="4"/>
    <x v="13"/>
    <x v="12"/>
    <x v="4"/>
    <x v="0"/>
    <x v="3"/>
    <n v="11.968932519999999"/>
    <x v="3"/>
    <x v="1"/>
    <x v="1092"/>
    <x v="1"/>
    <x v="0"/>
    <n v="0"/>
    <n v="0"/>
    <s v="Stores"/>
  </r>
  <r>
    <n v="1101"/>
    <s v="Delaughter"/>
    <s v="Denise"/>
    <x v="1097"/>
    <x v="0"/>
    <x v="36"/>
    <x v="13"/>
    <x v="12"/>
    <x v="22"/>
    <x v="0"/>
    <x v="2"/>
    <n v="56.860637089999997"/>
    <x v="2"/>
    <x v="1"/>
    <x v="1093"/>
    <x v="1"/>
    <x v="3"/>
    <n v="171.26515269999999"/>
    <n v="7.136048029166667"/>
    <s v="Stores"/>
  </r>
  <r>
    <n v="1102"/>
    <s v="Hendry"/>
    <s v="Elva"/>
    <x v="1098"/>
    <x v="0"/>
    <x v="5"/>
    <x v="7"/>
    <x v="6"/>
    <x v="5"/>
    <x v="0"/>
    <x v="1"/>
    <n v="45.031025669999998"/>
    <x v="1"/>
    <x v="1"/>
    <x v="1094"/>
    <x v="1"/>
    <x v="2"/>
    <n v="66.107018670000002"/>
    <n v="2.7544591112500001"/>
    <s v="Stores"/>
  </r>
  <r>
    <n v="1103"/>
    <s v="McAvoy"/>
    <s v="Justin"/>
    <x v="1099"/>
    <x v="1"/>
    <x v="120"/>
    <x v="13"/>
    <x v="12"/>
    <x v="25"/>
    <x v="0"/>
    <x v="2"/>
    <n v="53.11964278"/>
    <x v="2"/>
    <x v="0"/>
    <x v="1095"/>
    <x v="0"/>
    <x v="4"/>
    <n v="123.8833293"/>
    <n v="5.1618053874999994"/>
    <s v="Stores"/>
  </r>
  <r>
    <n v="1104"/>
    <s v="Rainey"/>
    <s v="Judith"/>
    <x v="1100"/>
    <x v="0"/>
    <x v="11"/>
    <x v="7"/>
    <x v="6"/>
    <x v="1"/>
    <x v="0"/>
    <x v="4"/>
    <n v="27.70727261"/>
    <x v="4"/>
    <x v="1"/>
    <x v="1096"/>
    <x v="1"/>
    <x v="0"/>
    <n v="3.7174710979999999"/>
    <n v="0.15489462908333332"/>
    <s v="Stores"/>
  </r>
  <r>
    <n v="1105"/>
    <s v="Wiese"/>
    <s v="Mike"/>
    <x v="1101"/>
    <x v="1"/>
    <x v="3"/>
    <x v="13"/>
    <x v="12"/>
    <x v="3"/>
    <x v="0"/>
    <x v="4"/>
    <n v="28.796462349999999"/>
    <x v="4"/>
    <x v="1"/>
    <x v="1097"/>
    <x v="1"/>
    <x v="0"/>
    <n v="2.3793040759999999"/>
    <n v="9.9137669833333331E-2"/>
    <s v="Stores"/>
  </r>
  <r>
    <n v="1106"/>
    <s v="Borden"/>
    <s v="Maurice"/>
    <x v="1102"/>
    <x v="1"/>
    <x v="116"/>
    <x v="7"/>
    <x v="6"/>
    <x v="1"/>
    <x v="0"/>
    <x v="1"/>
    <n v="42.381245810000003"/>
    <x v="1"/>
    <x v="0"/>
    <x v="1098"/>
    <x v="0"/>
    <x v="2"/>
    <n v="41.300433869999999"/>
    <n v="1.7208514112499997"/>
    <s v="Stores"/>
  </r>
  <r>
    <n v="1107"/>
    <s v="Fontaine"/>
    <s v="Amanda"/>
    <x v="1103"/>
    <x v="0"/>
    <x v="12"/>
    <x v="13"/>
    <x v="12"/>
    <x v="9"/>
    <x v="0"/>
    <x v="1"/>
    <n v="42.000079210000003"/>
    <x v="1"/>
    <x v="1"/>
    <x v="1099"/>
    <x v="1"/>
    <x v="2"/>
    <n v="63.128850270000001"/>
    <n v="2.6303687612499997"/>
    <s v="Stores"/>
  </r>
  <r>
    <n v="1108"/>
    <s v="Trueblood"/>
    <s v="Steven"/>
    <x v="1104"/>
    <x v="1"/>
    <x v="2"/>
    <x v="7"/>
    <x v="6"/>
    <x v="2"/>
    <x v="0"/>
    <x v="1"/>
    <n v="43.723283430000002"/>
    <x v="1"/>
    <x v="1"/>
    <x v="1100"/>
    <x v="1"/>
    <x v="2"/>
    <n v="53.998208769999998"/>
    <n v="2.2499253654166664"/>
    <s v="Stores"/>
  </r>
  <r>
    <n v="1109"/>
    <s v="Anderson"/>
    <s v="Rory"/>
    <x v="1105"/>
    <x v="1"/>
    <x v="32"/>
    <x v="7"/>
    <x v="6"/>
    <x v="17"/>
    <x v="0"/>
    <x v="4"/>
    <n v="29.177954490000001"/>
    <x v="4"/>
    <x v="1"/>
    <x v="1101"/>
    <x v="1"/>
    <x v="0"/>
    <n v="35.535747440000002"/>
    <n v="1.4806561433333334"/>
    <s v="Stores"/>
  </r>
  <r>
    <n v="1110"/>
    <s v="Agar"/>
    <s v="Lynda"/>
    <x v="1106"/>
    <x v="0"/>
    <x v="22"/>
    <x v="7"/>
    <x v="6"/>
    <x v="16"/>
    <x v="0"/>
    <x v="4"/>
    <n v="29.63182655"/>
    <x v="4"/>
    <x v="1"/>
    <x v="1102"/>
    <x v="1"/>
    <x v="0"/>
    <n v="0"/>
    <n v="0"/>
    <s v="Stores"/>
  </r>
  <r>
    <n v="1111"/>
    <s v="Briscoe"/>
    <s v="Lisa"/>
    <x v="1107"/>
    <x v="0"/>
    <x v="1"/>
    <x v="7"/>
    <x v="6"/>
    <x v="1"/>
    <x v="0"/>
    <x v="4"/>
    <n v="28.650996849999999"/>
    <x v="4"/>
    <x v="1"/>
    <x v="1103"/>
    <x v="1"/>
    <x v="0"/>
    <n v="2.0249754640000002"/>
    <n v="8.4373977666666669E-2"/>
    <s v="Stores"/>
  </r>
  <r>
    <n v="1112"/>
    <s v="Porter"/>
    <s v="John"/>
    <x v="1108"/>
    <x v="1"/>
    <x v="100"/>
    <x v="7"/>
    <x v="6"/>
    <x v="20"/>
    <x v="0"/>
    <x v="4"/>
    <n v="28.916299540000001"/>
    <x v="4"/>
    <x v="0"/>
    <x v="1104"/>
    <x v="0"/>
    <x v="0"/>
    <n v="0"/>
    <n v="0"/>
    <s v="Stores"/>
  </r>
  <r>
    <n v="1113"/>
    <s v="Alleman"/>
    <s v="Phillip"/>
    <x v="1109"/>
    <x v="1"/>
    <x v="30"/>
    <x v="13"/>
    <x v="12"/>
    <x v="20"/>
    <x v="0"/>
    <x v="1"/>
    <n v="44.22480229"/>
    <x v="1"/>
    <x v="1"/>
    <x v="1105"/>
    <x v="1"/>
    <x v="2"/>
    <n v="75.565469269999994"/>
    <n v="3.1485612195833332"/>
    <s v="Stores"/>
  </r>
  <r>
    <n v="1114"/>
    <s v="Christensen"/>
    <s v="Ruth"/>
    <x v="1110"/>
    <x v="0"/>
    <x v="76"/>
    <x v="7"/>
    <x v="6"/>
    <x v="1"/>
    <x v="0"/>
    <x v="2"/>
    <n v="53.91059808"/>
    <x v="2"/>
    <x v="0"/>
    <x v="1106"/>
    <x v="0"/>
    <x v="4"/>
    <n v="120.726105"/>
    <n v="5.0302543750000002"/>
    <s v="Stores"/>
  </r>
  <r>
    <n v="1115"/>
    <s v="Price"/>
    <s v="Kathryn"/>
    <x v="1111"/>
    <x v="0"/>
    <x v="2"/>
    <x v="7"/>
    <x v="6"/>
    <x v="2"/>
    <x v="0"/>
    <x v="0"/>
    <n v="35.657872220000002"/>
    <x v="0"/>
    <x v="1"/>
    <x v="1107"/>
    <x v="1"/>
    <x v="0"/>
    <n v="30.69434566"/>
    <n v="1.2789310691666667"/>
    <s v="Stores"/>
  </r>
  <r>
    <n v="1116"/>
    <s v="Ferretti"/>
    <s v="Eleanor"/>
    <x v="1112"/>
    <x v="0"/>
    <x v="26"/>
    <x v="13"/>
    <x v="12"/>
    <x v="1"/>
    <x v="0"/>
    <x v="1"/>
    <n v="45.883422289999999"/>
    <x v="1"/>
    <x v="1"/>
    <x v="1108"/>
    <x v="1"/>
    <x v="2"/>
    <n v="76.181297009999994"/>
    <n v="3.1742207087500001"/>
    <s v="Stores"/>
  </r>
  <r>
    <n v="1117"/>
    <s v="Wilson"/>
    <s v="Jessica"/>
    <x v="1113"/>
    <x v="0"/>
    <x v="36"/>
    <x v="13"/>
    <x v="12"/>
    <x v="22"/>
    <x v="0"/>
    <x v="2"/>
    <n v="51.949245019999999"/>
    <x v="2"/>
    <x v="1"/>
    <x v="1109"/>
    <x v="1"/>
    <x v="1"/>
    <n v="115.9696199"/>
    <n v="4.8320674958333329"/>
    <s v="Stores"/>
  </r>
  <r>
    <n v="1118"/>
    <s v="Newcomb"/>
    <s v="William"/>
    <x v="1114"/>
    <x v="1"/>
    <x v="2"/>
    <x v="13"/>
    <x v="12"/>
    <x v="2"/>
    <x v="0"/>
    <x v="1"/>
    <n v="45.474306429999999"/>
    <x v="1"/>
    <x v="1"/>
    <x v="1110"/>
    <x v="1"/>
    <x v="1"/>
    <n v="80.874038999999996"/>
    <n v="3.3697516250000001"/>
    <s v="Stores"/>
  </r>
  <r>
    <n v="1119"/>
    <s v="Rome"/>
    <s v="Claire"/>
    <x v="1115"/>
    <x v="0"/>
    <x v="32"/>
    <x v="13"/>
    <x v="12"/>
    <x v="17"/>
    <x v="0"/>
    <x v="1"/>
    <n v="45.652560559999998"/>
    <x v="1"/>
    <x v="1"/>
    <x v="1111"/>
    <x v="1"/>
    <x v="1"/>
    <n v="88.392363700000004"/>
    <n v="3.6830151541666667"/>
    <s v="Stores"/>
  </r>
  <r>
    <n v="1120"/>
    <s v="Howe"/>
    <s v="Lydia"/>
    <x v="1116"/>
    <x v="0"/>
    <x v="39"/>
    <x v="13"/>
    <x v="12"/>
    <x v="7"/>
    <x v="0"/>
    <x v="0"/>
    <n v="32.022903489999997"/>
    <x v="0"/>
    <x v="1"/>
    <x v="1112"/>
    <x v="1"/>
    <x v="0"/>
    <n v="17.41942134"/>
    <n v="0.72580922250000002"/>
    <s v="Stores"/>
  </r>
  <r>
    <n v="1121"/>
    <s v="Gilbertson"/>
    <s v="John"/>
    <x v="1117"/>
    <x v="1"/>
    <x v="32"/>
    <x v="13"/>
    <x v="12"/>
    <x v="17"/>
    <x v="0"/>
    <x v="2"/>
    <n v="50.29502463"/>
    <x v="2"/>
    <x v="1"/>
    <x v="1113"/>
    <x v="1"/>
    <x v="2"/>
    <n v="68.509676709999994"/>
    <n v="2.8545698629166663"/>
    <s v="Stores"/>
  </r>
  <r>
    <n v="1122"/>
    <s v="Michel"/>
    <s v="Craig"/>
    <x v="1118"/>
    <x v="1"/>
    <x v="58"/>
    <x v="7"/>
    <x v="6"/>
    <x v="18"/>
    <x v="0"/>
    <x v="2"/>
    <n v="51.897359880000003"/>
    <x v="2"/>
    <x v="1"/>
    <x v="1114"/>
    <x v="1"/>
    <x v="4"/>
    <n v="128.92075410000001"/>
    <n v="5.3716980875000004"/>
    <s v="Stores"/>
  </r>
  <r>
    <n v="1123"/>
    <s v="Brantley"/>
    <s v="Frank"/>
    <x v="1119"/>
    <x v="1"/>
    <x v="91"/>
    <x v="13"/>
    <x v="12"/>
    <x v="25"/>
    <x v="0"/>
    <x v="0"/>
    <n v="36.558929149999997"/>
    <x v="0"/>
    <x v="1"/>
    <x v="1115"/>
    <x v="1"/>
    <x v="2"/>
    <n v="48.141391970000001"/>
    <n v="2.0058913320833334"/>
    <s v="Stores"/>
  </r>
  <r>
    <n v="1124"/>
    <s v="Addison"/>
    <s v="Oralia"/>
    <x v="1120"/>
    <x v="0"/>
    <x v="5"/>
    <x v="7"/>
    <x v="6"/>
    <x v="5"/>
    <x v="0"/>
    <x v="1"/>
    <n v="49.529499510000001"/>
    <x v="1"/>
    <x v="1"/>
    <x v="1116"/>
    <x v="1"/>
    <x v="4"/>
    <n v="123.4165749"/>
    <n v="5.1423572874999994"/>
    <s v="Stores"/>
  </r>
  <r>
    <n v="1125"/>
    <s v="Crumbley"/>
    <s v="Harriett"/>
    <x v="1121"/>
    <x v="0"/>
    <x v="22"/>
    <x v="13"/>
    <x v="12"/>
    <x v="16"/>
    <x v="0"/>
    <x v="0"/>
    <n v="33.526141940000002"/>
    <x v="0"/>
    <x v="1"/>
    <x v="1117"/>
    <x v="1"/>
    <x v="0"/>
    <n v="38.501872499999998"/>
    <n v="1.6042446874999998"/>
    <s v="Stores"/>
  </r>
  <r>
    <n v="1126"/>
    <s v="Coleman"/>
    <s v="Ruth"/>
    <x v="1122"/>
    <x v="0"/>
    <x v="128"/>
    <x v="13"/>
    <x v="12"/>
    <x v="1"/>
    <x v="0"/>
    <x v="1"/>
    <n v="46.462946080000002"/>
    <x v="1"/>
    <x v="1"/>
    <x v="1118"/>
    <x v="1"/>
    <x v="2"/>
    <n v="61.774476929999999"/>
    <n v="2.5739365387499999"/>
    <s v="Stores"/>
  </r>
  <r>
    <n v="1127"/>
    <s v="Ali"/>
    <s v="Rose"/>
    <x v="1123"/>
    <x v="0"/>
    <x v="3"/>
    <x v="13"/>
    <x v="12"/>
    <x v="3"/>
    <x v="0"/>
    <x v="2"/>
    <n v="58.54988427"/>
    <x v="2"/>
    <x v="1"/>
    <x v="1119"/>
    <x v="1"/>
    <x v="3"/>
    <n v="168.7486648"/>
    <n v="7.031194366666667"/>
    <s v="Stores"/>
  </r>
  <r>
    <n v="1128"/>
    <s v="Norton"/>
    <s v="Terry"/>
    <x v="1124"/>
    <x v="1"/>
    <x v="4"/>
    <x v="13"/>
    <x v="12"/>
    <x v="4"/>
    <x v="0"/>
    <x v="1"/>
    <n v="40.273679870000002"/>
    <x v="1"/>
    <x v="1"/>
    <x v="1120"/>
    <x v="1"/>
    <x v="0"/>
    <n v="37.09563086"/>
    <n v="1.5456512858333336"/>
    <s v="Stores"/>
  </r>
  <r>
    <n v="1129"/>
    <s v="Mull"/>
    <s v="Larry"/>
    <x v="1125"/>
    <x v="1"/>
    <x v="5"/>
    <x v="7"/>
    <x v="6"/>
    <x v="5"/>
    <x v="0"/>
    <x v="1"/>
    <n v="49.598099359999999"/>
    <x v="1"/>
    <x v="0"/>
    <x v="1121"/>
    <x v="0"/>
    <x v="4"/>
    <n v="126.8698777"/>
    <n v="5.2862449041666668"/>
    <s v="Stores"/>
  </r>
  <r>
    <n v="1130"/>
    <s v="Leishman"/>
    <s v="Gil"/>
    <x v="1126"/>
    <x v="1"/>
    <x v="13"/>
    <x v="13"/>
    <x v="12"/>
    <x v="10"/>
    <x v="0"/>
    <x v="1"/>
    <n v="42.618997290000003"/>
    <x v="1"/>
    <x v="1"/>
    <x v="1122"/>
    <x v="1"/>
    <x v="2"/>
    <n v="53.069563479999999"/>
    <n v="2.2112318116666665"/>
    <s v="Stores"/>
  </r>
  <r>
    <n v="1131"/>
    <s v="Kim"/>
    <s v="Christina"/>
    <x v="1127"/>
    <x v="0"/>
    <x v="36"/>
    <x v="13"/>
    <x v="12"/>
    <x v="22"/>
    <x v="0"/>
    <x v="1"/>
    <n v="41.981323779999997"/>
    <x v="1"/>
    <x v="1"/>
    <x v="1123"/>
    <x v="1"/>
    <x v="2"/>
    <n v="45.818005079999999"/>
    <n v="1.9090835450000001"/>
    <s v="Stores"/>
  </r>
  <r>
    <n v="1132"/>
    <s v="Appleton"/>
    <s v="Jasmine"/>
    <x v="1128"/>
    <x v="0"/>
    <x v="96"/>
    <x v="13"/>
    <x v="12"/>
    <x v="31"/>
    <x v="0"/>
    <x v="1"/>
    <n v="41.253230940000002"/>
    <x v="1"/>
    <x v="0"/>
    <x v="1124"/>
    <x v="0"/>
    <x v="2"/>
    <n v="46.275476179999998"/>
    <n v="1.9281448408333335"/>
    <s v="Stores"/>
  </r>
  <r>
    <n v="1133"/>
    <s v="Ramirez"/>
    <s v="Lydia"/>
    <x v="1129"/>
    <x v="0"/>
    <x v="73"/>
    <x v="13"/>
    <x v="12"/>
    <x v="1"/>
    <x v="0"/>
    <x v="1"/>
    <n v="41.579679830000003"/>
    <x v="1"/>
    <x v="0"/>
    <x v="1125"/>
    <x v="0"/>
    <x v="2"/>
    <n v="45.582399270000003"/>
    <n v="1.8992666362500004"/>
    <s v="Stores"/>
  </r>
  <r>
    <n v="1134"/>
    <s v="Hernandez"/>
    <s v="Brian"/>
    <x v="1130"/>
    <x v="1"/>
    <x v="34"/>
    <x v="7"/>
    <x v="6"/>
    <x v="21"/>
    <x v="0"/>
    <x v="0"/>
    <n v="37.86345498"/>
    <x v="0"/>
    <x v="1"/>
    <x v="1126"/>
    <x v="1"/>
    <x v="2"/>
    <n v="53.356164079999999"/>
    <n v="2.2231735033333333"/>
    <s v="Stores"/>
  </r>
  <r>
    <n v="1135"/>
    <s v="Provost"/>
    <s v="Jeremy"/>
    <x v="1131"/>
    <x v="1"/>
    <x v="2"/>
    <x v="13"/>
    <x v="12"/>
    <x v="2"/>
    <x v="0"/>
    <x v="0"/>
    <n v="35.316057749999999"/>
    <x v="0"/>
    <x v="1"/>
    <x v="1127"/>
    <x v="1"/>
    <x v="0"/>
    <n v="7.2857353580000002"/>
    <n v="0.30357230658333334"/>
    <s v="Stores"/>
  </r>
  <r>
    <n v="1136"/>
    <s v="Kirk"/>
    <s v="Dinah"/>
    <x v="1132"/>
    <x v="0"/>
    <x v="36"/>
    <x v="13"/>
    <x v="12"/>
    <x v="22"/>
    <x v="0"/>
    <x v="2"/>
    <n v="58.989276019999998"/>
    <x v="2"/>
    <x v="1"/>
    <x v="1128"/>
    <x v="1"/>
    <x v="4"/>
    <n v="156.94970649999999"/>
    <n v="6.5395711041666669"/>
    <s v="Stores"/>
  </r>
  <r>
    <n v="1137"/>
    <s v="Garcia"/>
    <s v="Richard"/>
    <x v="1133"/>
    <x v="1"/>
    <x v="5"/>
    <x v="7"/>
    <x v="6"/>
    <x v="5"/>
    <x v="0"/>
    <x v="5"/>
    <n v="61.910782419999997"/>
    <x v="5"/>
    <x v="1"/>
    <x v="1129"/>
    <x v="1"/>
    <x v="1"/>
    <n v="111.4255244"/>
    <n v="4.6427301833333328"/>
    <s v="Stores"/>
  </r>
  <r>
    <n v="1138"/>
    <s v="Mandel"/>
    <s v="Mark"/>
    <x v="1134"/>
    <x v="1"/>
    <x v="5"/>
    <x v="7"/>
    <x v="6"/>
    <x v="5"/>
    <x v="0"/>
    <x v="1"/>
    <n v="45.089867230000003"/>
    <x v="1"/>
    <x v="1"/>
    <x v="1130"/>
    <x v="1"/>
    <x v="2"/>
    <n v="56.158545789999998"/>
    <n v="2.3399394079166664"/>
    <s v="Stores"/>
  </r>
  <r>
    <n v="1139"/>
    <s v="Fox"/>
    <s v="Jessica"/>
    <x v="1135"/>
    <x v="0"/>
    <x v="5"/>
    <x v="7"/>
    <x v="6"/>
    <x v="5"/>
    <x v="0"/>
    <x v="1"/>
    <n v="45.499805039999998"/>
    <x v="1"/>
    <x v="1"/>
    <x v="1131"/>
    <x v="1"/>
    <x v="1"/>
    <n v="94.886125050000004"/>
    <n v="3.95358854375"/>
    <s v="Stores"/>
  </r>
  <r>
    <n v="1140"/>
    <s v="Williams"/>
    <s v="Timothy"/>
    <x v="1136"/>
    <x v="1"/>
    <x v="8"/>
    <x v="13"/>
    <x v="12"/>
    <x v="8"/>
    <x v="0"/>
    <x v="0"/>
    <n v="37.735178310000002"/>
    <x v="0"/>
    <x v="1"/>
    <x v="1132"/>
    <x v="1"/>
    <x v="2"/>
    <n v="78.338536970000007"/>
    <n v="3.2641057070833335"/>
    <s v="Stores"/>
  </r>
  <r>
    <n v="1141"/>
    <s v="Anderson"/>
    <s v="May"/>
    <x v="1137"/>
    <x v="0"/>
    <x v="5"/>
    <x v="7"/>
    <x v="6"/>
    <x v="5"/>
    <x v="0"/>
    <x v="3"/>
    <n v="17.296098440000002"/>
    <x v="3"/>
    <x v="1"/>
    <x v="1133"/>
    <x v="1"/>
    <x v="0"/>
    <n v="0"/>
    <n v="0"/>
    <s v="Stores"/>
  </r>
  <r>
    <n v="1142"/>
    <s v="Martin"/>
    <s v="Antonia"/>
    <x v="1138"/>
    <x v="1"/>
    <x v="3"/>
    <x v="13"/>
    <x v="12"/>
    <x v="3"/>
    <x v="0"/>
    <x v="1"/>
    <n v="41.735717780000002"/>
    <x v="1"/>
    <x v="1"/>
    <x v="1134"/>
    <x v="1"/>
    <x v="2"/>
    <n v="62.027401949999998"/>
    <n v="2.5844750812499999"/>
    <s v="Stores"/>
  </r>
  <r>
    <n v="1143"/>
    <s v="Barnes"/>
    <s v="Etsuko"/>
    <x v="1139"/>
    <x v="0"/>
    <x v="5"/>
    <x v="7"/>
    <x v="6"/>
    <x v="5"/>
    <x v="0"/>
    <x v="1"/>
    <n v="46.12232788"/>
    <x v="1"/>
    <x v="1"/>
    <x v="1135"/>
    <x v="1"/>
    <x v="2"/>
    <n v="74.447876120000004"/>
    <n v="3.1019948383333333"/>
    <s v="Stores"/>
  </r>
  <r>
    <n v="1144"/>
    <s v="Erickson"/>
    <s v="Jorge"/>
    <x v="1140"/>
    <x v="1"/>
    <x v="5"/>
    <x v="7"/>
    <x v="6"/>
    <x v="5"/>
    <x v="0"/>
    <x v="1"/>
    <n v="46.581723879999998"/>
    <x v="1"/>
    <x v="1"/>
    <x v="1136"/>
    <x v="1"/>
    <x v="2"/>
    <n v="70.514036360000006"/>
    <n v="2.9380848483333333"/>
    <s v="Stores"/>
  </r>
  <r>
    <n v="1145"/>
    <s v="Dorsey"/>
    <s v="Bradley"/>
    <x v="1141"/>
    <x v="1"/>
    <x v="30"/>
    <x v="13"/>
    <x v="12"/>
    <x v="20"/>
    <x v="0"/>
    <x v="2"/>
    <n v="52.187201119999997"/>
    <x v="2"/>
    <x v="1"/>
    <x v="1137"/>
    <x v="1"/>
    <x v="2"/>
    <n v="78.852285960000003"/>
    <n v="3.2855119150000003"/>
    <s v="Stores"/>
  </r>
  <r>
    <n v="1146"/>
    <s v="Lesperance"/>
    <s v="Rodney"/>
    <x v="1142"/>
    <x v="1"/>
    <x v="4"/>
    <x v="13"/>
    <x v="12"/>
    <x v="4"/>
    <x v="0"/>
    <x v="0"/>
    <n v="34.865287189999997"/>
    <x v="0"/>
    <x v="1"/>
    <x v="1138"/>
    <x v="1"/>
    <x v="2"/>
    <n v="40.777000700000002"/>
    <n v="1.6990416958333336"/>
    <s v="Stores"/>
  </r>
  <r>
    <n v="1147"/>
    <s v="Watson"/>
    <s v="Francis"/>
    <x v="1143"/>
    <x v="0"/>
    <x v="5"/>
    <x v="7"/>
    <x v="6"/>
    <x v="5"/>
    <x v="0"/>
    <x v="0"/>
    <n v="32.819396640000001"/>
    <x v="0"/>
    <x v="1"/>
    <x v="1139"/>
    <x v="1"/>
    <x v="0"/>
    <n v="31.39267886"/>
    <n v="1.3080282858333332"/>
    <s v="Stores"/>
  </r>
  <r>
    <n v="1148"/>
    <s v="Topete"/>
    <s v="Dallas"/>
    <x v="1144"/>
    <x v="1"/>
    <x v="5"/>
    <x v="7"/>
    <x v="6"/>
    <x v="5"/>
    <x v="0"/>
    <x v="0"/>
    <n v="33.586107179999999"/>
    <x v="0"/>
    <x v="1"/>
    <x v="1140"/>
    <x v="1"/>
    <x v="0"/>
    <n v="0"/>
    <n v="0"/>
    <s v="Stores"/>
  </r>
  <r>
    <n v="1149"/>
    <s v="Marquart"/>
    <s v="Darrell"/>
    <x v="1145"/>
    <x v="1"/>
    <x v="22"/>
    <x v="13"/>
    <x v="12"/>
    <x v="16"/>
    <x v="0"/>
    <x v="1"/>
    <n v="42.111227640000003"/>
    <x v="1"/>
    <x v="1"/>
    <x v="1141"/>
    <x v="1"/>
    <x v="2"/>
    <n v="46.721923570000001"/>
    <n v="1.9467468154166667"/>
    <s v="Stores"/>
  </r>
  <r>
    <n v="1150"/>
    <s v="Robichaux"/>
    <s v="Robert"/>
    <x v="1146"/>
    <x v="1"/>
    <x v="20"/>
    <x v="13"/>
    <x v="12"/>
    <x v="14"/>
    <x v="0"/>
    <x v="0"/>
    <n v="38.260789189999997"/>
    <x v="0"/>
    <x v="1"/>
    <x v="1142"/>
    <x v="1"/>
    <x v="0"/>
    <n v="0"/>
    <n v="0"/>
    <s v="Stores"/>
  </r>
  <r>
    <n v="1151"/>
    <s v="Rodriguez"/>
    <s v="Richard"/>
    <x v="1147"/>
    <x v="1"/>
    <x v="16"/>
    <x v="7"/>
    <x v="6"/>
    <x v="12"/>
    <x v="0"/>
    <x v="1"/>
    <n v="49.306360089999998"/>
    <x v="1"/>
    <x v="1"/>
    <x v="1143"/>
    <x v="1"/>
    <x v="2"/>
    <n v="76.558960889999994"/>
    <n v="3.1899567037500001"/>
    <s v="Stores"/>
  </r>
  <r>
    <n v="1152"/>
    <s v="Baldwin"/>
    <s v="Joseph"/>
    <x v="1148"/>
    <x v="1"/>
    <x v="5"/>
    <x v="7"/>
    <x v="6"/>
    <x v="5"/>
    <x v="0"/>
    <x v="1"/>
    <n v="48.687812530000002"/>
    <x v="1"/>
    <x v="1"/>
    <x v="1144"/>
    <x v="1"/>
    <x v="2"/>
    <n v="43.079673839999998"/>
    <n v="1.7949864099999999"/>
    <s v="Stores"/>
  </r>
  <r>
    <n v="1153"/>
    <s v="Maclachlan"/>
    <s v="Patrick"/>
    <x v="1149"/>
    <x v="1"/>
    <x v="172"/>
    <x v="13"/>
    <x v="12"/>
    <x v="10"/>
    <x v="0"/>
    <x v="2"/>
    <n v="57.387715149999998"/>
    <x v="2"/>
    <x v="1"/>
    <x v="1145"/>
    <x v="1"/>
    <x v="4"/>
    <n v="125.565286"/>
    <n v="5.2318869166666664"/>
    <s v="Stores"/>
  </r>
  <r>
    <n v="1154"/>
    <s v="Gabriel"/>
    <s v="Jacob"/>
    <x v="1150"/>
    <x v="1"/>
    <x v="0"/>
    <x v="7"/>
    <x v="6"/>
    <x v="0"/>
    <x v="0"/>
    <x v="2"/>
    <n v="50.635967039999997"/>
    <x v="2"/>
    <x v="1"/>
    <x v="1146"/>
    <x v="1"/>
    <x v="1"/>
    <n v="112.0026347"/>
    <n v="4.6667764458333334"/>
    <s v="Stores"/>
  </r>
  <r>
    <n v="1155"/>
    <s v="Haugen"/>
    <s v="Carol"/>
    <x v="1151"/>
    <x v="0"/>
    <x v="5"/>
    <x v="7"/>
    <x v="6"/>
    <x v="5"/>
    <x v="0"/>
    <x v="4"/>
    <n v="29.61003809"/>
    <x v="4"/>
    <x v="1"/>
    <x v="1147"/>
    <x v="1"/>
    <x v="0"/>
    <n v="27.328615599999999"/>
    <n v="1.1386923166666667"/>
    <s v="Stores"/>
  </r>
  <r>
    <n v="1156"/>
    <s v="Martin"/>
    <s v="Richard"/>
    <x v="1152"/>
    <x v="1"/>
    <x v="13"/>
    <x v="13"/>
    <x v="12"/>
    <x v="10"/>
    <x v="0"/>
    <x v="0"/>
    <n v="30.51299182"/>
    <x v="0"/>
    <x v="1"/>
    <x v="1148"/>
    <x v="1"/>
    <x v="0"/>
    <n v="0"/>
    <n v="0"/>
    <s v="Stores"/>
  </r>
  <r>
    <n v="1157"/>
    <s v="Newsom"/>
    <s v="Leroy"/>
    <x v="1153"/>
    <x v="1"/>
    <x v="5"/>
    <x v="7"/>
    <x v="6"/>
    <x v="5"/>
    <x v="0"/>
    <x v="0"/>
    <n v="38.206401849999999"/>
    <x v="0"/>
    <x v="1"/>
    <x v="1149"/>
    <x v="1"/>
    <x v="0"/>
    <n v="22.09893864"/>
    <n v="0.92078910999999997"/>
    <s v="Stores"/>
  </r>
  <r>
    <n v="1158"/>
    <s v="Harnois"/>
    <s v="John"/>
    <x v="1154"/>
    <x v="1"/>
    <x v="5"/>
    <x v="7"/>
    <x v="6"/>
    <x v="5"/>
    <x v="0"/>
    <x v="1"/>
    <n v="42.967275129999997"/>
    <x v="1"/>
    <x v="1"/>
    <x v="1150"/>
    <x v="1"/>
    <x v="2"/>
    <n v="73.209090320000001"/>
    <n v="3.0503787633333337"/>
    <s v="Stores"/>
  </r>
  <r>
    <n v="1159"/>
    <s v="Kellogg"/>
    <s v="John"/>
    <x v="1155"/>
    <x v="1"/>
    <x v="5"/>
    <x v="7"/>
    <x v="6"/>
    <x v="5"/>
    <x v="0"/>
    <x v="4"/>
    <n v="28.263029070000002"/>
    <x v="4"/>
    <x v="1"/>
    <x v="1151"/>
    <x v="1"/>
    <x v="0"/>
    <n v="0"/>
    <n v="0"/>
    <s v="Stores"/>
  </r>
  <r>
    <n v="1160"/>
    <s v="Elmore"/>
    <s v="William"/>
    <x v="1156"/>
    <x v="1"/>
    <x v="61"/>
    <x v="7"/>
    <x v="6"/>
    <x v="28"/>
    <x v="0"/>
    <x v="1"/>
    <n v="40.947588660000001"/>
    <x v="1"/>
    <x v="1"/>
    <x v="1152"/>
    <x v="1"/>
    <x v="0"/>
    <n v="15.49943736"/>
    <n v="0.64580989"/>
    <s v="Stores"/>
  </r>
  <r>
    <n v="1161"/>
    <s v="Galloway"/>
    <s v="Harold"/>
    <x v="1157"/>
    <x v="1"/>
    <x v="5"/>
    <x v="7"/>
    <x v="6"/>
    <x v="5"/>
    <x v="0"/>
    <x v="0"/>
    <n v="35.921932269999999"/>
    <x v="0"/>
    <x v="1"/>
    <x v="1153"/>
    <x v="1"/>
    <x v="2"/>
    <n v="50.957866359999997"/>
    <n v="2.1232444316666665"/>
    <s v="Stores"/>
  </r>
  <r>
    <n v="1162"/>
    <s v="Smith"/>
    <s v="Rebecca"/>
    <x v="1158"/>
    <x v="0"/>
    <x v="5"/>
    <x v="7"/>
    <x v="6"/>
    <x v="5"/>
    <x v="0"/>
    <x v="1"/>
    <n v="46.834079469999999"/>
    <x v="1"/>
    <x v="1"/>
    <x v="1154"/>
    <x v="1"/>
    <x v="4"/>
    <n v="148.1661015"/>
    <n v="6.1735875624999998"/>
    <s v="Stores"/>
  </r>
  <r>
    <n v="1163"/>
    <s v="Fischer"/>
    <s v="Ashley"/>
    <x v="1159"/>
    <x v="0"/>
    <x v="18"/>
    <x v="13"/>
    <x v="12"/>
    <x v="1"/>
    <x v="0"/>
    <x v="0"/>
    <n v="34.781747320000001"/>
    <x v="0"/>
    <x v="0"/>
    <x v="1155"/>
    <x v="0"/>
    <x v="0"/>
    <n v="35.793353869999997"/>
    <n v="1.4913897445833331"/>
    <s v="Stores"/>
  </r>
  <r>
    <n v="1164"/>
    <s v="Cochran"/>
    <s v="Rachel"/>
    <x v="1160"/>
    <x v="0"/>
    <x v="132"/>
    <x v="13"/>
    <x v="12"/>
    <x v="13"/>
    <x v="0"/>
    <x v="4"/>
    <n v="26.7781415"/>
    <x v="4"/>
    <x v="1"/>
    <x v="1156"/>
    <x v="1"/>
    <x v="0"/>
    <n v="28.8139258"/>
    <n v="1.2005802416666667"/>
    <s v="Stores"/>
  </r>
  <r>
    <n v="1165"/>
    <s v="Figueiredo"/>
    <s v="William"/>
    <x v="1161"/>
    <x v="1"/>
    <x v="5"/>
    <x v="7"/>
    <x v="6"/>
    <x v="5"/>
    <x v="0"/>
    <x v="1"/>
    <n v="45.027112170000002"/>
    <x v="1"/>
    <x v="1"/>
    <x v="1157"/>
    <x v="1"/>
    <x v="2"/>
    <n v="65.672311899999997"/>
    <n v="2.7363463291666665"/>
    <s v="Stores"/>
  </r>
  <r>
    <n v="1166"/>
    <s v="Robinson"/>
    <s v="Darlene"/>
    <x v="1162"/>
    <x v="0"/>
    <x v="63"/>
    <x v="7"/>
    <x v="6"/>
    <x v="29"/>
    <x v="0"/>
    <x v="1"/>
    <n v="40.283436399999999"/>
    <x v="1"/>
    <x v="1"/>
    <x v="1158"/>
    <x v="1"/>
    <x v="0"/>
    <n v="35.454966210000002"/>
    <n v="1.4772902587500001"/>
    <s v="Stores"/>
  </r>
  <r>
    <n v="1167"/>
    <s v="McKee"/>
    <s v="Johanna"/>
    <x v="1163"/>
    <x v="0"/>
    <x v="80"/>
    <x v="13"/>
    <x v="12"/>
    <x v="7"/>
    <x v="0"/>
    <x v="0"/>
    <n v="38.134522539999999"/>
    <x v="0"/>
    <x v="1"/>
    <x v="1159"/>
    <x v="1"/>
    <x v="0"/>
    <n v="0"/>
    <n v="0"/>
    <s v="Stores"/>
  </r>
  <r>
    <n v="1168"/>
    <s v="Brecht"/>
    <s v="Joseph"/>
    <x v="1164"/>
    <x v="1"/>
    <x v="5"/>
    <x v="7"/>
    <x v="6"/>
    <x v="5"/>
    <x v="0"/>
    <x v="2"/>
    <n v="52.355521240000002"/>
    <x v="2"/>
    <x v="1"/>
    <x v="1160"/>
    <x v="1"/>
    <x v="1"/>
    <n v="97.091435480000001"/>
    <n v="4.0454764783333337"/>
    <s v="Stores"/>
  </r>
  <r>
    <n v="1169"/>
    <s v="Thomas"/>
    <s v="Janet"/>
    <x v="1165"/>
    <x v="0"/>
    <x v="16"/>
    <x v="7"/>
    <x v="6"/>
    <x v="12"/>
    <x v="0"/>
    <x v="4"/>
    <n v="25.634069459999999"/>
    <x v="4"/>
    <x v="1"/>
    <x v="1161"/>
    <x v="1"/>
    <x v="0"/>
    <n v="0"/>
    <n v="0"/>
    <s v="Stores"/>
  </r>
  <r>
    <n v="1170"/>
    <s v="Howard"/>
    <s v="Benjamin"/>
    <x v="1166"/>
    <x v="1"/>
    <x v="5"/>
    <x v="7"/>
    <x v="6"/>
    <x v="5"/>
    <x v="0"/>
    <x v="0"/>
    <n v="39.728380209999997"/>
    <x v="0"/>
    <x v="1"/>
    <x v="1162"/>
    <x v="1"/>
    <x v="2"/>
    <n v="46.864196970000002"/>
    <n v="1.9526748737499999"/>
    <s v="Stores"/>
  </r>
  <r>
    <n v="1171"/>
    <s v="Staggs"/>
    <s v="Jay"/>
    <x v="1167"/>
    <x v="1"/>
    <x v="5"/>
    <x v="7"/>
    <x v="6"/>
    <x v="5"/>
    <x v="0"/>
    <x v="0"/>
    <n v="34.531165960000003"/>
    <x v="0"/>
    <x v="1"/>
    <x v="1163"/>
    <x v="1"/>
    <x v="0"/>
    <n v="0"/>
    <n v="0"/>
    <s v="Stores"/>
  </r>
  <r>
    <n v="1172"/>
    <s v="Lewis"/>
    <s v="Rachael"/>
    <x v="1168"/>
    <x v="0"/>
    <x v="11"/>
    <x v="13"/>
    <x v="12"/>
    <x v="1"/>
    <x v="0"/>
    <x v="4"/>
    <n v="29.432002969999999"/>
    <x v="4"/>
    <x v="1"/>
    <x v="1164"/>
    <x v="1"/>
    <x v="0"/>
    <n v="28.226970569999999"/>
    <n v="1.1761237737500001"/>
    <s v="Stores"/>
  </r>
  <r>
    <n v="1173"/>
    <s v="Porter"/>
    <s v="Chanel"/>
    <x v="1169"/>
    <x v="0"/>
    <x v="5"/>
    <x v="7"/>
    <x v="6"/>
    <x v="5"/>
    <x v="0"/>
    <x v="0"/>
    <n v="38.56898107"/>
    <x v="0"/>
    <x v="1"/>
    <x v="1165"/>
    <x v="1"/>
    <x v="1"/>
    <n v="82.837322979999996"/>
    <n v="3.4515551241666662"/>
    <s v="Stores"/>
  </r>
  <r>
    <n v="1174"/>
    <s v="McCormick"/>
    <s v="Bradley"/>
    <x v="1170"/>
    <x v="1"/>
    <x v="5"/>
    <x v="7"/>
    <x v="6"/>
    <x v="5"/>
    <x v="0"/>
    <x v="1"/>
    <n v="45.09564228"/>
    <x v="1"/>
    <x v="1"/>
    <x v="1166"/>
    <x v="1"/>
    <x v="1"/>
    <n v="93.303577919999995"/>
    <n v="3.8876490800000001"/>
    <s v="Stores"/>
  </r>
  <r>
    <n v="1175"/>
    <s v="Cheney"/>
    <s v="Brad"/>
    <x v="1171"/>
    <x v="1"/>
    <x v="32"/>
    <x v="13"/>
    <x v="12"/>
    <x v="17"/>
    <x v="0"/>
    <x v="1"/>
    <n v="47.478850020000003"/>
    <x v="1"/>
    <x v="1"/>
    <x v="1167"/>
    <x v="1"/>
    <x v="1"/>
    <n v="85.585853520000001"/>
    <n v="3.5660772299999999"/>
    <s v="Stores"/>
  </r>
  <r>
    <n v="1176"/>
    <s v="Sink"/>
    <s v="Jennifer"/>
    <x v="1172"/>
    <x v="0"/>
    <x v="36"/>
    <x v="13"/>
    <x v="12"/>
    <x v="22"/>
    <x v="0"/>
    <x v="1"/>
    <n v="45.422269550000003"/>
    <x v="1"/>
    <x v="1"/>
    <x v="1168"/>
    <x v="1"/>
    <x v="2"/>
    <n v="52.515788010000001"/>
    <n v="2.1881578337500001"/>
    <s v="Stores"/>
  </r>
  <r>
    <n v="1177"/>
    <s v="Francois"/>
    <s v="Christopher"/>
    <x v="1173"/>
    <x v="1"/>
    <x v="36"/>
    <x v="13"/>
    <x v="12"/>
    <x v="22"/>
    <x v="0"/>
    <x v="1"/>
    <n v="44.246818740000002"/>
    <x v="1"/>
    <x v="1"/>
    <x v="1169"/>
    <x v="1"/>
    <x v="1"/>
    <n v="84.432260940000006"/>
    <n v="3.5180108725000006"/>
    <s v="Stores"/>
  </r>
  <r>
    <n v="1178"/>
    <s v="Chambers"/>
    <s v="Gail"/>
    <x v="1174"/>
    <x v="0"/>
    <x v="35"/>
    <x v="13"/>
    <x v="12"/>
    <x v="6"/>
    <x v="0"/>
    <x v="0"/>
    <n v="33.854179739999999"/>
    <x v="0"/>
    <x v="1"/>
    <x v="1170"/>
    <x v="1"/>
    <x v="0"/>
    <n v="0"/>
    <n v="0"/>
    <s v="Stores"/>
  </r>
  <r>
    <n v="1179"/>
    <s v="Laflamme"/>
    <s v="Wallace"/>
    <x v="1175"/>
    <x v="1"/>
    <x v="13"/>
    <x v="13"/>
    <x v="12"/>
    <x v="10"/>
    <x v="0"/>
    <x v="1"/>
    <n v="45.543259900000002"/>
    <x v="1"/>
    <x v="1"/>
    <x v="1171"/>
    <x v="1"/>
    <x v="0"/>
    <n v="21.91129454"/>
    <n v="0.91297060583333334"/>
    <s v="Stores"/>
  </r>
  <r>
    <n v="1180"/>
    <s v="Fitzgerald"/>
    <s v="Judith"/>
    <x v="1176"/>
    <x v="0"/>
    <x v="5"/>
    <x v="7"/>
    <x v="6"/>
    <x v="5"/>
    <x v="0"/>
    <x v="0"/>
    <n v="39.351494889999998"/>
    <x v="0"/>
    <x v="1"/>
    <x v="1172"/>
    <x v="1"/>
    <x v="2"/>
    <n v="58.770057729999998"/>
    <n v="2.4487524054166663"/>
    <s v="Stores"/>
  </r>
  <r>
    <n v="1181"/>
    <s v="Gonzalez"/>
    <s v="Catherine"/>
    <x v="1177"/>
    <x v="0"/>
    <x v="70"/>
    <x v="13"/>
    <x v="12"/>
    <x v="7"/>
    <x v="0"/>
    <x v="0"/>
    <n v="38.878426689999998"/>
    <x v="0"/>
    <x v="1"/>
    <x v="1173"/>
    <x v="1"/>
    <x v="2"/>
    <n v="51.192713269999999"/>
    <n v="2.1330297195833334"/>
    <s v="Stores"/>
  </r>
  <r>
    <n v="1182"/>
    <s v="Whitman"/>
    <s v="Gail"/>
    <x v="1178"/>
    <x v="0"/>
    <x v="0"/>
    <x v="13"/>
    <x v="12"/>
    <x v="0"/>
    <x v="0"/>
    <x v="3"/>
    <n v="17.892161999999999"/>
    <x v="3"/>
    <x v="1"/>
    <x v="1174"/>
    <x v="1"/>
    <x v="0"/>
    <n v="0"/>
    <n v="0"/>
    <s v="Stores"/>
  </r>
  <r>
    <n v="1183"/>
    <s v="Legg"/>
    <s v="Darlene"/>
    <x v="1179"/>
    <x v="0"/>
    <x v="5"/>
    <x v="7"/>
    <x v="6"/>
    <x v="5"/>
    <x v="0"/>
    <x v="1"/>
    <n v="43.891178949999997"/>
    <x v="1"/>
    <x v="1"/>
    <x v="1175"/>
    <x v="1"/>
    <x v="2"/>
    <n v="47.380655060000002"/>
    <n v="1.9741939608333336"/>
    <s v="Stores"/>
  </r>
  <r>
    <n v="1184"/>
    <s v="Jones"/>
    <s v="Jack"/>
    <x v="1180"/>
    <x v="1"/>
    <x v="3"/>
    <x v="13"/>
    <x v="12"/>
    <x v="3"/>
    <x v="0"/>
    <x v="1"/>
    <n v="45.646455590000002"/>
    <x v="1"/>
    <x v="1"/>
    <x v="1176"/>
    <x v="1"/>
    <x v="2"/>
    <n v="71.099524470000006"/>
    <n v="2.9624801862500005"/>
    <s v="Stores"/>
  </r>
  <r>
    <n v="1185"/>
    <s v="Homan"/>
    <s v="Robert"/>
    <x v="1181"/>
    <x v="1"/>
    <x v="64"/>
    <x v="13"/>
    <x v="12"/>
    <x v="14"/>
    <x v="0"/>
    <x v="2"/>
    <n v="52.166887189999997"/>
    <x v="2"/>
    <x v="1"/>
    <x v="1177"/>
    <x v="1"/>
    <x v="1"/>
    <n v="102.87277349999999"/>
    <n v="4.2863655624999994"/>
    <s v="Stores"/>
  </r>
  <r>
    <n v="1186"/>
    <s v="Anderson"/>
    <s v="Betty"/>
    <x v="1182"/>
    <x v="0"/>
    <x v="173"/>
    <x v="7"/>
    <x v="6"/>
    <x v="12"/>
    <x v="0"/>
    <x v="0"/>
    <n v="31.255990329999999"/>
    <x v="0"/>
    <x v="1"/>
    <x v="1178"/>
    <x v="1"/>
    <x v="0"/>
    <n v="0"/>
    <n v="0"/>
    <s v="Stores"/>
  </r>
  <r>
    <n v="1187"/>
    <s v="Hollins"/>
    <s v="Jack"/>
    <x v="1183"/>
    <x v="1"/>
    <x v="22"/>
    <x v="13"/>
    <x v="12"/>
    <x v="16"/>
    <x v="0"/>
    <x v="0"/>
    <n v="34.099853379999999"/>
    <x v="0"/>
    <x v="1"/>
    <x v="1179"/>
    <x v="1"/>
    <x v="0"/>
    <n v="0"/>
    <n v="0"/>
    <s v="Stores"/>
  </r>
  <r>
    <n v="1188"/>
    <s v="Sheridan"/>
    <s v="Demarcus"/>
    <x v="1184"/>
    <x v="1"/>
    <x v="13"/>
    <x v="13"/>
    <x v="12"/>
    <x v="10"/>
    <x v="0"/>
    <x v="2"/>
    <n v="52.872969689999998"/>
    <x v="2"/>
    <x v="0"/>
    <x v="1180"/>
    <x v="0"/>
    <x v="4"/>
    <n v="127.87660030000001"/>
    <n v="5.3281916791666672"/>
    <s v="Stores"/>
  </r>
  <r>
    <n v="1189"/>
    <s v="Fitzpatrick"/>
    <s v="Brice"/>
    <x v="1185"/>
    <x v="1"/>
    <x v="8"/>
    <x v="13"/>
    <x v="12"/>
    <x v="8"/>
    <x v="0"/>
    <x v="2"/>
    <n v="57.963518530000002"/>
    <x v="2"/>
    <x v="1"/>
    <x v="1181"/>
    <x v="1"/>
    <x v="4"/>
    <n v="156.623132"/>
    <n v="6.5259638333333339"/>
    <s v="Stores"/>
  </r>
  <r>
    <n v="1190"/>
    <s v="Kurland"/>
    <s v="Cassandra"/>
    <x v="1186"/>
    <x v="0"/>
    <x v="5"/>
    <x v="7"/>
    <x v="6"/>
    <x v="5"/>
    <x v="0"/>
    <x v="1"/>
    <n v="43.138901910000001"/>
    <x v="1"/>
    <x v="1"/>
    <x v="1182"/>
    <x v="1"/>
    <x v="4"/>
    <n v="122.5801316"/>
    <n v="5.107505483333334"/>
    <s v="Stores"/>
  </r>
  <r>
    <n v="1191"/>
    <s v="Jarnagin"/>
    <s v="Carolyn"/>
    <x v="1187"/>
    <x v="0"/>
    <x v="5"/>
    <x v="7"/>
    <x v="6"/>
    <x v="5"/>
    <x v="0"/>
    <x v="4"/>
    <n v="21.886824180000001"/>
    <x v="4"/>
    <x v="1"/>
    <x v="1183"/>
    <x v="1"/>
    <x v="0"/>
    <n v="0"/>
    <n v="0"/>
    <s v="Stores"/>
  </r>
  <r>
    <n v="1192"/>
    <s v="Lee"/>
    <s v="Cheryl"/>
    <x v="1188"/>
    <x v="0"/>
    <x v="22"/>
    <x v="13"/>
    <x v="12"/>
    <x v="16"/>
    <x v="0"/>
    <x v="0"/>
    <n v="36.787604510000001"/>
    <x v="0"/>
    <x v="1"/>
    <x v="1184"/>
    <x v="1"/>
    <x v="0"/>
    <n v="35.799413790000003"/>
    <n v="1.4916422412500001"/>
    <s v="Stores"/>
  </r>
  <r>
    <n v="1193"/>
    <s v="Kephart"/>
    <s v="Gerald"/>
    <x v="1189"/>
    <x v="1"/>
    <x v="114"/>
    <x v="13"/>
    <x v="12"/>
    <x v="7"/>
    <x v="0"/>
    <x v="2"/>
    <n v="52.597343989999999"/>
    <x v="2"/>
    <x v="1"/>
    <x v="1185"/>
    <x v="1"/>
    <x v="1"/>
    <n v="87.747537919999999"/>
    <n v="3.6561474133333332"/>
    <s v="Stores"/>
  </r>
  <r>
    <n v="1194"/>
    <s v="Dunn"/>
    <s v="Carl"/>
    <x v="1190"/>
    <x v="1"/>
    <x v="8"/>
    <x v="16"/>
    <x v="15"/>
    <x v="8"/>
    <x v="0"/>
    <x v="1"/>
    <n v="48.09324625"/>
    <x v="1"/>
    <x v="1"/>
    <x v="1186"/>
    <x v="1"/>
    <x v="2"/>
    <n v="71.584959319999996"/>
    <n v="2.9827066383333332"/>
    <s v="Stores"/>
  </r>
  <r>
    <n v="1195"/>
    <s v="Cantrell"/>
    <s v="Frank"/>
    <x v="1191"/>
    <x v="1"/>
    <x v="5"/>
    <x v="7"/>
    <x v="6"/>
    <x v="5"/>
    <x v="0"/>
    <x v="1"/>
    <n v="45.506680279999998"/>
    <x v="1"/>
    <x v="1"/>
    <x v="1187"/>
    <x v="1"/>
    <x v="2"/>
    <n v="74.119846219999999"/>
    <n v="3.0883269258333335"/>
    <s v="Stores"/>
  </r>
  <r>
    <n v="1196"/>
    <s v="Garcia"/>
    <s v="Mona"/>
    <x v="1192"/>
    <x v="0"/>
    <x v="22"/>
    <x v="13"/>
    <x v="12"/>
    <x v="16"/>
    <x v="0"/>
    <x v="2"/>
    <n v="51.36390196"/>
    <x v="2"/>
    <x v="1"/>
    <x v="1188"/>
    <x v="1"/>
    <x v="1"/>
    <n v="118.1238501"/>
    <n v="4.9218270874999996"/>
    <s v="Stores"/>
  </r>
  <r>
    <n v="1197"/>
    <s v="Campbell"/>
    <s v="Howard"/>
    <x v="1193"/>
    <x v="1"/>
    <x v="164"/>
    <x v="13"/>
    <x v="12"/>
    <x v="13"/>
    <x v="0"/>
    <x v="1"/>
    <n v="42.340695230000001"/>
    <x v="1"/>
    <x v="1"/>
    <x v="1189"/>
    <x v="1"/>
    <x v="2"/>
    <n v="57.998190219999998"/>
    <n v="2.4165912591666667"/>
    <s v="Stores"/>
  </r>
  <r>
    <n v="1198"/>
    <s v="Velasquez"/>
    <s v="Ada"/>
    <x v="1194"/>
    <x v="0"/>
    <x v="2"/>
    <x v="13"/>
    <x v="12"/>
    <x v="2"/>
    <x v="0"/>
    <x v="0"/>
    <n v="39.913900239999997"/>
    <x v="0"/>
    <x v="1"/>
    <x v="1190"/>
    <x v="1"/>
    <x v="2"/>
    <n v="74.082969370000001"/>
    <n v="3.0867903904166667"/>
    <s v="Stores"/>
  </r>
  <r>
    <n v="1199"/>
    <s v="Mills"/>
    <s v="Duane"/>
    <x v="1195"/>
    <x v="1"/>
    <x v="5"/>
    <x v="7"/>
    <x v="6"/>
    <x v="5"/>
    <x v="0"/>
    <x v="2"/>
    <n v="57.642212970000003"/>
    <x v="2"/>
    <x v="0"/>
    <x v="1191"/>
    <x v="0"/>
    <x v="1"/>
    <n v="112.02477810000001"/>
    <n v="4.6676990875"/>
    <s v="Stores"/>
  </r>
  <r>
    <n v="1200"/>
    <s v="Manson"/>
    <s v="Cindi"/>
    <x v="1196"/>
    <x v="0"/>
    <x v="91"/>
    <x v="13"/>
    <x v="12"/>
    <x v="25"/>
    <x v="0"/>
    <x v="0"/>
    <n v="39.84124439"/>
    <x v="0"/>
    <x v="1"/>
    <x v="1192"/>
    <x v="1"/>
    <x v="2"/>
    <n v="71.250208270000002"/>
    <n v="2.9687586779166666"/>
    <s v="Stores"/>
  </r>
  <r>
    <n v="1201"/>
    <s v="Staggers"/>
    <s v="Edward"/>
    <x v="1197"/>
    <x v="1"/>
    <x v="174"/>
    <x v="7"/>
    <x v="6"/>
    <x v="37"/>
    <x v="0"/>
    <x v="0"/>
    <n v="35.6690896"/>
    <x v="0"/>
    <x v="1"/>
    <x v="1193"/>
    <x v="1"/>
    <x v="0"/>
    <n v="34.566016329999997"/>
    <n v="1.4402506804166666"/>
    <s v="Stores"/>
  </r>
  <r>
    <n v="1202"/>
    <s v="Wright"/>
    <s v="Michael"/>
    <x v="1198"/>
    <x v="1"/>
    <x v="32"/>
    <x v="13"/>
    <x v="12"/>
    <x v="17"/>
    <x v="0"/>
    <x v="1"/>
    <n v="47.97163046"/>
    <x v="1"/>
    <x v="1"/>
    <x v="1194"/>
    <x v="1"/>
    <x v="2"/>
    <n v="63.034356189999997"/>
    <n v="2.6264315079166662"/>
    <s v="Stores"/>
  </r>
  <r>
    <n v="1203"/>
    <s v="Nicholas"/>
    <s v="William"/>
    <x v="1199"/>
    <x v="1"/>
    <x v="143"/>
    <x v="13"/>
    <x v="12"/>
    <x v="1"/>
    <x v="0"/>
    <x v="1"/>
    <n v="48.080997330000002"/>
    <x v="1"/>
    <x v="1"/>
    <x v="1195"/>
    <x v="1"/>
    <x v="1"/>
    <n v="86.364298610000006"/>
    <n v="3.5985124420833334"/>
    <s v="Stores"/>
  </r>
  <r>
    <n v="1204"/>
    <s v="Hawthorn"/>
    <s v="Mary"/>
    <x v="1200"/>
    <x v="0"/>
    <x v="175"/>
    <x v="13"/>
    <x v="12"/>
    <x v="10"/>
    <x v="0"/>
    <x v="4"/>
    <n v="24.967156360000001"/>
    <x v="4"/>
    <x v="0"/>
    <x v="1196"/>
    <x v="0"/>
    <x v="0"/>
    <n v="3.6844616609999998"/>
    <n v="0.15351923587499999"/>
    <s v="Stores"/>
  </r>
  <r>
    <n v="1205"/>
    <s v="Ryan"/>
    <s v="Marie"/>
    <x v="1201"/>
    <x v="0"/>
    <x v="3"/>
    <x v="13"/>
    <x v="12"/>
    <x v="3"/>
    <x v="0"/>
    <x v="1"/>
    <n v="45.988631679999997"/>
    <x v="1"/>
    <x v="1"/>
    <x v="1197"/>
    <x v="1"/>
    <x v="4"/>
    <n v="123.11298650000001"/>
    <n v="5.1297077708333338"/>
    <s v="Stores"/>
  </r>
  <r>
    <n v="1206"/>
    <s v="Pettus"/>
    <s v="Lucas"/>
    <x v="1202"/>
    <x v="1"/>
    <x v="167"/>
    <x v="7"/>
    <x v="6"/>
    <x v="37"/>
    <x v="0"/>
    <x v="1"/>
    <n v="40.02369401"/>
    <x v="1"/>
    <x v="1"/>
    <x v="1198"/>
    <x v="1"/>
    <x v="2"/>
    <n v="65.884479330000005"/>
    <n v="2.7451866387500004"/>
    <s v="Stores"/>
  </r>
  <r>
    <n v="1207"/>
    <s v="Richardson"/>
    <s v="Barry"/>
    <x v="1203"/>
    <x v="1"/>
    <x v="135"/>
    <x v="13"/>
    <x v="12"/>
    <x v="20"/>
    <x v="0"/>
    <x v="0"/>
    <n v="32.62810709"/>
    <x v="0"/>
    <x v="0"/>
    <x v="1199"/>
    <x v="0"/>
    <x v="2"/>
    <n v="58.969317109999999"/>
    <n v="2.4570548795833331"/>
    <s v="Stores"/>
  </r>
  <r>
    <n v="1208"/>
    <s v="Dean"/>
    <s v="Leanne"/>
    <x v="1204"/>
    <x v="0"/>
    <x v="16"/>
    <x v="7"/>
    <x v="6"/>
    <x v="12"/>
    <x v="0"/>
    <x v="1"/>
    <n v="48.401276850000002"/>
    <x v="1"/>
    <x v="1"/>
    <x v="1200"/>
    <x v="1"/>
    <x v="1"/>
    <n v="93.189016019999997"/>
    <n v="3.8828756675"/>
    <s v="Stores"/>
  </r>
  <r>
    <n v="1209"/>
    <s v="Schutz"/>
    <s v="William"/>
    <x v="1205"/>
    <x v="1"/>
    <x v="5"/>
    <x v="7"/>
    <x v="6"/>
    <x v="5"/>
    <x v="0"/>
    <x v="2"/>
    <n v="59.92562289"/>
    <x v="2"/>
    <x v="1"/>
    <x v="1201"/>
    <x v="1"/>
    <x v="4"/>
    <n v="125.5723801"/>
    <n v="5.2321825041666674"/>
    <s v="Stores"/>
  </r>
  <r>
    <n v="1210"/>
    <s v="Carroll"/>
    <s v="Joseph"/>
    <x v="1206"/>
    <x v="1"/>
    <x v="15"/>
    <x v="13"/>
    <x v="12"/>
    <x v="10"/>
    <x v="0"/>
    <x v="1"/>
    <n v="40.792126930000002"/>
    <x v="1"/>
    <x v="1"/>
    <x v="1202"/>
    <x v="1"/>
    <x v="2"/>
    <n v="41.320589990000002"/>
    <n v="1.7216912495833334"/>
    <s v="Stores"/>
  </r>
  <r>
    <n v="1211"/>
    <s v="Barnhart"/>
    <s v="Alexander"/>
    <x v="1207"/>
    <x v="1"/>
    <x v="40"/>
    <x v="13"/>
    <x v="12"/>
    <x v="20"/>
    <x v="0"/>
    <x v="0"/>
    <n v="36.2291904"/>
    <x v="0"/>
    <x v="0"/>
    <x v="1203"/>
    <x v="0"/>
    <x v="0"/>
    <n v="0"/>
    <n v="0"/>
    <s v="Stores"/>
  </r>
  <r>
    <n v="1212"/>
    <s v="Johnson"/>
    <s v="Linda"/>
    <x v="1208"/>
    <x v="0"/>
    <x v="5"/>
    <x v="7"/>
    <x v="6"/>
    <x v="5"/>
    <x v="0"/>
    <x v="1"/>
    <n v="46.16008978"/>
    <x v="1"/>
    <x v="1"/>
    <x v="1204"/>
    <x v="1"/>
    <x v="2"/>
    <n v="75.345007440000003"/>
    <n v="3.1393753099999997"/>
    <s v="Stores"/>
  </r>
  <r>
    <n v="1213"/>
    <s v="Kimura"/>
    <s v="Odell"/>
    <x v="1209"/>
    <x v="0"/>
    <x v="5"/>
    <x v="7"/>
    <x v="6"/>
    <x v="5"/>
    <x v="0"/>
    <x v="2"/>
    <n v="57.999564069999998"/>
    <x v="2"/>
    <x v="1"/>
    <x v="1205"/>
    <x v="1"/>
    <x v="3"/>
    <n v="159.590101"/>
    <n v="6.6495875416666674"/>
    <s v="Stores"/>
  </r>
  <r>
    <n v="1214"/>
    <s v="Rodas"/>
    <s v="Flora"/>
    <x v="1210"/>
    <x v="0"/>
    <x v="4"/>
    <x v="13"/>
    <x v="12"/>
    <x v="4"/>
    <x v="0"/>
    <x v="1"/>
    <n v="44.172371169999998"/>
    <x v="1"/>
    <x v="0"/>
    <x v="1206"/>
    <x v="0"/>
    <x v="2"/>
    <n v="64.328135180000004"/>
    <n v="2.6803389658333336"/>
    <s v="Stores"/>
  </r>
  <r>
    <n v="1215"/>
    <s v="Gould"/>
    <s v="Julio"/>
    <x v="1211"/>
    <x v="1"/>
    <x v="0"/>
    <x v="13"/>
    <x v="12"/>
    <x v="0"/>
    <x v="0"/>
    <x v="4"/>
    <n v="28.642298629999999"/>
    <x v="4"/>
    <x v="1"/>
    <x v="1207"/>
    <x v="1"/>
    <x v="0"/>
    <n v="0"/>
    <n v="0"/>
    <s v="Stores"/>
  </r>
  <r>
    <n v="1216"/>
    <s v="Ryan"/>
    <s v="Evelyn"/>
    <x v="1212"/>
    <x v="0"/>
    <x v="4"/>
    <x v="13"/>
    <x v="12"/>
    <x v="4"/>
    <x v="0"/>
    <x v="1"/>
    <n v="48.9528465"/>
    <x v="1"/>
    <x v="0"/>
    <x v="1208"/>
    <x v="0"/>
    <x v="2"/>
    <n v="42.145093580000001"/>
    <n v="1.7560455658333332"/>
    <s v="Stores"/>
  </r>
  <r>
    <n v="1217"/>
    <s v="Harper"/>
    <s v="James"/>
    <x v="1213"/>
    <x v="1"/>
    <x v="5"/>
    <x v="7"/>
    <x v="6"/>
    <x v="5"/>
    <x v="0"/>
    <x v="5"/>
    <n v="63.546591390000003"/>
    <x v="5"/>
    <x v="1"/>
    <x v="1209"/>
    <x v="1"/>
    <x v="4"/>
    <n v="133.89062390000001"/>
    <n v="5.5787759958333343"/>
    <s v="Stores"/>
  </r>
  <r>
    <n v="1218"/>
    <s v="Perez"/>
    <s v="Martha"/>
    <x v="1214"/>
    <x v="0"/>
    <x v="117"/>
    <x v="13"/>
    <x v="12"/>
    <x v="1"/>
    <x v="0"/>
    <x v="2"/>
    <n v="52.306587929999999"/>
    <x v="2"/>
    <x v="1"/>
    <x v="1210"/>
    <x v="1"/>
    <x v="1"/>
    <n v="111.560191"/>
    <n v="4.6483412916666671"/>
    <s v="Stores"/>
  </r>
  <r>
    <n v="1219"/>
    <s v="Worthy"/>
    <s v="Brenda"/>
    <x v="1215"/>
    <x v="0"/>
    <x v="151"/>
    <x v="7"/>
    <x v="6"/>
    <x v="18"/>
    <x v="0"/>
    <x v="1"/>
    <n v="41.507296420000003"/>
    <x v="1"/>
    <x v="1"/>
    <x v="1211"/>
    <x v="1"/>
    <x v="1"/>
    <n v="113.098722"/>
    <n v="4.7124467499999998"/>
    <s v="Stores"/>
  </r>
  <r>
    <n v="1220"/>
    <s v="Hardy"/>
    <s v="Travis"/>
    <x v="1216"/>
    <x v="1"/>
    <x v="3"/>
    <x v="13"/>
    <x v="12"/>
    <x v="3"/>
    <x v="0"/>
    <x v="0"/>
    <n v="39.675753020000002"/>
    <x v="0"/>
    <x v="1"/>
    <x v="1212"/>
    <x v="1"/>
    <x v="2"/>
    <n v="53.085755239999997"/>
    <n v="2.2119064683333334"/>
    <s v="Stores"/>
  </r>
  <r>
    <n v="1221"/>
    <s v="Briggs"/>
    <s v="Charles"/>
    <x v="1217"/>
    <x v="1"/>
    <x v="4"/>
    <x v="13"/>
    <x v="12"/>
    <x v="4"/>
    <x v="0"/>
    <x v="1"/>
    <n v="49.621458859999997"/>
    <x v="1"/>
    <x v="0"/>
    <x v="1213"/>
    <x v="0"/>
    <x v="4"/>
    <n v="136.12751460000001"/>
    <n v="5.6719797750000005"/>
    <s v="Stores"/>
  </r>
  <r>
    <n v="1222"/>
    <s v="Smith"/>
    <s v="Brenda"/>
    <x v="1218"/>
    <x v="0"/>
    <x v="3"/>
    <x v="13"/>
    <x v="12"/>
    <x v="3"/>
    <x v="0"/>
    <x v="0"/>
    <n v="33.643867870000001"/>
    <x v="0"/>
    <x v="0"/>
    <x v="1214"/>
    <x v="0"/>
    <x v="0"/>
    <n v="30.52760468"/>
    <n v="1.2719835283333334"/>
    <s v="Stores"/>
  </r>
  <r>
    <n v="1223"/>
    <s v="Berry"/>
    <s v="Xavier"/>
    <x v="1219"/>
    <x v="1"/>
    <x v="5"/>
    <x v="7"/>
    <x v="6"/>
    <x v="5"/>
    <x v="0"/>
    <x v="0"/>
    <n v="34.321693529999997"/>
    <x v="0"/>
    <x v="0"/>
    <x v="1215"/>
    <x v="0"/>
    <x v="0"/>
    <n v="27.424774490000001"/>
    <n v="1.1426989370833334"/>
    <s v="Stores"/>
  </r>
  <r>
    <n v="1224"/>
    <s v="Young"/>
    <s v="Roosevelt"/>
    <x v="1220"/>
    <x v="1"/>
    <x v="11"/>
    <x v="13"/>
    <x v="12"/>
    <x v="1"/>
    <x v="0"/>
    <x v="1"/>
    <n v="48.66004057"/>
    <x v="1"/>
    <x v="1"/>
    <x v="1216"/>
    <x v="1"/>
    <x v="2"/>
    <n v="43.051873200000003"/>
    <n v="1.7938280500000001"/>
    <s v="Stores"/>
  </r>
  <r>
    <n v="1225"/>
    <s v="Sheets"/>
    <s v="Cindy"/>
    <x v="1221"/>
    <x v="0"/>
    <x v="36"/>
    <x v="13"/>
    <x v="12"/>
    <x v="22"/>
    <x v="0"/>
    <x v="2"/>
    <n v="50.541564229999999"/>
    <x v="2"/>
    <x v="1"/>
    <x v="1217"/>
    <x v="1"/>
    <x v="4"/>
    <n v="137.77444360000001"/>
    <n v="5.7406018166666666"/>
    <s v="Stores"/>
  </r>
  <r>
    <n v="1226"/>
    <s v="Rakestraw"/>
    <s v="Melissa"/>
    <x v="1222"/>
    <x v="0"/>
    <x v="4"/>
    <x v="13"/>
    <x v="12"/>
    <x v="4"/>
    <x v="0"/>
    <x v="4"/>
    <n v="21.81971957"/>
    <x v="4"/>
    <x v="1"/>
    <x v="1218"/>
    <x v="1"/>
    <x v="0"/>
    <n v="0"/>
    <n v="0"/>
    <s v="Stores"/>
  </r>
  <r>
    <n v="1227"/>
    <s v="Marquis"/>
    <s v="Gregory"/>
    <x v="1223"/>
    <x v="1"/>
    <x v="176"/>
    <x v="7"/>
    <x v="6"/>
    <x v="18"/>
    <x v="0"/>
    <x v="0"/>
    <n v="35.582265829999997"/>
    <x v="0"/>
    <x v="1"/>
    <x v="1219"/>
    <x v="1"/>
    <x v="0"/>
    <n v="39.816972929999999"/>
    <n v="1.65904053875"/>
    <s v="Stores"/>
  </r>
  <r>
    <n v="1228"/>
    <s v="McCombs"/>
    <s v="Earl"/>
    <x v="1224"/>
    <x v="1"/>
    <x v="7"/>
    <x v="13"/>
    <x v="12"/>
    <x v="7"/>
    <x v="0"/>
    <x v="0"/>
    <n v="33.813733710000001"/>
    <x v="0"/>
    <x v="1"/>
    <x v="1220"/>
    <x v="1"/>
    <x v="0"/>
    <n v="0"/>
    <n v="0"/>
    <s v="Stores"/>
  </r>
  <r>
    <n v="1229"/>
    <s v="Ungar"/>
    <s v="Russ"/>
    <x v="1225"/>
    <x v="1"/>
    <x v="152"/>
    <x v="13"/>
    <x v="12"/>
    <x v="0"/>
    <x v="0"/>
    <x v="0"/>
    <n v="36.589019120000003"/>
    <x v="0"/>
    <x v="1"/>
    <x v="1221"/>
    <x v="1"/>
    <x v="0"/>
    <n v="0"/>
    <n v="0"/>
    <s v="Stores"/>
  </r>
  <r>
    <n v="1230"/>
    <s v="Shuster"/>
    <s v="Dennis"/>
    <x v="1226"/>
    <x v="1"/>
    <x v="5"/>
    <x v="7"/>
    <x v="6"/>
    <x v="5"/>
    <x v="0"/>
    <x v="1"/>
    <n v="45.557160269999997"/>
    <x v="1"/>
    <x v="1"/>
    <x v="1222"/>
    <x v="1"/>
    <x v="2"/>
    <n v="56.090808680000002"/>
    <n v="2.3371170283333336"/>
    <s v="Stores"/>
  </r>
  <r>
    <n v="1231"/>
    <s v="Morris"/>
    <s v="Ossie"/>
    <x v="1227"/>
    <x v="0"/>
    <x v="4"/>
    <x v="13"/>
    <x v="12"/>
    <x v="4"/>
    <x v="0"/>
    <x v="0"/>
    <n v="39.135187809999998"/>
    <x v="0"/>
    <x v="1"/>
    <x v="1223"/>
    <x v="1"/>
    <x v="2"/>
    <n v="60.371391299999999"/>
    <n v="2.5154746375000001"/>
    <s v="Stores"/>
  </r>
  <r>
    <n v="1232"/>
    <s v="Encarnacion"/>
    <s v="Marlys"/>
    <x v="1228"/>
    <x v="0"/>
    <x v="0"/>
    <x v="13"/>
    <x v="12"/>
    <x v="0"/>
    <x v="0"/>
    <x v="0"/>
    <n v="38.017136890000003"/>
    <x v="0"/>
    <x v="1"/>
    <x v="1224"/>
    <x v="1"/>
    <x v="2"/>
    <n v="53.344309979999998"/>
    <n v="2.2226795825000001"/>
    <s v="Stores"/>
  </r>
  <r>
    <n v="1233"/>
    <s v="Manning"/>
    <s v="Marva"/>
    <x v="1229"/>
    <x v="0"/>
    <x v="22"/>
    <x v="13"/>
    <x v="12"/>
    <x v="16"/>
    <x v="0"/>
    <x v="2"/>
    <n v="57.81482681"/>
    <x v="2"/>
    <x v="1"/>
    <x v="1225"/>
    <x v="1"/>
    <x v="4"/>
    <n v="120.7659124"/>
    <n v="5.0319130166666666"/>
    <s v="Stores"/>
  </r>
  <r>
    <n v="1234"/>
    <s v="Dunlap"/>
    <s v="Sharon"/>
    <x v="1230"/>
    <x v="0"/>
    <x v="5"/>
    <x v="7"/>
    <x v="6"/>
    <x v="5"/>
    <x v="0"/>
    <x v="1"/>
    <n v="42.066755280000002"/>
    <x v="1"/>
    <x v="1"/>
    <x v="1226"/>
    <x v="1"/>
    <x v="1"/>
    <n v="100.68141970000001"/>
    <n v="4.1950591541666666"/>
    <s v="Stores"/>
  </r>
  <r>
    <n v="1235"/>
    <s v="Derby"/>
    <s v="Andrea"/>
    <x v="1231"/>
    <x v="0"/>
    <x v="5"/>
    <x v="7"/>
    <x v="6"/>
    <x v="5"/>
    <x v="0"/>
    <x v="4"/>
    <n v="22.88770912"/>
    <x v="4"/>
    <x v="1"/>
    <x v="1227"/>
    <x v="1"/>
    <x v="0"/>
    <n v="0"/>
    <n v="0"/>
    <s v="Stores"/>
  </r>
  <r>
    <n v="1236"/>
    <s v="Risner"/>
    <s v="Susan"/>
    <x v="1232"/>
    <x v="0"/>
    <x v="132"/>
    <x v="13"/>
    <x v="12"/>
    <x v="13"/>
    <x v="0"/>
    <x v="1"/>
    <n v="45.415288179999997"/>
    <x v="1"/>
    <x v="1"/>
    <x v="1228"/>
    <x v="1"/>
    <x v="2"/>
    <n v="59.964682320000001"/>
    <n v="2.4985284299999999"/>
    <s v="Stores"/>
  </r>
  <r>
    <n v="1237"/>
    <s v="Ogara"/>
    <s v="Raymond"/>
    <x v="1233"/>
    <x v="1"/>
    <x v="4"/>
    <x v="13"/>
    <x v="12"/>
    <x v="4"/>
    <x v="0"/>
    <x v="4"/>
    <n v="26.367660839999999"/>
    <x v="4"/>
    <x v="1"/>
    <x v="1229"/>
    <x v="1"/>
    <x v="0"/>
    <n v="0"/>
    <n v="0"/>
    <s v="Stores"/>
  </r>
  <r>
    <n v="1238"/>
    <s v="Handy"/>
    <s v="Andrew"/>
    <x v="1234"/>
    <x v="1"/>
    <x v="3"/>
    <x v="13"/>
    <x v="12"/>
    <x v="3"/>
    <x v="0"/>
    <x v="0"/>
    <n v="37.313796099999998"/>
    <x v="0"/>
    <x v="1"/>
    <x v="1230"/>
    <x v="1"/>
    <x v="2"/>
    <n v="56.175758809999998"/>
    <n v="2.3406566170833329"/>
    <s v="Stores"/>
  </r>
  <r>
    <n v="1239"/>
    <s v="Weaver"/>
    <s v="Rene"/>
    <x v="1235"/>
    <x v="1"/>
    <x v="5"/>
    <x v="7"/>
    <x v="6"/>
    <x v="5"/>
    <x v="0"/>
    <x v="1"/>
    <n v="46.766794859999997"/>
    <x v="1"/>
    <x v="1"/>
    <x v="1231"/>
    <x v="1"/>
    <x v="2"/>
    <n v="42.997163049999997"/>
    <n v="1.7915484604166667"/>
    <s v="Stores"/>
  </r>
  <r>
    <n v="1240"/>
    <s v="Lawson"/>
    <s v="Jeff"/>
    <x v="1236"/>
    <x v="1"/>
    <x v="76"/>
    <x v="13"/>
    <x v="12"/>
    <x v="1"/>
    <x v="0"/>
    <x v="1"/>
    <n v="43.603335440000002"/>
    <x v="1"/>
    <x v="1"/>
    <x v="1232"/>
    <x v="1"/>
    <x v="2"/>
    <n v="51.208898499999997"/>
    <n v="2.1337041041666667"/>
    <s v="Stores"/>
  </r>
  <r>
    <n v="1241"/>
    <s v="Nuss"/>
    <s v="Jessica"/>
    <x v="1237"/>
    <x v="0"/>
    <x v="64"/>
    <x v="13"/>
    <x v="12"/>
    <x v="14"/>
    <x v="0"/>
    <x v="0"/>
    <n v="33.687476750000002"/>
    <x v="0"/>
    <x v="1"/>
    <x v="1233"/>
    <x v="1"/>
    <x v="0"/>
    <n v="0"/>
    <n v="0"/>
    <s v="Stores"/>
  </r>
  <r>
    <n v="1242"/>
    <s v="Small"/>
    <s v="Mildred"/>
    <x v="1238"/>
    <x v="0"/>
    <x v="116"/>
    <x v="13"/>
    <x v="12"/>
    <x v="1"/>
    <x v="0"/>
    <x v="1"/>
    <n v="49.130529860000003"/>
    <x v="1"/>
    <x v="0"/>
    <x v="1234"/>
    <x v="0"/>
    <x v="1"/>
    <n v="97.000860090000003"/>
    <n v="4.0417025037499998"/>
    <s v="Stores"/>
  </r>
  <r>
    <n v="1243"/>
    <s v="Cassidy"/>
    <s v="David"/>
    <x v="1239"/>
    <x v="1"/>
    <x v="8"/>
    <x v="16"/>
    <x v="15"/>
    <x v="8"/>
    <x v="0"/>
    <x v="1"/>
    <n v="49.116212109999999"/>
    <x v="1"/>
    <x v="1"/>
    <x v="1235"/>
    <x v="1"/>
    <x v="2"/>
    <n v="58.025740769999999"/>
    <n v="2.4177391987500001"/>
    <s v="Stores"/>
  </r>
  <r>
    <n v="1244"/>
    <s v="Deluca"/>
    <s v="Lee"/>
    <x v="1240"/>
    <x v="1"/>
    <x v="11"/>
    <x v="13"/>
    <x v="12"/>
    <x v="1"/>
    <x v="0"/>
    <x v="2"/>
    <n v="54.15071305"/>
    <x v="2"/>
    <x v="1"/>
    <x v="1236"/>
    <x v="1"/>
    <x v="1"/>
    <n v="114.1863152"/>
    <n v="4.7577631333333334"/>
    <s v="Stores"/>
  </r>
  <r>
    <n v="1245"/>
    <s v="Wilson"/>
    <s v="Mary"/>
    <x v="1069"/>
    <x v="0"/>
    <x v="30"/>
    <x v="13"/>
    <x v="12"/>
    <x v="20"/>
    <x v="0"/>
    <x v="2"/>
    <n v="54.563722210000002"/>
    <x v="2"/>
    <x v="0"/>
    <x v="1237"/>
    <x v="0"/>
    <x v="1"/>
    <n v="116.6098631"/>
    <n v="4.8587442958333327"/>
    <s v="Stores"/>
  </r>
  <r>
    <n v="1246"/>
    <s v="Griffin"/>
    <s v="Robin"/>
    <x v="1241"/>
    <x v="0"/>
    <x v="15"/>
    <x v="13"/>
    <x v="12"/>
    <x v="10"/>
    <x v="0"/>
    <x v="0"/>
    <n v="34.494132139999998"/>
    <x v="0"/>
    <x v="1"/>
    <x v="1238"/>
    <x v="1"/>
    <x v="0"/>
    <n v="31.568855330000002"/>
    <n v="1.3153689720833335"/>
    <s v="Stores"/>
  </r>
  <r>
    <n v="1247"/>
    <s v="Freed"/>
    <s v="Richard"/>
    <x v="1242"/>
    <x v="1"/>
    <x v="59"/>
    <x v="13"/>
    <x v="12"/>
    <x v="13"/>
    <x v="0"/>
    <x v="1"/>
    <n v="49.334147909999999"/>
    <x v="1"/>
    <x v="1"/>
    <x v="1239"/>
    <x v="1"/>
    <x v="4"/>
    <n v="121.1518768"/>
    <n v="5.0479948666666665"/>
    <s v="Stores"/>
  </r>
  <r>
    <n v="1248"/>
    <s v="Figueroa"/>
    <s v="Marie"/>
    <x v="1243"/>
    <x v="0"/>
    <x v="4"/>
    <x v="13"/>
    <x v="12"/>
    <x v="4"/>
    <x v="0"/>
    <x v="1"/>
    <n v="49.715351630000001"/>
    <x v="1"/>
    <x v="1"/>
    <x v="1240"/>
    <x v="1"/>
    <x v="1"/>
    <n v="110.63637679999999"/>
    <n v="4.6098490333333331"/>
    <s v="Stores"/>
  </r>
  <r>
    <n v="1249"/>
    <s v="Stegman"/>
    <s v="Michael"/>
    <x v="1244"/>
    <x v="1"/>
    <x v="4"/>
    <x v="13"/>
    <x v="12"/>
    <x v="4"/>
    <x v="0"/>
    <x v="1"/>
    <n v="47.402724159999998"/>
    <x v="1"/>
    <x v="1"/>
    <x v="1241"/>
    <x v="1"/>
    <x v="2"/>
    <n v="60.098808300000002"/>
    <n v="2.5041170125000001"/>
    <s v="Stores"/>
  </r>
  <r>
    <n v="1250"/>
    <s v="Foster"/>
    <s v="Jared"/>
    <x v="1245"/>
    <x v="1"/>
    <x v="22"/>
    <x v="13"/>
    <x v="12"/>
    <x v="16"/>
    <x v="0"/>
    <x v="3"/>
    <n v="15.76574664"/>
    <x v="3"/>
    <x v="0"/>
    <x v="1242"/>
    <x v="0"/>
    <x v="0"/>
    <n v="0"/>
    <n v="0"/>
    <s v="Stores"/>
  </r>
  <r>
    <n v="1251"/>
    <s v="Parks"/>
    <s v="Danny"/>
    <x v="1246"/>
    <x v="1"/>
    <x v="110"/>
    <x v="13"/>
    <x v="12"/>
    <x v="31"/>
    <x v="0"/>
    <x v="2"/>
    <n v="52.1245786"/>
    <x v="2"/>
    <x v="1"/>
    <x v="1243"/>
    <x v="1"/>
    <x v="1"/>
    <n v="89.220027299999998"/>
    <n v="3.7175011374999998"/>
    <s v="Stores"/>
  </r>
  <r>
    <n v="1252"/>
    <s v="Iacovelli"/>
    <s v="Karen"/>
    <x v="1247"/>
    <x v="0"/>
    <x v="86"/>
    <x v="13"/>
    <x v="12"/>
    <x v="3"/>
    <x v="0"/>
    <x v="2"/>
    <n v="50.957764859999997"/>
    <x v="2"/>
    <x v="1"/>
    <x v="1244"/>
    <x v="1"/>
    <x v="1"/>
    <n v="105.51596240000001"/>
    <n v="4.3964984333333339"/>
    <s v="Stores"/>
  </r>
  <r>
    <n v="1253"/>
    <s v="Kennard"/>
    <s v="Catherine"/>
    <x v="1248"/>
    <x v="0"/>
    <x v="111"/>
    <x v="13"/>
    <x v="12"/>
    <x v="32"/>
    <x v="0"/>
    <x v="0"/>
    <n v="36.756953330000002"/>
    <x v="0"/>
    <x v="0"/>
    <x v="1245"/>
    <x v="0"/>
    <x v="0"/>
    <n v="19.48324337"/>
    <n v="0.81180180708333338"/>
    <s v="Stores"/>
  </r>
  <r>
    <n v="1254"/>
    <s v="Bittle"/>
    <s v="Christi"/>
    <x v="1249"/>
    <x v="0"/>
    <x v="69"/>
    <x v="7"/>
    <x v="6"/>
    <x v="29"/>
    <x v="0"/>
    <x v="1"/>
    <n v="48.070620300000002"/>
    <x v="1"/>
    <x v="1"/>
    <x v="1246"/>
    <x v="1"/>
    <x v="4"/>
    <n v="128.2571135"/>
    <n v="5.3440463958333337"/>
    <s v="Stores"/>
  </r>
  <r>
    <n v="1255"/>
    <s v="Lightner"/>
    <s v="Robert"/>
    <x v="1250"/>
    <x v="1"/>
    <x v="5"/>
    <x v="7"/>
    <x v="6"/>
    <x v="5"/>
    <x v="0"/>
    <x v="0"/>
    <n v="30.775389010000001"/>
    <x v="0"/>
    <x v="1"/>
    <x v="1247"/>
    <x v="1"/>
    <x v="0"/>
    <n v="0"/>
    <n v="0"/>
    <s v="Stores"/>
  </r>
  <r>
    <n v="1256"/>
    <s v="Trahan"/>
    <s v="Effie"/>
    <x v="1251"/>
    <x v="0"/>
    <x v="87"/>
    <x v="13"/>
    <x v="12"/>
    <x v="7"/>
    <x v="0"/>
    <x v="0"/>
    <n v="32.620442140000002"/>
    <x v="0"/>
    <x v="1"/>
    <x v="1248"/>
    <x v="1"/>
    <x v="0"/>
    <n v="13.284358409999999"/>
    <n v="0.55351493375000005"/>
    <s v="Stores"/>
  </r>
  <r>
    <n v="1257"/>
    <s v="Curry"/>
    <s v="Amanda"/>
    <x v="1252"/>
    <x v="0"/>
    <x v="3"/>
    <x v="13"/>
    <x v="12"/>
    <x v="3"/>
    <x v="0"/>
    <x v="1"/>
    <n v="45.149206110000002"/>
    <x v="1"/>
    <x v="1"/>
    <x v="1249"/>
    <x v="1"/>
    <x v="1"/>
    <n v="94.971419019999999"/>
    <n v="3.9571424591666666"/>
    <s v="Stores"/>
  </r>
  <r>
    <n v="1258"/>
    <s v="Arnold"/>
    <s v="Cristal"/>
    <x v="1253"/>
    <x v="0"/>
    <x v="5"/>
    <x v="7"/>
    <x v="6"/>
    <x v="5"/>
    <x v="0"/>
    <x v="0"/>
    <n v="35.449554429999999"/>
    <x v="0"/>
    <x v="0"/>
    <x v="1250"/>
    <x v="0"/>
    <x v="2"/>
    <n v="41.273553040000003"/>
    <n v="1.7197313766666666"/>
    <s v="Stores"/>
  </r>
  <r>
    <n v="1259"/>
    <s v="Martin"/>
    <s v="Jermaine"/>
    <x v="1254"/>
    <x v="1"/>
    <x v="92"/>
    <x v="13"/>
    <x v="12"/>
    <x v="11"/>
    <x v="0"/>
    <x v="4"/>
    <n v="26.268003579999998"/>
    <x v="4"/>
    <x v="0"/>
    <x v="1251"/>
    <x v="0"/>
    <x v="0"/>
    <n v="0"/>
    <n v="0"/>
    <s v="Stores"/>
  </r>
  <r>
    <n v="1260"/>
    <s v="Foster"/>
    <s v="Jasmin"/>
    <x v="1255"/>
    <x v="0"/>
    <x v="128"/>
    <x v="13"/>
    <x v="12"/>
    <x v="1"/>
    <x v="0"/>
    <x v="1"/>
    <n v="43.09531071"/>
    <x v="1"/>
    <x v="1"/>
    <x v="1252"/>
    <x v="1"/>
    <x v="1"/>
    <n v="98.598751059999998"/>
    <n v="4.1082812941666669"/>
    <s v="Stores"/>
  </r>
  <r>
    <n v="1261"/>
    <s v="Day"/>
    <s v="Milton"/>
    <x v="1256"/>
    <x v="1"/>
    <x v="3"/>
    <x v="13"/>
    <x v="12"/>
    <x v="3"/>
    <x v="0"/>
    <x v="1"/>
    <n v="47.286388809999998"/>
    <x v="1"/>
    <x v="1"/>
    <x v="1253"/>
    <x v="1"/>
    <x v="2"/>
    <n v="73.388730300000006"/>
    <n v="3.0578637625000002"/>
    <s v="Stores"/>
  </r>
  <r>
    <n v="1262"/>
    <s v="Giles"/>
    <s v="Brittany"/>
    <x v="1257"/>
    <x v="0"/>
    <x v="2"/>
    <x v="13"/>
    <x v="12"/>
    <x v="2"/>
    <x v="0"/>
    <x v="0"/>
    <n v="31.988074990000001"/>
    <x v="0"/>
    <x v="1"/>
    <x v="1254"/>
    <x v="1"/>
    <x v="0"/>
    <n v="12.07320912"/>
    <n v="0.50305038000000002"/>
    <s v="Stores"/>
  </r>
  <r>
    <n v="1263"/>
    <s v="Remaley"/>
    <s v="Joseph"/>
    <x v="1258"/>
    <x v="1"/>
    <x v="151"/>
    <x v="13"/>
    <x v="12"/>
    <x v="18"/>
    <x v="0"/>
    <x v="2"/>
    <n v="51.583676369999999"/>
    <x v="2"/>
    <x v="1"/>
    <x v="1255"/>
    <x v="1"/>
    <x v="1"/>
    <n v="100.25811179999999"/>
    <n v="4.1774213250000001"/>
    <s v="Stores"/>
  </r>
  <r>
    <n v="1264"/>
    <s v="Peterson"/>
    <s v="Katherine"/>
    <x v="1259"/>
    <x v="0"/>
    <x v="41"/>
    <x v="13"/>
    <x v="12"/>
    <x v="23"/>
    <x v="0"/>
    <x v="1"/>
    <n v="45.349479449999997"/>
    <x v="1"/>
    <x v="1"/>
    <x v="1256"/>
    <x v="1"/>
    <x v="4"/>
    <n v="148.89977020000001"/>
    <n v="6.2041570916666666"/>
    <s v="Stores"/>
  </r>
  <r>
    <n v="1265"/>
    <s v="Blumer"/>
    <s v="William"/>
    <x v="1260"/>
    <x v="1"/>
    <x v="177"/>
    <x v="7"/>
    <x v="6"/>
    <x v="5"/>
    <x v="0"/>
    <x v="1"/>
    <n v="45.846980989999999"/>
    <x v="1"/>
    <x v="1"/>
    <x v="1257"/>
    <x v="1"/>
    <x v="2"/>
    <n v="46.212972970000003"/>
    <n v="1.925540540416667"/>
    <s v="Stores"/>
  </r>
  <r>
    <n v="1266"/>
    <s v="Shutt"/>
    <s v="Dennis"/>
    <x v="1261"/>
    <x v="1"/>
    <x v="22"/>
    <x v="13"/>
    <x v="12"/>
    <x v="16"/>
    <x v="0"/>
    <x v="1"/>
    <n v="42.115048809999998"/>
    <x v="1"/>
    <x v="1"/>
    <x v="1258"/>
    <x v="1"/>
    <x v="1"/>
    <n v="80.257747010000003"/>
    <n v="3.3440727920833337"/>
    <s v="Stores"/>
  </r>
  <r>
    <n v="1267"/>
    <s v="Birt"/>
    <s v="June"/>
    <x v="1262"/>
    <x v="0"/>
    <x v="34"/>
    <x v="7"/>
    <x v="6"/>
    <x v="21"/>
    <x v="0"/>
    <x v="1"/>
    <n v="45.714729120000001"/>
    <x v="1"/>
    <x v="1"/>
    <x v="1259"/>
    <x v="1"/>
    <x v="4"/>
    <n v="156.4242189"/>
    <n v="6.5176757875000009"/>
    <s v="Stores"/>
  </r>
  <r>
    <n v="1268"/>
    <s v="Flaherty"/>
    <s v="Billy"/>
    <x v="1263"/>
    <x v="1"/>
    <x v="2"/>
    <x v="13"/>
    <x v="12"/>
    <x v="2"/>
    <x v="0"/>
    <x v="2"/>
    <n v="55.725166459999997"/>
    <x v="2"/>
    <x v="0"/>
    <x v="1260"/>
    <x v="0"/>
    <x v="1"/>
    <n v="112.65682150000001"/>
    <n v="4.6940342291666672"/>
    <s v="Stores"/>
  </r>
  <r>
    <n v="1269"/>
    <s v="Beery"/>
    <s v="Benito"/>
    <x v="1264"/>
    <x v="1"/>
    <x v="20"/>
    <x v="16"/>
    <x v="15"/>
    <x v="14"/>
    <x v="0"/>
    <x v="1"/>
    <n v="40.668198719999999"/>
    <x v="1"/>
    <x v="1"/>
    <x v="1261"/>
    <x v="1"/>
    <x v="0"/>
    <n v="34.287632770000002"/>
    <n v="1.4286513654166668"/>
    <s v="Stores"/>
  </r>
  <r>
    <n v="1270"/>
    <s v="Aiello"/>
    <s v="Arthur"/>
    <x v="1265"/>
    <x v="1"/>
    <x v="140"/>
    <x v="13"/>
    <x v="12"/>
    <x v="18"/>
    <x v="0"/>
    <x v="1"/>
    <n v="41.159036020000002"/>
    <x v="1"/>
    <x v="1"/>
    <x v="1262"/>
    <x v="1"/>
    <x v="2"/>
    <n v="49.991421760000001"/>
    <n v="2.0829759066666669"/>
    <s v="Stores"/>
  </r>
  <r>
    <n v="1271"/>
    <s v="Johnson"/>
    <s v="Matthew"/>
    <x v="1266"/>
    <x v="1"/>
    <x v="13"/>
    <x v="13"/>
    <x v="12"/>
    <x v="10"/>
    <x v="0"/>
    <x v="0"/>
    <n v="32.974628840000001"/>
    <x v="0"/>
    <x v="1"/>
    <x v="1263"/>
    <x v="1"/>
    <x v="0"/>
    <n v="28.35231258"/>
    <n v="1.1813463574999998"/>
    <s v="Stores"/>
  </r>
  <r>
    <n v="1272"/>
    <s v="Rodriguez"/>
    <s v="Chris"/>
    <x v="1267"/>
    <x v="1"/>
    <x v="3"/>
    <x v="13"/>
    <x v="12"/>
    <x v="3"/>
    <x v="0"/>
    <x v="5"/>
    <n v="61.293417130000002"/>
    <x v="5"/>
    <x v="1"/>
    <x v="1264"/>
    <x v="1"/>
    <x v="4"/>
    <n v="144.4066426"/>
    <n v="6.0169434416666672"/>
    <s v="Stores"/>
  </r>
  <r>
    <n v="1273"/>
    <s v="Wiley"/>
    <s v="Elvia"/>
    <x v="1268"/>
    <x v="0"/>
    <x v="22"/>
    <x v="13"/>
    <x v="12"/>
    <x v="16"/>
    <x v="0"/>
    <x v="3"/>
    <n v="16.7983875"/>
    <x v="3"/>
    <x v="1"/>
    <x v="1265"/>
    <x v="1"/>
    <x v="0"/>
    <n v="0"/>
    <n v="0"/>
    <s v="Stores"/>
  </r>
  <r>
    <n v="1274"/>
    <s v="Groves"/>
    <s v="Martha"/>
    <x v="1269"/>
    <x v="0"/>
    <x v="5"/>
    <x v="7"/>
    <x v="6"/>
    <x v="5"/>
    <x v="0"/>
    <x v="5"/>
    <n v="69.333302790000005"/>
    <x v="5"/>
    <x v="1"/>
    <x v="1266"/>
    <x v="1"/>
    <x v="5"/>
    <n v="220.59418489999999"/>
    <n v="9.1914243708333316"/>
    <s v="Stores"/>
  </r>
  <r>
    <n v="1275"/>
    <s v="Santiago"/>
    <s v="Kim"/>
    <x v="1270"/>
    <x v="0"/>
    <x v="5"/>
    <x v="7"/>
    <x v="6"/>
    <x v="5"/>
    <x v="0"/>
    <x v="1"/>
    <n v="46.547765509999998"/>
    <x v="1"/>
    <x v="0"/>
    <x v="1267"/>
    <x v="0"/>
    <x v="1"/>
    <n v="88.185652160000004"/>
    <n v="3.6744021733333336"/>
    <s v="Stores"/>
  </r>
  <r>
    <n v="1276"/>
    <s v="Cunningham"/>
    <s v="William"/>
    <x v="1271"/>
    <x v="1"/>
    <x v="5"/>
    <x v="7"/>
    <x v="6"/>
    <x v="5"/>
    <x v="0"/>
    <x v="1"/>
    <n v="49.611927569999999"/>
    <x v="1"/>
    <x v="1"/>
    <x v="1268"/>
    <x v="1"/>
    <x v="1"/>
    <n v="100.47801320000001"/>
    <n v="4.1865838833333333"/>
    <s v="Stores"/>
  </r>
  <r>
    <n v="1277"/>
    <s v="Heredia"/>
    <s v="Jermaine"/>
    <x v="1272"/>
    <x v="1"/>
    <x v="178"/>
    <x v="13"/>
    <x v="12"/>
    <x v="3"/>
    <x v="0"/>
    <x v="0"/>
    <n v="38.608988979999999"/>
    <x v="0"/>
    <x v="1"/>
    <x v="1269"/>
    <x v="1"/>
    <x v="0"/>
    <n v="30.584513449999999"/>
    <n v="1.2743547270833333"/>
    <s v="Stores"/>
  </r>
  <r>
    <n v="1278"/>
    <s v="Miller"/>
    <s v="Floyd"/>
    <x v="1273"/>
    <x v="1"/>
    <x v="3"/>
    <x v="13"/>
    <x v="12"/>
    <x v="3"/>
    <x v="0"/>
    <x v="4"/>
    <n v="27.659408670000001"/>
    <x v="4"/>
    <x v="1"/>
    <x v="1270"/>
    <x v="1"/>
    <x v="0"/>
    <n v="0"/>
    <n v="0"/>
    <s v="Stores"/>
  </r>
  <r>
    <n v="1279"/>
    <s v="Summers"/>
    <s v="Betty"/>
    <x v="1274"/>
    <x v="0"/>
    <x v="0"/>
    <x v="13"/>
    <x v="12"/>
    <x v="0"/>
    <x v="0"/>
    <x v="0"/>
    <n v="30.500421880000001"/>
    <x v="0"/>
    <x v="1"/>
    <x v="1271"/>
    <x v="1"/>
    <x v="0"/>
    <n v="11.87725311"/>
    <n v="0.49488554624999997"/>
    <s v="Stores"/>
  </r>
  <r>
    <n v="1280"/>
    <s v="Bradford"/>
    <s v="Lisa"/>
    <x v="1275"/>
    <x v="0"/>
    <x v="98"/>
    <x v="13"/>
    <x v="12"/>
    <x v="13"/>
    <x v="0"/>
    <x v="1"/>
    <n v="49.184827140000003"/>
    <x v="1"/>
    <x v="0"/>
    <x v="1272"/>
    <x v="0"/>
    <x v="4"/>
    <n v="133.63662350000001"/>
    <n v="5.5681926458333342"/>
    <s v="Stores"/>
  </r>
  <r>
    <n v="1281"/>
    <s v="Welch"/>
    <s v="Theresa"/>
    <x v="1276"/>
    <x v="0"/>
    <x v="122"/>
    <x v="13"/>
    <x v="12"/>
    <x v="17"/>
    <x v="0"/>
    <x v="1"/>
    <n v="43.939404549999999"/>
    <x v="1"/>
    <x v="1"/>
    <x v="1273"/>
    <x v="1"/>
    <x v="2"/>
    <n v="50.842889900000003"/>
    <n v="2.1184537458333335"/>
    <s v="Stores"/>
  </r>
  <r>
    <n v="1282"/>
    <s v="Arends"/>
    <s v="Eva"/>
    <x v="1277"/>
    <x v="0"/>
    <x v="42"/>
    <x v="13"/>
    <x v="12"/>
    <x v="13"/>
    <x v="0"/>
    <x v="0"/>
    <n v="39.596588169999997"/>
    <x v="0"/>
    <x v="0"/>
    <x v="1274"/>
    <x v="0"/>
    <x v="2"/>
    <n v="52.156861970000001"/>
    <n v="2.1732025820833334"/>
    <s v="Stores"/>
  </r>
  <r>
    <n v="1283"/>
    <s v="Carlson"/>
    <s v="Nora"/>
    <x v="1278"/>
    <x v="0"/>
    <x v="63"/>
    <x v="7"/>
    <x v="6"/>
    <x v="29"/>
    <x v="0"/>
    <x v="0"/>
    <n v="38.794745319999997"/>
    <x v="0"/>
    <x v="0"/>
    <x v="1275"/>
    <x v="0"/>
    <x v="2"/>
    <n v="65.301689190000005"/>
    <n v="2.72090371625"/>
    <s v="Stores"/>
  </r>
  <r>
    <n v="1284"/>
    <s v="Maldonado"/>
    <s v="Ruby"/>
    <x v="1279"/>
    <x v="0"/>
    <x v="30"/>
    <x v="13"/>
    <x v="12"/>
    <x v="20"/>
    <x v="0"/>
    <x v="4"/>
    <n v="24.04607416"/>
    <x v="4"/>
    <x v="0"/>
    <x v="1276"/>
    <x v="0"/>
    <x v="0"/>
    <n v="0.51664347200000005"/>
    <n v="2.1526811333333333E-2"/>
    <s v="Stores"/>
  </r>
  <r>
    <n v="1285"/>
    <s v="Argo"/>
    <s v="Roger"/>
    <x v="1280"/>
    <x v="1"/>
    <x v="15"/>
    <x v="13"/>
    <x v="12"/>
    <x v="10"/>
    <x v="0"/>
    <x v="0"/>
    <n v="35.646261369999998"/>
    <x v="0"/>
    <x v="1"/>
    <x v="1277"/>
    <x v="1"/>
    <x v="2"/>
    <n v="43.791041819999997"/>
    <n v="1.8246267424999998"/>
    <s v="Stores"/>
  </r>
  <r>
    <n v="1286"/>
    <s v="Judge"/>
    <s v="Gerald"/>
    <x v="1281"/>
    <x v="1"/>
    <x v="11"/>
    <x v="13"/>
    <x v="12"/>
    <x v="1"/>
    <x v="0"/>
    <x v="2"/>
    <n v="50.040264399999998"/>
    <x v="2"/>
    <x v="1"/>
    <x v="1278"/>
    <x v="1"/>
    <x v="2"/>
    <n v="61.252084080000003"/>
    <n v="2.5521701700000001"/>
    <s v="Stores"/>
  </r>
  <r>
    <n v="1287"/>
    <s v="Moreno"/>
    <s v="Dan"/>
    <x v="1282"/>
    <x v="1"/>
    <x v="36"/>
    <x v="16"/>
    <x v="15"/>
    <x v="22"/>
    <x v="0"/>
    <x v="2"/>
    <n v="50.567343839999999"/>
    <x v="2"/>
    <x v="1"/>
    <x v="1279"/>
    <x v="1"/>
    <x v="2"/>
    <n v="77.752941759999999"/>
    <n v="3.2397059066666669"/>
    <s v="Stores"/>
  </r>
  <r>
    <n v="1288"/>
    <s v="Moffett"/>
    <s v="Raymond"/>
    <x v="1283"/>
    <x v="1"/>
    <x v="11"/>
    <x v="13"/>
    <x v="12"/>
    <x v="1"/>
    <x v="0"/>
    <x v="1"/>
    <n v="48.124890020000002"/>
    <x v="1"/>
    <x v="1"/>
    <x v="1280"/>
    <x v="1"/>
    <x v="2"/>
    <n v="77.781547000000003"/>
    <n v="3.2408977916666668"/>
    <s v="Stores"/>
  </r>
  <r>
    <n v="1289"/>
    <s v="Devereaux"/>
    <s v="Chris"/>
    <x v="1284"/>
    <x v="1"/>
    <x v="4"/>
    <x v="13"/>
    <x v="12"/>
    <x v="4"/>
    <x v="0"/>
    <x v="0"/>
    <n v="38.485180730000003"/>
    <x v="0"/>
    <x v="1"/>
    <x v="1281"/>
    <x v="1"/>
    <x v="1"/>
    <n v="83.920200179999995"/>
    <n v="3.4966750074999995"/>
    <s v="Stores"/>
  </r>
  <r>
    <n v="1290"/>
    <s v="Whitehead"/>
    <s v="Diana"/>
    <x v="927"/>
    <x v="0"/>
    <x v="0"/>
    <x v="13"/>
    <x v="12"/>
    <x v="0"/>
    <x v="0"/>
    <x v="1"/>
    <n v="46.364690930000002"/>
    <x v="1"/>
    <x v="1"/>
    <x v="1282"/>
    <x v="1"/>
    <x v="1"/>
    <n v="95.084772220000005"/>
    <n v="3.9618655091666666"/>
    <s v="Stores"/>
  </r>
  <r>
    <n v="1291"/>
    <s v="Legere"/>
    <s v="Lynette"/>
    <x v="1285"/>
    <x v="0"/>
    <x v="177"/>
    <x v="7"/>
    <x v="6"/>
    <x v="5"/>
    <x v="0"/>
    <x v="0"/>
    <n v="34.992010069999999"/>
    <x v="0"/>
    <x v="1"/>
    <x v="1283"/>
    <x v="1"/>
    <x v="2"/>
    <n v="62.62409452"/>
    <n v="2.6093372716666665"/>
    <s v="Stores"/>
  </r>
  <r>
    <n v="1292"/>
    <s v="Winship"/>
    <s v="Eugene"/>
    <x v="1286"/>
    <x v="1"/>
    <x v="167"/>
    <x v="13"/>
    <x v="12"/>
    <x v="37"/>
    <x v="0"/>
    <x v="0"/>
    <n v="38.137098450000003"/>
    <x v="0"/>
    <x v="1"/>
    <x v="1284"/>
    <x v="1"/>
    <x v="0"/>
    <n v="0"/>
    <n v="0"/>
    <s v="Stores"/>
  </r>
  <r>
    <n v="1293"/>
    <s v="Bergman"/>
    <s v="Tina"/>
    <x v="1287"/>
    <x v="0"/>
    <x v="63"/>
    <x v="7"/>
    <x v="6"/>
    <x v="29"/>
    <x v="0"/>
    <x v="3"/>
    <n v="19.870777100000002"/>
    <x v="3"/>
    <x v="0"/>
    <x v="1285"/>
    <x v="0"/>
    <x v="0"/>
    <n v="0"/>
    <n v="0"/>
    <s v="Stores"/>
  </r>
  <r>
    <n v="1294"/>
    <s v="Lopez"/>
    <s v="Crystal"/>
    <x v="1288"/>
    <x v="0"/>
    <x v="153"/>
    <x v="13"/>
    <x v="12"/>
    <x v="10"/>
    <x v="0"/>
    <x v="0"/>
    <n v="32.965176419999999"/>
    <x v="0"/>
    <x v="0"/>
    <x v="1286"/>
    <x v="0"/>
    <x v="0"/>
    <n v="36.690773229999998"/>
    <n v="1.5287822179166668"/>
    <s v="Stores"/>
  </r>
  <r>
    <n v="1295"/>
    <s v="Moore"/>
    <s v="Gloria"/>
    <x v="1289"/>
    <x v="0"/>
    <x v="5"/>
    <x v="7"/>
    <x v="6"/>
    <x v="5"/>
    <x v="0"/>
    <x v="1"/>
    <n v="42.14996859"/>
    <x v="1"/>
    <x v="1"/>
    <x v="1287"/>
    <x v="1"/>
    <x v="2"/>
    <n v="66.324145479999999"/>
    <n v="2.7635060616666665"/>
    <s v="Stores"/>
  </r>
  <r>
    <n v="1296"/>
    <s v="Thiele"/>
    <s v="Grover"/>
    <x v="1290"/>
    <x v="1"/>
    <x v="5"/>
    <x v="7"/>
    <x v="6"/>
    <x v="5"/>
    <x v="0"/>
    <x v="2"/>
    <n v="53.907533180000001"/>
    <x v="2"/>
    <x v="1"/>
    <x v="1288"/>
    <x v="1"/>
    <x v="1"/>
    <n v="119.21959579999999"/>
    <n v="4.9674831583333336"/>
    <s v="Stores"/>
  </r>
  <r>
    <n v="1297"/>
    <s v="Carle"/>
    <s v="Eric"/>
    <x v="1291"/>
    <x v="1"/>
    <x v="41"/>
    <x v="16"/>
    <x v="15"/>
    <x v="23"/>
    <x v="0"/>
    <x v="1"/>
    <n v="49.15439362"/>
    <x v="1"/>
    <x v="0"/>
    <x v="1289"/>
    <x v="0"/>
    <x v="1"/>
    <n v="90.641063720000005"/>
    <n v="3.7767109883333339"/>
    <s v="Stores"/>
  </r>
  <r>
    <n v="1298"/>
    <s v="Mayor"/>
    <s v="Pamela"/>
    <x v="1292"/>
    <x v="0"/>
    <x v="5"/>
    <x v="7"/>
    <x v="6"/>
    <x v="5"/>
    <x v="0"/>
    <x v="2"/>
    <n v="59.51650712"/>
    <x v="2"/>
    <x v="1"/>
    <x v="1290"/>
    <x v="1"/>
    <x v="4"/>
    <n v="152.4000082"/>
    <n v="6.3500003416666662"/>
    <s v="Stores"/>
  </r>
  <r>
    <n v="1299"/>
    <s v="Simms"/>
    <s v="Doris"/>
    <x v="1293"/>
    <x v="0"/>
    <x v="4"/>
    <x v="13"/>
    <x v="12"/>
    <x v="4"/>
    <x v="0"/>
    <x v="0"/>
    <n v="39.556347410000001"/>
    <x v="0"/>
    <x v="1"/>
    <x v="1291"/>
    <x v="1"/>
    <x v="0"/>
    <n v="31.96776818"/>
    <n v="1.3319903408333333"/>
    <s v="Stores"/>
  </r>
  <r>
    <n v="1300"/>
    <s v="Denney"/>
    <s v="Allen"/>
    <x v="1294"/>
    <x v="1"/>
    <x v="110"/>
    <x v="16"/>
    <x v="15"/>
    <x v="31"/>
    <x v="0"/>
    <x v="2"/>
    <n v="51.768017749999999"/>
    <x v="2"/>
    <x v="1"/>
    <x v="1292"/>
    <x v="1"/>
    <x v="1"/>
    <n v="89.291787159999998"/>
    <n v="3.7204911316666665"/>
    <s v="Stores"/>
  </r>
  <r>
    <n v="1301"/>
    <s v="Warwick"/>
    <s v="Arthur"/>
    <x v="1295"/>
    <x v="1"/>
    <x v="5"/>
    <x v="7"/>
    <x v="6"/>
    <x v="5"/>
    <x v="0"/>
    <x v="1"/>
    <n v="42.537775510000003"/>
    <x v="1"/>
    <x v="1"/>
    <x v="1293"/>
    <x v="1"/>
    <x v="2"/>
    <n v="73.312961419999993"/>
    <n v="3.0547067258333334"/>
    <s v="Stores"/>
  </r>
  <r>
    <n v="1302"/>
    <s v="McClure"/>
    <s v="Margaret"/>
    <x v="1296"/>
    <x v="0"/>
    <x v="5"/>
    <x v="7"/>
    <x v="6"/>
    <x v="5"/>
    <x v="0"/>
    <x v="1"/>
    <n v="48.636426739999997"/>
    <x v="1"/>
    <x v="1"/>
    <x v="1294"/>
    <x v="1"/>
    <x v="1"/>
    <n v="114.31337310000001"/>
    <n v="4.7630572125000006"/>
    <s v="Stores"/>
  </r>
  <r>
    <n v="1303"/>
    <s v="Higgins"/>
    <s v="Dawn"/>
    <x v="1297"/>
    <x v="0"/>
    <x v="91"/>
    <x v="13"/>
    <x v="12"/>
    <x v="25"/>
    <x v="0"/>
    <x v="0"/>
    <n v="31.470667299999999"/>
    <x v="0"/>
    <x v="1"/>
    <x v="1295"/>
    <x v="1"/>
    <x v="0"/>
    <n v="13.006736800000001"/>
    <n v="0.54194736666666665"/>
    <s v="Stores"/>
  </r>
  <r>
    <n v="1304"/>
    <s v="Courtney"/>
    <s v="Ruth"/>
    <x v="1298"/>
    <x v="0"/>
    <x v="5"/>
    <x v="7"/>
    <x v="6"/>
    <x v="5"/>
    <x v="0"/>
    <x v="0"/>
    <n v="36.504593980000003"/>
    <x v="0"/>
    <x v="1"/>
    <x v="1296"/>
    <x v="1"/>
    <x v="0"/>
    <n v="29.282366509999999"/>
    <n v="1.2200986045833333"/>
    <s v="Stores"/>
  </r>
  <r>
    <n v="1305"/>
    <s v="Housley"/>
    <s v="David"/>
    <x v="1299"/>
    <x v="1"/>
    <x v="128"/>
    <x v="13"/>
    <x v="12"/>
    <x v="1"/>
    <x v="0"/>
    <x v="1"/>
    <n v="44.501508209999997"/>
    <x v="1"/>
    <x v="1"/>
    <x v="1297"/>
    <x v="1"/>
    <x v="0"/>
    <n v="31.551972370000001"/>
    <n v="1.3146655154166669"/>
    <s v="Stores"/>
  </r>
  <r>
    <n v="1306"/>
    <s v="Gran"/>
    <s v="Mark"/>
    <x v="1300"/>
    <x v="1"/>
    <x v="5"/>
    <x v="7"/>
    <x v="6"/>
    <x v="5"/>
    <x v="0"/>
    <x v="3"/>
    <n v="17.67366045"/>
    <x v="3"/>
    <x v="1"/>
    <x v="1298"/>
    <x v="1"/>
    <x v="0"/>
    <n v="0"/>
    <n v="0"/>
    <s v="Stores"/>
  </r>
  <r>
    <n v="1307"/>
    <s v="Wright"/>
    <s v="Linda"/>
    <x v="1301"/>
    <x v="0"/>
    <x v="61"/>
    <x v="7"/>
    <x v="6"/>
    <x v="28"/>
    <x v="0"/>
    <x v="4"/>
    <n v="26.853759149999998"/>
    <x v="4"/>
    <x v="1"/>
    <x v="1299"/>
    <x v="1"/>
    <x v="0"/>
    <n v="0"/>
    <n v="0"/>
    <s v="Stores"/>
  </r>
  <r>
    <n v="1308"/>
    <s v="Walsh"/>
    <s v="Willie"/>
    <x v="1302"/>
    <x v="1"/>
    <x v="5"/>
    <x v="7"/>
    <x v="6"/>
    <x v="5"/>
    <x v="0"/>
    <x v="1"/>
    <n v="43.956376659999997"/>
    <x v="1"/>
    <x v="1"/>
    <x v="1300"/>
    <x v="1"/>
    <x v="0"/>
    <n v="31.75238229"/>
    <n v="1.3230159287499998"/>
    <s v="Stores"/>
  </r>
  <r>
    <n v="1309"/>
    <s v="Smith"/>
    <s v="Sharonda"/>
    <x v="1303"/>
    <x v="0"/>
    <x v="30"/>
    <x v="13"/>
    <x v="12"/>
    <x v="20"/>
    <x v="0"/>
    <x v="0"/>
    <n v="37.308759209999998"/>
    <x v="0"/>
    <x v="1"/>
    <x v="1301"/>
    <x v="1"/>
    <x v="0"/>
    <n v="38.356500990000001"/>
    <n v="1.5981875412500002"/>
    <s v="Stores"/>
  </r>
  <r>
    <n v="1310"/>
    <s v="Garcia"/>
    <s v="Bill"/>
    <x v="1304"/>
    <x v="1"/>
    <x v="22"/>
    <x v="13"/>
    <x v="12"/>
    <x v="16"/>
    <x v="0"/>
    <x v="1"/>
    <n v="48.689454159999997"/>
    <x v="1"/>
    <x v="1"/>
    <x v="1302"/>
    <x v="1"/>
    <x v="2"/>
    <n v="56.590433099999998"/>
    <n v="2.3579347125000001"/>
    <s v="Stores"/>
  </r>
  <r>
    <n v="1311"/>
    <s v="Russell"/>
    <s v="Larry"/>
    <x v="1305"/>
    <x v="1"/>
    <x v="0"/>
    <x v="13"/>
    <x v="12"/>
    <x v="0"/>
    <x v="0"/>
    <x v="1"/>
    <n v="43.48944444"/>
    <x v="1"/>
    <x v="1"/>
    <x v="1303"/>
    <x v="5"/>
    <x v="2"/>
    <n v="49.351826070000001"/>
    <n v="2.0563260862499999"/>
    <s v="Stores"/>
  </r>
  <r>
    <n v="1312"/>
    <s v="Beard"/>
    <s v="Elaine"/>
    <x v="1306"/>
    <x v="0"/>
    <x v="5"/>
    <x v="7"/>
    <x v="6"/>
    <x v="5"/>
    <x v="0"/>
    <x v="0"/>
    <n v="31.99145961"/>
    <x v="0"/>
    <x v="0"/>
    <x v="1304"/>
    <x v="0"/>
    <x v="0"/>
    <n v="28.972474909999999"/>
    <n v="1.2071864545833333"/>
    <s v="Stores"/>
  </r>
  <r>
    <n v="1313"/>
    <s v="Enright"/>
    <s v="Joseph"/>
    <x v="1307"/>
    <x v="1"/>
    <x v="179"/>
    <x v="13"/>
    <x v="12"/>
    <x v="1"/>
    <x v="0"/>
    <x v="1"/>
    <n v="43.610671830000001"/>
    <x v="1"/>
    <x v="0"/>
    <x v="1305"/>
    <x v="0"/>
    <x v="2"/>
    <n v="48.685111380000002"/>
    <n v="2.0285463075000001"/>
    <s v="Stores"/>
  </r>
  <r>
    <n v="1314"/>
    <s v="Connor"/>
    <s v="Charles"/>
    <x v="1308"/>
    <x v="1"/>
    <x v="114"/>
    <x v="13"/>
    <x v="12"/>
    <x v="7"/>
    <x v="0"/>
    <x v="2"/>
    <n v="58.02260321"/>
    <x v="2"/>
    <x v="1"/>
    <x v="1306"/>
    <x v="1"/>
    <x v="1"/>
    <n v="92.765508460000007"/>
    <n v="3.8652295191666668"/>
    <s v="Stores"/>
  </r>
  <r>
    <n v="1315"/>
    <s v="Moon"/>
    <s v="Betty"/>
    <x v="1309"/>
    <x v="0"/>
    <x v="5"/>
    <x v="7"/>
    <x v="6"/>
    <x v="5"/>
    <x v="0"/>
    <x v="0"/>
    <n v="31.73014336"/>
    <x v="0"/>
    <x v="0"/>
    <x v="1307"/>
    <x v="0"/>
    <x v="0"/>
    <n v="31.934512659999999"/>
    <n v="1.3306046941666667"/>
    <s v="Stores"/>
  </r>
  <r>
    <n v="1316"/>
    <s v="Ayres"/>
    <s v="Curtis"/>
    <x v="1310"/>
    <x v="1"/>
    <x v="73"/>
    <x v="13"/>
    <x v="12"/>
    <x v="1"/>
    <x v="0"/>
    <x v="2"/>
    <n v="59.601546380000002"/>
    <x v="2"/>
    <x v="1"/>
    <x v="1308"/>
    <x v="1"/>
    <x v="3"/>
    <n v="180.32672170000001"/>
    <n v="7.5136134041666676"/>
    <s v="Stores"/>
  </r>
  <r>
    <n v="1317"/>
    <s v="Larry"/>
    <s v="Jeremy"/>
    <x v="1311"/>
    <x v="1"/>
    <x v="11"/>
    <x v="13"/>
    <x v="12"/>
    <x v="1"/>
    <x v="0"/>
    <x v="1"/>
    <n v="41.369454330000003"/>
    <x v="1"/>
    <x v="1"/>
    <x v="1309"/>
    <x v="1"/>
    <x v="2"/>
    <n v="45.268836270000001"/>
    <n v="1.8862015112500001"/>
    <s v="Stores"/>
  </r>
  <r>
    <n v="1318"/>
    <s v="Lujan"/>
    <s v="Bobby"/>
    <x v="1312"/>
    <x v="1"/>
    <x v="5"/>
    <x v="17"/>
    <x v="16"/>
    <x v="5"/>
    <x v="4"/>
    <x v="2"/>
    <n v="58.725810000000003"/>
    <x v="2"/>
    <x v="2"/>
    <x v="1310"/>
    <x v="2"/>
    <x v="0"/>
    <n v="35.547456879999999"/>
    <n v="1.4811440366666666"/>
    <s v="HeadOffice"/>
  </r>
  <r>
    <n v="1319"/>
    <s v="Myers"/>
    <s v="Freda"/>
    <x v="1313"/>
    <x v="0"/>
    <x v="20"/>
    <x v="18"/>
    <x v="16"/>
    <x v="5"/>
    <x v="4"/>
    <x v="1"/>
    <n v="46.189830000000001"/>
    <x v="1"/>
    <x v="0"/>
    <x v="1311"/>
    <x v="2"/>
    <x v="2"/>
    <n v="74.591668319999997"/>
    <n v="3.1079861799999997"/>
    <s v="HeadOffice"/>
  </r>
  <r>
    <n v="1320"/>
    <s v="Villa"/>
    <s v="Alissa"/>
    <x v="1314"/>
    <x v="0"/>
    <x v="5"/>
    <x v="19"/>
    <x v="16"/>
    <x v="5"/>
    <x v="4"/>
    <x v="1"/>
    <n v="41.503335"/>
    <x v="1"/>
    <x v="4"/>
    <x v="1312"/>
    <x v="4"/>
    <x v="0"/>
    <n v="0"/>
    <n v="0"/>
    <s v="HeadOffice"/>
  </r>
  <r>
    <n v="1321"/>
    <s v="Sorrels"/>
    <s v="Philip"/>
    <x v="1315"/>
    <x v="1"/>
    <x v="5"/>
    <x v="20"/>
    <x v="16"/>
    <x v="5"/>
    <x v="4"/>
    <x v="1"/>
    <n v="44.527279999999998"/>
    <x v="1"/>
    <x v="1"/>
    <x v="1313"/>
    <x v="1"/>
    <x v="2"/>
    <n v="71.063802159999995"/>
    <n v="2.9609917566666666"/>
    <s v="HeadOffice"/>
  </r>
  <r>
    <n v="1322"/>
    <s v="Robinson"/>
    <s v="Matthew"/>
    <x v="1316"/>
    <x v="1"/>
    <x v="5"/>
    <x v="21"/>
    <x v="16"/>
    <x v="5"/>
    <x v="4"/>
    <x v="0"/>
    <n v="35.136310000000002"/>
    <x v="0"/>
    <x v="0"/>
    <x v="1314"/>
    <x v="0"/>
    <x v="2"/>
    <n v="66.010945520000007"/>
    <n v="2.7504560633333335"/>
    <s v="HeadOffice"/>
  </r>
  <r>
    <n v="1323"/>
    <s v="Hardesty"/>
    <s v="Anthony"/>
    <x v="1317"/>
    <x v="1"/>
    <x v="4"/>
    <x v="22"/>
    <x v="16"/>
    <x v="5"/>
    <x v="4"/>
    <x v="1"/>
    <n v="47.921970000000002"/>
    <x v="1"/>
    <x v="4"/>
    <x v="1315"/>
    <x v="4"/>
    <x v="0"/>
    <n v="0"/>
    <n v="0"/>
    <s v="HeadOffice"/>
  </r>
  <r>
    <n v="1324"/>
    <s v="Terry"/>
    <s v="Tony"/>
    <x v="1318"/>
    <x v="1"/>
    <x v="3"/>
    <x v="23"/>
    <x v="16"/>
    <x v="5"/>
    <x v="4"/>
    <x v="0"/>
    <n v="33.436253999999998"/>
    <x v="0"/>
    <x v="2"/>
    <x v="1316"/>
    <x v="3"/>
    <x v="2"/>
    <n v="49.465197600000003"/>
    <n v="2.0610499"/>
    <s v="HeadOffice"/>
  </r>
  <r>
    <n v="1325"/>
    <s v="Silverman"/>
    <s v="Martha"/>
    <x v="1319"/>
    <x v="0"/>
    <x v="5"/>
    <x v="24"/>
    <x v="16"/>
    <x v="5"/>
    <x v="4"/>
    <x v="2"/>
    <n v="54.31662"/>
    <x v="2"/>
    <x v="0"/>
    <x v="1317"/>
    <x v="0"/>
    <x v="2"/>
    <n v="78.176135439999996"/>
    <n v="3.2573389766666661"/>
    <s v="HeadOffice"/>
  </r>
  <r>
    <n v="1326"/>
    <s v="Larson"/>
    <s v="Emily"/>
    <x v="1320"/>
    <x v="0"/>
    <x v="11"/>
    <x v="13"/>
    <x v="12"/>
    <x v="1"/>
    <x v="0"/>
    <x v="0"/>
    <n v="35.376952189999997"/>
    <x v="0"/>
    <x v="1"/>
    <x v="1318"/>
    <x v="1"/>
    <x v="2"/>
    <n v="60.195217990000003"/>
    <n v="2.508134082916667"/>
    <s v="Stores"/>
  </r>
  <r>
    <n v="1327"/>
    <s v="Ruiz"/>
    <s v="Mark"/>
    <x v="1321"/>
    <x v="1"/>
    <x v="5"/>
    <x v="7"/>
    <x v="6"/>
    <x v="5"/>
    <x v="0"/>
    <x v="0"/>
    <n v="38.7216448"/>
    <x v="0"/>
    <x v="1"/>
    <x v="1319"/>
    <x v="1"/>
    <x v="0"/>
    <n v="18.138799290000001"/>
    <n v="0.75578330375000013"/>
    <s v="Stores"/>
  </r>
  <r>
    <n v="1328"/>
    <s v="Campbell"/>
    <s v="Patricia"/>
    <x v="1322"/>
    <x v="0"/>
    <x v="12"/>
    <x v="25"/>
    <x v="16"/>
    <x v="5"/>
    <x v="4"/>
    <x v="0"/>
    <n v="35.446120000000001"/>
    <x v="0"/>
    <x v="2"/>
    <x v="1320"/>
    <x v="2"/>
    <x v="1"/>
    <n v="86.752437200000003"/>
    <n v="3.6146848833333336"/>
    <s v="HeadOffice"/>
  </r>
  <r>
    <n v="1329"/>
    <s v="Harper"/>
    <s v="Ruby"/>
    <x v="1323"/>
    <x v="0"/>
    <x v="140"/>
    <x v="26"/>
    <x v="17"/>
    <x v="18"/>
    <x v="0"/>
    <x v="4"/>
    <n v="28.910267569999998"/>
    <x v="4"/>
    <x v="1"/>
    <x v="1321"/>
    <x v="1"/>
    <x v="0"/>
    <n v="0"/>
    <n v="0"/>
    <s v="Stores"/>
  </r>
  <r>
    <n v="1330"/>
    <s v="Schneider"/>
    <s v="Tamara"/>
    <x v="1324"/>
    <x v="0"/>
    <x v="180"/>
    <x v="27"/>
    <x v="15"/>
    <x v="18"/>
    <x v="0"/>
    <x v="5"/>
    <n v="61.210572040000002"/>
    <x v="5"/>
    <x v="1"/>
    <x v="1322"/>
    <x v="1"/>
    <x v="4"/>
    <n v="145.46110849999999"/>
    <n v="6.0608795208333328"/>
    <s v="Stores"/>
  </r>
  <r>
    <n v="1331"/>
    <s v="Harrington"/>
    <s v="Melony"/>
    <x v="1325"/>
    <x v="0"/>
    <x v="143"/>
    <x v="26"/>
    <x v="17"/>
    <x v="1"/>
    <x v="0"/>
    <x v="4"/>
    <n v="27.215496030000001"/>
    <x v="4"/>
    <x v="1"/>
    <x v="1323"/>
    <x v="1"/>
    <x v="0"/>
    <n v="2.286930661"/>
    <n v="9.5288777541666675E-2"/>
    <s v="Stores"/>
  </r>
  <r>
    <n v="1332"/>
    <s v="Hohman"/>
    <s v="Janet"/>
    <x v="1326"/>
    <x v="0"/>
    <x v="5"/>
    <x v="23"/>
    <x v="16"/>
    <x v="5"/>
    <x v="4"/>
    <x v="0"/>
    <n v="38.368259999999999"/>
    <x v="0"/>
    <x v="1"/>
    <x v="1324"/>
    <x v="1"/>
    <x v="2"/>
    <n v="70.027355839999998"/>
    <n v="2.9178064933333334"/>
    <s v="HeadOffice"/>
  </r>
  <r>
    <n v="1333"/>
    <s v="Wright"/>
    <s v="Glenn"/>
    <x v="1327"/>
    <x v="1"/>
    <x v="22"/>
    <x v="13"/>
    <x v="12"/>
    <x v="16"/>
    <x v="0"/>
    <x v="1"/>
    <n v="43.10602729"/>
    <x v="1"/>
    <x v="0"/>
    <x v="1325"/>
    <x v="0"/>
    <x v="2"/>
    <n v="60.750945139999999"/>
    <n v="2.5312893808333334"/>
    <s v="Stores"/>
  </r>
  <r>
    <n v="1334"/>
    <s v="Bulger"/>
    <s v="Christopher"/>
    <x v="1328"/>
    <x v="1"/>
    <x v="27"/>
    <x v="28"/>
    <x v="16"/>
    <x v="5"/>
    <x v="4"/>
    <x v="0"/>
    <n v="35.402630000000002"/>
    <x v="0"/>
    <x v="1"/>
    <x v="1326"/>
    <x v="1"/>
    <x v="0"/>
    <n v="0"/>
    <n v="0"/>
    <s v="HeadOffice"/>
  </r>
  <r>
    <n v="1335"/>
    <s v="Linsley"/>
    <s v="Jeannette"/>
    <x v="1329"/>
    <x v="0"/>
    <x v="61"/>
    <x v="29"/>
    <x v="11"/>
    <x v="5"/>
    <x v="2"/>
    <x v="0"/>
    <n v="33.854700000000001"/>
    <x v="0"/>
    <x v="1"/>
    <x v="1327"/>
    <x v="1"/>
    <x v="1"/>
    <n v="86.890268710000001"/>
    <n v="3.6204278629166664"/>
    <s v="HeadOffice"/>
  </r>
  <r>
    <n v="1336"/>
    <s v="Snow"/>
    <s v="Kimberly"/>
    <x v="1330"/>
    <x v="0"/>
    <x v="0"/>
    <x v="13"/>
    <x v="12"/>
    <x v="0"/>
    <x v="0"/>
    <x v="1"/>
    <n v="40.76856274"/>
    <x v="1"/>
    <x v="1"/>
    <x v="1328"/>
    <x v="1"/>
    <x v="0"/>
    <n v="33.137001439999999"/>
    <n v="1.3807083933333333"/>
    <s v="Stores"/>
  </r>
  <r>
    <n v="1337"/>
    <s v="Helfrich"/>
    <s v="Jerry"/>
    <x v="1331"/>
    <x v="1"/>
    <x v="5"/>
    <x v="7"/>
    <x v="6"/>
    <x v="5"/>
    <x v="0"/>
    <x v="0"/>
    <n v="33.697071960000002"/>
    <x v="0"/>
    <x v="1"/>
    <x v="1329"/>
    <x v="1"/>
    <x v="0"/>
    <n v="36.122786179999999"/>
    <n v="1.5051160908333332"/>
    <s v="Stores"/>
  </r>
  <r>
    <n v="1338"/>
    <s v="Marshall"/>
    <s v="Ruben"/>
    <x v="1332"/>
    <x v="1"/>
    <x v="60"/>
    <x v="30"/>
    <x v="14"/>
    <x v="5"/>
    <x v="2"/>
    <x v="1"/>
    <n v="49.163559999999997"/>
    <x v="1"/>
    <x v="5"/>
    <x v="414"/>
    <x v="6"/>
    <x v="0"/>
    <n v="29.389996480000001"/>
    <n v="1.2245831866666668"/>
    <s v="HeadOffice"/>
  </r>
  <r>
    <n v="1339"/>
    <s v="Scott"/>
    <s v="Ashley"/>
    <x v="1333"/>
    <x v="0"/>
    <x v="181"/>
    <x v="26"/>
    <x v="17"/>
    <x v="23"/>
    <x v="0"/>
    <x v="1"/>
    <n v="40.906519619999997"/>
    <x v="1"/>
    <x v="0"/>
    <x v="1330"/>
    <x v="0"/>
    <x v="2"/>
    <n v="64.264175469999998"/>
    <n v="2.6776739779166667"/>
    <s v="Stores"/>
  </r>
  <r>
    <n v="1340"/>
    <s v="Harris"/>
    <s v="Kenneth"/>
    <x v="1334"/>
    <x v="1"/>
    <x v="172"/>
    <x v="26"/>
    <x v="17"/>
    <x v="10"/>
    <x v="0"/>
    <x v="1"/>
    <n v="46.116478620000002"/>
    <x v="1"/>
    <x v="1"/>
    <x v="1331"/>
    <x v="1"/>
    <x v="2"/>
    <n v="68.062398160000001"/>
    <n v="2.8359332566666668"/>
    <s v="Stores"/>
  </r>
  <r>
    <n v="1341"/>
    <s v="Gillenwater"/>
    <s v="James"/>
    <x v="1335"/>
    <x v="1"/>
    <x v="5"/>
    <x v="31"/>
    <x v="10"/>
    <x v="5"/>
    <x v="2"/>
    <x v="2"/>
    <n v="57.335690999999997"/>
    <x v="2"/>
    <x v="5"/>
    <x v="1332"/>
    <x v="6"/>
    <x v="0"/>
    <n v="0"/>
    <n v="0"/>
    <s v="HeadOffice"/>
  </r>
  <r>
    <n v="1342"/>
    <s v="McPherson"/>
    <s v="Sharon"/>
    <x v="1336"/>
    <x v="0"/>
    <x v="5"/>
    <x v="7"/>
    <x v="6"/>
    <x v="5"/>
    <x v="0"/>
    <x v="1"/>
    <n v="48.959271200000003"/>
    <x v="1"/>
    <x v="0"/>
    <x v="1333"/>
    <x v="0"/>
    <x v="1"/>
    <n v="106.6018016"/>
    <n v="4.4417417333333331"/>
    <s v="Stores"/>
  </r>
  <r>
    <n v="1343"/>
    <s v="Tanner"/>
    <s v="Elba"/>
    <x v="1337"/>
    <x v="0"/>
    <x v="3"/>
    <x v="26"/>
    <x v="17"/>
    <x v="3"/>
    <x v="0"/>
    <x v="0"/>
    <n v="35.595236440000001"/>
    <x v="0"/>
    <x v="1"/>
    <x v="1334"/>
    <x v="1"/>
    <x v="0"/>
    <n v="24.430856850000001"/>
    <n v="1.0179523687500001"/>
    <s v="Stores"/>
  </r>
  <r>
    <n v="1344"/>
    <s v="Forsythe"/>
    <s v="Theresa"/>
    <x v="1338"/>
    <x v="0"/>
    <x v="5"/>
    <x v="32"/>
    <x v="8"/>
    <x v="5"/>
    <x v="2"/>
    <x v="2"/>
    <n v="57.632309999999997"/>
    <x v="2"/>
    <x v="5"/>
    <x v="1335"/>
    <x v="6"/>
    <x v="0"/>
    <n v="0"/>
    <n v="0"/>
    <s v="HeadOffice"/>
  </r>
  <r>
    <n v="1345"/>
    <s v="Voris"/>
    <s v="Clifford"/>
    <x v="1339"/>
    <x v="1"/>
    <x v="20"/>
    <x v="16"/>
    <x v="15"/>
    <x v="14"/>
    <x v="0"/>
    <x v="1"/>
    <n v="47.457338870000001"/>
    <x v="1"/>
    <x v="1"/>
    <x v="1336"/>
    <x v="1"/>
    <x v="2"/>
    <n v="69.621625870000003"/>
    <n v="2.9009010779166671"/>
    <s v="Stores"/>
  </r>
  <r>
    <n v="1346"/>
    <s v="Lopez"/>
    <s v="Amy"/>
    <x v="1340"/>
    <x v="0"/>
    <x v="5"/>
    <x v="33"/>
    <x v="5"/>
    <x v="5"/>
    <x v="2"/>
    <x v="2"/>
    <n v="51.243749999999999"/>
    <x v="2"/>
    <x v="4"/>
    <x v="1337"/>
    <x v="4"/>
    <x v="2"/>
    <n v="41.738362219999999"/>
    <n v="1.7390984258333333"/>
    <s v="HeadOffice"/>
  </r>
  <r>
    <n v="1347"/>
    <s v="Tanner"/>
    <s v="Jose"/>
    <x v="1341"/>
    <x v="1"/>
    <x v="3"/>
    <x v="27"/>
    <x v="15"/>
    <x v="3"/>
    <x v="0"/>
    <x v="4"/>
    <n v="24.528727369999999"/>
    <x v="4"/>
    <x v="1"/>
    <x v="1338"/>
    <x v="1"/>
    <x v="0"/>
    <n v="0"/>
    <n v="0"/>
    <s v="Stores"/>
  </r>
  <r>
    <n v="1348"/>
    <s v="Fernandez"/>
    <s v="Thomas"/>
    <x v="1342"/>
    <x v="1"/>
    <x v="15"/>
    <x v="13"/>
    <x v="12"/>
    <x v="10"/>
    <x v="0"/>
    <x v="1"/>
    <n v="42.355365820000003"/>
    <x v="1"/>
    <x v="0"/>
    <x v="1339"/>
    <x v="0"/>
    <x v="0"/>
    <n v="36.598524650000002"/>
    <n v="1.5249385270833336"/>
    <s v="Stores"/>
  </r>
  <r>
    <n v="1349"/>
    <s v="Fitzgerald"/>
    <s v="Lisa"/>
    <x v="1343"/>
    <x v="0"/>
    <x v="164"/>
    <x v="13"/>
    <x v="12"/>
    <x v="13"/>
    <x v="0"/>
    <x v="2"/>
    <n v="53.390472250000002"/>
    <x v="2"/>
    <x v="1"/>
    <x v="1340"/>
    <x v="1"/>
    <x v="1"/>
    <n v="118.770815"/>
    <n v="4.9487839583333333"/>
    <s v="Stores"/>
  </r>
  <r>
    <n v="1350"/>
    <s v="Beery"/>
    <s v="Leah"/>
    <x v="1344"/>
    <x v="0"/>
    <x v="32"/>
    <x v="13"/>
    <x v="12"/>
    <x v="17"/>
    <x v="0"/>
    <x v="1"/>
    <n v="45.51210554"/>
    <x v="1"/>
    <x v="1"/>
    <x v="1341"/>
    <x v="1"/>
    <x v="1"/>
    <n v="109.61574709999999"/>
    <n v="4.5673227958333333"/>
    <s v="Stores"/>
  </r>
  <r>
    <n v="1351"/>
    <s v="Reimer"/>
    <s v="Freddie"/>
    <x v="1345"/>
    <x v="1"/>
    <x v="4"/>
    <x v="34"/>
    <x v="7"/>
    <x v="5"/>
    <x v="2"/>
    <x v="1"/>
    <n v="41.139159999999997"/>
    <x v="1"/>
    <x v="3"/>
    <x v="420"/>
    <x v="3"/>
    <x v="0"/>
    <n v="25.342860399999999"/>
    <n v="1.0559525166666666"/>
    <s v="HeadOffice"/>
  </r>
  <r>
    <n v="1352"/>
    <s v="Williams"/>
    <s v="Ruth"/>
    <x v="1346"/>
    <x v="0"/>
    <x v="5"/>
    <x v="35"/>
    <x v="18"/>
    <x v="5"/>
    <x v="5"/>
    <x v="0"/>
    <n v="39.198050000000002"/>
    <x v="0"/>
    <x v="2"/>
    <x v="463"/>
    <x v="2"/>
    <x v="2"/>
    <n v="68.600729599999994"/>
    <n v="2.8583637333333329"/>
    <s v="HeadOffice"/>
  </r>
  <r>
    <n v="1353"/>
    <s v="Sallee"/>
    <s v="James"/>
    <x v="1347"/>
    <x v="1"/>
    <x v="7"/>
    <x v="26"/>
    <x v="17"/>
    <x v="7"/>
    <x v="0"/>
    <x v="0"/>
    <n v="34.9678994"/>
    <x v="0"/>
    <x v="1"/>
    <x v="1342"/>
    <x v="1"/>
    <x v="0"/>
    <n v="0"/>
    <n v="0"/>
    <s v="Stores"/>
  </r>
  <r>
    <n v="1354"/>
    <s v="Silva"/>
    <s v="Martha"/>
    <x v="1348"/>
    <x v="0"/>
    <x v="0"/>
    <x v="13"/>
    <x v="12"/>
    <x v="0"/>
    <x v="0"/>
    <x v="1"/>
    <n v="40.015120510000003"/>
    <x v="1"/>
    <x v="1"/>
    <x v="1343"/>
    <x v="1"/>
    <x v="2"/>
    <n v="45.957438879999998"/>
    <n v="1.9148932866666666"/>
    <s v="Stores"/>
  </r>
  <r>
    <n v="1355"/>
    <s v="Gravely"/>
    <s v="Melvin"/>
    <x v="1349"/>
    <x v="1"/>
    <x v="4"/>
    <x v="35"/>
    <x v="18"/>
    <x v="5"/>
    <x v="5"/>
    <x v="1"/>
    <n v="42.589599999999997"/>
    <x v="1"/>
    <x v="1"/>
    <x v="1344"/>
    <x v="1"/>
    <x v="2"/>
    <n v="49.367522880000003"/>
    <n v="2.05698012"/>
    <s v="HeadOffice"/>
  </r>
  <r>
    <n v="1356"/>
    <s v="Bates"/>
    <s v="Cynthia"/>
    <x v="1350"/>
    <x v="0"/>
    <x v="87"/>
    <x v="16"/>
    <x v="15"/>
    <x v="7"/>
    <x v="0"/>
    <x v="2"/>
    <n v="53.234601320000003"/>
    <x v="2"/>
    <x v="1"/>
    <x v="1345"/>
    <x v="1"/>
    <x v="4"/>
    <n v="147.23544240000001"/>
    <n v="6.1348101000000002"/>
    <s v="Stores"/>
  </r>
  <r>
    <n v="1357"/>
    <s v="Cohen"/>
    <s v="Charles"/>
    <x v="1351"/>
    <x v="1"/>
    <x v="5"/>
    <x v="35"/>
    <x v="18"/>
    <x v="5"/>
    <x v="5"/>
    <x v="1"/>
    <n v="42.589599999999997"/>
    <x v="1"/>
    <x v="3"/>
    <x v="1346"/>
    <x v="3"/>
    <x v="0"/>
    <n v="36.267317839999997"/>
    <n v="1.5111382433333331"/>
    <s v="HeadOffice"/>
  </r>
  <r>
    <n v="1358"/>
    <s v="Moore"/>
    <s v="Andre"/>
    <x v="1352"/>
    <x v="1"/>
    <x v="3"/>
    <x v="36"/>
    <x v="19"/>
    <x v="3"/>
    <x v="0"/>
    <x v="1"/>
    <n v="40.16296835"/>
    <x v="1"/>
    <x v="1"/>
    <x v="1347"/>
    <x v="1"/>
    <x v="2"/>
    <n v="40.287621710000003"/>
    <n v="1.6786509045833335"/>
    <s v="Stores"/>
  </r>
  <r>
    <n v="1359"/>
    <s v="Johnson"/>
    <s v="Maria"/>
    <x v="1353"/>
    <x v="0"/>
    <x v="128"/>
    <x v="27"/>
    <x v="15"/>
    <x v="1"/>
    <x v="0"/>
    <x v="2"/>
    <n v="58.574388429999999"/>
    <x v="2"/>
    <x v="1"/>
    <x v="1348"/>
    <x v="1"/>
    <x v="4"/>
    <n v="158.89510129999999"/>
    <n v="6.6206292208333331"/>
    <s v="Stores"/>
  </r>
  <r>
    <n v="1360"/>
    <s v="Arnold"/>
    <s v="Amber"/>
    <x v="1354"/>
    <x v="0"/>
    <x v="5"/>
    <x v="37"/>
    <x v="3"/>
    <x v="5"/>
    <x v="1"/>
    <x v="2"/>
    <n v="54.672260000000001"/>
    <x v="2"/>
    <x v="2"/>
    <x v="1349"/>
    <x v="2"/>
    <x v="0"/>
    <n v="34.266727459999998"/>
    <n v="1.4277803108333333"/>
    <s v="HeadOffice"/>
  </r>
  <r>
    <n v="1361"/>
    <s v="Meneses"/>
    <s v="Ashli"/>
    <x v="1355"/>
    <x v="0"/>
    <x v="34"/>
    <x v="7"/>
    <x v="6"/>
    <x v="21"/>
    <x v="0"/>
    <x v="1"/>
    <n v="48.248791750000002"/>
    <x v="1"/>
    <x v="1"/>
    <x v="1350"/>
    <x v="1"/>
    <x v="4"/>
    <n v="129.2442466"/>
    <n v="5.3851769416666668"/>
    <s v="Stores"/>
  </r>
  <r>
    <n v="1362"/>
    <s v="Martini"/>
    <s v="Amber"/>
    <x v="1356"/>
    <x v="0"/>
    <x v="7"/>
    <x v="27"/>
    <x v="15"/>
    <x v="7"/>
    <x v="0"/>
    <x v="1"/>
    <n v="40.856212380000002"/>
    <x v="1"/>
    <x v="1"/>
    <x v="1351"/>
    <x v="1"/>
    <x v="2"/>
    <n v="50.010375359999998"/>
    <n v="2.0837656399999998"/>
    <s v="Stores"/>
  </r>
  <r>
    <n v="1363"/>
    <s v="Owens"/>
    <s v="Tomas"/>
    <x v="1357"/>
    <x v="1"/>
    <x v="3"/>
    <x v="5"/>
    <x v="0"/>
    <x v="3"/>
    <x v="0"/>
    <x v="0"/>
    <n v="33.462824019999999"/>
    <x v="0"/>
    <x v="1"/>
    <x v="1352"/>
    <x v="1"/>
    <x v="0"/>
    <n v="0"/>
    <n v="0"/>
    <s v="Stores"/>
  </r>
  <r>
    <n v="1364"/>
    <s v="McHenry"/>
    <s v="James"/>
    <x v="1358"/>
    <x v="1"/>
    <x v="3"/>
    <x v="13"/>
    <x v="12"/>
    <x v="3"/>
    <x v="0"/>
    <x v="1"/>
    <n v="48.986676580000001"/>
    <x v="1"/>
    <x v="1"/>
    <x v="1353"/>
    <x v="1"/>
    <x v="2"/>
    <n v="53.193610339999999"/>
    <n v="2.2164004308333332"/>
    <s v="Stores"/>
  </r>
  <r>
    <n v="1365"/>
    <s v="Chang"/>
    <s v="Mildred"/>
    <x v="1359"/>
    <x v="0"/>
    <x v="75"/>
    <x v="26"/>
    <x v="17"/>
    <x v="24"/>
    <x v="0"/>
    <x v="1"/>
    <n v="45.124633449999997"/>
    <x v="1"/>
    <x v="0"/>
    <x v="1354"/>
    <x v="0"/>
    <x v="1"/>
    <n v="87.841627220000007"/>
    <n v="3.6600678008333336"/>
    <s v="Stores"/>
  </r>
  <r>
    <n v="1366"/>
    <s v="Dabrowski"/>
    <s v="James"/>
    <x v="1360"/>
    <x v="1"/>
    <x v="12"/>
    <x v="14"/>
    <x v="13"/>
    <x v="5"/>
    <x v="3"/>
    <x v="2"/>
    <n v="57.773069999999997"/>
    <x v="2"/>
    <x v="3"/>
    <x v="1355"/>
    <x v="3"/>
    <x v="2"/>
    <n v="55.325162880000001"/>
    <n v="2.3052151199999997"/>
    <s v="HeadOffice"/>
  </r>
  <r>
    <n v="1367"/>
    <s v="Sanchez"/>
    <s v="Daniel"/>
    <x v="1361"/>
    <x v="1"/>
    <x v="22"/>
    <x v="26"/>
    <x v="17"/>
    <x v="16"/>
    <x v="0"/>
    <x v="2"/>
    <n v="58.40572229"/>
    <x v="2"/>
    <x v="1"/>
    <x v="1356"/>
    <x v="1"/>
    <x v="3"/>
    <n v="162.2011507"/>
    <n v="6.7583812791666666"/>
    <s v="Stores"/>
  </r>
  <r>
    <n v="1368"/>
    <s v="Sierra"/>
    <s v="Jeff"/>
    <x v="1362"/>
    <x v="1"/>
    <x v="0"/>
    <x v="13"/>
    <x v="12"/>
    <x v="0"/>
    <x v="0"/>
    <x v="1"/>
    <n v="44.99858571"/>
    <x v="1"/>
    <x v="1"/>
    <x v="1357"/>
    <x v="1"/>
    <x v="2"/>
    <n v="51.222946540000002"/>
    <n v="2.1342894391666665"/>
    <s v="Stores"/>
  </r>
  <r>
    <n v="1369"/>
    <s v="McCary"/>
    <s v="Marie"/>
    <x v="1363"/>
    <x v="0"/>
    <x v="182"/>
    <x v="13"/>
    <x v="12"/>
    <x v="10"/>
    <x v="0"/>
    <x v="0"/>
    <n v="33.262588260000001"/>
    <x v="0"/>
    <x v="1"/>
    <x v="1358"/>
    <x v="1"/>
    <x v="0"/>
    <n v="0"/>
    <n v="0"/>
    <s v="Stores"/>
  </r>
  <r>
    <n v="1370"/>
    <s v="Cain"/>
    <s v="Josephine"/>
    <x v="1364"/>
    <x v="0"/>
    <x v="63"/>
    <x v="38"/>
    <x v="2"/>
    <x v="5"/>
    <x v="1"/>
    <x v="0"/>
    <n v="36.481140000000003"/>
    <x v="0"/>
    <x v="1"/>
    <x v="1359"/>
    <x v="1"/>
    <x v="0"/>
    <n v="37.83182343"/>
    <n v="1.5763259762500001"/>
    <s v="HeadOffice"/>
  </r>
  <r>
    <n v="1371"/>
    <s v="Zapata"/>
    <s v="Carmela"/>
    <x v="1365"/>
    <x v="0"/>
    <x v="63"/>
    <x v="7"/>
    <x v="6"/>
    <x v="29"/>
    <x v="0"/>
    <x v="0"/>
    <n v="37.060953720000001"/>
    <x v="0"/>
    <x v="1"/>
    <x v="1360"/>
    <x v="1"/>
    <x v="2"/>
    <n v="51.549737350000001"/>
    <n v="2.1479057229166667"/>
    <s v="Stores"/>
  </r>
  <r>
    <n v="1372"/>
    <s v="Buswell"/>
    <s v="Richard"/>
    <x v="1366"/>
    <x v="1"/>
    <x v="5"/>
    <x v="39"/>
    <x v="4"/>
    <x v="5"/>
    <x v="1"/>
    <x v="2"/>
    <n v="57.447349000000003"/>
    <x v="2"/>
    <x v="5"/>
    <x v="1361"/>
    <x v="6"/>
    <x v="0"/>
    <n v="31.187584480000002"/>
    <n v="1.2994826866666667"/>
    <s v="HeadOffice"/>
  </r>
  <r>
    <n v="1373"/>
    <s v="Hollingsworth"/>
    <s v="Maria"/>
    <x v="1367"/>
    <x v="0"/>
    <x v="4"/>
    <x v="40"/>
    <x v="1"/>
    <x v="5"/>
    <x v="1"/>
    <x v="1"/>
    <n v="49.603270000000002"/>
    <x v="1"/>
    <x v="1"/>
    <x v="1362"/>
    <x v="1"/>
    <x v="2"/>
    <n v="51.210577499999999"/>
    <n v="2.1337740625000001"/>
    <s v="HeadOffice"/>
  </r>
  <r>
    <n v="1374"/>
    <s v="Mudd"/>
    <s v="Jason"/>
    <x v="1368"/>
    <x v="1"/>
    <x v="13"/>
    <x v="27"/>
    <x v="15"/>
    <x v="10"/>
    <x v="0"/>
    <x v="0"/>
    <n v="37.899955949999999"/>
    <x v="0"/>
    <x v="1"/>
    <x v="1363"/>
    <x v="1"/>
    <x v="0"/>
    <n v="17.326916570000002"/>
    <n v="0.7219548570833334"/>
    <s v="Stores"/>
  </r>
  <r>
    <n v="1375"/>
    <s v="Roeder"/>
    <s v="Bridget"/>
    <x v="1369"/>
    <x v="0"/>
    <x v="111"/>
    <x v="16"/>
    <x v="15"/>
    <x v="32"/>
    <x v="0"/>
    <x v="4"/>
    <n v="28.571366730000001"/>
    <x v="4"/>
    <x v="1"/>
    <x v="1364"/>
    <x v="1"/>
    <x v="0"/>
    <n v="6.7871543909999996"/>
    <n v="0.28279809962499997"/>
    <s v="Stores"/>
  </r>
  <r>
    <n v="1376"/>
    <s v="Lee"/>
    <s v="Ernest"/>
    <x v="1370"/>
    <x v="1"/>
    <x v="4"/>
    <x v="41"/>
    <x v="9"/>
    <x v="5"/>
    <x v="1"/>
    <x v="0"/>
    <n v="39.243769999999998"/>
    <x v="0"/>
    <x v="1"/>
    <x v="46"/>
    <x v="1"/>
    <x v="0"/>
    <n v="0"/>
    <n v="0"/>
    <s v="HeadOffice"/>
  </r>
  <r>
    <n v="1377"/>
    <s v="Burgos"/>
    <s v="Christine"/>
    <x v="1371"/>
    <x v="0"/>
    <x v="94"/>
    <x v="13"/>
    <x v="12"/>
    <x v="3"/>
    <x v="0"/>
    <x v="4"/>
    <n v="23.34589661"/>
    <x v="4"/>
    <x v="1"/>
    <x v="1365"/>
    <x v="1"/>
    <x v="0"/>
    <n v="0"/>
    <n v="0"/>
    <s v="Stores"/>
  </r>
  <r>
    <n v="1378"/>
    <s v="Machuca"/>
    <s v="Tara"/>
    <x v="1372"/>
    <x v="0"/>
    <x v="18"/>
    <x v="13"/>
    <x v="12"/>
    <x v="1"/>
    <x v="0"/>
    <x v="0"/>
    <n v="38.854841649999997"/>
    <x v="0"/>
    <x v="1"/>
    <x v="1366"/>
    <x v="1"/>
    <x v="0"/>
    <n v="30.448907739999999"/>
    <n v="1.2687044891666666"/>
    <s v="Stores"/>
  </r>
  <r>
    <n v="1379"/>
    <s v="Braun"/>
    <s v="Billy"/>
    <x v="1373"/>
    <x v="1"/>
    <x v="4"/>
    <x v="13"/>
    <x v="12"/>
    <x v="4"/>
    <x v="0"/>
    <x v="3"/>
    <n v="18.434169260000001"/>
    <x v="3"/>
    <x v="0"/>
    <x v="1367"/>
    <x v="0"/>
    <x v="0"/>
    <n v="0"/>
    <n v="0"/>
    <s v="Stores"/>
  </r>
  <r>
    <n v="1380"/>
    <s v="Matthews"/>
    <s v="Patricia"/>
    <x v="1374"/>
    <x v="0"/>
    <x v="5"/>
    <x v="12"/>
    <x v="11"/>
    <x v="5"/>
    <x v="2"/>
    <x v="1"/>
    <n v="45.869700000000002"/>
    <x v="1"/>
    <x v="3"/>
    <x v="1368"/>
    <x v="3"/>
    <x v="2"/>
    <n v="71.372829420000002"/>
    <n v="2.9738678925000004"/>
    <s v="HeadOffice"/>
  </r>
  <r>
    <n v="1381"/>
    <s v="Matthews"/>
    <s v="Rose"/>
    <x v="1375"/>
    <x v="0"/>
    <x v="5"/>
    <x v="12"/>
    <x v="11"/>
    <x v="5"/>
    <x v="2"/>
    <x v="0"/>
    <n v="36.556280000000001"/>
    <x v="0"/>
    <x v="3"/>
    <x v="1369"/>
    <x v="3"/>
    <x v="0"/>
    <n v="0"/>
    <n v="0"/>
    <s v="HeadOffice"/>
  </r>
  <r>
    <n v="1382"/>
    <s v="Larose"/>
    <s v="Vonda"/>
    <x v="1376"/>
    <x v="0"/>
    <x v="5"/>
    <x v="12"/>
    <x v="11"/>
    <x v="5"/>
    <x v="2"/>
    <x v="0"/>
    <n v="35.672459000000003"/>
    <x v="0"/>
    <x v="3"/>
    <x v="1370"/>
    <x v="3"/>
    <x v="0"/>
    <n v="0"/>
    <n v="0"/>
    <s v="HeadOffice"/>
  </r>
  <r>
    <n v="1383"/>
    <s v="Ramirez"/>
    <s v="Fredrick"/>
    <x v="1377"/>
    <x v="1"/>
    <x v="113"/>
    <x v="26"/>
    <x v="17"/>
    <x v="22"/>
    <x v="0"/>
    <x v="1"/>
    <n v="40.884769200000001"/>
    <x v="1"/>
    <x v="1"/>
    <x v="1371"/>
    <x v="1"/>
    <x v="2"/>
    <n v="76.801282299999997"/>
    <n v="3.2000534291666667"/>
    <s v="Stores"/>
  </r>
  <r>
    <n v="1384"/>
    <s v="Wicks"/>
    <s v="Polly"/>
    <x v="1378"/>
    <x v="0"/>
    <x v="106"/>
    <x v="13"/>
    <x v="12"/>
    <x v="13"/>
    <x v="0"/>
    <x v="5"/>
    <n v="69.693616890000001"/>
    <x v="5"/>
    <x v="1"/>
    <x v="1372"/>
    <x v="1"/>
    <x v="3"/>
    <n v="177.44986460000001"/>
    <n v="7.3937443583333344"/>
    <s v="Stores"/>
  </r>
  <r>
    <n v="1385"/>
    <s v="Osterman"/>
    <s v="Ahmad"/>
    <x v="1379"/>
    <x v="1"/>
    <x v="5"/>
    <x v="12"/>
    <x v="11"/>
    <x v="5"/>
    <x v="2"/>
    <x v="2"/>
    <n v="51.688884000000002"/>
    <x v="2"/>
    <x v="5"/>
    <x v="425"/>
    <x v="6"/>
    <x v="2"/>
    <n v="55.209412960000002"/>
    <n v="2.3003922066666669"/>
    <s v="HeadOffice"/>
  </r>
  <r>
    <n v="1386"/>
    <s v="Davies"/>
    <s v="Leo"/>
    <x v="1380"/>
    <x v="1"/>
    <x v="3"/>
    <x v="42"/>
    <x v="20"/>
    <x v="3"/>
    <x v="0"/>
    <x v="1"/>
    <n v="47.216239760000001"/>
    <x v="1"/>
    <x v="1"/>
    <x v="1373"/>
    <x v="1"/>
    <x v="0"/>
    <n v="37.908896400000003"/>
    <n v="1.5795373500000003"/>
    <s v="Stores"/>
  </r>
  <r>
    <n v="1387"/>
    <s v="Allen"/>
    <s v="Gwendolyn"/>
    <x v="1381"/>
    <x v="0"/>
    <x v="0"/>
    <x v="13"/>
    <x v="12"/>
    <x v="0"/>
    <x v="0"/>
    <x v="2"/>
    <n v="56.94638569"/>
    <x v="2"/>
    <x v="1"/>
    <x v="1374"/>
    <x v="1"/>
    <x v="1"/>
    <n v="104.4869436"/>
    <n v="4.3536226500000001"/>
    <s v="Stores"/>
  </r>
  <r>
    <n v="1388"/>
    <s v="Davis"/>
    <s v="Jordan"/>
    <x v="1382"/>
    <x v="1"/>
    <x v="155"/>
    <x v="36"/>
    <x v="19"/>
    <x v="1"/>
    <x v="0"/>
    <x v="1"/>
    <n v="46.659230200000003"/>
    <x v="1"/>
    <x v="1"/>
    <x v="1375"/>
    <x v="1"/>
    <x v="2"/>
    <n v="59.645040180000002"/>
    <n v="2.4852100075000001"/>
    <s v="Stores"/>
  </r>
  <r>
    <n v="1389"/>
    <s v="Harney"/>
    <s v="Clifford"/>
    <x v="1383"/>
    <x v="1"/>
    <x v="16"/>
    <x v="26"/>
    <x v="17"/>
    <x v="12"/>
    <x v="0"/>
    <x v="4"/>
    <n v="29.73127856"/>
    <x v="4"/>
    <x v="1"/>
    <x v="1376"/>
    <x v="1"/>
    <x v="0"/>
    <n v="10.51044364"/>
    <n v="0.43793515166666669"/>
    <s v="Stores"/>
  </r>
  <r>
    <n v="1390"/>
    <s v="Williams"/>
    <s v="Adrienne"/>
    <x v="1384"/>
    <x v="0"/>
    <x v="2"/>
    <x v="12"/>
    <x v="11"/>
    <x v="5"/>
    <x v="2"/>
    <x v="2"/>
    <n v="53.310859999999998"/>
    <x v="2"/>
    <x v="3"/>
    <x v="1377"/>
    <x v="3"/>
    <x v="1"/>
    <n v="94.199328910000006"/>
    <n v="3.924972037916667"/>
    <s v="HeadOffice"/>
  </r>
  <r>
    <n v="1391"/>
    <s v="Mejia"/>
    <s v="Albert"/>
    <x v="1385"/>
    <x v="1"/>
    <x v="97"/>
    <x v="26"/>
    <x v="17"/>
    <x v="19"/>
    <x v="0"/>
    <x v="1"/>
    <n v="48.042738900000003"/>
    <x v="1"/>
    <x v="1"/>
    <x v="1378"/>
    <x v="1"/>
    <x v="2"/>
    <n v="45.44153369"/>
    <n v="1.8933972370833332"/>
    <s v="Stores"/>
  </r>
  <r>
    <n v="1392"/>
    <s v="Glasco"/>
    <s v="Gregory"/>
    <x v="1386"/>
    <x v="1"/>
    <x v="34"/>
    <x v="12"/>
    <x v="11"/>
    <x v="5"/>
    <x v="2"/>
    <x v="2"/>
    <n v="57.335690999999997"/>
    <x v="2"/>
    <x v="5"/>
    <x v="1332"/>
    <x v="6"/>
    <x v="2"/>
    <n v="52.256950719999999"/>
    <n v="2.1773729466666665"/>
    <s v="HeadOffice"/>
  </r>
  <r>
    <n v="1393"/>
    <s v="Barragan"/>
    <s v="Beverly"/>
    <x v="1387"/>
    <x v="0"/>
    <x v="183"/>
    <x v="26"/>
    <x v="17"/>
    <x v="25"/>
    <x v="0"/>
    <x v="2"/>
    <n v="56.199591949999999"/>
    <x v="2"/>
    <x v="1"/>
    <x v="1379"/>
    <x v="1"/>
    <x v="1"/>
    <n v="101.5907855"/>
    <n v="4.2329493958333329"/>
    <s v="Stores"/>
  </r>
  <r>
    <n v="1394"/>
    <s v="Lucero"/>
    <s v="Lissette"/>
    <x v="1388"/>
    <x v="0"/>
    <x v="3"/>
    <x v="43"/>
    <x v="6"/>
    <x v="3"/>
    <x v="0"/>
    <x v="0"/>
    <n v="34.323137899999999"/>
    <x v="0"/>
    <x v="1"/>
    <x v="1380"/>
    <x v="1"/>
    <x v="0"/>
    <n v="31.902217889999999"/>
    <n v="1.32925907875"/>
    <s v="Stores"/>
  </r>
  <r>
    <n v="1395"/>
    <s v="Guzman"/>
    <s v="Shirley"/>
    <x v="1389"/>
    <x v="0"/>
    <x v="5"/>
    <x v="12"/>
    <x v="11"/>
    <x v="5"/>
    <x v="2"/>
    <x v="1"/>
    <n v="47.891603000000003"/>
    <x v="1"/>
    <x v="5"/>
    <x v="1381"/>
    <x v="6"/>
    <x v="2"/>
    <n v="59.992783660000001"/>
    <n v="2.499699319166667"/>
    <s v="HeadOffice"/>
  </r>
  <r>
    <n v="1396"/>
    <s v="Barnett"/>
    <s v="James"/>
    <x v="1390"/>
    <x v="1"/>
    <x v="57"/>
    <x v="27"/>
    <x v="15"/>
    <x v="22"/>
    <x v="0"/>
    <x v="1"/>
    <n v="49.413378369999997"/>
    <x v="1"/>
    <x v="0"/>
    <x v="1382"/>
    <x v="0"/>
    <x v="0"/>
    <n v="7.1758761900000003"/>
    <n v="0.29899484124999998"/>
    <s v="Stores"/>
  </r>
  <r>
    <n v="1397"/>
    <s v="Hentges"/>
    <s v="Graciela"/>
    <x v="1391"/>
    <x v="0"/>
    <x v="16"/>
    <x v="27"/>
    <x v="15"/>
    <x v="12"/>
    <x v="0"/>
    <x v="1"/>
    <n v="43.870754740000002"/>
    <x v="1"/>
    <x v="1"/>
    <x v="1383"/>
    <x v="1"/>
    <x v="0"/>
    <n v="36.699756880000002"/>
    <n v="1.5291565366666668"/>
    <s v="Stores"/>
  </r>
  <r>
    <n v="1398"/>
    <s v="Munsell"/>
    <s v="Joel"/>
    <x v="1392"/>
    <x v="1"/>
    <x v="34"/>
    <x v="7"/>
    <x v="6"/>
    <x v="21"/>
    <x v="0"/>
    <x v="1"/>
    <n v="40.202912939999997"/>
    <x v="1"/>
    <x v="1"/>
    <x v="1384"/>
    <x v="1"/>
    <x v="0"/>
    <n v="38.515439479999998"/>
    <n v="1.6048099783333332"/>
    <s v="Stores"/>
  </r>
  <r>
    <n v="1399"/>
    <s v="Carter"/>
    <s v="Denise"/>
    <x v="1393"/>
    <x v="0"/>
    <x v="58"/>
    <x v="36"/>
    <x v="19"/>
    <x v="18"/>
    <x v="0"/>
    <x v="1"/>
    <n v="46.85680309"/>
    <x v="1"/>
    <x v="1"/>
    <x v="1385"/>
    <x v="1"/>
    <x v="2"/>
    <n v="55.762033389999999"/>
    <n v="2.3234180579166663"/>
    <s v="Stores"/>
  </r>
  <r>
    <n v="1400"/>
    <s v="Champion"/>
    <s v="Brandi"/>
    <x v="1394"/>
    <x v="0"/>
    <x v="10"/>
    <x v="12"/>
    <x v="11"/>
    <x v="5"/>
    <x v="2"/>
    <x v="2"/>
    <n v="54.144109999999998"/>
    <x v="2"/>
    <x v="5"/>
    <x v="1386"/>
    <x v="6"/>
    <x v="4"/>
    <n v="129.69606020000001"/>
    <n v="5.404002508333333"/>
    <s v="HeadOffice"/>
  </r>
  <r>
    <n v="1401"/>
    <s v="Turner"/>
    <s v="Maria"/>
    <x v="1395"/>
    <x v="0"/>
    <x v="184"/>
    <x v="26"/>
    <x v="17"/>
    <x v="15"/>
    <x v="0"/>
    <x v="0"/>
    <n v="39.794705299999997"/>
    <x v="0"/>
    <x v="1"/>
    <x v="1387"/>
    <x v="1"/>
    <x v="2"/>
    <n v="54.020384010000001"/>
    <n v="2.2508493337500002"/>
    <s v="Stores"/>
  </r>
  <r>
    <n v="1402"/>
    <s v="Scott"/>
    <s v="Marsha"/>
    <x v="1396"/>
    <x v="0"/>
    <x v="5"/>
    <x v="15"/>
    <x v="14"/>
    <x v="5"/>
    <x v="2"/>
    <x v="2"/>
    <n v="54.023580000000003"/>
    <x v="2"/>
    <x v="0"/>
    <x v="1388"/>
    <x v="0"/>
    <x v="4"/>
    <n v="133.59587139999999"/>
    <n v="5.566494641666667"/>
    <s v="HeadOffice"/>
  </r>
  <r>
    <n v="1403"/>
    <s v="Roach"/>
    <s v="Mark"/>
    <x v="1397"/>
    <x v="1"/>
    <x v="134"/>
    <x v="36"/>
    <x v="19"/>
    <x v="10"/>
    <x v="0"/>
    <x v="1"/>
    <n v="40.717030639999997"/>
    <x v="1"/>
    <x v="1"/>
    <x v="1389"/>
    <x v="1"/>
    <x v="0"/>
    <n v="16.53362924"/>
    <n v="0.68890121833333329"/>
    <s v="Stores"/>
  </r>
  <r>
    <n v="1404"/>
    <s v="Priddy"/>
    <s v="Margaret"/>
    <x v="1398"/>
    <x v="0"/>
    <x v="4"/>
    <x v="15"/>
    <x v="14"/>
    <x v="5"/>
    <x v="2"/>
    <x v="1"/>
    <n v="43.988729999999997"/>
    <x v="1"/>
    <x v="0"/>
    <x v="1390"/>
    <x v="0"/>
    <x v="1"/>
    <n v="107.6642591"/>
    <n v="4.4860107958333328"/>
    <s v="HeadOffice"/>
  </r>
  <r>
    <n v="1405"/>
    <s v="Waters"/>
    <s v="James"/>
    <x v="1399"/>
    <x v="1"/>
    <x v="5"/>
    <x v="15"/>
    <x v="14"/>
    <x v="5"/>
    <x v="2"/>
    <x v="5"/>
    <n v="65"/>
    <x v="5"/>
    <x v="0"/>
    <x v="1391"/>
    <x v="0"/>
    <x v="1"/>
    <n v="107.9808049"/>
    <n v="4.4992002041666668"/>
    <s v="HeadOffice"/>
  </r>
  <r>
    <n v="1406"/>
    <s v="Moore"/>
    <s v="Daniel"/>
    <x v="1400"/>
    <x v="1"/>
    <x v="5"/>
    <x v="15"/>
    <x v="14"/>
    <x v="5"/>
    <x v="2"/>
    <x v="1"/>
    <n v="42.252290000000002"/>
    <x v="1"/>
    <x v="2"/>
    <x v="1392"/>
    <x v="2"/>
    <x v="1"/>
    <n v="84.285313840000001"/>
    <n v="3.5118880766666667"/>
    <s v="HeadOffice"/>
  </r>
  <r>
    <n v="1407"/>
    <s v="Cropper"/>
    <s v="Margaret"/>
    <x v="1401"/>
    <x v="0"/>
    <x v="3"/>
    <x v="13"/>
    <x v="12"/>
    <x v="3"/>
    <x v="0"/>
    <x v="0"/>
    <n v="39.912449350000003"/>
    <x v="0"/>
    <x v="1"/>
    <x v="1393"/>
    <x v="1"/>
    <x v="1"/>
    <n v="83.114315390000002"/>
    <n v="3.4630964745833337"/>
    <s v="Stores"/>
  </r>
  <r>
    <n v="1408"/>
    <s v="Paxton"/>
    <s v="Elaine"/>
    <x v="1402"/>
    <x v="0"/>
    <x v="99"/>
    <x v="5"/>
    <x v="0"/>
    <x v="1"/>
    <x v="0"/>
    <x v="5"/>
    <n v="60.279433760000003"/>
    <x v="5"/>
    <x v="1"/>
    <x v="1394"/>
    <x v="1"/>
    <x v="4"/>
    <n v="123.893747"/>
    <n v="5.1622394583333335"/>
    <s v="Stores"/>
  </r>
  <r>
    <n v="1409"/>
    <s v="Atchison"/>
    <s v="Kent"/>
    <x v="1403"/>
    <x v="1"/>
    <x v="0"/>
    <x v="14"/>
    <x v="13"/>
    <x v="5"/>
    <x v="3"/>
    <x v="2"/>
    <n v="50.97334"/>
    <x v="2"/>
    <x v="3"/>
    <x v="1395"/>
    <x v="4"/>
    <x v="0"/>
    <n v="0"/>
    <n v="0"/>
    <s v="HeadOffice"/>
  </r>
  <r>
    <n v="1410"/>
    <s v="Harrell"/>
    <s v="Charles"/>
    <x v="1404"/>
    <x v="1"/>
    <x v="5"/>
    <x v="7"/>
    <x v="6"/>
    <x v="5"/>
    <x v="0"/>
    <x v="4"/>
    <n v="28.519818409999999"/>
    <x v="4"/>
    <x v="1"/>
    <x v="1396"/>
    <x v="1"/>
    <x v="0"/>
    <n v="0"/>
    <n v="0"/>
    <s v="Stores"/>
  </r>
  <r>
    <n v="1411"/>
    <s v="Derosa"/>
    <s v="Bertha"/>
    <x v="1405"/>
    <x v="0"/>
    <x v="21"/>
    <x v="16"/>
    <x v="15"/>
    <x v="15"/>
    <x v="0"/>
    <x v="0"/>
    <n v="38.071074860000003"/>
    <x v="0"/>
    <x v="1"/>
    <x v="1397"/>
    <x v="1"/>
    <x v="2"/>
    <n v="49.92167817"/>
    <n v="2.08006992375"/>
    <s v="Stores"/>
  </r>
  <r>
    <n v="1412"/>
    <s v="Henke"/>
    <s v="Johnson"/>
    <x v="1406"/>
    <x v="1"/>
    <x v="63"/>
    <x v="14"/>
    <x v="13"/>
    <x v="5"/>
    <x v="3"/>
    <x v="0"/>
    <n v="32.806310000000003"/>
    <x v="0"/>
    <x v="0"/>
    <x v="1398"/>
    <x v="0"/>
    <x v="0"/>
    <n v="29.33405488"/>
    <n v="1.2222522866666667"/>
    <s v="HeadOffice"/>
  </r>
  <r>
    <n v="1413"/>
    <s v="Mosely"/>
    <s v="Clyde"/>
    <x v="1407"/>
    <x v="1"/>
    <x v="8"/>
    <x v="14"/>
    <x v="13"/>
    <x v="5"/>
    <x v="3"/>
    <x v="0"/>
    <n v="33.207479999999997"/>
    <x v="0"/>
    <x v="2"/>
    <x v="1399"/>
    <x v="2"/>
    <x v="2"/>
    <n v="66.344967519999997"/>
    <n v="2.7643736466666669"/>
    <s v="HeadOffice"/>
  </r>
  <r>
    <n v="1414"/>
    <s v="Guitierrez"/>
    <s v="Larry"/>
    <x v="1408"/>
    <x v="1"/>
    <x v="4"/>
    <x v="14"/>
    <x v="13"/>
    <x v="5"/>
    <x v="3"/>
    <x v="1"/>
    <n v="45.144030000000001"/>
    <x v="1"/>
    <x v="2"/>
    <x v="1400"/>
    <x v="2"/>
    <x v="0"/>
    <n v="0"/>
    <n v="0"/>
    <s v="HeadOffice"/>
  </r>
  <r>
    <n v="1415"/>
    <s v="Pollak"/>
    <s v="Ralph"/>
    <x v="1409"/>
    <x v="1"/>
    <x v="60"/>
    <x v="13"/>
    <x v="12"/>
    <x v="27"/>
    <x v="0"/>
    <x v="0"/>
    <n v="30.197911449999999"/>
    <x v="0"/>
    <x v="1"/>
    <x v="1401"/>
    <x v="1"/>
    <x v="0"/>
    <n v="0"/>
    <n v="0"/>
    <s v="Stores"/>
  </r>
  <r>
    <n v="1416"/>
    <s v="Fisher"/>
    <s v="Amanda"/>
    <x v="1410"/>
    <x v="0"/>
    <x v="176"/>
    <x v="13"/>
    <x v="12"/>
    <x v="18"/>
    <x v="0"/>
    <x v="1"/>
    <n v="40.573792300000001"/>
    <x v="1"/>
    <x v="1"/>
    <x v="1402"/>
    <x v="1"/>
    <x v="0"/>
    <n v="23.87504049"/>
    <n v="0.99479335375"/>
    <s v="Stores"/>
  </r>
  <r>
    <n v="1417"/>
    <s v="Sikes"/>
    <s v="Sandra"/>
    <x v="1411"/>
    <x v="0"/>
    <x v="32"/>
    <x v="26"/>
    <x v="17"/>
    <x v="17"/>
    <x v="0"/>
    <x v="0"/>
    <n v="37.481310190000002"/>
    <x v="0"/>
    <x v="0"/>
    <x v="1403"/>
    <x v="0"/>
    <x v="2"/>
    <n v="47.932086890000001"/>
    <n v="1.9971702870833332"/>
    <s v="Stores"/>
  </r>
  <r>
    <n v="1418"/>
    <s v="Sizemore"/>
    <s v="Roger"/>
    <x v="1412"/>
    <x v="1"/>
    <x v="8"/>
    <x v="16"/>
    <x v="15"/>
    <x v="8"/>
    <x v="0"/>
    <x v="1"/>
    <n v="44.286055300000001"/>
    <x v="1"/>
    <x v="1"/>
    <x v="1404"/>
    <x v="1"/>
    <x v="2"/>
    <n v="73.419246819999998"/>
    <n v="3.059135284166667"/>
    <s v="Stores"/>
  </r>
  <r>
    <n v="1419"/>
    <s v="Brown"/>
    <s v="Holly"/>
    <x v="1413"/>
    <x v="0"/>
    <x v="4"/>
    <x v="26"/>
    <x v="17"/>
    <x v="4"/>
    <x v="0"/>
    <x v="5"/>
    <n v="60.214689319999998"/>
    <x v="5"/>
    <x v="1"/>
    <x v="1405"/>
    <x v="1"/>
    <x v="3"/>
    <n v="190.11548210000001"/>
    <n v="7.921478420833334"/>
    <s v="Stores"/>
  </r>
  <r>
    <n v="1420"/>
    <s v="Martinez"/>
    <s v="Justine"/>
    <x v="1414"/>
    <x v="0"/>
    <x v="185"/>
    <x v="16"/>
    <x v="15"/>
    <x v="7"/>
    <x v="0"/>
    <x v="3"/>
    <n v="18.30249521"/>
    <x v="3"/>
    <x v="1"/>
    <x v="1406"/>
    <x v="1"/>
    <x v="0"/>
    <n v="0"/>
    <n v="0"/>
    <s v="Stores"/>
  </r>
  <r>
    <n v="1421"/>
    <s v="Thompson"/>
    <s v="Donald"/>
    <x v="1415"/>
    <x v="1"/>
    <x v="3"/>
    <x v="26"/>
    <x v="17"/>
    <x v="3"/>
    <x v="0"/>
    <x v="1"/>
    <n v="40.267715269999997"/>
    <x v="1"/>
    <x v="0"/>
    <x v="1407"/>
    <x v="0"/>
    <x v="2"/>
    <n v="59.805685689999997"/>
    <n v="2.4919035704166665"/>
    <s v="Stores"/>
  </r>
  <r>
    <n v="1422"/>
    <s v="Stitt"/>
    <s v="John"/>
    <x v="1416"/>
    <x v="1"/>
    <x v="5"/>
    <x v="13"/>
    <x v="12"/>
    <x v="5"/>
    <x v="0"/>
    <x v="0"/>
    <n v="30.324550680000002"/>
    <x v="0"/>
    <x v="1"/>
    <x v="1408"/>
    <x v="1"/>
    <x v="0"/>
    <n v="7.657096975"/>
    <n v="0.31904570729166665"/>
    <s v="Stores"/>
  </r>
  <r>
    <n v="1423"/>
    <s v="Sanders"/>
    <s v="Jose"/>
    <x v="1417"/>
    <x v="1"/>
    <x v="5"/>
    <x v="7"/>
    <x v="6"/>
    <x v="5"/>
    <x v="0"/>
    <x v="4"/>
    <n v="21.93506112"/>
    <x v="4"/>
    <x v="1"/>
    <x v="1409"/>
    <x v="1"/>
    <x v="0"/>
    <n v="0"/>
    <n v="0"/>
    <s v="Stores"/>
  </r>
  <r>
    <n v="1424"/>
    <s v="Devore"/>
    <s v="Eric"/>
    <x v="1418"/>
    <x v="1"/>
    <x v="32"/>
    <x v="13"/>
    <x v="12"/>
    <x v="17"/>
    <x v="0"/>
    <x v="0"/>
    <n v="34.372819919999998"/>
    <x v="0"/>
    <x v="1"/>
    <x v="1410"/>
    <x v="1"/>
    <x v="0"/>
    <n v="3.0619822299999999"/>
    <n v="0.12758259291666665"/>
    <s v="Stores"/>
  </r>
  <r>
    <n v="1425"/>
    <s v="Durham"/>
    <s v="Gerald"/>
    <x v="1419"/>
    <x v="1"/>
    <x v="5"/>
    <x v="13"/>
    <x v="12"/>
    <x v="5"/>
    <x v="0"/>
    <x v="1"/>
    <n v="45.245733119999997"/>
    <x v="1"/>
    <x v="1"/>
    <x v="1411"/>
    <x v="1"/>
    <x v="2"/>
    <n v="58.470894880000003"/>
    <n v="2.4362872866666669"/>
    <s v="Stores"/>
  </r>
  <r>
    <n v="1426"/>
    <s v="Maggi"/>
    <s v="Cindy"/>
    <x v="1420"/>
    <x v="0"/>
    <x v="3"/>
    <x v="13"/>
    <x v="12"/>
    <x v="3"/>
    <x v="0"/>
    <x v="4"/>
    <n v="21.242900540000001"/>
    <x v="4"/>
    <x v="1"/>
    <x v="1412"/>
    <x v="1"/>
    <x v="0"/>
    <n v="0"/>
    <n v="0"/>
    <s v="Stores"/>
  </r>
  <r>
    <n v="1427"/>
    <s v="Lee"/>
    <s v="Diane"/>
    <x v="1421"/>
    <x v="0"/>
    <x v="22"/>
    <x v="27"/>
    <x v="15"/>
    <x v="16"/>
    <x v="0"/>
    <x v="0"/>
    <n v="35.473992580000001"/>
    <x v="0"/>
    <x v="1"/>
    <x v="1413"/>
    <x v="1"/>
    <x v="0"/>
    <n v="39.185739859999998"/>
    <n v="1.6327391608333333"/>
    <s v="Stores"/>
  </r>
  <r>
    <n v="1428"/>
    <s v="Goodwyn"/>
    <s v="Donald"/>
    <x v="1422"/>
    <x v="1"/>
    <x v="3"/>
    <x v="27"/>
    <x v="15"/>
    <x v="3"/>
    <x v="0"/>
    <x v="1"/>
    <n v="44.7918381"/>
    <x v="1"/>
    <x v="1"/>
    <x v="1414"/>
    <x v="1"/>
    <x v="2"/>
    <n v="47.438450959999997"/>
    <n v="1.9766021233333333"/>
    <s v="Stores"/>
  </r>
  <r>
    <n v="1429"/>
    <s v="Cason"/>
    <s v="Marion"/>
    <x v="1423"/>
    <x v="0"/>
    <x v="4"/>
    <x v="13"/>
    <x v="12"/>
    <x v="4"/>
    <x v="0"/>
    <x v="0"/>
    <n v="36.839601500000001"/>
    <x v="0"/>
    <x v="1"/>
    <x v="1415"/>
    <x v="1"/>
    <x v="0"/>
    <n v="26.621675490000001"/>
    <n v="1.10923647875"/>
    <s v="Stores"/>
  </r>
  <r>
    <n v="1430"/>
    <s v="Epps"/>
    <s v="William"/>
    <x v="1424"/>
    <x v="1"/>
    <x v="5"/>
    <x v="13"/>
    <x v="12"/>
    <x v="5"/>
    <x v="0"/>
    <x v="2"/>
    <n v="50.063893610000001"/>
    <x v="2"/>
    <x v="0"/>
    <x v="1416"/>
    <x v="0"/>
    <x v="1"/>
    <n v="85.245330530000004"/>
    <n v="3.5518887720833332"/>
    <s v="Stores"/>
  </r>
  <r>
    <n v="1431"/>
    <s v="Wilker"/>
    <s v="Domenic"/>
    <x v="1425"/>
    <x v="1"/>
    <x v="3"/>
    <x v="36"/>
    <x v="19"/>
    <x v="3"/>
    <x v="0"/>
    <x v="1"/>
    <n v="43.700373200000001"/>
    <x v="1"/>
    <x v="1"/>
    <x v="1417"/>
    <x v="1"/>
    <x v="2"/>
    <n v="62.145439209999999"/>
    <n v="2.5893933004166665"/>
    <s v="Stores"/>
  </r>
  <r>
    <n v="1432"/>
    <s v="Authement"/>
    <s v="Anthony"/>
    <x v="1426"/>
    <x v="1"/>
    <x v="27"/>
    <x v="13"/>
    <x v="12"/>
    <x v="19"/>
    <x v="0"/>
    <x v="2"/>
    <n v="53.33455154"/>
    <x v="2"/>
    <x v="1"/>
    <x v="1418"/>
    <x v="1"/>
    <x v="4"/>
    <n v="126.2616659"/>
    <n v="5.2609027458333335"/>
    <s v="Stores"/>
  </r>
  <r>
    <n v="1433"/>
    <s v="Wiseman"/>
    <s v="Sharon"/>
    <x v="1427"/>
    <x v="0"/>
    <x v="3"/>
    <x v="5"/>
    <x v="0"/>
    <x v="3"/>
    <x v="0"/>
    <x v="0"/>
    <n v="38.969242260000001"/>
    <x v="0"/>
    <x v="1"/>
    <x v="1419"/>
    <x v="1"/>
    <x v="0"/>
    <n v="1.8243687909999999"/>
    <n v="7.6015366291666664E-2"/>
    <s v="Stores"/>
  </r>
  <r>
    <n v="1434"/>
    <s v="Begley"/>
    <s v="Paul"/>
    <x v="1428"/>
    <x v="1"/>
    <x v="39"/>
    <x v="36"/>
    <x v="19"/>
    <x v="7"/>
    <x v="0"/>
    <x v="1"/>
    <n v="49.80325483"/>
    <x v="1"/>
    <x v="1"/>
    <x v="1420"/>
    <x v="1"/>
    <x v="2"/>
    <n v="72.025070409999998"/>
    <n v="3.0010446004166664"/>
    <s v="Stores"/>
  </r>
  <r>
    <n v="1435"/>
    <s v="Anderson"/>
    <s v="Mark"/>
    <x v="1429"/>
    <x v="1"/>
    <x v="60"/>
    <x v="26"/>
    <x v="17"/>
    <x v="27"/>
    <x v="0"/>
    <x v="1"/>
    <n v="44.569865550000003"/>
    <x v="1"/>
    <x v="1"/>
    <x v="1421"/>
    <x v="1"/>
    <x v="0"/>
    <n v="27.55449072"/>
    <n v="1.14810378"/>
    <s v="Stores"/>
  </r>
  <r>
    <n v="1436"/>
    <s v="Harrison"/>
    <s v="Kristina"/>
    <x v="1430"/>
    <x v="0"/>
    <x v="71"/>
    <x v="5"/>
    <x v="0"/>
    <x v="18"/>
    <x v="0"/>
    <x v="0"/>
    <n v="39.363080349999997"/>
    <x v="0"/>
    <x v="0"/>
    <x v="1422"/>
    <x v="0"/>
    <x v="0"/>
    <n v="33.39821207"/>
    <n v="1.3915921695833333"/>
    <s v="Stores"/>
  </r>
  <r>
    <n v="1437"/>
    <s v="Cooper"/>
    <s v="Brenda"/>
    <x v="1431"/>
    <x v="0"/>
    <x v="0"/>
    <x v="13"/>
    <x v="12"/>
    <x v="0"/>
    <x v="0"/>
    <x v="5"/>
    <n v="71.500602200000003"/>
    <x v="5"/>
    <x v="1"/>
    <x v="1423"/>
    <x v="1"/>
    <x v="5"/>
    <n v="232.56243649999999"/>
    <n v="9.6901015208333323"/>
    <s v="Stores"/>
  </r>
  <r>
    <n v="1438"/>
    <s v="Filer"/>
    <s v="Thomas"/>
    <x v="1432"/>
    <x v="1"/>
    <x v="163"/>
    <x v="13"/>
    <x v="12"/>
    <x v="36"/>
    <x v="0"/>
    <x v="2"/>
    <n v="54.488867829999997"/>
    <x v="2"/>
    <x v="1"/>
    <x v="1424"/>
    <x v="1"/>
    <x v="4"/>
    <n v="134.72958850000001"/>
    <n v="5.6137328541666669"/>
    <s v="Stores"/>
  </r>
  <r>
    <n v="1439"/>
    <s v="Comer"/>
    <s v="George"/>
    <x v="1433"/>
    <x v="1"/>
    <x v="0"/>
    <x v="26"/>
    <x v="17"/>
    <x v="0"/>
    <x v="0"/>
    <x v="0"/>
    <n v="38.777573230000002"/>
    <x v="0"/>
    <x v="1"/>
    <x v="1425"/>
    <x v="1"/>
    <x v="0"/>
    <n v="12.765689699999999"/>
    <n v="0.53190373749999997"/>
    <s v="Stores"/>
  </r>
  <r>
    <n v="1440"/>
    <s v="Dee"/>
    <s v="Kenneth"/>
    <x v="1434"/>
    <x v="1"/>
    <x v="3"/>
    <x v="13"/>
    <x v="12"/>
    <x v="3"/>
    <x v="0"/>
    <x v="1"/>
    <n v="44.647353240000001"/>
    <x v="1"/>
    <x v="1"/>
    <x v="1426"/>
    <x v="1"/>
    <x v="2"/>
    <n v="55.560332860000003"/>
    <n v="2.3150138691666671"/>
    <s v="Stores"/>
  </r>
  <r>
    <n v="1441"/>
    <s v="Blazek"/>
    <s v="Sheila"/>
    <x v="1435"/>
    <x v="0"/>
    <x v="4"/>
    <x v="11"/>
    <x v="10"/>
    <x v="5"/>
    <x v="2"/>
    <x v="2"/>
    <n v="54.747625999999997"/>
    <x v="2"/>
    <x v="5"/>
    <x v="480"/>
    <x v="6"/>
    <x v="0"/>
    <n v="0"/>
    <n v="0"/>
    <s v="HeadOffice"/>
  </r>
  <r>
    <n v="1442"/>
    <s v="Gold"/>
    <s v="Olga"/>
    <x v="1436"/>
    <x v="0"/>
    <x v="22"/>
    <x v="36"/>
    <x v="19"/>
    <x v="16"/>
    <x v="0"/>
    <x v="1"/>
    <n v="48.981215990000003"/>
    <x v="1"/>
    <x v="1"/>
    <x v="1427"/>
    <x v="1"/>
    <x v="1"/>
    <n v="94.063595890000002"/>
    <n v="3.9193164954166666"/>
    <s v="Stores"/>
  </r>
  <r>
    <n v="1443"/>
    <s v="Timmins"/>
    <s v="Leslie"/>
    <x v="1437"/>
    <x v="0"/>
    <x v="5"/>
    <x v="11"/>
    <x v="10"/>
    <x v="5"/>
    <x v="2"/>
    <x v="1"/>
    <n v="41.156820000000003"/>
    <x v="1"/>
    <x v="1"/>
    <x v="488"/>
    <x v="1"/>
    <x v="2"/>
    <n v="79.161548960000005"/>
    <n v="3.2983978733333337"/>
    <s v="HeadOffice"/>
  </r>
  <r>
    <n v="1444"/>
    <s v="Jones"/>
    <s v="Jane"/>
    <x v="1438"/>
    <x v="0"/>
    <x v="13"/>
    <x v="5"/>
    <x v="0"/>
    <x v="10"/>
    <x v="0"/>
    <x v="2"/>
    <n v="50.833541420000003"/>
    <x v="2"/>
    <x v="1"/>
    <x v="1428"/>
    <x v="1"/>
    <x v="4"/>
    <n v="131.7068457"/>
    <n v="5.4877852375000007"/>
    <s v="Stores"/>
  </r>
  <r>
    <n v="1445"/>
    <s v="Crossland"/>
    <s v="Scott"/>
    <x v="1439"/>
    <x v="1"/>
    <x v="113"/>
    <x v="36"/>
    <x v="19"/>
    <x v="22"/>
    <x v="0"/>
    <x v="1"/>
    <n v="44.538927409999999"/>
    <x v="1"/>
    <x v="1"/>
    <x v="1429"/>
    <x v="1"/>
    <x v="2"/>
    <n v="63.851112659999998"/>
    <n v="2.6604630275000001"/>
    <s v="Stores"/>
  </r>
  <r>
    <n v="1446"/>
    <s v="Boyer"/>
    <s v="Deborah"/>
    <x v="1440"/>
    <x v="0"/>
    <x v="36"/>
    <x v="5"/>
    <x v="0"/>
    <x v="22"/>
    <x v="0"/>
    <x v="2"/>
    <n v="51.079505580000003"/>
    <x v="2"/>
    <x v="1"/>
    <x v="1430"/>
    <x v="1"/>
    <x v="1"/>
    <n v="97.286576949999997"/>
    <n v="4.0536073729166668"/>
    <s v="Stores"/>
  </r>
  <r>
    <n v="1447"/>
    <s v="Marcus"/>
    <s v="James"/>
    <x v="1441"/>
    <x v="1"/>
    <x v="61"/>
    <x v="11"/>
    <x v="10"/>
    <x v="5"/>
    <x v="2"/>
    <x v="1"/>
    <n v="48.155810000000002"/>
    <x v="1"/>
    <x v="0"/>
    <x v="1391"/>
    <x v="0"/>
    <x v="2"/>
    <n v="73.824794470000001"/>
    <n v="3.076033102916667"/>
    <s v="HeadOffice"/>
  </r>
  <r>
    <n v="1448"/>
    <s v="Dion"/>
    <s v="James"/>
    <x v="667"/>
    <x v="1"/>
    <x v="5"/>
    <x v="11"/>
    <x v="10"/>
    <x v="5"/>
    <x v="2"/>
    <x v="1"/>
    <n v="41.58173"/>
    <x v="1"/>
    <x v="2"/>
    <x v="1392"/>
    <x v="2"/>
    <x v="2"/>
    <n v="73.219071330000006"/>
    <n v="3.0507946387500002"/>
    <s v="HeadOffice"/>
  </r>
  <r>
    <n v="1449"/>
    <s v="Vidal"/>
    <s v="Melinda"/>
    <x v="1442"/>
    <x v="0"/>
    <x v="23"/>
    <x v="27"/>
    <x v="15"/>
    <x v="17"/>
    <x v="0"/>
    <x v="0"/>
    <n v="37.613359189999997"/>
    <x v="0"/>
    <x v="1"/>
    <x v="1431"/>
    <x v="1"/>
    <x v="2"/>
    <n v="65.962386550000005"/>
    <n v="2.7484327729166669"/>
    <s v="Stores"/>
  </r>
  <r>
    <n v="1450"/>
    <s v="Ebert"/>
    <s v="Stephanie"/>
    <x v="1443"/>
    <x v="0"/>
    <x v="2"/>
    <x v="13"/>
    <x v="12"/>
    <x v="2"/>
    <x v="0"/>
    <x v="0"/>
    <n v="35.908953779999997"/>
    <x v="0"/>
    <x v="1"/>
    <x v="1432"/>
    <x v="1"/>
    <x v="2"/>
    <n v="57.2664641"/>
    <n v="2.3861026708333335"/>
    <s v="Stores"/>
  </r>
  <r>
    <n v="1451"/>
    <s v="Clark"/>
    <s v="Tammy"/>
    <x v="1444"/>
    <x v="0"/>
    <x v="5"/>
    <x v="7"/>
    <x v="6"/>
    <x v="5"/>
    <x v="0"/>
    <x v="0"/>
    <n v="38.931500800000002"/>
    <x v="0"/>
    <x v="1"/>
    <x v="1433"/>
    <x v="1"/>
    <x v="2"/>
    <n v="55.31590817"/>
    <n v="2.3048295070833333"/>
    <s v="Stores"/>
  </r>
  <r>
    <n v="1452"/>
    <s v="Ross"/>
    <s v="Pauline"/>
    <x v="1445"/>
    <x v="0"/>
    <x v="5"/>
    <x v="7"/>
    <x v="6"/>
    <x v="5"/>
    <x v="0"/>
    <x v="2"/>
    <n v="54.648788799999998"/>
    <x v="2"/>
    <x v="1"/>
    <x v="1434"/>
    <x v="1"/>
    <x v="4"/>
    <n v="133.88765810000001"/>
    <n v="5.5786524208333335"/>
    <s v="Stores"/>
  </r>
  <r>
    <n v="1453"/>
    <s v="Yohe"/>
    <s v="Rodney"/>
    <x v="1446"/>
    <x v="1"/>
    <x v="186"/>
    <x v="13"/>
    <x v="12"/>
    <x v="10"/>
    <x v="0"/>
    <x v="0"/>
    <n v="37.605763719999999"/>
    <x v="0"/>
    <x v="1"/>
    <x v="1435"/>
    <x v="1"/>
    <x v="2"/>
    <n v="47.066310870000002"/>
    <n v="1.9610962862499999"/>
    <s v="Stores"/>
  </r>
  <r>
    <n v="1454"/>
    <s v="Butts"/>
    <s v="Dorothy"/>
    <x v="1447"/>
    <x v="0"/>
    <x v="187"/>
    <x v="13"/>
    <x v="12"/>
    <x v="19"/>
    <x v="0"/>
    <x v="1"/>
    <n v="47.778354210000003"/>
    <x v="1"/>
    <x v="1"/>
    <x v="1436"/>
    <x v="1"/>
    <x v="1"/>
    <n v="105.9587764"/>
    <n v="4.4149490166666672"/>
    <s v="Stores"/>
  </r>
  <r>
    <n v="1455"/>
    <s v="Lemus"/>
    <s v="Jody"/>
    <x v="1448"/>
    <x v="0"/>
    <x v="7"/>
    <x v="16"/>
    <x v="15"/>
    <x v="7"/>
    <x v="0"/>
    <x v="4"/>
    <n v="24.368628910000002"/>
    <x v="4"/>
    <x v="1"/>
    <x v="1437"/>
    <x v="1"/>
    <x v="0"/>
    <n v="0"/>
    <n v="0"/>
    <s v="Stores"/>
  </r>
  <r>
    <n v="1456"/>
    <s v="Littleton"/>
    <s v="Linda"/>
    <x v="1449"/>
    <x v="0"/>
    <x v="76"/>
    <x v="44"/>
    <x v="12"/>
    <x v="1"/>
    <x v="0"/>
    <x v="5"/>
    <n v="62.297166500000003"/>
    <x v="5"/>
    <x v="1"/>
    <x v="1438"/>
    <x v="1"/>
    <x v="3"/>
    <n v="192.4024004"/>
    <n v="8.0167666833333335"/>
    <s v="Stores"/>
  </r>
  <r>
    <n v="1457"/>
    <s v="Darnell"/>
    <s v="Francis"/>
    <x v="1450"/>
    <x v="1"/>
    <x v="5"/>
    <x v="7"/>
    <x v="6"/>
    <x v="5"/>
    <x v="0"/>
    <x v="1"/>
    <n v="44.341382179999997"/>
    <x v="1"/>
    <x v="1"/>
    <x v="1439"/>
    <x v="1"/>
    <x v="1"/>
    <n v="90.503881100000001"/>
    <n v="3.7709950458333332"/>
    <s v="Stores"/>
  </r>
  <r>
    <n v="1458"/>
    <s v="Dean"/>
    <s v="Leon"/>
    <x v="1451"/>
    <x v="1"/>
    <x v="0"/>
    <x v="11"/>
    <x v="10"/>
    <x v="5"/>
    <x v="2"/>
    <x v="1"/>
    <n v="49.163559999999997"/>
    <x v="1"/>
    <x v="2"/>
    <x v="1440"/>
    <x v="2"/>
    <x v="2"/>
    <n v="55.734421599999997"/>
    <n v="2.3222675666666666"/>
    <s v="HeadOffice"/>
  </r>
  <r>
    <n v="1459"/>
    <s v="Larson"/>
    <s v="Virginia"/>
    <x v="1452"/>
    <x v="0"/>
    <x v="76"/>
    <x v="13"/>
    <x v="12"/>
    <x v="1"/>
    <x v="0"/>
    <x v="0"/>
    <n v="39.749804330000003"/>
    <x v="0"/>
    <x v="1"/>
    <x v="1441"/>
    <x v="1"/>
    <x v="2"/>
    <n v="70.576924719999994"/>
    <n v="2.9407051966666664"/>
    <s v="Stores"/>
  </r>
  <r>
    <n v="1460"/>
    <s v="Payson"/>
    <s v="Robert"/>
    <x v="1453"/>
    <x v="1"/>
    <x v="7"/>
    <x v="13"/>
    <x v="12"/>
    <x v="7"/>
    <x v="0"/>
    <x v="1"/>
    <n v="41.774448810000003"/>
    <x v="1"/>
    <x v="0"/>
    <x v="1442"/>
    <x v="0"/>
    <x v="2"/>
    <n v="57.903924779999997"/>
    <n v="2.4126635324999999"/>
    <s v="Stores"/>
  </r>
  <r>
    <n v="1461"/>
    <s v="Horne"/>
    <s v="Melanie"/>
    <x v="1454"/>
    <x v="0"/>
    <x v="5"/>
    <x v="11"/>
    <x v="10"/>
    <x v="5"/>
    <x v="2"/>
    <x v="2"/>
    <n v="54.023580000000003"/>
    <x v="2"/>
    <x v="5"/>
    <x v="489"/>
    <x v="6"/>
    <x v="1"/>
    <n v="107.14059899999999"/>
    <n v="4.4641916249999998"/>
    <s v="HeadOffice"/>
  </r>
  <r>
    <n v="1462"/>
    <s v="Chittenden"/>
    <s v="Roger"/>
    <x v="1455"/>
    <x v="1"/>
    <x v="5"/>
    <x v="7"/>
    <x v="6"/>
    <x v="5"/>
    <x v="0"/>
    <x v="1"/>
    <n v="45.625041490000001"/>
    <x v="1"/>
    <x v="1"/>
    <x v="1443"/>
    <x v="1"/>
    <x v="2"/>
    <n v="59.776113580000001"/>
    <n v="2.4906713991666667"/>
    <s v="Stores"/>
  </r>
  <r>
    <n v="1463"/>
    <s v="Covington"/>
    <s v="Carol"/>
    <x v="1456"/>
    <x v="0"/>
    <x v="60"/>
    <x v="9"/>
    <x v="8"/>
    <x v="5"/>
    <x v="2"/>
    <x v="1"/>
    <n v="48.095170000000003"/>
    <x v="1"/>
    <x v="3"/>
    <x v="1444"/>
    <x v="3"/>
    <x v="2"/>
    <n v="74.765842109999994"/>
    <n v="3.1152434212499993"/>
    <s v="HeadOffice"/>
  </r>
  <r>
    <n v="1464"/>
    <s v="Rouse"/>
    <s v="Timothy"/>
    <x v="1457"/>
    <x v="1"/>
    <x v="5"/>
    <x v="7"/>
    <x v="6"/>
    <x v="5"/>
    <x v="0"/>
    <x v="4"/>
    <n v="26.088754059999999"/>
    <x v="4"/>
    <x v="1"/>
    <x v="1445"/>
    <x v="1"/>
    <x v="0"/>
    <n v="0"/>
    <n v="0"/>
    <s v="Stores"/>
  </r>
  <r>
    <n v="1465"/>
    <s v="Averill"/>
    <s v="Eunice"/>
    <x v="1458"/>
    <x v="0"/>
    <x v="28"/>
    <x v="42"/>
    <x v="20"/>
    <x v="10"/>
    <x v="0"/>
    <x v="0"/>
    <n v="39.290586959999999"/>
    <x v="0"/>
    <x v="0"/>
    <x v="1446"/>
    <x v="0"/>
    <x v="2"/>
    <n v="55.089662429999997"/>
    <n v="2.2954026012499997"/>
    <s v="Stores"/>
  </r>
  <r>
    <n v="1466"/>
    <s v="Ramos"/>
    <s v="Marvin"/>
    <x v="1459"/>
    <x v="1"/>
    <x v="148"/>
    <x v="5"/>
    <x v="0"/>
    <x v="7"/>
    <x v="0"/>
    <x v="5"/>
    <n v="64.777155719999996"/>
    <x v="5"/>
    <x v="1"/>
    <x v="1447"/>
    <x v="1"/>
    <x v="4"/>
    <n v="146.0409239"/>
    <n v="6.0850384958333326"/>
    <s v="Stores"/>
  </r>
  <r>
    <n v="1467"/>
    <s v="Gladden"/>
    <s v="Coletta"/>
    <x v="1460"/>
    <x v="0"/>
    <x v="5"/>
    <x v="7"/>
    <x v="6"/>
    <x v="5"/>
    <x v="0"/>
    <x v="0"/>
    <n v="35.014316649999998"/>
    <x v="0"/>
    <x v="1"/>
    <x v="1448"/>
    <x v="1"/>
    <x v="0"/>
    <n v="0.73639385300000004"/>
    <n v="3.0683077208333336E-2"/>
    <s v="Stores"/>
  </r>
  <r>
    <n v="1468"/>
    <s v="Pettis"/>
    <s v="Monica"/>
    <x v="1461"/>
    <x v="0"/>
    <x v="5"/>
    <x v="7"/>
    <x v="6"/>
    <x v="5"/>
    <x v="0"/>
    <x v="1"/>
    <n v="44.242596859999999"/>
    <x v="1"/>
    <x v="1"/>
    <x v="1449"/>
    <x v="1"/>
    <x v="1"/>
    <n v="83.507614930000003"/>
    <n v="3.4794839554166668"/>
    <s v="Stores"/>
  </r>
  <r>
    <n v="1469"/>
    <s v="Fanning"/>
    <s v="Harold"/>
    <x v="1462"/>
    <x v="1"/>
    <x v="5"/>
    <x v="9"/>
    <x v="8"/>
    <x v="5"/>
    <x v="2"/>
    <x v="1"/>
    <n v="41.790010000000002"/>
    <x v="1"/>
    <x v="2"/>
    <x v="1440"/>
    <x v="2"/>
    <x v="0"/>
    <n v="0"/>
    <n v="0"/>
    <s v="HeadOffice"/>
  </r>
  <r>
    <n v="1470"/>
    <s v="Garcia"/>
    <s v="Deanna"/>
    <x v="1463"/>
    <x v="0"/>
    <x v="2"/>
    <x v="9"/>
    <x v="8"/>
    <x v="5"/>
    <x v="2"/>
    <x v="2"/>
    <n v="56.424289999999999"/>
    <x v="2"/>
    <x v="3"/>
    <x v="1450"/>
    <x v="3"/>
    <x v="2"/>
    <n v="72.855431440000004"/>
    <n v="3.0356429766666668"/>
    <s v="HeadOffice"/>
  </r>
  <r>
    <n v="1471"/>
    <s v="Reynolds"/>
    <s v="Elizabeth"/>
    <x v="1464"/>
    <x v="0"/>
    <x v="11"/>
    <x v="13"/>
    <x v="12"/>
    <x v="1"/>
    <x v="0"/>
    <x v="1"/>
    <n v="48.516217040000001"/>
    <x v="1"/>
    <x v="1"/>
    <x v="1451"/>
    <x v="1"/>
    <x v="1"/>
    <n v="85.136668400000005"/>
    <n v="3.5473611833333334"/>
    <s v="Stores"/>
  </r>
  <r>
    <n v="1472"/>
    <s v="Alvarado"/>
    <s v="Richard"/>
    <x v="1465"/>
    <x v="1"/>
    <x v="22"/>
    <x v="13"/>
    <x v="12"/>
    <x v="16"/>
    <x v="0"/>
    <x v="5"/>
    <n v="63.947398890000002"/>
    <x v="5"/>
    <x v="1"/>
    <x v="1452"/>
    <x v="1"/>
    <x v="4"/>
    <n v="132.77336980000001"/>
    <n v="5.5322237416666669"/>
    <s v="Stores"/>
  </r>
  <r>
    <n v="1473"/>
    <s v="Hardin"/>
    <s v="Vicky"/>
    <x v="1466"/>
    <x v="0"/>
    <x v="22"/>
    <x v="13"/>
    <x v="12"/>
    <x v="16"/>
    <x v="0"/>
    <x v="1"/>
    <n v="40.763419839999997"/>
    <x v="1"/>
    <x v="0"/>
    <x v="1453"/>
    <x v="0"/>
    <x v="1"/>
    <n v="83.773013419999998"/>
    <n v="3.4905422258333334"/>
    <s v="Stores"/>
  </r>
  <r>
    <n v="1474"/>
    <s v="Garcia"/>
    <s v="Alberta"/>
    <x v="1467"/>
    <x v="0"/>
    <x v="75"/>
    <x v="27"/>
    <x v="15"/>
    <x v="24"/>
    <x v="0"/>
    <x v="1"/>
    <n v="48.8769992"/>
    <x v="1"/>
    <x v="1"/>
    <x v="1454"/>
    <x v="1"/>
    <x v="4"/>
    <n v="127.3722516"/>
    <n v="5.3071771500000002"/>
    <s v="Stores"/>
  </r>
  <r>
    <n v="1475"/>
    <s v="Pineiro"/>
    <s v="Lola"/>
    <x v="1468"/>
    <x v="0"/>
    <x v="0"/>
    <x v="9"/>
    <x v="8"/>
    <x v="5"/>
    <x v="2"/>
    <x v="1"/>
    <n v="42.316780000000001"/>
    <x v="1"/>
    <x v="3"/>
    <x v="1455"/>
    <x v="3"/>
    <x v="2"/>
    <n v="65.276487660000001"/>
    <n v="2.7198536524999999"/>
    <s v="HeadOffice"/>
  </r>
  <r>
    <n v="1476"/>
    <s v="Hebert"/>
    <s v="Lyle"/>
    <x v="1469"/>
    <x v="1"/>
    <x v="188"/>
    <x v="26"/>
    <x v="17"/>
    <x v="35"/>
    <x v="0"/>
    <x v="0"/>
    <n v="31.11181195"/>
    <x v="0"/>
    <x v="1"/>
    <x v="1456"/>
    <x v="1"/>
    <x v="0"/>
    <n v="0"/>
    <n v="0"/>
    <s v="Stores"/>
  </r>
  <r>
    <n v="1477"/>
    <s v="Gibson"/>
    <s v="Dennis"/>
    <x v="1470"/>
    <x v="1"/>
    <x v="4"/>
    <x v="13"/>
    <x v="12"/>
    <x v="4"/>
    <x v="0"/>
    <x v="1"/>
    <n v="49.421734530000002"/>
    <x v="1"/>
    <x v="1"/>
    <x v="1457"/>
    <x v="1"/>
    <x v="2"/>
    <n v="66.375309790000003"/>
    <n v="2.7656379079166666"/>
    <s v="Stores"/>
  </r>
  <r>
    <n v="1478"/>
    <s v="Baker"/>
    <s v="Kevin"/>
    <x v="1471"/>
    <x v="1"/>
    <x v="75"/>
    <x v="13"/>
    <x v="12"/>
    <x v="24"/>
    <x v="0"/>
    <x v="1"/>
    <n v="43.814472870000003"/>
    <x v="1"/>
    <x v="0"/>
    <x v="1458"/>
    <x v="0"/>
    <x v="2"/>
    <n v="55.516601469999998"/>
    <n v="2.3131917279166667"/>
    <s v="Stores"/>
  </r>
  <r>
    <n v="1479"/>
    <s v="Hatcher"/>
    <s v="Debbie"/>
    <x v="1472"/>
    <x v="0"/>
    <x v="27"/>
    <x v="13"/>
    <x v="12"/>
    <x v="19"/>
    <x v="0"/>
    <x v="2"/>
    <n v="54.331895179999997"/>
    <x v="2"/>
    <x v="1"/>
    <x v="1459"/>
    <x v="1"/>
    <x v="4"/>
    <n v="141.4982522"/>
    <n v="5.8957605083333329"/>
    <s v="Stores"/>
  </r>
  <r>
    <n v="1480"/>
    <s v="Weir"/>
    <s v="Lisa"/>
    <x v="1473"/>
    <x v="0"/>
    <x v="5"/>
    <x v="9"/>
    <x v="8"/>
    <x v="5"/>
    <x v="2"/>
    <x v="5"/>
    <n v="61.760379999999998"/>
    <x v="5"/>
    <x v="3"/>
    <x v="1460"/>
    <x v="3"/>
    <x v="1"/>
    <n v="86.671031569999997"/>
    <n v="3.6112929820833335"/>
    <s v="HeadOffice"/>
  </r>
  <r>
    <n v="1481"/>
    <s v="Short"/>
    <s v="Raquel"/>
    <x v="1474"/>
    <x v="0"/>
    <x v="85"/>
    <x v="26"/>
    <x v="17"/>
    <x v="13"/>
    <x v="0"/>
    <x v="5"/>
    <n v="63.009724460000001"/>
    <x v="5"/>
    <x v="1"/>
    <x v="1461"/>
    <x v="1"/>
    <x v="5"/>
    <n v="206.84835390000001"/>
    <n v="8.6186814124999991"/>
    <s v="Stores"/>
  </r>
  <r>
    <n v="1482"/>
    <s v="Loving"/>
    <s v="David"/>
    <x v="1475"/>
    <x v="1"/>
    <x v="16"/>
    <x v="36"/>
    <x v="19"/>
    <x v="12"/>
    <x v="0"/>
    <x v="5"/>
    <n v="61.215785080000003"/>
    <x v="5"/>
    <x v="1"/>
    <x v="1462"/>
    <x v="1"/>
    <x v="1"/>
    <n v="116.1338993"/>
    <n v="4.8389124708333338"/>
    <s v="Stores"/>
  </r>
  <r>
    <n v="1483"/>
    <s v="Walters"/>
    <s v="Mary"/>
    <x v="1476"/>
    <x v="0"/>
    <x v="91"/>
    <x v="27"/>
    <x v="15"/>
    <x v="25"/>
    <x v="0"/>
    <x v="4"/>
    <n v="25.797483029999999"/>
    <x v="4"/>
    <x v="1"/>
    <x v="1463"/>
    <x v="1"/>
    <x v="0"/>
    <n v="5.3643561809999998"/>
    <n v="0.22351484087499998"/>
    <s v="Stores"/>
  </r>
  <r>
    <n v="1484"/>
    <s v="Vinson"/>
    <s v="Jack"/>
    <x v="1477"/>
    <x v="1"/>
    <x v="4"/>
    <x v="9"/>
    <x v="8"/>
    <x v="5"/>
    <x v="2"/>
    <x v="1"/>
    <n v="47.64208"/>
    <x v="1"/>
    <x v="0"/>
    <x v="1464"/>
    <x v="0"/>
    <x v="0"/>
    <n v="33.247727759999997"/>
    <n v="1.3853219899999998"/>
    <s v="HeadOffice"/>
  </r>
  <r>
    <n v="1485"/>
    <s v="Tandy"/>
    <s v="Genoveva"/>
    <x v="1478"/>
    <x v="0"/>
    <x v="5"/>
    <x v="9"/>
    <x v="8"/>
    <x v="5"/>
    <x v="2"/>
    <x v="0"/>
    <n v="37.656329999999997"/>
    <x v="0"/>
    <x v="3"/>
    <x v="1465"/>
    <x v="3"/>
    <x v="2"/>
    <n v="75.158456279999996"/>
    <n v="3.1316023450000001"/>
    <s v="HeadOffice"/>
  </r>
  <r>
    <n v="1486"/>
    <s v="Fox"/>
    <s v="James"/>
    <x v="1479"/>
    <x v="1"/>
    <x v="22"/>
    <x v="6"/>
    <x v="5"/>
    <x v="5"/>
    <x v="2"/>
    <x v="1"/>
    <n v="41.156820000000003"/>
    <x v="1"/>
    <x v="0"/>
    <x v="1466"/>
    <x v="2"/>
    <x v="2"/>
    <n v="55.319046640000003"/>
    <n v="2.3049602766666668"/>
    <s v="HeadOffice"/>
  </r>
  <r>
    <n v="1487"/>
    <s v="Peterson"/>
    <s v="Alexander"/>
    <x v="1480"/>
    <x v="1"/>
    <x v="5"/>
    <x v="9"/>
    <x v="8"/>
    <x v="5"/>
    <x v="2"/>
    <x v="0"/>
    <n v="33.201832009999997"/>
    <x v="0"/>
    <x v="2"/>
    <x v="1467"/>
    <x v="3"/>
    <x v="0"/>
    <n v="0"/>
    <n v="0"/>
    <s v="HeadOffice"/>
  </r>
  <r>
    <n v="1488"/>
    <s v="Orr"/>
    <s v="Harlan"/>
    <x v="1481"/>
    <x v="1"/>
    <x v="4"/>
    <x v="6"/>
    <x v="5"/>
    <x v="5"/>
    <x v="2"/>
    <x v="1"/>
    <n v="48.155810000000002"/>
    <x v="1"/>
    <x v="2"/>
    <x v="1468"/>
    <x v="2"/>
    <x v="2"/>
    <n v="59.984572649999997"/>
    <n v="2.4993571937499999"/>
    <s v="HeadOffice"/>
  </r>
  <r>
    <n v="1489"/>
    <s v="Bigham"/>
    <s v="Gale"/>
    <x v="1482"/>
    <x v="0"/>
    <x v="3"/>
    <x v="42"/>
    <x v="20"/>
    <x v="3"/>
    <x v="0"/>
    <x v="1"/>
    <n v="46.97137266"/>
    <x v="1"/>
    <x v="1"/>
    <x v="1469"/>
    <x v="1"/>
    <x v="2"/>
    <n v="63.435606630000002"/>
    <n v="2.6431502762500001"/>
    <s v="Stores"/>
  </r>
  <r>
    <n v="1490"/>
    <s v="Chambers"/>
    <s v="Diana"/>
    <x v="1483"/>
    <x v="0"/>
    <x v="48"/>
    <x v="13"/>
    <x v="12"/>
    <x v="22"/>
    <x v="0"/>
    <x v="1"/>
    <n v="47.367898080000003"/>
    <x v="1"/>
    <x v="1"/>
    <x v="1470"/>
    <x v="1"/>
    <x v="1"/>
    <n v="105.9357318"/>
    <n v="4.4139888249999997"/>
    <s v="Stores"/>
  </r>
  <r>
    <n v="1491"/>
    <s v="Ho"/>
    <s v="Marla"/>
    <x v="1484"/>
    <x v="0"/>
    <x v="90"/>
    <x v="26"/>
    <x v="17"/>
    <x v="11"/>
    <x v="0"/>
    <x v="4"/>
    <n v="23.442833220000001"/>
    <x v="4"/>
    <x v="1"/>
    <x v="1471"/>
    <x v="1"/>
    <x v="0"/>
    <n v="12.04024263"/>
    <n v="0.50167677624999996"/>
    <s v="Stores"/>
  </r>
  <r>
    <n v="1492"/>
    <s v="Utley"/>
    <s v="Holly"/>
    <x v="1485"/>
    <x v="0"/>
    <x v="81"/>
    <x v="43"/>
    <x v="6"/>
    <x v="3"/>
    <x v="0"/>
    <x v="1"/>
    <n v="40.487563919999999"/>
    <x v="1"/>
    <x v="1"/>
    <x v="1472"/>
    <x v="1"/>
    <x v="0"/>
    <n v="33.823665200000001"/>
    <n v="1.4093193833333333"/>
    <s v="Stores"/>
  </r>
  <r>
    <n v="1493"/>
    <s v="McCoy"/>
    <s v="Daren"/>
    <x v="1486"/>
    <x v="1"/>
    <x v="0"/>
    <x v="13"/>
    <x v="12"/>
    <x v="0"/>
    <x v="0"/>
    <x v="4"/>
    <n v="29.193293109999999"/>
    <x v="4"/>
    <x v="1"/>
    <x v="1473"/>
    <x v="1"/>
    <x v="0"/>
    <n v="7.0366581119999996"/>
    <n v="0.29319408799999996"/>
    <s v="Stores"/>
  </r>
  <r>
    <n v="1494"/>
    <s v="Weldon"/>
    <s v="Thomas"/>
    <x v="1487"/>
    <x v="1"/>
    <x v="3"/>
    <x v="16"/>
    <x v="15"/>
    <x v="3"/>
    <x v="0"/>
    <x v="0"/>
    <n v="31.06569876"/>
    <x v="0"/>
    <x v="1"/>
    <x v="1474"/>
    <x v="1"/>
    <x v="0"/>
    <n v="0"/>
    <n v="0"/>
    <s v="Stores"/>
  </r>
  <r>
    <n v="1495"/>
    <s v="Watson"/>
    <s v="Sara"/>
    <x v="1488"/>
    <x v="0"/>
    <x v="36"/>
    <x v="42"/>
    <x v="20"/>
    <x v="22"/>
    <x v="0"/>
    <x v="0"/>
    <n v="37.533215230000003"/>
    <x v="0"/>
    <x v="1"/>
    <x v="1475"/>
    <x v="1"/>
    <x v="0"/>
    <n v="38.163303139999996"/>
    <n v="1.5901376308333333"/>
    <s v="Stores"/>
  </r>
  <r>
    <n v="1496"/>
    <s v="Winter"/>
    <s v="Lauren"/>
    <x v="1489"/>
    <x v="0"/>
    <x v="13"/>
    <x v="13"/>
    <x v="12"/>
    <x v="10"/>
    <x v="0"/>
    <x v="1"/>
    <n v="47.84428698"/>
    <x v="1"/>
    <x v="0"/>
    <x v="1476"/>
    <x v="0"/>
    <x v="2"/>
    <n v="74.070662040000002"/>
    <n v="3.0862775850000004"/>
    <s v="Stores"/>
  </r>
  <r>
    <n v="1497"/>
    <s v="Clark"/>
    <s v="Ozella"/>
    <x v="1490"/>
    <x v="0"/>
    <x v="4"/>
    <x v="6"/>
    <x v="5"/>
    <x v="5"/>
    <x v="2"/>
    <x v="1"/>
    <n v="41.58173"/>
    <x v="1"/>
    <x v="3"/>
    <x v="1477"/>
    <x v="3"/>
    <x v="2"/>
    <n v="52.098353510000003"/>
    <n v="2.1707647295833334"/>
    <s v="HeadOffice"/>
  </r>
  <r>
    <n v="1498"/>
    <s v="McKnight"/>
    <s v="Nanci"/>
    <x v="1491"/>
    <x v="0"/>
    <x v="5"/>
    <x v="6"/>
    <x v="5"/>
    <x v="5"/>
    <x v="2"/>
    <x v="1"/>
    <n v="49.163559999999997"/>
    <x v="1"/>
    <x v="3"/>
    <x v="1478"/>
    <x v="3"/>
    <x v="2"/>
    <n v="67.464683640000004"/>
    <n v="2.811028485"/>
    <s v="HeadOffice"/>
  </r>
  <r>
    <n v="1499"/>
    <s v="Hunley"/>
    <s v="Jennifer"/>
    <x v="1492"/>
    <x v="0"/>
    <x v="3"/>
    <x v="16"/>
    <x v="15"/>
    <x v="3"/>
    <x v="0"/>
    <x v="1"/>
    <n v="47.048056189999997"/>
    <x v="1"/>
    <x v="1"/>
    <x v="1479"/>
    <x v="1"/>
    <x v="1"/>
    <n v="101.9259527"/>
    <n v="4.2469146958333335"/>
    <s v="Stores"/>
  </r>
  <r>
    <n v="1500"/>
    <s v="Petty"/>
    <s v="Kathleen"/>
    <x v="1493"/>
    <x v="0"/>
    <x v="22"/>
    <x v="6"/>
    <x v="5"/>
    <x v="5"/>
    <x v="2"/>
    <x v="2"/>
    <n v="54.023580000000003"/>
    <x v="2"/>
    <x v="3"/>
    <x v="1480"/>
    <x v="3"/>
    <x v="4"/>
    <n v="150.62628100000001"/>
    <n v="6.2760950416666672"/>
    <s v="HeadOffice"/>
  </r>
  <r>
    <n v="1501"/>
    <s v="Rosario"/>
    <s v="George"/>
    <x v="1494"/>
    <x v="1"/>
    <x v="3"/>
    <x v="13"/>
    <x v="12"/>
    <x v="3"/>
    <x v="0"/>
    <x v="2"/>
    <n v="51.209133229999999"/>
    <x v="2"/>
    <x v="1"/>
    <x v="1481"/>
    <x v="1"/>
    <x v="1"/>
    <n v="103.9698686"/>
    <n v="4.3320778583333333"/>
    <s v="Stores"/>
  </r>
  <r>
    <n v="1502"/>
    <s v="Baez"/>
    <s v="Gertrude"/>
    <x v="1495"/>
    <x v="0"/>
    <x v="55"/>
    <x v="26"/>
    <x v="17"/>
    <x v="20"/>
    <x v="0"/>
    <x v="0"/>
    <n v="35.334051770000002"/>
    <x v="0"/>
    <x v="0"/>
    <x v="1482"/>
    <x v="0"/>
    <x v="0"/>
    <n v="38.65680322"/>
    <n v="1.6107001341666667"/>
    <s v="Stores"/>
  </r>
  <r>
    <n v="1503"/>
    <s v="Jones"/>
    <s v="Alberto"/>
    <x v="1496"/>
    <x v="1"/>
    <x v="11"/>
    <x v="13"/>
    <x v="12"/>
    <x v="1"/>
    <x v="0"/>
    <x v="4"/>
    <n v="29.843334850000002"/>
    <x v="4"/>
    <x v="1"/>
    <x v="1483"/>
    <x v="1"/>
    <x v="0"/>
    <n v="17.94165628"/>
    <n v="0.74756901166666667"/>
    <s v="Stores"/>
  </r>
  <r>
    <n v="1504"/>
    <s v="Stalcup"/>
    <s v="Sarah"/>
    <x v="1497"/>
    <x v="0"/>
    <x v="51"/>
    <x v="16"/>
    <x v="15"/>
    <x v="26"/>
    <x v="0"/>
    <x v="5"/>
    <n v="64.80746173"/>
    <x v="5"/>
    <x v="1"/>
    <x v="1484"/>
    <x v="1"/>
    <x v="3"/>
    <n v="189.80778839999999"/>
    <n v="7.90865785"/>
    <s v="Stores"/>
  </r>
  <r>
    <n v="1505"/>
    <s v="Longworth"/>
    <s v="Reginald"/>
    <x v="1498"/>
    <x v="1"/>
    <x v="12"/>
    <x v="13"/>
    <x v="12"/>
    <x v="9"/>
    <x v="0"/>
    <x v="2"/>
    <n v="52.135716610000003"/>
    <x v="2"/>
    <x v="1"/>
    <x v="1485"/>
    <x v="1"/>
    <x v="1"/>
    <n v="93.824523319999997"/>
    <n v="3.9093551383333329"/>
    <s v="Stores"/>
  </r>
  <r>
    <n v="1506"/>
    <s v="Carroll"/>
    <s v="Rodney"/>
    <x v="1499"/>
    <x v="1"/>
    <x v="9"/>
    <x v="13"/>
    <x v="12"/>
    <x v="1"/>
    <x v="0"/>
    <x v="1"/>
    <n v="46.630365320000003"/>
    <x v="1"/>
    <x v="1"/>
    <x v="1486"/>
    <x v="1"/>
    <x v="2"/>
    <n v="79.868865330000006"/>
    <n v="3.3278693887500004"/>
    <s v="Stores"/>
  </r>
  <r>
    <n v="1507"/>
    <s v="Bryant"/>
    <s v="Jane"/>
    <x v="1500"/>
    <x v="0"/>
    <x v="11"/>
    <x v="13"/>
    <x v="12"/>
    <x v="1"/>
    <x v="0"/>
    <x v="0"/>
    <n v="37.035618960000001"/>
    <x v="0"/>
    <x v="0"/>
    <x v="1487"/>
    <x v="0"/>
    <x v="1"/>
    <n v="92.188837849999999"/>
    <n v="3.8412015770833334"/>
    <s v="Stores"/>
  </r>
  <r>
    <n v="1508"/>
    <s v="Pierre"/>
    <s v="Stephen"/>
    <x v="1501"/>
    <x v="1"/>
    <x v="67"/>
    <x v="7"/>
    <x v="6"/>
    <x v="30"/>
    <x v="0"/>
    <x v="1"/>
    <n v="49.533240829999997"/>
    <x v="1"/>
    <x v="1"/>
    <x v="1488"/>
    <x v="1"/>
    <x v="1"/>
    <n v="102.764077"/>
    <n v="4.2818365416666664"/>
    <s v="Stores"/>
  </r>
  <r>
    <n v="1509"/>
    <s v="Hall"/>
    <s v="Lillian"/>
    <x v="1502"/>
    <x v="0"/>
    <x v="189"/>
    <x v="13"/>
    <x v="12"/>
    <x v="25"/>
    <x v="0"/>
    <x v="1"/>
    <n v="46.339591390000002"/>
    <x v="1"/>
    <x v="1"/>
    <x v="1489"/>
    <x v="1"/>
    <x v="1"/>
    <n v="111.4056818"/>
    <n v="4.6419034083333335"/>
    <s v="Stores"/>
  </r>
  <r>
    <n v="1510"/>
    <s v="Eaton"/>
    <s v="Margaret"/>
    <x v="1503"/>
    <x v="0"/>
    <x v="111"/>
    <x v="16"/>
    <x v="15"/>
    <x v="32"/>
    <x v="0"/>
    <x v="0"/>
    <n v="36.09559187"/>
    <x v="0"/>
    <x v="1"/>
    <x v="1490"/>
    <x v="1"/>
    <x v="2"/>
    <n v="51.398027599999999"/>
    <n v="2.1415844833333333"/>
    <s v="Stores"/>
  </r>
  <r>
    <n v="1511"/>
    <s v="Delagarza"/>
    <s v="Arthur"/>
    <x v="1504"/>
    <x v="1"/>
    <x v="2"/>
    <x v="13"/>
    <x v="12"/>
    <x v="2"/>
    <x v="0"/>
    <x v="0"/>
    <n v="37.570645769999999"/>
    <x v="0"/>
    <x v="1"/>
    <x v="1491"/>
    <x v="1"/>
    <x v="0"/>
    <n v="12.272492769999999"/>
    <n v="0.51135386541666661"/>
    <s v="Stores"/>
  </r>
  <r>
    <n v="1512"/>
    <s v="Eaton"/>
    <s v="Mario"/>
    <x v="1505"/>
    <x v="1"/>
    <x v="190"/>
    <x v="27"/>
    <x v="15"/>
    <x v="13"/>
    <x v="0"/>
    <x v="0"/>
    <n v="34.057924890000002"/>
    <x v="0"/>
    <x v="1"/>
    <x v="1492"/>
    <x v="1"/>
    <x v="0"/>
    <n v="0"/>
    <n v="0"/>
    <s v="Stores"/>
  </r>
  <r>
    <n v="1513"/>
    <s v="Wilson"/>
    <s v="Marci"/>
    <x v="1506"/>
    <x v="0"/>
    <x v="2"/>
    <x v="26"/>
    <x v="17"/>
    <x v="2"/>
    <x v="0"/>
    <x v="3"/>
    <n v="3.5047425040000002"/>
    <x v="3"/>
    <x v="1"/>
    <x v="1493"/>
    <x v="1"/>
    <x v="0"/>
    <n v="0"/>
    <n v="0"/>
    <s v="Stores"/>
  </r>
  <r>
    <n v="1514"/>
    <s v="Thomas"/>
    <s v="William"/>
    <x v="1507"/>
    <x v="1"/>
    <x v="4"/>
    <x v="13"/>
    <x v="12"/>
    <x v="4"/>
    <x v="0"/>
    <x v="0"/>
    <n v="39.110516619999999"/>
    <x v="0"/>
    <x v="1"/>
    <x v="1494"/>
    <x v="1"/>
    <x v="0"/>
    <n v="2.0974572739999999"/>
    <n v="8.739405308333334E-2"/>
    <s v="Stores"/>
  </r>
  <r>
    <n v="1515"/>
    <s v="Beeman"/>
    <s v="Joseph"/>
    <x v="1508"/>
    <x v="1"/>
    <x v="4"/>
    <x v="13"/>
    <x v="12"/>
    <x v="4"/>
    <x v="0"/>
    <x v="4"/>
    <n v="26.494265290000001"/>
    <x v="4"/>
    <x v="1"/>
    <x v="1495"/>
    <x v="1"/>
    <x v="0"/>
    <n v="0"/>
    <n v="0"/>
    <s v="Stores"/>
  </r>
  <r>
    <n v="1516"/>
    <s v="Naquin"/>
    <s v="Christina"/>
    <x v="1509"/>
    <x v="0"/>
    <x v="8"/>
    <x v="8"/>
    <x v="7"/>
    <x v="5"/>
    <x v="2"/>
    <x v="0"/>
    <n v="35.692253960000002"/>
    <x v="0"/>
    <x v="3"/>
    <x v="1496"/>
    <x v="3"/>
    <x v="0"/>
    <n v="0"/>
    <n v="0"/>
    <s v="HeadOffice"/>
  </r>
  <r>
    <n v="1517"/>
    <s v="Morgan"/>
    <s v="Steven"/>
    <x v="1510"/>
    <x v="1"/>
    <x v="27"/>
    <x v="8"/>
    <x v="7"/>
    <x v="5"/>
    <x v="2"/>
    <x v="1"/>
    <n v="46.571469999999998"/>
    <x v="1"/>
    <x v="2"/>
    <x v="1497"/>
    <x v="2"/>
    <x v="2"/>
    <n v="69.002253400000001"/>
    <n v="2.8750938916666668"/>
    <s v="HeadOffice"/>
  </r>
  <r>
    <n v="1518"/>
    <s v="Davis"/>
    <s v="Amanda"/>
    <x v="1511"/>
    <x v="0"/>
    <x v="191"/>
    <x v="13"/>
    <x v="12"/>
    <x v="20"/>
    <x v="0"/>
    <x v="2"/>
    <n v="50.518334400000001"/>
    <x v="2"/>
    <x v="1"/>
    <x v="1498"/>
    <x v="1"/>
    <x v="3"/>
    <n v="162.58701919999999"/>
    <n v="6.774459133333333"/>
    <s v="Stores"/>
  </r>
  <r>
    <n v="1519"/>
    <s v="Guerrero"/>
    <s v="Theodore"/>
    <x v="1512"/>
    <x v="1"/>
    <x v="5"/>
    <x v="7"/>
    <x v="6"/>
    <x v="5"/>
    <x v="0"/>
    <x v="2"/>
    <n v="55.355192379999998"/>
    <x v="2"/>
    <x v="0"/>
    <x v="1499"/>
    <x v="0"/>
    <x v="2"/>
    <n v="76.450063979999996"/>
    <n v="3.1854193324999995"/>
    <s v="Stores"/>
  </r>
  <r>
    <n v="1520"/>
    <s v="Whitaker"/>
    <s v="Kelly"/>
    <x v="1513"/>
    <x v="1"/>
    <x v="5"/>
    <x v="7"/>
    <x v="6"/>
    <x v="5"/>
    <x v="0"/>
    <x v="2"/>
    <n v="50.717325119999998"/>
    <x v="2"/>
    <x v="1"/>
    <x v="1500"/>
    <x v="1"/>
    <x v="2"/>
    <n v="66.857043820000001"/>
    <n v="2.7857101591666669"/>
    <s v="Stores"/>
  </r>
  <r>
    <n v="1521"/>
    <s v="Maloney"/>
    <s v="Allen"/>
    <x v="1514"/>
    <x v="1"/>
    <x v="116"/>
    <x v="13"/>
    <x v="12"/>
    <x v="1"/>
    <x v="0"/>
    <x v="0"/>
    <n v="32.940282580000002"/>
    <x v="0"/>
    <x v="1"/>
    <x v="1501"/>
    <x v="1"/>
    <x v="0"/>
    <n v="0"/>
    <n v="0"/>
    <s v="Stores"/>
  </r>
  <r>
    <n v="1522"/>
    <s v="Coleman"/>
    <s v="Rhonda"/>
    <x v="1515"/>
    <x v="0"/>
    <x v="15"/>
    <x v="43"/>
    <x v="6"/>
    <x v="10"/>
    <x v="0"/>
    <x v="0"/>
    <n v="30.562731719999999"/>
    <x v="0"/>
    <x v="1"/>
    <x v="1502"/>
    <x v="1"/>
    <x v="0"/>
    <n v="22.302289309999999"/>
    <n v="0.92926205458333322"/>
    <s v="Stores"/>
  </r>
  <r>
    <n v="1523"/>
    <s v="Sims"/>
    <s v="John"/>
    <x v="1516"/>
    <x v="1"/>
    <x v="8"/>
    <x v="8"/>
    <x v="7"/>
    <x v="5"/>
    <x v="2"/>
    <x v="0"/>
    <n v="39.068570000000001"/>
    <x v="0"/>
    <x v="2"/>
    <x v="1503"/>
    <x v="2"/>
    <x v="0"/>
    <n v="36.254337370000002"/>
    <n v="1.5105973904166667"/>
    <s v="HeadOffice"/>
  </r>
  <r>
    <n v="1524"/>
    <s v="Wilson"/>
    <s v="Kathryn"/>
    <x v="1517"/>
    <x v="0"/>
    <x v="5"/>
    <x v="3"/>
    <x v="3"/>
    <x v="5"/>
    <x v="1"/>
    <x v="0"/>
    <n v="36.481140000000003"/>
    <x v="0"/>
    <x v="2"/>
    <x v="1504"/>
    <x v="2"/>
    <x v="0"/>
    <n v="0"/>
    <n v="0"/>
    <s v="HeadOffice"/>
  </r>
  <r>
    <n v="1525"/>
    <s v="Lucas"/>
    <s v="Frances"/>
    <x v="1518"/>
    <x v="0"/>
    <x v="5"/>
    <x v="7"/>
    <x v="6"/>
    <x v="5"/>
    <x v="0"/>
    <x v="2"/>
    <n v="52.534726839999998"/>
    <x v="2"/>
    <x v="1"/>
    <x v="1505"/>
    <x v="1"/>
    <x v="4"/>
    <n v="124.4174646"/>
    <n v="5.1840610250000001"/>
    <s v="Stores"/>
  </r>
  <r>
    <n v="1526"/>
    <s v="Walls"/>
    <s v="Mary"/>
    <x v="1519"/>
    <x v="0"/>
    <x v="5"/>
    <x v="7"/>
    <x v="6"/>
    <x v="5"/>
    <x v="0"/>
    <x v="0"/>
    <n v="34.544343560000002"/>
    <x v="0"/>
    <x v="1"/>
    <x v="1506"/>
    <x v="1"/>
    <x v="2"/>
    <n v="40.54624038"/>
    <n v="1.6894266824999999"/>
    <s v="Stores"/>
  </r>
  <r>
    <n v="1527"/>
    <s v="Jackson"/>
    <s v="Joyce"/>
    <x v="1520"/>
    <x v="0"/>
    <x v="142"/>
    <x v="13"/>
    <x v="12"/>
    <x v="18"/>
    <x v="0"/>
    <x v="2"/>
    <n v="58.552884059999997"/>
    <x v="2"/>
    <x v="1"/>
    <x v="1507"/>
    <x v="1"/>
    <x v="4"/>
    <n v="122.12790870000001"/>
    <n v="5.0886628625000005"/>
    <s v="Stores"/>
  </r>
  <r>
    <n v="1528"/>
    <s v="Godin"/>
    <s v="David"/>
    <x v="1521"/>
    <x v="1"/>
    <x v="3"/>
    <x v="16"/>
    <x v="15"/>
    <x v="3"/>
    <x v="0"/>
    <x v="2"/>
    <n v="54.194063210000003"/>
    <x v="2"/>
    <x v="1"/>
    <x v="1508"/>
    <x v="1"/>
    <x v="1"/>
    <n v="111.3969266"/>
    <n v="4.6415386083333336"/>
    <s v="Stores"/>
  </r>
  <r>
    <n v="1529"/>
    <s v="Skaggs"/>
    <s v="Walter"/>
    <x v="1522"/>
    <x v="1"/>
    <x v="5"/>
    <x v="3"/>
    <x v="3"/>
    <x v="5"/>
    <x v="1"/>
    <x v="0"/>
    <n v="37.587710000000001"/>
    <x v="0"/>
    <x v="2"/>
    <x v="1509"/>
    <x v="2"/>
    <x v="0"/>
    <n v="0"/>
    <n v="0"/>
    <s v="HeadOffice"/>
  </r>
  <r>
    <n v="1530"/>
    <s v="Chen"/>
    <s v="Jeanette"/>
    <x v="1523"/>
    <x v="0"/>
    <x v="36"/>
    <x v="43"/>
    <x v="6"/>
    <x v="22"/>
    <x v="0"/>
    <x v="0"/>
    <n v="36.282554849999997"/>
    <x v="0"/>
    <x v="1"/>
    <x v="1510"/>
    <x v="1"/>
    <x v="2"/>
    <n v="62.101664909999997"/>
    <n v="2.5875693712499999"/>
    <s v="Stores"/>
  </r>
  <r>
    <n v="1531"/>
    <s v="Ladner"/>
    <s v="Stephanie"/>
    <x v="1524"/>
    <x v="0"/>
    <x v="13"/>
    <x v="13"/>
    <x v="12"/>
    <x v="10"/>
    <x v="0"/>
    <x v="4"/>
    <n v="21.69947728"/>
    <x v="4"/>
    <x v="1"/>
    <x v="1511"/>
    <x v="1"/>
    <x v="0"/>
    <n v="0"/>
    <n v="0"/>
    <s v="Stores"/>
  </r>
  <r>
    <n v="1532"/>
    <s v="Kelly"/>
    <s v="Brian"/>
    <x v="1525"/>
    <x v="1"/>
    <x v="192"/>
    <x v="13"/>
    <x v="12"/>
    <x v="7"/>
    <x v="0"/>
    <x v="1"/>
    <n v="43.566674020000001"/>
    <x v="1"/>
    <x v="1"/>
    <x v="1512"/>
    <x v="1"/>
    <x v="2"/>
    <n v="67.077740809999995"/>
    <n v="2.7949058670833331"/>
    <s v="Stores"/>
  </r>
  <r>
    <n v="1533"/>
    <s v="Wheeler"/>
    <s v="Frances"/>
    <x v="1526"/>
    <x v="0"/>
    <x v="0"/>
    <x v="3"/>
    <x v="3"/>
    <x v="5"/>
    <x v="1"/>
    <x v="2"/>
    <n v="50.49203"/>
    <x v="2"/>
    <x v="1"/>
    <x v="46"/>
    <x v="1"/>
    <x v="1"/>
    <n v="95.25419977"/>
    <n v="3.9689249904166664"/>
    <s v="HeadOffice"/>
  </r>
  <r>
    <n v="1534"/>
    <s v="White"/>
    <s v="Dolores"/>
    <x v="1527"/>
    <x v="0"/>
    <x v="106"/>
    <x v="36"/>
    <x v="19"/>
    <x v="13"/>
    <x v="0"/>
    <x v="2"/>
    <n v="53.93712455"/>
    <x v="2"/>
    <x v="1"/>
    <x v="1513"/>
    <x v="1"/>
    <x v="2"/>
    <n v="56.379506419999998"/>
    <n v="2.3491461008333334"/>
    <s v="Stores"/>
  </r>
  <r>
    <n v="1535"/>
    <s v="Shapiro"/>
    <s v="Edmond"/>
    <x v="1528"/>
    <x v="1"/>
    <x v="2"/>
    <x v="3"/>
    <x v="3"/>
    <x v="5"/>
    <x v="1"/>
    <x v="2"/>
    <n v="50.355829999999997"/>
    <x v="2"/>
    <x v="2"/>
    <x v="1514"/>
    <x v="2"/>
    <x v="2"/>
    <n v="43.88459795"/>
    <n v="1.8285249145833333"/>
    <s v="HeadOffice"/>
  </r>
  <r>
    <n v="1536"/>
    <s v="Abbott"/>
    <s v="Monty"/>
    <x v="1529"/>
    <x v="1"/>
    <x v="102"/>
    <x v="42"/>
    <x v="20"/>
    <x v="7"/>
    <x v="0"/>
    <x v="3"/>
    <n v="19.180564199999999"/>
    <x v="3"/>
    <x v="1"/>
    <x v="1515"/>
    <x v="1"/>
    <x v="0"/>
    <n v="0"/>
    <n v="0"/>
    <s v="Stores"/>
  </r>
  <r>
    <n v="1537"/>
    <s v="Sims"/>
    <s v="Dorothy"/>
    <x v="1530"/>
    <x v="0"/>
    <x v="34"/>
    <x v="13"/>
    <x v="12"/>
    <x v="21"/>
    <x v="0"/>
    <x v="2"/>
    <n v="54.359856120000003"/>
    <x v="2"/>
    <x v="1"/>
    <x v="1516"/>
    <x v="1"/>
    <x v="1"/>
    <n v="109.2038931"/>
    <n v="4.5501622125000001"/>
    <s v="Stores"/>
  </r>
  <r>
    <n v="1538"/>
    <s v="Royal"/>
    <s v="Shirley"/>
    <x v="1531"/>
    <x v="0"/>
    <x v="4"/>
    <x v="2"/>
    <x v="2"/>
    <x v="5"/>
    <x v="1"/>
    <x v="0"/>
    <n v="37.587710000000001"/>
    <x v="0"/>
    <x v="1"/>
    <x v="390"/>
    <x v="1"/>
    <x v="0"/>
    <n v="0"/>
    <n v="0"/>
    <s v="HeadOffice"/>
  </r>
  <r>
    <n v="1539"/>
    <s v="Hammond"/>
    <s v="Christopher"/>
    <x v="1532"/>
    <x v="1"/>
    <x v="22"/>
    <x v="13"/>
    <x v="12"/>
    <x v="16"/>
    <x v="0"/>
    <x v="1"/>
    <n v="48.927088619999999"/>
    <x v="1"/>
    <x v="1"/>
    <x v="1517"/>
    <x v="1"/>
    <x v="4"/>
    <n v="143.86747740000001"/>
    <n v="5.9944782250000008"/>
    <s v="Stores"/>
  </r>
  <r>
    <n v="1540"/>
    <s v="Sousa"/>
    <s v="Roger"/>
    <x v="1533"/>
    <x v="1"/>
    <x v="193"/>
    <x v="13"/>
    <x v="12"/>
    <x v="10"/>
    <x v="0"/>
    <x v="2"/>
    <n v="56.792862669999998"/>
    <x v="2"/>
    <x v="1"/>
    <x v="1518"/>
    <x v="1"/>
    <x v="2"/>
    <n v="76.910056080000004"/>
    <n v="3.2045856700000002"/>
    <s v="Stores"/>
  </r>
  <r>
    <n v="1541"/>
    <s v="Trudel"/>
    <s v="Barbara"/>
    <x v="1534"/>
    <x v="0"/>
    <x v="36"/>
    <x v="16"/>
    <x v="15"/>
    <x v="22"/>
    <x v="0"/>
    <x v="1"/>
    <n v="41.102838220000002"/>
    <x v="1"/>
    <x v="0"/>
    <x v="1519"/>
    <x v="0"/>
    <x v="0"/>
    <n v="30.91999929"/>
    <n v="1.28833330375"/>
    <s v="Stores"/>
  </r>
  <r>
    <n v="1542"/>
    <s v="Hinds"/>
    <s v="Maricela"/>
    <x v="1535"/>
    <x v="0"/>
    <x v="194"/>
    <x v="5"/>
    <x v="0"/>
    <x v="13"/>
    <x v="0"/>
    <x v="2"/>
    <n v="51.088548330000002"/>
    <x v="2"/>
    <x v="1"/>
    <x v="1520"/>
    <x v="1"/>
    <x v="4"/>
    <n v="149.3435972"/>
    <n v="6.2226498833333341"/>
    <s v="Stores"/>
  </r>
  <r>
    <n v="1543"/>
    <s v="Tinsley"/>
    <s v="Betty"/>
    <x v="1536"/>
    <x v="0"/>
    <x v="5"/>
    <x v="2"/>
    <x v="2"/>
    <x v="5"/>
    <x v="1"/>
    <x v="2"/>
    <n v="50.49203"/>
    <x v="2"/>
    <x v="0"/>
    <x v="405"/>
    <x v="0"/>
    <x v="2"/>
    <n v="74.031124340000005"/>
    <n v="3.0846301808333334"/>
    <s v="HeadOffice"/>
  </r>
  <r>
    <n v="1544"/>
    <s v="Wallace"/>
    <s v="David"/>
    <x v="1537"/>
    <x v="1"/>
    <x v="14"/>
    <x v="27"/>
    <x v="15"/>
    <x v="11"/>
    <x v="0"/>
    <x v="0"/>
    <n v="34.368940569999999"/>
    <x v="0"/>
    <x v="1"/>
    <x v="1521"/>
    <x v="1"/>
    <x v="0"/>
    <n v="19.178393140000001"/>
    <n v="0.79909971416666659"/>
    <s v="Stores"/>
  </r>
  <r>
    <n v="1545"/>
    <s v="Royster"/>
    <s v="Lucile"/>
    <x v="1538"/>
    <x v="0"/>
    <x v="21"/>
    <x v="0"/>
    <x v="0"/>
    <x v="15"/>
    <x v="0"/>
    <x v="1"/>
    <n v="49.95116925"/>
    <x v="1"/>
    <x v="1"/>
    <x v="1522"/>
    <x v="1"/>
    <x v="1"/>
    <n v="119.0327168"/>
    <n v="4.9596965333333332"/>
    <s v="Stores"/>
  </r>
  <r>
    <n v="1546"/>
    <s v="Terpstra"/>
    <s v="Hassan"/>
    <x v="1539"/>
    <x v="1"/>
    <x v="1"/>
    <x v="42"/>
    <x v="20"/>
    <x v="1"/>
    <x v="0"/>
    <x v="5"/>
    <n v="64.323060799999993"/>
    <x v="5"/>
    <x v="1"/>
    <x v="1523"/>
    <x v="1"/>
    <x v="3"/>
    <n v="187.69917580000001"/>
    <n v="7.8207989916666678"/>
    <s v="Stores"/>
  </r>
  <r>
    <n v="1547"/>
    <s v="Harding"/>
    <s v="Lois"/>
    <x v="1540"/>
    <x v="0"/>
    <x v="76"/>
    <x v="43"/>
    <x v="6"/>
    <x v="1"/>
    <x v="0"/>
    <x v="5"/>
    <n v="71.196291160000001"/>
    <x v="5"/>
    <x v="1"/>
    <x v="1524"/>
    <x v="1"/>
    <x v="5"/>
    <n v="224.1336676"/>
    <n v="9.3389028166666659"/>
    <s v="Stores"/>
  </r>
  <r>
    <n v="1548"/>
    <s v="Russell"/>
    <s v="Marjorie"/>
    <x v="1541"/>
    <x v="0"/>
    <x v="13"/>
    <x v="16"/>
    <x v="15"/>
    <x v="10"/>
    <x v="0"/>
    <x v="0"/>
    <n v="33.03522444"/>
    <x v="0"/>
    <x v="1"/>
    <x v="1525"/>
    <x v="1"/>
    <x v="0"/>
    <n v="15.76722578"/>
    <n v="0.65696774083333331"/>
    <s v="Stores"/>
  </r>
  <r>
    <n v="1549"/>
    <s v="Wilson"/>
    <s v="Ignacio"/>
    <x v="1542"/>
    <x v="1"/>
    <x v="18"/>
    <x v="16"/>
    <x v="15"/>
    <x v="1"/>
    <x v="0"/>
    <x v="0"/>
    <n v="32.287629359999997"/>
    <x v="0"/>
    <x v="1"/>
    <x v="1526"/>
    <x v="1"/>
    <x v="0"/>
    <n v="0"/>
    <n v="0"/>
    <s v="Stores"/>
  </r>
  <r>
    <n v="1550"/>
    <s v="James"/>
    <s v="Charles"/>
    <x v="1543"/>
    <x v="1"/>
    <x v="5"/>
    <x v="2"/>
    <x v="2"/>
    <x v="5"/>
    <x v="1"/>
    <x v="2"/>
    <n v="50.355829999999997"/>
    <x v="2"/>
    <x v="0"/>
    <x v="1527"/>
    <x v="0"/>
    <x v="2"/>
    <n v="52.41725143"/>
    <n v="2.1840521429166668"/>
    <s v="HeadOffice"/>
  </r>
  <r>
    <n v="1551"/>
    <s v="Nealey"/>
    <s v="Joy"/>
    <x v="1544"/>
    <x v="0"/>
    <x v="60"/>
    <x v="13"/>
    <x v="12"/>
    <x v="27"/>
    <x v="0"/>
    <x v="1"/>
    <n v="41.671954730000003"/>
    <x v="1"/>
    <x v="1"/>
    <x v="1528"/>
    <x v="1"/>
    <x v="4"/>
    <n v="121.1646574"/>
    <n v="5.0485273916666662"/>
    <s v="Stores"/>
  </r>
  <r>
    <n v="1552"/>
    <s v="Spencer"/>
    <s v="Cynthia"/>
    <x v="1545"/>
    <x v="0"/>
    <x v="142"/>
    <x v="42"/>
    <x v="20"/>
    <x v="18"/>
    <x v="0"/>
    <x v="0"/>
    <n v="30.06811493"/>
    <x v="0"/>
    <x v="0"/>
    <x v="1529"/>
    <x v="0"/>
    <x v="0"/>
    <n v="0"/>
    <n v="0"/>
    <s v="Stores"/>
  </r>
  <r>
    <n v="1553"/>
    <s v="Ouimet"/>
    <s v="Wally"/>
    <x v="1546"/>
    <x v="1"/>
    <x v="165"/>
    <x v="16"/>
    <x v="15"/>
    <x v="22"/>
    <x v="0"/>
    <x v="2"/>
    <n v="54.27061896"/>
    <x v="2"/>
    <x v="1"/>
    <x v="1530"/>
    <x v="1"/>
    <x v="4"/>
    <n v="128.6456172"/>
    <n v="5.3602340500000007"/>
    <s v="Stores"/>
  </r>
  <r>
    <n v="1554"/>
    <s v="Austin"/>
    <s v="Ronald"/>
    <x v="1547"/>
    <x v="1"/>
    <x v="3"/>
    <x v="16"/>
    <x v="15"/>
    <x v="3"/>
    <x v="0"/>
    <x v="1"/>
    <n v="44.228422780000002"/>
    <x v="1"/>
    <x v="1"/>
    <x v="1531"/>
    <x v="1"/>
    <x v="1"/>
    <n v="115.81459479999999"/>
    <n v="4.8256081166666664"/>
    <s v="Stores"/>
  </r>
  <r>
    <n v="1555"/>
    <s v="Russell"/>
    <s v="Joan"/>
    <x v="1548"/>
    <x v="0"/>
    <x v="5"/>
    <x v="7"/>
    <x v="6"/>
    <x v="5"/>
    <x v="0"/>
    <x v="0"/>
    <n v="31.939569890000001"/>
    <x v="0"/>
    <x v="1"/>
    <x v="1532"/>
    <x v="1"/>
    <x v="0"/>
    <n v="18.730128319999999"/>
    <n v="0.78042201333333328"/>
    <s v="Stores"/>
  </r>
  <r>
    <n v="1556"/>
    <s v="Mitchell"/>
    <s v="Daniel"/>
    <x v="1549"/>
    <x v="1"/>
    <x v="42"/>
    <x v="13"/>
    <x v="12"/>
    <x v="13"/>
    <x v="0"/>
    <x v="0"/>
    <n v="36.73271561"/>
    <x v="0"/>
    <x v="1"/>
    <x v="1533"/>
    <x v="1"/>
    <x v="0"/>
    <n v="35.789497259999997"/>
    <n v="1.4912290524999998"/>
    <s v="Stores"/>
  </r>
  <r>
    <n v="1557"/>
    <s v="Anderson"/>
    <s v="Douglas"/>
    <x v="1550"/>
    <x v="1"/>
    <x v="18"/>
    <x v="13"/>
    <x v="12"/>
    <x v="1"/>
    <x v="0"/>
    <x v="1"/>
    <n v="48.492422009999999"/>
    <x v="1"/>
    <x v="1"/>
    <x v="1534"/>
    <x v="5"/>
    <x v="1"/>
    <n v="87.671915859999999"/>
    <n v="3.6529964941666662"/>
    <s v="Stores"/>
  </r>
  <r>
    <n v="1558"/>
    <s v="Duran"/>
    <s v="Margie"/>
    <x v="1551"/>
    <x v="0"/>
    <x v="106"/>
    <x v="42"/>
    <x v="20"/>
    <x v="13"/>
    <x v="0"/>
    <x v="0"/>
    <n v="39.3065906"/>
    <x v="0"/>
    <x v="1"/>
    <x v="1535"/>
    <x v="1"/>
    <x v="2"/>
    <n v="44.046968499999998"/>
    <n v="1.8352903541666665"/>
    <s v="Stores"/>
  </r>
  <r>
    <n v="1559"/>
    <s v="Roth"/>
    <s v="Stanley"/>
    <x v="1552"/>
    <x v="1"/>
    <x v="4"/>
    <x v="4"/>
    <x v="4"/>
    <x v="5"/>
    <x v="1"/>
    <x v="0"/>
    <n v="35.86253"/>
    <x v="0"/>
    <x v="0"/>
    <x v="1536"/>
    <x v="0"/>
    <x v="0"/>
    <n v="0"/>
    <n v="0"/>
    <s v="HeadOffice"/>
  </r>
  <r>
    <n v="1560"/>
    <s v="Magee"/>
    <s v="Kathleen"/>
    <x v="1553"/>
    <x v="0"/>
    <x v="5"/>
    <x v="4"/>
    <x v="4"/>
    <x v="5"/>
    <x v="1"/>
    <x v="0"/>
    <n v="33.134549999999997"/>
    <x v="0"/>
    <x v="2"/>
    <x v="1349"/>
    <x v="2"/>
    <x v="0"/>
    <n v="0"/>
    <n v="0"/>
    <s v="HeadOffice"/>
  </r>
  <r>
    <n v="1561"/>
    <s v="Wood"/>
    <s v="Katie"/>
    <x v="1554"/>
    <x v="0"/>
    <x v="2"/>
    <x v="13"/>
    <x v="12"/>
    <x v="2"/>
    <x v="0"/>
    <x v="2"/>
    <n v="52.932234579999999"/>
    <x v="2"/>
    <x v="1"/>
    <x v="1537"/>
    <x v="1"/>
    <x v="4"/>
    <n v="139.42446620000001"/>
    <n v="5.8093527583333335"/>
    <s v="Stores"/>
  </r>
  <r>
    <n v="1562"/>
    <s v="Taylor"/>
    <s v="Michelle"/>
    <x v="1555"/>
    <x v="0"/>
    <x v="157"/>
    <x v="36"/>
    <x v="19"/>
    <x v="24"/>
    <x v="0"/>
    <x v="3"/>
    <n v="17.77210324"/>
    <x v="3"/>
    <x v="1"/>
    <x v="1538"/>
    <x v="1"/>
    <x v="0"/>
    <n v="0"/>
    <n v="0"/>
    <s v="Stores"/>
  </r>
  <r>
    <n v="1563"/>
    <s v="Speed"/>
    <s v="Ruben"/>
    <x v="1556"/>
    <x v="1"/>
    <x v="5"/>
    <x v="7"/>
    <x v="6"/>
    <x v="5"/>
    <x v="0"/>
    <x v="1"/>
    <n v="46.090978079999999"/>
    <x v="1"/>
    <x v="1"/>
    <x v="1539"/>
    <x v="1"/>
    <x v="2"/>
    <n v="45.499740060000001"/>
    <n v="1.8958225025"/>
    <s v="Stores"/>
  </r>
  <r>
    <n v="1564"/>
    <s v="Ramirez"/>
    <s v="Barbara"/>
    <x v="1557"/>
    <x v="0"/>
    <x v="92"/>
    <x v="36"/>
    <x v="19"/>
    <x v="11"/>
    <x v="0"/>
    <x v="1"/>
    <n v="48.458278999999997"/>
    <x v="1"/>
    <x v="1"/>
    <x v="1540"/>
    <x v="1"/>
    <x v="1"/>
    <n v="97.595130010000005"/>
    <n v="4.0664637504166672"/>
    <s v="Stores"/>
  </r>
  <r>
    <n v="1565"/>
    <s v="Mecham"/>
    <s v="Thomas"/>
    <x v="1558"/>
    <x v="1"/>
    <x v="14"/>
    <x v="13"/>
    <x v="12"/>
    <x v="11"/>
    <x v="0"/>
    <x v="5"/>
    <n v="60.100487110000003"/>
    <x v="5"/>
    <x v="1"/>
    <x v="1541"/>
    <x v="1"/>
    <x v="4"/>
    <n v="134.81597379999999"/>
    <n v="5.6173322416666664"/>
    <s v="Stores"/>
  </r>
  <r>
    <n v="1566"/>
    <s v="Dunn"/>
    <s v="Van"/>
    <x v="1559"/>
    <x v="1"/>
    <x v="4"/>
    <x v="4"/>
    <x v="4"/>
    <x v="5"/>
    <x v="1"/>
    <x v="2"/>
    <n v="52.367310000000003"/>
    <x v="2"/>
    <x v="0"/>
    <x v="1542"/>
    <x v="0"/>
    <x v="1"/>
    <n v="104.3819258"/>
    <n v="4.3492469083333338"/>
    <s v="HeadOffice"/>
  </r>
  <r>
    <n v="1567"/>
    <s v="Heid"/>
    <s v="Dana"/>
    <x v="1560"/>
    <x v="0"/>
    <x v="13"/>
    <x v="16"/>
    <x v="15"/>
    <x v="10"/>
    <x v="0"/>
    <x v="0"/>
    <n v="36.32245855"/>
    <x v="0"/>
    <x v="0"/>
    <x v="1543"/>
    <x v="0"/>
    <x v="0"/>
    <n v="37.672248160000002"/>
    <n v="1.5696770066666668"/>
    <s v="Stores"/>
  </r>
  <r>
    <n v="1568"/>
    <s v="Edson"/>
    <s v="Elsie"/>
    <x v="1561"/>
    <x v="0"/>
    <x v="32"/>
    <x v="36"/>
    <x v="19"/>
    <x v="17"/>
    <x v="0"/>
    <x v="1"/>
    <n v="43.201821760000001"/>
    <x v="1"/>
    <x v="1"/>
    <x v="1544"/>
    <x v="1"/>
    <x v="4"/>
    <n v="133.5033109"/>
    <n v="5.5626379541666671"/>
    <s v="Stores"/>
  </r>
  <r>
    <n v="1569"/>
    <s v="Nimmons"/>
    <s v="John"/>
    <x v="1562"/>
    <x v="1"/>
    <x v="105"/>
    <x v="16"/>
    <x v="15"/>
    <x v="1"/>
    <x v="0"/>
    <x v="2"/>
    <n v="54.381135919999998"/>
    <x v="2"/>
    <x v="1"/>
    <x v="1545"/>
    <x v="1"/>
    <x v="1"/>
    <n v="82.019062489999996"/>
    <n v="3.4174609370833329"/>
    <s v="Stores"/>
  </r>
  <r>
    <n v="1570"/>
    <s v="Klein"/>
    <s v="Ida"/>
    <x v="1563"/>
    <x v="0"/>
    <x v="22"/>
    <x v="13"/>
    <x v="12"/>
    <x v="16"/>
    <x v="0"/>
    <x v="1"/>
    <n v="42.827927440000003"/>
    <x v="1"/>
    <x v="1"/>
    <x v="1546"/>
    <x v="1"/>
    <x v="2"/>
    <n v="77.237740239999994"/>
    <n v="3.2182391766666667"/>
    <s v="Stores"/>
  </r>
  <r>
    <n v="1571"/>
    <s v="Gossett"/>
    <s v="Sandra"/>
    <x v="1564"/>
    <x v="0"/>
    <x v="4"/>
    <x v="1"/>
    <x v="1"/>
    <x v="5"/>
    <x v="1"/>
    <x v="4"/>
    <n v="27.542750000000002"/>
    <x v="4"/>
    <x v="1"/>
    <x v="1359"/>
    <x v="1"/>
    <x v="0"/>
    <n v="0"/>
    <n v="0"/>
    <s v="HeadOffice"/>
  </r>
  <r>
    <n v="1572"/>
    <s v="Sullivan"/>
    <s v="Nolan"/>
    <x v="1565"/>
    <x v="1"/>
    <x v="0"/>
    <x v="13"/>
    <x v="12"/>
    <x v="0"/>
    <x v="0"/>
    <x v="1"/>
    <n v="43.212443090000001"/>
    <x v="1"/>
    <x v="0"/>
    <x v="1547"/>
    <x v="0"/>
    <x v="1"/>
    <n v="114.45098830000001"/>
    <n v="4.7687911791666675"/>
    <s v="Stores"/>
  </r>
  <r>
    <n v="1573"/>
    <s v="Gutierrez"/>
    <s v="Mitchell"/>
    <x v="1566"/>
    <x v="1"/>
    <x v="56"/>
    <x v="5"/>
    <x v="0"/>
    <x v="11"/>
    <x v="0"/>
    <x v="1"/>
    <n v="47.13477486"/>
    <x v="1"/>
    <x v="1"/>
    <x v="1548"/>
    <x v="1"/>
    <x v="1"/>
    <n v="86.681232980000004"/>
    <n v="3.6117180408333338"/>
    <s v="Stores"/>
  </r>
  <r>
    <n v="1574"/>
    <s v="Donohue"/>
    <s v="James"/>
    <x v="1567"/>
    <x v="1"/>
    <x v="56"/>
    <x v="13"/>
    <x v="12"/>
    <x v="11"/>
    <x v="0"/>
    <x v="2"/>
    <n v="50.178778199999996"/>
    <x v="2"/>
    <x v="1"/>
    <x v="1549"/>
    <x v="1"/>
    <x v="1"/>
    <n v="88.23736624"/>
    <n v="3.6765569266666671"/>
    <s v="Stores"/>
  </r>
  <r>
    <n v="1575"/>
    <s v="Sousa"/>
    <s v="James"/>
    <x v="1568"/>
    <x v="1"/>
    <x v="11"/>
    <x v="16"/>
    <x v="15"/>
    <x v="1"/>
    <x v="0"/>
    <x v="0"/>
    <n v="33.749605770000002"/>
    <x v="0"/>
    <x v="0"/>
    <x v="1550"/>
    <x v="0"/>
    <x v="0"/>
    <n v="22.90134342"/>
    <n v="0.9542226425"/>
    <s v="Stores"/>
  </r>
  <r>
    <n v="1576"/>
    <s v="Heroux"/>
    <s v="Elijah"/>
    <x v="1569"/>
    <x v="1"/>
    <x v="5"/>
    <x v="7"/>
    <x v="6"/>
    <x v="5"/>
    <x v="0"/>
    <x v="0"/>
    <n v="34.025894059999999"/>
    <x v="0"/>
    <x v="1"/>
    <x v="1551"/>
    <x v="1"/>
    <x v="2"/>
    <n v="59.666019990000002"/>
    <n v="2.4860841662499999"/>
    <s v="Stores"/>
  </r>
  <r>
    <n v="1577"/>
    <s v="Hosier"/>
    <s v="Christopher"/>
    <x v="1570"/>
    <x v="1"/>
    <x v="129"/>
    <x v="16"/>
    <x v="15"/>
    <x v="3"/>
    <x v="0"/>
    <x v="4"/>
    <n v="24.039499280000001"/>
    <x v="4"/>
    <x v="1"/>
    <x v="1552"/>
    <x v="1"/>
    <x v="0"/>
    <n v="0"/>
    <n v="0"/>
    <s v="Stores"/>
  </r>
  <r>
    <n v="1578"/>
    <s v="Simpson"/>
    <s v="Charlotte"/>
    <x v="1571"/>
    <x v="0"/>
    <x v="5"/>
    <x v="1"/>
    <x v="1"/>
    <x v="5"/>
    <x v="1"/>
    <x v="1"/>
    <n v="43.148490000000002"/>
    <x v="1"/>
    <x v="1"/>
    <x v="1362"/>
    <x v="1"/>
    <x v="2"/>
    <n v="76.075637979999996"/>
    <n v="3.1698182491666667"/>
    <s v="HeadOffice"/>
  </r>
  <r>
    <n v="1579"/>
    <s v="Thompson"/>
    <s v="Nicole"/>
    <x v="1572"/>
    <x v="0"/>
    <x v="5"/>
    <x v="1"/>
    <x v="1"/>
    <x v="5"/>
    <x v="1"/>
    <x v="1"/>
    <n v="45.232599999999998"/>
    <x v="1"/>
    <x v="2"/>
    <x v="1504"/>
    <x v="2"/>
    <x v="0"/>
    <n v="34.289243560000003"/>
    <n v="1.4287184816666667"/>
    <s v="HeadOffice"/>
  </r>
  <r>
    <n v="1580"/>
    <s v="Aparicio"/>
    <s v="Cheryl"/>
    <x v="1573"/>
    <x v="0"/>
    <x v="75"/>
    <x v="5"/>
    <x v="0"/>
    <x v="24"/>
    <x v="0"/>
    <x v="0"/>
    <n v="36.549919410000001"/>
    <x v="0"/>
    <x v="1"/>
    <x v="1553"/>
    <x v="1"/>
    <x v="0"/>
    <n v="22.392001990000001"/>
    <n v="0.9330000829166667"/>
    <s v="Stores"/>
  </r>
  <r>
    <n v="1581"/>
    <s v="Dreyer"/>
    <s v="Steven"/>
    <x v="1574"/>
    <x v="1"/>
    <x v="32"/>
    <x v="5"/>
    <x v="0"/>
    <x v="17"/>
    <x v="0"/>
    <x v="1"/>
    <n v="47.472082180000001"/>
    <x v="1"/>
    <x v="0"/>
    <x v="1554"/>
    <x v="0"/>
    <x v="2"/>
    <n v="58.261845270000002"/>
    <n v="2.4275768862500002"/>
    <s v="Stores"/>
  </r>
  <r>
    <n v="1582"/>
    <s v="Brown"/>
    <s v="Mark"/>
    <x v="1575"/>
    <x v="1"/>
    <x v="0"/>
    <x v="13"/>
    <x v="12"/>
    <x v="0"/>
    <x v="0"/>
    <x v="0"/>
    <n v="38.510632540000003"/>
    <x v="0"/>
    <x v="0"/>
    <x v="1555"/>
    <x v="0"/>
    <x v="0"/>
    <n v="31.18648782"/>
    <n v="1.2994369925"/>
    <s v="Stores"/>
  </r>
  <r>
    <n v="1583"/>
    <s v="Tindle"/>
    <s v="Brenda"/>
    <x v="1576"/>
    <x v="0"/>
    <x v="107"/>
    <x v="13"/>
    <x v="12"/>
    <x v="17"/>
    <x v="0"/>
    <x v="0"/>
    <n v="38.282312300000001"/>
    <x v="0"/>
    <x v="1"/>
    <x v="1556"/>
    <x v="1"/>
    <x v="0"/>
    <n v="24.497125570000001"/>
    <n v="1.0207135654166668"/>
    <s v="Stores"/>
  </r>
  <r>
    <n v="1584"/>
    <s v="Moore"/>
    <s v="Mary"/>
    <x v="1577"/>
    <x v="0"/>
    <x v="2"/>
    <x v="13"/>
    <x v="12"/>
    <x v="2"/>
    <x v="0"/>
    <x v="1"/>
    <n v="48.733117659999998"/>
    <x v="1"/>
    <x v="1"/>
    <x v="1557"/>
    <x v="1"/>
    <x v="1"/>
    <n v="99.508297970000001"/>
    <n v="4.1461790820833331"/>
    <s v="Stores"/>
  </r>
  <r>
    <n v="1585"/>
    <s v="McDougle"/>
    <s v="Jewel"/>
    <x v="1578"/>
    <x v="1"/>
    <x v="1"/>
    <x v="16"/>
    <x v="15"/>
    <x v="1"/>
    <x v="0"/>
    <x v="2"/>
    <n v="51.520675109999999"/>
    <x v="2"/>
    <x v="1"/>
    <x v="1558"/>
    <x v="1"/>
    <x v="1"/>
    <n v="84.898644009999998"/>
    <n v="3.5374435004166669"/>
    <s v="Stores"/>
  </r>
  <r>
    <n v="1586"/>
    <s v="Naylor"/>
    <s v="Mark"/>
    <x v="1579"/>
    <x v="1"/>
    <x v="3"/>
    <x v="16"/>
    <x v="15"/>
    <x v="3"/>
    <x v="0"/>
    <x v="1"/>
    <n v="42.834333600000001"/>
    <x v="1"/>
    <x v="0"/>
    <x v="1559"/>
    <x v="0"/>
    <x v="2"/>
    <n v="62.721798049999997"/>
    <n v="2.613408252083333"/>
    <s v="Stores"/>
  </r>
  <r>
    <n v="1587"/>
    <s v="Orr"/>
    <s v="Sharon"/>
    <x v="1580"/>
    <x v="0"/>
    <x v="195"/>
    <x v="27"/>
    <x v="15"/>
    <x v="20"/>
    <x v="0"/>
    <x v="1"/>
    <n v="46.790688860000003"/>
    <x v="1"/>
    <x v="1"/>
    <x v="1560"/>
    <x v="1"/>
    <x v="1"/>
    <n v="90.656518230000003"/>
    <n v="3.7773549262500006"/>
    <s v="Stores"/>
  </r>
  <r>
    <n v="1588"/>
    <s v="Gutierrez"/>
    <s v="Sherman"/>
    <x v="1581"/>
    <x v="1"/>
    <x v="3"/>
    <x v="16"/>
    <x v="15"/>
    <x v="3"/>
    <x v="0"/>
    <x v="0"/>
    <n v="36.734246710000001"/>
    <x v="0"/>
    <x v="1"/>
    <x v="1561"/>
    <x v="1"/>
    <x v="0"/>
    <n v="5.7342584429999999"/>
    <n v="0.238927435125"/>
    <s v="Stores"/>
  </r>
  <r>
    <n v="1589"/>
    <s v="Duckworth"/>
    <s v="Lori"/>
    <x v="1582"/>
    <x v="0"/>
    <x v="159"/>
    <x v="43"/>
    <x v="6"/>
    <x v="7"/>
    <x v="0"/>
    <x v="4"/>
    <n v="29.232112319999999"/>
    <x v="4"/>
    <x v="1"/>
    <x v="1562"/>
    <x v="1"/>
    <x v="0"/>
    <n v="33.357847679999999"/>
    <n v="1.3899103199999998"/>
    <s v="Stores"/>
  </r>
  <r>
    <n v="1590"/>
    <s v="Styles"/>
    <s v="Robert"/>
    <x v="1583"/>
    <x v="1"/>
    <x v="98"/>
    <x v="43"/>
    <x v="6"/>
    <x v="13"/>
    <x v="0"/>
    <x v="1"/>
    <n v="41.526872840000003"/>
    <x v="1"/>
    <x v="1"/>
    <x v="1563"/>
    <x v="1"/>
    <x v="2"/>
    <n v="47.206054100000003"/>
    <n v="1.9669189208333335"/>
    <s v="Stores"/>
  </r>
  <r>
    <n v="1591"/>
    <s v="Green"/>
    <s v="Concepcion"/>
    <x v="1584"/>
    <x v="0"/>
    <x v="5"/>
    <x v="7"/>
    <x v="6"/>
    <x v="5"/>
    <x v="0"/>
    <x v="1"/>
    <n v="40.923262459999997"/>
    <x v="1"/>
    <x v="0"/>
    <x v="1564"/>
    <x v="0"/>
    <x v="2"/>
    <n v="69.606576039999993"/>
    <n v="2.9002740016666664"/>
    <s v="Stores"/>
  </r>
  <r>
    <n v="1592"/>
    <s v="Clark"/>
    <s v="Maxine"/>
    <x v="1585"/>
    <x v="0"/>
    <x v="12"/>
    <x v="1"/>
    <x v="1"/>
    <x v="5"/>
    <x v="1"/>
    <x v="0"/>
    <n v="32.116059999999997"/>
    <x v="0"/>
    <x v="1"/>
    <x v="46"/>
    <x v="1"/>
    <x v="0"/>
    <n v="0"/>
    <n v="0"/>
    <s v="HeadOffice"/>
  </r>
  <r>
    <n v="1593"/>
    <s v="Centeno"/>
    <s v="Carlos"/>
    <x v="1586"/>
    <x v="1"/>
    <x v="14"/>
    <x v="42"/>
    <x v="20"/>
    <x v="11"/>
    <x v="0"/>
    <x v="2"/>
    <n v="58.889396619999999"/>
    <x v="2"/>
    <x v="1"/>
    <x v="1565"/>
    <x v="1"/>
    <x v="4"/>
    <n v="142.43619770000001"/>
    <n v="5.934841570833334"/>
    <s v="Stores"/>
  </r>
  <r>
    <n v="1594"/>
    <s v="Spurlock"/>
    <s v="Barbara"/>
    <x v="1587"/>
    <x v="0"/>
    <x v="0"/>
    <x v="1"/>
    <x v="1"/>
    <x v="5"/>
    <x v="1"/>
    <x v="0"/>
    <n v="36.159010000000002"/>
    <x v="0"/>
    <x v="1"/>
    <x v="46"/>
    <x v="1"/>
    <x v="1"/>
    <n v="103.6878395"/>
    <n v="4.3203266458333331"/>
    <s v="HeadOffice"/>
  </r>
  <r>
    <n v="1595"/>
    <s v="Barth"/>
    <s v="Blanche"/>
    <x v="1588"/>
    <x v="0"/>
    <x v="180"/>
    <x v="43"/>
    <x v="6"/>
    <x v="18"/>
    <x v="0"/>
    <x v="1"/>
    <n v="49.470064720000003"/>
    <x v="1"/>
    <x v="1"/>
    <x v="1566"/>
    <x v="1"/>
    <x v="1"/>
    <n v="97.737200709999996"/>
    <n v="4.0723833629166668"/>
    <s v="Stores"/>
  </r>
  <r>
    <n v="1596"/>
    <s v="Davis"/>
    <s v="Steven"/>
    <x v="1589"/>
    <x v="1"/>
    <x v="22"/>
    <x v="10"/>
    <x v="9"/>
    <x v="5"/>
    <x v="1"/>
    <x v="5"/>
    <n v="62.167490000000001"/>
    <x v="5"/>
    <x v="1"/>
    <x v="1567"/>
    <x v="1"/>
    <x v="4"/>
    <n v="148.75968829999999"/>
    <n v="6.1983203458333325"/>
    <s v="HeadOffice"/>
  </r>
  <r>
    <n v="1597"/>
    <s v="Mann"/>
    <s v="Danny"/>
    <x v="1590"/>
    <x v="1"/>
    <x v="5"/>
    <x v="10"/>
    <x v="9"/>
    <x v="5"/>
    <x v="1"/>
    <x v="2"/>
    <n v="50.899839999999998"/>
    <x v="2"/>
    <x v="1"/>
    <x v="1568"/>
    <x v="1"/>
    <x v="1"/>
    <n v="113.92101270000001"/>
    <n v="4.7467088625000002"/>
    <s v="HeadOffice"/>
  </r>
  <r>
    <n v="1598"/>
    <s v="Stephens"/>
    <s v="Annie"/>
    <x v="1591"/>
    <x v="0"/>
    <x v="22"/>
    <x v="10"/>
    <x v="9"/>
    <x v="5"/>
    <x v="1"/>
    <x v="1"/>
    <n v="47.216070000000002"/>
    <x v="1"/>
    <x v="1"/>
    <x v="46"/>
    <x v="1"/>
    <x v="4"/>
    <n v="158.0095958"/>
    <n v="6.5837331583333327"/>
    <s v="HeadOffice"/>
  </r>
  <r>
    <n v="1599"/>
    <s v="Forbush"/>
    <s v="Michael"/>
    <x v="1592"/>
    <x v="1"/>
    <x v="22"/>
    <x v="5"/>
    <x v="0"/>
    <x v="16"/>
    <x v="0"/>
    <x v="0"/>
    <n v="35.454988040000003"/>
    <x v="0"/>
    <x v="1"/>
    <x v="1569"/>
    <x v="1"/>
    <x v="0"/>
    <n v="0"/>
    <n v="0"/>
    <s v="Stores"/>
  </r>
  <r>
    <n v="1600"/>
    <s v="Wade"/>
    <s v="Dennis"/>
    <x v="1593"/>
    <x v="1"/>
    <x v="3"/>
    <x v="16"/>
    <x v="15"/>
    <x v="3"/>
    <x v="0"/>
    <x v="4"/>
    <n v="23.7490071"/>
    <x v="4"/>
    <x v="1"/>
    <x v="1570"/>
    <x v="1"/>
    <x v="0"/>
    <n v="0"/>
    <n v="0"/>
    <s v="Stores"/>
  </r>
  <r>
    <n v="1601"/>
    <s v="Strickland"/>
    <s v="Amelia"/>
    <x v="1594"/>
    <x v="0"/>
    <x v="22"/>
    <x v="13"/>
    <x v="12"/>
    <x v="16"/>
    <x v="0"/>
    <x v="4"/>
    <n v="27.82595474"/>
    <x v="4"/>
    <x v="1"/>
    <x v="1571"/>
    <x v="1"/>
    <x v="0"/>
    <n v="11.283582539999999"/>
    <n v="0.47014927249999994"/>
    <s v="Stores"/>
  </r>
  <r>
    <n v="1602"/>
    <s v="Johnson"/>
    <s v="Karen"/>
    <x v="1595"/>
    <x v="0"/>
    <x v="4"/>
    <x v="13"/>
    <x v="12"/>
    <x v="4"/>
    <x v="0"/>
    <x v="5"/>
    <n v="64.211393259999994"/>
    <x v="5"/>
    <x v="1"/>
    <x v="1572"/>
    <x v="1"/>
    <x v="6"/>
    <n v="252.19353480000001"/>
    <n v="10.50806395"/>
    <s v="Stores"/>
  </r>
  <r>
    <n v="1603"/>
    <s v="Myers"/>
    <s v="Dorothy"/>
    <x v="1596"/>
    <x v="0"/>
    <x v="5"/>
    <x v="26"/>
    <x v="17"/>
    <x v="5"/>
    <x v="0"/>
    <x v="1"/>
    <n v="43.460011979999997"/>
    <x v="1"/>
    <x v="0"/>
    <x v="1573"/>
    <x v="0"/>
    <x v="1"/>
    <n v="92.850076900000005"/>
    <n v="3.8687532041666666"/>
    <s v="Stores"/>
  </r>
  <r>
    <n v="1604"/>
    <s v="Bolin"/>
    <s v="Elizabeth"/>
    <x v="1597"/>
    <x v="0"/>
    <x v="3"/>
    <x v="13"/>
    <x v="12"/>
    <x v="3"/>
    <x v="0"/>
    <x v="4"/>
    <n v="29.812571590000001"/>
    <x v="4"/>
    <x v="1"/>
    <x v="1574"/>
    <x v="1"/>
    <x v="0"/>
    <n v="9.7161894320000002"/>
    <n v="0.40484122633333336"/>
    <s v="Stores"/>
  </r>
  <r>
    <n v="1605"/>
    <s v="Foret"/>
    <s v="James"/>
    <x v="1598"/>
    <x v="1"/>
    <x v="8"/>
    <x v="26"/>
    <x v="17"/>
    <x v="8"/>
    <x v="0"/>
    <x v="0"/>
    <n v="35.323630540000003"/>
    <x v="0"/>
    <x v="1"/>
    <x v="1575"/>
    <x v="1"/>
    <x v="0"/>
    <n v="0"/>
    <n v="0"/>
    <s v="Stores"/>
  </r>
  <r>
    <n v="1606"/>
    <s v="Brannum"/>
    <s v="Gertrude"/>
    <x v="1599"/>
    <x v="0"/>
    <x v="127"/>
    <x v="13"/>
    <x v="12"/>
    <x v="13"/>
    <x v="0"/>
    <x v="1"/>
    <n v="42.212045209999999"/>
    <x v="1"/>
    <x v="1"/>
    <x v="1576"/>
    <x v="1"/>
    <x v="0"/>
    <n v="39.460465370000001"/>
    <n v="1.6441860570833335"/>
    <s v="Stores"/>
  </r>
  <r>
    <n v="1607"/>
    <s v="Fischer"/>
    <s v="Robert"/>
    <x v="1600"/>
    <x v="1"/>
    <x v="5"/>
    <x v="7"/>
    <x v="6"/>
    <x v="5"/>
    <x v="0"/>
    <x v="2"/>
    <n v="52.644936979999997"/>
    <x v="2"/>
    <x v="1"/>
    <x v="1577"/>
    <x v="1"/>
    <x v="1"/>
    <n v="106.5314936"/>
    <n v="4.4388122333333335"/>
    <s v="Stores"/>
  </r>
  <r>
    <n v="1608"/>
    <s v="Toledo"/>
    <s v="Sue"/>
    <x v="1601"/>
    <x v="0"/>
    <x v="5"/>
    <x v="7"/>
    <x v="6"/>
    <x v="5"/>
    <x v="0"/>
    <x v="2"/>
    <n v="57.56830351"/>
    <x v="2"/>
    <x v="1"/>
    <x v="1578"/>
    <x v="1"/>
    <x v="4"/>
    <n v="137.6513291"/>
    <n v="5.7354720458333333"/>
    <s v="Stores"/>
  </r>
  <r>
    <n v="1609"/>
    <s v="Ulloa"/>
    <s v="Benjamin"/>
    <x v="1602"/>
    <x v="1"/>
    <x v="5"/>
    <x v="7"/>
    <x v="6"/>
    <x v="5"/>
    <x v="0"/>
    <x v="0"/>
    <n v="38.202136940000003"/>
    <x v="0"/>
    <x v="1"/>
    <x v="1579"/>
    <x v="1"/>
    <x v="0"/>
    <n v="0"/>
    <n v="0"/>
    <s v="Stores"/>
  </r>
  <r>
    <n v="1610"/>
    <s v="Jackson"/>
    <s v="Michael"/>
    <x v="1603"/>
    <x v="1"/>
    <x v="11"/>
    <x v="16"/>
    <x v="15"/>
    <x v="1"/>
    <x v="0"/>
    <x v="4"/>
    <n v="26.920560550000001"/>
    <x v="4"/>
    <x v="1"/>
    <x v="1580"/>
    <x v="1"/>
    <x v="0"/>
    <n v="0"/>
    <n v="0"/>
    <s v="Stores"/>
  </r>
  <r>
    <n v="1611"/>
    <s v="Kolodziej"/>
    <s v="Darron"/>
    <x v="1604"/>
    <x v="1"/>
    <x v="5"/>
    <x v="27"/>
    <x v="15"/>
    <x v="5"/>
    <x v="0"/>
    <x v="2"/>
    <n v="56.283414780000001"/>
    <x v="2"/>
    <x v="1"/>
    <x v="1581"/>
    <x v="1"/>
    <x v="4"/>
    <n v="146.9058794"/>
    <n v="6.1210783083333338"/>
    <s v="Stores"/>
  </r>
  <r>
    <n v="1612"/>
    <s v="Ridgeway"/>
    <s v="Tammy"/>
    <x v="1605"/>
    <x v="0"/>
    <x v="5"/>
    <x v="36"/>
    <x v="19"/>
    <x v="5"/>
    <x v="0"/>
    <x v="2"/>
    <n v="57.07690599"/>
    <x v="2"/>
    <x v="1"/>
    <x v="1582"/>
    <x v="1"/>
    <x v="4"/>
    <n v="143.0715644"/>
    <n v="5.9613151833333333"/>
    <s v="Stores"/>
  </r>
  <r>
    <n v="1613"/>
    <s v="Dilday"/>
    <s v="Michael"/>
    <x v="1606"/>
    <x v="1"/>
    <x v="167"/>
    <x v="26"/>
    <x v="17"/>
    <x v="37"/>
    <x v="0"/>
    <x v="0"/>
    <n v="36.932627240000002"/>
    <x v="0"/>
    <x v="1"/>
    <x v="1583"/>
    <x v="1"/>
    <x v="2"/>
    <n v="41.707834890000001"/>
    <n v="1.7378264537500001"/>
    <s v="Stores"/>
  </r>
  <r>
    <n v="1614"/>
    <s v="Coleman"/>
    <s v="Eldon"/>
    <x v="1607"/>
    <x v="1"/>
    <x v="134"/>
    <x v="13"/>
    <x v="12"/>
    <x v="10"/>
    <x v="0"/>
    <x v="1"/>
    <n v="44.642265760000001"/>
    <x v="1"/>
    <x v="1"/>
    <x v="1584"/>
    <x v="1"/>
    <x v="0"/>
    <n v="5.0503803449999998"/>
    <n v="0.21043251437500002"/>
    <s v="Stores"/>
  </r>
  <r>
    <n v="1615"/>
    <s v="Helms"/>
    <s v="Lisa"/>
    <x v="1608"/>
    <x v="0"/>
    <x v="10"/>
    <x v="26"/>
    <x v="17"/>
    <x v="6"/>
    <x v="0"/>
    <x v="0"/>
    <n v="31.48262484"/>
    <x v="0"/>
    <x v="1"/>
    <x v="1585"/>
    <x v="1"/>
    <x v="0"/>
    <n v="23.409104060000001"/>
    <n v="0.97537933583333325"/>
    <s v="Stores"/>
  </r>
  <r>
    <n v="1616"/>
    <s v="Fujita"/>
    <s v="Felicia"/>
    <x v="1609"/>
    <x v="0"/>
    <x v="22"/>
    <x v="13"/>
    <x v="12"/>
    <x v="16"/>
    <x v="0"/>
    <x v="1"/>
    <n v="48.122941439999998"/>
    <x v="1"/>
    <x v="1"/>
    <x v="1586"/>
    <x v="1"/>
    <x v="1"/>
    <n v="109.16977300000001"/>
    <n v="4.5487405416666666"/>
    <s v="Stores"/>
  </r>
  <r>
    <n v="1617"/>
    <s v="Senger"/>
    <s v="Linda"/>
    <x v="1610"/>
    <x v="0"/>
    <x v="3"/>
    <x v="16"/>
    <x v="15"/>
    <x v="3"/>
    <x v="0"/>
    <x v="2"/>
    <n v="56.908481530000003"/>
    <x v="2"/>
    <x v="1"/>
    <x v="1587"/>
    <x v="1"/>
    <x v="3"/>
    <n v="160.10064539999999"/>
    <n v="6.6708602249999993"/>
    <s v="Stores"/>
  </r>
  <r>
    <n v="1618"/>
    <s v="Gupta"/>
    <s v="Betty"/>
    <x v="1611"/>
    <x v="0"/>
    <x v="5"/>
    <x v="5"/>
    <x v="0"/>
    <x v="5"/>
    <x v="0"/>
    <x v="0"/>
    <n v="31.62154774"/>
    <x v="0"/>
    <x v="0"/>
    <x v="1588"/>
    <x v="0"/>
    <x v="0"/>
    <n v="24.09034041"/>
    <n v="1.00376418375"/>
    <s v="Stores"/>
  </r>
  <r>
    <n v="1619"/>
    <s v="Carson"/>
    <s v="Sheila"/>
    <x v="1612"/>
    <x v="0"/>
    <x v="26"/>
    <x v="16"/>
    <x v="15"/>
    <x v="1"/>
    <x v="0"/>
    <x v="1"/>
    <n v="43.373658970000001"/>
    <x v="1"/>
    <x v="1"/>
    <x v="1589"/>
    <x v="1"/>
    <x v="1"/>
    <n v="96.434107900000001"/>
    <n v="4.0180878291666664"/>
    <s v="Stores"/>
  </r>
  <r>
    <n v="1620"/>
    <s v="Batts"/>
    <s v="Jessie"/>
    <x v="1613"/>
    <x v="1"/>
    <x v="5"/>
    <x v="7"/>
    <x v="6"/>
    <x v="5"/>
    <x v="0"/>
    <x v="0"/>
    <n v="34.900590370000003"/>
    <x v="0"/>
    <x v="1"/>
    <x v="1590"/>
    <x v="1"/>
    <x v="0"/>
    <n v="21.517541420000001"/>
    <n v="0.89656422583333328"/>
    <s v="Stores"/>
  </r>
  <r>
    <n v="1621"/>
    <s v="Sippel"/>
    <s v="Charlotte"/>
    <x v="1614"/>
    <x v="0"/>
    <x v="3"/>
    <x v="16"/>
    <x v="15"/>
    <x v="3"/>
    <x v="0"/>
    <x v="2"/>
    <n v="50.417214059999999"/>
    <x v="2"/>
    <x v="1"/>
    <x v="1591"/>
    <x v="1"/>
    <x v="2"/>
    <n v="64.991799830000005"/>
    <n v="2.7079916595833335"/>
    <s v="Stores"/>
  </r>
  <r>
    <n v="1622"/>
    <s v="Rivera"/>
    <s v="George"/>
    <x v="1615"/>
    <x v="1"/>
    <x v="30"/>
    <x v="13"/>
    <x v="12"/>
    <x v="20"/>
    <x v="0"/>
    <x v="1"/>
    <n v="44.395957529999997"/>
    <x v="1"/>
    <x v="1"/>
    <x v="1592"/>
    <x v="1"/>
    <x v="2"/>
    <n v="40.920434489999998"/>
    <n v="1.7050181037499998"/>
    <s v="Stores"/>
  </r>
  <r>
    <n v="1623"/>
    <s v="Games"/>
    <s v="Joseph"/>
    <x v="1616"/>
    <x v="1"/>
    <x v="5"/>
    <x v="7"/>
    <x v="6"/>
    <x v="5"/>
    <x v="0"/>
    <x v="0"/>
    <n v="36.903303100000002"/>
    <x v="0"/>
    <x v="1"/>
    <x v="1593"/>
    <x v="1"/>
    <x v="0"/>
    <n v="36.968082780000003"/>
    <n v="1.5403367825000001"/>
    <s v="Stores"/>
  </r>
  <r>
    <n v="1624"/>
    <s v="Ash"/>
    <s v="Margie"/>
    <x v="1617"/>
    <x v="0"/>
    <x v="5"/>
    <x v="13"/>
    <x v="12"/>
    <x v="5"/>
    <x v="0"/>
    <x v="0"/>
    <n v="35.06585201"/>
    <x v="0"/>
    <x v="1"/>
    <x v="1594"/>
    <x v="1"/>
    <x v="2"/>
    <n v="52.58132638"/>
    <n v="2.1908885991666667"/>
    <s v="Stores"/>
  </r>
  <r>
    <n v="1625"/>
    <s v="Austin"/>
    <s v="Richard"/>
    <x v="1618"/>
    <x v="1"/>
    <x v="5"/>
    <x v="7"/>
    <x v="6"/>
    <x v="5"/>
    <x v="0"/>
    <x v="1"/>
    <n v="49.703381219999997"/>
    <x v="1"/>
    <x v="1"/>
    <x v="1595"/>
    <x v="1"/>
    <x v="2"/>
    <n v="60.944276410000001"/>
    <n v="2.5393448504166667"/>
    <s v="Stores"/>
  </r>
  <r>
    <n v="1626"/>
    <s v="Coffman"/>
    <s v="Kyle"/>
    <x v="1619"/>
    <x v="1"/>
    <x v="3"/>
    <x v="13"/>
    <x v="12"/>
    <x v="3"/>
    <x v="0"/>
    <x v="1"/>
    <n v="46.744956440000003"/>
    <x v="1"/>
    <x v="1"/>
    <x v="1596"/>
    <x v="1"/>
    <x v="2"/>
    <n v="72.294064559999995"/>
    <n v="3.01225269"/>
    <s v="Stores"/>
  </r>
  <r>
    <n v="1627"/>
    <s v="Colgan"/>
    <s v="Mayola"/>
    <x v="1620"/>
    <x v="0"/>
    <x v="5"/>
    <x v="42"/>
    <x v="20"/>
    <x v="5"/>
    <x v="0"/>
    <x v="2"/>
    <n v="50.225074040000003"/>
    <x v="2"/>
    <x v="1"/>
    <x v="1597"/>
    <x v="1"/>
    <x v="4"/>
    <n v="124.00148470000001"/>
    <n v="5.1667285291666669"/>
    <s v="Stores"/>
  </r>
  <r>
    <n v="1628"/>
    <s v="Replogle"/>
    <s v="Rosetta"/>
    <x v="1621"/>
    <x v="0"/>
    <x v="77"/>
    <x v="16"/>
    <x v="15"/>
    <x v="7"/>
    <x v="0"/>
    <x v="0"/>
    <n v="34.224089419999999"/>
    <x v="0"/>
    <x v="1"/>
    <x v="1598"/>
    <x v="1"/>
    <x v="0"/>
    <n v="4.1527301520000002"/>
    <n v="0.17303042300000002"/>
    <s v="Stores"/>
  </r>
  <r>
    <n v="1629"/>
    <s v="Davis"/>
    <s v="Michael"/>
    <x v="323"/>
    <x v="1"/>
    <x v="12"/>
    <x v="16"/>
    <x v="15"/>
    <x v="9"/>
    <x v="0"/>
    <x v="4"/>
    <n v="25.7835182"/>
    <x v="4"/>
    <x v="1"/>
    <x v="1599"/>
    <x v="1"/>
    <x v="0"/>
    <n v="0"/>
    <n v="0"/>
    <s v="Stores"/>
  </r>
  <r>
    <n v="1630"/>
    <s v="Moore"/>
    <s v="Rene"/>
    <x v="1622"/>
    <x v="1"/>
    <x v="61"/>
    <x v="7"/>
    <x v="6"/>
    <x v="28"/>
    <x v="0"/>
    <x v="0"/>
    <n v="31.728191769999999"/>
    <x v="0"/>
    <x v="0"/>
    <x v="1600"/>
    <x v="0"/>
    <x v="0"/>
    <n v="0"/>
    <n v="0"/>
    <s v="Stores"/>
  </r>
  <r>
    <n v="1631"/>
    <s v="Lee"/>
    <s v="Cindy"/>
    <x v="1623"/>
    <x v="0"/>
    <x v="5"/>
    <x v="43"/>
    <x v="6"/>
    <x v="5"/>
    <x v="0"/>
    <x v="2"/>
    <n v="51.747065749999997"/>
    <x v="2"/>
    <x v="1"/>
    <x v="1601"/>
    <x v="1"/>
    <x v="3"/>
    <n v="171.5987945"/>
    <n v="7.1499497708333335"/>
    <s v="Stores"/>
  </r>
  <r>
    <n v="1632"/>
    <s v="Jones"/>
    <s v="Eileen"/>
    <x v="1624"/>
    <x v="0"/>
    <x v="30"/>
    <x v="36"/>
    <x v="19"/>
    <x v="20"/>
    <x v="0"/>
    <x v="0"/>
    <n v="34.608133799999997"/>
    <x v="0"/>
    <x v="1"/>
    <x v="1602"/>
    <x v="1"/>
    <x v="2"/>
    <n v="50.034485349999997"/>
    <n v="2.0847702229166667"/>
    <s v="Stores"/>
  </r>
  <r>
    <n v="1633"/>
    <s v="Crabtree"/>
    <s v="Lillian"/>
    <x v="1625"/>
    <x v="0"/>
    <x v="73"/>
    <x v="16"/>
    <x v="15"/>
    <x v="1"/>
    <x v="0"/>
    <x v="4"/>
    <n v="24.854591150000001"/>
    <x v="4"/>
    <x v="1"/>
    <x v="1603"/>
    <x v="1"/>
    <x v="0"/>
    <n v="0"/>
    <n v="0"/>
    <s v="Stores"/>
  </r>
  <r>
    <n v="1634"/>
    <s v="England"/>
    <s v="Kathy"/>
    <x v="1626"/>
    <x v="0"/>
    <x v="0"/>
    <x v="27"/>
    <x v="15"/>
    <x v="0"/>
    <x v="0"/>
    <x v="4"/>
    <n v="29.170074830000001"/>
    <x v="4"/>
    <x v="1"/>
    <x v="1604"/>
    <x v="1"/>
    <x v="0"/>
    <n v="0"/>
    <n v="0"/>
    <s v="Stores"/>
  </r>
  <r>
    <n v="1635"/>
    <s v="Jaquez"/>
    <s v="Judith"/>
    <x v="1627"/>
    <x v="0"/>
    <x v="30"/>
    <x v="13"/>
    <x v="12"/>
    <x v="20"/>
    <x v="0"/>
    <x v="0"/>
    <n v="30.912905899999998"/>
    <x v="0"/>
    <x v="1"/>
    <x v="1605"/>
    <x v="1"/>
    <x v="2"/>
    <n v="44.216386989999997"/>
    <n v="1.8423494579166666"/>
    <s v="Stores"/>
  </r>
  <r>
    <n v="1636"/>
    <s v="Sanchez"/>
    <s v="Raymond"/>
    <x v="1628"/>
    <x v="1"/>
    <x v="0"/>
    <x v="36"/>
    <x v="19"/>
    <x v="0"/>
    <x v="0"/>
    <x v="4"/>
    <n v="28.4036106"/>
    <x v="4"/>
    <x v="1"/>
    <x v="1606"/>
    <x v="1"/>
    <x v="0"/>
    <n v="3.975308439"/>
    <n v="0.165637851625"/>
    <s v="Stores"/>
  </r>
  <r>
    <n v="1637"/>
    <s v="Benton"/>
    <s v="Tina"/>
    <x v="1629"/>
    <x v="0"/>
    <x v="22"/>
    <x v="13"/>
    <x v="12"/>
    <x v="16"/>
    <x v="0"/>
    <x v="3"/>
    <n v="13.94036223"/>
    <x v="3"/>
    <x v="1"/>
    <x v="1607"/>
    <x v="1"/>
    <x v="0"/>
    <n v="0"/>
    <n v="0"/>
    <s v="Stores"/>
  </r>
  <r>
    <n v="1638"/>
    <s v="Hogan"/>
    <s v="Donnie"/>
    <x v="1630"/>
    <x v="0"/>
    <x v="5"/>
    <x v="26"/>
    <x v="17"/>
    <x v="5"/>
    <x v="0"/>
    <x v="1"/>
    <n v="47.247821430000002"/>
    <x v="1"/>
    <x v="1"/>
    <x v="1608"/>
    <x v="1"/>
    <x v="1"/>
    <n v="109.4073619"/>
    <n v="4.5586400791666666"/>
    <s v="Stores"/>
  </r>
  <r>
    <n v="1639"/>
    <s v="McCall"/>
    <s v="Gabriel"/>
    <x v="1631"/>
    <x v="1"/>
    <x v="3"/>
    <x v="13"/>
    <x v="12"/>
    <x v="3"/>
    <x v="0"/>
    <x v="0"/>
    <n v="32.573085589999998"/>
    <x v="0"/>
    <x v="1"/>
    <x v="1609"/>
    <x v="1"/>
    <x v="0"/>
    <n v="1.80623103"/>
    <n v="7.5259626250000003E-2"/>
    <s v="Stores"/>
  </r>
  <r>
    <n v="1640"/>
    <s v="Stalcup"/>
    <s v="Nathan"/>
    <x v="1632"/>
    <x v="1"/>
    <x v="196"/>
    <x v="16"/>
    <x v="15"/>
    <x v="10"/>
    <x v="0"/>
    <x v="1"/>
    <n v="45.720444440000001"/>
    <x v="1"/>
    <x v="1"/>
    <x v="1610"/>
    <x v="1"/>
    <x v="2"/>
    <n v="48.157696420000001"/>
    <n v="2.0065706841666668"/>
    <s v="Stores"/>
  </r>
  <r>
    <n v="1641"/>
    <s v="Vasquez"/>
    <s v="Donald"/>
    <x v="1633"/>
    <x v="1"/>
    <x v="0"/>
    <x v="13"/>
    <x v="12"/>
    <x v="0"/>
    <x v="0"/>
    <x v="0"/>
    <n v="32.72423345"/>
    <x v="0"/>
    <x v="1"/>
    <x v="1611"/>
    <x v="1"/>
    <x v="0"/>
    <n v="0"/>
    <n v="0"/>
    <s v="Stores"/>
  </r>
  <r>
    <n v="1642"/>
    <s v="Ramirez"/>
    <s v="Frank"/>
    <x v="1634"/>
    <x v="1"/>
    <x v="20"/>
    <x v="26"/>
    <x v="17"/>
    <x v="14"/>
    <x v="0"/>
    <x v="0"/>
    <n v="33.061488580000002"/>
    <x v="0"/>
    <x v="1"/>
    <x v="1612"/>
    <x v="1"/>
    <x v="0"/>
    <n v="0"/>
    <n v="0"/>
    <s v="Stores"/>
  </r>
  <r>
    <n v="1643"/>
    <s v="Frampton"/>
    <s v="Vanessa"/>
    <x v="1635"/>
    <x v="0"/>
    <x v="30"/>
    <x v="5"/>
    <x v="0"/>
    <x v="20"/>
    <x v="0"/>
    <x v="4"/>
    <n v="24.077215720000002"/>
    <x v="4"/>
    <x v="0"/>
    <x v="1613"/>
    <x v="0"/>
    <x v="0"/>
    <n v="0"/>
    <n v="0"/>
    <s v="Stores"/>
  </r>
  <r>
    <n v="1644"/>
    <s v="Johnson"/>
    <s v="Sam"/>
    <x v="1636"/>
    <x v="1"/>
    <x v="23"/>
    <x v="13"/>
    <x v="12"/>
    <x v="17"/>
    <x v="0"/>
    <x v="0"/>
    <n v="38.507261370000002"/>
    <x v="0"/>
    <x v="1"/>
    <x v="1614"/>
    <x v="1"/>
    <x v="0"/>
    <n v="0"/>
    <n v="0"/>
    <s v="Stores"/>
  </r>
  <r>
    <n v="1645"/>
    <s v="Rodriguez"/>
    <s v="Frank"/>
    <x v="1637"/>
    <x v="1"/>
    <x v="4"/>
    <x v="27"/>
    <x v="15"/>
    <x v="4"/>
    <x v="0"/>
    <x v="1"/>
    <n v="46.934804360000001"/>
    <x v="1"/>
    <x v="1"/>
    <x v="1615"/>
    <x v="1"/>
    <x v="1"/>
    <n v="90.684516450000004"/>
    <n v="3.7785215187499999"/>
    <s v="Stores"/>
  </r>
  <r>
    <n v="1646"/>
    <s v="Ceja"/>
    <s v="Joseph"/>
    <x v="1638"/>
    <x v="1"/>
    <x v="62"/>
    <x v="13"/>
    <x v="12"/>
    <x v="10"/>
    <x v="0"/>
    <x v="1"/>
    <n v="49.872186849999999"/>
    <x v="1"/>
    <x v="1"/>
    <x v="1616"/>
    <x v="1"/>
    <x v="1"/>
    <n v="81.888773939999993"/>
    <n v="3.4120322474999996"/>
    <s v="Stores"/>
  </r>
  <r>
    <n v="1647"/>
    <s v="Watson"/>
    <s v="John"/>
    <x v="1639"/>
    <x v="1"/>
    <x v="30"/>
    <x v="13"/>
    <x v="12"/>
    <x v="20"/>
    <x v="0"/>
    <x v="1"/>
    <n v="46.15324021"/>
    <x v="1"/>
    <x v="1"/>
    <x v="1617"/>
    <x v="1"/>
    <x v="2"/>
    <n v="71.094173569999995"/>
    <n v="2.9622572320833331"/>
    <s v="Stores"/>
  </r>
  <r>
    <n v="1648"/>
    <s v="Stanley"/>
    <s v="Edythe"/>
    <x v="1640"/>
    <x v="0"/>
    <x v="4"/>
    <x v="13"/>
    <x v="12"/>
    <x v="4"/>
    <x v="0"/>
    <x v="1"/>
    <n v="48.224147350000003"/>
    <x v="1"/>
    <x v="1"/>
    <x v="1618"/>
    <x v="1"/>
    <x v="1"/>
    <n v="113.9517755"/>
    <n v="4.7479906458333332"/>
    <s v="Stores"/>
  </r>
  <r>
    <n v="1649"/>
    <s v="Hake"/>
    <s v="Thomas"/>
    <x v="1641"/>
    <x v="1"/>
    <x v="179"/>
    <x v="16"/>
    <x v="15"/>
    <x v="1"/>
    <x v="0"/>
    <x v="0"/>
    <n v="38.650272020000003"/>
    <x v="0"/>
    <x v="1"/>
    <x v="1619"/>
    <x v="1"/>
    <x v="0"/>
    <n v="31.281513839999999"/>
    <n v="1.3033964099999999"/>
    <s v="Stores"/>
  </r>
  <r>
    <n v="1650"/>
    <s v="Murillo"/>
    <s v="Tesha"/>
    <x v="1642"/>
    <x v="0"/>
    <x v="3"/>
    <x v="16"/>
    <x v="15"/>
    <x v="3"/>
    <x v="0"/>
    <x v="1"/>
    <n v="43.260564369999997"/>
    <x v="1"/>
    <x v="1"/>
    <x v="1620"/>
    <x v="5"/>
    <x v="2"/>
    <n v="77.770286949999999"/>
    <n v="3.2404286229166663"/>
    <s v="Stores"/>
  </r>
  <r>
    <n v="1651"/>
    <s v="Barnes"/>
    <s v="Edna"/>
    <x v="1643"/>
    <x v="0"/>
    <x v="4"/>
    <x v="36"/>
    <x v="19"/>
    <x v="4"/>
    <x v="0"/>
    <x v="1"/>
    <n v="40.27677233"/>
    <x v="1"/>
    <x v="1"/>
    <x v="1621"/>
    <x v="1"/>
    <x v="2"/>
    <n v="55.971258669999997"/>
    <n v="2.3321357779166667"/>
    <s v="Stores"/>
  </r>
  <r>
    <n v="1652"/>
    <s v="Craig"/>
    <s v="Nicholas"/>
    <x v="1644"/>
    <x v="1"/>
    <x v="15"/>
    <x v="16"/>
    <x v="15"/>
    <x v="10"/>
    <x v="0"/>
    <x v="1"/>
    <n v="42.909433749999998"/>
    <x v="1"/>
    <x v="1"/>
    <x v="1622"/>
    <x v="1"/>
    <x v="0"/>
    <n v="18.339265619999999"/>
    <n v="0.76413606749999985"/>
    <s v="Stores"/>
  </r>
  <r>
    <n v="1653"/>
    <s v="Peters"/>
    <s v="Dorla"/>
    <x v="1645"/>
    <x v="0"/>
    <x v="38"/>
    <x v="42"/>
    <x v="20"/>
    <x v="20"/>
    <x v="0"/>
    <x v="4"/>
    <n v="21.739404690000001"/>
    <x v="4"/>
    <x v="1"/>
    <x v="1623"/>
    <x v="1"/>
    <x v="0"/>
    <n v="0"/>
    <n v="0"/>
    <s v="Stores"/>
  </r>
  <r>
    <n v="1654"/>
    <s v="Abbott"/>
    <s v="George"/>
    <x v="1646"/>
    <x v="1"/>
    <x v="5"/>
    <x v="7"/>
    <x v="6"/>
    <x v="5"/>
    <x v="0"/>
    <x v="0"/>
    <n v="38.109774049999999"/>
    <x v="0"/>
    <x v="0"/>
    <x v="1624"/>
    <x v="0"/>
    <x v="0"/>
    <n v="0"/>
    <n v="0"/>
    <s v="Stores"/>
  </r>
  <r>
    <n v="1655"/>
    <s v="Levi"/>
    <s v="Rebecca"/>
    <x v="1647"/>
    <x v="0"/>
    <x v="106"/>
    <x v="16"/>
    <x v="15"/>
    <x v="13"/>
    <x v="0"/>
    <x v="0"/>
    <n v="31.776252119999999"/>
    <x v="0"/>
    <x v="0"/>
    <x v="1625"/>
    <x v="0"/>
    <x v="0"/>
    <n v="14.19276719"/>
    <n v="0.59136529958333328"/>
    <s v="Stores"/>
  </r>
  <r>
    <n v="1656"/>
    <s v="Nelson"/>
    <s v="Theresa"/>
    <x v="1648"/>
    <x v="0"/>
    <x v="5"/>
    <x v="27"/>
    <x v="15"/>
    <x v="5"/>
    <x v="0"/>
    <x v="1"/>
    <n v="43.808221600000003"/>
    <x v="1"/>
    <x v="1"/>
    <x v="1626"/>
    <x v="1"/>
    <x v="1"/>
    <n v="94.998168460000002"/>
    <n v="3.9582570191666666"/>
    <s v="Stores"/>
  </r>
  <r>
    <n v="1657"/>
    <s v="Herr"/>
    <s v="Catherine"/>
    <x v="1649"/>
    <x v="0"/>
    <x v="41"/>
    <x v="16"/>
    <x v="15"/>
    <x v="23"/>
    <x v="0"/>
    <x v="0"/>
    <n v="39.377508429999999"/>
    <x v="0"/>
    <x v="0"/>
    <x v="1627"/>
    <x v="0"/>
    <x v="2"/>
    <n v="76.916745309999996"/>
    <n v="3.2048643879166669"/>
    <s v="Stores"/>
  </r>
  <r>
    <n v="1658"/>
    <s v="Sorg"/>
    <s v="James"/>
    <x v="1650"/>
    <x v="1"/>
    <x v="4"/>
    <x v="5"/>
    <x v="0"/>
    <x v="4"/>
    <x v="0"/>
    <x v="0"/>
    <n v="33.224227149999997"/>
    <x v="0"/>
    <x v="1"/>
    <x v="1628"/>
    <x v="1"/>
    <x v="0"/>
    <n v="5.3900181079999996"/>
    <n v="0.22458408783333333"/>
    <s v="Stores"/>
  </r>
  <r>
    <n v="1659"/>
    <s v="McDowell"/>
    <s v="Tamara"/>
    <x v="1651"/>
    <x v="0"/>
    <x v="139"/>
    <x v="7"/>
    <x v="6"/>
    <x v="34"/>
    <x v="0"/>
    <x v="0"/>
    <n v="31.71955135"/>
    <x v="0"/>
    <x v="0"/>
    <x v="1629"/>
    <x v="0"/>
    <x v="0"/>
    <n v="27.571086430000001"/>
    <n v="1.1487952679166666"/>
    <s v="Stores"/>
  </r>
  <r>
    <n v="1660"/>
    <s v="Reed"/>
    <s v="Brenda"/>
    <x v="1652"/>
    <x v="0"/>
    <x v="34"/>
    <x v="13"/>
    <x v="12"/>
    <x v="21"/>
    <x v="0"/>
    <x v="2"/>
    <n v="52.251981209999997"/>
    <x v="2"/>
    <x v="1"/>
    <x v="1630"/>
    <x v="1"/>
    <x v="2"/>
    <n v="76.122773219999999"/>
    <n v="3.1717822174999997"/>
    <s v="Stores"/>
  </r>
  <r>
    <n v="1661"/>
    <s v="Gustin"/>
    <s v="Mitchell"/>
    <x v="1653"/>
    <x v="1"/>
    <x v="32"/>
    <x v="13"/>
    <x v="12"/>
    <x v="17"/>
    <x v="0"/>
    <x v="0"/>
    <n v="38.635581850000001"/>
    <x v="0"/>
    <x v="1"/>
    <x v="1631"/>
    <x v="1"/>
    <x v="0"/>
    <n v="15.22482778"/>
    <n v="0.63436782416666671"/>
    <s v="Stores"/>
  </r>
  <r>
    <n v="1662"/>
    <s v="Smith"/>
    <s v="Jeremiah"/>
    <x v="1654"/>
    <x v="1"/>
    <x v="14"/>
    <x v="43"/>
    <x v="6"/>
    <x v="11"/>
    <x v="0"/>
    <x v="2"/>
    <n v="57.464741490000002"/>
    <x v="2"/>
    <x v="1"/>
    <x v="1632"/>
    <x v="1"/>
    <x v="4"/>
    <n v="130.3148975"/>
    <n v="5.4297873958333334"/>
    <s v="Stores"/>
  </r>
  <r>
    <n v="1663"/>
    <s v="Hoefer"/>
    <s v="Helen"/>
    <x v="1655"/>
    <x v="0"/>
    <x v="5"/>
    <x v="7"/>
    <x v="6"/>
    <x v="5"/>
    <x v="0"/>
    <x v="0"/>
    <n v="33.321689710000001"/>
    <x v="0"/>
    <x v="1"/>
    <x v="1633"/>
    <x v="1"/>
    <x v="0"/>
    <n v="38.038303040000002"/>
    <n v="1.5849292933333334"/>
    <s v="Stores"/>
  </r>
  <r>
    <n v="1664"/>
    <s v="Dry"/>
    <s v="Denise"/>
    <x v="1656"/>
    <x v="0"/>
    <x v="5"/>
    <x v="36"/>
    <x v="19"/>
    <x v="5"/>
    <x v="0"/>
    <x v="4"/>
    <n v="27.481681980000001"/>
    <x v="4"/>
    <x v="1"/>
    <x v="1634"/>
    <x v="1"/>
    <x v="0"/>
    <n v="0"/>
    <n v="0"/>
    <s v="Stores"/>
  </r>
  <r>
    <n v="1665"/>
    <s v="Miller"/>
    <s v="Jason"/>
    <x v="1657"/>
    <x v="1"/>
    <x v="80"/>
    <x v="16"/>
    <x v="15"/>
    <x v="7"/>
    <x v="0"/>
    <x v="1"/>
    <n v="42.052742780000003"/>
    <x v="1"/>
    <x v="1"/>
    <x v="1635"/>
    <x v="1"/>
    <x v="0"/>
    <n v="11.49791499"/>
    <n v="0.47907979125"/>
    <s v="Stores"/>
  </r>
  <r>
    <n v="1666"/>
    <s v="Barry"/>
    <s v="Maribel"/>
    <x v="1658"/>
    <x v="0"/>
    <x v="3"/>
    <x v="13"/>
    <x v="12"/>
    <x v="3"/>
    <x v="0"/>
    <x v="1"/>
    <n v="41.020808969999997"/>
    <x v="1"/>
    <x v="0"/>
    <x v="1636"/>
    <x v="0"/>
    <x v="1"/>
    <n v="82.856699680000006"/>
    <n v="3.4523624866666669"/>
    <s v="Stores"/>
  </r>
  <r>
    <n v="1667"/>
    <s v="Hershberger"/>
    <s v="Ella"/>
    <x v="1659"/>
    <x v="0"/>
    <x v="10"/>
    <x v="13"/>
    <x v="12"/>
    <x v="6"/>
    <x v="0"/>
    <x v="2"/>
    <n v="51.413535930000002"/>
    <x v="2"/>
    <x v="1"/>
    <x v="1637"/>
    <x v="1"/>
    <x v="4"/>
    <n v="128.3501904"/>
    <n v="5.3479246000000007"/>
    <s v="Stores"/>
  </r>
  <r>
    <n v="1668"/>
    <s v="Lee"/>
    <s v="Lynn"/>
    <x v="1660"/>
    <x v="0"/>
    <x v="4"/>
    <x v="13"/>
    <x v="12"/>
    <x v="4"/>
    <x v="0"/>
    <x v="2"/>
    <n v="52.456301680000003"/>
    <x v="2"/>
    <x v="1"/>
    <x v="1638"/>
    <x v="1"/>
    <x v="4"/>
    <n v="158.34882099999999"/>
    <n v="6.5978675416666661"/>
    <s v="Stores"/>
  </r>
  <r>
    <n v="1669"/>
    <s v="Sanders"/>
    <s v="Sofia"/>
    <x v="1661"/>
    <x v="0"/>
    <x v="4"/>
    <x v="13"/>
    <x v="12"/>
    <x v="4"/>
    <x v="0"/>
    <x v="4"/>
    <n v="24.82695949"/>
    <x v="4"/>
    <x v="1"/>
    <x v="1639"/>
    <x v="1"/>
    <x v="0"/>
    <n v="0"/>
    <n v="0"/>
    <s v="Stores"/>
  </r>
  <r>
    <n v="1670"/>
    <s v="Delgado"/>
    <s v="Ronald"/>
    <x v="1662"/>
    <x v="1"/>
    <x v="125"/>
    <x v="16"/>
    <x v="15"/>
    <x v="1"/>
    <x v="0"/>
    <x v="2"/>
    <n v="55.751173530000003"/>
    <x v="2"/>
    <x v="0"/>
    <x v="1640"/>
    <x v="0"/>
    <x v="1"/>
    <n v="103.8661647"/>
    <n v="4.3277568625000002"/>
    <s v="Stores"/>
  </r>
  <r>
    <n v="1671"/>
    <s v="Specht"/>
    <s v="Adam"/>
    <x v="1663"/>
    <x v="1"/>
    <x v="197"/>
    <x v="5"/>
    <x v="0"/>
    <x v="12"/>
    <x v="0"/>
    <x v="2"/>
    <n v="50.113140299999998"/>
    <x v="2"/>
    <x v="1"/>
    <x v="1641"/>
    <x v="5"/>
    <x v="2"/>
    <n v="69.423908999999995"/>
    <n v="2.8926628749999996"/>
    <s v="Stores"/>
  </r>
  <r>
    <n v="1672"/>
    <s v="Eckert"/>
    <s v="Tiffany"/>
    <x v="1664"/>
    <x v="0"/>
    <x v="12"/>
    <x v="26"/>
    <x v="17"/>
    <x v="9"/>
    <x v="0"/>
    <x v="1"/>
    <n v="43.56235916"/>
    <x v="1"/>
    <x v="1"/>
    <x v="1642"/>
    <x v="1"/>
    <x v="2"/>
    <n v="63.886009059999999"/>
    <n v="2.6619170441666666"/>
    <s v="Stores"/>
  </r>
  <r>
    <n v="1673"/>
    <s v="Simpson"/>
    <s v="Eva"/>
    <x v="1665"/>
    <x v="0"/>
    <x v="5"/>
    <x v="5"/>
    <x v="0"/>
    <x v="5"/>
    <x v="0"/>
    <x v="4"/>
    <n v="26.01890165"/>
    <x v="4"/>
    <x v="1"/>
    <x v="1643"/>
    <x v="1"/>
    <x v="0"/>
    <n v="0"/>
    <n v="0"/>
    <s v="Stores"/>
  </r>
  <r>
    <n v="1674"/>
    <s v="Manning"/>
    <s v="Kim"/>
    <x v="1666"/>
    <x v="0"/>
    <x v="4"/>
    <x v="42"/>
    <x v="20"/>
    <x v="4"/>
    <x v="0"/>
    <x v="0"/>
    <n v="31.362856099999998"/>
    <x v="0"/>
    <x v="1"/>
    <x v="1644"/>
    <x v="1"/>
    <x v="0"/>
    <n v="0.37901379800000001"/>
    <n v="1.5792241583333335E-2"/>
    <s v="Stores"/>
  </r>
  <r>
    <n v="1675"/>
    <s v="Negron"/>
    <s v="Gerardo"/>
    <x v="1667"/>
    <x v="1"/>
    <x v="16"/>
    <x v="7"/>
    <x v="6"/>
    <x v="12"/>
    <x v="0"/>
    <x v="0"/>
    <n v="31.649074729999999"/>
    <x v="0"/>
    <x v="1"/>
    <x v="1645"/>
    <x v="1"/>
    <x v="0"/>
    <n v="0"/>
    <n v="0"/>
    <s v="Stores"/>
  </r>
  <r>
    <n v="1676"/>
    <s v="Finn"/>
    <s v="Clarence"/>
    <x v="1668"/>
    <x v="1"/>
    <x v="168"/>
    <x v="13"/>
    <x v="12"/>
    <x v="18"/>
    <x v="0"/>
    <x v="5"/>
    <n v="64.747430750000007"/>
    <x v="5"/>
    <x v="0"/>
    <x v="1646"/>
    <x v="0"/>
    <x v="4"/>
    <n v="143.1442849"/>
    <n v="5.9643452041666674"/>
    <s v="Stores"/>
  </r>
  <r>
    <n v="1677"/>
    <s v="Taylor"/>
    <s v="Melissa"/>
    <x v="1669"/>
    <x v="0"/>
    <x v="7"/>
    <x v="16"/>
    <x v="15"/>
    <x v="7"/>
    <x v="0"/>
    <x v="1"/>
    <n v="48.630475079999997"/>
    <x v="1"/>
    <x v="1"/>
    <x v="1647"/>
    <x v="1"/>
    <x v="1"/>
    <n v="114.1590102"/>
    <n v="4.7566254250000002"/>
    <s v="Stores"/>
  </r>
  <r>
    <n v="1678"/>
    <s v="Ponce"/>
    <s v="Kimberly"/>
    <x v="1670"/>
    <x v="0"/>
    <x v="5"/>
    <x v="7"/>
    <x v="6"/>
    <x v="5"/>
    <x v="0"/>
    <x v="1"/>
    <n v="47.130657589999998"/>
    <x v="1"/>
    <x v="0"/>
    <x v="1648"/>
    <x v="0"/>
    <x v="1"/>
    <n v="98.79784712"/>
    <n v="4.1165769633333333"/>
    <s v="Stores"/>
  </r>
  <r>
    <n v="1679"/>
    <s v="Lawrence"/>
    <s v="James"/>
    <x v="1671"/>
    <x v="1"/>
    <x v="5"/>
    <x v="7"/>
    <x v="6"/>
    <x v="5"/>
    <x v="0"/>
    <x v="1"/>
    <n v="43.845571319999998"/>
    <x v="1"/>
    <x v="0"/>
    <x v="1649"/>
    <x v="0"/>
    <x v="2"/>
    <n v="58.756782100000002"/>
    <n v="2.4481992541666666"/>
    <s v="Stores"/>
  </r>
  <r>
    <n v="1680"/>
    <s v="McDonald"/>
    <s v="Tara"/>
    <x v="1672"/>
    <x v="0"/>
    <x v="142"/>
    <x v="16"/>
    <x v="15"/>
    <x v="18"/>
    <x v="0"/>
    <x v="1"/>
    <n v="49.613137530000003"/>
    <x v="1"/>
    <x v="1"/>
    <x v="1650"/>
    <x v="1"/>
    <x v="1"/>
    <n v="119.8580698"/>
    <n v="4.9940862416666665"/>
    <s v="Stores"/>
  </r>
  <r>
    <n v="1681"/>
    <s v="Sims"/>
    <s v="Ronald"/>
    <x v="1673"/>
    <x v="1"/>
    <x v="5"/>
    <x v="7"/>
    <x v="6"/>
    <x v="5"/>
    <x v="0"/>
    <x v="2"/>
    <n v="56.443922030000003"/>
    <x v="2"/>
    <x v="0"/>
    <x v="1651"/>
    <x v="0"/>
    <x v="4"/>
    <n v="124.2468787"/>
    <n v="5.1769532791666659"/>
    <s v="Stores"/>
  </r>
  <r>
    <n v="1682"/>
    <s v="Lee"/>
    <s v="Noe"/>
    <x v="1674"/>
    <x v="1"/>
    <x v="19"/>
    <x v="16"/>
    <x v="15"/>
    <x v="7"/>
    <x v="0"/>
    <x v="1"/>
    <n v="42.74685126"/>
    <x v="1"/>
    <x v="0"/>
    <x v="1652"/>
    <x v="0"/>
    <x v="2"/>
    <n v="42.086474699999997"/>
    <n v="1.7536031124999998"/>
    <s v="Stores"/>
  </r>
  <r>
    <n v="1683"/>
    <s v="Brooks"/>
    <s v="Mark"/>
    <x v="1675"/>
    <x v="1"/>
    <x v="5"/>
    <x v="13"/>
    <x v="12"/>
    <x v="5"/>
    <x v="0"/>
    <x v="2"/>
    <n v="53.732021750000001"/>
    <x v="2"/>
    <x v="0"/>
    <x v="1653"/>
    <x v="0"/>
    <x v="4"/>
    <n v="127.9252719"/>
    <n v="5.3302196625000002"/>
    <s v="Stores"/>
  </r>
  <r>
    <n v="1684"/>
    <s v="Wall"/>
    <s v="Carol"/>
    <x v="1676"/>
    <x v="0"/>
    <x v="5"/>
    <x v="42"/>
    <x v="20"/>
    <x v="5"/>
    <x v="0"/>
    <x v="0"/>
    <n v="34.470320559999998"/>
    <x v="0"/>
    <x v="1"/>
    <x v="1654"/>
    <x v="1"/>
    <x v="2"/>
    <n v="62.844464250000001"/>
    <n v="2.6185193437500001"/>
    <s v="Stores"/>
  </r>
  <r>
    <n v="1685"/>
    <s v="Walls"/>
    <s v="John"/>
    <x v="1677"/>
    <x v="1"/>
    <x v="178"/>
    <x v="13"/>
    <x v="12"/>
    <x v="3"/>
    <x v="0"/>
    <x v="0"/>
    <n v="33.755967120000001"/>
    <x v="0"/>
    <x v="1"/>
    <x v="1655"/>
    <x v="1"/>
    <x v="0"/>
    <n v="9.0549595079999996"/>
    <n v="0.37728997949999998"/>
    <s v="Stores"/>
  </r>
  <r>
    <n v="1686"/>
    <s v="Shultz"/>
    <s v="Theodore"/>
    <x v="1678"/>
    <x v="1"/>
    <x v="5"/>
    <x v="7"/>
    <x v="6"/>
    <x v="5"/>
    <x v="0"/>
    <x v="0"/>
    <n v="37.995551919999997"/>
    <x v="0"/>
    <x v="1"/>
    <x v="1656"/>
    <x v="1"/>
    <x v="2"/>
    <n v="53.236841679999998"/>
    <n v="2.2182017366666664"/>
    <s v="Stores"/>
  </r>
  <r>
    <n v="1687"/>
    <s v="Carroll"/>
    <s v="Jackie"/>
    <x v="1679"/>
    <x v="0"/>
    <x v="12"/>
    <x v="27"/>
    <x v="15"/>
    <x v="9"/>
    <x v="0"/>
    <x v="2"/>
    <n v="50.629922319999999"/>
    <x v="2"/>
    <x v="1"/>
    <x v="1657"/>
    <x v="1"/>
    <x v="1"/>
    <n v="81.997061419999994"/>
    <n v="3.4165442258333329"/>
    <s v="Stores"/>
  </r>
  <r>
    <n v="1688"/>
    <s v="Nick"/>
    <s v="Sharee"/>
    <x v="1680"/>
    <x v="0"/>
    <x v="7"/>
    <x v="16"/>
    <x v="15"/>
    <x v="7"/>
    <x v="0"/>
    <x v="1"/>
    <n v="47.725487149999999"/>
    <x v="1"/>
    <x v="0"/>
    <x v="1658"/>
    <x v="0"/>
    <x v="1"/>
    <n v="106.4973944"/>
    <n v="4.4373914333333335"/>
    <s v="Stores"/>
  </r>
  <r>
    <n v="1689"/>
    <s v="Pointer"/>
    <s v="Timothy"/>
    <x v="1681"/>
    <x v="1"/>
    <x v="16"/>
    <x v="7"/>
    <x v="6"/>
    <x v="12"/>
    <x v="0"/>
    <x v="0"/>
    <n v="32.3379476"/>
    <x v="0"/>
    <x v="0"/>
    <x v="1659"/>
    <x v="0"/>
    <x v="2"/>
    <n v="54.12422153"/>
    <n v="2.2551758970833333"/>
    <s v="Stores"/>
  </r>
  <r>
    <n v="1690"/>
    <s v="Scott"/>
    <s v="Lori"/>
    <x v="1682"/>
    <x v="0"/>
    <x v="49"/>
    <x v="13"/>
    <x v="12"/>
    <x v="12"/>
    <x v="0"/>
    <x v="0"/>
    <n v="37.466238259999997"/>
    <x v="0"/>
    <x v="1"/>
    <x v="1660"/>
    <x v="1"/>
    <x v="0"/>
    <n v="38.452251259999997"/>
    <n v="1.6021771358333332"/>
    <s v="Stores"/>
  </r>
  <r>
    <n v="1691"/>
    <s v="Smith"/>
    <s v="Mary"/>
    <x v="1683"/>
    <x v="0"/>
    <x v="198"/>
    <x v="16"/>
    <x v="15"/>
    <x v="22"/>
    <x v="0"/>
    <x v="0"/>
    <n v="39.329444389999999"/>
    <x v="0"/>
    <x v="1"/>
    <x v="1661"/>
    <x v="1"/>
    <x v="2"/>
    <n v="59.055908350000003"/>
    <n v="2.4606628479166668"/>
    <s v="Stores"/>
  </r>
  <r>
    <n v="1692"/>
    <s v="Cobb"/>
    <s v="Steven"/>
    <x v="1684"/>
    <x v="1"/>
    <x v="5"/>
    <x v="7"/>
    <x v="6"/>
    <x v="5"/>
    <x v="0"/>
    <x v="2"/>
    <n v="52.918527789999999"/>
    <x v="2"/>
    <x v="1"/>
    <x v="1662"/>
    <x v="1"/>
    <x v="4"/>
    <n v="125.70111799999999"/>
    <n v="5.2375465833333328"/>
    <s v="Stores"/>
  </r>
  <r>
    <n v="1693"/>
    <s v="Constable"/>
    <s v="Eileen"/>
    <x v="1685"/>
    <x v="0"/>
    <x v="66"/>
    <x v="16"/>
    <x v="15"/>
    <x v="18"/>
    <x v="0"/>
    <x v="1"/>
    <n v="42.607206550000001"/>
    <x v="1"/>
    <x v="1"/>
    <x v="1663"/>
    <x v="1"/>
    <x v="2"/>
    <n v="74.427289020000003"/>
    <n v="3.1011370425000004"/>
    <s v="Stores"/>
  </r>
  <r>
    <n v="1694"/>
    <s v="Jackson"/>
    <s v="Amanda"/>
    <x v="1686"/>
    <x v="0"/>
    <x v="15"/>
    <x v="13"/>
    <x v="12"/>
    <x v="10"/>
    <x v="0"/>
    <x v="1"/>
    <n v="48.053637430000002"/>
    <x v="1"/>
    <x v="1"/>
    <x v="1664"/>
    <x v="1"/>
    <x v="1"/>
    <n v="81.596229100000002"/>
    <n v="3.3998428791666671"/>
    <s v="Stores"/>
  </r>
  <r>
    <n v="1695"/>
    <s v="Beasley"/>
    <s v="Hope"/>
    <x v="1687"/>
    <x v="0"/>
    <x v="5"/>
    <x v="43"/>
    <x v="6"/>
    <x v="5"/>
    <x v="0"/>
    <x v="0"/>
    <n v="38.90153463"/>
    <x v="0"/>
    <x v="1"/>
    <x v="1665"/>
    <x v="1"/>
    <x v="0"/>
    <n v="15.31847784"/>
    <n v="0.63826991"/>
    <s v="Stores"/>
  </r>
  <r>
    <n v="1696"/>
    <s v="Black"/>
    <s v="James"/>
    <x v="1688"/>
    <x v="1"/>
    <x v="5"/>
    <x v="7"/>
    <x v="6"/>
    <x v="5"/>
    <x v="0"/>
    <x v="1"/>
    <n v="43.027600839999998"/>
    <x v="1"/>
    <x v="1"/>
    <x v="1666"/>
    <x v="1"/>
    <x v="2"/>
    <n v="47.137952310000003"/>
    <n v="1.9640813462500002"/>
    <s v="Stores"/>
  </r>
  <r>
    <n v="1697"/>
    <s v="Crooks"/>
    <s v="Barry"/>
    <x v="1689"/>
    <x v="1"/>
    <x v="76"/>
    <x v="13"/>
    <x v="12"/>
    <x v="1"/>
    <x v="0"/>
    <x v="0"/>
    <n v="35.230438999999997"/>
    <x v="0"/>
    <x v="0"/>
    <x v="1667"/>
    <x v="0"/>
    <x v="0"/>
    <n v="0"/>
    <n v="0"/>
    <s v="Stores"/>
  </r>
  <r>
    <n v="1698"/>
    <s v="Guenther"/>
    <s v="Harold"/>
    <x v="1690"/>
    <x v="1"/>
    <x v="17"/>
    <x v="13"/>
    <x v="12"/>
    <x v="13"/>
    <x v="0"/>
    <x v="1"/>
    <n v="43.617576190000001"/>
    <x v="1"/>
    <x v="1"/>
    <x v="1668"/>
    <x v="1"/>
    <x v="2"/>
    <n v="45.152213959999997"/>
    <n v="1.8813422483333333"/>
    <s v="Stores"/>
  </r>
  <r>
    <n v="1699"/>
    <s v="Vega"/>
    <s v="Charles"/>
    <x v="1691"/>
    <x v="1"/>
    <x v="5"/>
    <x v="26"/>
    <x v="17"/>
    <x v="5"/>
    <x v="0"/>
    <x v="1"/>
    <n v="42.569903109999998"/>
    <x v="1"/>
    <x v="1"/>
    <x v="1669"/>
    <x v="1"/>
    <x v="0"/>
    <n v="19.187418000000001"/>
    <n v="0.79947575000000004"/>
    <s v="Stores"/>
  </r>
  <r>
    <n v="1700"/>
    <s v="Cook"/>
    <s v="Thomas"/>
    <x v="1692"/>
    <x v="1"/>
    <x v="147"/>
    <x v="16"/>
    <x v="15"/>
    <x v="3"/>
    <x v="0"/>
    <x v="1"/>
    <n v="41.978726279999997"/>
    <x v="1"/>
    <x v="1"/>
    <x v="1670"/>
    <x v="1"/>
    <x v="1"/>
    <n v="91.316050700000005"/>
    <n v="3.8048354458333336"/>
    <s v="Stores"/>
  </r>
  <r>
    <n v="1701"/>
    <s v="Soltys"/>
    <s v="Victoria"/>
    <x v="1693"/>
    <x v="0"/>
    <x v="67"/>
    <x v="7"/>
    <x v="6"/>
    <x v="30"/>
    <x v="0"/>
    <x v="0"/>
    <n v="37.439842030000001"/>
    <x v="0"/>
    <x v="1"/>
    <x v="1671"/>
    <x v="1"/>
    <x v="1"/>
    <n v="85.223896300000007"/>
    <n v="3.5509956791666668"/>
    <s v="Stores"/>
  </r>
  <r>
    <n v="1702"/>
    <s v="Moro"/>
    <s v="Lucille"/>
    <x v="1694"/>
    <x v="0"/>
    <x v="5"/>
    <x v="7"/>
    <x v="6"/>
    <x v="5"/>
    <x v="0"/>
    <x v="2"/>
    <n v="51.651828500000001"/>
    <x v="2"/>
    <x v="1"/>
    <x v="1672"/>
    <x v="1"/>
    <x v="1"/>
    <n v="102.6531114"/>
    <n v="4.2772129750000003"/>
    <s v="Stores"/>
  </r>
  <r>
    <n v="1703"/>
    <s v="Stone"/>
    <s v="Lisa"/>
    <x v="1695"/>
    <x v="0"/>
    <x v="5"/>
    <x v="27"/>
    <x v="15"/>
    <x v="5"/>
    <x v="0"/>
    <x v="1"/>
    <n v="42.941769989999997"/>
    <x v="1"/>
    <x v="0"/>
    <x v="1673"/>
    <x v="0"/>
    <x v="2"/>
    <n v="72.127837490000005"/>
    <n v="3.0053265620833334"/>
    <s v="Stores"/>
  </r>
  <r>
    <n v="1704"/>
    <s v="Pawlak"/>
    <s v="Mika"/>
    <x v="1696"/>
    <x v="0"/>
    <x v="58"/>
    <x v="13"/>
    <x v="12"/>
    <x v="18"/>
    <x v="0"/>
    <x v="0"/>
    <n v="32.126152210000001"/>
    <x v="0"/>
    <x v="0"/>
    <x v="1674"/>
    <x v="0"/>
    <x v="2"/>
    <n v="51.913413980000001"/>
    <n v="2.1630589158333335"/>
    <s v="Stores"/>
  </r>
  <r>
    <n v="1705"/>
    <s v="Rogers"/>
    <s v="Paul"/>
    <x v="1697"/>
    <x v="1"/>
    <x v="2"/>
    <x v="27"/>
    <x v="15"/>
    <x v="2"/>
    <x v="0"/>
    <x v="0"/>
    <n v="35.28805689"/>
    <x v="0"/>
    <x v="1"/>
    <x v="1675"/>
    <x v="1"/>
    <x v="0"/>
    <n v="14.46860835"/>
    <n v="0.60285868125000008"/>
    <s v="Stores"/>
  </r>
  <r>
    <n v="1706"/>
    <s v="Richards"/>
    <s v="John"/>
    <x v="1698"/>
    <x v="1"/>
    <x v="15"/>
    <x v="16"/>
    <x v="15"/>
    <x v="10"/>
    <x v="0"/>
    <x v="1"/>
    <n v="41.46677545"/>
    <x v="1"/>
    <x v="1"/>
    <x v="1676"/>
    <x v="1"/>
    <x v="2"/>
    <n v="58.667891179999998"/>
    <n v="2.4444954658333331"/>
    <s v="Stores"/>
  </r>
  <r>
    <n v="1707"/>
    <s v="Terry"/>
    <s v="Brian"/>
    <x v="1699"/>
    <x v="1"/>
    <x v="22"/>
    <x v="13"/>
    <x v="12"/>
    <x v="16"/>
    <x v="0"/>
    <x v="1"/>
    <n v="40.063883599999997"/>
    <x v="1"/>
    <x v="1"/>
    <x v="1677"/>
    <x v="1"/>
    <x v="0"/>
    <n v="38.676595349999999"/>
    <n v="1.6115248062499998"/>
    <s v="Stores"/>
  </r>
  <r>
    <n v="1708"/>
    <s v="Block"/>
    <s v="Charles"/>
    <x v="1700"/>
    <x v="1"/>
    <x v="26"/>
    <x v="13"/>
    <x v="12"/>
    <x v="1"/>
    <x v="0"/>
    <x v="2"/>
    <n v="53.443513430000003"/>
    <x v="2"/>
    <x v="1"/>
    <x v="1678"/>
    <x v="1"/>
    <x v="4"/>
    <n v="129.54115619999999"/>
    <n v="5.3975481749999989"/>
    <s v="Stores"/>
  </r>
  <r>
    <n v="1709"/>
    <s v="Schultz"/>
    <s v="Freddie"/>
    <x v="1701"/>
    <x v="1"/>
    <x v="17"/>
    <x v="13"/>
    <x v="12"/>
    <x v="13"/>
    <x v="0"/>
    <x v="1"/>
    <n v="46.38593745"/>
    <x v="1"/>
    <x v="1"/>
    <x v="1679"/>
    <x v="1"/>
    <x v="1"/>
    <n v="87.960537950000003"/>
    <n v="3.6650224145833334"/>
    <s v="Stores"/>
  </r>
  <r>
    <n v="1710"/>
    <s v="Nero"/>
    <s v="Jeremy"/>
    <x v="1702"/>
    <x v="1"/>
    <x v="154"/>
    <x v="43"/>
    <x v="6"/>
    <x v="20"/>
    <x v="0"/>
    <x v="4"/>
    <n v="26.830262080000001"/>
    <x v="4"/>
    <x v="1"/>
    <x v="1680"/>
    <x v="1"/>
    <x v="0"/>
    <n v="0"/>
    <n v="0"/>
    <s v="Stores"/>
  </r>
  <r>
    <n v="1711"/>
    <s v="Heath"/>
    <s v="Shawn"/>
    <x v="1703"/>
    <x v="1"/>
    <x v="178"/>
    <x v="16"/>
    <x v="15"/>
    <x v="3"/>
    <x v="0"/>
    <x v="1"/>
    <n v="49.244109029999997"/>
    <x v="1"/>
    <x v="1"/>
    <x v="1681"/>
    <x v="1"/>
    <x v="4"/>
    <n v="132.25048380000001"/>
    <n v="5.5104368250000002"/>
    <s v="Stores"/>
  </r>
  <r>
    <n v="1712"/>
    <s v="Beverly"/>
    <s v="Susan"/>
    <x v="1704"/>
    <x v="0"/>
    <x v="8"/>
    <x v="16"/>
    <x v="15"/>
    <x v="8"/>
    <x v="0"/>
    <x v="4"/>
    <n v="22.395216510000001"/>
    <x v="4"/>
    <x v="1"/>
    <x v="1682"/>
    <x v="1"/>
    <x v="0"/>
    <n v="4.6861339190000004"/>
    <n v="0.19525557995833334"/>
    <s v="Stores"/>
  </r>
  <r>
    <n v="1713"/>
    <s v="Zamora"/>
    <s v="Elaine"/>
    <x v="1705"/>
    <x v="0"/>
    <x v="5"/>
    <x v="36"/>
    <x v="19"/>
    <x v="5"/>
    <x v="0"/>
    <x v="0"/>
    <n v="34.540417740000002"/>
    <x v="0"/>
    <x v="1"/>
    <x v="1683"/>
    <x v="1"/>
    <x v="0"/>
    <n v="15.68954941"/>
    <n v="0.65373122541666662"/>
    <s v="Stores"/>
  </r>
  <r>
    <n v="1714"/>
    <s v="Griffin"/>
    <s v="Rosendo"/>
    <x v="1706"/>
    <x v="1"/>
    <x v="199"/>
    <x v="13"/>
    <x v="12"/>
    <x v="24"/>
    <x v="0"/>
    <x v="0"/>
    <n v="36.160394799999999"/>
    <x v="0"/>
    <x v="1"/>
    <x v="1684"/>
    <x v="1"/>
    <x v="0"/>
    <n v="35.902395179999999"/>
    <n v="1.4959331325"/>
    <s v="Stores"/>
  </r>
  <r>
    <n v="1715"/>
    <s v="Thomas"/>
    <s v="Tammy"/>
    <x v="1707"/>
    <x v="0"/>
    <x v="2"/>
    <x v="36"/>
    <x v="19"/>
    <x v="2"/>
    <x v="0"/>
    <x v="0"/>
    <n v="31.699831660000001"/>
    <x v="0"/>
    <x v="1"/>
    <x v="1685"/>
    <x v="1"/>
    <x v="0"/>
    <n v="14.038078000000001"/>
    <n v="0.58491991666666665"/>
    <s v="Stores"/>
  </r>
  <r>
    <n v="1716"/>
    <s v="Smith"/>
    <s v="Wesley"/>
    <x v="1708"/>
    <x v="1"/>
    <x v="7"/>
    <x v="16"/>
    <x v="15"/>
    <x v="7"/>
    <x v="0"/>
    <x v="0"/>
    <n v="36.954131160000003"/>
    <x v="0"/>
    <x v="0"/>
    <x v="1686"/>
    <x v="0"/>
    <x v="0"/>
    <n v="0"/>
    <n v="0"/>
    <s v="Stores"/>
  </r>
  <r>
    <n v="1717"/>
    <s v="Warner"/>
    <s v="Sallie"/>
    <x v="1709"/>
    <x v="0"/>
    <x v="98"/>
    <x v="16"/>
    <x v="15"/>
    <x v="13"/>
    <x v="0"/>
    <x v="1"/>
    <n v="48.726217669999997"/>
    <x v="1"/>
    <x v="1"/>
    <x v="1687"/>
    <x v="1"/>
    <x v="1"/>
    <n v="93.454871130000001"/>
    <n v="3.8939529637500003"/>
    <s v="Stores"/>
  </r>
  <r>
    <n v="1718"/>
    <s v="Gray"/>
    <s v="Bonnie"/>
    <x v="1710"/>
    <x v="0"/>
    <x v="36"/>
    <x v="16"/>
    <x v="15"/>
    <x v="22"/>
    <x v="0"/>
    <x v="2"/>
    <n v="50.039645659999998"/>
    <x v="2"/>
    <x v="1"/>
    <x v="1688"/>
    <x v="1"/>
    <x v="1"/>
    <n v="80.847166979999997"/>
    <n v="3.3686319574999994"/>
    <s v="Stores"/>
  </r>
  <r>
    <n v="1719"/>
    <s v="Brown"/>
    <s v="James"/>
    <x v="833"/>
    <x v="1"/>
    <x v="5"/>
    <x v="5"/>
    <x v="0"/>
    <x v="5"/>
    <x v="0"/>
    <x v="2"/>
    <n v="51.797847539999999"/>
    <x v="2"/>
    <x v="1"/>
    <x v="1689"/>
    <x v="1"/>
    <x v="2"/>
    <n v="72.054344659999998"/>
    <n v="3.0022643608333333"/>
    <s v="Stores"/>
  </r>
  <r>
    <n v="1720"/>
    <s v="Stevenson"/>
    <s v="Bebe"/>
    <x v="1711"/>
    <x v="0"/>
    <x v="7"/>
    <x v="16"/>
    <x v="15"/>
    <x v="7"/>
    <x v="0"/>
    <x v="0"/>
    <n v="35.528663829999999"/>
    <x v="0"/>
    <x v="0"/>
    <x v="1690"/>
    <x v="0"/>
    <x v="2"/>
    <n v="48.033926119999997"/>
    <n v="2.0014135883333335"/>
    <s v="Stores"/>
  </r>
  <r>
    <n v="1721"/>
    <s v="Tijerina"/>
    <s v="Jerry"/>
    <x v="1712"/>
    <x v="1"/>
    <x v="106"/>
    <x v="16"/>
    <x v="15"/>
    <x v="13"/>
    <x v="0"/>
    <x v="0"/>
    <n v="34.919666079999999"/>
    <x v="0"/>
    <x v="0"/>
    <x v="1691"/>
    <x v="0"/>
    <x v="0"/>
    <n v="13.59300753"/>
    <n v="0.56637531374999994"/>
    <s v="Stores"/>
  </r>
  <r>
    <n v="1722"/>
    <s v="Fanning"/>
    <s v="Roy"/>
    <x v="1713"/>
    <x v="1"/>
    <x v="3"/>
    <x v="16"/>
    <x v="15"/>
    <x v="3"/>
    <x v="0"/>
    <x v="0"/>
    <n v="30.968621200000001"/>
    <x v="0"/>
    <x v="1"/>
    <x v="1692"/>
    <x v="1"/>
    <x v="0"/>
    <n v="26.614728199999998"/>
    <n v="1.1089470083333333"/>
    <s v="Stores"/>
  </r>
  <r>
    <n v="1723"/>
    <s v="Vester"/>
    <s v="Kenneth"/>
    <x v="1714"/>
    <x v="1"/>
    <x v="167"/>
    <x v="13"/>
    <x v="12"/>
    <x v="37"/>
    <x v="0"/>
    <x v="2"/>
    <n v="57.429010689999998"/>
    <x v="2"/>
    <x v="1"/>
    <x v="1693"/>
    <x v="1"/>
    <x v="4"/>
    <n v="123.2358931"/>
    <n v="5.1348288791666672"/>
    <s v="Stores"/>
  </r>
  <r>
    <n v="1724"/>
    <s v="Bagwell"/>
    <s v="Kathy"/>
    <x v="1715"/>
    <x v="0"/>
    <x v="29"/>
    <x v="13"/>
    <x v="12"/>
    <x v="3"/>
    <x v="0"/>
    <x v="0"/>
    <n v="35.783433649999999"/>
    <x v="0"/>
    <x v="1"/>
    <x v="1694"/>
    <x v="1"/>
    <x v="2"/>
    <n v="44.732853370000001"/>
    <n v="1.8638688904166669"/>
    <s v="Stores"/>
  </r>
  <r>
    <n v="1725"/>
    <s v="Harding"/>
    <s v="Kimberly"/>
    <x v="1716"/>
    <x v="0"/>
    <x v="5"/>
    <x v="7"/>
    <x v="6"/>
    <x v="5"/>
    <x v="0"/>
    <x v="2"/>
    <n v="53.189737350000001"/>
    <x v="2"/>
    <x v="1"/>
    <x v="1695"/>
    <x v="1"/>
    <x v="1"/>
    <n v="105.15032600000001"/>
    <n v="4.3812635833333342"/>
    <s v="Stores"/>
  </r>
  <r>
    <n v="1726"/>
    <s v="Davis"/>
    <s v="John"/>
    <x v="1717"/>
    <x v="1"/>
    <x v="5"/>
    <x v="13"/>
    <x v="12"/>
    <x v="5"/>
    <x v="0"/>
    <x v="0"/>
    <n v="32.485476069999997"/>
    <x v="0"/>
    <x v="1"/>
    <x v="1696"/>
    <x v="1"/>
    <x v="0"/>
    <n v="37.81921981"/>
    <n v="1.5758008254166669"/>
    <s v="Stores"/>
  </r>
  <r>
    <n v="1727"/>
    <s v="Jackson"/>
    <s v="Peter"/>
    <x v="1718"/>
    <x v="1"/>
    <x v="13"/>
    <x v="13"/>
    <x v="12"/>
    <x v="10"/>
    <x v="0"/>
    <x v="1"/>
    <n v="47.651807050000002"/>
    <x v="1"/>
    <x v="1"/>
    <x v="1697"/>
    <x v="1"/>
    <x v="2"/>
    <n v="73.307042760000002"/>
    <n v="3.0544601150000004"/>
    <s v="Stores"/>
  </r>
  <r>
    <n v="1728"/>
    <s v="Hall"/>
    <s v="Katherine"/>
    <x v="1719"/>
    <x v="0"/>
    <x v="5"/>
    <x v="42"/>
    <x v="20"/>
    <x v="5"/>
    <x v="0"/>
    <x v="0"/>
    <n v="38.665349210000002"/>
    <x v="0"/>
    <x v="1"/>
    <x v="1698"/>
    <x v="1"/>
    <x v="2"/>
    <n v="72.744204719999999"/>
    <n v="3.0310085299999998"/>
    <s v="Stores"/>
  </r>
  <r>
    <n v="1729"/>
    <s v="Arsenault"/>
    <s v="Rebecca"/>
    <x v="1720"/>
    <x v="0"/>
    <x v="42"/>
    <x v="13"/>
    <x v="12"/>
    <x v="13"/>
    <x v="0"/>
    <x v="1"/>
    <n v="43.960635590000003"/>
    <x v="1"/>
    <x v="1"/>
    <x v="1699"/>
    <x v="1"/>
    <x v="2"/>
    <n v="71.612143320000001"/>
    <n v="2.9838393050000001"/>
    <s v="Stores"/>
  </r>
  <r>
    <n v="1730"/>
    <s v="Rodriguez"/>
    <s v="Mary"/>
    <x v="1721"/>
    <x v="0"/>
    <x v="3"/>
    <x v="16"/>
    <x v="15"/>
    <x v="3"/>
    <x v="0"/>
    <x v="0"/>
    <n v="34.103023350000001"/>
    <x v="0"/>
    <x v="1"/>
    <x v="1700"/>
    <x v="1"/>
    <x v="0"/>
    <n v="9.6950151719999997"/>
    <n v="0.40395896549999993"/>
    <s v="Stores"/>
  </r>
  <r>
    <n v="1731"/>
    <s v="Short"/>
    <s v="Ben"/>
    <x v="1722"/>
    <x v="1"/>
    <x v="167"/>
    <x v="16"/>
    <x v="15"/>
    <x v="37"/>
    <x v="0"/>
    <x v="1"/>
    <n v="43.759036999999999"/>
    <x v="1"/>
    <x v="1"/>
    <x v="1701"/>
    <x v="1"/>
    <x v="0"/>
    <n v="28.830330379999999"/>
    <n v="1.2012637658333332"/>
    <s v="Stores"/>
  </r>
  <r>
    <n v="1732"/>
    <s v="Maldonado"/>
    <s v="Gerald"/>
    <x v="1723"/>
    <x v="1"/>
    <x v="35"/>
    <x v="27"/>
    <x v="15"/>
    <x v="6"/>
    <x v="0"/>
    <x v="0"/>
    <n v="38.210097320000003"/>
    <x v="0"/>
    <x v="1"/>
    <x v="1702"/>
    <x v="1"/>
    <x v="0"/>
    <n v="8.1137613569999996"/>
    <n v="0.33807338987500002"/>
    <s v="Stores"/>
  </r>
  <r>
    <n v="1733"/>
    <s v="Hayes"/>
    <s v="Charles"/>
    <x v="1724"/>
    <x v="1"/>
    <x v="76"/>
    <x v="16"/>
    <x v="15"/>
    <x v="1"/>
    <x v="0"/>
    <x v="1"/>
    <n v="47.167931170000003"/>
    <x v="1"/>
    <x v="1"/>
    <x v="1703"/>
    <x v="1"/>
    <x v="2"/>
    <n v="62.680827899999997"/>
    <n v="2.6117011624999997"/>
    <s v="Stores"/>
  </r>
  <r>
    <n v="1734"/>
    <s v="Morris"/>
    <s v="Eileen"/>
    <x v="1725"/>
    <x v="0"/>
    <x v="5"/>
    <x v="43"/>
    <x v="6"/>
    <x v="5"/>
    <x v="0"/>
    <x v="0"/>
    <n v="32.139744710000002"/>
    <x v="0"/>
    <x v="1"/>
    <x v="1704"/>
    <x v="1"/>
    <x v="0"/>
    <n v="0"/>
    <n v="0"/>
    <s v="Stores"/>
  </r>
  <r>
    <n v="1735"/>
    <s v="Anderson"/>
    <s v="Alton"/>
    <x v="1726"/>
    <x v="1"/>
    <x v="4"/>
    <x v="43"/>
    <x v="6"/>
    <x v="4"/>
    <x v="0"/>
    <x v="1"/>
    <n v="44.474731089999999"/>
    <x v="1"/>
    <x v="1"/>
    <x v="1705"/>
    <x v="1"/>
    <x v="1"/>
    <n v="83.540491000000003"/>
    <n v="3.4808537916666671"/>
    <s v="Stores"/>
  </r>
  <r>
    <n v="1736"/>
    <s v="Jordan"/>
    <s v="George"/>
    <x v="1727"/>
    <x v="1"/>
    <x v="5"/>
    <x v="26"/>
    <x v="17"/>
    <x v="5"/>
    <x v="0"/>
    <x v="1"/>
    <n v="45.446439269999999"/>
    <x v="1"/>
    <x v="0"/>
    <x v="1706"/>
    <x v="0"/>
    <x v="2"/>
    <n v="48.778474260000003"/>
    <n v="2.0324364275"/>
    <s v="Stores"/>
  </r>
  <r>
    <n v="1737"/>
    <s v="Johnson"/>
    <s v="Tracy"/>
    <x v="1728"/>
    <x v="0"/>
    <x v="4"/>
    <x v="13"/>
    <x v="12"/>
    <x v="4"/>
    <x v="0"/>
    <x v="0"/>
    <n v="35.753490720000002"/>
    <x v="0"/>
    <x v="1"/>
    <x v="1707"/>
    <x v="1"/>
    <x v="0"/>
    <n v="38.482224289999998"/>
    <n v="1.6034260120833332"/>
    <s v="Stores"/>
  </r>
  <r>
    <n v="1738"/>
    <s v="Lowery"/>
    <s v="Agnes"/>
    <x v="1729"/>
    <x v="0"/>
    <x v="17"/>
    <x v="13"/>
    <x v="12"/>
    <x v="13"/>
    <x v="0"/>
    <x v="1"/>
    <n v="48.66005036"/>
    <x v="1"/>
    <x v="1"/>
    <x v="1708"/>
    <x v="1"/>
    <x v="1"/>
    <n v="110.81492660000001"/>
    <n v="4.6172886083333333"/>
    <s v="Stores"/>
  </r>
  <r>
    <n v="1739"/>
    <s v="Tarver"/>
    <s v="Adam"/>
    <x v="1730"/>
    <x v="1"/>
    <x v="88"/>
    <x v="16"/>
    <x v="15"/>
    <x v="7"/>
    <x v="0"/>
    <x v="1"/>
    <n v="48.057662819999997"/>
    <x v="1"/>
    <x v="1"/>
    <x v="1709"/>
    <x v="1"/>
    <x v="1"/>
    <n v="95.983717760000005"/>
    <n v="3.9993215733333334"/>
    <s v="Stores"/>
  </r>
  <r>
    <n v="1740"/>
    <s v="Sherman"/>
    <s v="Edward"/>
    <x v="1731"/>
    <x v="1"/>
    <x v="0"/>
    <x v="5"/>
    <x v="0"/>
    <x v="0"/>
    <x v="0"/>
    <x v="0"/>
    <n v="36.142815640000002"/>
    <x v="0"/>
    <x v="0"/>
    <x v="1710"/>
    <x v="0"/>
    <x v="0"/>
    <n v="19.218381770000001"/>
    <n v="0.80076590708333339"/>
    <s v="Stores"/>
  </r>
  <r>
    <n v="1741"/>
    <s v="Lutes"/>
    <s v="Tony"/>
    <x v="1732"/>
    <x v="1"/>
    <x v="5"/>
    <x v="27"/>
    <x v="15"/>
    <x v="5"/>
    <x v="0"/>
    <x v="2"/>
    <n v="56.668919099999997"/>
    <x v="2"/>
    <x v="1"/>
    <x v="1711"/>
    <x v="1"/>
    <x v="1"/>
    <n v="94.812272489999998"/>
    <n v="3.9505113537500001"/>
    <s v="Stores"/>
  </r>
  <r>
    <n v="1742"/>
    <s v="Goering"/>
    <s v="Christopher"/>
    <x v="1733"/>
    <x v="1"/>
    <x v="72"/>
    <x v="16"/>
    <x v="15"/>
    <x v="3"/>
    <x v="0"/>
    <x v="1"/>
    <n v="42.520358190000003"/>
    <x v="1"/>
    <x v="1"/>
    <x v="1712"/>
    <x v="1"/>
    <x v="0"/>
    <n v="3.1836466830000001"/>
    <n v="0.132651945125"/>
    <s v="Stores"/>
  </r>
  <r>
    <n v="1743"/>
    <s v="Ahmed"/>
    <s v="Danielle"/>
    <x v="1734"/>
    <x v="0"/>
    <x v="76"/>
    <x v="16"/>
    <x v="15"/>
    <x v="1"/>
    <x v="0"/>
    <x v="1"/>
    <n v="42.898722890000002"/>
    <x v="1"/>
    <x v="0"/>
    <x v="1713"/>
    <x v="0"/>
    <x v="0"/>
    <n v="28.180414979999998"/>
    <n v="1.1741839574999999"/>
    <s v="Stores"/>
  </r>
  <r>
    <n v="1744"/>
    <s v="Borunda"/>
    <s v="Carly"/>
    <x v="1735"/>
    <x v="0"/>
    <x v="2"/>
    <x v="13"/>
    <x v="12"/>
    <x v="2"/>
    <x v="0"/>
    <x v="1"/>
    <n v="46.535118019999999"/>
    <x v="1"/>
    <x v="0"/>
    <x v="1714"/>
    <x v="0"/>
    <x v="2"/>
    <n v="40.727082780000003"/>
    <n v="1.6969617825000003"/>
    <s v="Stores"/>
  </r>
  <r>
    <n v="1745"/>
    <s v="Jones"/>
    <s v="Herman"/>
    <x v="1736"/>
    <x v="1"/>
    <x v="5"/>
    <x v="36"/>
    <x v="19"/>
    <x v="5"/>
    <x v="0"/>
    <x v="4"/>
    <n v="29.13863993"/>
    <x v="4"/>
    <x v="1"/>
    <x v="1715"/>
    <x v="1"/>
    <x v="0"/>
    <n v="1.8547396679999999"/>
    <n v="7.72808195E-2"/>
    <s v="Stores"/>
  </r>
  <r>
    <n v="1746"/>
    <s v="Barden"/>
    <s v="Phillip"/>
    <x v="1737"/>
    <x v="1"/>
    <x v="5"/>
    <x v="7"/>
    <x v="6"/>
    <x v="5"/>
    <x v="0"/>
    <x v="2"/>
    <n v="53.514074180000001"/>
    <x v="2"/>
    <x v="1"/>
    <x v="1716"/>
    <x v="1"/>
    <x v="4"/>
    <n v="120.79524019999999"/>
    <n v="5.0331350083333328"/>
    <s v="Stores"/>
  </r>
  <r>
    <n v="1747"/>
    <s v="Morgan"/>
    <s v="Brian"/>
    <x v="1738"/>
    <x v="1"/>
    <x v="27"/>
    <x v="13"/>
    <x v="12"/>
    <x v="19"/>
    <x v="0"/>
    <x v="0"/>
    <n v="35.569554150000002"/>
    <x v="0"/>
    <x v="1"/>
    <x v="1717"/>
    <x v="1"/>
    <x v="0"/>
    <n v="16.387918280000001"/>
    <n v="0.68282992833333334"/>
    <s v="Stores"/>
  </r>
  <r>
    <n v="1748"/>
    <s v="Luna"/>
    <s v="Ellen"/>
    <x v="1739"/>
    <x v="0"/>
    <x v="43"/>
    <x v="13"/>
    <x v="12"/>
    <x v="13"/>
    <x v="0"/>
    <x v="1"/>
    <n v="43.820880080000002"/>
    <x v="1"/>
    <x v="1"/>
    <x v="1718"/>
    <x v="1"/>
    <x v="4"/>
    <n v="141.7715129"/>
    <n v="5.9071463708333338"/>
    <s v="Stores"/>
  </r>
  <r>
    <n v="1749"/>
    <s v="Clay"/>
    <s v="Chris"/>
    <x v="1740"/>
    <x v="1"/>
    <x v="72"/>
    <x v="13"/>
    <x v="12"/>
    <x v="3"/>
    <x v="0"/>
    <x v="1"/>
    <n v="46.173949870000001"/>
    <x v="1"/>
    <x v="1"/>
    <x v="1719"/>
    <x v="1"/>
    <x v="1"/>
    <n v="99.764493889999997"/>
    <n v="4.1568539120833332"/>
    <s v="Stores"/>
  </r>
  <r>
    <n v="1750"/>
    <s v="Emmanuel"/>
    <s v="Erin"/>
    <x v="1741"/>
    <x v="0"/>
    <x v="7"/>
    <x v="16"/>
    <x v="15"/>
    <x v="7"/>
    <x v="0"/>
    <x v="4"/>
    <n v="26.61721713"/>
    <x v="4"/>
    <x v="1"/>
    <x v="1720"/>
    <x v="1"/>
    <x v="0"/>
    <n v="0"/>
    <n v="0"/>
    <s v="Stores"/>
  </r>
  <r>
    <n v="1751"/>
    <s v="Stover"/>
    <s v="Debra"/>
    <x v="1742"/>
    <x v="0"/>
    <x v="200"/>
    <x v="13"/>
    <x v="12"/>
    <x v="13"/>
    <x v="0"/>
    <x v="1"/>
    <n v="43.426120079999997"/>
    <x v="1"/>
    <x v="1"/>
    <x v="1721"/>
    <x v="1"/>
    <x v="0"/>
    <n v="35.660758979999997"/>
    <n v="1.4858649574999998"/>
    <s v="Stores"/>
  </r>
  <r>
    <n v="1752"/>
    <s v="Cuthbertson"/>
    <s v="Elizabeth"/>
    <x v="1743"/>
    <x v="0"/>
    <x v="30"/>
    <x v="13"/>
    <x v="12"/>
    <x v="20"/>
    <x v="0"/>
    <x v="0"/>
    <n v="39.072466769999998"/>
    <x v="0"/>
    <x v="1"/>
    <x v="1722"/>
    <x v="1"/>
    <x v="0"/>
    <n v="6.2643219849999996"/>
    <n v="0.26101341604166667"/>
    <s v="Stores"/>
  </r>
  <r>
    <n v="1753"/>
    <s v="Truax"/>
    <s v="Donna"/>
    <x v="1744"/>
    <x v="0"/>
    <x v="5"/>
    <x v="7"/>
    <x v="6"/>
    <x v="5"/>
    <x v="0"/>
    <x v="0"/>
    <n v="39.82486591"/>
    <x v="0"/>
    <x v="1"/>
    <x v="1723"/>
    <x v="1"/>
    <x v="2"/>
    <n v="62.74821652"/>
    <n v="2.6145090216666667"/>
    <s v="Stores"/>
  </r>
  <r>
    <n v="1754"/>
    <s v="Floyd"/>
    <s v="Billy"/>
    <x v="1745"/>
    <x v="1"/>
    <x v="30"/>
    <x v="16"/>
    <x v="15"/>
    <x v="20"/>
    <x v="0"/>
    <x v="4"/>
    <n v="26.389074359999999"/>
    <x v="4"/>
    <x v="1"/>
    <x v="1724"/>
    <x v="1"/>
    <x v="0"/>
    <n v="0"/>
    <n v="0"/>
    <s v="Stores"/>
  </r>
  <r>
    <n v="1755"/>
    <s v="Koonce"/>
    <s v="John"/>
    <x v="1746"/>
    <x v="1"/>
    <x v="4"/>
    <x v="16"/>
    <x v="15"/>
    <x v="4"/>
    <x v="0"/>
    <x v="1"/>
    <n v="44.142890360000003"/>
    <x v="1"/>
    <x v="1"/>
    <x v="1725"/>
    <x v="1"/>
    <x v="1"/>
    <n v="91.657992609999994"/>
    <n v="3.8190830254166666"/>
    <s v="Stores"/>
  </r>
  <r>
    <n v="1756"/>
    <s v="Wall"/>
    <s v="Patricia"/>
    <x v="1747"/>
    <x v="0"/>
    <x v="91"/>
    <x v="16"/>
    <x v="15"/>
    <x v="25"/>
    <x v="0"/>
    <x v="4"/>
    <n v="29.043123850000001"/>
    <x v="4"/>
    <x v="1"/>
    <x v="1726"/>
    <x v="1"/>
    <x v="0"/>
    <n v="21.200882610000001"/>
    <n v="0.88337010874999999"/>
    <s v="Stores"/>
  </r>
  <r>
    <n v="1757"/>
    <s v="Eddy"/>
    <s v="Donnie"/>
    <x v="1748"/>
    <x v="0"/>
    <x v="11"/>
    <x v="16"/>
    <x v="15"/>
    <x v="1"/>
    <x v="0"/>
    <x v="0"/>
    <n v="39.100485859999999"/>
    <x v="0"/>
    <x v="1"/>
    <x v="1727"/>
    <x v="1"/>
    <x v="4"/>
    <n v="134.4778384"/>
    <n v="5.6032432666666665"/>
    <s v="Stores"/>
  </r>
  <r>
    <n v="1758"/>
    <s v="Pimentel"/>
    <s v="Bernadine"/>
    <x v="1749"/>
    <x v="0"/>
    <x v="60"/>
    <x v="27"/>
    <x v="15"/>
    <x v="27"/>
    <x v="0"/>
    <x v="1"/>
    <n v="40.460217360000001"/>
    <x v="1"/>
    <x v="1"/>
    <x v="1728"/>
    <x v="1"/>
    <x v="2"/>
    <n v="56.97847282"/>
    <n v="2.3741030341666667"/>
    <s v="Stores"/>
  </r>
  <r>
    <n v="1759"/>
    <s v="Barnes"/>
    <s v="Janice"/>
    <x v="1750"/>
    <x v="0"/>
    <x v="3"/>
    <x v="13"/>
    <x v="12"/>
    <x v="3"/>
    <x v="0"/>
    <x v="0"/>
    <n v="39.557470309999999"/>
    <x v="0"/>
    <x v="1"/>
    <x v="1729"/>
    <x v="1"/>
    <x v="0"/>
    <n v="23.949321250000001"/>
    <n v="0.99788838541666669"/>
    <s v="Stores"/>
  </r>
  <r>
    <n v="1760"/>
    <s v="Prestwood"/>
    <s v="Elba"/>
    <x v="1751"/>
    <x v="0"/>
    <x v="16"/>
    <x v="13"/>
    <x v="12"/>
    <x v="12"/>
    <x v="0"/>
    <x v="2"/>
    <n v="51.356811460000003"/>
    <x v="2"/>
    <x v="1"/>
    <x v="1730"/>
    <x v="1"/>
    <x v="1"/>
    <n v="90.711621930000007"/>
    <n v="3.7796509137500007"/>
    <s v="Stores"/>
  </r>
  <r>
    <n v="1761"/>
    <s v="Foster"/>
    <s v="Phillip"/>
    <x v="1752"/>
    <x v="1"/>
    <x v="104"/>
    <x v="13"/>
    <x v="12"/>
    <x v="17"/>
    <x v="0"/>
    <x v="1"/>
    <n v="45.89519275"/>
    <x v="1"/>
    <x v="1"/>
    <x v="1731"/>
    <x v="1"/>
    <x v="2"/>
    <n v="56.607830110000002"/>
    <n v="2.3586595879166667"/>
    <s v="Stores"/>
  </r>
  <r>
    <n v="1762"/>
    <s v="Hooten"/>
    <s v="Audrey"/>
    <x v="1753"/>
    <x v="0"/>
    <x v="196"/>
    <x v="16"/>
    <x v="15"/>
    <x v="10"/>
    <x v="0"/>
    <x v="0"/>
    <n v="35.895265999999999"/>
    <x v="0"/>
    <x v="1"/>
    <x v="1732"/>
    <x v="1"/>
    <x v="2"/>
    <n v="78.693735419999996"/>
    <n v="3.2789056424999998"/>
    <s v="Stores"/>
  </r>
  <r>
    <n v="1763"/>
    <s v="Thomas"/>
    <s v="John"/>
    <x v="1754"/>
    <x v="1"/>
    <x v="60"/>
    <x v="36"/>
    <x v="19"/>
    <x v="27"/>
    <x v="0"/>
    <x v="1"/>
    <n v="48.960225379999997"/>
    <x v="1"/>
    <x v="1"/>
    <x v="1733"/>
    <x v="1"/>
    <x v="2"/>
    <n v="72.827602529999993"/>
    <n v="3.0344834387499993"/>
    <s v="Stores"/>
  </r>
  <r>
    <n v="1764"/>
    <s v="Washington"/>
    <s v="Thomas"/>
    <x v="1755"/>
    <x v="1"/>
    <x v="5"/>
    <x v="7"/>
    <x v="6"/>
    <x v="5"/>
    <x v="0"/>
    <x v="1"/>
    <n v="47.667562709999999"/>
    <x v="1"/>
    <x v="1"/>
    <x v="1734"/>
    <x v="1"/>
    <x v="2"/>
    <n v="58.476644120000003"/>
    <n v="2.4365268383333336"/>
    <s v="Stores"/>
  </r>
  <r>
    <n v="1765"/>
    <s v="Webb"/>
    <s v="Antonio"/>
    <x v="1756"/>
    <x v="1"/>
    <x v="201"/>
    <x v="13"/>
    <x v="12"/>
    <x v="20"/>
    <x v="0"/>
    <x v="2"/>
    <n v="50.94080357"/>
    <x v="2"/>
    <x v="1"/>
    <x v="1735"/>
    <x v="1"/>
    <x v="4"/>
    <n v="141.5249949"/>
    <n v="5.8968747874999998"/>
    <s v="Stores"/>
  </r>
  <r>
    <n v="1766"/>
    <s v="Warren"/>
    <s v="Josefina"/>
    <x v="1757"/>
    <x v="0"/>
    <x v="3"/>
    <x v="13"/>
    <x v="12"/>
    <x v="3"/>
    <x v="0"/>
    <x v="1"/>
    <n v="44.242239980000001"/>
    <x v="1"/>
    <x v="1"/>
    <x v="1736"/>
    <x v="1"/>
    <x v="0"/>
    <n v="29.294196469999999"/>
    <n v="1.2205915195833335"/>
    <s v="Stores"/>
  </r>
  <r>
    <n v="1767"/>
    <s v="Young"/>
    <s v="Gabriel"/>
    <x v="1758"/>
    <x v="1"/>
    <x v="5"/>
    <x v="5"/>
    <x v="0"/>
    <x v="5"/>
    <x v="0"/>
    <x v="0"/>
    <n v="35.941217330000001"/>
    <x v="0"/>
    <x v="1"/>
    <x v="1737"/>
    <x v="1"/>
    <x v="2"/>
    <n v="49.320265769999999"/>
    <n v="2.0550110737500003"/>
    <s v="Stores"/>
  </r>
  <r>
    <n v="1768"/>
    <s v="Cummings"/>
    <s v="Joseph"/>
    <x v="1759"/>
    <x v="1"/>
    <x v="63"/>
    <x v="26"/>
    <x v="17"/>
    <x v="29"/>
    <x v="0"/>
    <x v="4"/>
    <n v="28.343288579999999"/>
    <x v="4"/>
    <x v="1"/>
    <x v="1738"/>
    <x v="1"/>
    <x v="0"/>
    <n v="0"/>
    <n v="0"/>
    <s v="Stores"/>
  </r>
  <r>
    <n v="1769"/>
    <s v="Nguyen"/>
    <s v="Jerry"/>
    <x v="1760"/>
    <x v="1"/>
    <x v="49"/>
    <x v="42"/>
    <x v="20"/>
    <x v="12"/>
    <x v="0"/>
    <x v="4"/>
    <n v="26.81017924"/>
    <x v="4"/>
    <x v="1"/>
    <x v="1739"/>
    <x v="1"/>
    <x v="0"/>
    <n v="0"/>
    <n v="0"/>
    <s v="Stores"/>
  </r>
  <r>
    <n v="1770"/>
    <s v="Rice"/>
    <s v="Joseph"/>
    <x v="1761"/>
    <x v="1"/>
    <x v="5"/>
    <x v="13"/>
    <x v="12"/>
    <x v="5"/>
    <x v="0"/>
    <x v="1"/>
    <n v="44.887065409999998"/>
    <x v="1"/>
    <x v="1"/>
    <x v="1740"/>
    <x v="1"/>
    <x v="0"/>
    <n v="39.158521229999998"/>
    <n v="1.63160505125"/>
    <s v="Stores"/>
  </r>
  <r>
    <n v="1771"/>
    <s v="Bailey"/>
    <s v="Phillip"/>
    <x v="1762"/>
    <x v="1"/>
    <x v="20"/>
    <x v="27"/>
    <x v="15"/>
    <x v="14"/>
    <x v="0"/>
    <x v="2"/>
    <n v="58.104226320000002"/>
    <x v="2"/>
    <x v="1"/>
    <x v="1741"/>
    <x v="1"/>
    <x v="4"/>
    <n v="157.60807990000001"/>
    <n v="6.567003329166667"/>
    <s v="Stores"/>
  </r>
  <r>
    <n v="1772"/>
    <s v="Gay"/>
    <s v="Santos"/>
    <x v="1763"/>
    <x v="0"/>
    <x v="3"/>
    <x v="13"/>
    <x v="12"/>
    <x v="3"/>
    <x v="0"/>
    <x v="4"/>
    <n v="28.48464645"/>
    <x v="4"/>
    <x v="1"/>
    <x v="1742"/>
    <x v="1"/>
    <x v="0"/>
    <n v="24.70959908"/>
    <n v="1.0295666283333333"/>
    <s v="Stores"/>
  </r>
  <r>
    <n v="1773"/>
    <s v="Santillan"/>
    <s v="Ramon"/>
    <x v="1764"/>
    <x v="1"/>
    <x v="106"/>
    <x v="16"/>
    <x v="15"/>
    <x v="13"/>
    <x v="0"/>
    <x v="2"/>
    <n v="56.733387139999998"/>
    <x v="2"/>
    <x v="1"/>
    <x v="1743"/>
    <x v="1"/>
    <x v="1"/>
    <n v="88.749700140000002"/>
    <n v="3.6979041724999999"/>
    <s v="Stores"/>
  </r>
  <r>
    <n v="1774"/>
    <s v="Gaddis"/>
    <s v="William"/>
    <x v="1765"/>
    <x v="1"/>
    <x v="23"/>
    <x v="42"/>
    <x v="20"/>
    <x v="17"/>
    <x v="0"/>
    <x v="0"/>
    <n v="33.842080350000003"/>
    <x v="0"/>
    <x v="1"/>
    <x v="1744"/>
    <x v="1"/>
    <x v="0"/>
    <n v="0"/>
    <n v="0"/>
    <s v="Stores"/>
  </r>
  <r>
    <n v="1775"/>
    <s v="Millette"/>
    <s v="James"/>
    <x v="1766"/>
    <x v="1"/>
    <x v="5"/>
    <x v="42"/>
    <x v="20"/>
    <x v="5"/>
    <x v="0"/>
    <x v="0"/>
    <n v="34.622058440000004"/>
    <x v="0"/>
    <x v="0"/>
    <x v="1745"/>
    <x v="0"/>
    <x v="0"/>
    <n v="8.0170582620000008"/>
    <n v="0.33404409425000003"/>
    <s v="Stores"/>
  </r>
  <r>
    <n v="1776"/>
    <s v="Jones"/>
    <s v="John"/>
    <x v="619"/>
    <x v="1"/>
    <x v="5"/>
    <x v="43"/>
    <x v="6"/>
    <x v="5"/>
    <x v="0"/>
    <x v="0"/>
    <n v="38.715820180000001"/>
    <x v="0"/>
    <x v="0"/>
    <x v="1746"/>
    <x v="0"/>
    <x v="2"/>
    <n v="40.851824649999998"/>
    <n v="1.7021593604166665"/>
    <s v="Stores"/>
  </r>
  <r>
    <n v="1777"/>
    <s v="Ross"/>
    <s v="Ruth"/>
    <x v="1767"/>
    <x v="0"/>
    <x v="15"/>
    <x v="16"/>
    <x v="15"/>
    <x v="10"/>
    <x v="0"/>
    <x v="4"/>
    <n v="27.367206280000001"/>
    <x v="4"/>
    <x v="0"/>
    <x v="1747"/>
    <x v="0"/>
    <x v="0"/>
    <n v="0"/>
    <n v="0"/>
    <s v="Stores"/>
  </r>
  <r>
    <n v="1778"/>
    <s v="Rosen"/>
    <s v="Alison"/>
    <x v="1768"/>
    <x v="0"/>
    <x v="76"/>
    <x v="13"/>
    <x v="12"/>
    <x v="1"/>
    <x v="0"/>
    <x v="2"/>
    <n v="54.008138029999998"/>
    <x v="2"/>
    <x v="1"/>
    <x v="1748"/>
    <x v="1"/>
    <x v="4"/>
    <n v="124.33064469999999"/>
    <n v="5.1804435291666664"/>
    <s v="Stores"/>
  </r>
  <r>
    <n v="1779"/>
    <s v="Roe"/>
    <s v="Mary"/>
    <x v="1769"/>
    <x v="0"/>
    <x v="0"/>
    <x v="13"/>
    <x v="12"/>
    <x v="0"/>
    <x v="0"/>
    <x v="0"/>
    <n v="33.438948879999998"/>
    <x v="0"/>
    <x v="1"/>
    <x v="1749"/>
    <x v="1"/>
    <x v="0"/>
    <n v="16.702137709999999"/>
    <n v="0.69592240458333321"/>
    <s v="Stores"/>
  </r>
  <r>
    <n v="1780"/>
    <s v="Ford"/>
    <s v="Carol"/>
    <x v="1770"/>
    <x v="0"/>
    <x v="5"/>
    <x v="26"/>
    <x v="17"/>
    <x v="5"/>
    <x v="0"/>
    <x v="1"/>
    <n v="44.103308339999998"/>
    <x v="1"/>
    <x v="0"/>
    <x v="1750"/>
    <x v="0"/>
    <x v="2"/>
    <n v="52.963553779999998"/>
    <n v="2.2068147408333334"/>
    <s v="Stores"/>
  </r>
  <r>
    <n v="1781"/>
    <s v="Oquinn"/>
    <s v="Geneva"/>
    <x v="1771"/>
    <x v="0"/>
    <x v="5"/>
    <x v="27"/>
    <x v="15"/>
    <x v="5"/>
    <x v="0"/>
    <x v="1"/>
    <n v="43.873349810000001"/>
    <x v="1"/>
    <x v="1"/>
    <x v="1751"/>
    <x v="1"/>
    <x v="2"/>
    <n v="79.965337469999994"/>
    <n v="3.3318890612499996"/>
    <s v="Stores"/>
  </r>
  <r>
    <n v="1782"/>
    <s v="Martin"/>
    <s v="Todd"/>
    <x v="1772"/>
    <x v="1"/>
    <x v="0"/>
    <x v="13"/>
    <x v="12"/>
    <x v="0"/>
    <x v="0"/>
    <x v="2"/>
    <n v="52.593394340000003"/>
    <x v="2"/>
    <x v="1"/>
    <x v="1752"/>
    <x v="1"/>
    <x v="1"/>
    <n v="104.7956181"/>
    <n v="4.3664840874999999"/>
    <s v="Stores"/>
  </r>
  <r>
    <n v="1783"/>
    <s v="Alpert"/>
    <s v="Carol"/>
    <x v="1773"/>
    <x v="0"/>
    <x v="3"/>
    <x v="16"/>
    <x v="15"/>
    <x v="3"/>
    <x v="0"/>
    <x v="0"/>
    <n v="30.00857285"/>
    <x v="0"/>
    <x v="1"/>
    <x v="1753"/>
    <x v="1"/>
    <x v="0"/>
    <n v="0"/>
    <n v="0"/>
    <s v="Stores"/>
  </r>
  <r>
    <n v="1784"/>
    <s v="Goodrich"/>
    <s v="Heriberto"/>
    <x v="1774"/>
    <x v="1"/>
    <x v="3"/>
    <x v="16"/>
    <x v="15"/>
    <x v="3"/>
    <x v="0"/>
    <x v="2"/>
    <n v="51.682270770000002"/>
    <x v="2"/>
    <x v="1"/>
    <x v="1754"/>
    <x v="1"/>
    <x v="2"/>
    <n v="61.689501870000001"/>
    <n v="2.5703959112499999"/>
    <s v="Stores"/>
  </r>
  <r>
    <n v="1785"/>
    <s v="Ervin"/>
    <s v="Dallas"/>
    <x v="1775"/>
    <x v="1"/>
    <x v="15"/>
    <x v="13"/>
    <x v="12"/>
    <x v="10"/>
    <x v="0"/>
    <x v="0"/>
    <n v="39.1418094"/>
    <x v="0"/>
    <x v="1"/>
    <x v="1755"/>
    <x v="1"/>
    <x v="0"/>
    <n v="35.593571820000001"/>
    <n v="1.4830654925"/>
    <s v="Stores"/>
  </r>
  <r>
    <n v="1786"/>
    <s v="Dahl"/>
    <s v="Eva"/>
    <x v="1776"/>
    <x v="0"/>
    <x v="35"/>
    <x v="36"/>
    <x v="19"/>
    <x v="6"/>
    <x v="0"/>
    <x v="2"/>
    <n v="51.545252249999997"/>
    <x v="2"/>
    <x v="1"/>
    <x v="1756"/>
    <x v="1"/>
    <x v="4"/>
    <n v="133.63973910000001"/>
    <n v="5.5683224625000003"/>
    <s v="Stores"/>
  </r>
  <r>
    <n v="1787"/>
    <s v="Madison"/>
    <s v="Pamela"/>
    <x v="1777"/>
    <x v="0"/>
    <x v="5"/>
    <x v="36"/>
    <x v="19"/>
    <x v="5"/>
    <x v="0"/>
    <x v="0"/>
    <n v="39.326369030000002"/>
    <x v="0"/>
    <x v="1"/>
    <x v="1757"/>
    <x v="1"/>
    <x v="2"/>
    <n v="61.124629910000003"/>
    <n v="2.5468595795833333"/>
    <s v="Stores"/>
  </r>
  <r>
    <n v="1788"/>
    <s v="Johnson"/>
    <s v="Danielle"/>
    <x v="1778"/>
    <x v="0"/>
    <x v="5"/>
    <x v="5"/>
    <x v="0"/>
    <x v="5"/>
    <x v="0"/>
    <x v="0"/>
    <n v="32.964156899999999"/>
    <x v="0"/>
    <x v="1"/>
    <x v="1758"/>
    <x v="1"/>
    <x v="0"/>
    <n v="1.87773174"/>
    <n v="7.8238822499999999E-2"/>
    <s v="Stores"/>
  </r>
  <r>
    <n v="1789"/>
    <s v="Quimby"/>
    <s v="Louise"/>
    <x v="1779"/>
    <x v="0"/>
    <x v="3"/>
    <x v="16"/>
    <x v="15"/>
    <x v="3"/>
    <x v="0"/>
    <x v="0"/>
    <n v="31.276318620000001"/>
    <x v="0"/>
    <x v="1"/>
    <x v="1759"/>
    <x v="1"/>
    <x v="0"/>
    <n v="0"/>
    <n v="0"/>
    <s v="Stores"/>
  </r>
  <r>
    <n v="1790"/>
    <s v="Swindler"/>
    <s v="Deborah"/>
    <x v="1780"/>
    <x v="0"/>
    <x v="76"/>
    <x v="16"/>
    <x v="15"/>
    <x v="1"/>
    <x v="0"/>
    <x v="0"/>
    <n v="32.515361710000001"/>
    <x v="0"/>
    <x v="1"/>
    <x v="1760"/>
    <x v="1"/>
    <x v="0"/>
    <n v="33.321816130000002"/>
    <n v="1.3884090054166667"/>
    <s v="Stores"/>
  </r>
  <r>
    <n v="1791"/>
    <s v="Zepeda"/>
    <s v="Chris"/>
    <x v="1781"/>
    <x v="1"/>
    <x v="58"/>
    <x v="16"/>
    <x v="15"/>
    <x v="18"/>
    <x v="0"/>
    <x v="0"/>
    <n v="36.718924389999998"/>
    <x v="0"/>
    <x v="0"/>
    <x v="1761"/>
    <x v="0"/>
    <x v="1"/>
    <n v="102.04967120000001"/>
    <n v="4.2520696333333339"/>
    <s v="Stores"/>
  </r>
  <r>
    <n v="1792"/>
    <s v="Rivera"/>
    <s v="Dorothy"/>
    <x v="1782"/>
    <x v="0"/>
    <x v="3"/>
    <x v="16"/>
    <x v="15"/>
    <x v="3"/>
    <x v="0"/>
    <x v="4"/>
    <n v="21.706418490000001"/>
    <x v="4"/>
    <x v="1"/>
    <x v="1762"/>
    <x v="1"/>
    <x v="0"/>
    <n v="0"/>
    <n v="0"/>
    <s v="Stores"/>
  </r>
  <r>
    <n v="1793"/>
    <s v="Forrest"/>
    <s v="John"/>
    <x v="1783"/>
    <x v="1"/>
    <x v="12"/>
    <x v="36"/>
    <x v="19"/>
    <x v="9"/>
    <x v="0"/>
    <x v="1"/>
    <n v="42.637725510000003"/>
    <x v="1"/>
    <x v="1"/>
    <x v="1763"/>
    <x v="1"/>
    <x v="2"/>
    <n v="48.221206639999998"/>
    <n v="2.0092169433333336"/>
    <s v="Stores"/>
  </r>
  <r>
    <n v="1794"/>
    <s v="Rowe"/>
    <s v="Salvador"/>
    <x v="1784"/>
    <x v="1"/>
    <x v="107"/>
    <x v="43"/>
    <x v="6"/>
    <x v="17"/>
    <x v="0"/>
    <x v="1"/>
    <n v="40.132128559999998"/>
    <x v="1"/>
    <x v="1"/>
    <x v="1764"/>
    <x v="1"/>
    <x v="0"/>
    <n v="0"/>
    <n v="0"/>
    <s v="Stores"/>
  </r>
  <r>
    <n v="1795"/>
    <s v="Chavez"/>
    <s v="Lana"/>
    <x v="1785"/>
    <x v="0"/>
    <x v="5"/>
    <x v="13"/>
    <x v="12"/>
    <x v="5"/>
    <x v="0"/>
    <x v="4"/>
    <n v="29.29000332"/>
    <x v="4"/>
    <x v="1"/>
    <x v="1765"/>
    <x v="1"/>
    <x v="0"/>
    <n v="22.400628309999998"/>
    <n v="0.93335951291666652"/>
    <s v="Stores"/>
  </r>
  <r>
    <n v="1796"/>
    <s v="Rollins"/>
    <s v="Ezra"/>
    <x v="1786"/>
    <x v="1"/>
    <x v="5"/>
    <x v="7"/>
    <x v="6"/>
    <x v="5"/>
    <x v="0"/>
    <x v="0"/>
    <n v="37.662929480000003"/>
    <x v="0"/>
    <x v="1"/>
    <x v="1766"/>
    <x v="1"/>
    <x v="1"/>
    <n v="84.587579550000001"/>
    <n v="3.5244824812500002"/>
    <s v="Stores"/>
  </r>
  <r>
    <n v="1797"/>
    <s v="Carpenter"/>
    <s v="Herbert"/>
    <x v="1787"/>
    <x v="1"/>
    <x v="3"/>
    <x v="13"/>
    <x v="12"/>
    <x v="3"/>
    <x v="0"/>
    <x v="1"/>
    <n v="43.603065090000001"/>
    <x v="1"/>
    <x v="1"/>
    <x v="1767"/>
    <x v="1"/>
    <x v="2"/>
    <n v="62.341439649999998"/>
    <n v="2.5975599854166664"/>
    <s v="Stores"/>
  </r>
  <r>
    <n v="1798"/>
    <s v="Sieg"/>
    <s v="Jerry"/>
    <x v="1788"/>
    <x v="1"/>
    <x v="5"/>
    <x v="42"/>
    <x v="20"/>
    <x v="5"/>
    <x v="0"/>
    <x v="1"/>
    <n v="46.713243980000001"/>
    <x v="1"/>
    <x v="1"/>
    <x v="1768"/>
    <x v="1"/>
    <x v="1"/>
    <n v="98.201826600000004"/>
    <n v="4.0917427750000002"/>
    <s v="Stores"/>
  </r>
  <r>
    <n v="1799"/>
    <s v="Rhodes"/>
    <s v="Brian"/>
    <x v="1789"/>
    <x v="1"/>
    <x v="5"/>
    <x v="43"/>
    <x v="6"/>
    <x v="5"/>
    <x v="0"/>
    <x v="1"/>
    <n v="45.021353529999999"/>
    <x v="1"/>
    <x v="1"/>
    <x v="1769"/>
    <x v="1"/>
    <x v="0"/>
    <n v="25.050144029999998"/>
    <n v="1.04375600125"/>
    <s v="Stores"/>
  </r>
  <r>
    <n v="1800"/>
    <s v="Matthews"/>
    <s v="Deborah"/>
    <x v="1790"/>
    <x v="0"/>
    <x v="55"/>
    <x v="16"/>
    <x v="15"/>
    <x v="20"/>
    <x v="0"/>
    <x v="0"/>
    <n v="33.792955259999999"/>
    <x v="0"/>
    <x v="1"/>
    <x v="1770"/>
    <x v="1"/>
    <x v="0"/>
    <n v="11.918581830000001"/>
    <n v="0.49660757625000002"/>
    <s v="Stores"/>
  </r>
  <r>
    <n v="1801"/>
    <s v="Ross"/>
    <s v="Donna"/>
    <x v="1791"/>
    <x v="0"/>
    <x v="8"/>
    <x v="27"/>
    <x v="15"/>
    <x v="8"/>
    <x v="0"/>
    <x v="1"/>
    <n v="47.559274899999998"/>
    <x v="1"/>
    <x v="1"/>
    <x v="1771"/>
    <x v="1"/>
    <x v="2"/>
    <n v="65.331672859999998"/>
    <n v="2.7221530358333332"/>
    <s v="Stores"/>
  </r>
  <r>
    <n v="1802"/>
    <s v="Moffit"/>
    <s v="Claire"/>
    <x v="1792"/>
    <x v="0"/>
    <x v="22"/>
    <x v="42"/>
    <x v="20"/>
    <x v="16"/>
    <x v="0"/>
    <x v="0"/>
    <n v="36.814914479999999"/>
    <x v="0"/>
    <x v="0"/>
    <x v="1772"/>
    <x v="0"/>
    <x v="0"/>
    <n v="38.801096809999997"/>
    <n v="1.6167123670833334"/>
    <s v="Stores"/>
  </r>
  <r>
    <n v="1803"/>
    <s v="Chitty"/>
    <s v="Connie"/>
    <x v="1793"/>
    <x v="0"/>
    <x v="5"/>
    <x v="16"/>
    <x v="15"/>
    <x v="5"/>
    <x v="0"/>
    <x v="1"/>
    <n v="41.738120340000002"/>
    <x v="1"/>
    <x v="1"/>
    <x v="1773"/>
    <x v="1"/>
    <x v="0"/>
    <n v="37.86079273"/>
    <n v="1.5775330304166666"/>
    <s v="Stores"/>
  </r>
  <r>
    <n v="1804"/>
    <s v="Lane"/>
    <s v="Sharon"/>
    <x v="1794"/>
    <x v="0"/>
    <x v="5"/>
    <x v="16"/>
    <x v="15"/>
    <x v="5"/>
    <x v="0"/>
    <x v="0"/>
    <n v="39.095339539999998"/>
    <x v="0"/>
    <x v="1"/>
    <x v="1774"/>
    <x v="5"/>
    <x v="2"/>
    <n v="51.0674025"/>
    <n v="2.1278084375000001"/>
    <s v="Stores"/>
  </r>
  <r>
    <n v="1805"/>
    <s v="Esposito"/>
    <s v="Beverly"/>
    <x v="1795"/>
    <x v="0"/>
    <x v="5"/>
    <x v="7"/>
    <x v="6"/>
    <x v="5"/>
    <x v="0"/>
    <x v="1"/>
    <n v="48.123783209999999"/>
    <x v="1"/>
    <x v="0"/>
    <x v="1775"/>
    <x v="0"/>
    <x v="1"/>
    <n v="99.933909490000005"/>
    <n v="4.1639128954166669"/>
    <s v="Stores"/>
  </r>
  <r>
    <n v="1806"/>
    <s v="Hodson"/>
    <s v="Nellie"/>
    <x v="1796"/>
    <x v="0"/>
    <x v="22"/>
    <x v="43"/>
    <x v="6"/>
    <x v="16"/>
    <x v="0"/>
    <x v="2"/>
    <n v="53.26486293"/>
    <x v="2"/>
    <x v="1"/>
    <x v="1776"/>
    <x v="1"/>
    <x v="4"/>
    <n v="133.55067589999999"/>
    <n v="5.5646114958333328"/>
    <s v="Stores"/>
  </r>
  <r>
    <n v="1807"/>
    <s v="Solomon"/>
    <s v="Marjorie"/>
    <x v="1797"/>
    <x v="0"/>
    <x v="166"/>
    <x v="16"/>
    <x v="15"/>
    <x v="7"/>
    <x v="0"/>
    <x v="0"/>
    <n v="30.43819371"/>
    <x v="0"/>
    <x v="1"/>
    <x v="1777"/>
    <x v="1"/>
    <x v="0"/>
    <n v="0"/>
    <n v="0"/>
    <s v="Stores"/>
  </r>
  <r>
    <n v="1808"/>
    <s v="Harrington"/>
    <s v="Roberta"/>
    <x v="1798"/>
    <x v="0"/>
    <x v="76"/>
    <x v="16"/>
    <x v="15"/>
    <x v="1"/>
    <x v="0"/>
    <x v="0"/>
    <n v="30.2466975"/>
    <x v="0"/>
    <x v="1"/>
    <x v="1778"/>
    <x v="1"/>
    <x v="0"/>
    <n v="0"/>
    <n v="0"/>
    <s v="Stores"/>
  </r>
  <r>
    <n v="1809"/>
    <s v="Bumgarner"/>
    <s v="Kathryn"/>
    <x v="1799"/>
    <x v="0"/>
    <x v="61"/>
    <x v="13"/>
    <x v="12"/>
    <x v="28"/>
    <x v="0"/>
    <x v="1"/>
    <n v="48.639737199999999"/>
    <x v="1"/>
    <x v="1"/>
    <x v="1779"/>
    <x v="1"/>
    <x v="2"/>
    <n v="67.116585049999998"/>
    <n v="2.7965243770833332"/>
    <s v="Stores"/>
  </r>
  <r>
    <n v="1810"/>
    <s v="Collins"/>
    <s v="Muriel"/>
    <x v="1800"/>
    <x v="0"/>
    <x v="15"/>
    <x v="16"/>
    <x v="15"/>
    <x v="10"/>
    <x v="0"/>
    <x v="4"/>
    <n v="26.054058000000001"/>
    <x v="4"/>
    <x v="0"/>
    <x v="1780"/>
    <x v="0"/>
    <x v="0"/>
    <n v="12.173634829999999"/>
    <n v="0.50723478458333338"/>
    <s v="Stores"/>
  </r>
  <r>
    <n v="1811"/>
    <s v="Turner"/>
    <s v="Julio"/>
    <x v="1801"/>
    <x v="1"/>
    <x v="58"/>
    <x v="16"/>
    <x v="15"/>
    <x v="18"/>
    <x v="0"/>
    <x v="1"/>
    <n v="43.544484410000003"/>
    <x v="1"/>
    <x v="1"/>
    <x v="1781"/>
    <x v="1"/>
    <x v="2"/>
    <n v="74.325447879999999"/>
    <n v="3.0968936616666665"/>
    <s v="Stores"/>
  </r>
  <r>
    <n v="1812"/>
    <s v="Jones"/>
    <s v="Suzanne"/>
    <x v="1802"/>
    <x v="0"/>
    <x v="32"/>
    <x v="16"/>
    <x v="15"/>
    <x v="17"/>
    <x v="0"/>
    <x v="0"/>
    <n v="34.011353069999998"/>
    <x v="0"/>
    <x v="1"/>
    <x v="1782"/>
    <x v="1"/>
    <x v="2"/>
    <n v="47.580645949999997"/>
    <n v="1.9825269145833331"/>
    <s v="Stores"/>
  </r>
  <r>
    <n v="1813"/>
    <s v="Fannin"/>
    <s v="John"/>
    <x v="1803"/>
    <x v="1"/>
    <x v="5"/>
    <x v="7"/>
    <x v="6"/>
    <x v="5"/>
    <x v="0"/>
    <x v="4"/>
    <n v="24.044872829999999"/>
    <x v="4"/>
    <x v="0"/>
    <x v="1783"/>
    <x v="0"/>
    <x v="0"/>
    <n v="0"/>
    <n v="0"/>
    <s v="Stores"/>
  </r>
  <r>
    <n v="1814"/>
    <s v="Young"/>
    <s v="Jean"/>
    <x v="1804"/>
    <x v="0"/>
    <x v="22"/>
    <x v="16"/>
    <x v="15"/>
    <x v="16"/>
    <x v="0"/>
    <x v="1"/>
    <n v="48.902838869999997"/>
    <x v="1"/>
    <x v="1"/>
    <x v="1784"/>
    <x v="1"/>
    <x v="1"/>
    <n v="87.357220949999999"/>
    <n v="3.6398842062500001"/>
    <s v="Stores"/>
  </r>
  <r>
    <n v="1815"/>
    <s v="Smith"/>
    <s v="Stanley"/>
    <x v="1805"/>
    <x v="1"/>
    <x v="7"/>
    <x v="16"/>
    <x v="15"/>
    <x v="7"/>
    <x v="0"/>
    <x v="3"/>
    <n v="19.87927608"/>
    <x v="3"/>
    <x v="1"/>
    <x v="1785"/>
    <x v="1"/>
    <x v="0"/>
    <n v="0"/>
    <n v="0"/>
    <s v="Stores"/>
  </r>
  <r>
    <n v="1816"/>
    <s v="Rivers"/>
    <s v="Brian"/>
    <x v="1806"/>
    <x v="1"/>
    <x v="172"/>
    <x v="16"/>
    <x v="15"/>
    <x v="10"/>
    <x v="0"/>
    <x v="0"/>
    <n v="38.09437217"/>
    <x v="0"/>
    <x v="1"/>
    <x v="1786"/>
    <x v="1"/>
    <x v="0"/>
    <n v="36.158007140000002"/>
    <n v="1.5065836308333334"/>
    <s v="Stores"/>
  </r>
  <r>
    <n v="1817"/>
    <s v="Ingraham"/>
    <s v="Douglas"/>
    <x v="1807"/>
    <x v="1"/>
    <x v="20"/>
    <x v="36"/>
    <x v="19"/>
    <x v="14"/>
    <x v="0"/>
    <x v="4"/>
    <n v="25.710123249999999"/>
    <x v="4"/>
    <x v="1"/>
    <x v="1787"/>
    <x v="1"/>
    <x v="0"/>
    <n v="0"/>
    <n v="0"/>
    <s v="Stores"/>
  </r>
  <r>
    <n v="1818"/>
    <s v="Hottinger"/>
    <s v="Michael"/>
    <x v="1808"/>
    <x v="1"/>
    <x v="36"/>
    <x v="16"/>
    <x v="15"/>
    <x v="22"/>
    <x v="0"/>
    <x v="5"/>
    <n v="64.654017400000001"/>
    <x v="5"/>
    <x v="1"/>
    <x v="1788"/>
    <x v="1"/>
    <x v="4"/>
    <n v="146.845156"/>
    <n v="6.1185481666666668"/>
    <s v="Stores"/>
  </r>
  <r>
    <n v="1819"/>
    <s v="Lund"/>
    <s v="Gina"/>
    <x v="1809"/>
    <x v="0"/>
    <x v="5"/>
    <x v="7"/>
    <x v="6"/>
    <x v="5"/>
    <x v="0"/>
    <x v="1"/>
    <n v="40.893532370000003"/>
    <x v="1"/>
    <x v="1"/>
    <x v="1789"/>
    <x v="1"/>
    <x v="2"/>
    <n v="44.711988759999997"/>
    <n v="1.8629995316666665"/>
    <s v="Stores"/>
  </r>
  <r>
    <n v="1820"/>
    <s v="Andrews"/>
    <s v="Betty"/>
    <x v="1810"/>
    <x v="0"/>
    <x v="5"/>
    <x v="16"/>
    <x v="15"/>
    <x v="5"/>
    <x v="0"/>
    <x v="0"/>
    <n v="32.27469138"/>
    <x v="0"/>
    <x v="1"/>
    <x v="1790"/>
    <x v="1"/>
    <x v="0"/>
    <n v="0"/>
    <n v="0"/>
    <s v="Stores"/>
  </r>
  <r>
    <n v="1821"/>
    <s v="Halterman"/>
    <s v="Scott"/>
    <x v="1811"/>
    <x v="1"/>
    <x v="32"/>
    <x v="16"/>
    <x v="15"/>
    <x v="17"/>
    <x v="0"/>
    <x v="2"/>
    <n v="54.991873439999999"/>
    <x v="2"/>
    <x v="1"/>
    <x v="1791"/>
    <x v="1"/>
    <x v="2"/>
    <n v="60.460013740000001"/>
    <n v="2.5191672391666668"/>
    <s v="Stores"/>
  </r>
  <r>
    <n v="1822"/>
    <s v="Fryman"/>
    <s v="Ernest"/>
    <x v="1812"/>
    <x v="1"/>
    <x v="106"/>
    <x v="13"/>
    <x v="12"/>
    <x v="13"/>
    <x v="0"/>
    <x v="2"/>
    <n v="55.615769059999998"/>
    <x v="2"/>
    <x v="0"/>
    <x v="1792"/>
    <x v="0"/>
    <x v="2"/>
    <n v="78.385682000000003"/>
    <n v="3.2660700833333336"/>
    <s v="Stores"/>
  </r>
  <r>
    <n v="1823"/>
    <s v="Chandler"/>
    <s v="Christopher"/>
    <x v="1813"/>
    <x v="1"/>
    <x v="11"/>
    <x v="16"/>
    <x v="15"/>
    <x v="1"/>
    <x v="0"/>
    <x v="1"/>
    <n v="42.470899600000003"/>
    <x v="1"/>
    <x v="1"/>
    <x v="1793"/>
    <x v="1"/>
    <x v="0"/>
    <n v="26.48711754"/>
    <n v="1.1036298975000001"/>
    <s v="Stores"/>
  </r>
  <r>
    <n v="1824"/>
    <s v="Lile"/>
    <s v="Jess"/>
    <x v="1814"/>
    <x v="1"/>
    <x v="3"/>
    <x v="13"/>
    <x v="12"/>
    <x v="3"/>
    <x v="0"/>
    <x v="1"/>
    <n v="40.985846479999999"/>
    <x v="1"/>
    <x v="1"/>
    <x v="1794"/>
    <x v="1"/>
    <x v="0"/>
    <n v="6.9411611149999999"/>
    <n v="0.28921504645833329"/>
    <s v="Stores"/>
  </r>
  <r>
    <n v="1825"/>
    <s v="Cabrales"/>
    <s v="Jerri"/>
    <x v="1815"/>
    <x v="0"/>
    <x v="43"/>
    <x v="16"/>
    <x v="15"/>
    <x v="13"/>
    <x v="0"/>
    <x v="1"/>
    <n v="44.01639102"/>
    <x v="1"/>
    <x v="1"/>
    <x v="1795"/>
    <x v="1"/>
    <x v="2"/>
    <n v="77.799929120000002"/>
    <n v="3.2416637133333333"/>
    <s v="Stores"/>
  </r>
  <r>
    <n v="1826"/>
    <s v="Alaniz"/>
    <s v="Ian"/>
    <x v="1816"/>
    <x v="1"/>
    <x v="15"/>
    <x v="16"/>
    <x v="15"/>
    <x v="10"/>
    <x v="0"/>
    <x v="1"/>
    <n v="49.536773760000003"/>
    <x v="1"/>
    <x v="1"/>
    <x v="1796"/>
    <x v="1"/>
    <x v="2"/>
    <n v="75.564100420000003"/>
    <n v="3.1485041841666668"/>
    <s v="Stores"/>
  </r>
  <r>
    <n v="1827"/>
    <s v="Dunkley"/>
    <s v="Yvette"/>
    <x v="1817"/>
    <x v="0"/>
    <x v="63"/>
    <x v="27"/>
    <x v="15"/>
    <x v="29"/>
    <x v="0"/>
    <x v="0"/>
    <n v="36.503643510000003"/>
    <x v="0"/>
    <x v="1"/>
    <x v="1797"/>
    <x v="1"/>
    <x v="0"/>
    <n v="0"/>
    <n v="0"/>
    <s v="Stores"/>
  </r>
  <r>
    <n v="1828"/>
    <s v="McKinney"/>
    <s v="James"/>
    <x v="1818"/>
    <x v="1"/>
    <x v="111"/>
    <x v="26"/>
    <x v="17"/>
    <x v="32"/>
    <x v="0"/>
    <x v="1"/>
    <n v="42.457919130000001"/>
    <x v="1"/>
    <x v="1"/>
    <x v="1798"/>
    <x v="1"/>
    <x v="2"/>
    <n v="42.300792479999998"/>
    <n v="1.76253302"/>
    <s v="Stores"/>
  </r>
  <r>
    <n v="1829"/>
    <s v="Dickerson"/>
    <s v="Francis"/>
    <x v="1819"/>
    <x v="1"/>
    <x v="0"/>
    <x v="42"/>
    <x v="20"/>
    <x v="0"/>
    <x v="0"/>
    <x v="2"/>
    <n v="51.25123164"/>
    <x v="2"/>
    <x v="1"/>
    <x v="1799"/>
    <x v="1"/>
    <x v="2"/>
    <n v="50.960755069999998"/>
    <n v="2.1233647945833334"/>
    <s v="Stores"/>
  </r>
  <r>
    <n v="1830"/>
    <s v="Brindley"/>
    <s v="Roger"/>
    <x v="1820"/>
    <x v="1"/>
    <x v="116"/>
    <x v="16"/>
    <x v="15"/>
    <x v="1"/>
    <x v="0"/>
    <x v="1"/>
    <n v="49.676038839999997"/>
    <x v="1"/>
    <x v="1"/>
    <x v="1800"/>
    <x v="1"/>
    <x v="1"/>
    <n v="114.8935374"/>
    <n v="4.7872307249999997"/>
    <s v="Stores"/>
  </r>
  <r>
    <n v="1831"/>
    <s v="Singleton"/>
    <s v="Ricky"/>
    <x v="1821"/>
    <x v="1"/>
    <x v="172"/>
    <x v="16"/>
    <x v="15"/>
    <x v="10"/>
    <x v="0"/>
    <x v="2"/>
    <n v="51.67769354"/>
    <x v="2"/>
    <x v="1"/>
    <x v="1801"/>
    <x v="1"/>
    <x v="2"/>
    <n v="79.893710960000007"/>
    <n v="3.3289046233333339"/>
    <s v="Stores"/>
  </r>
  <r>
    <n v="1832"/>
    <s v="Rich"/>
    <s v="Betty"/>
    <x v="1822"/>
    <x v="0"/>
    <x v="5"/>
    <x v="7"/>
    <x v="6"/>
    <x v="5"/>
    <x v="0"/>
    <x v="1"/>
    <n v="43.409612780000003"/>
    <x v="1"/>
    <x v="1"/>
    <x v="1802"/>
    <x v="1"/>
    <x v="0"/>
    <n v="13.03331925"/>
    <n v="0.54305496875000003"/>
    <s v="Stores"/>
  </r>
  <r>
    <n v="1833"/>
    <s v="Jarrell"/>
    <s v="Patricia"/>
    <x v="1823"/>
    <x v="0"/>
    <x v="49"/>
    <x v="13"/>
    <x v="12"/>
    <x v="12"/>
    <x v="0"/>
    <x v="2"/>
    <n v="52.571227839999999"/>
    <x v="2"/>
    <x v="1"/>
    <x v="1803"/>
    <x v="1"/>
    <x v="4"/>
    <n v="137.03207699999999"/>
    <n v="5.7096698749999995"/>
    <s v="Stores"/>
  </r>
  <r>
    <n v="1834"/>
    <s v="Daley"/>
    <s v="Jeff"/>
    <x v="1824"/>
    <x v="1"/>
    <x v="27"/>
    <x v="27"/>
    <x v="15"/>
    <x v="19"/>
    <x v="0"/>
    <x v="2"/>
    <n v="51.428434979999999"/>
    <x v="2"/>
    <x v="1"/>
    <x v="1804"/>
    <x v="1"/>
    <x v="1"/>
    <n v="83.345165140000006"/>
    <n v="3.4727152141666671"/>
    <s v="Stores"/>
  </r>
  <r>
    <n v="1835"/>
    <s v="Peterson"/>
    <s v="William"/>
    <x v="1825"/>
    <x v="1"/>
    <x v="4"/>
    <x v="16"/>
    <x v="15"/>
    <x v="4"/>
    <x v="0"/>
    <x v="4"/>
    <n v="25.198864830000002"/>
    <x v="4"/>
    <x v="1"/>
    <x v="1805"/>
    <x v="1"/>
    <x v="0"/>
    <n v="0"/>
    <n v="0"/>
    <s v="Stores"/>
  </r>
  <r>
    <n v="1836"/>
    <s v="Gonzales"/>
    <s v="Felipe"/>
    <x v="1826"/>
    <x v="1"/>
    <x v="3"/>
    <x v="16"/>
    <x v="15"/>
    <x v="3"/>
    <x v="0"/>
    <x v="1"/>
    <n v="42.793972619999998"/>
    <x v="1"/>
    <x v="1"/>
    <x v="1806"/>
    <x v="1"/>
    <x v="2"/>
    <n v="44.545203919999999"/>
    <n v="1.8560501633333335"/>
    <s v="Stores"/>
  </r>
  <r>
    <n v="1837"/>
    <s v="Phillips"/>
    <s v="Gloria"/>
    <x v="1827"/>
    <x v="0"/>
    <x v="54"/>
    <x v="13"/>
    <x v="12"/>
    <x v="24"/>
    <x v="0"/>
    <x v="4"/>
    <n v="24.274748039999999"/>
    <x v="4"/>
    <x v="1"/>
    <x v="1807"/>
    <x v="1"/>
    <x v="0"/>
    <n v="0"/>
    <n v="0"/>
    <s v="Stores"/>
  </r>
  <r>
    <n v="1838"/>
    <s v="Novotny"/>
    <s v="Blake"/>
    <x v="1828"/>
    <x v="1"/>
    <x v="4"/>
    <x v="13"/>
    <x v="12"/>
    <x v="4"/>
    <x v="0"/>
    <x v="1"/>
    <n v="41.965250040000001"/>
    <x v="1"/>
    <x v="1"/>
    <x v="1808"/>
    <x v="1"/>
    <x v="2"/>
    <n v="67.595711559999998"/>
    <n v="2.8164879816666666"/>
    <s v="Stores"/>
  </r>
  <r>
    <n v="1839"/>
    <s v="Huber"/>
    <s v="Kemberly"/>
    <x v="1829"/>
    <x v="0"/>
    <x v="5"/>
    <x v="16"/>
    <x v="15"/>
    <x v="5"/>
    <x v="0"/>
    <x v="0"/>
    <n v="39.924381920000002"/>
    <x v="0"/>
    <x v="1"/>
    <x v="1809"/>
    <x v="1"/>
    <x v="2"/>
    <n v="59.884698409999999"/>
    <n v="2.4951957670833331"/>
    <s v="Stores"/>
  </r>
  <r>
    <n v="1840"/>
    <s v="Meighan"/>
    <s v="Joseph"/>
    <x v="1830"/>
    <x v="1"/>
    <x v="5"/>
    <x v="16"/>
    <x v="15"/>
    <x v="5"/>
    <x v="0"/>
    <x v="1"/>
    <n v="42.916003529999998"/>
    <x v="1"/>
    <x v="1"/>
    <x v="1810"/>
    <x v="1"/>
    <x v="0"/>
    <n v="35.948269940000003"/>
    <n v="1.4978445808333334"/>
    <s v="Stores"/>
  </r>
  <r>
    <n v="1841"/>
    <s v="Bass"/>
    <s v="Susan"/>
    <x v="1831"/>
    <x v="0"/>
    <x v="88"/>
    <x v="16"/>
    <x v="15"/>
    <x v="7"/>
    <x v="0"/>
    <x v="1"/>
    <n v="43.842941199999999"/>
    <x v="1"/>
    <x v="1"/>
    <x v="1811"/>
    <x v="1"/>
    <x v="0"/>
    <n v="37.67085505"/>
    <n v="1.5696189604166668"/>
    <s v="Stores"/>
  </r>
  <r>
    <n v="1842"/>
    <s v="Crayton"/>
    <s v="Donald"/>
    <x v="1832"/>
    <x v="1"/>
    <x v="164"/>
    <x v="13"/>
    <x v="12"/>
    <x v="13"/>
    <x v="0"/>
    <x v="1"/>
    <n v="45.957832070000002"/>
    <x v="1"/>
    <x v="1"/>
    <x v="1812"/>
    <x v="1"/>
    <x v="2"/>
    <n v="61.1683144"/>
    <n v="2.5486797666666665"/>
    <s v="Stores"/>
  </r>
  <r>
    <n v="1843"/>
    <s v="Brown"/>
    <s v="Charles"/>
    <x v="1833"/>
    <x v="1"/>
    <x v="12"/>
    <x v="5"/>
    <x v="0"/>
    <x v="9"/>
    <x v="0"/>
    <x v="2"/>
    <n v="51.646022309999999"/>
    <x v="2"/>
    <x v="0"/>
    <x v="1813"/>
    <x v="0"/>
    <x v="1"/>
    <n v="116.15563760000001"/>
    <n v="4.8398182333333342"/>
    <s v="Stores"/>
  </r>
  <r>
    <n v="1844"/>
    <s v="Craft"/>
    <s v="Alice"/>
    <x v="1834"/>
    <x v="0"/>
    <x v="98"/>
    <x v="16"/>
    <x v="15"/>
    <x v="13"/>
    <x v="0"/>
    <x v="1"/>
    <n v="41.598203759999997"/>
    <x v="1"/>
    <x v="0"/>
    <x v="1814"/>
    <x v="0"/>
    <x v="1"/>
    <n v="109.00362370000001"/>
    <n v="4.5418176541666675"/>
    <s v="Stores"/>
  </r>
  <r>
    <n v="1845"/>
    <s v="Williams"/>
    <s v="Ronald"/>
    <x v="1835"/>
    <x v="1"/>
    <x v="5"/>
    <x v="16"/>
    <x v="15"/>
    <x v="5"/>
    <x v="0"/>
    <x v="0"/>
    <n v="33.218094739999998"/>
    <x v="0"/>
    <x v="1"/>
    <x v="1815"/>
    <x v="1"/>
    <x v="0"/>
    <n v="0"/>
    <n v="0"/>
    <s v="Stores"/>
  </r>
  <r>
    <n v="1846"/>
    <s v="Gebhart"/>
    <s v="Carlos"/>
    <x v="1836"/>
    <x v="1"/>
    <x v="3"/>
    <x v="16"/>
    <x v="15"/>
    <x v="3"/>
    <x v="0"/>
    <x v="0"/>
    <n v="34.984883070000002"/>
    <x v="0"/>
    <x v="1"/>
    <x v="1816"/>
    <x v="1"/>
    <x v="0"/>
    <n v="9.3989677500000006"/>
    <n v="0.39162365625000001"/>
    <s v="Stores"/>
  </r>
  <r>
    <n v="1847"/>
    <s v="Nakagawa"/>
    <s v="Allison"/>
    <x v="1837"/>
    <x v="0"/>
    <x v="63"/>
    <x v="13"/>
    <x v="12"/>
    <x v="29"/>
    <x v="0"/>
    <x v="0"/>
    <n v="30.112271889999999"/>
    <x v="0"/>
    <x v="1"/>
    <x v="1817"/>
    <x v="1"/>
    <x v="0"/>
    <n v="0"/>
    <n v="0"/>
    <s v="Stores"/>
  </r>
  <r>
    <n v="1848"/>
    <s v="Hicks"/>
    <s v="Daniel"/>
    <x v="1838"/>
    <x v="1"/>
    <x v="32"/>
    <x v="16"/>
    <x v="15"/>
    <x v="17"/>
    <x v="0"/>
    <x v="1"/>
    <n v="46.14572089"/>
    <x v="1"/>
    <x v="1"/>
    <x v="1818"/>
    <x v="1"/>
    <x v="1"/>
    <n v="80.950714989999994"/>
    <n v="3.3729464579166666"/>
    <s v="Stores"/>
  </r>
  <r>
    <n v="1849"/>
    <s v="Hanson"/>
    <s v="Sherry"/>
    <x v="1839"/>
    <x v="0"/>
    <x v="23"/>
    <x v="16"/>
    <x v="15"/>
    <x v="17"/>
    <x v="0"/>
    <x v="0"/>
    <n v="38.619019590000001"/>
    <x v="0"/>
    <x v="1"/>
    <x v="1819"/>
    <x v="1"/>
    <x v="1"/>
    <n v="80.00442511"/>
    <n v="3.3335177129166667"/>
    <s v="Stores"/>
  </r>
  <r>
    <n v="1850"/>
    <s v="Taylor"/>
    <s v="Stanley"/>
    <x v="1840"/>
    <x v="1"/>
    <x v="5"/>
    <x v="16"/>
    <x v="15"/>
    <x v="5"/>
    <x v="0"/>
    <x v="0"/>
    <n v="39.875820689999998"/>
    <x v="0"/>
    <x v="1"/>
    <x v="1820"/>
    <x v="1"/>
    <x v="0"/>
    <n v="14.287382729999999"/>
    <n v="0.59530761374999996"/>
    <s v="Stores"/>
  </r>
  <r>
    <n v="1851"/>
    <s v="Banks"/>
    <s v="Dean"/>
    <x v="1841"/>
    <x v="1"/>
    <x v="22"/>
    <x v="16"/>
    <x v="15"/>
    <x v="16"/>
    <x v="0"/>
    <x v="2"/>
    <n v="52.537358439999998"/>
    <x v="2"/>
    <x v="1"/>
    <x v="1821"/>
    <x v="1"/>
    <x v="1"/>
    <n v="117.8462012"/>
    <n v="4.9102583833333338"/>
    <s v="Stores"/>
  </r>
  <r>
    <n v="1852"/>
    <s v="Britt"/>
    <s v="Jeffrey"/>
    <x v="1842"/>
    <x v="1"/>
    <x v="0"/>
    <x v="43"/>
    <x v="6"/>
    <x v="0"/>
    <x v="0"/>
    <x v="0"/>
    <n v="37.897831330000002"/>
    <x v="0"/>
    <x v="1"/>
    <x v="1822"/>
    <x v="1"/>
    <x v="0"/>
    <n v="13.50763609"/>
    <n v="0.56281817041666671"/>
    <s v="Stores"/>
  </r>
  <r>
    <n v="1853"/>
    <s v="Lynn"/>
    <s v="Dorothy"/>
    <x v="1843"/>
    <x v="0"/>
    <x v="4"/>
    <x v="16"/>
    <x v="15"/>
    <x v="4"/>
    <x v="0"/>
    <x v="0"/>
    <n v="38.99656933"/>
    <x v="0"/>
    <x v="1"/>
    <x v="1823"/>
    <x v="1"/>
    <x v="2"/>
    <n v="61.282854749999998"/>
    <n v="2.5534522812500002"/>
    <s v="Stores"/>
  </r>
  <r>
    <n v="1854"/>
    <s v="Toth"/>
    <s v="Florence"/>
    <x v="1844"/>
    <x v="0"/>
    <x v="63"/>
    <x v="13"/>
    <x v="12"/>
    <x v="29"/>
    <x v="0"/>
    <x v="1"/>
    <n v="46.616273620000001"/>
    <x v="1"/>
    <x v="1"/>
    <x v="1824"/>
    <x v="1"/>
    <x v="2"/>
    <n v="78.089082329999997"/>
    <n v="3.2537117637499997"/>
    <s v="Stores"/>
  </r>
  <r>
    <n v="1855"/>
    <s v="Conner"/>
    <s v="Donna"/>
    <x v="1845"/>
    <x v="0"/>
    <x v="3"/>
    <x v="16"/>
    <x v="15"/>
    <x v="3"/>
    <x v="0"/>
    <x v="1"/>
    <n v="48.11320722"/>
    <x v="1"/>
    <x v="1"/>
    <x v="1825"/>
    <x v="1"/>
    <x v="1"/>
    <n v="92.205476759999996"/>
    <n v="3.841894865"/>
    <s v="Stores"/>
  </r>
  <r>
    <n v="1856"/>
    <s v="Carter"/>
    <s v="Rhonda"/>
    <x v="1846"/>
    <x v="0"/>
    <x v="164"/>
    <x v="16"/>
    <x v="15"/>
    <x v="13"/>
    <x v="0"/>
    <x v="2"/>
    <n v="54.629495030000001"/>
    <x v="2"/>
    <x v="1"/>
    <x v="1826"/>
    <x v="1"/>
    <x v="4"/>
    <n v="142.780113"/>
    <n v="5.9491713749999997"/>
    <s v="Stores"/>
  </r>
  <r>
    <n v="1857"/>
    <s v="Clarke"/>
    <s v="Esther"/>
    <x v="1847"/>
    <x v="0"/>
    <x v="162"/>
    <x v="13"/>
    <x v="12"/>
    <x v="6"/>
    <x v="0"/>
    <x v="1"/>
    <n v="47.988541069999997"/>
    <x v="1"/>
    <x v="0"/>
    <x v="1827"/>
    <x v="0"/>
    <x v="1"/>
    <n v="86.314623900000001"/>
    <n v="3.5964426625000003"/>
    <s v="Stores"/>
  </r>
  <r>
    <n v="1858"/>
    <s v="Henderson"/>
    <s v="Marcus"/>
    <x v="1848"/>
    <x v="1"/>
    <x v="108"/>
    <x v="16"/>
    <x v="15"/>
    <x v="1"/>
    <x v="0"/>
    <x v="2"/>
    <n v="50.307869480000001"/>
    <x v="2"/>
    <x v="0"/>
    <x v="1828"/>
    <x v="0"/>
    <x v="2"/>
    <n v="62.785063030000003"/>
    <n v="2.616044292916667"/>
    <s v="Stores"/>
  </r>
  <r>
    <n v="1859"/>
    <s v="Shick"/>
    <s v="Donald"/>
    <x v="1849"/>
    <x v="1"/>
    <x v="61"/>
    <x v="26"/>
    <x v="17"/>
    <x v="28"/>
    <x v="0"/>
    <x v="2"/>
    <n v="50.803676129999999"/>
    <x v="2"/>
    <x v="1"/>
    <x v="1829"/>
    <x v="1"/>
    <x v="1"/>
    <n v="81.591051469999996"/>
    <n v="3.399627144583333"/>
    <s v="Stores"/>
  </r>
  <r>
    <n v="1860"/>
    <s v="Kirkpatrick"/>
    <s v="Fred"/>
    <x v="1850"/>
    <x v="1"/>
    <x v="106"/>
    <x v="16"/>
    <x v="15"/>
    <x v="13"/>
    <x v="0"/>
    <x v="2"/>
    <n v="58.571008140000004"/>
    <x v="2"/>
    <x v="1"/>
    <x v="1830"/>
    <x v="1"/>
    <x v="1"/>
    <n v="115.0863671"/>
    <n v="4.7952652958333335"/>
    <s v="Stores"/>
  </r>
  <r>
    <n v="1861"/>
    <s v="Delariva"/>
    <s v="Latesha"/>
    <x v="1851"/>
    <x v="0"/>
    <x v="5"/>
    <x v="7"/>
    <x v="6"/>
    <x v="5"/>
    <x v="0"/>
    <x v="2"/>
    <n v="55.887063120000001"/>
    <x v="2"/>
    <x v="0"/>
    <x v="1831"/>
    <x v="0"/>
    <x v="4"/>
    <n v="143.06094469999999"/>
    <n v="5.9608726958333333"/>
    <s v="Stores"/>
  </r>
  <r>
    <n v="1862"/>
    <s v="Morrissey"/>
    <s v="Sandra"/>
    <x v="1852"/>
    <x v="0"/>
    <x v="22"/>
    <x v="16"/>
    <x v="15"/>
    <x v="16"/>
    <x v="0"/>
    <x v="2"/>
    <n v="53.937809479999999"/>
    <x v="2"/>
    <x v="1"/>
    <x v="1832"/>
    <x v="1"/>
    <x v="1"/>
    <n v="117.2395559"/>
    <n v="4.8849814958333333"/>
    <s v="Stores"/>
  </r>
  <r>
    <n v="1863"/>
    <s v="Bailey"/>
    <s v="Tommy"/>
    <x v="1853"/>
    <x v="1"/>
    <x v="1"/>
    <x v="13"/>
    <x v="12"/>
    <x v="1"/>
    <x v="0"/>
    <x v="1"/>
    <n v="43.98958416"/>
    <x v="1"/>
    <x v="1"/>
    <x v="1833"/>
    <x v="1"/>
    <x v="2"/>
    <n v="47.740705140000003"/>
    <n v="1.9891960474999999"/>
    <s v="Stores"/>
  </r>
  <r>
    <n v="1864"/>
    <s v="Ayala"/>
    <s v="Betty"/>
    <x v="1854"/>
    <x v="0"/>
    <x v="106"/>
    <x v="16"/>
    <x v="15"/>
    <x v="13"/>
    <x v="0"/>
    <x v="1"/>
    <n v="42.447208259999996"/>
    <x v="1"/>
    <x v="1"/>
    <x v="1834"/>
    <x v="1"/>
    <x v="2"/>
    <n v="44.664469820000001"/>
    <n v="1.8610195758333332"/>
    <s v="Stores"/>
  </r>
  <r>
    <n v="1865"/>
    <s v="Dixon"/>
    <s v="Wendell"/>
    <x v="1855"/>
    <x v="1"/>
    <x v="3"/>
    <x v="16"/>
    <x v="15"/>
    <x v="3"/>
    <x v="0"/>
    <x v="0"/>
    <n v="37.170934789999997"/>
    <x v="0"/>
    <x v="1"/>
    <x v="1835"/>
    <x v="1"/>
    <x v="0"/>
    <n v="35.502884299999998"/>
    <n v="1.4792868458333333"/>
    <s v="Stores"/>
  </r>
  <r>
    <n v="1866"/>
    <s v="Ryan"/>
    <s v="David"/>
    <x v="1856"/>
    <x v="1"/>
    <x v="23"/>
    <x v="16"/>
    <x v="15"/>
    <x v="17"/>
    <x v="0"/>
    <x v="2"/>
    <n v="57.246090529999996"/>
    <x v="2"/>
    <x v="1"/>
    <x v="1836"/>
    <x v="1"/>
    <x v="1"/>
    <n v="92.128869050000006"/>
    <n v="3.8387028770833336"/>
    <s v="Stores"/>
  </r>
  <r>
    <n v="1867"/>
    <s v="Dozier"/>
    <s v="Karissa"/>
    <x v="1857"/>
    <x v="0"/>
    <x v="4"/>
    <x v="13"/>
    <x v="12"/>
    <x v="4"/>
    <x v="0"/>
    <x v="0"/>
    <n v="32.728973930000002"/>
    <x v="0"/>
    <x v="1"/>
    <x v="1837"/>
    <x v="1"/>
    <x v="0"/>
    <n v="10.29739631"/>
    <n v="0.42905817958333331"/>
    <s v="Stores"/>
  </r>
  <r>
    <n v="1868"/>
    <s v="Kearns"/>
    <s v="John"/>
    <x v="1858"/>
    <x v="1"/>
    <x v="17"/>
    <x v="16"/>
    <x v="15"/>
    <x v="13"/>
    <x v="0"/>
    <x v="0"/>
    <n v="36.661406489999997"/>
    <x v="0"/>
    <x v="1"/>
    <x v="1838"/>
    <x v="1"/>
    <x v="0"/>
    <n v="0"/>
    <n v="0"/>
    <s v="Stores"/>
  </r>
  <r>
    <n v="1869"/>
    <s v="McLeod"/>
    <s v="Peter"/>
    <x v="1859"/>
    <x v="1"/>
    <x v="2"/>
    <x v="5"/>
    <x v="0"/>
    <x v="2"/>
    <x v="0"/>
    <x v="0"/>
    <n v="34.695003460000002"/>
    <x v="0"/>
    <x v="1"/>
    <x v="1839"/>
    <x v="1"/>
    <x v="0"/>
    <n v="17.52620808"/>
    <n v="0.73025867"/>
    <s v="Stores"/>
  </r>
  <r>
    <n v="1870"/>
    <s v="Brown"/>
    <s v="Edward"/>
    <x v="1860"/>
    <x v="1"/>
    <x v="7"/>
    <x v="16"/>
    <x v="15"/>
    <x v="7"/>
    <x v="0"/>
    <x v="1"/>
    <n v="40.376270210000001"/>
    <x v="1"/>
    <x v="1"/>
    <x v="1840"/>
    <x v="1"/>
    <x v="0"/>
    <n v="27.1980796"/>
    <n v="1.1332533166666667"/>
    <s v="Stores"/>
  </r>
  <r>
    <n v="1871"/>
    <s v="Rivas"/>
    <s v="Sarah"/>
    <x v="1861"/>
    <x v="0"/>
    <x v="5"/>
    <x v="16"/>
    <x v="15"/>
    <x v="5"/>
    <x v="0"/>
    <x v="1"/>
    <n v="46.509350210000001"/>
    <x v="1"/>
    <x v="1"/>
    <x v="1841"/>
    <x v="1"/>
    <x v="1"/>
    <n v="106.5949822"/>
    <n v="4.4414575916666665"/>
    <s v="Stores"/>
  </r>
  <r>
    <n v="1872"/>
    <s v="Gonzales"/>
    <s v="Martin"/>
    <x v="1862"/>
    <x v="1"/>
    <x v="22"/>
    <x v="13"/>
    <x v="12"/>
    <x v="16"/>
    <x v="0"/>
    <x v="4"/>
    <n v="26.092304299999999"/>
    <x v="4"/>
    <x v="1"/>
    <x v="1842"/>
    <x v="1"/>
    <x v="0"/>
    <n v="0"/>
    <n v="0"/>
    <s v="Stores"/>
  </r>
  <r>
    <n v="1873"/>
    <s v="Lachapelle"/>
    <s v="Barbara"/>
    <x v="1863"/>
    <x v="0"/>
    <x v="27"/>
    <x v="36"/>
    <x v="19"/>
    <x v="19"/>
    <x v="0"/>
    <x v="0"/>
    <n v="36.359407109999999"/>
    <x v="0"/>
    <x v="1"/>
    <x v="1843"/>
    <x v="1"/>
    <x v="2"/>
    <n v="46.9980695"/>
    <n v="1.9582528958333334"/>
    <s v="Stores"/>
  </r>
  <r>
    <n v="1874"/>
    <s v="Coburn"/>
    <s v="Margaretta"/>
    <x v="1864"/>
    <x v="0"/>
    <x v="97"/>
    <x v="13"/>
    <x v="12"/>
    <x v="19"/>
    <x v="0"/>
    <x v="2"/>
    <n v="50.153229250000003"/>
    <x v="2"/>
    <x v="1"/>
    <x v="1844"/>
    <x v="1"/>
    <x v="1"/>
    <n v="84.636981779999999"/>
    <n v="3.5265409074999998"/>
    <s v="Stores"/>
  </r>
  <r>
    <n v="1875"/>
    <s v="Pruett"/>
    <s v="Mary"/>
    <x v="1865"/>
    <x v="0"/>
    <x v="4"/>
    <x v="16"/>
    <x v="15"/>
    <x v="4"/>
    <x v="0"/>
    <x v="0"/>
    <n v="38.672368050000003"/>
    <x v="0"/>
    <x v="1"/>
    <x v="1845"/>
    <x v="1"/>
    <x v="2"/>
    <n v="47.576232869999998"/>
    <n v="1.9823430362499999"/>
    <s v="Stores"/>
  </r>
  <r>
    <n v="1876"/>
    <s v="Kincer"/>
    <s v="Marti"/>
    <x v="1866"/>
    <x v="0"/>
    <x v="13"/>
    <x v="16"/>
    <x v="15"/>
    <x v="10"/>
    <x v="0"/>
    <x v="1"/>
    <n v="42.082551680000002"/>
    <x v="1"/>
    <x v="1"/>
    <x v="1846"/>
    <x v="1"/>
    <x v="1"/>
    <n v="87.601077599999996"/>
    <n v="3.6500448999999997"/>
    <s v="Stores"/>
  </r>
  <r>
    <n v="1877"/>
    <s v="Stephens"/>
    <s v="Marjorie"/>
    <x v="1867"/>
    <x v="0"/>
    <x v="5"/>
    <x v="16"/>
    <x v="15"/>
    <x v="5"/>
    <x v="0"/>
    <x v="0"/>
    <n v="30.782885279999999"/>
    <x v="0"/>
    <x v="1"/>
    <x v="1847"/>
    <x v="1"/>
    <x v="0"/>
    <n v="0"/>
    <n v="0"/>
    <s v="Stores"/>
  </r>
  <r>
    <n v="1878"/>
    <s v="Lucas"/>
    <s v="Ruth"/>
    <x v="1868"/>
    <x v="0"/>
    <x v="58"/>
    <x v="16"/>
    <x v="15"/>
    <x v="18"/>
    <x v="0"/>
    <x v="0"/>
    <n v="31.616153229999998"/>
    <x v="0"/>
    <x v="1"/>
    <x v="1848"/>
    <x v="1"/>
    <x v="0"/>
    <n v="0"/>
    <n v="0"/>
    <s v="Stores"/>
  </r>
  <r>
    <n v="1879"/>
    <s v="Inman"/>
    <s v="Santos"/>
    <x v="1869"/>
    <x v="1"/>
    <x v="4"/>
    <x v="16"/>
    <x v="15"/>
    <x v="4"/>
    <x v="0"/>
    <x v="0"/>
    <n v="32.061912300000003"/>
    <x v="0"/>
    <x v="1"/>
    <x v="1849"/>
    <x v="1"/>
    <x v="0"/>
    <n v="3.1488577310000001"/>
    <n v="0.13120240545833334"/>
    <s v="Stores"/>
  </r>
  <r>
    <n v="1880"/>
    <s v="Aron"/>
    <s v="Geraldine"/>
    <x v="1870"/>
    <x v="0"/>
    <x v="22"/>
    <x v="16"/>
    <x v="15"/>
    <x v="16"/>
    <x v="0"/>
    <x v="2"/>
    <n v="57.810887129999998"/>
    <x v="2"/>
    <x v="0"/>
    <x v="1850"/>
    <x v="0"/>
    <x v="4"/>
    <n v="134.88522879999999"/>
    <n v="5.6202178666666667"/>
    <s v="Stores"/>
  </r>
  <r>
    <n v="1881"/>
    <s v="Karam"/>
    <s v="Beverly"/>
    <x v="1871"/>
    <x v="0"/>
    <x v="4"/>
    <x v="16"/>
    <x v="15"/>
    <x v="4"/>
    <x v="0"/>
    <x v="4"/>
    <n v="26.896684100000002"/>
    <x v="4"/>
    <x v="1"/>
    <x v="1851"/>
    <x v="1"/>
    <x v="0"/>
    <n v="17.575979060000002"/>
    <n v="0.73233246083333337"/>
    <s v="Stores"/>
  </r>
  <r>
    <n v="1882"/>
    <s v="Berg"/>
    <s v="Roxanne"/>
    <x v="1872"/>
    <x v="0"/>
    <x v="36"/>
    <x v="16"/>
    <x v="15"/>
    <x v="22"/>
    <x v="0"/>
    <x v="1"/>
    <n v="43.623507189999998"/>
    <x v="1"/>
    <x v="1"/>
    <x v="1852"/>
    <x v="1"/>
    <x v="2"/>
    <n v="74.711811220000001"/>
    <n v="3.1129921341666664"/>
    <s v="Stores"/>
  </r>
  <r>
    <n v="1883"/>
    <s v="Trahan"/>
    <s v="Justin"/>
    <x v="1873"/>
    <x v="1"/>
    <x v="77"/>
    <x v="16"/>
    <x v="15"/>
    <x v="7"/>
    <x v="0"/>
    <x v="1"/>
    <n v="47.317497119999999"/>
    <x v="1"/>
    <x v="0"/>
    <x v="1853"/>
    <x v="0"/>
    <x v="1"/>
    <n v="86.732333609999998"/>
    <n v="3.6138472337499996"/>
    <s v="Stores"/>
  </r>
  <r>
    <n v="1884"/>
    <s v="Hutson"/>
    <s v="Miguel"/>
    <x v="1874"/>
    <x v="1"/>
    <x v="180"/>
    <x v="16"/>
    <x v="15"/>
    <x v="18"/>
    <x v="0"/>
    <x v="1"/>
    <n v="44.622598170000003"/>
    <x v="1"/>
    <x v="1"/>
    <x v="1854"/>
    <x v="1"/>
    <x v="2"/>
    <n v="61.77042454"/>
    <n v="2.5737676891666665"/>
    <s v="Stores"/>
  </r>
  <r>
    <n v="1885"/>
    <s v="Hampton"/>
    <s v="Lois"/>
    <x v="1875"/>
    <x v="0"/>
    <x v="5"/>
    <x v="16"/>
    <x v="15"/>
    <x v="5"/>
    <x v="0"/>
    <x v="4"/>
    <n v="28.5504456"/>
    <x v="4"/>
    <x v="1"/>
    <x v="1855"/>
    <x v="1"/>
    <x v="0"/>
    <n v="0"/>
    <n v="0"/>
    <s v="Stores"/>
  </r>
  <r>
    <n v="1886"/>
    <s v="Salcido"/>
    <s v="Bryan"/>
    <x v="1876"/>
    <x v="1"/>
    <x v="0"/>
    <x v="13"/>
    <x v="12"/>
    <x v="0"/>
    <x v="0"/>
    <x v="0"/>
    <n v="39.437524760000002"/>
    <x v="0"/>
    <x v="1"/>
    <x v="1856"/>
    <x v="1"/>
    <x v="0"/>
    <n v="37.162535050000002"/>
    <n v="1.5484389604166668"/>
    <s v="Stores"/>
  </r>
  <r>
    <n v="1887"/>
    <s v="Drayton"/>
    <s v="Arlen"/>
    <x v="1877"/>
    <x v="1"/>
    <x v="61"/>
    <x v="13"/>
    <x v="12"/>
    <x v="28"/>
    <x v="0"/>
    <x v="1"/>
    <n v="49.527404539999999"/>
    <x v="1"/>
    <x v="1"/>
    <x v="1857"/>
    <x v="1"/>
    <x v="2"/>
    <n v="74.203463549999995"/>
    <n v="3.0918109812500001"/>
    <s v="Stores"/>
  </r>
  <r>
    <n v="1888"/>
    <s v="Greer"/>
    <s v="Kathleen"/>
    <x v="1878"/>
    <x v="0"/>
    <x v="30"/>
    <x v="16"/>
    <x v="15"/>
    <x v="20"/>
    <x v="0"/>
    <x v="1"/>
    <n v="42.636720029999999"/>
    <x v="1"/>
    <x v="1"/>
    <x v="1858"/>
    <x v="1"/>
    <x v="2"/>
    <n v="40.163280069999999"/>
    <n v="1.6734700029166665"/>
    <s v="Stores"/>
  </r>
  <r>
    <n v="1889"/>
    <s v="Rodriguez"/>
    <s v="Dennis"/>
    <x v="1879"/>
    <x v="1"/>
    <x v="202"/>
    <x v="0"/>
    <x v="0"/>
    <x v="38"/>
    <x v="0"/>
    <x v="0"/>
    <n v="39.832381679999997"/>
    <x v="0"/>
    <x v="1"/>
    <x v="1859"/>
    <x v="1"/>
    <x v="1"/>
    <n v="107.31763599999999"/>
    <n v="4.4715681666666667"/>
    <s v="Stores"/>
  </r>
  <r>
    <n v="1890"/>
    <s v="Shepherd"/>
    <s v="Alvina"/>
    <x v="1880"/>
    <x v="0"/>
    <x v="20"/>
    <x v="16"/>
    <x v="15"/>
    <x v="14"/>
    <x v="0"/>
    <x v="4"/>
    <n v="23.226167969999999"/>
    <x v="4"/>
    <x v="1"/>
    <x v="1860"/>
    <x v="1"/>
    <x v="0"/>
    <n v="0"/>
    <n v="0"/>
    <s v="Stores"/>
  </r>
  <r>
    <n v="1891"/>
    <s v="Sanders"/>
    <s v="Miles"/>
    <x v="1881"/>
    <x v="1"/>
    <x v="30"/>
    <x v="13"/>
    <x v="12"/>
    <x v="20"/>
    <x v="0"/>
    <x v="0"/>
    <n v="33.852175680000002"/>
    <x v="0"/>
    <x v="1"/>
    <x v="1861"/>
    <x v="1"/>
    <x v="2"/>
    <n v="49.213596870000003"/>
    <n v="2.0505665362500003"/>
    <s v="Stores"/>
  </r>
  <r>
    <n v="1892"/>
    <s v="Bates"/>
    <s v="Chad"/>
    <x v="1882"/>
    <x v="1"/>
    <x v="30"/>
    <x v="16"/>
    <x v="15"/>
    <x v="20"/>
    <x v="0"/>
    <x v="2"/>
    <n v="52.948478919999999"/>
    <x v="2"/>
    <x v="1"/>
    <x v="1862"/>
    <x v="1"/>
    <x v="4"/>
    <n v="123.9123003"/>
    <n v="5.1630125124999999"/>
    <s v="Stores"/>
  </r>
  <r>
    <n v="1893"/>
    <s v="Roberson"/>
    <s v="Arthur"/>
    <x v="1883"/>
    <x v="1"/>
    <x v="55"/>
    <x v="13"/>
    <x v="12"/>
    <x v="20"/>
    <x v="0"/>
    <x v="5"/>
    <n v="67.751811559999993"/>
    <x v="5"/>
    <x v="1"/>
    <x v="1863"/>
    <x v="1"/>
    <x v="3"/>
    <n v="171.85429790000001"/>
    <n v="7.1605957458333336"/>
    <s v="Stores"/>
  </r>
  <r>
    <n v="1894"/>
    <s v="Everhart"/>
    <s v="Tu"/>
    <x v="1884"/>
    <x v="0"/>
    <x v="61"/>
    <x v="16"/>
    <x v="15"/>
    <x v="28"/>
    <x v="0"/>
    <x v="2"/>
    <n v="59.615910640000003"/>
    <x v="2"/>
    <x v="1"/>
    <x v="1864"/>
    <x v="1"/>
    <x v="3"/>
    <n v="164.48155819999999"/>
    <n v="6.8533982583333328"/>
    <s v="Stores"/>
  </r>
  <r>
    <n v="1895"/>
    <s v="Prinz"/>
    <s v="Christine"/>
    <x v="1885"/>
    <x v="0"/>
    <x v="0"/>
    <x v="16"/>
    <x v="15"/>
    <x v="0"/>
    <x v="0"/>
    <x v="0"/>
    <n v="38.971211529999998"/>
    <x v="0"/>
    <x v="1"/>
    <x v="1865"/>
    <x v="1"/>
    <x v="2"/>
    <n v="42.985845490000003"/>
    <n v="1.7910768954166667"/>
    <s v="Stores"/>
  </r>
  <r>
    <n v="1896"/>
    <s v="Gonzales"/>
    <s v="Leslie"/>
    <x v="1886"/>
    <x v="0"/>
    <x v="5"/>
    <x v="16"/>
    <x v="15"/>
    <x v="5"/>
    <x v="0"/>
    <x v="2"/>
    <n v="56.609748490000001"/>
    <x v="2"/>
    <x v="1"/>
    <x v="1866"/>
    <x v="1"/>
    <x v="4"/>
    <n v="145.33469590000001"/>
    <n v="6.0556123291666673"/>
    <s v="Stores"/>
  </r>
  <r>
    <n v="1897"/>
    <s v="Wood"/>
    <s v="Mildred"/>
    <x v="1887"/>
    <x v="0"/>
    <x v="5"/>
    <x v="7"/>
    <x v="6"/>
    <x v="5"/>
    <x v="0"/>
    <x v="5"/>
    <n v="60.77757064"/>
    <x v="5"/>
    <x v="1"/>
    <x v="1867"/>
    <x v="1"/>
    <x v="4"/>
    <n v="157.08681179999999"/>
    <n v="6.5452838249999994"/>
    <s v="Stores"/>
  </r>
  <r>
    <n v="1898"/>
    <s v="Blade"/>
    <s v="George"/>
    <x v="1888"/>
    <x v="1"/>
    <x v="20"/>
    <x v="5"/>
    <x v="0"/>
    <x v="14"/>
    <x v="0"/>
    <x v="1"/>
    <n v="45.5479828"/>
    <x v="1"/>
    <x v="1"/>
    <x v="1868"/>
    <x v="1"/>
    <x v="0"/>
    <n v="36.03846369"/>
    <n v="1.50160265375"/>
    <s v="Stores"/>
  </r>
  <r>
    <n v="1899"/>
    <s v="George"/>
    <s v="Ruth"/>
    <x v="1889"/>
    <x v="0"/>
    <x v="74"/>
    <x v="36"/>
    <x v="19"/>
    <x v="25"/>
    <x v="0"/>
    <x v="4"/>
    <n v="25.43465578"/>
    <x v="4"/>
    <x v="0"/>
    <x v="1869"/>
    <x v="0"/>
    <x v="0"/>
    <n v="0"/>
    <n v="0"/>
    <s v="Stores"/>
  </r>
  <r>
    <n v="1900"/>
    <s v="Morin"/>
    <s v="Rachelle"/>
    <x v="1890"/>
    <x v="0"/>
    <x v="13"/>
    <x v="16"/>
    <x v="15"/>
    <x v="10"/>
    <x v="0"/>
    <x v="1"/>
    <n v="40.26546647"/>
    <x v="1"/>
    <x v="1"/>
    <x v="1870"/>
    <x v="1"/>
    <x v="2"/>
    <n v="51.767331679999998"/>
    <n v="2.1569721533333333"/>
    <s v="Stores"/>
  </r>
  <r>
    <n v="1901"/>
    <s v="Aguiar"/>
    <s v="Jamie"/>
    <x v="1891"/>
    <x v="0"/>
    <x v="203"/>
    <x v="16"/>
    <x v="15"/>
    <x v="20"/>
    <x v="0"/>
    <x v="2"/>
    <n v="50.096744270000002"/>
    <x v="2"/>
    <x v="1"/>
    <x v="1871"/>
    <x v="1"/>
    <x v="1"/>
    <n v="116.3077127"/>
    <n v="4.8461546958333326"/>
    <s v="Stores"/>
  </r>
  <r>
    <n v="1902"/>
    <s v="Sanders"/>
    <s v="Joi"/>
    <x v="1892"/>
    <x v="0"/>
    <x v="5"/>
    <x v="16"/>
    <x v="15"/>
    <x v="5"/>
    <x v="0"/>
    <x v="1"/>
    <n v="46.521354729999999"/>
    <x v="1"/>
    <x v="1"/>
    <x v="1872"/>
    <x v="1"/>
    <x v="1"/>
    <n v="98.517630440000005"/>
    <n v="4.1049012683333332"/>
    <s v="Stores"/>
  </r>
  <r>
    <n v="1903"/>
    <s v="Pruitt"/>
    <s v="Cheryl"/>
    <x v="1893"/>
    <x v="0"/>
    <x v="22"/>
    <x v="13"/>
    <x v="12"/>
    <x v="16"/>
    <x v="0"/>
    <x v="1"/>
    <n v="46.829520170000002"/>
    <x v="1"/>
    <x v="1"/>
    <x v="1873"/>
    <x v="1"/>
    <x v="1"/>
    <n v="102.2702055"/>
    <n v="4.2612585625000001"/>
    <s v="Stores"/>
  </r>
  <r>
    <n v="1904"/>
    <s v="McBroom"/>
    <s v="Ronnie"/>
    <x v="1894"/>
    <x v="1"/>
    <x v="22"/>
    <x v="16"/>
    <x v="15"/>
    <x v="16"/>
    <x v="0"/>
    <x v="2"/>
    <n v="50.141884820000001"/>
    <x v="2"/>
    <x v="1"/>
    <x v="1874"/>
    <x v="1"/>
    <x v="2"/>
    <n v="60.948667739999998"/>
    <n v="2.5395278224999998"/>
    <s v="Stores"/>
  </r>
  <r>
    <n v="1905"/>
    <s v="Anderson"/>
    <s v="Tommie"/>
    <x v="1895"/>
    <x v="0"/>
    <x v="52"/>
    <x v="16"/>
    <x v="15"/>
    <x v="11"/>
    <x v="0"/>
    <x v="1"/>
    <n v="40.312920849999998"/>
    <x v="1"/>
    <x v="1"/>
    <x v="1875"/>
    <x v="1"/>
    <x v="2"/>
    <n v="72.541665510000001"/>
    <n v="3.0225693962500002"/>
    <s v="Stores"/>
  </r>
  <r>
    <n v="1906"/>
    <s v="Wilson"/>
    <s v="Marcia"/>
    <x v="1896"/>
    <x v="0"/>
    <x v="5"/>
    <x v="16"/>
    <x v="15"/>
    <x v="5"/>
    <x v="0"/>
    <x v="1"/>
    <n v="45.706274710000002"/>
    <x v="1"/>
    <x v="0"/>
    <x v="1876"/>
    <x v="0"/>
    <x v="1"/>
    <n v="91.648175050000006"/>
    <n v="3.8186739604166671"/>
    <s v="Stores"/>
  </r>
  <r>
    <n v="1907"/>
    <s v="Valentino"/>
    <s v="Milton"/>
    <x v="1897"/>
    <x v="1"/>
    <x v="22"/>
    <x v="16"/>
    <x v="15"/>
    <x v="16"/>
    <x v="0"/>
    <x v="0"/>
    <n v="30.852958350000002"/>
    <x v="0"/>
    <x v="0"/>
    <x v="1877"/>
    <x v="0"/>
    <x v="0"/>
    <n v="19.802863469999998"/>
    <n v="0.82511931124999993"/>
    <s v="Stores"/>
  </r>
  <r>
    <n v="1908"/>
    <s v="Lenox"/>
    <s v="Joseph"/>
    <x v="1898"/>
    <x v="1"/>
    <x v="109"/>
    <x v="42"/>
    <x v="20"/>
    <x v="24"/>
    <x v="0"/>
    <x v="5"/>
    <n v="61.646633350000002"/>
    <x v="5"/>
    <x v="1"/>
    <x v="1878"/>
    <x v="1"/>
    <x v="3"/>
    <n v="173.71520509999999"/>
    <n v="7.2381335458333327"/>
    <s v="Stores"/>
  </r>
  <r>
    <n v="1909"/>
    <s v="Riddle"/>
    <s v="Edward"/>
    <x v="1899"/>
    <x v="1"/>
    <x v="5"/>
    <x v="16"/>
    <x v="15"/>
    <x v="5"/>
    <x v="0"/>
    <x v="1"/>
    <n v="46.400752590000003"/>
    <x v="1"/>
    <x v="0"/>
    <x v="1879"/>
    <x v="0"/>
    <x v="2"/>
    <n v="68.539410910000001"/>
    <n v="2.8558087879166667"/>
    <s v="Stores"/>
  </r>
  <r>
    <n v="1910"/>
    <s v="Romeo"/>
    <s v="Ann"/>
    <x v="1900"/>
    <x v="0"/>
    <x v="60"/>
    <x v="5"/>
    <x v="0"/>
    <x v="27"/>
    <x v="0"/>
    <x v="0"/>
    <n v="35.101033459999996"/>
    <x v="0"/>
    <x v="1"/>
    <x v="1880"/>
    <x v="1"/>
    <x v="0"/>
    <n v="0"/>
    <n v="0"/>
    <s v="Stores"/>
  </r>
  <r>
    <n v="1911"/>
    <s v="Brown"/>
    <s v="Alexander"/>
    <x v="1901"/>
    <x v="1"/>
    <x v="20"/>
    <x v="13"/>
    <x v="12"/>
    <x v="14"/>
    <x v="0"/>
    <x v="1"/>
    <n v="47.508898049999999"/>
    <x v="1"/>
    <x v="1"/>
    <x v="1881"/>
    <x v="1"/>
    <x v="1"/>
    <n v="89.608486009999993"/>
    <n v="3.7336869170833329"/>
    <s v="Stores"/>
  </r>
  <r>
    <n v="1912"/>
    <s v="White"/>
    <s v="Hazel"/>
    <x v="1902"/>
    <x v="0"/>
    <x v="5"/>
    <x v="7"/>
    <x v="6"/>
    <x v="5"/>
    <x v="0"/>
    <x v="2"/>
    <n v="55.147296390000001"/>
    <x v="2"/>
    <x v="1"/>
    <x v="1882"/>
    <x v="1"/>
    <x v="4"/>
    <n v="148.4927758"/>
    <n v="6.1871989916666674"/>
    <s v="Stores"/>
  </r>
  <r>
    <n v="1913"/>
    <s v="Tomlinson"/>
    <s v="Chelsea"/>
    <x v="1903"/>
    <x v="0"/>
    <x v="5"/>
    <x v="7"/>
    <x v="6"/>
    <x v="5"/>
    <x v="0"/>
    <x v="1"/>
    <n v="42.62135301"/>
    <x v="1"/>
    <x v="1"/>
    <x v="1883"/>
    <x v="1"/>
    <x v="2"/>
    <n v="74.383860769999998"/>
    <n v="3.0993275320833331"/>
    <s v="Stores"/>
  </r>
  <r>
    <n v="1914"/>
    <s v="Bracken"/>
    <s v="Debra"/>
    <x v="1904"/>
    <x v="0"/>
    <x v="83"/>
    <x v="16"/>
    <x v="15"/>
    <x v="13"/>
    <x v="0"/>
    <x v="0"/>
    <n v="36.155830199999997"/>
    <x v="0"/>
    <x v="1"/>
    <x v="1884"/>
    <x v="1"/>
    <x v="2"/>
    <n v="58.436392240000004"/>
    <n v="2.434849676666667"/>
    <s v="Stores"/>
  </r>
  <r>
    <n v="1915"/>
    <s v="Schwartz"/>
    <s v="Christine"/>
    <x v="1905"/>
    <x v="0"/>
    <x v="5"/>
    <x v="16"/>
    <x v="15"/>
    <x v="5"/>
    <x v="0"/>
    <x v="0"/>
    <n v="34.792486750000002"/>
    <x v="0"/>
    <x v="1"/>
    <x v="1885"/>
    <x v="1"/>
    <x v="0"/>
    <n v="3.9847463919999999"/>
    <n v="0.16603109966666665"/>
    <s v="Stores"/>
  </r>
  <r>
    <n v="1916"/>
    <s v="Boyes"/>
    <s v="Debbie"/>
    <x v="1906"/>
    <x v="0"/>
    <x v="22"/>
    <x v="16"/>
    <x v="15"/>
    <x v="16"/>
    <x v="0"/>
    <x v="1"/>
    <n v="46.229593080000001"/>
    <x v="1"/>
    <x v="1"/>
    <x v="1886"/>
    <x v="1"/>
    <x v="1"/>
    <n v="99.622339269999998"/>
    <n v="4.1509308029166672"/>
    <s v="Stores"/>
  </r>
  <r>
    <n v="1917"/>
    <s v="Lindley"/>
    <s v="Kenneth"/>
    <x v="1907"/>
    <x v="1"/>
    <x v="5"/>
    <x v="7"/>
    <x v="6"/>
    <x v="5"/>
    <x v="0"/>
    <x v="1"/>
    <n v="40.224876680000001"/>
    <x v="1"/>
    <x v="1"/>
    <x v="1887"/>
    <x v="1"/>
    <x v="2"/>
    <n v="56.365171869999998"/>
    <n v="2.3485488279166669"/>
    <s v="Stores"/>
  </r>
  <r>
    <n v="1918"/>
    <s v="Burns"/>
    <s v="Barbara"/>
    <x v="1908"/>
    <x v="0"/>
    <x v="3"/>
    <x v="13"/>
    <x v="12"/>
    <x v="3"/>
    <x v="0"/>
    <x v="2"/>
    <n v="55.321138259999998"/>
    <x v="2"/>
    <x v="0"/>
    <x v="1888"/>
    <x v="0"/>
    <x v="4"/>
    <n v="134.43200279999999"/>
    <n v="5.6013334500000003"/>
    <s v="Stores"/>
  </r>
  <r>
    <n v="1919"/>
    <s v="Marro"/>
    <s v="Robert"/>
    <x v="1909"/>
    <x v="1"/>
    <x v="4"/>
    <x v="16"/>
    <x v="15"/>
    <x v="4"/>
    <x v="0"/>
    <x v="2"/>
    <n v="53.618328529999999"/>
    <x v="2"/>
    <x v="0"/>
    <x v="1889"/>
    <x v="0"/>
    <x v="1"/>
    <n v="117.3567293"/>
    <n v="4.8898637208333326"/>
    <s v="Stores"/>
  </r>
  <r>
    <n v="1920"/>
    <s v="Garner"/>
    <s v="Angela"/>
    <x v="1910"/>
    <x v="0"/>
    <x v="21"/>
    <x v="45"/>
    <x v="19"/>
    <x v="15"/>
    <x v="0"/>
    <x v="0"/>
    <n v="33.18457506"/>
    <x v="0"/>
    <x v="1"/>
    <x v="1890"/>
    <x v="1"/>
    <x v="0"/>
    <n v="38.106238830000002"/>
    <n v="1.58775995125"/>
    <s v="Stores"/>
  </r>
  <r>
    <n v="1921"/>
    <s v="Hester"/>
    <s v="Sally"/>
    <x v="1911"/>
    <x v="0"/>
    <x v="5"/>
    <x v="16"/>
    <x v="15"/>
    <x v="5"/>
    <x v="0"/>
    <x v="1"/>
    <n v="45.295435750000003"/>
    <x v="1"/>
    <x v="1"/>
    <x v="1891"/>
    <x v="1"/>
    <x v="0"/>
    <n v="37.406823799999998"/>
    <n v="1.5586176583333333"/>
    <s v="Stores"/>
  </r>
  <r>
    <n v="1922"/>
    <s v="Davis"/>
    <s v="Mary"/>
    <x v="1912"/>
    <x v="0"/>
    <x v="112"/>
    <x v="16"/>
    <x v="15"/>
    <x v="11"/>
    <x v="0"/>
    <x v="2"/>
    <n v="57.812039839999997"/>
    <x v="2"/>
    <x v="1"/>
    <x v="1892"/>
    <x v="1"/>
    <x v="3"/>
    <n v="195.61241129999999"/>
    <n v="8.1505171374999996"/>
    <s v="Stores"/>
  </r>
  <r>
    <n v="1923"/>
    <s v="Roberts"/>
    <s v="William"/>
    <x v="1913"/>
    <x v="1"/>
    <x v="12"/>
    <x v="13"/>
    <x v="12"/>
    <x v="9"/>
    <x v="0"/>
    <x v="0"/>
    <n v="35.865842579999999"/>
    <x v="0"/>
    <x v="1"/>
    <x v="1893"/>
    <x v="1"/>
    <x v="2"/>
    <n v="50.083172240000003"/>
    <n v="2.0867988433333333"/>
    <s v="Stores"/>
  </r>
  <r>
    <n v="1924"/>
    <s v="Bivona"/>
    <s v="Juan"/>
    <x v="1914"/>
    <x v="1"/>
    <x v="69"/>
    <x v="36"/>
    <x v="19"/>
    <x v="29"/>
    <x v="0"/>
    <x v="1"/>
    <n v="44.748588210000001"/>
    <x v="1"/>
    <x v="1"/>
    <x v="1894"/>
    <x v="1"/>
    <x v="2"/>
    <n v="59.868739730000001"/>
    <n v="2.4945308220833331"/>
    <s v="Stores"/>
  </r>
  <r>
    <n v="1925"/>
    <s v="Moore"/>
    <s v="Lieselotte"/>
    <x v="1915"/>
    <x v="0"/>
    <x v="10"/>
    <x v="13"/>
    <x v="12"/>
    <x v="6"/>
    <x v="0"/>
    <x v="0"/>
    <n v="32.47883144"/>
    <x v="0"/>
    <x v="1"/>
    <x v="1895"/>
    <x v="1"/>
    <x v="0"/>
    <n v="0"/>
    <n v="0"/>
    <s v="Stores"/>
  </r>
  <r>
    <n v="1926"/>
    <s v="Kavanaugh"/>
    <s v="Jessica"/>
    <x v="1916"/>
    <x v="0"/>
    <x v="5"/>
    <x v="16"/>
    <x v="15"/>
    <x v="5"/>
    <x v="0"/>
    <x v="4"/>
    <n v="29.37309612"/>
    <x v="4"/>
    <x v="1"/>
    <x v="1896"/>
    <x v="1"/>
    <x v="0"/>
    <n v="34.66121192"/>
    <n v="1.4442171633333334"/>
    <s v="Stores"/>
  </r>
  <r>
    <n v="1927"/>
    <s v="Mansfield"/>
    <s v="Lane"/>
    <x v="1917"/>
    <x v="0"/>
    <x v="188"/>
    <x v="16"/>
    <x v="15"/>
    <x v="35"/>
    <x v="0"/>
    <x v="0"/>
    <n v="37.335958140000002"/>
    <x v="0"/>
    <x v="1"/>
    <x v="1897"/>
    <x v="1"/>
    <x v="2"/>
    <n v="57.410055"/>
    <n v="2.392085625"/>
    <s v="Stores"/>
  </r>
  <r>
    <n v="1928"/>
    <s v="Orr"/>
    <s v="Alan"/>
    <x v="1918"/>
    <x v="1"/>
    <x v="5"/>
    <x v="16"/>
    <x v="15"/>
    <x v="5"/>
    <x v="0"/>
    <x v="0"/>
    <n v="30.27899588"/>
    <x v="0"/>
    <x v="1"/>
    <x v="1898"/>
    <x v="1"/>
    <x v="0"/>
    <n v="14.55944321"/>
    <n v="0.60664346708333339"/>
    <s v="Stores"/>
  </r>
  <r>
    <n v="1929"/>
    <s v="Burchard"/>
    <s v="Michael"/>
    <x v="1919"/>
    <x v="1"/>
    <x v="4"/>
    <x v="16"/>
    <x v="15"/>
    <x v="4"/>
    <x v="0"/>
    <x v="0"/>
    <n v="36.70825164"/>
    <x v="0"/>
    <x v="1"/>
    <x v="1899"/>
    <x v="1"/>
    <x v="0"/>
    <n v="38.500621500000001"/>
    <n v="1.6041925625000002"/>
    <s v="Stores"/>
  </r>
  <r>
    <n v="1930"/>
    <s v="Oliver"/>
    <s v="Jaime"/>
    <x v="1920"/>
    <x v="1"/>
    <x v="3"/>
    <x v="13"/>
    <x v="12"/>
    <x v="3"/>
    <x v="0"/>
    <x v="0"/>
    <n v="32.438837280000001"/>
    <x v="0"/>
    <x v="1"/>
    <x v="1900"/>
    <x v="1"/>
    <x v="0"/>
    <n v="0"/>
    <n v="0"/>
    <s v="Stores"/>
  </r>
  <r>
    <n v="1931"/>
    <s v="Shin"/>
    <s v="Michael"/>
    <x v="1921"/>
    <x v="1"/>
    <x v="5"/>
    <x v="16"/>
    <x v="15"/>
    <x v="5"/>
    <x v="0"/>
    <x v="1"/>
    <n v="45.497786650000002"/>
    <x v="1"/>
    <x v="1"/>
    <x v="1901"/>
    <x v="1"/>
    <x v="2"/>
    <n v="52.281320950000001"/>
    <n v="2.1783883729166669"/>
    <s v="Stores"/>
  </r>
  <r>
    <n v="1932"/>
    <s v="Henderson"/>
    <s v="Pauline"/>
    <x v="1922"/>
    <x v="0"/>
    <x v="113"/>
    <x v="16"/>
    <x v="15"/>
    <x v="22"/>
    <x v="0"/>
    <x v="2"/>
    <n v="52.673051749999999"/>
    <x v="2"/>
    <x v="1"/>
    <x v="1902"/>
    <x v="1"/>
    <x v="1"/>
    <n v="93.929011950000003"/>
    <n v="3.9137088312500001"/>
    <s v="Stores"/>
  </r>
  <r>
    <n v="1933"/>
    <s v="Vasquez"/>
    <s v="Sheila"/>
    <x v="1923"/>
    <x v="0"/>
    <x v="204"/>
    <x v="13"/>
    <x v="12"/>
    <x v="18"/>
    <x v="0"/>
    <x v="5"/>
    <n v="63.22383318"/>
    <x v="5"/>
    <x v="1"/>
    <x v="1903"/>
    <x v="1"/>
    <x v="4"/>
    <n v="141.907341"/>
    <n v="5.9128058750000001"/>
    <s v="Stores"/>
  </r>
  <r>
    <n v="1934"/>
    <s v="Wingfield"/>
    <s v="Stephen"/>
    <x v="1924"/>
    <x v="1"/>
    <x v="5"/>
    <x v="16"/>
    <x v="15"/>
    <x v="5"/>
    <x v="0"/>
    <x v="4"/>
    <n v="27.26770952"/>
    <x v="4"/>
    <x v="1"/>
    <x v="1904"/>
    <x v="1"/>
    <x v="0"/>
    <n v="0"/>
    <n v="0"/>
    <s v="Stores"/>
  </r>
  <r>
    <n v="1935"/>
    <s v="Bible"/>
    <s v="Michael"/>
    <x v="1925"/>
    <x v="1"/>
    <x v="5"/>
    <x v="7"/>
    <x v="6"/>
    <x v="5"/>
    <x v="0"/>
    <x v="4"/>
    <n v="24.268793079999998"/>
    <x v="4"/>
    <x v="1"/>
    <x v="1905"/>
    <x v="1"/>
    <x v="0"/>
    <n v="0"/>
    <n v="0"/>
    <s v="Stores"/>
  </r>
  <r>
    <n v="1936"/>
    <s v="Bennett"/>
    <s v="Shirley"/>
    <x v="1926"/>
    <x v="0"/>
    <x v="13"/>
    <x v="16"/>
    <x v="15"/>
    <x v="10"/>
    <x v="0"/>
    <x v="2"/>
    <n v="57.094066869999999"/>
    <x v="2"/>
    <x v="1"/>
    <x v="1906"/>
    <x v="1"/>
    <x v="4"/>
    <n v="145.53556639999999"/>
    <n v="6.0639819333333334"/>
    <s v="Stores"/>
  </r>
  <r>
    <n v="1937"/>
    <s v="Rowsey"/>
    <s v="Edna"/>
    <x v="1927"/>
    <x v="0"/>
    <x v="128"/>
    <x v="16"/>
    <x v="15"/>
    <x v="1"/>
    <x v="0"/>
    <x v="4"/>
    <n v="28.926330910000001"/>
    <x v="4"/>
    <x v="1"/>
    <x v="1907"/>
    <x v="1"/>
    <x v="0"/>
    <n v="20.517206590000001"/>
    <n v="0.85488360791666662"/>
    <s v="Stores"/>
  </r>
  <r>
    <n v="1938"/>
    <s v="Kendall"/>
    <s v="Joanne"/>
    <x v="1928"/>
    <x v="0"/>
    <x v="5"/>
    <x v="16"/>
    <x v="15"/>
    <x v="5"/>
    <x v="0"/>
    <x v="4"/>
    <n v="29.585284569999999"/>
    <x v="4"/>
    <x v="1"/>
    <x v="1908"/>
    <x v="1"/>
    <x v="0"/>
    <n v="0"/>
    <n v="0"/>
    <s v="Stores"/>
  </r>
  <r>
    <n v="1939"/>
    <s v="Doggett"/>
    <s v="Abraham"/>
    <x v="1929"/>
    <x v="1"/>
    <x v="63"/>
    <x v="13"/>
    <x v="12"/>
    <x v="29"/>
    <x v="0"/>
    <x v="1"/>
    <n v="43.842954130000003"/>
    <x v="1"/>
    <x v="0"/>
    <x v="1909"/>
    <x v="0"/>
    <x v="0"/>
    <n v="13.942343279999999"/>
    <n v="0.58093096999999994"/>
    <s v="Stores"/>
  </r>
  <r>
    <n v="1940"/>
    <s v="Jenkins"/>
    <s v="Janet"/>
    <x v="1930"/>
    <x v="0"/>
    <x v="3"/>
    <x v="13"/>
    <x v="12"/>
    <x v="3"/>
    <x v="0"/>
    <x v="4"/>
    <n v="26.265885130000001"/>
    <x v="4"/>
    <x v="1"/>
    <x v="1910"/>
    <x v="1"/>
    <x v="0"/>
    <n v="0"/>
    <n v="0"/>
    <s v="Stores"/>
  </r>
  <r>
    <n v="1941"/>
    <s v="King"/>
    <s v="Thomas"/>
    <x v="1931"/>
    <x v="1"/>
    <x v="60"/>
    <x v="13"/>
    <x v="12"/>
    <x v="27"/>
    <x v="0"/>
    <x v="5"/>
    <n v="69.533200399999998"/>
    <x v="5"/>
    <x v="1"/>
    <x v="1911"/>
    <x v="1"/>
    <x v="3"/>
    <n v="166.53871319999999"/>
    <n v="6.9391130499999996"/>
    <s v="Stores"/>
  </r>
  <r>
    <n v="1942"/>
    <s v="Griggs"/>
    <s v="Debra"/>
    <x v="1932"/>
    <x v="0"/>
    <x v="10"/>
    <x v="5"/>
    <x v="0"/>
    <x v="6"/>
    <x v="0"/>
    <x v="2"/>
    <n v="57.173059819999999"/>
    <x v="2"/>
    <x v="0"/>
    <x v="1912"/>
    <x v="0"/>
    <x v="3"/>
    <n v="178.27308149999999"/>
    <n v="7.4280450624999999"/>
    <s v="Stores"/>
  </r>
  <r>
    <n v="1943"/>
    <s v="Greenblatt"/>
    <s v="Aaron"/>
    <x v="1933"/>
    <x v="1"/>
    <x v="34"/>
    <x v="26"/>
    <x v="17"/>
    <x v="21"/>
    <x v="0"/>
    <x v="0"/>
    <n v="33.56208015"/>
    <x v="0"/>
    <x v="1"/>
    <x v="1913"/>
    <x v="1"/>
    <x v="0"/>
    <n v="0"/>
    <n v="0"/>
    <s v="Stores"/>
  </r>
  <r>
    <n v="1944"/>
    <s v="Perkins"/>
    <s v="Leslie"/>
    <x v="1934"/>
    <x v="1"/>
    <x v="3"/>
    <x v="16"/>
    <x v="15"/>
    <x v="3"/>
    <x v="0"/>
    <x v="1"/>
    <n v="47.556312030000001"/>
    <x v="1"/>
    <x v="1"/>
    <x v="1914"/>
    <x v="1"/>
    <x v="4"/>
    <n v="122.3764328"/>
    <n v="5.0990180333333335"/>
    <s v="Stores"/>
  </r>
  <r>
    <n v="1945"/>
    <s v="Mason"/>
    <s v="Frances"/>
    <x v="1935"/>
    <x v="0"/>
    <x v="22"/>
    <x v="16"/>
    <x v="15"/>
    <x v="16"/>
    <x v="0"/>
    <x v="3"/>
    <n v="15.84257283"/>
    <x v="3"/>
    <x v="1"/>
    <x v="1915"/>
    <x v="1"/>
    <x v="0"/>
    <n v="0"/>
    <n v="0"/>
    <s v="Stores"/>
  </r>
  <r>
    <n v="1946"/>
    <s v="Kistler"/>
    <s v="Daniel"/>
    <x v="1936"/>
    <x v="1"/>
    <x v="5"/>
    <x v="16"/>
    <x v="15"/>
    <x v="5"/>
    <x v="0"/>
    <x v="0"/>
    <n v="32.62754932"/>
    <x v="0"/>
    <x v="1"/>
    <x v="1916"/>
    <x v="1"/>
    <x v="0"/>
    <n v="1.5984617999999999E-2"/>
    <n v="6.6602574999999992E-4"/>
    <s v="Stores"/>
  </r>
  <r>
    <n v="1947"/>
    <s v="Blanton"/>
    <s v="Jorge"/>
    <x v="1937"/>
    <x v="1"/>
    <x v="205"/>
    <x v="13"/>
    <x v="12"/>
    <x v="1"/>
    <x v="0"/>
    <x v="1"/>
    <n v="47.730168429999999"/>
    <x v="1"/>
    <x v="1"/>
    <x v="1917"/>
    <x v="1"/>
    <x v="0"/>
    <n v="30.240047310000001"/>
    <n v="1.2600019712500001"/>
    <s v="Stores"/>
  </r>
  <r>
    <n v="1948"/>
    <s v="Baumgardner"/>
    <s v="Harry"/>
    <x v="1938"/>
    <x v="1"/>
    <x v="88"/>
    <x v="16"/>
    <x v="15"/>
    <x v="7"/>
    <x v="0"/>
    <x v="0"/>
    <n v="30.95781053"/>
    <x v="0"/>
    <x v="1"/>
    <x v="1918"/>
    <x v="1"/>
    <x v="2"/>
    <n v="57.245726060000003"/>
    <n v="2.3852385858333331"/>
    <s v="Stores"/>
  </r>
  <r>
    <n v="1949"/>
    <s v="Gephart"/>
    <s v="Alexander"/>
    <x v="1939"/>
    <x v="1"/>
    <x v="2"/>
    <x v="13"/>
    <x v="12"/>
    <x v="2"/>
    <x v="0"/>
    <x v="1"/>
    <n v="42.823903889999997"/>
    <x v="1"/>
    <x v="1"/>
    <x v="1919"/>
    <x v="1"/>
    <x v="2"/>
    <n v="54.07396584"/>
    <n v="2.2530819100000001"/>
    <s v="Stores"/>
  </r>
  <r>
    <n v="1950"/>
    <s v="Walker"/>
    <s v="Hortensia"/>
    <x v="1940"/>
    <x v="0"/>
    <x v="13"/>
    <x v="16"/>
    <x v="15"/>
    <x v="10"/>
    <x v="0"/>
    <x v="0"/>
    <n v="33.784232780000004"/>
    <x v="0"/>
    <x v="1"/>
    <x v="1920"/>
    <x v="1"/>
    <x v="2"/>
    <n v="42.253636989999997"/>
    <n v="1.7605682079166665"/>
    <s v="Stores"/>
  </r>
  <r>
    <n v="1951"/>
    <s v="Page"/>
    <s v="Travis"/>
    <x v="1941"/>
    <x v="1"/>
    <x v="13"/>
    <x v="16"/>
    <x v="15"/>
    <x v="10"/>
    <x v="0"/>
    <x v="0"/>
    <n v="33.6822941"/>
    <x v="0"/>
    <x v="1"/>
    <x v="1921"/>
    <x v="1"/>
    <x v="0"/>
    <n v="32.758777389999999"/>
    <n v="1.3649490579166668"/>
    <s v="Stores"/>
  </r>
  <r>
    <n v="1952"/>
    <s v="Crews"/>
    <s v="Tara"/>
    <x v="1942"/>
    <x v="0"/>
    <x v="16"/>
    <x v="13"/>
    <x v="12"/>
    <x v="12"/>
    <x v="0"/>
    <x v="2"/>
    <n v="57.602430529999999"/>
    <x v="2"/>
    <x v="0"/>
    <x v="1922"/>
    <x v="0"/>
    <x v="4"/>
    <n v="140.36731660000001"/>
    <n v="5.8486381916666677"/>
    <s v="Stores"/>
  </r>
  <r>
    <n v="1953"/>
    <s v="Hubbard"/>
    <s v="Gladys"/>
    <x v="1943"/>
    <x v="0"/>
    <x v="22"/>
    <x v="16"/>
    <x v="15"/>
    <x v="16"/>
    <x v="0"/>
    <x v="0"/>
    <n v="34.668842869999999"/>
    <x v="0"/>
    <x v="1"/>
    <x v="1923"/>
    <x v="1"/>
    <x v="2"/>
    <n v="45.130577649999999"/>
    <n v="1.8804407354166668"/>
    <s v="Stores"/>
  </r>
  <r>
    <n v="1954"/>
    <s v="Johnson"/>
    <s v="Regina"/>
    <x v="1944"/>
    <x v="0"/>
    <x v="30"/>
    <x v="16"/>
    <x v="15"/>
    <x v="20"/>
    <x v="0"/>
    <x v="0"/>
    <n v="35.739979890000001"/>
    <x v="0"/>
    <x v="1"/>
    <x v="1924"/>
    <x v="1"/>
    <x v="2"/>
    <n v="50.03488608"/>
    <n v="2.08478692"/>
    <s v="Stores"/>
  </r>
  <r>
    <n v="1955"/>
    <s v="Sakai"/>
    <s v="John"/>
    <x v="1945"/>
    <x v="1"/>
    <x v="3"/>
    <x v="16"/>
    <x v="15"/>
    <x v="3"/>
    <x v="0"/>
    <x v="2"/>
    <n v="51.820877170000003"/>
    <x v="2"/>
    <x v="1"/>
    <x v="1925"/>
    <x v="1"/>
    <x v="2"/>
    <n v="70.422604140000004"/>
    <n v="2.9342751725000005"/>
    <s v="Stores"/>
  </r>
  <r>
    <n v="1956"/>
    <s v="Mitchell"/>
    <s v="Elijah"/>
    <x v="1946"/>
    <x v="1"/>
    <x v="3"/>
    <x v="16"/>
    <x v="15"/>
    <x v="3"/>
    <x v="0"/>
    <x v="1"/>
    <n v="43.86378981"/>
    <x v="1"/>
    <x v="1"/>
    <x v="1926"/>
    <x v="1"/>
    <x v="1"/>
    <n v="107.015005"/>
    <n v="4.4589585416666662"/>
    <s v="Stores"/>
  </r>
  <r>
    <n v="1957"/>
    <s v="Aleman"/>
    <s v="Aisha"/>
    <x v="1947"/>
    <x v="0"/>
    <x v="191"/>
    <x v="13"/>
    <x v="12"/>
    <x v="20"/>
    <x v="0"/>
    <x v="2"/>
    <n v="51.048282929999999"/>
    <x v="2"/>
    <x v="1"/>
    <x v="1927"/>
    <x v="1"/>
    <x v="1"/>
    <n v="104.5649718"/>
    <n v="4.3568738250000001"/>
    <s v="Stores"/>
  </r>
  <r>
    <n v="1958"/>
    <s v="Richardson"/>
    <s v="Janie"/>
    <x v="1948"/>
    <x v="0"/>
    <x v="5"/>
    <x v="7"/>
    <x v="6"/>
    <x v="5"/>
    <x v="0"/>
    <x v="2"/>
    <n v="52.980743160000003"/>
    <x v="2"/>
    <x v="1"/>
    <x v="1928"/>
    <x v="1"/>
    <x v="4"/>
    <n v="125.44134270000001"/>
    <n v="5.2267226125000006"/>
    <s v="Stores"/>
  </r>
  <r>
    <n v="1959"/>
    <s v="Lange"/>
    <s v="Lynn"/>
    <x v="1949"/>
    <x v="0"/>
    <x v="155"/>
    <x v="16"/>
    <x v="15"/>
    <x v="1"/>
    <x v="0"/>
    <x v="4"/>
    <n v="28.934692550000001"/>
    <x v="4"/>
    <x v="1"/>
    <x v="1929"/>
    <x v="1"/>
    <x v="0"/>
    <n v="13.23139359"/>
    <n v="0.55130806624999995"/>
    <s v="Stores"/>
  </r>
  <r>
    <n v="1960"/>
    <s v="Pickle"/>
    <s v="Angela"/>
    <x v="1950"/>
    <x v="0"/>
    <x v="15"/>
    <x v="16"/>
    <x v="15"/>
    <x v="10"/>
    <x v="0"/>
    <x v="2"/>
    <n v="52.522255649999998"/>
    <x v="2"/>
    <x v="1"/>
    <x v="1930"/>
    <x v="1"/>
    <x v="1"/>
    <n v="106.0957056"/>
    <n v="4.4206544000000001"/>
    <s v="Stores"/>
  </r>
  <r>
    <n v="1961"/>
    <s v="Goodlett"/>
    <s v="Clifford"/>
    <x v="1951"/>
    <x v="1"/>
    <x v="5"/>
    <x v="16"/>
    <x v="15"/>
    <x v="5"/>
    <x v="0"/>
    <x v="2"/>
    <n v="56.179049990000003"/>
    <x v="2"/>
    <x v="1"/>
    <x v="1931"/>
    <x v="1"/>
    <x v="1"/>
    <n v="119.5558886"/>
    <n v="4.9814953583333335"/>
    <s v="Stores"/>
  </r>
  <r>
    <n v="1962"/>
    <s v="Broaddus"/>
    <s v="John"/>
    <x v="1952"/>
    <x v="1"/>
    <x v="42"/>
    <x v="16"/>
    <x v="15"/>
    <x v="13"/>
    <x v="0"/>
    <x v="0"/>
    <n v="30.90313635"/>
    <x v="0"/>
    <x v="1"/>
    <x v="1932"/>
    <x v="1"/>
    <x v="0"/>
    <n v="14.769865680000001"/>
    <n v="0.61541107000000006"/>
    <s v="Stores"/>
  </r>
  <r>
    <n v="1963"/>
    <s v="Finnell"/>
    <s v="Thomas"/>
    <x v="1953"/>
    <x v="1"/>
    <x v="101"/>
    <x v="5"/>
    <x v="0"/>
    <x v="19"/>
    <x v="0"/>
    <x v="4"/>
    <n v="29.710889519999998"/>
    <x v="4"/>
    <x v="1"/>
    <x v="1933"/>
    <x v="1"/>
    <x v="0"/>
    <n v="0"/>
    <n v="0"/>
    <s v="Stores"/>
  </r>
  <r>
    <n v="1964"/>
    <s v="Davis"/>
    <s v="Bill"/>
    <x v="1954"/>
    <x v="1"/>
    <x v="4"/>
    <x v="16"/>
    <x v="15"/>
    <x v="4"/>
    <x v="0"/>
    <x v="2"/>
    <n v="51.819645559999998"/>
    <x v="2"/>
    <x v="1"/>
    <x v="1934"/>
    <x v="1"/>
    <x v="2"/>
    <n v="70.692654050000002"/>
    <n v="2.9455272520833331"/>
    <s v="Stores"/>
  </r>
  <r>
    <n v="1965"/>
    <s v="Owens"/>
    <s v="Logan"/>
    <x v="1955"/>
    <x v="1"/>
    <x v="8"/>
    <x v="36"/>
    <x v="19"/>
    <x v="8"/>
    <x v="0"/>
    <x v="1"/>
    <n v="48.308132209999997"/>
    <x v="1"/>
    <x v="0"/>
    <x v="1935"/>
    <x v="0"/>
    <x v="0"/>
    <n v="38.696780019999999"/>
    <n v="1.6123658341666665"/>
    <s v="Stores"/>
  </r>
  <r>
    <n v="1966"/>
    <s v="Turley"/>
    <s v="Warren"/>
    <x v="1956"/>
    <x v="1"/>
    <x v="36"/>
    <x v="16"/>
    <x v="15"/>
    <x v="22"/>
    <x v="0"/>
    <x v="1"/>
    <n v="43.606059289999997"/>
    <x v="1"/>
    <x v="1"/>
    <x v="1936"/>
    <x v="1"/>
    <x v="0"/>
    <n v="20.093289760000001"/>
    <n v="0.83722040666666675"/>
    <s v="Stores"/>
  </r>
  <r>
    <n v="1967"/>
    <s v="Heath"/>
    <s v="Patricia"/>
    <x v="1957"/>
    <x v="0"/>
    <x v="94"/>
    <x v="13"/>
    <x v="12"/>
    <x v="3"/>
    <x v="0"/>
    <x v="0"/>
    <n v="31.506883940000002"/>
    <x v="0"/>
    <x v="1"/>
    <x v="1937"/>
    <x v="1"/>
    <x v="0"/>
    <n v="0"/>
    <n v="0"/>
    <s v="Stores"/>
  </r>
  <r>
    <n v="1968"/>
    <s v="Hunt"/>
    <s v="Scott"/>
    <x v="1958"/>
    <x v="1"/>
    <x v="30"/>
    <x v="13"/>
    <x v="12"/>
    <x v="20"/>
    <x v="0"/>
    <x v="2"/>
    <n v="58.995754609999999"/>
    <x v="2"/>
    <x v="1"/>
    <x v="1938"/>
    <x v="1"/>
    <x v="4"/>
    <n v="158.04841959999999"/>
    <n v="6.5853508166666668"/>
    <s v="Stores"/>
  </r>
  <r>
    <n v="1969"/>
    <s v="Rust"/>
    <s v="Jamie"/>
    <x v="1959"/>
    <x v="0"/>
    <x v="206"/>
    <x v="7"/>
    <x v="6"/>
    <x v="39"/>
    <x v="0"/>
    <x v="2"/>
    <n v="51.001260649999999"/>
    <x v="2"/>
    <x v="1"/>
    <x v="1939"/>
    <x v="1"/>
    <x v="4"/>
    <n v="121.1380638"/>
    <n v="5.0474193249999999"/>
    <s v="Stores"/>
  </r>
  <r>
    <n v="1970"/>
    <s v="Copeland"/>
    <s v="Diana"/>
    <x v="1960"/>
    <x v="0"/>
    <x v="22"/>
    <x v="16"/>
    <x v="15"/>
    <x v="16"/>
    <x v="0"/>
    <x v="1"/>
    <n v="41.242537239999997"/>
    <x v="1"/>
    <x v="1"/>
    <x v="1940"/>
    <x v="1"/>
    <x v="2"/>
    <n v="46.2126272"/>
    <n v="1.9255261333333331"/>
    <s v="Stores"/>
  </r>
  <r>
    <n v="1971"/>
    <s v="Carpenter"/>
    <s v="Dorothy"/>
    <x v="1961"/>
    <x v="0"/>
    <x v="116"/>
    <x v="16"/>
    <x v="15"/>
    <x v="1"/>
    <x v="0"/>
    <x v="4"/>
    <n v="27.955071530000001"/>
    <x v="4"/>
    <x v="1"/>
    <x v="1941"/>
    <x v="1"/>
    <x v="0"/>
    <n v="0"/>
    <n v="0"/>
    <s v="Stores"/>
  </r>
  <r>
    <n v="1972"/>
    <s v="Griffith"/>
    <s v="Lois"/>
    <x v="1962"/>
    <x v="0"/>
    <x v="5"/>
    <x v="16"/>
    <x v="15"/>
    <x v="5"/>
    <x v="0"/>
    <x v="0"/>
    <n v="38.087652490000004"/>
    <x v="0"/>
    <x v="1"/>
    <x v="1942"/>
    <x v="1"/>
    <x v="0"/>
    <n v="29.061944279999999"/>
    <n v="1.2109143449999999"/>
    <s v="Stores"/>
  </r>
  <r>
    <n v="1973"/>
    <s v="Maupin"/>
    <s v="Charles"/>
    <x v="1963"/>
    <x v="1"/>
    <x v="5"/>
    <x v="16"/>
    <x v="15"/>
    <x v="5"/>
    <x v="0"/>
    <x v="1"/>
    <n v="43.779216329999997"/>
    <x v="1"/>
    <x v="1"/>
    <x v="1943"/>
    <x v="1"/>
    <x v="1"/>
    <n v="95.700690690000002"/>
    <n v="3.9875287787499998"/>
    <s v="Stores"/>
  </r>
  <r>
    <n v="1974"/>
    <s v="Martinez"/>
    <s v="Angel"/>
    <x v="1964"/>
    <x v="0"/>
    <x v="40"/>
    <x v="13"/>
    <x v="12"/>
    <x v="20"/>
    <x v="0"/>
    <x v="0"/>
    <n v="38.92647582"/>
    <x v="0"/>
    <x v="1"/>
    <x v="1944"/>
    <x v="1"/>
    <x v="2"/>
    <n v="71.630442979999998"/>
    <n v="2.9846017908333331"/>
    <s v="Stores"/>
  </r>
  <r>
    <n v="1975"/>
    <s v="Cook"/>
    <s v="Judith"/>
    <x v="1965"/>
    <x v="0"/>
    <x v="69"/>
    <x v="5"/>
    <x v="0"/>
    <x v="29"/>
    <x v="0"/>
    <x v="0"/>
    <n v="35.689507859999999"/>
    <x v="0"/>
    <x v="1"/>
    <x v="1945"/>
    <x v="1"/>
    <x v="0"/>
    <n v="33.712808979999998"/>
    <n v="1.4047003741666666"/>
    <s v="Stores"/>
  </r>
  <r>
    <n v="1976"/>
    <s v="Brown"/>
    <s v="Danae"/>
    <x v="1966"/>
    <x v="0"/>
    <x v="76"/>
    <x v="13"/>
    <x v="12"/>
    <x v="1"/>
    <x v="0"/>
    <x v="2"/>
    <n v="59.781695820000003"/>
    <x v="2"/>
    <x v="0"/>
    <x v="1946"/>
    <x v="0"/>
    <x v="4"/>
    <n v="155.7149311"/>
    <n v="6.4881221291666673"/>
    <s v="Stores"/>
  </r>
  <r>
    <n v="1977"/>
    <s v="Price"/>
    <s v="Pete"/>
    <x v="1967"/>
    <x v="1"/>
    <x v="15"/>
    <x v="16"/>
    <x v="15"/>
    <x v="10"/>
    <x v="0"/>
    <x v="0"/>
    <n v="30.171539589999998"/>
    <x v="0"/>
    <x v="1"/>
    <x v="1947"/>
    <x v="1"/>
    <x v="0"/>
    <n v="0"/>
    <n v="0"/>
    <s v="Stores"/>
  </r>
  <r>
    <n v="1978"/>
    <s v="Aldridge"/>
    <s v="Arlene"/>
    <x v="1968"/>
    <x v="0"/>
    <x v="20"/>
    <x v="42"/>
    <x v="20"/>
    <x v="14"/>
    <x v="0"/>
    <x v="0"/>
    <n v="30.501291699999999"/>
    <x v="0"/>
    <x v="1"/>
    <x v="1948"/>
    <x v="1"/>
    <x v="0"/>
    <n v="27.084923610000001"/>
    <n v="1.1285384837500001"/>
    <s v="Stores"/>
  </r>
  <r>
    <n v="1979"/>
    <s v="Buck"/>
    <s v="Eldridge"/>
    <x v="1969"/>
    <x v="1"/>
    <x v="32"/>
    <x v="16"/>
    <x v="15"/>
    <x v="17"/>
    <x v="0"/>
    <x v="4"/>
    <n v="20.463011649999999"/>
    <x v="4"/>
    <x v="0"/>
    <x v="1949"/>
    <x v="0"/>
    <x v="0"/>
    <n v="0"/>
    <n v="0"/>
    <s v="Stores"/>
  </r>
  <r>
    <n v="1980"/>
    <s v="Tyson"/>
    <s v="Breann"/>
    <x v="1970"/>
    <x v="0"/>
    <x v="5"/>
    <x v="16"/>
    <x v="15"/>
    <x v="5"/>
    <x v="0"/>
    <x v="1"/>
    <n v="40.05004108"/>
    <x v="1"/>
    <x v="1"/>
    <x v="1950"/>
    <x v="1"/>
    <x v="2"/>
    <n v="44.676569190000002"/>
    <n v="1.86152371625"/>
    <s v="Stores"/>
  </r>
  <r>
    <n v="1981"/>
    <s v="Colon"/>
    <s v="Anthony"/>
    <x v="1971"/>
    <x v="1"/>
    <x v="22"/>
    <x v="16"/>
    <x v="15"/>
    <x v="16"/>
    <x v="0"/>
    <x v="2"/>
    <n v="51.156768849999999"/>
    <x v="2"/>
    <x v="1"/>
    <x v="1951"/>
    <x v="1"/>
    <x v="1"/>
    <n v="107.2322114"/>
    <n v="4.4680088083333329"/>
    <s v="Stores"/>
  </r>
  <r>
    <n v="1982"/>
    <s v="Wade"/>
    <s v="Sarah"/>
    <x v="1972"/>
    <x v="0"/>
    <x v="3"/>
    <x v="13"/>
    <x v="12"/>
    <x v="3"/>
    <x v="0"/>
    <x v="5"/>
    <n v="62.164094290000001"/>
    <x v="5"/>
    <x v="0"/>
    <x v="1952"/>
    <x v="0"/>
    <x v="3"/>
    <n v="198.5417458"/>
    <n v="8.2725727416666679"/>
    <s v="Stores"/>
  </r>
  <r>
    <n v="1983"/>
    <s v="Carver"/>
    <s v="Larry"/>
    <x v="1973"/>
    <x v="1"/>
    <x v="134"/>
    <x v="16"/>
    <x v="15"/>
    <x v="10"/>
    <x v="0"/>
    <x v="1"/>
    <n v="46.177846430000002"/>
    <x v="1"/>
    <x v="1"/>
    <x v="1953"/>
    <x v="1"/>
    <x v="1"/>
    <n v="91.113493180000006"/>
    <n v="3.7963955491666672"/>
    <s v="Stores"/>
  </r>
  <r>
    <n v="1984"/>
    <s v="Magee"/>
    <s v="Nancy"/>
    <x v="1974"/>
    <x v="0"/>
    <x v="141"/>
    <x v="13"/>
    <x v="12"/>
    <x v="11"/>
    <x v="0"/>
    <x v="2"/>
    <n v="52.078422930000002"/>
    <x v="2"/>
    <x v="1"/>
    <x v="1954"/>
    <x v="1"/>
    <x v="1"/>
    <n v="105.8340991"/>
    <n v="4.4097541291666671"/>
    <s v="Stores"/>
  </r>
  <r>
    <n v="1985"/>
    <s v="Lopez"/>
    <s v="Anna"/>
    <x v="1975"/>
    <x v="0"/>
    <x v="3"/>
    <x v="16"/>
    <x v="15"/>
    <x v="3"/>
    <x v="0"/>
    <x v="2"/>
    <n v="53.32798021"/>
    <x v="2"/>
    <x v="1"/>
    <x v="1955"/>
    <x v="1"/>
    <x v="4"/>
    <n v="151.80528330000001"/>
    <n v="6.3252201375000006"/>
    <s v="Stores"/>
  </r>
  <r>
    <n v="1986"/>
    <s v="William"/>
    <s v="Angel"/>
    <x v="1976"/>
    <x v="0"/>
    <x v="13"/>
    <x v="16"/>
    <x v="15"/>
    <x v="10"/>
    <x v="0"/>
    <x v="1"/>
    <n v="41.96797995"/>
    <x v="1"/>
    <x v="0"/>
    <x v="1956"/>
    <x v="0"/>
    <x v="0"/>
    <n v="18.695360780000001"/>
    <n v="0.77897336583333343"/>
    <s v="Stores"/>
  </r>
  <r>
    <n v="1987"/>
    <s v="Jones"/>
    <s v="Raymond"/>
    <x v="1977"/>
    <x v="1"/>
    <x v="149"/>
    <x v="13"/>
    <x v="12"/>
    <x v="19"/>
    <x v="0"/>
    <x v="1"/>
    <n v="42.788298949999998"/>
    <x v="1"/>
    <x v="1"/>
    <x v="1957"/>
    <x v="1"/>
    <x v="2"/>
    <n v="49.25104486"/>
    <n v="2.0521268691666665"/>
    <s v="Stores"/>
  </r>
  <r>
    <n v="1988"/>
    <s v="Gonsalves"/>
    <s v="Heather"/>
    <x v="1978"/>
    <x v="0"/>
    <x v="5"/>
    <x v="16"/>
    <x v="15"/>
    <x v="5"/>
    <x v="0"/>
    <x v="0"/>
    <n v="37.420446830000003"/>
    <x v="0"/>
    <x v="1"/>
    <x v="1958"/>
    <x v="1"/>
    <x v="0"/>
    <n v="37.865482550000003"/>
    <n v="1.5777284395833333"/>
    <s v="Stores"/>
  </r>
  <r>
    <n v="1989"/>
    <s v="Hamlin"/>
    <s v="Raymond"/>
    <x v="1979"/>
    <x v="1"/>
    <x v="126"/>
    <x v="16"/>
    <x v="15"/>
    <x v="10"/>
    <x v="0"/>
    <x v="2"/>
    <n v="53.784605820000003"/>
    <x v="2"/>
    <x v="1"/>
    <x v="1959"/>
    <x v="1"/>
    <x v="4"/>
    <n v="124.7847768"/>
    <n v="5.1993656999999995"/>
    <s v="Stores"/>
  </r>
  <r>
    <n v="1990"/>
    <s v="Madigan"/>
    <s v="Donald"/>
    <x v="1980"/>
    <x v="1"/>
    <x v="15"/>
    <x v="16"/>
    <x v="15"/>
    <x v="10"/>
    <x v="0"/>
    <x v="0"/>
    <n v="31.174321750000001"/>
    <x v="0"/>
    <x v="1"/>
    <x v="1960"/>
    <x v="1"/>
    <x v="2"/>
    <n v="74.174937999999997"/>
    <n v="3.0906224166666667"/>
    <s v="Stores"/>
  </r>
  <r>
    <n v="1991"/>
    <s v="Cerna"/>
    <s v="Leonard"/>
    <x v="1981"/>
    <x v="1"/>
    <x v="36"/>
    <x v="16"/>
    <x v="15"/>
    <x v="22"/>
    <x v="0"/>
    <x v="4"/>
    <n v="26.735227309999999"/>
    <x v="4"/>
    <x v="1"/>
    <x v="1961"/>
    <x v="1"/>
    <x v="0"/>
    <n v="0"/>
    <n v="0"/>
    <s v="Stores"/>
  </r>
  <r>
    <n v="1992"/>
    <s v="Lockett"/>
    <s v="Tim"/>
    <x v="1982"/>
    <x v="1"/>
    <x v="5"/>
    <x v="45"/>
    <x v="19"/>
    <x v="5"/>
    <x v="0"/>
    <x v="1"/>
    <n v="42.054884999999999"/>
    <x v="1"/>
    <x v="1"/>
    <x v="1962"/>
    <x v="1"/>
    <x v="0"/>
    <n v="21.357730159999999"/>
    <n v="0.88990542333333333"/>
    <s v="Stores"/>
  </r>
  <r>
    <n v="1993"/>
    <s v="Staton"/>
    <s v="Simon"/>
    <x v="1983"/>
    <x v="1"/>
    <x v="63"/>
    <x v="13"/>
    <x v="12"/>
    <x v="29"/>
    <x v="0"/>
    <x v="2"/>
    <n v="51.348180910000004"/>
    <x v="2"/>
    <x v="1"/>
    <x v="1963"/>
    <x v="1"/>
    <x v="4"/>
    <n v="125.6311357"/>
    <n v="5.2346306541666667"/>
    <s v="Stores"/>
  </r>
  <r>
    <n v="1994"/>
    <s v="Hollis"/>
    <s v="David"/>
    <x v="1984"/>
    <x v="1"/>
    <x v="5"/>
    <x v="45"/>
    <x v="19"/>
    <x v="5"/>
    <x v="0"/>
    <x v="1"/>
    <n v="43.816582019999998"/>
    <x v="1"/>
    <x v="1"/>
    <x v="1964"/>
    <x v="1"/>
    <x v="2"/>
    <n v="65.646060039999995"/>
    <n v="2.7352525016666664"/>
    <s v="Stores"/>
  </r>
  <r>
    <n v="1995"/>
    <s v="Perkins"/>
    <s v="Anthony"/>
    <x v="1985"/>
    <x v="1"/>
    <x v="0"/>
    <x v="16"/>
    <x v="15"/>
    <x v="0"/>
    <x v="0"/>
    <x v="1"/>
    <n v="40.681388009999999"/>
    <x v="1"/>
    <x v="1"/>
    <x v="1965"/>
    <x v="1"/>
    <x v="0"/>
    <n v="13.59653458"/>
    <n v="0.56652227416666667"/>
    <s v="Stores"/>
  </r>
  <r>
    <n v="1996"/>
    <s v="Shelton"/>
    <s v="Ronald"/>
    <x v="1986"/>
    <x v="1"/>
    <x v="5"/>
    <x v="45"/>
    <x v="19"/>
    <x v="5"/>
    <x v="0"/>
    <x v="0"/>
    <n v="34.719896730000002"/>
    <x v="0"/>
    <x v="1"/>
    <x v="1966"/>
    <x v="1"/>
    <x v="0"/>
    <n v="28.87413059"/>
    <n v="1.2030887745833332"/>
    <s v="Stores"/>
  </r>
  <r>
    <n v="1997"/>
    <s v="Yates"/>
    <s v="Bryant"/>
    <x v="1987"/>
    <x v="1"/>
    <x v="2"/>
    <x v="13"/>
    <x v="12"/>
    <x v="2"/>
    <x v="0"/>
    <x v="1"/>
    <n v="47.598579370000003"/>
    <x v="1"/>
    <x v="1"/>
    <x v="1967"/>
    <x v="1"/>
    <x v="2"/>
    <n v="62.660505690000001"/>
    <n v="2.6108544037499999"/>
    <s v="Stores"/>
  </r>
  <r>
    <n v="1998"/>
    <s v="Taylor"/>
    <s v="Stefanie"/>
    <x v="1988"/>
    <x v="0"/>
    <x v="0"/>
    <x v="16"/>
    <x v="15"/>
    <x v="0"/>
    <x v="0"/>
    <x v="0"/>
    <n v="35.24774781"/>
    <x v="0"/>
    <x v="1"/>
    <x v="1968"/>
    <x v="1"/>
    <x v="0"/>
    <n v="22.038622539999999"/>
    <n v="0.9182759391666665"/>
    <s v="Stores"/>
  </r>
  <r>
    <n v="1999"/>
    <s v="Anderson"/>
    <s v="Daniel"/>
    <x v="1989"/>
    <x v="1"/>
    <x v="84"/>
    <x v="13"/>
    <x v="12"/>
    <x v="20"/>
    <x v="0"/>
    <x v="0"/>
    <n v="37.782775819999998"/>
    <x v="0"/>
    <x v="0"/>
    <x v="1969"/>
    <x v="0"/>
    <x v="0"/>
    <n v="27.509516900000001"/>
    <n v="1.1462298708333334"/>
    <s v="Stores"/>
  </r>
  <r>
    <n v="2000"/>
    <s v="Piercy"/>
    <s v="Benjamin"/>
    <x v="1990"/>
    <x v="1"/>
    <x v="27"/>
    <x v="13"/>
    <x v="12"/>
    <x v="19"/>
    <x v="0"/>
    <x v="0"/>
    <n v="30.52772989"/>
    <x v="0"/>
    <x v="0"/>
    <x v="1970"/>
    <x v="0"/>
    <x v="0"/>
    <n v="0"/>
    <n v="0"/>
    <s v="Stores"/>
  </r>
  <r>
    <n v="2001"/>
    <s v="Lovelace"/>
    <s v="Robert"/>
    <x v="1991"/>
    <x v="1"/>
    <x v="26"/>
    <x v="13"/>
    <x v="12"/>
    <x v="1"/>
    <x v="0"/>
    <x v="0"/>
    <n v="35.671193590000001"/>
    <x v="0"/>
    <x v="1"/>
    <x v="1971"/>
    <x v="1"/>
    <x v="0"/>
    <n v="31.308504079999999"/>
    <n v="1.3045210033333334"/>
    <s v="Stores"/>
  </r>
  <r>
    <n v="2002"/>
    <s v="Kimball"/>
    <s v="Shena"/>
    <x v="1992"/>
    <x v="0"/>
    <x v="111"/>
    <x v="27"/>
    <x v="15"/>
    <x v="32"/>
    <x v="0"/>
    <x v="2"/>
    <n v="56.83150629"/>
    <x v="2"/>
    <x v="1"/>
    <x v="1972"/>
    <x v="1"/>
    <x v="4"/>
    <n v="130.3325542"/>
    <n v="5.4305230916666662"/>
    <s v="Stores"/>
  </r>
  <r>
    <n v="2003"/>
    <s v="Chitwood"/>
    <s v="Jose"/>
    <x v="1993"/>
    <x v="1"/>
    <x v="63"/>
    <x v="42"/>
    <x v="20"/>
    <x v="29"/>
    <x v="0"/>
    <x v="1"/>
    <n v="47.349964"/>
    <x v="1"/>
    <x v="1"/>
    <x v="1973"/>
    <x v="1"/>
    <x v="1"/>
    <n v="118.8271208"/>
    <n v="4.9511300333333335"/>
    <s v="Stores"/>
  </r>
  <r>
    <n v="2004"/>
    <s v="Walker"/>
    <s v="Katherine"/>
    <x v="1994"/>
    <x v="0"/>
    <x v="16"/>
    <x v="43"/>
    <x v="6"/>
    <x v="12"/>
    <x v="0"/>
    <x v="1"/>
    <n v="42.874217209999998"/>
    <x v="1"/>
    <x v="1"/>
    <x v="1974"/>
    <x v="1"/>
    <x v="2"/>
    <n v="63.326542910000001"/>
    <n v="2.6386059545833334"/>
    <s v="Stores"/>
  </r>
  <r>
    <n v="2005"/>
    <s v="Frank"/>
    <s v="Susan"/>
    <x v="1995"/>
    <x v="0"/>
    <x v="11"/>
    <x v="16"/>
    <x v="15"/>
    <x v="1"/>
    <x v="0"/>
    <x v="1"/>
    <n v="48.917782099999997"/>
    <x v="1"/>
    <x v="0"/>
    <x v="1975"/>
    <x v="0"/>
    <x v="1"/>
    <n v="107.37302510000001"/>
    <n v="4.4738760458333333"/>
    <s v="Stores"/>
  </r>
  <r>
    <n v="2006"/>
    <s v="Howard"/>
    <s v="Virginia"/>
    <x v="1996"/>
    <x v="0"/>
    <x v="3"/>
    <x v="13"/>
    <x v="12"/>
    <x v="3"/>
    <x v="0"/>
    <x v="0"/>
    <n v="39.789465479999997"/>
    <x v="0"/>
    <x v="1"/>
    <x v="1976"/>
    <x v="1"/>
    <x v="2"/>
    <n v="67.489469170000007"/>
    <n v="2.8120612154166666"/>
    <s v="Stores"/>
  </r>
  <r>
    <n v="2007"/>
    <s v="Herrera"/>
    <s v="James"/>
    <x v="1997"/>
    <x v="1"/>
    <x v="5"/>
    <x v="7"/>
    <x v="6"/>
    <x v="5"/>
    <x v="0"/>
    <x v="1"/>
    <n v="49.154687039999999"/>
    <x v="1"/>
    <x v="0"/>
    <x v="1977"/>
    <x v="0"/>
    <x v="1"/>
    <n v="94.103082209999997"/>
    <n v="3.9209617587499999"/>
    <s v="Stores"/>
  </r>
  <r>
    <n v="2008"/>
    <s v="Jones"/>
    <s v="Kira"/>
    <x v="1998"/>
    <x v="0"/>
    <x v="0"/>
    <x v="16"/>
    <x v="15"/>
    <x v="0"/>
    <x v="0"/>
    <x v="1"/>
    <n v="44.849372950000003"/>
    <x v="1"/>
    <x v="1"/>
    <x v="1978"/>
    <x v="1"/>
    <x v="1"/>
    <n v="81.164318960000003"/>
    <n v="3.3818466233333337"/>
    <s v="Stores"/>
  </r>
  <r>
    <n v="2009"/>
    <s v="Combs"/>
    <s v="Henry"/>
    <x v="1999"/>
    <x v="1"/>
    <x v="11"/>
    <x v="16"/>
    <x v="15"/>
    <x v="1"/>
    <x v="0"/>
    <x v="0"/>
    <n v="39.142054979999997"/>
    <x v="0"/>
    <x v="1"/>
    <x v="1979"/>
    <x v="1"/>
    <x v="0"/>
    <n v="22.201212890000001"/>
    <n v="0.92505053708333329"/>
    <s v="Stores"/>
  </r>
  <r>
    <n v="2010"/>
    <s v="Brown"/>
    <s v="Joseph"/>
    <x v="2000"/>
    <x v="1"/>
    <x v="76"/>
    <x v="16"/>
    <x v="15"/>
    <x v="1"/>
    <x v="0"/>
    <x v="1"/>
    <n v="43.747696589999997"/>
    <x v="1"/>
    <x v="1"/>
    <x v="1980"/>
    <x v="1"/>
    <x v="1"/>
    <n v="100.0174533"/>
    <n v="4.1673938875000003"/>
    <s v="Stores"/>
  </r>
  <r>
    <n v="2011"/>
    <s v="Graham"/>
    <s v="Phyllis"/>
    <x v="2001"/>
    <x v="0"/>
    <x v="3"/>
    <x v="16"/>
    <x v="15"/>
    <x v="3"/>
    <x v="0"/>
    <x v="1"/>
    <n v="41.818775459999998"/>
    <x v="1"/>
    <x v="1"/>
    <x v="1981"/>
    <x v="1"/>
    <x v="2"/>
    <n v="52.505358280000003"/>
    <n v="2.1877232616666666"/>
    <s v="Stores"/>
  </r>
  <r>
    <n v="2012"/>
    <s v="Ervin"/>
    <s v="Donald"/>
    <x v="2002"/>
    <x v="0"/>
    <x v="5"/>
    <x v="7"/>
    <x v="6"/>
    <x v="5"/>
    <x v="0"/>
    <x v="1"/>
    <n v="43.842213690000001"/>
    <x v="1"/>
    <x v="1"/>
    <x v="1982"/>
    <x v="1"/>
    <x v="2"/>
    <n v="45.085415599999997"/>
    <n v="1.8785589833333332"/>
    <s v="Stores"/>
  </r>
  <r>
    <n v="2013"/>
    <s v="Bennett"/>
    <s v="Virgil"/>
    <x v="2003"/>
    <x v="1"/>
    <x v="5"/>
    <x v="7"/>
    <x v="6"/>
    <x v="5"/>
    <x v="0"/>
    <x v="1"/>
    <n v="48.758940029999998"/>
    <x v="1"/>
    <x v="1"/>
    <x v="1983"/>
    <x v="1"/>
    <x v="0"/>
    <n v="36.87562294"/>
    <n v="1.5364842891666666"/>
    <s v="Stores"/>
  </r>
  <r>
    <n v="2014"/>
    <s v="Nichols"/>
    <s v="Paul"/>
    <x v="2004"/>
    <x v="1"/>
    <x v="7"/>
    <x v="16"/>
    <x v="15"/>
    <x v="7"/>
    <x v="0"/>
    <x v="1"/>
    <n v="40.108892640000001"/>
    <x v="1"/>
    <x v="1"/>
    <x v="1984"/>
    <x v="1"/>
    <x v="0"/>
    <n v="24.617658330000001"/>
    <n v="1.02573576375"/>
    <s v="Stores"/>
  </r>
  <r>
    <n v="2015"/>
    <s v="Johnson"/>
    <s v="Joyce"/>
    <x v="2005"/>
    <x v="0"/>
    <x v="36"/>
    <x v="16"/>
    <x v="15"/>
    <x v="22"/>
    <x v="0"/>
    <x v="0"/>
    <n v="34.413877659999997"/>
    <x v="0"/>
    <x v="1"/>
    <x v="1985"/>
    <x v="1"/>
    <x v="2"/>
    <n v="62.911572560000003"/>
    <n v="2.6213155233333336"/>
    <s v="Stores"/>
  </r>
  <r>
    <n v="2016"/>
    <s v="Martin"/>
    <s v="William"/>
    <x v="2006"/>
    <x v="1"/>
    <x v="20"/>
    <x v="43"/>
    <x v="6"/>
    <x v="14"/>
    <x v="0"/>
    <x v="0"/>
    <n v="32.133999500000002"/>
    <x v="0"/>
    <x v="1"/>
    <x v="1986"/>
    <x v="1"/>
    <x v="0"/>
    <n v="0"/>
    <n v="0"/>
    <s v="Stores"/>
  </r>
  <r>
    <n v="2017"/>
    <s v="Ness"/>
    <s v="Lionel"/>
    <x v="2007"/>
    <x v="1"/>
    <x v="175"/>
    <x v="16"/>
    <x v="15"/>
    <x v="10"/>
    <x v="0"/>
    <x v="0"/>
    <n v="35.117084390000002"/>
    <x v="0"/>
    <x v="1"/>
    <x v="1987"/>
    <x v="1"/>
    <x v="0"/>
    <n v="23.316178059999999"/>
    <n v="0.97150741916666672"/>
    <s v="Stores"/>
  </r>
  <r>
    <n v="2018"/>
    <s v="Matson"/>
    <s v="Marie"/>
    <x v="2008"/>
    <x v="0"/>
    <x v="108"/>
    <x v="16"/>
    <x v="15"/>
    <x v="1"/>
    <x v="0"/>
    <x v="2"/>
    <n v="57.07739651"/>
    <x v="2"/>
    <x v="1"/>
    <x v="1988"/>
    <x v="1"/>
    <x v="3"/>
    <n v="164.53443469999999"/>
    <n v="6.855601445833333"/>
    <s v="Stores"/>
  </r>
  <r>
    <n v="2019"/>
    <s v="Carrier"/>
    <s v="Frank"/>
    <x v="2009"/>
    <x v="1"/>
    <x v="60"/>
    <x v="16"/>
    <x v="15"/>
    <x v="27"/>
    <x v="0"/>
    <x v="1"/>
    <n v="42.221031160000003"/>
    <x v="1"/>
    <x v="1"/>
    <x v="46"/>
    <x v="1"/>
    <x v="0"/>
    <n v="31.346299779999999"/>
    <n v="1.3060958241666667"/>
    <s v="Stores"/>
  </r>
  <r>
    <n v="2020"/>
    <s v="Tardif"/>
    <s v="Edward"/>
    <x v="2010"/>
    <x v="1"/>
    <x v="36"/>
    <x v="16"/>
    <x v="15"/>
    <x v="22"/>
    <x v="0"/>
    <x v="0"/>
    <n v="34.312609479999999"/>
    <x v="0"/>
    <x v="1"/>
    <x v="1989"/>
    <x v="1"/>
    <x v="0"/>
    <n v="2.2738170969999998"/>
    <n v="9.4742379041666658E-2"/>
    <s v="Stores"/>
  </r>
  <r>
    <n v="2021"/>
    <s v="Ricks"/>
    <s v="Yolanda"/>
    <x v="2011"/>
    <x v="0"/>
    <x v="7"/>
    <x v="16"/>
    <x v="15"/>
    <x v="7"/>
    <x v="0"/>
    <x v="0"/>
    <n v="39.07944208"/>
    <x v="0"/>
    <x v="0"/>
    <x v="1990"/>
    <x v="0"/>
    <x v="2"/>
    <n v="73.565983419999995"/>
    <n v="3.0652493091666662"/>
    <s v="Stores"/>
  </r>
  <r>
    <n v="2022"/>
    <s v="Vickery"/>
    <s v="Michelle"/>
    <x v="2012"/>
    <x v="0"/>
    <x v="0"/>
    <x v="16"/>
    <x v="15"/>
    <x v="0"/>
    <x v="0"/>
    <x v="1"/>
    <n v="42.114798389999997"/>
    <x v="1"/>
    <x v="1"/>
    <x v="1991"/>
    <x v="1"/>
    <x v="2"/>
    <n v="61.20720429"/>
    <n v="2.5503001787500001"/>
    <s v="Stores"/>
  </r>
  <r>
    <n v="2023"/>
    <s v="Johnson"/>
    <s v="Jennifer"/>
    <x v="391"/>
    <x v="0"/>
    <x v="7"/>
    <x v="16"/>
    <x v="15"/>
    <x v="7"/>
    <x v="0"/>
    <x v="0"/>
    <n v="38.321604090000001"/>
    <x v="0"/>
    <x v="1"/>
    <x v="1992"/>
    <x v="1"/>
    <x v="2"/>
    <n v="40.118588879999997"/>
    <n v="1.6716078700000001"/>
    <s v="Stores"/>
  </r>
  <r>
    <n v="2024"/>
    <s v="Young"/>
    <s v="Pablo"/>
    <x v="2013"/>
    <x v="1"/>
    <x v="5"/>
    <x v="45"/>
    <x v="19"/>
    <x v="5"/>
    <x v="0"/>
    <x v="0"/>
    <n v="35.938075169999998"/>
    <x v="0"/>
    <x v="1"/>
    <x v="1993"/>
    <x v="1"/>
    <x v="2"/>
    <n v="49.213357019999997"/>
    <n v="2.0505565424999999"/>
    <s v="Stores"/>
  </r>
  <r>
    <n v="2025"/>
    <s v="Gragg"/>
    <s v="Jose"/>
    <x v="2014"/>
    <x v="1"/>
    <x v="4"/>
    <x v="16"/>
    <x v="15"/>
    <x v="4"/>
    <x v="0"/>
    <x v="2"/>
    <n v="58.45323647"/>
    <x v="2"/>
    <x v="1"/>
    <x v="1994"/>
    <x v="1"/>
    <x v="1"/>
    <n v="100.8501363"/>
    <n v="4.2020890125000001"/>
    <s v="Stores"/>
  </r>
  <r>
    <n v="2026"/>
    <s v="Walker"/>
    <s v="Gary"/>
    <x v="2015"/>
    <x v="1"/>
    <x v="201"/>
    <x v="13"/>
    <x v="12"/>
    <x v="20"/>
    <x v="0"/>
    <x v="5"/>
    <n v="61.256545639999999"/>
    <x v="5"/>
    <x v="1"/>
    <x v="1995"/>
    <x v="1"/>
    <x v="4"/>
    <n v="157.1753636"/>
    <n v="6.5489734833333326"/>
    <s v="Stores"/>
  </r>
  <r>
    <n v="2027"/>
    <s v="Brown"/>
    <s v="Walter"/>
    <x v="2016"/>
    <x v="1"/>
    <x v="76"/>
    <x v="16"/>
    <x v="15"/>
    <x v="1"/>
    <x v="0"/>
    <x v="1"/>
    <n v="47.957766370000002"/>
    <x v="1"/>
    <x v="1"/>
    <x v="1996"/>
    <x v="1"/>
    <x v="1"/>
    <n v="95.35845861"/>
    <n v="3.9732691087499998"/>
    <s v="Stores"/>
  </r>
  <r>
    <n v="2028"/>
    <s v="Barile"/>
    <s v="Mira"/>
    <x v="2017"/>
    <x v="0"/>
    <x v="11"/>
    <x v="16"/>
    <x v="15"/>
    <x v="1"/>
    <x v="0"/>
    <x v="1"/>
    <n v="42.242585099999999"/>
    <x v="1"/>
    <x v="1"/>
    <x v="1997"/>
    <x v="1"/>
    <x v="2"/>
    <n v="51.437953409999999"/>
    <n v="2.1432480587499998"/>
    <s v="Stores"/>
  </r>
  <r>
    <n v="2029"/>
    <s v="Gilbert"/>
    <s v="Heather"/>
    <x v="2018"/>
    <x v="0"/>
    <x v="63"/>
    <x v="13"/>
    <x v="12"/>
    <x v="29"/>
    <x v="0"/>
    <x v="0"/>
    <n v="39.854662220000002"/>
    <x v="0"/>
    <x v="1"/>
    <x v="1998"/>
    <x v="1"/>
    <x v="2"/>
    <n v="64.560258469999994"/>
    <n v="2.6900107695833331"/>
    <s v="Stores"/>
  </r>
  <r>
    <n v="2030"/>
    <s v="Putnam"/>
    <s v="Cynthia"/>
    <x v="2019"/>
    <x v="0"/>
    <x v="207"/>
    <x v="16"/>
    <x v="15"/>
    <x v="18"/>
    <x v="0"/>
    <x v="0"/>
    <n v="30.031144749999999"/>
    <x v="0"/>
    <x v="1"/>
    <x v="1999"/>
    <x v="1"/>
    <x v="0"/>
    <n v="9.2790203390000006"/>
    <n v="0.38662584745833339"/>
    <s v="Stores"/>
  </r>
  <r>
    <n v="2031"/>
    <s v="Koch"/>
    <s v="Elias"/>
    <x v="2020"/>
    <x v="1"/>
    <x v="5"/>
    <x v="13"/>
    <x v="12"/>
    <x v="5"/>
    <x v="0"/>
    <x v="1"/>
    <n v="48.80398211"/>
    <x v="1"/>
    <x v="1"/>
    <x v="2000"/>
    <x v="1"/>
    <x v="2"/>
    <n v="71.046346459999995"/>
    <n v="2.960264435833333"/>
    <s v="Stores"/>
  </r>
  <r>
    <n v="2032"/>
    <s v="Robertson"/>
    <s v="Simon"/>
    <x v="2021"/>
    <x v="1"/>
    <x v="5"/>
    <x v="13"/>
    <x v="12"/>
    <x v="5"/>
    <x v="0"/>
    <x v="1"/>
    <n v="49.656837660000001"/>
    <x v="1"/>
    <x v="1"/>
    <x v="2001"/>
    <x v="1"/>
    <x v="2"/>
    <n v="72.310832649999995"/>
    <n v="3.0129513604166664"/>
    <s v="Stores"/>
  </r>
  <r>
    <n v="2033"/>
    <s v="Harrington"/>
    <s v="Christopher"/>
    <x v="2022"/>
    <x v="1"/>
    <x v="87"/>
    <x v="16"/>
    <x v="15"/>
    <x v="7"/>
    <x v="0"/>
    <x v="2"/>
    <n v="50.07414077"/>
    <x v="2"/>
    <x v="1"/>
    <x v="2002"/>
    <x v="1"/>
    <x v="1"/>
    <n v="100.0823786"/>
    <n v="4.1700991083333339"/>
    <s v="Stores"/>
  </r>
  <r>
    <n v="2034"/>
    <s v="Sanderson"/>
    <s v="John"/>
    <x v="2023"/>
    <x v="1"/>
    <x v="156"/>
    <x v="16"/>
    <x v="15"/>
    <x v="17"/>
    <x v="0"/>
    <x v="0"/>
    <n v="31.850412939999998"/>
    <x v="0"/>
    <x v="1"/>
    <x v="2003"/>
    <x v="1"/>
    <x v="0"/>
    <n v="6.6956262869999996"/>
    <n v="0.278984428625"/>
    <s v="Stores"/>
  </r>
  <r>
    <n v="2035"/>
    <s v="Dupree"/>
    <s v="Ryan"/>
    <x v="2024"/>
    <x v="1"/>
    <x v="5"/>
    <x v="13"/>
    <x v="12"/>
    <x v="5"/>
    <x v="0"/>
    <x v="1"/>
    <n v="47.537655350000001"/>
    <x v="1"/>
    <x v="1"/>
    <x v="2004"/>
    <x v="1"/>
    <x v="2"/>
    <n v="69.016002529999994"/>
    <n v="2.8756667720833331"/>
    <s v="Stores"/>
  </r>
  <r>
    <n v="2036"/>
    <s v="Jackson"/>
    <s v="Raymond"/>
    <x v="2025"/>
    <x v="1"/>
    <x v="0"/>
    <x v="16"/>
    <x v="15"/>
    <x v="0"/>
    <x v="0"/>
    <x v="0"/>
    <n v="31.78132811"/>
    <x v="0"/>
    <x v="0"/>
    <x v="2005"/>
    <x v="0"/>
    <x v="0"/>
    <n v="31.109359260000002"/>
    <n v="1.2962233025000001"/>
    <s v="Stores"/>
  </r>
  <r>
    <n v="2037"/>
    <s v="Corbett"/>
    <s v="Patrina"/>
    <x v="2026"/>
    <x v="0"/>
    <x v="208"/>
    <x v="16"/>
    <x v="15"/>
    <x v="10"/>
    <x v="0"/>
    <x v="0"/>
    <n v="39.366117539999998"/>
    <x v="0"/>
    <x v="1"/>
    <x v="2006"/>
    <x v="1"/>
    <x v="2"/>
    <n v="50.750439620000002"/>
    <n v="2.1146016508333334"/>
    <s v="Stores"/>
  </r>
  <r>
    <n v="2038"/>
    <s v="Butler"/>
    <s v="Erica"/>
    <x v="2027"/>
    <x v="0"/>
    <x v="60"/>
    <x v="13"/>
    <x v="12"/>
    <x v="27"/>
    <x v="0"/>
    <x v="2"/>
    <n v="51.709576679999998"/>
    <x v="2"/>
    <x v="1"/>
    <x v="2007"/>
    <x v="1"/>
    <x v="1"/>
    <n v="114.8058997"/>
    <n v="4.7835791541666666"/>
    <s v="Stores"/>
  </r>
  <r>
    <n v="2039"/>
    <s v="Walker"/>
    <s v="Ann"/>
    <x v="2028"/>
    <x v="0"/>
    <x v="136"/>
    <x v="16"/>
    <x v="15"/>
    <x v="3"/>
    <x v="0"/>
    <x v="0"/>
    <n v="39.858338879999998"/>
    <x v="0"/>
    <x v="1"/>
    <x v="2008"/>
    <x v="1"/>
    <x v="0"/>
    <n v="28.7374711"/>
    <n v="1.1973946291666668"/>
    <s v="Stores"/>
  </r>
  <r>
    <n v="2040"/>
    <s v="Koehn"/>
    <s v="Paul"/>
    <x v="2029"/>
    <x v="1"/>
    <x v="75"/>
    <x v="43"/>
    <x v="6"/>
    <x v="24"/>
    <x v="0"/>
    <x v="4"/>
    <n v="21.287779780000001"/>
    <x v="4"/>
    <x v="1"/>
    <x v="2009"/>
    <x v="1"/>
    <x v="0"/>
    <n v="0"/>
    <n v="0"/>
    <s v="Stores"/>
  </r>
  <r>
    <n v="2041"/>
    <s v="Marvin"/>
    <s v="Edward"/>
    <x v="2030"/>
    <x v="1"/>
    <x v="106"/>
    <x v="16"/>
    <x v="15"/>
    <x v="13"/>
    <x v="0"/>
    <x v="2"/>
    <n v="53.92367625"/>
    <x v="2"/>
    <x v="1"/>
    <x v="2010"/>
    <x v="1"/>
    <x v="1"/>
    <n v="116.61473770000001"/>
    <n v="4.8589474041666669"/>
    <s v="Stores"/>
  </r>
  <r>
    <n v="2042"/>
    <s v="Soto"/>
    <s v="Mckinley"/>
    <x v="2031"/>
    <x v="1"/>
    <x v="67"/>
    <x v="26"/>
    <x v="17"/>
    <x v="30"/>
    <x v="0"/>
    <x v="1"/>
    <n v="41.947023170000001"/>
    <x v="1"/>
    <x v="1"/>
    <x v="2011"/>
    <x v="1"/>
    <x v="2"/>
    <n v="41.702768740000003"/>
    <n v="1.737615364166667"/>
    <s v="Stores"/>
  </r>
  <r>
    <n v="2043"/>
    <s v="Seals"/>
    <s v="Linda"/>
    <x v="2032"/>
    <x v="0"/>
    <x v="5"/>
    <x v="13"/>
    <x v="12"/>
    <x v="5"/>
    <x v="0"/>
    <x v="2"/>
    <n v="54.040433069999999"/>
    <x v="2"/>
    <x v="1"/>
    <x v="2012"/>
    <x v="1"/>
    <x v="4"/>
    <n v="144.564954"/>
    <n v="6.0235397500000003"/>
    <s v="Stores"/>
  </r>
  <r>
    <n v="2044"/>
    <s v="Kurtz"/>
    <s v="Bernard"/>
    <x v="2033"/>
    <x v="1"/>
    <x v="5"/>
    <x v="45"/>
    <x v="19"/>
    <x v="5"/>
    <x v="0"/>
    <x v="1"/>
    <n v="48.618884940000001"/>
    <x v="1"/>
    <x v="0"/>
    <x v="2013"/>
    <x v="0"/>
    <x v="0"/>
    <n v="25.80173937"/>
    <n v="1.0750724737499999"/>
    <s v="Stores"/>
  </r>
  <r>
    <n v="2045"/>
    <s v="Cross"/>
    <s v="Cynthia"/>
    <x v="2034"/>
    <x v="0"/>
    <x v="20"/>
    <x v="16"/>
    <x v="15"/>
    <x v="14"/>
    <x v="0"/>
    <x v="2"/>
    <n v="52.202016100000002"/>
    <x v="2"/>
    <x v="1"/>
    <x v="2014"/>
    <x v="1"/>
    <x v="3"/>
    <n v="163.69616690000001"/>
    <n v="6.8206736208333343"/>
    <s v="Stores"/>
  </r>
  <r>
    <n v="2046"/>
    <s v="Galvan"/>
    <s v="John"/>
    <x v="2035"/>
    <x v="1"/>
    <x v="22"/>
    <x v="16"/>
    <x v="15"/>
    <x v="16"/>
    <x v="0"/>
    <x v="2"/>
    <n v="55.622123180000003"/>
    <x v="2"/>
    <x v="1"/>
    <x v="2015"/>
    <x v="1"/>
    <x v="2"/>
    <n v="61.899975650000002"/>
    <n v="2.5791656520833333"/>
    <s v="Stores"/>
  </r>
  <r>
    <n v="2047"/>
    <s v="Cordova"/>
    <s v="Carmen"/>
    <x v="2036"/>
    <x v="0"/>
    <x v="5"/>
    <x v="45"/>
    <x v="19"/>
    <x v="5"/>
    <x v="0"/>
    <x v="1"/>
    <n v="49.420026610000001"/>
    <x v="1"/>
    <x v="1"/>
    <x v="2016"/>
    <x v="1"/>
    <x v="1"/>
    <n v="101.7920905"/>
    <n v="4.241337104166667"/>
    <s v="Stores"/>
  </r>
  <r>
    <n v="2048"/>
    <s v="Monroe"/>
    <s v="Tyrone"/>
    <x v="2037"/>
    <x v="1"/>
    <x v="5"/>
    <x v="45"/>
    <x v="19"/>
    <x v="5"/>
    <x v="0"/>
    <x v="1"/>
    <n v="47.638796679999999"/>
    <x v="1"/>
    <x v="0"/>
    <x v="2017"/>
    <x v="0"/>
    <x v="1"/>
    <n v="86.678827560000002"/>
    <n v="3.6116178149999998"/>
    <s v="Stores"/>
  </r>
  <r>
    <n v="2049"/>
    <s v="Rosales"/>
    <s v="Julie"/>
    <x v="2038"/>
    <x v="0"/>
    <x v="16"/>
    <x v="16"/>
    <x v="15"/>
    <x v="12"/>
    <x v="0"/>
    <x v="4"/>
    <n v="20.1414963"/>
    <x v="4"/>
    <x v="1"/>
    <x v="2018"/>
    <x v="1"/>
    <x v="0"/>
    <n v="0"/>
    <n v="0"/>
    <s v="Stores"/>
  </r>
  <r>
    <n v="2050"/>
    <s v="Crow"/>
    <s v="Tamara"/>
    <x v="2039"/>
    <x v="0"/>
    <x v="5"/>
    <x v="45"/>
    <x v="19"/>
    <x v="5"/>
    <x v="0"/>
    <x v="0"/>
    <n v="39.134198400000002"/>
    <x v="0"/>
    <x v="1"/>
    <x v="2019"/>
    <x v="1"/>
    <x v="2"/>
    <n v="70.519012079999996"/>
    <n v="2.93829217"/>
    <s v="Stores"/>
  </r>
  <r>
    <n v="2051"/>
    <s v="Maier"/>
    <s v="Myrna"/>
    <x v="2040"/>
    <x v="0"/>
    <x v="5"/>
    <x v="13"/>
    <x v="12"/>
    <x v="5"/>
    <x v="0"/>
    <x v="5"/>
    <n v="64.113407269999996"/>
    <x v="5"/>
    <x v="0"/>
    <x v="2020"/>
    <x v="0"/>
    <x v="3"/>
    <n v="172.0298032"/>
    <n v="7.1679084666666659"/>
    <s v="Stores"/>
  </r>
  <r>
    <n v="2052"/>
    <s v="Trotta"/>
    <s v="Ashley"/>
    <x v="2041"/>
    <x v="0"/>
    <x v="16"/>
    <x v="13"/>
    <x v="12"/>
    <x v="12"/>
    <x v="0"/>
    <x v="4"/>
    <n v="29.19568422"/>
    <x v="4"/>
    <x v="1"/>
    <x v="2021"/>
    <x v="1"/>
    <x v="0"/>
    <n v="0"/>
    <n v="0"/>
    <s v="Stores"/>
  </r>
  <r>
    <n v="2053"/>
    <s v="Laury"/>
    <s v="Jerry"/>
    <x v="2042"/>
    <x v="1"/>
    <x v="149"/>
    <x v="42"/>
    <x v="20"/>
    <x v="19"/>
    <x v="0"/>
    <x v="1"/>
    <n v="49.618430400000001"/>
    <x v="1"/>
    <x v="1"/>
    <x v="2022"/>
    <x v="1"/>
    <x v="1"/>
    <n v="97.516801709999996"/>
    <n v="4.0632000712499998"/>
    <s v="Stores"/>
  </r>
  <r>
    <n v="2054"/>
    <s v="Greenberg"/>
    <s v="Richard"/>
    <x v="2043"/>
    <x v="1"/>
    <x v="34"/>
    <x v="13"/>
    <x v="12"/>
    <x v="21"/>
    <x v="0"/>
    <x v="1"/>
    <n v="41.714171870000001"/>
    <x v="1"/>
    <x v="1"/>
    <x v="2023"/>
    <x v="1"/>
    <x v="0"/>
    <n v="31.23919532"/>
    <n v="1.3016331383333333"/>
    <s v="Stores"/>
  </r>
  <r>
    <n v="2055"/>
    <s v="Mulligan"/>
    <s v="Stephen"/>
    <x v="2044"/>
    <x v="1"/>
    <x v="56"/>
    <x v="16"/>
    <x v="15"/>
    <x v="11"/>
    <x v="0"/>
    <x v="4"/>
    <n v="28.710410889999999"/>
    <x v="4"/>
    <x v="1"/>
    <x v="2024"/>
    <x v="1"/>
    <x v="0"/>
    <n v="0"/>
    <n v="0"/>
    <s v="Stores"/>
  </r>
  <r>
    <n v="2056"/>
    <s v="Ferris"/>
    <s v="Robert"/>
    <x v="2045"/>
    <x v="1"/>
    <x v="87"/>
    <x v="16"/>
    <x v="15"/>
    <x v="7"/>
    <x v="0"/>
    <x v="2"/>
    <n v="59.987455359999998"/>
    <x v="2"/>
    <x v="0"/>
    <x v="2025"/>
    <x v="0"/>
    <x v="4"/>
    <n v="148.52872819999999"/>
    <n v="6.1886970083333335"/>
    <s v="Stores"/>
  </r>
  <r>
    <n v="2057"/>
    <s v="Carter"/>
    <s v="Billie"/>
    <x v="2046"/>
    <x v="1"/>
    <x v="11"/>
    <x v="16"/>
    <x v="15"/>
    <x v="1"/>
    <x v="0"/>
    <x v="0"/>
    <n v="32.187944639999998"/>
    <x v="0"/>
    <x v="1"/>
    <x v="2026"/>
    <x v="1"/>
    <x v="0"/>
    <n v="0.35590029000000001"/>
    <n v="1.4829178750000001E-2"/>
    <s v="Stores"/>
  </r>
  <r>
    <n v="2058"/>
    <s v="Wood"/>
    <s v="Tracy"/>
    <x v="2047"/>
    <x v="0"/>
    <x v="5"/>
    <x v="45"/>
    <x v="19"/>
    <x v="5"/>
    <x v="0"/>
    <x v="4"/>
    <n v="25.511933630000001"/>
    <x v="4"/>
    <x v="1"/>
    <x v="2027"/>
    <x v="1"/>
    <x v="0"/>
    <n v="0"/>
    <n v="0"/>
    <s v="Stores"/>
  </r>
  <r>
    <n v="2059"/>
    <s v="Spigner"/>
    <s v="Paul"/>
    <x v="2048"/>
    <x v="1"/>
    <x v="63"/>
    <x v="13"/>
    <x v="12"/>
    <x v="29"/>
    <x v="0"/>
    <x v="0"/>
    <n v="31.734087689999999"/>
    <x v="0"/>
    <x v="0"/>
    <x v="2028"/>
    <x v="0"/>
    <x v="0"/>
    <n v="9.7615236559999996"/>
    <n v="0.40673015233333337"/>
    <s v="Stores"/>
  </r>
  <r>
    <n v="2060"/>
    <s v="Yarbrough"/>
    <s v="Robert"/>
    <x v="2049"/>
    <x v="1"/>
    <x v="5"/>
    <x v="45"/>
    <x v="19"/>
    <x v="5"/>
    <x v="0"/>
    <x v="2"/>
    <n v="50.362453199999997"/>
    <x v="2"/>
    <x v="1"/>
    <x v="2029"/>
    <x v="1"/>
    <x v="1"/>
    <n v="90.848451819999994"/>
    <n v="3.7853521591666666"/>
    <s v="Stores"/>
  </r>
  <r>
    <n v="2061"/>
    <s v="Lafever"/>
    <s v="Steven"/>
    <x v="2050"/>
    <x v="1"/>
    <x v="4"/>
    <x v="16"/>
    <x v="15"/>
    <x v="4"/>
    <x v="0"/>
    <x v="0"/>
    <n v="37.707068190000001"/>
    <x v="0"/>
    <x v="0"/>
    <x v="2030"/>
    <x v="0"/>
    <x v="0"/>
    <n v="0"/>
    <n v="0"/>
    <s v="Stores"/>
  </r>
  <r>
    <n v="2062"/>
    <s v="Gonzalez"/>
    <s v="Meghan"/>
    <x v="2051"/>
    <x v="0"/>
    <x v="0"/>
    <x v="13"/>
    <x v="12"/>
    <x v="0"/>
    <x v="0"/>
    <x v="1"/>
    <n v="43.838842059999998"/>
    <x v="1"/>
    <x v="1"/>
    <x v="2031"/>
    <x v="1"/>
    <x v="1"/>
    <n v="96.408457609999999"/>
    <n v="4.017019067083333"/>
    <s v="Stores"/>
  </r>
  <r>
    <n v="2063"/>
    <s v="Cox"/>
    <s v="Sharon"/>
    <x v="431"/>
    <x v="0"/>
    <x v="3"/>
    <x v="16"/>
    <x v="15"/>
    <x v="3"/>
    <x v="0"/>
    <x v="2"/>
    <n v="51.909133949999998"/>
    <x v="2"/>
    <x v="1"/>
    <x v="2032"/>
    <x v="1"/>
    <x v="4"/>
    <n v="153.05589330000001"/>
    <n v="6.3773288875"/>
    <s v="Stores"/>
  </r>
  <r>
    <n v="2064"/>
    <s v="Mitchell"/>
    <s v="Deborah"/>
    <x v="2052"/>
    <x v="0"/>
    <x v="0"/>
    <x v="13"/>
    <x v="12"/>
    <x v="0"/>
    <x v="0"/>
    <x v="0"/>
    <n v="35.110257470000001"/>
    <x v="0"/>
    <x v="1"/>
    <x v="2033"/>
    <x v="1"/>
    <x v="0"/>
    <n v="8.3260856380000003"/>
    <n v="0.34692023491666668"/>
    <s v="Stores"/>
  </r>
  <r>
    <n v="2065"/>
    <s v="Brown"/>
    <s v="Ruthie"/>
    <x v="2053"/>
    <x v="0"/>
    <x v="108"/>
    <x v="16"/>
    <x v="15"/>
    <x v="1"/>
    <x v="0"/>
    <x v="4"/>
    <n v="22.872926870000001"/>
    <x v="4"/>
    <x v="1"/>
    <x v="2034"/>
    <x v="1"/>
    <x v="0"/>
    <n v="0"/>
    <n v="0"/>
    <s v="Stores"/>
  </r>
  <r>
    <n v="2066"/>
    <s v="West"/>
    <s v="Lucia"/>
    <x v="2054"/>
    <x v="0"/>
    <x v="5"/>
    <x v="13"/>
    <x v="12"/>
    <x v="5"/>
    <x v="0"/>
    <x v="1"/>
    <n v="44.140047359999997"/>
    <x v="1"/>
    <x v="1"/>
    <x v="2035"/>
    <x v="1"/>
    <x v="1"/>
    <n v="88.252140150000002"/>
    <n v="3.6771725062500003"/>
    <s v="Stores"/>
  </r>
  <r>
    <n v="2067"/>
    <s v="Ballou"/>
    <s v="Corey"/>
    <x v="2055"/>
    <x v="1"/>
    <x v="193"/>
    <x v="16"/>
    <x v="15"/>
    <x v="10"/>
    <x v="0"/>
    <x v="0"/>
    <n v="30.348293139999999"/>
    <x v="0"/>
    <x v="1"/>
    <x v="2036"/>
    <x v="1"/>
    <x v="0"/>
    <n v="0"/>
    <n v="0"/>
    <s v="Stores"/>
  </r>
  <r>
    <n v="2068"/>
    <s v="Clark"/>
    <s v="Richard"/>
    <x v="1017"/>
    <x v="1"/>
    <x v="5"/>
    <x v="45"/>
    <x v="19"/>
    <x v="5"/>
    <x v="0"/>
    <x v="0"/>
    <n v="38.964363339999998"/>
    <x v="0"/>
    <x v="1"/>
    <x v="2037"/>
    <x v="1"/>
    <x v="0"/>
    <n v="28.535555250000002"/>
    <n v="1.18898146875"/>
    <s v="Stores"/>
  </r>
  <r>
    <n v="2069"/>
    <s v="Howard"/>
    <s v="Barbara"/>
    <x v="2056"/>
    <x v="0"/>
    <x v="208"/>
    <x v="16"/>
    <x v="15"/>
    <x v="10"/>
    <x v="0"/>
    <x v="4"/>
    <n v="29.147426110000001"/>
    <x v="4"/>
    <x v="1"/>
    <x v="2038"/>
    <x v="1"/>
    <x v="0"/>
    <n v="4.9597971129999996"/>
    <n v="0.20665821304166662"/>
    <s v="Stores"/>
  </r>
  <r>
    <n v="2070"/>
    <s v="Logsdon"/>
    <s v="Lamont"/>
    <x v="2057"/>
    <x v="1"/>
    <x v="5"/>
    <x v="45"/>
    <x v="19"/>
    <x v="5"/>
    <x v="0"/>
    <x v="0"/>
    <n v="38.936165029999998"/>
    <x v="0"/>
    <x v="1"/>
    <x v="2039"/>
    <x v="1"/>
    <x v="0"/>
    <n v="38.756289330000001"/>
    <n v="1.6148453887500001"/>
    <s v="Stores"/>
  </r>
  <r>
    <n v="2071"/>
    <s v="Franklin"/>
    <s v="Joyce"/>
    <x v="2058"/>
    <x v="0"/>
    <x v="30"/>
    <x v="16"/>
    <x v="15"/>
    <x v="20"/>
    <x v="0"/>
    <x v="1"/>
    <n v="42.523658419999997"/>
    <x v="1"/>
    <x v="1"/>
    <x v="2040"/>
    <x v="1"/>
    <x v="2"/>
    <n v="70.770462350000003"/>
    <n v="2.9487692645833334"/>
    <s v="Stores"/>
  </r>
  <r>
    <n v="2072"/>
    <s v="Shetler"/>
    <s v="Tom"/>
    <x v="2059"/>
    <x v="1"/>
    <x v="5"/>
    <x v="13"/>
    <x v="12"/>
    <x v="5"/>
    <x v="0"/>
    <x v="2"/>
    <n v="53.26445236"/>
    <x v="2"/>
    <x v="1"/>
    <x v="2041"/>
    <x v="1"/>
    <x v="1"/>
    <n v="89.202477150000007"/>
    <n v="3.7167698812499999"/>
    <s v="Stores"/>
  </r>
  <r>
    <n v="2073"/>
    <s v="Ross"/>
    <s v="Gilda"/>
    <x v="2060"/>
    <x v="0"/>
    <x v="0"/>
    <x v="16"/>
    <x v="15"/>
    <x v="0"/>
    <x v="0"/>
    <x v="0"/>
    <n v="33.521974909999997"/>
    <x v="0"/>
    <x v="1"/>
    <x v="2042"/>
    <x v="1"/>
    <x v="2"/>
    <n v="42.284719699999997"/>
    <n v="1.7618633208333332"/>
    <s v="Stores"/>
  </r>
  <r>
    <n v="2074"/>
    <s v="Bedard"/>
    <s v="Norman"/>
    <x v="2061"/>
    <x v="1"/>
    <x v="152"/>
    <x v="16"/>
    <x v="15"/>
    <x v="0"/>
    <x v="0"/>
    <x v="2"/>
    <n v="57.874141600000002"/>
    <x v="2"/>
    <x v="1"/>
    <x v="2043"/>
    <x v="1"/>
    <x v="4"/>
    <n v="127.08203899999999"/>
    <n v="5.2950849583333328"/>
    <s v="Stores"/>
  </r>
  <r>
    <n v="2075"/>
    <s v="Bennett"/>
    <s v="Cathy"/>
    <x v="2062"/>
    <x v="0"/>
    <x v="5"/>
    <x v="45"/>
    <x v="19"/>
    <x v="5"/>
    <x v="0"/>
    <x v="0"/>
    <n v="32.900439259999999"/>
    <x v="0"/>
    <x v="1"/>
    <x v="2044"/>
    <x v="1"/>
    <x v="0"/>
    <n v="0"/>
    <n v="0"/>
    <s v="Stores"/>
  </r>
  <r>
    <n v="2076"/>
    <s v="Ng"/>
    <s v="Betty"/>
    <x v="2063"/>
    <x v="0"/>
    <x v="63"/>
    <x v="43"/>
    <x v="6"/>
    <x v="29"/>
    <x v="0"/>
    <x v="1"/>
    <n v="40.101517809999997"/>
    <x v="1"/>
    <x v="1"/>
    <x v="2045"/>
    <x v="1"/>
    <x v="2"/>
    <n v="53.982249160000002"/>
    <n v="2.2492603816666668"/>
    <s v="Stores"/>
  </r>
  <r>
    <n v="2077"/>
    <s v="Surrett"/>
    <s v="Gloria"/>
    <x v="2064"/>
    <x v="0"/>
    <x v="5"/>
    <x v="45"/>
    <x v="19"/>
    <x v="5"/>
    <x v="0"/>
    <x v="2"/>
    <n v="50.775954939999998"/>
    <x v="2"/>
    <x v="1"/>
    <x v="2046"/>
    <x v="1"/>
    <x v="1"/>
    <n v="89.96448445"/>
    <n v="3.7485201854166665"/>
    <s v="Stores"/>
  </r>
  <r>
    <n v="2078"/>
    <s v="Hernandez"/>
    <s v="Stephanie"/>
    <x v="2065"/>
    <x v="0"/>
    <x v="5"/>
    <x v="13"/>
    <x v="12"/>
    <x v="5"/>
    <x v="0"/>
    <x v="5"/>
    <n v="60.996291900000003"/>
    <x v="5"/>
    <x v="1"/>
    <x v="2047"/>
    <x v="1"/>
    <x v="4"/>
    <n v="149.18446420000001"/>
    <n v="6.2160193416666667"/>
    <s v="Stores"/>
  </r>
  <r>
    <n v="2079"/>
    <s v="Brown"/>
    <s v="Bryant"/>
    <x v="2066"/>
    <x v="1"/>
    <x v="196"/>
    <x v="16"/>
    <x v="15"/>
    <x v="10"/>
    <x v="0"/>
    <x v="4"/>
    <n v="29.851517959999999"/>
    <x v="4"/>
    <x v="0"/>
    <x v="2048"/>
    <x v="0"/>
    <x v="0"/>
    <n v="0"/>
    <n v="0"/>
    <s v="Stores"/>
  </r>
  <r>
    <n v="2080"/>
    <s v="Wallach"/>
    <s v="Angelica"/>
    <x v="2067"/>
    <x v="0"/>
    <x v="90"/>
    <x v="16"/>
    <x v="15"/>
    <x v="11"/>
    <x v="0"/>
    <x v="0"/>
    <n v="39.285932189999997"/>
    <x v="0"/>
    <x v="1"/>
    <x v="2049"/>
    <x v="1"/>
    <x v="2"/>
    <n v="52.409597740000002"/>
    <n v="2.1837332391666666"/>
    <s v="Stores"/>
  </r>
  <r>
    <n v="2081"/>
    <s v="Elrod"/>
    <s v="Karen"/>
    <x v="2068"/>
    <x v="0"/>
    <x v="3"/>
    <x v="16"/>
    <x v="15"/>
    <x v="3"/>
    <x v="0"/>
    <x v="2"/>
    <n v="59.263883909999997"/>
    <x v="2"/>
    <x v="1"/>
    <x v="2050"/>
    <x v="1"/>
    <x v="4"/>
    <n v="151.2351219"/>
    <n v="6.3014634124999995"/>
    <s v="Stores"/>
  </r>
  <r>
    <n v="2082"/>
    <s v="Mosher"/>
    <s v="Douglas"/>
    <x v="2069"/>
    <x v="1"/>
    <x v="175"/>
    <x v="16"/>
    <x v="15"/>
    <x v="10"/>
    <x v="0"/>
    <x v="4"/>
    <n v="24.60758895"/>
    <x v="4"/>
    <x v="0"/>
    <x v="2051"/>
    <x v="0"/>
    <x v="0"/>
    <n v="0"/>
    <n v="0"/>
    <s v="Stores"/>
  </r>
  <r>
    <n v="2083"/>
    <s v="Coto"/>
    <s v="Kennith"/>
    <x v="2070"/>
    <x v="1"/>
    <x v="209"/>
    <x v="16"/>
    <x v="15"/>
    <x v="13"/>
    <x v="0"/>
    <x v="1"/>
    <n v="43.737952810000003"/>
    <x v="1"/>
    <x v="1"/>
    <x v="2052"/>
    <x v="1"/>
    <x v="0"/>
    <n v="0"/>
    <n v="0"/>
    <s v="Stores"/>
  </r>
  <r>
    <n v="2084"/>
    <s v="Pendergast"/>
    <s v="Tricia"/>
    <x v="2071"/>
    <x v="0"/>
    <x v="3"/>
    <x v="16"/>
    <x v="15"/>
    <x v="3"/>
    <x v="0"/>
    <x v="2"/>
    <n v="55.370706669999997"/>
    <x v="2"/>
    <x v="0"/>
    <x v="2053"/>
    <x v="0"/>
    <x v="4"/>
    <n v="157.36947470000001"/>
    <n v="6.5570614458333338"/>
    <s v="Stores"/>
  </r>
  <r>
    <n v="2085"/>
    <s v="Stange"/>
    <s v="Sammy"/>
    <x v="2072"/>
    <x v="1"/>
    <x v="36"/>
    <x v="16"/>
    <x v="15"/>
    <x v="22"/>
    <x v="0"/>
    <x v="0"/>
    <n v="31.63680939"/>
    <x v="0"/>
    <x v="1"/>
    <x v="2054"/>
    <x v="5"/>
    <x v="0"/>
    <n v="0"/>
    <n v="0"/>
    <s v="Stores"/>
  </r>
  <r>
    <n v="2086"/>
    <s v="Smothers"/>
    <s v="Eunice"/>
    <x v="2073"/>
    <x v="0"/>
    <x v="32"/>
    <x v="16"/>
    <x v="15"/>
    <x v="17"/>
    <x v="0"/>
    <x v="1"/>
    <n v="47.848035410000001"/>
    <x v="1"/>
    <x v="1"/>
    <x v="2055"/>
    <x v="1"/>
    <x v="2"/>
    <n v="49.059357560000002"/>
    <n v="2.0441398983333334"/>
    <s v="Stores"/>
  </r>
  <r>
    <n v="2087"/>
    <s v="Myers"/>
    <s v="Evelyn"/>
    <x v="2074"/>
    <x v="0"/>
    <x v="210"/>
    <x v="13"/>
    <x v="12"/>
    <x v="24"/>
    <x v="0"/>
    <x v="1"/>
    <n v="42.1933267"/>
    <x v="1"/>
    <x v="1"/>
    <x v="2056"/>
    <x v="1"/>
    <x v="2"/>
    <n v="50.727893999999999"/>
    <n v="2.11366225"/>
    <s v="Stores"/>
  </r>
  <r>
    <n v="2088"/>
    <s v="Orr"/>
    <s v="Paul"/>
    <x v="2075"/>
    <x v="1"/>
    <x v="211"/>
    <x v="43"/>
    <x v="6"/>
    <x v="19"/>
    <x v="0"/>
    <x v="1"/>
    <n v="40.805302490000003"/>
    <x v="1"/>
    <x v="1"/>
    <x v="2057"/>
    <x v="1"/>
    <x v="0"/>
    <n v="16.158692380000002"/>
    <n v="0.67327884916666669"/>
    <s v="Stores"/>
  </r>
  <r>
    <n v="2089"/>
    <s v="Hernandez"/>
    <s v="Richard"/>
    <x v="2076"/>
    <x v="1"/>
    <x v="116"/>
    <x v="16"/>
    <x v="15"/>
    <x v="1"/>
    <x v="0"/>
    <x v="1"/>
    <n v="45.040230450000003"/>
    <x v="1"/>
    <x v="1"/>
    <x v="2058"/>
    <x v="1"/>
    <x v="0"/>
    <n v="33.888654809999998"/>
    <n v="1.4120272837499999"/>
    <s v="Stores"/>
  </r>
  <r>
    <n v="2090"/>
    <s v="Pendergrass"/>
    <s v="Kenneth"/>
    <x v="2077"/>
    <x v="1"/>
    <x v="212"/>
    <x v="16"/>
    <x v="15"/>
    <x v="12"/>
    <x v="0"/>
    <x v="1"/>
    <n v="41.16514446"/>
    <x v="1"/>
    <x v="1"/>
    <x v="2059"/>
    <x v="1"/>
    <x v="1"/>
    <n v="89.714960149999996"/>
    <n v="3.7381233395833333"/>
    <s v="Stores"/>
  </r>
  <r>
    <n v="2091"/>
    <s v="Griggs"/>
    <s v="Shirley"/>
    <x v="2078"/>
    <x v="0"/>
    <x v="4"/>
    <x v="16"/>
    <x v="15"/>
    <x v="4"/>
    <x v="0"/>
    <x v="0"/>
    <n v="31.167174410000001"/>
    <x v="0"/>
    <x v="1"/>
    <x v="2060"/>
    <x v="1"/>
    <x v="2"/>
    <n v="51.816877329999997"/>
    <n v="2.1590365554166664"/>
    <s v="Stores"/>
  </r>
  <r>
    <n v="2092"/>
    <s v="Anderson"/>
    <s v="Stephen"/>
    <x v="2079"/>
    <x v="1"/>
    <x v="13"/>
    <x v="16"/>
    <x v="15"/>
    <x v="10"/>
    <x v="0"/>
    <x v="2"/>
    <n v="51.358944200000003"/>
    <x v="2"/>
    <x v="1"/>
    <x v="2061"/>
    <x v="1"/>
    <x v="2"/>
    <n v="52.903493269999998"/>
    <n v="2.2043122195833331"/>
    <s v="Stores"/>
  </r>
  <r>
    <n v="2093"/>
    <s v="Lindsey"/>
    <s v="Alvin"/>
    <x v="2080"/>
    <x v="1"/>
    <x v="60"/>
    <x v="42"/>
    <x v="20"/>
    <x v="27"/>
    <x v="0"/>
    <x v="1"/>
    <n v="41.241852029999997"/>
    <x v="1"/>
    <x v="1"/>
    <x v="2062"/>
    <x v="1"/>
    <x v="2"/>
    <n v="56.786616289999998"/>
    <n v="2.3661090120833332"/>
    <s v="Stores"/>
  </r>
  <r>
    <n v="2094"/>
    <s v="Woodard"/>
    <s v="Mable"/>
    <x v="2081"/>
    <x v="0"/>
    <x v="4"/>
    <x v="16"/>
    <x v="15"/>
    <x v="4"/>
    <x v="0"/>
    <x v="1"/>
    <n v="44.046653839999998"/>
    <x v="1"/>
    <x v="0"/>
    <x v="2063"/>
    <x v="0"/>
    <x v="1"/>
    <n v="89.534878250000006"/>
    <n v="3.7306199270833336"/>
    <s v="Stores"/>
  </r>
  <r>
    <n v="2095"/>
    <s v="Eisenhower"/>
    <s v="Betty"/>
    <x v="2082"/>
    <x v="0"/>
    <x v="5"/>
    <x v="45"/>
    <x v="19"/>
    <x v="5"/>
    <x v="0"/>
    <x v="1"/>
    <n v="40.97903195"/>
    <x v="1"/>
    <x v="1"/>
    <x v="2064"/>
    <x v="1"/>
    <x v="1"/>
    <n v="104.15656060000001"/>
    <n v="4.3398566916666672"/>
    <s v="Stores"/>
  </r>
  <r>
    <n v="2096"/>
    <s v="Thrash"/>
    <s v="Lori"/>
    <x v="2083"/>
    <x v="0"/>
    <x v="5"/>
    <x v="45"/>
    <x v="19"/>
    <x v="5"/>
    <x v="0"/>
    <x v="1"/>
    <n v="43.891878159999997"/>
    <x v="1"/>
    <x v="1"/>
    <x v="2065"/>
    <x v="1"/>
    <x v="1"/>
    <n v="99.449836640000001"/>
    <n v="4.1437431933333331"/>
    <s v="Stores"/>
  </r>
  <r>
    <n v="2097"/>
    <s v="Hughes"/>
    <s v="Jon"/>
    <x v="2084"/>
    <x v="1"/>
    <x v="5"/>
    <x v="13"/>
    <x v="12"/>
    <x v="5"/>
    <x v="0"/>
    <x v="4"/>
    <n v="23.464216230000002"/>
    <x v="4"/>
    <x v="1"/>
    <x v="2066"/>
    <x v="5"/>
    <x v="0"/>
    <n v="0"/>
    <n v="0"/>
    <s v="Stores"/>
  </r>
  <r>
    <n v="2098"/>
    <s v="Aoki"/>
    <s v="David"/>
    <x v="2085"/>
    <x v="1"/>
    <x v="91"/>
    <x v="16"/>
    <x v="15"/>
    <x v="25"/>
    <x v="0"/>
    <x v="0"/>
    <n v="32.674829549999998"/>
    <x v="0"/>
    <x v="1"/>
    <x v="2067"/>
    <x v="1"/>
    <x v="0"/>
    <n v="0"/>
    <n v="0"/>
    <s v="Stores"/>
  </r>
  <r>
    <n v="2099"/>
    <s v="Griffith"/>
    <s v="Loren"/>
    <x v="2086"/>
    <x v="1"/>
    <x v="213"/>
    <x v="16"/>
    <x v="15"/>
    <x v="7"/>
    <x v="0"/>
    <x v="1"/>
    <n v="41.296011440000001"/>
    <x v="1"/>
    <x v="1"/>
    <x v="2068"/>
    <x v="1"/>
    <x v="2"/>
    <n v="60.611750239999999"/>
    <n v="2.525489593333333"/>
    <s v="Stores"/>
  </r>
  <r>
    <n v="2100"/>
    <s v="Cabe"/>
    <s v="Catherine"/>
    <x v="2087"/>
    <x v="0"/>
    <x v="98"/>
    <x v="16"/>
    <x v="15"/>
    <x v="13"/>
    <x v="0"/>
    <x v="1"/>
    <n v="46.039444140000001"/>
    <x v="1"/>
    <x v="1"/>
    <x v="2069"/>
    <x v="1"/>
    <x v="0"/>
    <n v="16.11116483"/>
    <n v="0.67129853458333333"/>
    <s v="Stores"/>
  </r>
  <r>
    <n v="2101"/>
    <s v="Gonzales"/>
    <s v="Michael"/>
    <x v="2088"/>
    <x v="1"/>
    <x v="92"/>
    <x v="16"/>
    <x v="15"/>
    <x v="11"/>
    <x v="0"/>
    <x v="0"/>
    <n v="39.294097960000002"/>
    <x v="0"/>
    <x v="1"/>
    <x v="2070"/>
    <x v="1"/>
    <x v="0"/>
    <n v="37.670601840000003"/>
    <n v="1.5696084100000001"/>
    <s v="Stores"/>
  </r>
  <r>
    <n v="2102"/>
    <s v="Kolb"/>
    <s v="Teri"/>
    <x v="2089"/>
    <x v="0"/>
    <x v="36"/>
    <x v="16"/>
    <x v="15"/>
    <x v="22"/>
    <x v="0"/>
    <x v="0"/>
    <n v="33.314928870000003"/>
    <x v="0"/>
    <x v="1"/>
    <x v="2071"/>
    <x v="1"/>
    <x v="2"/>
    <n v="53.04166712"/>
    <n v="2.2100694633333333"/>
    <s v="Stores"/>
  </r>
  <r>
    <n v="2103"/>
    <s v="Brown"/>
    <s v="Eric"/>
    <x v="2090"/>
    <x v="1"/>
    <x v="61"/>
    <x v="45"/>
    <x v="19"/>
    <x v="28"/>
    <x v="0"/>
    <x v="4"/>
    <n v="29.11713391"/>
    <x v="4"/>
    <x v="1"/>
    <x v="2072"/>
    <x v="1"/>
    <x v="0"/>
    <n v="0.44733735099999999"/>
    <n v="1.8639056291666668E-2"/>
    <s v="Stores"/>
  </r>
  <r>
    <n v="2104"/>
    <s v="Nieto"/>
    <s v="Lindsey"/>
    <x v="2091"/>
    <x v="0"/>
    <x v="12"/>
    <x v="16"/>
    <x v="15"/>
    <x v="9"/>
    <x v="0"/>
    <x v="0"/>
    <n v="31.89793191"/>
    <x v="0"/>
    <x v="1"/>
    <x v="2073"/>
    <x v="1"/>
    <x v="0"/>
    <n v="5.8566190130000004"/>
    <n v="0.24402579220833337"/>
    <s v="Stores"/>
  </r>
  <r>
    <n v="2105"/>
    <s v="Kang"/>
    <s v="Janet"/>
    <x v="2092"/>
    <x v="0"/>
    <x v="5"/>
    <x v="45"/>
    <x v="19"/>
    <x v="5"/>
    <x v="0"/>
    <x v="0"/>
    <n v="36.896354010000003"/>
    <x v="0"/>
    <x v="1"/>
    <x v="2074"/>
    <x v="1"/>
    <x v="2"/>
    <n v="42.319789559999997"/>
    <n v="1.763324565"/>
    <s v="Stores"/>
  </r>
  <r>
    <n v="2106"/>
    <s v="Atkinson"/>
    <s v="Concepcion"/>
    <x v="2093"/>
    <x v="0"/>
    <x v="92"/>
    <x v="13"/>
    <x v="12"/>
    <x v="11"/>
    <x v="0"/>
    <x v="0"/>
    <n v="30.136230269999999"/>
    <x v="0"/>
    <x v="1"/>
    <x v="2075"/>
    <x v="1"/>
    <x v="2"/>
    <n v="53.63489216"/>
    <n v="2.2347871733333333"/>
    <s v="Stores"/>
  </r>
  <r>
    <n v="2107"/>
    <s v="Bridges"/>
    <s v="Jessica"/>
    <x v="2094"/>
    <x v="0"/>
    <x v="0"/>
    <x v="16"/>
    <x v="15"/>
    <x v="0"/>
    <x v="0"/>
    <x v="0"/>
    <n v="39.80043569"/>
    <x v="0"/>
    <x v="0"/>
    <x v="2076"/>
    <x v="0"/>
    <x v="2"/>
    <n v="75.837155589999995"/>
    <n v="3.1598814829166662"/>
    <s v="Stores"/>
  </r>
  <r>
    <n v="2108"/>
    <s v="Cummings"/>
    <s v="Sandra"/>
    <x v="2095"/>
    <x v="0"/>
    <x v="5"/>
    <x v="45"/>
    <x v="19"/>
    <x v="5"/>
    <x v="0"/>
    <x v="0"/>
    <n v="35.204509340000001"/>
    <x v="0"/>
    <x v="1"/>
    <x v="2077"/>
    <x v="1"/>
    <x v="0"/>
    <n v="38.287001580000002"/>
    <n v="1.5952917325000002"/>
    <s v="Stores"/>
  </r>
  <r>
    <n v="2109"/>
    <s v="Gainer"/>
    <s v="Royce"/>
    <x v="2096"/>
    <x v="1"/>
    <x v="214"/>
    <x v="13"/>
    <x v="12"/>
    <x v="3"/>
    <x v="0"/>
    <x v="0"/>
    <n v="34.301164309999997"/>
    <x v="0"/>
    <x v="1"/>
    <x v="2078"/>
    <x v="1"/>
    <x v="0"/>
    <n v="0"/>
    <n v="0"/>
    <s v="Stores"/>
  </r>
  <r>
    <n v="2110"/>
    <s v="Johnson"/>
    <s v="William"/>
    <x v="2097"/>
    <x v="1"/>
    <x v="5"/>
    <x v="45"/>
    <x v="19"/>
    <x v="5"/>
    <x v="0"/>
    <x v="1"/>
    <n v="44.813839549999997"/>
    <x v="1"/>
    <x v="0"/>
    <x v="2079"/>
    <x v="0"/>
    <x v="2"/>
    <n v="49.916293289999999"/>
    <n v="2.0798455537499998"/>
    <s v="Stores"/>
  </r>
  <r>
    <n v="2111"/>
    <s v="Harris"/>
    <s v="Michel"/>
    <x v="2098"/>
    <x v="1"/>
    <x v="5"/>
    <x v="45"/>
    <x v="19"/>
    <x v="5"/>
    <x v="0"/>
    <x v="0"/>
    <n v="36.626447980000002"/>
    <x v="0"/>
    <x v="1"/>
    <x v="2080"/>
    <x v="1"/>
    <x v="0"/>
    <n v="16.330561169999999"/>
    <n v="0.68044004874999997"/>
    <s v="Stores"/>
  </r>
  <r>
    <n v="2112"/>
    <s v="Price"/>
    <s v="Krystina"/>
    <x v="2099"/>
    <x v="0"/>
    <x v="6"/>
    <x v="13"/>
    <x v="12"/>
    <x v="6"/>
    <x v="0"/>
    <x v="1"/>
    <n v="49.467267499999998"/>
    <x v="1"/>
    <x v="0"/>
    <x v="2081"/>
    <x v="0"/>
    <x v="2"/>
    <n v="71.255302380000003"/>
    <n v="2.9689709325"/>
    <s v="Stores"/>
  </r>
  <r>
    <n v="2113"/>
    <s v="Cross"/>
    <s v="Gail"/>
    <x v="2100"/>
    <x v="0"/>
    <x v="11"/>
    <x v="16"/>
    <x v="15"/>
    <x v="1"/>
    <x v="0"/>
    <x v="1"/>
    <n v="42.790644899999997"/>
    <x v="1"/>
    <x v="0"/>
    <x v="2082"/>
    <x v="0"/>
    <x v="1"/>
    <n v="90.696101029999994"/>
    <n v="3.7790042095833329"/>
    <s v="Stores"/>
  </r>
  <r>
    <n v="2114"/>
    <s v="Conner"/>
    <s v="Donna"/>
    <x v="1845"/>
    <x v="0"/>
    <x v="8"/>
    <x v="5"/>
    <x v="0"/>
    <x v="8"/>
    <x v="0"/>
    <x v="1"/>
    <n v="42.255852990000001"/>
    <x v="1"/>
    <x v="1"/>
    <x v="2083"/>
    <x v="1"/>
    <x v="0"/>
    <n v="28.015255369999998"/>
    <n v="1.1673023070833333"/>
    <s v="Stores"/>
  </r>
  <r>
    <n v="2115"/>
    <s v="Bishop"/>
    <s v="Robert"/>
    <x v="2101"/>
    <x v="1"/>
    <x v="5"/>
    <x v="45"/>
    <x v="19"/>
    <x v="5"/>
    <x v="0"/>
    <x v="2"/>
    <n v="50.350703799999998"/>
    <x v="2"/>
    <x v="0"/>
    <x v="2084"/>
    <x v="0"/>
    <x v="2"/>
    <n v="69.814025139999998"/>
    <n v="2.9089177141666664"/>
    <s v="Stores"/>
  </r>
  <r>
    <n v="2116"/>
    <s v="Rehkop"/>
    <s v="Suzanne"/>
    <x v="2102"/>
    <x v="0"/>
    <x v="32"/>
    <x v="16"/>
    <x v="15"/>
    <x v="17"/>
    <x v="0"/>
    <x v="0"/>
    <n v="39.237308589999998"/>
    <x v="0"/>
    <x v="1"/>
    <x v="2085"/>
    <x v="1"/>
    <x v="2"/>
    <n v="47.348799360000001"/>
    <n v="1.9728666399999999"/>
    <s v="Stores"/>
  </r>
  <r>
    <n v="2117"/>
    <s v="Fleming"/>
    <s v="Ignacio"/>
    <x v="2103"/>
    <x v="1"/>
    <x v="120"/>
    <x v="5"/>
    <x v="0"/>
    <x v="25"/>
    <x v="0"/>
    <x v="1"/>
    <n v="44.563216670000003"/>
    <x v="1"/>
    <x v="1"/>
    <x v="2086"/>
    <x v="1"/>
    <x v="2"/>
    <n v="70.769632889999997"/>
    <n v="2.9487347037499996"/>
    <s v="Stores"/>
  </r>
  <r>
    <n v="2118"/>
    <s v="Hernandez"/>
    <s v="Emma"/>
    <x v="2104"/>
    <x v="0"/>
    <x v="185"/>
    <x v="16"/>
    <x v="15"/>
    <x v="7"/>
    <x v="0"/>
    <x v="5"/>
    <n v="61.489830499999997"/>
    <x v="5"/>
    <x v="1"/>
    <x v="2087"/>
    <x v="1"/>
    <x v="3"/>
    <n v="169.41833629999999"/>
    <n v="7.059097345833333"/>
    <s v="Stores"/>
  </r>
  <r>
    <n v="2119"/>
    <s v="Braxton"/>
    <s v="Edna"/>
    <x v="2105"/>
    <x v="0"/>
    <x v="215"/>
    <x v="16"/>
    <x v="15"/>
    <x v="10"/>
    <x v="0"/>
    <x v="1"/>
    <n v="45.38345185"/>
    <x v="1"/>
    <x v="1"/>
    <x v="2088"/>
    <x v="1"/>
    <x v="1"/>
    <n v="113.39747699999999"/>
    <n v="4.7248948749999995"/>
    <s v="Stores"/>
  </r>
  <r>
    <n v="2120"/>
    <s v="Allen"/>
    <s v="Don"/>
    <x v="2106"/>
    <x v="1"/>
    <x v="41"/>
    <x v="27"/>
    <x v="15"/>
    <x v="23"/>
    <x v="0"/>
    <x v="2"/>
    <n v="52.139290950000003"/>
    <x v="2"/>
    <x v="1"/>
    <x v="2089"/>
    <x v="1"/>
    <x v="1"/>
    <n v="97.998895750000003"/>
    <n v="4.0832873229166671"/>
    <s v="Stores"/>
  </r>
  <r>
    <n v="2121"/>
    <s v="Martin"/>
    <s v="Adam"/>
    <x v="2107"/>
    <x v="1"/>
    <x v="3"/>
    <x v="13"/>
    <x v="12"/>
    <x v="3"/>
    <x v="0"/>
    <x v="0"/>
    <n v="38.469703080000002"/>
    <x v="0"/>
    <x v="1"/>
    <x v="2090"/>
    <x v="1"/>
    <x v="0"/>
    <n v="17.004671330000001"/>
    <n v="0.7085279720833334"/>
    <s v="Stores"/>
  </r>
  <r>
    <n v="2122"/>
    <s v="Spencer"/>
    <s v="Nicholas"/>
    <x v="2108"/>
    <x v="1"/>
    <x v="5"/>
    <x v="45"/>
    <x v="19"/>
    <x v="5"/>
    <x v="0"/>
    <x v="2"/>
    <n v="52.144132229999997"/>
    <x v="2"/>
    <x v="1"/>
    <x v="2091"/>
    <x v="1"/>
    <x v="2"/>
    <n v="74.292789940000006"/>
    <n v="3.0955329141666672"/>
    <s v="Stores"/>
  </r>
  <r>
    <n v="2123"/>
    <s v="Cox"/>
    <s v="Mary"/>
    <x v="2109"/>
    <x v="0"/>
    <x v="4"/>
    <x v="16"/>
    <x v="15"/>
    <x v="4"/>
    <x v="0"/>
    <x v="0"/>
    <n v="35.227517740000003"/>
    <x v="0"/>
    <x v="1"/>
    <x v="2092"/>
    <x v="1"/>
    <x v="2"/>
    <n v="46.19327724"/>
    <n v="1.924719885"/>
    <s v="Stores"/>
  </r>
  <r>
    <n v="2124"/>
    <s v="Williams"/>
    <s v="Linda"/>
    <x v="2110"/>
    <x v="0"/>
    <x v="63"/>
    <x v="13"/>
    <x v="12"/>
    <x v="29"/>
    <x v="0"/>
    <x v="0"/>
    <n v="33.760266100000003"/>
    <x v="0"/>
    <x v="1"/>
    <x v="2093"/>
    <x v="1"/>
    <x v="2"/>
    <n v="52.05988808"/>
    <n v="2.1691620033333336"/>
    <s v="Stores"/>
  </r>
  <r>
    <n v="2125"/>
    <s v="Herrera"/>
    <s v="James"/>
    <x v="1997"/>
    <x v="1"/>
    <x v="0"/>
    <x v="16"/>
    <x v="15"/>
    <x v="0"/>
    <x v="0"/>
    <x v="0"/>
    <n v="38.166210069999998"/>
    <x v="0"/>
    <x v="1"/>
    <x v="2094"/>
    <x v="1"/>
    <x v="0"/>
    <n v="26.310390049999999"/>
    <n v="1.0962662520833333"/>
    <s v="Stores"/>
  </r>
  <r>
    <n v="2126"/>
    <s v="Fulgham"/>
    <s v="Rafael"/>
    <x v="2111"/>
    <x v="1"/>
    <x v="216"/>
    <x v="13"/>
    <x v="12"/>
    <x v="25"/>
    <x v="0"/>
    <x v="2"/>
    <n v="57.851708500000001"/>
    <x v="2"/>
    <x v="1"/>
    <x v="2095"/>
    <x v="1"/>
    <x v="3"/>
    <n v="161.67835700000001"/>
    <n v="6.7365982083333327"/>
    <s v="Stores"/>
  </r>
  <r>
    <n v="2127"/>
    <s v="Middleton"/>
    <s v="Michelle"/>
    <x v="2112"/>
    <x v="0"/>
    <x v="136"/>
    <x v="16"/>
    <x v="15"/>
    <x v="3"/>
    <x v="0"/>
    <x v="1"/>
    <n v="48.205938699999997"/>
    <x v="1"/>
    <x v="1"/>
    <x v="2096"/>
    <x v="1"/>
    <x v="1"/>
    <n v="83.725485950000007"/>
    <n v="3.4885619145833333"/>
    <s v="Stores"/>
  </r>
  <r>
    <n v="2128"/>
    <s v="Jenkins"/>
    <s v="John"/>
    <x v="2113"/>
    <x v="1"/>
    <x v="5"/>
    <x v="13"/>
    <x v="12"/>
    <x v="5"/>
    <x v="0"/>
    <x v="1"/>
    <n v="45.834268440000002"/>
    <x v="1"/>
    <x v="0"/>
    <x v="2097"/>
    <x v="0"/>
    <x v="2"/>
    <n v="71.101119409999995"/>
    <n v="2.9625466420833333"/>
    <s v="Stores"/>
  </r>
  <r>
    <n v="2129"/>
    <s v="Luna"/>
    <s v="James"/>
    <x v="2114"/>
    <x v="1"/>
    <x v="30"/>
    <x v="13"/>
    <x v="12"/>
    <x v="20"/>
    <x v="0"/>
    <x v="1"/>
    <n v="48.981707499999999"/>
    <x v="1"/>
    <x v="1"/>
    <x v="2098"/>
    <x v="1"/>
    <x v="2"/>
    <n v="79.014899970000002"/>
    <n v="3.2922874987499999"/>
    <s v="Stores"/>
  </r>
  <r>
    <n v="2130"/>
    <s v="Martinez"/>
    <s v="Steven"/>
    <x v="2115"/>
    <x v="1"/>
    <x v="0"/>
    <x v="16"/>
    <x v="15"/>
    <x v="0"/>
    <x v="0"/>
    <x v="2"/>
    <n v="59.978854490000003"/>
    <x v="2"/>
    <x v="1"/>
    <x v="2099"/>
    <x v="1"/>
    <x v="4"/>
    <n v="142.05768879999999"/>
    <n v="5.9190703666666664"/>
    <s v="Stores"/>
  </r>
  <r>
    <n v="2131"/>
    <s v="Grissom"/>
    <s v="Betty"/>
    <x v="2116"/>
    <x v="0"/>
    <x v="4"/>
    <x v="16"/>
    <x v="15"/>
    <x v="4"/>
    <x v="0"/>
    <x v="1"/>
    <n v="44.330926349999999"/>
    <x v="1"/>
    <x v="1"/>
    <x v="2100"/>
    <x v="1"/>
    <x v="4"/>
    <n v="144.24868169999999"/>
    <n v="6.0103617375000002"/>
    <s v="Stores"/>
  </r>
  <r>
    <n v="2132"/>
    <s v="Cox"/>
    <s v="Davida"/>
    <x v="2117"/>
    <x v="0"/>
    <x v="1"/>
    <x v="16"/>
    <x v="15"/>
    <x v="1"/>
    <x v="0"/>
    <x v="0"/>
    <n v="39.691405529999997"/>
    <x v="0"/>
    <x v="1"/>
    <x v="2101"/>
    <x v="1"/>
    <x v="1"/>
    <n v="98.531964759999994"/>
    <n v="4.1054985316666661"/>
    <s v="Stores"/>
  </r>
  <r>
    <n v="2133"/>
    <s v="Barnes"/>
    <s v="Frank"/>
    <x v="2118"/>
    <x v="1"/>
    <x v="5"/>
    <x v="13"/>
    <x v="12"/>
    <x v="5"/>
    <x v="0"/>
    <x v="1"/>
    <n v="45.77747214"/>
    <x v="1"/>
    <x v="1"/>
    <x v="2102"/>
    <x v="1"/>
    <x v="2"/>
    <n v="70.276712169999996"/>
    <n v="2.9281963404166667"/>
    <s v="Stores"/>
  </r>
  <r>
    <n v="2134"/>
    <s v="Tovar"/>
    <s v="Jose"/>
    <x v="2119"/>
    <x v="1"/>
    <x v="5"/>
    <x v="45"/>
    <x v="19"/>
    <x v="5"/>
    <x v="0"/>
    <x v="5"/>
    <n v="70.026982720000007"/>
    <x v="5"/>
    <x v="0"/>
    <x v="2103"/>
    <x v="0"/>
    <x v="4"/>
    <n v="148.60008869999999"/>
    <n v="6.1916703624999991"/>
    <s v="Stores"/>
  </r>
  <r>
    <n v="2135"/>
    <s v="London"/>
    <s v="Michael"/>
    <x v="2120"/>
    <x v="1"/>
    <x v="5"/>
    <x v="13"/>
    <x v="12"/>
    <x v="5"/>
    <x v="0"/>
    <x v="1"/>
    <n v="43.780517189999998"/>
    <x v="1"/>
    <x v="1"/>
    <x v="2104"/>
    <x v="1"/>
    <x v="2"/>
    <n v="56.258461519999997"/>
    <n v="2.3441025633333332"/>
    <s v="Stores"/>
  </r>
  <r>
    <n v="2136"/>
    <s v="Malley"/>
    <s v="Amanda"/>
    <x v="2121"/>
    <x v="0"/>
    <x v="138"/>
    <x v="13"/>
    <x v="12"/>
    <x v="20"/>
    <x v="0"/>
    <x v="1"/>
    <n v="41.645405420000003"/>
    <x v="1"/>
    <x v="1"/>
    <x v="2105"/>
    <x v="1"/>
    <x v="1"/>
    <n v="104.1224237"/>
    <n v="4.3384343208333327"/>
    <s v="Stores"/>
  </r>
  <r>
    <n v="2137"/>
    <s v="Hoskins"/>
    <s v="Roberta"/>
    <x v="2122"/>
    <x v="0"/>
    <x v="4"/>
    <x v="16"/>
    <x v="15"/>
    <x v="4"/>
    <x v="0"/>
    <x v="5"/>
    <n v="60.242020580000002"/>
    <x v="5"/>
    <x v="1"/>
    <x v="2106"/>
    <x v="1"/>
    <x v="3"/>
    <n v="165.2637465"/>
    <n v="6.8859894375000001"/>
    <s v="Stores"/>
  </r>
  <r>
    <n v="2138"/>
    <s v="Chacon"/>
    <s v="David"/>
    <x v="2123"/>
    <x v="1"/>
    <x v="5"/>
    <x v="13"/>
    <x v="12"/>
    <x v="5"/>
    <x v="0"/>
    <x v="1"/>
    <n v="43.368690229999999"/>
    <x v="1"/>
    <x v="1"/>
    <x v="2107"/>
    <x v="1"/>
    <x v="2"/>
    <n v="45.575354679999997"/>
    <n v="1.8989731116666664"/>
    <s v="Stores"/>
  </r>
  <r>
    <n v="2139"/>
    <s v="Gadsden"/>
    <s v="Mary"/>
    <x v="2124"/>
    <x v="0"/>
    <x v="136"/>
    <x v="13"/>
    <x v="12"/>
    <x v="3"/>
    <x v="0"/>
    <x v="3"/>
    <n v="16.62042679"/>
    <x v="3"/>
    <x v="0"/>
    <x v="2108"/>
    <x v="0"/>
    <x v="0"/>
    <n v="0"/>
    <n v="0"/>
    <s v="Stores"/>
  </r>
  <r>
    <n v="2140"/>
    <s v="Hyman"/>
    <s v="Yvette"/>
    <x v="2125"/>
    <x v="0"/>
    <x v="139"/>
    <x v="13"/>
    <x v="12"/>
    <x v="34"/>
    <x v="0"/>
    <x v="0"/>
    <n v="39.225921159999999"/>
    <x v="0"/>
    <x v="1"/>
    <x v="2109"/>
    <x v="1"/>
    <x v="2"/>
    <n v="52.216953410000002"/>
    <n v="2.1757063920833333"/>
    <s v="Stores"/>
  </r>
  <r>
    <n v="2141"/>
    <s v="Thorson"/>
    <s v="Sharon"/>
    <x v="2126"/>
    <x v="0"/>
    <x v="94"/>
    <x v="16"/>
    <x v="15"/>
    <x v="3"/>
    <x v="0"/>
    <x v="5"/>
    <n v="61.685276819999999"/>
    <x v="5"/>
    <x v="1"/>
    <x v="2110"/>
    <x v="1"/>
    <x v="3"/>
    <n v="176.70593880000001"/>
    <n v="7.3627474500000005"/>
    <s v="Stores"/>
  </r>
  <r>
    <n v="2142"/>
    <s v="August"/>
    <s v="Joseph"/>
    <x v="2127"/>
    <x v="1"/>
    <x v="217"/>
    <x v="16"/>
    <x v="15"/>
    <x v="22"/>
    <x v="0"/>
    <x v="0"/>
    <n v="34.44130646"/>
    <x v="0"/>
    <x v="1"/>
    <x v="2111"/>
    <x v="1"/>
    <x v="0"/>
    <n v="0"/>
    <n v="0"/>
    <s v="Stores"/>
  </r>
  <r>
    <n v="2143"/>
    <s v="Bigler"/>
    <s v="Peter"/>
    <x v="2128"/>
    <x v="1"/>
    <x v="11"/>
    <x v="16"/>
    <x v="15"/>
    <x v="1"/>
    <x v="0"/>
    <x v="0"/>
    <n v="37.227140460000001"/>
    <x v="0"/>
    <x v="1"/>
    <x v="2112"/>
    <x v="1"/>
    <x v="2"/>
    <n v="54.247429949999997"/>
    <n v="2.26030958125"/>
    <s v="Stores"/>
  </r>
  <r>
    <n v="2144"/>
    <s v="Depriest"/>
    <s v="Samuel"/>
    <x v="2129"/>
    <x v="1"/>
    <x v="5"/>
    <x v="13"/>
    <x v="12"/>
    <x v="5"/>
    <x v="0"/>
    <x v="4"/>
    <n v="24.78761532"/>
    <x v="4"/>
    <x v="1"/>
    <x v="2113"/>
    <x v="1"/>
    <x v="0"/>
    <n v="0"/>
    <n v="0"/>
    <s v="Stores"/>
  </r>
  <r>
    <n v="2145"/>
    <s v="Delacruz"/>
    <s v="Jonathan"/>
    <x v="2130"/>
    <x v="1"/>
    <x v="0"/>
    <x v="16"/>
    <x v="15"/>
    <x v="0"/>
    <x v="0"/>
    <x v="1"/>
    <n v="42.678309570000003"/>
    <x v="1"/>
    <x v="1"/>
    <x v="2114"/>
    <x v="1"/>
    <x v="2"/>
    <n v="72.538846399999997"/>
    <n v="3.0224519333333331"/>
    <s v="Stores"/>
  </r>
  <r>
    <n v="2146"/>
    <s v="Peterson"/>
    <s v="Brian"/>
    <x v="2131"/>
    <x v="1"/>
    <x v="5"/>
    <x v="45"/>
    <x v="19"/>
    <x v="5"/>
    <x v="0"/>
    <x v="1"/>
    <n v="40.654948640000001"/>
    <x v="1"/>
    <x v="1"/>
    <x v="2115"/>
    <x v="1"/>
    <x v="0"/>
    <n v="35.776290099999997"/>
    <n v="1.4906787541666666"/>
    <s v="Stores"/>
  </r>
  <r>
    <n v="2147"/>
    <s v="Lewis"/>
    <s v="Donna"/>
    <x v="2132"/>
    <x v="0"/>
    <x v="60"/>
    <x v="16"/>
    <x v="15"/>
    <x v="27"/>
    <x v="0"/>
    <x v="1"/>
    <n v="46.835382359999997"/>
    <x v="1"/>
    <x v="1"/>
    <x v="2116"/>
    <x v="1"/>
    <x v="1"/>
    <n v="107.00148280000001"/>
    <n v="4.4583951166666669"/>
    <s v="Stores"/>
  </r>
  <r>
    <n v="2148"/>
    <s v="Moss"/>
    <s v="Weldon"/>
    <x v="2133"/>
    <x v="1"/>
    <x v="3"/>
    <x v="16"/>
    <x v="15"/>
    <x v="3"/>
    <x v="0"/>
    <x v="2"/>
    <n v="53.683950299999999"/>
    <x v="2"/>
    <x v="1"/>
    <x v="2117"/>
    <x v="1"/>
    <x v="2"/>
    <n v="41.674309540000003"/>
    <n v="1.7364295641666669"/>
    <s v="Stores"/>
  </r>
  <r>
    <n v="2149"/>
    <s v="Jason"/>
    <s v="Ruth"/>
    <x v="2134"/>
    <x v="0"/>
    <x v="0"/>
    <x v="45"/>
    <x v="19"/>
    <x v="0"/>
    <x v="0"/>
    <x v="2"/>
    <n v="56.269265900000001"/>
    <x v="2"/>
    <x v="1"/>
    <x v="2118"/>
    <x v="1"/>
    <x v="4"/>
    <n v="147.75795830000001"/>
    <n v="6.1565815958333339"/>
    <s v="Stores"/>
  </r>
  <r>
    <n v="2150"/>
    <s v="Baumeister"/>
    <s v="Joshua"/>
    <x v="2135"/>
    <x v="1"/>
    <x v="21"/>
    <x v="13"/>
    <x v="12"/>
    <x v="15"/>
    <x v="0"/>
    <x v="2"/>
    <n v="56.871864619999997"/>
    <x v="2"/>
    <x v="1"/>
    <x v="2119"/>
    <x v="1"/>
    <x v="1"/>
    <n v="93.337604139999996"/>
    <n v="3.8890668391666665"/>
    <s v="Stores"/>
  </r>
  <r>
    <n v="2151"/>
    <s v="Durkee"/>
    <s v="Perry"/>
    <x v="2136"/>
    <x v="1"/>
    <x v="30"/>
    <x v="13"/>
    <x v="12"/>
    <x v="20"/>
    <x v="0"/>
    <x v="1"/>
    <n v="40.821792719999998"/>
    <x v="1"/>
    <x v="1"/>
    <x v="2120"/>
    <x v="1"/>
    <x v="2"/>
    <n v="72.263871969999997"/>
    <n v="3.0109946654166664"/>
    <s v="Stores"/>
  </r>
  <r>
    <n v="2152"/>
    <s v="Brown"/>
    <s v="Lloyd"/>
    <x v="2137"/>
    <x v="1"/>
    <x v="5"/>
    <x v="45"/>
    <x v="19"/>
    <x v="5"/>
    <x v="0"/>
    <x v="0"/>
    <n v="32.95005355"/>
    <x v="0"/>
    <x v="1"/>
    <x v="2121"/>
    <x v="1"/>
    <x v="0"/>
    <n v="0"/>
    <n v="0"/>
    <s v="Stores"/>
  </r>
  <r>
    <n v="2153"/>
    <s v="Stevenson"/>
    <s v="Phil"/>
    <x v="2138"/>
    <x v="1"/>
    <x v="11"/>
    <x v="16"/>
    <x v="15"/>
    <x v="1"/>
    <x v="0"/>
    <x v="0"/>
    <n v="39.04902104"/>
    <x v="0"/>
    <x v="1"/>
    <x v="2122"/>
    <x v="1"/>
    <x v="0"/>
    <n v="0"/>
    <n v="0"/>
    <s v="Stores"/>
  </r>
  <r>
    <n v="2154"/>
    <s v="Lynch"/>
    <s v="Robin"/>
    <x v="2139"/>
    <x v="0"/>
    <x v="22"/>
    <x v="16"/>
    <x v="15"/>
    <x v="16"/>
    <x v="0"/>
    <x v="1"/>
    <n v="45.690162579999999"/>
    <x v="1"/>
    <x v="1"/>
    <x v="2123"/>
    <x v="1"/>
    <x v="1"/>
    <n v="118.91135180000001"/>
    <n v="4.9546396583333339"/>
    <s v="Stores"/>
  </r>
  <r>
    <n v="2155"/>
    <s v="Eubanks"/>
    <s v="Marianna"/>
    <x v="2140"/>
    <x v="0"/>
    <x v="154"/>
    <x v="16"/>
    <x v="15"/>
    <x v="20"/>
    <x v="0"/>
    <x v="4"/>
    <n v="29.494823780000001"/>
    <x v="4"/>
    <x v="1"/>
    <x v="2124"/>
    <x v="1"/>
    <x v="0"/>
    <n v="1.9495439050000001"/>
    <n v="8.123099604166667E-2"/>
    <s v="Stores"/>
  </r>
  <r>
    <n v="2156"/>
    <s v="Wilson"/>
    <s v="Shaun"/>
    <x v="2141"/>
    <x v="1"/>
    <x v="13"/>
    <x v="16"/>
    <x v="15"/>
    <x v="10"/>
    <x v="0"/>
    <x v="2"/>
    <n v="51.76619092"/>
    <x v="2"/>
    <x v="1"/>
    <x v="2125"/>
    <x v="1"/>
    <x v="1"/>
    <n v="108.6699557"/>
    <n v="4.5279148208333337"/>
    <s v="Stores"/>
  </r>
  <r>
    <n v="2157"/>
    <s v="Cleveland"/>
    <s v="Sara"/>
    <x v="2142"/>
    <x v="0"/>
    <x v="3"/>
    <x v="16"/>
    <x v="15"/>
    <x v="3"/>
    <x v="0"/>
    <x v="4"/>
    <n v="25.045229160000002"/>
    <x v="4"/>
    <x v="0"/>
    <x v="2126"/>
    <x v="0"/>
    <x v="0"/>
    <n v="0"/>
    <n v="0"/>
    <s v="Stores"/>
  </r>
  <r>
    <n v="2158"/>
    <s v="Johnson"/>
    <s v="Martin"/>
    <x v="2143"/>
    <x v="1"/>
    <x v="70"/>
    <x v="16"/>
    <x v="15"/>
    <x v="7"/>
    <x v="0"/>
    <x v="1"/>
    <n v="40.601185360000002"/>
    <x v="1"/>
    <x v="1"/>
    <x v="2127"/>
    <x v="1"/>
    <x v="0"/>
    <n v="38.302324839999997"/>
    <n v="1.5959302016666668"/>
    <s v="Stores"/>
  </r>
  <r>
    <n v="2159"/>
    <s v="Simmons"/>
    <s v="Stefanie"/>
    <x v="2144"/>
    <x v="0"/>
    <x v="4"/>
    <x v="16"/>
    <x v="15"/>
    <x v="4"/>
    <x v="0"/>
    <x v="0"/>
    <n v="35.582364570000003"/>
    <x v="0"/>
    <x v="1"/>
    <x v="2128"/>
    <x v="1"/>
    <x v="0"/>
    <n v="16.572822609999999"/>
    <n v="0.69053427541666657"/>
    <s v="Stores"/>
  </r>
  <r>
    <n v="2160"/>
    <s v="Dang"/>
    <s v="William"/>
    <x v="2145"/>
    <x v="1"/>
    <x v="64"/>
    <x v="16"/>
    <x v="15"/>
    <x v="14"/>
    <x v="0"/>
    <x v="1"/>
    <n v="44.56548797"/>
    <x v="1"/>
    <x v="1"/>
    <x v="2129"/>
    <x v="1"/>
    <x v="0"/>
    <n v="29.941937070000002"/>
    <n v="1.2475807112500001"/>
    <s v="Stores"/>
  </r>
  <r>
    <n v="2161"/>
    <s v="Bowen"/>
    <s v="Kevin"/>
    <x v="2146"/>
    <x v="1"/>
    <x v="120"/>
    <x v="42"/>
    <x v="20"/>
    <x v="25"/>
    <x v="0"/>
    <x v="4"/>
    <n v="28.410351819999999"/>
    <x v="4"/>
    <x v="1"/>
    <x v="2130"/>
    <x v="1"/>
    <x v="0"/>
    <n v="0"/>
    <n v="0"/>
    <s v="Stores"/>
  </r>
  <r>
    <n v="2162"/>
    <s v="May"/>
    <s v="Stephen"/>
    <x v="2147"/>
    <x v="1"/>
    <x v="2"/>
    <x v="13"/>
    <x v="12"/>
    <x v="2"/>
    <x v="0"/>
    <x v="1"/>
    <n v="46.402051999999998"/>
    <x v="1"/>
    <x v="1"/>
    <x v="2131"/>
    <x v="1"/>
    <x v="4"/>
    <n v="124.4482058"/>
    <n v="5.1853419083333332"/>
    <s v="Stores"/>
  </r>
  <r>
    <n v="2163"/>
    <s v="Danner"/>
    <s v="Randy"/>
    <x v="2148"/>
    <x v="1"/>
    <x v="3"/>
    <x v="16"/>
    <x v="15"/>
    <x v="3"/>
    <x v="0"/>
    <x v="1"/>
    <n v="49.398015489999999"/>
    <x v="1"/>
    <x v="1"/>
    <x v="2132"/>
    <x v="1"/>
    <x v="1"/>
    <n v="115.5361798"/>
    <n v="4.8140074916666666"/>
    <s v="Stores"/>
  </r>
  <r>
    <n v="2164"/>
    <s v="Chambers"/>
    <s v="John"/>
    <x v="2149"/>
    <x v="1"/>
    <x v="123"/>
    <x v="16"/>
    <x v="15"/>
    <x v="10"/>
    <x v="0"/>
    <x v="2"/>
    <n v="50.101646219999999"/>
    <x v="2"/>
    <x v="1"/>
    <x v="2133"/>
    <x v="1"/>
    <x v="2"/>
    <n v="61.903532550000001"/>
    <n v="2.5793138562500002"/>
    <s v="Stores"/>
  </r>
  <r>
    <n v="2165"/>
    <s v="Cordes"/>
    <s v="Richard"/>
    <x v="2150"/>
    <x v="1"/>
    <x v="46"/>
    <x v="16"/>
    <x v="15"/>
    <x v="18"/>
    <x v="0"/>
    <x v="0"/>
    <n v="36.862160690000003"/>
    <x v="0"/>
    <x v="1"/>
    <x v="2134"/>
    <x v="1"/>
    <x v="0"/>
    <n v="28.371852430000001"/>
    <n v="1.1821605179166665"/>
    <s v="Stores"/>
  </r>
  <r>
    <n v="2166"/>
    <s v="Crump"/>
    <s v="Marion"/>
    <x v="2151"/>
    <x v="1"/>
    <x v="4"/>
    <x v="16"/>
    <x v="15"/>
    <x v="4"/>
    <x v="0"/>
    <x v="1"/>
    <n v="40.424036209999997"/>
    <x v="1"/>
    <x v="1"/>
    <x v="2135"/>
    <x v="1"/>
    <x v="2"/>
    <n v="58.107445009999999"/>
    <n v="2.4211435420833336"/>
    <s v="Stores"/>
  </r>
  <r>
    <n v="2167"/>
    <s v="McCabe"/>
    <s v="Karen"/>
    <x v="2152"/>
    <x v="0"/>
    <x v="36"/>
    <x v="16"/>
    <x v="15"/>
    <x v="22"/>
    <x v="0"/>
    <x v="0"/>
    <n v="30.202701709999999"/>
    <x v="0"/>
    <x v="1"/>
    <x v="2136"/>
    <x v="1"/>
    <x v="0"/>
    <n v="13.59702762"/>
    <n v="0.56654281750000002"/>
    <s v="Stores"/>
  </r>
  <r>
    <n v="2168"/>
    <s v="Childress"/>
    <s v="William"/>
    <x v="2153"/>
    <x v="1"/>
    <x v="5"/>
    <x v="13"/>
    <x v="12"/>
    <x v="5"/>
    <x v="0"/>
    <x v="4"/>
    <n v="29.149303029999999"/>
    <x v="4"/>
    <x v="1"/>
    <x v="2137"/>
    <x v="1"/>
    <x v="0"/>
    <n v="0"/>
    <n v="0"/>
    <s v="Stores"/>
  </r>
  <r>
    <n v="2169"/>
    <s v="Reuter"/>
    <s v="Cynthia"/>
    <x v="2154"/>
    <x v="0"/>
    <x v="143"/>
    <x v="16"/>
    <x v="15"/>
    <x v="1"/>
    <x v="0"/>
    <x v="0"/>
    <n v="36.543735380000001"/>
    <x v="0"/>
    <x v="1"/>
    <x v="2138"/>
    <x v="1"/>
    <x v="0"/>
    <n v="25.610065970000001"/>
    <n v="1.0670860820833334"/>
    <s v="Stores"/>
  </r>
  <r>
    <n v="2170"/>
    <s v="Murphy"/>
    <s v="John"/>
    <x v="608"/>
    <x v="1"/>
    <x v="5"/>
    <x v="45"/>
    <x v="19"/>
    <x v="5"/>
    <x v="0"/>
    <x v="0"/>
    <n v="32.61171616"/>
    <x v="0"/>
    <x v="0"/>
    <x v="2139"/>
    <x v="0"/>
    <x v="0"/>
    <n v="14.972265849999999"/>
    <n v="0.62384441041666661"/>
    <s v="Stores"/>
  </r>
  <r>
    <n v="2171"/>
    <s v="Lightle"/>
    <s v="Keith"/>
    <x v="2155"/>
    <x v="1"/>
    <x v="5"/>
    <x v="13"/>
    <x v="12"/>
    <x v="5"/>
    <x v="0"/>
    <x v="1"/>
    <n v="47.373767880000003"/>
    <x v="1"/>
    <x v="1"/>
    <x v="2140"/>
    <x v="1"/>
    <x v="2"/>
    <n v="64.172128999999998"/>
    <n v="2.6738387083333333"/>
    <s v="Stores"/>
  </r>
  <r>
    <n v="2172"/>
    <s v="Rodriguez"/>
    <s v="Jeanette"/>
    <x v="2156"/>
    <x v="0"/>
    <x v="35"/>
    <x v="42"/>
    <x v="20"/>
    <x v="6"/>
    <x v="0"/>
    <x v="1"/>
    <n v="43.0500696"/>
    <x v="1"/>
    <x v="1"/>
    <x v="2141"/>
    <x v="1"/>
    <x v="2"/>
    <n v="51.936831689999998"/>
    <n v="2.1640346537499999"/>
    <s v="Stores"/>
  </r>
  <r>
    <n v="2173"/>
    <s v="Tilley"/>
    <s v="Paul"/>
    <x v="2157"/>
    <x v="1"/>
    <x v="0"/>
    <x v="45"/>
    <x v="19"/>
    <x v="0"/>
    <x v="0"/>
    <x v="1"/>
    <n v="42.939516709999999"/>
    <x v="1"/>
    <x v="1"/>
    <x v="2142"/>
    <x v="1"/>
    <x v="2"/>
    <n v="76.758280009999993"/>
    <n v="3.1982616670833335"/>
    <s v="Stores"/>
  </r>
  <r>
    <n v="2174"/>
    <s v="Schneider"/>
    <s v="Johnie"/>
    <x v="2158"/>
    <x v="0"/>
    <x v="63"/>
    <x v="13"/>
    <x v="12"/>
    <x v="29"/>
    <x v="0"/>
    <x v="1"/>
    <n v="44.01677171"/>
    <x v="1"/>
    <x v="1"/>
    <x v="2143"/>
    <x v="1"/>
    <x v="4"/>
    <n v="126.51055030000001"/>
    <n v="5.2712729291666669"/>
    <s v="Stores"/>
  </r>
  <r>
    <n v="2175"/>
    <s v="Kornegay"/>
    <s v="Christopher"/>
    <x v="2159"/>
    <x v="1"/>
    <x v="5"/>
    <x v="13"/>
    <x v="12"/>
    <x v="5"/>
    <x v="0"/>
    <x v="1"/>
    <n v="41.642926109999998"/>
    <x v="1"/>
    <x v="1"/>
    <x v="2144"/>
    <x v="1"/>
    <x v="0"/>
    <n v="37.02834111"/>
    <n v="1.54284754625"/>
    <s v="Stores"/>
  </r>
  <r>
    <n v="2176"/>
    <s v="Woodward"/>
    <s v="Emma"/>
    <x v="2160"/>
    <x v="0"/>
    <x v="3"/>
    <x v="16"/>
    <x v="15"/>
    <x v="3"/>
    <x v="0"/>
    <x v="0"/>
    <n v="36.027777370000003"/>
    <x v="0"/>
    <x v="1"/>
    <x v="2145"/>
    <x v="1"/>
    <x v="2"/>
    <n v="65.431199329999998"/>
    <n v="2.7262999720833334"/>
    <s v="Stores"/>
  </r>
  <r>
    <n v="2177"/>
    <s v="Krout"/>
    <s v="Paul"/>
    <x v="2161"/>
    <x v="1"/>
    <x v="0"/>
    <x v="45"/>
    <x v="19"/>
    <x v="0"/>
    <x v="0"/>
    <x v="2"/>
    <n v="53.139364309999998"/>
    <x v="2"/>
    <x v="1"/>
    <x v="2146"/>
    <x v="1"/>
    <x v="1"/>
    <n v="84.229838079999993"/>
    <n v="3.5095765866666664"/>
    <s v="Stores"/>
  </r>
  <r>
    <n v="2178"/>
    <s v="Krause"/>
    <s v="Barbara"/>
    <x v="2162"/>
    <x v="0"/>
    <x v="30"/>
    <x v="16"/>
    <x v="15"/>
    <x v="20"/>
    <x v="0"/>
    <x v="1"/>
    <n v="47.744180870000001"/>
    <x v="1"/>
    <x v="1"/>
    <x v="2147"/>
    <x v="1"/>
    <x v="4"/>
    <n v="126.87136839999999"/>
    <n v="5.286307016666667"/>
    <s v="Stores"/>
  </r>
  <r>
    <n v="2179"/>
    <s v="Elmore"/>
    <s v="Pearl"/>
    <x v="2163"/>
    <x v="0"/>
    <x v="63"/>
    <x v="16"/>
    <x v="15"/>
    <x v="29"/>
    <x v="0"/>
    <x v="1"/>
    <n v="46.986327199999998"/>
    <x v="1"/>
    <x v="1"/>
    <x v="2148"/>
    <x v="1"/>
    <x v="1"/>
    <n v="93.381289519999996"/>
    <n v="3.890887063333333"/>
    <s v="Stores"/>
  </r>
  <r>
    <n v="2180"/>
    <s v="Liu"/>
    <s v="Clifton"/>
    <x v="2164"/>
    <x v="1"/>
    <x v="169"/>
    <x v="16"/>
    <x v="15"/>
    <x v="20"/>
    <x v="0"/>
    <x v="1"/>
    <n v="46.224946330000002"/>
    <x v="1"/>
    <x v="1"/>
    <x v="2149"/>
    <x v="1"/>
    <x v="2"/>
    <n v="62.174143659999999"/>
    <n v="2.5905893191666665"/>
    <s v="Stores"/>
  </r>
  <r>
    <n v="2181"/>
    <s v="Ferguson"/>
    <s v="Earl"/>
    <x v="2165"/>
    <x v="1"/>
    <x v="11"/>
    <x v="16"/>
    <x v="15"/>
    <x v="1"/>
    <x v="0"/>
    <x v="1"/>
    <n v="46.328522169999999"/>
    <x v="1"/>
    <x v="1"/>
    <x v="2150"/>
    <x v="1"/>
    <x v="2"/>
    <n v="79.542603420000006"/>
    <n v="3.3142751425000001"/>
    <s v="Stores"/>
  </r>
  <r>
    <n v="2182"/>
    <s v="Taylor"/>
    <s v="Andrew"/>
    <x v="2166"/>
    <x v="1"/>
    <x v="62"/>
    <x v="16"/>
    <x v="15"/>
    <x v="10"/>
    <x v="0"/>
    <x v="1"/>
    <n v="47.13217908"/>
    <x v="1"/>
    <x v="1"/>
    <x v="2151"/>
    <x v="1"/>
    <x v="2"/>
    <n v="59.064243179999998"/>
    <n v="2.4610101325000002"/>
    <s v="Stores"/>
  </r>
  <r>
    <n v="2183"/>
    <s v="Pitman"/>
    <s v="Judy"/>
    <x v="2167"/>
    <x v="0"/>
    <x v="3"/>
    <x v="16"/>
    <x v="15"/>
    <x v="3"/>
    <x v="0"/>
    <x v="0"/>
    <n v="38.547522890000003"/>
    <x v="0"/>
    <x v="0"/>
    <x v="2152"/>
    <x v="0"/>
    <x v="2"/>
    <n v="57.788786219999999"/>
    <n v="2.4078660924999999"/>
    <s v="Stores"/>
  </r>
  <r>
    <n v="2184"/>
    <s v="McCraw"/>
    <s v="Robert"/>
    <x v="2168"/>
    <x v="1"/>
    <x v="5"/>
    <x v="13"/>
    <x v="12"/>
    <x v="5"/>
    <x v="0"/>
    <x v="4"/>
    <n v="28.87307303"/>
    <x v="4"/>
    <x v="1"/>
    <x v="2153"/>
    <x v="1"/>
    <x v="0"/>
    <n v="36.664964929999996"/>
    <n v="1.5277068720833331"/>
    <s v="Stores"/>
  </r>
  <r>
    <n v="2185"/>
    <s v="Cox"/>
    <s v="Louis"/>
    <x v="2169"/>
    <x v="1"/>
    <x v="5"/>
    <x v="13"/>
    <x v="12"/>
    <x v="5"/>
    <x v="0"/>
    <x v="1"/>
    <n v="42.57494526"/>
    <x v="1"/>
    <x v="1"/>
    <x v="2154"/>
    <x v="1"/>
    <x v="2"/>
    <n v="46.89646647"/>
    <n v="1.9540194362499999"/>
    <s v="Stores"/>
  </r>
  <r>
    <n v="2186"/>
    <s v="Arnett"/>
    <s v="Daniel"/>
    <x v="2170"/>
    <x v="1"/>
    <x v="7"/>
    <x v="16"/>
    <x v="15"/>
    <x v="7"/>
    <x v="0"/>
    <x v="1"/>
    <n v="44.322728069999997"/>
    <x v="1"/>
    <x v="1"/>
    <x v="2155"/>
    <x v="1"/>
    <x v="0"/>
    <n v="18.411572710000002"/>
    <n v="0.76714886291666673"/>
    <s v="Stores"/>
  </r>
  <r>
    <n v="2187"/>
    <s v="Wood"/>
    <s v="Steven"/>
    <x v="2171"/>
    <x v="1"/>
    <x v="2"/>
    <x v="42"/>
    <x v="20"/>
    <x v="2"/>
    <x v="0"/>
    <x v="1"/>
    <n v="40.398603829999999"/>
    <x v="1"/>
    <x v="1"/>
    <x v="2156"/>
    <x v="1"/>
    <x v="2"/>
    <n v="45.463915540000002"/>
    <n v="1.8943298141666667"/>
    <s v="Stores"/>
  </r>
  <r>
    <n v="2188"/>
    <s v="Smith"/>
    <s v="Priscilla"/>
    <x v="2172"/>
    <x v="0"/>
    <x v="3"/>
    <x v="16"/>
    <x v="15"/>
    <x v="3"/>
    <x v="0"/>
    <x v="1"/>
    <n v="47.289901209999996"/>
    <x v="1"/>
    <x v="0"/>
    <x v="2157"/>
    <x v="0"/>
    <x v="1"/>
    <n v="89.920293749999999"/>
    <n v="3.7466789062500001"/>
    <s v="Stores"/>
  </r>
  <r>
    <n v="2189"/>
    <s v="Trahan"/>
    <s v="Callie"/>
    <x v="2173"/>
    <x v="0"/>
    <x v="217"/>
    <x v="16"/>
    <x v="15"/>
    <x v="22"/>
    <x v="0"/>
    <x v="0"/>
    <n v="31.779543459999999"/>
    <x v="0"/>
    <x v="1"/>
    <x v="2158"/>
    <x v="1"/>
    <x v="0"/>
    <n v="0.16092636699999999"/>
    <n v="6.7052652916666658E-3"/>
    <s v="Stores"/>
  </r>
  <r>
    <n v="2190"/>
    <s v="Sloan"/>
    <s v="Robert"/>
    <x v="2174"/>
    <x v="1"/>
    <x v="14"/>
    <x v="16"/>
    <x v="15"/>
    <x v="11"/>
    <x v="0"/>
    <x v="0"/>
    <n v="39.690025050000003"/>
    <x v="0"/>
    <x v="0"/>
    <x v="2159"/>
    <x v="0"/>
    <x v="2"/>
    <n v="59.383834290000003"/>
    <n v="2.4743264287500004"/>
    <s v="Stores"/>
  </r>
  <r>
    <n v="2191"/>
    <s v="Stone"/>
    <s v="Terry"/>
    <x v="2175"/>
    <x v="1"/>
    <x v="4"/>
    <x v="16"/>
    <x v="15"/>
    <x v="4"/>
    <x v="0"/>
    <x v="2"/>
    <n v="50.805298540000003"/>
    <x v="2"/>
    <x v="1"/>
    <x v="2160"/>
    <x v="1"/>
    <x v="4"/>
    <n v="137.00634479999999"/>
    <n v="5.7085977000000003"/>
    <s v="Stores"/>
  </r>
  <r>
    <n v="2192"/>
    <s v="Drake"/>
    <s v="Stephen"/>
    <x v="2176"/>
    <x v="1"/>
    <x v="5"/>
    <x v="45"/>
    <x v="19"/>
    <x v="5"/>
    <x v="0"/>
    <x v="1"/>
    <n v="46.475412429999999"/>
    <x v="1"/>
    <x v="1"/>
    <x v="2161"/>
    <x v="1"/>
    <x v="2"/>
    <n v="75.100407360000005"/>
    <n v="3.1291836399999999"/>
    <s v="Stores"/>
  </r>
  <r>
    <n v="2193"/>
    <s v="Senn"/>
    <s v="Edmund"/>
    <x v="2177"/>
    <x v="1"/>
    <x v="4"/>
    <x v="16"/>
    <x v="15"/>
    <x v="4"/>
    <x v="0"/>
    <x v="1"/>
    <n v="42.236201600000001"/>
    <x v="1"/>
    <x v="1"/>
    <x v="2162"/>
    <x v="1"/>
    <x v="0"/>
    <n v="9.2557313079999997"/>
    <n v="0.3856554711666666"/>
    <s v="Stores"/>
  </r>
  <r>
    <n v="2194"/>
    <s v="Poole"/>
    <s v="Claudia"/>
    <x v="2178"/>
    <x v="0"/>
    <x v="27"/>
    <x v="16"/>
    <x v="15"/>
    <x v="19"/>
    <x v="0"/>
    <x v="0"/>
    <n v="35.509564849999997"/>
    <x v="0"/>
    <x v="1"/>
    <x v="2163"/>
    <x v="1"/>
    <x v="2"/>
    <n v="50.142513289999997"/>
    <n v="2.089271387083333"/>
    <s v="Stores"/>
  </r>
  <r>
    <n v="2195"/>
    <s v="Johnson"/>
    <s v="Alice"/>
    <x v="2179"/>
    <x v="0"/>
    <x v="218"/>
    <x v="16"/>
    <x v="15"/>
    <x v="19"/>
    <x v="0"/>
    <x v="0"/>
    <n v="37.140532139999998"/>
    <x v="0"/>
    <x v="1"/>
    <x v="2164"/>
    <x v="1"/>
    <x v="2"/>
    <n v="58.125301550000003"/>
    <n v="2.4218875645833333"/>
    <s v="Stores"/>
  </r>
  <r>
    <n v="2196"/>
    <s v="Carr"/>
    <s v="Cecil"/>
    <x v="2180"/>
    <x v="1"/>
    <x v="3"/>
    <x v="16"/>
    <x v="15"/>
    <x v="3"/>
    <x v="0"/>
    <x v="1"/>
    <n v="42.164657290000001"/>
    <x v="1"/>
    <x v="1"/>
    <x v="2165"/>
    <x v="1"/>
    <x v="0"/>
    <n v="34.370252960000002"/>
    <n v="1.4320938733333335"/>
    <s v="Stores"/>
  </r>
  <r>
    <n v="2197"/>
    <s v="Segovia"/>
    <s v="Kathy"/>
    <x v="2181"/>
    <x v="0"/>
    <x v="1"/>
    <x v="16"/>
    <x v="15"/>
    <x v="1"/>
    <x v="0"/>
    <x v="1"/>
    <n v="46.802973020000003"/>
    <x v="1"/>
    <x v="1"/>
    <x v="2166"/>
    <x v="1"/>
    <x v="2"/>
    <n v="72.102864400000001"/>
    <n v="3.0042860166666667"/>
    <s v="Stores"/>
  </r>
  <r>
    <n v="2198"/>
    <s v="Strauss"/>
    <s v="Michael"/>
    <x v="2182"/>
    <x v="1"/>
    <x v="58"/>
    <x v="13"/>
    <x v="12"/>
    <x v="18"/>
    <x v="0"/>
    <x v="5"/>
    <n v="67.361280399999998"/>
    <x v="5"/>
    <x v="1"/>
    <x v="2167"/>
    <x v="1"/>
    <x v="4"/>
    <n v="150.3511465"/>
    <n v="6.2646311041666669"/>
    <s v="Stores"/>
  </r>
  <r>
    <n v="2199"/>
    <s v="Penton"/>
    <s v="Norman"/>
    <x v="2183"/>
    <x v="1"/>
    <x v="23"/>
    <x v="16"/>
    <x v="15"/>
    <x v="17"/>
    <x v="0"/>
    <x v="2"/>
    <n v="55.450834980000003"/>
    <x v="2"/>
    <x v="1"/>
    <x v="2168"/>
    <x v="1"/>
    <x v="2"/>
    <n v="62.244439679999999"/>
    <n v="2.5935183199999998"/>
    <s v="Stores"/>
  </r>
  <r>
    <n v="2200"/>
    <s v="Buscher"/>
    <s v="Van"/>
    <x v="2184"/>
    <x v="1"/>
    <x v="5"/>
    <x v="13"/>
    <x v="12"/>
    <x v="5"/>
    <x v="0"/>
    <x v="1"/>
    <n v="44.065376880000002"/>
    <x v="1"/>
    <x v="1"/>
    <x v="2169"/>
    <x v="1"/>
    <x v="2"/>
    <n v="45.118786159999999"/>
    <n v="1.8799494233333334"/>
    <s v="Stores"/>
  </r>
  <r>
    <n v="2201"/>
    <s v="Bourbeau"/>
    <s v="Barbra"/>
    <x v="2185"/>
    <x v="0"/>
    <x v="218"/>
    <x v="16"/>
    <x v="15"/>
    <x v="19"/>
    <x v="0"/>
    <x v="1"/>
    <n v="45.931771150000003"/>
    <x v="1"/>
    <x v="0"/>
    <x v="2170"/>
    <x v="0"/>
    <x v="2"/>
    <n v="64.483402780000006"/>
    <n v="2.6868084491666671"/>
    <s v="Stores"/>
  </r>
  <r>
    <n v="2202"/>
    <s v="Durocher"/>
    <s v="Blanche"/>
    <x v="2186"/>
    <x v="0"/>
    <x v="26"/>
    <x v="16"/>
    <x v="15"/>
    <x v="1"/>
    <x v="0"/>
    <x v="4"/>
    <n v="25.89283687"/>
    <x v="4"/>
    <x v="0"/>
    <x v="2171"/>
    <x v="0"/>
    <x v="0"/>
    <n v="0"/>
    <n v="0"/>
    <s v="Stores"/>
  </r>
  <r>
    <n v="2203"/>
    <s v="Ruiz"/>
    <s v="Gail"/>
    <x v="2187"/>
    <x v="0"/>
    <x v="5"/>
    <x v="45"/>
    <x v="19"/>
    <x v="5"/>
    <x v="0"/>
    <x v="1"/>
    <n v="41.951805090000001"/>
    <x v="1"/>
    <x v="1"/>
    <x v="2172"/>
    <x v="1"/>
    <x v="2"/>
    <n v="67.512182760000002"/>
    <n v="2.8130076150000001"/>
    <s v="Stores"/>
  </r>
  <r>
    <n v="2204"/>
    <s v="Gillispie"/>
    <s v="Pamela"/>
    <x v="2188"/>
    <x v="0"/>
    <x v="5"/>
    <x v="0"/>
    <x v="0"/>
    <x v="5"/>
    <x v="0"/>
    <x v="1"/>
    <n v="42.776892269999998"/>
    <x v="1"/>
    <x v="1"/>
    <x v="2173"/>
    <x v="1"/>
    <x v="1"/>
    <n v="93.452976230000004"/>
    <n v="3.893874009583334"/>
    <s v="Stores"/>
  </r>
  <r>
    <n v="2205"/>
    <s v="Wells"/>
    <s v="Florine"/>
    <x v="2189"/>
    <x v="0"/>
    <x v="5"/>
    <x v="0"/>
    <x v="0"/>
    <x v="5"/>
    <x v="0"/>
    <x v="2"/>
    <n v="50.313769270000002"/>
    <x v="2"/>
    <x v="1"/>
    <x v="2174"/>
    <x v="1"/>
    <x v="1"/>
    <n v="111.7055828"/>
    <n v="4.6543992833333334"/>
    <s v="Stores"/>
  </r>
  <r>
    <n v="2206"/>
    <s v="Krause"/>
    <s v="Gary"/>
    <x v="2190"/>
    <x v="1"/>
    <x v="15"/>
    <x v="16"/>
    <x v="15"/>
    <x v="10"/>
    <x v="0"/>
    <x v="0"/>
    <n v="37.39528911"/>
    <x v="0"/>
    <x v="1"/>
    <x v="2175"/>
    <x v="1"/>
    <x v="0"/>
    <n v="24.905382710000001"/>
    <n v="1.0377242795833332"/>
    <s v="Stores"/>
  </r>
  <r>
    <n v="2207"/>
    <s v="Stump"/>
    <s v="Martha"/>
    <x v="2191"/>
    <x v="0"/>
    <x v="5"/>
    <x v="0"/>
    <x v="0"/>
    <x v="5"/>
    <x v="0"/>
    <x v="5"/>
    <n v="65.269049350000003"/>
    <x v="5"/>
    <x v="1"/>
    <x v="2176"/>
    <x v="1"/>
    <x v="5"/>
    <n v="234.21045470000001"/>
    <n v="9.7587689458333351"/>
    <s v="Stores"/>
  </r>
  <r>
    <n v="2208"/>
    <s v="Kennedy"/>
    <s v="Lynn"/>
    <x v="2192"/>
    <x v="0"/>
    <x v="5"/>
    <x v="13"/>
    <x v="12"/>
    <x v="5"/>
    <x v="0"/>
    <x v="0"/>
    <n v="33.637520180000003"/>
    <x v="0"/>
    <x v="1"/>
    <x v="2177"/>
    <x v="1"/>
    <x v="2"/>
    <n v="52.142822099999997"/>
    <n v="2.1726175875"/>
    <s v="Stores"/>
  </r>
  <r>
    <n v="2209"/>
    <s v="Brinson"/>
    <s v="Lindsey"/>
    <x v="2193"/>
    <x v="0"/>
    <x v="36"/>
    <x v="16"/>
    <x v="15"/>
    <x v="22"/>
    <x v="0"/>
    <x v="2"/>
    <n v="50.474316190000003"/>
    <x v="2"/>
    <x v="1"/>
    <x v="2178"/>
    <x v="1"/>
    <x v="1"/>
    <n v="87.126469180000001"/>
    <n v="3.6302695491666666"/>
    <s v="Stores"/>
  </r>
  <r>
    <n v="2210"/>
    <s v="Gwynn"/>
    <s v="Herman"/>
    <x v="2194"/>
    <x v="1"/>
    <x v="13"/>
    <x v="16"/>
    <x v="15"/>
    <x v="10"/>
    <x v="0"/>
    <x v="0"/>
    <n v="32.91452632"/>
    <x v="0"/>
    <x v="1"/>
    <x v="2179"/>
    <x v="1"/>
    <x v="2"/>
    <n v="46.753463969999999"/>
    <n v="1.9480609987499997"/>
    <s v="Stores"/>
  </r>
  <r>
    <n v="2211"/>
    <s v="Thomas"/>
    <s v="Clara"/>
    <x v="2195"/>
    <x v="0"/>
    <x v="3"/>
    <x v="16"/>
    <x v="15"/>
    <x v="3"/>
    <x v="0"/>
    <x v="4"/>
    <n v="29.00315453"/>
    <x v="4"/>
    <x v="1"/>
    <x v="2180"/>
    <x v="1"/>
    <x v="0"/>
    <n v="14.73854472"/>
    <n v="0.61410603000000008"/>
    <s v="Stores"/>
  </r>
  <r>
    <n v="2212"/>
    <s v="Isaacs"/>
    <s v="Laura"/>
    <x v="2196"/>
    <x v="0"/>
    <x v="5"/>
    <x v="13"/>
    <x v="12"/>
    <x v="5"/>
    <x v="0"/>
    <x v="1"/>
    <n v="49.035419189999999"/>
    <x v="1"/>
    <x v="1"/>
    <x v="2181"/>
    <x v="1"/>
    <x v="4"/>
    <n v="155.53700269999999"/>
    <n v="6.4807084458333328"/>
    <s v="Stores"/>
  </r>
  <r>
    <n v="2213"/>
    <s v="Berry"/>
    <s v="Christina"/>
    <x v="2197"/>
    <x v="0"/>
    <x v="5"/>
    <x v="0"/>
    <x v="0"/>
    <x v="5"/>
    <x v="0"/>
    <x v="2"/>
    <n v="51.446044899999997"/>
    <x v="2"/>
    <x v="1"/>
    <x v="2182"/>
    <x v="1"/>
    <x v="4"/>
    <n v="129.54320269999999"/>
    <n v="5.3976334458333328"/>
    <s v="Stores"/>
  </r>
  <r>
    <n v="2214"/>
    <s v="Lemon"/>
    <s v="Lizabeth"/>
    <x v="2198"/>
    <x v="0"/>
    <x v="30"/>
    <x v="16"/>
    <x v="15"/>
    <x v="20"/>
    <x v="0"/>
    <x v="5"/>
    <n v="60.574746779999998"/>
    <x v="5"/>
    <x v="1"/>
    <x v="2183"/>
    <x v="1"/>
    <x v="3"/>
    <n v="181.63424850000001"/>
    <n v="7.5680936875000002"/>
    <s v="Stores"/>
  </r>
  <r>
    <n v="2215"/>
    <s v="Maxwell"/>
    <s v="Jasmine"/>
    <x v="2199"/>
    <x v="0"/>
    <x v="5"/>
    <x v="0"/>
    <x v="0"/>
    <x v="5"/>
    <x v="0"/>
    <x v="1"/>
    <n v="45.751607720000003"/>
    <x v="1"/>
    <x v="1"/>
    <x v="2184"/>
    <x v="1"/>
    <x v="1"/>
    <n v="100.56110049999999"/>
    <n v="4.1900458541666668"/>
    <s v="Stores"/>
  </r>
  <r>
    <n v="2216"/>
    <s v="Crow"/>
    <s v="Kevin"/>
    <x v="2200"/>
    <x v="1"/>
    <x v="0"/>
    <x v="16"/>
    <x v="15"/>
    <x v="0"/>
    <x v="0"/>
    <x v="0"/>
    <n v="39.713345889999999"/>
    <x v="0"/>
    <x v="0"/>
    <x v="2185"/>
    <x v="0"/>
    <x v="0"/>
    <n v="10.78571773"/>
    <n v="0.44940490541666672"/>
    <s v="Stores"/>
  </r>
  <r>
    <n v="2217"/>
    <s v="Knight"/>
    <s v="Anna"/>
    <x v="2201"/>
    <x v="0"/>
    <x v="3"/>
    <x v="16"/>
    <x v="15"/>
    <x v="3"/>
    <x v="0"/>
    <x v="5"/>
    <n v="60.141385820000004"/>
    <x v="5"/>
    <x v="1"/>
    <x v="2186"/>
    <x v="1"/>
    <x v="3"/>
    <n v="173.38408759999999"/>
    <n v="7.2243369833333322"/>
    <s v="Stores"/>
  </r>
  <r>
    <n v="2218"/>
    <s v="Langford"/>
    <s v="Melinda"/>
    <x v="2202"/>
    <x v="0"/>
    <x v="5"/>
    <x v="0"/>
    <x v="0"/>
    <x v="5"/>
    <x v="0"/>
    <x v="1"/>
    <n v="47.160464410000003"/>
    <x v="1"/>
    <x v="1"/>
    <x v="2187"/>
    <x v="1"/>
    <x v="1"/>
    <n v="81.693326589999998"/>
    <n v="3.403888607916667"/>
    <s v="Stores"/>
  </r>
  <r>
    <n v="2219"/>
    <s v="Bunch"/>
    <s v="Julia"/>
    <x v="2203"/>
    <x v="0"/>
    <x v="36"/>
    <x v="16"/>
    <x v="15"/>
    <x v="22"/>
    <x v="0"/>
    <x v="1"/>
    <n v="49.633932620000003"/>
    <x v="1"/>
    <x v="1"/>
    <x v="2188"/>
    <x v="1"/>
    <x v="2"/>
    <n v="49.197509500000002"/>
    <n v="2.0498962291666665"/>
    <s v="Stores"/>
  </r>
  <r>
    <n v="2220"/>
    <s v="Atchison"/>
    <s v="Richard"/>
    <x v="2204"/>
    <x v="1"/>
    <x v="3"/>
    <x v="16"/>
    <x v="15"/>
    <x v="3"/>
    <x v="0"/>
    <x v="0"/>
    <n v="37.730413159999998"/>
    <x v="0"/>
    <x v="1"/>
    <x v="2189"/>
    <x v="1"/>
    <x v="0"/>
    <n v="13.46888532"/>
    <n v="0.56120355499999997"/>
    <s v="Stores"/>
  </r>
  <r>
    <n v="2221"/>
    <s v="McMurray"/>
    <s v="Melanie"/>
    <x v="2205"/>
    <x v="0"/>
    <x v="5"/>
    <x v="0"/>
    <x v="0"/>
    <x v="5"/>
    <x v="0"/>
    <x v="0"/>
    <n v="36.670600790000002"/>
    <x v="0"/>
    <x v="1"/>
    <x v="2190"/>
    <x v="1"/>
    <x v="2"/>
    <n v="50.865329180000003"/>
    <n v="2.1193887158333333"/>
    <s v="Stores"/>
  </r>
  <r>
    <n v="2222"/>
    <s v="Johnson"/>
    <s v="Winfred"/>
    <x v="2206"/>
    <x v="1"/>
    <x v="5"/>
    <x v="0"/>
    <x v="0"/>
    <x v="5"/>
    <x v="0"/>
    <x v="0"/>
    <n v="38.144194929999998"/>
    <x v="0"/>
    <x v="1"/>
    <x v="2191"/>
    <x v="1"/>
    <x v="2"/>
    <n v="45.208756119999997"/>
    <n v="1.8836981716666665"/>
    <s v="Stores"/>
  </r>
  <r>
    <n v="2223"/>
    <s v="Flores"/>
    <s v="Lillian"/>
    <x v="2207"/>
    <x v="0"/>
    <x v="3"/>
    <x v="16"/>
    <x v="15"/>
    <x v="3"/>
    <x v="0"/>
    <x v="1"/>
    <n v="45.645386899999998"/>
    <x v="1"/>
    <x v="1"/>
    <x v="2192"/>
    <x v="1"/>
    <x v="1"/>
    <n v="118.2411886"/>
    <n v="4.9267161916666673"/>
    <s v="Stores"/>
  </r>
  <r>
    <n v="2224"/>
    <s v="Galvan"/>
    <s v="Louis"/>
    <x v="2208"/>
    <x v="1"/>
    <x v="128"/>
    <x v="16"/>
    <x v="15"/>
    <x v="1"/>
    <x v="0"/>
    <x v="1"/>
    <n v="42.803131729999997"/>
    <x v="1"/>
    <x v="1"/>
    <x v="2193"/>
    <x v="1"/>
    <x v="2"/>
    <n v="46.531518499999997"/>
    <n v="1.9388132708333332"/>
    <s v="Stores"/>
  </r>
  <r>
    <n v="2225"/>
    <s v="Armstrong"/>
    <s v="Harry"/>
    <x v="2209"/>
    <x v="1"/>
    <x v="4"/>
    <x v="16"/>
    <x v="15"/>
    <x v="4"/>
    <x v="0"/>
    <x v="5"/>
    <n v="69.18941178"/>
    <x v="5"/>
    <x v="1"/>
    <x v="2194"/>
    <x v="1"/>
    <x v="4"/>
    <n v="155.67226690000001"/>
    <n v="6.4863444541666668"/>
    <s v="Stores"/>
  </r>
  <r>
    <n v="2226"/>
    <s v="Barnes"/>
    <s v="Julio"/>
    <x v="2210"/>
    <x v="1"/>
    <x v="5"/>
    <x v="0"/>
    <x v="0"/>
    <x v="5"/>
    <x v="0"/>
    <x v="1"/>
    <n v="46.407374789999999"/>
    <x v="1"/>
    <x v="1"/>
    <x v="2195"/>
    <x v="1"/>
    <x v="2"/>
    <n v="42.984018040000002"/>
    <n v="1.7910007516666668"/>
    <s v="Stores"/>
  </r>
  <r>
    <n v="2227"/>
    <s v="McClain"/>
    <s v="Thomas"/>
    <x v="2211"/>
    <x v="1"/>
    <x v="75"/>
    <x v="16"/>
    <x v="15"/>
    <x v="24"/>
    <x v="0"/>
    <x v="0"/>
    <n v="31.935402809999999"/>
    <x v="0"/>
    <x v="1"/>
    <x v="2196"/>
    <x v="1"/>
    <x v="0"/>
    <n v="22.86683755"/>
    <n v="0.95278489791666654"/>
    <s v="Stores"/>
  </r>
  <r>
    <n v="2228"/>
    <s v="Dobbins"/>
    <s v="Douglas"/>
    <x v="2212"/>
    <x v="1"/>
    <x v="132"/>
    <x v="16"/>
    <x v="15"/>
    <x v="13"/>
    <x v="0"/>
    <x v="0"/>
    <n v="32.620736690000001"/>
    <x v="0"/>
    <x v="1"/>
    <x v="2197"/>
    <x v="1"/>
    <x v="0"/>
    <n v="23.45417887"/>
    <n v="0.97725745291666666"/>
    <s v="Stores"/>
  </r>
  <r>
    <n v="2229"/>
    <s v="Rojo"/>
    <s v="Lewis"/>
    <x v="2213"/>
    <x v="1"/>
    <x v="5"/>
    <x v="0"/>
    <x v="0"/>
    <x v="5"/>
    <x v="0"/>
    <x v="2"/>
    <n v="50.589387160000001"/>
    <x v="2"/>
    <x v="1"/>
    <x v="2198"/>
    <x v="1"/>
    <x v="4"/>
    <n v="128.5396188"/>
    <n v="5.35581745"/>
    <s v="Stores"/>
  </r>
  <r>
    <n v="2230"/>
    <s v="Johnson"/>
    <s v="Kyle"/>
    <x v="2214"/>
    <x v="1"/>
    <x v="3"/>
    <x v="16"/>
    <x v="15"/>
    <x v="3"/>
    <x v="0"/>
    <x v="1"/>
    <n v="40.269673699999998"/>
    <x v="1"/>
    <x v="1"/>
    <x v="2199"/>
    <x v="1"/>
    <x v="0"/>
    <n v="0"/>
    <n v="0"/>
    <s v="Stores"/>
  </r>
  <r>
    <n v="2231"/>
    <s v="Jennings"/>
    <s v="William"/>
    <x v="2215"/>
    <x v="1"/>
    <x v="5"/>
    <x v="0"/>
    <x v="0"/>
    <x v="5"/>
    <x v="0"/>
    <x v="0"/>
    <n v="39.48584924"/>
    <x v="0"/>
    <x v="1"/>
    <x v="2200"/>
    <x v="1"/>
    <x v="2"/>
    <n v="43.975169979999997"/>
    <n v="1.8322987491666667"/>
    <s v="Stores"/>
  </r>
  <r>
    <n v="2232"/>
    <s v="Velez"/>
    <s v="Brenda"/>
    <x v="2216"/>
    <x v="0"/>
    <x v="78"/>
    <x v="16"/>
    <x v="15"/>
    <x v="19"/>
    <x v="0"/>
    <x v="0"/>
    <n v="35.366568409999999"/>
    <x v="0"/>
    <x v="0"/>
    <x v="2201"/>
    <x v="0"/>
    <x v="0"/>
    <n v="17.252036560000001"/>
    <n v="0.71883485666666669"/>
    <s v="Stores"/>
  </r>
  <r>
    <n v="2233"/>
    <s v="Petty"/>
    <s v="Mary"/>
    <x v="2217"/>
    <x v="0"/>
    <x v="4"/>
    <x v="16"/>
    <x v="15"/>
    <x v="4"/>
    <x v="0"/>
    <x v="5"/>
    <n v="64.960058959999998"/>
    <x v="5"/>
    <x v="0"/>
    <x v="2202"/>
    <x v="0"/>
    <x v="3"/>
    <n v="176.61117110000001"/>
    <n v="7.3587987958333336"/>
    <s v="Stores"/>
  </r>
  <r>
    <n v="2234"/>
    <s v="Flickinger"/>
    <s v="Teresa"/>
    <x v="2218"/>
    <x v="0"/>
    <x v="3"/>
    <x v="16"/>
    <x v="15"/>
    <x v="3"/>
    <x v="0"/>
    <x v="0"/>
    <n v="36.62005456"/>
    <x v="0"/>
    <x v="1"/>
    <x v="2203"/>
    <x v="1"/>
    <x v="1"/>
    <n v="95.128890569999996"/>
    <n v="3.9637037737499998"/>
    <s v="Stores"/>
  </r>
  <r>
    <n v="2235"/>
    <s v="Smith"/>
    <s v="Tina"/>
    <x v="2219"/>
    <x v="0"/>
    <x v="5"/>
    <x v="0"/>
    <x v="0"/>
    <x v="5"/>
    <x v="0"/>
    <x v="2"/>
    <n v="52.204781799999999"/>
    <x v="2"/>
    <x v="1"/>
    <x v="2204"/>
    <x v="1"/>
    <x v="4"/>
    <n v="130.82430980000001"/>
    <n v="5.4510129083333343"/>
    <s v="Stores"/>
  </r>
  <r>
    <n v="2236"/>
    <s v="Pringle"/>
    <s v="Mack"/>
    <x v="2220"/>
    <x v="1"/>
    <x v="3"/>
    <x v="16"/>
    <x v="15"/>
    <x v="3"/>
    <x v="0"/>
    <x v="0"/>
    <n v="39.42868326"/>
    <x v="0"/>
    <x v="1"/>
    <x v="2205"/>
    <x v="1"/>
    <x v="0"/>
    <n v="38.874775800000002"/>
    <n v="1.6197823250000003"/>
    <s v="Stores"/>
  </r>
  <r>
    <n v="2237"/>
    <s v="Pennington"/>
    <s v="Lynn"/>
    <x v="2221"/>
    <x v="1"/>
    <x v="2"/>
    <x v="43"/>
    <x v="6"/>
    <x v="2"/>
    <x v="0"/>
    <x v="4"/>
    <n v="28.465092259999999"/>
    <x v="4"/>
    <x v="1"/>
    <x v="2206"/>
    <x v="1"/>
    <x v="0"/>
    <n v="0"/>
    <n v="0"/>
    <s v="Stores"/>
  </r>
  <r>
    <n v="2238"/>
    <s v="Hansen"/>
    <s v="James"/>
    <x v="1076"/>
    <x v="1"/>
    <x v="27"/>
    <x v="16"/>
    <x v="15"/>
    <x v="19"/>
    <x v="0"/>
    <x v="4"/>
    <n v="29.756721089999999"/>
    <x v="4"/>
    <x v="1"/>
    <x v="2207"/>
    <x v="1"/>
    <x v="0"/>
    <n v="0"/>
    <n v="0"/>
    <s v="Stores"/>
  </r>
  <r>
    <n v="2239"/>
    <s v="Patten"/>
    <s v="Sylvia"/>
    <x v="2222"/>
    <x v="0"/>
    <x v="46"/>
    <x v="13"/>
    <x v="12"/>
    <x v="18"/>
    <x v="0"/>
    <x v="1"/>
    <n v="45.038349750000002"/>
    <x v="1"/>
    <x v="1"/>
    <x v="2208"/>
    <x v="1"/>
    <x v="2"/>
    <n v="70.840636579999995"/>
    <n v="2.9516931908333328"/>
    <s v="Stores"/>
  </r>
  <r>
    <n v="2240"/>
    <s v="Gravelle"/>
    <s v="Amy"/>
    <x v="2223"/>
    <x v="0"/>
    <x v="108"/>
    <x v="16"/>
    <x v="15"/>
    <x v="1"/>
    <x v="0"/>
    <x v="4"/>
    <n v="22.175944269999999"/>
    <x v="4"/>
    <x v="1"/>
    <x v="2209"/>
    <x v="1"/>
    <x v="0"/>
    <n v="0"/>
    <n v="0"/>
    <s v="Stores"/>
  </r>
  <r>
    <n v="2241"/>
    <s v="North"/>
    <s v="Jennifer"/>
    <x v="2224"/>
    <x v="0"/>
    <x v="27"/>
    <x v="16"/>
    <x v="15"/>
    <x v="19"/>
    <x v="0"/>
    <x v="5"/>
    <n v="60.519037650000001"/>
    <x v="5"/>
    <x v="1"/>
    <x v="2210"/>
    <x v="1"/>
    <x v="4"/>
    <n v="139.24200070000001"/>
    <n v="5.8017500291666666"/>
    <s v="Stores"/>
  </r>
  <r>
    <n v="2242"/>
    <s v="Castro"/>
    <s v="William"/>
    <x v="2225"/>
    <x v="1"/>
    <x v="97"/>
    <x v="16"/>
    <x v="15"/>
    <x v="19"/>
    <x v="0"/>
    <x v="1"/>
    <n v="41.151494290000002"/>
    <x v="1"/>
    <x v="1"/>
    <x v="2211"/>
    <x v="1"/>
    <x v="2"/>
    <n v="56.569186620000004"/>
    <n v="2.3570494425000001"/>
    <s v="Stores"/>
  </r>
  <r>
    <n v="2243"/>
    <s v="Grote"/>
    <s v="Rosalyn"/>
    <x v="2226"/>
    <x v="0"/>
    <x v="128"/>
    <x v="16"/>
    <x v="15"/>
    <x v="1"/>
    <x v="0"/>
    <x v="1"/>
    <n v="46.953015430000001"/>
    <x v="1"/>
    <x v="1"/>
    <x v="2212"/>
    <x v="1"/>
    <x v="1"/>
    <n v="97.433900710000003"/>
    <n v="4.0597458629166665"/>
    <s v="Stores"/>
  </r>
  <r>
    <n v="2244"/>
    <s v="Desmarais"/>
    <s v="Michael"/>
    <x v="2227"/>
    <x v="1"/>
    <x v="87"/>
    <x v="16"/>
    <x v="15"/>
    <x v="7"/>
    <x v="0"/>
    <x v="4"/>
    <n v="25.134909990000001"/>
    <x v="4"/>
    <x v="0"/>
    <x v="2213"/>
    <x v="0"/>
    <x v="0"/>
    <n v="0"/>
    <n v="0"/>
    <s v="Stores"/>
  </r>
  <r>
    <n v="2245"/>
    <s v="Price"/>
    <s v="Charles"/>
    <x v="2228"/>
    <x v="1"/>
    <x v="2"/>
    <x v="16"/>
    <x v="15"/>
    <x v="2"/>
    <x v="0"/>
    <x v="2"/>
    <n v="58.762922019999998"/>
    <x v="2"/>
    <x v="1"/>
    <x v="2214"/>
    <x v="1"/>
    <x v="1"/>
    <n v="107.48687339999999"/>
    <n v="4.4786197249999997"/>
    <s v="Stores"/>
  </r>
  <r>
    <n v="2246"/>
    <s v="Jaynes"/>
    <s v="William"/>
    <x v="2229"/>
    <x v="1"/>
    <x v="5"/>
    <x v="0"/>
    <x v="0"/>
    <x v="5"/>
    <x v="0"/>
    <x v="0"/>
    <n v="39.184713160000001"/>
    <x v="0"/>
    <x v="1"/>
    <x v="2215"/>
    <x v="1"/>
    <x v="0"/>
    <n v="25.519644069999998"/>
    <n v="1.0633185029166665"/>
    <s v="Stores"/>
  </r>
  <r>
    <n v="2247"/>
    <s v="Diaz"/>
    <s v="Judy"/>
    <x v="2230"/>
    <x v="0"/>
    <x v="171"/>
    <x v="36"/>
    <x v="19"/>
    <x v="23"/>
    <x v="0"/>
    <x v="3"/>
    <n v="13.001287059999999"/>
    <x v="3"/>
    <x v="0"/>
    <x v="2216"/>
    <x v="0"/>
    <x v="0"/>
    <n v="0"/>
    <n v="0"/>
    <s v="Stores"/>
  </r>
  <r>
    <n v="2248"/>
    <s v="Miller"/>
    <s v="Robert"/>
    <x v="2231"/>
    <x v="1"/>
    <x v="11"/>
    <x v="16"/>
    <x v="15"/>
    <x v="1"/>
    <x v="0"/>
    <x v="0"/>
    <n v="38.040203939999998"/>
    <x v="0"/>
    <x v="1"/>
    <x v="2217"/>
    <x v="1"/>
    <x v="0"/>
    <n v="34.481682970000001"/>
    <n v="1.4367367904166668"/>
    <s v="Stores"/>
  </r>
  <r>
    <n v="2249"/>
    <s v="Hazelwood"/>
    <s v="Bess"/>
    <x v="2232"/>
    <x v="0"/>
    <x v="5"/>
    <x v="13"/>
    <x v="12"/>
    <x v="5"/>
    <x v="0"/>
    <x v="1"/>
    <n v="48.199720079999999"/>
    <x v="1"/>
    <x v="1"/>
    <x v="2218"/>
    <x v="1"/>
    <x v="1"/>
    <n v="83.826629260000004"/>
    <n v="3.4927762191666667"/>
    <s v="Stores"/>
  </r>
  <r>
    <n v="2250"/>
    <s v="Davidson"/>
    <s v="Alexandra"/>
    <x v="2233"/>
    <x v="0"/>
    <x v="5"/>
    <x v="0"/>
    <x v="0"/>
    <x v="5"/>
    <x v="0"/>
    <x v="2"/>
    <n v="55.149161429999999"/>
    <x v="2"/>
    <x v="1"/>
    <x v="2219"/>
    <x v="1"/>
    <x v="3"/>
    <n v="164.08034570000001"/>
    <n v="6.8366810708333343"/>
    <s v="Stores"/>
  </r>
  <r>
    <n v="2251"/>
    <s v="Risch"/>
    <s v="Elvin"/>
    <x v="2234"/>
    <x v="1"/>
    <x v="3"/>
    <x v="16"/>
    <x v="15"/>
    <x v="3"/>
    <x v="0"/>
    <x v="2"/>
    <n v="51.074168610000001"/>
    <x v="2"/>
    <x v="1"/>
    <x v="2220"/>
    <x v="1"/>
    <x v="1"/>
    <n v="94.949943329999996"/>
    <n v="3.9562476387499999"/>
    <s v="Stores"/>
  </r>
  <r>
    <n v="2252"/>
    <s v="Neely"/>
    <s v="Kathleen"/>
    <x v="2235"/>
    <x v="0"/>
    <x v="5"/>
    <x v="0"/>
    <x v="0"/>
    <x v="5"/>
    <x v="0"/>
    <x v="1"/>
    <n v="45.172598569999998"/>
    <x v="1"/>
    <x v="1"/>
    <x v="2221"/>
    <x v="1"/>
    <x v="1"/>
    <n v="115.95471860000001"/>
    <n v="4.8314466083333336"/>
    <s v="Stores"/>
  </r>
  <r>
    <n v="2253"/>
    <s v="Weir"/>
    <s v="Adam"/>
    <x v="2236"/>
    <x v="1"/>
    <x v="209"/>
    <x v="16"/>
    <x v="15"/>
    <x v="13"/>
    <x v="0"/>
    <x v="1"/>
    <n v="48.630628680000001"/>
    <x v="1"/>
    <x v="1"/>
    <x v="2222"/>
    <x v="1"/>
    <x v="1"/>
    <n v="80.965005829999996"/>
    <n v="3.373541909583333"/>
    <s v="Stores"/>
  </r>
  <r>
    <n v="2254"/>
    <s v="Wasinger"/>
    <s v="Susan"/>
    <x v="2237"/>
    <x v="0"/>
    <x v="179"/>
    <x v="16"/>
    <x v="15"/>
    <x v="1"/>
    <x v="0"/>
    <x v="4"/>
    <n v="26.449001079999999"/>
    <x v="4"/>
    <x v="1"/>
    <x v="2223"/>
    <x v="1"/>
    <x v="0"/>
    <n v="0"/>
    <n v="0"/>
    <s v="Stores"/>
  </r>
  <r>
    <n v="2255"/>
    <s v="Campbell"/>
    <s v="Dennis"/>
    <x v="2238"/>
    <x v="1"/>
    <x v="10"/>
    <x v="43"/>
    <x v="6"/>
    <x v="6"/>
    <x v="0"/>
    <x v="2"/>
    <n v="52.398452829999997"/>
    <x v="2"/>
    <x v="1"/>
    <x v="2224"/>
    <x v="1"/>
    <x v="2"/>
    <n v="65.298511770000005"/>
    <n v="2.7207713237500002"/>
    <s v="Stores"/>
  </r>
  <r>
    <n v="2256"/>
    <s v="Gaudreau"/>
    <s v="Margaret"/>
    <x v="2239"/>
    <x v="0"/>
    <x v="2"/>
    <x v="16"/>
    <x v="15"/>
    <x v="2"/>
    <x v="0"/>
    <x v="4"/>
    <n v="28.153890669999999"/>
    <x v="4"/>
    <x v="1"/>
    <x v="2225"/>
    <x v="1"/>
    <x v="0"/>
    <n v="1.669832803"/>
    <n v="6.9576366791666677E-2"/>
    <s v="Stores"/>
  </r>
  <r>
    <n v="2257"/>
    <s v="Valadez"/>
    <s v="Annie"/>
    <x v="2240"/>
    <x v="0"/>
    <x v="5"/>
    <x v="0"/>
    <x v="0"/>
    <x v="5"/>
    <x v="0"/>
    <x v="0"/>
    <n v="38.816306230000002"/>
    <x v="0"/>
    <x v="0"/>
    <x v="2226"/>
    <x v="0"/>
    <x v="2"/>
    <n v="45.947107950000003"/>
    <n v="1.9144628312500003"/>
    <s v="Stores"/>
  </r>
  <r>
    <n v="2258"/>
    <s v="Dibble"/>
    <s v="Manuela"/>
    <x v="2241"/>
    <x v="0"/>
    <x v="7"/>
    <x v="16"/>
    <x v="15"/>
    <x v="7"/>
    <x v="0"/>
    <x v="0"/>
    <n v="39.961758660000001"/>
    <x v="0"/>
    <x v="1"/>
    <x v="2227"/>
    <x v="1"/>
    <x v="2"/>
    <n v="75.762916950000005"/>
    <n v="3.1567882062500003"/>
    <s v="Stores"/>
  </r>
  <r>
    <n v="2259"/>
    <s v="Fleischer"/>
    <s v="Delia"/>
    <x v="2242"/>
    <x v="0"/>
    <x v="0"/>
    <x v="45"/>
    <x v="19"/>
    <x v="0"/>
    <x v="0"/>
    <x v="0"/>
    <n v="36.746058230000003"/>
    <x v="0"/>
    <x v="1"/>
    <x v="2228"/>
    <x v="1"/>
    <x v="0"/>
    <n v="0"/>
    <n v="0"/>
    <s v="Stores"/>
  </r>
  <r>
    <n v="2260"/>
    <s v="Monk"/>
    <s v="Linda"/>
    <x v="2243"/>
    <x v="0"/>
    <x v="18"/>
    <x v="16"/>
    <x v="15"/>
    <x v="1"/>
    <x v="0"/>
    <x v="0"/>
    <n v="33.710793170000002"/>
    <x v="0"/>
    <x v="0"/>
    <x v="2229"/>
    <x v="0"/>
    <x v="0"/>
    <n v="0"/>
    <n v="0"/>
    <s v="Stores"/>
  </r>
  <r>
    <n v="2261"/>
    <s v="Gonzales"/>
    <s v="Charlotte"/>
    <x v="2244"/>
    <x v="0"/>
    <x v="30"/>
    <x v="16"/>
    <x v="15"/>
    <x v="20"/>
    <x v="0"/>
    <x v="1"/>
    <n v="48.435771989999999"/>
    <x v="1"/>
    <x v="1"/>
    <x v="2230"/>
    <x v="1"/>
    <x v="4"/>
    <n v="139.1187261"/>
    <n v="5.7966135875000004"/>
    <s v="Stores"/>
  </r>
  <r>
    <n v="2262"/>
    <s v="Thompson"/>
    <s v="Christopher"/>
    <x v="2245"/>
    <x v="1"/>
    <x v="3"/>
    <x v="16"/>
    <x v="15"/>
    <x v="3"/>
    <x v="0"/>
    <x v="5"/>
    <n v="62.25296651"/>
    <x v="5"/>
    <x v="0"/>
    <x v="2231"/>
    <x v="0"/>
    <x v="3"/>
    <n v="170.826866"/>
    <n v="7.1177860833333328"/>
    <s v="Stores"/>
  </r>
  <r>
    <n v="2263"/>
    <s v="Johnson"/>
    <s v="Jennifer"/>
    <x v="391"/>
    <x v="0"/>
    <x v="3"/>
    <x v="16"/>
    <x v="15"/>
    <x v="3"/>
    <x v="0"/>
    <x v="1"/>
    <n v="43.898432649999997"/>
    <x v="1"/>
    <x v="0"/>
    <x v="2232"/>
    <x v="0"/>
    <x v="0"/>
    <n v="32.729883370000003"/>
    <n v="1.3637451404166669"/>
    <s v="Stores"/>
  </r>
  <r>
    <n v="2264"/>
    <s v="Clark"/>
    <s v="Lorraine"/>
    <x v="2246"/>
    <x v="0"/>
    <x v="25"/>
    <x v="16"/>
    <x v="15"/>
    <x v="3"/>
    <x v="0"/>
    <x v="1"/>
    <n v="42.393982399999999"/>
    <x v="1"/>
    <x v="1"/>
    <x v="2233"/>
    <x v="1"/>
    <x v="1"/>
    <n v="117.05438409999999"/>
    <n v="4.8772660041666667"/>
    <s v="Stores"/>
  </r>
  <r>
    <n v="2265"/>
    <s v="Randolph"/>
    <s v="Susan"/>
    <x v="2247"/>
    <x v="0"/>
    <x v="11"/>
    <x v="16"/>
    <x v="15"/>
    <x v="1"/>
    <x v="0"/>
    <x v="0"/>
    <n v="32.254565890000002"/>
    <x v="0"/>
    <x v="1"/>
    <x v="2234"/>
    <x v="1"/>
    <x v="0"/>
    <n v="21.38609958"/>
    <n v="0.89108748250000003"/>
    <s v="Stores"/>
  </r>
  <r>
    <n v="2266"/>
    <s v="Taylor"/>
    <s v="Jennifer"/>
    <x v="2248"/>
    <x v="0"/>
    <x v="8"/>
    <x v="13"/>
    <x v="12"/>
    <x v="8"/>
    <x v="0"/>
    <x v="2"/>
    <n v="50.414758450000001"/>
    <x v="2"/>
    <x v="1"/>
    <x v="2235"/>
    <x v="1"/>
    <x v="2"/>
    <n v="44.657879860000001"/>
    <n v="1.8607449941666665"/>
    <s v="Stores"/>
  </r>
  <r>
    <n v="2267"/>
    <s v="Gardner"/>
    <s v="Frank"/>
    <x v="2249"/>
    <x v="1"/>
    <x v="76"/>
    <x v="16"/>
    <x v="15"/>
    <x v="1"/>
    <x v="0"/>
    <x v="2"/>
    <n v="52.882926390000002"/>
    <x v="2"/>
    <x v="1"/>
    <x v="2236"/>
    <x v="1"/>
    <x v="1"/>
    <n v="97.541372730000006"/>
    <n v="4.0642238637500006"/>
    <s v="Stores"/>
  </r>
  <r>
    <n v="2268"/>
    <s v="Tucker"/>
    <s v="Minnie"/>
    <x v="2250"/>
    <x v="0"/>
    <x v="4"/>
    <x v="16"/>
    <x v="15"/>
    <x v="4"/>
    <x v="0"/>
    <x v="0"/>
    <n v="33.443072639999997"/>
    <x v="0"/>
    <x v="0"/>
    <x v="2237"/>
    <x v="0"/>
    <x v="0"/>
    <n v="33.811306109999997"/>
    <n v="1.4088044212499999"/>
    <s v="Stores"/>
  </r>
  <r>
    <n v="2269"/>
    <s v="Weisz"/>
    <s v="Lisa"/>
    <x v="2251"/>
    <x v="0"/>
    <x v="60"/>
    <x v="43"/>
    <x v="6"/>
    <x v="27"/>
    <x v="0"/>
    <x v="1"/>
    <n v="41.901782500000003"/>
    <x v="1"/>
    <x v="0"/>
    <x v="2238"/>
    <x v="0"/>
    <x v="2"/>
    <n v="79.336223720000007"/>
    <n v="3.3056759883333338"/>
    <s v="Stores"/>
  </r>
  <r>
    <n v="2270"/>
    <s v="Robinson"/>
    <s v="Andrew"/>
    <x v="2252"/>
    <x v="1"/>
    <x v="3"/>
    <x v="16"/>
    <x v="15"/>
    <x v="3"/>
    <x v="0"/>
    <x v="1"/>
    <n v="42.69614344"/>
    <x v="1"/>
    <x v="1"/>
    <x v="2239"/>
    <x v="1"/>
    <x v="2"/>
    <n v="53.76593269"/>
    <n v="2.2402471954166665"/>
    <s v="Stores"/>
  </r>
  <r>
    <n v="2271"/>
    <s v="Cook"/>
    <s v="Maude"/>
    <x v="2253"/>
    <x v="0"/>
    <x v="3"/>
    <x v="16"/>
    <x v="15"/>
    <x v="3"/>
    <x v="0"/>
    <x v="4"/>
    <n v="29.115140390000001"/>
    <x v="4"/>
    <x v="1"/>
    <x v="2240"/>
    <x v="1"/>
    <x v="0"/>
    <n v="0"/>
    <n v="0"/>
    <s v="Stores"/>
  </r>
  <r>
    <n v="2272"/>
    <s v="William"/>
    <s v="Bonnie"/>
    <x v="2254"/>
    <x v="0"/>
    <x v="22"/>
    <x v="16"/>
    <x v="15"/>
    <x v="16"/>
    <x v="0"/>
    <x v="0"/>
    <n v="35.373983359999997"/>
    <x v="0"/>
    <x v="0"/>
    <x v="2241"/>
    <x v="0"/>
    <x v="0"/>
    <n v="0"/>
    <n v="0"/>
    <s v="Stores"/>
  </r>
  <r>
    <n v="2273"/>
    <s v="Michie"/>
    <s v="Brittany"/>
    <x v="2255"/>
    <x v="0"/>
    <x v="5"/>
    <x v="0"/>
    <x v="0"/>
    <x v="5"/>
    <x v="0"/>
    <x v="1"/>
    <n v="44.815575699999997"/>
    <x v="1"/>
    <x v="1"/>
    <x v="2242"/>
    <x v="1"/>
    <x v="1"/>
    <n v="102.12434810000001"/>
    <n v="4.2551811708333336"/>
    <s v="Stores"/>
  </r>
  <r>
    <n v="2274"/>
    <s v="Jones"/>
    <s v="Helen"/>
    <x v="2256"/>
    <x v="0"/>
    <x v="0"/>
    <x v="45"/>
    <x v="19"/>
    <x v="0"/>
    <x v="0"/>
    <x v="1"/>
    <n v="46.484544110000002"/>
    <x v="1"/>
    <x v="1"/>
    <x v="2243"/>
    <x v="1"/>
    <x v="4"/>
    <n v="139.5149534"/>
    <n v="5.8131230583333329"/>
    <s v="Stores"/>
  </r>
  <r>
    <n v="2275"/>
    <s v="Leon"/>
    <s v="Melanie"/>
    <x v="2257"/>
    <x v="0"/>
    <x v="29"/>
    <x v="16"/>
    <x v="15"/>
    <x v="3"/>
    <x v="0"/>
    <x v="0"/>
    <n v="39.362289420000003"/>
    <x v="0"/>
    <x v="1"/>
    <x v="2244"/>
    <x v="1"/>
    <x v="2"/>
    <n v="42.932634810000003"/>
    <n v="1.78885978375"/>
    <s v="Stores"/>
  </r>
  <r>
    <n v="2276"/>
    <s v="Cole"/>
    <s v="Theresa"/>
    <x v="2258"/>
    <x v="0"/>
    <x v="5"/>
    <x v="0"/>
    <x v="0"/>
    <x v="5"/>
    <x v="0"/>
    <x v="0"/>
    <n v="38.691851790000001"/>
    <x v="0"/>
    <x v="1"/>
    <x v="2245"/>
    <x v="1"/>
    <x v="2"/>
    <n v="50.083308680000002"/>
    <n v="2.0868045283333334"/>
    <s v="Stores"/>
  </r>
  <r>
    <n v="2277"/>
    <s v="Curtis"/>
    <s v="Benjamin"/>
    <x v="2259"/>
    <x v="1"/>
    <x v="165"/>
    <x v="16"/>
    <x v="15"/>
    <x v="22"/>
    <x v="0"/>
    <x v="1"/>
    <n v="49.661787740000001"/>
    <x v="1"/>
    <x v="1"/>
    <x v="2246"/>
    <x v="1"/>
    <x v="1"/>
    <n v="99.618794300000005"/>
    <n v="4.1507830958333338"/>
    <s v="Stores"/>
  </r>
  <r>
    <n v="2278"/>
    <s v="Olmo"/>
    <s v="Ruth"/>
    <x v="2260"/>
    <x v="0"/>
    <x v="1"/>
    <x v="16"/>
    <x v="15"/>
    <x v="1"/>
    <x v="0"/>
    <x v="1"/>
    <n v="42.081708239999998"/>
    <x v="1"/>
    <x v="0"/>
    <x v="2247"/>
    <x v="0"/>
    <x v="2"/>
    <n v="62.1025147"/>
    <n v="2.5876047791666665"/>
    <s v="Stores"/>
  </r>
  <r>
    <n v="2279"/>
    <s v="Williams"/>
    <s v="Velma"/>
    <x v="2261"/>
    <x v="0"/>
    <x v="72"/>
    <x v="16"/>
    <x v="15"/>
    <x v="3"/>
    <x v="0"/>
    <x v="1"/>
    <n v="44.673078220000001"/>
    <x v="1"/>
    <x v="1"/>
    <x v="2248"/>
    <x v="1"/>
    <x v="1"/>
    <n v="88.78985668"/>
    <n v="3.699577361666667"/>
    <s v="Stores"/>
  </r>
  <r>
    <n v="2280"/>
    <s v="Klass"/>
    <s v="Emanuel"/>
    <x v="2262"/>
    <x v="1"/>
    <x v="4"/>
    <x v="16"/>
    <x v="15"/>
    <x v="4"/>
    <x v="0"/>
    <x v="2"/>
    <n v="56.86717805"/>
    <x v="2"/>
    <x v="1"/>
    <x v="2249"/>
    <x v="1"/>
    <x v="1"/>
    <n v="99.84998727"/>
    <n v="4.1604161362500003"/>
    <s v="Stores"/>
  </r>
  <r>
    <n v="2281"/>
    <s v="Markel"/>
    <s v="Emma"/>
    <x v="2263"/>
    <x v="0"/>
    <x v="27"/>
    <x v="13"/>
    <x v="12"/>
    <x v="19"/>
    <x v="0"/>
    <x v="2"/>
    <n v="59.949022820000003"/>
    <x v="2"/>
    <x v="1"/>
    <x v="2250"/>
    <x v="5"/>
    <x v="1"/>
    <n v="109.0643048"/>
    <n v="4.5443460333333334"/>
    <s v="Stores"/>
  </r>
  <r>
    <n v="2282"/>
    <s v="Jimenez"/>
    <s v="Vivian"/>
    <x v="2264"/>
    <x v="0"/>
    <x v="11"/>
    <x v="16"/>
    <x v="15"/>
    <x v="1"/>
    <x v="0"/>
    <x v="0"/>
    <n v="34.077863399999998"/>
    <x v="0"/>
    <x v="1"/>
    <x v="2251"/>
    <x v="1"/>
    <x v="0"/>
    <n v="0.50613564700000002"/>
    <n v="2.1088985291666668E-2"/>
    <s v="Stores"/>
  </r>
  <r>
    <n v="2283"/>
    <s v="Flores"/>
    <s v="Carrie"/>
    <x v="2265"/>
    <x v="0"/>
    <x v="11"/>
    <x v="16"/>
    <x v="15"/>
    <x v="1"/>
    <x v="0"/>
    <x v="1"/>
    <n v="40.95722997"/>
    <x v="1"/>
    <x v="1"/>
    <x v="2252"/>
    <x v="1"/>
    <x v="1"/>
    <n v="89.546541079999997"/>
    <n v="3.7311058783333331"/>
    <s v="Stores"/>
  </r>
  <r>
    <n v="2284"/>
    <s v="Johnson"/>
    <s v="Edward"/>
    <x v="2266"/>
    <x v="1"/>
    <x v="84"/>
    <x v="13"/>
    <x v="12"/>
    <x v="20"/>
    <x v="0"/>
    <x v="4"/>
    <n v="26.558754279999999"/>
    <x v="4"/>
    <x v="1"/>
    <x v="2253"/>
    <x v="1"/>
    <x v="0"/>
    <n v="15.093493779999999"/>
    <n v="0.62889557416666664"/>
    <s v="Stores"/>
  </r>
  <r>
    <n v="2285"/>
    <s v="Frechette"/>
    <s v="Dorothy"/>
    <x v="2267"/>
    <x v="0"/>
    <x v="2"/>
    <x v="13"/>
    <x v="12"/>
    <x v="2"/>
    <x v="0"/>
    <x v="1"/>
    <n v="48.06678574"/>
    <x v="1"/>
    <x v="1"/>
    <x v="2254"/>
    <x v="1"/>
    <x v="1"/>
    <n v="113.1029795"/>
    <n v="4.7126241458333338"/>
    <s v="Stores"/>
  </r>
  <r>
    <n v="2286"/>
    <s v="Beck"/>
    <s v="Claire"/>
    <x v="2268"/>
    <x v="0"/>
    <x v="4"/>
    <x v="16"/>
    <x v="15"/>
    <x v="4"/>
    <x v="0"/>
    <x v="1"/>
    <n v="49.277969030000001"/>
    <x v="1"/>
    <x v="1"/>
    <x v="2255"/>
    <x v="1"/>
    <x v="4"/>
    <n v="128.16832070000001"/>
    <n v="5.3403466958333334"/>
    <s v="Stores"/>
  </r>
  <r>
    <n v="2287"/>
    <s v="Terrazas"/>
    <s v="Tracey"/>
    <x v="2269"/>
    <x v="0"/>
    <x v="75"/>
    <x v="16"/>
    <x v="15"/>
    <x v="24"/>
    <x v="0"/>
    <x v="0"/>
    <n v="38.857731049999998"/>
    <x v="0"/>
    <x v="1"/>
    <x v="2256"/>
    <x v="1"/>
    <x v="0"/>
    <n v="26.052735869999999"/>
    <n v="1.08553066125"/>
    <s v="Stores"/>
  </r>
  <r>
    <n v="2288"/>
    <s v="Dent"/>
    <s v="Carlos"/>
    <x v="2270"/>
    <x v="1"/>
    <x v="5"/>
    <x v="13"/>
    <x v="12"/>
    <x v="5"/>
    <x v="0"/>
    <x v="1"/>
    <n v="46.329235570000002"/>
    <x v="1"/>
    <x v="1"/>
    <x v="2257"/>
    <x v="1"/>
    <x v="2"/>
    <n v="56.529094899999997"/>
    <n v="2.3553789541666665"/>
    <s v="Stores"/>
  </r>
  <r>
    <n v="2289"/>
    <s v="Torres"/>
    <s v="Willie"/>
    <x v="2271"/>
    <x v="1"/>
    <x v="3"/>
    <x v="16"/>
    <x v="15"/>
    <x v="3"/>
    <x v="0"/>
    <x v="0"/>
    <n v="33.374694910000002"/>
    <x v="0"/>
    <x v="1"/>
    <x v="2258"/>
    <x v="1"/>
    <x v="0"/>
    <n v="0"/>
    <n v="0"/>
    <s v="Stores"/>
  </r>
  <r>
    <n v="2290"/>
    <s v="Record"/>
    <s v="Ernestine"/>
    <x v="2272"/>
    <x v="0"/>
    <x v="176"/>
    <x v="16"/>
    <x v="15"/>
    <x v="18"/>
    <x v="0"/>
    <x v="4"/>
    <n v="25.1118773"/>
    <x v="4"/>
    <x v="0"/>
    <x v="2259"/>
    <x v="0"/>
    <x v="0"/>
    <n v="0"/>
    <n v="0"/>
    <s v="Stores"/>
  </r>
  <r>
    <n v="2291"/>
    <s v="Pagan"/>
    <s v="Kristen"/>
    <x v="2273"/>
    <x v="0"/>
    <x v="201"/>
    <x v="13"/>
    <x v="12"/>
    <x v="20"/>
    <x v="0"/>
    <x v="1"/>
    <n v="46.556558610000003"/>
    <x v="1"/>
    <x v="0"/>
    <x v="2260"/>
    <x v="0"/>
    <x v="1"/>
    <n v="115.1942612"/>
    <n v="4.7997608833333336"/>
    <s v="Stores"/>
  </r>
  <r>
    <n v="2292"/>
    <s v="Bonk"/>
    <s v="Beulah"/>
    <x v="2274"/>
    <x v="0"/>
    <x v="5"/>
    <x v="13"/>
    <x v="12"/>
    <x v="5"/>
    <x v="0"/>
    <x v="0"/>
    <n v="39.575141520000003"/>
    <x v="0"/>
    <x v="1"/>
    <x v="2261"/>
    <x v="1"/>
    <x v="2"/>
    <n v="63.577222370000001"/>
    <n v="2.6490509320833335"/>
    <s v="Stores"/>
  </r>
  <r>
    <n v="2293"/>
    <s v="Allen"/>
    <s v="Jeanette"/>
    <x v="2275"/>
    <x v="0"/>
    <x v="5"/>
    <x v="0"/>
    <x v="0"/>
    <x v="5"/>
    <x v="0"/>
    <x v="0"/>
    <n v="37.592166880000001"/>
    <x v="0"/>
    <x v="1"/>
    <x v="2262"/>
    <x v="1"/>
    <x v="2"/>
    <n v="40.925429870000002"/>
    <n v="1.7052262445833333"/>
    <s v="Stores"/>
  </r>
  <r>
    <n v="2294"/>
    <s v="Barnett"/>
    <s v="Marcus"/>
    <x v="2276"/>
    <x v="1"/>
    <x v="5"/>
    <x v="0"/>
    <x v="0"/>
    <x v="5"/>
    <x v="0"/>
    <x v="0"/>
    <n v="33.761149250000003"/>
    <x v="0"/>
    <x v="0"/>
    <x v="2263"/>
    <x v="0"/>
    <x v="0"/>
    <n v="17.648896529999998"/>
    <n v="0.73537068874999989"/>
    <s v="Stores"/>
  </r>
  <r>
    <n v="2295"/>
    <s v="Hollier"/>
    <s v="Jane"/>
    <x v="2277"/>
    <x v="0"/>
    <x v="3"/>
    <x v="16"/>
    <x v="15"/>
    <x v="3"/>
    <x v="0"/>
    <x v="1"/>
    <n v="41.51408387"/>
    <x v="1"/>
    <x v="1"/>
    <x v="2264"/>
    <x v="1"/>
    <x v="1"/>
    <n v="92.041451749999993"/>
    <n v="3.8350604895833329"/>
    <s v="Stores"/>
  </r>
  <r>
    <n v="2296"/>
    <s v="Sparacino"/>
    <s v="Marian"/>
    <x v="2278"/>
    <x v="0"/>
    <x v="100"/>
    <x v="16"/>
    <x v="15"/>
    <x v="20"/>
    <x v="0"/>
    <x v="2"/>
    <n v="56.830504070000003"/>
    <x v="2"/>
    <x v="1"/>
    <x v="2265"/>
    <x v="1"/>
    <x v="4"/>
    <n v="144.32039230000001"/>
    <n v="6.0133496791666676"/>
    <s v="Stores"/>
  </r>
  <r>
    <n v="2297"/>
    <s v="Martinez"/>
    <s v="Callie"/>
    <x v="2279"/>
    <x v="0"/>
    <x v="60"/>
    <x v="16"/>
    <x v="15"/>
    <x v="27"/>
    <x v="0"/>
    <x v="1"/>
    <n v="46.822603059999999"/>
    <x v="1"/>
    <x v="1"/>
    <x v="2266"/>
    <x v="1"/>
    <x v="1"/>
    <n v="98.486685140000006"/>
    <n v="4.1036118808333342"/>
    <s v="Stores"/>
  </r>
  <r>
    <n v="2298"/>
    <s v="Gragg"/>
    <s v="Barbara"/>
    <x v="2280"/>
    <x v="0"/>
    <x v="0"/>
    <x v="45"/>
    <x v="19"/>
    <x v="0"/>
    <x v="0"/>
    <x v="2"/>
    <n v="50.369042290000003"/>
    <x v="2"/>
    <x v="1"/>
    <x v="2267"/>
    <x v="1"/>
    <x v="2"/>
    <n v="70.700018619999994"/>
    <n v="2.9458341091666664"/>
    <s v="Stores"/>
  </r>
  <r>
    <n v="2299"/>
    <s v="Santos"/>
    <s v="Stanley"/>
    <x v="2281"/>
    <x v="1"/>
    <x v="3"/>
    <x v="16"/>
    <x v="15"/>
    <x v="3"/>
    <x v="0"/>
    <x v="0"/>
    <n v="38.435580760000001"/>
    <x v="0"/>
    <x v="0"/>
    <x v="2268"/>
    <x v="0"/>
    <x v="0"/>
    <n v="11.74457846"/>
    <n v="0.4893574358333333"/>
    <s v="Stores"/>
  </r>
  <r>
    <n v="2300"/>
    <s v="White"/>
    <s v="Robert"/>
    <x v="2282"/>
    <x v="1"/>
    <x v="3"/>
    <x v="16"/>
    <x v="15"/>
    <x v="3"/>
    <x v="0"/>
    <x v="0"/>
    <n v="36.806037930000002"/>
    <x v="0"/>
    <x v="1"/>
    <x v="2269"/>
    <x v="1"/>
    <x v="0"/>
    <n v="37.488184029999999"/>
    <n v="1.5620076679166666"/>
    <s v="Stores"/>
  </r>
  <r>
    <n v="2301"/>
    <s v="Leflore"/>
    <s v="Hubert"/>
    <x v="2283"/>
    <x v="1"/>
    <x v="5"/>
    <x v="13"/>
    <x v="12"/>
    <x v="5"/>
    <x v="0"/>
    <x v="2"/>
    <n v="55.050059330000003"/>
    <x v="2"/>
    <x v="1"/>
    <x v="2270"/>
    <x v="1"/>
    <x v="4"/>
    <n v="124.16027029999999"/>
    <n v="5.1733445958333331"/>
    <s v="Stores"/>
  </r>
  <r>
    <n v="2302"/>
    <s v="Andrews"/>
    <s v="Lisa"/>
    <x v="2284"/>
    <x v="0"/>
    <x v="41"/>
    <x v="5"/>
    <x v="0"/>
    <x v="23"/>
    <x v="0"/>
    <x v="4"/>
    <n v="27.064875600000001"/>
    <x v="4"/>
    <x v="1"/>
    <x v="2271"/>
    <x v="1"/>
    <x v="0"/>
    <n v="0"/>
    <n v="0"/>
    <s v="Stores"/>
  </r>
  <r>
    <n v="2303"/>
    <s v="Weatherspoon"/>
    <s v="Winnie"/>
    <x v="2285"/>
    <x v="0"/>
    <x v="4"/>
    <x v="16"/>
    <x v="15"/>
    <x v="4"/>
    <x v="0"/>
    <x v="1"/>
    <n v="41.905556539999999"/>
    <x v="1"/>
    <x v="0"/>
    <x v="2272"/>
    <x v="0"/>
    <x v="2"/>
    <n v="64.781712240000004"/>
    <n v="2.6992380100000002"/>
    <s v="Stores"/>
  </r>
  <r>
    <n v="2304"/>
    <s v="Carson"/>
    <s v="Eunice"/>
    <x v="2286"/>
    <x v="0"/>
    <x v="36"/>
    <x v="16"/>
    <x v="15"/>
    <x v="22"/>
    <x v="0"/>
    <x v="0"/>
    <n v="36.338497099999998"/>
    <x v="0"/>
    <x v="1"/>
    <x v="2273"/>
    <x v="1"/>
    <x v="0"/>
    <n v="31.159859990000001"/>
    <n v="1.2983274995833334"/>
    <s v="Stores"/>
  </r>
  <r>
    <n v="2305"/>
    <s v="Lambert"/>
    <s v="Charles"/>
    <x v="2287"/>
    <x v="1"/>
    <x v="5"/>
    <x v="0"/>
    <x v="0"/>
    <x v="5"/>
    <x v="0"/>
    <x v="1"/>
    <n v="43.051179349999998"/>
    <x v="1"/>
    <x v="1"/>
    <x v="2274"/>
    <x v="1"/>
    <x v="2"/>
    <n v="70.818488110000004"/>
    <n v="2.950770337916667"/>
    <s v="Stores"/>
  </r>
  <r>
    <n v="2306"/>
    <s v="Berg"/>
    <s v="Lon"/>
    <x v="2288"/>
    <x v="1"/>
    <x v="159"/>
    <x v="16"/>
    <x v="15"/>
    <x v="7"/>
    <x v="0"/>
    <x v="2"/>
    <n v="55.379738799999998"/>
    <x v="2"/>
    <x v="1"/>
    <x v="2275"/>
    <x v="1"/>
    <x v="1"/>
    <n v="86.137036559999999"/>
    <n v="3.5890431899999999"/>
    <s v="Stores"/>
  </r>
  <r>
    <n v="2307"/>
    <s v="Cabral"/>
    <s v="Alan"/>
    <x v="2289"/>
    <x v="1"/>
    <x v="69"/>
    <x v="13"/>
    <x v="12"/>
    <x v="29"/>
    <x v="0"/>
    <x v="4"/>
    <n v="27.433588579999999"/>
    <x v="4"/>
    <x v="1"/>
    <x v="2276"/>
    <x v="1"/>
    <x v="0"/>
    <n v="9.1883005260000008"/>
    <n v="0.38284585525000003"/>
    <s v="Stores"/>
  </r>
  <r>
    <n v="2308"/>
    <s v="Brown"/>
    <s v="William"/>
    <x v="2290"/>
    <x v="1"/>
    <x v="5"/>
    <x v="0"/>
    <x v="0"/>
    <x v="5"/>
    <x v="0"/>
    <x v="2"/>
    <n v="56.015727040000002"/>
    <x v="2"/>
    <x v="0"/>
    <x v="2277"/>
    <x v="0"/>
    <x v="4"/>
    <n v="127.39474199999999"/>
    <n v="5.30811425"/>
    <s v="Stores"/>
  </r>
  <r>
    <n v="2309"/>
    <s v="Cueva"/>
    <s v="Robert"/>
    <x v="2291"/>
    <x v="1"/>
    <x v="2"/>
    <x v="16"/>
    <x v="15"/>
    <x v="2"/>
    <x v="0"/>
    <x v="1"/>
    <n v="47.003024750000002"/>
    <x v="1"/>
    <x v="0"/>
    <x v="2278"/>
    <x v="0"/>
    <x v="2"/>
    <n v="71.956467880000005"/>
    <n v="2.9981861616666667"/>
    <s v="Stores"/>
  </r>
  <r>
    <n v="2310"/>
    <s v="Bigelow"/>
    <s v="Jackson"/>
    <x v="2292"/>
    <x v="1"/>
    <x v="4"/>
    <x v="16"/>
    <x v="15"/>
    <x v="4"/>
    <x v="0"/>
    <x v="0"/>
    <n v="30.806357240000001"/>
    <x v="0"/>
    <x v="1"/>
    <x v="2279"/>
    <x v="1"/>
    <x v="0"/>
    <n v="21.17988823"/>
    <n v="0.88249534291666676"/>
    <s v="Stores"/>
  </r>
  <r>
    <n v="2311"/>
    <s v="Renner"/>
    <s v="Walter"/>
    <x v="2293"/>
    <x v="1"/>
    <x v="142"/>
    <x v="16"/>
    <x v="15"/>
    <x v="18"/>
    <x v="0"/>
    <x v="1"/>
    <n v="46.588002150000001"/>
    <x v="1"/>
    <x v="1"/>
    <x v="2280"/>
    <x v="1"/>
    <x v="1"/>
    <n v="82.009166829999998"/>
    <n v="3.4170486179166666"/>
    <s v="Stores"/>
  </r>
  <r>
    <n v="2312"/>
    <s v="Lemley"/>
    <s v="Rhonda"/>
    <x v="2294"/>
    <x v="0"/>
    <x v="76"/>
    <x v="16"/>
    <x v="15"/>
    <x v="1"/>
    <x v="0"/>
    <x v="1"/>
    <n v="48.90686616"/>
    <x v="1"/>
    <x v="1"/>
    <x v="2281"/>
    <x v="1"/>
    <x v="4"/>
    <n v="135.31503319999999"/>
    <n v="5.6381263833333328"/>
    <s v="Stores"/>
  </r>
  <r>
    <n v="2313"/>
    <s v="Corley"/>
    <s v="William"/>
    <x v="2295"/>
    <x v="1"/>
    <x v="3"/>
    <x v="16"/>
    <x v="15"/>
    <x v="3"/>
    <x v="0"/>
    <x v="2"/>
    <n v="56.522657590000001"/>
    <x v="2"/>
    <x v="1"/>
    <x v="2282"/>
    <x v="1"/>
    <x v="1"/>
    <n v="102.77324400000001"/>
    <n v="4.2822185000000008"/>
    <s v="Stores"/>
  </r>
  <r>
    <n v="2314"/>
    <s v="Smith"/>
    <s v="Maria"/>
    <x v="2296"/>
    <x v="0"/>
    <x v="4"/>
    <x v="16"/>
    <x v="15"/>
    <x v="4"/>
    <x v="0"/>
    <x v="1"/>
    <n v="42.347131249999997"/>
    <x v="1"/>
    <x v="1"/>
    <x v="2283"/>
    <x v="1"/>
    <x v="1"/>
    <n v="93.582992450000006"/>
    <n v="3.8992913520833334"/>
    <s v="Stores"/>
  </r>
  <r>
    <n v="2315"/>
    <s v="Raglin"/>
    <s v="Harriet"/>
    <x v="2297"/>
    <x v="0"/>
    <x v="3"/>
    <x v="16"/>
    <x v="15"/>
    <x v="3"/>
    <x v="0"/>
    <x v="2"/>
    <n v="50.134178050000003"/>
    <x v="2"/>
    <x v="1"/>
    <x v="2284"/>
    <x v="1"/>
    <x v="2"/>
    <n v="69.908031089999994"/>
    <n v="2.9128346287499998"/>
    <s v="Stores"/>
  </r>
  <r>
    <n v="2316"/>
    <s v="Jenkins"/>
    <s v="Robert"/>
    <x v="2298"/>
    <x v="1"/>
    <x v="80"/>
    <x v="16"/>
    <x v="15"/>
    <x v="7"/>
    <x v="0"/>
    <x v="5"/>
    <n v="63.441758139999997"/>
    <x v="5"/>
    <x v="0"/>
    <x v="2285"/>
    <x v="0"/>
    <x v="3"/>
    <n v="198.1381409"/>
    <n v="8.2557558708333332"/>
    <s v="Stores"/>
  </r>
  <r>
    <n v="2317"/>
    <s v="Thomas"/>
    <s v="Melissa"/>
    <x v="2299"/>
    <x v="0"/>
    <x v="91"/>
    <x v="43"/>
    <x v="6"/>
    <x v="25"/>
    <x v="0"/>
    <x v="1"/>
    <n v="46.078432640000003"/>
    <x v="1"/>
    <x v="1"/>
    <x v="2286"/>
    <x v="1"/>
    <x v="2"/>
    <n v="50.043136920000002"/>
    <n v="2.0851307050000001"/>
    <s v="Stores"/>
  </r>
  <r>
    <n v="2318"/>
    <s v="Adamson"/>
    <s v="Andrew"/>
    <x v="2300"/>
    <x v="1"/>
    <x v="5"/>
    <x v="0"/>
    <x v="0"/>
    <x v="5"/>
    <x v="0"/>
    <x v="0"/>
    <n v="32.699224010000002"/>
    <x v="0"/>
    <x v="1"/>
    <x v="2287"/>
    <x v="1"/>
    <x v="0"/>
    <n v="0"/>
    <n v="0"/>
    <s v="Stores"/>
  </r>
  <r>
    <n v="2319"/>
    <s v="Kirkman"/>
    <s v="Christine"/>
    <x v="2301"/>
    <x v="0"/>
    <x v="12"/>
    <x v="42"/>
    <x v="20"/>
    <x v="9"/>
    <x v="0"/>
    <x v="0"/>
    <n v="33.48960812"/>
    <x v="0"/>
    <x v="1"/>
    <x v="2288"/>
    <x v="1"/>
    <x v="0"/>
    <n v="14.7440882"/>
    <n v="0.61433700833333327"/>
    <s v="Stores"/>
  </r>
  <r>
    <n v="2320"/>
    <s v="Melendez"/>
    <s v="James"/>
    <x v="2302"/>
    <x v="1"/>
    <x v="4"/>
    <x v="16"/>
    <x v="15"/>
    <x v="4"/>
    <x v="0"/>
    <x v="4"/>
    <n v="29.572987950000002"/>
    <x v="4"/>
    <x v="0"/>
    <x v="2289"/>
    <x v="0"/>
    <x v="0"/>
    <n v="0"/>
    <n v="0"/>
    <s v="Stores"/>
  </r>
  <r>
    <n v="2321"/>
    <s v="Smith"/>
    <s v="Samuel"/>
    <x v="2303"/>
    <x v="1"/>
    <x v="80"/>
    <x v="16"/>
    <x v="15"/>
    <x v="7"/>
    <x v="0"/>
    <x v="2"/>
    <n v="54.223255829999999"/>
    <x v="2"/>
    <x v="1"/>
    <x v="2290"/>
    <x v="1"/>
    <x v="2"/>
    <n v="60.326431290000002"/>
    <n v="2.5136013037500002"/>
    <s v="Stores"/>
  </r>
  <r>
    <n v="2322"/>
    <s v="Woods"/>
    <s v="Anya"/>
    <x v="2304"/>
    <x v="0"/>
    <x v="5"/>
    <x v="0"/>
    <x v="0"/>
    <x v="5"/>
    <x v="0"/>
    <x v="1"/>
    <n v="42.179360289999998"/>
    <x v="1"/>
    <x v="0"/>
    <x v="2291"/>
    <x v="0"/>
    <x v="1"/>
    <n v="111.81421779999999"/>
    <n v="4.6589257416666667"/>
    <s v="Stores"/>
  </r>
  <r>
    <n v="2323"/>
    <s v="Harrelson"/>
    <s v="Otis"/>
    <x v="2305"/>
    <x v="1"/>
    <x v="36"/>
    <x v="16"/>
    <x v="15"/>
    <x v="22"/>
    <x v="0"/>
    <x v="3"/>
    <n v="16.531670900000002"/>
    <x v="3"/>
    <x v="1"/>
    <x v="2292"/>
    <x v="1"/>
    <x v="0"/>
    <n v="0"/>
    <n v="0"/>
    <s v="Stores"/>
  </r>
  <r>
    <n v="2324"/>
    <s v="White"/>
    <s v="Johnathan"/>
    <x v="2306"/>
    <x v="1"/>
    <x v="4"/>
    <x v="16"/>
    <x v="15"/>
    <x v="4"/>
    <x v="0"/>
    <x v="0"/>
    <n v="36.93587394"/>
    <x v="0"/>
    <x v="1"/>
    <x v="2293"/>
    <x v="1"/>
    <x v="0"/>
    <n v="0"/>
    <n v="0"/>
    <s v="Stores"/>
  </r>
  <r>
    <n v="2325"/>
    <s v="King"/>
    <s v="Doris"/>
    <x v="2307"/>
    <x v="0"/>
    <x v="124"/>
    <x v="13"/>
    <x v="12"/>
    <x v="33"/>
    <x v="0"/>
    <x v="2"/>
    <n v="54.335283459999999"/>
    <x v="2"/>
    <x v="1"/>
    <x v="2294"/>
    <x v="1"/>
    <x v="4"/>
    <n v="126.7102398"/>
    <n v="5.2795933249999996"/>
    <s v="Stores"/>
  </r>
  <r>
    <n v="2326"/>
    <s v="Smith"/>
    <s v="Andrew"/>
    <x v="2308"/>
    <x v="1"/>
    <x v="219"/>
    <x v="16"/>
    <x v="15"/>
    <x v="13"/>
    <x v="0"/>
    <x v="0"/>
    <n v="37.826503189999997"/>
    <x v="0"/>
    <x v="1"/>
    <x v="2295"/>
    <x v="1"/>
    <x v="2"/>
    <n v="73.090598760000006"/>
    <n v="3.0454416150000005"/>
    <s v="Stores"/>
  </r>
  <r>
    <n v="2327"/>
    <s v="Franklin"/>
    <s v="Terry"/>
    <x v="2309"/>
    <x v="1"/>
    <x v="208"/>
    <x v="16"/>
    <x v="15"/>
    <x v="10"/>
    <x v="0"/>
    <x v="4"/>
    <n v="25.340952229999999"/>
    <x v="4"/>
    <x v="1"/>
    <x v="2296"/>
    <x v="1"/>
    <x v="0"/>
    <n v="7.8628014080000002"/>
    <n v="0.3276167253333333"/>
    <s v="Stores"/>
  </r>
  <r>
    <n v="2328"/>
    <s v="Bateman"/>
    <s v="Stanley"/>
    <x v="2310"/>
    <x v="1"/>
    <x v="52"/>
    <x v="13"/>
    <x v="12"/>
    <x v="11"/>
    <x v="0"/>
    <x v="1"/>
    <n v="43.839145690000002"/>
    <x v="1"/>
    <x v="1"/>
    <x v="2297"/>
    <x v="1"/>
    <x v="2"/>
    <n v="66.415615990000006"/>
    <n v="2.7673173329166669"/>
    <s v="Stores"/>
  </r>
  <r>
    <n v="2329"/>
    <s v="Brown"/>
    <s v="Lita"/>
    <x v="2311"/>
    <x v="0"/>
    <x v="42"/>
    <x v="16"/>
    <x v="15"/>
    <x v="13"/>
    <x v="0"/>
    <x v="0"/>
    <n v="38.705810589999999"/>
    <x v="0"/>
    <x v="1"/>
    <x v="2298"/>
    <x v="1"/>
    <x v="1"/>
    <n v="84.700626459999995"/>
    <n v="3.5291927691666665"/>
    <s v="Stores"/>
  </r>
  <r>
    <n v="2330"/>
    <s v="Button"/>
    <s v="Ronald"/>
    <x v="2312"/>
    <x v="1"/>
    <x v="5"/>
    <x v="0"/>
    <x v="0"/>
    <x v="5"/>
    <x v="0"/>
    <x v="4"/>
    <n v="24.348807730000001"/>
    <x v="4"/>
    <x v="1"/>
    <x v="2299"/>
    <x v="1"/>
    <x v="0"/>
    <n v="0"/>
    <n v="0"/>
    <s v="Stores"/>
  </r>
  <r>
    <n v="2331"/>
    <s v="Pirkle"/>
    <s v="Frances"/>
    <x v="2313"/>
    <x v="0"/>
    <x v="4"/>
    <x v="16"/>
    <x v="15"/>
    <x v="4"/>
    <x v="0"/>
    <x v="0"/>
    <n v="33.721599570000002"/>
    <x v="0"/>
    <x v="1"/>
    <x v="2300"/>
    <x v="1"/>
    <x v="2"/>
    <n v="50.216309809999998"/>
    <n v="2.092346242083333"/>
    <s v="Stores"/>
  </r>
  <r>
    <n v="2332"/>
    <s v="Lacroix"/>
    <s v="Miriam"/>
    <x v="2314"/>
    <x v="0"/>
    <x v="187"/>
    <x v="13"/>
    <x v="12"/>
    <x v="19"/>
    <x v="0"/>
    <x v="1"/>
    <n v="46.484272969999999"/>
    <x v="1"/>
    <x v="0"/>
    <x v="2301"/>
    <x v="0"/>
    <x v="2"/>
    <n v="49.02291366"/>
    <n v="2.0426214025"/>
    <s v="Stores"/>
  </r>
  <r>
    <n v="2333"/>
    <s v="Hess"/>
    <s v="Darrel"/>
    <x v="2315"/>
    <x v="1"/>
    <x v="11"/>
    <x v="16"/>
    <x v="15"/>
    <x v="1"/>
    <x v="0"/>
    <x v="0"/>
    <n v="32.715016980000001"/>
    <x v="0"/>
    <x v="1"/>
    <x v="2302"/>
    <x v="1"/>
    <x v="0"/>
    <n v="5.3287383469999998"/>
    <n v="0.22203076445833331"/>
    <s v="Stores"/>
  </r>
  <r>
    <n v="2334"/>
    <s v="Cotton"/>
    <s v="Irene"/>
    <x v="2316"/>
    <x v="0"/>
    <x v="8"/>
    <x v="42"/>
    <x v="20"/>
    <x v="8"/>
    <x v="0"/>
    <x v="0"/>
    <n v="33.313486159999997"/>
    <x v="0"/>
    <x v="1"/>
    <x v="2303"/>
    <x v="1"/>
    <x v="0"/>
    <n v="0"/>
    <n v="0"/>
    <s v="Stores"/>
  </r>
  <r>
    <n v="2335"/>
    <s v="Miller"/>
    <s v="Edward"/>
    <x v="2317"/>
    <x v="1"/>
    <x v="22"/>
    <x v="16"/>
    <x v="15"/>
    <x v="16"/>
    <x v="0"/>
    <x v="0"/>
    <n v="32.283455539999999"/>
    <x v="0"/>
    <x v="1"/>
    <x v="2304"/>
    <x v="1"/>
    <x v="0"/>
    <n v="0"/>
    <n v="0"/>
    <s v="Stores"/>
  </r>
  <r>
    <n v="2336"/>
    <s v="Hale"/>
    <s v="Frank"/>
    <x v="2318"/>
    <x v="1"/>
    <x v="22"/>
    <x v="16"/>
    <x v="15"/>
    <x v="16"/>
    <x v="0"/>
    <x v="4"/>
    <n v="25.36509277"/>
    <x v="4"/>
    <x v="1"/>
    <x v="2305"/>
    <x v="1"/>
    <x v="0"/>
    <n v="5.164341887"/>
    <n v="0.2151809119583333"/>
    <s v="Stores"/>
  </r>
  <r>
    <n v="2337"/>
    <s v="Richardson"/>
    <s v="Francine"/>
    <x v="2319"/>
    <x v="0"/>
    <x v="4"/>
    <x v="16"/>
    <x v="15"/>
    <x v="4"/>
    <x v="0"/>
    <x v="1"/>
    <n v="43.841274159999998"/>
    <x v="1"/>
    <x v="1"/>
    <x v="2306"/>
    <x v="1"/>
    <x v="2"/>
    <n v="75.513366719999993"/>
    <n v="3.1463902799999999"/>
    <s v="Stores"/>
  </r>
  <r>
    <n v="2338"/>
    <s v="Brown"/>
    <s v="Don"/>
    <x v="2320"/>
    <x v="1"/>
    <x v="4"/>
    <x v="16"/>
    <x v="15"/>
    <x v="4"/>
    <x v="0"/>
    <x v="1"/>
    <n v="44.762521960000001"/>
    <x v="1"/>
    <x v="0"/>
    <x v="2307"/>
    <x v="0"/>
    <x v="4"/>
    <n v="121.1115382"/>
    <n v="5.0463140916666669"/>
    <s v="Stores"/>
  </r>
  <r>
    <n v="2339"/>
    <s v="Mancini"/>
    <s v="Edna"/>
    <x v="2321"/>
    <x v="0"/>
    <x v="196"/>
    <x v="16"/>
    <x v="15"/>
    <x v="10"/>
    <x v="0"/>
    <x v="3"/>
    <n v="16.788773750000001"/>
    <x v="3"/>
    <x v="1"/>
    <x v="2308"/>
    <x v="1"/>
    <x v="0"/>
    <n v="0"/>
    <n v="0"/>
    <s v="Stores"/>
  </r>
  <r>
    <n v="2340"/>
    <s v="Owens"/>
    <s v="James"/>
    <x v="2322"/>
    <x v="1"/>
    <x v="63"/>
    <x v="13"/>
    <x v="12"/>
    <x v="29"/>
    <x v="0"/>
    <x v="2"/>
    <n v="50.072178299999997"/>
    <x v="2"/>
    <x v="1"/>
    <x v="2309"/>
    <x v="1"/>
    <x v="2"/>
    <n v="78.718864640000007"/>
    <n v="3.2799526933333336"/>
    <s v="Stores"/>
  </r>
  <r>
    <n v="2341"/>
    <s v="Parham"/>
    <s v="William"/>
    <x v="2323"/>
    <x v="1"/>
    <x v="30"/>
    <x v="16"/>
    <x v="15"/>
    <x v="20"/>
    <x v="0"/>
    <x v="0"/>
    <n v="38.485714059999999"/>
    <x v="0"/>
    <x v="1"/>
    <x v="2310"/>
    <x v="1"/>
    <x v="0"/>
    <n v="28.665457050000001"/>
    <n v="1.19439404375"/>
    <s v="Stores"/>
  </r>
  <r>
    <n v="2342"/>
    <s v="Goss"/>
    <s v="Amy"/>
    <x v="2324"/>
    <x v="0"/>
    <x v="116"/>
    <x v="16"/>
    <x v="15"/>
    <x v="1"/>
    <x v="0"/>
    <x v="2"/>
    <n v="53.131436710000003"/>
    <x v="2"/>
    <x v="1"/>
    <x v="2311"/>
    <x v="1"/>
    <x v="1"/>
    <n v="102.50244720000001"/>
    <n v="4.2709353000000005"/>
    <s v="Stores"/>
  </r>
  <r>
    <n v="2343"/>
    <s v="Goldberg"/>
    <s v="Timothy"/>
    <x v="2325"/>
    <x v="1"/>
    <x v="220"/>
    <x v="16"/>
    <x v="15"/>
    <x v="1"/>
    <x v="0"/>
    <x v="0"/>
    <n v="33.734484479999999"/>
    <x v="0"/>
    <x v="1"/>
    <x v="2312"/>
    <x v="1"/>
    <x v="0"/>
    <n v="0"/>
    <n v="0"/>
    <s v="Stores"/>
  </r>
  <r>
    <n v="2344"/>
    <s v="Fischer"/>
    <s v="Alisha"/>
    <x v="2326"/>
    <x v="0"/>
    <x v="13"/>
    <x v="16"/>
    <x v="15"/>
    <x v="10"/>
    <x v="0"/>
    <x v="1"/>
    <n v="42.365625649999998"/>
    <x v="1"/>
    <x v="1"/>
    <x v="2313"/>
    <x v="1"/>
    <x v="1"/>
    <n v="80.898760749999994"/>
    <n v="3.3707816979166663"/>
    <s v="Stores"/>
  </r>
  <r>
    <n v="2345"/>
    <s v="Blackwell"/>
    <s v="Michael"/>
    <x v="2327"/>
    <x v="1"/>
    <x v="215"/>
    <x v="16"/>
    <x v="15"/>
    <x v="10"/>
    <x v="0"/>
    <x v="2"/>
    <n v="53.01771651"/>
    <x v="2"/>
    <x v="1"/>
    <x v="2314"/>
    <x v="1"/>
    <x v="4"/>
    <n v="127.3163646"/>
    <n v="5.3048485250000006"/>
    <s v="Stores"/>
  </r>
  <r>
    <n v="2346"/>
    <s v="Childs"/>
    <s v="Adrian"/>
    <x v="2328"/>
    <x v="1"/>
    <x v="5"/>
    <x v="13"/>
    <x v="12"/>
    <x v="5"/>
    <x v="0"/>
    <x v="1"/>
    <n v="42.37667424"/>
    <x v="1"/>
    <x v="1"/>
    <x v="2315"/>
    <x v="1"/>
    <x v="0"/>
    <n v="28.756174510000001"/>
    <n v="1.1981739379166667"/>
    <s v="Stores"/>
  </r>
  <r>
    <n v="2347"/>
    <s v="Rider"/>
    <s v="Kenneth"/>
    <x v="2329"/>
    <x v="1"/>
    <x v="5"/>
    <x v="13"/>
    <x v="12"/>
    <x v="5"/>
    <x v="0"/>
    <x v="2"/>
    <n v="52.15524388"/>
    <x v="2"/>
    <x v="1"/>
    <x v="2316"/>
    <x v="1"/>
    <x v="4"/>
    <n v="124.1491468"/>
    <n v="5.1728811166666668"/>
    <s v="Stores"/>
  </r>
  <r>
    <n v="2348"/>
    <s v="Barnett"/>
    <s v="Dana"/>
    <x v="2330"/>
    <x v="0"/>
    <x v="207"/>
    <x v="13"/>
    <x v="12"/>
    <x v="18"/>
    <x v="0"/>
    <x v="0"/>
    <n v="35.774713079999998"/>
    <x v="0"/>
    <x v="1"/>
    <x v="2317"/>
    <x v="1"/>
    <x v="0"/>
    <n v="8.4941462150000007"/>
    <n v="0.35392275895833336"/>
    <s v="Stores"/>
  </r>
  <r>
    <n v="2349"/>
    <s v="Porter"/>
    <s v="Joyce"/>
    <x v="2331"/>
    <x v="0"/>
    <x v="22"/>
    <x v="16"/>
    <x v="15"/>
    <x v="16"/>
    <x v="0"/>
    <x v="1"/>
    <n v="44.0010203"/>
    <x v="1"/>
    <x v="1"/>
    <x v="2318"/>
    <x v="1"/>
    <x v="2"/>
    <n v="67.43497395"/>
    <n v="2.8097905812500001"/>
    <s v="Stores"/>
  </r>
  <r>
    <n v="2350"/>
    <s v="Dix"/>
    <s v="Marjorie"/>
    <x v="2332"/>
    <x v="0"/>
    <x v="60"/>
    <x v="16"/>
    <x v="15"/>
    <x v="27"/>
    <x v="0"/>
    <x v="1"/>
    <n v="45.127401579999997"/>
    <x v="1"/>
    <x v="1"/>
    <x v="2319"/>
    <x v="1"/>
    <x v="2"/>
    <n v="79.404649160000005"/>
    <n v="3.3085270483333336"/>
    <s v="Stores"/>
  </r>
  <r>
    <n v="2351"/>
    <s v="Ramirez"/>
    <s v="Cheryl"/>
    <x v="2333"/>
    <x v="0"/>
    <x v="0"/>
    <x v="45"/>
    <x v="19"/>
    <x v="0"/>
    <x v="0"/>
    <x v="1"/>
    <n v="43.203201280000002"/>
    <x v="1"/>
    <x v="1"/>
    <x v="2320"/>
    <x v="1"/>
    <x v="2"/>
    <n v="60.838026999999997"/>
    <n v="2.5349177916666665"/>
    <s v="Stores"/>
  </r>
  <r>
    <n v="2352"/>
    <s v="Leiva"/>
    <s v="Kim"/>
    <x v="2334"/>
    <x v="0"/>
    <x v="3"/>
    <x v="16"/>
    <x v="15"/>
    <x v="3"/>
    <x v="0"/>
    <x v="2"/>
    <n v="52.27819787"/>
    <x v="2"/>
    <x v="1"/>
    <x v="2321"/>
    <x v="1"/>
    <x v="3"/>
    <n v="177.50812769999999"/>
    <n v="7.3961719874999998"/>
    <s v="Stores"/>
  </r>
  <r>
    <n v="2353"/>
    <s v="Eudy"/>
    <s v="Michael"/>
    <x v="2335"/>
    <x v="1"/>
    <x v="221"/>
    <x v="13"/>
    <x v="12"/>
    <x v="24"/>
    <x v="0"/>
    <x v="0"/>
    <n v="37.18015149"/>
    <x v="0"/>
    <x v="1"/>
    <x v="2322"/>
    <x v="1"/>
    <x v="0"/>
    <n v="0"/>
    <n v="0"/>
    <s v="Stores"/>
  </r>
  <r>
    <n v="2354"/>
    <s v="Gutierrez"/>
    <s v="Anita"/>
    <x v="2336"/>
    <x v="0"/>
    <x v="11"/>
    <x v="16"/>
    <x v="15"/>
    <x v="1"/>
    <x v="0"/>
    <x v="0"/>
    <n v="31.05218593"/>
    <x v="0"/>
    <x v="1"/>
    <x v="2323"/>
    <x v="1"/>
    <x v="0"/>
    <n v="10.39531094"/>
    <n v="0.43313795583333331"/>
    <s v="Stores"/>
  </r>
  <r>
    <n v="2355"/>
    <s v="Thomas"/>
    <s v="Carolyn"/>
    <x v="2337"/>
    <x v="0"/>
    <x v="25"/>
    <x v="16"/>
    <x v="15"/>
    <x v="3"/>
    <x v="0"/>
    <x v="1"/>
    <n v="43.64133751"/>
    <x v="1"/>
    <x v="1"/>
    <x v="2324"/>
    <x v="1"/>
    <x v="2"/>
    <n v="77.784104049999996"/>
    <n v="3.2410043354166662"/>
    <s v="Stores"/>
  </r>
  <r>
    <n v="2356"/>
    <s v="Naranjo"/>
    <s v="Lorenzo"/>
    <x v="2338"/>
    <x v="1"/>
    <x v="3"/>
    <x v="16"/>
    <x v="15"/>
    <x v="3"/>
    <x v="0"/>
    <x v="0"/>
    <n v="38.114380089999997"/>
    <x v="0"/>
    <x v="1"/>
    <x v="2325"/>
    <x v="1"/>
    <x v="0"/>
    <n v="10.13058747"/>
    <n v="0.42210781124999996"/>
    <s v="Stores"/>
  </r>
  <r>
    <n v="2357"/>
    <s v="Johnson"/>
    <s v="Sandra"/>
    <x v="2339"/>
    <x v="0"/>
    <x v="53"/>
    <x v="16"/>
    <x v="15"/>
    <x v="3"/>
    <x v="0"/>
    <x v="3"/>
    <n v="19.573761180000002"/>
    <x v="3"/>
    <x v="0"/>
    <x v="2326"/>
    <x v="0"/>
    <x v="0"/>
    <n v="0"/>
    <n v="0"/>
    <s v="Stores"/>
  </r>
  <r>
    <n v="2358"/>
    <s v="Baughn"/>
    <s v="Michael"/>
    <x v="2340"/>
    <x v="1"/>
    <x v="4"/>
    <x v="16"/>
    <x v="15"/>
    <x v="4"/>
    <x v="0"/>
    <x v="2"/>
    <n v="51.972417900000003"/>
    <x v="2"/>
    <x v="1"/>
    <x v="2327"/>
    <x v="1"/>
    <x v="2"/>
    <n v="71.321337110000002"/>
    <n v="2.9717223795833334"/>
    <s v="Stores"/>
  </r>
  <r>
    <n v="2359"/>
    <s v="Young"/>
    <s v="Robert"/>
    <x v="825"/>
    <x v="1"/>
    <x v="3"/>
    <x v="16"/>
    <x v="15"/>
    <x v="3"/>
    <x v="0"/>
    <x v="1"/>
    <n v="48.545218509999998"/>
    <x v="1"/>
    <x v="1"/>
    <x v="2328"/>
    <x v="1"/>
    <x v="0"/>
    <n v="35.377357809999999"/>
    <n v="1.4740565754166666"/>
    <s v="Stores"/>
  </r>
  <r>
    <n v="2360"/>
    <s v="Goodman"/>
    <s v="Dorothy"/>
    <x v="2341"/>
    <x v="0"/>
    <x v="11"/>
    <x v="16"/>
    <x v="15"/>
    <x v="1"/>
    <x v="0"/>
    <x v="0"/>
    <n v="36.633423399999998"/>
    <x v="0"/>
    <x v="1"/>
    <x v="2329"/>
    <x v="1"/>
    <x v="0"/>
    <n v="25.03217665"/>
    <n v="1.0430073604166668"/>
    <s v="Stores"/>
  </r>
  <r>
    <n v="2361"/>
    <s v="Lopez"/>
    <s v="Joy"/>
    <x v="2342"/>
    <x v="0"/>
    <x v="12"/>
    <x v="43"/>
    <x v="6"/>
    <x v="9"/>
    <x v="0"/>
    <x v="5"/>
    <n v="63.481927509999998"/>
    <x v="5"/>
    <x v="1"/>
    <x v="2330"/>
    <x v="1"/>
    <x v="3"/>
    <n v="194.65309740000001"/>
    <n v="8.1105457249999997"/>
    <s v="Stores"/>
  </r>
  <r>
    <n v="2362"/>
    <s v="Hogan"/>
    <s v="Guillermo"/>
    <x v="2343"/>
    <x v="1"/>
    <x v="22"/>
    <x v="16"/>
    <x v="15"/>
    <x v="16"/>
    <x v="0"/>
    <x v="1"/>
    <n v="40.705041919999999"/>
    <x v="1"/>
    <x v="1"/>
    <x v="2331"/>
    <x v="1"/>
    <x v="2"/>
    <n v="50.162815979999998"/>
    <n v="2.0901173324999998"/>
    <s v="Stores"/>
  </r>
  <r>
    <n v="2363"/>
    <s v="Bergen"/>
    <s v="Joseph"/>
    <x v="2344"/>
    <x v="1"/>
    <x v="0"/>
    <x v="45"/>
    <x v="19"/>
    <x v="0"/>
    <x v="0"/>
    <x v="1"/>
    <n v="41.820187939999997"/>
    <x v="1"/>
    <x v="1"/>
    <x v="2332"/>
    <x v="1"/>
    <x v="0"/>
    <n v="20.51021197"/>
    <n v="0.85459216541666672"/>
    <s v="Stores"/>
  </r>
  <r>
    <n v="2364"/>
    <s v="Boynton"/>
    <s v="Sherri"/>
    <x v="2345"/>
    <x v="0"/>
    <x v="14"/>
    <x v="16"/>
    <x v="15"/>
    <x v="11"/>
    <x v="0"/>
    <x v="0"/>
    <n v="36.715121770000003"/>
    <x v="0"/>
    <x v="1"/>
    <x v="2333"/>
    <x v="1"/>
    <x v="0"/>
    <n v="24.470781110000001"/>
    <n v="1.0196158795833334"/>
    <s v="Stores"/>
  </r>
  <r>
    <n v="2365"/>
    <s v="Phillips"/>
    <s v="Cassandra"/>
    <x v="2346"/>
    <x v="0"/>
    <x v="222"/>
    <x v="16"/>
    <x v="15"/>
    <x v="11"/>
    <x v="0"/>
    <x v="1"/>
    <n v="41.341637290000001"/>
    <x v="1"/>
    <x v="1"/>
    <x v="2334"/>
    <x v="1"/>
    <x v="1"/>
    <n v="110.8983672"/>
    <n v="4.6207653000000004"/>
    <s v="Stores"/>
  </r>
  <r>
    <n v="2366"/>
    <s v="Rosado"/>
    <s v="Mary"/>
    <x v="2347"/>
    <x v="0"/>
    <x v="5"/>
    <x v="13"/>
    <x v="12"/>
    <x v="5"/>
    <x v="0"/>
    <x v="4"/>
    <n v="29.483864730000001"/>
    <x v="4"/>
    <x v="1"/>
    <x v="2335"/>
    <x v="1"/>
    <x v="0"/>
    <n v="0"/>
    <n v="0"/>
    <s v="Stores"/>
  </r>
  <r>
    <n v="2367"/>
    <s v="Bowman"/>
    <s v="Paulette"/>
    <x v="2348"/>
    <x v="0"/>
    <x v="5"/>
    <x v="13"/>
    <x v="12"/>
    <x v="5"/>
    <x v="0"/>
    <x v="1"/>
    <n v="48.913030810000002"/>
    <x v="1"/>
    <x v="1"/>
    <x v="2336"/>
    <x v="1"/>
    <x v="4"/>
    <n v="132.05609759999999"/>
    <n v="5.5023373999999992"/>
    <s v="Stores"/>
  </r>
  <r>
    <n v="2368"/>
    <s v="Mabe"/>
    <s v="Diane"/>
    <x v="2349"/>
    <x v="0"/>
    <x v="13"/>
    <x v="16"/>
    <x v="15"/>
    <x v="10"/>
    <x v="0"/>
    <x v="1"/>
    <n v="40.196955180000003"/>
    <x v="1"/>
    <x v="1"/>
    <x v="2337"/>
    <x v="1"/>
    <x v="2"/>
    <n v="43.999826120000002"/>
    <n v="1.8333260883333333"/>
    <s v="Stores"/>
  </r>
  <r>
    <n v="2369"/>
    <s v="Phelps"/>
    <s v="Donald"/>
    <x v="2350"/>
    <x v="1"/>
    <x v="30"/>
    <x v="16"/>
    <x v="15"/>
    <x v="20"/>
    <x v="0"/>
    <x v="0"/>
    <n v="38.669496909999999"/>
    <x v="0"/>
    <x v="0"/>
    <x v="2338"/>
    <x v="0"/>
    <x v="0"/>
    <n v="26.157671929999999"/>
    <n v="1.0899029970833334"/>
    <s v="Stores"/>
  </r>
  <r>
    <n v="2370"/>
    <s v="Garrett"/>
    <s v="Stephanie"/>
    <x v="2351"/>
    <x v="0"/>
    <x v="60"/>
    <x v="16"/>
    <x v="15"/>
    <x v="27"/>
    <x v="0"/>
    <x v="1"/>
    <n v="40.965211250000003"/>
    <x v="1"/>
    <x v="1"/>
    <x v="2339"/>
    <x v="1"/>
    <x v="2"/>
    <n v="68.689312830000006"/>
    <n v="2.8620547012500004"/>
    <s v="Stores"/>
  </r>
  <r>
    <n v="2371"/>
    <s v="Vanwagenen"/>
    <s v="James"/>
    <x v="2352"/>
    <x v="1"/>
    <x v="5"/>
    <x v="13"/>
    <x v="12"/>
    <x v="5"/>
    <x v="0"/>
    <x v="0"/>
    <n v="34.755915969999997"/>
    <x v="0"/>
    <x v="1"/>
    <x v="2340"/>
    <x v="1"/>
    <x v="2"/>
    <n v="58.895284169999996"/>
    <n v="2.4539701737499997"/>
    <s v="Stores"/>
  </r>
  <r>
    <n v="2372"/>
    <s v="Holmes"/>
    <s v="Gladys"/>
    <x v="2353"/>
    <x v="0"/>
    <x v="106"/>
    <x v="16"/>
    <x v="15"/>
    <x v="13"/>
    <x v="0"/>
    <x v="1"/>
    <n v="41.450509969999999"/>
    <x v="1"/>
    <x v="1"/>
    <x v="2341"/>
    <x v="1"/>
    <x v="0"/>
    <n v="0"/>
    <n v="0"/>
    <s v="Stores"/>
  </r>
  <r>
    <n v="2373"/>
    <s v="Geist"/>
    <s v="Jennifer"/>
    <x v="2354"/>
    <x v="0"/>
    <x v="5"/>
    <x v="13"/>
    <x v="12"/>
    <x v="5"/>
    <x v="0"/>
    <x v="1"/>
    <n v="44.285772710000003"/>
    <x v="1"/>
    <x v="1"/>
    <x v="2342"/>
    <x v="1"/>
    <x v="0"/>
    <n v="39.026431879999997"/>
    <n v="1.626101328333333"/>
    <s v="Stores"/>
  </r>
  <r>
    <n v="2374"/>
    <s v="Rivera"/>
    <s v="Michael"/>
    <x v="2355"/>
    <x v="1"/>
    <x v="27"/>
    <x v="16"/>
    <x v="15"/>
    <x v="19"/>
    <x v="0"/>
    <x v="0"/>
    <n v="38.878281579999999"/>
    <x v="0"/>
    <x v="1"/>
    <x v="2343"/>
    <x v="1"/>
    <x v="2"/>
    <n v="55.236300550000003"/>
    <n v="2.3015125229166671"/>
    <s v="Stores"/>
  </r>
  <r>
    <n v="2375"/>
    <s v="Taylor"/>
    <s v="Charles"/>
    <x v="2356"/>
    <x v="1"/>
    <x v="3"/>
    <x v="16"/>
    <x v="15"/>
    <x v="3"/>
    <x v="0"/>
    <x v="0"/>
    <n v="37.97857406"/>
    <x v="0"/>
    <x v="1"/>
    <x v="2344"/>
    <x v="1"/>
    <x v="2"/>
    <n v="52.460327460000002"/>
    <n v="2.1858469775000002"/>
    <s v="Stores"/>
  </r>
  <r>
    <n v="2376"/>
    <s v="Leon"/>
    <s v="Courtney"/>
    <x v="2357"/>
    <x v="0"/>
    <x v="12"/>
    <x v="16"/>
    <x v="15"/>
    <x v="9"/>
    <x v="0"/>
    <x v="1"/>
    <n v="46.559319369999997"/>
    <x v="1"/>
    <x v="1"/>
    <x v="2345"/>
    <x v="1"/>
    <x v="2"/>
    <n v="73.410986980000004"/>
    <n v="3.0587911241666665"/>
    <s v="Stores"/>
  </r>
  <r>
    <n v="2377"/>
    <s v="Dunn"/>
    <s v="Marie"/>
    <x v="2358"/>
    <x v="0"/>
    <x v="32"/>
    <x v="16"/>
    <x v="15"/>
    <x v="17"/>
    <x v="0"/>
    <x v="4"/>
    <n v="27.297345190000001"/>
    <x v="4"/>
    <x v="1"/>
    <x v="2346"/>
    <x v="1"/>
    <x v="0"/>
    <n v="34.12260208"/>
    <n v="1.4217750866666667"/>
    <s v="Stores"/>
  </r>
  <r>
    <n v="2378"/>
    <s v="Anthony"/>
    <s v="Mary"/>
    <x v="2359"/>
    <x v="0"/>
    <x v="14"/>
    <x v="16"/>
    <x v="15"/>
    <x v="11"/>
    <x v="0"/>
    <x v="1"/>
    <n v="43.140549389999997"/>
    <x v="1"/>
    <x v="1"/>
    <x v="2347"/>
    <x v="1"/>
    <x v="1"/>
    <n v="84.711459910000002"/>
    <n v="3.529644162916667"/>
    <s v="Stores"/>
  </r>
  <r>
    <n v="2379"/>
    <s v="Poon"/>
    <s v="William"/>
    <x v="2360"/>
    <x v="1"/>
    <x v="8"/>
    <x v="43"/>
    <x v="6"/>
    <x v="8"/>
    <x v="0"/>
    <x v="2"/>
    <n v="54.11208199"/>
    <x v="2"/>
    <x v="1"/>
    <x v="2348"/>
    <x v="1"/>
    <x v="1"/>
    <n v="108.3750014"/>
    <n v="4.5156250583333337"/>
    <s v="Stores"/>
  </r>
  <r>
    <n v="2380"/>
    <s v="Durrett"/>
    <s v="Anthony"/>
    <x v="2361"/>
    <x v="1"/>
    <x v="51"/>
    <x v="13"/>
    <x v="12"/>
    <x v="26"/>
    <x v="0"/>
    <x v="1"/>
    <n v="45.812236120000001"/>
    <x v="1"/>
    <x v="1"/>
    <x v="2349"/>
    <x v="1"/>
    <x v="2"/>
    <n v="76.134398399999995"/>
    <n v="3.1722665999999999"/>
    <s v="Stores"/>
  </r>
  <r>
    <n v="2381"/>
    <s v="Ortiz"/>
    <s v="Debrah"/>
    <x v="2362"/>
    <x v="0"/>
    <x v="4"/>
    <x v="16"/>
    <x v="15"/>
    <x v="4"/>
    <x v="0"/>
    <x v="5"/>
    <n v="62.718397209999999"/>
    <x v="5"/>
    <x v="1"/>
    <x v="2350"/>
    <x v="1"/>
    <x v="5"/>
    <n v="206.01698759999999"/>
    <n v="8.5840411499999991"/>
    <s v="Stores"/>
  </r>
  <r>
    <n v="2382"/>
    <s v="Sutton"/>
    <s v="Christena"/>
    <x v="2363"/>
    <x v="0"/>
    <x v="5"/>
    <x v="13"/>
    <x v="12"/>
    <x v="5"/>
    <x v="0"/>
    <x v="1"/>
    <n v="41.783833010000002"/>
    <x v="1"/>
    <x v="1"/>
    <x v="2351"/>
    <x v="1"/>
    <x v="2"/>
    <n v="40.989417400000001"/>
    <n v="1.7078923916666668"/>
    <s v="Stores"/>
  </r>
  <r>
    <n v="2383"/>
    <s v="Yamaguchi"/>
    <s v="John"/>
    <x v="2364"/>
    <x v="1"/>
    <x v="3"/>
    <x v="16"/>
    <x v="15"/>
    <x v="3"/>
    <x v="0"/>
    <x v="2"/>
    <n v="53.741584320000001"/>
    <x v="2"/>
    <x v="1"/>
    <x v="2352"/>
    <x v="1"/>
    <x v="1"/>
    <n v="91.498713789999996"/>
    <n v="3.8124464079166662"/>
    <s v="Stores"/>
  </r>
  <r>
    <n v="2384"/>
    <s v="McElrath"/>
    <s v="Louella"/>
    <x v="2365"/>
    <x v="0"/>
    <x v="15"/>
    <x v="16"/>
    <x v="15"/>
    <x v="10"/>
    <x v="0"/>
    <x v="4"/>
    <n v="28.427426570000002"/>
    <x v="4"/>
    <x v="0"/>
    <x v="2353"/>
    <x v="0"/>
    <x v="0"/>
    <n v="0"/>
    <n v="0"/>
    <s v="Stores"/>
  </r>
  <r>
    <n v="2385"/>
    <s v="Rehm"/>
    <s v="Sherry"/>
    <x v="2366"/>
    <x v="0"/>
    <x v="3"/>
    <x v="16"/>
    <x v="15"/>
    <x v="3"/>
    <x v="0"/>
    <x v="3"/>
    <n v="18.370741800000001"/>
    <x v="3"/>
    <x v="1"/>
    <x v="2354"/>
    <x v="1"/>
    <x v="0"/>
    <n v="0"/>
    <n v="0"/>
    <s v="Stores"/>
  </r>
  <r>
    <n v="2386"/>
    <s v="Johnson"/>
    <s v="Mary"/>
    <x v="2367"/>
    <x v="0"/>
    <x v="4"/>
    <x v="16"/>
    <x v="15"/>
    <x v="4"/>
    <x v="0"/>
    <x v="3"/>
    <n v="18.940939310000001"/>
    <x v="3"/>
    <x v="1"/>
    <x v="2355"/>
    <x v="1"/>
    <x v="0"/>
    <n v="0"/>
    <n v="0"/>
    <s v="Stores"/>
  </r>
  <r>
    <n v="2387"/>
    <s v="Brewer"/>
    <s v="Jenny"/>
    <x v="2368"/>
    <x v="0"/>
    <x v="76"/>
    <x v="16"/>
    <x v="15"/>
    <x v="1"/>
    <x v="0"/>
    <x v="1"/>
    <n v="44.284491879999997"/>
    <x v="1"/>
    <x v="1"/>
    <x v="2356"/>
    <x v="1"/>
    <x v="4"/>
    <n v="122.5904415"/>
    <n v="5.1079350625000002"/>
    <s v="Stores"/>
  </r>
  <r>
    <n v="2388"/>
    <s v="Johnson"/>
    <s v="Victoria"/>
    <x v="2369"/>
    <x v="0"/>
    <x v="4"/>
    <x v="16"/>
    <x v="15"/>
    <x v="4"/>
    <x v="0"/>
    <x v="1"/>
    <n v="43.056558729999999"/>
    <x v="1"/>
    <x v="0"/>
    <x v="2357"/>
    <x v="0"/>
    <x v="2"/>
    <n v="63.087596169999998"/>
    <n v="2.6286498404166667"/>
    <s v="Stores"/>
  </r>
  <r>
    <n v="2389"/>
    <s v="Wilson"/>
    <s v="Jason"/>
    <x v="2370"/>
    <x v="1"/>
    <x v="3"/>
    <x v="16"/>
    <x v="15"/>
    <x v="3"/>
    <x v="0"/>
    <x v="0"/>
    <n v="36.22980432"/>
    <x v="0"/>
    <x v="1"/>
    <x v="2358"/>
    <x v="1"/>
    <x v="0"/>
    <n v="3.8501797130000002"/>
    <n v="0.16042415470833335"/>
    <s v="Stores"/>
  </r>
  <r>
    <n v="2390"/>
    <s v="Mounce"/>
    <s v="Barbara"/>
    <x v="2371"/>
    <x v="0"/>
    <x v="63"/>
    <x v="16"/>
    <x v="15"/>
    <x v="29"/>
    <x v="0"/>
    <x v="0"/>
    <n v="39.45656142"/>
    <x v="0"/>
    <x v="1"/>
    <x v="2359"/>
    <x v="1"/>
    <x v="1"/>
    <n v="92.415467809999996"/>
    <n v="3.8506444920833327"/>
    <s v="Stores"/>
  </r>
  <r>
    <n v="2391"/>
    <s v="Ford"/>
    <s v="Virginia"/>
    <x v="2372"/>
    <x v="0"/>
    <x v="3"/>
    <x v="16"/>
    <x v="15"/>
    <x v="3"/>
    <x v="0"/>
    <x v="1"/>
    <n v="48.966310059999998"/>
    <x v="1"/>
    <x v="1"/>
    <x v="2360"/>
    <x v="1"/>
    <x v="2"/>
    <n v="52.108448340000002"/>
    <n v="2.1711853474999998"/>
    <s v="Stores"/>
  </r>
  <r>
    <n v="2392"/>
    <s v="Wayman"/>
    <s v="Olive"/>
    <x v="2373"/>
    <x v="0"/>
    <x v="4"/>
    <x v="16"/>
    <x v="15"/>
    <x v="4"/>
    <x v="0"/>
    <x v="5"/>
    <n v="65.199020050000001"/>
    <x v="5"/>
    <x v="1"/>
    <x v="2361"/>
    <x v="1"/>
    <x v="5"/>
    <n v="222.6797766"/>
    <n v="9.2783240249999999"/>
    <s v="Stores"/>
  </r>
  <r>
    <n v="2393"/>
    <s v="Smith"/>
    <s v="Jewell"/>
    <x v="2374"/>
    <x v="0"/>
    <x v="2"/>
    <x v="16"/>
    <x v="15"/>
    <x v="2"/>
    <x v="0"/>
    <x v="1"/>
    <n v="43.399359240000003"/>
    <x v="1"/>
    <x v="1"/>
    <x v="2362"/>
    <x v="1"/>
    <x v="1"/>
    <n v="80.285815060000004"/>
    <n v="3.3452422941666669"/>
    <s v="Stores"/>
  </r>
  <r>
    <n v="2394"/>
    <s v="Lopez"/>
    <s v="Barbara"/>
    <x v="2375"/>
    <x v="0"/>
    <x v="4"/>
    <x v="16"/>
    <x v="15"/>
    <x v="4"/>
    <x v="0"/>
    <x v="2"/>
    <n v="54.455705309999999"/>
    <x v="2"/>
    <x v="1"/>
    <x v="2363"/>
    <x v="1"/>
    <x v="4"/>
    <n v="136.7379033"/>
    <n v="5.6974126375000003"/>
    <s v="Stores"/>
  </r>
  <r>
    <n v="2395"/>
    <s v="Young"/>
    <s v="Kathleen"/>
    <x v="2376"/>
    <x v="0"/>
    <x v="3"/>
    <x v="16"/>
    <x v="15"/>
    <x v="3"/>
    <x v="0"/>
    <x v="0"/>
    <n v="32.709160509999997"/>
    <x v="0"/>
    <x v="1"/>
    <x v="2364"/>
    <x v="1"/>
    <x v="0"/>
    <n v="0"/>
    <n v="0"/>
    <s v="Stores"/>
  </r>
  <r>
    <n v="2396"/>
    <s v="Potts"/>
    <s v="Sarah"/>
    <x v="2377"/>
    <x v="0"/>
    <x v="43"/>
    <x v="16"/>
    <x v="15"/>
    <x v="13"/>
    <x v="0"/>
    <x v="4"/>
    <n v="22.321313669999999"/>
    <x v="4"/>
    <x v="1"/>
    <x v="2365"/>
    <x v="1"/>
    <x v="0"/>
    <n v="0"/>
    <n v="0"/>
    <s v="Stores"/>
  </r>
  <r>
    <n v="2397"/>
    <s v="Carter"/>
    <s v="Thomas"/>
    <x v="2378"/>
    <x v="1"/>
    <x v="128"/>
    <x v="16"/>
    <x v="15"/>
    <x v="1"/>
    <x v="0"/>
    <x v="0"/>
    <n v="35.189898739999997"/>
    <x v="0"/>
    <x v="1"/>
    <x v="2366"/>
    <x v="1"/>
    <x v="0"/>
    <n v="32.749819530000003"/>
    <n v="1.3645758137500001"/>
    <s v="Stores"/>
  </r>
  <r>
    <n v="2398"/>
    <s v="Daugherty"/>
    <s v="Bruce"/>
    <x v="2379"/>
    <x v="1"/>
    <x v="0"/>
    <x v="16"/>
    <x v="15"/>
    <x v="0"/>
    <x v="0"/>
    <x v="0"/>
    <n v="39.292236719999998"/>
    <x v="0"/>
    <x v="1"/>
    <x v="2367"/>
    <x v="1"/>
    <x v="0"/>
    <n v="1.8220703060000001"/>
    <n v="7.5919596083333332E-2"/>
    <s v="Stores"/>
  </r>
  <r>
    <n v="2399"/>
    <s v="Calhoun"/>
    <s v="David"/>
    <x v="2380"/>
    <x v="1"/>
    <x v="3"/>
    <x v="16"/>
    <x v="15"/>
    <x v="3"/>
    <x v="0"/>
    <x v="0"/>
    <n v="34.441320189999999"/>
    <x v="0"/>
    <x v="1"/>
    <x v="2368"/>
    <x v="1"/>
    <x v="0"/>
    <n v="0"/>
    <n v="0"/>
    <s v="Stores"/>
  </r>
  <r>
    <n v="2400"/>
    <s v="Glover"/>
    <s v="Madeline"/>
    <x v="2381"/>
    <x v="0"/>
    <x v="7"/>
    <x v="16"/>
    <x v="15"/>
    <x v="7"/>
    <x v="0"/>
    <x v="4"/>
    <n v="23.411391340000002"/>
    <x v="4"/>
    <x v="0"/>
    <x v="2369"/>
    <x v="0"/>
    <x v="0"/>
    <n v="0"/>
    <n v="0"/>
    <s v="Stores"/>
  </r>
  <r>
    <n v="2401"/>
    <s v="Wood"/>
    <s v="William"/>
    <x v="2382"/>
    <x v="1"/>
    <x v="5"/>
    <x v="13"/>
    <x v="12"/>
    <x v="5"/>
    <x v="0"/>
    <x v="1"/>
    <n v="46.87577048"/>
    <x v="1"/>
    <x v="1"/>
    <x v="2370"/>
    <x v="1"/>
    <x v="2"/>
    <n v="59.713862810000002"/>
    <n v="2.4880776170833334"/>
    <s v="Stores"/>
  </r>
  <r>
    <n v="2402"/>
    <s v="Pierce"/>
    <s v="Julio"/>
    <x v="2383"/>
    <x v="1"/>
    <x v="223"/>
    <x v="16"/>
    <x v="15"/>
    <x v="13"/>
    <x v="0"/>
    <x v="4"/>
    <n v="26.558683299999998"/>
    <x v="4"/>
    <x v="1"/>
    <x v="2371"/>
    <x v="1"/>
    <x v="0"/>
    <n v="0"/>
    <n v="0"/>
    <s v="Stores"/>
  </r>
  <r>
    <n v="2403"/>
    <s v="Walden"/>
    <s v="Robert"/>
    <x v="2384"/>
    <x v="1"/>
    <x v="159"/>
    <x v="16"/>
    <x v="15"/>
    <x v="7"/>
    <x v="0"/>
    <x v="0"/>
    <n v="33.001565630000002"/>
    <x v="0"/>
    <x v="1"/>
    <x v="2372"/>
    <x v="1"/>
    <x v="0"/>
    <n v="29.095678889999999"/>
    <n v="1.2123199537499998"/>
    <s v="Stores"/>
  </r>
  <r>
    <n v="2404"/>
    <s v="Lute"/>
    <s v="Mike"/>
    <x v="2385"/>
    <x v="1"/>
    <x v="132"/>
    <x v="16"/>
    <x v="15"/>
    <x v="13"/>
    <x v="0"/>
    <x v="1"/>
    <n v="49.252812560000002"/>
    <x v="1"/>
    <x v="1"/>
    <x v="2373"/>
    <x v="1"/>
    <x v="2"/>
    <n v="64.667124700000002"/>
    <n v="2.6944635291666668"/>
    <s v="Stores"/>
  </r>
  <r>
    <n v="2405"/>
    <s v="Lee"/>
    <s v="Bobby"/>
    <x v="2386"/>
    <x v="1"/>
    <x v="224"/>
    <x v="16"/>
    <x v="15"/>
    <x v="13"/>
    <x v="0"/>
    <x v="0"/>
    <n v="37.056917519999999"/>
    <x v="0"/>
    <x v="1"/>
    <x v="2374"/>
    <x v="1"/>
    <x v="0"/>
    <n v="26.101267180000001"/>
    <n v="1.0875527991666667"/>
    <s v="Stores"/>
  </r>
  <r>
    <n v="2406"/>
    <s v="Avans"/>
    <s v="Tamica"/>
    <x v="2387"/>
    <x v="0"/>
    <x v="80"/>
    <x v="16"/>
    <x v="15"/>
    <x v="7"/>
    <x v="0"/>
    <x v="1"/>
    <n v="40.921336830000001"/>
    <x v="1"/>
    <x v="1"/>
    <x v="2375"/>
    <x v="1"/>
    <x v="2"/>
    <n v="74.148553070000006"/>
    <n v="3.0895230445833337"/>
    <s v="Stores"/>
  </r>
  <r>
    <n v="2407"/>
    <s v="Shelton"/>
    <s v="Alex"/>
    <x v="2388"/>
    <x v="1"/>
    <x v="73"/>
    <x v="16"/>
    <x v="15"/>
    <x v="1"/>
    <x v="0"/>
    <x v="2"/>
    <n v="52.036315940000001"/>
    <x v="2"/>
    <x v="1"/>
    <x v="2376"/>
    <x v="1"/>
    <x v="1"/>
    <n v="103.7638111"/>
    <n v="4.3234921291666666"/>
    <s v="Stores"/>
  </r>
  <r>
    <n v="2408"/>
    <s v="Jimenez"/>
    <s v="Leslie"/>
    <x v="2389"/>
    <x v="1"/>
    <x v="5"/>
    <x v="13"/>
    <x v="12"/>
    <x v="5"/>
    <x v="0"/>
    <x v="1"/>
    <n v="40.596607820000003"/>
    <x v="1"/>
    <x v="1"/>
    <x v="2377"/>
    <x v="1"/>
    <x v="0"/>
    <n v="22.74670944"/>
    <n v="0.94777956000000008"/>
    <s v="Stores"/>
  </r>
  <r>
    <n v="2409"/>
    <s v="Park"/>
    <s v="Shirley"/>
    <x v="2390"/>
    <x v="0"/>
    <x v="5"/>
    <x v="13"/>
    <x v="12"/>
    <x v="5"/>
    <x v="0"/>
    <x v="1"/>
    <n v="47.027960749999998"/>
    <x v="1"/>
    <x v="0"/>
    <x v="2378"/>
    <x v="0"/>
    <x v="1"/>
    <n v="100.0915909"/>
    <n v="4.1704829541666664"/>
    <s v="Stores"/>
  </r>
  <r>
    <n v="2410"/>
    <s v="Bright"/>
    <s v="Elizabeth"/>
    <x v="2391"/>
    <x v="0"/>
    <x v="0"/>
    <x v="45"/>
    <x v="19"/>
    <x v="0"/>
    <x v="0"/>
    <x v="3"/>
    <n v="15.71803076"/>
    <x v="3"/>
    <x v="1"/>
    <x v="2379"/>
    <x v="1"/>
    <x v="0"/>
    <n v="0"/>
    <n v="0"/>
    <s v="Stores"/>
  </r>
  <r>
    <n v="2411"/>
    <s v="Weiss"/>
    <s v="Tasha"/>
    <x v="2392"/>
    <x v="0"/>
    <x v="6"/>
    <x v="13"/>
    <x v="12"/>
    <x v="6"/>
    <x v="0"/>
    <x v="0"/>
    <n v="33.403025909999997"/>
    <x v="0"/>
    <x v="1"/>
    <x v="2380"/>
    <x v="1"/>
    <x v="0"/>
    <n v="38.046544449999999"/>
    <n v="1.5852726854166668"/>
    <s v="Stores"/>
  </r>
  <r>
    <n v="2412"/>
    <s v="White"/>
    <s v="Elvira"/>
    <x v="2393"/>
    <x v="0"/>
    <x v="46"/>
    <x v="13"/>
    <x v="12"/>
    <x v="18"/>
    <x v="0"/>
    <x v="5"/>
    <n v="61.090504699999997"/>
    <x v="5"/>
    <x v="1"/>
    <x v="2381"/>
    <x v="1"/>
    <x v="3"/>
    <n v="196.48923310000001"/>
    <n v="8.1870513791666664"/>
    <s v="Stores"/>
  </r>
  <r>
    <n v="2413"/>
    <s v="Shrewsbury"/>
    <s v="Marvin"/>
    <x v="2394"/>
    <x v="1"/>
    <x v="5"/>
    <x v="13"/>
    <x v="12"/>
    <x v="5"/>
    <x v="0"/>
    <x v="1"/>
    <n v="42.32351345"/>
    <x v="1"/>
    <x v="1"/>
    <x v="2382"/>
    <x v="1"/>
    <x v="0"/>
    <n v="22.510247289999999"/>
    <n v="0.93792697041666662"/>
    <s v="Stores"/>
  </r>
  <r>
    <n v="2414"/>
    <s v="Martin"/>
    <s v="Rickey"/>
    <x v="2395"/>
    <x v="1"/>
    <x v="43"/>
    <x v="16"/>
    <x v="15"/>
    <x v="13"/>
    <x v="0"/>
    <x v="0"/>
    <n v="33.717788949999999"/>
    <x v="0"/>
    <x v="1"/>
    <x v="2383"/>
    <x v="1"/>
    <x v="0"/>
    <n v="0"/>
    <n v="0"/>
    <s v="Stores"/>
  </r>
  <r>
    <n v="2415"/>
    <s v="Pike"/>
    <s v="Bill"/>
    <x v="2396"/>
    <x v="1"/>
    <x v="11"/>
    <x v="16"/>
    <x v="15"/>
    <x v="1"/>
    <x v="0"/>
    <x v="0"/>
    <n v="38.995566160000003"/>
    <x v="0"/>
    <x v="0"/>
    <x v="2384"/>
    <x v="0"/>
    <x v="0"/>
    <n v="11.967001"/>
    <n v="0.49862504166666666"/>
    <s v="Stores"/>
  </r>
  <r>
    <n v="2416"/>
    <s v="Sheppard"/>
    <s v="Tommy"/>
    <x v="2397"/>
    <x v="1"/>
    <x v="2"/>
    <x v="16"/>
    <x v="15"/>
    <x v="2"/>
    <x v="0"/>
    <x v="0"/>
    <n v="31.829822979999999"/>
    <x v="0"/>
    <x v="1"/>
    <x v="2385"/>
    <x v="1"/>
    <x v="2"/>
    <n v="62.521636049999998"/>
    <n v="2.6050681687499999"/>
    <s v="Stores"/>
  </r>
  <r>
    <n v="2417"/>
    <s v="Sanchez"/>
    <s v="Leta"/>
    <x v="2398"/>
    <x v="0"/>
    <x v="139"/>
    <x v="16"/>
    <x v="15"/>
    <x v="34"/>
    <x v="0"/>
    <x v="1"/>
    <n v="41.93051371"/>
    <x v="1"/>
    <x v="1"/>
    <x v="2386"/>
    <x v="1"/>
    <x v="1"/>
    <n v="97.794429960000002"/>
    <n v="4.0747679149999998"/>
    <s v="Stores"/>
  </r>
  <r>
    <n v="2418"/>
    <s v="Powell"/>
    <s v="Carlos"/>
    <x v="2399"/>
    <x v="1"/>
    <x v="20"/>
    <x v="16"/>
    <x v="15"/>
    <x v="14"/>
    <x v="0"/>
    <x v="2"/>
    <n v="53.065863530000001"/>
    <x v="2"/>
    <x v="1"/>
    <x v="2387"/>
    <x v="1"/>
    <x v="1"/>
    <n v="88.5964429"/>
    <n v="3.6915184541666668"/>
    <s v="Stores"/>
  </r>
  <r>
    <n v="2419"/>
    <s v="Leister"/>
    <s v="Doris"/>
    <x v="2400"/>
    <x v="0"/>
    <x v="75"/>
    <x v="13"/>
    <x v="12"/>
    <x v="24"/>
    <x v="0"/>
    <x v="1"/>
    <n v="42.981586460000003"/>
    <x v="1"/>
    <x v="1"/>
    <x v="2388"/>
    <x v="1"/>
    <x v="1"/>
    <n v="82.210697170000003"/>
    <n v="3.4254457154166671"/>
    <s v="Stores"/>
  </r>
  <r>
    <n v="2420"/>
    <s v="Simons"/>
    <s v="William"/>
    <x v="2401"/>
    <x v="1"/>
    <x v="3"/>
    <x v="16"/>
    <x v="15"/>
    <x v="3"/>
    <x v="0"/>
    <x v="2"/>
    <n v="50.189777200000002"/>
    <x v="2"/>
    <x v="0"/>
    <x v="2389"/>
    <x v="0"/>
    <x v="1"/>
    <n v="82.894495829999997"/>
    <n v="3.4539373262499997"/>
    <s v="Stores"/>
  </r>
  <r>
    <n v="2421"/>
    <s v="Polk"/>
    <s v="Linda"/>
    <x v="2402"/>
    <x v="0"/>
    <x v="108"/>
    <x v="16"/>
    <x v="15"/>
    <x v="1"/>
    <x v="0"/>
    <x v="4"/>
    <n v="29.9663185"/>
    <x v="4"/>
    <x v="0"/>
    <x v="2390"/>
    <x v="0"/>
    <x v="0"/>
    <n v="0"/>
    <n v="0"/>
    <s v="Stores"/>
  </r>
  <r>
    <n v="2422"/>
    <s v="Hodge"/>
    <s v="William"/>
    <x v="2403"/>
    <x v="1"/>
    <x v="0"/>
    <x v="45"/>
    <x v="19"/>
    <x v="0"/>
    <x v="0"/>
    <x v="0"/>
    <n v="38.98214857"/>
    <x v="0"/>
    <x v="1"/>
    <x v="2391"/>
    <x v="1"/>
    <x v="0"/>
    <n v="24.711168449999999"/>
    <n v="1.0296320187500001"/>
    <s v="Stores"/>
  </r>
  <r>
    <n v="2423"/>
    <s v="Peltier"/>
    <s v="Ann"/>
    <x v="2404"/>
    <x v="0"/>
    <x v="5"/>
    <x v="13"/>
    <x v="12"/>
    <x v="5"/>
    <x v="0"/>
    <x v="3"/>
    <n v="14.66011273"/>
    <x v="3"/>
    <x v="1"/>
    <x v="2392"/>
    <x v="1"/>
    <x v="0"/>
    <n v="0"/>
    <n v="0"/>
    <s v="Stores"/>
  </r>
  <r>
    <n v="2424"/>
    <s v="Barnes"/>
    <s v="Donald"/>
    <x v="2405"/>
    <x v="1"/>
    <x v="153"/>
    <x v="16"/>
    <x v="15"/>
    <x v="10"/>
    <x v="0"/>
    <x v="2"/>
    <n v="55.460158419999999"/>
    <x v="2"/>
    <x v="1"/>
    <x v="2393"/>
    <x v="1"/>
    <x v="1"/>
    <n v="109.37477269999999"/>
    <n v="4.5572821958333334"/>
    <s v="Stores"/>
  </r>
  <r>
    <n v="2425"/>
    <s v="Aucoin"/>
    <s v="Robin"/>
    <x v="2406"/>
    <x v="0"/>
    <x v="5"/>
    <x v="13"/>
    <x v="12"/>
    <x v="5"/>
    <x v="0"/>
    <x v="0"/>
    <n v="35.302053139999998"/>
    <x v="0"/>
    <x v="1"/>
    <x v="2394"/>
    <x v="1"/>
    <x v="0"/>
    <n v="12.914476499999999"/>
    <n v="0.53810318749999997"/>
    <s v="Stores"/>
  </r>
  <r>
    <n v="2426"/>
    <s v="Taylor"/>
    <s v="Timothy"/>
    <x v="2407"/>
    <x v="1"/>
    <x v="3"/>
    <x v="16"/>
    <x v="15"/>
    <x v="3"/>
    <x v="0"/>
    <x v="2"/>
    <n v="57.416238530000001"/>
    <x v="2"/>
    <x v="1"/>
    <x v="2395"/>
    <x v="1"/>
    <x v="1"/>
    <n v="86.992470049999994"/>
    <n v="3.6246862520833329"/>
    <s v="Stores"/>
  </r>
  <r>
    <n v="2427"/>
    <s v="Arrington"/>
    <s v="Sandra"/>
    <x v="2408"/>
    <x v="0"/>
    <x v="5"/>
    <x v="13"/>
    <x v="12"/>
    <x v="5"/>
    <x v="0"/>
    <x v="1"/>
    <n v="45.670498000000002"/>
    <x v="1"/>
    <x v="1"/>
    <x v="2396"/>
    <x v="1"/>
    <x v="1"/>
    <n v="105.15090840000001"/>
    <n v="4.3812878500000005"/>
    <s v="Stores"/>
  </r>
  <r>
    <n v="2428"/>
    <s v="Shelor"/>
    <s v="Stephanie"/>
    <x v="2409"/>
    <x v="0"/>
    <x v="5"/>
    <x v="13"/>
    <x v="12"/>
    <x v="5"/>
    <x v="0"/>
    <x v="2"/>
    <n v="53.849314190000001"/>
    <x v="2"/>
    <x v="1"/>
    <x v="2397"/>
    <x v="1"/>
    <x v="4"/>
    <n v="152.80146389999999"/>
    <n v="6.3667276624999998"/>
    <s v="Stores"/>
  </r>
  <r>
    <n v="2429"/>
    <s v="Neville"/>
    <s v="Ronald"/>
    <x v="2410"/>
    <x v="1"/>
    <x v="123"/>
    <x v="16"/>
    <x v="15"/>
    <x v="10"/>
    <x v="0"/>
    <x v="3"/>
    <n v="19.566404469999998"/>
    <x v="3"/>
    <x v="1"/>
    <x v="2398"/>
    <x v="1"/>
    <x v="0"/>
    <n v="0"/>
    <n v="0"/>
    <s v="Stores"/>
  </r>
  <r>
    <n v="2430"/>
    <s v="Dumont"/>
    <s v="Robert"/>
    <x v="2411"/>
    <x v="1"/>
    <x v="4"/>
    <x v="16"/>
    <x v="15"/>
    <x v="4"/>
    <x v="0"/>
    <x v="1"/>
    <n v="47.362988010000002"/>
    <x v="1"/>
    <x v="1"/>
    <x v="2399"/>
    <x v="1"/>
    <x v="1"/>
    <n v="90.513870350000005"/>
    <n v="3.7714112645833335"/>
    <s v="Stores"/>
  </r>
  <r>
    <n v="2431"/>
    <s v="Tichenor"/>
    <s v="Wayne"/>
    <x v="2412"/>
    <x v="1"/>
    <x v="218"/>
    <x v="16"/>
    <x v="15"/>
    <x v="19"/>
    <x v="0"/>
    <x v="1"/>
    <n v="40.077620860000003"/>
    <x v="1"/>
    <x v="1"/>
    <x v="2400"/>
    <x v="1"/>
    <x v="2"/>
    <n v="58.87250221"/>
    <n v="2.4530209254166668"/>
    <s v="Stores"/>
  </r>
  <r>
    <n v="2432"/>
    <s v="Loftin"/>
    <s v="James"/>
    <x v="2413"/>
    <x v="1"/>
    <x v="42"/>
    <x v="16"/>
    <x v="15"/>
    <x v="13"/>
    <x v="0"/>
    <x v="1"/>
    <n v="46.938526750000001"/>
    <x v="1"/>
    <x v="1"/>
    <x v="2401"/>
    <x v="1"/>
    <x v="4"/>
    <n v="135.8722271"/>
    <n v="5.6613427958333338"/>
    <s v="Stores"/>
  </r>
  <r>
    <n v="2433"/>
    <s v="Land"/>
    <s v="Brad"/>
    <x v="2414"/>
    <x v="1"/>
    <x v="106"/>
    <x v="16"/>
    <x v="15"/>
    <x v="13"/>
    <x v="0"/>
    <x v="0"/>
    <n v="38.598085609999998"/>
    <x v="0"/>
    <x v="0"/>
    <x v="2402"/>
    <x v="0"/>
    <x v="0"/>
    <n v="4.2527956859999998"/>
    <n v="0.17719982025"/>
    <s v="Stores"/>
  </r>
  <r>
    <n v="2434"/>
    <s v="Mann"/>
    <s v="Delores"/>
    <x v="2415"/>
    <x v="0"/>
    <x v="60"/>
    <x v="16"/>
    <x v="15"/>
    <x v="27"/>
    <x v="0"/>
    <x v="2"/>
    <n v="52.983977580000001"/>
    <x v="2"/>
    <x v="1"/>
    <x v="2403"/>
    <x v="1"/>
    <x v="1"/>
    <n v="102.58517860000001"/>
    <n v="4.2743824416666669"/>
    <s v="Stores"/>
  </r>
  <r>
    <n v="2435"/>
    <s v="Betancourt"/>
    <s v="Frederick"/>
    <x v="2416"/>
    <x v="1"/>
    <x v="126"/>
    <x v="16"/>
    <x v="15"/>
    <x v="10"/>
    <x v="0"/>
    <x v="5"/>
    <n v="60.962453320000002"/>
    <x v="5"/>
    <x v="0"/>
    <x v="2404"/>
    <x v="0"/>
    <x v="1"/>
    <n v="119.4110768"/>
    <n v="4.9754615333333341"/>
    <s v="Stores"/>
  </r>
  <r>
    <n v="2436"/>
    <s v="Gilbert"/>
    <s v="Jerome"/>
    <x v="2417"/>
    <x v="1"/>
    <x v="22"/>
    <x v="16"/>
    <x v="15"/>
    <x v="16"/>
    <x v="0"/>
    <x v="4"/>
    <n v="29.1268861"/>
    <x v="4"/>
    <x v="1"/>
    <x v="2405"/>
    <x v="1"/>
    <x v="0"/>
    <n v="0"/>
    <n v="0"/>
    <s v="Stores"/>
  </r>
  <r>
    <n v="2437"/>
    <s v="Springer"/>
    <s v="James"/>
    <x v="2418"/>
    <x v="1"/>
    <x v="63"/>
    <x v="13"/>
    <x v="12"/>
    <x v="29"/>
    <x v="0"/>
    <x v="5"/>
    <n v="69.971425749999995"/>
    <x v="5"/>
    <x v="1"/>
    <x v="2406"/>
    <x v="1"/>
    <x v="5"/>
    <n v="224.42673600000001"/>
    <n v="9.351113999999999"/>
    <s v="Stores"/>
  </r>
  <r>
    <n v="2438"/>
    <s v="Leroy"/>
    <s v="Stephen"/>
    <x v="2419"/>
    <x v="1"/>
    <x v="6"/>
    <x v="16"/>
    <x v="15"/>
    <x v="6"/>
    <x v="0"/>
    <x v="0"/>
    <n v="34.531240969999999"/>
    <x v="0"/>
    <x v="1"/>
    <x v="2407"/>
    <x v="1"/>
    <x v="0"/>
    <n v="0"/>
    <n v="0"/>
    <s v="Stores"/>
  </r>
  <r>
    <n v="2439"/>
    <s v="Thibodaux"/>
    <s v="Jon"/>
    <x v="2420"/>
    <x v="1"/>
    <x v="5"/>
    <x v="13"/>
    <x v="12"/>
    <x v="5"/>
    <x v="0"/>
    <x v="2"/>
    <n v="50.283049509999998"/>
    <x v="2"/>
    <x v="1"/>
    <x v="2408"/>
    <x v="1"/>
    <x v="1"/>
    <n v="118.81152229999999"/>
    <n v="4.950480095833333"/>
    <s v="Stores"/>
  </r>
  <r>
    <n v="2440"/>
    <s v="Morris"/>
    <s v="Danielle"/>
    <x v="2421"/>
    <x v="0"/>
    <x v="132"/>
    <x v="16"/>
    <x v="15"/>
    <x v="13"/>
    <x v="0"/>
    <x v="0"/>
    <n v="38.83111581"/>
    <x v="0"/>
    <x v="1"/>
    <x v="2409"/>
    <x v="1"/>
    <x v="2"/>
    <n v="49.857620850000004"/>
    <n v="2.0774008687500003"/>
    <s v="Stores"/>
  </r>
  <r>
    <n v="2441"/>
    <s v="Young"/>
    <s v="Freda"/>
    <x v="2422"/>
    <x v="0"/>
    <x v="13"/>
    <x v="16"/>
    <x v="15"/>
    <x v="10"/>
    <x v="0"/>
    <x v="0"/>
    <n v="35.270303560000002"/>
    <x v="0"/>
    <x v="1"/>
    <x v="2410"/>
    <x v="1"/>
    <x v="0"/>
    <n v="17.396175410000001"/>
    <n v="0.72484064208333343"/>
    <s v="Stores"/>
  </r>
  <r>
    <n v="2442"/>
    <s v="Sturdivant"/>
    <s v="Howard"/>
    <x v="2423"/>
    <x v="1"/>
    <x v="225"/>
    <x v="27"/>
    <x v="15"/>
    <x v="37"/>
    <x v="0"/>
    <x v="0"/>
    <n v="30.40369244"/>
    <x v="0"/>
    <x v="0"/>
    <x v="2411"/>
    <x v="0"/>
    <x v="0"/>
    <n v="0"/>
    <n v="0"/>
    <s v="Stores"/>
  </r>
  <r>
    <n v="2443"/>
    <s v="Gomez"/>
    <s v="Francisco"/>
    <x v="2424"/>
    <x v="1"/>
    <x v="226"/>
    <x v="16"/>
    <x v="15"/>
    <x v="20"/>
    <x v="0"/>
    <x v="1"/>
    <n v="48.590940949999997"/>
    <x v="1"/>
    <x v="0"/>
    <x v="2412"/>
    <x v="0"/>
    <x v="1"/>
    <n v="106.5923521"/>
    <n v="4.4413480041666666"/>
    <s v="Stores"/>
  </r>
  <r>
    <n v="2444"/>
    <s v="Worden"/>
    <s v="John"/>
    <x v="2425"/>
    <x v="1"/>
    <x v="2"/>
    <x v="16"/>
    <x v="15"/>
    <x v="2"/>
    <x v="0"/>
    <x v="1"/>
    <n v="40.194920490000001"/>
    <x v="1"/>
    <x v="1"/>
    <x v="2413"/>
    <x v="1"/>
    <x v="2"/>
    <n v="62.155690960000001"/>
    <n v="2.5898204566666667"/>
    <s v="Stores"/>
  </r>
  <r>
    <n v="2445"/>
    <s v="Romero"/>
    <s v="Scott"/>
    <x v="2426"/>
    <x v="1"/>
    <x v="5"/>
    <x v="13"/>
    <x v="12"/>
    <x v="5"/>
    <x v="0"/>
    <x v="4"/>
    <n v="26.57809159"/>
    <x v="4"/>
    <x v="1"/>
    <x v="2414"/>
    <x v="1"/>
    <x v="0"/>
    <n v="0"/>
    <n v="0"/>
    <s v="Stores"/>
  </r>
  <r>
    <n v="2446"/>
    <s v="Harris"/>
    <s v="Lois"/>
    <x v="2427"/>
    <x v="0"/>
    <x v="5"/>
    <x v="13"/>
    <x v="12"/>
    <x v="5"/>
    <x v="0"/>
    <x v="2"/>
    <n v="52.095296449999999"/>
    <x v="2"/>
    <x v="0"/>
    <x v="2415"/>
    <x v="0"/>
    <x v="1"/>
    <n v="86.353612909999995"/>
    <n v="3.5980672045833333"/>
    <s v="Stores"/>
  </r>
  <r>
    <n v="2447"/>
    <s v="Studley"/>
    <s v="Ben"/>
    <x v="2428"/>
    <x v="1"/>
    <x v="101"/>
    <x v="16"/>
    <x v="15"/>
    <x v="19"/>
    <x v="0"/>
    <x v="1"/>
    <n v="48.869678749999999"/>
    <x v="1"/>
    <x v="1"/>
    <x v="2416"/>
    <x v="1"/>
    <x v="1"/>
    <n v="93.937224839999999"/>
    <n v="3.914051035"/>
    <s v="Stores"/>
  </r>
  <r>
    <n v="2448"/>
    <s v="Cooper"/>
    <s v="Charles"/>
    <x v="2429"/>
    <x v="1"/>
    <x v="23"/>
    <x v="16"/>
    <x v="15"/>
    <x v="17"/>
    <x v="0"/>
    <x v="0"/>
    <n v="34.028768159999998"/>
    <x v="0"/>
    <x v="1"/>
    <x v="2417"/>
    <x v="1"/>
    <x v="0"/>
    <n v="0"/>
    <n v="0"/>
    <s v="Stores"/>
  </r>
  <r>
    <n v="2449"/>
    <s v="Waltz"/>
    <s v="Eileen"/>
    <x v="2430"/>
    <x v="0"/>
    <x v="2"/>
    <x v="16"/>
    <x v="15"/>
    <x v="2"/>
    <x v="0"/>
    <x v="2"/>
    <n v="54.51277924"/>
    <x v="2"/>
    <x v="0"/>
    <x v="2418"/>
    <x v="0"/>
    <x v="1"/>
    <n v="114.20691100000001"/>
    <n v="4.7586212916666675"/>
    <s v="Stores"/>
  </r>
  <r>
    <n v="2450"/>
    <s v="Alonso"/>
    <s v="Christopher"/>
    <x v="2431"/>
    <x v="1"/>
    <x v="43"/>
    <x v="16"/>
    <x v="15"/>
    <x v="13"/>
    <x v="0"/>
    <x v="1"/>
    <n v="42.045848309999997"/>
    <x v="1"/>
    <x v="1"/>
    <x v="2419"/>
    <x v="1"/>
    <x v="2"/>
    <n v="50.246286650000002"/>
    <n v="2.0935952770833333"/>
    <s v="Stores"/>
  </r>
  <r>
    <n v="2451"/>
    <s v="Gonzales"/>
    <s v="Lee"/>
    <x v="2432"/>
    <x v="1"/>
    <x v="0"/>
    <x v="45"/>
    <x v="19"/>
    <x v="0"/>
    <x v="0"/>
    <x v="0"/>
    <n v="34.70078547"/>
    <x v="0"/>
    <x v="0"/>
    <x v="2420"/>
    <x v="0"/>
    <x v="0"/>
    <n v="32.927181619999999"/>
    <n v="1.3719659008333334"/>
    <s v="Stores"/>
  </r>
  <r>
    <n v="2452"/>
    <s v="Triplett"/>
    <s v="Cheryl"/>
    <x v="2433"/>
    <x v="0"/>
    <x v="4"/>
    <x v="16"/>
    <x v="15"/>
    <x v="4"/>
    <x v="0"/>
    <x v="1"/>
    <n v="47.02059216"/>
    <x v="1"/>
    <x v="1"/>
    <x v="2421"/>
    <x v="1"/>
    <x v="1"/>
    <n v="114.6352878"/>
    <n v="4.776470325"/>
    <s v="Stores"/>
  </r>
  <r>
    <n v="2453"/>
    <s v="Smith"/>
    <s v="Janet"/>
    <x v="2434"/>
    <x v="0"/>
    <x v="139"/>
    <x v="45"/>
    <x v="19"/>
    <x v="34"/>
    <x v="0"/>
    <x v="0"/>
    <n v="31.08497307"/>
    <x v="0"/>
    <x v="0"/>
    <x v="2422"/>
    <x v="0"/>
    <x v="0"/>
    <n v="0"/>
    <n v="0"/>
    <s v="Stores"/>
  </r>
  <r>
    <n v="2454"/>
    <s v="Soria"/>
    <s v="Mark"/>
    <x v="2435"/>
    <x v="1"/>
    <x v="49"/>
    <x v="16"/>
    <x v="15"/>
    <x v="12"/>
    <x v="0"/>
    <x v="1"/>
    <n v="41.234974649999998"/>
    <x v="1"/>
    <x v="0"/>
    <x v="2423"/>
    <x v="0"/>
    <x v="0"/>
    <n v="31.687232529999999"/>
    <n v="1.3203013554166667"/>
    <s v="Stores"/>
  </r>
  <r>
    <n v="2455"/>
    <s v="Bernier"/>
    <s v="Ruth"/>
    <x v="2436"/>
    <x v="0"/>
    <x v="8"/>
    <x v="16"/>
    <x v="15"/>
    <x v="8"/>
    <x v="0"/>
    <x v="0"/>
    <n v="39.202759239999999"/>
    <x v="0"/>
    <x v="1"/>
    <x v="2424"/>
    <x v="1"/>
    <x v="2"/>
    <n v="48.826081240000001"/>
    <n v="2.0344200516666668"/>
    <s v="Stores"/>
  </r>
  <r>
    <n v="2456"/>
    <s v="Stott"/>
    <s v="Jennifer"/>
    <x v="2437"/>
    <x v="0"/>
    <x v="30"/>
    <x v="16"/>
    <x v="15"/>
    <x v="20"/>
    <x v="0"/>
    <x v="1"/>
    <n v="44.562464159999998"/>
    <x v="1"/>
    <x v="1"/>
    <x v="2425"/>
    <x v="1"/>
    <x v="2"/>
    <n v="72.475446309999995"/>
    <n v="3.0198102629166663"/>
    <s v="Stores"/>
  </r>
  <r>
    <n v="2457"/>
    <s v="West"/>
    <s v="Scott"/>
    <x v="2438"/>
    <x v="1"/>
    <x v="0"/>
    <x v="45"/>
    <x v="19"/>
    <x v="0"/>
    <x v="0"/>
    <x v="2"/>
    <n v="54.60797633"/>
    <x v="2"/>
    <x v="1"/>
    <x v="2426"/>
    <x v="1"/>
    <x v="4"/>
    <n v="127.7357751"/>
    <n v="5.3223239624999996"/>
    <s v="Stores"/>
  </r>
  <r>
    <n v="2458"/>
    <s v="Currie"/>
    <s v="Joshua"/>
    <x v="2439"/>
    <x v="1"/>
    <x v="63"/>
    <x v="16"/>
    <x v="15"/>
    <x v="29"/>
    <x v="0"/>
    <x v="1"/>
    <n v="44.33033537"/>
    <x v="1"/>
    <x v="1"/>
    <x v="2427"/>
    <x v="1"/>
    <x v="1"/>
    <n v="105.63066809999999"/>
    <n v="4.4012778374999995"/>
    <s v="Stores"/>
  </r>
  <r>
    <n v="2459"/>
    <s v="Jackson"/>
    <s v="Kenneth"/>
    <x v="2440"/>
    <x v="1"/>
    <x v="3"/>
    <x v="16"/>
    <x v="15"/>
    <x v="3"/>
    <x v="0"/>
    <x v="4"/>
    <n v="21.095544480000001"/>
    <x v="4"/>
    <x v="1"/>
    <x v="2428"/>
    <x v="1"/>
    <x v="0"/>
    <n v="0"/>
    <n v="0"/>
    <s v="Stores"/>
  </r>
  <r>
    <n v="2460"/>
    <s v="Johnson"/>
    <s v="Ronald"/>
    <x v="2441"/>
    <x v="1"/>
    <x v="210"/>
    <x v="13"/>
    <x v="12"/>
    <x v="24"/>
    <x v="0"/>
    <x v="0"/>
    <n v="36.038295159999997"/>
    <x v="0"/>
    <x v="1"/>
    <x v="2429"/>
    <x v="1"/>
    <x v="0"/>
    <n v="21.729180339999999"/>
    <n v="0.90538251416666671"/>
    <s v="Stores"/>
  </r>
  <r>
    <n v="2461"/>
    <s v="Weaver"/>
    <s v="David"/>
    <x v="2442"/>
    <x v="1"/>
    <x v="22"/>
    <x v="16"/>
    <x v="15"/>
    <x v="16"/>
    <x v="0"/>
    <x v="0"/>
    <n v="35.504697589999999"/>
    <x v="0"/>
    <x v="1"/>
    <x v="2430"/>
    <x v="5"/>
    <x v="0"/>
    <n v="12.0490491"/>
    <n v="0.50204371249999991"/>
    <s v="Stores"/>
  </r>
  <r>
    <n v="2462"/>
    <s v="Gary"/>
    <s v="Tristan"/>
    <x v="2443"/>
    <x v="1"/>
    <x v="10"/>
    <x v="16"/>
    <x v="15"/>
    <x v="6"/>
    <x v="0"/>
    <x v="4"/>
    <n v="24.468263910000001"/>
    <x v="4"/>
    <x v="1"/>
    <x v="2431"/>
    <x v="1"/>
    <x v="0"/>
    <n v="0"/>
    <n v="0"/>
    <s v="Stores"/>
  </r>
  <r>
    <n v="2463"/>
    <s v="Carey"/>
    <s v="Pamela"/>
    <x v="2444"/>
    <x v="0"/>
    <x v="13"/>
    <x v="16"/>
    <x v="15"/>
    <x v="10"/>
    <x v="0"/>
    <x v="4"/>
    <n v="26.760954430000002"/>
    <x v="4"/>
    <x v="0"/>
    <x v="2432"/>
    <x v="0"/>
    <x v="0"/>
    <n v="0"/>
    <n v="0"/>
    <s v="Stores"/>
  </r>
  <r>
    <n v="2464"/>
    <s v="Richardson"/>
    <s v="Christin"/>
    <x v="2445"/>
    <x v="0"/>
    <x v="75"/>
    <x v="13"/>
    <x v="12"/>
    <x v="24"/>
    <x v="0"/>
    <x v="0"/>
    <n v="38.843661560000001"/>
    <x v="0"/>
    <x v="1"/>
    <x v="2433"/>
    <x v="1"/>
    <x v="0"/>
    <n v="6.224169925"/>
    <n v="0.25934041354166665"/>
    <s v="Stores"/>
  </r>
  <r>
    <n v="2465"/>
    <s v="McMullen"/>
    <s v="Melvin"/>
    <x v="2446"/>
    <x v="1"/>
    <x v="67"/>
    <x v="13"/>
    <x v="12"/>
    <x v="30"/>
    <x v="0"/>
    <x v="0"/>
    <n v="37.403443189999997"/>
    <x v="0"/>
    <x v="0"/>
    <x v="2434"/>
    <x v="0"/>
    <x v="0"/>
    <n v="25.75855048"/>
    <n v="1.0732729366666667"/>
    <s v="Stores"/>
  </r>
  <r>
    <n v="2466"/>
    <s v="Gonzalez"/>
    <s v="Gladys"/>
    <x v="2447"/>
    <x v="0"/>
    <x v="5"/>
    <x v="13"/>
    <x v="12"/>
    <x v="5"/>
    <x v="0"/>
    <x v="0"/>
    <n v="33.492770440000001"/>
    <x v="0"/>
    <x v="1"/>
    <x v="2435"/>
    <x v="1"/>
    <x v="0"/>
    <n v="35.978021990000002"/>
    <n v="1.4990842495833334"/>
    <s v="Stores"/>
  </r>
  <r>
    <n v="2467"/>
    <s v="Barkley"/>
    <s v="Marie"/>
    <x v="2448"/>
    <x v="0"/>
    <x v="3"/>
    <x v="16"/>
    <x v="15"/>
    <x v="3"/>
    <x v="0"/>
    <x v="1"/>
    <n v="41.590856889999998"/>
    <x v="1"/>
    <x v="1"/>
    <x v="2436"/>
    <x v="1"/>
    <x v="2"/>
    <n v="52.48797021"/>
    <n v="2.1869987587500002"/>
    <s v="Stores"/>
  </r>
  <r>
    <n v="2468"/>
    <s v="Booth"/>
    <s v="Elinor"/>
    <x v="2449"/>
    <x v="0"/>
    <x v="2"/>
    <x v="16"/>
    <x v="15"/>
    <x v="2"/>
    <x v="0"/>
    <x v="0"/>
    <n v="37.943962130000003"/>
    <x v="0"/>
    <x v="0"/>
    <x v="2437"/>
    <x v="0"/>
    <x v="0"/>
    <n v="27.129393759999999"/>
    <n v="1.1303914066666667"/>
    <s v="Stores"/>
  </r>
  <r>
    <n v="2469"/>
    <s v="Dunbar"/>
    <s v="Amanda"/>
    <x v="2450"/>
    <x v="0"/>
    <x v="186"/>
    <x v="16"/>
    <x v="15"/>
    <x v="10"/>
    <x v="0"/>
    <x v="0"/>
    <n v="38.946785869999999"/>
    <x v="0"/>
    <x v="1"/>
    <x v="2438"/>
    <x v="1"/>
    <x v="2"/>
    <n v="56.55315512"/>
    <n v="2.3563814633333333"/>
    <s v="Stores"/>
  </r>
  <r>
    <n v="2470"/>
    <s v="Smith"/>
    <s v="Roscoe"/>
    <x v="2451"/>
    <x v="1"/>
    <x v="3"/>
    <x v="16"/>
    <x v="15"/>
    <x v="3"/>
    <x v="0"/>
    <x v="1"/>
    <n v="40.484683130000001"/>
    <x v="1"/>
    <x v="1"/>
    <x v="2439"/>
    <x v="1"/>
    <x v="2"/>
    <n v="43.602757439999998"/>
    <n v="1.8167815599999997"/>
    <s v="Stores"/>
  </r>
  <r>
    <n v="2471"/>
    <s v="Olson"/>
    <s v="Thomas"/>
    <x v="2452"/>
    <x v="1"/>
    <x v="5"/>
    <x v="13"/>
    <x v="12"/>
    <x v="5"/>
    <x v="0"/>
    <x v="3"/>
    <n v="18.988551730000001"/>
    <x v="3"/>
    <x v="1"/>
    <x v="2440"/>
    <x v="1"/>
    <x v="0"/>
    <n v="0"/>
    <n v="0"/>
    <s v="Stores"/>
  </r>
  <r>
    <n v="2472"/>
    <s v="White"/>
    <s v="Robert"/>
    <x v="2282"/>
    <x v="1"/>
    <x v="5"/>
    <x v="13"/>
    <x v="12"/>
    <x v="5"/>
    <x v="0"/>
    <x v="0"/>
    <n v="32.378996659999999"/>
    <x v="0"/>
    <x v="1"/>
    <x v="2441"/>
    <x v="1"/>
    <x v="0"/>
    <n v="0"/>
    <n v="0"/>
    <s v="Stores"/>
  </r>
  <r>
    <n v="2473"/>
    <s v="Garden"/>
    <s v="Bridget"/>
    <x v="2453"/>
    <x v="0"/>
    <x v="3"/>
    <x v="16"/>
    <x v="15"/>
    <x v="3"/>
    <x v="0"/>
    <x v="2"/>
    <n v="50.815350670000001"/>
    <x v="2"/>
    <x v="1"/>
    <x v="2442"/>
    <x v="1"/>
    <x v="1"/>
    <n v="116.5407271"/>
    <n v="4.8558636291666666"/>
    <s v="Stores"/>
  </r>
  <r>
    <n v="2474"/>
    <s v="Garcia"/>
    <s v="Luis"/>
    <x v="2454"/>
    <x v="1"/>
    <x v="184"/>
    <x v="46"/>
    <x v="20"/>
    <x v="15"/>
    <x v="0"/>
    <x v="1"/>
    <n v="45.113868459999999"/>
    <x v="1"/>
    <x v="1"/>
    <x v="2443"/>
    <x v="1"/>
    <x v="2"/>
    <n v="45.677853460000001"/>
    <n v="1.9032438941666667"/>
    <s v="Stores"/>
  </r>
  <r>
    <n v="2475"/>
    <s v="Cunningham"/>
    <s v="Gladys"/>
    <x v="2455"/>
    <x v="0"/>
    <x v="5"/>
    <x v="13"/>
    <x v="12"/>
    <x v="5"/>
    <x v="0"/>
    <x v="4"/>
    <n v="25.435323369999999"/>
    <x v="4"/>
    <x v="1"/>
    <x v="2444"/>
    <x v="1"/>
    <x v="0"/>
    <n v="33.929389139999998"/>
    <n v="1.4137245474999998"/>
    <s v="Stores"/>
  </r>
  <r>
    <n v="2476"/>
    <s v="Day"/>
    <s v="Gwendolyn"/>
    <x v="2456"/>
    <x v="0"/>
    <x v="3"/>
    <x v="16"/>
    <x v="15"/>
    <x v="3"/>
    <x v="0"/>
    <x v="1"/>
    <n v="46.151007"/>
    <x v="1"/>
    <x v="1"/>
    <x v="2445"/>
    <x v="1"/>
    <x v="1"/>
    <n v="95.24974675"/>
    <n v="3.9687394479166667"/>
    <s v="Stores"/>
  </r>
  <r>
    <n v="2477"/>
    <s v="Oehler"/>
    <s v="Thomas"/>
    <x v="2457"/>
    <x v="1"/>
    <x v="5"/>
    <x v="13"/>
    <x v="12"/>
    <x v="5"/>
    <x v="0"/>
    <x v="0"/>
    <n v="34.831076099999997"/>
    <x v="0"/>
    <x v="1"/>
    <x v="2446"/>
    <x v="1"/>
    <x v="2"/>
    <n v="53.425157689999999"/>
    <n v="2.2260482370833334"/>
    <s v="Stores"/>
  </r>
  <r>
    <n v="2478"/>
    <s v="Lindquist"/>
    <s v="Margaret"/>
    <x v="2458"/>
    <x v="0"/>
    <x v="0"/>
    <x v="16"/>
    <x v="15"/>
    <x v="0"/>
    <x v="0"/>
    <x v="0"/>
    <n v="35.877377060000001"/>
    <x v="0"/>
    <x v="0"/>
    <x v="2447"/>
    <x v="0"/>
    <x v="2"/>
    <n v="72.247848970000007"/>
    <n v="3.0103270404166671"/>
    <s v="Stores"/>
  </r>
  <r>
    <n v="2479"/>
    <s v="Pfeifer"/>
    <s v="Maria"/>
    <x v="2459"/>
    <x v="0"/>
    <x v="20"/>
    <x v="16"/>
    <x v="15"/>
    <x v="14"/>
    <x v="0"/>
    <x v="0"/>
    <n v="37.321907080000003"/>
    <x v="0"/>
    <x v="1"/>
    <x v="2448"/>
    <x v="1"/>
    <x v="2"/>
    <n v="48.962198549999997"/>
    <n v="2.0400916062499999"/>
    <s v="Stores"/>
  </r>
  <r>
    <n v="2480"/>
    <s v="Cantrell"/>
    <s v="Jesse"/>
    <x v="2460"/>
    <x v="1"/>
    <x v="91"/>
    <x v="16"/>
    <x v="15"/>
    <x v="25"/>
    <x v="0"/>
    <x v="1"/>
    <n v="45.005075300000001"/>
    <x v="1"/>
    <x v="1"/>
    <x v="2449"/>
    <x v="1"/>
    <x v="2"/>
    <n v="55.505351009999998"/>
    <n v="2.3127229587499998"/>
    <s v="Stores"/>
  </r>
  <r>
    <n v="2481"/>
    <s v="Acosta"/>
    <s v="Douglas"/>
    <x v="2461"/>
    <x v="1"/>
    <x v="5"/>
    <x v="13"/>
    <x v="12"/>
    <x v="5"/>
    <x v="0"/>
    <x v="1"/>
    <n v="45.748785890000001"/>
    <x v="1"/>
    <x v="1"/>
    <x v="2450"/>
    <x v="1"/>
    <x v="0"/>
    <n v="34.762866150000001"/>
    <n v="1.44845275625"/>
    <s v="Stores"/>
  </r>
  <r>
    <n v="2482"/>
    <s v="Lewis"/>
    <s v="James"/>
    <x v="2462"/>
    <x v="1"/>
    <x v="8"/>
    <x v="16"/>
    <x v="15"/>
    <x v="8"/>
    <x v="0"/>
    <x v="2"/>
    <n v="51.085522670000003"/>
    <x v="2"/>
    <x v="1"/>
    <x v="2451"/>
    <x v="1"/>
    <x v="4"/>
    <n v="131.57375859999999"/>
    <n v="5.4822399416666663"/>
    <s v="Stores"/>
  </r>
  <r>
    <n v="2483"/>
    <s v="Carlton"/>
    <s v="Maria"/>
    <x v="2463"/>
    <x v="0"/>
    <x v="3"/>
    <x v="16"/>
    <x v="15"/>
    <x v="3"/>
    <x v="0"/>
    <x v="2"/>
    <n v="54.795675060000001"/>
    <x v="2"/>
    <x v="1"/>
    <x v="2452"/>
    <x v="1"/>
    <x v="4"/>
    <n v="145.60880839999999"/>
    <n v="6.0670336833333325"/>
    <s v="Stores"/>
  </r>
  <r>
    <n v="2484"/>
    <s v="Cho"/>
    <s v="Shirley"/>
    <x v="2464"/>
    <x v="0"/>
    <x v="35"/>
    <x v="13"/>
    <x v="12"/>
    <x v="6"/>
    <x v="0"/>
    <x v="4"/>
    <n v="29.76410783"/>
    <x v="4"/>
    <x v="1"/>
    <x v="2453"/>
    <x v="1"/>
    <x v="0"/>
    <n v="1.6588033600000001"/>
    <n v="6.9116806666666669E-2"/>
    <s v="Stores"/>
  </r>
  <r>
    <n v="2485"/>
    <s v="Goss"/>
    <s v="James"/>
    <x v="2465"/>
    <x v="1"/>
    <x v="0"/>
    <x v="0"/>
    <x v="0"/>
    <x v="0"/>
    <x v="0"/>
    <x v="4"/>
    <n v="25.625404499999998"/>
    <x v="4"/>
    <x v="1"/>
    <x v="2454"/>
    <x v="1"/>
    <x v="0"/>
    <n v="30.692491629999999"/>
    <n v="1.2788538179166666"/>
    <s v="Stores"/>
  </r>
  <r>
    <n v="2486"/>
    <s v="Brown"/>
    <s v="Ophelia"/>
    <x v="2466"/>
    <x v="0"/>
    <x v="3"/>
    <x v="16"/>
    <x v="15"/>
    <x v="3"/>
    <x v="0"/>
    <x v="1"/>
    <n v="49.299928119999997"/>
    <x v="1"/>
    <x v="1"/>
    <x v="2455"/>
    <x v="1"/>
    <x v="1"/>
    <n v="111.4839822"/>
    <n v="4.6451659249999997"/>
    <s v="Stores"/>
  </r>
  <r>
    <n v="2487"/>
    <s v="Adan"/>
    <s v="Joseph"/>
    <x v="2467"/>
    <x v="1"/>
    <x v="0"/>
    <x v="0"/>
    <x v="0"/>
    <x v="0"/>
    <x v="0"/>
    <x v="0"/>
    <n v="36.366910480000001"/>
    <x v="0"/>
    <x v="1"/>
    <x v="2456"/>
    <x v="1"/>
    <x v="0"/>
    <n v="0.30398007700000002"/>
    <n v="1.2665836541666666E-2"/>
    <s v="Stores"/>
  </r>
  <r>
    <n v="2488"/>
    <s v="Trigg"/>
    <s v="Ernestina"/>
    <x v="2468"/>
    <x v="0"/>
    <x v="102"/>
    <x v="16"/>
    <x v="15"/>
    <x v="7"/>
    <x v="0"/>
    <x v="4"/>
    <n v="25.742757860000001"/>
    <x v="4"/>
    <x v="1"/>
    <x v="2457"/>
    <x v="1"/>
    <x v="0"/>
    <n v="0"/>
    <n v="0"/>
    <s v="Stores"/>
  </r>
  <r>
    <n v="2489"/>
    <s v="Osborne"/>
    <s v="Bobbi"/>
    <x v="2469"/>
    <x v="0"/>
    <x v="22"/>
    <x v="16"/>
    <x v="15"/>
    <x v="16"/>
    <x v="0"/>
    <x v="1"/>
    <n v="43.045055769999998"/>
    <x v="1"/>
    <x v="1"/>
    <x v="2458"/>
    <x v="1"/>
    <x v="1"/>
    <n v="80.272780740000002"/>
    <n v="3.3446991975000002"/>
    <s v="Stores"/>
  </r>
  <r>
    <n v="2490"/>
    <s v="Beasley"/>
    <s v="Neal"/>
    <x v="2470"/>
    <x v="1"/>
    <x v="16"/>
    <x v="13"/>
    <x v="12"/>
    <x v="12"/>
    <x v="0"/>
    <x v="1"/>
    <n v="43.746221499999997"/>
    <x v="1"/>
    <x v="1"/>
    <x v="2459"/>
    <x v="1"/>
    <x v="2"/>
    <n v="56.731970369999999"/>
    <n v="2.3638320987499997"/>
    <s v="Stores"/>
  </r>
  <r>
    <n v="2491"/>
    <s v="Padilla"/>
    <s v="Jessica"/>
    <x v="2471"/>
    <x v="0"/>
    <x v="13"/>
    <x v="16"/>
    <x v="15"/>
    <x v="10"/>
    <x v="0"/>
    <x v="0"/>
    <n v="33.457153810000001"/>
    <x v="0"/>
    <x v="0"/>
    <x v="2460"/>
    <x v="0"/>
    <x v="0"/>
    <n v="18.618037829999999"/>
    <n v="0.77575157624999991"/>
    <s v="Stores"/>
  </r>
  <r>
    <n v="2492"/>
    <s v="Walker"/>
    <s v="John"/>
    <x v="2472"/>
    <x v="1"/>
    <x v="27"/>
    <x v="16"/>
    <x v="15"/>
    <x v="19"/>
    <x v="0"/>
    <x v="2"/>
    <n v="56.348843809999998"/>
    <x v="2"/>
    <x v="1"/>
    <x v="2461"/>
    <x v="1"/>
    <x v="4"/>
    <n v="147.64302989999999"/>
    <n v="6.1517929124999995"/>
    <s v="Stores"/>
  </r>
  <r>
    <n v="2493"/>
    <s v="Arce"/>
    <s v="James"/>
    <x v="2473"/>
    <x v="1"/>
    <x v="102"/>
    <x v="16"/>
    <x v="15"/>
    <x v="7"/>
    <x v="0"/>
    <x v="0"/>
    <n v="35.82328579"/>
    <x v="0"/>
    <x v="1"/>
    <x v="2462"/>
    <x v="1"/>
    <x v="0"/>
    <n v="25.110154080000001"/>
    <n v="1.04625642"/>
    <s v="Stores"/>
  </r>
  <r>
    <n v="2494"/>
    <s v="Ingram"/>
    <s v="Angelina"/>
    <x v="2474"/>
    <x v="0"/>
    <x v="36"/>
    <x v="45"/>
    <x v="19"/>
    <x v="22"/>
    <x v="0"/>
    <x v="1"/>
    <n v="41.253205309999998"/>
    <x v="1"/>
    <x v="1"/>
    <x v="2463"/>
    <x v="1"/>
    <x v="1"/>
    <n v="84.5789616"/>
    <n v="3.5241234000000001"/>
    <s v="Stores"/>
  </r>
  <r>
    <n v="2495"/>
    <s v="Battle"/>
    <s v="Edith"/>
    <x v="2475"/>
    <x v="0"/>
    <x v="5"/>
    <x v="13"/>
    <x v="12"/>
    <x v="5"/>
    <x v="0"/>
    <x v="2"/>
    <n v="52.879292890000002"/>
    <x v="2"/>
    <x v="1"/>
    <x v="2464"/>
    <x v="1"/>
    <x v="4"/>
    <n v="134.13418569999999"/>
    <n v="5.5889244041666659"/>
    <s v="Stores"/>
  </r>
  <r>
    <n v="2496"/>
    <s v="Feeney"/>
    <s v="Jessie"/>
    <x v="2476"/>
    <x v="0"/>
    <x v="41"/>
    <x v="16"/>
    <x v="15"/>
    <x v="23"/>
    <x v="0"/>
    <x v="5"/>
    <n v="62.150041270000003"/>
    <x v="5"/>
    <x v="1"/>
    <x v="2465"/>
    <x v="1"/>
    <x v="3"/>
    <n v="197.03767310000001"/>
    <n v="8.2099030458333342"/>
    <s v="Stores"/>
  </r>
  <r>
    <n v="2497"/>
    <s v="Deason"/>
    <s v="Jesus"/>
    <x v="2477"/>
    <x v="1"/>
    <x v="105"/>
    <x v="16"/>
    <x v="15"/>
    <x v="1"/>
    <x v="0"/>
    <x v="0"/>
    <n v="33.34756273"/>
    <x v="0"/>
    <x v="1"/>
    <x v="2466"/>
    <x v="1"/>
    <x v="0"/>
    <n v="4.9518357770000003"/>
    <n v="0.20632649070833337"/>
    <s v="Stores"/>
  </r>
  <r>
    <n v="2498"/>
    <s v="Freeman"/>
    <s v="Timothy"/>
    <x v="2478"/>
    <x v="1"/>
    <x v="106"/>
    <x v="16"/>
    <x v="15"/>
    <x v="13"/>
    <x v="0"/>
    <x v="1"/>
    <n v="45.329596899999999"/>
    <x v="1"/>
    <x v="1"/>
    <x v="2467"/>
    <x v="1"/>
    <x v="2"/>
    <n v="71.149817279999994"/>
    <n v="2.96457572"/>
    <s v="Stores"/>
  </r>
  <r>
    <n v="2499"/>
    <s v="Medina"/>
    <s v="Ella"/>
    <x v="2479"/>
    <x v="0"/>
    <x v="5"/>
    <x v="13"/>
    <x v="12"/>
    <x v="5"/>
    <x v="0"/>
    <x v="1"/>
    <n v="48.688980870000002"/>
    <x v="1"/>
    <x v="1"/>
    <x v="2468"/>
    <x v="1"/>
    <x v="2"/>
    <n v="69.720789519999997"/>
    <n v="2.9050328966666665"/>
    <s v="Stores"/>
  </r>
  <r>
    <n v="2500"/>
    <s v="Skidmore"/>
    <s v="Shelley"/>
    <x v="2480"/>
    <x v="0"/>
    <x v="91"/>
    <x v="16"/>
    <x v="15"/>
    <x v="25"/>
    <x v="0"/>
    <x v="4"/>
    <n v="28.376060120000002"/>
    <x v="4"/>
    <x v="1"/>
    <x v="2469"/>
    <x v="1"/>
    <x v="0"/>
    <n v="0"/>
    <n v="0"/>
    <s v="Stores"/>
  </r>
  <r>
    <n v="2501"/>
    <s v="Duke"/>
    <s v="Edna"/>
    <x v="2481"/>
    <x v="0"/>
    <x v="27"/>
    <x v="16"/>
    <x v="15"/>
    <x v="19"/>
    <x v="0"/>
    <x v="4"/>
    <n v="27.726354019999999"/>
    <x v="4"/>
    <x v="1"/>
    <x v="2470"/>
    <x v="1"/>
    <x v="0"/>
    <n v="0"/>
    <n v="0"/>
    <s v="Stores"/>
  </r>
  <r>
    <n v="2502"/>
    <s v="Cruz"/>
    <s v="Alfredo"/>
    <x v="2482"/>
    <x v="1"/>
    <x v="5"/>
    <x v="13"/>
    <x v="12"/>
    <x v="5"/>
    <x v="0"/>
    <x v="2"/>
    <n v="55.524458160000002"/>
    <x v="2"/>
    <x v="1"/>
    <x v="2471"/>
    <x v="1"/>
    <x v="4"/>
    <n v="126.5030525"/>
    <n v="5.2709605208333334"/>
    <s v="Stores"/>
  </r>
  <r>
    <n v="2503"/>
    <s v="Leblanc"/>
    <s v="Al"/>
    <x v="2483"/>
    <x v="1"/>
    <x v="3"/>
    <x v="16"/>
    <x v="15"/>
    <x v="3"/>
    <x v="0"/>
    <x v="1"/>
    <n v="47.89620729"/>
    <x v="1"/>
    <x v="1"/>
    <x v="2472"/>
    <x v="1"/>
    <x v="2"/>
    <n v="78.883335259999996"/>
    <n v="3.2868056358333329"/>
    <s v="Stores"/>
  </r>
  <r>
    <n v="2504"/>
    <s v="Chapman"/>
    <s v="Homer"/>
    <x v="2484"/>
    <x v="1"/>
    <x v="13"/>
    <x v="16"/>
    <x v="15"/>
    <x v="10"/>
    <x v="0"/>
    <x v="1"/>
    <n v="44.28549074"/>
    <x v="1"/>
    <x v="0"/>
    <x v="2473"/>
    <x v="0"/>
    <x v="2"/>
    <n v="75.192914540000004"/>
    <n v="3.1330381058333336"/>
    <s v="Stores"/>
  </r>
  <r>
    <n v="2505"/>
    <s v="Smith"/>
    <s v="Lucinda"/>
    <x v="2485"/>
    <x v="0"/>
    <x v="30"/>
    <x v="16"/>
    <x v="15"/>
    <x v="20"/>
    <x v="0"/>
    <x v="0"/>
    <n v="38.904978020000001"/>
    <x v="0"/>
    <x v="1"/>
    <x v="2474"/>
    <x v="1"/>
    <x v="2"/>
    <n v="54.089393469999997"/>
    <n v="2.2537247279166666"/>
    <s v="Stores"/>
  </r>
  <r>
    <n v="2506"/>
    <s v="Green"/>
    <s v="Nichole"/>
    <x v="2486"/>
    <x v="0"/>
    <x v="22"/>
    <x v="16"/>
    <x v="15"/>
    <x v="16"/>
    <x v="0"/>
    <x v="1"/>
    <n v="46.244032750000002"/>
    <x v="1"/>
    <x v="1"/>
    <x v="2475"/>
    <x v="1"/>
    <x v="2"/>
    <n v="60.868213130000001"/>
    <n v="2.5361755470833334"/>
    <s v="Stores"/>
  </r>
  <r>
    <n v="2507"/>
    <s v="Elliot"/>
    <s v="William"/>
    <x v="2487"/>
    <x v="1"/>
    <x v="5"/>
    <x v="13"/>
    <x v="12"/>
    <x v="5"/>
    <x v="0"/>
    <x v="4"/>
    <n v="27.20365391"/>
    <x v="4"/>
    <x v="1"/>
    <x v="2476"/>
    <x v="1"/>
    <x v="0"/>
    <n v="1.4616283640000001"/>
    <n v="6.0901181833333339E-2"/>
    <s v="Stores"/>
  </r>
  <r>
    <n v="2508"/>
    <s v="Hunt"/>
    <s v="Ashely"/>
    <x v="2488"/>
    <x v="0"/>
    <x v="3"/>
    <x v="16"/>
    <x v="15"/>
    <x v="3"/>
    <x v="0"/>
    <x v="0"/>
    <n v="32.409027119999998"/>
    <x v="0"/>
    <x v="1"/>
    <x v="2477"/>
    <x v="1"/>
    <x v="0"/>
    <n v="0"/>
    <n v="0"/>
    <s v="Stores"/>
  </r>
  <r>
    <n v="2509"/>
    <s v="Cuellar"/>
    <s v="Willie"/>
    <x v="2489"/>
    <x v="1"/>
    <x v="0"/>
    <x v="0"/>
    <x v="0"/>
    <x v="0"/>
    <x v="0"/>
    <x v="1"/>
    <n v="43.969619799999997"/>
    <x v="1"/>
    <x v="0"/>
    <x v="2478"/>
    <x v="0"/>
    <x v="2"/>
    <n v="47.176189610000002"/>
    <n v="1.9656745670833333"/>
    <s v="Stores"/>
  </r>
  <r>
    <n v="2510"/>
    <s v="Brown"/>
    <s v="Deandrea"/>
    <x v="2490"/>
    <x v="0"/>
    <x v="40"/>
    <x v="16"/>
    <x v="15"/>
    <x v="20"/>
    <x v="0"/>
    <x v="0"/>
    <n v="38.064263089999997"/>
    <x v="0"/>
    <x v="1"/>
    <x v="2479"/>
    <x v="1"/>
    <x v="1"/>
    <n v="83.285690090000003"/>
    <n v="3.4702370870833334"/>
    <s v="Stores"/>
  </r>
  <r>
    <n v="2511"/>
    <s v="Dengler"/>
    <s v="Irving"/>
    <x v="2491"/>
    <x v="1"/>
    <x v="5"/>
    <x v="13"/>
    <x v="12"/>
    <x v="5"/>
    <x v="0"/>
    <x v="0"/>
    <n v="30.72702554"/>
    <x v="0"/>
    <x v="1"/>
    <x v="2480"/>
    <x v="1"/>
    <x v="0"/>
    <n v="0"/>
    <n v="0"/>
    <s v="Stores"/>
  </r>
  <r>
    <n v="2512"/>
    <s v="Craig"/>
    <s v="Adan"/>
    <x v="2492"/>
    <x v="1"/>
    <x v="192"/>
    <x v="16"/>
    <x v="15"/>
    <x v="7"/>
    <x v="0"/>
    <x v="1"/>
    <n v="43.456498490000001"/>
    <x v="1"/>
    <x v="1"/>
    <x v="2481"/>
    <x v="1"/>
    <x v="2"/>
    <n v="42.107634210000001"/>
    <n v="1.7544847587500001"/>
    <s v="Stores"/>
  </r>
  <r>
    <n v="2513"/>
    <s v="Simmons"/>
    <s v="Darrell"/>
    <x v="2493"/>
    <x v="1"/>
    <x v="5"/>
    <x v="13"/>
    <x v="12"/>
    <x v="5"/>
    <x v="0"/>
    <x v="0"/>
    <n v="37.540562139999999"/>
    <x v="0"/>
    <x v="0"/>
    <x v="2482"/>
    <x v="0"/>
    <x v="2"/>
    <n v="70.918278310000005"/>
    <n v="2.9549282629166669"/>
    <s v="Stores"/>
  </r>
  <r>
    <n v="2514"/>
    <s v="Seltzer"/>
    <s v="Thomas"/>
    <x v="2494"/>
    <x v="1"/>
    <x v="60"/>
    <x v="16"/>
    <x v="15"/>
    <x v="27"/>
    <x v="0"/>
    <x v="1"/>
    <n v="47.791580619999998"/>
    <x v="1"/>
    <x v="1"/>
    <x v="2483"/>
    <x v="1"/>
    <x v="1"/>
    <n v="97.68943865"/>
    <n v="4.0703932770833333"/>
    <s v="Stores"/>
  </r>
  <r>
    <n v="2515"/>
    <s v="Lopez"/>
    <s v="Charles"/>
    <x v="2495"/>
    <x v="1"/>
    <x v="3"/>
    <x v="16"/>
    <x v="15"/>
    <x v="3"/>
    <x v="0"/>
    <x v="2"/>
    <n v="51.16009494"/>
    <x v="2"/>
    <x v="0"/>
    <x v="2484"/>
    <x v="0"/>
    <x v="1"/>
    <n v="113.300241"/>
    <n v="4.7208433750000003"/>
    <s v="Stores"/>
  </r>
  <r>
    <n v="2516"/>
    <s v="Hack"/>
    <s v="Lisa"/>
    <x v="2496"/>
    <x v="0"/>
    <x v="3"/>
    <x v="16"/>
    <x v="15"/>
    <x v="3"/>
    <x v="0"/>
    <x v="1"/>
    <n v="43.730687019999998"/>
    <x v="1"/>
    <x v="0"/>
    <x v="2485"/>
    <x v="0"/>
    <x v="2"/>
    <n v="68.118354629999999"/>
    <n v="2.83826477625"/>
    <s v="Stores"/>
  </r>
  <r>
    <n v="2517"/>
    <s v="Rester"/>
    <s v="Ann"/>
    <x v="2497"/>
    <x v="0"/>
    <x v="104"/>
    <x v="16"/>
    <x v="15"/>
    <x v="17"/>
    <x v="0"/>
    <x v="2"/>
    <n v="51.176526959999997"/>
    <x v="2"/>
    <x v="1"/>
    <x v="2486"/>
    <x v="1"/>
    <x v="4"/>
    <n v="139.9284825"/>
    <n v="5.8303534375000003"/>
    <s v="Stores"/>
  </r>
  <r>
    <n v="2518"/>
    <s v="Shimizu"/>
    <s v="Marilyn"/>
    <x v="2498"/>
    <x v="0"/>
    <x v="32"/>
    <x v="16"/>
    <x v="15"/>
    <x v="17"/>
    <x v="0"/>
    <x v="4"/>
    <n v="27.274216719999998"/>
    <x v="4"/>
    <x v="1"/>
    <x v="2487"/>
    <x v="1"/>
    <x v="0"/>
    <n v="31.263730519999999"/>
    <n v="1.3026554383333333"/>
    <s v="Stores"/>
  </r>
  <r>
    <n v="2519"/>
    <s v="Taylor"/>
    <s v="Nathan"/>
    <x v="2499"/>
    <x v="1"/>
    <x v="13"/>
    <x v="16"/>
    <x v="15"/>
    <x v="10"/>
    <x v="0"/>
    <x v="1"/>
    <n v="42.14981057"/>
    <x v="1"/>
    <x v="1"/>
    <x v="2488"/>
    <x v="1"/>
    <x v="2"/>
    <n v="66.311983519999998"/>
    <n v="2.7629993133333333"/>
    <s v="Stores"/>
  </r>
  <r>
    <n v="2520"/>
    <s v="Davis"/>
    <s v="Danielle"/>
    <x v="503"/>
    <x v="0"/>
    <x v="5"/>
    <x v="13"/>
    <x v="12"/>
    <x v="5"/>
    <x v="0"/>
    <x v="1"/>
    <n v="42.436757819999997"/>
    <x v="1"/>
    <x v="1"/>
    <x v="2489"/>
    <x v="1"/>
    <x v="2"/>
    <n v="67.958999169999998"/>
    <n v="2.8316249654166668"/>
    <s v="Stores"/>
  </r>
  <r>
    <n v="2521"/>
    <s v="Wesley"/>
    <s v="Lanny"/>
    <x v="2500"/>
    <x v="1"/>
    <x v="3"/>
    <x v="16"/>
    <x v="15"/>
    <x v="3"/>
    <x v="0"/>
    <x v="1"/>
    <n v="42.092340190000002"/>
    <x v="1"/>
    <x v="1"/>
    <x v="2490"/>
    <x v="1"/>
    <x v="0"/>
    <n v="21.51625404"/>
    <n v="0.89651058500000003"/>
    <s v="Stores"/>
  </r>
  <r>
    <n v="2522"/>
    <s v="Thompson"/>
    <s v="Sadie"/>
    <x v="2501"/>
    <x v="0"/>
    <x v="76"/>
    <x v="16"/>
    <x v="15"/>
    <x v="1"/>
    <x v="0"/>
    <x v="4"/>
    <n v="28.725358539999998"/>
    <x v="4"/>
    <x v="1"/>
    <x v="2491"/>
    <x v="1"/>
    <x v="0"/>
    <n v="9.8891063369999994"/>
    <n v="0.41204609737499998"/>
    <s v="Stores"/>
  </r>
  <r>
    <n v="2523"/>
    <s v="Tillman"/>
    <s v="John"/>
    <x v="2502"/>
    <x v="1"/>
    <x v="3"/>
    <x v="16"/>
    <x v="15"/>
    <x v="3"/>
    <x v="0"/>
    <x v="1"/>
    <n v="43.817636129999997"/>
    <x v="1"/>
    <x v="1"/>
    <x v="2492"/>
    <x v="1"/>
    <x v="2"/>
    <n v="55.115307919999999"/>
    <n v="2.2964711633333335"/>
    <s v="Stores"/>
  </r>
  <r>
    <n v="2524"/>
    <s v="Jordan"/>
    <s v="Wanda"/>
    <x v="2503"/>
    <x v="0"/>
    <x v="110"/>
    <x v="26"/>
    <x v="17"/>
    <x v="31"/>
    <x v="0"/>
    <x v="1"/>
    <n v="41.93009928"/>
    <x v="1"/>
    <x v="1"/>
    <x v="2493"/>
    <x v="1"/>
    <x v="2"/>
    <n v="78.56144157"/>
    <n v="3.2733933987499997"/>
    <s v="Stores"/>
  </r>
  <r>
    <n v="2525"/>
    <s v="Gates"/>
    <s v="David"/>
    <x v="2504"/>
    <x v="1"/>
    <x v="130"/>
    <x v="16"/>
    <x v="15"/>
    <x v="3"/>
    <x v="0"/>
    <x v="1"/>
    <n v="40.278837379999999"/>
    <x v="1"/>
    <x v="0"/>
    <x v="2494"/>
    <x v="0"/>
    <x v="0"/>
    <n v="21.564173790000002"/>
    <n v="0.89850724125000014"/>
    <s v="Stores"/>
  </r>
  <r>
    <n v="2526"/>
    <s v="Wilson"/>
    <s v="Mary"/>
    <x v="1069"/>
    <x v="0"/>
    <x v="2"/>
    <x v="16"/>
    <x v="15"/>
    <x v="2"/>
    <x v="0"/>
    <x v="0"/>
    <n v="39.863770010000003"/>
    <x v="0"/>
    <x v="1"/>
    <x v="2495"/>
    <x v="1"/>
    <x v="0"/>
    <n v="38.597149969999997"/>
    <n v="1.6082145820833331"/>
    <s v="Stores"/>
  </r>
  <r>
    <n v="2527"/>
    <s v="Patterson"/>
    <s v="Sharon"/>
    <x v="2505"/>
    <x v="0"/>
    <x v="8"/>
    <x v="16"/>
    <x v="15"/>
    <x v="8"/>
    <x v="0"/>
    <x v="0"/>
    <n v="37.96137323"/>
    <x v="0"/>
    <x v="1"/>
    <x v="2496"/>
    <x v="1"/>
    <x v="2"/>
    <n v="51.883288960000002"/>
    <n v="2.1618037066666664"/>
    <s v="Stores"/>
  </r>
  <r>
    <n v="2528"/>
    <s v="Morrell"/>
    <s v="Janice"/>
    <x v="2506"/>
    <x v="0"/>
    <x v="158"/>
    <x v="16"/>
    <x v="15"/>
    <x v="25"/>
    <x v="0"/>
    <x v="0"/>
    <n v="33.99686973"/>
    <x v="0"/>
    <x v="1"/>
    <x v="2497"/>
    <x v="1"/>
    <x v="0"/>
    <n v="32.960641209999999"/>
    <n v="1.3733600504166665"/>
    <s v="Stores"/>
  </r>
  <r>
    <n v="2529"/>
    <s v="Lott"/>
    <s v="Thomas"/>
    <x v="2507"/>
    <x v="1"/>
    <x v="181"/>
    <x v="13"/>
    <x v="12"/>
    <x v="23"/>
    <x v="0"/>
    <x v="2"/>
    <n v="57.407268240000001"/>
    <x v="2"/>
    <x v="0"/>
    <x v="2498"/>
    <x v="0"/>
    <x v="1"/>
    <n v="102.8060145"/>
    <n v="4.2835839375000004"/>
    <s v="Stores"/>
  </r>
  <r>
    <n v="2530"/>
    <s v="Acosta"/>
    <s v="Sherry"/>
    <x v="2508"/>
    <x v="0"/>
    <x v="5"/>
    <x v="13"/>
    <x v="12"/>
    <x v="5"/>
    <x v="0"/>
    <x v="1"/>
    <n v="46.625722760000002"/>
    <x v="1"/>
    <x v="1"/>
    <x v="2499"/>
    <x v="1"/>
    <x v="2"/>
    <n v="56.632768650000003"/>
    <n v="2.3596986937500004"/>
    <s v="Stores"/>
  </r>
  <r>
    <n v="2531"/>
    <s v="McGowan"/>
    <s v="Richard"/>
    <x v="2509"/>
    <x v="1"/>
    <x v="106"/>
    <x v="16"/>
    <x v="15"/>
    <x v="13"/>
    <x v="0"/>
    <x v="4"/>
    <n v="21.029226449999999"/>
    <x v="4"/>
    <x v="1"/>
    <x v="2500"/>
    <x v="1"/>
    <x v="0"/>
    <n v="0"/>
    <n v="0"/>
    <s v="Stores"/>
  </r>
  <r>
    <n v="2532"/>
    <s v="Chestnut"/>
    <s v="Julie"/>
    <x v="2510"/>
    <x v="0"/>
    <x v="30"/>
    <x v="16"/>
    <x v="15"/>
    <x v="20"/>
    <x v="0"/>
    <x v="0"/>
    <n v="31.60046578"/>
    <x v="0"/>
    <x v="1"/>
    <x v="2501"/>
    <x v="1"/>
    <x v="0"/>
    <n v="0"/>
    <n v="0"/>
    <s v="Stores"/>
  </r>
  <r>
    <n v="2533"/>
    <s v="Morgan"/>
    <s v="Richard"/>
    <x v="2511"/>
    <x v="1"/>
    <x v="73"/>
    <x v="16"/>
    <x v="15"/>
    <x v="1"/>
    <x v="0"/>
    <x v="4"/>
    <n v="29.296264539999999"/>
    <x v="4"/>
    <x v="1"/>
    <x v="2502"/>
    <x v="1"/>
    <x v="0"/>
    <n v="0"/>
    <n v="0"/>
    <s v="Stores"/>
  </r>
  <r>
    <n v="2534"/>
    <s v="Dunfee"/>
    <s v="Kenneth"/>
    <x v="2512"/>
    <x v="1"/>
    <x v="5"/>
    <x v="13"/>
    <x v="12"/>
    <x v="5"/>
    <x v="0"/>
    <x v="2"/>
    <n v="55.457531959999997"/>
    <x v="2"/>
    <x v="1"/>
    <x v="2503"/>
    <x v="1"/>
    <x v="1"/>
    <n v="84.764137360000007"/>
    <n v="3.5318390566666671"/>
    <s v="Stores"/>
  </r>
  <r>
    <n v="2535"/>
    <s v="Webster"/>
    <s v="David"/>
    <x v="2513"/>
    <x v="1"/>
    <x v="80"/>
    <x v="16"/>
    <x v="15"/>
    <x v="7"/>
    <x v="0"/>
    <x v="1"/>
    <n v="43.566896589999999"/>
    <x v="1"/>
    <x v="1"/>
    <x v="2504"/>
    <x v="1"/>
    <x v="0"/>
    <n v="38.780758280000001"/>
    <n v="1.6158649283333333"/>
    <s v="Stores"/>
  </r>
  <r>
    <n v="2536"/>
    <s v="Hentz"/>
    <s v="Lisa"/>
    <x v="2514"/>
    <x v="0"/>
    <x v="4"/>
    <x v="16"/>
    <x v="15"/>
    <x v="4"/>
    <x v="0"/>
    <x v="1"/>
    <n v="47.544326929999997"/>
    <x v="1"/>
    <x v="1"/>
    <x v="2505"/>
    <x v="1"/>
    <x v="1"/>
    <n v="81.789982710000004"/>
    <n v="3.4079159462500002"/>
    <s v="Stores"/>
  </r>
  <r>
    <n v="2537"/>
    <s v="Carroll"/>
    <s v="Frances"/>
    <x v="2515"/>
    <x v="0"/>
    <x v="197"/>
    <x v="16"/>
    <x v="15"/>
    <x v="12"/>
    <x v="0"/>
    <x v="0"/>
    <n v="38.951204730000001"/>
    <x v="0"/>
    <x v="1"/>
    <x v="2506"/>
    <x v="1"/>
    <x v="2"/>
    <n v="48.792015990000003"/>
    <n v="2.03300066625"/>
    <s v="Stores"/>
  </r>
  <r>
    <n v="2538"/>
    <s v="Wood"/>
    <s v="Eugene"/>
    <x v="2516"/>
    <x v="1"/>
    <x v="20"/>
    <x v="16"/>
    <x v="15"/>
    <x v="14"/>
    <x v="0"/>
    <x v="0"/>
    <n v="30.750195399999999"/>
    <x v="0"/>
    <x v="1"/>
    <x v="2507"/>
    <x v="1"/>
    <x v="0"/>
    <n v="0"/>
    <n v="0"/>
    <s v="Stores"/>
  </r>
  <r>
    <n v="2539"/>
    <s v="Karst"/>
    <s v="William"/>
    <x v="2517"/>
    <x v="1"/>
    <x v="0"/>
    <x v="0"/>
    <x v="0"/>
    <x v="0"/>
    <x v="0"/>
    <x v="0"/>
    <n v="35.816628590000001"/>
    <x v="0"/>
    <x v="1"/>
    <x v="2508"/>
    <x v="1"/>
    <x v="0"/>
    <n v="12.12585691"/>
    <n v="0.50524403791666672"/>
    <s v="Stores"/>
  </r>
  <r>
    <n v="2540"/>
    <s v="Rother"/>
    <s v="Janie"/>
    <x v="2518"/>
    <x v="0"/>
    <x v="35"/>
    <x v="13"/>
    <x v="12"/>
    <x v="6"/>
    <x v="0"/>
    <x v="0"/>
    <n v="39.224162509999999"/>
    <x v="0"/>
    <x v="1"/>
    <x v="2509"/>
    <x v="1"/>
    <x v="0"/>
    <n v="35.344728889999999"/>
    <n v="1.4726970370833332"/>
    <s v="Stores"/>
  </r>
  <r>
    <n v="2541"/>
    <s v="Beaver"/>
    <s v="Sara"/>
    <x v="2519"/>
    <x v="0"/>
    <x v="75"/>
    <x v="16"/>
    <x v="15"/>
    <x v="24"/>
    <x v="0"/>
    <x v="1"/>
    <n v="48.553069030000003"/>
    <x v="1"/>
    <x v="1"/>
    <x v="2510"/>
    <x v="1"/>
    <x v="2"/>
    <n v="77.397433520000007"/>
    <n v="3.2248930633333335"/>
    <s v="Stores"/>
  </r>
  <r>
    <n v="2542"/>
    <s v="Tolliver"/>
    <s v="Gary"/>
    <x v="2520"/>
    <x v="1"/>
    <x v="81"/>
    <x v="16"/>
    <x v="15"/>
    <x v="3"/>
    <x v="0"/>
    <x v="0"/>
    <n v="33.629199049999997"/>
    <x v="0"/>
    <x v="1"/>
    <x v="2511"/>
    <x v="1"/>
    <x v="0"/>
    <n v="15.49362738"/>
    <n v="0.64556780749999998"/>
    <s v="Stores"/>
  </r>
  <r>
    <n v="2543"/>
    <s v="Gonzales"/>
    <s v="Michael"/>
    <x v="2088"/>
    <x v="1"/>
    <x v="63"/>
    <x v="16"/>
    <x v="15"/>
    <x v="29"/>
    <x v="0"/>
    <x v="1"/>
    <n v="42.197730020000002"/>
    <x v="1"/>
    <x v="1"/>
    <x v="2512"/>
    <x v="1"/>
    <x v="1"/>
    <n v="87.684578079999994"/>
    <n v="3.6535240866666667"/>
    <s v="Stores"/>
  </r>
  <r>
    <n v="2544"/>
    <s v="Rivenburg"/>
    <s v="Ami"/>
    <x v="2521"/>
    <x v="0"/>
    <x v="69"/>
    <x v="16"/>
    <x v="15"/>
    <x v="29"/>
    <x v="0"/>
    <x v="1"/>
    <n v="45.490931689999996"/>
    <x v="1"/>
    <x v="1"/>
    <x v="2513"/>
    <x v="1"/>
    <x v="1"/>
    <n v="88.51000999"/>
    <n v="3.6879170829166665"/>
    <s v="Stores"/>
  </r>
  <r>
    <n v="2545"/>
    <s v="Williamson"/>
    <s v="Ethel"/>
    <x v="2522"/>
    <x v="0"/>
    <x v="5"/>
    <x v="13"/>
    <x v="12"/>
    <x v="5"/>
    <x v="0"/>
    <x v="1"/>
    <n v="46.619583470000002"/>
    <x v="1"/>
    <x v="1"/>
    <x v="2514"/>
    <x v="1"/>
    <x v="2"/>
    <n v="68.619561289999993"/>
    <n v="2.8591483870833332"/>
    <s v="Stores"/>
  </r>
  <r>
    <n v="2546"/>
    <s v="Rooney"/>
    <s v="Lonnie"/>
    <x v="2523"/>
    <x v="1"/>
    <x v="11"/>
    <x v="16"/>
    <x v="15"/>
    <x v="1"/>
    <x v="0"/>
    <x v="1"/>
    <n v="46.876212340000002"/>
    <x v="1"/>
    <x v="1"/>
    <x v="2515"/>
    <x v="1"/>
    <x v="1"/>
    <n v="82.849532249999996"/>
    <n v="3.45206384375"/>
    <s v="Stores"/>
  </r>
  <r>
    <n v="2547"/>
    <s v="Olson"/>
    <s v="Ralph"/>
    <x v="2524"/>
    <x v="1"/>
    <x v="5"/>
    <x v="13"/>
    <x v="12"/>
    <x v="5"/>
    <x v="0"/>
    <x v="0"/>
    <n v="31.647422339999999"/>
    <x v="0"/>
    <x v="1"/>
    <x v="2516"/>
    <x v="1"/>
    <x v="0"/>
    <n v="0"/>
    <n v="0"/>
    <s v="Stores"/>
  </r>
  <r>
    <n v="2548"/>
    <s v="Kaczor"/>
    <s v="Arnita"/>
    <x v="2525"/>
    <x v="0"/>
    <x v="83"/>
    <x v="16"/>
    <x v="15"/>
    <x v="13"/>
    <x v="0"/>
    <x v="0"/>
    <n v="35.123222490000003"/>
    <x v="0"/>
    <x v="1"/>
    <x v="2517"/>
    <x v="1"/>
    <x v="0"/>
    <n v="9.6064176519999993"/>
    <n v="0.40026740216666667"/>
    <s v="Stores"/>
  </r>
  <r>
    <n v="2549"/>
    <s v="Croy"/>
    <s v="Mark"/>
    <x v="2526"/>
    <x v="1"/>
    <x v="105"/>
    <x v="16"/>
    <x v="15"/>
    <x v="1"/>
    <x v="0"/>
    <x v="0"/>
    <n v="38.265311179999998"/>
    <x v="0"/>
    <x v="1"/>
    <x v="2518"/>
    <x v="1"/>
    <x v="0"/>
    <n v="31.507000999999999"/>
    <n v="1.3127917083333334"/>
    <s v="Stores"/>
  </r>
  <r>
    <n v="2550"/>
    <s v="Henderson"/>
    <s v="Joan"/>
    <x v="2527"/>
    <x v="0"/>
    <x v="3"/>
    <x v="16"/>
    <x v="15"/>
    <x v="3"/>
    <x v="0"/>
    <x v="1"/>
    <n v="43.45256681"/>
    <x v="1"/>
    <x v="1"/>
    <x v="2519"/>
    <x v="1"/>
    <x v="2"/>
    <n v="40.419584309999998"/>
    <n v="1.6841493462499999"/>
    <s v="Stores"/>
  </r>
  <r>
    <n v="2551"/>
    <s v="Williams"/>
    <s v="Lucy"/>
    <x v="2528"/>
    <x v="0"/>
    <x v="5"/>
    <x v="13"/>
    <x v="12"/>
    <x v="5"/>
    <x v="0"/>
    <x v="1"/>
    <n v="45.34526323"/>
    <x v="1"/>
    <x v="1"/>
    <x v="2520"/>
    <x v="1"/>
    <x v="1"/>
    <n v="82.424238529999997"/>
    <n v="3.4343432720833333"/>
    <s v="Stores"/>
  </r>
  <r>
    <n v="2552"/>
    <s v="Keaton"/>
    <s v="James"/>
    <x v="2529"/>
    <x v="1"/>
    <x v="111"/>
    <x v="36"/>
    <x v="19"/>
    <x v="32"/>
    <x v="0"/>
    <x v="0"/>
    <n v="39.47992318"/>
    <x v="0"/>
    <x v="1"/>
    <x v="2521"/>
    <x v="1"/>
    <x v="2"/>
    <n v="42.461842390000001"/>
    <n v="1.7692434329166669"/>
    <s v="Stores"/>
  </r>
  <r>
    <n v="2553"/>
    <s v="Prescott"/>
    <s v="Trinh"/>
    <x v="2530"/>
    <x v="0"/>
    <x v="38"/>
    <x v="16"/>
    <x v="15"/>
    <x v="20"/>
    <x v="0"/>
    <x v="2"/>
    <n v="56.732810720000003"/>
    <x v="2"/>
    <x v="1"/>
    <x v="2522"/>
    <x v="1"/>
    <x v="4"/>
    <n v="137.46886190000001"/>
    <n v="5.7278692458333342"/>
    <s v="Stores"/>
  </r>
  <r>
    <n v="2554"/>
    <s v="Cope"/>
    <s v="Charles"/>
    <x v="2531"/>
    <x v="1"/>
    <x v="5"/>
    <x v="13"/>
    <x v="12"/>
    <x v="5"/>
    <x v="0"/>
    <x v="1"/>
    <n v="43.675438669999998"/>
    <x v="1"/>
    <x v="1"/>
    <x v="2523"/>
    <x v="1"/>
    <x v="2"/>
    <n v="57.059457600000002"/>
    <n v="2.3774774000000001"/>
    <s v="Stores"/>
  </r>
  <r>
    <n v="2555"/>
    <s v="Randall"/>
    <s v="Sandra"/>
    <x v="2532"/>
    <x v="0"/>
    <x v="2"/>
    <x v="16"/>
    <x v="15"/>
    <x v="2"/>
    <x v="0"/>
    <x v="0"/>
    <n v="33.394839689999998"/>
    <x v="0"/>
    <x v="0"/>
    <x v="2524"/>
    <x v="0"/>
    <x v="0"/>
    <n v="0"/>
    <n v="0"/>
    <s v="Stores"/>
  </r>
  <r>
    <n v="2556"/>
    <s v="Brown"/>
    <s v="Michelle"/>
    <x v="2533"/>
    <x v="0"/>
    <x v="27"/>
    <x v="16"/>
    <x v="15"/>
    <x v="19"/>
    <x v="0"/>
    <x v="2"/>
    <n v="52.886560250000002"/>
    <x v="2"/>
    <x v="1"/>
    <x v="2525"/>
    <x v="1"/>
    <x v="1"/>
    <n v="95.138773270000002"/>
    <n v="3.9641155529166663"/>
    <s v="Stores"/>
  </r>
  <r>
    <n v="2557"/>
    <s v="Witt"/>
    <s v="Wm"/>
    <x v="2534"/>
    <x v="1"/>
    <x v="121"/>
    <x v="16"/>
    <x v="15"/>
    <x v="1"/>
    <x v="0"/>
    <x v="4"/>
    <n v="25.642567679999999"/>
    <x v="4"/>
    <x v="1"/>
    <x v="2526"/>
    <x v="1"/>
    <x v="0"/>
    <n v="22.4190437"/>
    <n v="0.9341268208333332"/>
    <s v="Stores"/>
  </r>
  <r>
    <n v="2558"/>
    <s v="Lee"/>
    <s v="Jenny"/>
    <x v="2535"/>
    <x v="0"/>
    <x v="22"/>
    <x v="16"/>
    <x v="15"/>
    <x v="16"/>
    <x v="0"/>
    <x v="0"/>
    <n v="35.360967309999999"/>
    <x v="0"/>
    <x v="1"/>
    <x v="2527"/>
    <x v="1"/>
    <x v="0"/>
    <n v="32.015463779999997"/>
    <n v="1.3339776575"/>
    <s v="Stores"/>
  </r>
  <r>
    <n v="2559"/>
    <s v="Fraser"/>
    <s v="Sybil"/>
    <x v="2536"/>
    <x v="0"/>
    <x v="32"/>
    <x v="16"/>
    <x v="15"/>
    <x v="17"/>
    <x v="0"/>
    <x v="1"/>
    <n v="42.805315780000001"/>
    <x v="1"/>
    <x v="1"/>
    <x v="2528"/>
    <x v="1"/>
    <x v="1"/>
    <n v="82.89622473"/>
    <n v="3.4540093637500004"/>
    <s v="Stores"/>
  </r>
  <r>
    <n v="2560"/>
    <s v="Goodwin"/>
    <s v="Richard"/>
    <x v="2537"/>
    <x v="1"/>
    <x v="4"/>
    <x v="16"/>
    <x v="15"/>
    <x v="4"/>
    <x v="0"/>
    <x v="1"/>
    <n v="45.136142139999997"/>
    <x v="1"/>
    <x v="1"/>
    <x v="2529"/>
    <x v="1"/>
    <x v="2"/>
    <n v="71.152813780000002"/>
    <n v="2.9647005741666668"/>
    <s v="Stores"/>
  </r>
  <r>
    <n v="2561"/>
    <s v="Flock"/>
    <s v="Samuel"/>
    <x v="2538"/>
    <x v="1"/>
    <x v="5"/>
    <x v="13"/>
    <x v="12"/>
    <x v="5"/>
    <x v="0"/>
    <x v="2"/>
    <n v="53.404606780000002"/>
    <x v="2"/>
    <x v="1"/>
    <x v="2530"/>
    <x v="1"/>
    <x v="2"/>
    <n v="64.100084440000003"/>
    <n v="2.6708368516666665"/>
    <s v="Stores"/>
  </r>
  <r>
    <n v="2562"/>
    <s v="Chambers"/>
    <s v="Miranda"/>
    <x v="2539"/>
    <x v="0"/>
    <x v="7"/>
    <x v="16"/>
    <x v="15"/>
    <x v="7"/>
    <x v="0"/>
    <x v="1"/>
    <n v="40.373270140000002"/>
    <x v="1"/>
    <x v="1"/>
    <x v="2531"/>
    <x v="1"/>
    <x v="2"/>
    <n v="79.793569009999999"/>
    <n v="3.3247320420833333"/>
    <s v="Stores"/>
  </r>
  <r>
    <n v="2563"/>
    <s v="Madrid"/>
    <s v="Audrey"/>
    <x v="2540"/>
    <x v="0"/>
    <x v="4"/>
    <x v="16"/>
    <x v="15"/>
    <x v="4"/>
    <x v="0"/>
    <x v="2"/>
    <n v="53.955746089999998"/>
    <x v="2"/>
    <x v="1"/>
    <x v="2532"/>
    <x v="1"/>
    <x v="4"/>
    <n v="130.4362428"/>
    <n v="5.4348434499999998"/>
    <s v="Stores"/>
  </r>
  <r>
    <n v="2564"/>
    <s v="Stanley"/>
    <s v="Arthur"/>
    <x v="2541"/>
    <x v="1"/>
    <x v="27"/>
    <x v="16"/>
    <x v="15"/>
    <x v="19"/>
    <x v="0"/>
    <x v="1"/>
    <n v="42.840306669999997"/>
    <x v="1"/>
    <x v="1"/>
    <x v="2533"/>
    <x v="1"/>
    <x v="2"/>
    <n v="73.268894209999999"/>
    <n v="3.0528705920833334"/>
    <s v="Stores"/>
  </r>
  <r>
    <n v="2565"/>
    <s v="Miles"/>
    <s v="Maud"/>
    <x v="2542"/>
    <x v="0"/>
    <x v="5"/>
    <x v="13"/>
    <x v="12"/>
    <x v="5"/>
    <x v="0"/>
    <x v="1"/>
    <n v="46.11157068"/>
    <x v="1"/>
    <x v="1"/>
    <x v="2534"/>
    <x v="1"/>
    <x v="4"/>
    <n v="153.13971140000001"/>
    <n v="6.3808213083333341"/>
    <s v="Stores"/>
  </r>
  <r>
    <n v="2566"/>
    <s v="Green"/>
    <s v="Charles"/>
    <x v="2543"/>
    <x v="1"/>
    <x v="41"/>
    <x v="42"/>
    <x v="20"/>
    <x v="23"/>
    <x v="0"/>
    <x v="0"/>
    <n v="36.751577449999999"/>
    <x v="0"/>
    <x v="1"/>
    <x v="2535"/>
    <x v="1"/>
    <x v="2"/>
    <n v="53.155168510000003"/>
    <n v="2.2147986879166668"/>
    <s v="Stores"/>
  </r>
  <r>
    <n v="2567"/>
    <s v="Renfro"/>
    <s v="Cheryl"/>
    <x v="2544"/>
    <x v="0"/>
    <x v="11"/>
    <x v="16"/>
    <x v="15"/>
    <x v="1"/>
    <x v="0"/>
    <x v="4"/>
    <n v="23.292133239999998"/>
    <x v="4"/>
    <x v="1"/>
    <x v="2536"/>
    <x v="1"/>
    <x v="0"/>
    <n v="0"/>
    <n v="0"/>
    <s v="Stores"/>
  </r>
  <r>
    <n v="2568"/>
    <s v="Emerson"/>
    <s v="Mary"/>
    <x v="2545"/>
    <x v="0"/>
    <x v="1"/>
    <x v="16"/>
    <x v="15"/>
    <x v="1"/>
    <x v="0"/>
    <x v="1"/>
    <n v="41.180826500000002"/>
    <x v="1"/>
    <x v="0"/>
    <x v="2537"/>
    <x v="0"/>
    <x v="2"/>
    <n v="68.092343850000006"/>
    <n v="2.8371809937500005"/>
    <s v="Stores"/>
  </r>
  <r>
    <n v="2569"/>
    <s v="Hayes"/>
    <s v="Wilma"/>
    <x v="2546"/>
    <x v="0"/>
    <x v="5"/>
    <x v="13"/>
    <x v="12"/>
    <x v="5"/>
    <x v="0"/>
    <x v="0"/>
    <n v="31.367308649999998"/>
    <x v="0"/>
    <x v="1"/>
    <x v="2538"/>
    <x v="1"/>
    <x v="0"/>
    <n v="0"/>
    <n v="0"/>
    <s v="Stores"/>
  </r>
  <r>
    <n v="2570"/>
    <s v="Anderson"/>
    <s v="Linda"/>
    <x v="2547"/>
    <x v="0"/>
    <x v="63"/>
    <x v="16"/>
    <x v="15"/>
    <x v="29"/>
    <x v="0"/>
    <x v="1"/>
    <n v="45.874221810000002"/>
    <x v="1"/>
    <x v="1"/>
    <x v="2539"/>
    <x v="1"/>
    <x v="2"/>
    <n v="77.91161975"/>
    <n v="3.2463174895833333"/>
    <s v="Stores"/>
  </r>
  <r>
    <n v="2571"/>
    <s v="Evans"/>
    <s v="Monica"/>
    <x v="2548"/>
    <x v="0"/>
    <x v="16"/>
    <x v="16"/>
    <x v="15"/>
    <x v="12"/>
    <x v="0"/>
    <x v="0"/>
    <n v="34.940791900000001"/>
    <x v="0"/>
    <x v="0"/>
    <x v="2540"/>
    <x v="0"/>
    <x v="0"/>
    <n v="6.6208437279999997"/>
    <n v="0.27586848866666663"/>
    <s v="Stores"/>
  </r>
  <r>
    <n v="2572"/>
    <s v="Woodard"/>
    <s v="Evelynn"/>
    <x v="2549"/>
    <x v="0"/>
    <x v="59"/>
    <x v="16"/>
    <x v="15"/>
    <x v="13"/>
    <x v="0"/>
    <x v="0"/>
    <n v="35.160808209999999"/>
    <x v="0"/>
    <x v="1"/>
    <x v="2541"/>
    <x v="1"/>
    <x v="0"/>
    <n v="9.5586794909999995"/>
    <n v="0.39827831212499992"/>
    <s v="Stores"/>
  </r>
  <r>
    <n v="2573"/>
    <s v="Carter"/>
    <s v="Shane"/>
    <x v="2550"/>
    <x v="1"/>
    <x v="93"/>
    <x v="16"/>
    <x v="15"/>
    <x v="13"/>
    <x v="0"/>
    <x v="4"/>
    <n v="24.546156209999999"/>
    <x v="4"/>
    <x v="1"/>
    <x v="2542"/>
    <x v="1"/>
    <x v="0"/>
    <n v="0"/>
    <n v="0"/>
    <s v="Stores"/>
  </r>
  <r>
    <n v="2574"/>
    <s v="Thomas"/>
    <s v="Eric"/>
    <x v="2551"/>
    <x v="1"/>
    <x v="11"/>
    <x v="16"/>
    <x v="15"/>
    <x v="1"/>
    <x v="0"/>
    <x v="0"/>
    <n v="31.70966628"/>
    <x v="0"/>
    <x v="1"/>
    <x v="2543"/>
    <x v="1"/>
    <x v="2"/>
    <n v="56.817400069999998"/>
    <n v="2.3673916695833332"/>
    <s v="Stores"/>
  </r>
  <r>
    <n v="2575"/>
    <s v="Gonzalez"/>
    <s v="Brandee"/>
    <x v="2552"/>
    <x v="0"/>
    <x v="172"/>
    <x v="16"/>
    <x v="15"/>
    <x v="10"/>
    <x v="0"/>
    <x v="0"/>
    <n v="39.239492839999997"/>
    <x v="0"/>
    <x v="1"/>
    <x v="2544"/>
    <x v="1"/>
    <x v="2"/>
    <n v="71.174470279999994"/>
    <n v="2.9656029283333329"/>
    <s v="Stores"/>
  </r>
  <r>
    <n v="2576"/>
    <s v="Stubbs"/>
    <s v="Jose"/>
    <x v="2553"/>
    <x v="1"/>
    <x v="3"/>
    <x v="16"/>
    <x v="15"/>
    <x v="3"/>
    <x v="0"/>
    <x v="1"/>
    <n v="47.290620969999999"/>
    <x v="1"/>
    <x v="1"/>
    <x v="2545"/>
    <x v="1"/>
    <x v="1"/>
    <n v="91.285973960000007"/>
    <n v="3.8035822483333335"/>
    <s v="Stores"/>
  </r>
  <r>
    <n v="2577"/>
    <s v="Davis"/>
    <s v="Ruby"/>
    <x v="2554"/>
    <x v="0"/>
    <x v="27"/>
    <x v="16"/>
    <x v="15"/>
    <x v="19"/>
    <x v="0"/>
    <x v="0"/>
    <n v="38.458805640000001"/>
    <x v="0"/>
    <x v="0"/>
    <x v="2546"/>
    <x v="0"/>
    <x v="0"/>
    <n v="0"/>
    <n v="0"/>
    <s v="Stores"/>
  </r>
  <r>
    <n v="2578"/>
    <s v="Randell"/>
    <s v="Ellen"/>
    <x v="2555"/>
    <x v="0"/>
    <x v="3"/>
    <x v="16"/>
    <x v="15"/>
    <x v="3"/>
    <x v="0"/>
    <x v="5"/>
    <n v="66.153760340000005"/>
    <x v="5"/>
    <x v="1"/>
    <x v="2547"/>
    <x v="1"/>
    <x v="3"/>
    <n v="170.54342700000001"/>
    <n v="7.1059761250000006"/>
    <s v="Stores"/>
  </r>
  <r>
    <n v="2579"/>
    <s v="Diamond"/>
    <s v="Kathleen"/>
    <x v="2556"/>
    <x v="0"/>
    <x v="2"/>
    <x v="13"/>
    <x v="12"/>
    <x v="2"/>
    <x v="0"/>
    <x v="0"/>
    <n v="37.733486769999999"/>
    <x v="0"/>
    <x v="1"/>
    <x v="2548"/>
    <x v="1"/>
    <x v="2"/>
    <n v="59.638844829999996"/>
    <n v="2.4849518679166667"/>
    <s v="Stores"/>
  </r>
  <r>
    <n v="2580"/>
    <s v="Abbate"/>
    <s v="Laurie"/>
    <x v="2557"/>
    <x v="0"/>
    <x v="5"/>
    <x v="13"/>
    <x v="12"/>
    <x v="5"/>
    <x v="0"/>
    <x v="0"/>
    <n v="39.891883229999998"/>
    <x v="0"/>
    <x v="1"/>
    <x v="2549"/>
    <x v="1"/>
    <x v="2"/>
    <n v="51.527000200000003"/>
    <n v="2.1469583416666671"/>
    <s v="Stores"/>
  </r>
  <r>
    <n v="2581"/>
    <s v="Cobb"/>
    <s v="Christopher"/>
    <x v="2558"/>
    <x v="1"/>
    <x v="22"/>
    <x v="16"/>
    <x v="15"/>
    <x v="16"/>
    <x v="0"/>
    <x v="0"/>
    <n v="34.347494169999997"/>
    <x v="0"/>
    <x v="1"/>
    <x v="2550"/>
    <x v="1"/>
    <x v="0"/>
    <n v="18.812944479999999"/>
    <n v="0.78387268666666654"/>
    <s v="Stores"/>
  </r>
  <r>
    <n v="2582"/>
    <s v="Peet"/>
    <s v="Emory"/>
    <x v="2559"/>
    <x v="1"/>
    <x v="71"/>
    <x v="16"/>
    <x v="15"/>
    <x v="18"/>
    <x v="0"/>
    <x v="4"/>
    <n v="22.514152190000001"/>
    <x v="4"/>
    <x v="1"/>
    <x v="2551"/>
    <x v="1"/>
    <x v="0"/>
    <n v="0"/>
    <n v="0"/>
    <s v="Stores"/>
  </r>
  <r>
    <n v="2583"/>
    <s v="Crowell"/>
    <s v="Daniel"/>
    <x v="2560"/>
    <x v="1"/>
    <x v="5"/>
    <x v="46"/>
    <x v="20"/>
    <x v="5"/>
    <x v="0"/>
    <x v="2"/>
    <n v="54.026933960000001"/>
    <x v="2"/>
    <x v="1"/>
    <x v="2552"/>
    <x v="1"/>
    <x v="4"/>
    <n v="133.16367489999999"/>
    <n v="5.5484864541666665"/>
    <s v="Stores"/>
  </r>
  <r>
    <n v="2584"/>
    <s v="Garrett"/>
    <s v="June"/>
    <x v="2561"/>
    <x v="0"/>
    <x v="23"/>
    <x v="16"/>
    <x v="15"/>
    <x v="17"/>
    <x v="0"/>
    <x v="1"/>
    <n v="46.84458506"/>
    <x v="1"/>
    <x v="0"/>
    <x v="2553"/>
    <x v="0"/>
    <x v="1"/>
    <n v="113.5585217"/>
    <n v="4.731605070833333"/>
    <s v="Stores"/>
  </r>
  <r>
    <n v="2585"/>
    <s v="Rouse"/>
    <s v="Thomas"/>
    <x v="2562"/>
    <x v="1"/>
    <x v="65"/>
    <x v="16"/>
    <x v="15"/>
    <x v="19"/>
    <x v="0"/>
    <x v="1"/>
    <n v="49.565750510000001"/>
    <x v="1"/>
    <x v="1"/>
    <x v="2554"/>
    <x v="1"/>
    <x v="4"/>
    <n v="127.86021289999999"/>
    <n v="5.3275088708333334"/>
    <s v="Stores"/>
  </r>
  <r>
    <n v="2586"/>
    <s v="Williams"/>
    <s v="Charlotte"/>
    <x v="2563"/>
    <x v="0"/>
    <x v="3"/>
    <x v="16"/>
    <x v="15"/>
    <x v="3"/>
    <x v="0"/>
    <x v="0"/>
    <n v="39.780203010000001"/>
    <x v="0"/>
    <x v="1"/>
    <x v="2555"/>
    <x v="1"/>
    <x v="1"/>
    <n v="80.728868899999995"/>
    <n v="3.363702870833333"/>
    <s v="Stores"/>
  </r>
  <r>
    <n v="2587"/>
    <s v="Eudy"/>
    <s v="Gordon"/>
    <x v="2564"/>
    <x v="1"/>
    <x v="32"/>
    <x v="16"/>
    <x v="15"/>
    <x v="17"/>
    <x v="0"/>
    <x v="4"/>
    <n v="26.25249913"/>
    <x v="4"/>
    <x v="1"/>
    <x v="2556"/>
    <x v="1"/>
    <x v="0"/>
    <n v="0"/>
    <n v="0"/>
    <s v="Stores"/>
  </r>
  <r>
    <n v="2588"/>
    <s v="Eppler"/>
    <s v="Kathleen"/>
    <x v="2565"/>
    <x v="0"/>
    <x v="5"/>
    <x v="13"/>
    <x v="12"/>
    <x v="5"/>
    <x v="0"/>
    <x v="2"/>
    <n v="50.494935640000001"/>
    <x v="2"/>
    <x v="1"/>
    <x v="2557"/>
    <x v="1"/>
    <x v="1"/>
    <n v="118.452088"/>
    <n v="4.9355036666666665"/>
    <s v="Stores"/>
  </r>
  <r>
    <n v="2589"/>
    <s v="Cox"/>
    <s v="Willie"/>
    <x v="2566"/>
    <x v="1"/>
    <x v="20"/>
    <x v="16"/>
    <x v="15"/>
    <x v="14"/>
    <x v="0"/>
    <x v="0"/>
    <n v="33.377864109999997"/>
    <x v="0"/>
    <x v="1"/>
    <x v="2558"/>
    <x v="1"/>
    <x v="0"/>
    <n v="24.57007252"/>
    <n v="1.0237530216666666"/>
    <s v="Stores"/>
  </r>
  <r>
    <n v="2590"/>
    <s v="Keller"/>
    <s v="Michael"/>
    <x v="2567"/>
    <x v="1"/>
    <x v="30"/>
    <x v="16"/>
    <x v="15"/>
    <x v="20"/>
    <x v="0"/>
    <x v="1"/>
    <n v="44.224607820000003"/>
    <x v="1"/>
    <x v="1"/>
    <x v="2559"/>
    <x v="1"/>
    <x v="2"/>
    <n v="57.143672309999999"/>
    <n v="2.3809863462499998"/>
    <s v="Stores"/>
  </r>
  <r>
    <n v="2591"/>
    <s v="Blunt"/>
    <s v="Judith"/>
    <x v="2568"/>
    <x v="0"/>
    <x v="5"/>
    <x v="13"/>
    <x v="12"/>
    <x v="5"/>
    <x v="0"/>
    <x v="4"/>
    <n v="21.753848229999999"/>
    <x v="4"/>
    <x v="1"/>
    <x v="2560"/>
    <x v="1"/>
    <x v="0"/>
    <n v="0"/>
    <n v="0"/>
    <s v="Stores"/>
  </r>
  <r>
    <n v="2592"/>
    <s v="Taylor"/>
    <s v="Kent"/>
    <x v="2569"/>
    <x v="1"/>
    <x v="5"/>
    <x v="46"/>
    <x v="20"/>
    <x v="5"/>
    <x v="0"/>
    <x v="0"/>
    <n v="31.11974901"/>
    <x v="0"/>
    <x v="1"/>
    <x v="2561"/>
    <x v="1"/>
    <x v="0"/>
    <n v="0"/>
    <n v="0"/>
    <s v="Stores"/>
  </r>
  <r>
    <n v="2593"/>
    <s v="Morales"/>
    <s v="James"/>
    <x v="2570"/>
    <x v="1"/>
    <x v="4"/>
    <x v="16"/>
    <x v="15"/>
    <x v="4"/>
    <x v="0"/>
    <x v="5"/>
    <n v="61.505886289999999"/>
    <x v="5"/>
    <x v="1"/>
    <x v="2562"/>
    <x v="1"/>
    <x v="4"/>
    <n v="124.25266740000001"/>
    <n v="5.1771944750000003"/>
    <s v="Stores"/>
  </r>
  <r>
    <n v="2594"/>
    <s v="Pyatt"/>
    <s v="Caleb"/>
    <x v="2571"/>
    <x v="1"/>
    <x v="3"/>
    <x v="16"/>
    <x v="15"/>
    <x v="3"/>
    <x v="0"/>
    <x v="4"/>
    <n v="22.88958251"/>
    <x v="4"/>
    <x v="1"/>
    <x v="2563"/>
    <x v="1"/>
    <x v="0"/>
    <n v="0"/>
    <n v="0"/>
    <s v="Stores"/>
  </r>
  <r>
    <n v="2595"/>
    <s v="Brown"/>
    <s v="Matthew"/>
    <x v="2572"/>
    <x v="1"/>
    <x v="4"/>
    <x v="16"/>
    <x v="15"/>
    <x v="4"/>
    <x v="0"/>
    <x v="0"/>
    <n v="38.666870000000003"/>
    <x v="0"/>
    <x v="1"/>
    <x v="2564"/>
    <x v="1"/>
    <x v="0"/>
    <n v="20.419890290000001"/>
    <n v="0.85082876208333347"/>
    <s v="Stores"/>
  </r>
  <r>
    <n v="2596"/>
    <s v="Harvey"/>
    <s v="Daniel"/>
    <x v="2573"/>
    <x v="1"/>
    <x v="63"/>
    <x v="13"/>
    <x v="12"/>
    <x v="29"/>
    <x v="0"/>
    <x v="0"/>
    <n v="32.70001405"/>
    <x v="0"/>
    <x v="1"/>
    <x v="2565"/>
    <x v="1"/>
    <x v="0"/>
    <n v="8.6646710089999992"/>
    <n v="0.36102795870833332"/>
    <s v="Stores"/>
  </r>
  <r>
    <n v="2597"/>
    <s v="Harvey"/>
    <s v="Jana"/>
    <x v="2574"/>
    <x v="0"/>
    <x v="4"/>
    <x v="16"/>
    <x v="15"/>
    <x v="4"/>
    <x v="0"/>
    <x v="1"/>
    <n v="47.684183509999997"/>
    <x v="1"/>
    <x v="1"/>
    <x v="2566"/>
    <x v="1"/>
    <x v="1"/>
    <n v="87.584628570000007"/>
    <n v="3.6493595237500003"/>
    <s v="Stores"/>
  </r>
  <r>
    <n v="2598"/>
    <s v="Smith"/>
    <s v="Cheryl"/>
    <x v="2575"/>
    <x v="0"/>
    <x v="20"/>
    <x v="45"/>
    <x v="19"/>
    <x v="14"/>
    <x v="0"/>
    <x v="1"/>
    <n v="42.766118880000001"/>
    <x v="1"/>
    <x v="1"/>
    <x v="2567"/>
    <x v="1"/>
    <x v="2"/>
    <n v="76.314791959999994"/>
    <n v="3.1797829983333328"/>
    <s v="Stores"/>
  </r>
  <r>
    <n v="2599"/>
    <s v="Barton"/>
    <s v="Kelly"/>
    <x v="2576"/>
    <x v="0"/>
    <x v="227"/>
    <x v="16"/>
    <x v="15"/>
    <x v="32"/>
    <x v="0"/>
    <x v="2"/>
    <n v="53.552285130000001"/>
    <x v="2"/>
    <x v="0"/>
    <x v="2568"/>
    <x v="0"/>
    <x v="1"/>
    <n v="112.938695"/>
    <n v="4.7057789583333332"/>
    <s v="Stores"/>
  </r>
  <r>
    <n v="2600"/>
    <s v="Stewart"/>
    <s v="Charles"/>
    <x v="2577"/>
    <x v="1"/>
    <x v="2"/>
    <x v="16"/>
    <x v="15"/>
    <x v="2"/>
    <x v="0"/>
    <x v="2"/>
    <n v="51.963741050000003"/>
    <x v="2"/>
    <x v="1"/>
    <x v="2569"/>
    <x v="1"/>
    <x v="1"/>
    <n v="109.0545281"/>
    <n v="4.5439386708333327"/>
    <s v="Stores"/>
  </r>
  <r>
    <n v="2601"/>
    <s v="Thayer"/>
    <s v="Marie"/>
    <x v="2578"/>
    <x v="0"/>
    <x v="203"/>
    <x v="16"/>
    <x v="15"/>
    <x v="20"/>
    <x v="0"/>
    <x v="0"/>
    <n v="32.932114110000001"/>
    <x v="0"/>
    <x v="1"/>
    <x v="2570"/>
    <x v="1"/>
    <x v="0"/>
    <n v="0"/>
    <n v="0"/>
    <s v="Stores"/>
  </r>
  <r>
    <n v="2602"/>
    <s v="Oakman"/>
    <s v="Randall"/>
    <x v="2579"/>
    <x v="1"/>
    <x v="214"/>
    <x v="16"/>
    <x v="15"/>
    <x v="3"/>
    <x v="0"/>
    <x v="1"/>
    <n v="45.338652199999999"/>
    <x v="1"/>
    <x v="1"/>
    <x v="2571"/>
    <x v="1"/>
    <x v="2"/>
    <n v="42.02180164"/>
    <n v="1.7509084016666667"/>
    <s v="Stores"/>
  </r>
  <r>
    <n v="2603"/>
    <s v="Manuel"/>
    <s v="Julia"/>
    <x v="2580"/>
    <x v="0"/>
    <x v="30"/>
    <x v="16"/>
    <x v="15"/>
    <x v="20"/>
    <x v="0"/>
    <x v="1"/>
    <n v="48.922820479999999"/>
    <x v="1"/>
    <x v="1"/>
    <x v="2572"/>
    <x v="1"/>
    <x v="1"/>
    <n v="95.541822870000004"/>
    <n v="3.9809092862500002"/>
    <s v="Stores"/>
  </r>
  <r>
    <n v="2604"/>
    <s v="Richardson"/>
    <s v="Christopher"/>
    <x v="2581"/>
    <x v="1"/>
    <x v="3"/>
    <x v="16"/>
    <x v="15"/>
    <x v="3"/>
    <x v="0"/>
    <x v="2"/>
    <n v="54.872462740000003"/>
    <x v="2"/>
    <x v="1"/>
    <x v="2573"/>
    <x v="1"/>
    <x v="4"/>
    <n v="126.6881844"/>
    <n v="5.2786743500000002"/>
    <s v="Stores"/>
  </r>
  <r>
    <n v="2605"/>
    <s v="Bailey"/>
    <s v="Jennifer"/>
    <x v="2582"/>
    <x v="0"/>
    <x v="155"/>
    <x v="16"/>
    <x v="15"/>
    <x v="1"/>
    <x v="0"/>
    <x v="1"/>
    <n v="44.474794469999999"/>
    <x v="1"/>
    <x v="0"/>
    <x v="2574"/>
    <x v="0"/>
    <x v="1"/>
    <n v="104.3418319"/>
    <n v="4.3475763291666674"/>
    <s v="Stores"/>
  </r>
  <r>
    <n v="2606"/>
    <s v="Allen"/>
    <s v="Dortha"/>
    <x v="2583"/>
    <x v="0"/>
    <x v="7"/>
    <x v="16"/>
    <x v="15"/>
    <x v="7"/>
    <x v="0"/>
    <x v="0"/>
    <n v="36.43549032"/>
    <x v="0"/>
    <x v="1"/>
    <x v="2575"/>
    <x v="1"/>
    <x v="0"/>
    <n v="0"/>
    <n v="0"/>
    <s v="Stores"/>
  </r>
  <r>
    <n v="2607"/>
    <s v="Moses"/>
    <s v="Clifford"/>
    <x v="2584"/>
    <x v="1"/>
    <x v="22"/>
    <x v="16"/>
    <x v="15"/>
    <x v="16"/>
    <x v="0"/>
    <x v="0"/>
    <n v="36.944155369999997"/>
    <x v="0"/>
    <x v="1"/>
    <x v="2576"/>
    <x v="1"/>
    <x v="0"/>
    <n v="39.914482249999999"/>
    <n v="1.6631034270833334"/>
    <s v="Stores"/>
  </r>
  <r>
    <n v="2608"/>
    <s v="Quinones"/>
    <s v="Donna"/>
    <x v="2585"/>
    <x v="0"/>
    <x v="5"/>
    <x v="13"/>
    <x v="12"/>
    <x v="5"/>
    <x v="0"/>
    <x v="1"/>
    <n v="46.221215350000001"/>
    <x v="1"/>
    <x v="1"/>
    <x v="2577"/>
    <x v="1"/>
    <x v="2"/>
    <n v="65.208851179999996"/>
    <n v="2.7170354658333333"/>
    <s v="Stores"/>
  </r>
  <r>
    <n v="2609"/>
    <s v="Vargas"/>
    <s v="Robert"/>
    <x v="2586"/>
    <x v="1"/>
    <x v="21"/>
    <x v="46"/>
    <x v="20"/>
    <x v="15"/>
    <x v="0"/>
    <x v="2"/>
    <n v="50.525619089999999"/>
    <x v="2"/>
    <x v="1"/>
    <x v="2578"/>
    <x v="1"/>
    <x v="4"/>
    <n v="125.7008403"/>
    <n v="5.2375350124999995"/>
    <s v="Stores"/>
  </r>
  <r>
    <n v="2610"/>
    <s v="McCullough"/>
    <s v="Karen"/>
    <x v="2587"/>
    <x v="0"/>
    <x v="60"/>
    <x v="16"/>
    <x v="15"/>
    <x v="27"/>
    <x v="0"/>
    <x v="0"/>
    <n v="37.394011980000002"/>
    <x v="0"/>
    <x v="1"/>
    <x v="2579"/>
    <x v="1"/>
    <x v="1"/>
    <n v="83.130516479999997"/>
    <n v="3.4637715199999999"/>
    <s v="Stores"/>
  </r>
  <r>
    <n v="2611"/>
    <s v="Brown"/>
    <s v="Adria"/>
    <x v="2588"/>
    <x v="0"/>
    <x v="5"/>
    <x v="46"/>
    <x v="20"/>
    <x v="5"/>
    <x v="0"/>
    <x v="2"/>
    <n v="51.94452467"/>
    <x v="2"/>
    <x v="1"/>
    <x v="2580"/>
    <x v="1"/>
    <x v="1"/>
    <n v="109.3250809"/>
    <n v="4.5552117041666662"/>
    <s v="Stores"/>
  </r>
  <r>
    <n v="2612"/>
    <s v="Baker"/>
    <s v="Shirley"/>
    <x v="2589"/>
    <x v="0"/>
    <x v="1"/>
    <x v="16"/>
    <x v="15"/>
    <x v="1"/>
    <x v="0"/>
    <x v="1"/>
    <n v="41.58000053"/>
    <x v="1"/>
    <x v="1"/>
    <x v="2581"/>
    <x v="1"/>
    <x v="0"/>
    <n v="23.319636119999998"/>
    <n v="0.97165150499999997"/>
    <s v="Stores"/>
  </r>
  <r>
    <n v="2613"/>
    <s v="Bolt"/>
    <s v="Loretta"/>
    <x v="2590"/>
    <x v="0"/>
    <x v="4"/>
    <x v="16"/>
    <x v="15"/>
    <x v="4"/>
    <x v="0"/>
    <x v="1"/>
    <n v="40.93001872"/>
    <x v="1"/>
    <x v="1"/>
    <x v="2582"/>
    <x v="1"/>
    <x v="2"/>
    <n v="47.8831481"/>
    <n v="1.9951311708333335"/>
    <s v="Stores"/>
  </r>
  <r>
    <n v="2614"/>
    <s v="Taylor"/>
    <s v="Jose"/>
    <x v="2591"/>
    <x v="1"/>
    <x v="116"/>
    <x v="16"/>
    <x v="15"/>
    <x v="1"/>
    <x v="0"/>
    <x v="0"/>
    <n v="35.43821037"/>
    <x v="0"/>
    <x v="1"/>
    <x v="2583"/>
    <x v="1"/>
    <x v="0"/>
    <n v="0"/>
    <n v="0"/>
    <s v="Stores"/>
  </r>
  <r>
    <n v="2615"/>
    <s v="Youngblood"/>
    <s v="Lee"/>
    <x v="2592"/>
    <x v="1"/>
    <x v="49"/>
    <x v="16"/>
    <x v="15"/>
    <x v="12"/>
    <x v="0"/>
    <x v="1"/>
    <n v="48.232837879999998"/>
    <x v="1"/>
    <x v="1"/>
    <x v="2584"/>
    <x v="1"/>
    <x v="1"/>
    <n v="97.743853439999995"/>
    <n v="4.0726605600000001"/>
    <s v="Stores"/>
  </r>
  <r>
    <n v="2616"/>
    <s v="Owens"/>
    <s v="Tony"/>
    <x v="2593"/>
    <x v="1"/>
    <x v="2"/>
    <x v="16"/>
    <x v="15"/>
    <x v="2"/>
    <x v="0"/>
    <x v="2"/>
    <n v="52.206020240000001"/>
    <x v="2"/>
    <x v="1"/>
    <x v="2585"/>
    <x v="1"/>
    <x v="1"/>
    <n v="98.421404989999999"/>
    <n v="4.1008918745833327"/>
    <s v="Stores"/>
  </r>
  <r>
    <n v="2617"/>
    <s v="Bilbrey"/>
    <s v="Anne"/>
    <x v="2594"/>
    <x v="0"/>
    <x v="13"/>
    <x v="16"/>
    <x v="15"/>
    <x v="10"/>
    <x v="0"/>
    <x v="1"/>
    <n v="46.094387640000001"/>
    <x v="1"/>
    <x v="0"/>
    <x v="2586"/>
    <x v="0"/>
    <x v="2"/>
    <n v="48.894932109999999"/>
    <n v="2.0372888379166665"/>
    <s v="Stores"/>
  </r>
  <r>
    <n v="2618"/>
    <s v="Tolbert"/>
    <s v="Sandra"/>
    <x v="2595"/>
    <x v="0"/>
    <x v="10"/>
    <x v="16"/>
    <x v="15"/>
    <x v="6"/>
    <x v="0"/>
    <x v="1"/>
    <n v="40.310677419999998"/>
    <x v="1"/>
    <x v="1"/>
    <x v="2587"/>
    <x v="1"/>
    <x v="1"/>
    <n v="82.949885320000007"/>
    <n v="3.4562452216666673"/>
    <s v="Stores"/>
  </r>
  <r>
    <n v="2619"/>
    <s v="Ogden"/>
    <s v="Carlos"/>
    <x v="2596"/>
    <x v="1"/>
    <x v="5"/>
    <x v="46"/>
    <x v="20"/>
    <x v="5"/>
    <x v="0"/>
    <x v="2"/>
    <n v="52.243523430000003"/>
    <x v="2"/>
    <x v="0"/>
    <x v="2588"/>
    <x v="0"/>
    <x v="1"/>
    <n v="106.0001353"/>
    <n v="4.4166723041666662"/>
    <s v="Stores"/>
  </r>
  <r>
    <n v="2620"/>
    <s v="Miller"/>
    <s v="Richard"/>
    <x v="2597"/>
    <x v="1"/>
    <x v="63"/>
    <x v="16"/>
    <x v="15"/>
    <x v="29"/>
    <x v="0"/>
    <x v="4"/>
    <n v="25.462992150000002"/>
    <x v="4"/>
    <x v="1"/>
    <x v="2589"/>
    <x v="1"/>
    <x v="0"/>
    <n v="0"/>
    <n v="0"/>
    <s v="Stores"/>
  </r>
  <r>
    <n v="2621"/>
    <s v="Koger"/>
    <s v="Justin"/>
    <x v="2598"/>
    <x v="1"/>
    <x v="22"/>
    <x v="16"/>
    <x v="15"/>
    <x v="16"/>
    <x v="0"/>
    <x v="0"/>
    <n v="34.277277570000003"/>
    <x v="0"/>
    <x v="1"/>
    <x v="2590"/>
    <x v="1"/>
    <x v="0"/>
    <n v="16.676789200000002"/>
    <n v="0.6948662166666667"/>
    <s v="Stores"/>
  </r>
  <r>
    <n v="2622"/>
    <s v="Wilson"/>
    <s v="Jeremiah"/>
    <x v="2599"/>
    <x v="1"/>
    <x v="4"/>
    <x v="16"/>
    <x v="15"/>
    <x v="4"/>
    <x v="0"/>
    <x v="4"/>
    <n v="28.379243089999999"/>
    <x v="4"/>
    <x v="0"/>
    <x v="2591"/>
    <x v="0"/>
    <x v="2"/>
    <n v="44.482097090000003"/>
    <n v="1.8534207120833333"/>
    <s v="Stores"/>
  </r>
  <r>
    <n v="2623"/>
    <s v="Askew"/>
    <s v="Amy"/>
    <x v="2600"/>
    <x v="0"/>
    <x v="13"/>
    <x v="16"/>
    <x v="15"/>
    <x v="10"/>
    <x v="0"/>
    <x v="1"/>
    <n v="49.415410229999999"/>
    <x v="1"/>
    <x v="1"/>
    <x v="2592"/>
    <x v="1"/>
    <x v="1"/>
    <n v="115.8070524"/>
    <n v="4.8252938500000004"/>
    <s v="Stores"/>
  </r>
  <r>
    <n v="2624"/>
    <s v="Manning"/>
    <s v="Joe"/>
    <x v="2601"/>
    <x v="1"/>
    <x v="5"/>
    <x v="46"/>
    <x v="20"/>
    <x v="5"/>
    <x v="0"/>
    <x v="1"/>
    <n v="49.871299190000002"/>
    <x v="1"/>
    <x v="1"/>
    <x v="2593"/>
    <x v="1"/>
    <x v="1"/>
    <n v="96.076718999999997"/>
    <n v="4.0031966250000002"/>
    <s v="Stores"/>
  </r>
  <r>
    <n v="2625"/>
    <s v="Swanson"/>
    <s v="Madeline"/>
    <x v="2602"/>
    <x v="0"/>
    <x v="149"/>
    <x v="16"/>
    <x v="15"/>
    <x v="19"/>
    <x v="0"/>
    <x v="5"/>
    <n v="61.751555330000002"/>
    <x v="5"/>
    <x v="1"/>
    <x v="2594"/>
    <x v="1"/>
    <x v="3"/>
    <n v="160.15251459999999"/>
    <n v="6.6730214416666662"/>
    <s v="Stores"/>
  </r>
  <r>
    <n v="2626"/>
    <s v="Davenport"/>
    <s v="Jonathan"/>
    <x v="2603"/>
    <x v="1"/>
    <x v="11"/>
    <x v="16"/>
    <x v="15"/>
    <x v="1"/>
    <x v="0"/>
    <x v="2"/>
    <n v="50.565562839999998"/>
    <x v="2"/>
    <x v="1"/>
    <x v="2595"/>
    <x v="1"/>
    <x v="4"/>
    <n v="128.73609149999999"/>
    <n v="5.3640038125"/>
    <s v="Stores"/>
  </r>
  <r>
    <n v="2627"/>
    <s v="Parker"/>
    <s v="Ruby"/>
    <x v="2604"/>
    <x v="0"/>
    <x v="4"/>
    <x v="16"/>
    <x v="15"/>
    <x v="4"/>
    <x v="0"/>
    <x v="1"/>
    <n v="44.814749399999997"/>
    <x v="1"/>
    <x v="1"/>
    <x v="2596"/>
    <x v="1"/>
    <x v="1"/>
    <n v="88.116704949999999"/>
    <n v="3.6715293729166669"/>
    <s v="Stores"/>
  </r>
  <r>
    <n v="2628"/>
    <s v="Cabrera"/>
    <s v="Charles"/>
    <x v="2605"/>
    <x v="1"/>
    <x v="169"/>
    <x v="16"/>
    <x v="15"/>
    <x v="20"/>
    <x v="0"/>
    <x v="1"/>
    <n v="40.853399979999999"/>
    <x v="1"/>
    <x v="0"/>
    <x v="2597"/>
    <x v="0"/>
    <x v="2"/>
    <n v="51.42381838"/>
    <n v="2.142659099166667"/>
    <s v="Stores"/>
  </r>
  <r>
    <n v="2629"/>
    <s v="Ross"/>
    <s v="Ralph"/>
    <x v="2606"/>
    <x v="1"/>
    <x v="0"/>
    <x v="16"/>
    <x v="15"/>
    <x v="0"/>
    <x v="0"/>
    <x v="1"/>
    <n v="46.426790160000003"/>
    <x v="1"/>
    <x v="0"/>
    <x v="2598"/>
    <x v="0"/>
    <x v="2"/>
    <n v="45.356674589999997"/>
    <n v="1.8898614412499999"/>
    <s v="Stores"/>
  </r>
  <r>
    <n v="2630"/>
    <s v="Cimino"/>
    <s v="Michelle"/>
    <x v="2607"/>
    <x v="0"/>
    <x v="27"/>
    <x v="16"/>
    <x v="15"/>
    <x v="19"/>
    <x v="0"/>
    <x v="0"/>
    <n v="39.842954169999999"/>
    <x v="0"/>
    <x v="1"/>
    <x v="2599"/>
    <x v="1"/>
    <x v="2"/>
    <n v="60.927767080000002"/>
    <n v="2.5386569616666668"/>
    <s v="Stores"/>
  </r>
  <r>
    <n v="2631"/>
    <s v="Ricks"/>
    <s v="Tabitha"/>
    <x v="2608"/>
    <x v="0"/>
    <x v="228"/>
    <x v="16"/>
    <x v="15"/>
    <x v="7"/>
    <x v="0"/>
    <x v="0"/>
    <n v="34.88715432"/>
    <x v="0"/>
    <x v="1"/>
    <x v="2600"/>
    <x v="1"/>
    <x v="0"/>
    <n v="0"/>
    <n v="0"/>
    <s v="Stores"/>
  </r>
  <r>
    <n v="2632"/>
    <s v="Smith"/>
    <s v="Marva"/>
    <x v="2609"/>
    <x v="0"/>
    <x v="0"/>
    <x v="0"/>
    <x v="0"/>
    <x v="0"/>
    <x v="0"/>
    <x v="1"/>
    <n v="43.459123769999998"/>
    <x v="1"/>
    <x v="1"/>
    <x v="2601"/>
    <x v="1"/>
    <x v="1"/>
    <n v="84.880349120000005"/>
    <n v="3.5366812133333339"/>
    <s v="Stores"/>
  </r>
  <r>
    <n v="2633"/>
    <s v="Sanchez"/>
    <s v="Margot"/>
    <x v="2610"/>
    <x v="0"/>
    <x v="13"/>
    <x v="16"/>
    <x v="15"/>
    <x v="10"/>
    <x v="0"/>
    <x v="4"/>
    <n v="25.622670230000001"/>
    <x v="4"/>
    <x v="1"/>
    <x v="2602"/>
    <x v="1"/>
    <x v="0"/>
    <n v="0.71928103300000001"/>
    <n v="2.9970043041666668E-2"/>
    <s v="Stores"/>
  </r>
  <r>
    <n v="2634"/>
    <s v="Conforti"/>
    <s v="Barbara"/>
    <x v="2611"/>
    <x v="0"/>
    <x v="58"/>
    <x v="16"/>
    <x v="15"/>
    <x v="18"/>
    <x v="0"/>
    <x v="2"/>
    <n v="59.705029359999997"/>
    <x v="2"/>
    <x v="1"/>
    <x v="2603"/>
    <x v="1"/>
    <x v="3"/>
    <n v="167.42818080000001"/>
    <n v="6.9761742"/>
    <s v="Stores"/>
  </r>
  <r>
    <n v="2635"/>
    <s v="Storms"/>
    <s v="Howard"/>
    <x v="2612"/>
    <x v="1"/>
    <x v="198"/>
    <x v="45"/>
    <x v="19"/>
    <x v="22"/>
    <x v="0"/>
    <x v="1"/>
    <n v="44.901721629999997"/>
    <x v="1"/>
    <x v="1"/>
    <x v="2604"/>
    <x v="1"/>
    <x v="0"/>
    <n v="28.83732462"/>
    <n v="1.2015551924999999"/>
    <s v="Stores"/>
  </r>
  <r>
    <n v="2636"/>
    <s v="Ellison"/>
    <s v="Joanne"/>
    <x v="2613"/>
    <x v="0"/>
    <x v="3"/>
    <x v="16"/>
    <x v="15"/>
    <x v="3"/>
    <x v="0"/>
    <x v="3"/>
    <n v="18.599617240000001"/>
    <x v="3"/>
    <x v="0"/>
    <x v="2605"/>
    <x v="0"/>
    <x v="0"/>
    <n v="0"/>
    <n v="0"/>
    <s v="Stores"/>
  </r>
  <r>
    <n v="2637"/>
    <s v="Anderson"/>
    <s v="Jill"/>
    <x v="2614"/>
    <x v="0"/>
    <x v="13"/>
    <x v="16"/>
    <x v="15"/>
    <x v="10"/>
    <x v="0"/>
    <x v="0"/>
    <n v="30.988176859999999"/>
    <x v="0"/>
    <x v="1"/>
    <x v="2606"/>
    <x v="1"/>
    <x v="0"/>
    <n v="0"/>
    <n v="0"/>
    <s v="Stores"/>
  </r>
  <r>
    <n v="2638"/>
    <s v="Hathaway"/>
    <s v="Sandra"/>
    <x v="2615"/>
    <x v="0"/>
    <x v="5"/>
    <x v="46"/>
    <x v="20"/>
    <x v="5"/>
    <x v="0"/>
    <x v="2"/>
    <n v="59.125528969999998"/>
    <x v="2"/>
    <x v="1"/>
    <x v="2607"/>
    <x v="1"/>
    <x v="4"/>
    <n v="156.06040590000001"/>
    <n v="6.5025169125"/>
    <s v="Stores"/>
  </r>
  <r>
    <n v="2639"/>
    <s v="Gutshall"/>
    <s v="Joseph"/>
    <x v="2616"/>
    <x v="1"/>
    <x v="2"/>
    <x v="16"/>
    <x v="15"/>
    <x v="2"/>
    <x v="0"/>
    <x v="1"/>
    <n v="41.36421524"/>
    <x v="1"/>
    <x v="1"/>
    <x v="2608"/>
    <x v="1"/>
    <x v="0"/>
    <n v="24.794769200000001"/>
    <n v="1.0331153833333333"/>
    <s v="Stores"/>
  </r>
  <r>
    <n v="2640"/>
    <s v="Palen"/>
    <s v="Jason"/>
    <x v="2617"/>
    <x v="1"/>
    <x v="34"/>
    <x v="27"/>
    <x v="15"/>
    <x v="21"/>
    <x v="0"/>
    <x v="1"/>
    <n v="40.274713149999997"/>
    <x v="1"/>
    <x v="1"/>
    <x v="2609"/>
    <x v="1"/>
    <x v="0"/>
    <n v="39.482764709999998"/>
    <n v="1.6451151962499999"/>
    <s v="Stores"/>
  </r>
  <r>
    <n v="2641"/>
    <s v="Raines"/>
    <s v="Victoria"/>
    <x v="2618"/>
    <x v="0"/>
    <x v="30"/>
    <x v="16"/>
    <x v="15"/>
    <x v="20"/>
    <x v="0"/>
    <x v="0"/>
    <n v="36.799775359999998"/>
    <x v="0"/>
    <x v="1"/>
    <x v="2610"/>
    <x v="1"/>
    <x v="0"/>
    <n v="22.03630854"/>
    <n v="0.91817952250000001"/>
    <s v="Stores"/>
  </r>
  <r>
    <n v="2642"/>
    <s v="Pratt"/>
    <s v="Gregory"/>
    <x v="2619"/>
    <x v="1"/>
    <x v="75"/>
    <x v="16"/>
    <x v="15"/>
    <x v="24"/>
    <x v="0"/>
    <x v="2"/>
    <n v="51.267504760000001"/>
    <x v="2"/>
    <x v="1"/>
    <x v="2611"/>
    <x v="1"/>
    <x v="1"/>
    <n v="100.94349339999999"/>
    <n v="4.2059788916666658"/>
    <s v="Stores"/>
  </r>
  <r>
    <n v="2643"/>
    <s v="Kite"/>
    <s v="William"/>
    <x v="2620"/>
    <x v="1"/>
    <x v="121"/>
    <x v="16"/>
    <x v="15"/>
    <x v="1"/>
    <x v="0"/>
    <x v="2"/>
    <n v="52.124825540000003"/>
    <x v="2"/>
    <x v="0"/>
    <x v="2612"/>
    <x v="0"/>
    <x v="2"/>
    <n v="77.413305300000005"/>
    <n v="3.2255543874999999"/>
    <s v="Stores"/>
  </r>
  <r>
    <n v="2644"/>
    <s v="Broussard"/>
    <s v="Margarita"/>
    <x v="2621"/>
    <x v="0"/>
    <x v="3"/>
    <x v="16"/>
    <x v="15"/>
    <x v="3"/>
    <x v="0"/>
    <x v="0"/>
    <n v="32.51028642"/>
    <x v="0"/>
    <x v="1"/>
    <x v="2613"/>
    <x v="1"/>
    <x v="0"/>
    <n v="22.74326027"/>
    <n v="0.94763584458333328"/>
    <s v="Stores"/>
  </r>
  <r>
    <n v="2645"/>
    <s v="Valencia"/>
    <s v="Mary"/>
    <x v="2622"/>
    <x v="0"/>
    <x v="3"/>
    <x v="16"/>
    <x v="15"/>
    <x v="3"/>
    <x v="0"/>
    <x v="4"/>
    <n v="29.620181949999999"/>
    <x v="4"/>
    <x v="1"/>
    <x v="2614"/>
    <x v="1"/>
    <x v="0"/>
    <n v="33.895677419999998"/>
    <n v="1.4123198924999998"/>
    <s v="Stores"/>
  </r>
  <r>
    <n v="2646"/>
    <s v="Miller"/>
    <s v="Robert"/>
    <x v="2231"/>
    <x v="1"/>
    <x v="5"/>
    <x v="46"/>
    <x v="20"/>
    <x v="5"/>
    <x v="0"/>
    <x v="0"/>
    <n v="32.811063679999997"/>
    <x v="0"/>
    <x v="1"/>
    <x v="2615"/>
    <x v="1"/>
    <x v="0"/>
    <n v="0"/>
    <n v="0"/>
    <s v="Stores"/>
  </r>
  <r>
    <n v="2647"/>
    <s v="Graves"/>
    <s v="Mark"/>
    <x v="2623"/>
    <x v="1"/>
    <x v="5"/>
    <x v="46"/>
    <x v="20"/>
    <x v="5"/>
    <x v="0"/>
    <x v="2"/>
    <n v="57.844533929999997"/>
    <x v="2"/>
    <x v="1"/>
    <x v="2616"/>
    <x v="1"/>
    <x v="2"/>
    <n v="60.497691119999999"/>
    <n v="2.5207371300000001"/>
    <s v="Stores"/>
  </r>
  <r>
    <n v="2648"/>
    <s v="Bower"/>
    <s v="Andrew"/>
    <x v="2624"/>
    <x v="1"/>
    <x v="8"/>
    <x v="16"/>
    <x v="15"/>
    <x v="8"/>
    <x v="0"/>
    <x v="0"/>
    <n v="39.714721349999998"/>
    <x v="0"/>
    <x v="0"/>
    <x v="2617"/>
    <x v="0"/>
    <x v="0"/>
    <n v="28.096980210000002"/>
    <n v="1.1707075087500001"/>
    <s v="Stores"/>
  </r>
  <r>
    <n v="2649"/>
    <s v="Dumas"/>
    <s v="Enrique"/>
    <x v="2625"/>
    <x v="1"/>
    <x v="216"/>
    <x v="16"/>
    <x v="15"/>
    <x v="25"/>
    <x v="0"/>
    <x v="0"/>
    <n v="35.221911830000003"/>
    <x v="0"/>
    <x v="1"/>
    <x v="2618"/>
    <x v="1"/>
    <x v="0"/>
    <n v="33.757064319999998"/>
    <n v="1.4065443466666665"/>
    <s v="Stores"/>
  </r>
  <r>
    <n v="2650"/>
    <s v="Deangelo"/>
    <s v="Helen"/>
    <x v="2626"/>
    <x v="0"/>
    <x v="5"/>
    <x v="13"/>
    <x v="12"/>
    <x v="5"/>
    <x v="0"/>
    <x v="2"/>
    <n v="52.566104940000002"/>
    <x v="2"/>
    <x v="1"/>
    <x v="2619"/>
    <x v="1"/>
    <x v="4"/>
    <n v="122.68225649999999"/>
    <n v="5.1117606874999995"/>
    <s v="Stores"/>
  </r>
  <r>
    <n v="2651"/>
    <s v="McDaniel"/>
    <s v="Marilyn"/>
    <x v="2627"/>
    <x v="0"/>
    <x v="226"/>
    <x v="16"/>
    <x v="15"/>
    <x v="20"/>
    <x v="0"/>
    <x v="2"/>
    <n v="54.238010500000001"/>
    <x v="2"/>
    <x v="1"/>
    <x v="2620"/>
    <x v="1"/>
    <x v="1"/>
    <n v="104.1989114"/>
    <n v="4.3416213083333339"/>
    <s v="Stores"/>
  </r>
  <r>
    <n v="2652"/>
    <s v="Wells"/>
    <s v="Joyce"/>
    <x v="2628"/>
    <x v="0"/>
    <x v="5"/>
    <x v="13"/>
    <x v="12"/>
    <x v="5"/>
    <x v="0"/>
    <x v="0"/>
    <n v="36.08902501"/>
    <x v="0"/>
    <x v="1"/>
    <x v="2621"/>
    <x v="1"/>
    <x v="0"/>
    <n v="37.04313097"/>
    <n v="1.5434637904166666"/>
    <s v="Stores"/>
  </r>
  <r>
    <n v="2653"/>
    <s v="Albertson"/>
    <s v="Marilyn"/>
    <x v="2629"/>
    <x v="0"/>
    <x v="4"/>
    <x v="16"/>
    <x v="15"/>
    <x v="4"/>
    <x v="0"/>
    <x v="2"/>
    <n v="50.564108539999999"/>
    <x v="2"/>
    <x v="1"/>
    <x v="2622"/>
    <x v="1"/>
    <x v="1"/>
    <n v="93.042012229999997"/>
    <n v="3.8767505095833332"/>
    <s v="Stores"/>
  </r>
  <r>
    <n v="2654"/>
    <s v="Lord"/>
    <s v="Bart"/>
    <x v="2630"/>
    <x v="1"/>
    <x v="5"/>
    <x v="46"/>
    <x v="20"/>
    <x v="5"/>
    <x v="0"/>
    <x v="1"/>
    <n v="49.423933359999999"/>
    <x v="1"/>
    <x v="1"/>
    <x v="2623"/>
    <x v="1"/>
    <x v="1"/>
    <n v="95.903463970000004"/>
    <n v="3.995977665416667"/>
    <s v="Stores"/>
  </r>
  <r>
    <n v="2655"/>
    <s v="Funk"/>
    <s v="Eric"/>
    <x v="2631"/>
    <x v="1"/>
    <x v="2"/>
    <x v="16"/>
    <x v="15"/>
    <x v="2"/>
    <x v="0"/>
    <x v="4"/>
    <n v="26.598837929999998"/>
    <x v="4"/>
    <x v="1"/>
    <x v="2624"/>
    <x v="1"/>
    <x v="0"/>
    <n v="0"/>
    <n v="0"/>
    <s v="Stores"/>
  </r>
  <r>
    <n v="2656"/>
    <s v="Howell"/>
    <s v="Philip"/>
    <x v="2632"/>
    <x v="1"/>
    <x v="3"/>
    <x v="16"/>
    <x v="15"/>
    <x v="3"/>
    <x v="0"/>
    <x v="2"/>
    <n v="51.128337559999999"/>
    <x v="2"/>
    <x v="1"/>
    <x v="2625"/>
    <x v="1"/>
    <x v="1"/>
    <n v="90.276535929999994"/>
    <n v="3.7615223304166663"/>
    <s v="Stores"/>
  </r>
  <r>
    <n v="2657"/>
    <s v="McCutchen"/>
    <s v="Alberto"/>
    <x v="2633"/>
    <x v="1"/>
    <x v="22"/>
    <x v="16"/>
    <x v="15"/>
    <x v="16"/>
    <x v="0"/>
    <x v="1"/>
    <n v="41.889107070000001"/>
    <x v="1"/>
    <x v="1"/>
    <x v="2626"/>
    <x v="1"/>
    <x v="2"/>
    <n v="74.037985890000002"/>
    <n v="3.0849160787500001"/>
    <s v="Stores"/>
  </r>
  <r>
    <n v="2658"/>
    <s v="Scott"/>
    <s v="Aaron"/>
    <x v="2634"/>
    <x v="1"/>
    <x v="35"/>
    <x v="13"/>
    <x v="12"/>
    <x v="6"/>
    <x v="0"/>
    <x v="4"/>
    <n v="29.81647315"/>
    <x v="4"/>
    <x v="1"/>
    <x v="2627"/>
    <x v="1"/>
    <x v="0"/>
    <n v="0"/>
    <n v="0"/>
    <s v="Stores"/>
  </r>
  <r>
    <n v="2659"/>
    <s v="Ryan"/>
    <s v="Hugh"/>
    <x v="2635"/>
    <x v="1"/>
    <x v="5"/>
    <x v="13"/>
    <x v="12"/>
    <x v="5"/>
    <x v="0"/>
    <x v="0"/>
    <n v="30.11987568"/>
    <x v="0"/>
    <x v="1"/>
    <x v="2628"/>
    <x v="1"/>
    <x v="0"/>
    <n v="0"/>
    <n v="0"/>
    <s v="Stores"/>
  </r>
  <r>
    <n v="2660"/>
    <s v="Miller"/>
    <s v="Sophia"/>
    <x v="2636"/>
    <x v="0"/>
    <x v="4"/>
    <x v="16"/>
    <x v="15"/>
    <x v="4"/>
    <x v="0"/>
    <x v="2"/>
    <n v="57.089393680000001"/>
    <x v="2"/>
    <x v="1"/>
    <x v="2629"/>
    <x v="1"/>
    <x v="1"/>
    <n v="112.60168779999999"/>
    <n v="4.6917369916666667"/>
    <s v="Stores"/>
  </r>
  <r>
    <n v="2661"/>
    <s v="Barnhart"/>
    <s v="Shawn"/>
    <x v="2637"/>
    <x v="1"/>
    <x v="3"/>
    <x v="16"/>
    <x v="15"/>
    <x v="3"/>
    <x v="0"/>
    <x v="1"/>
    <n v="43.079683420000002"/>
    <x v="1"/>
    <x v="1"/>
    <x v="2630"/>
    <x v="1"/>
    <x v="2"/>
    <n v="44.319944319999998"/>
    <n v="1.8466643466666666"/>
    <s v="Stores"/>
  </r>
  <r>
    <n v="2662"/>
    <s v="Jude"/>
    <s v="Richard"/>
    <x v="2638"/>
    <x v="1"/>
    <x v="5"/>
    <x v="13"/>
    <x v="12"/>
    <x v="5"/>
    <x v="0"/>
    <x v="0"/>
    <n v="34.593318920000002"/>
    <x v="0"/>
    <x v="1"/>
    <x v="2631"/>
    <x v="5"/>
    <x v="0"/>
    <n v="8.1711404699999992"/>
    <n v="0.34046418624999997"/>
    <s v="Stores"/>
  </r>
  <r>
    <n v="2663"/>
    <s v="Mayville"/>
    <s v="Jackson"/>
    <x v="2639"/>
    <x v="1"/>
    <x v="2"/>
    <x v="16"/>
    <x v="15"/>
    <x v="2"/>
    <x v="0"/>
    <x v="1"/>
    <n v="42.325881610000003"/>
    <x v="1"/>
    <x v="1"/>
    <x v="2632"/>
    <x v="1"/>
    <x v="0"/>
    <n v="0"/>
    <n v="0"/>
    <s v="Stores"/>
  </r>
  <r>
    <n v="2664"/>
    <s v="Brown"/>
    <s v="William"/>
    <x v="2290"/>
    <x v="1"/>
    <x v="5"/>
    <x v="46"/>
    <x v="20"/>
    <x v="5"/>
    <x v="0"/>
    <x v="0"/>
    <n v="38.421801160000001"/>
    <x v="0"/>
    <x v="1"/>
    <x v="2633"/>
    <x v="1"/>
    <x v="0"/>
    <n v="22.85551766"/>
    <n v="0.95231323583333338"/>
    <s v="Stores"/>
  </r>
  <r>
    <n v="2665"/>
    <s v="Johnson"/>
    <s v="Hazel"/>
    <x v="2640"/>
    <x v="0"/>
    <x v="10"/>
    <x v="16"/>
    <x v="15"/>
    <x v="6"/>
    <x v="0"/>
    <x v="0"/>
    <n v="33.914340029999998"/>
    <x v="0"/>
    <x v="0"/>
    <x v="2634"/>
    <x v="0"/>
    <x v="2"/>
    <n v="54.770781929999998"/>
    <n v="2.2821159137499998"/>
    <s v="Stores"/>
  </r>
  <r>
    <n v="2666"/>
    <s v="Williams"/>
    <s v="Cheryl"/>
    <x v="2641"/>
    <x v="0"/>
    <x v="3"/>
    <x v="16"/>
    <x v="15"/>
    <x v="3"/>
    <x v="0"/>
    <x v="0"/>
    <n v="39.989396569999997"/>
    <x v="0"/>
    <x v="0"/>
    <x v="2635"/>
    <x v="0"/>
    <x v="1"/>
    <n v="106.0970378"/>
    <n v="4.4207099083333334"/>
    <s v="Stores"/>
  </r>
  <r>
    <n v="2667"/>
    <s v="Hairston"/>
    <s v="Nancy"/>
    <x v="2642"/>
    <x v="0"/>
    <x v="0"/>
    <x v="16"/>
    <x v="15"/>
    <x v="0"/>
    <x v="0"/>
    <x v="1"/>
    <n v="46.31457073"/>
    <x v="1"/>
    <x v="1"/>
    <x v="2636"/>
    <x v="1"/>
    <x v="2"/>
    <n v="53.329899519999998"/>
    <n v="2.2220791466666663"/>
    <s v="Stores"/>
  </r>
  <r>
    <n v="2668"/>
    <s v="Sullivan"/>
    <s v="Christa"/>
    <x v="2643"/>
    <x v="0"/>
    <x v="106"/>
    <x v="16"/>
    <x v="15"/>
    <x v="13"/>
    <x v="0"/>
    <x v="1"/>
    <n v="47.595413499999999"/>
    <x v="1"/>
    <x v="1"/>
    <x v="2637"/>
    <x v="1"/>
    <x v="1"/>
    <n v="99.544633079999997"/>
    <n v="4.1476930449999996"/>
    <s v="Stores"/>
  </r>
  <r>
    <n v="2669"/>
    <s v="Petersen"/>
    <s v="Elizabeth"/>
    <x v="2644"/>
    <x v="0"/>
    <x v="5"/>
    <x v="46"/>
    <x v="20"/>
    <x v="5"/>
    <x v="0"/>
    <x v="1"/>
    <n v="43.520134470000002"/>
    <x v="1"/>
    <x v="1"/>
    <x v="2638"/>
    <x v="1"/>
    <x v="0"/>
    <n v="34.152838500000001"/>
    <n v="1.4230349375"/>
    <s v="Stores"/>
  </r>
  <r>
    <n v="2670"/>
    <s v="Larsen"/>
    <s v="Christine"/>
    <x v="2645"/>
    <x v="0"/>
    <x v="63"/>
    <x v="13"/>
    <x v="12"/>
    <x v="29"/>
    <x v="0"/>
    <x v="2"/>
    <n v="51.29860592"/>
    <x v="2"/>
    <x v="1"/>
    <x v="2639"/>
    <x v="1"/>
    <x v="4"/>
    <n v="137.70235940000001"/>
    <n v="5.7375983083333333"/>
    <s v="Stores"/>
  </r>
  <r>
    <n v="2671"/>
    <s v="Washington"/>
    <s v="James"/>
    <x v="2646"/>
    <x v="1"/>
    <x v="0"/>
    <x v="0"/>
    <x v="0"/>
    <x v="0"/>
    <x v="0"/>
    <x v="1"/>
    <n v="41.401174849999997"/>
    <x v="1"/>
    <x v="0"/>
    <x v="2640"/>
    <x v="0"/>
    <x v="2"/>
    <n v="50.382808509999997"/>
    <n v="2.0992836879166665"/>
    <s v="Stores"/>
  </r>
  <r>
    <n v="2672"/>
    <s v="Trapp"/>
    <s v="Patricia"/>
    <x v="2647"/>
    <x v="0"/>
    <x v="58"/>
    <x v="16"/>
    <x v="15"/>
    <x v="18"/>
    <x v="0"/>
    <x v="2"/>
    <n v="55.190289810000003"/>
    <x v="2"/>
    <x v="1"/>
    <x v="2641"/>
    <x v="1"/>
    <x v="4"/>
    <n v="124.62511050000001"/>
    <n v="5.1927129375000005"/>
    <s v="Stores"/>
  </r>
  <r>
    <n v="2673"/>
    <s v="Rosales"/>
    <s v="Harry"/>
    <x v="2648"/>
    <x v="1"/>
    <x v="58"/>
    <x v="16"/>
    <x v="15"/>
    <x v="18"/>
    <x v="0"/>
    <x v="0"/>
    <n v="32.060837620000001"/>
    <x v="0"/>
    <x v="1"/>
    <x v="2642"/>
    <x v="1"/>
    <x v="0"/>
    <n v="0"/>
    <n v="0"/>
    <s v="Stores"/>
  </r>
  <r>
    <n v="2674"/>
    <s v="Chapel"/>
    <s v="Jennifer"/>
    <x v="2649"/>
    <x v="0"/>
    <x v="196"/>
    <x v="16"/>
    <x v="15"/>
    <x v="10"/>
    <x v="0"/>
    <x v="2"/>
    <n v="55.959609649999997"/>
    <x v="2"/>
    <x v="0"/>
    <x v="2643"/>
    <x v="0"/>
    <x v="4"/>
    <n v="147.91763779999999"/>
    <n v="6.1632349083333331"/>
    <s v="Stores"/>
  </r>
  <r>
    <n v="2675"/>
    <s v="Franklin"/>
    <s v="Betty"/>
    <x v="2650"/>
    <x v="0"/>
    <x v="4"/>
    <x v="16"/>
    <x v="15"/>
    <x v="4"/>
    <x v="0"/>
    <x v="1"/>
    <n v="44.351428429999999"/>
    <x v="1"/>
    <x v="1"/>
    <x v="2644"/>
    <x v="1"/>
    <x v="1"/>
    <n v="103.9126679"/>
    <n v="4.3296944958333334"/>
    <s v="Stores"/>
  </r>
  <r>
    <n v="2676"/>
    <s v="Palmer"/>
    <s v="Dale"/>
    <x v="2651"/>
    <x v="0"/>
    <x v="116"/>
    <x v="16"/>
    <x v="15"/>
    <x v="1"/>
    <x v="0"/>
    <x v="4"/>
    <n v="26.321492079999999"/>
    <x v="4"/>
    <x v="1"/>
    <x v="2645"/>
    <x v="1"/>
    <x v="0"/>
    <n v="0"/>
    <n v="0"/>
    <s v="Stores"/>
  </r>
  <r>
    <n v="2677"/>
    <s v="Collins"/>
    <s v="Maurice"/>
    <x v="2652"/>
    <x v="1"/>
    <x v="189"/>
    <x v="16"/>
    <x v="15"/>
    <x v="25"/>
    <x v="0"/>
    <x v="1"/>
    <n v="42.178439750000003"/>
    <x v="1"/>
    <x v="1"/>
    <x v="2646"/>
    <x v="1"/>
    <x v="0"/>
    <n v="34.884532790000002"/>
    <n v="1.4535221995833334"/>
    <s v="Stores"/>
  </r>
  <r>
    <n v="2678"/>
    <s v="Skinner"/>
    <s v="Freddie"/>
    <x v="2653"/>
    <x v="1"/>
    <x v="7"/>
    <x v="16"/>
    <x v="15"/>
    <x v="7"/>
    <x v="0"/>
    <x v="0"/>
    <n v="34.738711770000002"/>
    <x v="0"/>
    <x v="0"/>
    <x v="2647"/>
    <x v="0"/>
    <x v="0"/>
    <n v="29.136154359999999"/>
    <n v="1.2140064316666668"/>
    <s v="Stores"/>
  </r>
  <r>
    <n v="2679"/>
    <s v="Jenkins"/>
    <s v="Pedro"/>
    <x v="2654"/>
    <x v="1"/>
    <x v="34"/>
    <x v="36"/>
    <x v="19"/>
    <x v="21"/>
    <x v="0"/>
    <x v="2"/>
    <n v="55.035813279999999"/>
    <x v="2"/>
    <x v="0"/>
    <x v="2648"/>
    <x v="0"/>
    <x v="4"/>
    <n v="130.1274669"/>
    <n v="5.4219777875000004"/>
    <s v="Stores"/>
  </r>
  <r>
    <n v="2680"/>
    <s v="Angulo"/>
    <s v="James"/>
    <x v="2655"/>
    <x v="1"/>
    <x v="196"/>
    <x v="16"/>
    <x v="15"/>
    <x v="10"/>
    <x v="0"/>
    <x v="4"/>
    <n v="27.366714049999999"/>
    <x v="4"/>
    <x v="1"/>
    <x v="2649"/>
    <x v="1"/>
    <x v="0"/>
    <n v="0"/>
    <n v="0"/>
    <s v="Stores"/>
  </r>
  <r>
    <n v="2681"/>
    <s v="White"/>
    <s v="Erica"/>
    <x v="2656"/>
    <x v="0"/>
    <x v="34"/>
    <x v="13"/>
    <x v="12"/>
    <x v="21"/>
    <x v="0"/>
    <x v="1"/>
    <n v="43.596636949999997"/>
    <x v="1"/>
    <x v="1"/>
    <x v="2650"/>
    <x v="1"/>
    <x v="0"/>
    <n v="37.140560569999998"/>
    <n v="1.5475233570833333"/>
    <s v="Stores"/>
  </r>
  <r>
    <n v="2682"/>
    <s v="Ward"/>
    <s v="Jonathan"/>
    <x v="2657"/>
    <x v="1"/>
    <x v="5"/>
    <x v="13"/>
    <x v="12"/>
    <x v="5"/>
    <x v="0"/>
    <x v="2"/>
    <n v="52.810442430000002"/>
    <x v="2"/>
    <x v="0"/>
    <x v="2651"/>
    <x v="0"/>
    <x v="1"/>
    <n v="85.003524499999997"/>
    <n v="3.5418135208333332"/>
    <s v="Stores"/>
  </r>
  <r>
    <n v="2683"/>
    <s v="Simmons"/>
    <s v="Janice"/>
    <x v="2658"/>
    <x v="0"/>
    <x v="88"/>
    <x v="16"/>
    <x v="15"/>
    <x v="7"/>
    <x v="0"/>
    <x v="4"/>
    <n v="29.225702600000002"/>
    <x v="4"/>
    <x v="1"/>
    <x v="2652"/>
    <x v="1"/>
    <x v="0"/>
    <n v="0"/>
    <n v="0"/>
    <s v="Stores"/>
  </r>
  <r>
    <n v="2684"/>
    <s v="May"/>
    <s v="Louie"/>
    <x v="2659"/>
    <x v="1"/>
    <x v="121"/>
    <x v="16"/>
    <x v="15"/>
    <x v="1"/>
    <x v="0"/>
    <x v="1"/>
    <n v="48.465624869999999"/>
    <x v="1"/>
    <x v="1"/>
    <x v="2653"/>
    <x v="1"/>
    <x v="1"/>
    <n v="105.2297149"/>
    <n v="4.3845714541666672"/>
    <s v="Stores"/>
  </r>
  <r>
    <n v="2685"/>
    <s v="Ryan"/>
    <s v="Nichole"/>
    <x v="2660"/>
    <x v="0"/>
    <x v="4"/>
    <x v="16"/>
    <x v="15"/>
    <x v="4"/>
    <x v="0"/>
    <x v="1"/>
    <n v="40.725418169999998"/>
    <x v="1"/>
    <x v="1"/>
    <x v="2654"/>
    <x v="1"/>
    <x v="1"/>
    <n v="89.372840569999994"/>
    <n v="3.7238683570833326"/>
    <s v="Stores"/>
  </r>
  <r>
    <n v="2686"/>
    <s v="Stover"/>
    <s v="Daisy"/>
    <x v="2661"/>
    <x v="0"/>
    <x v="3"/>
    <x v="16"/>
    <x v="15"/>
    <x v="3"/>
    <x v="0"/>
    <x v="1"/>
    <n v="47.174918429999998"/>
    <x v="1"/>
    <x v="1"/>
    <x v="2655"/>
    <x v="1"/>
    <x v="1"/>
    <n v="99.053218029999996"/>
    <n v="4.1272174179166665"/>
    <s v="Stores"/>
  </r>
  <r>
    <n v="2687"/>
    <s v="Walker"/>
    <s v="Estelle"/>
    <x v="2662"/>
    <x v="0"/>
    <x v="5"/>
    <x v="46"/>
    <x v="20"/>
    <x v="5"/>
    <x v="0"/>
    <x v="2"/>
    <n v="52.211446440000003"/>
    <x v="2"/>
    <x v="1"/>
    <x v="2656"/>
    <x v="1"/>
    <x v="1"/>
    <n v="115.0050476"/>
    <n v="4.7918769833333332"/>
    <s v="Stores"/>
  </r>
  <r>
    <n v="2688"/>
    <s v="Smith"/>
    <s v="Gordon"/>
    <x v="2663"/>
    <x v="1"/>
    <x v="3"/>
    <x v="16"/>
    <x v="15"/>
    <x v="3"/>
    <x v="0"/>
    <x v="4"/>
    <n v="29.14411831"/>
    <x v="4"/>
    <x v="1"/>
    <x v="2657"/>
    <x v="1"/>
    <x v="0"/>
    <n v="0"/>
    <n v="0"/>
    <s v="Stores"/>
  </r>
  <r>
    <n v="2689"/>
    <s v="Shy"/>
    <s v="Catherine"/>
    <x v="2664"/>
    <x v="0"/>
    <x v="44"/>
    <x v="16"/>
    <x v="15"/>
    <x v="13"/>
    <x v="0"/>
    <x v="0"/>
    <n v="34.032680900000003"/>
    <x v="0"/>
    <x v="1"/>
    <x v="2658"/>
    <x v="1"/>
    <x v="0"/>
    <n v="0"/>
    <n v="0"/>
    <s v="Stores"/>
  </r>
  <r>
    <n v="2690"/>
    <s v="Alexander"/>
    <s v="Leslie"/>
    <x v="2665"/>
    <x v="0"/>
    <x v="22"/>
    <x v="16"/>
    <x v="15"/>
    <x v="16"/>
    <x v="0"/>
    <x v="4"/>
    <n v="28.54726428"/>
    <x v="4"/>
    <x v="1"/>
    <x v="2659"/>
    <x v="1"/>
    <x v="0"/>
    <n v="0"/>
    <n v="0"/>
    <s v="Stores"/>
  </r>
  <r>
    <n v="2691"/>
    <s v="Parker"/>
    <s v="Linda"/>
    <x v="2666"/>
    <x v="0"/>
    <x v="161"/>
    <x v="16"/>
    <x v="15"/>
    <x v="3"/>
    <x v="0"/>
    <x v="0"/>
    <n v="32.380931699999998"/>
    <x v="0"/>
    <x v="1"/>
    <x v="2660"/>
    <x v="1"/>
    <x v="0"/>
    <n v="39.051222320000001"/>
    <n v="1.6271342633333332"/>
    <s v="Stores"/>
  </r>
  <r>
    <n v="2692"/>
    <s v="Avery"/>
    <s v="Norman"/>
    <x v="2667"/>
    <x v="1"/>
    <x v="4"/>
    <x v="16"/>
    <x v="15"/>
    <x v="4"/>
    <x v="0"/>
    <x v="3"/>
    <n v="19.762952840000001"/>
    <x v="3"/>
    <x v="1"/>
    <x v="2661"/>
    <x v="1"/>
    <x v="0"/>
    <n v="0"/>
    <n v="0"/>
    <s v="Stores"/>
  </r>
  <r>
    <n v="2693"/>
    <s v="Whitehurst"/>
    <s v="Benjamin"/>
    <x v="2668"/>
    <x v="1"/>
    <x v="4"/>
    <x v="16"/>
    <x v="15"/>
    <x v="4"/>
    <x v="0"/>
    <x v="2"/>
    <n v="56.695349630000003"/>
    <x v="2"/>
    <x v="1"/>
    <x v="2662"/>
    <x v="1"/>
    <x v="4"/>
    <n v="122.3542332"/>
    <n v="5.0980930500000001"/>
    <s v="Stores"/>
  </r>
  <r>
    <n v="2694"/>
    <s v="Hartline"/>
    <s v="Edward"/>
    <x v="2669"/>
    <x v="1"/>
    <x v="13"/>
    <x v="16"/>
    <x v="15"/>
    <x v="10"/>
    <x v="0"/>
    <x v="1"/>
    <n v="42.814172550000002"/>
    <x v="1"/>
    <x v="0"/>
    <x v="2663"/>
    <x v="0"/>
    <x v="2"/>
    <n v="72.304948429999996"/>
    <n v="3.0127061845833332"/>
    <s v="Stores"/>
  </r>
  <r>
    <n v="2695"/>
    <s v="Levell"/>
    <s v="Jamie"/>
    <x v="2670"/>
    <x v="1"/>
    <x v="11"/>
    <x v="16"/>
    <x v="15"/>
    <x v="1"/>
    <x v="0"/>
    <x v="1"/>
    <n v="46.110384719999999"/>
    <x v="1"/>
    <x v="0"/>
    <x v="2664"/>
    <x v="0"/>
    <x v="2"/>
    <n v="71.412465600000004"/>
    <n v="2.9755194"/>
    <s v="Stores"/>
  </r>
  <r>
    <n v="2696"/>
    <s v="Chong"/>
    <s v="Lydia"/>
    <x v="2671"/>
    <x v="0"/>
    <x v="3"/>
    <x v="16"/>
    <x v="15"/>
    <x v="3"/>
    <x v="0"/>
    <x v="0"/>
    <n v="33.19254523"/>
    <x v="0"/>
    <x v="1"/>
    <x v="2665"/>
    <x v="1"/>
    <x v="2"/>
    <n v="53.321858110000001"/>
    <n v="2.2217440879166666"/>
    <s v="Stores"/>
  </r>
  <r>
    <n v="2697"/>
    <s v="Morgan"/>
    <s v="Olivia"/>
    <x v="2672"/>
    <x v="0"/>
    <x v="27"/>
    <x v="16"/>
    <x v="15"/>
    <x v="19"/>
    <x v="0"/>
    <x v="4"/>
    <n v="25.676238690000002"/>
    <x v="4"/>
    <x v="1"/>
    <x v="2666"/>
    <x v="1"/>
    <x v="0"/>
    <n v="0"/>
    <n v="0"/>
    <s v="Stores"/>
  </r>
  <r>
    <n v="2698"/>
    <s v="Sullivan"/>
    <s v="Marjorie"/>
    <x v="2673"/>
    <x v="0"/>
    <x v="10"/>
    <x v="16"/>
    <x v="15"/>
    <x v="6"/>
    <x v="0"/>
    <x v="0"/>
    <n v="34.534365819999998"/>
    <x v="0"/>
    <x v="1"/>
    <x v="2667"/>
    <x v="1"/>
    <x v="0"/>
    <n v="0"/>
    <n v="0"/>
    <s v="Stores"/>
  </r>
  <r>
    <n v="2699"/>
    <s v="Black"/>
    <s v="Yolanda"/>
    <x v="2674"/>
    <x v="0"/>
    <x v="22"/>
    <x v="16"/>
    <x v="15"/>
    <x v="16"/>
    <x v="0"/>
    <x v="1"/>
    <n v="40.862101780000003"/>
    <x v="1"/>
    <x v="1"/>
    <x v="2668"/>
    <x v="1"/>
    <x v="1"/>
    <n v="104.0762189"/>
    <n v="4.3365091208333331"/>
    <s v="Stores"/>
  </r>
  <r>
    <n v="2700"/>
    <s v="Thomas"/>
    <s v="Fredia"/>
    <x v="2675"/>
    <x v="0"/>
    <x v="3"/>
    <x v="16"/>
    <x v="15"/>
    <x v="3"/>
    <x v="0"/>
    <x v="4"/>
    <n v="23.035755590000001"/>
    <x v="4"/>
    <x v="1"/>
    <x v="2669"/>
    <x v="1"/>
    <x v="0"/>
    <n v="0"/>
    <n v="0"/>
    <s v="Stores"/>
  </r>
  <r>
    <n v="2701"/>
    <s v="Brooks"/>
    <s v="Valerie"/>
    <x v="2676"/>
    <x v="0"/>
    <x v="22"/>
    <x v="16"/>
    <x v="15"/>
    <x v="16"/>
    <x v="0"/>
    <x v="0"/>
    <n v="35.979605650000003"/>
    <x v="0"/>
    <x v="0"/>
    <x v="2670"/>
    <x v="0"/>
    <x v="2"/>
    <n v="49.4960551"/>
    <n v="2.0623356291666664"/>
    <s v="Stores"/>
  </r>
  <r>
    <n v="2702"/>
    <s v="Vick"/>
    <s v="Maria"/>
    <x v="2677"/>
    <x v="0"/>
    <x v="22"/>
    <x v="16"/>
    <x v="15"/>
    <x v="16"/>
    <x v="0"/>
    <x v="0"/>
    <n v="39.47114535"/>
    <x v="0"/>
    <x v="0"/>
    <x v="2671"/>
    <x v="0"/>
    <x v="0"/>
    <n v="0"/>
    <n v="0"/>
    <s v="Stores"/>
  </r>
  <r>
    <n v="2703"/>
    <s v="Layton"/>
    <s v="Letitia"/>
    <x v="2678"/>
    <x v="0"/>
    <x v="8"/>
    <x v="16"/>
    <x v="15"/>
    <x v="8"/>
    <x v="0"/>
    <x v="1"/>
    <n v="40.421311609999997"/>
    <x v="1"/>
    <x v="1"/>
    <x v="2672"/>
    <x v="1"/>
    <x v="2"/>
    <n v="49.603649939999997"/>
    <n v="2.0668187475000002"/>
    <s v="Stores"/>
  </r>
  <r>
    <n v="2704"/>
    <s v="Lynch"/>
    <s v="Ronald"/>
    <x v="2679"/>
    <x v="1"/>
    <x v="4"/>
    <x v="16"/>
    <x v="15"/>
    <x v="4"/>
    <x v="0"/>
    <x v="1"/>
    <n v="46.162600410000003"/>
    <x v="1"/>
    <x v="1"/>
    <x v="2673"/>
    <x v="1"/>
    <x v="1"/>
    <n v="82.116683589999994"/>
    <n v="3.4215284829166666"/>
    <s v="Stores"/>
  </r>
  <r>
    <n v="2705"/>
    <s v="Carter"/>
    <s v="Melissa"/>
    <x v="2680"/>
    <x v="0"/>
    <x v="5"/>
    <x v="13"/>
    <x v="12"/>
    <x v="5"/>
    <x v="0"/>
    <x v="1"/>
    <n v="43.581547319999999"/>
    <x v="1"/>
    <x v="0"/>
    <x v="2674"/>
    <x v="0"/>
    <x v="1"/>
    <n v="92.88297627"/>
    <n v="3.8701240112500002"/>
    <s v="Stores"/>
  </r>
  <r>
    <n v="2706"/>
    <s v="Heil"/>
    <s v="Brenda"/>
    <x v="2681"/>
    <x v="0"/>
    <x v="7"/>
    <x v="16"/>
    <x v="15"/>
    <x v="7"/>
    <x v="0"/>
    <x v="1"/>
    <n v="46.050522700000002"/>
    <x v="1"/>
    <x v="1"/>
    <x v="2675"/>
    <x v="1"/>
    <x v="1"/>
    <n v="87.733484279999999"/>
    <n v="3.6555618449999998"/>
    <s v="Stores"/>
  </r>
  <r>
    <n v="2707"/>
    <s v="Orton"/>
    <s v="Russell"/>
    <x v="2682"/>
    <x v="1"/>
    <x v="4"/>
    <x v="16"/>
    <x v="15"/>
    <x v="4"/>
    <x v="0"/>
    <x v="0"/>
    <n v="39.029217430000003"/>
    <x v="0"/>
    <x v="1"/>
    <x v="2676"/>
    <x v="1"/>
    <x v="2"/>
    <n v="43.02977533"/>
    <n v="1.7929073054166667"/>
    <s v="Stores"/>
  </r>
  <r>
    <n v="2708"/>
    <s v="Taylor"/>
    <s v="Terrie"/>
    <x v="2683"/>
    <x v="0"/>
    <x v="5"/>
    <x v="13"/>
    <x v="12"/>
    <x v="5"/>
    <x v="0"/>
    <x v="0"/>
    <n v="37.300656529999998"/>
    <x v="0"/>
    <x v="1"/>
    <x v="2677"/>
    <x v="1"/>
    <x v="2"/>
    <n v="56.734912080000001"/>
    <n v="2.36395467"/>
    <s v="Stores"/>
  </r>
  <r>
    <n v="2709"/>
    <s v="Atkins"/>
    <s v="Juan"/>
    <x v="2684"/>
    <x v="1"/>
    <x v="0"/>
    <x v="0"/>
    <x v="0"/>
    <x v="0"/>
    <x v="0"/>
    <x v="4"/>
    <n v="24.00193398"/>
    <x v="4"/>
    <x v="1"/>
    <x v="2678"/>
    <x v="1"/>
    <x v="0"/>
    <n v="0"/>
    <n v="0"/>
    <s v="Stores"/>
  </r>
  <r>
    <n v="2710"/>
    <s v="Black"/>
    <s v="Allyson"/>
    <x v="2685"/>
    <x v="0"/>
    <x v="3"/>
    <x v="16"/>
    <x v="15"/>
    <x v="3"/>
    <x v="0"/>
    <x v="0"/>
    <n v="34.737632480000002"/>
    <x v="0"/>
    <x v="0"/>
    <x v="2679"/>
    <x v="0"/>
    <x v="0"/>
    <n v="25.48104116"/>
    <n v="1.0617100483333333"/>
    <s v="Stores"/>
  </r>
  <r>
    <n v="2711"/>
    <s v="Riley"/>
    <s v="Nancy"/>
    <x v="2686"/>
    <x v="0"/>
    <x v="7"/>
    <x v="16"/>
    <x v="15"/>
    <x v="7"/>
    <x v="0"/>
    <x v="1"/>
    <n v="46.41434082"/>
    <x v="1"/>
    <x v="1"/>
    <x v="2680"/>
    <x v="1"/>
    <x v="2"/>
    <n v="75.870177499999997"/>
    <n v="3.1612573958333328"/>
    <s v="Stores"/>
  </r>
  <r>
    <n v="2712"/>
    <s v="Daniel"/>
    <s v="Karen"/>
    <x v="2687"/>
    <x v="0"/>
    <x v="5"/>
    <x v="46"/>
    <x v="20"/>
    <x v="5"/>
    <x v="0"/>
    <x v="1"/>
    <n v="44.555781680000003"/>
    <x v="1"/>
    <x v="0"/>
    <x v="2681"/>
    <x v="0"/>
    <x v="1"/>
    <n v="83.972427890000006"/>
    <n v="3.4988511620833336"/>
    <s v="Stores"/>
  </r>
  <r>
    <n v="2713"/>
    <s v="Deluca"/>
    <s v="Michael"/>
    <x v="2688"/>
    <x v="1"/>
    <x v="16"/>
    <x v="13"/>
    <x v="12"/>
    <x v="12"/>
    <x v="0"/>
    <x v="1"/>
    <n v="44.77370809"/>
    <x v="1"/>
    <x v="1"/>
    <x v="2682"/>
    <x v="1"/>
    <x v="1"/>
    <n v="109.4167478"/>
    <n v="4.5590311583333332"/>
    <s v="Stores"/>
  </r>
  <r>
    <n v="2714"/>
    <s v="Thompson"/>
    <s v="Judy"/>
    <x v="2689"/>
    <x v="0"/>
    <x v="11"/>
    <x v="16"/>
    <x v="15"/>
    <x v="1"/>
    <x v="0"/>
    <x v="1"/>
    <n v="42.750072269999997"/>
    <x v="1"/>
    <x v="1"/>
    <x v="2683"/>
    <x v="1"/>
    <x v="1"/>
    <n v="85.39177771"/>
    <n v="3.5579907379166662"/>
    <s v="Stores"/>
  </r>
  <r>
    <n v="2715"/>
    <s v="Hagen"/>
    <s v="Howard"/>
    <x v="2690"/>
    <x v="1"/>
    <x v="143"/>
    <x v="16"/>
    <x v="15"/>
    <x v="1"/>
    <x v="0"/>
    <x v="2"/>
    <n v="52.787911749999999"/>
    <x v="2"/>
    <x v="0"/>
    <x v="2684"/>
    <x v="0"/>
    <x v="1"/>
    <n v="85.053228579999995"/>
    <n v="3.5438845241666663"/>
    <s v="Stores"/>
  </r>
  <r>
    <n v="2716"/>
    <s v="Sowards"/>
    <s v="Sue"/>
    <x v="2691"/>
    <x v="0"/>
    <x v="63"/>
    <x v="16"/>
    <x v="15"/>
    <x v="29"/>
    <x v="0"/>
    <x v="1"/>
    <n v="44.282734120000001"/>
    <x v="1"/>
    <x v="1"/>
    <x v="2685"/>
    <x v="1"/>
    <x v="2"/>
    <n v="42.732379850000001"/>
    <n v="1.7805158270833332"/>
    <s v="Stores"/>
  </r>
  <r>
    <n v="2717"/>
    <s v="Nguyen"/>
    <s v="Raymond"/>
    <x v="2692"/>
    <x v="1"/>
    <x v="69"/>
    <x v="16"/>
    <x v="15"/>
    <x v="29"/>
    <x v="0"/>
    <x v="1"/>
    <n v="43.243548359999998"/>
    <x v="1"/>
    <x v="1"/>
    <x v="2686"/>
    <x v="1"/>
    <x v="2"/>
    <n v="51.288776499999997"/>
    <n v="2.1370323541666667"/>
    <s v="Stores"/>
  </r>
  <r>
    <n v="2718"/>
    <s v="Vera"/>
    <s v="Jennie"/>
    <x v="2693"/>
    <x v="0"/>
    <x v="5"/>
    <x v="46"/>
    <x v="20"/>
    <x v="5"/>
    <x v="0"/>
    <x v="2"/>
    <n v="58.06400944"/>
    <x v="2"/>
    <x v="1"/>
    <x v="2687"/>
    <x v="1"/>
    <x v="3"/>
    <n v="181.76706239999999"/>
    <n v="7.5736276"/>
    <s v="Stores"/>
  </r>
  <r>
    <n v="2719"/>
    <s v="Soper"/>
    <s v="Shirley"/>
    <x v="2694"/>
    <x v="0"/>
    <x v="22"/>
    <x v="16"/>
    <x v="15"/>
    <x v="16"/>
    <x v="0"/>
    <x v="1"/>
    <n v="42.58083938"/>
    <x v="1"/>
    <x v="1"/>
    <x v="2688"/>
    <x v="1"/>
    <x v="2"/>
    <n v="60.974354730000002"/>
    <n v="2.5405981137500002"/>
    <s v="Stores"/>
  </r>
  <r>
    <n v="2720"/>
    <s v="Quintero"/>
    <s v="Donna"/>
    <x v="2695"/>
    <x v="0"/>
    <x v="12"/>
    <x v="16"/>
    <x v="15"/>
    <x v="9"/>
    <x v="0"/>
    <x v="0"/>
    <n v="38.25097762"/>
    <x v="0"/>
    <x v="1"/>
    <x v="2689"/>
    <x v="1"/>
    <x v="0"/>
    <n v="18.23591901"/>
    <n v="0.75982995875000003"/>
    <s v="Stores"/>
  </r>
  <r>
    <n v="2721"/>
    <s v="Healey"/>
    <s v="Paula"/>
    <x v="2696"/>
    <x v="0"/>
    <x v="4"/>
    <x v="16"/>
    <x v="15"/>
    <x v="4"/>
    <x v="0"/>
    <x v="4"/>
    <n v="26.127510229999999"/>
    <x v="4"/>
    <x v="1"/>
    <x v="2690"/>
    <x v="1"/>
    <x v="0"/>
    <n v="15.872805169999999"/>
    <n v="0.66136688208333339"/>
    <s v="Stores"/>
  </r>
  <r>
    <n v="2722"/>
    <s v="Roberts"/>
    <s v="Earl"/>
    <x v="2697"/>
    <x v="1"/>
    <x v="5"/>
    <x v="46"/>
    <x v="20"/>
    <x v="5"/>
    <x v="0"/>
    <x v="1"/>
    <n v="49.465822920000001"/>
    <x v="1"/>
    <x v="1"/>
    <x v="2691"/>
    <x v="1"/>
    <x v="1"/>
    <n v="98.193099669999995"/>
    <n v="4.0913791529166668"/>
    <s v="Stores"/>
  </r>
  <r>
    <n v="2723"/>
    <s v="Cerda"/>
    <s v="Myrtle"/>
    <x v="2698"/>
    <x v="0"/>
    <x v="5"/>
    <x v="13"/>
    <x v="12"/>
    <x v="5"/>
    <x v="0"/>
    <x v="0"/>
    <n v="30.411748790000001"/>
    <x v="0"/>
    <x v="1"/>
    <x v="2692"/>
    <x v="1"/>
    <x v="0"/>
    <n v="16.39813088"/>
    <n v="0.68325545333333337"/>
    <s v="Stores"/>
  </r>
  <r>
    <n v="2724"/>
    <s v="Bond"/>
    <s v="Ann"/>
    <x v="2699"/>
    <x v="0"/>
    <x v="27"/>
    <x v="16"/>
    <x v="15"/>
    <x v="19"/>
    <x v="0"/>
    <x v="0"/>
    <n v="39.774642610000001"/>
    <x v="0"/>
    <x v="1"/>
    <x v="2693"/>
    <x v="1"/>
    <x v="2"/>
    <n v="50.242173829999999"/>
    <n v="2.0934239095833331"/>
    <s v="Stores"/>
  </r>
  <r>
    <n v="2725"/>
    <s v="McBride"/>
    <s v="Donna"/>
    <x v="2700"/>
    <x v="0"/>
    <x v="20"/>
    <x v="16"/>
    <x v="15"/>
    <x v="14"/>
    <x v="0"/>
    <x v="1"/>
    <n v="44.855419140000002"/>
    <x v="1"/>
    <x v="0"/>
    <x v="2694"/>
    <x v="0"/>
    <x v="1"/>
    <n v="83.671170630000006"/>
    <n v="3.4862987762500004"/>
    <s v="Stores"/>
  </r>
  <r>
    <n v="2726"/>
    <s v="Hess"/>
    <s v="Zoe"/>
    <x v="2701"/>
    <x v="0"/>
    <x v="40"/>
    <x v="16"/>
    <x v="15"/>
    <x v="20"/>
    <x v="0"/>
    <x v="2"/>
    <n v="55.687421129999997"/>
    <x v="2"/>
    <x v="1"/>
    <x v="2695"/>
    <x v="1"/>
    <x v="4"/>
    <n v="140.3867348"/>
    <n v="5.8494472833333333"/>
    <s v="Stores"/>
  </r>
  <r>
    <n v="2727"/>
    <s v="Rodgers"/>
    <s v="Mark"/>
    <x v="2702"/>
    <x v="1"/>
    <x v="229"/>
    <x v="16"/>
    <x v="15"/>
    <x v="18"/>
    <x v="0"/>
    <x v="1"/>
    <n v="45.679385140000001"/>
    <x v="1"/>
    <x v="1"/>
    <x v="2696"/>
    <x v="1"/>
    <x v="2"/>
    <n v="51.610786480000002"/>
    <n v="2.1504494366666669"/>
    <s v="Stores"/>
  </r>
  <r>
    <n v="2728"/>
    <s v="Han"/>
    <s v="Sharon"/>
    <x v="2703"/>
    <x v="0"/>
    <x v="4"/>
    <x v="16"/>
    <x v="15"/>
    <x v="4"/>
    <x v="0"/>
    <x v="0"/>
    <n v="30.846573899999999"/>
    <x v="0"/>
    <x v="1"/>
    <x v="2697"/>
    <x v="1"/>
    <x v="0"/>
    <n v="33.038556890000002"/>
    <n v="1.3766065370833336"/>
    <s v="Stores"/>
  </r>
  <r>
    <n v="2729"/>
    <s v="Dolan"/>
    <s v="Ryan"/>
    <x v="2704"/>
    <x v="1"/>
    <x v="10"/>
    <x v="13"/>
    <x v="12"/>
    <x v="6"/>
    <x v="0"/>
    <x v="1"/>
    <n v="40.59796068"/>
    <x v="1"/>
    <x v="1"/>
    <x v="2698"/>
    <x v="1"/>
    <x v="0"/>
    <n v="5.3280547619999998"/>
    <n v="0.22200228174999997"/>
    <s v="Stores"/>
  </r>
  <r>
    <n v="2730"/>
    <s v="Lawrence"/>
    <s v="Desiree"/>
    <x v="2705"/>
    <x v="0"/>
    <x v="4"/>
    <x v="16"/>
    <x v="15"/>
    <x v="4"/>
    <x v="0"/>
    <x v="2"/>
    <n v="54.391521760000003"/>
    <x v="2"/>
    <x v="1"/>
    <x v="2699"/>
    <x v="1"/>
    <x v="1"/>
    <n v="108.8340477"/>
    <n v="4.5347519875"/>
    <s v="Stores"/>
  </r>
  <r>
    <n v="2731"/>
    <s v="Garcia"/>
    <s v="Gregory"/>
    <x v="2706"/>
    <x v="1"/>
    <x v="5"/>
    <x v="46"/>
    <x v="20"/>
    <x v="5"/>
    <x v="0"/>
    <x v="1"/>
    <n v="41.758090760000002"/>
    <x v="1"/>
    <x v="1"/>
    <x v="2700"/>
    <x v="1"/>
    <x v="2"/>
    <n v="77.847249149999996"/>
    <n v="3.2436353812499994"/>
    <s v="Stores"/>
  </r>
  <r>
    <n v="2732"/>
    <s v="Kaiser"/>
    <s v="Noreen"/>
    <x v="2707"/>
    <x v="0"/>
    <x v="19"/>
    <x v="16"/>
    <x v="15"/>
    <x v="7"/>
    <x v="0"/>
    <x v="3"/>
    <n v="11.475106630000001"/>
    <x v="3"/>
    <x v="0"/>
    <x v="2701"/>
    <x v="0"/>
    <x v="0"/>
    <n v="0"/>
    <n v="0"/>
    <s v="Stores"/>
  </r>
  <r>
    <n v="2733"/>
    <s v="Woodyard"/>
    <s v="Angela"/>
    <x v="2708"/>
    <x v="0"/>
    <x v="75"/>
    <x v="16"/>
    <x v="15"/>
    <x v="24"/>
    <x v="0"/>
    <x v="1"/>
    <n v="43.777335989999997"/>
    <x v="1"/>
    <x v="1"/>
    <x v="2702"/>
    <x v="1"/>
    <x v="2"/>
    <n v="70.986522289999996"/>
    <n v="2.957771762083333"/>
    <s v="Stores"/>
  </r>
  <r>
    <n v="2734"/>
    <s v="Thomas"/>
    <s v="John"/>
    <x v="1754"/>
    <x v="1"/>
    <x v="0"/>
    <x v="0"/>
    <x v="0"/>
    <x v="0"/>
    <x v="0"/>
    <x v="0"/>
    <n v="36.879712079999997"/>
    <x v="0"/>
    <x v="1"/>
    <x v="2703"/>
    <x v="1"/>
    <x v="0"/>
    <n v="31.017913350000001"/>
    <n v="1.29241305625"/>
    <s v="Stores"/>
  </r>
  <r>
    <n v="2735"/>
    <s v="Cline"/>
    <s v="Mary"/>
    <x v="2709"/>
    <x v="0"/>
    <x v="16"/>
    <x v="16"/>
    <x v="15"/>
    <x v="12"/>
    <x v="0"/>
    <x v="0"/>
    <n v="39.734629640000001"/>
    <x v="0"/>
    <x v="1"/>
    <x v="2704"/>
    <x v="1"/>
    <x v="2"/>
    <n v="54.500058279999998"/>
    <n v="2.2708357616666666"/>
    <s v="Stores"/>
  </r>
  <r>
    <n v="2736"/>
    <s v="Ohl"/>
    <s v="Kara"/>
    <x v="2710"/>
    <x v="0"/>
    <x v="3"/>
    <x v="16"/>
    <x v="15"/>
    <x v="3"/>
    <x v="0"/>
    <x v="1"/>
    <n v="44.098146579999998"/>
    <x v="1"/>
    <x v="1"/>
    <x v="2705"/>
    <x v="1"/>
    <x v="1"/>
    <n v="85.955037790000006"/>
    <n v="3.5814599079166674"/>
    <s v="Stores"/>
  </r>
  <r>
    <n v="2737"/>
    <s v="Morris"/>
    <s v="Richard"/>
    <x v="2711"/>
    <x v="1"/>
    <x v="111"/>
    <x v="5"/>
    <x v="0"/>
    <x v="32"/>
    <x v="0"/>
    <x v="0"/>
    <n v="35.792858950000003"/>
    <x v="0"/>
    <x v="1"/>
    <x v="2706"/>
    <x v="1"/>
    <x v="0"/>
    <n v="34.116388559999997"/>
    <n v="1.42151619"/>
    <s v="Stores"/>
  </r>
  <r>
    <n v="2738"/>
    <s v="Tindall"/>
    <s v="Tammy"/>
    <x v="2712"/>
    <x v="0"/>
    <x v="32"/>
    <x v="16"/>
    <x v="15"/>
    <x v="17"/>
    <x v="0"/>
    <x v="1"/>
    <n v="40.094409640000002"/>
    <x v="1"/>
    <x v="1"/>
    <x v="2707"/>
    <x v="1"/>
    <x v="0"/>
    <n v="26.391390730000001"/>
    <n v="1.0996412804166666"/>
    <s v="Stores"/>
  </r>
  <r>
    <n v="2739"/>
    <s v="Rogers"/>
    <s v="Michelle"/>
    <x v="2713"/>
    <x v="0"/>
    <x v="157"/>
    <x v="16"/>
    <x v="15"/>
    <x v="24"/>
    <x v="0"/>
    <x v="0"/>
    <n v="37.508369299999998"/>
    <x v="0"/>
    <x v="1"/>
    <x v="2708"/>
    <x v="1"/>
    <x v="0"/>
    <n v="24.69713995"/>
    <n v="1.0290474979166666"/>
    <s v="Stores"/>
  </r>
  <r>
    <n v="2740"/>
    <s v="Banks"/>
    <s v="Rebecca"/>
    <x v="2714"/>
    <x v="0"/>
    <x v="17"/>
    <x v="16"/>
    <x v="15"/>
    <x v="13"/>
    <x v="0"/>
    <x v="2"/>
    <n v="59.329067770000002"/>
    <x v="2"/>
    <x v="1"/>
    <x v="2709"/>
    <x v="1"/>
    <x v="4"/>
    <n v="137.35335929999999"/>
    <n v="5.7230566375"/>
    <s v="Stores"/>
  </r>
  <r>
    <n v="2741"/>
    <s v="Kimmel"/>
    <s v="Paul"/>
    <x v="2715"/>
    <x v="1"/>
    <x v="60"/>
    <x v="16"/>
    <x v="15"/>
    <x v="27"/>
    <x v="0"/>
    <x v="2"/>
    <n v="52.577926480000002"/>
    <x v="2"/>
    <x v="1"/>
    <x v="2710"/>
    <x v="1"/>
    <x v="4"/>
    <n v="152.8200622"/>
    <n v="6.3675025916666668"/>
    <s v="Stores"/>
  </r>
  <r>
    <n v="2742"/>
    <s v="James"/>
    <s v="Roscoe"/>
    <x v="2716"/>
    <x v="1"/>
    <x v="95"/>
    <x v="16"/>
    <x v="15"/>
    <x v="18"/>
    <x v="0"/>
    <x v="2"/>
    <n v="50.699830519999999"/>
    <x v="2"/>
    <x v="1"/>
    <x v="2711"/>
    <x v="1"/>
    <x v="1"/>
    <n v="113.6717268"/>
    <n v="4.7363219499999998"/>
    <s v="Stores"/>
  </r>
  <r>
    <n v="2743"/>
    <s v="Mudge"/>
    <s v="William"/>
    <x v="2717"/>
    <x v="1"/>
    <x v="5"/>
    <x v="46"/>
    <x v="20"/>
    <x v="5"/>
    <x v="0"/>
    <x v="0"/>
    <n v="39.904024069999998"/>
    <x v="0"/>
    <x v="1"/>
    <x v="2712"/>
    <x v="1"/>
    <x v="2"/>
    <n v="50.152654210000001"/>
    <n v="2.0896939254166669"/>
    <s v="Stores"/>
  </r>
  <r>
    <n v="2744"/>
    <s v="Foote"/>
    <s v="Cynthia"/>
    <x v="2718"/>
    <x v="0"/>
    <x v="0"/>
    <x v="16"/>
    <x v="15"/>
    <x v="0"/>
    <x v="0"/>
    <x v="1"/>
    <n v="40.27570034"/>
    <x v="1"/>
    <x v="0"/>
    <x v="2713"/>
    <x v="0"/>
    <x v="2"/>
    <n v="62.240437100000001"/>
    <n v="2.5933515458333334"/>
    <s v="Stores"/>
  </r>
  <r>
    <n v="2745"/>
    <s v="Davis"/>
    <s v="Keith"/>
    <x v="2719"/>
    <x v="1"/>
    <x v="93"/>
    <x v="16"/>
    <x v="15"/>
    <x v="13"/>
    <x v="0"/>
    <x v="2"/>
    <n v="53.887062440000001"/>
    <x v="2"/>
    <x v="1"/>
    <x v="2714"/>
    <x v="1"/>
    <x v="2"/>
    <n v="78.078025600000004"/>
    <n v="3.2532510666666665"/>
    <s v="Stores"/>
  </r>
  <r>
    <n v="2746"/>
    <s v="Romero"/>
    <s v="Terrence"/>
    <x v="2720"/>
    <x v="1"/>
    <x v="5"/>
    <x v="46"/>
    <x v="20"/>
    <x v="5"/>
    <x v="0"/>
    <x v="4"/>
    <n v="23.82077919"/>
    <x v="4"/>
    <x v="1"/>
    <x v="2715"/>
    <x v="1"/>
    <x v="0"/>
    <n v="0"/>
    <n v="0"/>
    <s v="Stores"/>
  </r>
  <r>
    <n v="2747"/>
    <s v="McDonald"/>
    <s v="Frieda"/>
    <x v="2721"/>
    <x v="0"/>
    <x v="0"/>
    <x v="16"/>
    <x v="15"/>
    <x v="0"/>
    <x v="0"/>
    <x v="1"/>
    <n v="46.624659620000003"/>
    <x v="1"/>
    <x v="0"/>
    <x v="2716"/>
    <x v="0"/>
    <x v="2"/>
    <n v="77.092709429999999"/>
    <n v="3.2121962262499997"/>
    <s v="Stores"/>
  </r>
  <r>
    <n v="2748"/>
    <s v="Rodgers"/>
    <s v="April"/>
    <x v="2722"/>
    <x v="0"/>
    <x v="27"/>
    <x v="16"/>
    <x v="15"/>
    <x v="19"/>
    <x v="0"/>
    <x v="0"/>
    <n v="36.73476625"/>
    <x v="0"/>
    <x v="1"/>
    <x v="2717"/>
    <x v="1"/>
    <x v="2"/>
    <n v="47.355927139999999"/>
    <n v="1.9731636308333333"/>
    <s v="Stores"/>
  </r>
  <r>
    <n v="2749"/>
    <s v="Spencer"/>
    <s v="Larry"/>
    <x v="2723"/>
    <x v="1"/>
    <x v="91"/>
    <x v="16"/>
    <x v="15"/>
    <x v="25"/>
    <x v="0"/>
    <x v="2"/>
    <n v="50.221006490000001"/>
    <x v="2"/>
    <x v="1"/>
    <x v="2718"/>
    <x v="1"/>
    <x v="1"/>
    <n v="104.2806499"/>
    <n v="4.345027079166667"/>
    <s v="Stores"/>
  </r>
  <r>
    <n v="2750"/>
    <s v="Stewart"/>
    <s v="Arlene"/>
    <x v="2724"/>
    <x v="0"/>
    <x v="22"/>
    <x v="16"/>
    <x v="15"/>
    <x v="16"/>
    <x v="0"/>
    <x v="0"/>
    <n v="37.594993639999998"/>
    <x v="0"/>
    <x v="1"/>
    <x v="2719"/>
    <x v="1"/>
    <x v="0"/>
    <n v="34.205366239999996"/>
    <n v="1.425223593333333"/>
    <s v="Stores"/>
  </r>
  <r>
    <n v="2751"/>
    <s v="Lamberson"/>
    <s v="Bradley"/>
    <x v="2725"/>
    <x v="1"/>
    <x v="5"/>
    <x v="46"/>
    <x v="20"/>
    <x v="5"/>
    <x v="0"/>
    <x v="4"/>
    <n v="29.473409490000002"/>
    <x v="4"/>
    <x v="0"/>
    <x v="2720"/>
    <x v="0"/>
    <x v="0"/>
    <n v="2.390985846"/>
    <n v="9.9624410250000003E-2"/>
    <s v="Stores"/>
  </r>
  <r>
    <n v="2752"/>
    <s v="Dixon"/>
    <s v="Patsy"/>
    <x v="2726"/>
    <x v="0"/>
    <x v="3"/>
    <x v="16"/>
    <x v="15"/>
    <x v="3"/>
    <x v="0"/>
    <x v="1"/>
    <n v="47.41687933"/>
    <x v="1"/>
    <x v="1"/>
    <x v="2721"/>
    <x v="1"/>
    <x v="2"/>
    <n v="56.264272149999996"/>
    <n v="2.3443446729166664"/>
    <s v="Stores"/>
  </r>
  <r>
    <n v="2753"/>
    <s v="Smith"/>
    <s v="Christine"/>
    <x v="2727"/>
    <x v="0"/>
    <x v="75"/>
    <x v="16"/>
    <x v="15"/>
    <x v="24"/>
    <x v="0"/>
    <x v="0"/>
    <n v="31.91659323"/>
    <x v="0"/>
    <x v="1"/>
    <x v="2722"/>
    <x v="1"/>
    <x v="0"/>
    <n v="0"/>
    <n v="0"/>
    <s v="Stores"/>
  </r>
  <r>
    <n v="2754"/>
    <s v="Hernandez"/>
    <s v="Richard"/>
    <x v="2076"/>
    <x v="1"/>
    <x v="4"/>
    <x v="16"/>
    <x v="15"/>
    <x v="4"/>
    <x v="0"/>
    <x v="0"/>
    <n v="30.38347783"/>
    <x v="0"/>
    <x v="1"/>
    <x v="2723"/>
    <x v="1"/>
    <x v="0"/>
    <n v="0"/>
    <n v="0"/>
    <s v="Stores"/>
  </r>
  <r>
    <n v="2755"/>
    <s v="Sorensen"/>
    <s v="John"/>
    <x v="2728"/>
    <x v="1"/>
    <x v="104"/>
    <x v="16"/>
    <x v="15"/>
    <x v="17"/>
    <x v="0"/>
    <x v="2"/>
    <n v="50.009106269999997"/>
    <x v="2"/>
    <x v="1"/>
    <x v="2724"/>
    <x v="1"/>
    <x v="2"/>
    <n v="66.966131739999994"/>
    <n v="2.7902554891666664"/>
    <s v="Stores"/>
  </r>
  <r>
    <n v="2756"/>
    <s v="Donahue"/>
    <s v="Esther"/>
    <x v="2729"/>
    <x v="0"/>
    <x v="189"/>
    <x v="16"/>
    <x v="15"/>
    <x v="25"/>
    <x v="0"/>
    <x v="5"/>
    <n v="63.968581110000002"/>
    <x v="5"/>
    <x v="1"/>
    <x v="2725"/>
    <x v="1"/>
    <x v="4"/>
    <n v="157.25092000000001"/>
    <n v="6.5521216666666673"/>
    <s v="Stores"/>
  </r>
  <r>
    <n v="2757"/>
    <s v="Barnes"/>
    <s v="Joy"/>
    <x v="2730"/>
    <x v="0"/>
    <x v="157"/>
    <x v="16"/>
    <x v="15"/>
    <x v="24"/>
    <x v="0"/>
    <x v="0"/>
    <n v="30.966963679999999"/>
    <x v="0"/>
    <x v="1"/>
    <x v="2726"/>
    <x v="1"/>
    <x v="0"/>
    <n v="6.9485471670000001"/>
    <n v="0.28952279862500002"/>
    <s v="Stores"/>
  </r>
  <r>
    <n v="2758"/>
    <s v="Wilson"/>
    <s v="Peter"/>
    <x v="2731"/>
    <x v="1"/>
    <x v="5"/>
    <x v="46"/>
    <x v="20"/>
    <x v="5"/>
    <x v="0"/>
    <x v="0"/>
    <n v="34.113641370000003"/>
    <x v="0"/>
    <x v="1"/>
    <x v="2727"/>
    <x v="1"/>
    <x v="2"/>
    <n v="56.296377040000003"/>
    <n v="2.3456823766666668"/>
    <s v="Stores"/>
  </r>
  <r>
    <n v="2759"/>
    <s v="Grice"/>
    <s v="Stephanie"/>
    <x v="2732"/>
    <x v="0"/>
    <x v="222"/>
    <x v="16"/>
    <x v="15"/>
    <x v="11"/>
    <x v="0"/>
    <x v="2"/>
    <n v="50.009247289999998"/>
    <x v="2"/>
    <x v="1"/>
    <x v="2728"/>
    <x v="1"/>
    <x v="1"/>
    <n v="91.298032340000006"/>
    <n v="3.8040846808333333"/>
    <s v="Stores"/>
  </r>
  <r>
    <n v="2760"/>
    <s v="Tillett"/>
    <s v="Valerie"/>
    <x v="2733"/>
    <x v="0"/>
    <x v="169"/>
    <x v="16"/>
    <x v="15"/>
    <x v="20"/>
    <x v="0"/>
    <x v="1"/>
    <n v="43.797996390000002"/>
    <x v="1"/>
    <x v="1"/>
    <x v="2729"/>
    <x v="1"/>
    <x v="2"/>
    <n v="63.865964310000003"/>
    <n v="2.6610818462500001"/>
    <s v="Stores"/>
  </r>
  <r>
    <n v="2761"/>
    <s v="Hunt"/>
    <s v="Virginia"/>
    <x v="2734"/>
    <x v="0"/>
    <x v="75"/>
    <x v="16"/>
    <x v="15"/>
    <x v="24"/>
    <x v="0"/>
    <x v="2"/>
    <n v="52.67156671"/>
    <x v="2"/>
    <x v="0"/>
    <x v="2730"/>
    <x v="0"/>
    <x v="4"/>
    <n v="126.9626995"/>
    <n v="5.2901124791666669"/>
    <s v="Stores"/>
  </r>
  <r>
    <n v="2762"/>
    <s v="Basnight"/>
    <s v="Josephine"/>
    <x v="2735"/>
    <x v="0"/>
    <x v="5"/>
    <x v="13"/>
    <x v="12"/>
    <x v="5"/>
    <x v="0"/>
    <x v="3"/>
    <n v="15.369732519999999"/>
    <x v="3"/>
    <x v="1"/>
    <x v="2731"/>
    <x v="1"/>
    <x v="0"/>
    <n v="0"/>
    <n v="0"/>
    <s v="Stores"/>
  </r>
  <r>
    <n v="2763"/>
    <s v="Rutkowski"/>
    <s v="John"/>
    <x v="2736"/>
    <x v="1"/>
    <x v="16"/>
    <x v="16"/>
    <x v="15"/>
    <x v="12"/>
    <x v="0"/>
    <x v="4"/>
    <n v="25.243050660000002"/>
    <x v="4"/>
    <x v="0"/>
    <x v="2732"/>
    <x v="0"/>
    <x v="0"/>
    <n v="0"/>
    <n v="0"/>
    <s v="Stores"/>
  </r>
  <r>
    <n v="2764"/>
    <s v="Brewer"/>
    <s v="Patsy"/>
    <x v="2737"/>
    <x v="0"/>
    <x v="3"/>
    <x v="16"/>
    <x v="15"/>
    <x v="3"/>
    <x v="0"/>
    <x v="0"/>
    <n v="33.984442979999997"/>
    <x v="0"/>
    <x v="1"/>
    <x v="2733"/>
    <x v="1"/>
    <x v="0"/>
    <n v="0"/>
    <n v="0"/>
    <s v="Stores"/>
  </r>
  <r>
    <n v="2765"/>
    <s v="Taylor"/>
    <s v="Scott"/>
    <x v="2738"/>
    <x v="1"/>
    <x v="30"/>
    <x v="16"/>
    <x v="15"/>
    <x v="20"/>
    <x v="0"/>
    <x v="0"/>
    <n v="39.958698990000002"/>
    <x v="0"/>
    <x v="1"/>
    <x v="2734"/>
    <x v="1"/>
    <x v="2"/>
    <n v="48.258304809999998"/>
    <n v="2.0107627004166666"/>
    <s v="Stores"/>
  </r>
  <r>
    <n v="2766"/>
    <s v="Barnes"/>
    <s v="Debby"/>
    <x v="2739"/>
    <x v="0"/>
    <x v="134"/>
    <x v="16"/>
    <x v="15"/>
    <x v="10"/>
    <x v="0"/>
    <x v="0"/>
    <n v="33.222008600000002"/>
    <x v="0"/>
    <x v="1"/>
    <x v="2735"/>
    <x v="1"/>
    <x v="0"/>
    <n v="26.351860039999998"/>
    <n v="1.0979941683333332"/>
    <s v="Stores"/>
  </r>
  <r>
    <n v="2767"/>
    <s v="Neu"/>
    <s v="David"/>
    <x v="2740"/>
    <x v="1"/>
    <x v="61"/>
    <x v="0"/>
    <x v="0"/>
    <x v="28"/>
    <x v="0"/>
    <x v="1"/>
    <n v="41.109875150000001"/>
    <x v="1"/>
    <x v="1"/>
    <x v="2736"/>
    <x v="1"/>
    <x v="2"/>
    <n v="52.55542844"/>
    <n v="2.1898095183333335"/>
    <s v="Stores"/>
  </r>
  <r>
    <n v="2768"/>
    <s v="Daniel"/>
    <s v="Ruth"/>
    <x v="2741"/>
    <x v="0"/>
    <x v="5"/>
    <x v="46"/>
    <x v="20"/>
    <x v="5"/>
    <x v="0"/>
    <x v="1"/>
    <n v="40.402795259999998"/>
    <x v="1"/>
    <x v="1"/>
    <x v="2737"/>
    <x v="1"/>
    <x v="2"/>
    <n v="40.016720030000002"/>
    <n v="1.6673633345833336"/>
    <s v="Stores"/>
  </r>
  <r>
    <n v="2769"/>
    <s v="Nottingham"/>
    <s v="Kathryn"/>
    <x v="2742"/>
    <x v="0"/>
    <x v="15"/>
    <x v="16"/>
    <x v="15"/>
    <x v="10"/>
    <x v="0"/>
    <x v="3"/>
    <n v="13.023534769999999"/>
    <x v="3"/>
    <x v="1"/>
    <x v="2738"/>
    <x v="1"/>
    <x v="0"/>
    <n v="0"/>
    <n v="0"/>
    <s v="Stores"/>
  </r>
  <r>
    <n v="2770"/>
    <s v="Fleener"/>
    <s v="Gladys"/>
    <x v="2743"/>
    <x v="0"/>
    <x v="20"/>
    <x v="16"/>
    <x v="15"/>
    <x v="14"/>
    <x v="0"/>
    <x v="4"/>
    <n v="29.71842929"/>
    <x v="4"/>
    <x v="1"/>
    <x v="2739"/>
    <x v="1"/>
    <x v="0"/>
    <n v="0"/>
    <n v="0"/>
    <s v="Stores"/>
  </r>
  <r>
    <n v="2771"/>
    <s v="Grant"/>
    <s v="Robert"/>
    <x v="2744"/>
    <x v="1"/>
    <x v="3"/>
    <x v="16"/>
    <x v="15"/>
    <x v="3"/>
    <x v="0"/>
    <x v="0"/>
    <n v="37.925291860000002"/>
    <x v="0"/>
    <x v="1"/>
    <x v="2740"/>
    <x v="1"/>
    <x v="0"/>
    <n v="18.436537139999999"/>
    <n v="0.76818904750000006"/>
    <s v="Stores"/>
  </r>
  <r>
    <n v="2772"/>
    <s v="Werner"/>
    <s v="Denise"/>
    <x v="2745"/>
    <x v="0"/>
    <x v="172"/>
    <x v="16"/>
    <x v="15"/>
    <x v="10"/>
    <x v="0"/>
    <x v="4"/>
    <n v="25.294537429999998"/>
    <x v="4"/>
    <x v="1"/>
    <x v="2741"/>
    <x v="1"/>
    <x v="0"/>
    <n v="0"/>
    <n v="0"/>
    <s v="Stores"/>
  </r>
  <r>
    <n v="2773"/>
    <s v="Johnson"/>
    <s v="Michael"/>
    <x v="2746"/>
    <x v="1"/>
    <x v="3"/>
    <x v="16"/>
    <x v="15"/>
    <x v="3"/>
    <x v="0"/>
    <x v="0"/>
    <n v="32.966181839999997"/>
    <x v="0"/>
    <x v="1"/>
    <x v="2742"/>
    <x v="1"/>
    <x v="0"/>
    <n v="28.202567460000001"/>
    <n v="1.1751069775"/>
    <s v="Stores"/>
  </r>
  <r>
    <n v="2774"/>
    <s v="Hermann"/>
    <s v="Lance"/>
    <x v="2747"/>
    <x v="1"/>
    <x v="4"/>
    <x v="16"/>
    <x v="15"/>
    <x v="4"/>
    <x v="0"/>
    <x v="2"/>
    <n v="56.727408060000002"/>
    <x v="2"/>
    <x v="0"/>
    <x v="2743"/>
    <x v="0"/>
    <x v="1"/>
    <n v="102.6670831"/>
    <n v="4.2777951291666669"/>
    <s v="Stores"/>
  </r>
  <r>
    <n v="2775"/>
    <s v="Salisbury"/>
    <s v="Yolanda"/>
    <x v="2748"/>
    <x v="0"/>
    <x v="12"/>
    <x v="16"/>
    <x v="15"/>
    <x v="9"/>
    <x v="0"/>
    <x v="0"/>
    <n v="30.749572489999998"/>
    <x v="0"/>
    <x v="1"/>
    <x v="2744"/>
    <x v="1"/>
    <x v="0"/>
    <n v="0"/>
    <n v="0"/>
    <s v="Stores"/>
  </r>
  <r>
    <n v="2776"/>
    <s v="Gates"/>
    <s v="Arthur"/>
    <x v="2749"/>
    <x v="1"/>
    <x v="30"/>
    <x v="16"/>
    <x v="15"/>
    <x v="20"/>
    <x v="0"/>
    <x v="0"/>
    <n v="34.742441999999997"/>
    <x v="0"/>
    <x v="1"/>
    <x v="2745"/>
    <x v="1"/>
    <x v="0"/>
    <n v="19.561905960000001"/>
    <n v="0.81507941500000003"/>
    <s v="Stores"/>
  </r>
  <r>
    <n v="2777"/>
    <s v="Arnold"/>
    <s v="Melaine"/>
    <x v="2750"/>
    <x v="0"/>
    <x v="230"/>
    <x v="16"/>
    <x v="15"/>
    <x v="7"/>
    <x v="0"/>
    <x v="2"/>
    <n v="56.514805320000001"/>
    <x v="2"/>
    <x v="1"/>
    <x v="2746"/>
    <x v="1"/>
    <x v="4"/>
    <n v="151.7079655"/>
    <n v="6.3211652291666667"/>
    <s v="Stores"/>
  </r>
  <r>
    <n v="2778"/>
    <s v="Clifton"/>
    <s v="Kelly"/>
    <x v="2751"/>
    <x v="0"/>
    <x v="75"/>
    <x v="16"/>
    <x v="15"/>
    <x v="24"/>
    <x v="0"/>
    <x v="1"/>
    <n v="47.142670529999997"/>
    <x v="1"/>
    <x v="1"/>
    <x v="2747"/>
    <x v="1"/>
    <x v="2"/>
    <n v="60.668213059999999"/>
    <n v="2.5278422108333332"/>
    <s v="Stores"/>
  </r>
  <r>
    <n v="2779"/>
    <s v="Parkes"/>
    <s v="Michael"/>
    <x v="2752"/>
    <x v="1"/>
    <x v="5"/>
    <x v="46"/>
    <x v="20"/>
    <x v="5"/>
    <x v="0"/>
    <x v="0"/>
    <n v="33.251314299999997"/>
    <x v="0"/>
    <x v="1"/>
    <x v="2748"/>
    <x v="1"/>
    <x v="0"/>
    <n v="9.1019166429999991"/>
    <n v="0.37924652679166665"/>
    <s v="Stores"/>
  </r>
  <r>
    <n v="2780"/>
    <s v="Bates"/>
    <s v="Johnie"/>
    <x v="2753"/>
    <x v="1"/>
    <x v="27"/>
    <x v="16"/>
    <x v="15"/>
    <x v="19"/>
    <x v="0"/>
    <x v="2"/>
    <n v="50.840337720000001"/>
    <x v="2"/>
    <x v="0"/>
    <x v="2749"/>
    <x v="0"/>
    <x v="1"/>
    <n v="96.635831240000002"/>
    <n v="4.0264929683333337"/>
    <s v="Stores"/>
  </r>
  <r>
    <n v="2781"/>
    <s v="Greear"/>
    <s v="John"/>
    <x v="2754"/>
    <x v="1"/>
    <x v="30"/>
    <x v="16"/>
    <x v="15"/>
    <x v="20"/>
    <x v="0"/>
    <x v="2"/>
    <n v="57.823920299999997"/>
    <x v="2"/>
    <x v="1"/>
    <x v="2750"/>
    <x v="1"/>
    <x v="4"/>
    <n v="153.07966959999999"/>
    <n v="6.3783195666666668"/>
    <s v="Stores"/>
  </r>
  <r>
    <n v="2782"/>
    <s v="Jackson"/>
    <s v="Betty"/>
    <x v="2755"/>
    <x v="0"/>
    <x v="36"/>
    <x v="45"/>
    <x v="19"/>
    <x v="22"/>
    <x v="0"/>
    <x v="1"/>
    <n v="49.154960580000001"/>
    <x v="1"/>
    <x v="0"/>
    <x v="2751"/>
    <x v="0"/>
    <x v="1"/>
    <n v="107.1765975"/>
    <n v="4.4656915625"/>
    <s v="Stores"/>
  </r>
  <r>
    <n v="2783"/>
    <s v="Turner"/>
    <s v="Darius"/>
    <x v="2756"/>
    <x v="1"/>
    <x v="22"/>
    <x v="16"/>
    <x v="15"/>
    <x v="16"/>
    <x v="0"/>
    <x v="1"/>
    <n v="42.979421729999999"/>
    <x v="1"/>
    <x v="1"/>
    <x v="2752"/>
    <x v="1"/>
    <x v="0"/>
    <n v="34.388077780000003"/>
    <n v="1.4328365741666669"/>
    <s v="Stores"/>
  </r>
  <r>
    <n v="2784"/>
    <s v="Campbell"/>
    <s v="Vincent"/>
    <x v="2757"/>
    <x v="1"/>
    <x v="8"/>
    <x v="16"/>
    <x v="15"/>
    <x v="8"/>
    <x v="0"/>
    <x v="1"/>
    <n v="43.876667859999998"/>
    <x v="1"/>
    <x v="0"/>
    <x v="2753"/>
    <x v="0"/>
    <x v="2"/>
    <n v="51.6367707"/>
    <n v="2.1515321125"/>
    <s v="Stores"/>
  </r>
  <r>
    <n v="2785"/>
    <s v="Johnson"/>
    <s v="Mathew"/>
    <x v="2758"/>
    <x v="1"/>
    <x v="5"/>
    <x v="13"/>
    <x v="12"/>
    <x v="5"/>
    <x v="0"/>
    <x v="0"/>
    <n v="38.249609589999999"/>
    <x v="0"/>
    <x v="1"/>
    <x v="2754"/>
    <x v="1"/>
    <x v="0"/>
    <n v="18.133609750000002"/>
    <n v="0.7555670729166668"/>
    <s v="Stores"/>
  </r>
  <r>
    <n v="2786"/>
    <s v="Chason"/>
    <s v="Diana"/>
    <x v="2759"/>
    <x v="0"/>
    <x v="154"/>
    <x v="16"/>
    <x v="15"/>
    <x v="20"/>
    <x v="0"/>
    <x v="1"/>
    <n v="48.810270109999998"/>
    <x v="1"/>
    <x v="1"/>
    <x v="2755"/>
    <x v="1"/>
    <x v="1"/>
    <n v="117.1051255"/>
    <n v="4.8793802291666664"/>
    <s v="Stores"/>
  </r>
  <r>
    <n v="2787"/>
    <s v="Reed"/>
    <s v="Conception"/>
    <x v="2760"/>
    <x v="0"/>
    <x v="5"/>
    <x v="46"/>
    <x v="20"/>
    <x v="5"/>
    <x v="0"/>
    <x v="0"/>
    <n v="35.557410820000001"/>
    <x v="0"/>
    <x v="1"/>
    <x v="2756"/>
    <x v="1"/>
    <x v="2"/>
    <n v="78.010781469999998"/>
    <n v="3.2504492279166666"/>
    <s v="Stores"/>
  </r>
  <r>
    <n v="2788"/>
    <s v="McNemar"/>
    <s v="Woodrow"/>
    <x v="2761"/>
    <x v="1"/>
    <x v="3"/>
    <x v="16"/>
    <x v="15"/>
    <x v="3"/>
    <x v="0"/>
    <x v="0"/>
    <n v="36.209924800000003"/>
    <x v="0"/>
    <x v="1"/>
    <x v="2757"/>
    <x v="1"/>
    <x v="2"/>
    <n v="41.473153060000001"/>
    <n v="1.7280480441666666"/>
    <s v="Stores"/>
  </r>
  <r>
    <n v="2789"/>
    <s v="Wiese"/>
    <s v="Johnnie"/>
    <x v="2762"/>
    <x v="1"/>
    <x v="75"/>
    <x v="16"/>
    <x v="15"/>
    <x v="24"/>
    <x v="0"/>
    <x v="0"/>
    <n v="38.531035420000002"/>
    <x v="0"/>
    <x v="1"/>
    <x v="2758"/>
    <x v="1"/>
    <x v="0"/>
    <n v="24.587917409999999"/>
    <n v="1.0244965587500001"/>
    <s v="Stores"/>
  </r>
  <r>
    <n v="2790"/>
    <s v="Wager"/>
    <s v="Deana"/>
    <x v="2763"/>
    <x v="0"/>
    <x v="60"/>
    <x v="16"/>
    <x v="15"/>
    <x v="27"/>
    <x v="0"/>
    <x v="1"/>
    <n v="40.093341379999998"/>
    <x v="1"/>
    <x v="1"/>
    <x v="2759"/>
    <x v="1"/>
    <x v="1"/>
    <n v="106.9375431"/>
    <n v="4.4557309625000006"/>
    <s v="Stores"/>
  </r>
  <r>
    <n v="2791"/>
    <s v="Meeker"/>
    <s v="Ilene"/>
    <x v="2764"/>
    <x v="0"/>
    <x v="4"/>
    <x v="16"/>
    <x v="15"/>
    <x v="4"/>
    <x v="0"/>
    <x v="0"/>
    <n v="32.993996209999999"/>
    <x v="0"/>
    <x v="1"/>
    <x v="2760"/>
    <x v="1"/>
    <x v="2"/>
    <n v="46.007482109999998"/>
    <n v="1.9169784212499998"/>
    <s v="Stores"/>
  </r>
  <r>
    <n v="2792"/>
    <s v="Lund"/>
    <s v="Bertha"/>
    <x v="2765"/>
    <x v="0"/>
    <x v="5"/>
    <x v="46"/>
    <x v="20"/>
    <x v="5"/>
    <x v="0"/>
    <x v="0"/>
    <n v="35.611818970000002"/>
    <x v="0"/>
    <x v="1"/>
    <x v="2761"/>
    <x v="1"/>
    <x v="2"/>
    <n v="46.653226719999999"/>
    <n v="1.9438844466666665"/>
    <s v="Stores"/>
  </r>
  <r>
    <n v="2793"/>
    <s v="Velez"/>
    <s v="Victor"/>
    <x v="2766"/>
    <x v="1"/>
    <x v="117"/>
    <x v="16"/>
    <x v="15"/>
    <x v="1"/>
    <x v="0"/>
    <x v="0"/>
    <n v="31.626461580000001"/>
    <x v="0"/>
    <x v="0"/>
    <x v="2762"/>
    <x v="0"/>
    <x v="0"/>
    <n v="0"/>
    <n v="0"/>
    <s v="Stores"/>
  </r>
  <r>
    <n v="2794"/>
    <s v="Butler"/>
    <s v="Blanche"/>
    <x v="2767"/>
    <x v="0"/>
    <x v="3"/>
    <x v="16"/>
    <x v="15"/>
    <x v="3"/>
    <x v="0"/>
    <x v="1"/>
    <n v="49.529852329999997"/>
    <x v="1"/>
    <x v="0"/>
    <x v="2763"/>
    <x v="0"/>
    <x v="4"/>
    <n v="141.3312621"/>
    <n v="5.8888025874999999"/>
    <s v="Stores"/>
  </r>
  <r>
    <n v="2795"/>
    <s v="Haines"/>
    <s v="Carolyn"/>
    <x v="2768"/>
    <x v="0"/>
    <x v="75"/>
    <x v="16"/>
    <x v="15"/>
    <x v="24"/>
    <x v="0"/>
    <x v="0"/>
    <n v="38.908989849999998"/>
    <x v="0"/>
    <x v="1"/>
    <x v="2764"/>
    <x v="1"/>
    <x v="0"/>
    <n v="37.356189219999997"/>
    <n v="1.5565078841666666"/>
    <s v="Stores"/>
  </r>
  <r>
    <n v="2796"/>
    <s v="Graham"/>
    <s v="Mark"/>
    <x v="2769"/>
    <x v="1"/>
    <x v="2"/>
    <x v="16"/>
    <x v="15"/>
    <x v="2"/>
    <x v="0"/>
    <x v="2"/>
    <n v="58.028812729999999"/>
    <x v="2"/>
    <x v="1"/>
    <x v="2765"/>
    <x v="1"/>
    <x v="1"/>
    <n v="112.0822084"/>
    <n v="4.6700920166666666"/>
    <s v="Stores"/>
  </r>
  <r>
    <n v="2797"/>
    <s v="Jackson"/>
    <s v="Gerald"/>
    <x v="2770"/>
    <x v="1"/>
    <x v="5"/>
    <x v="46"/>
    <x v="20"/>
    <x v="5"/>
    <x v="0"/>
    <x v="1"/>
    <n v="42.77034381"/>
    <x v="1"/>
    <x v="1"/>
    <x v="2766"/>
    <x v="1"/>
    <x v="2"/>
    <n v="72.748588380000001"/>
    <n v="3.0311911825000002"/>
    <s v="Stores"/>
  </r>
  <r>
    <n v="2798"/>
    <s v="Dorsett"/>
    <s v="Jose"/>
    <x v="2771"/>
    <x v="1"/>
    <x v="11"/>
    <x v="16"/>
    <x v="15"/>
    <x v="1"/>
    <x v="0"/>
    <x v="4"/>
    <n v="29.85873316"/>
    <x v="4"/>
    <x v="1"/>
    <x v="2767"/>
    <x v="1"/>
    <x v="0"/>
    <n v="0"/>
    <n v="0"/>
    <s v="Stores"/>
  </r>
  <r>
    <n v="2799"/>
    <s v="Hardison"/>
    <s v="Phyllis"/>
    <x v="2772"/>
    <x v="0"/>
    <x v="5"/>
    <x v="46"/>
    <x v="20"/>
    <x v="5"/>
    <x v="0"/>
    <x v="1"/>
    <n v="44.064981580000001"/>
    <x v="1"/>
    <x v="1"/>
    <x v="2768"/>
    <x v="1"/>
    <x v="0"/>
    <n v="22.187331060000002"/>
    <n v="0.92447212750000007"/>
    <s v="Stores"/>
  </r>
  <r>
    <n v="2800"/>
    <s v="Edmundson"/>
    <s v="Charmaine"/>
    <x v="2773"/>
    <x v="0"/>
    <x v="30"/>
    <x v="16"/>
    <x v="15"/>
    <x v="20"/>
    <x v="0"/>
    <x v="0"/>
    <n v="30.484262170000001"/>
    <x v="0"/>
    <x v="1"/>
    <x v="2769"/>
    <x v="1"/>
    <x v="0"/>
    <n v="26.47443664"/>
    <n v="1.1031015266666668"/>
    <s v="Stores"/>
  </r>
  <r>
    <n v="2801"/>
    <s v="Berry"/>
    <s v="David"/>
    <x v="2774"/>
    <x v="1"/>
    <x v="152"/>
    <x v="0"/>
    <x v="0"/>
    <x v="0"/>
    <x v="0"/>
    <x v="5"/>
    <n v="64.175446769999994"/>
    <x v="5"/>
    <x v="1"/>
    <x v="2770"/>
    <x v="1"/>
    <x v="4"/>
    <n v="146.39727859999999"/>
    <n v="6.0998866083333336"/>
    <s v="Stores"/>
  </r>
  <r>
    <n v="2802"/>
    <s v="Ferrel"/>
    <s v="Richard"/>
    <x v="2775"/>
    <x v="1"/>
    <x v="10"/>
    <x v="16"/>
    <x v="15"/>
    <x v="6"/>
    <x v="0"/>
    <x v="1"/>
    <n v="43.778333920000001"/>
    <x v="1"/>
    <x v="1"/>
    <x v="2771"/>
    <x v="1"/>
    <x v="0"/>
    <n v="22.03651189"/>
    <n v="0.91818799541666674"/>
    <s v="Stores"/>
  </r>
  <r>
    <n v="2803"/>
    <s v="Tullis"/>
    <s v="Maria"/>
    <x v="2776"/>
    <x v="0"/>
    <x v="3"/>
    <x v="16"/>
    <x v="15"/>
    <x v="3"/>
    <x v="0"/>
    <x v="2"/>
    <n v="51.053819689999997"/>
    <x v="2"/>
    <x v="1"/>
    <x v="2772"/>
    <x v="1"/>
    <x v="4"/>
    <n v="129.7578967"/>
    <n v="5.4065790291666662"/>
    <s v="Stores"/>
  </r>
  <r>
    <n v="2804"/>
    <s v="Hinton"/>
    <s v="Daniel"/>
    <x v="2777"/>
    <x v="1"/>
    <x v="4"/>
    <x v="16"/>
    <x v="15"/>
    <x v="4"/>
    <x v="0"/>
    <x v="1"/>
    <n v="49.70499976"/>
    <x v="1"/>
    <x v="1"/>
    <x v="2773"/>
    <x v="1"/>
    <x v="1"/>
    <n v="92.468811450000004"/>
    <n v="3.8528671437500002"/>
    <s v="Stores"/>
  </r>
  <r>
    <n v="2805"/>
    <s v="Jones"/>
    <s v="John"/>
    <x v="619"/>
    <x v="1"/>
    <x v="5"/>
    <x v="13"/>
    <x v="12"/>
    <x v="5"/>
    <x v="0"/>
    <x v="0"/>
    <n v="33.624051739999999"/>
    <x v="0"/>
    <x v="1"/>
    <x v="2774"/>
    <x v="1"/>
    <x v="0"/>
    <n v="0"/>
    <n v="0"/>
    <s v="Stores"/>
  </r>
  <r>
    <n v="2806"/>
    <s v="Snyder"/>
    <s v="Regina"/>
    <x v="2778"/>
    <x v="0"/>
    <x v="3"/>
    <x v="16"/>
    <x v="15"/>
    <x v="3"/>
    <x v="0"/>
    <x v="4"/>
    <n v="29.225874879999999"/>
    <x v="4"/>
    <x v="1"/>
    <x v="2775"/>
    <x v="1"/>
    <x v="0"/>
    <n v="12.12803484"/>
    <n v="0.50533478500000006"/>
    <s v="Stores"/>
  </r>
  <r>
    <n v="2807"/>
    <s v="Morgan"/>
    <s v="Leslie"/>
    <x v="2779"/>
    <x v="1"/>
    <x v="5"/>
    <x v="46"/>
    <x v="20"/>
    <x v="5"/>
    <x v="0"/>
    <x v="1"/>
    <n v="46.087989399999998"/>
    <x v="1"/>
    <x v="1"/>
    <x v="2776"/>
    <x v="1"/>
    <x v="2"/>
    <n v="77.178076910000001"/>
    <n v="3.2157532045833332"/>
    <s v="Stores"/>
  </r>
  <r>
    <n v="2808"/>
    <s v="Acosta"/>
    <s v="James"/>
    <x v="2780"/>
    <x v="1"/>
    <x v="153"/>
    <x v="16"/>
    <x v="15"/>
    <x v="10"/>
    <x v="0"/>
    <x v="1"/>
    <n v="41.344676870000001"/>
    <x v="1"/>
    <x v="1"/>
    <x v="2777"/>
    <x v="1"/>
    <x v="2"/>
    <n v="56.749036599999997"/>
    <n v="2.3645431916666664"/>
    <s v="Stores"/>
  </r>
  <r>
    <n v="2809"/>
    <s v="Patterson"/>
    <s v="Sharon"/>
    <x v="2505"/>
    <x v="0"/>
    <x v="5"/>
    <x v="46"/>
    <x v="20"/>
    <x v="5"/>
    <x v="0"/>
    <x v="0"/>
    <n v="36.442894819999999"/>
    <x v="0"/>
    <x v="0"/>
    <x v="2778"/>
    <x v="0"/>
    <x v="2"/>
    <n v="50.923233580000002"/>
    <n v="2.1218013991666664"/>
    <s v="Stores"/>
  </r>
  <r>
    <n v="2810"/>
    <s v="Jones"/>
    <s v="Lloyd"/>
    <x v="2781"/>
    <x v="1"/>
    <x v="27"/>
    <x v="16"/>
    <x v="15"/>
    <x v="19"/>
    <x v="0"/>
    <x v="0"/>
    <n v="34.182208350000003"/>
    <x v="0"/>
    <x v="1"/>
    <x v="2779"/>
    <x v="1"/>
    <x v="0"/>
    <n v="19.741506529999999"/>
    <n v="0.82256277208333328"/>
    <s v="Stores"/>
  </r>
  <r>
    <n v="2811"/>
    <s v="Hertz"/>
    <s v="John"/>
    <x v="2782"/>
    <x v="1"/>
    <x v="5"/>
    <x v="13"/>
    <x v="12"/>
    <x v="5"/>
    <x v="0"/>
    <x v="0"/>
    <n v="34.11928503"/>
    <x v="0"/>
    <x v="0"/>
    <x v="2780"/>
    <x v="0"/>
    <x v="0"/>
    <n v="0"/>
    <n v="0"/>
    <s v="Stores"/>
  </r>
  <r>
    <n v="2812"/>
    <s v="Porter"/>
    <s v="Alfredo"/>
    <x v="2783"/>
    <x v="1"/>
    <x v="194"/>
    <x v="16"/>
    <x v="15"/>
    <x v="13"/>
    <x v="0"/>
    <x v="4"/>
    <n v="22.202469520000001"/>
    <x v="4"/>
    <x v="1"/>
    <x v="2781"/>
    <x v="1"/>
    <x v="0"/>
    <n v="0"/>
    <n v="0"/>
    <s v="Stores"/>
  </r>
  <r>
    <n v="2813"/>
    <s v="Whitney"/>
    <s v="Erica"/>
    <x v="2784"/>
    <x v="0"/>
    <x v="5"/>
    <x v="13"/>
    <x v="12"/>
    <x v="5"/>
    <x v="0"/>
    <x v="1"/>
    <n v="49.869950680000002"/>
    <x v="1"/>
    <x v="1"/>
    <x v="2782"/>
    <x v="1"/>
    <x v="2"/>
    <n v="53.392184059999998"/>
    <n v="2.2246743358333334"/>
    <s v="Stores"/>
  </r>
  <r>
    <n v="2814"/>
    <s v="Bryant"/>
    <s v="Cornelia"/>
    <x v="2785"/>
    <x v="0"/>
    <x v="2"/>
    <x v="16"/>
    <x v="15"/>
    <x v="2"/>
    <x v="0"/>
    <x v="5"/>
    <n v="61.923988389999998"/>
    <x v="5"/>
    <x v="0"/>
    <x v="2783"/>
    <x v="0"/>
    <x v="3"/>
    <n v="184.65549379999999"/>
    <n v="7.6939789083333325"/>
    <s v="Stores"/>
  </r>
  <r>
    <n v="2815"/>
    <s v="Cummings"/>
    <s v="Marshall"/>
    <x v="2786"/>
    <x v="1"/>
    <x v="5"/>
    <x v="46"/>
    <x v="20"/>
    <x v="5"/>
    <x v="0"/>
    <x v="2"/>
    <n v="51.071753289999997"/>
    <x v="2"/>
    <x v="1"/>
    <x v="2784"/>
    <x v="1"/>
    <x v="2"/>
    <n v="57.299858180000001"/>
    <n v="2.3874940908333335"/>
    <s v="Stores"/>
  </r>
  <r>
    <n v="2816"/>
    <s v="Banks"/>
    <s v="Angela"/>
    <x v="2787"/>
    <x v="0"/>
    <x v="51"/>
    <x v="13"/>
    <x v="12"/>
    <x v="26"/>
    <x v="0"/>
    <x v="0"/>
    <n v="37.810783469999997"/>
    <x v="0"/>
    <x v="1"/>
    <x v="2785"/>
    <x v="1"/>
    <x v="0"/>
    <n v="39.383522149999997"/>
    <n v="1.6409800895833333"/>
    <s v="Stores"/>
  </r>
  <r>
    <n v="2817"/>
    <s v="Smith"/>
    <s v="Olivia"/>
    <x v="2788"/>
    <x v="0"/>
    <x v="63"/>
    <x v="16"/>
    <x v="15"/>
    <x v="29"/>
    <x v="0"/>
    <x v="0"/>
    <n v="38.20601937"/>
    <x v="0"/>
    <x v="0"/>
    <x v="2786"/>
    <x v="0"/>
    <x v="2"/>
    <n v="45.093732039999999"/>
    <n v="1.8789055016666667"/>
    <s v="Stores"/>
  </r>
  <r>
    <n v="2818"/>
    <s v="Johnson"/>
    <s v="William"/>
    <x v="2097"/>
    <x v="1"/>
    <x v="218"/>
    <x v="16"/>
    <x v="15"/>
    <x v="19"/>
    <x v="0"/>
    <x v="4"/>
    <n v="21.61891468"/>
    <x v="4"/>
    <x v="1"/>
    <x v="2787"/>
    <x v="1"/>
    <x v="0"/>
    <n v="0"/>
    <n v="0"/>
    <s v="Stores"/>
  </r>
  <r>
    <n v="2819"/>
    <s v="Reiser"/>
    <s v="Elizabeth"/>
    <x v="2789"/>
    <x v="0"/>
    <x v="106"/>
    <x v="16"/>
    <x v="15"/>
    <x v="13"/>
    <x v="0"/>
    <x v="2"/>
    <n v="54.626866620000001"/>
    <x v="2"/>
    <x v="1"/>
    <x v="2788"/>
    <x v="1"/>
    <x v="4"/>
    <n v="146.641784"/>
    <n v="6.1100743333333334"/>
    <s v="Stores"/>
  </r>
  <r>
    <n v="2820"/>
    <s v="Weishaar"/>
    <s v="Mary"/>
    <x v="2790"/>
    <x v="0"/>
    <x v="98"/>
    <x v="16"/>
    <x v="15"/>
    <x v="13"/>
    <x v="0"/>
    <x v="2"/>
    <n v="56.655785979999997"/>
    <x v="2"/>
    <x v="0"/>
    <x v="2789"/>
    <x v="0"/>
    <x v="4"/>
    <n v="153.6644666"/>
    <n v="6.4026861083333335"/>
    <s v="Stores"/>
  </r>
  <r>
    <n v="2821"/>
    <s v="Wilson"/>
    <s v="Mark"/>
    <x v="2791"/>
    <x v="1"/>
    <x v="5"/>
    <x v="13"/>
    <x v="12"/>
    <x v="5"/>
    <x v="0"/>
    <x v="2"/>
    <n v="53.709091209999997"/>
    <x v="2"/>
    <x v="1"/>
    <x v="2790"/>
    <x v="1"/>
    <x v="4"/>
    <n v="143.17622449999999"/>
    <n v="5.9656760208333326"/>
    <s v="Stores"/>
  </r>
  <r>
    <n v="2822"/>
    <s v="Shelton"/>
    <s v="Jeannie"/>
    <x v="2792"/>
    <x v="0"/>
    <x v="0"/>
    <x v="0"/>
    <x v="0"/>
    <x v="0"/>
    <x v="0"/>
    <x v="1"/>
    <n v="47.7757419"/>
    <x v="1"/>
    <x v="1"/>
    <x v="2791"/>
    <x v="1"/>
    <x v="1"/>
    <n v="83.939377640000004"/>
    <n v="3.4974740683333336"/>
    <s v="Stores"/>
  </r>
  <r>
    <n v="2823"/>
    <s v="Hughes"/>
    <s v="John"/>
    <x v="2793"/>
    <x v="1"/>
    <x v="5"/>
    <x v="46"/>
    <x v="20"/>
    <x v="5"/>
    <x v="0"/>
    <x v="0"/>
    <n v="39.057453559999999"/>
    <x v="0"/>
    <x v="1"/>
    <x v="2792"/>
    <x v="1"/>
    <x v="0"/>
    <n v="5.3520524140000001"/>
    <n v="0.22300218391666665"/>
    <s v="Stores"/>
  </r>
  <r>
    <n v="2824"/>
    <s v="Klimas"/>
    <s v="Gertrude"/>
    <x v="2794"/>
    <x v="0"/>
    <x v="7"/>
    <x v="16"/>
    <x v="15"/>
    <x v="7"/>
    <x v="0"/>
    <x v="2"/>
    <n v="50.517437280000003"/>
    <x v="2"/>
    <x v="0"/>
    <x v="2793"/>
    <x v="0"/>
    <x v="1"/>
    <n v="98.755144900000005"/>
    <n v="4.1147977041666666"/>
    <s v="Stores"/>
  </r>
  <r>
    <n v="2825"/>
    <s v="Johnson"/>
    <s v="Thomas"/>
    <x v="2795"/>
    <x v="1"/>
    <x v="3"/>
    <x v="16"/>
    <x v="15"/>
    <x v="3"/>
    <x v="0"/>
    <x v="1"/>
    <n v="46.380005079999997"/>
    <x v="1"/>
    <x v="1"/>
    <x v="2794"/>
    <x v="1"/>
    <x v="1"/>
    <n v="81.062309990000003"/>
    <n v="3.3775962495833336"/>
    <s v="Stores"/>
  </r>
  <r>
    <n v="2826"/>
    <s v="Gage"/>
    <s v="Stephen"/>
    <x v="2796"/>
    <x v="1"/>
    <x v="153"/>
    <x v="16"/>
    <x v="15"/>
    <x v="10"/>
    <x v="0"/>
    <x v="1"/>
    <n v="44.263417850000003"/>
    <x v="1"/>
    <x v="1"/>
    <x v="2795"/>
    <x v="1"/>
    <x v="2"/>
    <n v="58.956886369999999"/>
    <n v="2.4565369320833335"/>
    <s v="Stores"/>
  </r>
  <r>
    <n v="2827"/>
    <s v="Gilliland"/>
    <s v="Nancy"/>
    <x v="2797"/>
    <x v="0"/>
    <x v="92"/>
    <x v="16"/>
    <x v="15"/>
    <x v="11"/>
    <x v="0"/>
    <x v="4"/>
    <n v="24.486779930000001"/>
    <x v="4"/>
    <x v="1"/>
    <x v="2796"/>
    <x v="1"/>
    <x v="0"/>
    <n v="0"/>
    <n v="0"/>
    <s v="Stores"/>
  </r>
  <r>
    <n v="2828"/>
    <s v="King"/>
    <s v="Juan"/>
    <x v="2798"/>
    <x v="1"/>
    <x v="27"/>
    <x v="16"/>
    <x v="15"/>
    <x v="19"/>
    <x v="0"/>
    <x v="2"/>
    <n v="56.389275150000003"/>
    <x v="2"/>
    <x v="1"/>
    <x v="2797"/>
    <x v="1"/>
    <x v="1"/>
    <n v="81.480036049999995"/>
    <n v="3.3950015020833328"/>
    <s v="Stores"/>
  </r>
  <r>
    <n v="2829"/>
    <s v="McCaw"/>
    <s v="Gilbert"/>
    <x v="2799"/>
    <x v="1"/>
    <x v="3"/>
    <x v="16"/>
    <x v="15"/>
    <x v="3"/>
    <x v="0"/>
    <x v="0"/>
    <n v="39.431269440000001"/>
    <x v="0"/>
    <x v="1"/>
    <x v="2798"/>
    <x v="1"/>
    <x v="0"/>
    <n v="15.84945609"/>
    <n v="0.66039400375000001"/>
    <s v="Stores"/>
  </r>
  <r>
    <n v="2830"/>
    <s v="McLaughlin"/>
    <s v="Francis"/>
    <x v="2800"/>
    <x v="1"/>
    <x v="229"/>
    <x v="16"/>
    <x v="15"/>
    <x v="18"/>
    <x v="0"/>
    <x v="1"/>
    <n v="41.188949280000003"/>
    <x v="1"/>
    <x v="1"/>
    <x v="2799"/>
    <x v="1"/>
    <x v="0"/>
    <n v="11.506265470000001"/>
    <n v="0.47942772791666671"/>
    <s v="Stores"/>
  </r>
  <r>
    <n v="2831"/>
    <s v="Hatcher"/>
    <s v="Pamela"/>
    <x v="2801"/>
    <x v="0"/>
    <x v="7"/>
    <x v="16"/>
    <x v="15"/>
    <x v="7"/>
    <x v="0"/>
    <x v="4"/>
    <n v="27.257914020000001"/>
    <x v="4"/>
    <x v="1"/>
    <x v="2800"/>
    <x v="1"/>
    <x v="0"/>
    <n v="21.511778700000001"/>
    <n v="0.89632411249999999"/>
    <s v="Stores"/>
  </r>
  <r>
    <n v="2832"/>
    <s v="Palacios"/>
    <s v="Ollie"/>
    <x v="2802"/>
    <x v="1"/>
    <x v="58"/>
    <x v="13"/>
    <x v="12"/>
    <x v="18"/>
    <x v="0"/>
    <x v="0"/>
    <n v="31.712617170000001"/>
    <x v="0"/>
    <x v="1"/>
    <x v="2801"/>
    <x v="1"/>
    <x v="0"/>
    <n v="9.6324625800000003"/>
    <n v="0.40135260750000001"/>
    <s v="Stores"/>
  </r>
  <r>
    <n v="2833"/>
    <s v="Reel"/>
    <s v="Perry"/>
    <x v="2803"/>
    <x v="1"/>
    <x v="4"/>
    <x v="16"/>
    <x v="15"/>
    <x v="4"/>
    <x v="0"/>
    <x v="1"/>
    <n v="41.74878039"/>
    <x v="1"/>
    <x v="1"/>
    <x v="2802"/>
    <x v="1"/>
    <x v="0"/>
    <n v="11.735907429999999"/>
    <n v="0.4889961429166666"/>
    <s v="Stores"/>
  </r>
  <r>
    <n v="2834"/>
    <s v="Smith"/>
    <s v="Greg"/>
    <x v="2804"/>
    <x v="1"/>
    <x v="36"/>
    <x v="45"/>
    <x v="19"/>
    <x v="22"/>
    <x v="0"/>
    <x v="1"/>
    <n v="45.785936540000002"/>
    <x v="1"/>
    <x v="1"/>
    <x v="2803"/>
    <x v="1"/>
    <x v="2"/>
    <n v="50.586773729999997"/>
    <n v="2.1077822387499996"/>
    <s v="Stores"/>
  </r>
  <r>
    <n v="2835"/>
    <s v="Gentry"/>
    <s v="Mark"/>
    <x v="2805"/>
    <x v="1"/>
    <x v="7"/>
    <x v="45"/>
    <x v="19"/>
    <x v="7"/>
    <x v="0"/>
    <x v="1"/>
    <n v="46.971946269999997"/>
    <x v="1"/>
    <x v="1"/>
    <x v="2804"/>
    <x v="1"/>
    <x v="1"/>
    <n v="91.420530619999994"/>
    <n v="3.8091887758333334"/>
    <s v="Stores"/>
  </r>
  <r>
    <n v="2836"/>
    <s v="Ashmore"/>
    <s v="Elizabeth"/>
    <x v="2806"/>
    <x v="0"/>
    <x v="5"/>
    <x v="7"/>
    <x v="6"/>
    <x v="5"/>
    <x v="0"/>
    <x v="2"/>
    <n v="51.301092390000001"/>
    <x v="2"/>
    <x v="0"/>
    <x v="2805"/>
    <x v="0"/>
    <x v="1"/>
    <n v="94.213095859999996"/>
    <n v="3.9255456608333335"/>
    <s v="Stores"/>
  </r>
  <r>
    <n v="2837"/>
    <s v="Greene"/>
    <s v="Sherry"/>
    <x v="2807"/>
    <x v="0"/>
    <x v="7"/>
    <x v="16"/>
    <x v="15"/>
    <x v="7"/>
    <x v="0"/>
    <x v="2"/>
    <n v="53.521861000000001"/>
    <x v="2"/>
    <x v="1"/>
    <x v="2806"/>
    <x v="1"/>
    <x v="4"/>
    <n v="126.0843194"/>
    <n v="5.253513308333333"/>
    <s v="Stores"/>
  </r>
  <r>
    <n v="2838"/>
    <s v="Smith"/>
    <s v="Eric"/>
    <x v="2808"/>
    <x v="1"/>
    <x v="5"/>
    <x v="7"/>
    <x v="6"/>
    <x v="5"/>
    <x v="0"/>
    <x v="0"/>
    <n v="35.576001580000003"/>
    <x v="0"/>
    <x v="1"/>
    <x v="2807"/>
    <x v="1"/>
    <x v="2"/>
    <n v="63.769979970000001"/>
    <n v="2.6570824987499999"/>
    <s v="Stores"/>
  </r>
  <r>
    <n v="2839"/>
    <s v="Bartholomew"/>
    <s v="Woodrow"/>
    <x v="2809"/>
    <x v="1"/>
    <x v="0"/>
    <x v="0"/>
    <x v="0"/>
    <x v="0"/>
    <x v="0"/>
    <x v="1"/>
    <n v="48.414072570000002"/>
    <x v="1"/>
    <x v="0"/>
    <x v="2808"/>
    <x v="0"/>
    <x v="4"/>
    <n v="144.95930390000001"/>
    <n v="6.0399709958333334"/>
    <s v="Stores"/>
  </r>
  <r>
    <n v="2840"/>
    <s v="Severs"/>
    <s v="Clara"/>
    <x v="2810"/>
    <x v="0"/>
    <x v="4"/>
    <x v="16"/>
    <x v="15"/>
    <x v="4"/>
    <x v="0"/>
    <x v="0"/>
    <n v="30.60100474"/>
    <x v="0"/>
    <x v="1"/>
    <x v="2809"/>
    <x v="1"/>
    <x v="0"/>
    <n v="7.0204773390000001"/>
    <n v="0.29251988912499999"/>
    <s v="Stores"/>
  </r>
  <r>
    <n v="2841"/>
    <s v="Murawski"/>
    <s v="Shonda"/>
    <x v="2811"/>
    <x v="0"/>
    <x v="36"/>
    <x v="45"/>
    <x v="19"/>
    <x v="22"/>
    <x v="0"/>
    <x v="2"/>
    <n v="55.532406010000003"/>
    <x v="2"/>
    <x v="1"/>
    <x v="2810"/>
    <x v="1"/>
    <x v="1"/>
    <n v="103.1191005"/>
    <n v="4.2966291874999998"/>
    <s v="Stores"/>
  </r>
  <r>
    <n v="2842"/>
    <s v="Ortega"/>
    <s v="Michael"/>
    <x v="2812"/>
    <x v="1"/>
    <x v="5"/>
    <x v="7"/>
    <x v="6"/>
    <x v="5"/>
    <x v="0"/>
    <x v="2"/>
    <n v="53.14640009"/>
    <x v="2"/>
    <x v="1"/>
    <x v="2811"/>
    <x v="1"/>
    <x v="1"/>
    <n v="114.0572538"/>
    <n v="4.7523855749999999"/>
    <s v="Stores"/>
  </r>
  <r>
    <n v="2843"/>
    <s v="Wilson"/>
    <s v="Tina"/>
    <x v="2813"/>
    <x v="0"/>
    <x v="4"/>
    <x v="16"/>
    <x v="15"/>
    <x v="4"/>
    <x v="0"/>
    <x v="0"/>
    <n v="39.102983389999999"/>
    <x v="0"/>
    <x v="0"/>
    <x v="2812"/>
    <x v="0"/>
    <x v="0"/>
    <n v="27.379641320000001"/>
    <n v="1.1408183883333334"/>
    <s v="Stores"/>
  </r>
  <r>
    <n v="2844"/>
    <s v="Faulk"/>
    <s v="Christopher"/>
    <x v="2814"/>
    <x v="1"/>
    <x v="3"/>
    <x v="16"/>
    <x v="15"/>
    <x v="3"/>
    <x v="0"/>
    <x v="2"/>
    <n v="53.473057799999999"/>
    <x v="2"/>
    <x v="1"/>
    <x v="2813"/>
    <x v="1"/>
    <x v="4"/>
    <n v="137.20862220000001"/>
    <n v="5.7170259249999997"/>
    <s v="Stores"/>
  </r>
  <r>
    <n v="2845"/>
    <s v="Boyer"/>
    <s v="Mary"/>
    <x v="2815"/>
    <x v="0"/>
    <x v="49"/>
    <x v="13"/>
    <x v="12"/>
    <x v="12"/>
    <x v="0"/>
    <x v="2"/>
    <n v="51.916031869999998"/>
    <x v="2"/>
    <x v="1"/>
    <x v="2814"/>
    <x v="1"/>
    <x v="4"/>
    <n v="156.37389150000001"/>
    <n v="6.5155788125000011"/>
    <s v="Stores"/>
  </r>
  <r>
    <n v="2846"/>
    <s v="Evans"/>
    <s v="Edward"/>
    <x v="2816"/>
    <x v="1"/>
    <x v="8"/>
    <x v="16"/>
    <x v="15"/>
    <x v="8"/>
    <x v="0"/>
    <x v="0"/>
    <n v="31.96729414"/>
    <x v="0"/>
    <x v="1"/>
    <x v="2815"/>
    <x v="1"/>
    <x v="0"/>
    <n v="19.250437170000001"/>
    <n v="0.80210154875000006"/>
    <s v="Stores"/>
  </r>
  <r>
    <n v="2847"/>
    <s v="Ridings"/>
    <s v="Carrie"/>
    <x v="2817"/>
    <x v="0"/>
    <x v="3"/>
    <x v="16"/>
    <x v="15"/>
    <x v="3"/>
    <x v="0"/>
    <x v="1"/>
    <n v="48.119768960000002"/>
    <x v="1"/>
    <x v="1"/>
    <x v="2816"/>
    <x v="1"/>
    <x v="2"/>
    <n v="44.834248670000001"/>
    <n v="1.8680936945833333"/>
    <s v="Stores"/>
  </r>
  <r>
    <n v="2848"/>
    <s v="Young"/>
    <s v="Frank"/>
    <x v="2818"/>
    <x v="1"/>
    <x v="16"/>
    <x v="13"/>
    <x v="12"/>
    <x v="12"/>
    <x v="0"/>
    <x v="1"/>
    <n v="47.96671087"/>
    <x v="1"/>
    <x v="0"/>
    <x v="2817"/>
    <x v="0"/>
    <x v="2"/>
    <n v="67.629415960000003"/>
    <n v="2.8178923316666666"/>
    <s v="Stores"/>
  </r>
  <r>
    <n v="2849"/>
    <s v="Cunningham"/>
    <s v="Ronald"/>
    <x v="2819"/>
    <x v="1"/>
    <x v="75"/>
    <x v="16"/>
    <x v="15"/>
    <x v="24"/>
    <x v="0"/>
    <x v="0"/>
    <n v="39.149400780000001"/>
    <x v="0"/>
    <x v="0"/>
    <x v="2818"/>
    <x v="0"/>
    <x v="0"/>
    <n v="38.543945999999998"/>
    <n v="1.6059977499999998"/>
    <s v="Stores"/>
  </r>
  <r>
    <n v="2850"/>
    <s v="Scruggs"/>
    <s v="Jeremy"/>
    <x v="2820"/>
    <x v="1"/>
    <x v="12"/>
    <x v="16"/>
    <x v="15"/>
    <x v="9"/>
    <x v="0"/>
    <x v="0"/>
    <n v="31.43897419"/>
    <x v="0"/>
    <x v="1"/>
    <x v="2819"/>
    <x v="1"/>
    <x v="0"/>
    <n v="0"/>
    <n v="0"/>
    <s v="Stores"/>
  </r>
  <r>
    <n v="2851"/>
    <s v="Sorenson"/>
    <s v="Nathan"/>
    <x v="2821"/>
    <x v="1"/>
    <x v="8"/>
    <x v="16"/>
    <x v="15"/>
    <x v="8"/>
    <x v="0"/>
    <x v="1"/>
    <n v="41.692949980000002"/>
    <x v="1"/>
    <x v="1"/>
    <x v="2820"/>
    <x v="1"/>
    <x v="2"/>
    <n v="52.8101512"/>
    <n v="2.2004229666666664"/>
    <s v="Stores"/>
  </r>
  <r>
    <n v="2852"/>
    <s v="Kirk"/>
    <s v="Margaret"/>
    <x v="2822"/>
    <x v="0"/>
    <x v="3"/>
    <x v="16"/>
    <x v="15"/>
    <x v="3"/>
    <x v="0"/>
    <x v="1"/>
    <n v="41.297845989999999"/>
    <x v="1"/>
    <x v="1"/>
    <x v="2821"/>
    <x v="1"/>
    <x v="0"/>
    <n v="26.72756124"/>
    <n v="1.1136483850000001"/>
    <s v="Stores"/>
  </r>
  <r>
    <n v="2853"/>
    <s v="Angell"/>
    <s v="Julie"/>
    <x v="2823"/>
    <x v="0"/>
    <x v="5"/>
    <x v="13"/>
    <x v="12"/>
    <x v="5"/>
    <x v="0"/>
    <x v="1"/>
    <n v="45.04899554"/>
    <x v="1"/>
    <x v="1"/>
    <x v="2822"/>
    <x v="1"/>
    <x v="1"/>
    <n v="88.721784450000001"/>
    <n v="3.6967410187499996"/>
    <s v="Stores"/>
  </r>
  <r>
    <n v="2854"/>
    <s v="Jenkins"/>
    <s v="Raymond"/>
    <x v="2824"/>
    <x v="1"/>
    <x v="106"/>
    <x v="45"/>
    <x v="19"/>
    <x v="13"/>
    <x v="0"/>
    <x v="0"/>
    <n v="34.964151129999998"/>
    <x v="0"/>
    <x v="1"/>
    <x v="2823"/>
    <x v="1"/>
    <x v="0"/>
    <n v="13.354827869999999"/>
    <n v="0.55645116125000005"/>
    <s v="Stores"/>
  </r>
  <r>
    <n v="2855"/>
    <s v="Ward"/>
    <s v="Desmond"/>
    <x v="2825"/>
    <x v="1"/>
    <x v="30"/>
    <x v="16"/>
    <x v="15"/>
    <x v="20"/>
    <x v="0"/>
    <x v="1"/>
    <n v="44.654383299999999"/>
    <x v="1"/>
    <x v="1"/>
    <x v="2824"/>
    <x v="1"/>
    <x v="2"/>
    <n v="77.182334920000002"/>
    <n v="3.2159306216666672"/>
    <s v="Stores"/>
  </r>
  <r>
    <n v="2856"/>
    <s v="Huggard"/>
    <s v="Jo"/>
    <x v="2826"/>
    <x v="0"/>
    <x v="4"/>
    <x v="16"/>
    <x v="15"/>
    <x v="4"/>
    <x v="0"/>
    <x v="4"/>
    <n v="28.769769459999999"/>
    <x v="4"/>
    <x v="1"/>
    <x v="2825"/>
    <x v="1"/>
    <x v="0"/>
    <n v="0"/>
    <n v="0"/>
    <s v="Stores"/>
  </r>
  <r>
    <n v="2857"/>
    <s v="Whiteside"/>
    <s v="Randi"/>
    <x v="2827"/>
    <x v="0"/>
    <x v="0"/>
    <x v="0"/>
    <x v="0"/>
    <x v="0"/>
    <x v="0"/>
    <x v="2"/>
    <n v="52.595763069999997"/>
    <x v="2"/>
    <x v="0"/>
    <x v="2826"/>
    <x v="0"/>
    <x v="1"/>
    <n v="86.946833470000001"/>
    <n v="3.6227847279166667"/>
    <s v="Stores"/>
  </r>
  <r>
    <n v="2858"/>
    <s v="Bottoms"/>
    <s v="Megan"/>
    <x v="2828"/>
    <x v="0"/>
    <x v="5"/>
    <x v="7"/>
    <x v="6"/>
    <x v="5"/>
    <x v="0"/>
    <x v="1"/>
    <n v="40.983868219999998"/>
    <x v="1"/>
    <x v="1"/>
    <x v="2827"/>
    <x v="1"/>
    <x v="2"/>
    <n v="47.689599600000001"/>
    <n v="1.98706665"/>
    <s v="Stores"/>
  </r>
  <r>
    <n v="2859"/>
    <s v="Brown"/>
    <s v="John"/>
    <x v="2829"/>
    <x v="1"/>
    <x v="5"/>
    <x v="7"/>
    <x v="6"/>
    <x v="5"/>
    <x v="0"/>
    <x v="1"/>
    <n v="44.776546639999999"/>
    <x v="1"/>
    <x v="1"/>
    <x v="2828"/>
    <x v="1"/>
    <x v="2"/>
    <n v="67.368716570000004"/>
    <n v="2.8070298570833332"/>
    <s v="Stores"/>
  </r>
  <r>
    <n v="2860"/>
    <s v="Green"/>
    <s v="Joseph"/>
    <x v="2830"/>
    <x v="1"/>
    <x v="12"/>
    <x v="16"/>
    <x v="15"/>
    <x v="9"/>
    <x v="0"/>
    <x v="1"/>
    <n v="45.611223019999997"/>
    <x v="1"/>
    <x v="1"/>
    <x v="2829"/>
    <x v="1"/>
    <x v="2"/>
    <n v="73.634288350000006"/>
    <n v="3.068095347916667"/>
    <s v="Stores"/>
  </r>
  <r>
    <n v="2861"/>
    <s v="Palafox"/>
    <s v="James"/>
    <x v="2831"/>
    <x v="1"/>
    <x v="194"/>
    <x v="45"/>
    <x v="19"/>
    <x v="13"/>
    <x v="0"/>
    <x v="2"/>
    <n v="54.336467349999999"/>
    <x v="2"/>
    <x v="1"/>
    <x v="2830"/>
    <x v="1"/>
    <x v="1"/>
    <n v="95.613812620000004"/>
    <n v="3.9839088591666667"/>
    <s v="Stores"/>
  </r>
  <r>
    <n v="2862"/>
    <s v="Nakagawa"/>
    <s v="Sharon"/>
    <x v="2832"/>
    <x v="0"/>
    <x v="182"/>
    <x v="16"/>
    <x v="15"/>
    <x v="10"/>
    <x v="0"/>
    <x v="2"/>
    <n v="52.544498390000001"/>
    <x v="2"/>
    <x v="1"/>
    <x v="2831"/>
    <x v="1"/>
    <x v="4"/>
    <n v="151.7602594"/>
    <n v="6.3233441416666665"/>
    <s v="Stores"/>
  </r>
  <r>
    <n v="2863"/>
    <s v="Barlow"/>
    <s v="Holly"/>
    <x v="2833"/>
    <x v="0"/>
    <x v="8"/>
    <x v="16"/>
    <x v="15"/>
    <x v="8"/>
    <x v="0"/>
    <x v="1"/>
    <n v="40.128873179999999"/>
    <x v="1"/>
    <x v="0"/>
    <x v="2832"/>
    <x v="0"/>
    <x v="2"/>
    <n v="53.073415840000003"/>
    <n v="2.2113923266666666"/>
    <s v="Stores"/>
  </r>
  <r>
    <n v="2864"/>
    <s v="Clark"/>
    <s v="Troy"/>
    <x v="2834"/>
    <x v="1"/>
    <x v="49"/>
    <x v="13"/>
    <x v="12"/>
    <x v="12"/>
    <x v="0"/>
    <x v="2"/>
    <n v="57.057183019999997"/>
    <x v="2"/>
    <x v="0"/>
    <x v="2833"/>
    <x v="0"/>
    <x v="4"/>
    <n v="140.02004030000001"/>
    <n v="5.8341683458333335"/>
    <s v="Stores"/>
  </r>
  <r>
    <n v="2865"/>
    <s v="Snyder"/>
    <s v="Ariel"/>
    <x v="2835"/>
    <x v="0"/>
    <x v="5"/>
    <x v="13"/>
    <x v="12"/>
    <x v="5"/>
    <x v="0"/>
    <x v="4"/>
    <n v="24.132917800000001"/>
    <x v="4"/>
    <x v="1"/>
    <x v="2834"/>
    <x v="1"/>
    <x v="0"/>
    <n v="0"/>
    <n v="0"/>
    <s v="Stores"/>
  </r>
  <r>
    <n v="2866"/>
    <s v="Stribling"/>
    <s v="Ryan"/>
    <x v="2836"/>
    <x v="1"/>
    <x v="0"/>
    <x v="16"/>
    <x v="15"/>
    <x v="0"/>
    <x v="0"/>
    <x v="1"/>
    <n v="44.764166469999999"/>
    <x v="1"/>
    <x v="1"/>
    <x v="2835"/>
    <x v="1"/>
    <x v="1"/>
    <n v="87.198683799999998"/>
    <n v="3.6332784916666667"/>
    <s v="Stores"/>
  </r>
  <r>
    <n v="2867"/>
    <s v="Strother"/>
    <s v="Jose"/>
    <x v="2837"/>
    <x v="1"/>
    <x v="5"/>
    <x v="13"/>
    <x v="12"/>
    <x v="5"/>
    <x v="0"/>
    <x v="1"/>
    <n v="49.780579000000003"/>
    <x v="1"/>
    <x v="1"/>
    <x v="2836"/>
    <x v="1"/>
    <x v="2"/>
    <n v="60.328480259999999"/>
    <n v="2.5136866775"/>
    <s v="Stores"/>
  </r>
  <r>
    <n v="2868"/>
    <s v="Schroder"/>
    <s v="Ann"/>
    <x v="2838"/>
    <x v="0"/>
    <x v="5"/>
    <x v="7"/>
    <x v="6"/>
    <x v="5"/>
    <x v="0"/>
    <x v="0"/>
    <n v="31.029520000000002"/>
    <x v="0"/>
    <x v="1"/>
    <x v="2837"/>
    <x v="1"/>
    <x v="2"/>
    <n v="46.472703359999997"/>
    <n v="1.9363626399999998"/>
    <s v="Stores"/>
  </r>
  <r>
    <n v="2869"/>
    <s v="Applewhite"/>
    <s v="Eric"/>
    <x v="2839"/>
    <x v="1"/>
    <x v="5"/>
    <x v="7"/>
    <x v="6"/>
    <x v="5"/>
    <x v="0"/>
    <x v="1"/>
    <n v="43.95420214"/>
    <x v="1"/>
    <x v="1"/>
    <x v="2838"/>
    <x v="1"/>
    <x v="1"/>
    <n v="96.522894579999999"/>
    <n v="4.021787274166666"/>
    <s v="Stores"/>
  </r>
  <r>
    <n v="2870"/>
    <s v="Lagrange"/>
    <s v="Lauren"/>
    <x v="2840"/>
    <x v="0"/>
    <x v="3"/>
    <x v="16"/>
    <x v="15"/>
    <x v="3"/>
    <x v="0"/>
    <x v="0"/>
    <n v="31.575907910000002"/>
    <x v="0"/>
    <x v="1"/>
    <x v="2839"/>
    <x v="1"/>
    <x v="0"/>
    <n v="4.4237075409999997"/>
    <n v="0.18432114754166667"/>
    <s v="Stores"/>
  </r>
  <r>
    <n v="2871"/>
    <s v="Williams"/>
    <s v="Jennifer"/>
    <x v="2841"/>
    <x v="0"/>
    <x v="14"/>
    <x v="16"/>
    <x v="15"/>
    <x v="11"/>
    <x v="0"/>
    <x v="1"/>
    <n v="46.208242730000002"/>
    <x v="1"/>
    <x v="0"/>
    <x v="2840"/>
    <x v="0"/>
    <x v="1"/>
    <n v="88.437161320000001"/>
    <n v="3.6848817216666667"/>
    <s v="Stores"/>
  </r>
  <r>
    <n v="2872"/>
    <s v="Potter"/>
    <s v="John"/>
    <x v="2842"/>
    <x v="1"/>
    <x v="20"/>
    <x v="16"/>
    <x v="15"/>
    <x v="14"/>
    <x v="0"/>
    <x v="1"/>
    <n v="48.337268020000003"/>
    <x v="1"/>
    <x v="1"/>
    <x v="2841"/>
    <x v="1"/>
    <x v="2"/>
    <n v="61.85904558"/>
    <n v="2.5774602325"/>
    <s v="Stores"/>
  </r>
  <r>
    <n v="2873"/>
    <s v="Kaufman"/>
    <s v="Eric"/>
    <x v="2843"/>
    <x v="1"/>
    <x v="3"/>
    <x v="16"/>
    <x v="15"/>
    <x v="3"/>
    <x v="0"/>
    <x v="1"/>
    <n v="49.236810660000003"/>
    <x v="1"/>
    <x v="1"/>
    <x v="2842"/>
    <x v="1"/>
    <x v="2"/>
    <n v="68.546578229999994"/>
    <n v="2.8561074262499999"/>
    <s v="Stores"/>
  </r>
  <r>
    <n v="2874"/>
    <s v="Martin"/>
    <s v="Willard"/>
    <x v="2844"/>
    <x v="1"/>
    <x v="171"/>
    <x v="16"/>
    <x v="15"/>
    <x v="23"/>
    <x v="0"/>
    <x v="0"/>
    <n v="31.933520189999999"/>
    <x v="0"/>
    <x v="1"/>
    <x v="2843"/>
    <x v="1"/>
    <x v="0"/>
    <n v="36.581348089999999"/>
    <n v="1.5242228370833333"/>
    <s v="Stores"/>
  </r>
  <r>
    <n v="2875"/>
    <s v="Strong"/>
    <s v="Paul"/>
    <x v="2845"/>
    <x v="1"/>
    <x v="218"/>
    <x v="16"/>
    <x v="15"/>
    <x v="19"/>
    <x v="0"/>
    <x v="1"/>
    <n v="40.397965239999998"/>
    <x v="1"/>
    <x v="1"/>
    <x v="2844"/>
    <x v="1"/>
    <x v="2"/>
    <n v="72.463157620000004"/>
    <n v="3.019298234166667"/>
    <s v="Stores"/>
  </r>
  <r>
    <n v="2876"/>
    <s v="Jones"/>
    <s v="Shiela"/>
    <x v="2846"/>
    <x v="0"/>
    <x v="147"/>
    <x v="16"/>
    <x v="15"/>
    <x v="3"/>
    <x v="0"/>
    <x v="0"/>
    <n v="37.533511660000002"/>
    <x v="0"/>
    <x v="1"/>
    <x v="2845"/>
    <x v="1"/>
    <x v="2"/>
    <n v="48.236186359999998"/>
    <n v="2.0098410983333332"/>
    <s v="Stores"/>
  </r>
  <r>
    <n v="2877"/>
    <s v="Kelly"/>
    <s v="Mara"/>
    <x v="2847"/>
    <x v="0"/>
    <x v="2"/>
    <x v="16"/>
    <x v="15"/>
    <x v="2"/>
    <x v="0"/>
    <x v="4"/>
    <n v="23.977800949999999"/>
    <x v="4"/>
    <x v="1"/>
    <x v="2846"/>
    <x v="1"/>
    <x v="0"/>
    <n v="0"/>
    <n v="0"/>
    <s v="Stores"/>
  </r>
  <r>
    <n v="2878"/>
    <s v="Watson"/>
    <s v="Andrew"/>
    <x v="2848"/>
    <x v="1"/>
    <x v="55"/>
    <x v="16"/>
    <x v="15"/>
    <x v="20"/>
    <x v="0"/>
    <x v="1"/>
    <n v="42.58640724"/>
    <x v="1"/>
    <x v="1"/>
    <x v="2847"/>
    <x v="1"/>
    <x v="2"/>
    <n v="51.92433853"/>
    <n v="2.1635141054166667"/>
    <s v="Stores"/>
  </r>
  <r>
    <n v="2879"/>
    <s v="Vidal"/>
    <s v="Richard"/>
    <x v="2849"/>
    <x v="1"/>
    <x v="111"/>
    <x v="45"/>
    <x v="19"/>
    <x v="32"/>
    <x v="0"/>
    <x v="1"/>
    <n v="41.359673260000001"/>
    <x v="1"/>
    <x v="1"/>
    <x v="2848"/>
    <x v="1"/>
    <x v="2"/>
    <n v="57.942977249999998"/>
    <n v="2.4142907187499998"/>
    <s v="Stores"/>
  </r>
  <r>
    <n v="2880"/>
    <s v="Salazar"/>
    <s v="Shawn"/>
    <x v="2850"/>
    <x v="1"/>
    <x v="12"/>
    <x v="16"/>
    <x v="15"/>
    <x v="9"/>
    <x v="0"/>
    <x v="0"/>
    <n v="37.592526620000001"/>
    <x v="0"/>
    <x v="1"/>
    <x v="2849"/>
    <x v="1"/>
    <x v="0"/>
    <n v="0"/>
    <n v="0"/>
    <s v="Stores"/>
  </r>
  <r>
    <n v="2881"/>
    <s v="Federico"/>
    <s v="Amy"/>
    <x v="2851"/>
    <x v="0"/>
    <x v="3"/>
    <x v="16"/>
    <x v="15"/>
    <x v="3"/>
    <x v="0"/>
    <x v="0"/>
    <n v="30.219852979999999"/>
    <x v="0"/>
    <x v="0"/>
    <x v="2850"/>
    <x v="0"/>
    <x v="0"/>
    <n v="2.2798482870000001"/>
    <n v="9.4993678625000008E-2"/>
    <s v="Stores"/>
  </r>
  <r>
    <n v="2882"/>
    <s v="Brock"/>
    <s v="Jackie"/>
    <x v="2852"/>
    <x v="0"/>
    <x v="5"/>
    <x v="7"/>
    <x v="6"/>
    <x v="5"/>
    <x v="0"/>
    <x v="0"/>
    <n v="39.184264200000001"/>
    <x v="0"/>
    <x v="1"/>
    <x v="2851"/>
    <x v="1"/>
    <x v="2"/>
    <n v="52.279237639999998"/>
    <n v="2.1783015683333335"/>
    <s v="Stores"/>
  </r>
  <r>
    <n v="2883"/>
    <s v="Moore"/>
    <s v="Sarah"/>
    <x v="2853"/>
    <x v="0"/>
    <x v="106"/>
    <x v="16"/>
    <x v="15"/>
    <x v="13"/>
    <x v="0"/>
    <x v="1"/>
    <n v="48.485760319999997"/>
    <x v="1"/>
    <x v="1"/>
    <x v="2852"/>
    <x v="1"/>
    <x v="1"/>
    <n v="113.3857007"/>
    <n v="4.7244041958333334"/>
    <s v="Stores"/>
  </r>
  <r>
    <n v="2884"/>
    <s v="Gordon"/>
    <s v="Melvin"/>
    <x v="2854"/>
    <x v="1"/>
    <x v="120"/>
    <x v="16"/>
    <x v="15"/>
    <x v="25"/>
    <x v="0"/>
    <x v="1"/>
    <n v="40.273674929999999"/>
    <x v="1"/>
    <x v="1"/>
    <x v="2853"/>
    <x v="1"/>
    <x v="1"/>
    <n v="84.655985029999997"/>
    <n v="3.5273327095833329"/>
    <s v="Stores"/>
  </r>
  <r>
    <n v="2885"/>
    <s v="Hibbert"/>
    <s v="Arnold"/>
    <x v="2855"/>
    <x v="1"/>
    <x v="5"/>
    <x v="13"/>
    <x v="12"/>
    <x v="5"/>
    <x v="0"/>
    <x v="1"/>
    <n v="44.173698909999999"/>
    <x v="1"/>
    <x v="1"/>
    <x v="2854"/>
    <x v="1"/>
    <x v="1"/>
    <n v="102.2935978"/>
    <n v="4.2622332416666673"/>
    <s v="Stores"/>
  </r>
  <r>
    <n v="2886"/>
    <s v="Robbins"/>
    <s v="John"/>
    <x v="2856"/>
    <x v="1"/>
    <x v="176"/>
    <x v="16"/>
    <x v="15"/>
    <x v="18"/>
    <x v="0"/>
    <x v="0"/>
    <n v="38.761016429999998"/>
    <x v="0"/>
    <x v="0"/>
    <x v="2855"/>
    <x v="0"/>
    <x v="0"/>
    <n v="34.68426599"/>
    <n v="1.4451777495833333"/>
    <s v="Stores"/>
  </r>
  <r>
    <n v="2887"/>
    <s v="Haynes"/>
    <s v="Lillian"/>
    <x v="2857"/>
    <x v="0"/>
    <x v="51"/>
    <x v="13"/>
    <x v="12"/>
    <x v="26"/>
    <x v="0"/>
    <x v="1"/>
    <n v="44.802664280000002"/>
    <x v="1"/>
    <x v="1"/>
    <x v="2856"/>
    <x v="1"/>
    <x v="1"/>
    <n v="107.098833"/>
    <n v="4.4624513749999997"/>
    <s v="Stores"/>
  </r>
  <r>
    <n v="2888"/>
    <s v="Sevilla"/>
    <s v="Frances"/>
    <x v="2858"/>
    <x v="0"/>
    <x v="120"/>
    <x v="16"/>
    <x v="15"/>
    <x v="25"/>
    <x v="0"/>
    <x v="4"/>
    <n v="21.491623149999999"/>
    <x v="4"/>
    <x v="1"/>
    <x v="2857"/>
    <x v="1"/>
    <x v="0"/>
    <n v="0"/>
    <n v="0"/>
    <s v="Stores"/>
  </r>
  <r>
    <n v="2889"/>
    <s v="Powell"/>
    <s v="Jarrod"/>
    <x v="2859"/>
    <x v="1"/>
    <x v="199"/>
    <x v="16"/>
    <x v="15"/>
    <x v="24"/>
    <x v="0"/>
    <x v="4"/>
    <n v="23.98126151"/>
    <x v="4"/>
    <x v="1"/>
    <x v="2858"/>
    <x v="1"/>
    <x v="0"/>
    <n v="0"/>
    <n v="0"/>
    <s v="Stores"/>
  </r>
  <r>
    <n v="2890"/>
    <s v="Chew"/>
    <s v="Irene"/>
    <x v="2860"/>
    <x v="0"/>
    <x v="15"/>
    <x v="16"/>
    <x v="15"/>
    <x v="10"/>
    <x v="0"/>
    <x v="2"/>
    <n v="58.431984319999998"/>
    <x v="2"/>
    <x v="1"/>
    <x v="2859"/>
    <x v="1"/>
    <x v="3"/>
    <n v="173.16435179999999"/>
    <n v="7.2151813250000005"/>
    <s v="Stores"/>
  </r>
  <r>
    <n v="2891"/>
    <s v="Owens"/>
    <s v="Jack"/>
    <x v="2861"/>
    <x v="1"/>
    <x v="116"/>
    <x v="16"/>
    <x v="15"/>
    <x v="1"/>
    <x v="0"/>
    <x v="0"/>
    <n v="31.919972569999999"/>
    <x v="0"/>
    <x v="1"/>
    <x v="2860"/>
    <x v="1"/>
    <x v="2"/>
    <n v="54.971975729999997"/>
    <n v="2.29049898875"/>
    <s v="Stores"/>
  </r>
  <r>
    <n v="2892"/>
    <s v="White"/>
    <s v="Lawrence"/>
    <x v="2862"/>
    <x v="1"/>
    <x v="30"/>
    <x v="16"/>
    <x v="15"/>
    <x v="20"/>
    <x v="0"/>
    <x v="0"/>
    <n v="36.200192850000001"/>
    <x v="0"/>
    <x v="1"/>
    <x v="2861"/>
    <x v="1"/>
    <x v="0"/>
    <n v="13.5581403"/>
    <n v="0.56492251250000003"/>
    <s v="Stores"/>
  </r>
  <r>
    <n v="2893"/>
    <s v="Weldon"/>
    <s v="Lindsey"/>
    <x v="2863"/>
    <x v="0"/>
    <x v="11"/>
    <x v="16"/>
    <x v="15"/>
    <x v="1"/>
    <x v="0"/>
    <x v="1"/>
    <n v="46.420359120000001"/>
    <x v="1"/>
    <x v="1"/>
    <x v="2862"/>
    <x v="1"/>
    <x v="1"/>
    <n v="107.49240349999999"/>
    <n v="4.4788501458333334"/>
    <s v="Stores"/>
  </r>
  <r>
    <n v="2894"/>
    <s v="Castro"/>
    <s v="Karolyn"/>
    <x v="2864"/>
    <x v="0"/>
    <x v="3"/>
    <x v="45"/>
    <x v="19"/>
    <x v="3"/>
    <x v="0"/>
    <x v="2"/>
    <n v="50.213346219999998"/>
    <x v="2"/>
    <x v="0"/>
    <x v="2863"/>
    <x v="0"/>
    <x v="1"/>
    <n v="88.352350470000005"/>
    <n v="3.6813479362500003"/>
    <s v="Stores"/>
  </r>
  <r>
    <n v="2895"/>
    <s v="Daley"/>
    <s v="Kathyrn"/>
    <x v="2865"/>
    <x v="0"/>
    <x v="5"/>
    <x v="13"/>
    <x v="12"/>
    <x v="5"/>
    <x v="0"/>
    <x v="4"/>
    <n v="22.754907289999998"/>
    <x v="4"/>
    <x v="1"/>
    <x v="2864"/>
    <x v="1"/>
    <x v="0"/>
    <n v="0"/>
    <n v="0"/>
    <s v="Stores"/>
  </r>
  <r>
    <n v="2896"/>
    <s v="Osborne"/>
    <s v="William"/>
    <x v="2866"/>
    <x v="1"/>
    <x v="5"/>
    <x v="7"/>
    <x v="6"/>
    <x v="5"/>
    <x v="0"/>
    <x v="4"/>
    <n v="22.960500450000001"/>
    <x v="4"/>
    <x v="1"/>
    <x v="2865"/>
    <x v="1"/>
    <x v="0"/>
    <n v="0"/>
    <n v="0"/>
    <s v="Stores"/>
  </r>
  <r>
    <n v="2897"/>
    <s v="Perkins"/>
    <s v="Caitlin"/>
    <x v="2867"/>
    <x v="0"/>
    <x v="32"/>
    <x v="16"/>
    <x v="15"/>
    <x v="17"/>
    <x v="0"/>
    <x v="1"/>
    <n v="44.557334750000003"/>
    <x v="1"/>
    <x v="1"/>
    <x v="2866"/>
    <x v="1"/>
    <x v="2"/>
    <n v="49.173558020000002"/>
    <n v="2.0488982508333331"/>
    <s v="Stores"/>
  </r>
  <r>
    <n v="2898"/>
    <s v="Hove"/>
    <s v="Edward"/>
    <x v="2868"/>
    <x v="1"/>
    <x v="5"/>
    <x v="13"/>
    <x v="12"/>
    <x v="5"/>
    <x v="0"/>
    <x v="1"/>
    <n v="40.144126190000001"/>
    <x v="1"/>
    <x v="1"/>
    <x v="2867"/>
    <x v="1"/>
    <x v="0"/>
    <n v="20.386728309999999"/>
    <n v="0.84944701291666658"/>
    <s v="Stores"/>
  </r>
  <r>
    <n v="2899"/>
    <s v="Gillespie"/>
    <s v="John"/>
    <x v="2869"/>
    <x v="1"/>
    <x v="113"/>
    <x v="45"/>
    <x v="19"/>
    <x v="22"/>
    <x v="0"/>
    <x v="1"/>
    <n v="40.977147780000003"/>
    <x v="1"/>
    <x v="1"/>
    <x v="2868"/>
    <x v="1"/>
    <x v="0"/>
    <n v="22.233951449999999"/>
    <n v="0.92641464374999993"/>
    <s v="Stores"/>
  </r>
  <r>
    <n v="2900"/>
    <s v="Anderson"/>
    <s v="Shaunta"/>
    <x v="2870"/>
    <x v="0"/>
    <x v="5"/>
    <x v="13"/>
    <x v="12"/>
    <x v="5"/>
    <x v="0"/>
    <x v="2"/>
    <n v="55.49815263"/>
    <x v="2"/>
    <x v="1"/>
    <x v="2869"/>
    <x v="1"/>
    <x v="3"/>
    <n v="178.10771360000001"/>
    <n v="7.4211547333333332"/>
    <s v="Stores"/>
  </r>
  <r>
    <n v="2901"/>
    <s v="Williams"/>
    <s v="Robert"/>
    <x v="2871"/>
    <x v="1"/>
    <x v="119"/>
    <x v="16"/>
    <x v="15"/>
    <x v="20"/>
    <x v="0"/>
    <x v="1"/>
    <n v="49.074939739999998"/>
    <x v="1"/>
    <x v="1"/>
    <x v="2870"/>
    <x v="1"/>
    <x v="0"/>
    <n v="36.497021830000001"/>
    <n v="1.5207092429166669"/>
    <s v="Stores"/>
  </r>
  <r>
    <n v="2902"/>
    <s v="Lunsford"/>
    <s v="Samuel"/>
    <x v="2872"/>
    <x v="1"/>
    <x v="32"/>
    <x v="16"/>
    <x v="15"/>
    <x v="17"/>
    <x v="0"/>
    <x v="1"/>
    <n v="49.16902967"/>
    <x v="1"/>
    <x v="1"/>
    <x v="2871"/>
    <x v="1"/>
    <x v="1"/>
    <n v="109.8676129"/>
    <n v="4.5778172041666663"/>
    <s v="Stores"/>
  </r>
  <r>
    <n v="2903"/>
    <s v="Hamilton"/>
    <s v="Ryan"/>
    <x v="2873"/>
    <x v="1"/>
    <x v="14"/>
    <x v="16"/>
    <x v="15"/>
    <x v="11"/>
    <x v="0"/>
    <x v="1"/>
    <n v="47.883399490000002"/>
    <x v="1"/>
    <x v="1"/>
    <x v="2872"/>
    <x v="1"/>
    <x v="1"/>
    <n v="81.372377689999993"/>
    <n v="3.3905157370833332"/>
    <s v="Stores"/>
  </r>
  <r>
    <n v="2904"/>
    <s v="Beaver"/>
    <s v="Earle"/>
    <x v="2874"/>
    <x v="1"/>
    <x v="8"/>
    <x v="16"/>
    <x v="15"/>
    <x v="8"/>
    <x v="0"/>
    <x v="1"/>
    <n v="42.788672040000002"/>
    <x v="1"/>
    <x v="1"/>
    <x v="2873"/>
    <x v="1"/>
    <x v="1"/>
    <n v="99.865468530000001"/>
    <n v="4.1610611887500006"/>
    <s v="Stores"/>
  </r>
  <r>
    <n v="2905"/>
    <s v="Simms"/>
    <s v="Joshua"/>
    <x v="2875"/>
    <x v="1"/>
    <x v="3"/>
    <x v="16"/>
    <x v="15"/>
    <x v="3"/>
    <x v="0"/>
    <x v="1"/>
    <n v="43.859213439999998"/>
    <x v="1"/>
    <x v="1"/>
    <x v="2874"/>
    <x v="1"/>
    <x v="2"/>
    <n v="52.897668490000001"/>
    <n v="2.2040695204166667"/>
    <s v="Stores"/>
  </r>
  <r>
    <n v="2906"/>
    <s v="Palmer"/>
    <s v="Ann"/>
    <x v="2876"/>
    <x v="0"/>
    <x v="58"/>
    <x v="16"/>
    <x v="15"/>
    <x v="18"/>
    <x v="0"/>
    <x v="0"/>
    <n v="33.329917530000003"/>
    <x v="0"/>
    <x v="1"/>
    <x v="2875"/>
    <x v="1"/>
    <x v="0"/>
    <n v="6.7530096909999999"/>
    <n v="0.28137540379166665"/>
    <s v="Stores"/>
  </r>
  <r>
    <n v="2907"/>
    <s v="Bean"/>
    <s v="Heather"/>
    <x v="2877"/>
    <x v="0"/>
    <x v="154"/>
    <x v="16"/>
    <x v="15"/>
    <x v="20"/>
    <x v="0"/>
    <x v="4"/>
    <n v="26.997529920000002"/>
    <x v="4"/>
    <x v="1"/>
    <x v="2876"/>
    <x v="1"/>
    <x v="0"/>
    <n v="1.225515959"/>
    <n v="5.1063164958333331E-2"/>
    <s v="Stores"/>
  </r>
  <r>
    <n v="2908"/>
    <s v="Matteson"/>
    <s v="Bruce"/>
    <x v="2878"/>
    <x v="1"/>
    <x v="5"/>
    <x v="7"/>
    <x v="6"/>
    <x v="5"/>
    <x v="0"/>
    <x v="4"/>
    <n v="29.834935699999999"/>
    <x v="4"/>
    <x v="1"/>
    <x v="2877"/>
    <x v="1"/>
    <x v="0"/>
    <n v="36.629509980000002"/>
    <n v="1.5262295825000001"/>
    <s v="Stores"/>
  </r>
  <r>
    <n v="2909"/>
    <s v="Bowman"/>
    <s v="William"/>
    <x v="2879"/>
    <x v="1"/>
    <x v="5"/>
    <x v="7"/>
    <x v="6"/>
    <x v="5"/>
    <x v="0"/>
    <x v="1"/>
    <n v="43.242313320000001"/>
    <x v="1"/>
    <x v="1"/>
    <x v="2878"/>
    <x v="1"/>
    <x v="0"/>
    <n v="14.98354898"/>
    <n v="0.62431454083333338"/>
    <s v="Stores"/>
  </r>
  <r>
    <n v="2910"/>
    <s v="Mills"/>
    <s v="Barbara"/>
    <x v="2880"/>
    <x v="0"/>
    <x v="3"/>
    <x v="16"/>
    <x v="15"/>
    <x v="3"/>
    <x v="0"/>
    <x v="2"/>
    <n v="55.983675990000002"/>
    <x v="2"/>
    <x v="1"/>
    <x v="2879"/>
    <x v="1"/>
    <x v="4"/>
    <n v="121.1355638"/>
    <n v="5.0473151583333333"/>
    <s v="Stores"/>
  </r>
  <r>
    <n v="2911"/>
    <s v="Best"/>
    <s v="Joseph"/>
    <x v="2881"/>
    <x v="1"/>
    <x v="115"/>
    <x v="45"/>
    <x v="19"/>
    <x v="19"/>
    <x v="0"/>
    <x v="4"/>
    <n v="23.522491110000001"/>
    <x v="4"/>
    <x v="1"/>
    <x v="2880"/>
    <x v="1"/>
    <x v="0"/>
    <n v="0"/>
    <n v="0"/>
    <s v="Stores"/>
  </r>
  <r>
    <n v="2912"/>
    <s v="Babin"/>
    <s v="Daniel"/>
    <x v="2882"/>
    <x v="1"/>
    <x v="32"/>
    <x v="16"/>
    <x v="15"/>
    <x v="17"/>
    <x v="0"/>
    <x v="1"/>
    <n v="40.363118700000001"/>
    <x v="1"/>
    <x v="1"/>
    <x v="2881"/>
    <x v="1"/>
    <x v="0"/>
    <n v="31.019601810000001"/>
    <n v="1.2924834087500001"/>
    <s v="Stores"/>
  </r>
  <r>
    <n v="2913"/>
    <s v="Upham"/>
    <s v="Bridget"/>
    <x v="2883"/>
    <x v="0"/>
    <x v="3"/>
    <x v="16"/>
    <x v="15"/>
    <x v="3"/>
    <x v="0"/>
    <x v="0"/>
    <n v="34.845068419999997"/>
    <x v="0"/>
    <x v="1"/>
    <x v="2882"/>
    <x v="1"/>
    <x v="0"/>
    <n v="0"/>
    <n v="0"/>
    <s v="Stores"/>
  </r>
  <r>
    <n v="2914"/>
    <s v="Gamboa"/>
    <s v="Billy"/>
    <x v="2884"/>
    <x v="1"/>
    <x v="5"/>
    <x v="13"/>
    <x v="12"/>
    <x v="5"/>
    <x v="0"/>
    <x v="5"/>
    <n v="64.918600620000007"/>
    <x v="5"/>
    <x v="1"/>
    <x v="2883"/>
    <x v="1"/>
    <x v="1"/>
    <n v="90.128909250000007"/>
    <n v="3.7553712187500006"/>
    <s v="Stores"/>
  </r>
  <r>
    <n v="2915"/>
    <s v="Thompson"/>
    <s v="Terri"/>
    <x v="2885"/>
    <x v="0"/>
    <x v="8"/>
    <x v="16"/>
    <x v="15"/>
    <x v="8"/>
    <x v="0"/>
    <x v="0"/>
    <n v="36.014220049999999"/>
    <x v="0"/>
    <x v="0"/>
    <x v="2884"/>
    <x v="0"/>
    <x v="0"/>
    <n v="27.68959847"/>
    <n v="1.1537332695833333"/>
    <s v="Stores"/>
  </r>
  <r>
    <n v="2916"/>
    <s v="Escobar"/>
    <s v="Patricia"/>
    <x v="2886"/>
    <x v="0"/>
    <x v="5"/>
    <x v="13"/>
    <x v="12"/>
    <x v="5"/>
    <x v="0"/>
    <x v="0"/>
    <n v="36.825627900000001"/>
    <x v="0"/>
    <x v="1"/>
    <x v="2885"/>
    <x v="1"/>
    <x v="2"/>
    <n v="52.271713550000001"/>
    <n v="2.1779880645833334"/>
    <s v="Stores"/>
  </r>
  <r>
    <n v="2917"/>
    <s v="Richardson"/>
    <s v="Andrea"/>
    <x v="2887"/>
    <x v="0"/>
    <x v="115"/>
    <x v="45"/>
    <x v="19"/>
    <x v="19"/>
    <x v="0"/>
    <x v="1"/>
    <n v="47.223756219999999"/>
    <x v="1"/>
    <x v="1"/>
    <x v="2886"/>
    <x v="1"/>
    <x v="1"/>
    <n v="112.3959533"/>
    <n v="4.6831647208333331"/>
    <s v="Stores"/>
  </r>
  <r>
    <n v="2918"/>
    <s v="Teran"/>
    <s v="Laurie"/>
    <x v="2888"/>
    <x v="0"/>
    <x v="2"/>
    <x v="16"/>
    <x v="15"/>
    <x v="2"/>
    <x v="0"/>
    <x v="0"/>
    <n v="33.903216139999998"/>
    <x v="0"/>
    <x v="0"/>
    <x v="2887"/>
    <x v="0"/>
    <x v="2"/>
    <n v="66.105506579999997"/>
    <n v="2.7543961074999999"/>
    <s v="Stores"/>
  </r>
  <r>
    <n v="2919"/>
    <s v="Justice"/>
    <s v="Deana"/>
    <x v="2889"/>
    <x v="0"/>
    <x v="75"/>
    <x v="16"/>
    <x v="15"/>
    <x v="24"/>
    <x v="0"/>
    <x v="4"/>
    <n v="29.91481125"/>
    <x v="4"/>
    <x v="1"/>
    <x v="2888"/>
    <x v="1"/>
    <x v="0"/>
    <n v="33.93587376"/>
    <n v="1.4139947399999999"/>
    <s v="Stores"/>
  </r>
  <r>
    <n v="2920"/>
    <s v="Browne"/>
    <s v="Florence"/>
    <x v="2890"/>
    <x v="0"/>
    <x v="4"/>
    <x v="16"/>
    <x v="15"/>
    <x v="4"/>
    <x v="0"/>
    <x v="1"/>
    <n v="45.003204349999997"/>
    <x v="1"/>
    <x v="1"/>
    <x v="2889"/>
    <x v="1"/>
    <x v="2"/>
    <n v="76.823921949999999"/>
    <n v="3.2009967479166663"/>
    <s v="Stores"/>
  </r>
  <r>
    <n v="2921"/>
    <s v="Rodriguez"/>
    <s v="John"/>
    <x v="2891"/>
    <x v="1"/>
    <x v="13"/>
    <x v="16"/>
    <x v="15"/>
    <x v="10"/>
    <x v="0"/>
    <x v="0"/>
    <n v="38.86622749"/>
    <x v="0"/>
    <x v="0"/>
    <x v="2890"/>
    <x v="0"/>
    <x v="2"/>
    <n v="42.750352280000001"/>
    <n v="1.7812646783333332"/>
    <s v="Stores"/>
  </r>
  <r>
    <n v="2922"/>
    <s v="Harrison"/>
    <s v="Stephen"/>
    <x v="2892"/>
    <x v="1"/>
    <x v="73"/>
    <x v="16"/>
    <x v="15"/>
    <x v="1"/>
    <x v="0"/>
    <x v="2"/>
    <n v="50.877132709999998"/>
    <x v="2"/>
    <x v="1"/>
    <x v="2891"/>
    <x v="1"/>
    <x v="1"/>
    <n v="115.17757810000001"/>
    <n v="4.7990657541666666"/>
    <s v="Stores"/>
  </r>
  <r>
    <n v="2923"/>
    <s v="Pike"/>
    <s v="Charlotte"/>
    <x v="2893"/>
    <x v="0"/>
    <x v="215"/>
    <x v="16"/>
    <x v="15"/>
    <x v="10"/>
    <x v="0"/>
    <x v="0"/>
    <n v="35.172019130000002"/>
    <x v="0"/>
    <x v="1"/>
    <x v="2892"/>
    <x v="1"/>
    <x v="0"/>
    <n v="33.118184360000001"/>
    <n v="1.3799243483333334"/>
    <s v="Stores"/>
  </r>
  <r>
    <n v="2924"/>
    <s v="Houston"/>
    <s v="John"/>
    <x v="2894"/>
    <x v="1"/>
    <x v="91"/>
    <x v="16"/>
    <x v="15"/>
    <x v="25"/>
    <x v="0"/>
    <x v="2"/>
    <n v="51.123268340000003"/>
    <x v="2"/>
    <x v="1"/>
    <x v="2893"/>
    <x v="1"/>
    <x v="1"/>
    <n v="102.0322487"/>
    <n v="4.2513436958333326"/>
    <s v="Stores"/>
  </r>
  <r>
    <n v="2925"/>
    <s v="Hooper"/>
    <s v="Agustin"/>
    <x v="2895"/>
    <x v="1"/>
    <x v="5"/>
    <x v="13"/>
    <x v="12"/>
    <x v="5"/>
    <x v="0"/>
    <x v="0"/>
    <n v="34.194379050000002"/>
    <x v="0"/>
    <x v="0"/>
    <x v="2894"/>
    <x v="0"/>
    <x v="0"/>
    <n v="0"/>
    <n v="0"/>
    <s v="Stores"/>
  </r>
  <r>
    <n v="2926"/>
    <s v="Neel"/>
    <s v="Scott"/>
    <x v="2896"/>
    <x v="1"/>
    <x v="211"/>
    <x v="45"/>
    <x v="19"/>
    <x v="19"/>
    <x v="0"/>
    <x v="2"/>
    <n v="54.846433779999998"/>
    <x v="2"/>
    <x v="1"/>
    <x v="2895"/>
    <x v="1"/>
    <x v="4"/>
    <n v="121.4934834"/>
    <n v="5.0622284750000004"/>
    <s v="Stores"/>
  </r>
  <r>
    <n v="2927"/>
    <s v="Brothers"/>
    <s v="Jeannette"/>
    <x v="2897"/>
    <x v="0"/>
    <x v="5"/>
    <x v="7"/>
    <x v="6"/>
    <x v="5"/>
    <x v="0"/>
    <x v="0"/>
    <n v="31.214106009999998"/>
    <x v="0"/>
    <x v="1"/>
    <x v="2896"/>
    <x v="1"/>
    <x v="0"/>
    <n v="38.455419390000003"/>
    <n v="1.6023091412500001"/>
    <s v="Stores"/>
  </r>
  <r>
    <n v="2928"/>
    <s v="Valenzuela"/>
    <s v="Jon"/>
    <x v="2898"/>
    <x v="1"/>
    <x v="5"/>
    <x v="7"/>
    <x v="6"/>
    <x v="5"/>
    <x v="0"/>
    <x v="0"/>
    <n v="31.67770994"/>
    <x v="0"/>
    <x v="1"/>
    <x v="2897"/>
    <x v="1"/>
    <x v="0"/>
    <n v="0"/>
    <n v="0"/>
    <s v="Stores"/>
  </r>
  <r>
    <n v="2929"/>
    <s v="Walsh"/>
    <s v="Harold"/>
    <x v="2899"/>
    <x v="1"/>
    <x v="5"/>
    <x v="13"/>
    <x v="12"/>
    <x v="5"/>
    <x v="0"/>
    <x v="1"/>
    <n v="43.89032898"/>
    <x v="1"/>
    <x v="0"/>
    <x v="2898"/>
    <x v="0"/>
    <x v="2"/>
    <n v="46.210033850000002"/>
    <n v="1.9254180770833336"/>
    <s v="Stores"/>
  </r>
  <r>
    <n v="2930"/>
    <s v="Ramos"/>
    <s v="Daniel"/>
    <x v="2900"/>
    <x v="1"/>
    <x v="3"/>
    <x v="16"/>
    <x v="15"/>
    <x v="3"/>
    <x v="0"/>
    <x v="0"/>
    <n v="36.527538"/>
    <x v="0"/>
    <x v="1"/>
    <x v="2899"/>
    <x v="1"/>
    <x v="0"/>
    <n v="0"/>
    <n v="0"/>
    <s v="Stores"/>
  </r>
  <r>
    <n v="2931"/>
    <s v="Torres"/>
    <s v="Porfirio"/>
    <x v="2901"/>
    <x v="1"/>
    <x v="22"/>
    <x v="16"/>
    <x v="15"/>
    <x v="16"/>
    <x v="0"/>
    <x v="2"/>
    <n v="50.301329729999999"/>
    <x v="2"/>
    <x v="1"/>
    <x v="2900"/>
    <x v="1"/>
    <x v="1"/>
    <n v="100.44878439999999"/>
    <n v="4.1853660166666664"/>
    <s v="Stores"/>
  </r>
  <r>
    <n v="2932"/>
    <s v="Smith"/>
    <s v="Beverly"/>
    <x v="2902"/>
    <x v="0"/>
    <x v="2"/>
    <x v="16"/>
    <x v="15"/>
    <x v="2"/>
    <x v="0"/>
    <x v="1"/>
    <n v="46.585472780000003"/>
    <x v="1"/>
    <x v="1"/>
    <x v="2901"/>
    <x v="1"/>
    <x v="1"/>
    <n v="117.1345963"/>
    <n v="4.880608179166666"/>
    <s v="Stores"/>
  </r>
  <r>
    <n v="2933"/>
    <s v="Norris"/>
    <s v="Mary"/>
    <x v="2903"/>
    <x v="0"/>
    <x v="5"/>
    <x v="7"/>
    <x v="6"/>
    <x v="5"/>
    <x v="0"/>
    <x v="0"/>
    <n v="36.501454250000002"/>
    <x v="0"/>
    <x v="1"/>
    <x v="2902"/>
    <x v="1"/>
    <x v="0"/>
    <n v="0"/>
    <n v="0"/>
    <s v="Stores"/>
  </r>
  <r>
    <n v="2934"/>
    <s v="George"/>
    <s v="Marvin"/>
    <x v="2904"/>
    <x v="1"/>
    <x v="3"/>
    <x v="45"/>
    <x v="19"/>
    <x v="3"/>
    <x v="0"/>
    <x v="4"/>
    <n v="27.198453390000001"/>
    <x v="4"/>
    <x v="1"/>
    <x v="2903"/>
    <x v="1"/>
    <x v="0"/>
    <n v="5.9842962220000002"/>
    <n v="0.2493456759166667"/>
    <s v="Stores"/>
  </r>
  <r>
    <n v="2935"/>
    <s v="Simmons"/>
    <s v="Evelyn"/>
    <x v="2905"/>
    <x v="0"/>
    <x v="7"/>
    <x v="16"/>
    <x v="15"/>
    <x v="7"/>
    <x v="0"/>
    <x v="0"/>
    <n v="37.478163350000003"/>
    <x v="0"/>
    <x v="1"/>
    <x v="2904"/>
    <x v="1"/>
    <x v="2"/>
    <n v="63.30434142"/>
    <n v="2.6376808925000002"/>
    <s v="Stores"/>
  </r>
  <r>
    <n v="2936"/>
    <s v="Elliott"/>
    <s v="Mary"/>
    <x v="2906"/>
    <x v="0"/>
    <x v="36"/>
    <x v="45"/>
    <x v="19"/>
    <x v="22"/>
    <x v="0"/>
    <x v="4"/>
    <n v="29.769562449999999"/>
    <x v="4"/>
    <x v="1"/>
    <x v="2905"/>
    <x v="1"/>
    <x v="0"/>
    <n v="0"/>
    <n v="0"/>
    <s v="Stores"/>
  </r>
  <r>
    <n v="2937"/>
    <s v="Carrillo"/>
    <s v="Kara"/>
    <x v="2907"/>
    <x v="0"/>
    <x v="13"/>
    <x v="16"/>
    <x v="15"/>
    <x v="10"/>
    <x v="0"/>
    <x v="1"/>
    <n v="44.410733659999998"/>
    <x v="1"/>
    <x v="0"/>
    <x v="2906"/>
    <x v="0"/>
    <x v="0"/>
    <n v="24.083150929999999"/>
    <n v="1.0034646220833332"/>
    <s v="Stores"/>
  </r>
  <r>
    <n v="2938"/>
    <s v="Blake"/>
    <s v="Sally"/>
    <x v="2908"/>
    <x v="0"/>
    <x v="192"/>
    <x v="45"/>
    <x v="19"/>
    <x v="7"/>
    <x v="0"/>
    <x v="2"/>
    <n v="50.548739529999999"/>
    <x v="2"/>
    <x v="1"/>
    <x v="2907"/>
    <x v="1"/>
    <x v="1"/>
    <n v="105.55702599999999"/>
    <n v="4.3982094166666661"/>
    <s v="Stores"/>
  </r>
  <r>
    <n v="2939"/>
    <s v="Rollins"/>
    <s v="Mark"/>
    <x v="2909"/>
    <x v="1"/>
    <x v="4"/>
    <x v="16"/>
    <x v="15"/>
    <x v="4"/>
    <x v="0"/>
    <x v="3"/>
    <n v="17.552538389999999"/>
    <x v="3"/>
    <x v="1"/>
    <x v="2908"/>
    <x v="1"/>
    <x v="0"/>
    <n v="0"/>
    <n v="0"/>
    <s v="Stores"/>
  </r>
  <r>
    <n v="2940"/>
    <s v="Watts"/>
    <s v="Herman"/>
    <x v="2910"/>
    <x v="1"/>
    <x v="76"/>
    <x v="16"/>
    <x v="15"/>
    <x v="1"/>
    <x v="0"/>
    <x v="2"/>
    <n v="55.37062762"/>
    <x v="2"/>
    <x v="1"/>
    <x v="2909"/>
    <x v="1"/>
    <x v="1"/>
    <n v="107.4884879"/>
    <n v="4.4786869958333329"/>
    <s v="Stores"/>
  </r>
  <r>
    <n v="2941"/>
    <s v="Crews"/>
    <s v="Laura"/>
    <x v="2911"/>
    <x v="0"/>
    <x v="8"/>
    <x v="16"/>
    <x v="15"/>
    <x v="8"/>
    <x v="0"/>
    <x v="1"/>
    <n v="45.530872770000002"/>
    <x v="1"/>
    <x v="1"/>
    <x v="2910"/>
    <x v="1"/>
    <x v="0"/>
    <n v="31.460637250000001"/>
    <n v="1.3108598854166666"/>
    <s v="Stores"/>
  </r>
  <r>
    <n v="2942"/>
    <s v="Williams"/>
    <s v="Ramona"/>
    <x v="2912"/>
    <x v="0"/>
    <x v="5"/>
    <x v="13"/>
    <x v="12"/>
    <x v="5"/>
    <x v="0"/>
    <x v="0"/>
    <n v="37.249579840000003"/>
    <x v="0"/>
    <x v="1"/>
    <x v="2911"/>
    <x v="1"/>
    <x v="0"/>
    <n v="0"/>
    <n v="0"/>
    <s v="Stores"/>
  </r>
  <r>
    <n v="2943"/>
    <s v="Yorke"/>
    <s v="Wanda"/>
    <x v="2913"/>
    <x v="0"/>
    <x v="4"/>
    <x v="16"/>
    <x v="15"/>
    <x v="4"/>
    <x v="0"/>
    <x v="0"/>
    <n v="30.2739808"/>
    <x v="0"/>
    <x v="1"/>
    <x v="2912"/>
    <x v="1"/>
    <x v="0"/>
    <n v="0"/>
    <n v="0"/>
    <s v="Stores"/>
  </r>
  <r>
    <n v="2944"/>
    <s v="Kenney"/>
    <s v="Rosie"/>
    <x v="2914"/>
    <x v="0"/>
    <x v="4"/>
    <x v="16"/>
    <x v="15"/>
    <x v="4"/>
    <x v="0"/>
    <x v="1"/>
    <n v="44.012612939999997"/>
    <x v="1"/>
    <x v="0"/>
    <x v="2913"/>
    <x v="0"/>
    <x v="1"/>
    <n v="99.377034469999998"/>
    <n v="4.1407097695833333"/>
    <s v="Stores"/>
  </r>
  <r>
    <n v="2945"/>
    <s v="Haas"/>
    <s v="Ali"/>
    <x v="2915"/>
    <x v="1"/>
    <x v="5"/>
    <x v="7"/>
    <x v="6"/>
    <x v="5"/>
    <x v="0"/>
    <x v="1"/>
    <n v="43.868538780000002"/>
    <x v="1"/>
    <x v="0"/>
    <x v="2914"/>
    <x v="0"/>
    <x v="2"/>
    <n v="59.164302259999999"/>
    <n v="2.4651792608333332"/>
    <s v="Stores"/>
  </r>
  <r>
    <n v="2946"/>
    <s v="Gause"/>
    <s v="Betty"/>
    <x v="2916"/>
    <x v="0"/>
    <x v="3"/>
    <x v="16"/>
    <x v="15"/>
    <x v="3"/>
    <x v="0"/>
    <x v="5"/>
    <n v="61.136245250000002"/>
    <x v="5"/>
    <x v="1"/>
    <x v="2915"/>
    <x v="1"/>
    <x v="4"/>
    <n v="138.0661838"/>
    <n v="5.7527576583333335"/>
    <s v="Stores"/>
  </r>
  <r>
    <n v="2947"/>
    <s v="Carbone"/>
    <s v="Glenn"/>
    <x v="2917"/>
    <x v="1"/>
    <x v="1"/>
    <x v="16"/>
    <x v="15"/>
    <x v="1"/>
    <x v="0"/>
    <x v="1"/>
    <n v="46.693361809999999"/>
    <x v="1"/>
    <x v="1"/>
    <x v="2916"/>
    <x v="1"/>
    <x v="2"/>
    <n v="74.137108170000005"/>
    <n v="3.0890461737500003"/>
    <s v="Stores"/>
  </r>
  <r>
    <n v="2948"/>
    <s v="Aubrey"/>
    <s v="Bobbie"/>
    <x v="2918"/>
    <x v="0"/>
    <x v="5"/>
    <x v="7"/>
    <x v="6"/>
    <x v="5"/>
    <x v="0"/>
    <x v="4"/>
    <n v="22.311077520000001"/>
    <x v="4"/>
    <x v="1"/>
    <x v="2917"/>
    <x v="1"/>
    <x v="0"/>
    <n v="0"/>
    <n v="0"/>
    <s v="Stores"/>
  </r>
  <r>
    <n v="2949"/>
    <s v="Arroyo"/>
    <s v="Tonja"/>
    <x v="2919"/>
    <x v="0"/>
    <x v="183"/>
    <x v="16"/>
    <x v="15"/>
    <x v="25"/>
    <x v="0"/>
    <x v="2"/>
    <n v="54.537169370000001"/>
    <x v="2"/>
    <x v="1"/>
    <x v="2918"/>
    <x v="1"/>
    <x v="1"/>
    <n v="100.0043326"/>
    <n v="4.1668471916666672"/>
    <s v="Stores"/>
  </r>
  <r>
    <n v="2950"/>
    <s v="Vu"/>
    <s v="Mary"/>
    <x v="2920"/>
    <x v="0"/>
    <x v="103"/>
    <x v="16"/>
    <x v="15"/>
    <x v="20"/>
    <x v="0"/>
    <x v="4"/>
    <n v="25.859905680000001"/>
    <x v="4"/>
    <x v="1"/>
    <x v="2919"/>
    <x v="1"/>
    <x v="0"/>
    <n v="11.2260042"/>
    <n v="0.46775017500000005"/>
    <s v="Stores"/>
  </r>
  <r>
    <n v="2951"/>
    <s v="Capps"/>
    <s v="Anthony"/>
    <x v="2921"/>
    <x v="1"/>
    <x v="11"/>
    <x v="16"/>
    <x v="15"/>
    <x v="1"/>
    <x v="0"/>
    <x v="0"/>
    <n v="38.872828470000002"/>
    <x v="0"/>
    <x v="1"/>
    <x v="2920"/>
    <x v="1"/>
    <x v="2"/>
    <n v="67.357729199999994"/>
    <n v="2.8065720499999998"/>
    <s v="Stores"/>
  </r>
  <r>
    <n v="2952"/>
    <s v="Groleau"/>
    <s v="Douglas"/>
    <x v="2922"/>
    <x v="1"/>
    <x v="2"/>
    <x v="16"/>
    <x v="15"/>
    <x v="2"/>
    <x v="0"/>
    <x v="1"/>
    <n v="47.439746040000003"/>
    <x v="1"/>
    <x v="1"/>
    <x v="2921"/>
    <x v="1"/>
    <x v="1"/>
    <n v="86.385082519999997"/>
    <n v="3.5993784383333334"/>
    <s v="Stores"/>
  </r>
  <r>
    <n v="2953"/>
    <s v="Tran"/>
    <s v="Katherine"/>
    <x v="2923"/>
    <x v="0"/>
    <x v="30"/>
    <x v="16"/>
    <x v="15"/>
    <x v="20"/>
    <x v="0"/>
    <x v="0"/>
    <n v="33.610073409999998"/>
    <x v="0"/>
    <x v="1"/>
    <x v="2922"/>
    <x v="1"/>
    <x v="0"/>
    <n v="21.817221759999999"/>
    <n v="0.90905090666666655"/>
    <s v="Stores"/>
  </r>
  <r>
    <n v="2954"/>
    <s v="Lenox"/>
    <s v="William"/>
    <x v="2924"/>
    <x v="1"/>
    <x v="5"/>
    <x v="7"/>
    <x v="6"/>
    <x v="5"/>
    <x v="0"/>
    <x v="4"/>
    <n v="27.744837449999999"/>
    <x v="4"/>
    <x v="1"/>
    <x v="2923"/>
    <x v="1"/>
    <x v="0"/>
    <n v="0"/>
    <n v="0"/>
    <s v="Stores"/>
  </r>
  <r>
    <n v="2955"/>
    <s v="Sweet"/>
    <s v="John"/>
    <x v="2925"/>
    <x v="1"/>
    <x v="3"/>
    <x v="45"/>
    <x v="19"/>
    <x v="3"/>
    <x v="0"/>
    <x v="0"/>
    <n v="34.631431399999997"/>
    <x v="0"/>
    <x v="1"/>
    <x v="2924"/>
    <x v="1"/>
    <x v="0"/>
    <n v="0"/>
    <n v="0"/>
    <s v="Stores"/>
  </r>
  <r>
    <n v="2956"/>
    <s v="Brewer"/>
    <s v="William"/>
    <x v="2926"/>
    <x v="1"/>
    <x v="5"/>
    <x v="13"/>
    <x v="12"/>
    <x v="5"/>
    <x v="0"/>
    <x v="0"/>
    <n v="35.898699290000003"/>
    <x v="0"/>
    <x v="1"/>
    <x v="2925"/>
    <x v="1"/>
    <x v="0"/>
    <n v="10.532301800000001"/>
    <n v="0.43884590833333337"/>
    <s v="Stores"/>
  </r>
  <r>
    <n v="2957"/>
    <s v="Newby"/>
    <s v="Denise"/>
    <x v="2927"/>
    <x v="0"/>
    <x v="186"/>
    <x v="16"/>
    <x v="15"/>
    <x v="10"/>
    <x v="0"/>
    <x v="0"/>
    <n v="32.764816420000002"/>
    <x v="0"/>
    <x v="1"/>
    <x v="2926"/>
    <x v="1"/>
    <x v="0"/>
    <n v="14.009804409999999"/>
    <n v="0.5837418504166666"/>
    <s v="Stores"/>
  </r>
  <r>
    <n v="2958"/>
    <s v="Karam"/>
    <s v="Daisey"/>
    <x v="2928"/>
    <x v="0"/>
    <x v="5"/>
    <x v="7"/>
    <x v="6"/>
    <x v="5"/>
    <x v="0"/>
    <x v="1"/>
    <n v="46.033974540000003"/>
    <x v="1"/>
    <x v="1"/>
    <x v="2927"/>
    <x v="1"/>
    <x v="2"/>
    <n v="46.013788409999997"/>
    <n v="1.9172411837499999"/>
    <s v="Stores"/>
  </r>
  <r>
    <n v="2959"/>
    <s v="Rodriguez"/>
    <s v="Craig"/>
    <x v="2929"/>
    <x v="1"/>
    <x v="58"/>
    <x v="16"/>
    <x v="15"/>
    <x v="18"/>
    <x v="0"/>
    <x v="2"/>
    <n v="55.264256500000002"/>
    <x v="2"/>
    <x v="0"/>
    <x v="2928"/>
    <x v="0"/>
    <x v="1"/>
    <n v="105.985927"/>
    <n v="4.4160802916666668"/>
    <s v="Stores"/>
  </r>
  <r>
    <n v="2960"/>
    <s v="Farney"/>
    <s v="Rueben"/>
    <x v="2930"/>
    <x v="1"/>
    <x v="23"/>
    <x v="16"/>
    <x v="15"/>
    <x v="17"/>
    <x v="0"/>
    <x v="0"/>
    <n v="35.094474140000003"/>
    <x v="0"/>
    <x v="0"/>
    <x v="2929"/>
    <x v="0"/>
    <x v="0"/>
    <n v="35.289098279999997"/>
    <n v="1.470379095"/>
    <s v="Stores"/>
  </r>
  <r>
    <n v="2961"/>
    <s v="Jones"/>
    <s v="Gerald"/>
    <x v="2931"/>
    <x v="1"/>
    <x v="194"/>
    <x v="16"/>
    <x v="15"/>
    <x v="13"/>
    <x v="0"/>
    <x v="4"/>
    <n v="24.40207612"/>
    <x v="4"/>
    <x v="1"/>
    <x v="2930"/>
    <x v="1"/>
    <x v="0"/>
    <n v="0"/>
    <n v="0"/>
    <s v="Stores"/>
  </r>
  <r>
    <n v="2962"/>
    <s v="McMasters"/>
    <s v="Sean"/>
    <x v="2932"/>
    <x v="1"/>
    <x v="4"/>
    <x v="16"/>
    <x v="15"/>
    <x v="4"/>
    <x v="0"/>
    <x v="0"/>
    <n v="35.172887379999999"/>
    <x v="0"/>
    <x v="0"/>
    <x v="2931"/>
    <x v="0"/>
    <x v="0"/>
    <n v="17.093459299999999"/>
    <n v="0.71222747083333326"/>
    <s v="Stores"/>
  </r>
  <r>
    <n v="2963"/>
    <s v="Bottoms"/>
    <s v="Cheryl"/>
    <x v="2933"/>
    <x v="0"/>
    <x v="7"/>
    <x v="45"/>
    <x v="19"/>
    <x v="7"/>
    <x v="0"/>
    <x v="1"/>
    <n v="48.633875879999998"/>
    <x v="1"/>
    <x v="0"/>
    <x v="2932"/>
    <x v="0"/>
    <x v="2"/>
    <n v="76.103417320000005"/>
    <n v="3.1709757216666672"/>
    <s v="Stores"/>
  </r>
  <r>
    <n v="2964"/>
    <s v="Cason"/>
    <s v="Sandra"/>
    <x v="2934"/>
    <x v="0"/>
    <x v="75"/>
    <x v="16"/>
    <x v="15"/>
    <x v="24"/>
    <x v="0"/>
    <x v="3"/>
    <n v="18.23617179"/>
    <x v="3"/>
    <x v="1"/>
    <x v="2933"/>
    <x v="1"/>
    <x v="0"/>
    <n v="0"/>
    <n v="0"/>
    <s v="Stores"/>
  </r>
  <r>
    <n v="2965"/>
    <s v="Rudolph"/>
    <s v="Elizabeth"/>
    <x v="2935"/>
    <x v="0"/>
    <x v="4"/>
    <x v="16"/>
    <x v="15"/>
    <x v="4"/>
    <x v="0"/>
    <x v="1"/>
    <n v="40.319505530000001"/>
    <x v="1"/>
    <x v="0"/>
    <x v="2934"/>
    <x v="0"/>
    <x v="2"/>
    <n v="61.208009420000003"/>
    <n v="2.5503337258333332"/>
    <s v="Stores"/>
  </r>
  <r>
    <n v="2966"/>
    <s v="Pendleton"/>
    <s v="James"/>
    <x v="2936"/>
    <x v="1"/>
    <x v="2"/>
    <x v="16"/>
    <x v="15"/>
    <x v="2"/>
    <x v="0"/>
    <x v="1"/>
    <n v="49.350509870000003"/>
    <x v="1"/>
    <x v="1"/>
    <x v="2935"/>
    <x v="1"/>
    <x v="2"/>
    <n v="72.403360030000002"/>
    <n v="3.0168066679166667"/>
    <s v="Stores"/>
  </r>
  <r>
    <n v="2967"/>
    <s v="Stinnett"/>
    <s v="Anita"/>
    <x v="2937"/>
    <x v="0"/>
    <x v="3"/>
    <x v="45"/>
    <x v="19"/>
    <x v="3"/>
    <x v="0"/>
    <x v="2"/>
    <n v="50.940932439999997"/>
    <x v="2"/>
    <x v="1"/>
    <x v="2936"/>
    <x v="1"/>
    <x v="1"/>
    <n v="100.0611967"/>
    <n v="4.1692165291666665"/>
    <s v="Stores"/>
  </r>
  <r>
    <n v="2968"/>
    <s v="Kenyon"/>
    <s v="Christine"/>
    <x v="2938"/>
    <x v="0"/>
    <x v="5"/>
    <x v="7"/>
    <x v="6"/>
    <x v="5"/>
    <x v="0"/>
    <x v="1"/>
    <n v="43.008698670000001"/>
    <x v="1"/>
    <x v="1"/>
    <x v="2937"/>
    <x v="1"/>
    <x v="1"/>
    <n v="80.288030280000001"/>
    <n v="3.3453345949999997"/>
    <s v="Stores"/>
  </r>
  <r>
    <n v="2969"/>
    <s v="Gill"/>
    <s v="Fern"/>
    <x v="2939"/>
    <x v="0"/>
    <x v="5"/>
    <x v="7"/>
    <x v="6"/>
    <x v="5"/>
    <x v="0"/>
    <x v="1"/>
    <n v="46.027630139999999"/>
    <x v="1"/>
    <x v="0"/>
    <x v="2938"/>
    <x v="0"/>
    <x v="2"/>
    <n v="62.230387759999999"/>
    <n v="2.5929328233333333"/>
    <s v="Stores"/>
  </r>
  <r>
    <n v="2970"/>
    <s v="McDonald"/>
    <s v="Nancy"/>
    <x v="2940"/>
    <x v="0"/>
    <x v="21"/>
    <x v="45"/>
    <x v="19"/>
    <x v="15"/>
    <x v="0"/>
    <x v="1"/>
    <n v="42.128028020000002"/>
    <x v="1"/>
    <x v="1"/>
    <x v="2939"/>
    <x v="1"/>
    <x v="0"/>
    <n v="26.699867210000001"/>
    <n v="1.1124944670833332"/>
    <s v="Stores"/>
  </r>
  <r>
    <n v="2971"/>
    <s v="Wright"/>
    <s v="Flor"/>
    <x v="2941"/>
    <x v="0"/>
    <x v="116"/>
    <x v="16"/>
    <x v="15"/>
    <x v="1"/>
    <x v="0"/>
    <x v="0"/>
    <n v="33.724035170000001"/>
    <x v="0"/>
    <x v="0"/>
    <x v="2940"/>
    <x v="0"/>
    <x v="0"/>
    <n v="27.604335160000002"/>
    <n v="1.1501806316666667"/>
    <s v="Stores"/>
  </r>
  <r>
    <n v="2972"/>
    <s v="Sain"/>
    <s v="George"/>
    <x v="2942"/>
    <x v="1"/>
    <x v="111"/>
    <x v="13"/>
    <x v="12"/>
    <x v="32"/>
    <x v="0"/>
    <x v="0"/>
    <n v="39.113975859999996"/>
    <x v="0"/>
    <x v="1"/>
    <x v="2941"/>
    <x v="1"/>
    <x v="2"/>
    <n v="54.421018740000001"/>
    <n v="2.2675424474999999"/>
    <s v="Stores"/>
  </r>
  <r>
    <n v="2973"/>
    <s v="Dent"/>
    <s v="Shane"/>
    <x v="2943"/>
    <x v="1"/>
    <x v="3"/>
    <x v="45"/>
    <x v="19"/>
    <x v="3"/>
    <x v="0"/>
    <x v="0"/>
    <n v="32.770531419999998"/>
    <x v="0"/>
    <x v="0"/>
    <x v="2942"/>
    <x v="0"/>
    <x v="0"/>
    <n v="12.923492270000001"/>
    <n v="0.53847884458333328"/>
    <s v="Stores"/>
  </r>
  <r>
    <n v="2974"/>
    <s v="Norvell"/>
    <s v="Mikaela"/>
    <x v="2944"/>
    <x v="0"/>
    <x v="2"/>
    <x v="16"/>
    <x v="15"/>
    <x v="2"/>
    <x v="0"/>
    <x v="1"/>
    <n v="45.721641730000002"/>
    <x v="1"/>
    <x v="0"/>
    <x v="2943"/>
    <x v="0"/>
    <x v="1"/>
    <n v="98.508936550000001"/>
    <n v="4.1045390229166667"/>
    <s v="Stores"/>
  </r>
  <r>
    <n v="2975"/>
    <s v="Dowell"/>
    <s v="Ian"/>
    <x v="2945"/>
    <x v="1"/>
    <x v="3"/>
    <x v="45"/>
    <x v="19"/>
    <x v="3"/>
    <x v="0"/>
    <x v="0"/>
    <n v="34.856473469999997"/>
    <x v="0"/>
    <x v="1"/>
    <x v="2944"/>
    <x v="1"/>
    <x v="0"/>
    <n v="0"/>
    <n v="0"/>
    <s v="Stores"/>
  </r>
  <r>
    <n v="2976"/>
    <s v="Mattos"/>
    <s v="Darryl"/>
    <x v="2946"/>
    <x v="1"/>
    <x v="3"/>
    <x v="45"/>
    <x v="19"/>
    <x v="3"/>
    <x v="0"/>
    <x v="2"/>
    <n v="58.29843168"/>
    <x v="2"/>
    <x v="1"/>
    <x v="2945"/>
    <x v="5"/>
    <x v="1"/>
    <n v="104.69515079999999"/>
    <n v="4.3622979499999994"/>
    <s v="Stores"/>
  </r>
  <r>
    <n v="2977"/>
    <s v="Funk"/>
    <s v="Bethany"/>
    <x v="2947"/>
    <x v="0"/>
    <x v="12"/>
    <x v="16"/>
    <x v="15"/>
    <x v="9"/>
    <x v="0"/>
    <x v="1"/>
    <n v="46.996497900000001"/>
    <x v="1"/>
    <x v="0"/>
    <x v="2946"/>
    <x v="0"/>
    <x v="2"/>
    <n v="67.5980256"/>
    <n v="2.8165844"/>
    <s v="Stores"/>
  </r>
  <r>
    <n v="2978"/>
    <s v="Rivenburg"/>
    <s v="Rosario"/>
    <x v="2948"/>
    <x v="0"/>
    <x v="3"/>
    <x v="45"/>
    <x v="19"/>
    <x v="3"/>
    <x v="0"/>
    <x v="1"/>
    <n v="48.706690909999999"/>
    <x v="1"/>
    <x v="1"/>
    <x v="2947"/>
    <x v="1"/>
    <x v="4"/>
    <n v="125.5827081"/>
    <n v="5.2326128375000005"/>
    <s v="Stores"/>
  </r>
  <r>
    <n v="2979"/>
    <s v="Caruthers"/>
    <s v="Heather"/>
    <x v="2949"/>
    <x v="0"/>
    <x v="4"/>
    <x v="16"/>
    <x v="15"/>
    <x v="4"/>
    <x v="0"/>
    <x v="1"/>
    <n v="41.35969411"/>
    <x v="1"/>
    <x v="1"/>
    <x v="2948"/>
    <x v="1"/>
    <x v="2"/>
    <n v="61.71631138"/>
    <n v="2.5715129741666667"/>
    <s v="Stores"/>
  </r>
  <r>
    <n v="2980"/>
    <s v="Baker"/>
    <s v="Daniel"/>
    <x v="2950"/>
    <x v="1"/>
    <x v="5"/>
    <x v="7"/>
    <x v="6"/>
    <x v="5"/>
    <x v="0"/>
    <x v="0"/>
    <n v="36.674756670000001"/>
    <x v="0"/>
    <x v="1"/>
    <x v="2949"/>
    <x v="1"/>
    <x v="0"/>
    <n v="7.3785730630000002"/>
    <n v="0.30744054429166667"/>
    <s v="Stores"/>
  </r>
  <r>
    <n v="2981"/>
    <s v="Beattie"/>
    <s v="Gene"/>
    <x v="2951"/>
    <x v="1"/>
    <x v="3"/>
    <x v="45"/>
    <x v="19"/>
    <x v="3"/>
    <x v="0"/>
    <x v="1"/>
    <n v="45.576917850000001"/>
    <x v="1"/>
    <x v="1"/>
    <x v="2950"/>
    <x v="1"/>
    <x v="2"/>
    <n v="63.655480859999997"/>
    <n v="2.6523117025"/>
    <s v="Stores"/>
  </r>
  <r>
    <n v="2982"/>
    <s v="Dennis"/>
    <s v="Terry"/>
    <x v="2952"/>
    <x v="1"/>
    <x v="5"/>
    <x v="7"/>
    <x v="6"/>
    <x v="5"/>
    <x v="0"/>
    <x v="0"/>
    <n v="37.96562505"/>
    <x v="0"/>
    <x v="1"/>
    <x v="2951"/>
    <x v="1"/>
    <x v="0"/>
    <n v="23.980987939999999"/>
    <n v="0.9992078308333332"/>
    <s v="Stores"/>
  </r>
  <r>
    <n v="2983"/>
    <s v="Dyal"/>
    <s v="Mary"/>
    <x v="2953"/>
    <x v="0"/>
    <x v="5"/>
    <x v="7"/>
    <x v="6"/>
    <x v="5"/>
    <x v="0"/>
    <x v="2"/>
    <n v="50.893941519999998"/>
    <x v="2"/>
    <x v="1"/>
    <x v="2952"/>
    <x v="1"/>
    <x v="1"/>
    <n v="111.16051849999999"/>
    <n v="4.6316882708333331"/>
    <s v="Stores"/>
  </r>
  <r>
    <n v="2984"/>
    <s v="Martin"/>
    <s v="David"/>
    <x v="2954"/>
    <x v="1"/>
    <x v="217"/>
    <x v="45"/>
    <x v="19"/>
    <x v="22"/>
    <x v="0"/>
    <x v="2"/>
    <n v="59.473688160000002"/>
    <x v="2"/>
    <x v="1"/>
    <x v="2953"/>
    <x v="1"/>
    <x v="1"/>
    <n v="91.863962520000001"/>
    <n v="3.8276651049999999"/>
    <s v="Stores"/>
  </r>
  <r>
    <n v="2985"/>
    <s v="Labounty"/>
    <s v="Tawana"/>
    <x v="2955"/>
    <x v="0"/>
    <x v="108"/>
    <x v="16"/>
    <x v="15"/>
    <x v="1"/>
    <x v="0"/>
    <x v="1"/>
    <n v="48.648763270000003"/>
    <x v="1"/>
    <x v="1"/>
    <x v="2954"/>
    <x v="1"/>
    <x v="1"/>
    <n v="81.391443539999997"/>
    <n v="3.3913101475"/>
    <s v="Stores"/>
  </r>
  <r>
    <n v="2986"/>
    <s v="Cooke"/>
    <s v="Maria"/>
    <x v="2956"/>
    <x v="0"/>
    <x v="4"/>
    <x v="16"/>
    <x v="15"/>
    <x v="4"/>
    <x v="0"/>
    <x v="1"/>
    <n v="47.574875990000002"/>
    <x v="1"/>
    <x v="1"/>
    <x v="2955"/>
    <x v="1"/>
    <x v="1"/>
    <n v="111.1058409"/>
    <n v="4.6294100375000005"/>
    <s v="Stores"/>
  </r>
  <r>
    <n v="2987"/>
    <s v="Adams"/>
    <s v="Lucille"/>
    <x v="2957"/>
    <x v="0"/>
    <x v="22"/>
    <x v="16"/>
    <x v="15"/>
    <x v="16"/>
    <x v="0"/>
    <x v="1"/>
    <n v="43.770998890000001"/>
    <x v="1"/>
    <x v="1"/>
    <x v="2956"/>
    <x v="1"/>
    <x v="1"/>
    <n v="94.824782600000006"/>
    <n v="3.9510326083333336"/>
    <s v="Stores"/>
  </r>
  <r>
    <n v="2988"/>
    <s v="Martinez"/>
    <s v="Diana"/>
    <x v="2958"/>
    <x v="0"/>
    <x v="5"/>
    <x v="13"/>
    <x v="12"/>
    <x v="5"/>
    <x v="0"/>
    <x v="1"/>
    <n v="47.43067284"/>
    <x v="1"/>
    <x v="0"/>
    <x v="2957"/>
    <x v="0"/>
    <x v="1"/>
    <n v="80.325179149999997"/>
    <n v="3.3468824645833331"/>
    <s v="Stores"/>
  </r>
  <r>
    <n v="2989"/>
    <s v="Spina"/>
    <s v="Hiram"/>
    <x v="2959"/>
    <x v="1"/>
    <x v="16"/>
    <x v="13"/>
    <x v="12"/>
    <x v="12"/>
    <x v="0"/>
    <x v="1"/>
    <n v="49.966495530000003"/>
    <x v="1"/>
    <x v="1"/>
    <x v="2958"/>
    <x v="1"/>
    <x v="1"/>
    <n v="115.42792179999999"/>
    <n v="4.8094967416666661"/>
    <s v="Stores"/>
  </r>
  <r>
    <n v="2990"/>
    <s v="Johnson"/>
    <s v="Joan"/>
    <x v="2960"/>
    <x v="0"/>
    <x v="1"/>
    <x v="16"/>
    <x v="15"/>
    <x v="1"/>
    <x v="0"/>
    <x v="2"/>
    <n v="53.605276369999999"/>
    <x v="2"/>
    <x v="1"/>
    <x v="2959"/>
    <x v="1"/>
    <x v="4"/>
    <n v="153.71336020000001"/>
    <n v="6.4047233416666671"/>
    <s v="Stores"/>
  </r>
  <r>
    <n v="2991"/>
    <s v="Arteaga"/>
    <s v="Jackie"/>
    <x v="2961"/>
    <x v="0"/>
    <x v="229"/>
    <x v="13"/>
    <x v="12"/>
    <x v="18"/>
    <x v="0"/>
    <x v="1"/>
    <n v="40.65356534"/>
    <x v="1"/>
    <x v="1"/>
    <x v="2960"/>
    <x v="1"/>
    <x v="1"/>
    <n v="95.413498480000001"/>
    <n v="3.9755624366666664"/>
    <s v="Stores"/>
  </r>
  <r>
    <n v="2992"/>
    <s v="Earnest"/>
    <s v="Linda"/>
    <x v="2962"/>
    <x v="0"/>
    <x v="22"/>
    <x v="16"/>
    <x v="15"/>
    <x v="16"/>
    <x v="0"/>
    <x v="4"/>
    <n v="20.453571029999999"/>
    <x v="4"/>
    <x v="1"/>
    <x v="2961"/>
    <x v="1"/>
    <x v="0"/>
    <n v="0"/>
    <n v="0"/>
    <s v="Stores"/>
  </r>
  <r>
    <n v="2993"/>
    <s v="Little"/>
    <s v="Jason"/>
    <x v="2963"/>
    <x v="1"/>
    <x v="36"/>
    <x v="45"/>
    <x v="19"/>
    <x v="22"/>
    <x v="0"/>
    <x v="2"/>
    <n v="58.182081369999999"/>
    <x v="2"/>
    <x v="1"/>
    <x v="2962"/>
    <x v="1"/>
    <x v="3"/>
    <n v="162.7359635"/>
    <n v="6.7806651458333338"/>
    <s v="Stores"/>
  </r>
  <r>
    <n v="2994"/>
    <s v="Stegall"/>
    <s v="David"/>
    <x v="2964"/>
    <x v="1"/>
    <x v="16"/>
    <x v="16"/>
    <x v="15"/>
    <x v="12"/>
    <x v="0"/>
    <x v="1"/>
    <n v="49.613496609999999"/>
    <x v="1"/>
    <x v="1"/>
    <x v="2963"/>
    <x v="1"/>
    <x v="4"/>
    <n v="142.44401769999999"/>
    <n v="5.9351674041666662"/>
    <s v="Stores"/>
  </r>
  <r>
    <n v="2995"/>
    <s v="Montez"/>
    <s v="Jeffrey"/>
    <x v="2965"/>
    <x v="1"/>
    <x v="36"/>
    <x v="45"/>
    <x v="19"/>
    <x v="22"/>
    <x v="0"/>
    <x v="0"/>
    <n v="35.160652089999999"/>
    <x v="0"/>
    <x v="0"/>
    <x v="2964"/>
    <x v="0"/>
    <x v="2"/>
    <n v="58.008243299999997"/>
    <n v="2.4170101375000002"/>
    <s v="Stores"/>
  </r>
  <r>
    <n v="2996"/>
    <s v="Jager"/>
    <s v="Sharon"/>
    <x v="2966"/>
    <x v="0"/>
    <x v="5"/>
    <x v="7"/>
    <x v="6"/>
    <x v="5"/>
    <x v="0"/>
    <x v="0"/>
    <n v="36.337043340000001"/>
    <x v="0"/>
    <x v="1"/>
    <x v="2965"/>
    <x v="1"/>
    <x v="2"/>
    <n v="66.392159640000003"/>
    <n v="2.7663399850000001"/>
    <s v="Stores"/>
  </r>
  <r>
    <n v="2997"/>
    <s v="Reed"/>
    <s v="Timothy"/>
    <x v="2967"/>
    <x v="1"/>
    <x v="3"/>
    <x v="45"/>
    <x v="19"/>
    <x v="3"/>
    <x v="0"/>
    <x v="0"/>
    <n v="34.684656259999997"/>
    <x v="0"/>
    <x v="1"/>
    <x v="2966"/>
    <x v="1"/>
    <x v="0"/>
    <n v="0"/>
    <n v="0"/>
    <s v="Stores"/>
  </r>
  <r>
    <n v="2998"/>
    <s v="Wilkerson"/>
    <s v="Lillian"/>
    <x v="2968"/>
    <x v="0"/>
    <x v="34"/>
    <x v="5"/>
    <x v="0"/>
    <x v="21"/>
    <x v="0"/>
    <x v="1"/>
    <n v="42.386847170000003"/>
    <x v="1"/>
    <x v="1"/>
    <x v="2967"/>
    <x v="1"/>
    <x v="2"/>
    <n v="46.34225971"/>
    <n v="1.9309274879166667"/>
    <s v="Stores"/>
  </r>
  <r>
    <n v="2999"/>
    <s v="Weaver"/>
    <s v="Heather"/>
    <x v="2969"/>
    <x v="0"/>
    <x v="11"/>
    <x v="45"/>
    <x v="19"/>
    <x v="1"/>
    <x v="0"/>
    <x v="4"/>
    <n v="26.388383520000001"/>
    <x v="4"/>
    <x v="0"/>
    <x v="2968"/>
    <x v="0"/>
    <x v="0"/>
    <n v="0"/>
    <n v="0"/>
    <s v="Stores"/>
  </r>
  <r>
    <n v="3000"/>
    <s v="Blood"/>
    <s v="Dorothy"/>
    <x v="2970"/>
    <x v="0"/>
    <x v="4"/>
    <x v="16"/>
    <x v="15"/>
    <x v="4"/>
    <x v="0"/>
    <x v="1"/>
    <n v="47.211093920000003"/>
    <x v="1"/>
    <x v="1"/>
    <x v="2969"/>
    <x v="1"/>
    <x v="2"/>
    <n v="65.070051829999997"/>
    <n v="2.7112521595833332"/>
    <s v="Stores"/>
  </r>
  <r>
    <n v="3001"/>
    <s v="Jordan"/>
    <s v="Diana"/>
    <x v="2971"/>
    <x v="0"/>
    <x v="8"/>
    <x v="16"/>
    <x v="15"/>
    <x v="8"/>
    <x v="0"/>
    <x v="1"/>
    <n v="47.285634930000001"/>
    <x v="1"/>
    <x v="1"/>
    <x v="2970"/>
    <x v="1"/>
    <x v="2"/>
    <n v="78.606881040000005"/>
    <n v="3.2752867100000005"/>
    <s v="Stores"/>
  </r>
  <r>
    <n v="3002"/>
    <s v="Shipman"/>
    <s v="Joyce"/>
    <x v="2972"/>
    <x v="0"/>
    <x v="5"/>
    <x v="13"/>
    <x v="12"/>
    <x v="5"/>
    <x v="0"/>
    <x v="4"/>
    <n v="24.46187763"/>
    <x v="4"/>
    <x v="1"/>
    <x v="2971"/>
    <x v="1"/>
    <x v="0"/>
    <n v="2.1200131180000001"/>
    <n v="8.8333879916666677E-2"/>
    <s v="Stores"/>
  </r>
  <r>
    <n v="3003"/>
    <s v="Doty"/>
    <s v="Nathan"/>
    <x v="2973"/>
    <x v="1"/>
    <x v="76"/>
    <x v="45"/>
    <x v="19"/>
    <x v="1"/>
    <x v="0"/>
    <x v="0"/>
    <n v="36.025676670000003"/>
    <x v="0"/>
    <x v="1"/>
    <x v="2972"/>
    <x v="1"/>
    <x v="0"/>
    <n v="0"/>
    <n v="0"/>
    <s v="Stores"/>
  </r>
  <r>
    <n v="3004"/>
    <s v="Levesque"/>
    <s v="Steven"/>
    <x v="2974"/>
    <x v="1"/>
    <x v="2"/>
    <x v="16"/>
    <x v="15"/>
    <x v="2"/>
    <x v="0"/>
    <x v="0"/>
    <n v="32.69812658"/>
    <x v="0"/>
    <x v="1"/>
    <x v="2973"/>
    <x v="1"/>
    <x v="0"/>
    <n v="0"/>
    <n v="0"/>
    <s v="Stores"/>
  </r>
  <r>
    <n v="3005"/>
    <s v="Johnson"/>
    <s v="Jennifer"/>
    <x v="391"/>
    <x v="0"/>
    <x v="3"/>
    <x v="16"/>
    <x v="15"/>
    <x v="3"/>
    <x v="0"/>
    <x v="1"/>
    <n v="46.29274642"/>
    <x v="1"/>
    <x v="1"/>
    <x v="2974"/>
    <x v="1"/>
    <x v="1"/>
    <n v="102.0502852"/>
    <n v="4.2520952166666666"/>
    <s v="Stores"/>
  </r>
  <r>
    <n v="3006"/>
    <s v="Stuart"/>
    <s v="Josefina"/>
    <x v="2975"/>
    <x v="0"/>
    <x v="159"/>
    <x v="45"/>
    <x v="19"/>
    <x v="7"/>
    <x v="0"/>
    <x v="2"/>
    <n v="52.518659120000002"/>
    <x v="2"/>
    <x v="1"/>
    <x v="2975"/>
    <x v="1"/>
    <x v="4"/>
    <n v="127.90621590000001"/>
    <n v="5.3294256625000003"/>
    <s v="Stores"/>
  </r>
  <r>
    <n v="3007"/>
    <s v="Lugo"/>
    <s v="Diane"/>
    <x v="2976"/>
    <x v="0"/>
    <x v="0"/>
    <x v="0"/>
    <x v="0"/>
    <x v="0"/>
    <x v="0"/>
    <x v="1"/>
    <n v="45.191725830000003"/>
    <x v="1"/>
    <x v="1"/>
    <x v="2976"/>
    <x v="1"/>
    <x v="1"/>
    <n v="115.07647040000001"/>
    <n v="4.7948529333333338"/>
    <s v="Stores"/>
  </r>
  <r>
    <n v="3008"/>
    <s v="Esquivel"/>
    <s v="Shannon"/>
    <x v="2977"/>
    <x v="0"/>
    <x v="5"/>
    <x v="13"/>
    <x v="12"/>
    <x v="5"/>
    <x v="0"/>
    <x v="0"/>
    <n v="37.968851049999998"/>
    <x v="0"/>
    <x v="1"/>
    <x v="2977"/>
    <x v="1"/>
    <x v="0"/>
    <n v="30.32506974"/>
    <n v="1.2635445724999999"/>
    <s v="Stores"/>
  </r>
  <r>
    <n v="3009"/>
    <s v="Stevenson"/>
    <s v="Teresa"/>
    <x v="2978"/>
    <x v="0"/>
    <x v="3"/>
    <x v="45"/>
    <x v="19"/>
    <x v="3"/>
    <x v="0"/>
    <x v="0"/>
    <n v="30.789694269999998"/>
    <x v="0"/>
    <x v="1"/>
    <x v="2978"/>
    <x v="1"/>
    <x v="0"/>
    <n v="0"/>
    <n v="0"/>
    <s v="Stores"/>
  </r>
  <r>
    <n v="3010"/>
    <s v="Cruz"/>
    <s v="Donald"/>
    <x v="2979"/>
    <x v="1"/>
    <x v="5"/>
    <x v="13"/>
    <x v="12"/>
    <x v="5"/>
    <x v="0"/>
    <x v="1"/>
    <n v="47.941473000000002"/>
    <x v="1"/>
    <x v="0"/>
    <x v="2979"/>
    <x v="0"/>
    <x v="1"/>
    <n v="88.412505460000006"/>
    <n v="3.683854394166667"/>
    <s v="Stores"/>
  </r>
  <r>
    <n v="3011"/>
    <s v="Victor"/>
    <s v="Myrna"/>
    <x v="2980"/>
    <x v="0"/>
    <x v="13"/>
    <x v="16"/>
    <x v="15"/>
    <x v="10"/>
    <x v="0"/>
    <x v="1"/>
    <n v="44.737738659999998"/>
    <x v="1"/>
    <x v="1"/>
    <x v="2980"/>
    <x v="1"/>
    <x v="1"/>
    <n v="111.4212478"/>
    <n v="4.6425519916666662"/>
    <s v="Stores"/>
  </r>
  <r>
    <n v="3012"/>
    <s v="Sauer"/>
    <s v="Janene"/>
    <x v="2981"/>
    <x v="0"/>
    <x v="61"/>
    <x v="13"/>
    <x v="12"/>
    <x v="28"/>
    <x v="0"/>
    <x v="1"/>
    <n v="40.493806640000003"/>
    <x v="1"/>
    <x v="1"/>
    <x v="2981"/>
    <x v="1"/>
    <x v="2"/>
    <n v="58.510662719999999"/>
    <n v="2.43794428"/>
    <s v="Stores"/>
  </r>
  <r>
    <n v="3013"/>
    <s v="Booker"/>
    <s v="Judy"/>
    <x v="2982"/>
    <x v="0"/>
    <x v="73"/>
    <x v="16"/>
    <x v="15"/>
    <x v="1"/>
    <x v="0"/>
    <x v="2"/>
    <n v="57.865226730000003"/>
    <x v="2"/>
    <x v="1"/>
    <x v="2982"/>
    <x v="1"/>
    <x v="1"/>
    <n v="111.42837470000001"/>
    <n v="4.6428489458333333"/>
    <s v="Stores"/>
  </r>
  <r>
    <n v="3014"/>
    <s v="Parker"/>
    <s v="Rene"/>
    <x v="2983"/>
    <x v="1"/>
    <x v="51"/>
    <x v="45"/>
    <x v="19"/>
    <x v="26"/>
    <x v="0"/>
    <x v="2"/>
    <n v="56.657287490000002"/>
    <x v="2"/>
    <x v="1"/>
    <x v="2983"/>
    <x v="1"/>
    <x v="4"/>
    <n v="127.75665480000001"/>
    <n v="5.3231939500000003"/>
    <s v="Stores"/>
  </r>
  <r>
    <n v="3015"/>
    <s v="Acevedo"/>
    <s v="Danny"/>
    <x v="2984"/>
    <x v="1"/>
    <x v="75"/>
    <x v="16"/>
    <x v="15"/>
    <x v="24"/>
    <x v="0"/>
    <x v="1"/>
    <n v="49.577572359999998"/>
    <x v="1"/>
    <x v="1"/>
    <x v="2984"/>
    <x v="1"/>
    <x v="1"/>
    <n v="85.826958140000002"/>
    <n v="3.5761232558333331"/>
    <s v="Stores"/>
  </r>
  <r>
    <n v="3016"/>
    <s v="Larson"/>
    <s v="Mary"/>
    <x v="2985"/>
    <x v="0"/>
    <x v="22"/>
    <x v="16"/>
    <x v="15"/>
    <x v="16"/>
    <x v="0"/>
    <x v="1"/>
    <n v="46.901099479999999"/>
    <x v="1"/>
    <x v="1"/>
    <x v="2985"/>
    <x v="1"/>
    <x v="2"/>
    <n v="77.424122850000003"/>
    <n v="3.2260051187499998"/>
    <s v="Stores"/>
  </r>
  <r>
    <n v="3017"/>
    <s v="Stephens"/>
    <s v="Sharon"/>
    <x v="2986"/>
    <x v="0"/>
    <x v="71"/>
    <x v="16"/>
    <x v="15"/>
    <x v="18"/>
    <x v="0"/>
    <x v="4"/>
    <n v="21.82323354"/>
    <x v="4"/>
    <x v="1"/>
    <x v="2986"/>
    <x v="1"/>
    <x v="0"/>
    <n v="0"/>
    <n v="0"/>
    <s v="Stores"/>
  </r>
  <r>
    <n v="3018"/>
    <s v="Freund"/>
    <s v="Elizabeth"/>
    <x v="2987"/>
    <x v="0"/>
    <x v="96"/>
    <x v="16"/>
    <x v="15"/>
    <x v="31"/>
    <x v="0"/>
    <x v="1"/>
    <n v="46.803980549999999"/>
    <x v="1"/>
    <x v="0"/>
    <x v="2987"/>
    <x v="0"/>
    <x v="1"/>
    <n v="88.491180020000002"/>
    <n v="3.6871325008333331"/>
    <s v="Stores"/>
  </r>
  <r>
    <n v="3019"/>
    <s v="Watson"/>
    <s v="Lisa"/>
    <x v="2988"/>
    <x v="0"/>
    <x v="5"/>
    <x v="7"/>
    <x v="6"/>
    <x v="5"/>
    <x v="0"/>
    <x v="0"/>
    <n v="37.90889541"/>
    <x v="0"/>
    <x v="1"/>
    <x v="2988"/>
    <x v="1"/>
    <x v="2"/>
    <n v="69.51191772"/>
    <n v="2.896329905"/>
    <s v="Stores"/>
  </r>
  <r>
    <n v="3020"/>
    <s v="Watson"/>
    <s v="Barbara"/>
    <x v="2989"/>
    <x v="0"/>
    <x v="1"/>
    <x v="45"/>
    <x v="19"/>
    <x v="1"/>
    <x v="0"/>
    <x v="0"/>
    <n v="31.91844549"/>
    <x v="0"/>
    <x v="0"/>
    <x v="2989"/>
    <x v="0"/>
    <x v="0"/>
    <n v="3.9068407180000002"/>
    <n v="0.16278502991666666"/>
    <s v="Stores"/>
  </r>
  <r>
    <n v="3021"/>
    <s v="Hirsch"/>
    <s v="Gary"/>
    <x v="2990"/>
    <x v="1"/>
    <x v="5"/>
    <x v="7"/>
    <x v="6"/>
    <x v="5"/>
    <x v="0"/>
    <x v="0"/>
    <n v="37.743951449999997"/>
    <x v="0"/>
    <x v="1"/>
    <x v="2990"/>
    <x v="1"/>
    <x v="0"/>
    <n v="27.98332079"/>
    <n v="1.1659716995833334"/>
    <s v="Stores"/>
  </r>
  <r>
    <n v="3022"/>
    <s v="Salazar"/>
    <s v="Suzanne"/>
    <x v="2991"/>
    <x v="0"/>
    <x v="61"/>
    <x v="13"/>
    <x v="12"/>
    <x v="28"/>
    <x v="0"/>
    <x v="4"/>
    <n v="28.723877359999999"/>
    <x v="4"/>
    <x v="1"/>
    <x v="2991"/>
    <x v="1"/>
    <x v="0"/>
    <n v="0"/>
    <n v="0"/>
    <s v="Stores"/>
  </r>
  <r>
    <n v="3023"/>
    <s v="Holland"/>
    <s v="Sharon"/>
    <x v="2992"/>
    <x v="0"/>
    <x v="71"/>
    <x v="16"/>
    <x v="15"/>
    <x v="18"/>
    <x v="0"/>
    <x v="1"/>
    <n v="46.273841699999998"/>
    <x v="1"/>
    <x v="1"/>
    <x v="2992"/>
    <x v="1"/>
    <x v="1"/>
    <n v="85.989587619999995"/>
    <n v="3.5828994841666666"/>
    <s v="Stores"/>
  </r>
  <r>
    <n v="3024"/>
    <s v="Meza"/>
    <s v="Kathryn"/>
    <x v="2993"/>
    <x v="0"/>
    <x v="22"/>
    <x v="16"/>
    <x v="15"/>
    <x v="16"/>
    <x v="0"/>
    <x v="1"/>
    <n v="46.108571140000002"/>
    <x v="1"/>
    <x v="1"/>
    <x v="2993"/>
    <x v="1"/>
    <x v="1"/>
    <n v="110.22145620000001"/>
    <n v="4.5925606750000005"/>
    <s v="Stores"/>
  </r>
  <r>
    <n v="3025"/>
    <s v="Griffin"/>
    <s v="Nicholas"/>
    <x v="2994"/>
    <x v="1"/>
    <x v="218"/>
    <x v="45"/>
    <x v="19"/>
    <x v="19"/>
    <x v="0"/>
    <x v="1"/>
    <n v="48.5614408"/>
    <x v="1"/>
    <x v="1"/>
    <x v="2994"/>
    <x v="1"/>
    <x v="2"/>
    <n v="53.097507190000002"/>
    <n v="2.2123961329166666"/>
    <s v="Stores"/>
  </r>
  <r>
    <n v="3026"/>
    <s v="Dawes"/>
    <s v="Rose"/>
    <x v="2995"/>
    <x v="0"/>
    <x v="18"/>
    <x v="16"/>
    <x v="15"/>
    <x v="1"/>
    <x v="0"/>
    <x v="2"/>
    <n v="53.54215361"/>
    <x v="2"/>
    <x v="1"/>
    <x v="2995"/>
    <x v="1"/>
    <x v="4"/>
    <n v="136.10608909999999"/>
    <n v="5.6710870458333327"/>
    <s v="Stores"/>
  </r>
  <r>
    <n v="3027"/>
    <s v="Roberts"/>
    <s v="Joseph"/>
    <x v="2996"/>
    <x v="1"/>
    <x v="11"/>
    <x v="45"/>
    <x v="19"/>
    <x v="1"/>
    <x v="0"/>
    <x v="1"/>
    <n v="45.608254090000003"/>
    <x v="1"/>
    <x v="1"/>
    <x v="2996"/>
    <x v="1"/>
    <x v="2"/>
    <n v="70.337508049999997"/>
    <n v="2.9307295020833335"/>
    <s v="Stores"/>
  </r>
  <r>
    <n v="3028"/>
    <s v="Pena"/>
    <s v="Eric"/>
    <x v="2997"/>
    <x v="1"/>
    <x v="0"/>
    <x v="16"/>
    <x v="15"/>
    <x v="0"/>
    <x v="0"/>
    <x v="1"/>
    <n v="41.468187550000003"/>
    <x v="1"/>
    <x v="1"/>
    <x v="2997"/>
    <x v="1"/>
    <x v="2"/>
    <n v="59.73900338"/>
    <n v="2.4891251408333335"/>
    <s v="Stores"/>
  </r>
  <r>
    <n v="3029"/>
    <s v="Gentry"/>
    <s v="Andres"/>
    <x v="2998"/>
    <x v="1"/>
    <x v="5"/>
    <x v="7"/>
    <x v="6"/>
    <x v="5"/>
    <x v="0"/>
    <x v="2"/>
    <n v="54.636126070000003"/>
    <x v="2"/>
    <x v="1"/>
    <x v="2998"/>
    <x v="1"/>
    <x v="4"/>
    <n v="131.1711444"/>
    <n v="5.4654643500000004"/>
    <s v="Stores"/>
  </r>
  <r>
    <n v="3030"/>
    <s v="Harper"/>
    <s v="Ryan"/>
    <x v="2999"/>
    <x v="1"/>
    <x v="22"/>
    <x v="16"/>
    <x v="15"/>
    <x v="16"/>
    <x v="0"/>
    <x v="4"/>
    <n v="25.16532784"/>
    <x v="4"/>
    <x v="1"/>
    <x v="2999"/>
    <x v="1"/>
    <x v="0"/>
    <n v="0"/>
    <n v="0"/>
    <s v="Stores"/>
  </r>
  <r>
    <n v="3031"/>
    <s v="Beliveau"/>
    <s v="Betty"/>
    <x v="3000"/>
    <x v="0"/>
    <x v="22"/>
    <x v="16"/>
    <x v="15"/>
    <x v="16"/>
    <x v="0"/>
    <x v="4"/>
    <n v="24.44123574"/>
    <x v="4"/>
    <x v="1"/>
    <x v="3000"/>
    <x v="1"/>
    <x v="0"/>
    <n v="0"/>
    <n v="0"/>
    <s v="Stores"/>
  </r>
  <r>
    <n v="3032"/>
    <s v="Coyne"/>
    <s v="Darlene"/>
    <x v="3001"/>
    <x v="0"/>
    <x v="11"/>
    <x v="45"/>
    <x v="19"/>
    <x v="1"/>
    <x v="0"/>
    <x v="1"/>
    <n v="47.364442689999997"/>
    <x v="1"/>
    <x v="1"/>
    <x v="3001"/>
    <x v="1"/>
    <x v="2"/>
    <n v="69.885373290000004"/>
    <n v="2.9118905537500002"/>
    <s v="Stores"/>
  </r>
  <r>
    <n v="3033"/>
    <s v="McCray"/>
    <s v="Robert"/>
    <x v="3002"/>
    <x v="1"/>
    <x v="128"/>
    <x v="45"/>
    <x v="19"/>
    <x v="1"/>
    <x v="0"/>
    <x v="1"/>
    <n v="43.532434260000002"/>
    <x v="1"/>
    <x v="1"/>
    <x v="3002"/>
    <x v="1"/>
    <x v="2"/>
    <n v="56.22755102"/>
    <n v="2.3428146258333333"/>
    <s v="Stores"/>
  </r>
  <r>
    <n v="3034"/>
    <s v="Sokolowski"/>
    <s v="Larry"/>
    <x v="3003"/>
    <x v="1"/>
    <x v="5"/>
    <x v="7"/>
    <x v="6"/>
    <x v="5"/>
    <x v="0"/>
    <x v="1"/>
    <n v="47.787039010000001"/>
    <x v="1"/>
    <x v="1"/>
    <x v="3003"/>
    <x v="1"/>
    <x v="2"/>
    <n v="68.784124289999994"/>
    <n v="2.8660051787499996"/>
    <s v="Stores"/>
  </r>
  <r>
    <n v="3035"/>
    <s v="Flores"/>
    <s v="Mary"/>
    <x v="3004"/>
    <x v="0"/>
    <x v="11"/>
    <x v="16"/>
    <x v="15"/>
    <x v="1"/>
    <x v="0"/>
    <x v="1"/>
    <n v="44.726507660000003"/>
    <x v="1"/>
    <x v="0"/>
    <x v="3004"/>
    <x v="0"/>
    <x v="2"/>
    <n v="43.271605289999997"/>
    <n v="1.8029835537499999"/>
    <s v="Stores"/>
  </r>
  <r>
    <n v="3036"/>
    <s v="Smallwood"/>
    <s v="Alice"/>
    <x v="3005"/>
    <x v="0"/>
    <x v="4"/>
    <x v="16"/>
    <x v="15"/>
    <x v="4"/>
    <x v="0"/>
    <x v="4"/>
    <n v="22.761990019999999"/>
    <x v="4"/>
    <x v="1"/>
    <x v="3005"/>
    <x v="1"/>
    <x v="0"/>
    <n v="0"/>
    <n v="0"/>
    <s v="Stores"/>
  </r>
  <r>
    <n v="3037"/>
    <s v="Odom"/>
    <s v="Charles"/>
    <x v="3006"/>
    <x v="1"/>
    <x v="3"/>
    <x v="45"/>
    <x v="19"/>
    <x v="3"/>
    <x v="0"/>
    <x v="0"/>
    <n v="31.226408119999999"/>
    <x v="0"/>
    <x v="1"/>
    <x v="3006"/>
    <x v="1"/>
    <x v="0"/>
    <n v="0"/>
    <n v="0"/>
    <s v="Stores"/>
  </r>
  <r>
    <n v="3038"/>
    <s v="Short"/>
    <s v="John"/>
    <x v="3007"/>
    <x v="1"/>
    <x v="110"/>
    <x v="45"/>
    <x v="19"/>
    <x v="31"/>
    <x v="0"/>
    <x v="0"/>
    <n v="30.065781579999999"/>
    <x v="0"/>
    <x v="1"/>
    <x v="3007"/>
    <x v="1"/>
    <x v="0"/>
    <n v="0"/>
    <n v="0"/>
    <s v="Stores"/>
  </r>
  <r>
    <n v="3039"/>
    <s v="Culler"/>
    <s v="Jordan"/>
    <x v="3008"/>
    <x v="1"/>
    <x v="10"/>
    <x v="16"/>
    <x v="15"/>
    <x v="6"/>
    <x v="0"/>
    <x v="1"/>
    <n v="41.578545949999999"/>
    <x v="1"/>
    <x v="1"/>
    <x v="3008"/>
    <x v="1"/>
    <x v="1"/>
    <n v="81.907253389999994"/>
    <n v="3.4128022245833334"/>
    <s v="Stores"/>
  </r>
  <r>
    <n v="3040"/>
    <s v="Lee"/>
    <s v="Sandy"/>
    <x v="3009"/>
    <x v="0"/>
    <x v="218"/>
    <x v="45"/>
    <x v="19"/>
    <x v="19"/>
    <x v="0"/>
    <x v="1"/>
    <n v="48.151893059999999"/>
    <x v="1"/>
    <x v="1"/>
    <x v="3009"/>
    <x v="1"/>
    <x v="1"/>
    <n v="106.36561690000001"/>
    <n v="4.4319007041666669"/>
    <s v="Stores"/>
  </r>
  <r>
    <n v="3041"/>
    <s v="Vargas"/>
    <s v="Mario"/>
    <x v="3010"/>
    <x v="1"/>
    <x v="229"/>
    <x v="16"/>
    <x v="15"/>
    <x v="18"/>
    <x v="0"/>
    <x v="1"/>
    <n v="42.64434129"/>
    <x v="1"/>
    <x v="0"/>
    <x v="3010"/>
    <x v="0"/>
    <x v="2"/>
    <n v="53.500921150000003"/>
    <n v="2.229205047916667"/>
    <s v="Stores"/>
  </r>
  <r>
    <n v="3042"/>
    <s v="Moore"/>
    <s v="Tamara"/>
    <x v="3011"/>
    <x v="0"/>
    <x v="10"/>
    <x v="16"/>
    <x v="15"/>
    <x v="6"/>
    <x v="0"/>
    <x v="3"/>
    <n v="8.6484616620000008"/>
    <x v="3"/>
    <x v="1"/>
    <x v="3011"/>
    <x v="1"/>
    <x v="0"/>
    <n v="0"/>
    <n v="0"/>
    <s v="Stores"/>
  </r>
  <r>
    <n v="3043"/>
    <s v="Nelson"/>
    <s v="Kenneth"/>
    <x v="3012"/>
    <x v="1"/>
    <x v="3"/>
    <x v="45"/>
    <x v="19"/>
    <x v="3"/>
    <x v="0"/>
    <x v="4"/>
    <n v="27.0793359"/>
    <x v="4"/>
    <x v="1"/>
    <x v="3012"/>
    <x v="1"/>
    <x v="0"/>
    <n v="0"/>
    <n v="0"/>
    <s v="Stores"/>
  </r>
  <r>
    <n v="3044"/>
    <s v="Echols"/>
    <s v="Ronald"/>
    <x v="3013"/>
    <x v="1"/>
    <x v="2"/>
    <x v="16"/>
    <x v="15"/>
    <x v="2"/>
    <x v="0"/>
    <x v="1"/>
    <n v="43.059491000000001"/>
    <x v="1"/>
    <x v="1"/>
    <x v="3013"/>
    <x v="1"/>
    <x v="2"/>
    <n v="73.641268839999995"/>
    <n v="3.0683862016666663"/>
    <s v="Stores"/>
  </r>
  <r>
    <n v="3045"/>
    <s v="Ruiz"/>
    <s v="Heather"/>
    <x v="3014"/>
    <x v="0"/>
    <x v="15"/>
    <x v="16"/>
    <x v="15"/>
    <x v="10"/>
    <x v="0"/>
    <x v="1"/>
    <n v="46.567249390000001"/>
    <x v="1"/>
    <x v="1"/>
    <x v="3014"/>
    <x v="1"/>
    <x v="1"/>
    <n v="85.4856585"/>
    <n v="3.5619024375000001"/>
    <s v="Stores"/>
  </r>
  <r>
    <n v="3046"/>
    <s v="Maas"/>
    <s v="Kathleen"/>
    <x v="3015"/>
    <x v="0"/>
    <x v="27"/>
    <x v="16"/>
    <x v="15"/>
    <x v="19"/>
    <x v="0"/>
    <x v="1"/>
    <n v="48.544151839999998"/>
    <x v="1"/>
    <x v="1"/>
    <x v="3015"/>
    <x v="1"/>
    <x v="4"/>
    <n v="127.3140229"/>
    <n v="5.3047509541666669"/>
    <s v="Stores"/>
  </r>
  <r>
    <n v="3047"/>
    <s v="McDaniel"/>
    <s v="Amanda"/>
    <x v="3016"/>
    <x v="0"/>
    <x v="3"/>
    <x v="45"/>
    <x v="19"/>
    <x v="3"/>
    <x v="0"/>
    <x v="0"/>
    <n v="39.815269809999997"/>
    <x v="0"/>
    <x v="1"/>
    <x v="3016"/>
    <x v="1"/>
    <x v="2"/>
    <n v="55.581022150000003"/>
    <n v="2.3158759229166668"/>
    <s v="Stores"/>
  </r>
  <r>
    <n v="3048"/>
    <s v="Davis"/>
    <s v="Jana"/>
    <x v="3017"/>
    <x v="0"/>
    <x v="140"/>
    <x v="16"/>
    <x v="15"/>
    <x v="18"/>
    <x v="0"/>
    <x v="0"/>
    <n v="39.95589768"/>
    <x v="0"/>
    <x v="1"/>
    <x v="3017"/>
    <x v="1"/>
    <x v="2"/>
    <n v="63.262716259999998"/>
    <n v="2.6359465108333331"/>
    <s v="Stores"/>
  </r>
  <r>
    <n v="3049"/>
    <s v="Chu"/>
    <s v="Steven"/>
    <x v="3018"/>
    <x v="1"/>
    <x v="5"/>
    <x v="13"/>
    <x v="12"/>
    <x v="5"/>
    <x v="0"/>
    <x v="4"/>
    <n v="28.42895837"/>
    <x v="4"/>
    <x v="1"/>
    <x v="3018"/>
    <x v="1"/>
    <x v="0"/>
    <n v="20.35674874"/>
    <n v="0.84819786416666665"/>
    <s v="Stores"/>
  </r>
  <r>
    <n v="3050"/>
    <s v="Clinton"/>
    <s v="Maxine"/>
    <x v="3019"/>
    <x v="0"/>
    <x v="5"/>
    <x v="13"/>
    <x v="12"/>
    <x v="5"/>
    <x v="0"/>
    <x v="1"/>
    <n v="48.543769480000002"/>
    <x v="1"/>
    <x v="0"/>
    <x v="3019"/>
    <x v="0"/>
    <x v="2"/>
    <n v="72.659489789999995"/>
    <n v="3.0274787412499999"/>
    <s v="Stores"/>
  </r>
  <r>
    <n v="3051"/>
    <s v="Neveu"/>
    <s v="Walter"/>
    <x v="3020"/>
    <x v="1"/>
    <x v="36"/>
    <x v="45"/>
    <x v="19"/>
    <x v="22"/>
    <x v="0"/>
    <x v="1"/>
    <n v="45.305411820000003"/>
    <x v="1"/>
    <x v="0"/>
    <x v="3020"/>
    <x v="0"/>
    <x v="2"/>
    <n v="48.387313249999998"/>
    <n v="2.0161380520833334"/>
    <s v="Stores"/>
  </r>
  <r>
    <n v="3052"/>
    <s v="Kowal"/>
    <s v="Judy"/>
    <x v="3021"/>
    <x v="0"/>
    <x v="99"/>
    <x v="45"/>
    <x v="19"/>
    <x v="1"/>
    <x v="0"/>
    <x v="1"/>
    <n v="47.278424209999997"/>
    <x v="1"/>
    <x v="0"/>
    <x v="3021"/>
    <x v="0"/>
    <x v="1"/>
    <n v="85.699569299999993"/>
    <n v="3.5708153874999993"/>
    <s v="Stores"/>
  </r>
  <r>
    <n v="3053"/>
    <s v="Blass"/>
    <s v="Richard"/>
    <x v="3022"/>
    <x v="1"/>
    <x v="8"/>
    <x v="45"/>
    <x v="19"/>
    <x v="8"/>
    <x v="0"/>
    <x v="0"/>
    <n v="36.767962480000001"/>
    <x v="0"/>
    <x v="1"/>
    <x v="3022"/>
    <x v="1"/>
    <x v="2"/>
    <n v="42.066086060000003"/>
    <n v="1.7527535858333334"/>
    <s v="Stores"/>
  </r>
  <r>
    <n v="3054"/>
    <s v="Ford"/>
    <s v="Paul"/>
    <x v="3023"/>
    <x v="1"/>
    <x v="63"/>
    <x v="16"/>
    <x v="15"/>
    <x v="29"/>
    <x v="0"/>
    <x v="0"/>
    <n v="36.003914139999999"/>
    <x v="0"/>
    <x v="1"/>
    <x v="3023"/>
    <x v="1"/>
    <x v="0"/>
    <n v="6.7607733129999996"/>
    <n v="0.28169888804166665"/>
    <s v="Stores"/>
  </r>
  <r>
    <n v="3055"/>
    <s v="Rosenthal"/>
    <s v="Emilio"/>
    <x v="3024"/>
    <x v="1"/>
    <x v="69"/>
    <x v="16"/>
    <x v="15"/>
    <x v="29"/>
    <x v="0"/>
    <x v="0"/>
    <n v="39.011510100000002"/>
    <x v="0"/>
    <x v="1"/>
    <x v="3024"/>
    <x v="1"/>
    <x v="2"/>
    <n v="43.415229080000003"/>
    <n v="1.8089678783333336"/>
    <s v="Stores"/>
  </r>
  <r>
    <n v="3056"/>
    <s v="Crosby"/>
    <s v="Marlene"/>
    <x v="3025"/>
    <x v="0"/>
    <x v="4"/>
    <x v="16"/>
    <x v="15"/>
    <x v="4"/>
    <x v="0"/>
    <x v="1"/>
    <n v="48.540338210000002"/>
    <x v="1"/>
    <x v="1"/>
    <x v="3025"/>
    <x v="1"/>
    <x v="1"/>
    <n v="100.2753328"/>
    <n v="4.178138866666667"/>
    <s v="Stores"/>
  </r>
  <r>
    <n v="3057"/>
    <s v="Andersen"/>
    <s v="Demetrius"/>
    <x v="3026"/>
    <x v="1"/>
    <x v="51"/>
    <x v="13"/>
    <x v="12"/>
    <x v="26"/>
    <x v="0"/>
    <x v="1"/>
    <n v="47.432844899999999"/>
    <x v="1"/>
    <x v="1"/>
    <x v="3026"/>
    <x v="1"/>
    <x v="2"/>
    <n v="47.693161230000001"/>
    <n v="1.98721505125"/>
    <s v="Stores"/>
  </r>
  <r>
    <n v="3058"/>
    <s v="Duncan"/>
    <s v="Ida"/>
    <x v="3027"/>
    <x v="0"/>
    <x v="20"/>
    <x v="16"/>
    <x v="15"/>
    <x v="14"/>
    <x v="0"/>
    <x v="1"/>
    <n v="40.205247559999997"/>
    <x v="1"/>
    <x v="1"/>
    <x v="3027"/>
    <x v="1"/>
    <x v="1"/>
    <n v="86.149530260000006"/>
    <n v="3.5895637608333337"/>
    <s v="Stores"/>
  </r>
  <r>
    <n v="3059"/>
    <s v="Gallegos"/>
    <s v="Gary"/>
    <x v="3028"/>
    <x v="1"/>
    <x v="2"/>
    <x v="16"/>
    <x v="15"/>
    <x v="2"/>
    <x v="0"/>
    <x v="1"/>
    <n v="48.652930040000001"/>
    <x v="1"/>
    <x v="1"/>
    <x v="3028"/>
    <x v="1"/>
    <x v="2"/>
    <n v="77.923602720000005"/>
    <n v="3.2468167800000001"/>
    <s v="Stores"/>
  </r>
  <r>
    <n v="3060"/>
    <s v="Lam"/>
    <s v="William"/>
    <x v="3029"/>
    <x v="1"/>
    <x v="3"/>
    <x v="16"/>
    <x v="15"/>
    <x v="3"/>
    <x v="0"/>
    <x v="0"/>
    <n v="35.370431910000001"/>
    <x v="0"/>
    <x v="1"/>
    <x v="3029"/>
    <x v="5"/>
    <x v="0"/>
    <n v="1.3074450559999999"/>
    <n v="5.4476877333333326E-2"/>
    <s v="Stores"/>
  </r>
  <r>
    <n v="3061"/>
    <s v="Shirley"/>
    <s v="Maurice"/>
    <x v="3030"/>
    <x v="1"/>
    <x v="5"/>
    <x v="7"/>
    <x v="6"/>
    <x v="5"/>
    <x v="0"/>
    <x v="1"/>
    <n v="48.038551560000002"/>
    <x v="1"/>
    <x v="1"/>
    <x v="3030"/>
    <x v="1"/>
    <x v="0"/>
    <n v="36.755578900000003"/>
    <n v="1.531482454166667"/>
    <s v="Stores"/>
  </r>
  <r>
    <n v="3062"/>
    <s v="Holcomb"/>
    <s v="Andrea"/>
    <x v="3031"/>
    <x v="0"/>
    <x v="13"/>
    <x v="16"/>
    <x v="15"/>
    <x v="10"/>
    <x v="0"/>
    <x v="1"/>
    <n v="42.617911509999999"/>
    <x v="1"/>
    <x v="1"/>
    <x v="3031"/>
    <x v="1"/>
    <x v="2"/>
    <n v="55.756727869999999"/>
    <n v="2.3231969945833333"/>
    <s v="Stores"/>
  </r>
  <r>
    <n v="3063"/>
    <s v="Arce"/>
    <s v="Richard"/>
    <x v="3032"/>
    <x v="1"/>
    <x v="95"/>
    <x v="16"/>
    <x v="15"/>
    <x v="18"/>
    <x v="0"/>
    <x v="4"/>
    <n v="24.506802610000001"/>
    <x v="4"/>
    <x v="1"/>
    <x v="3032"/>
    <x v="1"/>
    <x v="0"/>
    <n v="0"/>
    <n v="0"/>
    <s v="Stores"/>
  </r>
  <r>
    <n v="3064"/>
    <s v="Garvey"/>
    <s v="Michael"/>
    <x v="3033"/>
    <x v="1"/>
    <x v="36"/>
    <x v="45"/>
    <x v="19"/>
    <x v="22"/>
    <x v="0"/>
    <x v="1"/>
    <n v="42.901118650000001"/>
    <x v="1"/>
    <x v="0"/>
    <x v="3033"/>
    <x v="0"/>
    <x v="1"/>
    <n v="113.7044544"/>
    <n v="4.7376856000000007"/>
    <s v="Stores"/>
  </r>
  <r>
    <n v="3065"/>
    <s v="Maziarz"/>
    <s v="Michael"/>
    <x v="3034"/>
    <x v="1"/>
    <x v="5"/>
    <x v="7"/>
    <x v="6"/>
    <x v="5"/>
    <x v="0"/>
    <x v="0"/>
    <n v="39.176464150000001"/>
    <x v="0"/>
    <x v="1"/>
    <x v="3034"/>
    <x v="1"/>
    <x v="0"/>
    <n v="25.085806250000001"/>
    <n v="1.0452419270833333"/>
    <s v="Stores"/>
  </r>
  <r>
    <n v="3066"/>
    <s v="Headrick"/>
    <s v="Betty"/>
    <x v="3035"/>
    <x v="0"/>
    <x v="3"/>
    <x v="45"/>
    <x v="19"/>
    <x v="3"/>
    <x v="0"/>
    <x v="1"/>
    <n v="45.480812200000003"/>
    <x v="1"/>
    <x v="1"/>
    <x v="3035"/>
    <x v="1"/>
    <x v="2"/>
    <n v="79.037297960000004"/>
    <n v="3.2932207483333333"/>
    <s v="Stores"/>
  </r>
  <r>
    <n v="3067"/>
    <s v="Hopper"/>
    <s v="Crystal"/>
    <x v="3036"/>
    <x v="0"/>
    <x v="3"/>
    <x v="16"/>
    <x v="15"/>
    <x v="3"/>
    <x v="0"/>
    <x v="0"/>
    <n v="35.241977220000003"/>
    <x v="0"/>
    <x v="1"/>
    <x v="3036"/>
    <x v="1"/>
    <x v="2"/>
    <n v="71.249972529999994"/>
    <n v="2.9687488554166666"/>
    <s v="Stores"/>
  </r>
  <r>
    <n v="3068"/>
    <s v="Barnard"/>
    <s v="Jefferey"/>
    <x v="3037"/>
    <x v="1"/>
    <x v="27"/>
    <x v="45"/>
    <x v="19"/>
    <x v="19"/>
    <x v="0"/>
    <x v="1"/>
    <n v="41.260506380000002"/>
    <x v="1"/>
    <x v="0"/>
    <x v="3037"/>
    <x v="0"/>
    <x v="0"/>
    <n v="32.822271790000002"/>
    <n v="1.3675946579166667"/>
    <s v="Stores"/>
  </r>
  <r>
    <n v="3069"/>
    <s v="Hansen"/>
    <s v="Howard"/>
    <x v="3038"/>
    <x v="1"/>
    <x v="56"/>
    <x v="16"/>
    <x v="15"/>
    <x v="11"/>
    <x v="0"/>
    <x v="4"/>
    <n v="29.310247090000001"/>
    <x v="4"/>
    <x v="1"/>
    <x v="3038"/>
    <x v="1"/>
    <x v="0"/>
    <n v="0"/>
    <n v="0"/>
    <s v="Stores"/>
  </r>
  <r>
    <n v="3070"/>
    <s v="Malloy"/>
    <s v="Gerald"/>
    <x v="3039"/>
    <x v="1"/>
    <x v="50"/>
    <x v="16"/>
    <x v="15"/>
    <x v="20"/>
    <x v="0"/>
    <x v="0"/>
    <n v="38.295885159999997"/>
    <x v="0"/>
    <x v="1"/>
    <x v="3039"/>
    <x v="1"/>
    <x v="2"/>
    <n v="46.144573229999999"/>
    <n v="1.9226905512499999"/>
    <s v="Stores"/>
  </r>
  <r>
    <n v="3071"/>
    <s v="Rooney"/>
    <s v="Vada"/>
    <x v="3040"/>
    <x v="0"/>
    <x v="5"/>
    <x v="13"/>
    <x v="12"/>
    <x v="5"/>
    <x v="0"/>
    <x v="2"/>
    <n v="52.961977560000001"/>
    <x v="2"/>
    <x v="0"/>
    <x v="3040"/>
    <x v="0"/>
    <x v="4"/>
    <n v="151.17762490000001"/>
    <n v="6.2990677041666672"/>
    <s v="Stores"/>
  </r>
  <r>
    <n v="3072"/>
    <s v="Chea"/>
    <s v="Alfred"/>
    <x v="3041"/>
    <x v="1"/>
    <x v="5"/>
    <x v="7"/>
    <x v="6"/>
    <x v="5"/>
    <x v="0"/>
    <x v="0"/>
    <n v="39.554868650000003"/>
    <x v="0"/>
    <x v="1"/>
    <x v="3041"/>
    <x v="1"/>
    <x v="2"/>
    <n v="78.152160739999999"/>
    <n v="3.256340030833333"/>
    <s v="Stores"/>
  </r>
  <r>
    <n v="3073"/>
    <s v="Carder"/>
    <s v="Rose"/>
    <x v="3042"/>
    <x v="0"/>
    <x v="197"/>
    <x v="16"/>
    <x v="15"/>
    <x v="12"/>
    <x v="0"/>
    <x v="1"/>
    <n v="42.134894000000003"/>
    <x v="1"/>
    <x v="1"/>
    <x v="3042"/>
    <x v="1"/>
    <x v="2"/>
    <n v="66.975292980000006"/>
    <n v="2.7906372075000001"/>
    <s v="Stores"/>
  </r>
  <r>
    <n v="3074"/>
    <s v="Davis"/>
    <s v="Victor"/>
    <x v="3043"/>
    <x v="1"/>
    <x v="74"/>
    <x v="45"/>
    <x v="19"/>
    <x v="25"/>
    <x v="0"/>
    <x v="1"/>
    <n v="47.598008780000001"/>
    <x v="1"/>
    <x v="1"/>
    <x v="3043"/>
    <x v="1"/>
    <x v="2"/>
    <n v="76.417372360000002"/>
    <n v="3.1840571816666672"/>
    <s v="Stores"/>
  </r>
  <r>
    <n v="3075"/>
    <s v="Shaw"/>
    <s v="Cristal"/>
    <x v="3044"/>
    <x v="0"/>
    <x v="3"/>
    <x v="16"/>
    <x v="15"/>
    <x v="3"/>
    <x v="0"/>
    <x v="1"/>
    <n v="42.676211879999997"/>
    <x v="1"/>
    <x v="1"/>
    <x v="3044"/>
    <x v="1"/>
    <x v="1"/>
    <n v="83.442223569999996"/>
    <n v="3.4767593154166665"/>
    <s v="Stores"/>
  </r>
  <r>
    <n v="3076"/>
    <s v="Cooper"/>
    <s v="Neal"/>
    <x v="3045"/>
    <x v="1"/>
    <x v="5"/>
    <x v="13"/>
    <x v="12"/>
    <x v="5"/>
    <x v="0"/>
    <x v="0"/>
    <n v="37.823050479999999"/>
    <x v="0"/>
    <x v="0"/>
    <x v="3045"/>
    <x v="0"/>
    <x v="0"/>
    <n v="30.838490820000001"/>
    <n v="1.2849371175000002"/>
    <s v="Stores"/>
  </r>
  <r>
    <n v="3077"/>
    <s v="Juan"/>
    <s v="David"/>
    <x v="3046"/>
    <x v="1"/>
    <x v="195"/>
    <x v="16"/>
    <x v="15"/>
    <x v="20"/>
    <x v="0"/>
    <x v="0"/>
    <n v="35.205270370000001"/>
    <x v="0"/>
    <x v="0"/>
    <x v="3046"/>
    <x v="0"/>
    <x v="2"/>
    <n v="63.034661499999999"/>
    <n v="2.6264442291666668"/>
    <s v="Stores"/>
  </r>
  <r>
    <n v="3078"/>
    <s v="Holmes"/>
    <s v="Connie"/>
    <x v="3047"/>
    <x v="0"/>
    <x v="12"/>
    <x v="16"/>
    <x v="15"/>
    <x v="9"/>
    <x v="0"/>
    <x v="1"/>
    <n v="47.610723890000003"/>
    <x v="1"/>
    <x v="1"/>
    <x v="3047"/>
    <x v="1"/>
    <x v="1"/>
    <n v="108.7066696"/>
    <n v="4.5294445666666663"/>
    <s v="Stores"/>
  </r>
  <r>
    <n v="3079"/>
    <s v="Johnson"/>
    <s v="Gloria"/>
    <x v="3048"/>
    <x v="0"/>
    <x v="156"/>
    <x v="16"/>
    <x v="15"/>
    <x v="17"/>
    <x v="0"/>
    <x v="0"/>
    <n v="35.549378330000003"/>
    <x v="0"/>
    <x v="1"/>
    <x v="3048"/>
    <x v="1"/>
    <x v="2"/>
    <n v="50.589721269999998"/>
    <n v="2.1079050529166667"/>
    <s v="Stores"/>
  </r>
  <r>
    <n v="3080"/>
    <s v="Gipson"/>
    <s v="Flossie"/>
    <x v="3049"/>
    <x v="0"/>
    <x v="90"/>
    <x v="16"/>
    <x v="15"/>
    <x v="11"/>
    <x v="0"/>
    <x v="0"/>
    <n v="39.209037539999997"/>
    <x v="0"/>
    <x v="1"/>
    <x v="3049"/>
    <x v="1"/>
    <x v="1"/>
    <n v="104.2628807"/>
    <n v="4.3442866958333335"/>
    <s v="Stores"/>
  </r>
  <r>
    <n v="3081"/>
    <s v="Smith"/>
    <s v="Jose"/>
    <x v="3050"/>
    <x v="1"/>
    <x v="100"/>
    <x v="16"/>
    <x v="15"/>
    <x v="20"/>
    <x v="0"/>
    <x v="1"/>
    <n v="49.606390480000002"/>
    <x v="1"/>
    <x v="1"/>
    <x v="3050"/>
    <x v="1"/>
    <x v="2"/>
    <n v="70.723694980000005"/>
    <n v="2.946820624166667"/>
    <s v="Stores"/>
  </r>
  <r>
    <n v="3082"/>
    <s v="Phillips"/>
    <s v="Debra"/>
    <x v="3051"/>
    <x v="0"/>
    <x v="3"/>
    <x v="16"/>
    <x v="15"/>
    <x v="3"/>
    <x v="0"/>
    <x v="1"/>
    <n v="41.717321130000002"/>
    <x v="1"/>
    <x v="1"/>
    <x v="3051"/>
    <x v="1"/>
    <x v="0"/>
    <n v="0"/>
    <n v="0"/>
    <s v="Stores"/>
  </r>
  <r>
    <n v="3083"/>
    <s v="Hogan"/>
    <s v="Kimberly"/>
    <x v="3052"/>
    <x v="0"/>
    <x v="168"/>
    <x v="16"/>
    <x v="15"/>
    <x v="18"/>
    <x v="0"/>
    <x v="1"/>
    <n v="41.494596020000003"/>
    <x v="1"/>
    <x v="1"/>
    <x v="3052"/>
    <x v="1"/>
    <x v="2"/>
    <n v="49.537945669999999"/>
    <n v="2.0640810695833332"/>
    <s v="Stores"/>
  </r>
  <r>
    <n v="3084"/>
    <s v="Hall"/>
    <s v="Alton"/>
    <x v="3053"/>
    <x v="1"/>
    <x v="0"/>
    <x v="16"/>
    <x v="15"/>
    <x v="0"/>
    <x v="0"/>
    <x v="1"/>
    <n v="43.631449570000001"/>
    <x v="1"/>
    <x v="1"/>
    <x v="3053"/>
    <x v="1"/>
    <x v="2"/>
    <n v="40.467992709999997"/>
    <n v="1.6861663629166666"/>
    <s v="Stores"/>
  </r>
  <r>
    <n v="3085"/>
    <s v="Hughes"/>
    <s v="Carlos"/>
    <x v="3054"/>
    <x v="1"/>
    <x v="125"/>
    <x v="45"/>
    <x v="19"/>
    <x v="1"/>
    <x v="0"/>
    <x v="2"/>
    <n v="53.885360159999998"/>
    <x v="2"/>
    <x v="1"/>
    <x v="3054"/>
    <x v="1"/>
    <x v="4"/>
    <n v="127.42082739999999"/>
    <n v="5.3092011416666667"/>
    <s v="Stores"/>
  </r>
  <r>
    <n v="3086"/>
    <s v="Isaacs"/>
    <s v="Monte"/>
    <x v="3055"/>
    <x v="1"/>
    <x v="5"/>
    <x v="13"/>
    <x v="12"/>
    <x v="5"/>
    <x v="0"/>
    <x v="1"/>
    <n v="43.482097670000002"/>
    <x v="1"/>
    <x v="1"/>
    <x v="3055"/>
    <x v="1"/>
    <x v="2"/>
    <n v="44.958155869999999"/>
    <n v="1.8732564945833332"/>
    <s v="Stores"/>
  </r>
  <r>
    <n v="3087"/>
    <s v="Guerrero"/>
    <s v="Roberta"/>
    <x v="3056"/>
    <x v="0"/>
    <x v="125"/>
    <x v="45"/>
    <x v="19"/>
    <x v="1"/>
    <x v="0"/>
    <x v="2"/>
    <n v="59.718468850000001"/>
    <x v="2"/>
    <x v="1"/>
    <x v="3056"/>
    <x v="1"/>
    <x v="3"/>
    <n v="170.71923039999999"/>
    <n v="7.1133012666666655"/>
    <s v="Stores"/>
  </r>
  <r>
    <n v="3088"/>
    <s v="Carroll"/>
    <s v="Sarah"/>
    <x v="3057"/>
    <x v="0"/>
    <x v="231"/>
    <x v="45"/>
    <x v="19"/>
    <x v="3"/>
    <x v="0"/>
    <x v="4"/>
    <n v="26.464588070000001"/>
    <x v="4"/>
    <x v="1"/>
    <x v="3057"/>
    <x v="1"/>
    <x v="0"/>
    <n v="1.6164232839999999"/>
    <n v="6.7350970166666663E-2"/>
    <s v="Stores"/>
  </r>
  <r>
    <n v="3089"/>
    <s v="Norman"/>
    <s v="Joel"/>
    <x v="3058"/>
    <x v="1"/>
    <x v="5"/>
    <x v="7"/>
    <x v="6"/>
    <x v="5"/>
    <x v="0"/>
    <x v="0"/>
    <n v="38.240035859999999"/>
    <x v="0"/>
    <x v="1"/>
    <x v="3058"/>
    <x v="1"/>
    <x v="2"/>
    <n v="72.857688379999999"/>
    <n v="3.0357370158333334"/>
    <s v="Stores"/>
  </r>
  <r>
    <n v="3090"/>
    <s v="Demaree"/>
    <s v="Michael"/>
    <x v="3059"/>
    <x v="1"/>
    <x v="20"/>
    <x v="45"/>
    <x v="19"/>
    <x v="14"/>
    <x v="0"/>
    <x v="1"/>
    <n v="46.15278198"/>
    <x v="1"/>
    <x v="1"/>
    <x v="3059"/>
    <x v="1"/>
    <x v="2"/>
    <n v="66.089022819999997"/>
    <n v="2.7537092841666664"/>
    <s v="Stores"/>
  </r>
  <r>
    <n v="3091"/>
    <s v="Lynch"/>
    <s v="Christian"/>
    <x v="3060"/>
    <x v="1"/>
    <x v="22"/>
    <x v="16"/>
    <x v="15"/>
    <x v="16"/>
    <x v="0"/>
    <x v="1"/>
    <n v="40.8433226"/>
    <x v="1"/>
    <x v="1"/>
    <x v="3060"/>
    <x v="1"/>
    <x v="0"/>
    <n v="25.611527290000001"/>
    <n v="1.0671469704166667"/>
    <s v="Stores"/>
  </r>
  <r>
    <n v="3092"/>
    <s v="Jones"/>
    <s v="Paul"/>
    <x v="3061"/>
    <x v="1"/>
    <x v="3"/>
    <x v="16"/>
    <x v="15"/>
    <x v="3"/>
    <x v="0"/>
    <x v="5"/>
    <n v="60.221202269999999"/>
    <x v="5"/>
    <x v="1"/>
    <x v="3061"/>
    <x v="1"/>
    <x v="4"/>
    <n v="142.19322159999999"/>
    <n v="5.9247175666666667"/>
    <s v="Stores"/>
  </r>
  <r>
    <n v="3093"/>
    <s v="Daigle"/>
    <s v="Myrtle"/>
    <x v="3062"/>
    <x v="0"/>
    <x v="13"/>
    <x v="16"/>
    <x v="15"/>
    <x v="10"/>
    <x v="0"/>
    <x v="1"/>
    <n v="48.880958819999996"/>
    <x v="1"/>
    <x v="1"/>
    <x v="3062"/>
    <x v="1"/>
    <x v="1"/>
    <n v="93.835029210000002"/>
    <n v="3.9097928837500002"/>
    <s v="Stores"/>
  </r>
  <r>
    <n v="3094"/>
    <s v="Smith"/>
    <s v="Richard"/>
    <x v="3063"/>
    <x v="1"/>
    <x v="37"/>
    <x v="16"/>
    <x v="15"/>
    <x v="11"/>
    <x v="0"/>
    <x v="1"/>
    <n v="41.508900910000001"/>
    <x v="1"/>
    <x v="1"/>
    <x v="3063"/>
    <x v="1"/>
    <x v="1"/>
    <n v="82.249278970000006"/>
    <n v="3.4270532904166671"/>
    <s v="Stores"/>
  </r>
  <r>
    <n v="3095"/>
    <s v="South"/>
    <s v="Gary"/>
    <x v="3064"/>
    <x v="1"/>
    <x v="5"/>
    <x v="7"/>
    <x v="6"/>
    <x v="5"/>
    <x v="0"/>
    <x v="2"/>
    <n v="53.562822160000003"/>
    <x v="2"/>
    <x v="1"/>
    <x v="3064"/>
    <x v="1"/>
    <x v="1"/>
    <n v="113.5232216"/>
    <n v="4.7301342333333327"/>
    <s v="Stores"/>
  </r>
  <r>
    <n v="3096"/>
    <s v="Perez"/>
    <s v="Luther"/>
    <x v="3065"/>
    <x v="1"/>
    <x v="5"/>
    <x v="7"/>
    <x v="6"/>
    <x v="5"/>
    <x v="0"/>
    <x v="0"/>
    <n v="37.847944560000002"/>
    <x v="0"/>
    <x v="1"/>
    <x v="3065"/>
    <x v="1"/>
    <x v="0"/>
    <n v="38.203647060000002"/>
    <n v="1.5918186275000001"/>
    <s v="Stores"/>
  </r>
  <r>
    <n v="3097"/>
    <s v="Peters"/>
    <s v="Joanne"/>
    <x v="3066"/>
    <x v="0"/>
    <x v="16"/>
    <x v="45"/>
    <x v="19"/>
    <x v="12"/>
    <x v="0"/>
    <x v="1"/>
    <n v="44.226003210000002"/>
    <x v="1"/>
    <x v="1"/>
    <x v="3066"/>
    <x v="1"/>
    <x v="1"/>
    <n v="115.3011558"/>
    <n v="4.8042148250000007"/>
    <s v="Stores"/>
  </r>
  <r>
    <n v="3098"/>
    <s v="Pauley"/>
    <s v="Donald"/>
    <x v="3067"/>
    <x v="1"/>
    <x v="3"/>
    <x v="45"/>
    <x v="19"/>
    <x v="3"/>
    <x v="0"/>
    <x v="2"/>
    <n v="53.473187250000002"/>
    <x v="2"/>
    <x v="1"/>
    <x v="3067"/>
    <x v="1"/>
    <x v="4"/>
    <n v="124.10080189999999"/>
    <n v="5.1708667458333331"/>
    <s v="Stores"/>
  </r>
  <r>
    <n v="3099"/>
    <s v="Dacosta"/>
    <s v="Jimmy"/>
    <x v="3068"/>
    <x v="1"/>
    <x v="98"/>
    <x v="45"/>
    <x v="19"/>
    <x v="13"/>
    <x v="0"/>
    <x v="0"/>
    <n v="37.247962549999997"/>
    <x v="0"/>
    <x v="1"/>
    <x v="3068"/>
    <x v="1"/>
    <x v="2"/>
    <n v="40.704711750000001"/>
    <n v="1.6960296562500001"/>
    <s v="Stores"/>
  </r>
  <r>
    <n v="3100"/>
    <s v="Cooper"/>
    <s v="Sarah"/>
    <x v="3069"/>
    <x v="0"/>
    <x v="216"/>
    <x v="16"/>
    <x v="15"/>
    <x v="25"/>
    <x v="0"/>
    <x v="4"/>
    <n v="25.661032179999999"/>
    <x v="4"/>
    <x v="0"/>
    <x v="3069"/>
    <x v="0"/>
    <x v="0"/>
    <n v="3.2482631400000002"/>
    <n v="0.13534429750000002"/>
    <s v="Stores"/>
  </r>
  <r>
    <n v="3101"/>
    <s v="Card"/>
    <s v="Robert"/>
    <x v="3070"/>
    <x v="1"/>
    <x v="5"/>
    <x v="7"/>
    <x v="6"/>
    <x v="5"/>
    <x v="0"/>
    <x v="2"/>
    <n v="51.847056279999997"/>
    <x v="2"/>
    <x v="1"/>
    <x v="3070"/>
    <x v="1"/>
    <x v="1"/>
    <n v="92.189559770000002"/>
    <n v="3.8412316570833336"/>
    <s v="Stores"/>
  </r>
  <r>
    <n v="3102"/>
    <s v="Brown"/>
    <s v="Maria"/>
    <x v="3071"/>
    <x v="0"/>
    <x v="107"/>
    <x v="16"/>
    <x v="15"/>
    <x v="17"/>
    <x v="0"/>
    <x v="4"/>
    <n v="26.29997612"/>
    <x v="4"/>
    <x v="0"/>
    <x v="3071"/>
    <x v="0"/>
    <x v="0"/>
    <n v="0"/>
    <n v="0"/>
    <s v="Stores"/>
  </r>
  <r>
    <n v="3103"/>
    <s v="Wimberly"/>
    <s v="Paul"/>
    <x v="3072"/>
    <x v="1"/>
    <x v="2"/>
    <x v="16"/>
    <x v="15"/>
    <x v="2"/>
    <x v="0"/>
    <x v="2"/>
    <n v="52.764916169999999"/>
    <x v="2"/>
    <x v="1"/>
    <x v="3072"/>
    <x v="1"/>
    <x v="2"/>
    <n v="76.807962579999995"/>
    <n v="3.2003317741666661"/>
    <s v="Stores"/>
  </r>
  <r>
    <n v="3104"/>
    <s v="Moore"/>
    <s v="Ericka"/>
    <x v="3073"/>
    <x v="0"/>
    <x v="107"/>
    <x v="16"/>
    <x v="15"/>
    <x v="17"/>
    <x v="0"/>
    <x v="1"/>
    <n v="43.838541540000001"/>
    <x v="1"/>
    <x v="1"/>
    <x v="3073"/>
    <x v="1"/>
    <x v="2"/>
    <n v="77.050169490000002"/>
    <n v="3.2104237287499999"/>
    <s v="Stores"/>
  </r>
  <r>
    <n v="3105"/>
    <s v="Pieper"/>
    <s v="Ronnie"/>
    <x v="3074"/>
    <x v="1"/>
    <x v="126"/>
    <x v="45"/>
    <x v="19"/>
    <x v="10"/>
    <x v="0"/>
    <x v="1"/>
    <n v="44.701292289999998"/>
    <x v="1"/>
    <x v="1"/>
    <x v="3074"/>
    <x v="1"/>
    <x v="2"/>
    <n v="52.573686969999997"/>
    <n v="2.1905702904166664"/>
    <s v="Stores"/>
  </r>
  <r>
    <n v="3106"/>
    <s v="Tauber"/>
    <s v="Jo"/>
    <x v="3075"/>
    <x v="0"/>
    <x v="130"/>
    <x v="45"/>
    <x v="19"/>
    <x v="3"/>
    <x v="0"/>
    <x v="0"/>
    <n v="30.817078630000001"/>
    <x v="0"/>
    <x v="0"/>
    <x v="3075"/>
    <x v="0"/>
    <x v="0"/>
    <n v="0"/>
    <n v="0"/>
    <s v="Stores"/>
  </r>
  <r>
    <n v="3107"/>
    <s v="Cooper"/>
    <s v="James"/>
    <x v="3076"/>
    <x v="1"/>
    <x v="3"/>
    <x v="45"/>
    <x v="19"/>
    <x v="3"/>
    <x v="0"/>
    <x v="2"/>
    <n v="53.487560989999999"/>
    <x v="2"/>
    <x v="1"/>
    <x v="3076"/>
    <x v="1"/>
    <x v="1"/>
    <n v="99.975434059999998"/>
    <n v="4.1656430858333335"/>
    <s v="Stores"/>
  </r>
  <r>
    <n v="3108"/>
    <s v="Murphy"/>
    <s v="Cynthia"/>
    <x v="3077"/>
    <x v="0"/>
    <x v="60"/>
    <x v="16"/>
    <x v="15"/>
    <x v="27"/>
    <x v="0"/>
    <x v="1"/>
    <n v="47.953550180000001"/>
    <x v="1"/>
    <x v="1"/>
    <x v="3077"/>
    <x v="1"/>
    <x v="1"/>
    <n v="101.9290345"/>
    <n v="4.2470431041666661"/>
    <s v="Stores"/>
  </r>
  <r>
    <n v="3109"/>
    <s v="Sarabia"/>
    <s v="Kristopher"/>
    <x v="3078"/>
    <x v="1"/>
    <x v="5"/>
    <x v="13"/>
    <x v="12"/>
    <x v="5"/>
    <x v="0"/>
    <x v="2"/>
    <n v="53.832695340000001"/>
    <x v="2"/>
    <x v="1"/>
    <x v="3078"/>
    <x v="1"/>
    <x v="1"/>
    <n v="110.6068454"/>
    <n v="4.6086185583333332"/>
    <s v="Stores"/>
  </r>
  <r>
    <n v="3110"/>
    <s v="Sheard"/>
    <s v="Alice"/>
    <x v="3079"/>
    <x v="0"/>
    <x v="5"/>
    <x v="16"/>
    <x v="15"/>
    <x v="5"/>
    <x v="0"/>
    <x v="1"/>
    <n v="47.543103600000002"/>
    <x v="1"/>
    <x v="1"/>
    <x v="3079"/>
    <x v="1"/>
    <x v="1"/>
    <n v="97.083988110000007"/>
    <n v="4.04516617125"/>
    <s v="Stores"/>
  </r>
  <r>
    <n v="3111"/>
    <s v="Williams"/>
    <s v="Julie"/>
    <x v="3080"/>
    <x v="0"/>
    <x v="57"/>
    <x v="45"/>
    <x v="19"/>
    <x v="22"/>
    <x v="0"/>
    <x v="2"/>
    <n v="56.162113150000003"/>
    <x v="2"/>
    <x v="1"/>
    <x v="3080"/>
    <x v="1"/>
    <x v="3"/>
    <n v="160.7760432"/>
    <n v="6.6990018000000005"/>
    <s v="Stores"/>
  </r>
  <r>
    <n v="3112"/>
    <s v="Adams"/>
    <s v="Gregory"/>
    <x v="3081"/>
    <x v="1"/>
    <x v="228"/>
    <x v="16"/>
    <x v="15"/>
    <x v="7"/>
    <x v="0"/>
    <x v="0"/>
    <n v="32.124860460000001"/>
    <x v="0"/>
    <x v="1"/>
    <x v="3081"/>
    <x v="1"/>
    <x v="0"/>
    <n v="0"/>
    <n v="0"/>
    <s v="Stores"/>
  </r>
  <r>
    <n v="3113"/>
    <s v="Hardman"/>
    <s v="Thomas"/>
    <x v="3082"/>
    <x v="1"/>
    <x v="0"/>
    <x v="0"/>
    <x v="0"/>
    <x v="0"/>
    <x v="0"/>
    <x v="4"/>
    <n v="26.22147417"/>
    <x v="4"/>
    <x v="1"/>
    <x v="3082"/>
    <x v="1"/>
    <x v="0"/>
    <n v="0"/>
    <n v="0"/>
    <s v="Stores"/>
  </r>
  <r>
    <n v="3114"/>
    <s v="Kirkendall"/>
    <s v="Steve"/>
    <x v="3083"/>
    <x v="1"/>
    <x v="137"/>
    <x v="16"/>
    <x v="15"/>
    <x v="10"/>
    <x v="0"/>
    <x v="1"/>
    <n v="47.780056600000002"/>
    <x v="1"/>
    <x v="1"/>
    <x v="3083"/>
    <x v="1"/>
    <x v="2"/>
    <n v="43.837799609999998"/>
    <n v="1.8265749837499998"/>
    <s v="Stores"/>
  </r>
  <r>
    <n v="3115"/>
    <s v="Desai"/>
    <s v="April"/>
    <x v="3084"/>
    <x v="0"/>
    <x v="46"/>
    <x v="16"/>
    <x v="15"/>
    <x v="18"/>
    <x v="0"/>
    <x v="0"/>
    <n v="38.641924019999998"/>
    <x v="0"/>
    <x v="0"/>
    <x v="3084"/>
    <x v="0"/>
    <x v="2"/>
    <n v="58.068894810000003"/>
    <n v="2.41953728375"/>
    <s v="Stores"/>
  </r>
  <r>
    <n v="3116"/>
    <s v="Harris"/>
    <s v="Vonda"/>
    <x v="3085"/>
    <x v="0"/>
    <x v="3"/>
    <x v="16"/>
    <x v="15"/>
    <x v="3"/>
    <x v="0"/>
    <x v="0"/>
    <n v="38.224398010000002"/>
    <x v="0"/>
    <x v="1"/>
    <x v="3085"/>
    <x v="1"/>
    <x v="0"/>
    <n v="4.1963951330000002"/>
    <n v="0.17484979720833335"/>
    <s v="Stores"/>
  </r>
  <r>
    <n v="3117"/>
    <s v="Holloway"/>
    <s v="Chara"/>
    <x v="3086"/>
    <x v="0"/>
    <x v="5"/>
    <x v="16"/>
    <x v="15"/>
    <x v="5"/>
    <x v="0"/>
    <x v="1"/>
    <n v="41.00411776"/>
    <x v="1"/>
    <x v="1"/>
    <x v="3086"/>
    <x v="1"/>
    <x v="2"/>
    <n v="68.041922690000007"/>
    <n v="2.8350801120833338"/>
    <s v="Stores"/>
  </r>
  <r>
    <n v="3118"/>
    <s v="Noyes"/>
    <s v="Patrick"/>
    <x v="3087"/>
    <x v="1"/>
    <x v="11"/>
    <x v="16"/>
    <x v="15"/>
    <x v="1"/>
    <x v="0"/>
    <x v="0"/>
    <n v="31.244072200000002"/>
    <x v="0"/>
    <x v="1"/>
    <x v="3087"/>
    <x v="1"/>
    <x v="0"/>
    <n v="22.376492590000002"/>
    <n v="0.9323538579166667"/>
    <s v="Stores"/>
  </r>
  <r>
    <n v="3119"/>
    <s v="Downing"/>
    <s v="William"/>
    <x v="3088"/>
    <x v="1"/>
    <x v="0"/>
    <x v="16"/>
    <x v="15"/>
    <x v="0"/>
    <x v="0"/>
    <x v="0"/>
    <n v="39.375432009999997"/>
    <x v="0"/>
    <x v="1"/>
    <x v="3088"/>
    <x v="1"/>
    <x v="0"/>
    <n v="34.28188711"/>
    <n v="1.4284119629166667"/>
    <s v="Stores"/>
  </r>
  <r>
    <n v="3120"/>
    <s v="Clifton"/>
    <s v="Oliver"/>
    <x v="3089"/>
    <x v="1"/>
    <x v="32"/>
    <x v="16"/>
    <x v="15"/>
    <x v="17"/>
    <x v="0"/>
    <x v="1"/>
    <n v="42.927340649999998"/>
    <x v="1"/>
    <x v="1"/>
    <x v="3089"/>
    <x v="1"/>
    <x v="0"/>
    <n v="26.677189349999999"/>
    <n v="1.11154955625"/>
    <s v="Stores"/>
  </r>
  <r>
    <n v="3121"/>
    <s v="Oakley"/>
    <s v="Robert"/>
    <x v="3090"/>
    <x v="1"/>
    <x v="229"/>
    <x v="45"/>
    <x v="19"/>
    <x v="18"/>
    <x v="0"/>
    <x v="0"/>
    <n v="34.58410808"/>
    <x v="0"/>
    <x v="1"/>
    <x v="3090"/>
    <x v="1"/>
    <x v="1"/>
    <n v="85.537761919999994"/>
    <n v="3.5640734133333334"/>
    <s v="Stores"/>
  </r>
  <r>
    <n v="3122"/>
    <s v="Rinehart"/>
    <s v="Clementine"/>
    <x v="3091"/>
    <x v="0"/>
    <x v="3"/>
    <x v="45"/>
    <x v="19"/>
    <x v="3"/>
    <x v="0"/>
    <x v="0"/>
    <n v="36.446753710000003"/>
    <x v="0"/>
    <x v="0"/>
    <x v="3091"/>
    <x v="0"/>
    <x v="0"/>
    <n v="17.17475937"/>
    <n v="0.71561497375000005"/>
    <s v="Stores"/>
  </r>
  <r>
    <n v="3123"/>
    <s v="Stanback"/>
    <s v="Donald"/>
    <x v="3092"/>
    <x v="1"/>
    <x v="0"/>
    <x v="16"/>
    <x v="15"/>
    <x v="0"/>
    <x v="0"/>
    <x v="1"/>
    <n v="44.443391990000002"/>
    <x v="1"/>
    <x v="1"/>
    <x v="3092"/>
    <x v="1"/>
    <x v="1"/>
    <n v="102.03452799999999"/>
    <n v="4.2514386666666661"/>
    <s v="Stores"/>
  </r>
  <r>
    <n v="3124"/>
    <s v="Brito"/>
    <s v="Felicia"/>
    <x v="3093"/>
    <x v="0"/>
    <x v="66"/>
    <x v="45"/>
    <x v="19"/>
    <x v="18"/>
    <x v="0"/>
    <x v="1"/>
    <n v="47.184923619999999"/>
    <x v="1"/>
    <x v="1"/>
    <x v="3093"/>
    <x v="1"/>
    <x v="2"/>
    <n v="79.672666399999997"/>
    <n v="3.3196944333333334"/>
    <s v="Stores"/>
  </r>
  <r>
    <n v="3125"/>
    <s v="Loving"/>
    <s v="Leslie"/>
    <x v="3094"/>
    <x v="0"/>
    <x v="63"/>
    <x v="16"/>
    <x v="15"/>
    <x v="29"/>
    <x v="0"/>
    <x v="1"/>
    <n v="40.862431129999997"/>
    <x v="1"/>
    <x v="1"/>
    <x v="3094"/>
    <x v="1"/>
    <x v="2"/>
    <n v="45.741674879999998"/>
    <n v="1.9059031200000001"/>
    <s v="Stores"/>
  </r>
  <r>
    <n v="3126"/>
    <s v="Nickerson"/>
    <s v="Sandra"/>
    <x v="3095"/>
    <x v="0"/>
    <x v="22"/>
    <x v="16"/>
    <x v="15"/>
    <x v="16"/>
    <x v="0"/>
    <x v="3"/>
    <n v="18.94088065"/>
    <x v="3"/>
    <x v="1"/>
    <x v="3095"/>
    <x v="1"/>
    <x v="0"/>
    <n v="0"/>
    <n v="0"/>
    <s v="Stores"/>
  </r>
  <r>
    <n v="3127"/>
    <s v="McCay"/>
    <s v="Wanda"/>
    <x v="3096"/>
    <x v="0"/>
    <x v="5"/>
    <x v="13"/>
    <x v="12"/>
    <x v="5"/>
    <x v="0"/>
    <x v="0"/>
    <n v="33.40563384"/>
    <x v="0"/>
    <x v="1"/>
    <x v="3096"/>
    <x v="1"/>
    <x v="0"/>
    <n v="10.8730645"/>
    <n v="0.45304435416666666"/>
    <s v="Stores"/>
  </r>
  <r>
    <n v="3128"/>
    <s v="Crawley"/>
    <s v="Elizabeth"/>
    <x v="3097"/>
    <x v="0"/>
    <x v="5"/>
    <x v="16"/>
    <x v="15"/>
    <x v="5"/>
    <x v="0"/>
    <x v="1"/>
    <n v="44.999848700000001"/>
    <x v="1"/>
    <x v="1"/>
    <x v="3097"/>
    <x v="1"/>
    <x v="2"/>
    <n v="55.81694306"/>
    <n v="2.3257059608333335"/>
    <s v="Stores"/>
  </r>
  <r>
    <n v="3129"/>
    <s v="Partee"/>
    <s v="Mildred"/>
    <x v="3098"/>
    <x v="0"/>
    <x v="155"/>
    <x v="16"/>
    <x v="15"/>
    <x v="1"/>
    <x v="0"/>
    <x v="0"/>
    <n v="34.404925220000003"/>
    <x v="0"/>
    <x v="1"/>
    <x v="3098"/>
    <x v="1"/>
    <x v="0"/>
    <n v="29.48788072"/>
    <n v="1.2286616966666666"/>
    <s v="Stores"/>
  </r>
  <r>
    <n v="3130"/>
    <s v="Magallon"/>
    <s v="Robert"/>
    <x v="3099"/>
    <x v="1"/>
    <x v="13"/>
    <x v="45"/>
    <x v="19"/>
    <x v="10"/>
    <x v="0"/>
    <x v="1"/>
    <n v="44.042210789999999"/>
    <x v="1"/>
    <x v="1"/>
    <x v="3099"/>
    <x v="5"/>
    <x v="1"/>
    <n v="104.98032619999999"/>
    <n v="4.3741802583333333"/>
    <s v="Stores"/>
  </r>
  <r>
    <n v="3131"/>
    <s v="Lyon"/>
    <s v="Lou"/>
    <x v="3100"/>
    <x v="0"/>
    <x v="64"/>
    <x v="16"/>
    <x v="15"/>
    <x v="14"/>
    <x v="0"/>
    <x v="1"/>
    <n v="41.908042479999999"/>
    <x v="1"/>
    <x v="1"/>
    <x v="3100"/>
    <x v="1"/>
    <x v="4"/>
    <n v="125.5239529"/>
    <n v="5.2301647041666666"/>
    <s v="Stores"/>
  </r>
  <r>
    <n v="3132"/>
    <s v="Karp"/>
    <s v="Alvin"/>
    <x v="3101"/>
    <x v="1"/>
    <x v="5"/>
    <x v="16"/>
    <x v="15"/>
    <x v="5"/>
    <x v="0"/>
    <x v="4"/>
    <n v="28.83925911"/>
    <x v="4"/>
    <x v="1"/>
    <x v="3101"/>
    <x v="1"/>
    <x v="0"/>
    <n v="8.2700724569999995"/>
    <n v="0.34458635237499996"/>
    <s v="Stores"/>
  </r>
  <r>
    <n v="3133"/>
    <s v="Fitch"/>
    <s v="Walter"/>
    <x v="3102"/>
    <x v="1"/>
    <x v="3"/>
    <x v="45"/>
    <x v="19"/>
    <x v="3"/>
    <x v="0"/>
    <x v="0"/>
    <n v="39.367362049999997"/>
    <x v="0"/>
    <x v="1"/>
    <x v="3102"/>
    <x v="1"/>
    <x v="2"/>
    <n v="44.533550839999997"/>
    <n v="1.855564618333333"/>
    <s v="Stores"/>
  </r>
  <r>
    <n v="3134"/>
    <s v="Ybarra"/>
    <s v="Robert"/>
    <x v="3103"/>
    <x v="1"/>
    <x v="116"/>
    <x v="45"/>
    <x v="19"/>
    <x v="1"/>
    <x v="0"/>
    <x v="4"/>
    <n v="23.109610740000001"/>
    <x v="4"/>
    <x v="1"/>
    <x v="3103"/>
    <x v="1"/>
    <x v="0"/>
    <n v="0"/>
    <n v="0"/>
    <s v="Stores"/>
  </r>
  <r>
    <n v="3135"/>
    <s v="Kennedy"/>
    <s v="Barbara"/>
    <x v="3104"/>
    <x v="0"/>
    <x v="76"/>
    <x v="45"/>
    <x v="19"/>
    <x v="1"/>
    <x v="0"/>
    <x v="1"/>
    <n v="40.432183260000002"/>
    <x v="1"/>
    <x v="1"/>
    <x v="3104"/>
    <x v="1"/>
    <x v="2"/>
    <n v="47.765292189999997"/>
    <n v="1.9902205079166666"/>
    <s v="Stores"/>
  </r>
  <r>
    <n v="3136"/>
    <s v="Frazier"/>
    <s v="Candace"/>
    <x v="3105"/>
    <x v="0"/>
    <x v="5"/>
    <x v="16"/>
    <x v="15"/>
    <x v="5"/>
    <x v="0"/>
    <x v="1"/>
    <n v="43.487484299999998"/>
    <x v="1"/>
    <x v="1"/>
    <x v="3105"/>
    <x v="1"/>
    <x v="1"/>
    <n v="90.7248254"/>
    <n v="3.7802010583333336"/>
    <s v="Stores"/>
  </r>
  <r>
    <n v="3137"/>
    <s v="Brock"/>
    <s v="Victoria"/>
    <x v="3106"/>
    <x v="0"/>
    <x v="4"/>
    <x v="16"/>
    <x v="15"/>
    <x v="4"/>
    <x v="0"/>
    <x v="1"/>
    <n v="48.803241929999999"/>
    <x v="1"/>
    <x v="0"/>
    <x v="3106"/>
    <x v="0"/>
    <x v="1"/>
    <n v="96.337959769999998"/>
    <n v="4.0140816570833335"/>
    <s v="Stores"/>
  </r>
  <r>
    <n v="3138"/>
    <s v="Gleason"/>
    <s v="Willie"/>
    <x v="3107"/>
    <x v="1"/>
    <x v="3"/>
    <x v="16"/>
    <x v="15"/>
    <x v="3"/>
    <x v="0"/>
    <x v="1"/>
    <n v="45.21580453"/>
    <x v="1"/>
    <x v="1"/>
    <x v="3107"/>
    <x v="1"/>
    <x v="1"/>
    <n v="85.525071089999997"/>
    <n v="3.5635446287499999"/>
    <s v="Stores"/>
  </r>
  <r>
    <n v="3139"/>
    <s v="Martinez"/>
    <s v="Daniel"/>
    <x v="3108"/>
    <x v="1"/>
    <x v="5"/>
    <x v="16"/>
    <x v="15"/>
    <x v="5"/>
    <x v="0"/>
    <x v="2"/>
    <n v="53.017439250000002"/>
    <x v="2"/>
    <x v="1"/>
    <x v="3108"/>
    <x v="1"/>
    <x v="1"/>
    <n v="100.40269050000001"/>
    <n v="4.1834454375000005"/>
    <s v="Stores"/>
  </r>
  <r>
    <n v="3140"/>
    <s v="Elkins"/>
    <s v="Jose"/>
    <x v="3109"/>
    <x v="1"/>
    <x v="5"/>
    <x v="16"/>
    <x v="15"/>
    <x v="5"/>
    <x v="0"/>
    <x v="0"/>
    <n v="31.50265825"/>
    <x v="0"/>
    <x v="1"/>
    <x v="3109"/>
    <x v="1"/>
    <x v="0"/>
    <n v="35.710776160000002"/>
    <n v="1.4879490066666667"/>
    <s v="Stores"/>
  </r>
  <r>
    <n v="3141"/>
    <s v="Edwards"/>
    <s v="Steven"/>
    <x v="3110"/>
    <x v="1"/>
    <x v="63"/>
    <x v="16"/>
    <x v="15"/>
    <x v="29"/>
    <x v="0"/>
    <x v="2"/>
    <n v="55.815625199999999"/>
    <x v="2"/>
    <x v="1"/>
    <x v="3110"/>
    <x v="1"/>
    <x v="1"/>
    <n v="94.059485660000007"/>
    <n v="3.9191452358333332"/>
    <s v="Stores"/>
  </r>
  <r>
    <n v="3142"/>
    <s v="Hernandez"/>
    <s v="Jane"/>
    <x v="3111"/>
    <x v="0"/>
    <x v="22"/>
    <x v="16"/>
    <x v="15"/>
    <x v="16"/>
    <x v="0"/>
    <x v="1"/>
    <n v="42.55203393"/>
    <x v="1"/>
    <x v="0"/>
    <x v="3111"/>
    <x v="0"/>
    <x v="0"/>
    <n v="33.860821799999997"/>
    <n v="1.4108675749999999"/>
    <s v="Stores"/>
  </r>
  <r>
    <n v="3143"/>
    <s v="Luman"/>
    <s v="Robert"/>
    <x v="3112"/>
    <x v="1"/>
    <x v="4"/>
    <x v="16"/>
    <x v="15"/>
    <x v="4"/>
    <x v="0"/>
    <x v="1"/>
    <n v="45.36517937"/>
    <x v="1"/>
    <x v="0"/>
    <x v="3112"/>
    <x v="0"/>
    <x v="4"/>
    <n v="121.3932336"/>
    <n v="5.0580514000000001"/>
    <s v="Stores"/>
  </r>
  <r>
    <n v="3144"/>
    <s v="Hardee"/>
    <s v="Jasmine"/>
    <x v="3113"/>
    <x v="0"/>
    <x v="142"/>
    <x v="16"/>
    <x v="15"/>
    <x v="18"/>
    <x v="0"/>
    <x v="2"/>
    <n v="58.033163129999998"/>
    <x v="2"/>
    <x v="1"/>
    <x v="3113"/>
    <x v="1"/>
    <x v="4"/>
    <n v="139.98636160000001"/>
    <n v="5.8327650666666671"/>
    <s v="Stores"/>
  </r>
  <r>
    <n v="3145"/>
    <s v="Peterson"/>
    <s v="June"/>
    <x v="3114"/>
    <x v="0"/>
    <x v="98"/>
    <x v="16"/>
    <x v="15"/>
    <x v="13"/>
    <x v="0"/>
    <x v="0"/>
    <n v="36.411379910000001"/>
    <x v="0"/>
    <x v="1"/>
    <x v="3114"/>
    <x v="1"/>
    <x v="0"/>
    <n v="39.458685709999997"/>
    <n v="1.6441119045833332"/>
    <s v="Stores"/>
  </r>
  <r>
    <n v="3146"/>
    <s v="Myers"/>
    <s v="Heather"/>
    <x v="3115"/>
    <x v="0"/>
    <x v="3"/>
    <x v="45"/>
    <x v="19"/>
    <x v="3"/>
    <x v="0"/>
    <x v="4"/>
    <n v="29.470539280000001"/>
    <x v="4"/>
    <x v="1"/>
    <x v="3115"/>
    <x v="1"/>
    <x v="0"/>
    <n v="4.1142400869999998"/>
    <n v="0.17142667029166667"/>
    <s v="Stores"/>
  </r>
  <r>
    <n v="3147"/>
    <s v="Clark"/>
    <s v="Robert"/>
    <x v="3116"/>
    <x v="1"/>
    <x v="46"/>
    <x v="45"/>
    <x v="19"/>
    <x v="18"/>
    <x v="0"/>
    <x v="4"/>
    <n v="25.693754250000001"/>
    <x v="4"/>
    <x v="1"/>
    <x v="3116"/>
    <x v="1"/>
    <x v="0"/>
    <n v="1.8199260779999999"/>
    <n v="7.5830253249999993E-2"/>
    <s v="Stores"/>
  </r>
  <r>
    <n v="3148"/>
    <s v="Drago"/>
    <s v="Marjorie"/>
    <x v="3117"/>
    <x v="0"/>
    <x v="4"/>
    <x v="16"/>
    <x v="15"/>
    <x v="4"/>
    <x v="0"/>
    <x v="1"/>
    <n v="41.993761749999997"/>
    <x v="1"/>
    <x v="1"/>
    <x v="3117"/>
    <x v="1"/>
    <x v="2"/>
    <n v="69.34486871"/>
    <n v="2.8893695295833335"/>
    <s v="Stores"/>
  </r>
  <r>
    <n v="3149"/>
    <s v="Dolphin"/>
    <s v="Peggy"/>
    <x v="3118"/>
    <x v="0"/>
    <x v="3"/>
    <x v="16"/>
    <x v="15"/>
    <x v="3"/>
    <x v="0"/>
    <x v="0"/>
    <n v="30.388636900000002"/>
    <x v="0"/>
    <x v="1"/>
    <x v="3118"/>
    <x v="1"/>
    <x v="0"/>
    <n v="36.346938620000003"/>
    <n v="1.5144557758333335"/>
    <s v="Stores"/>
  </r>
  <r>
    <n v="3150"/>
    <s v="Rochester"/>
    <s v="Katrina"/>
    <x v="3119"/>
    <x v="0"/>
    <x v="3"/>
    <x v="45"/>
    <x v="19"/>
    <x v="3"/>
    <x v="0"/>
    <x v="0"/>
    <n v="32.985216950000002"/>
    <x v="0"/>
    <x v="1"/>
    <x v="3119"/>
    <x v="1"/>
    <x v="2"/>
    <n v="43.50282575"/>
    <n v="1.8126177395833334"/>
    <s v="Stores"/>
  </r>
  <r>
    <n v="3151"/>
    <s v="Means"/>
    <s v="Patricia"/>
    <x v="3120"/>
    <x v="0"/>
    <x v="232"/>
    <x v="45"/>
    <x v="19"/>
    <x v="3"/>
    <x v="0"/>
    <x v="0"/>
    <n v="39.691457440000001"/>
    <x v="0"/>
    <x v="1"/>
    <x v="3120"/>
    <x v="1"/>
    <x v="2"/>
    <n v="47.284546919999997"/>
    <n v="1.9701894549999996"/>
    <s v="Stores"/>
  </r>
  <r>
    <n v="3152"/>
    <s v="Cheney"/>
    <s v="Mary"/>
    <x v="3121"/>
    <x v="0"/>
    <x v="11"/>
    <x v="16"/>
    <x v="15"/>
    <x v="1"/>
    <x v="0"/>
    <x v="2"/>
    <n v="58.534464200000002"/>
    <x v="2"/>
    <x v="0"/>
    <x v="3121"/>
    <x v="0"/>
    <x v="4"/>
    <n v="143.7328176"/>
    <n v="5.9888674000000002"/>
    <s v="Stores"/>
  </r>
  <r>
    <n v="3153"/>
    <s v="Souliere"/>
    <s v="James"/>
    <x v="3122"/>
    <x v="1"/>
    <x v="22"/>
    <x v="16"/>
    <x v="15"/>
    <x v="16"/>
    <x v="0"/>
    <x v="4"/>
    <n v="22.321565849999999"/>
    <x v="4"/>
    <x v="1"/>
    <x v="3122"/>
    <x v="1"/>
    <x v="0"/>
    <n v="0"/>
    <n v="0"/>
    <s v="Stores"/>
  </r>
  <r>
    <n v="3154"/>
    <s v="Fields"/>
    <s v="James"/>
    <x v="3123"/>
    <x v="1"/>
    <x v="13"/>
    <x v="45"/>
    <x v="19"/>
    <x v="10"/>
    <x v="0"/>
    <x v="1"/>
    <n v="46.066045879999997"/>
    <x v="1"/>
    <x v="1"/>
    <x v="3123"/>
    <x v="1"/>
    <x v="2"/>
    <n v="74.024993129999999"/>
    <n v="3.0843747137499999"/>
    <s v="Stores"/>
  </r>
  <r>
    <n v="3155"/>
    <s v="Odom"/>
    <s v="Alice"/>
    <x v="3124"/>
    <x v="0"/>
    <x v="22"/>
    <x v="16"/>
    <x v="15"/>
    <x v="16"/>
    <x v="0"/>
    <x v="2"/>
    <n v="54.74926146"/>
    <x v="2"/>
    <x v="1"/>
    <x v="3124"/>
    <x v="1"/>
    <x v="4"/>
    <n v="128.36469790000001"/>
    <n v="5.3485290791666671"/>
    <s v="Stores"/>
  </r>
  <r>
    <n v="3156"/>
    <s v="Armstrong"/>
    <s v="Renee"/>
    <x v="3125"/>
    <x v="0"/>
    <x v="11"/>
    <x v="16"/>
    <x v="15"/>
    <x v="1"/>
    <x v="0"/>
    <x v="1"/>
    <n v="43.32645582"/>
    <x v="1"/>
    <x v="1"/>
    <x v="3125"/>
    <x v="1"/>
    <x v="1"/>
    <n v="85.171752530000006"/>
    <n v="3.5488230220833334"/>
    <s v="Stores"/>
  </r>
  <r>
    <n v="3157"/>
    <s v="Hutchins"/>
    <s v="Karen"/>
    <x v="3126"/>
    <x v="0"/>
    <x v="14"/>
    <x v="16"/>
    <x v="15"/>
    <x v="11"/>
    <x v="0"/>
    <x v="0"/>
    <n v="34.260817709999998"/>
    <x v="0"/>
    <x v="1"/>
    <x v="3126"/>
    <x v="1"/>
    <x v="2"/>
    <n v="69.838097200000007"/>
    <n v="2.909920716666667"/>
    <s v="Stores"/>
  </r>
  <r>
    <n v="3158"/>
    <s v="Daley"/>
    <s v="Terri"/>
    <x v="3127"/>
    <x v="0"/>
    <x v="5"/>
    <x v="16"/>
    <x v="15"/>
    <x v="5"/>
    <x v="0"/>
    <x v="0"/>
    <n v="39.45337224"/>
    <x v="0"/>
    <x v="1"/>
    <x v="3127"/>
    <x v="1"/>
    <x v="2"/>
    <n v="45.180253749999999"/>
    <n v="1.8825105729166667"/>
    <s v="Stores"/>
  </r>
  <r>
    <n v="3159"/>
    <s v="Davis"/>
    <s v="Cynthia"/>
    <x v="3128"/>
    <x v="0"/>
    <x v="2"/>
    <x v="16"/>
    <x v="15"/>
    <x v="2"/>
    <x v="0"/>
    <x v="1"/>
    <n v="47.95652484"/>
    <x v="1"/>
    <x v="1"/>
    <x v="3128"/>
    <x v="1"/>
    <x v="1"/>
    <n v="92.959780379999998"/>
    <n v="3.8733241824999998"/>
    <s v="Stores"/>
  </r>
  <r>
    <n v="3160"/>
    <s v="Cloud"/>
    <s v="Judy"/>
    <x v="3129"/>
    <x v="0"/>
    <x v="5"/>
    <x v="13"/>
    <x v="12"/>
    <x v="5"/>
    <x v="0"/>
    <x v="0"/>
    <n v="30.455911799999999"/>
    <x v="0"/>
    <x v="1"/>
    <x v="3129"/>
    <x v="1"/>
    <x v="0"/>
    <n v="15.837986259999999"/>
    <n v="0.65991609416666663"/>
    <s v="Stores"/>
  </r>
  <r>
    <n v="3161"/>
    <s v="Strunk"/>
    <s v="Robert"/>
    <x v="3130"/>
    <x v="1"/>
    <x v="5"/>
    <x v="13"/>
    <x v="12"/>
    <x v="5"/>
    <x v="0"/>
    <x v="1"/>
    <n v="43.054709330000001"/>
    <x v="1"/>
    <x v="0"/>
    <x v="3130"/>
    <x v="0"/>
    <x v="2"/>
    <n v="65.112073670000001"/>
    <n v="2.7130030695833334"/>
    <s v="Stores"/>
  </r>
  <r>
    <n v="3162"/>
    <s v="Walker"/>
    <s v="Jose"/>
    <x v="3131"/>
    <x v="1"/>
    <x v="4"/>
    <x v="16"/>
    <x v="15"/>
    <x v="4"/>
    <x v="0"/>
    <x v="2"/>
    <n v="53.612276229999999"/>
    <x v="2"/>
    <x v="1"/>
    <x v="3131"/>
    <x v="1"/>
    <x v="1"/>
    <n v="108.7512418"/>
    <n v="4.5313017416666668"/>
    <s v="Stores"/>
  </r>
  <r>
    <n v="3163"/>
    <s v="Haynes"/>
    <s v="David"/>
    <x v="3132"/>
    <x v="1"/>
    <x v="229"/>
    <x v="16"/>
    <x v="15"/>
    <x v="18"/>
    <x v="0"/>
    <x v="2"/>
    <n v="55.297185050000003"/>
    <x v="2"/>
    <x v="1"/>
    <x v="3132"/>
    <x v="1"/>
    <x v="1"/>
    <n v="97.113152159999999"/>
    <n v="4.0463813399999999"/>
    <s v="Stores"/>
  </r>
  <r>
    <n v="3164"/>
    <s v="Casteel"/>
    <s v="Mario"/>
    <x v="3133"/>
    <x v="1"/>
    <x v="5"/>
    <x v="16"/>
    <x v="15"/>
    <x v="5"/>
    <x v="0"/>
    <x v="1"/>
    <n v="41.327647110000001"/>
    <x v="1"/>
    <x v="1"/>
    <x v="3133"/>
    <x v="1"/>
    <x v="2"/>
    <n v="47.89896135"/>
    <n v="1.9957900562500002"/>
    <s v="Stores"/>
  </r>
  <r>
    <n v="3165"/>
    <s v="Knisley"/>
    <s v="Jamal"/>
    <x v="3134"/>
    <x v="1"/>
    <x v="1"/>
    <x v="45"/>
    <x v="19"/>
    <x v="1"/>
    <x v="0"/>
    <x v="0"/>
    <n v="35.872191260000001"/>
    <x v="0"/>
    <x v="1"/>
    <x v="3134"/>
    <x v="1"/>
    <x v="0"/>
    <n v="0"/>
    <n v="0"/>
    <s v="Stores"/>
  </r>
  <r>
    <n v="3166"/>
    <s v="Walters"/>
    <s v="Gary"/>
    <x v="3135"/>
    <x v="1"/>
    <x v="233"/>
    <x v="16"/>
    <x v="15"/>
    <x v="7"/>
    <x v="0"/>
    <x v="2"/>
    <n v="53.36168189"/>
    <x v="2"/>
    <x v="1"/>
    <x v="3135"/>
    <x v="1"/>
    <x v="2"/>
    <n v="68.187753380000004"/>
    <n v="2.8411563908333335"/>
    <s v="Stores"/>
  </r>
  <r>
    <n v="3167"/>
    <s v="Gimenez"/>
    <s v="Noelia"/>
    <x v="3136"/>
    <x v="0"/>
    <x v="4"/>
    <x v="16"/>
    <x v="15"/>
    <x v="4"/>
    <x v="0"/>
    <x v="0"/>
    <n v="39.46015242"/>
    <x v="0"/>
    <x v="1"/>
    <x v="3136"/>
    <x v="1"/>
    <x v="2"/>
    <n v="62.975255259999997"/>
    <n v="2.6239689691666666"/>
    <s v="Stores"/>
  </r>
  <r>
    <n v="3168"/>
    <s v="Johnson"/>
    <s v="Phyllis"/>
    <x v="3137"/>
    <x v="0"/>
    <x v="5"/>
    <x v="16"/>
    <x v="15"/>
    <x v="5"/>
    <x v="0"/>
    <x v="0"/>
    <n v="39.635827980000002"/>
    <x v="0"/>
    <x v="1"/>
    <x v="3137"/>
    <x v="1"/>
    <x v="2"/>
    <n v="45.130170939999999"/>
    <n v="1.8804237891666666"/>
    <s v="Stores"/>
  </r>
  <r>
    <n v="3169"/>
    <s v="Rubino"/>
    <s v="Richard"/>
    <x v="3138"/>
    <x v="1"/>
    <x v="202"/>
    <x v="13"/>
    <x v="12"/>
    <x v="38"/>
    <x v="0"/>
    <x v="0"/>
    <n v="36.704996459999997"/>
    <x v="0"/>
    <x v="0"/>
    <x v="3138"/>
    <x v="0"/>
    <x v="0"/>
    <n v="0"/>
    <n v="0"/>
    <s v="Stores"/>
  </r>
  <r>
    <n v="3170"/>
    <s v="Siewert"/>
    <s v="Robert"/>
    <x v="3139"/>
    <x v="1"/>
    <x v="62"/>
    <x v="16"/>
    <x v="15"/>
    <x v="10"/>
    <x v="0"/>
    <x v="0"/>
    <n v="36.647993579999998"/>
    <x v="0"/>
    <x v="1"/>
    <x v="3139"/>
    <x v="1"/>
    <x v="2"/>
    <n v="40.444903320000002"/>
    <n v="1.6852043050000001"/>
    <s v="Stores"/>
  </r>
  <r>
    <n v="3171"/>
    <s v="Mendoza"/>
    <s v="Roberta"/>
    <x v="3140"/>
    <x v="0"/>
    <x v="0"/>
    <x v="13"/>
    <x v="12"/>
    <x v="0"/>
    <x v="0"/>
    <x v="0"/>
    <n v="30.356039299999999"/>
    <x v="0"/>
    <x v="1"/>
    <x v="3140"/>
    <x v="1"/>
    <x v="0"/>
    <n v="0"/>
    <n v="0"/>
    <s v="Stores"/>
  </r>
  <r>
    <n v="3172"/>
    <s v="Reed"/>
    <s v="Adam"/>
    <x v="3141"/>
    <x v="1"/>
    <x v="12"/>
    <x v="16"/>
    <x v="15"/>
    <x v="9"/>
    <x v="0"/>
    <x v="0"/>
    <n v="38.044558080000002"/>
    <x v="0"/>
    <x v="1"/>
    <x v="3141"/>
    <x v="1"/>
    <x v="0"/>
    <n v="32.019944340000002"/>
    <n v="1.3341643475"/>
    <s v="Stores"/>
  </r>
  <r>
    <n v="3173"/>
    <s v="Friedman"/>
    <s v="Albert"/>
    <x v="3142"/>
    <x v="1"/>
    <x v="5"/>
    <x v="13"/>
    <x v="12"/>
    <x v="5"/>
    <x v="0"/>
    <x v="1"/>
    <n v="47.528057570000001"/>
    <x v="1"/>
    <x v="1"/>
    <x v="3142"/>
    <x v="1"/>
    <x v="1"/>
    <n v="112.500863"/>
    <n v="4.6875359583333331"/>
    <s v="Stores"/>
  </r>
  <r>
    <n v="3174"/>
    <s v="Miller"/>
    <s v="Lillian"/>
    <x v="3143"/>
    <x v="0"/>
    <x v="5"/>
    <x v="13"/>
    <x v="12"/>
    <x v="5"/>
    <x v="0"/>
    <x v="3"/>
    <n v="19.43941817"/>
    <x v="3"/>
    <x v="1"/>
    <x v="3143"/>
    <x v="1"/>
    <x v="0"/>
    <n v="0"/>
    <n v="0"/>
    <s v="Stores"/>
  </r>
  <r>
    <n v="3175"/>
    <s v="Cason"/>
    <s v="Janet"/>
    <x v="3144"/>
    <x v="0"/>
    <x v="63"/>
    <x v="16"/>
    <x v="15"/>
    <x v="29"/>
    <x v="0"/>
    <x v="0"/>
    <n v="34.305726180000001"/>
    <x v="0"/>
    <x v="1"/>
    <x v="3144"/>
    <x v="1"/>
    <x v="0"/>
    <n v="13.4316266"/>
    <n v="0.55965110833333331"/>
    <s v="Stores"/>
  </r>
  <r>
    <n v="3176"/>
    <s v="Leonard"/>
    <s v="Kimberley"/>
    <x v="3145"/>
    <x v="0"/>
    <x v="2"/>
    <x v="16"/>
    <x v="15"/>
    <x v="2"/>
    <x v="0"/>
    <x v="1"/>
    <n v="43.039540410000001"/>
    <x v="1"/>
    <x v="1"/>
    <x v="3145"/>
    <x v="1"/>
    <x v="1"/>
    <n v="102.2845758"/>
    <n v="4.2618573250000003"/>
    <s v="Stores"/>
  </r>
  <r>
    <n v="3177"/>
    <s v="Payne"/>
    <s v="Barbara"/>
    <x v="3146"/>
    <x v="0"/>
    <x v="8"/>
    <x v="45"/>
    <x v="19"/>
    <x v="8"/>
    <x v="0"/>
    <x v="5"/>
    <n v="65.791698960000005"/>
    <x v="5"/>
    <x v="1"/>
    <x v="3146"/>
    <x v="1"/>
    <x v="5"/>
    <n v="207.78468649999999"/>
    <n v="8.657695270833333"/>
    <s v="Stores"/>
  </r>
  <r>
    <n v="3178"/>
    <s v="Newport"/>
    <s v="Curtis"/>
    <x v="3147"/>
    <x v="1"/>
    <x v="231"/>
    <x v="45"/>
    <x v="19"/>
    <x v="3"/>
    <x v="0"/>
    <x v="0"/>
    <n v="36.630389360000002"/>
    <x v="0"/>
    <x v="1"/>
    <x v="3147"/>
    <x v="1"/>
    <x v="0"/>
    <n v="20.504113929999999"/>
    <n v="0.85433808041666659"/>
    <s v="Stores"/>
  </r>
  <r>
    <n v="3179"/>
    <s v="Ryan"/>
    <s v="Robert"/>
    <x v="3148"/>
    <x v="1"/>
    <x v="231"/>
    <x v="45"/>
    <x v="19"/>
    <x v="3"/>
    <x v="0"/>
    <x v="0"/>
    <n v="30.34759451"/>
    <x v="0"/>
    <x v="1"/>
    <x v="3148"/>
    <x v="1"/>
    <x v="0"/>
    <n v="4.7273739700000004"/>
    <n v="0.1969739154166667"/>
    <s v="Stores"/>
  </r>
  <r>
    <n v="3180"/>
    <s v="Bell"/>
    <s v="Benjamin"/>
    <x v="3149"/>
    <x v="1"/>
    <x v="0"/>
    <x v="13"/>
    <x v="12"/>
    <x v="0"/>
    <x v="0"/>
    <x v="4"/>
    <n v="26.807437149999998"/>
    <x v="4"/>
    <x v="1"/>
    <x v="3149"/>
    <x v="1"/>
    <x v="0"/>
    <n v="0"/>
    <n v="0"/>
    <s v="Stores"/>
  </r>
  <r>
    <n v="3181"/>
    <s v="Wolford"/>
    <s v="Theodore"/>
    <x v="3150"/>
    <x v="1"/>
    <x v="5"/>
    <x v="16"/>
    <x v="15"/>
    <x v="5"/>
    <x v="0"/>
    <x v="1"/>
    <n v="48.14513195"/>
    <x v="1"/>
    <x v="1"/>
    <x v="3150"/>
    <x v="1"/>
    <x v="2"/>
    <n v="75.519788750000004"/>
    <n v="3.1466578645833336"/>
    <s v="Stores"/>
  </r>
  <r>
    <n v="3182"/>
    <s v="Thompson"/>
    <s v="Ty"/>
    <x v="3151"/>
    <x v="1"/>
    <x v="5"/>
    <x v="16"/>
    <x v="15"/>
    <x v="5"/>
    <x v="0"/>
    <x v="1"/>
    <n v="41.165018949999997"/>
    <x v="1"/>
    <x v="1"/>
    <x v="3151"/>
    <x v="1"/>
    <x v="0"/>
    <n v="39.6444647"/>
    <n v="1.6518526958333335"/>
    <s v="Stores"/>
  </r>
  <r>
    <n v="3183"/>
    <s v="Guillen"/>
    <s v="Yvonne"/>
    <x v="3152"/>
    <x v="0"/>
    <x v="63"/>
    <x v="16"/>
    <x v="15"/>
    <x v="29"/>
    <x v="0"/>
    <x v="2"/>
    <n v="51.994723319999999"/>
    <x v="2"/>
    <x v="1"/>
    <x v="3152"/>
    <x v="1"/>
    <x v="4"/>
    <n v="127.838707"/>
    <n v="5.3266127916666663"/>
    <s v="Stores"/>
  </r>
  <r>
    <n v="3184"/>
    <s v="Branum"/>
    <s v="Laurie"/>
    <x v="3153"/>
    <x v="0"/>
    <x v="63"/>
    <x v="16"/>
    <x v="15"/>
    <x v="29"/>
    <x v="0"/>
    <x v="4"/>
    <n v="26.026300920000001"/>
    <x v="4"/>
    <x v="1"/>
    <x v="3153"/>
    <x v="1"/>
    <x v="0"/>
    <n v="28.298875290000002"/>
    <n v="1.1791198037499999"/>
    <s v="Stores"/>
  </r>
  <r>
    <n v="3185"/>
    <s v="Lavery"/>
    <s v="Stacie"/>
    <x v="3154"/>
    <x v="0"/>
    <x v="0"/>
    <x v="13"/>
    <x v="12"/>
    <x v="0"/>
    <x v="0"/>
    <x v="0"/>
    <n v="37.584289069999997"/>
    <x v="0"/>
    <x v="1"/>
    <x v="3154"/>
    <x v="1"/>
    <x v="0"/>
    <n v="15.15909746"/>
    <n v="0.63162906083333337"/>
    <s v="Stores"/>
  </r>
  <r>
    <n v="3186"/>
    <s v="Free"/>
    <s v="George"/>
    <x v="3155"/>
    <x v="1"/>
    <x v="30"/>
    <x v="16"/>
    <x v="15"/>
    <x v="20"/>
    <x v="0"/>
    <x v="2"/>
    <n v="51.702028779999999"/>
    <x v="2"/>
    <x v="1"/>
    <x v="3155"/>
    <x v="1"/>
    <x v="4"/>
    <n v="134.7660587"/>
    <n v="5.6152524458333328"/>
    <s v="Stores"/>
  </r>
  <r>
    <n v="3187"/>
    <s v="Foret"/>
    <s v="Cecilia"/>
    <x v="3156"/>
    <x v="0"/>
    <x v="56"/>
    <x v="16"/>
    <x v="15"/>
    <x v="11"/>
    <x v="0"/>
    <x v="0"/>
    <n v="37.519700659999998"/>
    <x v="0"/>
    <x v="1"/>
    <x v="3156"/>
    <x v="1"/>
    <x v="1"/>
    <n v="85.935088289999996"/>
    <n v="3.5806286787500001"/>
    <s v="Stores"/>
  </r>
  <r>
    <n v="3188"/>
    <s v="Kinder"/>
    <s v="Heather"/>
    <x v="3157"/>
    <x v="0"/>
    <x v="197"/>
    <x v="16"/>
    <x v="15"/>
    <x v="12"/>
    <x v="0"/>
    <x v="4"/>
    <n v="22.55740626"/>
    <x v="4"/>
    <x v="1"/>
    <x v="3157"/>
    <x v="1"/>
    <x v="0"/>
    <n v="0"/>
    <n v="0"/>
    <s v="Stores"/>
  </r>
  <r>
    <n v="3189"/>
    <s v="Cooley"/>
    <s v="Eric"/>
    <x v="3158"/>
    <x v="1"/>
    <x v="3"/>
    <x v="45"/>
    <x v="19"/>
    <x v="3"/>
    <x v="0"/>
    <x v="4"/>
    <n v="29.7455772"/>
    <x v="4"/>
    <x v="0"/>
    <x v="3158"/>
    <x v="0"/>
    <x v="0"/>
    <n v="0"/>
    <n v="0"/>
    <s v="Stores"/>
  </r>
  <r>
    <n v="3190"/>
    <s v="Thompson"/>
    <s v="Clyde"/>
    <x v="3159"/>
    <x v="1"/>
    <x v="4"/>
    <x v="16"/>
    <x v="15"/>
    <x v="4"/>
    <x v="0"/>
    <x v="2"/>
    <n v="52.84212797"/>
    <x v="2"/>
    <x v="1"/>
    <x v="3159"/>
    <x v="1"/>
    <x v="1"/>
    <n v="103.4606675"/>
    <n v="4.310861145833333"/>
    <s v="Stores"/>
  </r>
  <r>
    <n v="3191"/>
    <s v="Drake"/>
    <s v="Gerald"/>
    <x v="3160"/>
    <x v="1"/>
    <x v="54"/>
    <x v="16"/>
    <x v="15"/>
    <x v="24"/>
    <x v="0"/>
    <x v="2"/>
    <n v="52.083263989999999"/>
    <x v="2"/>
    <x v="1"/>
    <x v="3160"/>
    <x v="1"/>
    <x v="1"/>
    <n v="90.760480709999996"/>
    <n v="3.7816866962499995"/>
    <s v="Stores"/>
  </r>
  <r>
    <n v="3192"/>
    <s v="Thacker"/>
    <s v="Brian"/>
    <x v="3161"/>
    <x v="1"/>
    <x v="30"/>
    <x v="16"/>
    <x v="15"/>
    <x v="20"/>
    <x v="0"/>
    <x v="0"/>
    <n v="35.537798260000002"/>
    <x v="0"/>
    <x v="1"/>
    <x v="3161"/>
    <x v="1"/>
    <x v="0"/>
    <n v="0"/>
    <n v="0"/>
    <s v="Stores"/>
  </r>
  <r>
    <n v="3193"/>
    <s v="White"/>
    <s v="Jimmie"/>
    <x v="3162"/>
    <x v="1"/>
    <x v="5"/>
    <x v="13"/>
    <x v="12"/>
    <x v="5"/>
    <x v="0"/>
    <x v="0"/>
    <n v="35.817441600000002"/>
    <x v="0"/>
    <x v="1"/>
    <x v="3162"/>
    <x v="1"/>
    <x v="2"/>
    <n v="55.600458000000003"/>
    <n v="2.3166857500000004"/>
    <s v="Stores"/>
  </r>
  <r>
    <n v="3194"/>
    <s v="Wilson"/>
    <s v="Susan"/>
    <x v="3163"/>
    <x v="0"/>
    <x v="5"/>
    <x v="16"/>
    <x v="15"/>
    <x v="5"/>
    <x v="0"/>
    <x v="1"/>
    <n v="48.3980265"/>
    <x v="1"/>
    <x v="1"/>
    <x v="3163"/>
    <x v="1"/>
    <x v="1"/>
    <n v="92.375193139999993"/>
    <n v="3.8489663808333332"/>
    <s v="Stores"/>
  </r>
  <r>
    <n v="3195"/>
    <s v="Ferreira"/>
    <s v="George"/>
    <x v="3164"/>
    <x v="1"/>
    <x v="234"/>
    <x v="16"/>
    <x v="15"/>
    <x v="35"/>
    <x v="0"/>
    <x v="2"/>
    <n v="59.337735289999998"/>
    <x v="2"/>
    <x v="1"/>
    <x v="3164"/>
    <x v="1"/>
    <x v="3"/>
    <n v="182.28671600000001"/>
    <n v="7.5952798333333336"/>
    <s v="Stores"/>
  </r>
  <r>
    <n v="3196"/>
    <s v="Houston"/>
    <s v="Jennifer"/>
    <x v="3165"/>
    <x v="0"/>
    <x v="13"/>
    <x v="16"/>
    <x v="15"/>
    <x v="10"/>
    <x v="0"/>
    <x v="0"/>
    <n v="37.88044009"/>
    <x v="0"/>
    <x v="1"/>
    <x v="3165"/>
    <x v="1"/>
    <x v="0"/>
    <n v="17.431797499999998"/>
    <n v="0.72632489583333326"/>
    <s v="Stores"/>
  </r>
  <r>
    <n v="3197"/>
    <s v="Veilleux"/>
    <s v="Timothy"/>
    <x v="3166"/>
    <x v="1"/>
    <x v="117"/>
    <x v="45"/>
    <x v="19"/>
    <x v="1"/>
    <x v="0"/>
    <x v="4"/>
    <n v="24.295996389999999"/>
    <x v="4"/>
    <x v="1"/>
    <x v="3166"/>
    <x v="1"/>
    <x v="0"/>
    <n v="0"/>
    <n v="0"/>
    <s v="Stores"/>
  </r>
  <r>
    <n v="3198"/>
    <s v="Sandoval"/>
    <s v="Andrew"/>
    <x v="3167"/>
    <x v="1"/>
    <x v="5"/>
    <x v="16"/>
    <x v="15"/>
    <x v="5"/>
    <x v="0"/>
    <x v="0"/>
    <n v="36.670044410000003"/>
    <x v="0"/>
    <x v="1"/>
    <x v="3167"/>
    <x v="1"/>
    <x v="0"/>
    <n v="0"/>
    <n v="0"/>
    <s v="Stores"/>
  </r>
  <r>
    <n v="3199"/>
    <s v="Check"/>
    <s v="Michael"/>
    <x v="3168"/>
    <x v="1"/>
    <x v="5"/>
    <x v="13"/>
    <x v="12"/>
    <x v="5"/>
    <x v="0"/>
    <x v="2"/>
    <n v="50.066733280000001"/>
    <x v="2"/>
    <x v="1"/>
    <x v="3168"/>
    <x v="1"/>
    <x v="3"/>
    <n v="164.8832204"/>
    <n v="6.8701341833333327"/>
    <s v="Stores"/>
  </r>
  <r>
    <n v="3200"/>
    <s v="Morton"/>
    <s v="Charles"/>
    <x v="3169"/>
    <x v="1"/>
    <x v="69"/>
    <x v="16"/>
    <x v="15"/>
    <x v="29"/>
    <x v="0"/>
    <x v="1"/>
    <n v="44.972551799999998"/>
    <x v="1"/>
    <x v="1"/>
    <x v="3169"/>
    <x v="1"/>
    <x v="2"/>
    <n v="49.152485540000001"/>
    <n v="2.0480202308333335"/>
    <s v="Stores"/>
  </r>
  <r>
    <n v="3201"/>
    <s v="Kilpatrick"/>
    <s v="Roxie"/>
    <x v="3170"/>
    <x v="0"/>
    <x v="11"/>
    <x v="16"/>
    <x v="15"/>
    <x v="1"/>
    <x v="0"/>
    <x v="1"/>
    <n v="43.42577661"/>
    <x v="1"/>
    <x v="1"/>
    <x v="3170"/>
    <x v="1"/>
    <x v="2"/>
    <n v="67.207966560000003"/>
    <n v="2.80033194"/>
    <s v="Stores"/>
  </r>
  <r>
    <n v="3202"/>
    <s v="Berke"/>
    <s v="Alexandra"/>
    <x v="3171"/>
    <x v="0"/>
    <x v="32"/>
    <x v="16"/>
    <x v="15"/>
    <x v="17"/>
    <x v="0"/>
    <x v="1"/>
    <n v="49.514793259999998"/>
    <x v="1"/>
    <x v="1"/>
    <x v="3171"/>
    <x v="1"/>
    <x v="2"/>
    <n v="71.991923180000001"/>
    <n v="2.9996634658333337"/>
    <s v="Stores"/>
  </r>
  <r>
    <n v="3203"/>
    <s v="Browning"/>
    <s v="Terrance"/>
    <x v="3172"/>
    <x v="1"/>
    <x v="5"/>
    <x v="16"/>
    <x v="15"/>
    <x v="5"/>
    <x v="0"/>
    <x v="1"/>
    <n v="45.34046515"/>
    <x v="1"/>
    <x v="1"/>
    <x v="3172"/>
    <x v="1"/>
    <x v="2"/>
    <n v="43.489239990000002"/>
    <n v="1.8120516662500001"/>
    <s v="Stores"/>
  </r>
  <r>
    <n v="3204"/>
    <s v="Nilsson"/>
    <s v="Dennis"/>
    <x v="3173"/>
    <x v="1"/>
    <x v="15"/>
    <x v="16"/>
    <x v="15"/>
    <x v="10"/>
    <x v="0"/>
    <x v="1"/>
    <n v="48.57802658"/>
    <x v="1"/>
    <x v="1"/>
    <x v="3173"/>
    <x v="1"/>
    <x v="4"/>
    <n v="136.3701859"/>
    <n v="5.6820910791666659"/>
    <s v="Stores"/>
  </r>
  <r>
    <n v="3205"/>
    <s v="Lora"/>
    <s v="Stephen"/>
    <x v="3174"/>
    <x v="1"/>
    <x v="4"/>
    <x v="16"/>
    <x v="15"/>
    <x v="4"/>
    <x v="0"/>
    <x v="0"/>
    <n v="36.518677259999997"/>
    <x v="0"/>
    <x v="1"/>
    <x v="3174"/>
    <x v="1"/>
    <x v="2"/>
    <n v="62.593856299999999"/>
    <n v="2.6080773458333333"/>
    <s v="Stores"/>
  </r>
  <r>
    <n v="3206"/>
    <s v="Tobias"/>
    <s v="Ronald"/>
    <x v="3175"/>
    <x v="1"/>
    <x v="166"/>
    <x v="45"/>
    <x v="19"/>
    <x v="7"/>
    <x v="0"/>
    <x v="1"/>
    <n v="48.893035259999998"/>
    <x v="1"/>
    <x v="1"/>
    <x v="3175"/>
    <x v="1"/>
    <x v="2"/>
    <n v="69.982557810000003"/>
    <n v="2.9159399087500004"/>
    <s v="Stores"/>
  </r>
  <r>
    <n v="3207"/>
    <s v="Lee"/>
    <s v="Jennette"/>
    <x v="3176"/>
    <x v="0"/>
    <x v="5"/>
    <x v="16"/>
    <x v="15"/>
    <x v="5"/>
    <x v="0"/>
    <x v="2"/>
    <n v="50.45954699"/>
    <x v="2"/>
    <x v="1"/>
    <x v="3176"/>
    <x v="1"/>
    <x v="1"/>
    <n v="87.414558830000004"/>
    <n v="3.6422732845833337"/>
    <s v="Stores"/>
  </r>
  <r>
    <n v="3208"/>
    <s v="Boutte"/>
    <s v="Abigail"/>
    <x v="3177"/>
    <x v="0"/>
    <x v="0"/>
    <x v="13"/>
    <x v="12"/>
    <x v="0"/>
    <x v="0"/>
    <x v="4"/>
    <n v="28.15824452"/>
    <x v="4"/>
    <x v="0"/>
    <x v="3177"/>
    <x v="0"/>
    <x v="0"/>
    <n v="0"/>
    <n v="0"/>
    <s v="Stores"/>
  </r>
  <r>
    <n v="3209"/>
    <s v="Kizer"/>
    <s v="Maria"/>
    <x v="3178"/>
    <x v="0"/>
    <x v="18"/>
    <x v="16"/>
    <x v="15"/>
    <x v="1"/>
    <x v="0"/>
    <x v="2"/>
    <n v="50.950511400000003"/>
    <x v="2"/>
    <x v="1"/>
    <x v="3178"/>
    <x v="1"/>
    <x v="1"/>
    <n v="80.471315899999993"/>
    <n v="3.3529714958333332"/>
    <s v="Stores"/>
  </r>
  <r>
    <n v="3210"/>
    <s v="Marrero"/>
    <s v="Donald"/>
    <x v="3179"/>
    <x v="1"/>
    <x v="12"/>
    <x v="16"/>
    <x v="15"/>
    <x v="9"/>
    <x v="0"/>
    <x v="1"/>
    <n v="46.44057694"/>
    <x v="1"/>
    <x v="1"/>
    <x v="3179"/>
    <x v="1"/>
    <x v="0"/>
    <n v="37.373555930000002"/>
    <n v="1.5572314970833334"/>
    <s v="Stores"/>
  </r>
  <r>
    <n v="3211"/>
    <s v="Alexander"/>
    <s v="Brant"/>
    <x v="3180"/>
    <x v="1"/>
    <x v="65"/>
    <x v="16"/>
    <x v="15"/>
    <x v="19"/>
    <x v="0"/>
    <x v="5"/>
    <n v="69.144729409999997"/>
    <x v="5"/>
    <x v="0"/>
    <x v="3180"/>
    <x v="0"/>
    <x v="4"/>
    <n v="139.53642239999999"/>
    <n v="5.8140175999999997"/>
    <s v="Stores"/>
  </r>
  <r>
    <n v="3212"/>
    <s v="Broussard"/>
    <s v="Maureen"/>
    <x v="3181"/>
    <x v="0"/>
    <x v="129"/>
    <x v="45"/>
    <x v="19"/>
    <x v="3"/>
    <x v="0"/>
    <x v="0"/>
    <n v="34.370318789999999"/>
    <x v="0"/>
    <x v="1"/>
    <x v="3181"/>
    <x v="1"/>
    <x v="0"/>
    <n v="7.9315248890000003"/>
    <n v="0.33048020370833331"/>
    <s v="Stores"/>
  </r>
  <r>
    <n v="3213"/>
    <s v="Blythe"/>
    <s v="Anthony"/>
    <x v="3182"/>
    <x v="1"/>
    <x v="63"/>
    <x v="16"/>
    <x v="15"/>
    <x v="29"/>
    <x v="0"/>
    <x v="0"/>
    <n v="39.320686389999999"/>
    <x v="0"/>
    <x v="1"/>
    <x v="3182"/>
    <x v="1"/>
    <x v="2"/>
    <n v="47.06970192"/>
    <n v="1.9612375799999999"/>
    <s v="Stores"/>
  </r>
  <r>
    <n v="3214"/>
    <s v="Tavares"/>
    <s v="Alvin"/>
    <x v="3183"/>
    <x v="1"/>
    <x v="3"/>
    <x v="45"/>
    <x v="19"/>
    <x v="3"/>
    <x v="0"/>
    <x v="2"/>
    <n v="57.546814419999997"/>
    <x v="2"/>
    <x v="1"/>
    <x v="3183"/>
    <x v="1"/>
    <x v="1"/>
    <n v="97.288277030000003"/>
    <n v="4.0536782095833335"/>
    <s v="Stores"/>
  </r>
  <r>
    <n v="3215"/>
    <s v="Schweitzer"/>
    <s v="Gertrude"/>
    <x v="3184"/>
    <x v="0"/>
    <x v="22"/>
    <x v="16"/>
    <x v="15"/>
    <x v="16"/>
    <x v="0"/>
    <x v="4"/>
    <n v="29.386610059999999"/>
    <x v="4"/>
    <x v="1"/>
    <x v="3184"/>
    <x v="1"/>
    <x v="0"/>
    <n v="0"/>
    <n v="0"/>
    <s v="Stores"/>
  </r>
  <r>
    <n v="3216"/>
    <s v="Lugo"/>
    <s v="Teri"/>
    <x v="3185"/>
    <x v="0"/>
    <x v="75"/>
    <x v="45"/>
    <x v="19"/>
    <x v="24"/>
    <x v="0"/>
    <x v="0"/>
    <n v="33.69560603"/>
    <x v="0"/>
    <x v="0"/>
    <x v="3185"/>
    <x v="0"/>
    <x v="0"/>
    <n v="15.107165090000001"/>
    <n v="0.62946521208333339"/>
    <s v="Stores"/>
  </r>
  <r>
    <n v="3217"/>
    <s v="Richardson"/>
    <s v="Dean"/>
    <x v="3186"/>
    <x v="1"/>
    <x v="1"/>
    <x v="45"/>
    <x v="19"/>
    <x v="1"/>
    <x v="0"/>
    <x v="1"/>
    <n v="46.02264306"/>
    <x v="1"/>
    <x v="0"/>
    <x v="3186"/>
    <x v="0"/>
    <x v="1"/>
    <n v="84.33090464"/>
    <n v="3.5137876933333332"/>
    <s v="Stores"/>
  </r>
  <r>
    <n v="3218"/>
    <s v="Hajek"/>
    <s v="Mike"/>
    <x v="3187"/>
    <x v="1"/>
    <x v="5"/>
    <x v="16"/>
    <x v="15"/>
    <x v="5"/>
    <x v="0"/>
    <x v="4"/>
    <n v="29.91538525"/>
    <x v="4"/>
    <x v="1"/>
    <x v="3187"/>
    <x v="1"/>
    <x v="0"/>
    <n v="3.1753166730000002"/>
    <n v="0.132304861375"/>
    <s v="Stores"/>
  </r>
  <r>
    <n v="3219"/>
    <s v="Hanna"/>
    <s v="Vicente"/>
    <x v="3188"/>
    <x v="1"/>
    <x v="36"/>
    <x v="45"/>
    <x v="19"/>
    <x v="22"/>
    <x v="0"/>
    <x v="4"/>
    <n v="23.863659080000001"/>
    <x v="4"/>
    <x v="1"/>
    <x v="3188"/>
    <x v="1"/>
    <x v="0"/>
    <n v="0"/>
    <n v="0"/>
    <s v="Stores"/>
  </r>
  <r>
    <n v="3220"/>
    <s v="Jones"/>
    <s v="Gay"/>
    <x v="3189"/>
    <x v="0"/>
    <x v="168"/>
    <x v="16"/>
    <x v="15"/>
    <x v="18"/>
    <x v="0"/>
    <x v="5"/>
    <n v="63.22740434"/>
    <x v="5"/>
    <x v="1"/>
    <x v="3189"/>
    <x v="1"/>
    <x v="3"/>
    <n v="165.32702180000001"/>
    <n v="6.8886259083333341"/>
    <s v="Stores"/>
  </r>
  <r>
    <n v="3221"/>
    <s v="Taylor"/>
    <s v="Mark"/>
    <x v="3190"/>
    <x v="1"/>
    <x v="97"/>
    <x v="45"/>
    <x v="19"/>
    <x v="19"/>
    <x v="0"/>
    <x v="0"/>
    <n v="38.762144069999998"/>
    <x v="0"/>
    <x v="1"/>
    <x v="3190"/>
    <x v="1"/>
    <x v="0"/>
    <n v="0"/>
    <n v="0"/>
    <s v="Stores"/>
  </r>
  <r>
    <n v="3222"/>
    <s v="Espinoza"/>
    <s v="Lacy"/>
    <x v="3191"/>
    <x v="1"/>
    <x v="3"/>
    <x v="45"/>
    <x v="19"/>
    <x v="3"/>
    <x v="0"/>
    <x v="1"/>
    <n v="45.943435049999998"/>
    <x v="1"/>
    <x v="1"/>
    <x v="3191"/>
    <x v="1"/>
    <x v="1"/>
    <n v="87.647241789999995"/>
    <n v="3.6519684079166668"/>
    <s v="Stores"/>
  </r>
  <r>
    <n v="3223"/>
    <s v="Weber"/>
    <s v="Joel"/>
    <x v="3192"/>
    <x v="1"/>
    <x v="2"/>
    <x v="16"/>
    <x v="15"/>
    <x v="2"/>
    <x v="0"/>
    <x v="2"/>
    <n v="53.16403923"/>
    <x v="2"/>
    <x v="1"/>
    <x v="3192"/>
    <x v="1"/>
    <x v="1"/>
    <n v="117.0801989"/>
    <n v="4.878341620833333"/>
    <s v="Stores"/>
  </r>
  <r>
    <n v="3224"/>
    <s v="Jack"/>
    <s v="Jayne"/>
    <x v="3193"/>
    <x v="0"/>
    <x v="4"/>
    <x v="16"/>
    <x v="15"/>
    <x v="4"/>
    <x v="0"/>
    <x v="1"/>
    <n v="40.865282409999999"/>
    <x v="1"/>
    <x v="1"/>
    <x v="3193"/>
    <x v="1"/>
    <x v="2"/>
    <n v="74.441153760000006"/>
    <n v="3.1017147399999998"/>
    <s v="Stores"/>
  </r>
  <r>
    <n v="3225"/>
    <s v="Caldwell"/>
    <s v="Dennis"/>
    <x v="3194"/>
    <x v="1"/>
    <x v="5"/>
    <x v="16"/>
    <x v="15"/>
    <x v="5"/>
    <x v="0"/>
    <x v="4"/>
    <n v="23.502073230000001"/>
    <x v="4"/>
    <x v="1"/>
    <x v="3194"/>
    <x v="1"/>
    <x v="0"/>
    <n v="11.065871530000001"/>
    <n v="0.46107798041666664"/>
    <s v="Stores"/>
  </r>
  <r>
    <n v="3226"/>
    <s v="Schuh"/>
    <s v="Willie"/>
    <x v="3195"/>
    <x v="0"/>
    <x v="214"/>
    <x v="16"/>
    <x v="15"/>
    <x v="3"/>
    <x v="0"/>
    <x v="4"/>
    <n v="24.182421529999999"/>
    <x v="4"/>
    <x v="0"/>
    <x v="3195"/>
    <x v="0"/>
    <x v="0"/>
    <n v="0"/>
    <n v="0"/>
    <s v="Stores"/>
  </r>
  <r>
    <n v="3227"/>
    <s v="Pierson"/>
    <s v="Andrew"/>
    <x v="3196"/>
    <x v="1"/>
    <x v="3"/>
    <x v="16"/>
    <x v="15"/>
    <x v="3"/>
    <x v="0"/>
    <x v="2"/>
    <n v="52.833143450000001"/>
    <x v="2"/>
    <x v="1"/>
    <x v="3196"/>
    <x v="1"/>
    <x v="2"/>
    <n v="73.744112229999999"/>
    <n v="3.0726713429166663"/>
    <s v="Stores"/>
  </r>
  <r>
    <n v="3228"/>
    <s v="Henderson"/>
    <s v="Joshua"/>
    <x v="3197"/>
    <x v="1"/>
    <x v="4"/>
    <x v="16"/>
    <x v="15"/>
    <x v="4"/>
    <x v="0"/>
    <x v="2"/>
    <n v="52.732645300000001"/>
    <x v="2"/>
    <x v="0"/>
    <x v="3197"/>
    <x v="0"/>
    <x v="1"/>
    <n v="104.26202379999999"/>
    <n v="4.3442509916666667"/>
    <s v="Stores"/>
  </r>
  <r>
    <n v="3229"/>
    <s v="Soules"/>
    <s v="James"/>
    <x v="3198"/>
    <x v="1"/>
    <x v="70"/>
    <x v="16"/>
    <x v="15"/>
    <x v="7"/>
    <x v="0"/>
    <x v="1"/>
    <n v="48.244068540000001"/>
    <x v="1"/>
    <x v="1"/>
    <x v="3198"/>
    <x v="1"/>
    <x v="2"/>
    <n v="47.094201439999999"/>
    <n v="1.9622583933333333"/>
    <s v="Stores"/>
  </r>
  <r>
    <n v="3230"/>
    <s v="Cotter"/>
    <s v="Maurice"/>
    <x v="3199"/>
    <x v="1"/>
    <x v="207"/>
    <x v="45"/>
    <x v="19"/>
    <x v="18"/>
    <x v="0"/>
    <x v="2"/>
    <n v="53.729312219999997"/>
    <x v="2"/>
    <x v="1"/>
    <x v="3199"/>
    <x v="1"/>
    <x v="1"/>
    <n v="115.62627689999999"/>
    <n v="4.8177615374999991"/>
    <s v="Stores"/>
  </r>
  <r>
    <n v="3231"/>
    <s v="Blanchard"/>
    <s v="Terry"/>
    <x v="3200"/>
    <x v="1"/>
    <x v="80"/>
    <x v="45"/>
    <x v="19"/>
    <x v="7"/>
    <x v="0"/>
    <x v="1"/>
    <n v="40.683791540000001"/>
    <x v="1"/>
    <x v="1"/>
    <x v="3200"/>
    <x v="1"/>
    <x v="0"/>
    <n v="13.874902580000001"/>
    <n v="0.57812094083333332"/>
    <s v="Stores"/>
  </r>
  <r>
    <n v="3232"/>
    <s v="Oliveras"/>
    <s v="Michael"/>
    <x v="3201"/>
    <x v="1"/>
    <x v="5"/>
    <x v="13"/>
    <x v="12"/>
    <x v="5"/>
    <x v="0"/>
    <x v="3"/>
    <n v="15.16106905"/>
    <x v="3"/>
    <x v="1"/>
    <x v="3201"/>
    <x v="1"/>
    <x v="0"/>
    <n v="0"/>
    <n v="0"/>
    <s v="Stores"/>
  </r>
  <r>
    <n v="3233"/>
    <s v="McCray"/>
    <s v="Beverly"/>
    <x v="3202"/>
    <x v="0"/>
    <x v="233"/>
    <x v="45"/>
    <x v="19"/>
    <x v="7"/>
    <x v="0"/>
    <x v="2"/>
    <n v="52.001368390000003"/>
    <x v="2"/>
    <x v="1"/>
    <x v="3202"/>
    <x v="1"/>
    <x v="1"/>
    <n v="103.7371902"/>
    <n v="4.3223829250000003"/>
    <s v="Stores"/>
  </r>
  <r>
    <n v="3234"/>
    <s v="Harvey"/>
    <s v="Carol"/>
    <x v="3203"/>
    <x v="0"/>
    <x v="30"/>
    <x v="16"/>
    <x v="15"/>
    <x v="20"/>
    <x v="0"/>
    <x v="5"/>
    <n v="65.808864909999997"/>
    <x v="5"/>
    <x v="1"/>
    <x v="3203"/>
    <x v="1"/>
    <x v="3"/>
    <n v="181.97123439999999"/>
    <n v="7.5821347666666661"/>
    <s v="Stores"/>
  </r>
  <r>
    <n v="3235"/>
    <s v="Thiede"/>
    <s v="Gabrielle"/>
    <x v="3204"/>
    <x v="0"/>
    <x v="4"/>
    <x v="16"/>
    <x v="15"/>
    <x v="4"/>
    <x v="0"/>
    <x v="4"/>
    <n v="27.77698105"/>
    <x v="4"/>
    <x v="1"/>
    <x v="3204"/>
    <x v="5"/>
    <x v="0"/>
    <n v="34.795751780000003"/>
    <n v="1.4498229908333335"/>
    <s v="Stores"/>
  </r>
  <r>
    <n v="3236"/>
    <s v="Carrero"/>
    <s v="Kristi"/>
    <x v="3205"/>
    <x v="0"/>
    <x v="191"/>
    <x v="16"/>
    <x v="15"/>
    <x v="20"/>
    <x v="0"/>
    <x v="5"/>
    <n v="67.129326239999997"/>
    <x v="5"/>
    <x v="0"/>
    <x v="3205"/>
    <x v="0"/>
    <x v="5"/>
    <n v="213.66459180000001"/>
    <n v="8.902691325000001"/>
    <s v="Stores"/>
  </r>
  <r>
    <n v="3237"/>
    <s v="Mitchell"/>
    <s v="Kimberly"/>
    <x v="3206"/>
    <x v="0"/>
    <x v="60"/>
    <x v="45"/>
    <x v="19"/>
    <x v="27"/>
    <x v="0"/>
    <x v="1"/>
    <n v="47.760763439999998"/>
    <x v="1"/>
    <x v="1"/>
    <x v="3206"/>
    <x v="1"/>
    <x v="2"/>
    <n v="72.113976070000007"/>
    <n v="3.0047490029166668"/>
    <s v="Stores"/>
  </r>
  <r>
    <n v="3238"/>
    <s v="Kittredge"/>
    <s v="Thomas"/>
    <x v="3207"/>
    <x v="1"/>
    <x v="36"/>
    <x v="45"/>
    <x v="19"/>
    <x v="22"/>
    <x v="0"/>
    <x v="2"/>
    <n v="52.248801280000002"/>
    <x v="2"/>
    <x v="1"/>
    <x v="3207"/>
    <x v="1"/>
    <x v="4"/>
    <n v="125.0896115"/>
    <n v="5.2120671458333332"/>
    <s v="Stores"/>
  </r>
  <r>
    <n v="3239"/>
    <s v="Watanabe"/>
    <s v="Shelia"/>
    <x v="3208"/>
    <x v="0"/>
    <x v="11"/>
    <x v="45"/>
    <x v="19"/>
    <x v="1"/>
    <x v="0"/>
    <x v="1"/>
    <n v="43.680843430000003"/>
    <x v="1"/>
    <x v="1"/>
    <x v="3208"/>
    <x v="1"/>
    <x v="4"/>
    <n v="129.32519300000001"/>
    <n v="5.3885497083333336"/>
    <s v="Stores"/>
  </r>
  <r>
    <n v="3240"/>
    <s v="Jones"/>
    <s v="Dia"/>
    <x v="3209"/>
    <x v="0"/>
    <x v="0"/>
    <x v="13"/>
    <x v="12"/>
    <x v="0"/>
    <x v="0"/>
    <x v="2"/>
    <n v="59.466214770000001"/>
    <x v="2"/>
    <x v="1"/>
    <x v="3209"/>
    <x v="1"/>
    <x v="4"/>
    <n v="138.82674080000001"/>
    <n v="5.7844475333333332"/>
    <s v="Stores"/>
  </r>
  <r>
    <n v="3241"/>
    <s v="Holliday"/>
    <s v="Emily"/>
    <x v="3210"/>
    <x v="0"/>
    <x v="96"/>
    <x v="16"/>
    <x v="15"/>
    <x v="31"/>
    <x v="0"/>
    <x v="0"/>
    <n v="34.760489460000002"/>
    <x v="0"/>
    <x v="1"/>
    <x v="3210"/>
    <x v="1"/>
    <x v="0"/>
    <n v="28.68228075"/>
    <n v="1.1950950312499999"/>
    <s v="Stores"/>
  </r>
  <r>
    <n v="3242"/>
    <s v="Parham"/>
    <s v="Sonja"/>
    <x v="3211"/>
    <x v="0"/>
    <x v="5"/>
    <x v="16"/>
    <x v="15"/>
    <x v="5"/>
    <x v="0"/>
    <x v="1"/>
    <n v="43.179645209999997"/>
    <x v="1"/>
    <x v="1"/>
    <x v="3211"/>
    <x v="1"/>
    <x v="2"/>
    <n v="60.409020910000002"/>
    <n v="2.5170425379166668"/>
    <s v="Stores"/>
  </r>
  <r>
    <n v="3243"/>
    <s v="Bridges"/>
    <s v="Robert"/>
    <x v="3212"/>
    <x v="1"/>
    <x v="123"/>
    <x v="16"/>
    <x v="15"/>
    <x v="10"/>
    <x v="0"/>
    <x v="1"/>
    <n v="40.27230351"/>
    <x v="1"/>
    <x v="1"/>
    <x v="3212"/>
    <x v="1"/>
    <x v="2"/>
    <n v="60.527693409999998"/>
    <n v="2.5219872254166669"/>
    <s v="Stores"/>
  </r>
  <r>
    <n v="3244"/>
    <s v="Dotson"/>
    <s v="Angelica"/>
    <x v="3213"/>
    <x v="0"/>
    <x v="5"/>
    <x v="16"/>
    <x v="15"/>
    <x v="5"/>
    <x v="0"/>
    <x v="1"/>
    <n v="43.099243620000003"/>
    <x v="1"/>
    <x v="1"/>
    <x v="3213"/>
    <x v="1"/>
    <x v="1"/>
    <n v="90.775321030000001"/>
    <n v="3.7823050429166667"/>
    <s v="Stores"/>
  </r>
  <r>
    <n v="3245"/>
    <s v="Lange"/>
    <s v="Michell"/>
    <x v="3214"/>
    <x v="0"/>
    <x v="69"/>
    <x v="16"/>
    <x v="15"/>
    <x v="29"/>
    <x v="0"/>
    <x v="1"/>
    <n v="44.567146889999997"/>
    <x v="1"/>
    <x v="0"/>
    <x v="3214"/>
    <x v="0"/>
    <x v="0"/>
    <n v="25.86187361"/>
    <n v="1.0775780670833333"/>
    <s v="Stores"/>
  </r>
  <r>
    <n v="3246"/>
    <s v="Ballou"/>
    <s v="Nancy"/>
    <x v="3215"/>
    <x v="0"/>
    <x v="41"/>
    <x v="43"/>
    <x v="6"/>
    <x v="23"/>
    <x v="0"/>
    <x v="0"/>
    <n v="31.878921290000001"/>
    <x v="0"/>
    <x v="1"/>
    <x v="3215"/>
    <x v="1"/>
    <x v="0"/>
    <n v="0"/>
    <n v="0"/>
    <s v="Stores"/>
  </r>
  <r>
    <n v="3247"/>
    <s v="Bondurant"/>
    <s v="Sandra"/>
    <x v="3216"/>
    <x v="0"/>
    <x v="3"/>
    <x v="45"/>
    <x v="19"/>
    <x v="3"/>
    <x v="0"/>
    <x v="3"/>
    <n v="17.44274686"/>
    <x v="3"/>
    <x v="1"/>
    <x v="3216"/>
    <x v="1"/>
    <x v="0"/>
    <n v="0"/>
    <n v="0"/>
    <s v="Stores"/>
  </r>
  <r>
    <n v="3248"/>
    <s v="Lindsay"/>
    <s v="Francesca"/>
    <x v="3217"/>
    <x v="0"/>
    <x v="5"/>
    <x v="13"/>
    <x v="12"/>
    <x v="5"/>
    <x v="0"/>
    <x v="0"/>
    <n v="37.852548679999998"/>
    <x v="0"/>
    <x v="1"/>
    <x v="3217"/>
    <x v="1"/>
    <x v="0"/>
    <n v="21.504205540000001"/>
    <n v="0.89600856416666674"/>
    <s v="Stores"/>
  </r>
  <r>
    <n v="3249"/>
    <s v="Rosenzweig"/>
    <s v="Joan"/>
    <x v="3218"/>
    <x v="0"/>
    <x v="80"/>
    <x v="16"/>
    <x v="15"/>
    <x v="7"/>
    <x v="0"/>
    <x v="1"/>
    <n v="47.790675919999998"/>
    <x v="1"/>
    <x v="1"/>
    <x v="3218"/>
    <x v="1"/>
    <x v="2"/>
    <n v="79.474680230000004"/>
    <n v="3.3114450095833337"/>
    <s v="Stores"/>
  </r>
  <r>
    <n v="3250"/>
    <s v="Gosney"/>
    <s v="Eugene"/>
    <x v="3219"/>
    <x v="1"/>
    <x v="15"/>
    <x v="16"/>
    <x v="15"/>
    <x v="10"/>
    <x v="0"/>
    <x v="1"/>
    <n v="49.977184899999997"/>
    <x v="1"/>
    <x v="1"/>
    <x v="3219"/>
    <x v="1"/>
    <x v="2"/>
    <n v="65.018972899999994"/>
    <n v="2.7091238708333329"/>
    <s v="Stores"/>
  </r>
  <r>
    <n v="3251"/>
    <s v="Lundeen"/>
    <s v="Julia"/>
    <x v="3220"/>
    <x v="0"/>
    <x v="8"/>
    <x v="45"/>
    <x v="19"/>
    <x v="8"/>
    <x v="0"/>
    <x v="0"/>
    <n v="34.1267256"/>
    <x v="0"/>
    <x v="1"/>
    <x v="3220"/>
    <x v="1"/>
    <x v="0"/>
    <n v="13.442370110000001"/>
    <n v="0.56009875458333336"/>
    <s v="Stores"/>
  </r>
  <r>
    <n v="3252"/>
    <s v="Berry"/>
    <s v="Jeanne"/>
    <x v="3221"/>
    <x v="0"/>
    <x v="30"/>
    <x v="16"/>
    <x v="15"/>
    <x v="20"/>
    <x v="0"/>
    <x v="0"/>
    <n v="38.080239970000001"/>
    <x v="0"/>
    <x v="0"/>
    <x v="3221"/>
    <x v="0"/>
    <x v="0"/>
    <n v="17.250037110000001"/>
    <n v="0.71875154625000004"/>
    <s v="Stores"/>
  </r>
  <r>
    <n v="3253"/>
    <s v="Allen"/>
    <s v="Kristen"/>
    <x v="3222"/>
    <x v="0"/>
    <x v="0"/>
    <x v="13"/>
    <x v="12"/>
    <x v="0"/>
    <x v="0"/>
    <x v="4"/>
    <n v="21.814671870000002"/>
    <x v="4"/>
    <x v="1"/>
    <x v="3222"/>
    <x v="1"/>
    <x v="0"/>
    <n v="0"/>
    <n v="0"/>
    <s v="Stores"/>
  </r>
  <r>
    <n v="3254"/>
    <s v="Kee"/>
    <s v="Helen"/>
    <x v="3223"/>
    <x v="0"/>
    <x v="80"/>
    <x v="16"/>
    <x v="15"/>
    <x v="7"/>
    <x v="0"/>
    <x v="1"/>
    <n v="47.203083059999997"/>
    <x v="1"/>
    <x v="1"/>
    <x v="3223"/>
    <x v="1"/>
    <x v="1"/>
    <n v="95.756703439999995"/>
    <n v="3.9898626433333333"/>
    <s v="Stores"/>
  </r>
  <r>
    <n v="3255"/>
    <s v="Malave"/>
    <s v="Carla"/>
    <x v="3224"/>
    <x v="0"/>
    <x v="169"/>
    <x v="16"/>
    <x v="15"/>
    <x v="20"/>
    <x v="0"/>
    <x v="4"/>
    <n v="28.30889543"/>
    <x v="4"/>
    <x v="1"/>
    <x v="3224"/>
    <x v="1"/>
    <x v="0"/>
    <n v="0"/>
    <n v="0"/>
    <s v="Stores"/>
  </r>
  <r>
    <n v="3256"/>
    <s v="Stovall"/>
    <s v="Sarah"/>
    <x v="3225"/>
    <x v="0"/>
    <x v="5"/>
    <x v="16"/>
    <x v="15"/>
    <x v="5"/>
    <x v="0"/>
    <x v="1"/>
    <n v="47.395775909999998"/>
    <x v="1"/>
    <x v="1"/>
    <x v="3225"/>
    <x v="1"/>
    <x v="4"/>
    <n v="132.016278"/>
    <n v="5.50067825"/>
    <s v="Stores"/>
  </r>
  <r>
    <n v="3257"/>
    <s v="Mahoney"/>
    <s v="Lillian"/>
    <x v="3226"/>
    <x v="0"/>
    <x v="3"/>
    <x v="45"/>
    <x v="19"/>
    <x v="3"/>
    <x v="0"/>
    <x v="1"/>
    <n v="41.542260710000001"/>
    <x v="1"/>
    <x v="1"/>
    <x v="3226"/>
    <x v="1"/>
    <x v="0"/>
    <n v="28.766263479999999"/>
    <n v="1.1985943116666666"/>
    <s v="Stores"/>
  </r>
  <r>
    <n v="3258"/>
    <s v="Johnson"/>
    <s v="Robert"/>
    <x v="3227"/>
    <x v="1"/>
    <x v="5"/>
    <x v="16"/>
    <x v="15"/>
    <x v="5"/>
    <x v="0"/>
    <x v="1"/>
    <n v="49.383091299999997"/>
    <x v="1"/>
    <x v="1"/>
    <x v="3227"/>
    <x v="5"/>
    <x v="0"/>
    <n v="29.302079639999999"/>
    <n v="1.2209199849999999"/>
    <s v="Stores"/>
  </r>
  <r>
    <n v="3259"/>
    <s v="Robison"/>
    <s v="Louise"/>
    <x v="3228"/>
    <x v="0"/>
    <x v="20"/>
    <x v="16"/>
    <x v="15"/>
    <x v="14"/>
    <x v="0"/>
    <x v="1"/>
    <n v="43.480252460000003"/>
    <x v="1"/>
    <x v="1"/>
    <x v="3228"/>
    <x v="1"/>
    <x v="2"/>
    <n v="63.589047370000003"/>
    <n v="2.6495436404166668"/>
    <s v="Stores"/>
  </r>
  <r>
    <n v="3260"/>
    <s v="Varghese"/>
    <s v="Mary"/>
    <x v="3229"/>
    <x v="0"/>
    <x v="3"/>
    <x v="45"/>
    <x v="19"/>
    <x v="3"/>
    <x v="0"/>
    <x v="1"/>
    <n v="46.885035729999998"/>
    <x v="1"/>
    <x v="1"/>
    <x v="3229"/>
    <x v="1"/>
    <x v="2"/>
    <n v="66.079177650000005"/>
    <n v="2.7532990687500005"/>
    <s v="Stores"/>
  </r>
  <r>
    <n v="3261"/>
    <s v="Hinkel"/>
    <s v="William"/>
    <x v="3230"/>
    <x v="1"/>
    <x v="174"/>
    <x v="16"/>
    <x v="15"/>
    <x v="37"/>
    <x v="0"/>
    <x v="0"/>
    <n v="34.946470140000002"/>
    <x v="0"/>
    <x v="1"/>
    <x v="3230"/>
    <x v="1"/>
    <x v="0"/>
    <n v="20.12600806"/>
    <n v="0.83858366916666671"/>
    <s v="Stores"/>
  </r>
  <r>
    <n v="3262"/>
    <s v="Horne"/>
    <s v="Julie"/>
    <x v="3231"/>
    <x v="0"/>
    <x v="11"/>
    <x v="16"/>
    <x v="15"/>
    <x v="1"/>
    <x v="0"/>
    <x v="4"/>
    <n v="28.839610140000001"/>
    <x v="4"/>
    <x v="1"/>
    <x v="3231"/>
    <x v="1"/>
    <x v="0"/>
    <n v="24.841293660000002"/>
    <n v="1.0350539025000001"/>
    <s v="Stores"/>
  </r>
  <r>
    <n v="3263"/>
    <s v="Sullivan"/>
    <s v="Barbara"/>
    <x v="3232"/>
    <x v="0"/>
    <x v="0"/>
    <x v="13"/>
    <x v="12"/>
    <x v="0"/>
    <x v="0"/>
    <x v="1"/>
    <n v="41.714725770000001"/>
    <x v="1"/>
    <x v="1"/>
    <x v="3232"/>
    <x v="1"/>
    <x v="0"/>
    <n v="38.881568600000001"/>
    <n v="1.6200653583333335"/>
    <s v="Stores"/>
  </r>
  <r>
    <n v="3264"/>
    <s v="Cole"/>
    <s v="Dorothy"/>
    <x v="3233"/>
    <x v="0"/>
    <x v="3"/>
    <x v="45"/>
    <x v="19"/>
    <x v="3"/>
    <x v="0"/>
    <x v="0"/>
    <n v="31.652929459999999"/>
    <x v="0"/>
    <x v="1"/>
    <x v="3233"/>
    <x v="1"/>
    <x v="0"/>
    <n v="9.1055288789999995"/>
    <n v="0.37939703662500002"/>
    <s v="Stores"/>
  </r>
  <r>
    <n v="3265"/>
    <s v="Plummer"/>
    <s v="Wilton"/>
    <x v="3234"/>
    <x v="1"/>
    <x v="5"/>
    <x v="16"/>
    <x v="15"/>
    <x v="5"/>
    <x v="0"/>
    <x v="4"/>
    <n v="25.726636580000001"/>
    <x v="4"/>
    <x v="0"/>
    <x v="3234"/>
    <x v="0"/>
    <x v="0"/>
    <n v="0"/>
    <n v="0"/>
    <s v="Stores"/>
  </r>
  <r>
    <n v="3266"/>
    <s v="Markle"/>
    <s v="Gerald"/>
    <x v="3235"/>
    <x v="1"/>
    <x v="235"/>
    <x v="16"/>
    <x v="15"/>
    <x v="7"/>
    <x v="0"/>
    <x v="2"/>
    <n v="53.339230700000002"/>
    <x v="2"/>
    <x v="1"/>
    <x v="3235"/>
    <x v="1"/>
    <x v="4"/>
    <n v="145.89235980000001"/>
    <n v="6.0788483250000001"/>
    <s v="Stores"/>
  </r>
  <r>
    <n v="3267"/>
    <s v="Windham"/>
    <s v="Charles"/>
    <x v="3236"/>
    <x v="1"/>
    <x v="5"/>
    <x v="16"/>
    <x v="15"/>
    <x v="5"/>
    <x v="0"/>
    <x v="1"/>
    <n v="43.89635303"/>
    <x v="1"/>
    <x v="1"/>
    <x v="3236"/>
    <x v="1"/>
    <x v="1"/>
    <n v="93.699014899999995"/>
    <n v="3.9041256208333328"/>
    <s v="Stores"/>
  </r>
  <r>
    <n v="3268"/>
    <s v="Blakely"/>
    <s v="Karen"/>
    <x v="3237"/>
    <x v="0"/>
    <x v="5"/>
    <x v="13"/>
    <x v="12"/>
    <x v="5"/>
    <x v="0"/>
    <x v="1"/>
    <n v="43.347146860000002"/>
    <x v="1"/>
    <x v="1"/>
    <x v="3237"/>
    <x v="1"/>
    <x v="1"/>
    <n v="111.42050089999999"/>
    <n v="4.6425208708333328"/>
    <s v="Stores"/>
  </r>
  <r>
    <n v="3269"/>
    <s v="Lowry"/>
    <s v="Tasha"/>
    <x v="3238"/>
    <x v="0"/>
    <x v="5"/>
    <x v="16"/>
    <x v="15"/>
    <x v="5"/>
    <x v="0"/>
    <x v="1"/>
    <n v="41.822445590000001"/>
    <x v="1"/>
    <x v="1"/>
    <x v="3238"/>
    <x v="1"/>
    <x v="1"/>
    <n v="88.107218489999994"/>
    <n v="3.6711341037499996"/>
    <s v="Stores"/>
  </r>
  <r>
    <n v="3270"/>
    <s v="Wolf"/>
    <s v="Gloria"/>
    <x v="3239"/>
    <x v="0"/>
    <x v="5"/>
    <x v="13"/>
    <x v="12"/>
    <x v="5"/>
    <x v="0"/>
    <x v="0"/>
    <n v="38.513723769999999"/>
    <x v="0"/>
    <x v="0"/>
    <x v="3239"/>
    <x v="0"/>
    <x v="2"/>
    <n v="76.11894728"/>
    <n v="3.1716228033333329"/>
    <s v="Stores"/>
  </r>
  <r>
    <n v="3271"/>
    <s v="Lewis"/>
    <s v="Nicholas"/>
    <x v="3240"/>
    <x v="1"/>
    <x v="22"/>
    <x v="16"/>
    <x v="15"/>
    <x v="16"/>
    <x v="0"/>
    <x v="5"/>
    <n v="63.827478130000003"/>
    <x v="5"/>
    <x v="1"/>
    <x v="3240"/>
    <x v="1"/>
    <x v="4"/>
    <n v="149.70136890000001"/>
    <n v="6.2375570375000002"/>
    <s v="Stores"/>
  </r>
  <r>
    <n v="3272"/>
    <s v="Leonard"/>
    <s v="Debbie"/>
    <x v="3241"/>
    <x v="0"/>
    <x v="5"/>
    <x v="13"/>
    <x v="12"/>
    <x v="5"/>
    <x v="0"/>
    <x v="4"/>
    <n v="22.51699618"/>
    <x v="4"/>
    <x v="1"/>
    <x v="3241"/>
    <x v="1"/>
    <x v="0"/>
    <n v="0"/>
    <n v="0"/>
    <s v="Stores"/>
  </r>
  <r>
    <n v="3273"/>
    <s v="Gill"/>
    <s v="Susan"/>
    <x v="3242"/>
    <x v="0"/>
    <x v="5"/>
    <x v="13"/>
    <x v="12"/>
    <x v="5"/>
    <x v="0"/>
    <x v="0"/>
    <n v="37.077267519999999"/>
    <x v="0"/>
    <x v="1"/>
    <x v="3242"/>
    <x v="1"/>
    <x v="0"/>
    <n v="7.4341210489999998"/>
    <n v="0.30975504370833334"/>
    <s v="Stores"/>
  </r>
  <r>
    <n v="3274"/>
    <s v="Monico"/>
    <s v="Mary"/>
    <x v="3243"/>
    <x v="0"/>
    <x v="10"/>
    <x v="16"/>
    <x v="15"/>
    <x v="6"/>
    <x v="0"/>
    <x v="0"/>
    <n v="30.754534759999999"/>
    <x v="0"/>
    <x v="1"/>
    <x v="3243"/>
    <x v="1"/>
    <x v="0"/>
    <n v="10.92891938"/>
    <n v="0.45537164083333337"/>
    <s v="Stores"/>
  </r>
  <r>
    <n v="3275"/>
    <s v="Allen"/>
    <s v="Brent"/>
    <x v="3244"/>
    <x v="1"/>
    <x v="3"/>
    <x v="45"/>
    <x v="19"/>
    <x v="3"/>
    <x v="0"/>
    <x v="2"/>
    <n v="51.367380019999999"/>
    <x v="2"/>
    <x v="0"/>
    <x v="3244"/>
    <x v="0"/>
    <x v="1"/>
    <n v="92.081158389999999"/>
    <n v="3.8367149329166668"/>
    <s v="Stores"/>
  </r>
  <r>
    <n v="3276"/>
    <s v="Adams"/>
    <s v="Allegra"/>
    <x v="3245"/>
    <x v="0"/>
    <x v="11"/>
    <x v="45"/>
    <x v="19"/>
    <x v="1"/>
    <x v="0"/>
    <x v="2"/>
    <n v="53.015899580000003"/>
    <x v="2"/>
    <x v="1"/>
    <x v="3245"/>
    <x v="1"/>
    <x v="3"/>
    <n v="174.0971093"/>
    <n v="7.2540462208333336"/>
    <s v="Stores"/>
  </r>
  <r>
    <n v="3277"/>
    <s v="Maxwell"/>
    <s v="Gabrielle"/>
    <x v="3246"/>
    <x v="0"/>
    <x v="22"/>
    <x v="16"/>
    <x v="15"/>
    <x v="16"/>
    <x v="0"/>
    <x v="1"/>
    <n v="44.50909686"/>
    <x v="1"/>
    <x v="1"/>
    <x v="3246"/>
    <x v="1"/>
    <x v="2"/>
    <n v="57.988286909999999"/>
    <n v="2.4161786212499998"/>
    <s v="Stores"/>
  </r>
  <r>
    <n v="3278"/>
    <s v="Terry"/>
    <s v="Harry"/>
    <x v="3247"/>
    <x v="1"/>
    <x v="5"/>
    <x v="16"/>
    <x v="15"/>
    <x v="5"/>
    <x v="0"/>
    <x v="1"/>
    <n v="43.970668179999997"/>
    <x v="1"/>
    <x v="1"/>
    <x v="3247"/>
    <x v="1"/>
    <x v="1"/>
    <n v="96.047216019999993"/>
    <n v="4.0019673341666664"/>
    <s v="Stores"/>
  </r>
  <r>
    <n v="3279"/>
    <s v="Lawson"/>
    <s v="Alfred"/>
    <x v="3248"/>
    <x v="1"/>
    <x v="32"/>
    <x v="45"/>
    <x v="19"/>
    <x v="17"/>
    <x v="0"/>
    <x v="1"/>
    <n v="45.599193169999999"/>
    <x v="1"/>
    <x v="1"/>
    <x v="3248"/>
    <x v="1"/>
    <x v="2"/>
    <n v="40.829301909999998"/>
    <n v="1.7012209129166664"/>
    <s v="Stores"/>
  </r>
  <r>
    <n v="3280"/>
    <s v="Laine"/>
    <s v="George"/>
    <x v="3249"/>
    <x v="1"/>
    <x v="27"/>
    <x v="45"/>
    <x v="19"/>
    <x v="19"/>
    <x v="0"/>
    <x v="1"/>
    <n v="49.997536830000001"/>
    <x v="1"/>
    <x v="1"/>
    <x v="3249"/>
    <x v="1"/>
    <x v="2"/>
    <n v="55.920419099999997"/>
    <n v="2.3300174624999999"/>
    <s v="Stores"/>
  </r>
  <r>
    <n v="3281"/>
    <s v="Olsen"/>
    <s v="Matthew"/>
    <x v="3250"/>
    <x v="1"/>
    <x v="17"/>
    <x v="16"/>
    <x v="15"/>
    <x v="13"/>
    <x v="0"/>
    <x v="4"/>
    <n v="29.408442650000001"/>
    <x v="4"/>
    <x v="1"/>
    <x v="3250"/>
    <x v="1"/>
    <x v="0"/>
    <n v="5.5901212620000003"/>
    <n v="0.23292171925000002"/>
    <s v="Stores"/>
  </r>
  <r>
    <n v="3282"/>
    <s v="Davis"/>
    <s v="Virginia"/>
    <x v="3251"/>
    <x v="0"/>
    <x v="175"/>
    <x v="16"/>
    <x v="15"/>
    <x v="10"/>
    <x v="0"/>
    <x v="0"/>
    <n v="38.88604067"/>
    <x v="0"/>
    <x v="1"/>
    <x v="3251"/>
    <x v="1"/>
    <x v="2"/>
    <n v="61.413818319999997"/>
    <n v="2.5589090966666665"/>
    <s v="Stores"/>
  </r>
  <r>
    <n v="3283"/>
    <s v="Chan"/>
    <s v="Harold"/>
    <x v="3252"/>
    <x v="1"/>
    <x v="86"/>
    <x v="16"/>
    <x v="15"/>
    <x v="3"/>
    <x v="0"/>
    <x v="1"/>
    <n v="42.13647744"/>
    <x v="1"/>
    <x v="1"/>
    <x v="3252"/>
    <x v="1"/>
    <x v="0"/>
    <n v="16.169559849999999"/>
    <n v="0.67373166041666666"/>
    <s v="Stores"/>
  </r>
  <r>
    <n v="3284"/>
    <s v="Stewart"/>
    <s v="Rita"/>
    <x v="3253"/>
    <x v="0"/>
    <x v="3"/>
    <x v="0"/>
    <x v="0"/>
    <x v="3"/>
    <x v="0"/>
    <x v="1"/>
    <n v="49.119783239999997"/>
    <x v="1"/>
    <x v="0"/>
    <x v="3253"/>
    <x v="0"/>
    <x v="1"/>
    <n v="113.3520427"/>
    <n v="4.7230017791666672"/>
    <s v="Stores"/>
  </r>
  <r>
    <n v="3285"/>
    <s v="Decastro"/>
    <s v="Natasha"/>
    <x v="3254"/>
    <x v="0"/>
    <x v="52"/>
    <x v="16"/>
    <x v="15"/>
    <x v="11"/>
    <x v="0"/>
    <x v="0"/>
    <n v="31.120181809999998"/>
    <x v="0"/>
    <x v="1"/>
    <x v="3254"/>
    <x v="1"/>
    <x v="0"/>
    <n v="2.85694369"/>
    <n v="0.11903932041666668"/>
    <s v="Stores"/>
  </r>
  <r>
    <n v="3286"/>
    <s v="Richardson"/>
    <s v="Kirstie"/>
    <x v="3255"/>
    <x v="0"/>
    <x v="27"/>
    <x v="45"/>
    <x v="19"/>
    <x v="19"/>
    <x v="0"/>
    <x v="0"/>
    <n v="38.120819830000002"/>
    <x v="0"/>
    <x v="1"/>
    <x v="3255"/>
    <x v="1"/>
    <x v="0"/>
    <n v="9.3190258099999994"/>
    <n v="0.38829274208333331"/>
    <s v="Stores"/>
  </r>
  <r>
    <n v="3287"/>
    <s v="Barker"/>
    <s v="Kelly"/>
    <x v="3256"/>
    <x v="1"/>
    <x v="5"/>
    <x v="16"/>
    <x v="15"/>
    <x v="5"/>
    <x v="0"/>
    <x v="1"/>
    <n v="49.322836610000003"/>
    <x v="1"/>
    <x v="1"/>
    <x v="3256"/>
    <x v="1"/>
    <x v="1"/>
    <n v="80.025994780000005"/>
    <n v="3.334416449166667"/>
    <s v="Stores"/>
  </r>
  <r>
    <n v="3288"/>
    <s v="Spillman"/>
    <s v="David"/>
    <x v="3257"/>
    <x v="1"/>
    <x v="4"/>
    <x v="16"/>
    <x v="15"/>
    <x v="4"/>
    <x v="0"/>
    <x v="0"/>
    <n v="35.111068080000003"/>
    <x v="0"/>
    <x v="1"/>
    <x v="3257"/>
    <x v="1"/>
    <x v="0"/>
    <n v="35.472074489999997"/>
    <n v="1.4780031037499999"/>
    <s v="Stores"/>
  </r>
  <r>
    <n v="3289"/>
    <s v="Rodriguez"/>
    <s v="Margaret"/>
    <x v="3258"/>
    <x v="0"/>
    <x v="5"/>
    <x v="16"/>
    <x v="15"/>
    <x v="5"/>
    <x v="0"/>
    <x v="1"/>
    <n v="48.153309010000001"/>
    <x v="1"/>
    <x v="0"/>
    <x v="3258"/>
    <x v="0"/>
    <x v="1"/>
    <n v="117.70624189999999"/>
    <n v="4.9044267458333328"/>
    <s v="Stores"/>
  </r>
  <r>
    <n v="3290"/>
    <s v="Gardner"/>
    <s v="David"/>
    <x v="3259"/>
    <x v="1"/>
    <x v="26"/>
    <x v="16"/>
    <x v="15"/>
    <x v="1"/>
    <x v="0"/>
    <x v="0"/>
    <n v="38.867885399999999"/>
    <x v="0"/>
    <x v="1"/>
    <x v="3259"/>
    <x v="1"/>
    <x v="2"/>
    <n v="46.510335050000002"/>
    <n v="1.9379306270833334"/>
    <s v="Stores"/>
  </r>
  <r>
    <n v="3291"/>
    <s v="Loftis"/>
    <s v="Jeramy"/>
    <x v="3260"/>
    <x v="1"/>
    <x v="49"/>
    <x v="45"/>
    <x v="19"/>
    <x v="12"/>
    <x v="0"/>
    <x v="1"/>
    <n v="43.695235259999997"/>
    <x v="1"/>
    <x v="1"/>
    <x v="3260"/>
    <x v="1"/>
    <x v="1"/>
    <n v="84.854917959999995"/>
    <n v="3.5356215816666663"/>
    <s v="Stores"/>
  </r>
  <r>
    <n v="3292"/>
    <s v="Walden"/>
    <s v="Virginia"/>
    <x v="3261"/>
    <x v="0"/>
    <x v="5"/>
    <x v="16"/>
    <x v="15"/>
    <x v="5"/>
    <x v="0"/>
    <x v="1"/>
    <n v="43.737358399999998"/>
    <x v="1"/>
    <x v="1"/>
    <x v="3261"/>
    <x v="1"/>
    <x v="1"/>
    <n v="87.276203960000004"/>
    <n v="3.6365084983333333"/>
    <s v="Stores"/>
  </r>
  <r>
    <n v="3293"/>
    <s v="Crew"/>
    <s v="Christopher"/>
    <x v="3262"/>
    <x v="1"/>
    <x v="58"/>
    <x v="45"/>
    <x v="19"/>
    <x v="18"/>
    <x v="0"/>
    <x v="0"/>
    <n v="37.936180589999999"/>
    <x v="0"/>
    <x v="1"/>
    <x v="3262"/>
    <x v="1"/>
    <x v="0"/>
    <n v="25.11988169"/>
    <n v="1.0466617370833333"/>
    <s v="Stores"/>
  </r>
  <r>
    <n v="3294"/>
    <s v="Carroll"/>
    <s v="Kizzy"/>
    <x v="3263"/>
    <x v="0"/>
    <x v="62"/>
    <x v="45"/>
    <x v="19"/>
    <x v="10"/>
    <x v="0"/>
    <x v="2"/>
    <n v="54.375095340000001"/>
    <x v="2"/>
    <x v="0"/>
    <x v="3263"/>
    <x v="0"/>
    <x v="4"/>
    <n v="133.35935799999999"/>
    <n v="5.5566399166666658"/>
    <s v="Stores"/>
  </r>
  <r>
    <n v="3295"/>
    <s v="Puckett"/>
    <s v="Jane"/>
    <x v="3264"/>
    <x v="0"/>
    <x v="5"/>
    <x v="16"/>
    <x v="15"/>
    <x v="5"/>
    <x v="0"/>
    <x v="3"/>
    <n v="17.476930320000001"/>
    <x v="3"/>
    <x v="0"/>
    <x v="3264"/>
    <x v="0"/>
    <x v="0"/>
    <n v="0"/>
    <n v="0"/>
    <s v="Stores"/>
  </r>
  <r>
    <n v="3296"/>
    <s v="Gray"/>
    <s v="Gail"/>
    <x v="3265"/>
    <x v="0"/>
    <x v="78"/>
    <x v="16"/>
    <x v="15"/>
    <x v="19"/>
    <x v="0"/>
    <x v="0"/>
    <n v="39.88783368"/>
    <x v="0"/>
    <x v="1"/>
    <x v="3265"/>
    <x v="1"/>
    <x v="1"/>
    <n v="84.886781260000006"/>
    <n v="3.5369492191666669"/>
    <s v="Stores"/>
  </r>
  <r>
    <n v="3297"/>
    <s v="Tucker"/>
    <s v="Daniel"/>
    <x v="3266"/>
    <x v="1"/>
    <x v="3"/>
    <x v="0"/>
    <x v="0"/>
    <x v="3"/>
    <x v="0"/>
    <x v="0"/>
    <n v="33.18945634"/>
    <x v="0"/>
    <x v="1"/>
    <x v="3266"/>
    <x v="1"/>
    <x v="0"/>
    <n v="14.96438339"/>
    <n v="0.62351597458333341"/>
    <s v="Stores"/>
  </r>
  <r>
    <n v="3298"/>
    <s v="Morin"/>
    <s v="Eric"/>
    <x v="3267"/>
    <x v="1"/>
    <x v="5"/>
    <x v="16"/>
    <x v="15"/>
    <x v="5"/>
    <x v="0"/>
    <x v="0"/>
    <n v="35.250393330000001"/>
    <x v="0"/>
    <x v="1"/>
    <x v="3267"/>
    <x v="1"/>
    <x v="0"/>
    <n v="24.830061990000001"/>
    <n v="1.0345859162500002"/>
    <s v="Stores"/>
  </r>
  <r>
    <n v="3299"/>
    <s v="Cook"/>
    <s v="Carey"/>
    <x v="3268"/>
    <x v="0"/>
    <x v="30"/>
    <x v="16"/>
    <x v="15"/>
    <x v="20"/>
    <x v="0"/>
    <x v="0"/>
    <n v="37.519456589999997"/>
    <x v="0"/>
    <x v="1"/>
    <x v="3268"/>
    <x v="1"/>
    <x v="1"/>
    <n v="105.7208237"/>
    <n v="4.4050343208333338"/>
    <s v="Stores"/>
  </r>
  <r>
    <n v="3300"/>
    <s v="Stanley"/>
    <s v="Carlos"/>
    <x v="3269"/>
    <x v="1"/>
    <x v="218"/>
    <x v="45"/>
    <x v="19"/>
    <x v="19"/>
    <x v="0"/>
    <x v="1"/>
    <n v="43.103037780000001"/>
    <x v="1"/>
    <x v="1"/>
    <x v="3269"/>
    <x v="1"/>
    <x v="2"/>
    <n v="72.151915799999998"/>
    <n v="3.0063298249999999"/>
    <s v="Stores"/>
  </r>
  <r>
    <n v="3301"/>
    <s v="Cruz"/>
    <s v="Carl"/>
    <x v="3270"/>
    <x v="1"/>
    <x v="30"/>
    <x v="16"/>
    <x v="15"/>
    <x v="20"/>
    <x v="0"/>
    <x v="0"/>
    <n v="33.871288489999998"/>
    <x v="0"/>
    <x v="0"/>
    <x v="3270"/>
    <x v="0"/>
    <x v="0"/>
    <n v="0"/>
    <n v="0"/>
    <s v="Stores"/>
  </r>
  <r>
    <n v="3302"/>
    <s v="McGraw"/>
    <s v="Adam"/>
    <x v="3271"/>
    <x v="1"/>
    <x v="0"/>
    <x v="13"/>
    <x v="12"/>
    <x v="0"/>
    <x v="0"/>
    <x v="2"/>
    <n v="53.205356250000001"/>
    <x v="2"/>
    <x v="1"/>
    <x v="3271"/>
    <x v="1"/>
    <x v="1"/>
    <n v="93.833091780000004"/>
    <n v="3.9097121575000005"/>
    <s v="Stores"/>
  </r>
  <r>
    <n v="3303"/>
    <s v="Navarra"/>
    <s v="Stephanie"/>
    <x v="3272"/>
    <x v="0"/>
    <x v="58"/>
    <x v="45"/>
    <x v="19"/>
    <x v="18"/>
    <x v="0"/>
    <x v="4"/>
    <n v="26.866540619999999"/>
    <x v="4"/>
    <x v="0"/>
    <x v="3272"/>
    <x v="0"/>
    <x v="0"/>
    <n v="0"/>
    <n v="0"/>
    <s v="Stores"/>
  </r>
  <r>
    <n v="3304"/>
    <s v="Grant"/>
    <s v="Leonel"/>
    <x v="3273"/>
    <x v="1"/>
    <x v="90"/>
    <x v="16"/>
    <x v="15"/>
    <x v="11"/>
    <x v="0"/>
    <x v="1"/>
    <n v="45.423793910000001"/>
    <x v="1"/>
    <x v="1"/>
    <x v="3273"/>
    <x v="1"/>
    <x v="1"/>
    <n v="114.2519143"/>
    <n v="4.7604964291666665"/>
    <s v="Stores"/>
  </r>
  <r>
    <n v="3305"/>
    <s v="Bohrer"/>
    <s v="David"/>
    <x v="3274"/>
    <x v="1"/>
    <x v="0"/>
    <x v="16"/>
    <x v="15"/>
    <x v="0"/>
    <x v="0"/>
    <x v="2"/>
    <n v="58.50307265"/>
    <x v="2"/>
    <x v="1"/>
    <x v="3274"/>
    <x v="1"/>
    <x v="4"/>
    <n v="143.70416090000001"/>
    <n v="5.9876733708333338"/>
    <s v="Stores"/>
  </r>
  <r>
    <n v="3306"/>
    <s v="Boles"/>
    <s v="James"/>
    <x v="3275"/>
    <x v="1"/>
    <x v="5"/>
    <x v="13"/>
    <x v="12"/>
    <x v="5"/>
    <x v="0"/>
    <x v="2"/>
    <n v="50.414467870000003"/>
    <x v="2"/>
    <x v="1"/>
    <x v="3275"/>
    <x v="1"/>
    <x v="2"/>
    <n v="63.970789439999997"/>
    <n v="2.6654495599999999"/>
    <s v="Stores"/>
  </r>
  <r>
    <n v="3307"/>
    <s v="Keller"/>
    <s v="Oscar"/>
    <x v="3276"/>
    <x v="1"/>
    <x v="5"/>
    <x v="13"/>
    <x v="12"/>
    <x v="5"/>
    <x v="0"/>
    <x v="1"/>
    <n v="47.481683990000001"/>
    <x v="1"/>
    <x v="1"/>
    <x v="3276"/>
    <x v="1"/>
    <x v="2"/>
    <n v="69.929905430000005"/>
    <n v="2.9137460595833335"/>
    <s v="Stores"/>
  </r>
  <r>
    <n v="3308"/>
    <s v="Jensen"/>
    <s v="Terri"/>
    <x v="3277"/>
    <x v="0"/>
    <x v="63"/>
    <x v="45"/>
    <x v="19"/>
    <x v="29"/>
    <x v="0"/>
    <x v="0"/>
    <n v="31.298883530000001"/>
    <x v="0"/>
    <x v="1"/>
    <x v="3277"/>
    <x v="1"/>
    <x v="2"/>
    <n v="48.11540609"/>
    <n v="2.0048085870833332"/>
    <s v="Stores"/>
  </r>
  <r>
    <n v="3309"/>
    <s v="Cummings"/>
    <s v="Lawrence"/>
    <x v="3278"/>
    <x v="1"/>
    <x v="5"/>
    <x v="16"/>
    <x v="15"/>
    <x v="5"/>
    <x v="0"/>
    <x v="2"/>
    <n v="51.497265400000003"/>
    <x v="2"/>
    <x v="1"/>
    <x v="3278"/>
    <x v="1"/>
    <x v="1"/>
    <n v="105.39823730000001"/>
    <n v="4.3915932208333333"/>
    <s v="Stores"/>
  </r>
  <r>
    <n v="3310"/>
    <s v="Williams"/>
    <s v="Jodi"/>
    <x v="3279"/>
    <x v="0"/>
    <x v="60"/>
    <x v="16"/>
    <x v="15"/>
    <x v="27"/>
    <x v="0"/>
    <x v="4"/>
    <n v="28.79271164"/>
    <x v="4"/>
    <x v="1"/>
    <x v="3279"/>
    <x v="1"/>
    <x v="0"/>
    <n v="0"/>
    <n v="0"/>
    <s v="Stores"/>
  </r>
  <r>
    <n v="3311"/>
    <s v="Noll"/>
    <s v="Anna"/>
    <x v="3280"/>
    <x v="0"/>
    <x v="236"/>
    <x v="16"/>
    <x v="15"/>
    <x v="7"/>
    <x v="0"/>
    <x v="2"/>
    <n v="51.809312749999997"/>
    <x v="2"/>
    <x v="1"/>
    <x v="3280"/>
    <x v="1"/>
    <x v="1"/>
    <n v="94.296946950000006"/>
    <n v="3.92903945625"/>
    <s v="Stores"/>
  </r>
  <r>
    <n v="3312"/>
    <s v="Nunez"/>
    <s v="Bettye"/>
    <x v="3281"/>
    <x v="0"/>
    <x v="5"/>
    <x v="16"/>
    <x v="15"/>
    <x v="5"/>
    <x v="0"/>
    <x v="0"/>
    <n v="39.218456439999997"/>
    <x v="0"/>
    <x v="1"/>
    <x v="3281"/>
    <x v="1"/>
    <x v="2"/>
    <n v="71.308647199999996"/>
    <n v="2.9711936333333329"/>
    <s v="Stores"/>
  </r>
  <r>
    <n v="3313"/>
    <s v="Larson"/>
    <s v="Jonathan"/>
    <x v="3282"/>
    <x v="1"/>
    <x v="80"/>
    <x v="45"/>
    <x v="19"/>
    <x v="7"/>
    <x v="0"/>
    <x v="0"/>
    <n v="39.813739910000002"/>
    <x v="0"/>
    <x v="1"/>
    <x v="3282"/>
    <x v="1"/>
    <x v="0"/>
    <n v="32.273413060000003"/>
    <n v="1.3447255441666668"/>
    <s v="Stores"/>
  </r>
  <r>
    <n v="3314"/>
    <s v="Vargo"/>
    <s v="Brian"/>
    <x v="3283"/>
    <x v="1"/>
    <x v="5"/>
    <x v="16"/>
    <x v="15"/>
    <x v="5"/>
    <x v="0"/>
    <x v="0"/>
    <n v="33.97342536"/>
    <x v="0"/>
    <x v="1"/>
    <x v="3283"/>
    <x v="1"/>
    <x v="0"/>
    <n v="0"/>
    <n v="0"/>
    <s v="Stores"/>
  </r>
  <r>
    <n v="3315"/>
    <s v="Maurer"/>
    <s v="Gregory"/>
    <x v="3284"/>
    <x v="1"/>
    <x v="3"/>
    <x v="0"/>
    <x v="0"/>
    <x v="3"/>
    <x v="0"/>
    <x v="2"/>
    <n v="52.749340500000002"/>
    <x v="2"/>
    <x v="1"/>
    <x v="3284"/>
    <x v="1"/>
    <x v="1"/>
    <n v="99.235115989999997"/>
    <n v="4.1347964995833335"/>
    <s v="Stores"/>
  </r>
  <r>
    <n v="3316"/>
    <s v="Leblanc"/>
    <s v="Pamela"/>
    <x v="3285"/>
    <x v="0"/>
    <x v="76"/>
    <x v="45"/>
    <x v="19"/>
    <x v="1"/>
    <x v="0"/>
    <x v="0"/>
    <n v="33.371746010000003"/>
    <x v="0"/>
    <x v="1"/>
    <x v="3285"/>
    <x v="1"/>
    <x v="0"/>
    <n v="15.24000077"/>
    <n v="0.63500003208333333"/>
    <s v="Stores"/>
  </r>
  <r>
    <n v="3317"/>
    <s v="Coakley"/>
    <s v="Daniel"/>
    <x v="3286"/>
    <x v="1"/>
    <x v="22"/>
    <x v="16"/>
    <x v="15"/>
    <x v="16"/>
    <x v="0"/>
    <x v="0"/>
    <n v="36.148189270000003"/>
    <x v="0"/>
    <x v="1"/>
    <x v="3286"/>
    <x v="1"/>
    <x v="0"/>
    <n v="38.13529793"/>
    <n v="1.5889707470833332"/>
    <s v="Stores"/>
  </r>
  <r>
    <n v="3318"/>
    <s v="Strauss"/>
    <s v="Clifton"/>
    <x v="3287"/>
    <x v="1"/>
    <x v="5"/>
    <x v="13"/>
    <x v="12"/>
    <x v="5"/>
    <x v="0"/>
    <x v="1"/>
    <n v="44.66697473"/>
    <x v="1"/>
    <x v="1"/>
    <x v="3287"/>
    <x v="1"/>
    <x v="2"/>
    <n v="53.063305479999997"/>
    <n v="2.2109710616666667"/>
    <s v="Stores"/>
  </r>
  <r>
    <n v="3319"/>
    <s v="Fleming"/>
    <s v="Ryan"/>
    <x v="3288"/>
    <x v="1"/>
    <x v="0"/>
    <x v="16"/>
    <x v="15"/>
    <x v="0"/>
    <x v="0"/>
    <x v="2"/>
    <n v="51.190584819999998"/>
    <x v="2"/>
    <x v="0"/>
    <x v="3288"/>
    <x v="0"/>
    <x v="2"/>
    <n v="70.291305919999999"/>
    <n v="2.9288044133333333"/>
    <s v="Stores"/>
  </r>
  <r>
    <n v="3320"/>
    <s v="Pritchard"/>
    <s v="Dorothy"/>
    <x v="3289"/>
    <x v="0"/>
    <x v="2"/>
    <x v="16"/>
    <x v="15"/>
    <x v="2"/>
    <x v="0"/>
    <x v="0"/>
    <n v="32.265502210000001"/>
    <x v="0"/>
    <x v="1"/>
    <x v="3289"/>
    <x v="1"/>
    <x v="0"/>
    <n v="38.221282950000003"/>
    <n v="1.5925534562500003"/>
    <s v="Stores"/>
  </r>
  <r>
    <n v="3321"/>
    <s v="Gabriel"/>
    <s v="Denise"/>
    <x v="3290"/>
    <x v="0"/>
    <x v="5"/>
    <x v="16"/>
    <x v="15"/>
    <x v="5"/>
    <x v="0"/>
    <x v="0"/>
    <n v="32.191399629999999"/>
    <x v="0"/>
    <x v="1"/>
    <x v="3290"/>
    <x v="1"/>
    <x v="0"/>
    <n v="36.038208849999997"/>
    <n v="1.5015920354166665"/>
    <s v="Stores"/>
  </r>
  <r>
    <n v="3322"/>
    <s v="Delarosa"/>
    <s v="Ramona"/>
    <x v="3291"/>
    <x v="0"/>
    <x v="0"/>
    <x v="13"/>
    <x v="12"/>
    <x v="0"/>
    <x v="0"/>
    <x v="0"/>
    <n v="37.563856139999999"/>
    <x v="0"/>
    <x v="0"/>
    <x v="3291"/>
    <x v="0"/>
    <x v="2"/>
    <n v="52.214365639999997"/>
    <n v="2.1755985683333332"/>
    <s v="Stores"/>
  </r>
  <r>
    <n v="3323"/>
    <s v="Hatcher"/>
    <s v="Douglas"/>
    <x v="3292"/>
    <x v="1"/>
    <x v="11"/>
    <x v="45"/>
    <x v="19"/>
    <x v="1"/>
    <x v="0"/>
    <x v="0"/>
    <n v="38.461730760000002"/>
    <x v="0"/>
    <x v="1"/>
    <x v="3292"/>
    <x v="1"/>
    <x v="0"/>
    <n v="0"/>
    <n v="0"/>
    <s v="Stores"/>
  </r>
  <r>
    <n v="3324"/>
    <s v="Manion"/>
    <s v="Elizabeth"/>
    <x v="3293"/>
    <x v="0"/>
    <x v="237"/>
    <x v="16"/>
    <x v="15"/>
    <x v="7"/>
    <x v="0"/>
    <x v="0"/>
    <n v="34.889308309999997"/>
    <x v="0"/>
    <x v="0"/>
    <x v="3293"/>
    <x v="0"/>
    <x v="2"/>
    <n v="58.862490059999999"/>
    <n v="2.4526037525"/>
    <s v="Stores"/>
  </r>
  <r>
    <n v="3325"/>
    <s v="Young"/>
    <s v="Robert"/>
    <x v="825"/>
    <x v="1"/>
    <x v="4"/>
    <x v="45"/>
    <x v="19"/>
    <x v="4"/>
    <x v="0"/>
    <x v="1"/>
    <n v="45.770853500000001"/>
    <x v="1"/>
    <x v="0"/>
    <x v="3294"/>
    <x v="0"/>
    <x v="0"/>
    <n v="38.010140630000002"/>
    <n v="1.5837558595833332"/>
    <s v="Stores"/>
  </r>
  <r>
    <n v="3326"/>
    <s v="Jackson"/>
    <s v="Johnny"/>
    <x v="3294"/>
    <x v="1"/>
    <x v="30"/>
    <x v="16"/>
    <x v="15"/>
    <x v="20"/>
    <x v="0"/>
    <x v="1"/>
    <n v="49.435832159999997"/>
    <x v="1"/>
    <x v="1"/>
    <x v="3295"/>
    <x v="1"/>
    <x v="1"/>
    <n v="109.2140363"/>
    <n v="4.5505848458333338"/>
    <s v="Stores"/>
  </r>
  <r>
    <n v="3327"/>
    <s v="Muse"/>
    <s v="Sanjuanita"/>
    <x v="3295"/>
    <x v="0"/>
    <x v="12"/>
    <x v="45"/>
    <x v="19"/>
    <x v="9"/>
    <x v="0"/>
    <x v="0"/>
    <n v="31.718136059999999"/>
    <x v="0"/>
    <x v="1"/>
    <x v="3296"/>
    <x v="1"/>
    <x v="0"/>
    <n v="15.2338266"/>
    <n v="0.63474277500000009"/>
    <s v="Stores"/>
  </r>
  <r>
    <n v="3328"/>
    <s v="Rackers"/>
    <s v="Larry"/>
    <x v="3296"/>
    <x v="1"/>
    <x v="5"/>
    <x v="16"/>
    <x v="15"/>
    <x v="5"/>
    <x v="0"/>
    <x v="2"/>
    <n v="50.427942989999998"/>
    <x v="2"/>
    <x v="1"/>
    <x v="3297"/>
    <x v="1"/>
    <x v="1"/>
    <n v="88.011820740000005"/>
    <n v="3.6671591974999997"/>
    <s v="Stores"/>
  </r>
  <r>
    <n v="3329"/>
    <s v="Rogers"/>
    <s v="Tamara"/>
    <x v="3297"/>
    <x v="0"/>
    <x v="2"/>
    <x v="16"/>
    <x v="15"/>
    <x v="2"/>
    <x v="0"/>
    <x v="4"/>
    <n v="29.626920649999999"/>
    <x v="4"/>
    <x v="1"/>
    <x v="3298"/>
    <x v="1"/>
    <x v="0"/>
    <n v="14.83370846"/>
    <n v="0.61807118583333331"/>
    <s v="Stores"/>
  </r>
  <r>
    <n v="3330"/>
    <s v="Peterson"/>
    <s v="Donna"/>
    <x v="3298"/>
    <x v="0"/>
    <x v="64"/>
    <x v="45"/>
    <x v="19"/>
    <x v="14"/>
    <x v="0"/>
    <x v="0"/>
    <n v="39.2423936"/>
    <x v="0"/>
    <x v="0"/>
    <x v="3299"/>
    <x v="0"/>
    <x v="1"/>
    <n v="84.462052659999998"/>
    <n v="3.5192521941666666"/>
    <s v="Stores"/>
  </r>
  <r>
    <n v="3331"/>
    <s v="Scott"/>
    <s v="James"/>
    <x v="3299"/>
    <x v="1"/>
    <x v="5"/>
    <x v="13"/>
    <x v="12"/>
    <x v="5"/>
    <x v="0"/>
    <x v="1"/>
    <n v="41.420937160000001"/>
    <x v="1"/>
    <x v="1"/>
    <x v="3300"/>
    <x v="1"/>
    <x v="0"/>
    <n v="14.09464024"/>
    <n v="0.58727667666666661"/>
    <s v="Stores"/>
  </r>
  <r>
    <n v="3332"/>
    <s v="Kennedy"/>
    <s v="Corey"/>
    <x v="3300"/>
    <x v="1"/>
    <x v="75"/>
    <x v="16"/>
    <x v="15"/>
    <x v="24"/>
    <x v="0"/>
    <x v="0"/>
    <n v="33.660826059999998"/>
    <x v="0"/>
    <x v="1"/>
    <x v="3301"/>
    <x v="1"/>
    <x v="0"/>
    <n v="21.308883529999999"/>
    <n v="0.88787014708333334"/>
    <s v="Stores"/>
  </r>
  <r>
    <n v="3333"/>
    <s v="Matthews"/>
    <s v="Dennis"/>
    <x v="3301"/>
    <x v="1"/>
    <x v="4"/>
    <x v="45"/>
    <x v="19"/>
    <x v="4"/>
    <x v="0"/>
    <x v="2"/>
    <n v="57.366559959999996"/>
    <x v="2"/>
    <x v="1"/>
    <x v="3302"/>
    <x v="1"/>
    <x v="3"/>
    <n v="162.5800471"/>
    <n v="6.7741686291666658"/>
    <s v="Stores"/>
  </r>
  <r>
    <n v="3334"/>
    <s v="Law"/>
    <s v="Charlie"/>
    <x v="3302"/>
    <x v="1"/>
    <x v="0"/>
    <x v="13"/>
    <x v="12"/>
    <x v="0"/>
    <x v="0"/>
    <x v="4"/>
    <n v="28.856556900000001"/>
    <x v="4"/>
    <x v="0"/>
    <x v="3303"/>
    <x v="0"/>
    <x v="0"/>
    <n v="0"/>
    <n v="0"/>
    <s v="Stores"/>
  </r>
  <r>
    <n v="3335"/>
    <s v="Miller"/>
    <s v="Corey"/>
    <x v="3303"/>
    <x v="1"/>
    <x v="4"/>
    <x v="45"/>
    <x v="19"/>
    <x v="4"/>
    <x v="0"/>
    <x v="1"/>
    <n v="41.327979489999997"/>
    <x v="1"/>
    <x v="1"/>
    <x v="3304"/>
    <x v="1"/>
    <x v="2"/>
    <n v="49.613477369999998"/>
    <n v="2.0672282237499999"/>
    <s v="Stores"/>
  </r>
  <r>
    <n v="3336"/>
    <s v="Wiley"/>
    <s v="Rebekah"/>
    <x v="3304"/>
    <x v="0"/>
    <x v="143"/>
    <x v="45"/>
    <x v="19"/>
    <x v="1"/>
    <x v="0"/>
    <x v="1"/>
    <n v="49.315053280000001"/>
    <x v="1"/>
    <x v="1"/>
    <x v="3305"/>
    <x v="1"/>
    <x v="1"/>
    <n v="114.2879958"/>
    <n v="4.7619998250000002"/>
    <s v="Stores"/>
  </r>
  <r>
    <n v="3337"/>
    <s v="Villegas"/>
    <s v="Joseph"/>
    <x v="3305"/>
    <x v="1"/>
    <x v="13"/>
    <x v="16"/>
    <x v="15"/>
    <x v="10"/>
    <x v="0"/>
    <x v="4"/>
    <n v="25.912856080000001"/>
    <x v="4"/>
    <x v="0"/>
    <x v="3306"/>
    <x v="0"/>
    <x v="0"/>
    <n v="0"/>
    <n v="0"/>
    <s v="Stores"/>
  </r>
  <r>
    <n v="3338"/>
    <s v="Mullen"/>
    <s v="Linda"/>
    <x v="3306"/>
    <x v="0"/>
    <x v="63"/>
    <x v="16"/>
    <x v="15"/>
    <x v="29"/>
    <x v="0"/>
    <x v="1"/>
    <n v="44.690549949999998"/>
    <x v="1"/>
    <x v="1"/>
    <x v="3307"/>
    <x v="1"/>
    <x v="2"/>
    <n v="75.472771010000002"/>
    <n v="3.1446987920833331"/>
    <s v="Stores"/>
  </r>
  <r>
    <n v="3339"/>
    <s v="Bonnett"/>
    <s v="Joshua"/>
    <x v="3307"/>
    <x v="1"/>
    <x v="169"/>
    <x v="16"/>
    <x v="15"/>
    <x v="20"/>
    <x v="0"/>
    <x v="0"/>
    <n v="34.998593970000002"/>
    <x v="0"/>
    <x v="0"/>
    <x v="3308"/>
    <x v="0"/>
    <x v="0"/>
    <n v="12.40874693"/>
    <n v="0.51703112208333335"/>
    <s v="Stores"/>
  </r>
  <r>
    <n v="3340"/>
    <s v="Goin"/>
    <s v="Sunny"/>
    <x v="3308"/>
    <x v="0"/>
    <x v="106"/>
    <x v="16"/>
    <x v="15"/>
    <x v="13"/>
    <x v="0"/>
    <x v="5"/>
    <n v="60.605837530000002"/>
    <x v="5"/>
    <x v="1"/>
    <x v="3309"/>
    <x v="1"/>
    <x v="3"/>
    <n v="166.5595007"/>
    <n v="6.9399791958333337"/>
    <s v="Stores"/>
  </r>
  <r>
    <n v="3341"/>
    <s v="Hoff"/>
    <s v="Robert"/>
    <x v="3309"/>
    <x v="1"/>
    <x v="5"/>
    <x v="13"/>
    <x v="12"/>
    <x v="5"/>
    <x v="0"/>
    <x v="0"/>
    <n v="38.220631599999997"/>
    <x v="0"/>
    <x v="0"/>
    <x v="3310"/>
    <x v="0"/>
    <x v="0"/>
    <n v="28.077307009999998"/>
    <n v="1.1698877920833333"/>
    <s v="Stores"/>
  </r>
  <r>
    <n v="3342"/>
    <s v="Macaulay"/>
    <s v="Peter"/>
    <x v="3310"/>
    <x v="1"/>
    <x v="4"/>
    <x v="16"/>
    <x v="15"/>
    <x v="4"/>
    <x v="0"/>
    <x v="2"/>
    <n v="51.380465180000002"/>
    <x v="2"/>
    <x v="1"/>
    <x v="3311"/>
    <x v="1"/>
    <x v="1"/>
    <n v="84.189365600000002"/>
    <n v="3.5078902333333333"/>
    <s v="Stores"/>
  </r>
  <r>
    <n v="3343"/>
    <s v="Fulton"/>
    <s v="David"/>
    <x v="3311"/>
    <x v="1"/>
    <x v="3"/>
    <x v="16"/>
    <x v="15"/>
    <x v="3"/>
    <x v="0"/>
    <x v="1"/>
    <n v="40.547995739999998"/>
    <x v="1"/>
    <x v="1"/>
    <x v="3312"/>
    <x v="1"/>
    <x v="2"/>
    <n v="42.461826010000003"/>
    <n v="1.7692427504166668"/>
    <s v="Stores"/>
  </r>
  <r>
    <n v="3344"/>
    <s v="Stephens"/>
    <s v="Amy"/>
    <x v="3312"/>
    <x v="0"/>
    <x v="2"/>
    <x v="16"/>
    <x v="15"/>
    <x v="2"/>
    <x v="0"/>
    <x v="0"/>
    <n v="37.363868850000003"/>
    <x v="0"/>
    <x v="1"/>
    <x v="3313"/>
    <x v="1"/>
    <x v="2"/>
    <n v="44.760759819999997"/>
    <n v="1.8650316591666665"/>
    <s v="Stores"/>
  </r>
  <r>
    <n v="3345"/>
    <s v="Janke"/>
    <s v="Rogelio"/>
    <x v="3313"/>
    <x v="1"/>
    <x v="5"/>
    <x v="16"/>
    <x v="15"/>
    <x v="5"/>
    <x v="0"/>
    <x v="1"/>
    <n v="43.141286010000002"/>
    <x v="1"/>
    <x v="1"/>
    <x v="3314"/>
    <x v="1"/>
    <x v="1"/>
    <n v="83.953790560000002"/>
    <n v="3.498074606666667"/>
    <s v="Stores"/>
  </r>
  <r>
    <n v="3346"/>
    <s v="Johnson"/>
    <s v="Jessica"/>
    <x v="3314"/>
    <x v="0"/>
    <x v="7"/>
    <x v="45"/>
    <x v="19"/>
    <x v="7"/>
    <x v="0"/>
    <x v="0"/>
    <n v="37.924690929999997"/>
    <x v="0"/>
    <x v="1"/>
    <x v="3315"/>
    <x v="1"/>
    <x v="2"/>
    <n v="57.655727740000003"/>
    <n v="2.4023219891666669"/>
    <s v="Stores"/>
  </r>
  <r>
    <n v="3347"/>
    <s v="Menges"/>
    <s v="Brent"/>
    <x v="3315"/>
    <x v="1"/>
    <x v="8"/>
    <x v="45"/>
    <x v="19"/>
    <x v="8"/>
    <x v="0"/>
    <x v="5"/>
    <n v="65.02756488"/>
    <x v="5"/>
    <x v="1"/>
    <x v="3316"/>
    <x v="1"/>
    <x v="4"/>
    <n v="141.6617426"/>
    <n v="5.9025726083333332"/>
    <s v="Stores"/>
  </r>
  <r>
    <n v="3348"/>
    <s v="Ernst"/>
    <s v="Crystal"/>
    <x v="3316"/>
    <x v="0"/>
    <x v="3"/>
    <x v="0"/>
    <x v="0"/>
    <x v="3"/>
    <x v="0"/>
    <x v="0"/>
    <n v="32.849014279999999"/>
    <x v="0"/>
    <x v="1"/>
    <x v="3317"/>
    <x v="1"/>
    <x v="2"/>
    <n v="42.095469489999999"/>
    <n v="1.7539778954166667"/>
    <s v="Stores"/>
  </r>
  <r>
    <n v="3349"/>
    <s v="Harvey"/>
    <s v="Steven"/>
    <x v="3317"/>
    <x v="1"/>
    <x v="3"/>
    <x v="16"/>
    <x v="15"/>
    <x v="3"/>
    <x v="0"/>
    <x v="1"/>
    <n v="42.244623449999999"/>
    <x v="1"/>
    <x v="1"/>
    <x v="3318"/>
    <x v="1"/>
    <x v="2"/>
    <n v="54.413809379999996"/>
    <n v="2.2672420574999999"/>
    <s v="Stores"/>
  </r>
  <r>
    <n v="3350"/>
    <s v="Christensen"/>
    <s v="Anna"/>
    <x v="3318"/>
    <x v="0"/>
    <x v="5"/>
    <x v="13"/>
    <x v="12"/>
    <x v="5"/>
    <x v="0"/>
    <x v="4"/>
    <n v="20.572603019999999"/>
    <x v="4"/>
    <x v="0"/>
    <x v="3319"/>
    <x v="0"/>
    <x v="0"/>
    <n v="0"/>
    <n v="0"/>
    <s v="Stores"/>
  </r>
  <r>
    <n v="3351"/>
    <s v="Heckler"/>
    <s v="Mitzi"/>
    <x v="3319"/>
    <x v="0"/>
    <x v="169"/>
    <x v="16"/>
    <x v="15"/>
    <x v="20"/>
    <x v="0"/>
    <x v="2"/>
    <n v="50.78915147"/>
    <x v="2"/>
    <x v="1"/>
    <x v="3320"/>
    <x v="1"/>
    <x v="1"/>
    <n v="105.98754340000001"/>
    <n v="4.416147641666667"/>
    <s v="Stores"/>
  </r>
  <r>
    <n v="3352"/>
    <s v="Belton"/>
    <s v="Cristin"/>
    <x v="3320"/>
    <x v="0"/>
    <x v="4"/>
    <x v="45"/>
    <x v="19"/>
    <x v="4"/>
    <x v="0"/>
    <x v="2"/>
    <n v="55.497941910000002"/>
    <x v="2"/>
    <x v="1"/>
    <x v="3321"/>
    <x v="1"/>
    <x v="1"/>
    <n v="103.9533749"/>
    <n v="4.3313906208333339"/>
    <s v="Stores"/>
  </r>
  <r>
    <n v="3353"/>
    <s v="Erickson"/>
    <s v="Joseph"/>
    <x v="3321"/>
    <x v="1"/>
    <x v="22"/>
    <x v="45"/>
    <x v="19"/>
    <x v="16"/>
    <x v="0"/>
    <x v="5"/>
    <n v="64.84493492"/>
    <x v="5"/>
    <x v="1"/>
    <x v="3322"/>
    <x v="1"/>
    <x v="4"/>
    <n v="127.8040769"/>
    <n v="5.3251698708333333"/>
    <s v="Stores"/>
  </r>
  <r>
    <n v="3354"/>
    <s v="Pirtle"/>
    <s v="Lisa"/>
    <x v="3322"/>
    <x v="0"/>
    <x v="5"/>
    <x v="16"/>
    <x v="15"/>
    <x v="5"/>
    <x v="0"/>
    <x v="1"/>
    <n v="40.705943210000001"/>
    <x v="1"/>
    <x v="1"/>
    <x v="3323"/>
    <x v="1"/>
    <x v="2"/>
    <n v="44.099145729999996"/>
    <n v="1.8374644054166664"/>
    <s v="Stores"/>
  </r>
  <r>
    <n v="3355"/>
    <s v="Heinrich"/>
    <s v="Michael"/>
    <x v="3323"/>
    <x v="1"/>
    <x v="5"/>
    <x v="16"/>
    <x v="15"/>
    <x v="5"/>
    <x v="0"/>
    <x v="2"/>
    <n v="55.416807300000002"/>
    <x v="2"/>
    <x v="1"/>
    <x v="3324"/>
    <x v="1"/>
    <x v="1"/>
    <n v="89.301981170000005"/>
    <n v="3.7209158820833337"/>
    <s v="Stores"/>
  </r>
  <r>
    <n v="3356"/>
    <s v="White"/>
    <s v="Kathy"/>
    <x v="3324"/>
    <x v="0"/>
    <x v="11"/>
    <x v="16"/>
    <x v="15"/>
    <x v="1"/>
    <x v="0"/>
    <x v="0"/>
    <n v="39.706423219999998"/>
    <x v="0"/>
    <x v="1"/>
    <x v="3325"/>
    <x v="1"/>
    <x v="0"/>
    <n v="36.683506010000002"/>
    <n v="1.5284794170833333"/>
    <s v="Stores"/>
  </r>
  <r>
    <n v="3357"/>
    <s v="Boyle"/>
    <s v="Christopher"/>
    <x v="3325"/>
    <x v="1"/>
    <x v="0"/>
    <x v="13"/>
    <x v="12"/>
    <x v="0"/>
    <x v="0"/>
    <x v="5"/>
    <n v="60.048922529999999"/>
    <x v="5"/>
    <x v="0"/>
    <x v="3326"/>
    <x v="0"/>
    <x v="4"/>
    <n v="128.11733989999999"/>
    <n v="5.3382224958333335"/>
    <s v="Stores"/>
  </r>
  <r>
    <n v="3358"/>
    <s v="Sheffield"/>
    <s v="Brenda"/>
    <x v="3326"/>
    <x v="0"/>
    <x v="136"/>
    <x v="16"/>
    <x v="15"/>
    <x v="3"/>
    <x v="0"/>
    <x v="2"/>
    <n v="59.242938559999999"/>
    <x v="2"/>
    <x v="1"/>
    <x v="3327"/>
    <x v="1"/>
    <x v="3"/>
    <n v="163.91484819999999"/>
    <n v="6.8297853416666667"/>
    <s v="Stores"/>
  </r>
  <r>
    <n v="3359"/>
    <s v="William"/>
    <s v="Joseph"/>
    <x v="3327"/>
    <x v="1"/>
    <x v="225"/>
    <x v="36"/>
    <x v="19"/>
    <x v="37"/>
    <x v="0"/>
    <x v="0"/>
    <n v="32.821038889999997"/>
    <x v="0"/>
    <x v="1"/>
    <x v="3328"/>
    <x v="1"/>
    <x v="0"/>
    <n v="0"/>
    <n v="0"/>
    <s v="Stores"/>
  </r>
  <r>
    <n v="3360"/>
    <s v="Rosen"/>
    <s v="Anthony"/>
    <x v="3328"/>
    <x v="1"/>
    <x v="3"/>
    <x v="0"/>
    <x v="0"/>
    <x v="3"/>
    <x v="0"/>
    <x v="1"/>
    <n v="43.582621439999997"/>
    <x v="1"/>
    <x v="1"/>
    <x v="3329"/>
    <x v="1"/>
    <x v="0"/>
    <n v="33.339266189999996"/>
    <n v="1.3891360912499999"/>
    <s v="Stores"/>
  </r>
  <r>
    <n v="3361"/>
    <s v="Shea"/>
    <s v="Sherie"/>
    <x v="3329"/>
    <x v="0"/>
    <x v="5"/>
    <x v="13"/>
    <x v="12"/>
    <x v="5"/>
    <x v="0"/>
    <x v="1"/>
    <n v="40.096031330000002"/>
    <x v="1"/>
    <x v="1"/>
    <x v="3330"/>
    <x v="1"/>
    <x v="2"/>
    <n v="51.956239709999998"/>
    <n v="2.1648433212500002"/>
    <s v="Stores"/>
  </r>
  <r>
    <n v="3362"/>
    <s v="Hess"/>
    <s v="William"/>
    <x v="3330"/>
    <x v="1"/>
    <x v="5"/>
    <x v="16"/>
    <x v="15"/>
    <x v="5"/>
    <x v="0"/>
    <x v="1"/>
    <n v="43.132306470000003"/>
    <x v="1"/>
    <x v="1"/>
    <x v="3331"/>
    <x v="1"/>
    <x v="0"/>
    <n v="35.60860383"/>
    <n v="1.4836918262500001"/>
    <s v="Stores"/>
  </r>
  <r>
    <n v="3363"/>
    <s v="Hicks"/>
    <s v="Juana"/>
    <x v="3331"/>
    <x v="0"/>
    <x v="5"/>
    <x v="16"/>
    <x v="15"/>
    <x v="5"/>
    <x v="0"/>
    <x v="1"/>
    <n v="46.453339800000002"/>
    <x v="1"/>
    <x v="1"/>
    <x v="3332"/>
    <x v="1"/>
    <x v="1"/>
    <n v="94.037545449999996"/>
    <n v="3.9182310604166668"/>
    <s v="Stores"/>
  </r>
  <r>
    <n v="3364"/>
    <s v="Wesson"/>
    <s v="Raymond"/>
    <x v="3332"/>
    <x v="1"/>
    <x v="196"/>
    <x v="16"/>
    <x v="15"/>
    <x v="10"/>
    <x v="0"/>
    <x v="1"/>
    <n v="49.171547459999999"/>
    <x v="1"/>
    <x v="1"/>
    <x v="3333"/>
    <x v="1"/>
    <x v="4"/>
    <n v="120.7721258"/>
    <n v="5.0321719083333338"/>
    <s v="Stores"/>
  </r>
  <r>
    <n v="3365"/>
    <s v="Mancini"/>
    <s v="William"/>
    <x v="3333"/>
    <x v="1"/>
    <x v="143"/>
    <x v="45"/>
    <x v="19"/>
    <x v="1"/>
    <x v="0"/>
    <x v="0"/>
    <n v="34.049165309999999"/>
    <x v="0"/>
    <x v="0"/>
    <x v="3334"/>
    <x v="0"/>
    <x v="0"/>
    <n v="0"/>
    <n v="0"/>
    <s v="Stores"/>
  </r>
  <r>
    <n v="3366"/>
    <s v="Sommerfield"/>
    <s v="Gail"/>
    <x v="3334"/>
    <x v="0"/>
    <x v="43"/>
    <x v="45"/>
    <x v="19"/>
    <x v="13"/>
    <x v="0"/>
    <x v="2"/>
    <n v="50.273353059999998"/>
    <x v="2"/>
    <x v="1"/>
    <x v="3335"/>
    <x v="1"/>
    <x v="1"/>
    <n v="103.2062284"/>
    <n v="4.3002595166666664"/>
    <s v="Stores"/>
  </r>
  <r>
    <n v="3367"/>
    <s v="Timmons"/>
    <s v="Richard"/>
    <x v="3335"/>
    <x v="1"/>
    <x v="74"/>
    <x v="16"/>
    <x v="15"/>
    <x v="25"/>
    <x v="0"/>
    <x v="4"/>
    <n v="27.3903088"/>
    <x v="4"/>
    <x v="1"/>
    <x v="3336"/>
    <x v="1"/>
    <x v="0"/>
    <n v="0"/>
    <n v="0"/>
    <s v="Stores"/>
  </r>
  <r>
    <n v="3368"/>
    <s v="Cable"/>
    <s v="Mary"/>
    <x v="3336"/>
    <x v="0"/>
    <x v="100"/>
    <x v="16"/>
    <x v="15"/>
    <x v="20"/>
    <x v="0"/>
    <x v="1"/>
    <n v="44.566956279999999"/>
    <x v="1"/>
    <x v="1"/>
    <x v="3337"/>
    <x v="1"/>
    <x v="2"/>
    <n v="79.260694229999999"/>
    <n v="3.3025289262499999"/>
    <s v="Stores"/>
  </r>
  <r>
    <n v="3369"/>
    <s v="Houk"/>
    <s v="Casey"/>
    <x v="3337"/>
    <x v="0"/>
    <x v="108"/>
    <x v="45"/>
    <x v="19"/>
    <x v="1"/>
    <x v="0"/>
    <x v="1"/>
    <n v="45.528784729999998"/>
    <x v="1"/>
    <x v="1"/>
    <x v="3338"/>
    <x v="1"/>
    <x v="1"/>
    <n v="91.919463320000006"/>
    <n v="3.8299776383333333"/>
    <s v="Stores"/>
  </r>
  <r>
    <n v="3370"/>
    <s v="Ouellette"/>
    <s v="Gary"/>
    <x v="3338"/>
    <x v="1"/>
    <x v="5"/>
    <x v="16"/>
    <x v="15"/>
    <x v="5"/>
    <x v="0"/>
    <x v="1"/>
    <n v="48.981895190000003"/>
    <x v="1"/>
    <x v="1"/>
    <x v="3339"/>
    <x v="1"/>
    <x v="4"/>
    <n v="121.2499261"/>
    <n v="5.0520802541666665"/>
    <s v="Stores"/>
  </r>
  <r>
    <n v="3371"/>
    <s v="Williams"/>
    <s v="Katrina"/>
    <x v="3339"/>
    <x v="0"/>
    <x v="90"/>
    <x v="16"/>
    <x v="15"/>
    <x v="11"/>
    <x v="0"/>
    <x v="0"/>
    <n v="34.029396830000003"/>
    <x v="0"/>
    <x v="1"/>
    <x v="3340"/>
    <x v="1"/>
    <x v="0"/>
    <n v="22.484862570000001"/>
    <n v="0.93686927375000006"/>
    <s v="Stores"/>
  </r>
  <r>
    <n v="3372"/>
    <s v="Wilton"/>
    <s v="Brandon"/>
    <x v="3340"/>
    <x v="1"/>
    <x v="5"/>
    <x v="13"/>
    <x v="12"/>
    <x v="5"/>
    <x v="0"/>
    <x v="5"/>
    <n v="61.283804480000001"/>
    <x v="5"/>
    <x v="1"/>
    <x v="3341"/>
    <x v="1"/>
    <x v="4"/>
    <n v="139.35442449999999"/>
    <n v="5.8064343541666661"/>
    <s v="Stores"/>
  </r>
  <r>
    <n v="3373"/>
    <s v="Malloy"/>
    <s v="Robert"/>
    <x v="3341"/>
    <x v="1"/>
    <x v="22"/>
    <x v="45"/>
    <x v="19"/>
    <x v="16"/>
    <x v="0"/>
    <x v="0"/>
    <n v="36.000646199999998"/>
    <x v="0"/>
    <x v="0"/>
    <x v="3342"/>
    <x v="0"/>
    <x v="0"/>
    <n v="0"/>
    <n v="0"/>
    <s v="Stores"/>
  </r>
  <r>
    <n v="3374"/>
    <s v="Morrison"/>
    <s v="Clyde"/>
    <x v="3342"/>
    <x v="1"/>
    <x v="0"/>
    <x v="16"/>
    <x v="15"/>
    <x v="0"/>
    <x v="0"/>
    <x v="0"/>
    <n v="37.567615850000003"/>
    <x v="0"/>
    <x v="1"/>
    <x v="3343"/>
    <x v="1"/>
    <x v="2"/>
    <n v="48.885174429999999"/>
    <n v="2.0368822679166669"/>
    <s v="Stores"/>
  </r>
  <r>
    <n v="3375"/>
    <s v="Valdez"/>
    <s v="Ryan"/>
    <x v="3343"/>
    <x v="1"/>
    <x v="7"/>
    <x v="45"/>
    <x v="19"/>
    <x v="7"/>
    <x v="0"/>
    <x v="0"/>
    <n v="38.932697419999997"/>
    <x v="0"/>
    <x v="0"/>
    <x v="3344"/>
    <x v="0"/>
    <x v="0"/>
    <n v="9.8296521559999999"/>
    <n v="0.40956883983333331"/>
    <s v="Stores"/>
  </r>
  <r>
    <n v="3376"/>
    <s v="Skiles"/>
    <s v="Wm"/>
    <x v="3344"/>
    <x v="1"/>
    <x v="5"/>
    <x v="13"/>
    <x v="12"/>
    <x v="5"/>
    <x v="0"/>
    <x v="1"/>
    <n v="42.572848899999997"/>
    <x v="1"/>
    <x v="1"/>
    <x v="3345"/>
    <x v="1"/>
    <x v="0"/>
    <n v="30.262397369999999"/>
    <n v="1.2609332237499999"/>
    <s v="Stores"/>
  </r>
  <r>
    <n v="3377"/>
    <s v="Wheeler"/>
    <s v="Ruben"/>
    <x v="3345"/>
    <x v="1"/>
    <x v="34"/>
    <x v="13"/>
    <x v="12"/>
    <x v="21"/>
    <x v="0"/>
    <x v="0"/>
    <n v="37.07604079"/>
    <x v="0"/>
    <x v="1"/>
    <x v="3346"/>
    <x v="1"/>
    <x v="0"/>
    <n v="0"/>
    <n v="0"/>
    <s v="Stores"/>
  </r>
  <r>
    <n v="3378"/>
    <s v="Ferreri"/>
    <s v="Robert"/>
    <x v="3346"/>
    <x v="1"/>
    <x v="0"/>
    <x v="13"/>
    <x v="12"/>
    <x v="0"/>
    <x v="0"/>
    <x v="1"/>
    <n v="40.25444392"/>
    <x v="1"/>
    <x v="1"/>
    <x v="3347"/>
    <x v="1"/>
    <x v="0"/>
    <n v="18.08162553"/>
    <n v="0.75340106375000004"/>
    <s v="Stores"/>
  </r>
  <r>
    <n v="3379"/>
    <s v="Alexander"/>
    <s v="Lorraine"/>
    <x v="3347"/>
    <x v="0"/>
    <x v="123"/>
    <x v="16"/>
    <x v="15"/>
    <x v="10"/>
    <x v="0"/>
    <x v="0"/>
    <n v="32.696669640000003"/>
    <x v="0"/>
    <x v="1"/>
    <x v="3348"/>
    <x v="1"/>
    <x v="0"/>
    <n v="0.78204328999999995"/>
    <n v="3.2585137083333326E-2"/>
    <s v="Stores"/>
  </r>
  <r>
    <n v="3380"/>
    <s v="Blair"/>
    <s v="Mark"/>
    <x v="3348"/>
    <x v="1"/>
    <x v="13"/>
    <x v="16"/>
    <x v="15"/>
    <x v="10"/>
    <x v="0"/>
    <x v="0"/>
    <n v="34.096247050000002"/>
    <x v="0"/>
    <x v="1"/>
    <x v="3349"/>
    <x v="1"/>
    <x v="0"/>
    <n v="18.977302170000002"/>
    <n v="0.79072092375000014"/>
    <s v="Stores"/>
  </r>
  <r>
    <n v="3381"/>
    <s v="Majewski"/>
    <s v="Cassie"/>
    <x v="3349"/>
    <x v="0"/>
    <x v="5"/>
    <x v="16"/>
    <x v="15"/>
    <x v="5"/>
    <x v="0"/>
    <x v="1"/>
    <n v="42.756061289999998"/>
    <x v="1"/>
    <x v="1"/>
    <x v="3350"/>
    <x v="1"/>
    <x v="0"/>
    <n v="38.372884069999998"/>
    <n v="1.5988701695833334"/>
    <s v="Stores"/>
  </r>
  <r>
    <n v="3382"/>
    <s v="Herbert"/>
    <s v="Rachel"/>
    <x v="3350"/>
    <x v="0"/>
    <x v="0"/>
    <x v="13"/>
    <x v="12"/>
    <x v="0"/>
    <x v="0"/>
    <x v="0"/>
    <n v="38.013365999999998"/>
    <x v="0"/>
    <x v="1"/>
    <x v="3351"/>
    <x v="1"/>
    <x v="2"/>
    <n v="69.04973004"/>
    <n v="2.877072085"/>
    <s v="Stores"/>
  </r>
  <r>
    <n v="3383"/>
    <s v="Lambert"/>
    <s v="Thelma"/>
    <x v="3351"/>
    <x v="0"/>
    <x v="0"/>
    <x v="16"/>
    <x v="15"/>
    <x v="0"/>
    <x v="0"/>
    <x v="4"/>
    <n v="27.16021649"/>
    <x v="4"/>
    <x v="1"/>
    <x v="3352"/>
    <x v="1"/>
    <x v="0"/>
    <n v="0"/>
    <n v="0"/>
    <s v="Stores"/>
  </r>
  <r>
    <n v="3384"/>
    <s v="Duncan"/>
    <s v="Danuta"/>
    <x v="3352"/>
    <x v="0"/>
    <x v="4"/>
    <x v="45"/>
    <x v="19"/>
    <x v="4"/>
    <x v="0"/>
    <x v="0"/>
    <n v="33.700317730000002"/>
    <x v="0"/>
    <x v="1"/>
    <x v="3353"/>
    <x v="1"/>
    <x v="0"/>
    <n v="28.094527660000001"/>
    <n v="1.1706053191666668"/>
    <s v="Stores"/>
  </r>
  <r>
    <n v="3385"/>
    <s v="Sandoval"/>
    <s v="Janet"/>
    <x v="3353"/>
    <x v="0"/>
    <x v="178"/>
    <x v="0"/>
    <x v="0"/>
    <x v="3"/>
    <x v="0"/>
    <x v="0"/>
    <n v="32.15748481"/>
    <x v="0"/>
    <x v="1"/>
    <x v="3354"/>
    <x v="1"/>
    <x v="0"/>
    <n v="31.957008980000001"/>
    <n v="1.3315420408333334"/>
    <s v="Stores"/>
  </r>
  <r>
    <n v="3386"/>
    <s v="Keyser"/>
    <s v="Trey"/>
    <x v="3354"/>
    <x v="1"/>
    <x v="5"/>
    <x v="16"/>
    <x v="15"/>
    <x v="5"/>
    <x v="0"/>
    <x v="0"/>
    <n v="37.446301750000003"/>
    <x v="0"/>
    <x v="1"/>
    <x v="3355"/>
    <x v="1"/>
    <x v="0"/>
    <n v="35.204915030000002"/>
    <n v="1.4668714595833334"/>
    <s v="Stores"/>
  </r>
  <r>
    <n v="3387"/>
    <s v="Gwinn"/>
    <s v="Jeffry"/>
    <x v="3355"/>
    <x v="1"/>
    <x v="5"/>
    <x v="13"/>
    <x v="12"/>
    <x v="5"/>
    <x v="0"/>
    <x v="1"/>
    <n v="42.980687230000001"/>
    <x v="1"/>
    <x v="1"/>
    <x v="3356"/>
    <x v="1"/>
    <x v="2"/>
    <n v="59.733825889999999"/>
    <n v="2.4889094120833333"/>
    <s v="Stores"/>
  </r>
  <r>
    <n v="3388"/>
    <s v="Basham"/>
    <s v="Rodney"/>
    <x v="3356"/>
    <x v="1"/>
    <x v="5"/>
    <x v="16"/>
    <x v="15"/>
    <x v="5"/>
    <x v="0"/>
    <x v="0"/>
    <n v="35.647860319999999"/>
    <x v="0"/>
    <x v="1"/>
    <x v="3357"/>
    <x v="1"/>
    <x v="0"/>
    <n v="0"/>
    <n v="0"/>
    <s v="Stores"/>
  </r>
  <r>
    <n v="3389"/>
    <s v="Rice"/>
    <s v="Dale"/>
    <x v="3357"/>
    <x v="1"/>
    <x v="0"/>
    <x v="13"/>
    <x v="12"/>
    <x v="0"/>
    <x v="0"/>
    <x v="0"/>
    <n v="30.33769569"/>
    <x v="0"/>
    <x v="1"/>
    <x v="3358"/>
    <x v="1"/>
    <x v="0"/>
    <n v="27.0141274"/>
    <n v="1.1255886416666665"/>
    <s v="Stores"/>
  </r>
  <r>
    <n v="3390"/>
    <s v="Polk"/>
    <s v="Sharon"/>
    <x v="3358"/>
    <x v="0"/>
    <x v="30"/>
    <x v="16"/>
    <x v="15"/>
    <x v="20"/>
    <x v="0"/>
    <x v="2"/>
    <n v="52.796850650000003"/>
    <x v="2"/>
    <x v="1"/>
    <x v="3359"/>
    <x v="1"/>
    <x v="4"/>
    <n v="149.7337014"/>
    <n v="6.2389042250000006"/>
    <s v="Stores"/>
  </r>
  <r>
    <n v="3391"/>
    <s v="Gerrity"/>
    <s v="Maudie"/>
    <x v="3359"/>
    <x v="0"/>
    <x v="197"/>
    <x v="16"/>
    <x v="15"/>
    <x v="12"/>
    <x v="0"/>
    <x v="1"/>
    <n v="44.578404589999998"/>
    <x v="1"/>
    <x v="1"/>
    <x v="3360"/>
    <x v="1"/>
    <x v="2"/>
    <n v="77.334556759999998"/>
    <n v="3.2222731983333333"/>
    <s v="Stores"/>
  </r>
  <r>
    <n v="3392"/>
    <s v="Turner"/>
    <s v="Tamika"/>
    <x v="3360"/>
    <x v="0"/>
    <x v="36"/>
    <x v="45"/>
    <x v="19"/>
    <x v="22"/>
    <x v="0"/>
    <x v="1"/>
    <n v="42.161987789999998"/>
    <x v="1"/>
    <x v="1"/>
    <x v="3361"/>
    <x v="1"/>
    <x v="2"/>
    <n v="77.229096240000004"/>
    <n v="3.2178790100000003"/>
    <s v="Stores"/>
  </r>
  <r>
    <n v="3393"/>
    <s v="Rosales"/>
    <s v="Lara"/>
    <x v="3361"/>
    <x v="0"/>
    <x v="5"/>
    <x v="13"/>
    <x v="12"/>
    <x v="5"/>
    <x v="0"/>
    <x v="1"/>
    <n v="40.227100749999998"/>
    <x v="1"/>
    <x v="1"/>
    <x v="3362"/>
    <x v="1"/>
    <x v="1"/>
    <n v="94.534630840000005"/>
    <n v="3.9389429516666672"/>
    <s v="Stores"/>
  </r>
  <r>
    <n v="3394"/>
    <s v="Morrow"/>
    <s v="James"/>
    <x v="3362"/>
    <x v="1"/>
    <x v="15"/>
    <x v="45"/>
    <x v="19"/>
    <x v="10"/>
    <x v="0"/>
    <x v="2"/>
    <n v="57.312242519999998"/>
    <x v="2"/>
    <x v="1"/>
    <x v="3363"/>
    <x v="1"/>
    <x v="4"/>
    <n v="133.1314515"/>
    <n v="5.5471438124999999"/>
    <s v="Stores"/>
  </r>
  <r>
    <n v="3395"/>
    <s v="Pond"/>
    <s v="Christy"/>
    <x v="3363"/>
    <x v="0"/>
    <x v="32"/>
    <x v="45"/>
    <x v="19"/>
    <x v="17"/>
    <x v="0"/>
    <x v="0"/>
    <n v="34.536686230000001"/>
    <x v="0"/>
    <x v="1"/>
    <x v="3364"/>
    <x v="1"/>
    <x v="0"/>
    <n v="29.12651052"/>
    <n v="1.213604605"/>
    <s v="Stores"/>
  </r>
  <r>
    <n v="3396"/>
    <s v="Reyes"/>
    <s v="Eddie"/>
    <x v="3364"/>
    <x v="1"/>
    <x v="41"/>
    <x v="45"/>
    <x v="19"/>
    <x v="23"/>
    <x v="0"/>
    <x v="1"/>
    <n v="48.222787599999997"/>
    <x v="1"/>
    <x v="1"/>
    <x v="3365"/>
    <x v="1"/>
    <x v="1"/>
    <n v="96.785850699999997"/>
    <n v="4.0327437791666663"/>
    <s v="Stores"/>
  </r>
  <r>
    <n v="3397"/>
    <s v="Lee"/>
    <s v="Samuel"/>
    <x v="3365"/>
    <x v="1"/>
    <x v="5"/>
    <x v="13"/>
    <x v="12"/>
    <x v="5"/>
    <x v="0"/>
    <x v="1"/>
    <n v="44.010446770000001"/>
    <x v="1"/>
    <x v="1"/>
    <x v="3366"/>
    <x v="1"/>
    <x v="2"/>
    <n v="44.66120025"/>
    <n v="1.8608833437499999"/>
    <s v="Stores"/>
  </r>
  <r>
    <n v="3398"/>
    <s v="Watson"/>
    <s v="Henry"/>
    <x v="3366"/>
    <x v="1"/>
    <x v="116"/>
    <x v="16"/>
    <x v="15"/>
    <x v="1"/>
    <x v="0"/>
    <x v="1"/>
    <n v="43.987324800000003"/>
    <x v="1"/>
    <x v="1"/>
    <x v="3367"/>
    <x v="1"/>
    <x v="1"/>
    <n v="104.08597570000001"/>
    <n v="4.3369156541666669"/>
    <s v="Stores"/>
  </r>
  <r>
    <n v="3399"/>
    <s v="Betancourt"/>
    <s v="Donald"/>
    <x v="3367"/>
    <x v="1"/>
    <x v="11"/>
    <x v="45"/>
    <x v="19"/>
    <x v="1"/>
    <x v="0"/>
    <x v="1"/>
    <n v="45.670168070000003"/>
    <x v="1"/>
    <x v="1"/>
    <x v="3368"/>
    <x v="1"/>
    <x v="2"/>
    <n v="79.645985269999997"/>
    <n v="3.3185827195833331"/>
    <s v="Stores"/>
  </r>
  <r>
    <n v="3400"/>
    <s v="Bernhard"/>
    <s v="Milton"/>
    <x v="3368"/>
    <x v="1"/>
    <x v="13"/>
    <x v="16"/>
    <x v="15"/>
    <x v="10"/>
    <x v="0"/>
    <x v="0"/>
    <n v="34.24202382"/>
    <x v="0"/>
    <x v="0"/>
    <x v="3369"/>
    <x v="0"/>
    <x v="0"/>
    <n v="35.122066089999997"/>
    <n v="1.4634194204166664"/>
    <s v="Stores"/>
  </r>
  <r>
    <n v="3401"/>
    <s v="Walter"/>
    <s v="Heather"/>
    <x v="3369"/>
    <x v="0"/>
    <x v="3"/>
    <x v="16"/>
    <x v="15"/>
    <x v="3"/>
    <x v="0"/>
    <x v="2"/>
    <n v="54.827588990000002"/>
    <x v="2"/>
    <x v="1"/>
    <x v="3370"/>
    <x v="1"/>
    <x v="4"/>
    <n v="127.035419"/>
    <n v="5.2931424583333335"/>
    <s v="Stores"/>
  </r>
  <r>
    <n v="3402"/>
    <s v="Roche"/>
    <s v="Robert"/>
    <x v="3370"/>
    <x v="1"/>
    <x v="98"/>
    <x v="16"/>
    <x v="15"/>
    <x v="13"/>
    <x v="0"/>
    <x v="0"/>
    <n v="31.058459599999999"/>
    <x v="0"/>
    <x v="1"/>
    <x v="3371"/>
    <x v="1"/>
    <x v="0"/>
    <n v="10.28492713"/>
    <n v="0.42853863041666668"/>
    <s v="Stores"/>
  </r>
  <r>
    <n v="3403"/>
    <s v="Pollard"/>
    <s v="Mary"/>
    <x v="3371"/>
    <x v="0"/>
    <x v="5"/>
    <x v="16"/>
    <x v="15"/>
    <x v="5"/>
    <x v="0"/>
    <x v="1"/>
    <n v="47.614603219999999"/>
    <x v="1"/>
    <x v="1"/>
    <x v="3372"/>
    <x v="1"/>
    <x v="4"/>
    <n v="142.10160809999999"/>
    <n v="5.9209003375"/>
    <s v="Stores"/>
  </r>
  <r>
    <n v="3404"/>
    <s v="Carroll"/>
    <s v="Elizabeth"/>
    <x v="3372"/>
    <x v="0"/>
    <x v="126"/>
    <x v="16"/>
    <x v="15"/>
    <x v="10"/>
    <x v="0"/>
    <x v="4"/>
    <n v="28.293315249999999"/>
    <x v="4"/>
    <x v="1"/>
    <x v="3373"/>
    <x v="1"/>
    <x v="0"/>
    <n v="0"/>
    <n v="0"/>
    <s v="Stores"/>
  </r>
  <r>
    <n v="3405"/>
    <s v="Smith"/>
    <s v="Bessie"/>
    <x v="3373"/>
    <x v="0"/>
    <x v="14"/>
    <x v="16"/>
    <x v="15"/>
    <x v="11"/>
    <x v="0"/>
    <x v="0"/>
    <n v="32.48008463"/>
    <x v="0"/>
    <x v="1"/>
    <x v="3374"/>
    <x v="5"/>
    <x v="0"/>
    <n v="0"/>
    <n v="0"/>
    <s v="Stores"/>
  </r>
  <r>
    <n v="3406"/>
    <s v="Goldberg"/>
    <s v="Andrew"/>
    <x v="3374"/>
    <x v="1"/>
    <x v="22"/>
    <x v="16"/>
    <x v="15"/>
    <x v="16"/>
    <x v="0"/>
    <x v="0"/>
    <n v="39.163699739999998"/>
    <x v="0"/>
    <x v="1"/>
    <x v="3375"/>
    <x v="1"/>
    <x v="2"/>
    <n v="44.068160460000001"/>
    <n v="1.8361733524999999"/>
    <s v="Stores"/>
  </r>
  <r>
    <n v="3407"/>
    <s v="Navarro"/>
    <s v="Jennifer"/>
    <x v="3375"/>
    <x v="0"/>
    <x v="0"/>
    <x v="46"/>
    <x v="20"/>
    <x v="0"/>
    <x v="0"/>
    <x v="0"/>
    <n v="34.724727369999997"/>
    <x v="0"/>
    <x v="0"/>
    <x v="3376"/>
    <x v="0"/>
    <x v="0"/>
    <n v="13.383096050000001"/>
    <n v="0.55762900208333332"/>
    <s v="Stores"/>
  </r>
  <r>
    <n v="3408"/>
    <s v="Gibbs"/>
    <s v="Courtney"/>
    <x v="3376"/>
    <x v="0"/>
    <x v="106"/>
    <x v="45"/>
    <x v="19"/>
    <x v="13"/>
    <x v="0"/>
    <x v="1"/>
    <n v="41.42544461"/>
    <x v="1"/>
    <x v="1"/>
    <x v="3377"/>
    <x v="1"/>
    <x v="2"/>
    <n v="49.004469110000002"/>
    <n v="2.0418528795833333"/>
    <s v="Stores"/>
  </r>
  <r>
    <n v="3409"/>
    <s v="Carey"/>
    <s v="Christopher"/>
    <x v="3377"/>
    <x v="1"/>
    <x v="0"/>
    <x v="46"/>
    <x v="20"/>
    <x v="0"/>
    <x v="0"/>
    <x v="2"/>
    <n v="52.575971170000003"/>
    <x v="2"/>
    <x v="1"/>
    <x v="3378"/>
    <x v="1"/>
    <x v="4"/>
    <n v="121.2186501"/>
    <n v="5.0507770875000002"/>
    <s v="Stores"/>
  </r>
  <r>
    <n v="3410"/>
    <s v="Smith"/>
    <s v="Stevie"/>
    <x v="3378"/>
    <x v="0"/>
    <x v="99"/>
    <x v="16"/>
    <x v="15"/>
    <x v="1"/>
    <x v="0"/>
    <x v="0"/>
    <n v="39.281282539999999"/>
    <x v="0"/>
    <x v="1"/>
    <x v="3379"/>
    <x v="1"/>
    <x v="1"/>
    <n v="98.901225240000002"/>
    <n v="4.1208843850000001"/>
    <s v="Stores"/>
  </r>
  <r>
    <n v="3411"/>
    <s v="Robinson"/>
    <s v="Gary"/>
    <x v="3379"/>
    <x v="1"/>
    <x v="12"/>
    <x v="16"/>
    <x v="15"/>
    <x v="9"/>
    <x v="0"/>
    <x v="0"/>
    <n v="38.002020680000001"/>
    <x v="0"/>
    <x v="1"/>
    <x v="3380"/>
    <x v="1"/>
    <x v="2"/>
    <n v="46.026122690000001"/>
    <n v="1.9177551120833334"/>
    <s v="Stores"/>
  </r>
  <r>
    <n v="3412"/>
    <s v="Sain"/>
    <s v="Frank"/>
    <x v="3380"/>
    <x v="1"/>
    <x v="5"/>
    <x v="16"/>
    <x v="15"/>
    <x v="5"/>
    <x v="0"/>
    <x v="0"/>
    <n v="37.600330479999997"/>
    <x v="0"/>
    <x v="1"/>
    <x v="3381"/>
    <x v="1"/>
    <x v="0"/>
    <n v="15.430434719999999"/>
    <n v="0.64293478000000004"/>
    <s v="Stores"/>
  </r>
  <r>
    <n v="3413"/>
    <s v="Barron"/>
    <s v="Elfreda"/>
    <x v="3381"/>
    <x v="0"/>
    <x v="69"/>
    <x v="45"/>
    <x v="19"/>
    <x v="29"/>
    <x v="0"/>
    <x v="1"/>
    <n v="48.738120899999998"/>
    <x v="1"/>
    <x v="1"/>
    <x v="3382"/>
    <x v="1"/>
    <x v="1"/>
    <n v="86.364320719999995"/>
    <n v="3.5985133633333328"/>
    <s v="Stores"/>
  </r>
  <r>
    <n v="3414"/>
    <s v="Carlyle"/>
    <s v="Sonia"/>
    <x v="3382"/>
    <x v="0"/>
    <x v="5"/>
    <x v="16"/>
    <x v="15"/>
    <x v="5"/>
    <x v="0"/>
    <x v="1"/>
    <n v="49.532054430000002"/>
    <x v="1"/>
    <x v="0"/>
    <x v="3383"/>
    <x v="0"/>
    <x v="1"/>
    <n v="91.393237069999998"/>
    <n v="3.8080515445833334"/>
    <s v="Stores"/>
  </r>
  <r>
    <n v="3415"/>
    <s v="Moon"/>
    <s v="Jeremiah"/>
    <x v="3383"/>
    <x v="1"/>
    <x v="4"/>
    <x v="45"/>
    <x v="19"/>
    <x v="4"/>
    <x v="0"/>
    <x v="1"/>
    <n v="46.27320856"/>
    <x v="1"/>
    <x v="1"/>
    <x v="3384"/>
    <x v="1"/>
    <x v="1"/>
    <n v="91.963062949999994"/>
    <n v="3.8317942895833328"/>
    <s v="Stores"/>
  </r>
  <r>
    <n v="3416"/>
    <s v="Gallaher"/>
    <s v="Gina"/>
    <x v="3384"/>
    <x v="0"/>
    <x v="14"/>
    <x v="16"/>
    <x v="15"/>
    <x v="11"/>
    <x v="0"/>
    <x v="1"/>
    <n v="48.466841959999996"/>
    <x v="1"/>
    <x v="1"/>
    <x v="3385"/>
    <x v="1"/>
    <x v="1"/>
    <n v="98.63955"/>
    <n v="4.1099812499999997"/>
    <s v="Stores"/>
  </r>
  <r>
    <n v="3417"/>
    <s v="Norman"/>
    <s v="Jacqueline"/>
    <x v="3385"/>
    <x v="0"/>
    <x v="66"/>
    <x v="16"/>
    <x v="15"/>
    <x v="18"/>
    <x v="0"/>
    <x v="5"/>
    <n v="63.771394020000002"/>
    <x v="5"/>
    <x v="1"/>
    <x v="3386"/>
    <x v="1"/>
    <x v="3"/>
    <n v="167.54377270000001"/>
    <n v="6.9809905291666672"/>
    <s v="Stores"/>
  </r>
  <r>
    <n v="3418"/>
    <s v="Johnson"/>
    <s v="Blake"/>
    <x v="3386"/>
    <x v="1"/>
    <x v="7"/>
    <x v="16"/>
    <x v="15"/>
    <x v="7"/>
    <x v="0"/>
    <x v="1"/>
    <n v="44.528806340000003"/>
    <x v="1"/>
    <x v="1"/>
    <x v="3387"/>
    <x v="1"/>
    <x v="2"/>
    <n v="44.22831833"/>
    <n v="1.8428465970833332"/>
    <s v="Stores"/>
  </r>
  <r>
    <n v="3419"/>
    <s v="Ray"/>
    <s v="Dolores"/>
    <x v="3387"/>
    <x v="0"/>
    <x v="76"/>
    <x v="45"/>
    <x v="19"/>
    <x v="1"/>
    <x v="0"/>
    <x v="1"/>
    <n v="41.643478369999997"/>
    <x v="1"/>
    <x v="1"/>
    <x v="3388"/>
    <x v="1"/>
    <x v="2"/>
    <n v="44.54198418"/>
    <n v="1.8559160075000001"/>
    <s v="Stores"/>
  </r>
  <r>
    <n v="3420"/>
    <s v="Hart"/>
    <s v="Mark"/>
    <x v="3388"/>
    <x v="1"/>
    <x v="12"/>
    <x v="16"/>
    <x v="15"/>
    <x v="9"/>
    <x v="0"/>
    <x v="1"/>
    <n v="46.12732793"/>
    <x v="1"/>
    <x v="1"/>
    <x v="3389"/>
    <x v="1"/>
    <x v="0"/>
    <n v="19.142361879999999"/>
    <n v="0.79759841166666656"/>
    <s v="Stores"/>
  </r>
  <r>
    <n v="3421"/>
    <s v="Scott"/>
    <s v="Charlotte"/>
    <x v="3389"/>
    <x v="0"/>
    <x v="95"/>
    <x v="45"/>
    <x v="19"/>
    <x v="18"/>
    <x v="0"/>
    <x v="1"/>
    <n v="48.916742480000003"/>
    <x v="1"/>
    <x v="0"/>
    <x v="3390"/>
    <x v="0"/>
    <x v="4"/>
    <n v="142.1314271"/>
    <n v="5.9221427958333335"/>
    <s v="Stores"/>
  </r>
  <r>
    <n v="3422"/>
    <s v="Hibner"/>
    <s v="Justin"/>
    <x v="3390"/>
    <x v="1"/>
    <x v="5"/>
    <x v="13"/>
    <x v="12"/>
    <x v="5"/>
    <x v="0"/>
    <x v="0"/>
    <n v="31.435923880000001"/>
    <x v="0"/>
    <x v="1"/>
    <x v="3391"/>
    <x v="1"/>
    <x v="0"/>
    <n v="0"/>
    <n v="0"/>
    <s v="Stores"/>
  </r>
  <r>
    <n v="3423"/>
    <s v="Sieg"/>
    <s v="Walter"/>
    <x v="3391"/>
    <x v="1"/>
    <x v="22"/>
    <x v="45"/>
    <x v="19"/>
    <x v="16"/>
    <x v="0"/>
    <x v="1"/>
    <n v="42.445797429999999"/>
    <x v="1"/>
    <x v="1"/>
    <x v="3392"/>
    <x v="1"/>
    <x v="1"/>
    <n v="87.505970349999998"/>
    <n v="3.646082097916667"/>
    <s v="Stores"/>
  </r>
  <r>
    <n v="3424"/>
    <s v="Musgrove"/>
    <s v="Jewell"/>
    <x v="3392"/>
    <x v="0"/>
    <x v="5"/>
    <x v="16"/>
    <x v="15"/>
    <x v="5"/>
    <x v="0"/>
    <x v="1"/>
    <n v="43.05194788"/>
    <x v="1"/>
    <x v="1"/>
    <x v="3393"/>
    <x v="1"/>
    <x v="1"/>
    <n v="95.766480009999995"/>
    <n v="3.990270000416666"/>
    <s v="Stores"/>
  </r>
  <r>
    <n v="3425"/>
    <s v="Penn"/>
    <s v="William"/>
    <x v="3393"/>
    <x v="1"/>
    <x v="190"/>
    <x v="16"/>
    <x v="15"/>
    <x v="13"/>
    <x v="0"/>
    <x v="2"/>
    <n v="56.440532279999999"/>
    <x v="2"/>
    <x v="1"/>
    <x v="3394"/>
    <x v="1"/>
    <x v="4"/>
    <n v="124.85990990000001"/>
    <n v="5.2024962458333333"/>
    <s v="Stores"/>
  </r>
  <r>
    <n v="3426"/>
    <s v="Dates"/>
    <s v="Evette"/>
    <x v="3394"/>
    <x v="0"/>
    <x v="222"/>
    <x v="16"/>
    <x v="15"/>
    <x v="11"/>
    <x v="0"/>
    <x v="0"/>
    <n v="34.614097409999999"/>
    <x v="0"/>
    <x v="1"/>
    <x v="3395"/>
    <x v="1"/>
    <x v="0"/>
    <n v="24.940635830000002"/>
    <n v="1.0391931595833332"/>
    <s v="Stores"/>
  </r>
  <r>
    <n v="3427"/>
    <s v="Crump"/>
    <s v="Anna"/>
    <x v="3395"/>
    <x v="0"/>
    <x v="26"/>
    <x v="45"/>
    <x v="19"/>
    <x v="1"/>
    <x v="0"/>
    <x v="0"/>
    <n v="34.643337940000002"/>
    <x v="0"/>
    <x v="1"/>
    <x v="3396"/>
    <x v="1"/>
    <x v="0"/>
    <n v="27.09380225"/>
    <n v="1.1289084270833334"/>
    <s v="Stores"/>
  </r>
  <r>
    <n v="3428"/>
    <s v="Vitale"/>
    <s v="Amanda"/>
    <x v="3396"/>
    <x v="0"/>
    <x v="63"/>
    <x v="45"/>
    <x v="19"/>
    <x v="29"/>
    <x v="0"/>
    <x v="1"/>
    <n v="46.12037685"/>
    <x v="1"/>
    <x v="0"/>
    <x v="3397"/>
    <x v="0"/>
    <x v="2"/>
    <n v="79.682300650000002"/>
    <n v="3.320095860416667"/>
    <s v="Stores"/>
  </r>
  <r>
    <n v="3429"/>
    <s v="Crossley"/>
    <s v="Irene"/>
    <x v="3397"/>
    <x v="0"/>
    <x v="34"/>
    <x v="16"/>
    <x v="15"/>
    <x v="21"/>
    <x v="0"/>
    <x v="1"/>
    <n v="41.725239979999998"/>
    <x v="1"/>
    <x v="0"/>
    <x v="3398"/>
    <x v="0"/>
    <x v="1"/>
    <n v="102.491343"/>
    <n v="4.270472625"/>
    <s v="Stores"/>
  </r>
  <r>
    <n v="3430"/>
    <s v="Gorton"/>
    <s v="Kelly"/>
    <x v="3398"/>
    <x v="0"/>
    <x v="15"/>
    <x v="16"/>
    <x v="15"/>
    <x v="10"/>
    <x v="0"/>
    <x v="1"/>
    <n v="43.914642929999999"/>
    <x v="1"/>
    <x v="1"/>
    <x v="3399"/>
    <x v="1"/>
    <x v="1"/>
    <n v="95.37381105"/>
    <n v="3.9739087937499997"/>
    <s v="Stores"/>
  </r>
  <r>
    <n v="3431"/>
    <s v="Ruff"/>
    <s v="Janet"/>
    <x v="3399"/>
    <x v="0"/>
    <x v="42"/>
    <x v="16"/>
    <x v="15"/>
    <x v="13"/>
    <x v="0"/>
    <x v="0"/>
    <n v="30.752814369999999"/>
    <x v="0"/>
    <x v="1"/>
    <x v="3400"/>
    <x v="1"/>
    <x v="0"/>
    <n v="0"/>
    <n v="0"/>
    <s v="Stores"/>
  </r>
  <r>
    <n v="3432"/>
    <s v="Powell"/>
    <s v="Wilbert"/>
    <x v="3400"/>
    <x v="1"/>
    <x v="5"/>
    <x v="13"/>
    <x v="12"/>
    <x v="5"/>
    <x v="0"/>
    <x v="1"/>
    <n v="47.147692130000003"/>
    <x v="1"/>
    <x v="1"/>
    <x v="3401"/>
    <x v="1"/>
    <x v="2"/>
    <n v="41.043218549999999"/>
    <n v="1.7101341062499997"/>
    <s v="Stores"/>
  </r>
  <r>
    <n v="3433"/>
    <s v="Ruby"/>
    <s v="Dale"/>
    <x v="3401"/>
    <x v="1"/>
    <x v="3"/>
    <x v="0"/>
    <x v="0"/>
    <x v="3"/>
    <x v="0"/>
    <x v="2"/>
    <n v="52.309122559999999"/>
    <x v="2"/>
    <x v="1"/>
    <x v="3402"/>
    <x v="1"/>
    <x v="4"/>
    <n v="132.81725539999999"/>
    <n v="5.5340523083333331"/>
    <s v="Stores"/>
  </r>
  <r>
    <n v="3434"/>
    <s v="Wall"/>
    <s v="James"/>
    <x v="3402"/>
    <x v="1"/>
    <x v="40"/>
    <x v="16"/>
    <x v="15"/>
    <x v="20"/>
    <x v="0"/>
    <x v="5"/>
    <n v="66.205976210000003"/>
    <x v="5"/>
    <x v="1"/>
    <x v="3403"/>
    <x v="1"/>
    <x v="3"/>
    <n v="172.63687709999999"/>
    <n v="7.1932032124999994"/>
    <s v="Stores"/>
  </r>
  <r>
    <n v="3435"/>
    <s v="Hoang"/>
    <s v="Flora"/>
    <x v="3403"/>
    <x v="0"/>
    <x v="3"/>
    <x v="16"/>
    <x v="15"/>
    <x v="3"/>
    <x v="0"/>
    <x v="1"/>
    <n v="43.419697300000003"/>
    <x v="1"/>
    <x v="1"/>
    <x v="3404"/>
    <x v="1"/>
    <x v="2"/>
    <n v="78.012407679999995"/>
    <n v="3.2505169866666668"/>
    <s v="Stores"/>
  </r>
  <r>
    <n v="3436"/>
    <s v="Williams"/>
    <s v="Katherine"/>
    <x v="3404"/>
    <x v="0"/>
    <x v="62"/>
    <x v="16"/>
    <x v="15"/>
    <x v="10"/>
    <x v="0"/>
    <x v="1"/>
    <n v="45.457762260000003"/>
    <x v="1"/>
    <x v="1"/>
    <x v="3405"/>
    <x v="1"/>
    <x v="2"/>
    <n v="61.733118439999998"/>
    <n v="2.572213268333333"/>
    <s v="Stores"/>
  </r>
  <r>
    <n v="3437"/>
    <s v="Quintero"/>
    <s v="Amanda"/>
    <x v="3405"/>
    <x v="0"/>
    <x v="5"/>
    <x v="13"/>
    <x v="12"/>
    <x v="5"/>
    <x v="0"/>
    <x v="2"/>
    <n v="56.282796279999999"/>
    <x v="2"/>
    <x v="1"/>
    <x v="3406"/>
    <x v="1"/>
    <x v="3"/>
    <n v="178.50453809999999"/>
    <n v="7.4376890874999999"/>
    <s v="Stores"/>
  </r>
  <r>
    <n v="3438"/>
    <s v="Williams"/>
    <s v="Logan"/>
    <x v="3406"/>
    <x v="1"/>
    <x v="44"/>
    <x v="45"/>
    <x v="19"/>
    <x v="13"/>
    <x v="0"/>
    <x v="2"/>
    <n v="57.562842250000003"/>
    <x v="2"/>
    <x v="1"/>
    <x v="3407"/>
    <x v="1"/>
    <x v="4"/>
    <n v="135.83880959999999"/>
    <n v="5.6599503999999996"/>
    <s v="Stores"/>
  </r>
  <r>
    <n v="3439"/>
    <s v="Randall"/>
    <s v="Steven"/>
    <x v="3407"/>
    <x v="1"/>
    <x v="5"/>
    <x v="16"/>
    <x v="15"/>
    <x v="5"/>
    <x v="0"/>
    <x v="0"/>
    <n v="35.652206020000001"/>
    <x v="0"/>
    <x v="0"/>
    <x v="3408"/>
    <x v="0"/>
    <x v="0"/>
    <n v="12.70909588"/>
    <n v="0.52954566166666672"/>
    <s v="Stores"/>
  </r>
  <r>
    <n v="3440"/>
    <s v="Vandusen"/>
    <s v="Jerry"/>
    <x v="3408"/>
    <x v="1"/>
    <x v="4"/>
    <x v="16"/>
    <x v="15"/>
    <x v="4"/>
    <x v="0"/>
    <x v="0"/>
    <n v="36.599576239999998"/>
    <x v="0"/>
    <x v="1"/>
    <x v="3409"/>
    <x v="1"/>
    <x v="0"/>
    <n v="32.988094869999998"/>
    <n v="1.3745039529166665"/>
    <s v="Stores"/>
  </r>
  <r>
    <n v="3441"/>
    <s v="Brewster"/>
    <s v="Cristy"/>
    <x v="3409"/>
    <x v="0"/>
    <x v="5"/>
    <x v="13"/>
    <x v="12"/>
    <x v="5"/>
    <x v="0"/>
    <x v="1"/>
    <n v="42.949690269999998"/>
    <x v="1"/>
    <x v="1"/>
    <x v="3410"/>
    <x v="1"/>
    <x v="2"/>
    <n v="69.401089420000005"/>
    <n v="2.8917120591666667"/>
    <s v="Stores"/>
  </r>
  <r>
    <n v="3442"/>
    <s v="Dean"/>
    <s v="John"/>
    <x v="3410"/>
    <x v="1"/>
    <x v="3"/>
    <x v="16"/>
    <x v="15"/>
    <x v="3"/>
    <x v="0"/>
    <x v="1"/>
    <n v="44.248465000000003"/>
    <x v="1"/>
    <x v="0"/>
    <x v="3411"/>
    <x v="0"/>
    <x v="0"/>
    <n v="39.508649050000002"/>
    <n v="1.6461937104166668"/>
    <s v="Stores"/>
  </r>
  <r>
    <n v="3443"/>
    <s v="Keen"/>
    <s v="Tom"/>
    <x v="3411"/>
    <x v="1"/>
    <x v="22"/>
    <x v="45"/>
    <x v="19"/>
    <x v="16"/>
    <x v="0"/>
    <x v="0"/>
    <n v="37.084914240000003"/>
    <x v="0"/>
    <x v="0"/>
    <x v="3412"/>
    <x v="0"/>
    <x v="0"/>
    <n v="0"/>
    <n v="0"/>
    <s v="Stores"/>
  </r>
  <r>
    <n v="3444"/>
    <s v="Paul"/>
    <s v="William"/>
    <x v="3412"/>
    <x v="1"/>
    <x v="3"/>
    <x v="16"/>
    <x v="15"/>
    <x v="3"/>
    <x v="0"/>
    <x v="1"/>
    <n v="49.40850725"/>
    <x v="1"/>
    <x v="1"/>
    <x v="3413"/>
    <x v="1"/>
    <x v="0"/>
    <n v="32.527658129999999"/>
    <n v="1.35531908875"/>
    <s v="Stores"/>
  </r>
  <r>
    <n v="3445"/>
    <s v="Moore"/>
    <s v="John"/>
    <x v="3413"/>
    <x v="1"/>
    <x v="36"/>
    <x v="45"/>
    <x v="19"/>
    <x v="22"/>
    <x v="0"/>
    <x v="2"/>
    <n v="53.303034160000003"/>
    <x v="2"/>
    <x v="1"/>
    <x v="3414"/>
    <x v="1"/>
    <x v="0"/>
    <n v="5.104829316"/>
    <n v="0.21270122149999998"/>
    <s v="Stores"/>
  </r>
  <r>
    <n v="3446"/>
    <s v="Brown"/>
    <s v="John"/>
    <x v="2829"/>
    <x v="1"/>
    <x v="18"/>
    <x v="45"/>
    <x v="19"/>
    <x v="1"/>
    <x v="0"/>
    <x v="1"/>
    <n v="40.258407429999998"/>
    <x v="1"/>
    <x v="1"/>
    <x v="3415"/>
    <x v="1"/>
    <x v="0"/>
    <n v="22.43238706"/>
    <n v="0.93468279416666666"/>
    <s v="Stores"/>
  </r>
  <r>
    <n v="3447"/>
    <s v="Mitchell"/>
    <s v="Madeline"/>
    <x v="3414"/>
    <x v="0"/>
    <x v="0"/>
    <x v="46"/>
    <x v="20"/>
    <x v="0"/>
    <x v="0"/>
    <x v="1"/>
    <n v="44.711708700000003"/>
    <x v="1"/>
    <x v="1"/>
    <x v="3416"/>
    <x v="1"/>
    <x v="0"/>
    <n v="28.625685480000001"/>
    <n v="1.1927368950000001"/>
    <s v="Stores"/>
  </r>
  <r>
    <n v="3448"/>
    <s v="Bruce"/>
    <s v="Thomas"/>
    <x v="3415"/>
    <x v="1"/>
    <x v="12"/>
    <x v="45"/>
    <x v="19"/>
    <x v="9"/>
    <x v="0"/>
    <x v="1"/>
    <n v="44.548475379999999"/>
    <x v="1"/>
    <x v="1"/>
    <x v="3417"/>
    <x v="1"/>
    <x v="2"/>
    <n v="77.641743259999998"/>
    <n v="3.2350726358333333"/>
    <s v="Stores"/>
  </r>
  <r>
    <n v="3449"/>
    <s v="Gracey"/>
    <s v="Jerry"/>
    <x v="3416"/>
    <x v="1"/>
    <x v="5"/>
    <x v="13"/>
    <x v="12"/>
    <x v="5"/>
    <x v="0"/>
    <x v="3"/>
    <n v="18.34130944"/>
    <x v="3"/>
    <x v="1"/>
    <x v="3418"/>
    <x v="1"/>
    <x v="0"/>
    <n v="0"/>
    <n v="0"/>
    <s v="Stores"/>
  </r>
  <r>
    <n v="3450"/>
    <s v="Rohr"/>
    <s v="Richard"/>
    <x v="3417"/>
    <x v="1"/>
    <x v="75"/>
    <x v="16"/>
    <x v="15"/>
    <x v="24"/>
    <x v="0"/>
    <x v="1"/>
    <n v="42.439211550000003"/>
    <x v="1"/>
    <x v="1"/>
    <x v="3419"/>
    <x v="1"/>
    <x v="0"/>
    <n v="18.892938229999999"/>
    <n v="0.78720575958333328"/>
    <s v="Stores"/>
  </r>
  <r>
    <n v="3451"/>
    <s v="Schulz"/>
    <s v="Edward"/>
    <x v="3418"/>
    <x v="1"/>
    <x v="10"/>
    <x v="16"/>
    <x v="15"/>
    <x v="6"/>
    <x v="0"/>
    <x v="5"/>
    <n v="63.755183279999997"/>
    <x v="5"/>
    <x v="1"/>
    <x v="3420"/>
    <x v="1"/>
    <x v="4"/>
    <n v="131.26950629999999"/>
    <n v="5.4695627624999998"/>
    <s v="Stores"/>
  </r>
  <r>
    <n v="3452"/>
    <s v="Childress"/>
    <s v="Frank"/>
    <x v="3419"/>
    <x v="1"/>
    <x v="60"/>
    <x v="45"/>
    <x v="19"/>
    <x v="27"/>
    <x v="0"/>
    <x v="0"/>
    <n v="38.024410250000003"/>
    <x v="0"/>
    <x v="1"/>
    <x v="3421"/>
    <x v="1"/>
    <x v="0"/>
    <n v="35.043539580000001"/>
    <n v="1.4601474825"/>
    <s v="Stores"/>
  </r>
  <r>
    <n v="3453"/>
    <s v="Sylvester"/>
    <s v="Rose"/>
    <x v="3420"/>
    <x v="0"/>
    <x v="5"/>
    <x v="16"/>
    <x v="15"/>
    <x v="5"/>
    <x v="0"/>
    <x v="0"/>
    <n v="37.917209870000001"/>
    <x v="0"/>
    <x v="1"/>
    <x v="3422"/>
    <x v="1"/>
    <x v="2"/>
    <n v="64.100406149999998"/>
    <n v="2.6708502562500001"/>
    <s v="Stores"/>
  </r>
  <r>
    <n v="3454"/>
    <s v="Elliott"/>
    <s v="Andres"/>
    <x v="3421"/>
    <x v="1"/>
    <x v="5"/>
    <x v="16"/>
    <x v="15"/>
    <x v="5"/>
    <x v="0"/>
    <x v="1"/>
    <n v="44.447028830000001"/>
    <x v="1"/>
    <x v="1"/>
    <x v="3423"/>
    <x v="1"/>
    <x v="0"/>
    <n v="39.623567780000002"/>
    <n v="1.6509819908333334"/>
    <s v="Stores"/>
  </r>
  <r>
    <n v="3455"/>
    <s v="Sealey"/>
    <s v="Teri"/>
    <x v="3422"/>
    <x v="0"/>
    <x v="138"/>
    <x v="16"/>
    <x v="15"/>
    <x v="20"/>
    <x v="0"/>
    <x v="0"/>
    <n v="37.660492900000001"/>
    <x v="0"/>
    <x v="1"/>
    <x v="3424"/>
    <x v="1"/>
    <x v="1"/>
    <n v="91.309876000000003"/>
    <n v="3.8045781666666665"/>
    <s v="Stores"/>
  </r>
  <r>
    <n v="3456"/>
    <s v="Green"/>
    <s v="Mike"/>
    <x v="3423"/>
    <x v="1"/>
    <x v="43"/>
    <x v="16"/>
    <x v="15"/>
    <x v="13"/>
    <x v="0"/>
    <x v="1"/>
    <n v="46.897412729999999"/>
    <x v="1"/>
    <x v="1"/>
    <x v="3425"/>
    <x v="1"/>
    <x v="2"/>
    <n v="51.553267159999997"/>
    <n v="2.1480527983333335"/>
    <s v="Stores"/>
  </r>
  <r>
    <n v="3457"/>
    <s v="Andreasen"/>
    <s v="Curtis"/>
    <x v="3424"/>
    <x v="1"/>
    <x v="189"/>
    <x v="45"/>
    <x v="19"/>
    <x v="25"/>
    <x v="0"/>
    <x v="0"/>
    <n v="34.021561470000002"/>
    <x v="0"/>
    <x v="0"/>
    <x v="3426"/>
    <x v="0"/>
    <x v="0"/>
    <n v="15.58668349"/>
    <n v="0.64944514541666665"/>
    <s v="Stores"/>
  </r>
  <r>
    <n v="3458"/>
    <s v="Amar"/>
    <s v="Andrew"/>
    <x v="3425"/>
    <x v="1"/>
    <x v="5"/>
    <x v="13"/>
    <x v="12"/>
    <x v="5"/>
    <x v="0"/>
    <x v="2"/>
    <n v="52.93350452"/>
    <x v="2"/>
    <x v="1"/>
    <x v="3427"/>
    <x v="1"/>
    <x v="1"/>
    <n v="102.08035889999999"/>
    <n v="4.2533482874999997"/>
    <s v="Stores"/>
  </r>
  <r>
    <n v="3459"/>
    <s v="Simpson"/>
    <s v="Albert"/>
    <x v="3426"/>
    <x v="1"/>
    <x v="8"/>
    <x v="45"/>
    <x v="19"/>
    <x v="8"/>
    <x v="0"/>
    <x v="4"/>
    <n v="29.449809609999999"/>
    <x v="4"/>
    <x v="0"/>
    <x v="3428"/>
    <x v="0"/>
    <x v="0"/>
    <n v="0"/>
    <n v="0"/>
    <s v="Stores"/>
  </r>
  <r>
    <n v="3460"/>
    <s v="Harrison"/>
    <s v="James"/>
    <x v="3427"/>
    <x v="1"/>
    <x v="199"/>
    <x v="45"/>
    <x v="19"/>
    <x v="24"/>
    <x v="0"/>
    <x v="1"/>
    <n v="42.985709589999999"/>
    <x v="1"/>
    <x v="1"/>
    <x v="3429"/>
    <x v="1"/>
    <x v="1"/>
    <n v="87.24947324"/>
    <n v="3.6353947183333331"/>
    <s v="Stores"/>
  </r>
  <r>
    <n v="3461"/>
    <s v="Ulibarri"/>
    <s v="Jacob"/>
    <x v="3428"/>
    <x v="1"/>
    <x v="108"/>
    <x v="45"/>
    <x v="19"/>
    <x v="1"/>
    <x v="0"/>
    <x v="1"/>
    <n v="41.344931010000003"/>
    <x v="1"/>
    <x v="1"/>
    <x v="3430"/>
    <x v="1"/>
    <x v="0"/>
    <n v="30.30864497"/>
    <n v="1.2628602070833332"/>
    <s v="Stores"/>
  </r>
  <r>
    <n v="3462"/>
    <s v="Bailey"/>
    <s v="Paula"/>
    <x v="3429"/>
    <x v="0"/>
    <x v="121"/>
    <x v="45"/>
    <x v="19"/>
    <x v="1"/>
    <x v="0"/>
    <x v="5"/>
    <n v="66.223245610000006"/>
    <x v="5"/>
    <x v="1"/>
    <x v="3431"/>
    <x v="1"/>
    <x v="3"/>
    <n v="193.1810217"/>
    <n v="8.0492092375000013"/>
    <s v="Stores"/>
  </r>
  <r>
    <n v="3463"/>
    <s v="Barron"/>
    <s v="Brandon"/>
    <x v="3430"/>
    <x v="1"/>
    <x v="3"/>
    <x v="0"/>
    <x v="0"/>
    <x v="3"/>
    <x v="0"/>
    <x v="1"/>
    <n v="44.930915149999997"/>
    <x v="1"/>
    <x v="0"/>
    <x v="3432"/>
    <x v="0"/>
    <x v="2"/>
    <n v="76.424083679999995"/>
    <n v="3.1843368199999995"/>
    <s v="Stores"/>
  </r>
  <r>
    <n v="3464"/>
    <s v="Brittain"/>
    <s v="Regina"/>
    <x v="3431"/>
    <x v="0"/>
    <x v="4"/>
    <x v="16"/>
    <x v="15"/>
    <x v="4"/>
    <x v="0"/>
    <x v="4"/>
    <n v="23.275476680000001"/>
    <x v="4"/>
    <x v="0"/>
    <x v="3433"/>
    <x v="0"/>
    <x v="0"/>
    <n v="0"/>
    <n v="0"/>
    <s v="Stores"/>
  </r>
  <r>
    <n v="3465"/>
    <s v="Harwell"/>
    <s v="Stacey"/>
    <x v="3432"/>
    <x v="0"/>
    <x v="106"/>
    <x v="45"/>
    <x v="19"/>
    <x v="13"/>
    <x v="0"/>
    <x v="1"/>
    <n v="47.290219479999998"/>
    <x v="1"/>
    <x v="1"/>
    <x v="3434"/>
    <x v="1"/>
    <x v="2"/>
    <n v="78.853895510000001"/>
    <n v="3.2855789795833332"/>
    <s v="Stores"/>
  </r>
  <r>
    <n v="3466"/>
    <s v="Mott"/>
    <s v="Helen"/>
    <x v="3433"/>
    <x v="0"/>
    <x v="63"/>
    <x v="45"/>
    <x v="19"/>
    <x v="29"/>
    <x v="0"/>
    <x v="0"/>
    <n v="36.492162030000003"/>
    <x v="0"/>
    <x v="1"/>
    <x v="3435"/>
    <x v="1"/>
    <x v="2"/>
    <n v="66.42990666"/>
    <n v="2.7679127775000003"/>
    <s v="Stores"/>
  </r>
  <r>
    <n v="3467"/>
    <s v="Johnson"/>
    <s v="Karen"/>
    <x v="1595"/>
    <x v="0"/>
    <x v="2"/>
    <x v="16"/>
    <x v="15"/>
    <x v="2"/>
    <x v="0"/>
    <x v="1"/>
    <n v="45.856399289999999"/>
    <x v="1"/>
    <x v="1"/>
    <x v="3436"/>
    <x v="1"/>
    <x v="0"/>
    <n v="33.948386079999999"/>
    <n v="1.4145160866666666"/>
    <s v="Stores"/>
  </r>
  <r>
    <n v="3468"/>
    <s v="Berumen"/>
    <s v="Ivan"/>
    <x v="3434"/>
    <x v="1"/>
    <x v="54"/>
    <x v="16"/>
    <x v="15"/>
    <x v="24"/>
    <x v="0"/>
    <x v="2"/>
    <n v="50.847079669999999"/>
    <x v="2"/>
    <x v="1"/>
    <x v="3437"/>
    <x v="1"/>
    <x v="1"/>
    <n v="94.629070080000005"/>
    <n v="3.9428779200000004"/>
    <s v="Stores"/>
  </r>
  <r>
    <n v="3469"/>
    <s v="Rinker"/>
    <s v="Melissa"/>
    <x v="3435"/>
    <x v="0"/>
    <x v="229"/>
    <x v="45"/>
    <x v="19"/>
    <x v="18"/>
    <x v="0"/>
    <x v="5"/>
    <n v="61.762373910000001"/>
    <x v="5"/>
    <x v="1"/>
    <x v="3438"/>
    <x v="1"/>
    <x v="3"/>
    <n v="162.63775319999999"/>
    <n v="6.7765730499999997"/>
    <s v="Stores"/>
  </r>
  <r>
    <n v="3470"/>
    <s v="Zorn"/>
    <s v="Flavia"/>
    <x v="3436"/>
    <x v="0"/>
    <x v="20"/>
    <x v="45"/>
    <x v="19"/>
    <x v="14"/>
    <x v="0"/>
    <x v="0"/>
    <n v="31.512750910000001"/>
    <x v="0"/>
    <x v="1"/>
    <x v="3439"/>
    <x v="1"/>
    <x v="0"/>
    <n v="0"/>
    <n v="0"/>
    <s v="Stores"/>
  </r>
  <r>
    <n v="3471"/>
    <s v="Winn"/>
    <s v="Lisa"/>
    <x v="3437"/>
    <x v="0"/>
    <x v="22"/>
    <x v="45"/>
    <x v="19"/>
    <x v="16"/>
    <x v="0"/>
    <x v="2"/>
    <n v="59.790106790000003"/>
    <x v="2"/>
    <x v="1"/>
    <x v="3440"/>
    <x v="1"/>
    <x v="3"/>
    <n v="182.48051419999999"/>
    <n v="7.6033547583333334"/>
    <s v="Stores"/>
  </r>
  <r>
    <n v="3472"/>
    <s v="Bray"/>
    <s v="Joshua"/>
    <x v="3438"/>
    <x v="1"/>
    <x v="226"/>
    <x v="45"/>
    <x v="19"/>
    <x v="20"/>
    <x v="0"/>
    <x v="0"/>
    <n v="36.409932339999997"/>
    <x v="0"/>
    <x v="1"/>
    <x v="3441"/>
    <x v="1"/>
    <x v="0"/>
    <n v="16.64701548"/>
    <n v="0.69362564500000001"/>
    <s v="Stores"/>
  </r>
  <r>
    <n v="3473"/>
    <s v="Grant"/>
    <s v="Kyle"/>
    <x v="3439"/>
    <x v="1"/>
    <x v="13"/>
    <x v="45"/>
    <x v="19"/>
    <x v="10"/>
    <x v="0"/>
    <x v="0"/>
    <n v="36.300762020000001"/>
    <x v="0"/>
    <x v="1"/>
    <x v="3442"/>
    <x v="1"/>
    <x v="0"/>
    <n v="2.8940869070000002"/>
    <n v="0.12058695445833334"/>
    <s v="Stores"/>
  </r>
  <r>
    <n v="3474"/>
    <s v="Hickey"/>
    <s v="Kenneth"/>
    <x v="3440"/>
    <x v="1"/>
    <x v="41"/>
    <x v="45"/>
    <x v="19"/>
    <x v="23"/>
    <x v="0"/>
    <x v="0"/>
    <n v="36.654303929999998"/>
    <x v="0"/>
    <x v="1"/>
    <x v="3443"/>
    <x v="1"/>
    <x v="0"/>
    <n v="5.6936901979999996"/>
    <n v="0.23723709158333334"/>
    <s v="Stores"/>
  </r>
  <r>
    <n v="3475"/>
    <s v="Beaver"/>
    <s v="Mildred"/>
    <x v="3441"/>
    <x v="0"/>
    <x v="105"/>
    <x v="16"/>
    <x v="15"/>
    <x v="1"/>
    <x v="0"/>
    <x v="1"/>
    <n v="44.797204280000003"/>
    <x v="1"/>
    <x v="0"/>
    <x v="3444"/>
    <x v="0"/>
    <x v="1"/>
    <n v="82.64757256"/>
    <n v="3.443648856666667"/>
    <s v="Stores"/>
  </r>
  <r>
    <n v="3476"/>
    <s v="Lawhorn"/>
    <s v="Eddie"/>
    <x v="3442"/>
    <x v="1"/>
    <x v="5"/>
    <x v="16"/>
    <x v="15"/>
    <x v="5"/>
    <x v="0"/>
    <x v="0"/>
    <n v="38.955225059999997"/>
    <x v="0"/>
    <x v="1"/>
    <x v="3445"/>
    <x v="1"/>
    <x v="0"/>
    <n v="24.89744164"/>
    <n v="1.0373934016666668"/>
    <s v="Stores"/>
  </r>
  <r>
    <n v="3477"/>
    <s v="Johnson"/>
    <s v="Annie"/>
    <x v="3443"/>
    <x v="0"/>
    <x v="3"/>
    <x v="16"/>
    <x v="15"/>
    <x v="3"/>
    <x v="0"/>
    <x v="2"/>
    <n v="50.800799220000002"/>
    <x v="2"/>
    <x v="1"/>
    <x v="3446"/>
    <x v="1"/>
    <x v="2"/>
    <n v="78.886092590000004"/>
    <n v="3.2869205245833339"/>
    <s v="Stores"/>
  </r>
  <r>
    <n v="3478"/>
    <s v="Atencio"/>
    <s v="Bill"/>
    <x v="3444"/>
    <x v="1"/>
    <x v="91"/>
    <x v="45"/>
    <x v="19"/>
    <x v="25"/>
    <x v="0"/>
    <x v="0"/>
    <n v="38.597517240000002"/>
    <x v="0"/>
    <x v="1"/>
    <x v="3447"/>
    <x v="1"/>
    <x v="2"/>
    <n v="40.535707979999998"/>
    <n v="1.6889878324999998"/>
    <s v="Stores"/>
  </r>
  <r>
    <n v="3479"/>
    <s v="Smith"/>
    <s v="Ariel"/>
    <x v="3445"/>
    <x v="1"/>
    <x v="3"/>
    <x v="16"/>
    <x v="15"/>
    <x v="3"/>
    <x v="0"/>
    <x v="1"/>
    <n v="43.103624359999998"/>
    <x v="1"/>
    <x v="1"/>
    <x v="3448"/>
    <x v="1"/>
    <x v="1"/>
    <n v="88.194704279999996"/>
    <n v="3.6747793449999997"/>
    <s v="Stores"/>
  </r>
  <r>
    <n v="3480"/>
    <s v="Villalobos"/>
    <s v="Patrick"/>
    <x v="3446"/>
    <x v="1"/>
    <x v="234"/>
    <x v="7"/>
    <x v="6"/>
    <x v="35"/>
    <x v="0"/>
    <x v="1"/>
    <n v="43.277578849999998"/>
    <x v="1"/>
    <x v="1"/>
    <x v="3449"/>
    <x v="1"/>
    <x v="0"/>
    <n v="16.706615710000001"/>
    <n v="0.69610898791666675"/>
    <s v="Stores"/>
  </r>
  <r>
    <n v="3481"/>
    <s v="Fuller"/>
    <s v="Audrey"/>
    <x v="3447"/>
    <x v="0"/>
    <x v="171"/>
    <x v="45"/>
    <x v="19"/>
    <x v="23"/>
    <x v="0"/>
    <x v="0"/>
    <n v="37.6954542"/>
    <x v="0"/>
    <x v="1"/>
    <x v="3450"/>
    <x v="1"/>
    <x v="2"/>
    <n v="74.391395840000001"/>
    <n v="3.0996414933333338"/>
    <s v="Stores"/>
  </r>
  <r>
    <n v="3482"/>
    <s v="Ortiz"/>
    <s v="Holly"/>
    <x v="3448"/>
    <x v="0"/>
    <x v="2"/>
    <x v="16"/>
    <x v="15"/>
    <x v="2"/>
    <x v="0"/>
    <x v="4"/>
    <n v="28.670448029999999"/>
    <x v="4"/>
    <x v="1"/>
    <x v="3451"/>
    <x v="1"/>
    <x v="0"/>
    <n v="8.2356992449999993"/>
    <n v="0.34315413520833332"/>
    <s v="Stores"/>
  </r>
  <r>
    <n v="3483"/>
    <s v="Smith"/>
    <s v="John"/>
    <x v="3449"/>
    <x v="1"/>
    <x v="5"/>
    <x v="16"/>
    <x v="15"/>
    <x v="5"/>
    <x v="0"/>
    <x v="0"/>
    <n v="39.336529900000002"/>
    <x v="0"/>
    <x v="0"/>
    <x v="3452"/>
    <x v="0"/>
    <x v="2"/>
    <n v="55.024900860000002"/>
    <n v="2.2927042025"/>
    <s v="Stores"/>
  </r>
  <r>
    <n v="3484"/>
    <s v="Spurlock"/>
    <s v="Linda"/>
    <x v="3450"/>
    <x v="0"/>
    <x v="80"/>
    <x v="45"/>
    <x v="19"/>
    <x v="7"/>
    <x v="0"/>
    <x v="2"/>
    <n v="50.868486050000001"/>
    <x v="2"/>
    <x v="1"/>
    <x v="3453"/>
    <x v="1"/>
    <x v="1"/>
    <n v="114.49601199999999"/>
    <n v="4.7706671666666667"/>
    <s v="Stores"/>
  </r>
  <r>
    <n v="3485"/>
    <s v="Brown"/>
    <s v="Ernesto"/>
    <x v="3451"/>
    <x v="1"/>
    <x v="4"/>
    <x v="45"/>
    <x v="19"/>
    <x v="4"/>
    <x v="0"/>
    <x v="1"/>
    <n v="42.662088269999998"/>
    <x v="1"/>
    <x v="1"/>
    <x v="3454"/>
    <x v="1"/>
    <x v="2"/>
    <n v="49.454737100000003"/>
    <n v="2.0606140458333333"/>
    <s v="Stores"/>
  </r>
  <r>
    <n v="3486"/>
    <s v="Corrado"/>
    <s v="Lawrence"/>
    <x v="3452"/>
    <x v="1"/>
    <x v="22"/>
    <x v="45"/>
    <x v="19"/>
    <x v="16"/>
    <x v="0"/>
    <x v="2"/>
    <n v="50.58833679"/>
    <x v="2"/>
    <x v="0"/>
    <x v="3455"/>
    <x v="0"/>
    <x v="2"/>
    <n v="68.648091370000003"/>
    <n v="2.8603371404166671"/>
    <s v="Stores"/>
  </r>
  <r>
    <n v="3487"/>
    <s v="Swartwood"/>
    <s v="Eva"/>
    <x v="3453"/>
    <x v="0"/>
    <x v="12"/>
    <x v="16"/>
    <x v="15"/>
    <x v="9"/>
    <x v="0"/>
    <x v="1"/>
    <n v="42.977830269999998"/>
    <x v="1"/>
    <x v="1"/>
    <x v="3456"/>
    <x v="1"/>
    <x v="2"/>
    <n v="43.277813430000002"/>
    <n v="1.8032422262500001"/>
    <s v="Stores"/>
  </r>
  <r>
    <n v="3488"/>
    <s v="Bonner"/>
    <s v="John"/>
    <x v="3454"/>
    <x v="1"/>
    <x v="5"/>
    <x v="13"/>
    <x v="12"/>
    <x v="5"/>
    <x v="0"/>
    <x v="0"/>
    <n v="36.778696160000003"/>
    <x v="0"/>
    <x v="1"/>
    <x v="3457"/>
    <x v="1"/>
    <x v="0"/>
    <n v="0"/>
    <n v="0"/>
    <s v="Stores"/>
  </r>
  <r>
    <n v="3489"/>
    <s v="Corley"/>
    <s v="Arthur"/>
    <x v="3455"/>
    <x v="1"/>
    <x v="170"/>
    <x v="45"/>
    <x v="19"/>
    <x v="25"/>
    <x v="0"/>
    <x v="5"/>
    <n v="62.621569239999999"/>
    <x v="5"/>
    <x v="1"/>
    <x v="3458"/>
    <x v="1"/>
    <x v="4"/>
    <n v="141.725742"/>
    <n v="5.9052392500000002"/>
    <s v="Stores"/>
  </r>
  <r>
    <n v="3490"/>
    <s v="Boe"/>
    <s v="Alice"/>
    <x v="3456"/>
    <x v="0"/>
    <x v="0"/>
    <x v="46"/>
    <x v="20"/>
    <x v="0"/>
    <x v="0"/>
    <x v="1"/>
    <n v="40.450549039999999"/>
    <x v="1"/>
    <x v="1"/>
    <x v="3459"/>
    <x v="1"/>
    <x v="1"/>
    <n v="86.364296449999998"/>
    <n v="3.5985123520833331"/>
    <s v="Stores"/>
  </r>
  <r>
    <n v="3491"/>
    <s v="Klein"/>
    <s v="Debra"/>
    <x v="3457"/>
    <x v="0"/>
    <x v="153"/>
    <x v="16"/>
    <x v="15"/>
    <x v="10"/>
    <x v="0"/>
    <x v="1"/>
    <n v="43.788678480000002"/>
    <x v="1"/>
    <x v="1"/>
    <x v="3460"/>
    <x v="1"/>
    <x v="4"/>
    <n v="124.7232705"/>
    <n v="5.1968029374999993"/>
    <s v="Stores"/>
  </r>
  <r>
    <n v="3492"/>
    <s v="Abreu"/>
    <s v="Shena"/>
    <x v="3458"/>
    <x v="0"/>
    <x v="3"/>
    <x v="16"/>
    <x v="15"/>
    <x v="3"/>
    <x v="0"/>
    <x v="1"/>
    <n v="46.876102099999997"/>
    <x v="1"/>
    <x v="1"/>
    <x v="3461"/>
    <x v="1"/>
    <x v="2"/>
    <n v="78.320468199999993"/>
    <n v="3.2633528416666668"/>
    <s v="Stores"/>
  </r>
  <r>
    <n v="3493"/>
    <s v="White"/>
    <s v="Kerry"/>
    <x v="3459"/>
    <x v="0"/>
    <x v="13"/>
    <x v="16"/>
    <x v="15"/>
    <x v="10"/>
    <x v="0"/>
    <x v="4"/>
    <n v="27.051291930000001"/>
    <x v="4"/>
    <x v="1"/>
    <x v="3462"/>
    <x v="1"/>
    <x v="0"/>
    <n v="0"/>
    <n v="0"/>
    <s v="Stores"/>
  </r>
  <r>
    <n v="3494"/>
    <s v="McCarthy"/>
    <s v="Christopher"/>
    <x v="3460"/>
    <x v="1"/>
    <x v="5"/>
    <x v="16"/>
    <x v="15"/>
    <x v="5"/>
    <x v="0"/>
    <x v="1"/>
    <n v="40.852216249999998"/>
    <x v="1"/>
    <x v="1"/>
    <x v="3463"/>
    <x v="1"/>
    <x v="0"/>
    <n v="0"/>
    <n v="0"/>
    <s v="Stores"/>
  </r>
  <r>
    <n v="3495"/>
    <s v="Mullins"/>
    <s v="Amy"/>
    <x v="3461"/>
    <x v="0"/>
    <x v="64"/>
    <x v="16"/>
    <x v="15"/>
    <x v="14"/>
    <x v="0"/>
    <x v="4"/>
    <n v="26.350143639999999"/>
    <x v="4"/>
    <x v="1"/>
    <x v="3464"/>
    <x v="1"/>
    <x v="0"/>
    <n v="0"/>
    <n v="0"/>
    <s v="Stores"/>
  </r>
  <r>
    <n v="3496"/>
    <s v="Allen"/>
    <s v="Cindy"/>
    <x v="3462"/>
    <x v="0"/>
    <x v="175"/>
    <x v="16"/>
    <x v="15"/>
    <x v="10"/>
    <x v="0"/>
    <x v="1"/>
    <n v="45.790377149999998"/>
    <x v="1"/>
    <x v="0"/>
    <x v="3465"/>
    <x v="0"/>
    <x v="1"/>
    <n v="92.73372904"/>
    <n v="3.8639053766666667"/>
    <s v="Stores"/>
  </r>
  <r>
    <n v="3497"/>
    <s v="Chavez"/>
    <s v="Donna"/>
    <x v="3463"/>
    <x v="0"/>
    <x v="7"/>
    <x v="16"/>
    <x v="15"/>
    <x v="7"/>
    <x v="0"/>
    <x v="0"/>
    <n v="31.40420413"/>
    <x v="0"/>
    <x v="1"/>
    <x v="3466"/>
    <x v="1"/>
    <x v="0"/>
    <n v="28.533532860000001"/>
    <n v="1.1888972025"/>
    <s v="Stores"/>
  </r>
  <r>
    <n v="3498"/>
    <s v="Davis"/>
    <s v="Roland"/>
    <x v="3464"/>
    <x v="1"/>
    <x v="12"/>
    <x v="45"/>
    <x v="19"/>
    <x v="9"/>
    <x v="0"/>
    <x v="5"/>
    <n v="64.226541769999997"/>
    <x v="5"/>
    <x v="1"/>
    <x v="3467"/>
    <x v="1"/>
    <x v="4"/>
    <n v="123.6743347"/>
    <n v="5.1530972791666665"/>
    <s v="Stores"/>
  </r>
  <r>
    <n v="3499"/>
    <s v="Hass"/>
    <s v="Lisa"/>
    <x v="3465"/>
    <x v="0"/>
    <x v="5"/>
    <x v="16"/>
    <x v="15"/>
    <x v="5"/>
    <x v="0"/>
    <x v="2"/>
    <n v="51.184307609999998"/>
    <x v="2"/>
    <x v="1"/>
    <x v="3468"/>
    <x v="1"/>
    <x v="4"/>
    <n v="147.82117109999999"/>
    <n v="6.1592154624999997"/>
    <s v="Stores"/>
  </r>
  <r>
    <n v="3500"/>
    <s v="Lawson"/>
    <s v="Tracy"/>
    <x v="3466"/>
    <x v="1"/>
    <x v="14"/>
    <x v="45"/>
    <x v="19"/>
    <x v="11"/>
    <x v="0"/>
    <x v="2"/>
    <n v="56.617953780000001"/>
    <x v="2"/>
    <x v="1"/>
    <x v="3469"/>
    <x v="1"/>
    <x v="4"/>
    <n v="124.3451632"/>
    <n v="5.1810484666666667"/>
    <s v="Stores"/>
  </r>
  <r>
    <n v="3501"/>
    <s v="Puckett"/>
    <s v="Ruth"/>
    <x v="3467"/>
    <x v="0"/>
    <x v="22"/>
    <x v="45"/>
    <x v="19"/>
    <x v="16"/>
    <x v="0"/>
    <x v="1"/>
    <n v="49.21466753"/>
    <x v="1"/>
    <x v="0"/>
    <x v="3470"/>
    <x v="0"/>
    <x v="1"/>
    <n v="103.0544331"/>
    <n v="4.2939347124999996"/>
    <s v="Stores"/>
  </r>
  <r>
    <n v="3502"/>
    <s v="Marshall"/>
    <s v="John"/>
    <x v="3468"/>
    <x v="1"/>
    <x v="22"/>
    <x v="45"/>
    <x v="19"/>
    <x v="16"/>
    <x v="0"/>
    <x v="0"/>
    <n v="38.273275380000001"/>
    <x v="0"/>
    <x v="1"/>
    <x v="3471"/>
    <x v="1"/>
    <x v="2"/>
    <n v="42.717930959999997"/>
    <n v="1.7799137899999999"/>
    <s v="Stores"/>
  </r>
  <r>
    <n v="3503"/>
    <s v="Bullins"/>
    <s v="Chad"/>
    <x v="3469"/>
    <x v="1"/>
    <x v="111"/>
    <x v="42"/>
    <x v="20"/>
    <x v="32"/>
    <x v="0"/>
    <x v="1"/>
    <n v="42.425908509999999"/>
    <x v="1"/>
    <x v="1"/>
    <x v="3472"/>
    <x v="1"/>
    <x v="2"/>
    <n v="62.945205100000003"/>
    <n v="2.6227168791666671"/>
    <s v="Stores"/>
  </r>
  <r>
    <n v="3504"/>
    <s v="Blanc"/>
    <s v="Annie"/>
    <x v="3470"/>
    <x v="0"/>
    <x v="179"/>
    <x v="45"/>
    <x v="19"/>
    <x v="1"/>
    <x v="0"/>
    <x v="1"/>
    <n v="47.236516510000001"/>
    <x v="1"/>
    <x v="1"/>
    <x v="3473"/>
    <x v="1"/>
    <x v="2"/>
    <n v="66.241971390000003"/>
    <n v="2.7600821412500003"/>
    <s v="Stores"/>
  </r>
  <r>
    <n v="3505"/>
    <s v="Johnson"/>
    <s v="Lorenzo"/>
    <x v="3471"/>
    <x v="1"/>
    <x v="3"/>
    <x v="16"/>
    <x v="15"/>
    <x v="3"/>
    <x v="0"/>
    <x v="1"/>
    <n v="49.678825519999997"/>
    <x v="1"/>
    <x v="1"/>
    <x v="3474"/>
    <x v="1"/>
    <x v="1"/>
    <n v="99.972295729999999"/>
    <n v="4.165512322083333"/>
    <s v="Stores"/>
  </r>
  <r>
    <n v="3506"/>
    <s v="Chapman"/>
    <s v="Eileen"/>
    <x v="3472"/>
    <x v="0"/>
    <x v="3"/>
    <x v="45"/>
    <x v="19"/>
    <x v="3"/>
    <x v="0"/>
    <x v="1"/>
    <n v="42.520865970000003"/>
    <x v="1"/>
    <x v="1"/>
    <x v="3475"/>
    <x v="1"/>
    <x v="1"/>
    <n v="96.98151009"/>
    <n v="4.0408962537499997"/>
    <s v="Stores"/>
  </r>
  <r>
    <n v="3507"/>
    <s v="Lewis"/>
    <s v="Darren"/>
    <x v="3473"/>
    <x v="1"/>
    <x v="126"/>
    <x v="16"/>
    <x v="15"/>
    <x v="10"/>
    <x v="0"/>
    <x v="1"/>
    <n v="47.981629509999998"/>
    <x v="1"/>
    <x v="1"/>
    <x v="3476"/>
    <x v="1"/>
    <x v="1"/>
    <n v="80.116663900000006"/>
    <n v="3.3381943291666669"/>
    <s v="Stores"/>
  </r>
  <r>
    <n v="3508"/>
    <s v="Logan"/>
    <s v="Paul"/>
    <x v="3474"/>
    <x v="1"/>
    <x v="2"/>
    <x v="16"/>
    <x v="15"/>
    <x v="2"/>
    <x v="0"/>
    <x v="1"/>
    <n v="47.78719418"/>
    <x v="1"/>
    <x v="0"/>
    <x v="3477"/>
    <x v="0"/>
    <x v="2"/>
    <n v="74.889183470000006"/>
    <n v="3.1203826445833336"/>
    <s v="Stores"/>
  </r>
  <r>
    <n v="3509"/>
    <s v="Vangilder"/>
    <s v="Geneva"/>
    <x v="3475"/>
    <x v="0"/>
    <x v="58"/>
    <x v="16"/>
    <x v="15"/>
    <x v="18"/>
    <x v="0"/>
    <x v="5"/>
    <n v="60.777418019999999"/>
    <x v="5"/>
    <x v="1"/>
    <x v="3478"/>
    <x v="1"/>
    <x v="4"/>
    <n v="146.75802959999999"/>
    <n v="6.1149178999999991"/>
    <s v="Stores"/>
  </r>
  <r>
    <n v="3510"/>
    <s v="Parker"/>
    <s v="Rosalee"/>
    <x v="3476"/>
    <x v="0"/>
    <x v="5"/>
    <x v="16"/>
    <x v="15"/>
    <x v="5"/>
    <x v="0"/>
    <x v="1"/>
    <n v="41.126017259999998"/>
    <x v="1"/>
    <x v="1"/>
    <x v="3479"/>
    <x v="1"/>
    <x v="2"/>
    <n v="73.017459830000007"/>
    <n v="3.0423941595833335"/>
    <s v="Stores"/>
  </r>
  <r>
    <n v="3511"/>
    <s v="Prather"/>
    <s v="Glenda"/>
    <x v="3477"/>
    <x v="0"/>
    <x v="75"/>
    <x v="45"/>
    <x v="19"/>
    <x v="24"/>
    <x v="0"/>
    <x v="1"/>
    <n v="45.738933250000002"/>
    <x v="1"/>
    <x v="0"/>
    <x v="3480"/>
    <x v="0"/>
    <x v="1"/>
    <n v="90.472570590000004"/>
    <n v="3.7696904412500003"/>
    <s v="Stores"/>
  </r>
  <r>
    <n v="3512"/>
    <s v="McIntosh"/>
    <s v="Stacey"/>
    <x v="3478"/>
    <x v="0"/>
    <x v="96"/>
    <x v="45"/>
    <x v="19"/>
    <x v="31"/>
    <x v="0"/>
    <x v="2"/>
    <n v="50.164979680000002"/>
    <x v="2"/>
    <x v="1"/>
    <x v="3481"/>
    <x v="1"/>
    <x v="2"/>
    <n v="63.846951070000003"/>
    <n v="2.6602896279166668"/>
    <s v="Stores"/>
  </r>
  <r>
    <n v="3513"/>
    <s v="Craighead"/>
    <s v="Tara"/>
    <x v="3479"/>
    <x v="0"/>
    <x v="4"/>
    <x v="45"/>
    <x v="19"/>
    <x v="4"/>
    <x v="0"/>
    <x v="1"/>
    <n v="45.330835749999999"/>
    <x v="1"/>
    <x v="1"/>
    <x v="3482"/>
    <x v="1"/>
    <x v="1"/>
    <n v="104.1121744"/>
    <n v="4.3380072666666667"/>
    <s v="Stores"/>
  </r>
  <r>
    <n v="3514"/>
    <s v="Rosborough"/>
    <s v="Beverly"/>
    <x v="3480"/>
    <x v="0"/>
    <x v="5"/>
    <x v="16"/>
    <x v="15"/>
    <x v="5"/>
    <x v="0"/>
    <x v="1"/>
    <n v="41.339503180000001"/>
    <x v="1"/>
    <x v="1"/>
    <x v="3483"/>
    <x v="1"/>
    <x v="2"/>
    <n v="53.650430710000002"/>
    <n v="2.2354346129166669"/>
    <s v="Stores"/>
  </r>
  <r>
    <n v="3515"/>
    <s v="Goodwin"/>
    <s v="Marie"/>
    <x v="3481"/>
    <x v="0"/>
    <x v="2"/>
    <x v="16"/>
    <x v="15"/>
    <x v="2"/>
    <x v="0"/>
    <x v="1"/>
    <n v="45.566320900000001"/>
    <x v="1"/>
    <x v="0"/>
    <x v="3484"/>
    <x v="0"/>
    <x v="1"/>
    <n v="112.74510069999999"/>
    <n v="4.6977125291666662"/>
    <s v="Stores"/>
  </r>
  <r>
    <n v="3516"/>
    <s v="Williams"/>
    <s v="Steve"/>
    <x v="3482"/>
    <x v="1"/>
    <x v="5"/>
    <x v="16"/>
    <x v="15"/>
    <x v="5"/>
    <x v="0"/>
    <x v="1"/>
    <n v="45.897075460000003"/>
    <x v="1"/>
    <x v="1"/>
    <x v="3485"/>
    <x v="1"/>
    <x v="2"/>
    <n v="67.137807719999998"/>
    <n v="2.7974086549999999"/>
    <s v="Stores"/>
  </r>
  <r>
    <n v="3517"/>
    <s v="Carpenter"/>
    <s v="Lona"/>
    <x v="3483"/>
    <x v="0"/>
    <x v="56"/>
    <x v="45"/>
    <x v="19"/>
    <x v="11"/>
    <x v="0"/>
    <x v="1"/>
    <n v="46.68051449"/>
    <x v="1"/>
    <x v="1"/>
    <x v="3486"/>
    <x v="1"/>
    <x v="1"/>
    <n v="93.420373600000005"/>
    <n v="3.8925155666666669"/>
    <s v="Stores"/>
  </r>
  <r>
    <n v="3518"/>
    <s v="Barreto"/>
    <s v="Doris"/>
    <x v="3484"/>
    <x v="0"/>
    <x v="63"/>
    <x v="45"/>
    <x v="19"/>
    <x v="29"/>
    <x v="0"/>
    <x v="1"/>
    <n v="47.103565000000003"/>
    <x v="1"/>
    <x v="1"/>
    <x v="3487"/>
    <x v="1"/>
    <x v="1"/>
    <n v="95.576095269999996"/>
    <n v="3.9823373029166667"/>
    <s v="Stores"/>
  </r>
  <r>
    <n v="3519"/>
    <s v="Blevins"/>
    <s v="Betty"/>
    <x v="3485"/>
    <x v="0"/>
    <x v="58"/>
    <x v="16"/>
    <x v="15"/>
    <x v="18"/>
    <x v="0"/>
    <x v="0"/>
    <n v="36.871434270000002"/>
    <x v="0"/>
    <x v="1"/>
    <x v="3488"/>
    <x v="1"/>
    <x v="2"/>
    <n v="46.700725849999998"/>
    <n v="1.9458635770833335"/>
    <s v="Stores"/>
  </r>
  <r>
    <n v="3520"/>
    <s v="Craighead"/>
    <s v="Denise"/>
    <x v="3486"/>
    <x v="0"/>
    <x v="5"/>
    <x v="13"/>
    <x v="12"/>
    <x v="5"/>
    <x v="0"/>
    <x v="1"/>
    <n v="41.541923969999999"/>
    <x v="1"/>
    <x v="1"/>
    <x v="3489"/>
    <x v="1"/>
    <x v="0"/>
    <n v="38.293947109999998"/>
    <n v="1.5955811295833333"/>
    <s v="Stores"/>
  </r>
  <r>
    <n v="3521"/>
    <s v="Watson"/>
    <s v="Barbara"/>
    <x v="2989"/>
    <x v="0"/>
    <x v="12"/>
    <x v="45"/>
    <x v="19"/>
    <x v="9"/>
    <x v="0"/>
    <x v="0"/>
    <n v="35.845147099999998"/>
    <x v="0"/>
    <x v="1"/>
    <x v="3490"/>
    <x v="1"/>
    <x v="2"/>
    <n v="79.211502830000001"/>
    <n v="3.3004792845833335"/>
    <s v="Stores"/>
  </r>
  <r>
    <n v="3522"/>
    <s v="Robbins"/>
    <s v="Patricia"/>
    <x v="3487"/>
    <x v="0"/>
    <x v="5"/>
    <x v="16"/>
    <x v="15"/>
    <x v="5"/>
    <x v="0"/>
    <x v="1"/>
    <n v="41.89024568"/>
    <x v="1"/>
    <x v="1"/>
    <x v="3491"/>
    <x v="1"/>
    <x v="4"/>
    <n v="121.6540459"/>
    <n v="5.0689185791666667"/>
    <s v="Stores"/>
  </r>
  <r>
    <n v="3523"/>
    <s v="Owens"/>
    <s v="Robyn"/>
    <x v="3488"/>
    <x v="0"/>
    <x v="209"/>
    <x v="16"/>
    <x v="15"/>
    <x v="13"/>
    <x v="0"/>
    <x v="0"/>
    <n v="31.919185550000002"/>
    <x v="0"/>
    <x v="1"/>
    <x v="3492"/>
    <x v="1"/>
    <x v="0"/>
    <n v="0"/>
    <n v="0"/>
    <s v="Stores"/>
  </r>
  <r>
    <n v="3524"/>
    <s v="Carter"/>
    <s v="Billy"/>
    <x v="3489"/>
    <x v="1"/>
    <x v="7"/>
    <x v="16"/>
    <x v="15"/>
    <x v="7"/>
    <x v="0"/>
    <x v="4"/>
    <n v="27.252713050000001"/>
    <x v="4"/>
    <x v="1"/>
    <x v="3493"/>
    <x v="1"/>
    <x v="0"/>
    <n v="0"/>
    <n v="0"/>
    <s v="Stores"/>
  </r>
  <r>
    <n v="3525"/>
    <s v="Herrera"/>
    <s v="Stephen"/>
    <x v="3490"/>
    <x v="1"/>
    <x v="3"/>
    <x v="0"/>
    <x v="0"/>
    <x v="3"/>
    <x v="0"/>
    <x v="2"/>
    <n v="54.919641419999998"/>
    <x v="2"/>
    <x v="1"/>
    <x v="3494"/>
    <x v="1"/>
    <x v="1"/>
    <n v="106.506743"/>
    <n v="4.4377809583333336"/>
    <s v="Stores"/>
  </r>
  <r>
    <n v="3526"/>
    <s v="Beasley"/>
    <s v="Lynn"/>
    <x v="3491"/>
    <x v="0"/>
    <x v="4"/>
    <x v="45"/>
    <x v="19"/>
    <x v="4"/>
    <x v="0"/>
    <x v="2"/>
    <n v="53.017429980000003"/>
    <x v="2"/>
    <x v="0"/>
    <x v="3495"/>
    <x v="0"/>
    <x v="2"/>
    <n v="75.839790800000003"/>
    <n v="3.1599912833333335"/>
    <s v="Stores"/>
  </r>
  <r>
    <n v="3527"/>
    <s v="Bruner"/>
    <s v="Stephanie"/>
    <x v="3492"/>
    <x v="0"/>
    <x v="5"/>
    <x v="16"/>
    <x v="15"/>
    <x v="5"/>
    <x v="0"/>
    <x v="0"/>
    <n v="34.750749159999998"/>
    <x v="0"/>
    <x v="1"/>
    <x v="3496"/>
    <x v="1"/>
    <x v="0"/>
    <n v="23.809097479999998"/>
    <n v="0.99204572833333327"/>
    <s v="Stores"/>
  </r>
  <r>
    <n v="3528"/>
    <s v="Jones"/>
    <s v="Venessa"/>
    <x v="3493"/>
    <x v="0"/>
    <x v="15"/>
    <x v="16"/>
    <x v="15"/>
    <x v="10"/>
    <x v="0"/>
    <x v="1"/>
    <n v="49.079793709999997"/>
    <x v="1"/>
    <x v="1"/>
    <x v="3497"/>
    <x v="1"/>
    <x v="1"/>
    <n v="114.91970430000001"/>
    <n v="4.7883210125000009"/>
    <s v="Stores"/>
  </r>
  <r>
    <n v="3529"/>
    <s v="Perras"/>
    <s v="Joseph"/>
    <x v="3494"/>
    <x v="1"/>
    <x v="197"/>
    <x v="16"/>
    <x v="15"/>
    <x v="12"/>
    <x v="0"/>
    <x v="2"/>
    <n v="59.209996279999999"/>
    <x v="2"/>
    <x v="0"/>
    <x v="3498"/>
    <x v="0"/>
    <x v="4"/>
    <n v="120.9424595"/>
    <n v="5.039269145833333"/>
    <s v="Stores"/>
  </r>
  <r>
    <n v="3530"/>
    <s v="Ricci"/>
    <s v="Roman"/>
    <x v="3495"/>
    <x v="1"/>
    <x v="63"/>
    <x v="16"/>
    <x v="15"/>
    <x v="29"/>
    <x v="0"/>
    <x v="2"/>
    <n v="53.162314440000003"/>
    <x v="2"/>
    <x v="1"/>
    <x v="3499"/>
    <x v="1"/>
    <x v="1"/>
    <n v="96.874338829999999"/>
    <n v="4.0364307845833336"/>
    <s v="Stores"/>
  </r>
  <r>
    <n v="3531"/>
    <s v="Hernandez"/>
    <s v="Marie"/>
    <x v="3496"/>
    <x v="0"/>
    <x v="3"/>
    <x v="0"/>
    <x v="0"/>
    <x v="3"/>
    <x v="0"/>
    <x v="0"/>
    <n v="32.665586329999996"/>
    <x v="0"/>
    <x v="1"/>
    <x v="3500"/>
    <x v="1"/>
    <x v="0"/>
    <n v="0"/>
    <n v="0"/>
    <s v="Stores"/>
  </r>
  <r>
    <n v="3532"/>
    <s v="Curry"/>
    <s v="Rafael"/>
    <x v="3497"/>
    <x v="1"/>
    <x v="46"/>
    <x v="45"/>
    <x v="19"/>
    <x v="18"/>
    <x v="0"/>
    <x v="0"/>
    <n v="39.137969820000002"/>
    <x v="0"/>
    <x v="1"/>
    <x v="3501"/>
    <x v="1"/>
    <x v="0"/>
    <n v="24.70007837"/>
    <n v="1.0291699320833332"/>
    <s v="Stores"/>
  </r>
  <r>
    <n v="3533"/>
    <s v="Hwang"/>
    <s v="Ivan"/>
    <x v="3498"/>
    <x v="1"/>
    <x v="5"/>
    <x v="16"/>
    <x v="15"/>
    <x v="5"/>
    <x v="0"/>
    <x v="1"/>
    <n v="49.664116229999998"/>
    <x v="1"/>
    <x v="1"/>
    <x v="3502"/>
    <x v="1"/>
    <x v="1"/>
    <n v="109.1811165"/>
    <n v="4.5492131874999995"/>
    <s v="Stores"/>
  </r>
  <r>
    <n v="3534"/>
    <s v="Platt"/>
    <s v="Willie"/>
    <x v="3499"/>
    <x v="1"/>
    <x v="0"/>
    <x v="46"/>
    <x v="20"/>
    <x v="0"/>
    <x v="0"/>
    <x v="2"/>
    <n v="52.837803460000003"/>
    <x v="2"/>
    <x v="1"/>
    <x v="3503"/>
    <x v="1"/>
    <x v="4"/>
    <n v="121.22134629999999"/>
    <n v="5.0508894291666664"/>
    <s v="Stores"/>
  </r>
  <r>
    <n v="3535"/>
    <s v="Pease"/>
    <s v="Mike"/>
    <x v="3500"/>
    <x v="1"/>
    <x v="20"/>
    <x v="45"/>
    <x v="19"/>
    <x v="14"/>
    <x v="0"/>
    <x v="0"/>
    <n v="39.125960880000001"/>
    <x v="0"/>
    <x v="1"/>
    <x v="3504"/>
    <x v="1"/>
    <x v="2"/>
    <n v="70.510404879999996"/>
    <n v="2.9379335366666663"/>
    <s v="Stores"/>
  </r>
  <r>
    <n v="3536"/>
    <s v="Williams"/>
    <s v="Marc"/>
    <x v="3501"/>
    <x v="1"/>
    <x v="60"/>
    <x v="45"/>
    <x v="19"/>
    <x v="27"/>
    <x v="0"/>
    <x v="0"/>
    <n v="35.633053510000003"/>
    <x v="0"/>
    <x v="1"/>
    <x v="3505"/>
    <x v="1"/>
    <x v="2"/>
    <n v="73.193433709999994"/>
    <n v="3.0497264045833328"/>
    <s v="Stores"/>
  </r>
  <r>
    <n v="3537"/>
    <s v="Gardner"/>
    <s v="Sharon"/>
    <x v="3502"/>
    <x v="0"/>
    <x v="16"/>
    <x v="45"/>
    <x v="19"/>
    <x v="12"/>
    <x v="0"/>
    <x v="0"/>
    <n v="39.699204360000003"/>
    <x v="0"/>
    <x v="0"/>
    <x v="3506"/>
    <x v="0"/>
    <x v="2"/>
    <n v="69.769303649999998"/>
    <n v="2.9070543187500002"/>
    <s v="Stores"/>
  </r>
  <r>
    <n v="3538"/>
    <s v="Seales"/>
    <s v="Barry"/>
    <x v="3503"/>
    <x v="1"/>
    <x v="14"/>
    <x v="45"/>
    <x v="19"/>
    <x v="11"/>
    <x v="0"/>
    <x v="0"/>
    <n v="33.488633630000002"/>
    <x v="0"/>
    <x v="1"/>
    <x v="3507"/>
    <x v="1"/>
    <x v="0"/>
    <n v="0"/>
    <n v="0"/>
    <s v="Stores"/>
  </r>
  <r>
    <n v="3539"/>
    <s v="Bickham"/>
    <s v="Laree"/>
    <x v="3504"/>
    <x v="0"/>
    <x v="116"/>
    <x v="45"/>
    <x v="19"/>
    <x v="1"/>
    <x v="0"/>
    <x v="0"/>
    <n v="30.16286333"/>
    <x v="0"/>
    <x v="1"/>
    <x v="3508"/>
    <x v="1"/>
    <x v="0"/>
    <n v="0"/>
    <n v="0"/>
    <s v="Stores"/>
  </r>
  <r>
    <n v="3540"/>
    <s v="Clark"/>
    <s v="Carl"/>
    <x v="3505"/>
    <x v="1"/>
    <x v="3"/>
    <x v="0"/>
    <x v="0"/>
    <x v="3"/>
    <x v="0"/>
    <x v="2"/>
    <n v="52.961882119999999"/>
    <x v="2"/>
    <x v="1"/>
    <x v="3509"/>
    <x v="1"/>
    <x v="1"/>
    <n v="93.301324969999996"/>
    <n v="3.8875552070833335"/>
    <s v="Stores"/>
  </r>
  <r>
    <n v="3541"/>
    <s v="Davis"/>
    <s v="Alberta"/>
    <x v="3506"/>
    <x v="0"/>
    <x v="2"/>
    <x v="16"/>
    <x v="15"/>
    <x v="2"/>
    <x v="0"/>
    <x v="0"/>
    <n v="36.508822610000003"/>
    <x v="0"/>
    <x v="1"/>
    <x v="3510"/>
    <x v="1"/>
    <x v="2"/>
    <n v="50.381855160000001"/>
    <n v="2.0992439649999999"/>
    <s v="Stores"/>
  </r>
  <r>
    <n v="3542"/>
    <s v="Clancy"/>
    <s v="Alberto"/>
    <x v="3507"/>
    <x v="1"/>
    <x v="0"/>
    <x v="16"/>
    <x v="15"/>
    <x v="0"/>
    <x v="0"/>
    <x v="0"/>
    <n v="36.77278415"/>
    <x v="0"/>
    <x v="1"/>
    <x v="3511"/>
    <x v="1"/>
    <x v="2"/>
    <n v="48.773728890000001"/>
    <n v="2.03223870375"/>
    <s v="Stores"/>
  </r>
  <r>
    <n v="3543"/>
    <s v="Phillips"/>
    <s v="Marianne"/>
    <x v="3508"/>
    <x v="0"/>
    <x v="62"/>
    <x v="45"/>
    <x v="19"/>
    <x v="10"/>
    <x v="0"/>
    <x v="0"/>
    <n v="35.129479609999997"/>
    <x v="0"/>
    <x v="1"/>
    <x v="3512"/>
    <x v="1"/>
    <x v="0"/>
    <n v="0"/>
    <n v="0"/>
    <s v="Stores"/>
  </r>
  <r>
    <n v="3544"/>
    <s v="Shelton"/>
    <s v="Shirley"/>
    <x v="3509"/>
    <x v="0"/>
    <x v="5"/>
    <x v="16"/>
    <x v="15"/>
    <x v="5"/>
    <x v="0"/>
    <x v="4"/>
    <n v="23.5891047"/>
    <x v="4"/>
    <x v="1"/>
    <x v="3513"/>
    <x v="1"/>
    <x v="0"/>
    <n v="17.851708769999998"/>
    <n v="0.74382119874999997"/>
    <s v="Stores"/>
  </r>
  <r>
    <n v="3545"/>
    <s v="Fowler"/>
    <s v="Emma"/>
    <x v="3510"/>
    <x v="0"/>
    <x v="58"/>
    <x v="45"/>
    <x v="19"/>
    <x v="18"/>
    <x v="0"/>
    <x v="0"/>
    <n v="39.740996469999999"/>
    <x v="0"/>
    <x v="1"/>
    <x v="3514"/>
    <x v="1"/>
    <x v="0"/>
    <n v="27.048651199999998"/>
    <n v="1.1270271333333333"/>
    <s v="Stores"/>
  </r>
  <r>
    <n v="3546"/>
    <s v="Cordell"/>
    <s v="Domingo"/>
    <x v="3511"/>
    <x v="1"/>
    <x v="5"/>
    <x v="16"/>
    <x v="15"/>
    <x v="5"/>
    <x v="0"/>
    <x v="1"/>
    <n v="42.461589340000003"/>
    <x v="1"/>
    <x v="1"/>
    <x v="3515"/>
    <x v="1"/>
    <x v="2"/>
    <n v="65.705558859999996"/>
    <n v="2.7377316191666665"/>
    <s v="Stores"/>
  </r>
  <r>
    <n v="3547"/>
    <s v="Pitts"/>
    <s v="Betty"/>
    <x v="3512"/>
    <x v="0"/>
    <x v="5"/>
    <x v="16"/>
    <x v="15"/>
    <x v="5"/>
    <x v="0"/>
    <x v="4"/>
    <n v="27.225660699999999"/>
    <x v="4"/>
    <x v="1"/>
    <x v="3516"/>
    <x v="1"/>
    <x v="0"/>
    <n v="0"/>
    <n v="0"/>
    <s v="Stores"/>
  </r>
  <r>
    <n v="3548"/>
    <s v="Carroll"/>
    <s v="Daniel"/>
    <x v="3513"/>
    <x v="1"/>
    <x v="11"/>
    <x v="45"/>
    <x v="19"/>
    <x v="1"/>
    <x v="0"/>
    <x v="2"/>
    <n v="55.596336319999999"/>
    <x v="2"/>
    <x v="1"/>
    <x v="3517"/>
    <x v="1"/>
    <x v="4"/>
    <n v="155.2339417"/>
    <n v="6.4680809041666674"/>
    <s v="Stores"/>
  </r>
  <r>
    <n v="3549"/>
    <s v="Smith"/>
    <s v="Lai"/>
    <x v="3514"/>
    <x v="0"/>
    <x v="4"/>
    <x v="45"/>
    <x v="19"/>
    <x v="4"/>
    <x v="0"/>
    <x v="2"/>
    <n v="54.106508390000002"/>
    <x v="2"/>
    <x v="1"/>
    <x v="3518"/>
    <x v="1"/>
    <x v="1"/>
    <n v="112.4247886"/>
    <n v="4.6843661916666663"/>
    <s v="Stores"/>
  </r>
  <r>
    <n v="3550"/>
    <s v="Ziemba"/>
    <s v="Heather"/>
    <x v="3515"/>
    <x v="0"/>
    <x v="0"/>
    <x v="46"/>
    <x v="20"/>
    <x v="0"/>
    <x v="0"/>
    <x v="1"/>
    <n v="40.158681870000002"/>
    <x v="1"/>
    <x v="1"/>
    <x v="3519"/>
    <x v="1"/>
    <x v="2"/>
    <n v="74.190141870000005"/>
    <n v="3.0912559112499998"/>
    <s v="Stores"/>
  </r>
  <r>
    <n v="3551"/>
    <s v="Bernard"/>
    <s v="Desiree"/>
    <x v="3516"/>
    <x v="0"/>
    <x v="0"/>
    <x v="46"/>
    <x v="20"/>
    <x v="0"/>
    <x v="0"/>
    <x v="2"/>
    <n v="53.866641960000003"/>
    <x v="2"/>
    <x v="1"/>
    <x v="3520"/>
    <x v="1"/>
    <x v="1"/>
    <n v="119.4646149"/>
    <n v="4.9776922875"/>
    <s v="Stores"/>
  </r>
  <r>
    <n v="3552"/>
    <s v="Shepherd"/>
    <s v="Arthur"/>
    <x v="3517"/>
    <x v="1"/>
    <x v="5"/>
    <x v="16"/>
    <x v="15"/>
    <x v="5"/>
    <x v="0"/>
    <x v="0"/>
    <n v="37.302912620000001"/>
    <x v="0"/>
    <x v="1"/>
    <x v="3521"/>
    <x v="1"/>
    <x v="0"/>
    <n v="31.589897430000001"/>
    <n v="1.31624572625"/>
    <s v="Stores"/>
  </r>
  <r>
    <n v="3553"/>
    <s v="Hunt"/>
    <s v="Alfred"/>
    <x v="3518"/>
    <x v="1"/>
    <x v="119"/>
    <x v="45"/>
    <x v="19"/>
    <x v="20"/>
    <x v="0"/>
    <x v="0"/>
    <n v="38.663185210000002"/>
    <x v="0"/>
    <x v="0"/>
    <x v="3522"/>
    <x v="0"/>
    <x v="0"/>
    <n v="33.370316180000003"/>
    <n v="1.3904298408333335"/>
    <s v="Stores"/>
  </r>
  <r>
    <n v="3554"/>
    <s v="Dandrea"/>
    <s v="Ida"/>
    <x v="3519"/>
    <x v="0"/>
    <x v="2"/>
    <x v="45"/>
    <x v="19"/>
    <x v="2"/>
    <x v="0"/>
    <x v="1"/>
    <n v="42.313468229999998"/>
    <x v="1"/>
    <x v="1"/>
    <x v="3523"/>
    <x v="1"/>
    <x v="1"/>
    <n v="89.364447870000006"/>
    <n v="3.72351866125"/>
    <s v="Stores"/>
  </r>
  <r>
    <n v="3555"/>
    <s v="Bruner"/>
    <s v="Richard"/>
    <x v="3520"/>
    <x v="1"/>
    <x v="3"/>
    <x v="0"/>
    <x v="0"/>
    <x v="3"/>
    <x v="0"/>
    <x v="5"/>
    <n v="61.926790570000001"/>
    <x v="5"/>
    <x v="1"/>
    <x v="3524"/>
    <x v="1"/>
    <x v="3"/>
    <n v="169.02169369999999"/>
    <n v="7.042570570833333"/>
    <s v="Stores"/>
  </r>
  <r>
    <n v="3556"/>
    <s v="Williams"/>
    <s v="Aurora"/>
    <x v="3521"/>
    <x v="0"/>
    <x v="3"/>
    <x v="45"/>
    <x v="19"/>
    <x v="3"/>
    <x v="0"/>
    <x v="0"/>
    <n v="30.079729619999998"/>
    <x v="0"/>
    <x v="1"/>
    <x v="3525"/>
    <x v="1"/>
    <x v="0"/>
    <n v="0"/>
    <n v="0"/>
    <s v="Stores"/>
  </r>
  <r>
    <n v="3557"/>
    <s v="Cockrell"/>
    <s v="Leon"/>
    <x v="3522"/>
    <x v="1"/>
    <x v="150"/>
    <x v="16"/>
    <x v="15"/>
    <x v="13"/>
    <x v="0"/>
    <x v="1"/>
    <n v="49.41943801"/>
    <x v="1"/>
    <x v="1"/>
    <x v="3526"/>
    <x v="1"/>
    <x v="1"/>
    <n v="108.75814269999999"/>
    <n v="4.5315892791666661"/>
    <s v="Stores"/>
  </r>
  <r>
    <n v="3558"/>
    <s v="Sanders"/>
    <s v="Reid"/>
    <x v="3523"/>
    <x v="1"/>
    <x v="0"/>
    <x v="46"/>
    <x v="20"/>
    <x v="0"/>
    <x v="0"/>
    <x v="1"/>
    <n v="41.904872840000003"/>
    <x v="1"/>
    <x v="0"/>
    <x v="3527"/>
    <x v="0"/>
    <x v="2"/>
    <n v="52.138216380000003"/>
    <n v="2.1724256825000001"/>
    <s v="Stores"/>
  </r>
  <r>
    <n v="3559"/>
    <s v="Miller"/>
    <s v="Mary"/>
    <x v="3524"/>
    <x v="0"/>
    <x v="13"/>
    <x v="16"/>
    <x v="15"/>
    <x v="10"/>
    <x v="0"/>
    <x v="1"/>
    <n v="42.125867239999998"/>
    <x v="1"/>
    <x v="1"/>
    <x v="3528"/>
    <x v="1"/>
    <x v="0"/>
    <n v="18.578335989999999"/>
    <n v="0.7740973329166666"/>
    <s v="Stores"/>
  </r>
  <r>
    <n v="3560"/>
    <s v="Carpenter"/>
    <s v="Steven"/>
    <x v="3525"/>
    <x v="1"/>
    <x v="92"/>
    <x v="16"/>
    <x v="15"/>
    <x v="11"/>
    <x v="0"/>
    <x v="1"/>
    <n v="49.766110990000001"/>
    <x v="1"/>
    <x v="1"/>
    <x v="3529"/>
    <x v="1"/>
    <x v="1"/>
    <n v="84.491989360000005"/>
    <n v="3.520499556666667"/>
    <s v="Stores"/>
  </r>
  <r>
    <n v="3561"/>
    <s v="Staten"/>
    <s v="Sharon"/>
    <x v="3526"/>
    <x v="0"/>
    <x v="76"/>
    <x v="45"/>
    <x v="19"/>
    <x v="1"/>
    <x v="0"/>
    <x v="0"/>
    <n v="36.43162117"/>
    <x v="0"/>
    <x v="1"/>
    <x v="3530"/>
    <x v="1"/>
    <x v="2"/>
    <n v="76.770650169999996"/>
    <n v="3.1987770904166664"/>
    <s v="Stores"/>
  </r>
  <r>
    <n v="3562"/>
    <s v="Shier"/>
    <s v="John"/>
    <x v="3527"/>
    <x v="1"/>
    <x v="5"/>
    <x v="13"/>
    <x v="12"/>
    <x v="5"/>
    <x v="0"/>
    <x v="2"/>
    <n v="55.237976359999998"/>
    <x v="2"/>
    <x v="1"/>
    <x v="3531"/>
    <x v="1"/>
    <x v="4"/>
    <n v="133.1534628"/>
    <n v="5.54806095"/>
    <s v="Stores"/>
  </r>
  <r>
    <n v="3563"/>
    <s v="Sharp"/>
    <s v="Dawn"/>
    <x v="3528"/>
    <x v="0"/>
    <x v="22"/>
    <x v="45"/>
    <x v="19"/>
    <x v="16"/>
    <x v="0"/>
    <x v="0"/>
    <n v="37.487866029999999"/>
    <x v="0"/>
    <x v="1"/>
    <x v="3532"/>
    <x v="1"/>
    <x v="2"/>
    <n v="57.614716999999999"/>
    <n v="2.4006132083333336"/>
    <s v="Stores"/>
  </r>
  <r>
    <n v="3564"/>
    <s v="Everett"/>
    <s v="George"/>
    <x v="3529"/>
    <x v="1"/>
    <x v="4"/>
    <x v="45"/>
    <x v="19"/>
    <x v="4"/>
    <x v="0"/>
    <x v="0"/>
    <n v="37.537815070000001"/>
    <x v="0"/>
    <x v="1"/>
    <x v="3533"/>
    <x v="1"/>
    <x v="0"/>
    <n v="25.12317363"/>
    <n v="1.0467989012499999"/>
    <s v="Stores"/>
  </r>
  <r>
    <n v="3565"/>
    <s v="Hyatt"/>
    <s v="Earl"/>
    <x v="3530"/>
    <x v="1"/>
    <x v="106"/>
    <x v="16"/>
    <x v="15"/>
    <x v="13"/>
    <x v="0"/>
    <x v="4"/>
    <n v="21.248184250000001"/>
    <x v="4"/>
    <x v="1"/>
    <x v="3534"/>
    <x v="1"/>
    <x v="0"/>
    <n v="0"/>
    <n v="0"/>
    <s v="Stores"/>
  </r>
  <r>
    <n v="3566"/>
    <s v="Polizzi"/>
    <s v="Anthony"/>
    <x v="3531"/>
    <x v="1"/>
    <x v="84"/>
    <x v="16"/>
    <x v="15"/>
    <x v="20"/>
    <x v="0"/>
    <x v="1"/>
    <n v="48.716721769999999"/>
    <x v="1"/>
    <x v="1"/>
    <x v="3535"/>
    <x v="1"/>
    <x v="2"/>
    <n v="69.98270067"/>
    <n v="2.91594586125"/>
    <s v="Stores"/>
  </r>
  <r>
    <n v="3567"/>
    <s v="Vassallo"/>
    <s v="Kim"/>
    <x v="3532"/>
    <x v="0"/>
    <x v="33"/>
    <x v="16"/>
    <x v="15"/>
    <x v="7"/>
    <x v="0"/>
    <x v="0"/>
    <n v="32.371736730000002"/>
    <x v="0"/>
    <x v="1"/>
    <x v="3536"/>
    <x v="1"/>
    <x v="0"/>
    <n v="3.948609502"/>
    <n v="0.16452539591666665"/>
    <s v="Stores"/>
  </r>
  <r>
    <n v="3568"/>
    <s v="Terry"/>
    <s v="Charles"/>
    <x v="3533"/>
    <x v="1"/>
    <x v="90"/>
    <x v="45"/>
    <x v="19"/>
    <x v="11"/>
    <x v="0"/>
    <x v="2"/>
    <n v="58.479539109999997"/>
    <x v="2"/>
    <x v="1"/>
    <x v="3537"/>
    <x v="1"/>
    <x v="4"/>
    <n v="142.53747770000001"/>
    <n v="5.9390615708333341"/>
    <s v="Stores"/>
  </r>
  <r>
    <n v="3569"/>
    <s v="Davis"/>
    <s v="Reginald"/>
    <x v="3534"/>
    <x v="1"/>
    <x v="11"/>
    <x v="45"/>
    <x v="19"/>
    <x v="1"/>
    <x v="0"/>
    <x v="1"/>
    <n v="49.124347139999998"/>
    <x v="1"/>
    <x v="1"/>
    <x v="3538"/>
    <x v="1"/>
    <x v="2"/>
    <n v="73.653209970000006"/>
    <n v="3.0688837487500003"/>
    <s v="Stores"/>
  </r>
  <r>
    <n v="3570"/>
    <s v="Phillips"/>
    <s v="Christina"/>
    <x v="3535"/>
    <x v="0"/>
    <x v="5"/>
    <x v="13"/>
    <x v="12"/>
    <x v="5"/>
    <x v="0"/>
    <x v="2"/>
    <n v="52.944972730000003"/>
    <x v="2"/>
    <x v="1"/>
    <x v="3539"/>
    <x v="1"/>
    <x v="2"/>
    <n v="69.72120142"/>
    <n v="2.9050500591666664"/>
    <s v="Stores"/>
  </r>
  <r>
    <n v="3571"/>
    <s v="English"/>
    <s v="David"/>
    <x v="3536"/>
    <x v="1"/>
    <x v="5"/>
    <x v="45"/>
    <x v="19"/>
    <x v="5"/>
    <x v="0"/>
    <x v="1"/>
    <n v="44.381304190000002"/>
    <x v="1"/>
    <x v="0"/>
    <x v="3540"/>
    <x v="0"/>
    <x v="0"/>
    <n v="17.406371239999999"/>
    <n v="0.72526546833333327"/>
    <s v="Stores"/>
  </r>
  <r>
    <n v="3572"/>
    <s v="Johnson"/>
    <s v="Peg"/>
    <x v="3537"/>
    <x v="0"/>
    <x v="4"/>
    <x v="45"/>
    <x v="19"/>
    <x v="4"/>
    <x v="0"/>
    <x v="2"/>
    <n v="53.265776160000001"/>
    <x v="2"/>
    <x v="1"/>
    <x v="3541"/>
    <x v="1"/>
    <x v="1"/>
    <n v="80.616029109999999"/>
    <n v="3.3590012129166662"/>
    <s v="Stores"/>
  </r>
  <r>
    <n v="3573"/>
    <s v="Leslie"/>
    <s v="Carolina"/>
    <x v="3538"/>
    <x v="0"/>
    <x v="5"/>
    <x v="13"/>
    <x v="12"/>
    <x v="5"/>
    <x v="0"/>
    <x v="4"/>
    <n v="28.79382472"/>
    <x v="4"/>
    <x v="1"/>
    <x v="3542"/>
    <x v="1"/>
    <x v="2"/>
    <n v="40.730358010000003"/>
    <n v="1.697098250416667"/>
    <s v="Stores"/>
  </r>
  <r>
    <n v="3574"/>
    <s v="Abbas"/>
    <s v="Eileen"/>
    <x v="3539"/>
    <x v="0"/>
    <x v="80"/>
    <x v="16"/>
    <x v="15"/>
    <x v="7"/>
    <x v="0"/>
    <x v="2"/>
    <n v="51.866577040000003"/>
    <x v="2"/>
    <x v="1"/>
    <x v="3543"/>
    <x v="1"/>
    <x v="4"/>
    <n v="138.83474749999999"/>
    <n v="5.7847811458333327"/>
    <s v="Stores"/>
  </r>
  <r>
    <n v="3575"/>
    <s v="Peavler"/>
    <s v="Dallas"/>
    <x v="3540"/>
    <x v="1"/>
    <x v="50"/>
    <x v="45"/>
    <x v="19"/>
    <x v="20"/>
    <x v="0"/>
    <x v="4"/>
    <n v="24.445066959999998"/>
    <x v="4"/>
    <x v="1"/>
    <x v="3544"/>
    <x v="1"/>
    <x v="0"/>
    <n v="0"/>
    <n v="0"/>
    <s v="Stores"/>
  </r>
  <r>
    <n v="3576"/>
    <s v="Stuart"/>
    <s v="Mitchell"/>
    <x v="3541"/>
    <x v="1"/>
    <x v="3"/>
    <x v="0"/>
    <x v="0"/>
    <x v="3"/>
    <x v="0"/>
    <x v="1"/>
    <n v="42.102825959999997"/>
    <x v="1"/>
    <x v="1"/>
    <x v="3545"/>
    <x v="1"/>
    <x v="1"/>
    <n v="92.108698700000005"/>
    <n v="3.8378624458333332"/>
    <s v="Stores"/>
  </r>
  <r>
    <n v="3577"/>
    <s v="Kraft"/>
    <s v="Albert"/>
    <x v="3542"/>
    <x v="1"/>
    <x v="26"/>
    <x v="45"/>
    <x v="19"/>
    <x v="1"/>
    <x v="0"/>
    <x v="0"/>
    <n v="30.986143479999999"/>
    <x v="0"/>
    <x v="1"/>
    <x v="3546"/>
    <x v="5"/>
    <x v="0"/>
    <n v="0"/>
    <n v="0"/>
    <s v="Stores"/>
  </r>
  <r>
    <n v="3578"/>
    <s v="Hames"/>
    <s v="Mary"/>
    <x v="3543"/>
    <x v="0"/>
    <x v="19"/>
    <x v="45"/>
    <x v="19"/>
    <x v="7"/>
    <x v="0"/>
    <x v="0"/>
    <n v="37.681487429999997"/>
    <x v="0"/>
    <x v="1"/>
    <x v="3547"/>
    <x v="1"/>
    <x v="2"/>
    <n v="68.844391360000003"/>
    <n v="2.8685163066666668"/>
    <s v="Stores"/>
  </r>
  <r>
    <n v="3579"/>
    <s v="Herron"/>
    <s v="Barbara"/>
    <x v="3544"/>
    <x v="0"/>
    <x v="5"/>
    <x v="45"/>
    <x v="19"/>
    <x v="5"/>
    <x v="0"/>
    <x v="2"/>
    <n v="52.81629641"/>
    <x v="2"/>
    <x v="1"/>
    <x v="3548"/>
    <x v="1"/>
    <x v="1"/>
    <n v="117.2534539"/>
    <n v="4.8855605791666665"/>
    <s v="Stores"/>
  </r>
  <r>
    <n v="3580"/>
    <s v="Davis"/>
    <s v="Edna"/>
    <x v="3545"/>
    <x v="0"/>
    <x v="5"/>
    <x v="45"/>
    <x v="19"/>
    <x v="5"/>
    <x v="0"/>
    <x v="0"/>
    <n v="32.993171619999998"/>
    <x v="0"/>
    <x v="1"/>
    <x v="3549"/>
    <x v="1"/>
    <x v="0"/>
    <n v="0"/>
    <n v="0"/>
    <s v="Stores"/>
  </r>
  <r>
    <n v="3581"/>
    <s v="Manus"/>
    <s v="Eric"/>
    <x v="3546"/>
    <x v="1"/>
    <x v="4"/>
    <x v="45"/>
    <x v="19"/>
    <x v="4"/>
    <x v="0"/>
    <x v="5"/>
    <n v="61.122105470000001"/>
    <x v="5"/>
    <x v="1"/>
    <x v="3550"/>
    <x v="1"/>
    <x v="1"/>
    <n v="112.9258299"/>
    <n v="4.7052429125000002"/>
    <s v="Stores"/>
  </r>
  <r>
    <n v="3582"/>
    <s v="Heckman"/>
    <s v="Maureen"/>
    <x v="3547"/>
    <x v="0"/>
    <x v="11"/>
    <x v="45"/>
    <x v="19"/>
    <x v="1"/>
    <x v="0"/>
    <x v="1"/>
    <n v="40.082009569999997"/>
    <x v="1"/>
    <x v="1"/>
    <x v="3551"/>
    <x v="5"/>
    <x v="0"/>
    <n v="36.329849379999999"/>
    <n v="1.5137437241666667"/>
    <s v="Stores"/>
  </r>
  <r>
    <n v="3583"/>
    <s v="Patterson"/>
    <s v="Jim"/>
    <x v="3548"/>
    <x v="1"/>
    <x v="5"/>
    <x v="45"/>
    <x v="19"/>
    <x v="5"/>
    <x v="0"/>
    <x v="2"/>
    <n v="50.811507169999999"/>
    <x v="2"/>
    <x v="1"/>
    <x v="3552"/>
    <x v="1"/>
    <x v="1"/>
    <n v="107.27859119999999"/>
    <n v="4.4699413000000003"/>
    <s v="Stores"/>
  </r>
  <r>
    <n v="3584"/>
    <s v="Parke"/>
    <s v="Lester"/>
    <x v="3549"/>
    <x v="1"/>
    <x v="69"/>
    <x v="45"/>
    <x v="19"/>
    <x v="29"/>
    <x v="0"/>
    <x v="1"/>
    <n v="48.802491140000001"/>
    <x v="1"/>
    <x v="1"/>
    <x v="3553"/>
    <x v="1"/>
    <x v="0"/>
    <n v="28.88883229"/>
    <n v="1.2037013454166667"/>
    <s v="Stores"/>
  </r>
  <r>
    <n v="3585"/>
    <s v="Sanchez"/>
    <s v="Rita"/>
    <x v="3550"/>
    <x v="0"/>
    <x v="186"/>
    <x v="45"/>
    <x v="19"/>
    <x v="10"/>
    <x v="0"/>
    <x v="3"/>
    <n v="16.79215949"/>
    <x v="3"/>
    <x v="1"/>
    <x v="3554"/>
    <x v="1"/>
    <x v="0"/>
    <n v="0"/>
    <n v="0"/>
    <s v="Stores"/>
  </r>
  <r>
    <n v="3586"/>
    <s v="Thompson"/>
    <s v="Mauricio"/>
    <x v="3551"/>
    <x v="1"/>
    <x v="27"/>
    <x v="16"/>
    <x v="15"/>
    <x v="19"/>
    <x v="0"/>
    <x v="4"/>
    <n v="27.893353269999999"/>
    <x v="4"/>
    <x v="1"/>
    <x v="3555"/>
    <x v="1"/>
    <x v="0"/>
    <n v="0"/>
    <n v="0"/>
    <s v="Stores"/>
  </r>
  <r>
    <n v="3587"/>
    <s v="Green"/>
    <s v="Leslie"/>
    <x v="3552"/>
    <x v="1"/>
    <x v="4"/>
    <x v="45"/>
    <x v="19"/>
    <x v="4"/>
    <x v="0"/>
    <x v="4"/>
    <n v="27.87707584"/>
    <x v="4"/>
    <x v="1"/>
    <x v="3556"/>
    <x v="1"/>
    <x v="0"/>
    <n v="0"/>
    <n v="0"/>
    <s v="Stores"/>
  </r>
  <r>
    <n v="3588"/>
    <s v="Noble"/>
    <s v="Emily"/>
    <x v="3553"/>
    <x v="0"/>
    <x v="2"/>
    <x v="45"/>
    <x v="19"/>
    <x v="2"/>
    <x v="0"/>
    <x v="2"/>
    <n v="54.685007599999999"/>
    <x v="2"/>
    <x v="1"/>
    <x v="3557"/>
    <x v="1"/>
    <x v="1"/>
    <n v="98.344451579999998"/>
    <n v="4.0976854824999993"/>
    <s v="Stores"/>
  </r>
  <r>
    <n v="3589"/>
    <s v="Moore"/>
    <s v="Jonathan"/>
    <x v="3554"/>
    <x v="1"/>
    <x v="5"/>
    <x v="13"/>
    <x v="12"/>
    <x v="5"/>
    <x v="0"/>
    <x v="1"/>
    <n v="46.838530689999999"/>
    <x v="1"/>
    <x v="1"/>
    <x v="3558"/>
    <x v="1"/>
    <x v="0"/>
    <n v="34.649442550000003"/>
    <n v="1.443726772916667"/>
    <s v="Stores"/>
  </r>
  <r>
    <n v="3590"/>
    <s v="Vinson"/>
    <s v="Robert"/>
    <x v="3555"/>
    <x v="1"/>
    <x v="24"/>
    <x v="45"/>
    <x v="19"/>
    <x v="18"/>
    <x v="0"/>
    <x v="0"/>
    <n v="30.69981701"/>
    <x v="0"/>
    <x v="0"/>
    <x v="3559"/>
    <x v="0"/>
    <x v="0"/>
    <n v="0"/>
    <n v="0"/>
    <s v="Stores"/>
  </r>
  <r>
    <n v="3591"/>
    <s v="Willard"/>
    <s v="Ben"/>
    <x v="3556"/>
    <x v="1"/>
    <x v="64"/>
    <x v="16"/>
    <x v="15"/>
    <x v="14"/>
    <x v="0"/>
    <x v="1"/>
    <n v="41.896372880000001"/>
    <x v="1"/>
    <x v="0"/>
    <x v="3560"/>
    <x v="0"/>
    <x v="2"/>
    <n v="56.013302240000002"/>
    <n v="2.3338875933333334"/>
    <s v="Stores"/>
  </r>
  <r>
    <n v="3592"/>
    <s v="McNamara"/>
    <s v="Judith"/>
    <x v="3557"/>
    <x v="0"/>
    <x v="11"/>
    <x v="45"/>
    <x v="19"/>
    <x v="1"/>
    <x v="0"/>
    <x v="1"/>
    <n v="46.598723669999998"/>
    <x v="1"/>
    <x v="1"/>
    <x v="3561"/>
    <x v="1"/>
    <x v="2"/>
    <n v="59.102609659999999"/>
    <n v="2.4626087358333333"/>
    <s v="Stores"/>
  </r>
  <r>
    <n v="3593"/>
    <s v="McGraw"/>
    <s v="Jean"/>
    <x v="3558"/>
    <x v="0"/>
    <x v="91"/>
    <x v="45"/>
    <x v="19"/>
    <x v="25"/>
    <x v="0"/>
    <x v="1"/>
    <n v="43.591884210000003"/>
    <x v="1"/>
    <x v="1"/>
    <x v="3562"/>
    <x v="1"/>
    <x v="2"/>
    <n v="56.204233330000001"/>
    <n v="2.3418430554166667"/>
    <s v="Stores"/>
  </r>
  <r>
    <n v="3594"/>
    <s v="Rodriquez"/>
    <s v="Casey"/>
    <x v="3559"/>
    <x v="1"/>
    <x v="15"/>
    <x v="16"/>
    <x v="15"/>
    <x v="10"/>
    <x v="0"/>
    <x v="1"/>
    <n v="47.0814132"/>
    <x v="1"/>
    <x v="1"/>
    <x v="3563"/>
    <x v="1"/>
    <x v="2"/>
    <n v="51.264147700000002"/>
    <n v="2.1360061541666671"/>
    <s v="Stores"/>
  </r>
  <r>
    <n v="3595"/>
    <s v="Ore"/>
    <s v="Frieda"/>
    <x v="3560"/>
    <x v="0"/>
    <x v="2"/>
    <x v="16"/>
    <x v="15"/>
    <x v="2"/>
    <x v="0"/>
    <x v="1"/>
    <n v="48.104769060000002"/>
    <x v="1"/>
    <x v="1"/>
    <x v="3564"/>
    <x v="1"/>
    <x v="4"/>
    <n v="125.1461268"/>
    <n v="5.2144219500000002"/>
    <s v="Stores"/>
  </r>
  <r>
    <n v="3596"/>
    <s v="Baker"/>
    <s v="Robert"/>
    <x v="3561"/>
    <x v="1"/>
    <x v="4"/>
    <x v="45"/>
    <x v="19"/>
    <x v="4"/>
    <x v="0"/>
    <x v="2"/>
    <n v="51.901697259999999"/>
    <x v="2"/>
    <x v="1"/>
    <x v="3565"/>
    <x v="1"/>
    <x v="1"/>
    <n v="81.236081130000002"/>
    <n v="3.3848367137499999"/>
    <s v="Stores"/>
  </r>
  <r>
    <n v="3597"/>
    <s v="Harrah"/>
    <s v="Jessica"/>
    <x v="3562"/>
    <x v="0"/>
    <x v="5"/>
    <x v="45"/>
    <x v="19"/>
    <x v="5"/>
    <x v="0"/>
    <x v="4"/>
    <n v="24.48809953"/>
    <x v="4"/>
    <x v="1"/>
    <x v="3566"/>
    <x v="1"/>
    <x v="0"/>
    <n v="0"/>
    <n v="0"/>
    <s v="Stores"/>
  </r>
  <r>
    <n v="3598"/>
    <s v="Perales"/>
    <s v="Tracy"/>
    <x v="3563"/>
    <x v="0"/>
    <x v="3"/>
    <x v="0"/>
    <x v="0"/>
    <x v="3"/>
    <x v="0"/>
    <x v="0"/>
    <n v="36.066451219999998"/>
    <x v="0"/>
    <x v="0"/>
    <x v="3567"/>
    <x v="0"/>
    <x v="0"/>
    <n v="14.016375760000001"/>
    <n v="0.58401565666666666"/>
    <s v="Stores"/>
  </r>
  <r>
    <n v="3599"/>
    <s v="Taylor"/>
    <s v="Julia"/>
    <x v="3564"/>
    <x v="0"/>
    <x v="165"/>
    <x v="45"/>
    <x v="19"/>
    <x v="22"/>
    <x v="0"/>
    <x v="0"/>
    <n v="33.554978939999998"/>
    <x v="0"/>
    <x v="1"/>
    <x v="3568"/>
    <x v="1"/>
    <x v="0"/>
    <n v="0"/>
    <n v="0"/>
    <s v="Stores"/>
  </r>
  <r>
    <n v="3600"/>
    <s v="Blakely"/>
    <s v="Andrew"/>
    <x v="3565"/>
    <x v="1"/>
    <x v="191"/>
    <x v="16"/>
    <x v="15"/>
    <x v="20"/>
    <x v="0"/>
    <x v="1"/>
    <n v="40.254297049999998"/>
    <x v="1"/>
    <x v="0"/>
    <x v="3569"/>
    <x v="0"/>
    <x v="2"/>
    <n v="68.654052210000003"/>
    <n v="2.8605855087499998"/>
    <s v="Stores"/>
  </r>
  <r>
    <n v="3601"/>
    <s v="Rick"/>
    <s v="Perry"/>
    <x v="3566"/>
    <x v="1"/>
    <x v="180"/>
    <x v="16"/>
    <x v="15"/>
    <x v="18"/>
    <x v="0"/>
    <x v="1"/>
    <n v="42.637133939999998"/>
    <x v="1"/>
    <x v="1"/>
    <x v="3570"/>
    <x v="1"/>
    <x v="2"/>
    <n v="57.995155990000001"/>
    <n v="2.4164648329166667"/>
    <s v="Stores"/>
  </r>
  <r>
    <n v="3602"/>
    <s v="Peters"/>
    <s v="Tara"/>
    <x v="3567"/>
    <x v="0"/>
    <x v="90"/>
    <x v="45"/>
    <x v="19"/>
    <x v="11"/>
    <x v="0"/>
    <x v="5"/>
    <n v="61.395740570000001"/>
    <x v="5"/>
    <x v="0"/>
    <x v="3571"/>
    <x v="0"/>
    <x v="3"/>
    <n v="170.2368295"/>
    <n v="7.0932012291666666"/>
    <s v="Stores"/>
  </r>
  <r>
    <n v="3603"/>
    <s v="Wright"/>
    <s v="Justin"/>
    <x v="3568"/>
    <x v="1"/>
    <x v="143"/>
    <x v="45"/>
    <x v="19"/>
    <x v="1"/>
    <x v="0"/>
    <x v="2"/>
    <n v="50.643357129999998"/>
    <x v="2"/>
    <x v="1"/>
    <x v="3572"/>
    <x v="1"/>
    <x v="1"/>
    <n v="85.454656400000005"/>
    <n v="3.5606106833333331"/>
    <s v="Stores"/>
  </r>
  <r>
    <n v="3604"/>
    <s v="Harriman"/>
    <s v="Kim"/>
    <x v="3569"/>
    <x v="0"/>
    <x v="5"/>
    <x v="45"/>
    <x v="19"/>
    <x v="5"/>
    <x v="0"/>
    <x v="1"/>
    <n v="45.974359499999998"/>
    <x v="1"/>
    <x v="1"/>
    <x v="3573"/>
    <x v="1"/>
    <x v="1"/>
    <n v="94.572802870000004"/>
    <n v="3.9405334529166667"/>
    <s v="Stores"/>
  </r>
  <r>
    <n v="3605"/>
    <s v="Carter"/>
    <s v="Lavina"/>
    <x v="3570"/>
    <x v="0"/>
    <x v="5"/>
    <x v="13"/>
    <x v="12"/>
    <x v="5"/>
    <x v="0"/>
    <x v="0"/>
    <n v="36.158630819999999"/>
    <x v="0"/>
    <x v="1"/>
    <x v="3574"/>
    <x v="1"/>
    <x v="2"/>
    <n v="58.535429000000001"/>
    <n v="2.4389762083333335"/>
    <s v="Stores"/>
  </r>
  <r>
    <n v="3606"/>
    <s v="Creech"/>
    <s v="Marilyn"/>
    <x v="3571"/>
    <x v="0"/>
    <x v="7"/>
    <x v="16"/>
    <x v="15"/>
    <x v="7"/>
    <x v="0"/>
    <x v="4"/>
    <n v="28.469043889999998"/>
    <x v="4"/>
    <x v="1"/>
    <x v="3575"/>
    <x v="1"/>
    <x v="0"/>
    <n v="10.00458819"/>
    <n v="0.41685784124999997"/>
    <s v="Stores"/>
  </r>
  <r>
    <n v="3607"/>
    <s v="McClure"/>
    <s v="Richard"/>
    <x v="3572"/>
    <x v="1"/>
    <x v="4"/>
    <x v="45"/>
    <x v="19"/>
    <x v="4"/>
    <x v="0"/>
    <x v="1"/>
    <n v="44.655343129999999"/>
    <x v="1"/>
    <x v="1"/>
    <x v="3576"/>
    <x v="1"/>
    <x v="2"/>
    <n v="74.448985919999998"/>
    <n v="3.1020410799999998"/>
    <s v="Stores"/>
  </r>
  <r>
    <n v="3608"/>
    <s v="Pace"/>
    <s v="Patricia"/>
    <x v="3573"/>
    <x v="0"/>
    <x v="164"/>
    <x v="16"/>
    <x v="15"/>
    <x v="13"/>
    <x v="0"/>
    <x v="4"/>
    <n v="29.935765060000001"/>
    <x v="4"/>
    <x v="1"/>
    <x v="3577"/>
    <x v="1"/>
    <x v="0"/>
    <n v="0"/>
    <n v="0"/>
    <s v="Stores"/>
  </r>
  <r>
    <n v="3609"/>
    <s v="Venable"/>
    <s v="William"/>
    <x v="3574"/>
    <x v="1"/>
    <x v="13"/>
    <x v="45"/>
    <x v="19"/>
    <x v="10"/>
    <x v="0"/>
    <x v="1"/>
    <n v="45.381769949999999"/>
    <x v="1"/>
    <x v="1"/>
    <x v="3578"/>
    <x v="1"/>
    <x v="2"/>
    <n v="72.425248080000003"/>
    <n v="3.0177186700000003"/>
    <s v="Stores"/>
  </r>
  <r>
    <n v="3610"/>
    <s v="Hitt"/>
    <s v="Melba"/>
    <x v="3575"/>
    <x v="0"/>
    <x v="27"/>
    <x v="45"/>
    <x v="19"/>
    <x v="19"/>
    <x v="0"/>
    <x v="1"/>
    <n v="47.552872530000002"/>
    <x v="1"/>
    <x v="0"/>
    <x v="3579"/>
    <x v="0"/>
    <x v="4"/>
    <n v="157.26805669999999"/>
    <n v="6.5528356958333323"/>
    <s v="Stores"/>
  </r>
  <r>
    <n v="3611"/>
    <s v="Cole"/>
    <s v="Sandra"/>
    <x v="3576"/>
    <x v="0"/>
    <x v="4"/>
    <x v="16"/>
    <x v="15"/>
    <x v="4"/>
    <x v="0"/>
    <x v="0"/>
    <n v="33.650882770000003"/>
    <x v="0"/>
    <x v="1"/>
    <x v="3580"/>
    <x v="1"/>
    <x v="0"/>
    <n v="0"/>
    <n v="0"/>
    <s v="Stores"/>
  </r>
  <r>
    <n v="3612"/>
    <s v="Uselton"/>
    <s v="Jason"/>
    <x v="3577"/>
    <x v="1"/>
    <x v="144"/>
    <x v="45"/>
    <x v="19"/>
    <x v="10"/>
    <x v="0"/>
    <x v="0"/>
    <n v="33.143047840000001"/>
    <x v="0"/>
    <x v="1"/>
    <x v="3581"/>
    <x v="1"/>
    <x v="0"/>
    <n v="0"/>
    <n v="0"/>
    <s v="Stores"/>
  </r>
  <r>
    <n v="3613"/>
    <s v="Roque"/>
    <s v="Elbert"/>
    <x v="3578"/>
    <x v="1"/>
    <x v="27"/>
    <x v="45"/>
    <x v="19"/>
    <x v="19"/>
    <x v="0"/>
    <x v="1"/>
    <n v="48.259427049999999"/>
    <x v="1"/>
    <x v="1"/>
    <x v="3582"/>
    <x v="1"/>
    <x v="4"/>
    <n v="122.1341434"/>
    <n v="5.0889226416666666"/>
    <s v="Stores"/>
  </r>
  <r>
    <n v="3614"/>
    <s v="Surratt"/>
    <s v="Vera"/>
    <x v="3579"/>
    <x v="0"/>
    <x v="60"/>
    <x v="45"/>
    <x v="19"/>
    <x v="27"/>
    <x v="0"/>
    <x v="4"/>
    <n v="21.947860510000002"/>
    <x v="4"/>
    <x v="1"/>
    <x v="3583"/>
    <x v="1"/>
    <x v="0"/>
    <n v="0"/>
    <n v="0"/>
    <s v="Stores"/>
  </r>
  <r>
    <n v="3615"/>
    <s v="Thomas"/>
    <s v="Daniel"/>
    <x v="3580"/>
    <x v="1"/>
    <x v="4"/>
    <x v="16"/>
    <x v="15"/>
    <x v="4"/>
    <x v="0"/>
    <x v="2"/>
    <n v="52.359437309999997"/>
    <x v="2"/>
    <x v="1"/>
    <x v="3584"/>
    <x v="1"/>
    <x v="1"/>
    <n v="89.066406490000006"/>
    <n v="3.7111002704166669"/>
    <s v="Stores"/>
  </r>
  <r>
    <n v="3616"/>
    <s v="Greenwood"/>
    <s v="Carlos"/>
    <x v="3581"/>
    <x v="1"/>
    <x v="0"/>
    <x v="46"/>
    <x v="20"/>
    <x v="0"/>
    <x v="0"/>
    <x v="1"/>
    <n v="45.0107456"/>
    <x v="1"/>
    <x v="1"/>
    <x v="3585"/>
    <x v="1"/>
    <x v="0"/>
    <n v="29.510122859999999"/>
    <n v="1.2295884524999998"/>
    <s v="Stores"/>
  </r>
  <r>
    <n v="3617"/>
    <s v="Palmer"/>
    <s v="John"/>
    <x v="3582"/>
    <x v="1"/>
    <x v="27"/>
    <x v="16"/>
    <x v="15"/>
    <x v="19"/>
    <x v="0"/>
    <x v="2"/>
    <n v="50.365583090000001"/>
    <x v="2"/>
    <x v="1"/>
    <x v="3586"/>
    <x v="1"/>
    <x v="2"/>
    <n v="60.288128399999998"/>
    <n v="2.5120053499999999"/>
    <s v="Stores"/>
  </r>
  <r>
    <n v="3618"/>
    <s v="Cunningham"/>
    <s v="James"/>
    <x v="3583"/>
    <x v="1"/>
    <x v="7"/>
    <x v="16"/>
    <x v="15"/>
    <x v="7"/>
    <x v="0"/>
    <x v="0"/>
    <n v="34.730430890000001"/>
    <x v="0"/>
    <x v="1"/>
    <x v="3587"/>
    <x v="1"/>
    <x v="0"/>
    <n v="0"/>
    <n v="0"/>
    <s v="Stores"/>
  </r>
  <r>
    <n v="3619"/>
    <s v="Matherly"/>
    <s v="Trish"/>
    <x v="3584"/>
    <x v="0"/>
    <x v="207"/>
    <x v="16"/>
    <x v="15"/>
    <x v="18"/>
    <x v="0"/>
    <x v="0"/>
    <n v="38.537193649999999"/>
    <x v="0"/>
    <x v="1"/>
    <x v="3588"/>
    <x v="1"/>
    <x v="2"/>
    <n v="55.803773649999997"/>
    <n v="2.3251572354166665"/>
    <s v="Stores"/>
  </r>
  <r>
    <n v="3620"/>
    <s v="Schmaltz"/>
    <s v="Peggy"/>
    <x v="3585"/>
    <x v="0"/>
    <x v="5"/>
    <x v="13"/>
    <x v="12"/>
    <x v="5"/>
    <x v="0"/>
    <x v="5"/>
    <n v="62.7464248"/>
    <x v="5"/>
    <x v="1"/>
    <x v="3589"/>
    <x v="1"/>
    <x v="6"/>
    <n v="249.05587180000001"/>
    <n v="10.377327991666666"/>
    <s v="Stores"/>
  </r>
  <r>
    <n v="3621"/>
    <s v="Lacey"/>
    <s v="Olga"/>
    <x v="3586"/>
    <x v="0"/>
    <x v="139"/>
    <x v="13"/>
    <x v="12"/>
    <x v="34"/>
    <x v="0"/>
    <x v="1"/>
    <n v="49.50449734"/>
    <x v="1"/>
    <x v="1"/>
    <x v="3590"/>
    <x v="1"/>
    <x v="1"/>
    <n v="111.99791569999999"/>
    <n v="4.6665798208333333"/>
    <s v="Stores"/>
  </r>
  <r>
    <n v="3622"/>
    <s v="Williams"/>
    <s v="Christina"/>
    <x v="3587"/>
    <x v="0"/>
    <x v="238"/>
    <x v="45"/>
    <x v="19"/>
    <x v="10"/>
    <x v="0"/>
    <x v="1"/>
    <n v="40.281960820000002"/>
    <x v="1"/>
    <x v="1"/>
    <x v="3591"/>
    <x v="1"/>
    <x v="2"/>
    <n v="62.794616089999998"/>
    <n v="2.6164423370833334"/>
    <s v="Stores"/>
  </r>
  <r>
    <n v="3623"/>
    <s v="Underwood"/>
    <s v="Douglas"/>
    <x v="3588"/>
    <x v="1"/>
    <x v="32"/>
    <x v="45"/>
    <x v="19"/>
    <x v="17"/>
    <x v="0"/>
    <x v="2"/>
    <n v="56.870467169999998"/>
    <x v="2"/>
    <x v="0"/>
    <x v="3592"/>
    <x v="0"/>
    <x v="4"/>
    <n v="139.50222199999999"/>
    <n v="5.8125925833333332"/>
    <s v="Stores"/>
  </r>
  <r>
    <n v="3624"/>
    <s v="Jolly"/>
    <s v="Pedro"/>
    <x v="3589"/>
    <x v="1"/>
    <x v="141"/>
    <x v="45"/>
    <x v="19"/>
    <x v="11"/>
    <x v="0"/>
    <x v="1"/>
    <n v="46.515432850000003"/>
    <x v="1"/>
    <x v="1"/>
    <x v="3593"/>
    <x v="1"/>
    <x v="2"/>
    <n v="58.888299250000003"/>
    <n v="2.4536791354166669"/>
    <s v="Stores"/>
  </r>
  <r>
    <n v="3625"/>
    <s v="Cox"/>
    <s v="Leon"/>
    <x v="3590"/>
    <x v="1"/>
    <x v="5"/>
    <x v="45"/>
    <x v="19"/>
    <x v="5"/>
    <x v="0"/>
    <x v="0"/>
    <n v="37.813229460000002"/>
    <x v="0"/>
    <x v="1"/>
    <x v="3594"/>
    <x v="1"/>
    <x v="0"/>
    <n v="24.515863800000002"/>
    <n v="1.0214943250000001"/>
    <s v="Stores"/>
  </r>
  <r>
    <n v="3626"/>
    <s v="Payne"/>
    <s v="Marion"/>
    <x v="3591"/>
    <x v="0"/>
    <x v="82"/>
    <x v="45"/>
    <x v="19"/>
    <x v="20"/>
    <x v="0"/>
    <x v="2"/>
    <n v="56.835787060000001"/>
    <x v="2"/>
    <x v="1"/>
    <x v="3595"/>
    <x v="1"/>
    <x v="4"/>
    <n v="130.56151919999999"/>
    <n v="5.4400632999999994"/>
    <s v="Stores"/>
  </r>
  <r>
    <n v="3627"/>
    <s v="Collins"/>
    <s v="Maria"/>
    <x v="3592"/>
    <x v="0"/>
    <x v="5"/>
    <x v="45"/>
    <x v="19"/>
    <x v="5"/>
    <x v="0"/>
    <x v="0"/>
    <n v="35.456296399999999"/>
    <x v="0"/>
    <x v="1"/>
    <x v="3596"/>
    <x v="1"/>
    <x v="0"/>
    <n v="31.289341180000001"/>
    <n v="1.3037225491666669"/>
    <s v="Stores"/>
  </r>
  <r>
    <n v="3628"/>
    <s v="Ralston"/>
    <s v="Henry"/>
    <x v="3593"/>
    <x v="1"/>
    <x v="159"/>
    <x v="45"/>
    <x v="19"/>
    <x v="7"/>
    <x v="0"/>
    <x v="1"/>
    <n v="46.826858110000003"/>
    <x v="1"/>
    <x v="1"/>
    <x v="3597"/>
    <x v="1"/>
    <x v="4"/>
    <n v="121.34207670000001"/>
    <n v="5.0559198624999997"/>
    <s v="Stores"/>
  </r>
  <r>
    <n v="3629"/>
    <s v="Lemons"/>
    <s v="Ronna"/>
    <x v="3594"/>
    <x v="0"/>
    <x v="73"/>
    <x v="45"/>
    <x v="19"/>
    <x v="1"/>
    <x v="0"/>
    <x v="1"/>
    <n v="43.879209779999996"/>
    <x v="1"/>
    <x v="0"/>
    <x v="3598"/>
    <x v="0"/>
    <x v="1"/>
    <n v="81.385063540000004"/>
    <n v="3.3910443141666669"/>
    <s v="Stores"/>
  </r>
  <r>
    <n v="3630"/>
    <s v="Williamson"/>
    <s v="Karen"/>
    <x v="3595"/>
    <x v="0"/>
    <x v="212"/>
    <x v="45"/>
    <x v="19"/>
    <x v="12"/>
    <x v="0"/>
    <x v="1"/>
    <n v="48.440354659999997"/>
    <x v="1"/>
    <x v="0"/>
    <x v="3599"/>
    <x v="0"/>
    <x v="1"/>
    <n v="105.5602166"/>
    <n v="4.3983423583333332"/>
    <s v="Stores"/>
  </r>
  <r>
    <n v="3631"/>
    <s v="Applegate"/>
    <s v="Ernest"/>
    <x v="3596"/>
    <x v="1"/>
    <x v="13"/>
    <x v="45"/>
    <x v="19"/>
    <x v="10"/>
    <x v="0"/>
    <x v="0"/>
    <n v="37.668911989999998"/>
    <x v="0"/>
    <x v="1"/>
    <x v="3600"/>
    <x v="1"/>
    <x v="0"/>
    <n v="19.300403710000001"/>
    <n v="0.80418348791666661"/>
    <s v="Stores"/>
  </r>
  <r>
    <n v="3632"/>
    <s v="Purington"/>
    <s v="Linda"/>
    <x v="3597"/>
    <x v="0"/>
    <x v="63"/>
    <x v="16"/>
    <x v="15"/>
    <x v="29"/>
    <x v="0"/>
    <x v="0"/>
    <n v="35.682463220000002"/>
    <x v="0"/>
    <x v="1"/>
    <x v="3601"/>
    <x v="1"/>
    <x v="0"/>
    <n v="10.048928829999999"/>
    <n v="0.41870536791666668"/>
    <s v="Stores"/>
  </r>
  <r>
    <n v="3633"/>
    <s v="Baltazar"/>
    <s v="Frank"/>
    <x v="3598"/>
    <x v="1"/>
    <x v="13"/>
    <x v="45"/>
    <x v="19"/>
    <x v="10"/>
    <x v="0"/>
    <x v="1"/>
    <n v="40.759886129999998"/>
    <x v="1"/>
    <x v="1"/>
    <x v="3602"/>
    <x v="1"/>
    <x v="0"/>
    <n v="23.976521049999999"/>
    <n v="0.99902171041666654"/>
    <s v="Stores"/>
  </r>
  <r>
    <n v="3634"/>
    <s v="Koga"/>
    <s v="Kristen"/>
    <x v="3599"/>
    <x v="0"/>
    <x v="30"/>
    <x v="16"/>
    <x v="15"/>
    <x v="20"/>
    <x v="0"/>
    <x v="4"/>
    <n v="29.53719044"/>
    <x v="4"/>
    <x v="1"/>
    <x v="3603"/>
    <x v="1"/>
    <x v="0"/>
    <n v="12.07758868"/>
    <n v="0.5032328616666667"/>
    <s v="Stores"/>
  </r>
  <r>
    <n v="3635"/>
    <s v="Guion"/>
    <s v="Victoria"/>
    <x v="3600"/>
    <x v="0"/>
    <x v="4"/>
    <x v="16"/>
    <x v="15"/>
    <x v="4"/>
    <x v="0"/>
    <x v="0"/>
    <n v="35.157477780000001"/>
    <x v="0"/>
    <x v="1"/>
    <x v="3604"/>
    <x v="1"/>
    <x v="2"/>
    <n v="67.77335592"/>
    <n v="2.8238898300000002"/>
    <s v="Stores"/>
  </r>
  <r>
    <n v="3636"/>
    <s v="Williams"/>
    <s v="Thelma"/>
    <x v="3601"/>
    <x v="0"/>
    <x v="132"/>
    <x v="16"/>
    <x v="15"/>
    <x v="13"/>
    <x v="0"/>
    <x v="1"/>
    <n v="44.35465533"/>
    <x v="1"/>
    <x v="1"/>
    <x v="3605"/>
    <x v="1"/>
    <x v="2"/>
    <n v="53.686005510000001"/>
    <n v="2.2369168962499999"/>
    <s v="Stores"/>
  </r>
  <r>
    <n v="3637"/>
    <s v="Bragg"/>
    <s v="Edwin"/>
    <x v="3602"/>
    <x v="1"/>
    <x v="67"/>
    <x v="13"/>
    <x v="12"/>
    <x v="30"/>
    <x v="0"/>
    <x v="1"/>
    <n v="48.326483570000001"/>
    <x v="1"/>
    <x v="1"/>
    <x v="3606"/>
    <x v="1"/>
    <x v="1"/>
    <n v="92.630497340000005"/>
    <n v="3.8596040558333335"/>
    <s v="Stores"/>
  </r>
  <r>
    <n v="3638"/>
    <s v="Jones"/>
    <s v="Elia"/>
    <x v="3603"/>
    <x v="0"/>
    <x v="13"/>
    <x v="45"/>
    <x v="19"/>
    <x v="10"/>
    <x v="0"/>
    <x v="5"/>
    <n v="65.759349229999998"/>
    <x v="5"/>
    <x v="1"/>
    <x v="3607"/>
    <x v="1"/>
    <x v="5"/>
    <n v="233.1021576"/>
    <n v="9.7125898999999993"/>
    <s v="Stores"/>
  </r>
  <r>
    <n v="3639"/>
    <s v="Foley"/>
    <s v="Martine"/>
    <x v="3604"/>
    <x v="0"/>
    <x v="176"/>
    <x v="45"/>
    <x v="19"/>
    <x v="18"/>
    <x v="0"/>
    <x v="5"/>
    <n v="60.319321960000003"/>
    <x v="5"/>
    <x v="1"/>
    <x v="3608"/>
    <x v="1"/>
    <x v="3"/>
    <n v="171.89544760000001"/>
    <n v="7.1623103166666677"/>
    <s v="Stores"/>
  </r>
  <r>
    <n v="3640"/>
    <s v="Howell"/>
    <s v="James"/>
    <x v="3605"/>
    <x v="1"/>
    <x v="5"/>
    <x v="13"/>
    <x v="12"/>
    <x v="5"/>
    <x v="0"/>
    <x v="2"/>
    <n v="51.636672359999999"/>
    <x v="2"/>
    <x v="1"/>
    <x v="3609"/>
    <x v="1"/>
    <x v="0"/>
    <n v="11.42220079"/>
    <n v="0.47592503291666666"/>
    <s v="Stores"/>
  </r>
  <r>
    <n v="3641"/>
    <s v="Allen"/>
    <s v="Ariel"/>
    <x v="3606"/>
    <x v="0"/>
    <x v="4"/>
    <x v="45"/>
    <x v="19"/>
    <x v="4"/>
    <x v="0"/>
    <x v="0"/>
    <n v="36.427437329999997"/>
    <x v="0"/>
    <x v="1"/>
    <x v="3610"/>
    <x v="1"/>
    <x v="2"/>
    <n v="54.06966903"/>
    <n v="2.2529028762499999"/>
    <s v="Stores"/>
  </r>
  <r>
    <n v="3642"/>
    <s v="Crawford"/>
    <s v="Billy"/>
    <x v="3607"/>
    <x v="1"/>
    <x v="5"/>
    <x v="45"/>
    <x v="19"/>
    <x v="5"/>
    <x v="0"/>
    <x v="0"/>
    <n v="38.261651530000002"/>
    <x v="0"/>
    <x v="0"/>
    <x v="3611"/>
    <x v="0"/>
    <x v="0"/>
    <n v="4.7824387450000003"/>
    <n v="0.19926828104166669"/>
    <s v="Stores"/>
  </r>
  <r>
    <n v="3643"/>
    <s v="Demers"/>
    <s v="Dina"/>
    <x v="3608"/>
    <x v="0"/>
    <x v="3"/>
    <x v="0"/>
    <x v="0"/>
    <x v="3"/>
    <x v="0"/>
    <x v="1"/>
    <n v="47.191935770000001"/>
    <x v="1"/>
    <x v="1"/>
    <x v="3612"/>
    <x v="1"/>
    <x v="4"/>
    <n v="123.3573215"/>
    <n v="5.1398883958333332"/>
    <s v="Stores"/>
  </r>
  <r>
    <n v="3644"/>
    <s v="Grubbs"/>
    <s v="Sherrie"/>
    <x v="3609"/>
    <x v="0"/>
    <x v="20"/>
    <x v="46"/>
    <x v="20"/>
    <x v="14"/>
    <x v="0"/>
    <x v="0"/>
    <n v="39.598181959999998"/>
    <x v="0"/>
    <x v="1"/>
    <x v="3613"/>
    <x v="1"/>
    <x v="2"/>
    <n v="70.757291629999997"/>
    <n v="2.9482204845833331"/>
    <s v="Stores"/>
  </r>
  <r>
    <n v="3645"/>
    <s v="Gonzalez"/>
    <s v="Joshua"/>
    <x v="3610"/>
    <x v="1"/>
    <x v="11"/>
    <x v="45"/>
    <x v="19"/>
    <x v="1"/>
    <x v="0"/>
    <x v="2"/>
    <n v="54.759880639999999"/>
    <x v="2"/>
    <x v="0"/>
    <x v="3614"/>
    <x v="0"/>
    <x v="1"/>
    <n v="83.086208630000002"/>
    <n v="3.4619253595833337"/>
    <s v="Stores"/>
  </r>
  <r>
    <n v="3646"/>
    <s v="Cowan"/>
    <s v="Gregory"/>
    <x v="3611"/>
    <x v="1"/>
    <x v="3"/>
    <x v="0"/>
    <x v="0"/>
    <x v="3"/>
    <x v="0"/>
    <x v="0"/>
    <n v="31.03145799"/>
    <x v="0"/>
    <x v="1"/>
    <x v="3615"/>
    <x v="1"/>
    <x v="0"/>
    <n v="0"/>
    <n v="0"/>
    <s v="Stores"/>
  </r>
  <r>
    <n v="3647"/>
    <s v="Dolan"/>
    <s v="Tanya"/>
    <x v="3612"/>
    <x v="0"/>
    <x v="4"/>
    <x v="45"/>
    <x v="19"/>
    <x v="4"/>
    <x v="0"/>
    <x v="2"/>
    <n v="53.637304970000002"/>
    <x v="2"/>
    <x v="0"/>
    <x v="3616"/>
    <x v="0"/>
    <x v="1"/>
    <n v="115.2009414"/>
    <n v="4.8000392250000008"/>
    <s v="Stores"/>
  </r>
  <r>
    <n v="3648"/>
    <s v="Parker"/>
    <s v="Tatyana"/>
    <x v="3613"/>
    <x v="0"/>
    <x v="3"/>
    <x v="45"/>
    <x v="19"/>
    <x v="3"/>
    <x v="0"/>
    <x v="1"/>
    <n v="48.537376399999999"/>
    <x v="1"/>
    <x v="0"/>
    <x v="3617"/>
    <x v="0"/>
    <x v="1"/>
    <n v="103.0764519"/>
    <n v="4.2948521624999998"/>
    <s v="Stores"/>
  </r>
  <r>
    <n v="3649"/>
    <s v="Gowen"/>
    <s v="Willie"/>
    <x v="3614"/>
    <x v="1"/>
    <x v="100"/>
    <x v="45"/>
    <x v="19"/>
    <x v="20"/>
    <x v="0"/>
    <x v="1"/>
    <n v="47.470847200000001"/>
    <x v="1"/>
    <x v="1"/>
    <x v="3618"/>
    <x v="1"/>
    <x v="2"/>
    <n v="64.289247979999999"/>
    <n v="2.6787186658333333"/>
    <s v="Stores"/>
  </r>
  <r>
    <n v="3650"/>
    <s v="Giardina"/>
    <s v="Evelyn"/>
    <x v="3615"/>
    <x v="0"/>
    <x v="60"/>
    <x v="45"/>
    <x v="19"/>
    <x v="27"/>
    <x v="0"/>
    <x v="0"/>
    <n v="37.02895453"/>
    <x v="0"/>
    <x v="1"/>
    <x v="3619"/>
    <x v="1"/>
    <x v="0"/>
    <n v="30.680627940000001"/>
    <n v="1.2783594975000001"/>
    <s v="Stores"/>
  </r>
  <r>
    <n v="3651"/>
    <s v="Carroll"/>
    <s v="Margaret"/>
    <x v="3616"/>
    <x v="0"/>
    <x v="5"/>
    <x v="45"/>
    <x v="19"/>
    <x v="5"/>
    <x v="0"/>
    <x v="0"/>
    <n v="34.155808090000001"/>
    <x v="0"/>
    <x v="1"/>
    <x v="3620"/>
    <x v="1"/>
    <x v="2"/>
    <n v="70.237245520000002"/>
    <n v="2.926551896666667"/>
    <s v="Stores"/>
  </r>
  <r>
    <n v="3652"/>
    <s v="Campbell"/>
    <s v="Jason"/>
    <x v="3617"/>
    <x v="1"/>
    <x v="239"/>
    <x v="16"/>
    <x v="15"/>
    <x v="12"/>
    <x v="0"/>
    <x v="0"/>
    <n v="34.268030459999999"/>
    <x v="0"/>
    <x v="1"/>
    <x v="3621"/>
    <x v="1"/>
    <x v="2"/>
    <n v="42.905421240000003"/>
    <n v="1.7877258850000002"/>
    <s v="Stores"/>
  </r>
  <r>
    <n v="3653"/>
    <s v="Donegan"/>
    <s v="Jessica"/>
    <x v="3618"/>
    <x v="0"/>
    <x v="60"/>
    <x v="16"/>
    <x v="15"/>
    <x v="27"/>
    <x v="0"/>
    <x v="1"/>
    <n v="41.565037140000001"/>
    <x v="1"/>
    <x v="1"/>
    <x v="3622"/>
    <x v="1"/>
    <x v="0"/>
    <n v="8.3320799280000006"/>
    <n v="0.34716999700000001"/>
    <s v="Stores"/>
  </r>
  <r>
    <n v="3654"/>
    <s v="Paxton"/>
    <s v="Marcus"/>
    <x v="3619"/>
    <x v="1"/>
    <x v="106"/>
    <x v="45"/>
    <x v="19"/>
    <x v="13"/>
    <x v="0"/>
    <x v="1"/>
    <n v="46.039456209999997"/>
    <x v="1"/>
    <x v="1"/>
    <x v="3623"/>
    <x v="1"/>
    <x v="2"/>
    <n v="53.08518402"/>
    <n v="2.2118826674999998"/>
    <s v="Stores"/>
  </r>
  <r>
    <n v="3655"/>
    <s v="Viera"/>
    <s v="Mary"/>
    <x v="3620"/>
    <x v="0"/>
    <x v="30"/>
    <x v="16"/>
    <x v="15"/>
    <x v="20"/>
    <x v="0"/>
    <x v="4"/>
    <n v="26.841948349999999"/>
    <x v="4"/>
    <x v="1"/>
    <x v="3624"/>
    <x v="1"/>
    <x v="0"/>
    <n v="0"/>
    <n v="0"/>
    <s v="Stores"/>
  </r>
  <r>
    <n v="3656"/>
    <s v="James"/>
    <s v="Michelle"/>
    <x v="3621"/>
    <x v="0"/>
    <x v="2"/>
    <x v="16"/>
    <x v="15"/>
    <x v="2"/>
    <x v="0"/>
    <x v="1"/>
    <n v="45.566075169999998"/>
    <x v="1"/>
    <x v="1"/>
    <x v="3625"/>
    <x v="1"/>
    <x v="1"/>
    <n v="117.1577132"/>
    <n v="4.8815713833333332"/>
    <s v="Stores"/>
  </r>
  <r>
    <n v="3657"/>
    <s v="McGinley"/>
    <s v="Janette"/>
    <x v="3622"/>
    <x v="0"/>
    <x v="3"/>
    <x v="45"/>
    <x v="19"/>
    <x v="3"/>
    <x v="0"/>
    <x v="4"/>
    <n v="28.969514239999999"/>
    <x v="4"/>
    <x v="1"/>
    <x v="3626"/>
    <x v="1"/>
    <x v="0"/>
    <n v="0"/>
    <n v="0"/>
    <s v="Stores"/>
  </r>
  <r>
    <n v="3658"/>
    <s v="Laney"/>
    <s v="Rhonda"/>
    <x v="3623"/>
    <x v="0"/>
    <x v="2"/>
    <x v="45"/>
    <x v="19"/>
    <x v="2"/>
    <x v="0"/>
    <x v="2"/>
    <n v="59.433839900000002"/>
    <x v="2"/>
    <x v="1"/>
    <x v="3627"/>
    <x v="1"/>
    <x v="4"/>
    <n v="154.3880509"/>
    <n v="6.4328354541666659"/>
    <s v="Stores"/>
  </r>
  <r>
    <n v="3659"/>
    <s v="Lange"/>
    <s v="Della"/>
    <x v="3624"/>
    <x v="0"/>
    <x v="147"/>
    <x v="45"/>
    <x v="19"/>
    <x v="3"/>
    <x v="0"/>
    <x v="0"/>
    <n v="34.012774370000002"/>
    <x v="0"/>
    <x v="1"/>
    <x v="3628"/>
    <x v="1"/>
    <x v="0"/>
    <n v="3.2025626319999998"/>
    <n v="0.13344010966666667"/>
    <s v="Stores"/>
  </r>
  <r>
    <n v="3660"/>
    <s v="Smith"/>
    <s v="Cheryl"/>
    <x v="2575"/>
    <x v="0"/>
    <x v="5"/>
    <x v="13"/>
    <x v="12"/>
    <x v="5"/>
    <x v="0"/>
    <x v="1"/>
    <n v="49.119723489999998"/>
    <x v="1"/>
    <x v="1"/>
    <x v="3629"/>
    <x v="1"/>
    <x v="1"/>
    <n v="104.3133571"/>
    <n v="4.3463898791666669"/>
    <s v="Stores"/>
  </r>
  <r>
    <n v="3661"/>
    <s v="Martin"/>
    <s v="Thomas"/>
    <x v="3625"/>
    <x v="1"/>
    <x v="163"/>
    <x v="13"/>
    <x v="12"/>
    <x v="36"/>
    <x v="0"/>
    <x v="0"/>
    <n v="33.30656845"/>
    <x v="0"/>
    <x v="1"/>
    <x v="3630"/>
    <x v="1"/>
    <x v="0"/>
    <n v="0"/>
    <n v="0"/>
    <s v="Stores"/>
  </r>
  <r>
    <n v="3662"/>
    <s v="O'Sullivan"/>
    <s v="Mary"/>
    <x v="3626"/>
    <x v="0"/>
    <x v="99"/>
    <x v="45"/>
    <x v="19"/>
    <x v="1"/>
    <x v="0"/>
    <x v="0"/>
    <n v="30.69743016"/>
    <x v="0"/>
    <x v="1"/>
    <x v="3631"/>
    <x v="1"/>
    <x v="0"/>
    <n v="0"/>
    <n v="0"/>
    <s v="Stores"/>
  </r>
  <r>
    <n v="3663"/>
    <s v="Thacker"/>
    <s v="Tyesha"/>
    <x v="3627"/>
    <x v="0"/>
    <x v="11"/>
    <x v="45"/>
    <x v="19"/>
    <x v="1"/>
    <x v="0"/>
    <x v="0"/>
    <n v="37.148181719999997"/>
    <x v="0"/>
    <x v="1"/>
    <x v="3632"/>
    <x v="1"/>
    <x v="2"/>
    <n v="58.071943310000002"/>
    <n v="2.4196643045833337"/>
    <s v="Stores"/>
  </r>
  <r>
    <n v="3664"/>
    <s v="Gardner"/>
    <s v="Kit"/>
    <x v="3628"/>
    <x v="0"/>
    <x v="5"/>
    <x v="13"/>
    <x v="12"/>
    <x v="5"/>
    <x v="0"/>
    <x v="1"/>
    <n v="46.818446829999999"/>
    <x v="1"/>
    <x v="0"/>
    <x v="3633"/>
    <x v="0"/>
    <x v="2"/>
    <n v="78.057000909999999"/>
    <n v="3.2523750379166665"/>
    <s v="Stores"/>
  </r>
  <r>
    <n v="3665"/>
    <s v="McBride"/>
    <s v="Sharon"/>
    <x v="3629"/>
    <x v="0"/>
    <x v="5"/>
    <x v="45"/>
    <x v="19"/>
    <x v="5"/>
    <x v="0"/>
    <x v="0"/>
    <n v="31.129152349999998"/>
    <x v="0"/>
    <x v="1"/>
    <x v="3634"/>
    <x v="1"/>
    <x v="0"/>
    <n v="29.510861389999999"/>
    <n v="1.2296192245833333"/>
    <s v="Stores"/>
  </r>
  <r>
    <n v="3666"/>
    <s v="Fernandez"/>
    <s v="Rocco"/>
    <x v="3630"/>
    <x v="1"/>
    <x v="5"/>
    <x v="13"/>
    <x v="12"/>
    <x v="5"/>
    <x v="0"/>
    <x v="1"/>
    <n v="49.334575010000002"/>
    <x v="1"/>
    <x v="0"/>
    <x v="3635"/>
    <x v="0"/>
    <x v="1"/>
    <n v="88.830838619999994"/>
    <n v="3.7012849424999996"/>
    <s v="Stores"/>
  </r>
  <r>
    <n v="3667"/>
    <s v="Jones"/>
    <s v="Virginia"/>
    <x v="528"/>
    <x v="0"/>
    <x v="134"/>
    <x v="45"/>
    <x v="19"/>
    <x v="10"/>
    <x v="0"/>
    <x v="1"/>
    <n v="48.540713220000001"/>
    <x v="1"/>
    <x v="1"/>
    <x v="3636"/>
    <x v="1"/>
    <x v="1"/>
    <n v="91.096493699999996"/>
    <n v="3.7956872374999997"/>
    <s v="Stores"/>
  </r>
  <r>
    <n v="3668"/>
    <s v="Bain"/>
    <s v="Virginia"/>
    <x v="3631"/>
    <x v="0"/>
    <x v="172"/>
    <x v="45"/>
    <x v="19"/>
    <x v="10"/>
    <x v="0"/>
    <x v="0"/>
    <n v="32.828300079999998"/>
    <x v="0"/>
    <x v="1"/>
    <x v="3637"/>
    <x v="1"/>
    <x v="0"/>
    <n v="19.229124649999999"/>
    <n v="0.80121352708333338"/>
    <s v="Stores"/>
  </r>
  <r>
    <n v="3669"/>
    <s v="Gomez"/>
    <s v="James"/>
    <x v="3632"/>
    <x v="1"/>
    <x v="16"/>
    <x v="45"/>
    <x v="19"/>
    <x v="12"/>
    <x v="0"/>
    <x v="0"/>
    <n v="33.79616463"/>
    <x v="0"/>
    <x v="1"/>
    <x v="3638"/>
    <x v="1"/>
    <x v="0"/>
    <n v="28.341178039999999"/>
    <n v="1.1808824183333333"/>
    <s v="Stores"/>
  </r>
  <r>
    <n v="3670"/>
    <s v="McHale"/>
    <s v="Dustin"/>
    <x v="3633"/>
    <x v="1"/>
    <x v="7"/>
    <x v="45"/>
    <x v="19"/>
    <x v="7"/>
    <x v="0"/>
    <x v="1"/>
    <n v="43.42641089"/>
    <x v="1"/>
    <x v="1"/>
    <x v="3639"/>
    <x v="1"/>
    <x v="2"/>
    <n v="50.776415649999997"/>
    <n v="2.1156839854166667"/>
    <s v="Stores"/>
  </r>
  <r>
    <n v="3671"/>
    <s v="Mancia"/>
    <s v="Allison"/>
    <x v="3634"/>
    <x v="0"/>
    <x v="0"/>
    <x v="46"/>
    <x v="20"/>
    <x v="0"/>
    <x v="0"/>
    <x v="0"/>
    <n v="36.233148180000001"/>
    <x v="0"/>
    <x v="1"/>
    <x v="3640"/>
    <x v="1"/>
    <x v="2"/>
    <n v="66.882457470000006"/>
    <n v="2.7867690612500002"/>
    <s v="Stores"/>
  </r>
  <r>
    <n v="3672"/>
    <s v="Milliner"/>
    <s v="Frank"/>
    <x v="3635"/>
    <x v="1"/>
    <x v="0"/>
    <x v="16"/>
    <x v="15"/>
    <x v="0"/>
    <x v="0"/>
    <x v="0"/>
    <n v="36.765000200000003"/>
    <x v="0"/>
    <x v="1"/>
    <x v="3641"/>
    <x v="1"/>
    <x v="2"/>
    <n v="44.389626509999999"/>
    <n v="1.84956777125"/>
    <s v="Stores"/>
  </r>
  <r>
    <n v="3673"/>
    <s v="Ashmore"/>
    <s v="Louise"/>
    <x v="3636"/>
    <x v="0"/>
    <x v="60"/>
    <x v="45"/>
    <x v="19"/>
    <x v="27"/>
    <x v="0"/>
    <x v="1"/>
    <n v="42.727857110000002"/>
    <x v="1"/>
    <x v="1"/>
    <x v="3642"/>
    <x v="1"/>
    <x v="1"/>
    <n v="82.7299328"/>
    <n v="3.4470805333333332"/>
    <s v="Stores"/>
  </r>
  <r>
    <n v="3674"/>
    <s v="Vandeventer"/>
    <s v="Bobbie"/>
    <x v="3637"/>
    <x v="1"/>
    <x v="5"/>
    <x v="45"/>
    <x v="19"/>
    <x v="5"/>
    <x v="0"/>
    <x v="3"/>
    <n v="13.477510710000001"/>
    <x v="3"/>
    <x v="1"/>
    <x v="3643"/>
    <x v="1"/>
    <x v="0"/>
    <n v="0"/>
    <n v="0"/>
    <s v="Stores"/>
  </r>
  <r>
    <n v="3675"/>
    <s v="Demasi"/>
    <s v="Ernest"/>
    <x v="3638"/>
    <x v="1"/>
    <x v="106"/>
    <x v="45"/>
    <x v="19"/>
    <x v="13"/>
    <x v="0"/>
    <x v="0"/>
    <n v="37.0944547"/>
    <x v="0"/>
    <x v="0"/>
    <x v="3644"/>
    <x v="0"/>
    <x v="0"/>
    <n v="25.754093439999998"/>
    <n v="1.0730872266666664"/>
    <s v="Stores"/>
  </r>
  <r>
    <n v="3676"/>
    <s v="Moore"/>
    <s v="Craig"/>
    <x v="3639"/>
    <x v="1"/>
    <x v="5"/>
    <x v="16"/>
    <x v="15"/>
    <x v="5"/>
    <x v="0"/>
    <x v="2"/>
    <n v="53.901454790000003"/>
    <x v="2"/>
    <x v="1"/>
    <x v="3645"/>
    <x v="1"/>
    <x v="4"/>
    <n v="127.08986659999999"/>
    <n v="5.2954111083333331"/>
    <s v="Stores"/>
  </r>
  <r>
    <n v="3677"/>
    <s v="Fowler"/>
    <s v="Jacqueline"/>
    <x v="3640"/>
    <x v="0"/>
    <x v="4"/>
    <x v="45"/>
    <x v="19"/>
    <x v="4"/>
    <x v="0"/>
    <x v="1"/>
    <n v="47.971119280000003"/>
    <x v="1"/>
    <x v="1"/>
    <x v="3646"/>
    <x v="1"/>
    <x v="2"/>
    <n v="54.283445800000003"/>
    <n v="2.2618102416666668"/>
    <s v="Stores"/>
  </r>
  <r>
    <n v="3678"/>
    <s v="Moore"/>
    <s v="Donald"/>
    <x v="3641"/>
    <x v="1"/>
    <x v="5"/>
    <x v="45"/>
    <x v="19"/>
    <x v="5"/>
    <x v="0"/>
    <x v="0"/>
    <n v="32.361172660000001"/>
    <x v="0"/>
    <x v="1"/>
    <x v="3647"/>
    <x v="1"/>
    <x v="0"/>
    <n v="7.9236213859999998"/>
    <n v="0.33015089108333329"/>
    <s v="Stores"/>
  </r>
  <r>
    <n v="3679"/>
    <s v="Bridges"/>
    <s v="Jerry"/>
    <x v="3642"/>
    <x v="1"/>
    <x v="4"/>
    <x v="45"/>
    <x v="19"/>
    <x v="4"/>
    <x v="0"/>
    <x v="2"/>
    <n v="58.091527210000002"/>
    <x v="2"/>
    <x v="1"/>
    <x v="3648"/>
    <x v="1"/>
    <x v="4"/>
    <n v="156.07711"/>
    <n v="6.5032129166666666"/>
    <s v="Stores"/>
  </r>
  <r>
    <n v="3680"/>
    <s v="Preiss"/>
    <s v="Erma"/>
    <x v="3643"/>
    <x v="0"/>
    <x v="4"/>
    <x v="45"/>
    <x v="19"/>
    <x v="4"/>
    <x v="0"/>
    <x v="0"/>
    <n v="39.689897109999997"/>
    <x v="0"/>
    <x v="1"/>
    <x v="3649"/>
    <x v="1"/>
    <x v="2"/>
    <n v="47.486023029999998"/>
    <n v="1.9785842929166666"/>
    <s v="Stores"/>
  </r>
  <r>
    <n v="3681"/>
    <s v="Frazer"/>
    <s v="Justin"/>
    <x v="3644"/>
    <x v="1"/>
    <x v="5"/>
    <x v="45"/>
    <x v="19"/>
    <x v="5"/>
    <x v="0"/>
    <x v="0"/>
    <n v="36.475299229999997"/>
    <x v="0"/>
    <x v="0"/>
    <x v="3650"/>
    <x v="0"/>
    <x v="0"/>
    <n v="37.336450659999997"/>
    <n v="1.5556854441666665"/>
    <s v="Stores"/>
  </r>
  <r>
    <n v="3682"/>
    <s v="Graber"/>
    <s v="Lois"/>
    <x v="3645"/>
    <x v="0"/>
    <x v="22"/>
    <x v="45"/>
    <x v="19"/>
    <x v="16"/>
    <x v="0"/>
    <x v="0"/>
    <n v="38.483405349999998"/>
    <x v="0"/>
    <x v="1"/>
    <x v="3651"/>
    <x v="1"/>
    <x v="0"/>
    <n v="17.226771599999999"/>
    <n v="0.7177821499999999"/>
    <s v="Stores"/>
  </r>
  <r>
    <n v="3683"/>
    <s v="Copeland"/>
    <s v="Kimberly"/>
    <x v="3646"/>
    <x v="0"/>
    <x v="10"/>
    <x v="16"/>
    <x v="15"/>
    <x v="6"/>
    <x v="0"/>
    <x v="1"/>
    <n v="40.249420630000003"/>
    <x v="1"/>
    <x v="1"/>
    <x v="3652"/>
    <x v="1"/>
    <x v="2"/>
    <n v="43.618880799999999"/>
    <n v="1.8174533666666668"/>
    <s v="Stores"/>
  </r>
  <r>
    <n v="3684"/>
    <s v="Wolfe"/>
    <s v="Ward"/>
    <x v="3647"/>
    <x v="1"/>
    <x v="143"/>
    <x v="45"/>
    <x v="19"/>
    <x v="1"/>
    <x v="0"/>
    <x v="0"/>
    <n v="36.070319509999997"/>
    <x v="0"/>
    <x v="1"/>
    <x v="3653"/>
    <x v="1"/>
    <x v="0"/>
    <n v="0"/>
    <n v="0"/>
    <s v="Stores"/>
  </r>
  <r>
    <n v="3685"/>
    <s v="Steele"/>
    <s v="Sammie"/>
    <x v="3648"/>
    <x v="1"/>
    <x v="59"/>
    <x v="45"/>
    <x v="19"/>
    <x v="13"/>
    <x v="0"/>
    <x v="1"/>
    <n v="49.337039150000003"/>
    <x v="1"/>
    <x v="1"/>
    <x v="3654"/>
    <x v="1"/>
    <x v="0"/>
    <n v="37.33630531"/>
    <n v="1.5556793879166666"/>
    <s v="Stores"/>
  </r>
  <r>
    <n v="3686"/>
    <s v="Brink"/>
    <s v="Sarah"/>
    <x v="3649"/>
    <x v="0"/>
    <x v="106"/>
    <x v="45"/>
    <x v="19"/>
    <x v="13"/>
    <x v="0"/>
    <x v="0"/>
    <n v="35.852860069999998"/>
    <x v="0"/>
    <x v="1"/>
    <x v="3655"/>
    <x v="1"/>
    <x v="1"/>
    <n v="106.96709490000001"/>
    <n v="4.4569622875000006"/>
    <s v="Stores"/>
  </r>
  <r>
    <n v="3687"/>
    <s v="Reyes"/>
    <s v="Janet"/>
    <x v="3650"/>
    <x v="0"/>
    <x v="0"/>
    <x v="46"/>
    <x v="20"/>
    <x v="0"/>
    <x v="0"/>
    <x v="1"/>
    <n v="46.551884250000001"/>
    <x v="1"/>
    <x v="1"/>
    <x v="3656"/>
    <x v="1"/>
    <x v="1"/>
    <n v="103.8104884"/>
    <n v="4.3254370166666662"/>
    <s v="Stores"/>
  </r>
  <r>
    <n v="3688"/>
    <s v="McCray"/>
    <s v="Leonard"/>
    <x v="3651"/>
    <x v="1"/>
    <x v="3"/>
    <x v="0"/>
    <x v="0"/>
    <x v="3"/>
    <x v="0"/>
    <x v="1"/>
    <n v="45.347089089999997"/>
    <x v="1"/>
    <x v="1"/>
    <x v="3657"/>
    <x v="1"/>
    <x v="1"/>
    <n v="94.735614150000004"/>
    <n v="3.9473172562500003"/>
    <s v="Stores"/>
  </r>
  <r>
    <n v="3689"/>
    <s v="Roberts"/>
    <s v="Lorena"/>
    <x v="3652"/>
    <x v="0"/>
    <x v="218"/>
    <x v="45"/>
    <x v="19"/>
    <x v="19"/>
    <x v="0"/>
    <x v="1"/>
    <n v="48.987548529999998"/>
    <x v="1"/>
    <x v="1"/>
    <x v="3658"/>
    <x v="1"/>
    <x v="2"/>
    <n v="76.235317190000004"/>
    <n v="3.1764715495833338"/>
    <s v="Stores"/>
  </r>
  <r>
    <n v="3690"/>
    <s v="Walker"/>
    <s v="Roy"/>
    <x v="3653"/>
    <x v="1"/>
    <x v="67"/>
    <x v="16"/>
    <x v="15"/>
    <x v="30"/>
    <x v="0"/>
    <x v="0"/>
    <n v="34.934554040000002"/>
    <x v="0"/>
    <x v="0"/>
    <x v="3659"/>
    <x v="0"/>
    <x v="2"/>
    <n v="40.86911302"/>
    <n v="1.7028797091666668"/>
    <s v="Stores"/>
  </r>
  <r>
    <n v="3691"/>
    <s v="Knowles"/>
    <s v="Jeffrey"/>
    <x v="3654"/>
    <x v="1"/>
    <x v="0"/>
    <x v="16"/>
    <x v="15"/>
    <x v="0"/>
    <x v="0"/>
    <x v="0"/>
    <n v="32.564751039999997"/>
    <x v="0"/>
    <x v="1"/>
    <x v="3660"/>
    <x v="1"/>
    <x v="2"/>
    <n v="46.602759769999999"/>
    <n v="1.9417816570833333"/>
    <s v="Stores"/>
  </r>
  <r>
    <n v="3692"/>
    <s v="Hartley"/>
    <s v="Billi"/>
    <x v="3655"/>
    <x v="0"/>
    <x v="167"/>
    <x v="45"/>
    <x v="19"/>
    <x v="37"/>
    <x v="0"/>
    <x v="2"/>
    <n v="56.491109180000002"/>
    <x v="2"/>
    <x v="1"/>
    <x v="3661"/>
    <x v="1"/>
    <x v="4"/>
    <n v="143.89208099999999"/>
    <n v="5.9955033749999993"/>
    <s v="Stores"/>
  </r>
  <r>
    <n v="3693"/>
    <s v="Cook"/>
    <s v="Harvey"/>
    <x v="3656"/>
    <x v="1"/>
    <x v="116"/>
    <x v="45"/>
    <x v="19"/>
    <x v="1"/>
    <x v="0"/>
    <x v="0"/>
    <n v="37.738865519999997"/>
    <x v="0"/>
    <x v="1"/>
    <x v="3662"/>
    <x v="1"/>
    <x v="0"/>
    <n v="31.186854969999999"/>
    <n v="1.2994522904166665"/>
    <s v="Stores"/>
  </r>
  <r>
    <n v="3694"/>
    <s v="Schreier"/>
    <s v="Byron"/>
    <x v="3657"/>
    <x v="1"/>
    <x v="2"/>
    <x v="16"/>
    <x v="15"/>
    <x v="2"/>
    <x v="0"/>
    <x v="1"/>
    <n v="40.995579169999999"/>
    <x v="1"/>
    <x v="1"/>
    <x v="3663"/>
    <x v="1"/>
    <x v="2"/>
    <n v="70.8632214"/>
    <n v="2.9526342249999997"/>
    <s v="Stores"/>
  </r>
  <r>
    <n v="3695"/>
    <s v="Mobley"/>
    <s v="Cassandra"/>
    <x v="3658"/>
    <x v="0"/>
    <x v="59"/>
    <x v="16"/>
    <x v="15"/>
    <x v="13"/>
    <x v="0"/>
    <x v="1"/>
    <n v="40.75393519"/>
    <x v="1"/>
    <x v="1"/>
    <x v="3664"/>
    <x v="1"/>
    <x v="0"/>
    <n v="19.353539990000002"/>
    <n v="0.8063974995833334"/>
    <s v="Stores"/>
  </r>
  <r>
    <n v="3696"/>
    <s v="White"/>
    <s v="Marion"/>
    <x v="3659"/>
    <x v="0"/>
    <x v="4"/>
    <x v="45"/>
    <x v="19"/>
    <x v="4"/>
    <x v="0"/>
    <x v="0"/>
    <n v="39.700107510000002"/>
    <x v="0"/>
    <x v="1"/>
    <x v="3665"/>
    <x v="1"/>
    <x v="0"/>
    <n v="13.74056732"/>
    <n v="0.57252363833333342"/>
    <s v="Stores"/>
  </r>
  <r>
    <n v="3697"/>
    <s v="Keenan"/>
    <s v="Francisco"/>
    <x v="3660"/>
    <x v="1"/>
    <x v="12"/>
    <x v="45"/>
    <x v="19"/>
    <x v="9"/>
    <x v="0"/>
    <x v="2"/>
    <n v="51.185195270000001"/>
    <x v="2"/>
    <x v="1"/>
    <x v="3666"/>
    <x v="1"/>
    <x v="1"/>
    <n v="86.650414190000006"/>
    <n v="3.6104339245833339"/>
    <s v="Stores"/>
  </r>
  <r>
    <n v="3698"/>
    <s v="Walters"/>
    <s v="Carlota"/>
    <x v="3661"/>
    <x v="0"/>
    <x v="20"/>
    <x v="46"/>
    <x v="20"/>
    <x v="14"/>
    <x v="0"/>
    <x v="2"/>
    <n v="59.099100370000002"/>
    <x v="2"/>
    <x v="1"/>
    <x v="3667"/>
    <x v="1"/>
    <x v="3"/>
    <n v="176.87815040000001"/>
    <n v="7.3699229333333331"/>
    <s v="Stores"/>
  </r>
  <r>
    <n v="3699"/>
    <s v="Dellinger"/>
    <s v="Catherine"/>
    <x v="3662"/>
    <x v="0"/>
    <x v="14"/>
    <x v="45"/>
    <x v="19"/>
    <x v="11"/>
    <x v="0"/>
    <x v="0"/>
    <n v="39.335858129999998"/>
    <x v="0"/>
    <x v="1"/>
    <x v="3668"/>
    <x v="1"/>
    <x v="2"/>
    <n v="54.96783447"/>
    <n v="2.29032643625"/>
    <s v="Stores"/>
  </r>
  <r>
    <n v="3700"/>
    <s v="Proctor"/>
    <s v="Winona"/>
    <x v="3663"/>
    <x v="0"/>
    <x v="212"/>
    <x v="45"/>
    <x v="19"/>
    <x v="12"/>
    <x v="0"/>
    <x v="4"/>
    <n v="20.875131369999998"/>
    <x v="4"/>
    <x v="1"/>
    <x v="3669"/>
    <x v="1"/>
    <x v="0"/>
    <n v="0"/>
    <n v="0"/>
    <s v="Stores"/>
  </r>
  <r>
    <n v="3701"/>
    <s v="Alejos"/>
    <s v="Edward"/>
    <x v="3664"/>
    <x v="1"/>
    <x v="196"/>
    <x v="45"/>
    <x v="19"/>
    <x v="10"/>
    <x v="0"/>
    <x v="4"/>
    <n v="27.861278330000001"/>
    <x v="4"/>
    <x v="1"/>
    <x v="3670"/>
    <x v="1"/>
    <x v="0"/>
    <n v="0"/>
    <n v="0"/>
    <s v="Stores"/>
  </r>
  <r>
    <n v="3702"/>
    <s v="Pouncy"/>
    <s v="Samuel"/>
    <x v="3665"/>
    <x v="1"/>
    <x v="4"/>
    <x v="45"/>
    <x v="19"/>
    <x v="4"/>
    <x v="0"/>
    <x v="1"/>
    <n v="41.993180010000003"/>
    <x v="1"/>
    <x v="1"/>
    <x v="3671"/>
    <x v="1"/>
    <x v="0"/>
    <n v="10.030265399999999"/>
    <n v="0.41792772499999997"/>
    <s v="Stores"/>
  </r>
  <r>
    <n v="3703"/>
    <s v="Gallaher"/>
    <s v="Donna"/>
    <x v="3666"/>
    <x v="0"/>
    <x v="5"/>
    <x v="16"/>
    <x v="15"/>
    <x v="5"/>
    <x v="0"/>
    <x v="1"/>
    <n v="40.899911430000003"/>
    <x v="1"/>
    <x v="0"/>
    <x v="3672"/>
    <x v="0"/>
    <x v="2"/>
    <n v="64.489571900000001"/>
    <n v="2.6870654958333335"/>
    <s v="Stores"/>
  </r>
  <r>
    <n v="3704"/>
    <s v="Harris"/>
    <s v="Diane"/>
    <x v="3667"/>
    <x v="0"/>
    <x v="43"/>
    <x v="16"/>
    <x v="15"/>
    <x v="13"/>
    <x v="0"/>
    <x v="0"/>
    <n v="37.551168539999999"/>
    <x v="0"/>
    <x v="1"/>
    <x v="3673"/>
    <x v="1"/>
    <x v="0"/>
    <n v="14.359235549999999"/>
    <n v="0.59830148125000004"/>
    <s v="Stores"/>
  </r>
  <r>
    <n v="3705"/>
    <s v="Bell"/>
    <s v="Ashley"/>
    <x v="3668"/>
    <x v="1"/>
    <x v="5"/>
    <x v="16"/>
    <x v="15"/>
    <x v="5"/>
    <x v="0"/>
    <x v="1"/>
    <n v="40.775525979999998"/>
    <x v="1"/>
    <x v="1"/>
    <x v="3674"/>
    <x v="1"/>
    <x v="0"/>
    <n v="17.19721303"/>
    <n v="0.71655054291666664"/>
    <s v="Stores"/>
  </r>
  <r>
    <n v="3706"/>
    <s v="Lindsey"/>
    <s v="Gaynell"/>
    <x v="3669"/>
    <x v="0"/>
    <x v="15"/>
    <x v="45"/>
    <x v="19"/>
    <x v="10"/>
    <x v="0"/>
    <x v="0"/>
    <n v="33.406677559999999"/>
    <x v="0"/>
    <x v="1"/>
    <x v="3675"/>
    <x v="1"/>
    <x v="0"/>
    <n v="2.7267328179999999"/>
    <n v="0.11361386741666667"/>
    <s v="Stores"/>
  </r>
  <r>
    <n v="3707"/>
    <s v="Maynard"/>
    <s v="Johnathon"/>
    <x v="3670"/>
    <x v="1"/>
    <x v="13"/>
    <x v="45"/>
    <x v="19"/>
    <x v="10"/>
    <x v="0"/>
    <x v="4"/>
    <n v="26.407067260000002"/>
    <x v="4"/>
    <x v="1"/>
    <x v="3676"/>
    <x v="1"/>
    <x v="0"/>
    <n v="0"/>
    <n v="0"/>
    <s v="Stores"/>
  </r>
  <r>
    <n v="3708"/>
    <s v="Thomas"/>
    <s v="Robert"/>
    <x v="3671"/>
    <x v="1"/>
    <x v="30"/>
    <x v="16"/>
    <x v="15"/>
    <x v="20"/>
    <x v="0"/>
    <x v="0"/>
    <n v="32.773167549999997"/>
    <x v="0"/>
    <x v="1"/>
    <x v="3677"/>
    <x v="1"/>
    <x v="0"/>
    <n v="0"/>
    <n v="0"/>
    <s v="Stores"/>
  </r>
  <r>
    <n v="3709"/>
    <s v="Ham"/>
    <s v="Brian"/>
    <x v="3672"/>
    <x v="1"/>
    <x v="21"/>
    <x v="0"/>
    <x v="0"/>
    <x v="15"/>
    <x v="0"/>
    <x v="1"/>
    <n v="49.024596270000004"/>
    <x v="1"/>
    <x v="1"/>
    <x v="3678"/>
    <x v="1"/>
    <x v="1"/>
    <n v="110.43455830000001"/>
    <n v="4.6014399291666672"/>
    <s v="Stores"/>
  </r>
  <r>
    <n v="3710"/>
    <s v="Braunstein"/>
    <s v="Mark"/>
    <x v="3673"/>
    <x v="1"/>
    <x v="5"/>
    <x v="45"/>
    <x v="19"/>
    <x v="5"/>
    <x v="0"/>
    <x v="0"/>
    <n v="34.310238839999997"/>
    <x v="0"/>
    <x v="0"/>
    <x v="3679"/>
    <x v="0"/>
    <x v="2"/>
    <n v="40.217832549999997"/>
    <n v="1.6757430229166665"/>
    <s v="Stores"/>
  </r>
  <r>
    <n v="3711"/>
    <s v="Tamura"/>
    <s v="Vi"/>
    <x v="3674"/>
    <x v="0"/>
    <x v="61"/>
    <x v="46"/>
    <x v="20"/>
    <x v="28"/>
    <x v="0"/>
    <x v="1"/>
    <n v="45.236283030000003"/>
    <x v="1"/>
    <x v="1"/>
    <x v="3680"/>
    <x v="1"/>
    <x v="2"/>
    <n v="40.994971020000001"/>
    <n v="1.7081237925000001"/>
    <s v="Stores"/>
  </r>
  <r>
    <n v="3712"/>
    <s v="Roy"/>
    <s v="Billie"/>
    <x v="3675"/>
    <x v="0"/>
    <x v="5"/>
    <x v="45"/>
    <x v="19"/>
    <x v="5"/>
    <x v="0"/>
    <x v="5"/>
    <n v="63.337712840000002"/>
    <x v="5"/>
    <x v="1"/>
    <x v="3681"/>
    <x v="1"/>
    <x v="5"/>
    <n v="201.79693570000001"/>
    <n v="8.4082056541666663"/>
    <s v="Stores"/>
  </r>
  <r>
    <n v="3713"/>
    <s v="Vanpelt"/>
    <s v="Noe"/>
    <x v="3676"/>
    <x v="1"/>
    <x v="2"/>
    <x v="16"/>
    <x v="15"/>
    <x v="2"/>
    <x v="0"/>
    <x v="5"/>
    <n v="61.413110979999999"/>
    <x v="5"/>
    <x v="0"/>
    <x v="3682"/>
    <x v="0"/>
    <x v="4"/>
    <n v="140.11335679999999"/>
    <n v="5.838056533333333"/>
    <s v="Stores"/>
  </r>
  <r>
    <n v="3714"/>
    <s v="Alatorre"/>
    <s v="Jason"/>
    <x v="3677"/>
    <x v="1"/>
    <x v="230"/>
    <x v="45"/>
    <x v="19"/>
    <x v="7"/>
    <x v="0"/>
    <x v="4"/>
    <n v="22.888262780000002"/>
    <x v="4"/>
    <x v="1"/>
    <x v="3683"/>
    <x v="1"/>
    <x v="0"/>
    <n v="0"/>
    <n v="0"/>
    <s v="Stores"/>
  </r>
  <r>
    <n v="3715"/>
    <s v="Butler"/>
    <s v="Samuel"/>
    <x v="3678"/>
    <x v="1"/>
    <x v="180"/>
    <x v="45"/>
    <x v="19"/>
    <x v="18"/>
    <x v="0"/>
    <x v="1"/>
    <n v="42.911383409999999"/>
    <x v="1"/>
    <x v="1"/>
    <x v="3684"/>
    <x v="1"/>
    <x v="0"/>
    <n v="37.918111330000002"/>
    <n v="1.5799213054166668"/>
    <s v="Stores"/>
  </r>
  <r>
    <n v="3716"/>
    <s v="Powell"/>
    <s v="Stephanie"/>
    <x v="3679"/>
    <x v="0"/>
    <x v="12"/>
    <x v="45"/>
    <x v="19"/>
    <x v="9"/>
    <x v="0"/>
    <x v="1"/>
    <n v="44.958847069999997"/>
    <x v="1"/>
    <x v="1"/>
    <x v="3685"/>
    <x v="1"/>
    <x v="1"/>
    <n v="104.4059769"/>
    <n v="4.3502490375000002"/>
    <s v="Stores"/>
  </r>
  <r>
    <n v="3717"/>
    <s v="Hudson"/>
    <s v="Carol"/>
    <x v="3680"/>
    <x v="0"/>
    <x v="172"/>
    <x v="45"/>
    <x v="19"/>
    <x v="10"/>
    <x v="0"/>
    <x v="0"/>
    <n v="34.948763649999997"/>
    <x v="0"/>
    <x v="1"/>
    <x v="3686"/>
    <x v="1"/>
    <x v="0"/>
    <n v="11.122849970000001"/>
    <n v="0.46345208208333333"/>
    <s v="Stores"/>
  </r>
  <r>
    <n v="3718"/>
    <s v="Martinez"/>
    <s v="Helen"/>
    <x v="3681"/>
    <x v="0"/>
    <x v="37"/>
    <x v="45"/>
    <x v="19"/>
    <x v="11"/>
    <x v="0"/>
    <x v="0"/>
    <n v="33.615695150000001"/>
    <x v="0"/>
    <x v="0"/>
    <x v="3687"/>
    <x v="0"/>
    <x v="0"/>
    <n v="29.18439863"/>
    <n v="1.2160166095833334"/>
    <s v="Stores"/>
  </r>
  <r>
    <n v="3719"/>
    <s v="Ramirez"/>
    <s v="William"/>
    <x v="3682"/>
    <x v="1"/>
    <x v="220"/>
    <x v="45"/>
    <x v="19"/>
    <x v="1"/>
    <x v="0"/>
    <x v="1"/>
    <n v="44.988749079999998"/>
    <x v="1"/>
    <x v="1"/>
    <x v="3688"/>
    <x v="1"/>
    <x v="1"/>
    <n v="85.069714750000003"/>
    <n v="3.5445714479166668"/>
    <s v="Stores"/>
  </r>
  <r>
    <n v="3720"/>
    <s v="Wigington"/>
    <s v="James"/>
    <x v="3683"/>
    <x v="1"/>
    <x v="106"/>
    <x v="16"/>
    <x v="15"/>
    <x v="13"/>
    <x v="0"/>
    <x v="1"/>
    <n v="40.864988349999997"/>
    <x v="1"/>
    <x v="1"/>
    <x v="3689"/>
    <x v="1"/>
    <x v="0"/>
    <n v="2.4267358950000002"/>
    <n v="0.10111399562500001"/>
    <s v="Stores"/>
  </r>
  <r>
    <n v="3721"/>
    <s v="Smith"/>
    <s v="Lori"/>
    <x v="3684"/>
    <x v="0"/>
    <x v="2"/>
    <x v="45"/>
    <x v="19"/>
    <x v="2"/>
    <x v="0"/>
    <x v="0"/>
    <n v="36.96303992"/>
    <x v="0"/>
    <x v="1"/>
    <x v="3690"/>
    <x v="1"/>
    <x v="2"/>
    <n v="46.490518100000003"/>
    <n v="1.9371049208333335"/>
    <s v="Stores"/>
  </r>
  <r>
    <n v="3722"/>
    <s v="Ford"/>
    <s v="Richard"/>
    <x v="3685"/>
    <x v="1"/>
    <x v="67"/>
    <x v="45"/>
    <x v="19"/>
    <x v="30"/>
    <x v="0"/>
    <x v="2"/>
    <n v="55.409119310000001"/>
    <x v="2"/>
    <x v="1"/>
    <x v="3691"/>
    <x v="1"/>
    <x v="1"/>
    <n v="111.77255169999999"/>
    <n v="4.6571896541666664"/>
    <s v="Stores"/>
  </r>
  <r>
    <n v="3723"/>
    <s v="Pierce"/>
    <s v="Donald"/>
    <x v="3686"/>
    <x v="1"/>
    <x v="3"/>
    <x v="45"/>
    <x v="19"/>
    <x v="3"/>
    <x v="0"/>
    <x v="2"/>
    <n v="51.571346509999998"/>
    <x v="2"/>
    <x v="1"/>
    <x v="3692"/>
    <x v="1"/>
    <x v="2"/>
    <n v="76.129448080000003"/>
    <n v="3.1720603366666666"/>
    <s v="Stores"/>
  </r>
  <r>
    <n v="3724"/>
    <s v="Bratcher"/>
    <s v="Kimberly"/>
    <x v="3687"/>
    <x v="0"/>
    <x v="3"/>
    <x v="0"/>
    <x v="0"/>
    <x v="3"/>
    <x v="0"/>
    <x v="0"/>
    <n v="31.556985900000001"/>
    <x v="0"/>
    <x v="1"/>
    <x v="3693"/>
    <x v="1"/>
    <x v="2"/>
    <n v="55.27943501"/>
    <n v="2.3033097920833332"/>
    <s v="Stores"/>
  </r>
  <r>
    <n v="3725"/>
    <s v="Smith"/>
    <s v="Jerome"/>
    <x v="3688"/>
    <x v="1"/>
    <x v="5"/>
    <x v="45"/>
    <x v="19"/>
    <x v="5"/>
    <x v="0"/>
    <x v="4"/>
    <n v="21.124586560000001"/>
    <x v="4"/>
    <x v="1"/>
    <x v="3694"/>
    <x v="1"/>
    <x v="0"/>
    <n v="0"/>
    <n v="0"/>
    <s v="Stores"/>
  </r>
  <r>
    <n v="3726"/>
    <s v="Ellerman"/>
    <s v="Virginia"/>
    <x v="3689"/>
    <x v="0"/>
    <x v="106"/>
    <x v="16"/>
    <x v="15"/>
    <x v="13"/>
    <x v="0"/>
    <x v="0"/>
    <n v="30.518301650000002"/>
    <x v="0"/>
    <x v="0"/>
    <x v="3695"/>
    <x v="0"/>
    <x v="0"/>
    <n v="10.106963410000001"/>
    <n v="0.42112347541666673"/>
    <s v="Stores"/>
  </r>
  <r>
    <n v="3727"/>
    <s v="Hutchison"/>
    <s v="Kimberly"/>
    <x v="3690"/>
    <x v="0"/>
    <x v="63"/>
    <x v="45"/>
    <x v="19"/>
    <x v="29"/>
    <x v="0"/>
    <x v="4"/>
    <n v="28.852001739999999"/>
    <x v="4"/>
    <x v="1"/>
    <x v="3696"/>
    <x v="1"/>
    <x v="0"/>
    <n v="12.914640739999999"/>
    <n v="0.53811003083333331"/>
    <s v="Stores"/>
  </r>
  <r>
    <n v="3728"/>
    <s v="Navarro"/>
    <s v="Trevor"/>
    <x v="3691"/>
    <x v="1"/>
    <x v="11"/>
    <x v="45"/>
    <x v="19"/>
    <x v="1"/>
    <x v="0"/>
    <x v="0"/>
    <n v="35.206957439999996"/>
    <x v="0"/>
    <x v="1"/>
    <x v="3697"/>
    <x v="1"/>
    <x v="0"/>
    <n v="2.2552322070000002"/>
    <n v="9.3968008625000002E-2"/>
    <s v="Stores"/>
  </r>
  <r>
    <n v="3729"/>
    <s v="Manning"/>
    <s v="Ronnie"/>
    <x v="3692"/>
    <x v="1"/>
    <x v="14"/>
    <x v="45"/>
    <x v="19"/>
    <x v="11"/>
    <x v="0"/>
    <x v="2"/>
    <n v="53.452572459999999"/>
    <x v="2"/>
    <x v="0"/>
    <x v="3698"/>
    <x v="0"/>
    <x v="1"/>
    <n v="119.0662751"/>
    <n v="4.9610947958333327"/>
    <s v="Stores"/>
  </r>
  <r>
    <n v="3730"/>
    <s v="Cranford"/>
    <s v="Elizabeth"/>
    <x v="3693"/>
    <x v="0"/>
    <x v="116"/>
    <x v="45"/>
    <x v="19"/>
    <x v="1"/>
    <x v="0"/>
    <x v="2"/>
    <n v="53.646005090000003"/>
    <x v="2"/>
    <x v="1"/>
    <x v="3699"/>
    <x v="1"/>
    <x v="4"/>
    <n v="122.6555212"/>
    <n v="5.1106467166666665"/>
    <s v="Stores"/>
  </r>
  <r>
    <n v="3731"/>
    <s v="Powers"/>
    <s v="Robin"/>
    <x v="3694"/>
    <x v="1"/>
    <x v="240"/>
    <x v="16"/>
    <x v="15"/>
    <x v="13"/>
    <x v="0"/>
    <x v="5"/>
    <n v="61.034905510000002"/>
    <x v="5"/>
    <x v="1"/>
    <x v="3700"/>
    <x v="1"/>
    <x v="4"/>
    <n v="134.61525130000001"/>
    <n v="5.6089688041666674"/>
    <s v="Stores"/>
  </r>
  <r>
    <n v="3732"/>
    <s v="Nall"/>
    <s v="Mildred"/>
    <x v="3695"/>
    <x v="0"/>
    <x v="3"/>
    <x v="0"/>
    <x v="0"/>
    <x v="3"/>
    <x v="0"/>
    <x v="2"/>
    <n v="58.111834020000003"/>
    <x v="2"/>
    <x v="0"/>
    <x v="3701"/>
    <x v="0"/>
    <x v="1"/>
    <n v="105.5124374"/>
    <n v="4.3963515583333326"/>
    <s v="Stores"/>
  </r>
  <r>
    <n v="3733"/>
    <s v="Farmer"/>
    <s v="Evelyn"/>
    <x v="3696"/>
    <x v="0"/>
    <x v="102"/>
    <x v="45"/>
    <x v="19"/>
    <x v="7"/>
    <x v="0"/>
    <x v="1"/>
    <n v="48.198213350000003"/>
    <x v="1"/>
    <x v="1"/>
    <x v="3702"/>
    <x v="1"/>
    <x v="3"/>
    <n v="176.2868612"/>
    <n v="7.3452858833333341"/>
    <s v="Stores"/>
  </r>
  <r>
    <n v="3734"/>
    <s v="Richards"/>
    <s v="James"/>
    <x v="3697"/>
    <x v="1"/>
    <x v="60"/>
    <x v="45"/>
    <x v="19"/>
    <x v="27"/>
    <x v="0"/>
    <x v="1"/>
    <n v="41.044201579999999"/>
    <x v="1"/>
    <x v="1"/>
    <x v="3703"/>
    <x v="1"/>
    <x v="2"/>
    <n v="48.229978099999997"/>
    <n v="2.0095824208333335"/>
    <s v="Stores"/>
  </r>
  <r>
    <n v="3735"/>
    <s v="Mosqueda"/>
    <s v="Debra"/>
    <x v="3698"/>
    <x v="0"/>
    <x v="3"/>
    <x v="0"/>
    <x v="0"/>
    <x v="3"/>
    <x v="0"/>
    <x v="4"/>
    <n v="27.311631210000002"/>
    <x v="4"/>
    <x v="1"/>
    <x v="3704"/>
    <x v="1"/>
    <x v="0"/>
    <n v="0"/>
    <n v="0"/>
    <s v="Stores"/>
  </r>
  <r>
    <n v="3736"/>
    <s v="Perez"/>
    <s v="Andrew"/>
    <x v="3699"/>
    <x v="1"/>
    <x v="30"/>
    <x v="16"/>
    <x v="15"/>
    <x v="20"/>
    <x v="0"/>
    <x v="1"/>
    <n v="44.340285960000003"/>
    <x v="1"/>
    <x v="1"/>
    <x v="3705"/>
    <x v="1"/>
    <x v="2"/>
    <n v="61.735728719999997"/>
    <n v="2.5723220299999996"/>
    <s v="Stores"/>
  </r>
  <r>
    <n v="3737"/>
    <s v="Conner"/>
    <s v="Cruz"/>
    <x v="3700"/>
    <x v="0"/>
    <x v="4"/>
    <x v="45"/>
    <x v="19"/>
    <x v="4"/>
    <x v="0"/>
    <x v="1"/>
    <n v="40.466384259999998"/>
    <x v="1"/>
    <x v="1"/>
    <x v="3706"/>
    <x v="1"/>
    <x v="2"/>
    <n v="74.277649670000002"/>
    <n v="3.0949020695833336"/>
    <s v="Stores"/>
  </r>
  <r>
    <n v="3738"/>
    <s v="Thorpe"/>
    <s v="Richard"/>
    <x v="3701"/>
    <x v="1"/>
    <x v="5"/>
    <x v="16"/>
    <x v="15"/>
    <x v="5"/>
    <x v="0"/>
    <x v="4"/>
    <n v="27.211774720000001"/>
    <x v="4"/>
    <x v="1"/>
    <x v="3707"/>
    <x v="1"/>
    <x v="0"/>
    <n v="19.179348579999999"/>
    <n v="0.79913952416666656"/>
    <s v="Stores"/>
  </r>
  <r>
    <n v="3739"/>
    <s v="Gutierrez"/>
    <s v="Amy"/>
    <x v="3702"/>
    <x v="0"/>
    <x v="4"/>
    <x v="45"/>
    <x v="19"/>
    <x v="4"/>
    <x v="0"/>
    <x v="1"/>
    <n v="46.650620289999999"/>
    <x v="1"/>
    <x v="1"/>
    <x v="3708"/>
    <x v="1"/>
    <x v="4"/>
    <n v="131.9695639"/>
    <n v="5.4987318291666671"/>
    <s v="Stores"/>
  </r>
  <r>
    <n v="3740"/>
    <s v="Wiley"/>
    <s v="Steven"/>
    <x v="3703"/>
    <x v="1"/>
    <x v="4"/>
    <x v="45"/>
    <x v="19"/>
    <x v="4"/>
    <x v="0"/>
    <x v="0"/>
    <n v="39.721697259999999"/>
    <x v="0"/>
    <x v="1"/>
    <x v="3709"/>
    <x v="1"/>
    <x v="2"/>
    <n v="59.964433190000001"/>
    <n v="2.4985180495833332"/>
    <s v="Stores"/>
  </r>
  <r>
    <n v="3741"/>
    <s v="Anderson"/>
    <s v="Marion"/>
    <x v="3704"/>
    <x v="0"/>
    <x v="5"/>
    <x v="16"/>
    <x v="15"/>
    <x v="5"/>
    <x v="0"/>
    <x v="2"/>
    <n v="51.107306129999998"/>
    <x v="2"/>
    <x v="1"/>
    <x v="3710"/>
    <x v="1"/>
    <x v="1"/>
    <n v="109.42264489999999"/>
    <n v="4.5592768708333331"/>
    <s v="Stores"/>
  </r>
  <r>
    <n v="3742"/>
    <s v="Allen"/>
    <s v="Joanne"/>
    <x v="3705"/>
    <x v="0"/>
    <x v="3"/>
    <x v="0"/>
    <x v="0"/>
    <x v="3"/>
    <x v="0"/>
    <x v="0"/>
    <n v="36.608320310000003"/>
    <x v="0"/>
    <x v="1"/>
    <x v="3711"/>
    <x v="1"/>
    <x v="0"/>
    <n v="0"/>
    <n v="0"/>
    <s v="Stores"/>
  </r>
  <r>
    <n v="3743"/>
    <s v="Gant"/>
    <s v="Alphonso"/>
    <x v="3706"/>
    <x v="1"/>
    <x v="23"/>
    <x v="45"/>
    <x v="19"/>
    <x v="17"/>
    <x v="0"/>
    <x v="2"/>
    <n v="50.488983400000002"/>
    <x v="2"/>
    <x v="0"/>
    <x v="3712"/>
    <x v="0"/>
    <x v="2"/>
    <n v="55.749787189999999"/>
    <n v="2.3229077995833332"/>
    <s v="Stores"/>
  </r>
  <r>
    <n v="3744"/>
    <s v="Rojas"/>
    <s v="Ilse"/>
    <x v="3707"/>
    <x v="0"/>
    <x v="80"/>
    <x v="45"/>
    <x v="19"/>
    <x v="7"/>
    <x v="0"/>
    <x v="3"/>
    <n v="18.567150340000001"/>
    <x v="3"/>
    <x v="1"/>
    <x v="3713"/>
    <x v="1"/>
    <x v="0"/>
    <n v="0"/>
    <n v="0"/>
    <s v="Stores"/>
  </r>
  <r>
    <n v="3745"/>
    <s v="Hahn"/>
    <s v="Ricky"/>
    <x v="3708"/>
    <x v="1"/>
    <x v="186"/>
    <x v="45"/>
    <x v="19"/>
    <x v="10"/>
    <x v="0"/>
    <x v="0"/>
    <n v="34.589260860000003"/>
    <x v="0"/>
    <x v="1"/>
    <x v="3714"/>
    <x v="1"/>
    <x v="0"/>
    <n v="0"/>
    <n v="0"/>
    <s v="Stores"/>
  </r>
  <r>
    <n v="3746"/>
    <s v="Colon"/>
    <s v="Michael"/>
    <x v="3709"/>
    <x v="1"/>
    <x v="3"/>
    <x v="45"/>
    <x v="19"/>
    <x v="3"/>
    <x v="0"/>
    <x v="1"/>
    <n v="48.79257664"/>
    <x v="1"/>
    <x v="0"/>
    <x v="3715"/>
    <x v="0"/>
    <x v="2"/>
    <n v="64.931667300000001"/>
    <n v="2.7054861375000003"/>
    <s v="Stores"/>
  </r>
  <r>
    <n v="3747"/>
    <s v="Manno"/>
    <s v="Brian"/>
    <x v="3710"/>
    <x v="1"/>
    <x v="22"/>
    <x v="45"/>
    <x v="19"/>
    <x v="16"/>
    <x v="0"/>
    <x v="5"/>
    <n v="61.22499492"/>
    <x v="5"/>
    <x v="1"/>
    <x v="3716"/>
    <x v="1"/>
    <x v="4"/>
    <n v="129.56079930000001"/>
    <n v="5.3983666375000006"/>
    <s v="Stores"/>
  </r>
  <r>
    <n v="3748"/>
    <s v="Muller"/>
    <s v="Shannon"/>
    <x v="3711"/>
    <x v="0"/>
    <x v="0"/>
    <x v="46"/>
    <x v="20"/>
    <x v="0"/>
    <x v="0"/>
    <x v="0"/>
    <n v="35.312044589999999"/>
    <x v="0"/>
    <x v="0"/>
    <x v="3717"/>
    <x v="0"/>
    <x v="2"/>
    <n v="59.32229083"/>
    <n v="2.4717621179166667"/>
    <s v="Stores"/>
  </r>
  <r>
    <n v="3749"/>
    <s v="Lynn"/>
    <s v="Lois"/>
    <x v="3712"/>
    <x v="0"/>
    <x v="144"/>
    <x v="45"/>
    <x v="19"/>
    <x v="10"/>
    <x v="0"/>
    <x v="1"/>
    <n v="45.410861439999998"/>
    <x v="1"/>
    <x v="1"/>
    <x v="3718"/>
    <x v="1"/>
    <x v="2"/>
    <n v="70.838525680000004"/>
    <n v="2.951605236666667"/>
    <s v="Stores"/>
  </r>
  <r>
    <n v="3750"/>
    <s v="Rogers"/>
    <s v="Susan"/>
    <x v="3713"/>
    <x v="0"/>
    <x v="32"/>
    <x v="45"/>
    <x v="19"/>
    <x v="17"/>
    <x v="0"/>
    <x v="0"/>
    <n v="37.347636260000002"/>
    <x v="0"/>
    <x v="1"/>
    <x v="3719"/>
    <x v="1"/>
    <x v="0"/>
    <n v="0.50891777400000004"/>
    <n v="2.1204907250000002E-2"/>
    <s v="Stores"/>
  </r>
  <r>
    <n v="3751"/>
    <s v="Schreiner"/>
    <s v="Ruth"/>
    <x v="3714"/>
    <x v="0"/>
    <x v="214"/>
    <x v="0"/>
    <x v="0"/>
    <x v="3"/>
    <x v="0"/>
    <x v="0"/>
    <n v="30.868540020000001"/>
    <x v="0"/>
    <x v="1"/>
    <x v="3720"/>
    <x v="1"/>
    <x v="0"/>
    <n v="26.274509370000001"/>
    <n v="1.09477122375"/>
    <s v="Stores"/>
  </r>
  <r>
    <n v="3752"/>
    <s v="Moore"/>
    <s v="Keith"/>
    <x v="3715"/>
    <x v="1"/>
    <x v="2"/>
    <x v="16"/>
    <x v="15"/>
    <x v="2"/>
    <x v="0"/>
    <x v="4"/>
    <n v="23.539239569999999"/>
    <x v="4"/>
    <x v="1"/>
    <x v="3721"/>
    <x v="1"/>
    <x v="0"/>
    <n v="0"/>
    <n v="0"/>
    <s v="Stores"/>
  </r>
  <r>
    <n v="3753"/>
    <s v="Reed"/>
    <s v="Ruth"/>
    <x v="3716"/>
    <x v="0"/>
    <x v="3"/>
    <x v="45"/>
    <x v="19"/>
    <x v="3"/>
    <x v="0"/>
    <x v="1"/>
    <n v="44.291119039999998"/>
    <x v="1"/>
    <x v="1"/>
    <x v="3722"/>
    <x v="1"/>
    <x v="2"/>
    <n v="45.716006049999997"/>
    <n v="1.9048335854166665"/>
    <s v="Stores"/>
  </r>
  <r>
    <n v="3754"/>
    <s v="Platt"/>
    <s v="Pauline"/>
    <x v="3717"/>
    <x v="0"/>
    <x v="5"/>
    <x v="45"/>
    <x v="19"/>
    <x v="5"/>
    <x v="0"/>
    <x v="1"/>
    <n v="42.203966139999999"/>
    <x v="1"/>
    <x v="1"/>
    <x v="3723"/>
    <x v="1"/>
    <x v="2"/>
    <n v="79.396410959999997"/>
    <n v="3.3081837900000002"/>
    <s v="Stores"/>
  </r>
  <r>
    <n v="3755"/>
    <s v="Christopher"/>
    <s v="Woodrow"/>
    <x v="3718"/>
    <x v="1"/>
    <x v="5"/>
    <x v="45"/>
    <x v="19"/>
    <x v="5"/>
    <x v="0"/>
    <x v="0"/>
    <n v="34.424672459999996"/>
    <x v="0"/>
    <x v="1"/>
    <x v="3724"/>
    <x v="1"/>
    <x v="0"/>
    <n v="0"/>
    <n v="0"/>
    <s v="Stores"/>
  </r>
  <r>
    <n v="3756"/>
    <s v="Topping"/>
    <s v="Gabriel"/>
    <x v="3719"/>
    <x v="1"/>
    <x v="10"/>
    <x v="16"/>
    <x v="15"/>
    <x v="6"/>
    <x v="0"/>
    <x v="5"/>
    <n v="70.660200360000005"/>
    <x v="5"/>
    <x v="1"/>
    <x v="3725"/>
    <x v="1"/>
    <x v="1"/>
    <n v="99.953177650000001"/>
    <n v="4.1647157354166664"/>
    <s v="Stores"/>
  </r>
  <r>
    <n v="3757"/>
    <s v="Johnson"/>
    <s v="Stephanie"/>
    <x v="3720"/>
    <x v="0"/>
    <x v="132"/>
    <x v="16"/>
    <x v="15"/>
    <x v="13"/>
    <x v="0"/>
    <x v="0"/>
    <n v="39.699782470000002"/>
    <x v="0"/>
    <x v="1"/>
    <x v="3726"/>
    <x v="1"/>
    <x v="0"/>
    <n v="18.855537219999999"/>
    <n v="0.78564738416666657"/>
    <s v="Stores"/>
  </r>
  <r>
    <n v="3758"/>
    <s v="Nelms"/>
    <s v="Calvin"/>
    <x v="3721"/>
    <x v="1"/>
    <x v="7"/>
    <x v="16"/>
    <x v="15"/>
    <x v="7"/>
    <x v="0"/>
    <x v="1"/>
    <n v="47.68490456"/>
    <x v="1"/>
    <x v="1"/>
    <x v="3727"/>
    <x v="1"/>
    <x v="2"/>
    <n v="63.342962810000003"/>
    <n v="2.6392901170833336"/>
    <s v="Stores"/>
  </r>
  <r>
    <n v="3759"/>
    <s v="Casperson"/>
    <s v="Guillermo"/>
    <x v="3722"/>
    <x v="1"/>
    <x v="5"/>
    <x v="45"/>
    <x v="19"/>
    <x v="5"/>
    <x v="0"/>
    <x v="0"/>
    <n v="36.710539349999998"/>
    <x v="0"/>
    <x v="1"/>
    <x v="3728"/>
    <x v="1"/>
    <x v="1"/>
    <n v="80.789799919999993"/>
    <n v="3.3662416633333332"/>
    <s v="Stores"/>
  </r>
  <r>
    <n v="3760"/>
    <s v="Fink"/>
    <s v="Arthur"/>
    <x v="3723"/>
    <x v="1"/>
    <x v="63"/>
    <x v="16"/>
    <x v="15"/>
    <x v="29"/>
    <x v="0"/>
    <x v="0"/>
    <n v="34.547377240000003"/>
    <x v="0"/>
    <x v="0"/>
    <x v="3729"/>
    <x v="0"/>
    <x v="0"/>
    <n v="24.98878668"/>
    <n v="1.0411994449999999"/>
    <s v="Stores"/>
  </r>
  <r>
    <n v="3761"/>
    <s v="Williamson"/>
    <s v="John"/>
    <x v="3724"/>
    <x v="1"/>
    <x v="16"/>
    <x v="45"/>
    <x v="19"/>
    <x v="12"/>
    <x v="0"/>
    <x v="1"/>
    <n v="42.99706707"/>
    <x v="1"/>
    <x v="0"/>
    <x v="3730"/>
    <x v="0"/>
    <x v="2"/>
    <n v="45.626650660000003"/>
    <n v="1.9011104441666669"/>
    <s v="Stores"/>
  </r>
  <r>
    <n v="3762"/>
    <s v="Jacob"/>
    <s v="Tyree"/>
    <x v="3725"/>
    <x v="1"/>
    <x v="4"/>
    <x v="45"/>
    <x v="19"/>
    <x v="4"/>
    <x v="0"/>
    <x v="1"/>
    <n v="48.541991039999999"/>
    <x v="1"/>
    <x v="1"/>
    <x v="3731"/>
    <x v="1"/>
    <x v="4"/>
    <n v="120.8083003"/>
    <n v="5.0336791791666666"/>
    <s v="Stores"/>
  </r>
  <r>
    <n v="3763"/>
    <s v="Calhoun"/>
    <s v="Erin"/>
    <x v="3726"/>
    <x v="0"/>
    <x v="198"/>
    <x v="45"/>
    <x v="19"/>
    <x v="22"/>
    <x v="0"/>
    <x v="1"/>
    <n v="42.861487349999997"/>
    <x v="1"/>
    <x v="0"/>
    <x v="3732"/>
    <x v="0"/>
    <x v="2"/>
    <n v="45.73099672"/>
    <n v="1.9054581966666666"/>
    <s v="Stores"/>
  </r>
  <r>
    <n v="3764"/>
    <s v="Resto"/>
    <s v="Steven"/>
    <x v="3727"/>
    <x v="1"/>
    <x v="5"/>
    <x v="45"/>
    <x v="19"/>
    <x v="5"/>
    <x v="0"/>
    <x v="3"/>
    <n v="18.33001531"/>
    <x v="3"/>
    <x v="0"/>
    <x v="3733"/>
    <x v="0"/>
    <x v="0"/>
    <n v="0"/>
    <n v="0"/>
    <s v="Stores"/>
  </r>
  <r>
    <n v="3765"/>
    <s v="Newsome"/>
    <s v="Jennifer"/>
    <x v="3728"/>
    <x v="0"/>
    <x v="10"/>
    <x v="16"/>
    <x v="15"/>
    <x v="6"/>
    <x v="0"/>
    <x v="1"/>
    <n v="49.796775779999997"/>
    <x v="1"/>
    <x v="1"/>
    <x v="3734"/>
    <x v="1"/>
    <x v="1"/>
    <n v="114.12476770000001"/>
    <n v="4.7551986541666666"/>
    <s v="Stores"/>
  </r>
  <r>
    <n v="3766"/>
    <s v="Cleghorn"/>
    <s v="Rick"/>
    <x v="3729"/>
    <x v="1"/>
    <x v="2"/>
    <x v="16"/>
    <x v="15"/>
    <x v="2"/>
    <x v="0"/>
    <x v="2"/>
    <n v="56.900003470000001"/>
    <x v="2"/>
    <x v="0"/>
    <x v="3735"/>
    <x v="0"/>
    <x v="1"/>
    <n v="115.2612529"/>
    <n v="4.8025522041666662"/>
    <s v="Stores"/>
  </r>
  <r>
    <n v="3767"/>
    <s v="Gragg"/>
    <s v="Barney"/>
    <x v="3730"/>
    <x v="1"/>
    <x v="5"/>
    <x v="16"/>
    <x v="15"/>
    <x v="5"/>
    <x v="0"/>
    <x v="0"/>
    <n v="36.885275669999999"/>
    <x v="0"/>
    <x v="0"/>
    <x v="3736"/>
    <x v="0"/>
    <x v="2"/>
    <n v="49.015974399999998"/>
    <n v="2.0423322666666666"/>
    <s v="Stores"/>
  </r>
  <r>
    <n v="3768"/>
    <s v="Hudson"/>
    <s v="Ann"/>
    <x v="3731"/>
    <x v="0"/>
    <x v="30"/>
    <x v="16"/>
    <x v="15"/>
    <x v="20"/>
    <x v="0"/>
    <x v="5"/>
    <n v="60.186158020000001"/>
    <x v="5"/>
    <x v="0"/>
    <x v="3737"/>
    <x v="0"/>
    <x v="4"/>
    <n v="125.96636890000001"/>
    <n v="5.2485987041666666"/>
    <s v="Stores"/>
  </r>
  <r>
    <n v="3769"/>
    <s v="Dixon"/>
    <s v="Joel"/>
    <x v="3732"/>
    <x v="1"/>
    <x v="130"/>
    <x v="0"/>
    <x v="0"/>
    <x v="3"/>
    <x v="0"/>
    <x v="1"/>
    <n v="44.363466580000001"/>
    <x v="1"/>
    <x v="1"/>
    <x v="3738"/>
    <x v="1"/>
    <x v="2"/>
    <n v="70.966906570000006"/>
    <n v="2.9569544404166672"/>
    <s v="Stores"/>
  </r>
  <r>
    <n v="3770"/>
    <s v="Bernier"/>
    <s v="James"/>
    <x v="3733"/>
    <x v="1"/>
    <x v="49"/>
    <x v="45"/>
    <x v="19"/>
    <x v="12"/>
    <x v="0"/>
    <x v="0"/>
    <n v="38.114635649999997"/>
    <x v="0"/>
    <x v="1"/>
    <x v="3739"/>
    <x v="1"/>
    <x v="0"/>
    <n v="4.726023971"/>
    <n v="0.19691766545833334"/>
    <s v="Stores"/>
  </r>
  <r>
    <n v="3771"/>
    <s v="Barclay"/>
    <s v="Martha"/>
    <x v="3734"/>
    <x v="0"/>
    <x v="3"/>
    <x v="45"/>
    <x v="19"/>
    <x v="3"/>
    <x v="0"/>
    <x v="1"/>
    <n v="40.239970309999997"/>
    <x v="1"/>
    <x v="1"/>
    <x v="3740"/>
    <x v="1"/>
    <x v="2"/>
    <n v="67.716750700000006"/>
    <n v="2.8215312791666669"/>
    <s v="Stores"/>
  </r>
  <r>
    <n v="3772"/>
    <s v="Stpierre"/>
    <s v="Janice"/>
    <x v="3735"/>
    <x v="0"/>
    <x v="80"/>
    <x v="45"/>
    <x v="19"/>
    <x v="7"/>
    <x v="0"/>
    <x v="0"/>
    <n v="36.898568779999998"/>
    <x v="0"/>
    <x v="1"/>
    <x v="3741"/>
    <x v="1"/>
    <x v="2"/>
    <n v="55.341346520000002"/>
    <n v="2.3058894383333333"/>
    <s v="Stores"/>
  </r>
  <r>
    <n v="3773"/>
    <s v="Devore"/>
    <s v="Nathan"/>
    <x v="3736"/>
    <x v="1"/>
    <x v="241"/>
    <x v="45"/>
    <x v="19"/>
    <x v="25"/>
    <x v="0"/>
    <x v="0"/>
    <n v="37.402045989999998"/>
    <x v="0"/>
    <x v="1"/>
    <x v="3742"/>
    <x v="1"/>
    <x v="0"/>
    <n v="5.1323658869999997"/>
    <n v="0.21384857862499998"/>
    <s v="Stores"/>
  </r>
  <r>
    <n v="3774"/>
    <s v="Smith"/>
    <s v="Jason"/>
    <x v="3737"/>
    <x v="1"/>
    <x v="4"/>
    <x v="45"/>
    <x v="19"/>
    <x v="4"/>
    <x v="0"/>
    <x v="1"/>
    <n v="47.188023260000001"/>
    <x v="1"/>
    <x v="1"/>
    <x v="3743"/>
    <x v="1"/>
    <x v="1"/>
    <n v="84.149570260000004"/>
    <n v="3.5062320941666667"/>
    <s v="Stores"/>
  </r>
  <r>
    <n v="3775"/>
    <s v="Rodriguez"/>
    <s v="Edmund"/>
    <x v="3738"/>
    <x v="1"/>
    <x v="13"/>
    <x v="45"/>
    <x v="19"/>
    <x v="10"/>
    <x v="0"/>
    <x v="0"/>
    <n v="34.060999010000003"/>
    <x v="0"/>
    <x v="1"/>
    <x v="3744"/>
    <x v="1"/>
    <x v="0"/>
    <n v="0"/>
    <n v="0"/>
    <s v="Stores"/>
  </r>
  <r>
    <n v="3776"/>
    <s v="Pena"/>
    <s v="Keith"/>
    <x v="3739"/>
    <x v="1"/>
    <x v="5"/>
    <x v="45"/>
    <x v="19"/>
    <x v="5"/>
    <x v="0"/>
    <x v="0"/>
    <n v="36.164138059999999"/>
    <x v="0"/>
    <x v="0"/>
    <x v="3745"/>
    <x v="0"/>
    <x v="0"/>
    <n v="4.4863532199999998"/>
    <n v="0.18693138416666666"/>
    <s v="Stores"/>
  </r>
  <r>
    <n v="3777"/>
    <s v="Sullivan"/>
    <s v="David"/>
    <x v="3740"/>
    <x v="1"/>
    <x v="13"/>
    <x v="45"/>
    <x v="19"/>
    <x v="10"/>
    <x v="0"/>
    <x v="0"/>
    <n v="30.62890728"/>
    <x v="0"/>
    <x v="1"/>
    <x v="3746"/>
    <x v="1"/>
    <x v="0"/>
    <n v="2.123843151"/>
    <n v="8.8493464625000004E-2"/>
    <s v="Stores"/>
  </r>
  <r>
    <n v="3778"/>
    <s v="Hunter"/>
    <s v="Lauri"/>
    <x v="3741"/>
    <x v="0"/>
    <x v="29"/>
    <x v="45"/>
    <x v="19"/>
    <x v="3"/>
    <x v="0"/>
    <x v="2"/>
    <n v="52.670510120000003"/>
    <x v="2"/>
    <x v="1"/>
    <x v="3747"/>
    <x v="1"/>
    <x v="1"/>
    <n v="101.1037882"/>
    <n v="4.2126578416666662"/>
    <s v="Stores"/>
  </r>
  <r>
    <n v="3779"/>
    <s v="Epperson"/>
    <s v="Richard"/>
    <x v="3742"/>
    <x v="1"/>
    <x v="11"/>
    <x v="45"/>
    <x v="19"/>
    <x v="1"/>
    <x v="0"/>
    <x v="0"/>
    <n v="32.856953300000001"/>
    <x v="0"/>
    <x v="0"/>
    <x v="3748"/>
    <x v="0"/>
    <x v="0"/>
    <n v="0"/>
    <n v="0"/>
    <s v="Stores"/>
  </r>
  <r>
    <n v="3780"/>
    <s v="Hammer"/>
    <s v="Joseph"/>
    <x v="3743"/>
    <x v="1"/>
    <x v="63"/>
    <x v="45"/>
    <x v="19"/>
    <x v="29"/>
    <x v="0"/>
    <x v="0"/>
    <n v="33.933082499999998"/>
    <x v="0"/>
    <x v="1"/>
    <x v="3749"/>
    <x v="1"/>
    <x v="0"/>
    <n v="39.090416070000003"/>
    <n v="1.6287673362499999"/>
    <s v="Stores"/>
  </r>
  <r>
    <n v="3781"/>
    <s v="Roberts"/>
    <s v="Mary"/>
    <x v="3744"/>
    <x v="0"/>
    <x v="16"/>
    <x v="45"/>
    <x v="19"/>
    <x v="12"/>
    <x v="0"/>
    <x v="4"/>
    <n v="26.753371730000001"/>
    <x v="4"/>
    <x v="1"/>
    <x v="3750"/>
    <x v="1"/>
    <x v="0"/>
    <n v="0"/>
    <n v="0"/>
    <s v="Stores"/>
  </r>
  <r>
    <n v="3782"/>
    <s v="Driggers"/>
    <s v="Josefa"/>
    <x v="3745"/>
    <x v="0"/>
    <x v="78"/>
    <x v="45"/>
    <x v="19"/>
    <x v="19"/>
    <x v="0"/>
    <x v="4"/>
    <n v="24.580698680000001"/>
    <x v="4"/>
    <x v="1"/>
    <x v="3751"/>
    <x v="1"/>
    <x v="0"/>
    <n v="0"/>
    <n v="0"/>
    <s v="Stores"/>
  </r>
  <r>
    <n v="3783"/>
    <s v="Hill"/>
    <s v="Keri"/>
    <x v="3746"/>
    <x v="0"/>
    <x v="22"/>
    <x v="45"/>
    <x v="19"/>
    <x v="16"/>
    <x v="0"/>
    <x v="1"/>
    <n v="48.333929099999999"/>
    <x v="1"/>
    <x v="1"/>
    <x v="3752"/>
    <x v="1"/>
    <x v="4"/>
    <n v="147.28111329999999"/>
    <n v="6.1367130541666661"/>
    <s v="Stores"/>
  </r>
  <r>
    <n v="3784"/>
    <s v="Ruffin"/>
    <s v="Gilberto"/>
    <x v="3747"/>
    <x v="1"/>
    <x v="5"/>
    <x v="45"/>
    <x v="19"/>
    <x v="5"/>
    <x v="0"/>
    <x v="0"/>
    <n v="35.082320750000001"/>
    <x v="0"/>
    <x v="1"/>
    <x v="3753"/>
    <x v="1"/>
    <x v="0"/>
    <n v="27.147590579999999"/>
    <n v="1.1311496075"/>
    <s v="Stores"/>
  </r>
  <r>
    <n v="3785"/>
    <s v="Pace"/>
    <s v="Bert"/>
    <x v="3748"/>
    <x v="1"/>
    <x v="0"/>
    <x v="46"/>
    <x v="20"/>
    <x v="0"/>
    <x v="0"/>
    <x v="1"/>
    <n v="49.7974192"/>
    <x v="1"/>
    <x v="1"/>
    <x v="3754"/>
    <x v="1"/>
    <x v="1"/>
    <n v="99.439020279999994"/>
    <n v="4.143292511666667"/>
    <s v="Stores"/>
  </r>
  <r>
    <n v="3786"/>
    <s v="Williams"/>
    <s v="William"/>
    <x v="3749"/>
    <x v="1"/>
    <x v="7"/>
    <x v="45"/>
    <x v="19"/>
    <x v="7"/>
    <x v="0"/>
    <x v="2"/>
    <n v="54.869658889999997"/>
    <x v="2"/>
    <x v="1"/>
    <x v="3755"/>
    <x v="1"/>
    <x v="4"/>
    <n v="157.1078876"/>
    <n v="6.5461619833333327"/>
    <s v="Stores"/>
  </r>
  <r>
    <n v="3787"/>
    <s v="Clifford"/>
    <s v="Audrey"/>
    <x v="3750"/>
    <x v="0"/>
    <x v="34"/>
    <x v="16"/>
    <x v="15"/>
    <x v="21"/>
    <x v="0"/>
    <x v="4"/>
    <n v="25.991940589999999"/>
    <x v="4"/>
    <x v="0"/>
    <x v="3756"/>
    <x v="0"/>
    <x v="0"/>
    <n v="0"/>
    <n v="0"/>
    <s v="Stores"/>
  </r>
  <r>
    <n v="3788"/>
    <s v="Grant"/>
    <s v="Lauren"/>
    <x v="3751"/>
    <x v="0"/>
    <x v="5"/>
    <x v="45"/>
    <x v="19"/>
    <x v="5"/>
    <x v="0"/>
    <x v="0"/>
    <n v="30.365403730000001"/>
    <x v="0"/>
    <x v="1"/>
    <x v="3757"/>
    <x v="1"/>
    <x v="0"/>
    <n v="0"/>
    <n v="0"/>
    <s v="Stores"/>
  </r>
  <r>
    <n v="3789"/>
    <s v="Rodriguez"/>
    <s v="Jovita"/>
    <x v="3752"/>
    <x v="0"/>
    <x v="5"/>
    <x v="16"/>
    <x v="15"/>
    <x v="5"/>
    <x v="0"/>
    <x v="0"/>
    <n v="35.650882000000003"/>
    <x v="0"/>
    <x v="1"/>
    <x v="3758"/>
    <x v="1"/>
    <x v="2"/>
    <n v="75.291816339999997"/>
    <n v="3.1371590141666665"/>
    <s v="Stores"/>
  </r>
  <r>
    <n v="3790"/>
    <s v="McDonnell"/>
    <s v="Ann"/>
    <x v="3753"/>
    <x v="0"/>
    <x v="22"/>
    <x v="45"/>
    <x v="19"/>
    <x v="16"/>
    <x v="0"/>
    <x v="4"/>
    <n v="27.76352666"/>
    <x v="4"/>
    <x v="0"/>
    <x v="3759"/>
    <x v="0"/>
    <x v="0"/>
    <n v="17.697609660000001"/>
    <n v="0.73740040250000005"/>
    <s v="Stores"/>
  </r>
  <r>
    <n v="3791"/>
    <s v="Pineiro"/>
    <s v="Adam"/>
    <x v="3754"/>
    <x v="1"/>
    <x v="4"/>
    <x v="45"/>
    <x v="19"/>
    <x v="4"/>
    <x v="0"/>
    <x v="5"/>
    <n v="69.884304459999996"/>
    <x v="5"/>
    <x v="1"/>
    <x v="3760"/>
    <x v="1"/>
    <x v="3"/>
    <n v="196.58211259999999"/>
    <n v="8.1909213583333322"/>
    <s v="Stores"/>
  </r>
  <r>
    <n v="3792"/>
    <s v="Quattlebaum"/>
    <s v="Nina"/>
    <x v="3755"/>
    <x v="0"/>
    <x v="234"/>
    <x v="0"/>
    <x v="0"/>
    <x v="35"/>
    <x v="0"/>
    <x v="0"/>
    <n v="37.589386089999998"/>
    <x v="0"/>
    <x v="1"/>
    <x v="3761"/>
    <x v="1"/>
    <x v="2"/>
    <n v="42.026602680000003"/>
    <n v="1.7511084450000003"/>
    <s v="Stores"/>
  </r>
  <r>
    <n v="3793"/>
    <s v="Gonzales"/>
    <s v="Sara"/>
    <x v="3756"/>
    <x v="0"/>
    <x v="5"/>
    <x v="45"/>
    <x v="19"/>
    <x v="5"/>
    <x v="0"/>
    <x v="4"/>
    <n v="29.204985059999998"/>
    <x v="4"/>
    <x v="0"/>
    <x v="3762"/>
    <x v="0"/>
    <x v="0"/>
    <n v="8.3663701269999997"/>
    <n v="0.34859875529166667"/>
    <s v="Stores"/>
  </r>
  <r>
    <n v="3794"/>
    <s v="Cane"/>
    <s v="Richard"/>
    <x v="3757"/>
    <x v="1"/>
    <x v="115"/>
    <x v="45"/>
    <x v="19"/>
    <x v="19"/>
    <x v="0"/>
    <x v="0"/>
    <n v="38.210350529999999"/>
    <x v="0"/>
    <x v="1"/>
    <x v="3763"/>
    <x v="1"/>
    <x v="0"/>
    <n v="31.787953470000001"/>
    <n v="1.3244980612500001"/>
    <s v="Stores"/>
  </r>
  <r>
    <n v="3795"/>
    <s v="Bianchi"/>
    <s v="Marlon"/>
    <x v="3758"/>
    <x v="1"/>
    <x v="119"/>
    <x v="45"/>
    <x v="19"/>
    <x v="20"/>
    <x v="0"/>
    <x v="0"/>
    <n v="30.074304909999999"/>
    <x v="0"/>
    <x v="1"/>
    <x v="3764"/>
    <x v="1"/>
    <x v="0"/>
    <n v="0"/>
    <n v="0"/>
    <s v="Stores"/>
  </r>
  <r>
    <n v="3796"/>
    <s v="Bradley"/>
    <s v="Jacquelyn"/>
    <x v="3759"/>
    <x v="0"/>
    <x v="4"/>
    <x v="45"/>
    <x v="19"/>
    <x v="4"/>
    <x v="0"/>
    <x v="0"/>
    <n v="35.428706050000002"/>
    <x v="0"/>
    <x v="1"/>
    <x v="3765"/>
    <x v="1"/>
    <x v="0"/>
    <n v="37.542944069999997"/>
    <n v="1.5642893362499999"/>
    <s v="Stores"/>
  </r>
  <r>
    <n v="3797"/>
    <s v="McBee"/>
    <s v="Jessie"/>
    <x v="3760"/>
    <x v="1"/>
    <x v="71"/>
    <x v="45"/>
    <x v="19"/>
    <x v="18"/>
    <x v="0"/>
    <x v="1"/>
    <n v="48.017707260000002"/>
    <x v="1"/>
    <x v="1"/>
    <x v="3766"/>
    <x v="1"/>
    <x v="1"/>
    <n v="87.829985800000003"/>
    <n v="3.6595827416666666"/>
    <s v="Stores"/>
  </r>
  <r>
    <n v="3798"/>
    <s v="Troyer"/>
    <s v="Michael"/>
    <x v="3761"/>
    <x v="1"/>
    <x v="3"/>
    <x v="0"/>
    <x v="0"/>
    <x v="3"/>
    <x v="0"/>
    <x v="5"/>
    <n v="60.716169489999999"/>
    <x v="5"/>
    <x v="1"/>
    <x v="3767"/>
    <x v="1"/>
    <x v="4"/>
    <n v="154.36105749999999"/>
    <n v="6.4317107291666655"/>
    <s v="Stores"/>
  </r>
  <r>
    <n v="3799"/>
    <s v="Wetter"/>
    <s v="James"/>
    <x v="3762"/>
    <x v="1"/>
    <x v="5"/>
    <x v="16"/>
    <x v="15"/>
    <x v="5"/>
    <x v="0"/>
    <x v="1"/>
    <n v="41.683684229999997"/>
    <x v="1"/>
    <x v="0"/>
    <x v="3768"/>
    <x v="0"/>
    <x v="0"/>
    <n v="33.370399519999999"/>
    <n v="1.3904333133333333"/>
    <s v="Stores"/>
  </r>
  <r>
    <n v="3800"/>
    <s v="Hildebrand"/>
    <s v="Nicholas"/>
    <x v="3763"/>
    <x v="1"/>
    <x v="3"/>
    <x v="45"/>
    <x v="19"/>
    <x v="3"/>
    <x v="0"/>
    <x v="2"/>
    <n v="53.456881160000002"/>
    <x v="2"/>
    <x v="1"/>
    <x v="3769"/>
    <x v="1"/>
    <x v="1"/>
    <n v="116.5330134"/>
    <n v="4.8555422250000007"/>
    <s v="Stores"/>
  </r>
  <r>
    <n v="3801"/>
    <s v="Norman"/>
    <s v="Leroy"/>
    <x v="3764"/>
    <x v="1"/>
    <x v="1"/>
    <x v="45"/>
    <x v="19"/>
    <x v="1"/>
    <x v="0"/>
    <x v="1"/>
    <n v="45.343694730000003"/>
    <x v="1"/>
    <x v="1"/>
    <x v="3770"/>
    <x v="1"/>
    <x v="1"/>
    <n v="102.2961136"/>
    <n v="4.2623380666666666"/>
    <s v="Stores"/>
  </r>
  <r>
    <n v="3802"/>
    <s v="Larrick"/>
    <s v="Blanche"/>
    <x v="3765"/>
    <x v="0"/>
    <x v="47"/>
    <x v="45"/>
    <x v="19"/>
    <x v="25"/>
    <x v="0"/>
    <x v="1"/>
    <n v="41.576601050000001"/>
    <x v="1"/>
    <x v="0"/>
    <x v="3771"/>
    <x v="0"/>
    <x v="2"/>
    <n v="68.156359850000001"/>
    <n v="2.8398483270833332"/>
    <s v="Stores"/>
  </r>
  <r>
    <n v="3803"/>
    <s v="Crenshaw"/>
    <s v="Stephen"/>
    <x v="3766"/>
    <x v="1"/>
    <x v="2"/>
    <x v="45"/>
    <x v="19"/>
    <x v="2"/>
    <x v="0"/>
    <x v="1"/>
    <n v="40.30474813"/>
    <x v="1"/>
    <x v="1"/>
    <x v="3772"/>
    <x v="1"/>
    <x v="2"/>
    <n v="74.415426909999994"/>
    <n v="3.1006427879166667"/>
    <s v="Stores"/>
  </r>
  <r>
    <n v="3804"/>
    <s v="Mitchell"/>
    <s v="Josephine"/>
    <x v="3767"/>
    <x v="0"/>
    <x v="5"/>
    <x v="16"/>
    <x v="15"/>
    <x v="5"/>
    <x v="0"/>
    <x v="0"/>
    <n v="30.309129630000001"/>
    <x v="0"/>
    <x v="1"/>
    <x v="3773"/>
    <x v="1"/>
    <x v="0"/>
    <n v="0"/>
    <n v="0"/>
    <s v="Stores"/>
  </r>
  <r>
    <n v="3805"/>
    <s v="Miller"/>
    <s v="Tammy"/>
    <x v="3768"/>
    <x v="0"/>
    <x v="7"/>
    <x v="45"/>
    <x v="19"/>
    <x v="7"/>
    <x v="0"/>
    <x v="1"/>
    <n v="48.807224810000001"/>
    <x v="1"/>
    <x v="1"/>
    <x v="3774"/>
    <x v="1"/>
    <x v="4"/>
    <n v="120.2887054"/>
    <n v="5.0120293916666672"/>
    <s v="Stores"/>
  </r>
  <r>
    <n v="3806"/>
    <s v="Erickson"/>
    <s v="Adrianna"/>
    <x v="3769"/>
    <x v="0"/>
    <x v="26"/>
    <x v="45"/>
    <x v="19"/>
    <x v="1"/>
    <x v="0"/>
    <x v="4"/>
    <n v="22.1778707"/>
    <x v="4"/>
    <x v="1"/>
    <x v="3775"/>
    <x v="1"/>
    <x v="0"/>
    <n v="0"/>
    <n v="0"/>
    <s v="Stores"/>
  </r>
  <r>
    <n v="3807"/>
    <s v="Wilhelm"/>
    <s v="Elizabeth"/>
    <x v="3770"/>
    <x v="0"/>
    <x v="177"/>
    <x v="45"/>
    <x v="19"/>
    <x v="5"/>
    <x v="0"/>
    <x v="0"/>
    <n v="35.195103789999997"/>
    <x v="0"/>
    <x v="1"/>
    <x v="3776"/>
    <x v="1"/>
    <x v="2"/>
    <n v="65.67038264"/>
    <n v="2.7362659433333332"/>
    <s v="Stores"/>
  </r>
  <r>
    <n v="3808"/>
    <s v="Wilber"/>
    <s v="Laura"/>
    <x v="3771"/>
    <x v="0"/>
    <x v="42"/>
    <x v="45"/>
    <x v="19"/>
    <x v="13"/>
    <x v="0"/>
    <x v="1"/>
    <n v="49.180762180000002"/>
    <x v="1"/>
    <x v="1"/>
    <x v="3777"/>
    <x v="1"/>
    <x v="1"/>
    <n v="117.286822"/>
    <n v="4.8869509166666667"/>
    <s v="Stores"/>
  </r>
  <r>
    <n v="3809"/>
    <s v="Morris"/>
    <s v="Angela"/>
    <x v="3772"/>
    <x v="0"/>
    <x v="3"/>
    <x v="13"/>
    <x v="12"/>
    <x v="3"/>
    <x v="0"/>
    <x v="0"/>
    <n v="37.361094999999999"/>
    <x v="0"/>
    <x v="0"/>
    <x v="3778"/>
    <x v="0"/>
    <x v="2"/>
    <n v="46.63010671"/>
    <n v="1.9429211129166666"/>
    <s v="Stores"/>
  </r>
  <r>
    <n v="3810"/>
    <s v="Salinas"/>
    <s v="Bradley"/>
    <x v="3773"/>
    <x v="1"/>
    <x v="25"/>
    <x v="13"/>
    <x v="12"/>
    <x v="3"/>
    <x v="0"/>
    <x v="1"/>
    <n v="47.158718210000004"/>
    <x v="1"/>
    <x v="1"/>
    <x v="3779"/>
    <x v="1"/>
    <x v="1"/>
    <n v="95.716698570000005"/>
    <n v="3.9881957737500002"/>
    <s v="Stores"/>
  </r>
  <r>
    <n v="3811"/>
    <s v="Pinkston"/>
    <s v="Santos"/>
    <x v="3774"/>
    <x v="1"/>
    <x v="13"/>
    <x v="45"/>
    <x v="19"/>
    <x v="10"/>
    <x v="0"/>
    <x v="1"/>
    <n v="45.799227070000001"/>
    <x v="1"/>
    <x v="1"/>
    <x v="3780"/>
    <x v="1"/>
    <x v="2"/>
    <n v="51.528115290000002"/>
    <n v="2.1470048037500002"/>
    <s v="Stores"/>
  </r>
  <r>
    <n v="3812"/>
    <s v="Charron"/>
    <s v="Chris"/>
    <x v="3775"/>
    <x v="1"/>
    <x v="2"/>
    <x v="45"/>
    <x v="19"/>
    <x v="2"/>
    <x v="0"/>
    <x v="2"/>
    <n v="52.039605440000003"/>
    <x v="2"/>
    <x v="1"/>
    <x v="3781"/>
    <x v="1"/>
    <x v="4"/>
    <n v="152.52445660000001"/>
    <n v="6.3551856916666667"/>
    <s v="Stores"/>
  </r>
  <r>
    <n v="3813"/>
    <s v="Albrecht"/>
    <s v="Rhoda"/>
    <x v="3776"/>
    <x v="0"/>
    <x v="12"/>
    <x v="45"/>
    <x v="19"/>
    <x v="9"/>
    <x v="0"/>
    <x v="2"/>
    <n v="53.734684829999999"/>
    <x v="2"/>
    <x v="1"/>
    <x v="3782"/>
    <x v="1"/>
    <x v="1"/>
    <n v="117.40560910000001"/>
    <n v="4.8919003791666666"/>
    <s v="Stores"/>
  </r>
  <r>
    <n v="3814"/>
    <s v="McKinney"/>
    <s v="Deborah"/>
    <x v="3777"/>
    <x v="0"/>
    <x v="3"/>
    <x v="45"/>
    <x v="19"/>
    <x v="3"/>
    <x v="0"/>
    <x v="4"/>
    <n v="23.74383546"/>
    <x v="4"/>
    <x v="1"/>
    <x v="3783"/>
    <x v="1"/>
    <x v="0"/>
    <n v="26.912511800000001"/>
    <n v="1.1213546583333334"/>
    <s v="Stores"/>
  </r>
  <r>
    <n v="3815"/>
    <s v="Ellis"/>
    <s v="Theresa"/>
    <x v="3778"/>
    <x v="0"/>
    <x v="63"/>
    <x v="16"/>
    <x v="15"/>
    <x v="29"/>
    <x v="0"/>
    <x v="1"/>
    <n v="43.267369510000002"/>
    <x v="1"/>
    <x v="1"/>
    <x v="3784"/>
    <x v="1"/>
    <x v="1"/>
    <n v="91.041788460000006"/>
    <n v="3.7934078525000001"/>
    <s v="Stores"/>
  </r>
  <r>
    <n v="3816"/>
    <s v="Henke"/>
    <s v="Thomas"/>
    <x v="3779"/>
    <x v="1"/>
    <x v="153"/>
    <x v="45"/>
    <x v="19"/>
    <x v="10"/>
    <x v="0"/>
    <x v="2"/>
    <n v="51.494130939999998"/>
    <x v="2"/>
    <x v="1"/>
    <x v="3785"/>
    <x v="1"/>
    <x v="1"/>
    <n v="112.7952152"/>
    <n v="4.6998006333333331"/>
    <s v="Stores"/>
  </r>
  <r>
    <n v="3817"/>
    <s v="Philip"/>
    <s v="Norma"/>
    <x v="3780"/>
    <x v="0"/>
    <x v="163"/>
    <x v="0"/>
    <x v="0"/>
    <x v="36"/>
    <x v="0"/>
    <x v="0"/>
    <n v="31.856345279999999"/>
    <x v="0"/>
    <x v="1"/>
    <x v="3786"/>
    <x v="1"/>
    <x v="0"/>
    <n v="0"/>
    <n v="0"/>
    <s v="Stores"/>
  </r>
  <r>
    <n v="3818"/>
    <s v="Lee"/>
    <s v="Oscar"/>
    <x v="3781"/>
    <x v="1"/>
    <x v="4"/>
    <x v="45"/>
    <x v="19"/>
    <x v="4"/>
    <x v="0"/>
    <x v="2"/>
    <n v="57.773849570000003"/>
    <x v="2"/>
    <x v="1"/>
    <x v="3787"/>
    <x v="1"/>
    <x v="4"/>
    <n v="121.03316390000001"/>
    <n v="5.0430484958333333"/>
    <s v="Stores"/>
  </r>
  <r>
    <n v="3819"/>
    <s v="Ward"/>
    <s v="Rose"/>
    <x v="3782"/>
    <x v="0"/>
    <x v="218"/>
    <x v="45"/>
    <x v="19"/>
    <x v="19"/>
    <x v="0"/>
    <x v="1"/>
    <n v="49.954929829999998"/>
    <x v="1"/>
    <x v="1"/>
    <x v="3788"/>
    <x v="1"/>
    <x v="1"/>
    <n v="104.13584899999999"/>
    <n v="4.3389937083333336"/>
    <s v="Stores"/>
  </r>
  <r>
    <n v="3820"/>
    <s v="Franklin"/>
    <s v="Shelly"/>
    <x v="3783"/>
    <x v="0"/>
    <x v="5"/>
    <x v="45"/>
    <x v="19"/>
    <x v="5"/>
    <x v="0"/>
    <x v="4"/>
    <n v="23.920193789999999"/>
    <x v="4"/>
    <x v="1"/>
    <x v="3789"/>
    <x v="1"/>
    <x v="0"/>
    <n v="0"/>
    <n v="0"/>
    <s v="Stores"/>
  </r>
  <r>
    <n v="3821"/>
    <s v="Billington"/>
    <s v="Judy"/>
    <x v="3784"/>
    <x v="0"/>
    <x v="5"/>
    <x v="45"/>
    <x v="19"/>
    <x v="5"/>
    <x v="0"/>
    <x v="5"/>
    <n v="61.456104199999999"/>
    <x v="5"/>
    <x v="0"/>
    <x v="3790"/>
    <x v="0"/>
    <x v="4"/>
    <n v="145.56462020000001"/>
    <n v="6.0651925083333342"/>
    <s v="Stores"/>
  </r>
  <r>
    <n v="3822"/>
    <s v="Cerna"/>
    <s v="Tyler"/>
    <x v="3785"/>
    <x v="1"/>
    <x v="214"/>
    <x v="13"/>
    <x v="12"/>
    <x v="3"/>
    <x v="0"/>
    <x v="1"/>
    <n v="43.570101559999998"/>
    <x v="1"/>
    <x v="1"/>
    <x v="3791"/>
    <x v="1"/>
    <x v="1"/>
    <n v="96.899773089999997"/>
    <n v="4.0374905454166665"/>
    <s v="Stores"/>
  </r>
  <r>
    <n v="3823"/>
    <s v="Burt"/>
    <s v="Romona"/>
    <x v="3786"/>
    <x v="0"/>
    <x v="4"/>
    <x v="45"/>
    <x v="19"/>
    <x v="4"/>
    <x v="0"/>
    <x v="1"/>
    <n v="45.78917706"/>
    <x v="1"/>
    <x v="1"/>
    <x v="3792"/>
    <x v="1"/>
    <x v="1"/>
    <n v="118.7051359"/>
    <n v="4.9460473291666673"/>
    <s v="Stores"/>
  </r>
  <r>
    <n v="3824"/>
    <s v="Armstrong"/>
    <s v="James"/>
    <x v="3787"/>
    <x v="1"/>
    <x v="5"/>
    <x v="45"/>
    <x v="19"/>
    <x v="5"/>
    <x v="0"/>
    <x v="0"/>
    <n v="33.742166230000002"/>
    <x v="0"/>
    <x v="1"/>
    <x v="3793"/>
    <x v="1"/>
    <x v="0"/>
    <n v="7.7001704240000004"/>
    <n v="0.32084043433333331"/>
    <s v="Stores"/>
  </r>
  <r>
    <n v="3825"/>
    <s v="Hopkins"/>
    <s v="Daniel"/>
    <x v="3788"/>
    <x v="1"/>
    <x v="5"/>
    <x v="45"/>
    <x v="19"/>
    <x v="5"/>
    <x v="0"/>
    <x v="0"/>
    <n v="39.266869499999999"/>
    <x v="0"/>
    <x v="1"/>
    <x v="3794"/>
    <x v="1"/>
    <x v="0"/>
    <n v="31.463007399999999"/>
    <n v="1.3109586416666668"/>
    <s v="Stores"/>
  </r>
  <r>
    <n v="3826"/>
    <s v="Gray"/>
    <s v="Carl"/>
    <x v="3789"/>
    <x v="1"/>
    <x v="27"/>
    <x v="45"/>
    <x v="19"/>
    <x v="19"/>
    <x v="0"/>
    <x v="0"/>
    <n v="39.711364000000003"/>
    <x v="0"/>
    <x v="0"/>
    <x v="3795"/>
    <x v="0"/>
    <x v="1"/>
    <n v="85.476009899999994"/>
    <n v="3.5615004125"/>
    <s v="Stores"/>
  </r>
  <r>
    <n v="3827"/>
    <s v="Rivera"/>
    <s v="Ronald"/>
    <x v="3790"/>
    <x v="1"/>
    <x v="3"/>
    <x v="13"/>
    <x v="12"/>
    <x v="3"/>
    <x v="0"/>
    <x v="0"/>
    <n v="38.11012478"/>
    <x v="0"/>
    <x v="1"/>
    <x v="3796"/>
    <x v="1"/>
    <x v="0"/>
    <n v="10.13616446"/>
    <n v="0.42234018583333333"/>
    <s v="Stores"/>
  </r>
  <r>
    <n v="3828"/>
    <s v="Culpepper"/>
    <s v="David"/>
    <x v="3791"/>
    <x v="1"/>
    <x v="84"/>
    <x v="45"/>
    <x v="19"/>
    <x v="20"/>
    <x v="0"/>
    <x v="2"/>
    <n v="52.525904410000003"/>
    <x v="2"/>
    <x v="1"/>
    <x v="3797"/>
    <x v="1"/>
    <x v="4"/>
    <n v="125.5323824"/>
    <n v="5.2305159333333329"/>
    <s v="Stores"/>
  </r>
  <r>
    <n v="3829"/>
    <s v="Gonzales"/>
    <s v="Emma"/>
    <x v="3792"/>
    <x v="0"/>
    <x v="60"/>
    <x v="45"/>
    <x v="19"/>
    <x v="27"/>
    <x v="0"/>
    <x v="1"/>
    <n v="43.013109849999999"/>
    <x v="1"/>
    <x v="1"/>
    <x v="3798"/>
    <x v="1"/>
    <x v="1"/>
    <n v="93.50117453"/>
    <n v="3.8958822720833335"/>
    <s v="Stores"/>
  </r>
  <r>
    <n v="3830"/>
    <s v="Barnes"/>
    <s v="Mary"/>
    <x v="3793"/>
    <x v="0"/>
    <x v="3"/>
    <x v="45"/>
    <x v="19"/>
    <x v="3"/>
    <x v="0"/>
    <x v="5"/>
    <n v="68.826506600000002"/>
    <x v="5"/>
    <x v="1"/>
    <x v="3799"/>
    <x v="1"/>
    <x v="3"/>
    <n v="189.81826280000001"/>
    <n v="7.9090942833333342"/>
    <s v="Stores"/>
  </r>
  <r>
    <n v="3831"/>
    <s v="Francois"/>
    <s v="Craig"/>
    <x v="3794"/>
    <x v="1"/>
    <x v="19"/>
    <x v="45"/>
    <x v="19"/>
    <x v="7"/>
    <x v="0"/>
    <x v="1"/>
    <n v="48.287052950000003"/>
    <x v="1"/>
    <x v="1"/>
    <x v="3800"/>
    <x v="1"/>
    <x v="2"/>
    <n v="66.482390339999995"/>
    <n v="2.7700995974999998"/>
    <s v="Stores"/>
  </r>
  <r>
    <n v="3832"/>
    <s v="Smith"/>
    <s v="Carol"/>
    <x v="3795"/>
    <x v="0"/>
    <x v="11"/>
    <x v="45"/>
    <x v="19"/>
    <x v="1"/>
    <x v="0"/>
    <x v="0"/>
    <n v="36.795182079999996"/>
    <x v="0"/>
    <x v="1"/>
    <x v="3801"/>
    <x v="1"/>
    <x v="0"/>
    <n v="5.9935687770000001"/>
    <n v="0.24973203237500002"/>
    <s v="Stores"/>
  </r>
  <r>
    <n v="3833"/>
    <s v="Chambers"/>
    <s v="James"/>
    <x v="3796"/>
    <x v="1"/>
    <x v="58"/>
    <x v="45"/>
    <x v="19"/>
    <x v="18"/>
    <x v="0"/>
    <x v="0"/>
    <n v="33.041154419999998"/>
    <x v="0"/>
    <x v="1"/>
    <x v="3802"/>
    <x v="1"/>
    <x v="0"/>
    <n v="0"/>
    <n v="0"/>
    <s v="Stores"/>
  </r>
  <r>
    <n v="3834"/>
    <s v="Maine"/>
    <s v="George"/>
    <x v="3797"/>
    <x v="1"/>
    <x v="5"/>
    <x v="16"/>
    <x v="15"/>
    <x v="5"/>
    <x v="0"/>
    <x v="1"/>
    <n v="42.845789539999998"/>
    <x v="1"/>
    <x v="1"/>
    <x v="3803"/>
    <x v="1"/>
    <x v="0"/>
    <n v="33.988583239999997"/>
    <n v="1.4161909683333331"/>
    <s v="Stores"/>
  </r>
  <r>
    <n v="3835"/>
    <s v="Powell"/>
    <s v="Louis"/>
    <x v="3798"/>
    <x v="1"/>
    <x v="69"/>
    <x v="45"/>
    <x v="19"/>
    <x v="29"/>
    <x v="0"/>
    <x v="1"/>
    <n v="40.775043160000003"/>
    <x v="1"/>
    <x v="1"/>
    <x v="3804"/>
    <x v="1"/>
    <x v="1"/>
    <n v="108.4416532"/>
    <n v="4.5184022166666669"/>
    <s v="Stores"/>
  </r>
  <r>
    <n v="3836"/>
    <s v="Grant"/>
    <s v="Aaron"/>
    <x v="3799"/>
    <x v="0"/>
    <x v="60"/>
    <x v="45"/>
    <x v="19"/>
    <x v="27"/>
    <x v="0"/>
    <x v="1"/>
    <n v="48.438820990000004"/>
    <x v="1"/>
    <x v="1"/>
    <x v="3805"/>
    <x v="1"/>
    <x v="2"/>
    <n v="70.560604290000001"/>
    <n v="2.94002517875"/>
    <s v="Stores"/>
  </r>
  <r>
    <n v="3837"/>
    <s v="Valenzuela"/>
    <s v="Hulda"/>
    <x v="3800"/>
    <x v="0"/>
    <x v="97"/>
    <x v="45"/>
    <x v="19"/>
    <x v="19"/>
    <x v="0"/>
    <x v="4"/>
    <n v="28.144846019999999"/>
    <x v="4"/>
    <x v="1"/>
    <x v="3806"/>
    <x v="1"/>
    <x v="2"/>
    <n v="57.728775829999996"/>
    <n v="2.405365659583333"/>
    <s v="Stores"/>
  </r>
  <r>
    <n v="3838"/>
    <s v="Clark"/>
    <s v="Steven"/>
    <x v="3801"/>
    <x v="1"/>
    <x v="7"/>
    <x v="45"/>
    <x v="19"/>
    <x v="7"/>
    <x v="0"/>
    <x v="3"/>
    <n v="18.60673839"/>
    <x v="3"/>
    <x v="1"/>
    <x v="3807"/>
    <x v="1"/>
    <x v="0"/>
    <n v="0"/>
    <n v="0"/>
    <s v="Stores"/>
  </r>
  <r>
    <n v="3839"/>
    <s v="Montgomery"/>
    <s v="Edward"/>
    <x v="3802"/>
    <x v="1"/>
    <x v="2"/>
    <x v="45"/>
    <x v="19"/>
    <x v="2"/>
    <x v="0"/>
    <x v="2"/>
    <n v="58.099693010000003"/>
    <x v="2"/>
    <x v="0"/>
    <x v="3808"/>
    <x v="0"/>
    <x v="4"/>
    <n v="128.53163140000001"/>
    <n v="5.355484641666667"/>
    <s v="Stores"/>
  </r>
  <r>
    <n v="3840"/>
    <s v="Sweatt"/>
    <s v="Jeremy"/>
    <x v="3803"/>
    <x v="1"/>
    <x v="27"/>
    <x v="45"/>
    <x v="19"/>
    <x v="19"/>
    <x v="0"/>
    <x v="1"/>
    <n v="43.034838270000002"/>
    <x v="1"/>
    <x v="0"/>
    <x v="3809"/>
    <x v="0"/>
    <x v="2"/>
    <n v="75.570885520000004"/>
    <n v="3.148786896666667"/>
    <s v="Stores"/>
  </r>
  <r>
    <n v="3841"/>
    <s v="Stringer"/>
    <s v="Tonya"/>
    <x v="3804"/>
    <x v="0"/>
    <x v="5"/>
    <x v="45"/>
    <x v="19"/>
    <x v="5"/>
    <x v="0"/>
    <x v="0"/>
    <n v="35.584895009999997"/>
    <x v="0"/>
    <x v="1"/>
    <x v="3810"/>
    <x v="1"/>
    <x v="0"/>
    <n v="24.30757191"/>
    <n v="1.01281549625"/>
    <s v="Stores"/>
  </r>
  <r>
    <n v="3842"/>
    <s v="Carson"/>
    <s v="Eddie"/>
    <x v="3805"/>
    <x v="1"/>
    <x v="20"/>
    <x v="16"/>
    <x v="15"/>
    <x v="14"/>
    <x v="0"/>
    <x v="1"/>
    <n v="46.42654048"/>
    <x v="1"/>
    <x v="0"/>
    <x v="3811"/>
    <x v="0"/>
    <x v="1"/>
    <n v="105.4799198"/>
    <n v="4.3949966583333335"/>
    <s v="Stores"/>
  </r>
  <r>
    <n v="3843"/>
    <s v="Slaughter"/>
    <s v="Kim"/>
    <x v="3806"/>
    <x v="0"/>
    <x v="3"/>
    <x v="13"/>
    <x v="12"/>
    <x v="3"/>
    <x v="0"/>
    <x v="4"/>
    <n v="28.55009025"/>
    <x v="4"/>
    <x v="1"/>
    <x v="3812"/>
    <x v="1"/>
    <x v="0"/>
    <n v="29.890773840000001"/>
    <n v="1.2454489100000001"/>
    <s v="Stores"/>
  </r>
  <r>
    <n v="3844"/>
    <s v="Clark"/>
    <s v="Patricia"/>
    <x v="3807"/>
    <x v="0"/>
    <x v="75"/>
    <x v="45"/>
    <x v="19"/>
    <x v="24"/>
    <x v="0"/>
    <x v="4"/>
    <n v="21.390605170000001"/>
    <x v="4"/>
    <x v="1"/>
    <x v="3813"/>
    <x v="1"/>
    <x v="0"/>
    <n v="0"/>
    <n v="0"/>
    <s v="Stores"/>
  </r>
  <r>
    <n v="3845"/>
    <s v="Sargent"/>
    <s v="Doris"/>
    <x v="3808"/>
    <x v="0"/>
    <x v="7"/>
    <x v="45"/>
    <x v="19"/>
    <x v="7"/>
    <x v="0"/>
    <x v="4"/>
    <n v="27.854962310000001"/>
    <x v="4"/>
    <x v="1"/>
    <x v="3814"/>
    <x v="1"/>
    <x v="0"/>
    <n v="0"/>
    <n v="0"/>
    <s v="Stores"/>
  </r>
  <r>
    <n v="3846"/>
    <s v="Lilly"/>
    <s v="Manuel"/>
    <x v="3809"/>
    <x v="1"/>
    <x v="5"/>
    <x v="45"/>
    <x v="19"/>
    <x v="5"/>
    <x v="0"/>
    <x v="2"/>
    <n v="50.584102659999999"/>
    <x v="2"/>
    <x v="1"/>
    <x v="3815"/>
    <x v="1"/>
    <x v="2"/>
    <n v="62.028586939999997"/>
    <n v="2.5845244558333333"/>
    <s v="Stores"/>
  </r>
  <r>
    <n v="3847"/>
    <s v="Douglas"/>
    <s v="John"/>
    <x v="3810"/>
    <x v="1"/>
    <x v="18"/>
    <x v="45"/>
    <x v="19"/>
    <x v="1"/>
    <x v="0"/>
    <x v="2"/>
    <n v="58.507515570000002"/>
    <x v="2"/>
    <x v="1"/>
    <x v="3816"/>
    <x v="1"/>
    <x v="4"/>
    <n v="142.6547411"/>
    <n v="5.9439475458333328"/>
    <s v="Stores"/>
  </r>
  <r>
    <n v="3848"/>
    <s v="Thompson"/>
    <s v="Diana"/>
    <x v="3811"/>
    <x v="0"/>
    <x v="36"/>
    <x v="45"/>
    <x v="19"/>
    <x v="22"/>
    <x v="0"/>
    <x v="1"/>
    <n v="46.93023256"/>
    <x v="1"/>
    <x v="0"/>
    <x v="3817"/>
    <x v="0"/>
    <x v="1"/>
    <n v="97.464225540000001"/>
    <n v="4.0610093974999995"/>
    <s v="Stores"/>
  </r>
  <r>
    <n v="3849"/>
    <s v="Newton"/>
    <s v="Scott"/>
    <x v="3812"/>
    <x v="1"/>
    <x v="50"/>
    <x v="45"/>
    <x v="19"/>
    <x v="20"/>
    <x v="0"/>
    <x v="1"/>
    <n v="42.813821480000001"/>
    <x v="1"/>
    <x v="1"/>
    <x v="3818"/>
    <x v="1"/>
    <x v="2"/>
    <n v="62.856800130000003"/>
    <n v="2.6190333387500004"/>
    <s v="Stores"/>
  </r>
  <r>
    <n v="3850"/>
    <s v="Ziegler"/>
    <s v="Leroy"/>
    <x v="3813"/>
    <x v="1"/>
    <x v="111"/>
    <x v="43"/>
    <x v="6"/>
    <x v="32"/>
    <x v="0"/>
    <x v="5"/>
    <n v="65.404575850000001"/>
    <x v="5"/>
    <x v="0"/>
    <x v="3819"/>
    <x v="0"/>
    <x v="4"/>
    <n v="141.8845743"/>
    <n v="5.9118572624999999"/>
    <s v="Stores"/>
  </r>
  <r>
    <n v="3851"/>
    <s v="Roberts"/>
    <s v="Linda"/>
    <x v="3814"/>
    <x v="0"/>
    <x v="5"/>
    <x v="16"/>
    <x v="15"/>
    <x v="5"/>
    <x v="0"/>
    <x v="1"/>
    <n v="43.227906930000003"/>
    <x v="1"/>
    <x v="1"/>
    <x v="3820"/>
    <x v="1"/>
    <x v="2"/>
    <n v="48.861927289999997"/>
    <n v="2.0359136370833331"/>
    <s v="Stores"/>
  </r>
  <r>
    <n v="3852"/>
    <s v="McClellan"/>
    <s v="Lea"/>
    <x v="3815"/>
    <x v="0"/>
    <x v="5"/>
    <x v="45"/>
    <x v="19"/>
    <x v="5"/>
    <x v="0"/>
    <x v="0"/>
    <n v="35.373216370000002"/>
    <x v="0"/>
    <x v="1"/>
    <x v="3821"/>
    <x v="1"/>
    <x v="0"/>
    <n v="0"/>
    <n v="0"/>
    <s v="Stores"/>
  </r>
  <r>
    <n v="3853"/>
    <s v="Blaser"/>
    <s v="Henry"/>
    <x v="3816"/>
    <x v="1"/>
    <x v="16"/>
    <x v="45"/>
    <x v="19"/>
    <x v="12"/>
    <x v="0"/>
    <x v="0"/>
    <n v="34.297265920000001"/>
    <x v="0"/>
    <x v="1"/>
    <x v="3822"/>
    <x v="1"/>
    <x v="0"/>
    <n v="26.94187106"/>
    <n v="1.1225779608333333"/>
    <s v="Stores"/>
  </r>
  <r>
    <n v="3854"/>
    <s v="Bell"/>
    <s v="Melanie"/>
    <x v="3817"/>
    <x v="0"/>
    <x v="30"/>
    <x v="45"/>
    <x v="19"/>
    <x v="20"/>
    <x v="0"/>
    <x v="3"/>
    <n v="13.78738283"/>
    <x v="3"/>
    <x v="1"/>
    <x v="3823"/>
    <x v="1"/>
    <x v="0"/>
    <n v="0"/>
    <n v="0"/>
    <s v="Stores"/>
  </r>
  <r>
    <n v="3855"/>
    <s v="Johnson"/>
    <s v="Judith"/>
    <x v="3818"/>
    <x v="0"/>
    <x v="2"/>
    <x v="45"/>
    <x v="19"/>
    <x v="2"/>
    <x v="0"/>
    <x v="0"/>
    <n v="35.092740300000003"/>
    <x v="0"/>
    <x v="1"/>
    <x v="3824"/>
    <x v="1"/>
    <x v="2"/>
    <n v="52.916920570000002"/>
    <n v="2.2048716904166668"/>
    <s v="Stores"/>
  </r>
  <r>
    <n v="3856"/>
    <s v="Baldwin"/>
    <s v="Alan"/>
    <x v="3819"/>
    <x v="1"/>
    <x v="169"/>
    <x v="45"/>
    <x v="19"/>
    <x v="20"/>
    <x v="0"/>
    <x v="2"/>
    <n v="54.690302709999997"/>
    <x v="2"/>
    <x v="0"/>
    <x v="3825"/>
    <x v="0"/>
    <x v="4"/>
    <n v="142.28457789999999"/>
    <n v="5.9285240791666665"/>
    <s v="Stores"/>
  </r>
  <r>
    <n v="3857"/>
    <s v="Johnson"/>
    <s v="Seymour"/>
    <x v="3820"/>
    <x v="1"/>
    <x v="11"/>
    <x v="45"/>
    <x v="19"/>
    <x v="1"/>
    <x v="0"/>
    <x v="3"/>
    <n v="17.649607750000001"/>
    <x v="3"/>
    <x v="1"/>
    <x v="3826"/>
    <x v="1"/>
    <x v="0"/>
    <n v="0"/>
    <n v="0"/>
    <s v="Stores"/>
  </r>
  <r>
    <n v="3858"/>
    <s v="Garren"/>
    <s v="Claudia"/>
    <x v="3821"/>
    <x v="0"/>
    <x v="18"/>
    <x v="45"/>
    <x v="19"/>
    <x v="1"/>
    <x v="0"/>
    <x v="5"/>
    <n v="66.528412349999996"/>
    <x v="5"/>
    <x v="1"/>
    <x v="3827"/>
    <x v="1"/>
    <x v="3"/>
    <n v="189.8431148"/>
    <n v="7.9101297833333337"/>
    <s v="Stores"/>
  </r>
  <r>
    <n v="3859"/>
    <s v="Sebastian"/>
    <s v="Art"/>
    <x v="3822"/>
    <x v="1"/>
    <x v="13"/>
    <x v="45"/>
    <x v="19"/>
    <x v="10"/>
    <x v="0"/>
    <x v="1"/>
    <n v="48.121670770000001"/>
    <x v="1"/>
    <x v="0"/>
    <x v="3828"/>
    <x v="0"/>
    <x v="0"/>
    <n v="39.276280200000002"/>
    <n v="1.6365116750000002"/>
    <s v="Stores"/>
  </r>
  <r>
    <n v="3860"/>
    <s v="Turney"/>
    <s v="Grace"/>
    <x v="3823"/>
    <x v="0"/>
    <x v="3"/>
    <x v="13"/>
    <x v="12"/>
    <x v="3"/>
    <x v="0"/>
    <x v="0"/>
    <n v="32.346806370000003"/>
    <x v="0"/>
    <x v="1"/>
    <x v="3829"/>
    <x v="1"/>
    <x v="0"/>
    <n v="0"/>
    <n v="0"/>
    <s v="Stores"/>
  </r>
  <r>
    <n v="3861"/>
    <s v="Dagostino"/>
    <s v="Randy"/>
    <x v="3824"/>
    <x v="1"/>
    <x v="5"/>
    <x v="45"/>
    <x v="19"/>
    <x v="5"/>
    <x v="0"/>
    <x v="0"/>
    <n v="33.65654567"/>
    <x v="0"/>
    <x v="0"/>
    <x v="3830"/>
    <x v="0"/>
    <x v="0"/>
    <n v="19.819429849999999"/>
    <n v="0.82580957708333325"/>
    <s v="Stores"/>
  </r>
  <r>
    <n v="3862"/>
    <s v="Ortiz"/>
    <s v="Paul"/>
    <x v="3825"/>
    <x v="1"/>
    <x v="116"/>
    <x v="45"/>
    <x v="19"/>
    <x v="1"/>
    <x v="0"/>
    <x v="0"/>
    <n v="36.593309439999999"/>
    <x v="0"/>
    <x v="1"/>
    <x v="3831"/>
    <x v="1"/>
    <x v="0"/>
    <n v="18.133683699999999"/>
    <n v="0.75557015416666662"/>
    <s v="Stores"/>
  </r>
  <r>
    <n v="3863"/>
    <s v="Mills"/>
    <s v="Vernon"/>
    <x v="3826"/>
    <x v="1"/>
    <x v="127"/>
    <x v="45"/>
    <x v="19"/>
    <x v="13"/>
    <x v="0"/>
    <x v="4"/>
    <n v="28.457383320000002"/>
    <x v="4"/>
    <x v="1"/>
    <x v="3832"/>
    <x v="1"/>
    <x v="0"/>
    <n v="0"/>
    <n v="0"/>
    <s v="Stores"/>
  </r>
  <r>
    <n v="3864"/>
    <s v="Schiavo"/>
    <s v="Yvonne"/>
    <x v="3827"/>
    <x v="0"/>
    <x v="32"/>
    <x v="45"/>
    <x v="19"/>
    <x v="17"/>
    <x v="0"/>
    <x v="1"/>
    <n v="41.914212800000001"/>
    <x v="1"/>
    <x v="1"/>
    <x v="3833"/>
    <x v="1"/>
    <x v="2"/>
    <n v="52.159061479999998"/>
    <n v="2.1732942283333334"/>
    <s v="Stores"/>
  </r>
  <r>
    <n v="3865"/>
    <s v="More"/>
    <s v="James"/>
    <x v="3828"/>
    <x v="1"/>
    <x v="36"/>
    <x v="0"/>
    <x v="0"/>
    <x v="22"/>
    <x v="0"/>
    <x v="1"/>
    <n v="47.081351810000001"/>
    <x v="1"/>
    <x v="1"/>
    <x v="3834"/>
    <x v="1"/>
    <x v="1"/>
    <n v="81.120414240000002"/>
    <n v="3.3800172600000002"/>
    <s v="Stores"/>
  </r>
  <r>
    <n v="3866"/>
    <s v="Snyder"/>
    <s v="Eva"/>
    <x v="3829"/>
    <x v="0"/>
    <x v="51"/>
    <x v="0"/>
    <x v="0"/>
    <x v="26"/>
    <x v="0"/>
    <x v="1"/>
    <n v="42.945716189999999"/>
    <x v="1"/>
    <x v="1"/>
    <x v="3835"/>
    <x v="1"/>
    <x v="1"/>
    <n v="86.761815949999999"/>
    <n v="3.6150756645833333"/>
    <s v="Stores"/>
  </r>
  <r>
    <n v="3867"/>
    <s v="Hoy"/>
    <s v="Carlos"/>
    <x v="3830"/>
    <x v="1"/>
    <x v="236"/>
    <x v="0"/>
    <x v="0"/>
    <x v="7"/>
    <x v="0"/>
    <x v="0"/>
    <n v="35.732667749999997"/>
    <x v="0"/>
    <x v="1"/>
    <x v="3836"/>
    <x v="1"/>
    <x v="0"/>
    <n v="16.33964207"/>
    <n v="0.68081841958333333"/>
    <s v="Stores"/>
  </r>
  <r>
    <n v="3868"/>
    <s v="Magill"/>
    <s v="Lisa"/>
    <x v="3831"/>
    <x v="0"/>
    <x v="10"/>
    <x v="45"/>
    <x v="19"/>
    <x v="6"/>
    <x v="0"/>
    <x v="0"/>
    <n v="31.257866180000001"/>
    <x v="0"/>
    <x v="1"/>
    <x v="3837"/>
    <x v="1"/>
    <x v="2"/>
    <n v="49.5798129"/>
    <n v="2.0658255374999999"/>
    <s v="Stores"/>
  </r>
  <r>
    <n v="3869"/>
    <s v="Marsh"/>
    <s v="Philip"/>
    <x v="3832"/>
    <x v="1"/>
    <x v="176"/>
    <x v="45"/>
    <x v="19"/>
    <x v="18"/>
    <x v="0"/>
    <x v="1"/>
    <n v="43.091012880000001"/>
    <x v="1"/>
    <x v="1"/>
    <x v="3838"/>
    <x v="1"/>
    <x v="0"/>
    <n v="37.632744559999999"/>
    <n v="1.5680310233333334"/>
    <s v="Stores"/>
  </r>
  <r>
    <n v="3870"/>
    <s v="Reeder"/>
    <s v="Clinton"/>
    <x v="3833"/>
    <x v="1"/>
    <x v="2"/>
    <x v="45"/>
    <x v="19"/>
    <x v="2"/>
    <x v="0"/>
    <x v="2"/>
    <n v="53.657849689999999"/>
    <x v="2"/>
    <x v="1"/>
    <x v="3839"/>
    <x v="1"/>
    <x v="1"/>
    <n v="116.3237226"/>
    <n v="4.8468217749999996"/>
    <s v="Stores"/>
  </r>
  <r>
    <n v="3871"/>
    <s v="Berry"/>
    <s v="Angie"/>
    <x v="3834"/>
    <x v="0"/>
    <x v="111"/>
    <x v="16"/>
    <x v="15"/>
    <x v="32"/>
    <x v="0"/>
    <x v="0"/>
    <n v="37.184025679999998"/>
    <x v="0"/>
    <x v="0"/>
    <x v="3840"/>
    <x v="0"/>
    <x v="0"/>
    <n v="27.04283324"/>
    <n v="1.1267847183333333"/>
    <s v="Stores"/>
  </r>
  <r>
    <n v="3872"/>
    <s v="Schrader"/>
    <s v="Jean"/>
    <x v="3835"/>
    <x v="0"/>
    <x v="5"/>
    <x v="45"/>
    <x v="19"/>
    <x v="5"/>
    <x v="0"/>
    <x v="2"/>
    <n v="58.96696824"/>
    <x v="2"/>
    <x v="1"/>
    <x v="3841"/>
    <x v="1"/>
    <x v="1"/>
    <n v="91.79813643"/>
    <n v="3.8249223512499997"/>
    <s v="Stores"/>
  </r>
  <r>
    <n v="3873"/>
    <s v="Hardiman"/>
    <s v="Sarah"/>
    <x v="3836"/>
    <x v="0"/>
    <x v="22"/>
    <x v="45"/>
    <x v="19"/>
    <x v="16"/>
    <x v="0"/>
    <x v="0"/>
    <n v="39.181090879999999"/>
    <x v="0"/>
    <x v="1"/>
    <x v="3842"/>
    <x v="1"/>
    <x v="2"/>
    <n v="77.268328190000005"/>
    <n v="3.2195136745833337"/>
    <s v="Stores"/>
  </r>
  <r>
    <n v="3874"/>
    <s v="Boyd"/>
    <s v="Patricia"/>
    <x v="3837"/>
    <x v="0"/>
    <x v="5"/>
    <x v="45"/>
    <x v="19"/>
    <x v="5"/>
    <x v="0"/>
    <x v="4"/>
    <n v="24.318724150000001"/>
    <x v="4"/>
    <x v="1"/>
    <x v="3843"/>
    <x v="1"/>
    <x v="0"/>
    <n v="0"/>
    <n v="0"/>
    <s v="Stores"/>
  </r>
  <r>
    <n v="3875"/>
    <s v="Lee"/>
    <s v="Jean"/>
    <x v="3838"/>
    <x v="0"/>
    <x v="63"/>
    <x v="45"/>
    <x v="19"/>
    <x v="29"/>
    <x v="0"/>
    <x v="0"/>
    <n v="33.132698230000003"/>
    <x v="0"/>
    <x v="0"/>
    <x v="3844"/>
    <x v="0"/>
    <x v="2"/>
    <n v="43.486606899999998"/>
    <n v="1.8119419541666668"/>
    <s v="Stores"/>
  </r>
  <r>
    <n v="3876"/>
    <s v="Navarro"/>
    <s v="Kevin"/>
    <x v="3839"/>
    <x v="1"/>
    <x v="13"/>
    <x v="45"/>
    <x v="19"/>
    <x v="10"/>
    <x v="0"/>
    <x v="1"/>
    <n v="44.23673453"/>
    <x v="1"/>
    <x v="1"/>
    <x v="3845"/>
    <x v="1"/>
    <x v="2"/>
    <n v="59.245471700000003"/>
    <n v="2.4685613208333335"/>
    <s v="Stores"/>
  </r>
  <r>
    <n v="3877"/>
    <s v="Cashin"/>
    <s v="John"/>
    <x v="3840"/>
    <x v="1"/>
    <x v="3"/>
    <x v="13"/>
    <x v="12"/>
    <x v="3"/>
    <x v="0"/>
    <x v="1"/>
    <n v="46.224792520000001"/>
    <x v="1"/>
    <x v="1"/>
    <x v="3846"/>
    <x v="1"/>
    <x v="0"/>
    <n v="13.524851180000001"/>
    <n v="0.56353546583333336"/>
    <s v="Stores"/>
  </r>
  <r>
    <n v="3878"/>
    <s v="Lee"/>
    <s v="Vincent"/>
    <x v="3841"/>
    <x v="1"/>
    <x v="0"/>
    <x v="46"/>
    <x v="20"/>
    <x v="0"/>
    <x v="0"/>
    <x v="1"/>
    <n v="44.480884940000003"/>
    <x v="1"/>
    <x v="1"/>
    <x v="3847"/>
    <x v="1"/>
    <x v="0"/>
    <n v="30.517292990000001"/>
    <n v="1.2715538745833335"/>
    <s v="Stores"/>
  </r>
  <r>
    <n v="3879"/>
    <s v="Kimbrough"/>
    <s v="Alma"/>
    <x v="3842"/>
    <x v="0"/>
    <x v="0"/>
    <x v="46"/>
    <x v="20"/>
    <x v="0"/>
    <x v="0"/>
    <x v="1"/>
    <n v="41.022995430000002"/>
    <x v="1"/>
    <x v="1"/>
    <x v="3848"/>
    <x v="1"/>
    <x v="2"/>
    <n v="57.899707749999997"/>
    <n v="2.4124878229166669"/>
    <s v="Stores"/>
  </r>
  <r>
    <n v="3880"/>
    <s v="Berg"/>
    <s v="Diane"/>
    <x v="3843"/>
    <x v="0"/>
    <x v="3"/>
    <x v="13"/>
    <x v="12"/>
    <x v="3"/>
    <x v="0"/>
    <x v="1"/>
    <n v="41.167114480000002"/>
    <x v="1"/>
    <x v="0"/>
    <x v="3849"/>
    <x v="0"/>
    <x v="1"/>
    <n v="82.782972900000004"/>
    <n v="3.4492905375000005"/>
    <s v="Stores"/>
  </r>
  <r>
    <n v="3881"/>
    <s v="Belgrave"/>
    <s v="Sonia"/>
    <x v="3844"/>
    <x v="0"/>
    <x v="69"/>
    <x v="45"/>
    <x v="19"/>
    <x v="29"/>
    <x v="0"/>
    <x v="1"/>
    <n v="42.005698090000003"/>
    <x v="1"/>
    <x v="1"/>
    <x v="3850"/>
    <x v="1"/>
    <x v="2"/>
    <n v="42.727799339999997"/>
    <n v="1.7803249724999999"/>
    <s v="Stores"/>
  </r>
  <r>
    <n v="3882"/>
    <s v="Adams"/>
    <s v="Robert"/>
    <x v="3845"/>
    <x v="1"/>
    <x v="0"/>
    <x v="46"/>
    <x v="20"/>
    <x v="0"/>
    <x v="0"/>
    <x v="0"/>
    <n v="32.730753819999997"/>
    <x v="0"/>
    <x v="1"/>
    <x v="3851"/>
    <x v="1"/>
    <x v="0"/>
    <n v="0"/>
    <n v="0"/>
    <s v="Stores"/>
  </r>
  <r>
    <n v="3883"/>
    <s v="Rowe"/>
    <s v="Robert"/>
    <x v="3846"/>
    <x v="1"/>
    <x v="29"/>
    <x v="13"/>
    <x v="12"/>
    <x v="3"/>
    <x v="0"/>
    <x v="1"/>
    <n v="42.966957870000002"/>
    <x v="1"/>
    <x v="0"/>
    <x v="3852"/>
    <x v="0"/>
    <x v="2"/>
    <n v="50.44850349"/>
    <n v="2.1020209787500002"/>
    <s v="Stores"/>
  </r>
  <r>
    <n v="3884"/>
    <s v="Sasso"/>
    <s v="Dorothy"/>
    <x v="3847"/>
    <x v="0"/>
    <x v="3"/>
    <x v="13"/>
    <x v="12"/>
    <x v="3"/>
    <x v="0"/>
    <x v="2"/>
    <n v="53.755752149999999"/>
    <x v="2"/>
    <x v="1"/>
    <x v="3853"/>
    <x v="1"/>
    <x v="4"/>
    <n v="142.62309619999999"/>
    <n v="5.9426290083333333"/>
    <s v="Stores"/>
  </r>
  <r>
    <n v="3885"/>
    <s v="Snell"/>
    <s v="Shelia"/>
    <x v="3848"/>
    <x v="0"/>
    <x v="3"/>
    <x v="45"/>
    <x v="19"/>
    <x v="3"/>
    <x v="0"/>
    <x v="4"/>
    <n v="28.581273800000002"/>
    <x v="4"/>
    <x v="1"/>
    <x v="3854"/>
    <x v="1"/>
    <x v="0"/>
    <n v="0"/>
    <n v="0"/>
    <s v="Stores"/>
  </r>
  <r>
    <n v="3886"/>
    <s v="Kim"/>
    <s v="James"/>
    <x v="3849"/>
    <x v="1"/>
    <x v="91"/>
    <x v="45"/>
    <x v="19"/>
    <x v="25"/>
    <x v="0"/>
    <x v="4"/>
    <n v="25.129068589999999"/>
    <x v="4"/>
    <x v="1"/>
    <x v="3855"/>
    <x v="1"/>
    <x v="0"/>
    <n v="0"/>
    <n v="0"/>
    <s v="Stores"/>
  </r>
  <r>
    <n v="3887"/>
    <s v="Basile"/>
    <s v="Thaddeus"/>
    <x v="3850"/>
    <x v="1"/>
    <x v="106"/>
    <x v="45"/>
    <x v="19"/>
    <x v="13"/>
    <x v="0"/>
    <x v="1"/>
    <n v="49.553514829999997"/>
    <x v="1"/>
    <x v="1"/>
    <x v="3856"/>
    <x v="1"/>
    <x v="2"/>
    <n v="72.308633360000002"/>
    <n v="3.0128597233333334"/>
    <s v="Stores"/>
  </r>
  <r>
    <n v="3888"/>
    <s v="Metcalf"/>
    <s v="Joe"/>
    <x v="3851"/>
    <x v="1"/>
    <x v="11"/>
    <x v="45"/>
    <x v="19"/>
    <x v="1"/>
    <x v="0"/>
    <x v="1"/>
    <n v="45.214570700000003"/>
    <x v="1"/>
    <x v="0"/>
    <x v="3857"/>
    <x v="0"/>
    <x v="2"/>
    <n v="60.142101109999999"/>
    <n v="2.505920879583333"/>
    <s v="Stores"/>
  </r>
  <r>
    <n v="3889"/>
    <s v="Toney"/>
    <s v="Isaac"/>
    <x v="3852"/>
    <x v="1"/>
    <x v="2"/>
    <x v="45"/>
    <x v="19"/>
    <x v="2"/>
    <x v="0"/>
    <x v="0"/>
    <n v="39.458535159999997"/>
    <x v="0"/>
    <x v="1"/>
    <x v="3858"/>
    <x v="1"/>
    <x v="2"/>
    <n v="69.597934089999995"/>
    <n v="2.8999139204166666"/>
    <s v="Stores"/>
  </r>
  <r>
    <n v="3890"/>
    <s v="Stockwell"/>
    <s v="Donald"/>
    <x v="3853"/>
    <x v="1"/>
    <x v="5"/>
    <x v="16"/>
    <x v="15"/>
    <x v="5"/>
    <x v="0"/>
    <x v="1"/>
    <n v="44.66055437"/>
    <x v="1"/>
    <x v="1"/>
    <x v="3859"/>
    <x v="1"/>
    <x v="1"/>
    <n v="83.419633700000006"/>
    <n v="3.4758180708333337"/>
    <s v="Stores"/>
  </r>
  <r>
    <n v="3891"/>
    <s v="Young"/>
    <s v="Anthony"/>
    <x v="3854"/>
    <x v="1"/>
    <x v="22"/>
    <x v="45"/>
    <x v="19"/>
    <x v="16"/>
    <x v="0"/>
    <x v="1"/>
    <n v="42.2200554"/>
    <x v="1"/>
    <x v="0"/>
    <x v="3860"/>
    <x v="0"/>
    <x v="0"/>
    <n v="27.231998489999999"/>
    <n v="1.1346666037499999"/>
    <s v="Stores"/>
  </r>
  <r>
    <n v="3892"/>
    <s v="Larson"/>
    <s v="Jami"/>
    <x v="3855"/>
    <x v="0"/>
    <x v="82"/>
    <x v="45"/>
    <x v="19"/>
    <x v="20"/>
    <x v="0"/>
    <x v="1"/>
    <n v="43.657477630000002"/>
    <x v="1"/>
    <x v="1"/>
    <x v="3861"/>
    <x v="1"/>
    <x v="1"/>
    <n v="107.9781399"/>
    <n v="4.4990891624999998"/>
    <s v="Stores"/>
  </r>
  <r>
    <n v="3893"/>
    <s v="McCary"/>
    <s v="Meaghan"/>
    <x v="3856"/>
    <x v="0"/>
    <x v="203"/>
    <x v="45"/>
    <x v="19"/>
    <x v="20"/>
    <x v="0"/>
    <x v="1"/>
    <n v="47.071898519999998"/>
    <x v="1"/>
    <x v="1"/>
    <x v="3862"/>
    <x v="1"/>
    <x v="1"/>
    <n v="80.237968240000001"/>
    <n v="3.3432486766666667"/>
    <s v="Stores"/>
  </r>
  <r>
    <n v="3894"/>
    <s v="Long"/>
    <s v="Louise"/>
    <x v="3857"/>
    <x v="0"/>
    <x v="5"/>
    <x v="45"/>
    <x v="19"/>
    <x v="5"/>
    <x v="0"/>
    <x v="1"/>
    <n v="45.091234579999998"/>
    <x v="1"/>
    <x v="1"/>
    <x v="3863"/>
    <x v="1"/>
    <x v="1"/>
    <n v="80.908171089999996"/>
    <n v="3.3711737954166665"/>
    <s v="Stores"/>
  </r>
  <r>
    <n v="3895"/>
    <s v="Smith"/>
    <s v="Jacqueline"/>
    <x v="3858"/>
    <x v="0"/>
    <x v="3"/>
    <x v="13"/>
    <x v="12"/>
    <x v="3"/>
    <x v="0"/>
    <x v="1"/>
    <n v="43.755617010000002"/>
    <x v="1"/>
    <x v="1"/>
    <x v="3864"/>
    <x v="1"/>
    <x v="2"/>
    <n v="63.42371756"/>
    <n v="2.6426548983333333"/>
    <s v="Stores"/>
  </r>
  <r>
    <n v="3896"/>
    <s v="Thigpen"/>
    <s v="Adam"/>
    <x v="3859"/>
    <x v="1"/>
    <x v="13"/>
    <x v="45"/>
    <x v="19"/>
    <x v="10"/>
    <x v="0"/>
    <x v="1"/>
    <n v="42.997329489999998"/>
    <x v="1"/>
    <x v="1"/>
    <x v="3865"/>
    <x v="5"/>
    <x v="2"/>
    <n v="62.913936100000001"/>
    <n v="2.6214140041666667"/>
    <s v="Stores"/>
  </r>
  <r>
    <n v="3897"/>
    <s v="Harper"/>
    <s v="Sharon"/>
    <x v="3860"/>
    <x v="0"/>
    <x v="3"/>
    <x v="13"/>
    <x v="12"/>
    <x v="3"/>
    <x v="0"/>
    <x v="0"/>
    <n v="39.794539579999999"/>
    <x v="0"/>
    <x v="1"/>
    <x v="3866"/>
    <x v="1"/>
    <x v="0"/>
    <n v="15.42397843"/>
    <n v="0.64266576791666663"/>
    <s v="Stores"/>
  </r>
  <r>
    <n v="3898"/>
    <s v="Bennett"/>
    <s v="Rachel"/>
    <x v="3861"/>
    <x v="0"/>
    <x v="14"/>
    <x v="45"/>
    <x v="19"/>
    <x v="11"/>
    <x v="0"/>
    <x v="4"/>
    <n v="23.2798652"/>
    <x v="4"/>
    <x v="1"/>
    <x v="3867"/>
    <x v="1"/>
    <x v="0"/>
    <n v="0"/>
    <n v="0"/>
    <s v="Stores"/>
  </r>
  <r>
    <n v="3899"/>
    <s v="Harton"/>
    <s v="Lynn"/>
    <x v="3862"/>
    <x v="0"/>
    <x v="30"/>
    <x v="45"/>
    <x v="19"/>
    <x v="20"/>
    <x v="0"/>
    <x v="1"/>
    <n v="44.981014250000001"/>
    <x v="1"/>
    <x v="1"/>
    <x v="3868"/>
    <x v="1"/>
    <x v="0"/>
    <n v="26.255229310000001"/>
    <n v="1.0939678879166665"/>
    <s v="Stores"/>
  </r>
  <r>
    <n v="3900"/>
    <s v="Penaloza"/>
    <s v="Evelyn"/>
    <x v="3863"/>
    <x v="0"/>
    <x v="88"/>
    <x v="0"/>
    <x v="0"/>
    <x v="7"/>
    <x v="0"/>
    <x v="0"/>
    <n v="35.400909689999999"/>
    <x v="0"/>
    <x v="1"/>
    <x v="3869"/>
    <x v="1"/>
    <x v="0"/>
    <n v="0"/>
    <n v="0"/>
    <s v="Stores"/>
  </r>
  <r>
    <n v="3901"/>
    <s v="Middleton"/>
    <s v="Dawn"/>
    <x v="3864"/>
    <x v="0"/>
    <x v="60"/>
    <x v="0"/>
    <x v="0"/>
    <x v="27"/>
    <x v="0"/>
    <x v="0"/>
    <n v="36.639674100000001"/>
    <x v="0"/>
    <x v="1"/>
    <x v="3870"/>
    <x v="1"/>
    <x v="2"/>
    <n v="40.159547330000002"/>
    <n v="1.6733144720833335"/>
    <s v="Stores"/>
  </r>
  <r>
    <n v="3902"/>
    <s v="Johnson"/>
    <s v="Harold"/>
    <x v="3865"/>
    <x v="1"/>
    <x v="22"/>
    <x v="16"/>
    <x v="15"/>
    <x v="16"/>
    <x v="0"/>
    <x v="1"/>
    <n v="48.122480289999999"/>
    <x v="1"/>
    <x v="0"/>
    <x v="3871"/>
    <x v="0"/>
    <x v="2"/>
    <n v="63.532948810000001"/>
    <n v="2.6472062004166665"/>
    <s v="Stores"/>
  </r>
  <r>
    <n v="3903"/>
    <s v="Emig"/>
    <s v="Lynda"/>
    <x v="3866"/>
    <x v="0"/>
    <x v="30"/>
    <x v="45"/>
    <x v="19"/>
    <x v="20"/>
    <x v="0"/>
    <x v="0"/>
    <n v="36.672321779999997"/>
    <x v="0"/>
    <x v="1"/>
    <x v="3872"/>
    <x v="1"/>
    <x v="0"/>
    <n v="15.1707435"/>
    <n v="0.63211431249999994"/>
    <s v="Stores"/>
  </r>
  <r>
    <n v="3904"/>
    <s v="McDonald"/>
    <s v="Darryl"/>
    <x v="3867"/>
    <x v="1"/>
    <x v="54"/>
    <x v="45"/>
    <x v="19"/>
    <x v="24"/>
    <x v="0"/>
    <x v="0"/>
    <n v="34.153935500000003"/>
    <x v="0"/>
    <x v="1"/>
    <x v="3873"/>
    <x v="1"/>
    <x v="0"/>
    <n v="0"/>
    <n v="0"/>
    <s v="Stores"/>
  </r>
  <r>
    <n v="3905"/>
    <s v="Meza"/>
    <s v="Jefferson"/>
    <x v="3868"/>
    <x v="1"/>
    <x v="235"/>
    <x v="45"/>
    <x v="19"/>
    <x v="7"/>
    <x v="0"/>
    <x v="1"/>
    <n v="42.76294919"/>
    <x v="1"/>
    <x v="1"/>
    <x v="3874"/>
    <x v="1"/>
    <x v="2"/>
    <n v="55.63093576"/>
    <n v="2.3179556566666668"/>
    <s v="Stores"/>
  </r>
  <r>
    <n v="3906"/>
    <s v="Mosher"/>
    <s v="Sharon"/>
    <x v="3869"/>
    <x v="0"/>
    <x v="5"/>
    <x v="45"/>
    <x v="19"/>
    <x v="5"/>
    <x v="0"/>
    <x v="0"/>
    <n v="38.7760672"/>
    <x v="0"/>
    <x v="1"/>
    <x v="3875"/>
    <x v="1"/>
    <x v="2"/>
    <n v="60.447808709999997"/>
    <n v="2.5186586962499997"/>
    <s v="Stores"/>
  </r>
  <r>
    <n v="3907"/>
    <s v="Epp"/>
    <s v="Jose"/>
    <x v="3870"/>
    <x v="1"/>
    <x v="5"/>
    <x v="45"/>
    <x v="19"/>
    <x v="5"/>
    <x v="0"/>
    <x v="0"/>
    <n v="30.039466239999999"/>
    <x v="0"/>
    <x v="1"/>
    <x v="3876"/>
    <x v="1"/>
    <x v="0"/>
    <n v="0"/>
    <n v="0"/>
    <s v="Stores"/>
  </r>
  <r>
    <n v="3908"/>
    <s v="Glatt"/>
    <s v="Kevin"/>
    <x v="3871"/>
    <x v="1"/>
    <x v="109"/>
    <x v="45"/>
    <x v="19"/>
    <x v="24"/>
    <x v="0"/>
    <x v="0"/>
    <n v="36.574724689999996"/>
    <x v="0"/>
    <x v="1"/>
    <x v="3877"/>
    <x v="1"/>
    <x v="0"/>
    <n v="0"/>
    <n v="0"/>
    <s v="Stores"/>
  </r>
  <r>
    <n v="3909"/>
    <s v="Weakley"/>
    <s v="James"/>
    <x v="3872"/>
    <x v="1"/>
    <x v="0"/>
    <x v="46"/>
    <x v="20"/>
    <x v="0"/>
    <x v="0"/>
    <x v="0"/>
    <n v="31.240499509999999"/>
    <x v="0"/>
    <x v="1"/>
    <x v="3878"/>
    <x v="1"/>
    <x v="0"/>
    <n v="0"/>
    <n v="0"/>
    <s v="Stores"/>
  </r>
  <r>
    <n v="3910"/>
    <s v="King"/>
    <s v="Willie"/>
    <x v="3873"/>
    <x v="0"/>
    <x v="229"/>
    <x v="0"/>
    <x v="0"/>
    <x v="18"/>
    <x v="0"/>
    <x v="0"/>
    <n v="39.306787129999996"/>
    <x v="0"/>
    <x v="1"/>
    <x v="3879"/>
    <x v="1"/>
    <x v="2"/>
    <n v="73.728224370000007"/>
    <n v="3.07200934875"/>
    <s v="Stores"/>
  </r>
  <r>
    <n v="3911"/>
    <s v="Williams"/>
    <s v="Daniel"/>
    <x v="3874"/>
    <x v="1"/>
    <x v="99"/>
    <x v="45"/>
    <x v="19"/>
    <x v="1"/>
    <x v="0"/>
    <x v="0"/>
    <n v="35.15622596"/>
    <x v="0"/>
    <x v="1"/>
    <x v="3880"/>
    <x v="1"/>
    <x v="0"/>
    <n v="22.042682469999999"/>
    <n v="0.9184451029166667"/>
    <s v="Stores"/>
  </r>
  <r>
    <n v="3912"/>
    <s v="Becton"/>
    <s v="Grace"/>
    <x v="3875"/>
    <x v="0"/>
    <x v="5"/>
    <x v="45"/>
    <x v="19"/>
    <x v="5"/>
    <x v="0"/>
    <x v="1"/>
    <n v="40.115470029999997"/>
    <x v="1"/>
    <x v="0"/>
    <x v="3881"/>
    <x v="0"/>
    <x v="0"/>
    <n v="5.2910852420000003"/>
    <n v="0.22046188508333334"/>
    <s v="Stores"/>
  </r>
  <r>
    <n v="3913"/>
    <s v="Smith"/>
    <s v="Megan"/>
    <x v="3876"/>
    <x v="0"/>
    <x v="3"/>
    <x v="13"/>
    <x v="12"/>
    <x v="3"/>
    <x v="0"/>
    <x v="1"/>
    <n v="47.180569370000001"/>
    <x v="1"/>
    <x v="1"/>
    <x v="3882"/>
    <x v="1"/>
    <x v="1"/>
    <n v="98.857804540000004"/>
    <n v="4.1190751891666668"/>
    <s v="Stores"/>
  </r>
  <r>
    <n v="3914"/>
    <s v="Nichols"/>
    <s v="James"/>
    <x v="3877"/>
    <x v="1"/>
    <x v="194"/>
    <x v="45"/>
    <x v="19"/>
    <x v="13"/>
    <x v="0"/>
    <x v="0"/>
    <n v="33.978402189999997"/>
    <x v="0"/>
    <x v="0"/>
    <x v="3883"/>
    <x v="0"/>
    <x v="0"/>
    <n v="0.48108921700000001"/>
    <n v="2.0045384041666666E-2"/>
    <s v="Stores"/>
  </r>
  <r>
    <n v="3915"/>
    <s v="Anderson"/>
    <s v="Kendrick"/>
    <x v="3878"/>
    <x v="1"/>
    <x v="20"/>
    <x v="46"/>
    <x v="20"/>
    <x v="14"/>
    <x v="0"/>
    <x v="1"/>
    <n v="49.37061362"/>
    <x v="1"/>
    <x v="1"/>
    <x v="3884"/>
    <x v="1"/>
    <x v="2"/>
    <n v="48.708884619999999"/>
    <n v="2.0295368591666669"/>
    <s v="Stores"/>
  </r>
  <r>
    <n v="3916"/>
    <s v="Green"/>
    <s v="Roger"/>
    <x v="3879"/>
    <x v="1"/>
    <x v="27"/>
    <x v="45"/>
    <x v="19"/>
    <x v="19"/>
    <x v="0"/>
    <x v="2"/>
    <n v="55.1621813"/>
    <x v="2"/>
    <x v="0"/>
    <x v="3885"/>
    <x v="0"/>
    <x v="1"/>
    <n v="96.574180179999999"/>
    <n v="4.0239241741666669"/>
    <s v="Stores"/>
  </r>
  <r>
    <n v="3917"/>
    <s v="Jackson"/>
    <s v="Jacqueline"/>
    <x v="3880"/>
    <x v="0"/>
    <x v="90"/>
    <x v="45"/>
    <x v="19"/>
    <x v="11"/>
    <x v="0"/>
    <x v="3"/>
    <n v="16.577187460000001"/>
    <x v="3"/>
    <x v="1"/>
    <x v="3886"/>
    <x v="1"/>
    <x v="0"/>
    <n v="0"/>
    <n v="0"/>
    <s v="Stores"/>
  </r>
  <r>
    <n v="3918"/>
    <s v="Green"/>
    <s v="James"/>
    <x v="3881"/>
    <x v="1"/>
    <x v="5"/>
    <x v="45"/>
    <x v="19"/>
    <x v="5"/>
    <x v="0"/>
    <x v="3"/>
    <n v="19.954950889999999"/>
    <x v="3"/>
    <x v="0"/>
    <x v="3887"/>
    <x v="0"/>
    <x v="0"/>
    <n v="0"/>
    <n v="0"/>
    <s v="Stores"/>
  </r>
  <r>
    <n v="3919"/>
    <s v="Robinson"/>
    <s v="Rose"/>
    <x v="3882"/>
    <x v="0"/>
    <x v="22"/>
    <x v="45"/>
    <x v="19"/>
    <x v="16"/>
    <x v="0"/>
    <x v="0"/>
    <n v="38.110566519999999"/>
    <x v="0"/>
    <x v="1"/>
    <x v="3888"/>
    <x v="1"/>
    <x v="0"/>
    <n v="27.624484330000001"/>
    <n v="1.1510201804166666"/>
    <s v="Stores"/>
  </r>
  <r>
    <n v="3920"/>
    <s v="Milton"/>
    <s v="William"/>
    <x v="3883"/>
    <x v="1"/>
    <x v="22"/>
    <x v="45"/>
    <x v="19"/>
    <x v="16"/>
    <x v="0"/>
    <x v="1"/>
    <n v="49.367851360000003"/>
    <x v="1"/>
    <x v="1"/>
    <x v="3889"/>
    <x v="1"/>
    <x v="2"/>
    <n v="67.218587380000002"/>
    <n v="2.8007744741666669"/>
    <s v="Stores"/>
  </r>
  <r>
    <n v="3921"/>
    <s v="Jenkins"/>
    <s v="Kathryn"/>
    <x v="3884"/>
    <x v="0"/>
    <x v="108"/>
    <x v="45"/>
    <x v="19"/>
    <x v="1"/>
    <x v="0"/>
    <x v="1"/>
    <n v="42.533413439999997"/>
    <x v="1"/>
    <x v="1"/>
    <x v="3890"/>
    <x v="1"/>
    <x v="2"/>
    <n v="68.369404509999995"/>
    <n v="2.8487251879166666"/>
    <s v="Stores"/>
  </r>
  <r>
    <n v="3922"/>
    <s v="Primus"/>
    <s v="Gladys"/>
    <x v="3885"/>
    <x v="0"/>
    <x v="5"/>
    <x v="16"/>
    <x v="15"/>
    <x v="5"/>
    <x v="0"/>
    <x v="1"/>
    <n v="40.728918989999997"/>
    <x v="1"/>
    <x v="1"/>
    <x v="3891"/>
    <x v="1"/>
    <x v="2"/>
    <n v="58.079459610000001"/>
    <n v="2.4199774837499999"/>
    <s v="Stores"/>
  </r>
  <r>
    <n v="3923"/>
    <s v="Brower"/>
    <s v="Dana"/>
    <x v="3886"/>
    <x v="1"/>
    <x v="4"/>
    <x v="45"/>
    <x v="19"/>
    <x v="4"/>
    <x v="0"/>
    <x v="1"/>
    <n v="49.848693599999997"/>
    <x v="1"/>
    <x v="1"/>
    <x v="3892"/>
    <x v="1"/>
    <x v="1"/>
    <n v="109.70486030000001"/>
    <n v="4.5710358458333333"/>
    <s v="Stores"/>
  </r>
  <r>
    <n v="3924"/>
    <s v="Campbell"/>
    <s v="Kathy"/>
    <x v="3887"/>
    <x v="0"/>
    <x v="27"/>
    <x v="45"/>
    <x v="19"/>
    <x v="19"/>
    <x v="0"/>
    <x v="1"/>
    <n v="44.668599569999998"/>
    <x v="1"/>
    <x v="1"/>
    <x v="3893"/>
    <x v="1"/>
    <x v="1"/>
    <n v="105.382458"/>
    <n v="4.3909357499999997"/>
    <s v="Stores"/>
  </r>
  <r>
    <n v="3925"/>
    <s v="McGill"/>
    <s v="Dorothy"/>
    <x v="3888"/>
    <x v="0"/>
    <x v="5"/>
    <x v="45"/>
    <x v="19"/>
    <x v="5"/>
    <x v="0"/>
    <x v="1"/>
    <n v="44.066858199999999"/>
    <x v="1"/>
    <x v="1"/>
    <x v="3894"/>
    <x v="1"/>
    <x v="2"/>
    <n v="55.137259589999999"/>
    <n v="2.2973858162499998"/>
    <s v="Stores"/>
  </r>
  <r>
    <n v="3926"/>
    <s v="Scroggins"/>
    <s v="Lisa"/>
    <x v="3889"/>
    <x v="0"/>
    <x v="4"/>
    <x v="45"/>
    <x v="19"/>
    <x v="4"/>
    <x v="0"/>
    <x v="1"/>
    <n v="42.507254629999998"/>
    <x v="1"/>
    <x v="1"/>
    <x v="3895"/>
    <x v="1"/>
    <x v="2"/>
    <n v="66.788004150000006"/>
    <n v="2.7828335062500003"/>
    <s v="Stores"/>
  </r>
  <r>
    <n v="3927"/>
    <s v="McNish"/>
    <s v="William"/>
    <x v="3890"/>
    <x v="1"/>
    <x v="16"/>
    <x v="45"/>
    <x v="19"/>
    <x v="12"/>
    <x v="0"/>
    <x v="0"/>
    <n v="30.734116879999998"/>
    <x v="0"/>
    <x v="1"/>
    <x v="3896"/>
    <x v="1"/>
    <x v="0"/>
    <n v="0"/>
    <n v="0"/>
    <s v="Stores"/>
  </r>
  <r>
    <n v="3928"/>
    <s v="Southerland"/>
    <s v="Catherine"/>
    <x v="3891"/>
    <x v="0"/>
    <x v="5"/>
    <x v="45"/>
    <x v="19"/>
    <x v="5"/>
    <x v="0"/>
    <x v="4"/>
    <n v="27.848690120000001"/>
    <x v="4"/>
    <x v="0"/>
    <x v="3897"/>
    <x v="0"/>
    <x v="0"/>
    <n v="0"/>
    <n v="0"/>
    <s v="Stores"/>
  </r>
  <r>
    <n v="3929"/>
    <s v="Gregory"/>
    <s v="Alissa"/>
    <x v="3892"/>
    <x v="0"/>
    <x v="63"/>
    <x v="45"/>
    <x v="19"/>
    <x v="29"/>
    <x v="0"/>
    <x v="5"/>
    <n v="61.510908049999998"/>
    <x v="5"/>
    <x v="1"/>
    <x v="3898"/>
    <x v="1"/>
    <x v="3"/>
    <n v="168.47462329999999"/>
    <n v="7.0197759708333329"/>
    <s v="Stores"/>
  </r>
  <r>
    <n v="3930"/>
    <s v="Gustafson"/>
    <s v="Carey"/>
    <x v="3893"/>
    <x v="0"/>
    <x v="4"/>
    <x v="45"/>
    <x v="19"/>
    <x v="4"/>
    <x v="0"/>
    <x v="4"/>
    <n v="25.240531000000001"/>
    <x v="4"/>
    <x v="1"/>
    <x v="3899"/>
    <x v="1"/>
    <x v="0"/>
    <n v="0"/>
    <n v="0"/>
    <s v="Stores"/>
  </r>
  <r>
    <n v="3931"/>
    <s v="Plant"/>
    <s v="Stephen"/>
    <x v="3894"/>
    <x v="1"/>
    <x v="2"/>
    <x v="45"/>
    <x v="19"/>
    <x v="2"/>
    <x v="0"/>
    <x v="2"/>
    <n v="53.771111140000002"/>
    <x v="2"/>
    <x v="1"/>
    <x v="3900"/>
    <x v="1"/>
    <x v="4"/>
    <n v="121.9452003"/>
    <n v="5.0810500124999995"/>
    <s v="Stores"/>
  </r>
  <r>
    <n v="3932"/>
    <s v="Seymour"/>
    <s v="Tina"/>
    <x v="3895"/>
    <x v="0"/>
    <x v="3"/>
    <x v="45"/>
    <x v="19"/>
    <x v="3"/>
    <x v="0"/>
    <x v="2"/>
    <n v="52.657733290000003"/>
    <x v="2"/>
    <x v="1"/>
    <x v="3901"/>
    <x v="1"/>
    <x v="1"/>
    <n v="102.08658629999999"/>
    <n v="4.2536077624999997"/>
    <s v="Stores"/>
  </r>
  <r>
    <n v="3933"/>
    <s v="Brennen"/>
    <s v="China"/>
    <x v="3896"/>
    <x v="0"/>
    <x v="40"/>
    <x v="45"/>
    <x v="19"/>
    <x v="20"/>
    <x v="0"/>
    <x v="1"/>
    <n v="41.403582280000002"/>
    <x v="1"/>
    <x v="1"/>
    <x v="3902"/>
    <x v="1"/>
    <x v="2"/>
    <n v="77.167869120000006"/>
    <n v="3.2153278800000002"/>
    <s v="Stores"/>
  </r>
  <r>
    <n v="3934"/>
    <s v="Whitehead"/>
    <s v="Denise"/>
    <x v="3897"/>
    <x v="0"/>
    <x v="146"/>
    <x v="13"/>
    <x v="12"/>
    <x v="3"/>
    <x v="0"/>
    <x v="5"/>
    <n v="62.684242060000003"/>
    <x v="5"/>
    <x v="1"/>
    <x v="3903"/>
    <x v="1"/>
    <x v="3"/>
    <n v="198.3939914"/>
    <n v="8.2664163083333335"/>
    <s v="Stores"/>
  </r>
  <r>
    <n v="3935"/>
    <s v="Brown"/>
    <s v="Susan"/>
    <x v="3898"/>
    <x v="0"/>
    <x v="5"/>
    <x v="16"/>
    <x v="15"/>
    <x v="5"/>
    <x v="0"/>
    <x v="1"/>
    <n v="40.718590110000001"/>
    <x v="1"/>
    <x v="1"/>
    <x v="3904"/>
    <x v="1"/>
    <x v="2"/>
    <n v="55.538456099999998"/>
    <n v="2.3141023375000001"/>
    <s v="Stores"/>
  </r>
  <r>
    <n v="3936"/>
    <s v="Rojas"/>
    <s v="Angela"/>
    <x v="3899"/>
    <x v="0"/>
    <x v="4"/>
    <x v="45"/>
    <x v="19"/>
    <x v="4"/>
    <x v="0"/>
    <x v="1"/>
    <n v="41.937157669999998"/>
    <x v="1"/>
    <x v="1"/>
    <x v="3905"/>
    <x v="1"/>
    <x v="2"/>
    <n v="74.499889269999997"/>
    <n v="3.1041620529166667"/>
    <s v="Stores"/>
  </r>
  <r>
    <n v="3937"/>
    <s v="Cortez"/>
    <s v="Rose"/>
    <x v="3900"/>
    <x v="0"/>
    <x v="32"/>
    <x v="45"/>
    <x v="19"/>
    <x v="17"/>
    <x v="0"/>
    <x v="1"/>
    <n v="45.951320879999997"/>
    <x v="1"/>
    <x v="1"/>
    <x v="3906"/>
    <x v="1"/>
    <x v="1"/>
    <n v="102.6046075"/>
    <n v="4.2751919791666664"/>
    <s v="Stores"/>
  </r>
  <r>
    <n v="3938"/>
    <s v="Fry"/>
    <s v="James"/>
    <x v="3901"/>
    <x v="1"/>
    <x v="3"/>
    <x v="13"/>
    <x v="12"/>
    <x v="3"/>
    <x v="0"/>
    <x v="1"/>
    <n v="49.14709921"/>
    <x v="1"/>
    <x v="1"/>
    <x v="3907"/>
    <x v="1"/>
    <x v="1"/>
    <n v="107.9708512"/>
    <n v="4.4987854666666669"/>
    <s v="Stores"/>
  </r>
  <r>
    <n v="3939"/>
    <s v="Loyd"/>
    <s v="Barbara"/>
    <x v="3902"/>
    <x v="0"/>
    <x v="69"/>
    <x v="45"/>
    <x v="19"/>
    <x v="29"/>
    <x v="0"/>
    <x v="4"/>
    <n v="27.439316779999999"/>
    <x v="4"/>
    <x v="0"/>
    <x v="3908"/>
    <x v="0"/>
    <x v="0"/>
    <n v="0"/>
    <n v="0"/>
    <s v="Stores"/>
  </r>
  <r>
    <n v="3940"/>
    <s v="Mullen"/>
    <s v="Edward"/>
    <x v="3903"/>
    <x v="1"/>
    <x v="51"/>
    <x v="13"/>
    <x v="12"/>
    <x v="26"/>
    <x v="0"/>
    <x v="1"/>
    <n v="47.607206220000002"/>
    <x v="1"/>
    <x v="1"/>
    <x v="3909"/>
    <x v="1"/>
    <x v="2"/>
    <n v="48.32877817"/>
    <n v="2.0136990904166665"/>
    <s v="Stores"/>
  </r>
  <r>
    <n v="3941"/>
    <s v="Martin"/>
    <s v="Angela"/>
    <x v="3904"/>
    <x v="0"/>
    <x v="11"/>
    <x v="45"/>
    <x v="19"/>
    <x v="1"/>
    <x v="0"/>
    <x v="2"/>
    <n v="52.819873000000001"/>
    <x v="2"/>
    <x v="1"/>
    <x v="3910"/>
    <x v="1"/>
    <x v="4"/>
    <n v="125.9590625"/>
    <n v="5.2482942708333331"/>
    <s v="Stores"/>
  </r>
  <r>
    <n v="3942"/>
    <s v="Bishop"/>
    <s v="Laura"/>
    <x v="3905"/>
    <x v="0"/>
    <x v="22"/>
    <x v="16"/>
    <x v="15"/>
    <x v="16"/>
    <x v="0"/>
    <x v="5"/>
    <n v="62.545004339999998"/>
    <x v="5"/>
    <x v="1"/>
    <x v="3911"/>
    <x v="1"/>
    <x v="3"/>
    <n v="184.51406800000001"/>
    <n v="7.6880861666666664"/>
    <s v="Stores"/>
  </r>
  <r>
    <n v="3943"/>
    <s v="Baker"/>
    <s v="Lee"/>
    <x v="3906"/>
    <x v="1"/>
    <x v="5"/>
    <x v="45"/>
    <x v="19"/>
    <x v="5"/>
    <x v="0"/>
    <x v="1"/>
    <n v="42.912310859999998"/>
    <x v="1"/>
    <x v="1"/>
    <x v="3912"/>
    <x v="1"/>
    <x v="0"/>
    <n v="31.873878080000001"/>
    <n v="1.3280782533333333"/>
    <s v="Stores"/>
  </r>
  <r>
    <n v="3944"/>
    <s v="Merlino"/>
    <s v="Peter"/>
    <x v="3907"/>
    <x v="1"/>
    <x v="2"/>
    <x v="45"/>
    <x v="19"/>
    <x v="2"/>
    <x v="0"/>
    <x v="0"/>
    <n v="37.70650234"/>
    <x v="0"/>
    <x v="0"/>
    <x v="3913"/>
    <x v="0"/>
    <x v="2"/>
    <n v="54.054401349999999"/>
    <n v="2.2522667229166666"/>
    <s v="Stores"/>
  </r>
  <r>
    <n v="3945"/>
    <s v="Valdez"/>
    <s v="Carla"/>
    <x v="3908"/>
    <x v="0"/>
    <x v="5"/>
    <x v="45"/>
    <x v="19"/>
    <x v="5"/>
    <x v="0"/>
    <x v="1"/>
    <n v="48.514990050000002"/>
    <x v="1"/>
    <x v="1"/>
    <x v="3914"/>
    <x v="1"/>
    <x v="4"/>
    <n v="129.14444309999999"/>
    <n v="5.3810184624999993"/>
    <s v="Stores"/>
  </r>
  <r>
    <n v="3946"/>
    <s v="Conner"/>
    <s v="Robert"/>
    <x v="3909"/>
    <x v="1"/>
    <x v="242"/>
    <x v="45"/>
    <x v="19"/>
    <x v="10"/>
    <x v="0"/>
    <x v="2"/>
    <n v="51.41642332"/>
    <x v="2"/>
    <x v="1"/>
    <x v="3915"/>
    <x v="1"/>
    <x v="2"/>
    <n v="58.292075349999998"/>
    <n v="2.4288364729166667"/>
    <s v="Stores"/>
  </r>
  <r>
    <n v="3947"/>
    <s v="Smith"/>
    <s v="Jodi"/>
    <x v="3910"/>
    <x v="0"/>
    <x v="63"/>
    <x v="45"/>
    <x v="19"/>
    <x v="29"/>
    <x v="0"/>
    <x v="2"/>
    <n v="51.095354559999997"/>
    <x v="2"/>
    <x v="1"/>
    <x v="3916"/>
    <x v="1"/>
    <x v="1"/>
    <n v="103.6060138"/>
    <n v="4.3169172416666663"/>
    <s v="Stores"/>
  </r>
  <r>
    <n v="3948"/>
    <s v="Lawrence"/>
    <s v="Linda"/>
    <x v="3911"/>
    <x v="0"/>
    <x v="3"/>
    <x v="13"/>
    <x v="12"/>
    <x v="3"/>
    <x v="0"/>
    <x v="0"/>
    <n v="32.406957370000001"/>
    <x v="0"/>
    <x v="1"/>
    <x v="3917"/>
    <x v="1"/>
    <x v="0"/>
    <n v="30.804700359999998"/>
    <n v="1.2835291816666667"/>
    <s v="Stores"/>
  </r>
  <r>
    <n v="3949"/>
    <s v="Childers"/>
    <s v="Rene"/>
    <x v="3912"/>
    <x v="1"/>
    <x v="2"/>
    <x v="45"/>
    <x v="19"/>
    <x v="2"/>
    <x v="0"/>
    <x v="5"/>
    <n v="61.291020279999998"/>
    <x v="5"/>
    <x v="1"/>
    <x v="3918"/>
    <x v="1"/>
    <x v="4"/>
    <n v="141.38358009999999"/>
    <n v="5.8909825041666668"/>
    <s v="Stores"/>
  </r>
  <r>
    <n v="3950"/>
    <s v="Mullins"/>
    <s v="Vivian"/>
    <x v="3913"/>
    <x v="0"/>
    <x v="41"/>
    <x v="16"/>
    <x v="15"/>
    <x v="23"/>
    <x v="0"/>
    <x v="2"/>
    <n v="50.30346299"/>
    <x v="2"/>
    <x v="1"/>
    <x v="3919"/>
    <x v="1"/>
    <x v="1"/>
    <n v="90.469974640000004"/>
    <n v="3.7695822766666667"/>
    <s v="Stores"/>
  </r>
  <r>
    <n v="3951"/>
    <s v="Garza"/>
    <s v="Edna"/>
    <x v="3914"/>
    <x v="0"/>
    <x v="5"/>
    <x v="45"/>
    <x v="19"/>
    <x v="5"/>
    <x v="0"/>
    <x v="2"/>
    <n v="56.117149789999999"/>
    <x v="2"/>
    <x v="1"/>
    <x v="3920"/>
    <x v="1"/>
    <x v="4"/>
    <n v="131.50829880000001"/>
    <n v="5.4795124499999996"/>
    <s v="Stores"/>
  </r>
  <r>
    <n v="3952"/>
    <s v="Choy"/>
    <s v="Lynda"/>
    <x v="3915"/>
    <x v="0"/>
    <x v="3"/>
    <x v="13"/>
    <x v="12"/>
    <x v="3"/>
    <x v="0"/>
    <x v="2"/>
    <n v="50.150309239999999"/>
    <x v="2"/>
    <x v="1"/>
    <x v="3921"/>
    <x v="1"/>
    <x v="1"/>
    <n v="95.740009689999994"/>
    <n v="3.9891670704166664"/>
    <s v="Stores"/>
  </r>
  <r>
    <n v="3953"/>
    <s v="Moore"/>
    <s v="Leon"/>
    <x v="3916"/>
    <x v="1"/>
    <x v="22"/>
    <x v="45"/>
    <x v="19"/>
    <x v="16"/>
    <x v="0"/>
    <x v="4"/>
    <n v="27.766588219999999"/>
    <x v="4"/>
    <x v="0"/>
    <x v="3922"/>
    <x v="0"/>
    <x v="0"/>
    <n v="0"/>
    <n v="0"/>
    <s v="Stores"/>
  </r>
  <r>
    <n v="3954"/>
    <s v="Michael"/>
    <s v="Jared"/>
    <x v="3917"/>
    <x v="1"/>
    <x v="30"/>
    <x v="45"/>
    <x v="19"/>
    <x v="20"/>
    <x v="0"/>
    <x v="1"/>
    <n v="45.646847649999998"/>
    <x v="1"/>
    <x v="1"/>
    <x v="3923"/>
    <x v="1"/>
    <x v="2"/>
    <n v="79.843726119999999"/>
    <n v="3.3268219216666668"/>
    <s v="Stores"/>
  </r>
  <r>
    <n v="3955"/>
    <s v="Ibarra"/>
    <s v="Arturo"/>
    <x v="3918"/>
    <x v="1"/>
    <x v="202"/>
    <x v="7"/>
    <x v="6"/>
    <x v="38"/>
    <x v="0"/>
    <x v="1"/>
    <n v="44.26410388"/>
    <x v="1"/>
    <x v="1"/>
    <x v="3924"/>
    <x v="1"/>
    <x v="0"/>
    <n v="5.4164889829999998"/>
    <n v="0.22568704095833333"/>
    <s v="Stores"/>
  </r>
  <r>
    <n v="3956"/>
    <s v="Green"/>
    <s v="Heather"/>
    <x v="3919"/>
    <x v="0"/>
    <x v="36"/>
    <x v="0"/>
    <x v="0"/>
    <x v="22"/>
    <x v="0"/>
    <x v="1"/>
    <n v="44.56557754"/>
    <x v="1"/>
    <x v="1"/>
    <x v="3925"/>
    <x v="1"/>
    <x v="1"/>
    <n v="108.4363127"/>
    <n v="4.5181796958333331"/>
    <s v="Stores"/>
  </r>
  <r>
    <n v="3957"/>
    <s v="Baran"/>
    <s v="Lucille"/>
    <x v="3920"/>
    <x v="0"/>
    <x v="168"/>
    <x v="0"/>
    <x v="0"/>
    <x v="18"/>
    <x v="0"/>
    <x v="1"/>
    <n v="49.718490330000002"/>
    <x v="1"/>
    <x v="0"/>
    <x v="3926"/>
    <x v="0"/>
    <x v="2"/>
    <n v="76.091675620000004"/>
    <n v="3.1704864841666671"/>
    <s v="Stores"/>
  </r>
  <r>
    <n v="3958"/>
    <s v="Ayers"/>
    <s v="Ruby"/>
    <x v="3921"/>
    <x v="0"/>
    <x v="17"/>
    <x v="45"/>
    <x v="19"/>
    <x v="13"/>
    <x v="0"/>
    <x v="2"/>
    <n v="53.998572330000002"/>
    <x v="2"/>
    <x v="0"/>
    <x v="3927"/>
    <x v="0"/>
    <x v="4"/>
    <n v="134.21060829999999"/>
    <n v="5.5921086791666665"/>
    <s v="Stores"/>
  </r>
  <r>
    <n v="3959"/>
    <s v="Allred"/>
    <s v="William"/>
    <x v="3922"/>
    <x v="1"/>
    <x v="177"/>
    <x v="16"/>
    <x v="15"/>
    <x v="5"/>
    <x v="0"/>
    <x v="0"/>
    <n v="39.134573160000002"/>
    <x v="0"/>
    <x v="1"/>
    <x v="3928"/>
    <x v="1"/>
    <x v="2"/>
    <n v="40.747461770000001"/>
    <n v="1.6978109070833334"/>
    <s v="Stores"/>
  </r>
  <r>
    <n v="3960"/>
    <s v="Lawson"/>
    <s v="Mary"/>
    <x v="3923"/>
    <x v="0"/>
    <x v="0"/>
    <x v="45"/>
    <x v="19"/>
    <x v="0"/>
    <x v="0"/>
    <x v="0"/>
    <n v="38.71686716"/>
    <x v="0"/>
    <x v="0"/>
    <x v="3929"/>
    <x v="0"/>
    <x v="2"/>
    <n v="47.893542400000001"/>
    <n v="1.9955642666666666"/>
    <s v="Stores"/>
  </r>
  <r>
    <n v="3961"/>
    <s v="Rouse"/>
    <s v="Gilbert"/>
    <x v="3924"/>
    <x v="1"/>
    <x v="3"/>
    <x v="46"/>
    <x v="20"/>
    <x v="3"/>
    <x v="0"/>
    <x v="1"/>
    <n v="41.589065480000002"/>
    <x v="1"/>
    <x v="1"/>
    <x v="3930"/>
    <x v="1"/>
    <x v="0"/>
    <n v="11.241663109999999"/>
    <n v="0.46840262958333329"/>
    <s v="Stores"/>
  </r>
  <r>
    <n v="3962"/>
    <s v="Franklin"/>
    <s v="Gordon"/>
    <x v="3925"/>
    <x v="1"/>
    <x v="1"/>
    <x v="45"/>
    <x v="19"/>
    <x v="1"/>
    <x v="0"/>
    <x v="2"/>
    <n v="51.099695009999998"/>
    <x v="2"/>
    <x v="1"/>
    <x v="3931"/>
    <x v="1"/>
    <x v="2"/>
    <n v="76.096916030000003"/>
    <n v="3.1707048345833337"/>
    <s v="Stores"/>
  </r>
  <r>
    <n v="3963"/>
    <s v="Wells"/>
    <s v="Nathanael"/>
    <x v="3926"/>
    <x v="1"/>
    <x v="2"/>
    <x v="45"/>
    <x v="19"/>
    <x v="2"/>
    <x v="0"/>
    <x v="1"/>
    <n v="44.217100559999999"/>
    <x v="1"/>
    <x v="1"/>
    <x v="3932"/>
    <x v="1"/>
    <x v="2"/>
    <n v="69.075451130000005"/>
    <n v="2.8781437970833332"/>
    <s v="Stores"/>
  </r>
  <r>
    <n v="3964"/>
    <s v="Betts"/>
    <s v="Gail"/>
    <x v="3927"/>
    <x v="0"/>
    <x v="8"/>
    <x v="45"/>
    <x v="19"/>
    <x v="8"/>
    <x v="0"/>
    <x v="0"/>
    <n v="36.619782880000002"/>
    <x v="0"/>
    <x v="1"/>
    <x v="3933"/>
    <x v="1"/>
    <x v="2"/>
    <n v="45.526447599999997"/>
    <n v="1.8969353166666665"/>
    <s v="Stores"/>
  </r>
  <r>
    <n v="3965"/>
    <s v="Koontz"/>
    <s v="Stephen"/>
    <x v="3928"/>
    <x v="1"/>
    <x v="81"/>
    <x v="46"/>
    <x v="20"/>
    <x v="3"/>
    <x v="0"/>
    <x v="1"/>
    <n v="42.72430567"/>
    <x v="1"/>
    <x v="1"/>
    <x v="3934"/>
    <x v="1"/>
    <x v="1"/>
    <n v="92.380852369999999"/>
    <n v="3.8492021820833333"/>
    <s v="Stores"/>
  </r>
  <r>
    <n v="3966"/>
    <s v="Bishop"/>
    <s v="John"/>
    <x v="3929"/>
    <x v="1"/>
    <x v="155"/>
    <x v="45"/>
    <x v="19"/>
    <x v="1"/>
    <x v="0"/>
    <x v="1"/>
    <n v="46.493243960000001"/>
    <x v="1"/>
    <x v="1"/>
    <x v="3935"/>
    <x v="1"/>
    <x v="0"/>
    <n v="17.735547109999999"/>
    <n v="0.73898112958333328"/>
    <s v="Stores"/>
  </r>
  <r>
    <n v="3967"/>
    <s v="Hare"/>
    <s v="Ruby"/>
    <x v="3930"/>
    <x v="0"/>
    <x v="127"/>
    <x v="45"/>
    <x v="19"/>
    <x v="13"/>
    <x v="0"/>
    <x v="4"/>
    <n v="21.157879000000001"/>
    <x v="4"/>
    <x v="1"/>
    <x v="3936"/>
    <x v="1"/>
    <x v="0"/>
    <n v="0"/>
    <n v="0"/>
    <s v="Stores"/>
  </r>
  <r>
    <n v="3968"/>
    <s v="Gil"/>
    <s v="Alice"/>
    <x v="3931"/>
    <x v="0"/>
    <x v="80"/>
    <x v="45"/>
    <x v="19"/>
    <x v="7"/>
    <x v="0"/>
    <x v="4"/>
    <n v="26.694659250000001"/>
    <x v="4"/>
    <x v="1"/>
    <x v="3937"/>
    <x v="1"/>
    <x v="0"/>
    <n v="0"/>
    <n v="0"/>
    <s v="Stores"/>
  </r>
  <r>
    <n v="3969"/>
    <s v="Watson"/>
    <s v="Patrick"/>
    <x v="3932"/>
    <x v="1"/>
    <x v="34"/>
    <x v="13"/>
    <x v="12"/>
    <x v="21"/>
    <x v="0"/>
    <x v="1"/>
    <n v="48.259628190000001"/>
    <x v="1"/>
    <x v="1"/>
    <x v="3938"/>
    <x v="1"/>
    <x v="0"/>
    <n v="39.61947644"/>
    <n v="1.6508115183333332"/>
    <s v="Stores"/>
  </r>
  <r>
    <n v="3970"/>
    <s v="Lamb"/>
    <s v="Walter"/>
    <x v="3933"/>
    <x v="1"/>
    <x v="34"/>
    <x v="42"/>
    <x v="20"/>
    <x v="21"/>
    <x v="0"/>
    <x v="1"/>
    <n v="44.7288833"/>
    <x v="1"/>
    <x v="1"/>
    <x v="3939"/>
    <x v="1"/>
    <x v="2"/>
    <n v="43.936720379999997"/>
    <n v="1.8306966824999997"/>
    <s v="Stores"/>
  </r>
  <r>
    <n v="3971"/>
    <s v="Boyd"/>
    <s v="Myrtle"/>
    <x v="3934"/>
    <x v="0"/>
    <x v="16"/>
    <x v="0"/>
    <x v="0"/>
    <x v="12"/>
    <x v="0"/>
    <x v="0"/>
    <n v="37.007246670000001"/>
    <x v="0"/>
    <x v="1"/>
    <x v="3940"/>
    <x v="1"/>
    <x v="0"/>
    <n v="24.93378302"/>
    <n v="1.0389076258333334"/>
    <s v="Stores"/>
  </r>
  <r>
    <n v="3972"/>
    <s v="Davis"/>
    <s v="Mary"/>
    <x v="1912"/>
    <x v="0"/>
    <x v="63"/>
    <x v="45"/>
    <x v="19"/>
    <x v="29"/>
    <x v="0"/>
    <x v="4"/>
    <n v="28.72147094"/>
    <x v="4"/>
    <x v="1"/>
    <x v="3941"/>
    <x v="1"/>
    <x v="0"/>
    <n v="21.024303209999999"/>
    <n v="0.87601263374999994"/>
    <s v="Stores"/>
  </r>
  <r>
    <n v="3973"/>
    <s v="Clark"/>
    <s v="Danny"/>
    <x v="3935"/>
    <x v="1"/>
    <x v="3"/>
    <x v="45"/>
    <x v="19"/>
    <x v="3"/>
    <x v="0"/>
    <x v="2"/>
    <n v="54.384259649999997"/>
    <x v="2"/>
    <x v="1"/>
    <x v="3942"/>
    <x v="1"/>
    <x v="4"/>
    <n v="122.5479946"/>
    <n v="5.1061664416666668"/>
    <s v="Stores"/>
  </r>
  <r>
    <n v="3974"/>
    <s v="Clark"/>
    <s v="Grover"/>
    <x v="3936"/>
    <x v="1"/>
    <x v="0"/>
    <x v="45"/>
    <x v="19"/>
    <x v="0"/>
    <x v="0"/>
    <x v="1"/>
    <n v="46.495652479999997"/>
    <x v="1"/>
    <x v="1"/>
    <x v="3943"/>
    <x v="1"/>
    <x v="2"/>
    <n v="61.924622419999999"/>
    <n v="2.5801926008333331"/>
    <s v="Stores"/>
  </r>
  <r>
    <n v="3975"/>
    <s v="Toland"/>
    <s v="Antonio"/>
    <x v="3937"/>
    <x v="1"/>
    <x v="5"/>
    <x v="45"/>
    <x v="19"/>
    <x v="5"/>
    <x v="0"/>
    <x v="2"/>
    <n v="59.81432203"/>
    <x v="2"/>
    <x v="1"/>
    <x v="3944"/>
    <x v="1"/>
    <x v="4"/>
    <n v="148.2829318"/>
    <n v="6.178455491666667"/>
    <s v="Stores"/>
  </r>
  <r>
    <n v="3976"/>
    <s v="Pena"/>
    <s v="Randall"/>
    <x v="3938"/>
    <x v="1"/>
    <x v="3"/>
    <x v="45"/>
    <x v="19"/>
    <x v="3"/>
    <x v="0"/>
    <x v="1"/>
    <n v="40.416160329999997"/>
    <x v="1"/>
    <x v="1"/>
    <x v="3945"/>
    <x v="1"/>
    <x v="0"/>
    <n v="7.6248252860000001"/>
    <n v="0.31770105358333334"/>
    <s v="Stores"/>
  </r>
  <r>
    <n v="3977"/>
    <s v="Moss"/>
    <s v="Amanda"/>
    <x v="3939"/>
    <x v="0"/>
    <x v="5"/>
    <x v="16"/>
    <x v="15"/>
    <x v="5"/>
    <x v="0"/>
    <x v="1"/>
    <n v="48.585726999999999"/>
    <x v="1"/>
    <x v="1"/>
    <x v="3946"/>
    <x v="1"/>
    <x v="1"/>
    <n v="115.91548539999999"/>
    <n v="4.829811891666667"/>
    <s v="Stores"/>
  </r>
  <r>
    <n v="3978"/>
    <s v="Rivers"/>
    <s v="James"/>
    <x v="3940"/>
    <x v="1"/>
    <x v="61"/>
    <x v="7"/>
    <x v="6"/>
    <x v="28"/>
    <x v="0"/>
    <x v="1"/>
    <n v="48.17484769"/>
    <x v="1"/>
    <x v="1"/>
    <x v="3947"/>
    <x v="1"/>
    <x v="2"/>
    <n v="47.752538229999999"/>
    <n v="1.9896890929166666"/>
    <s v="Stores"/>
  </r>
  <r>
    <n v="3979"/>
    <s v="Hall"/>
    <s v="Carol"/>
    <x v="3941"/>
    <x v="0"/>
    <x v="13"/>
    <x v="45"/>
    <x v="19"/>
    <x v="10"/>
    <x v="0"/>
    <x v="4"/>
    <n v="28.708398599999999"/>
    <x v="4"/>
    <x v="1"/>
    <x v="3948"/>
    <x v="1"/>
    <x v="0"/>
    <n v="16.16429188"/>
    <n v="0.67351216166666672"/>
    <s v="Stores"/>
  </r>
  <r>
    <n v="3980"/>
    <s v="Harmon"/>
    <s v="Lillian"/>
    <x v="3942"/>
    <x v="0"/>
    <x v="30"/>
    <x v="45"/>
    <x v="19"/>
    <x v="20"/>
    <x v="0"/>
    <x v="1"/>
    <n v="40.268760899999997"/>
    <x v="1"/>
    <x v="1"/>
    <x v="3949"/>
    <x v="1"/>
    <x v="2"/>
    <n v="58.65276987"/>
    <n v="2.44386541125"/>
    <s v="Stores"/>
  </r>
  <r>
    <n v="3981"/>
    <s v="Malloy"/>
    <s v="Anita"/>
    <x v="3943"/>
    <x v="0"/>
    <x v="5"/>
    <x v="45"/>
    <x v="19"/>
    <x v="5"/>
    <x v="0"/>
    <x v="4"/>
    <n v="28.759157470000002"/>
    <x v="4"/>
    <x v="1"/>
    <x v="3950"/>
    <x v="1"/>
    <x v="0"/>
    <n v="0"/>
    <n v="0"/>
    <s v="Stores"/>
  </r>
  <r>
    <n v="3982"/>
    <s v="Hernandez"/>
    <s v="James"/>
    <x v="3944"/>
    <x v="1"/>
    <x v="4"/>
    <x v="45"/>
    <x v="19"/>
    <x v="4"/>
    <x v="0"/>
    <x v="1"/>
    <n v="42.173194279999997"/>
    <x v="1"/>
    <x v="1"/>
    <x v="3951"/>
    <x v="1"/>
    <x v="1"/>
    <n v="82.520437340000001"/>
    <n v="3.4383515558333331"/>
    <s v="Stores"/>
  </r>
  <r>
    <n v="3983"/>
    <s v="Jones"/>
    <s v="Glenn"/>
    <x v="3945"/>
    <x v="1"/>
    <x v="15"/>
    <x v="45"/>
    <x v="19"/>
    <x v="10"/>
    <x v="0"/>
    <x v="4"/>
    <n v="25.075059880000001"/>
    <x v="4"/>
    <x v="1"/>
    <x v="3952"/>
    <x v="1"/>
    <x v="0"/>
    <n v="0"/>
    <n v="0"/>
    <s v="Stores"/>
  </r>
  <r>
    <n v="3984"/>
    <s v="Hill"/>
    <s v="Tina"/>
    <x v="3946"/>
    <x v="0"/>
    <x v="4"/>
    <x v="45"/>
    <x v="19"/>
    <x v="4"/>
    <x v="0"/>
    <x v="0"/>
    <n v="30.975700150000002"/>
    <x v="0"/>
    <x v="1"/>
    <x v="3953"/>
    <x v="1"/>
    <x v="0"/>
    <n v="0"/>
    <n v="0"/>
    <s v="Stores"/>
  </r>
  <r>
    <n v="3985"/>
    <s v="Snyder"/>
    <s v="Rosemary"/>
    <x v="3947"/>
    <x v="0"/>
    <x v="20"/>
    <x v="46"/>
    <x v="20"/>
    <x v="14"/>
    <x v="0"/>
    <x v="5"/>
    <n v="61.392913620000002"/>
    <x v="5"/>
    <x v="1"/>
    <x v="3954"/>
    <x v="1"/>
    <x v="4"/>
    <n v="134.59442480000001"/>
    <n v="5.6081010333333339"/>
    <s v="Stores"/>
  </r>
  <r>
    <n v="3986"/>
    <s v="Robinson"/>
    <s v="Travis"/>
    <x v="3948"/>
    <x v="1"/>
    <x v="4"/>
    <x v="45"/>
    <x v="19"/>
    <x v="4"/>
    <x v="0"/>
    <x v="0"/>
    <n v="35.142389940000001"/>
    <x v="0"/>
    <x v="1"/>
    <x v="3955"/>
    <x v="1"/>
    <x v="0"/>
    <n v="0"/>
    <n v="0"/>
    <s v="Stores"/>
  </r>
  <r>
    <n v="3987"/>
    <s v="Williams"/>
    <s v="Lorena"/>
    <x v="3949"/>
    <x v="0"/>
    <x v="20"/>
    <x v="0"/>
    <x v="0"/>
    <x v="14"/>
    <x v="0"/>
    <x v="0"/>
    <n v="35.536572360000001"/>
    <x v="0"/>
    <x v="0"/>
    <x v="3956"/>
    <x v="0"/>
    <x v="0"/>
    <n v="0"/>
    <n v="0"/>
    <s v="Stores"/>
  </r>
  <r>
    <n v="3988"/>
    <s v="Genova"/>
    <s v="Janyce"/>
    <x v="3950"/>
    <x v="0"/>
    <x v="22"/>
    <x v="45"/>
    <x v="19"/>
    <x v="16"/>
    <x v="0"/>
    <x v="0"/>
    <n v="39.669545239999998"/>
    <x v="0"/>
    <x v="1"/>
    <x v="3957"/>
    <x v="1"/>
    <x v="2"/>
    <n v="44.17383572"/>
    <n v="1.8405764883333331"/>
    <s v="Stores"/>
  </r>
  <r>
    <n v="3989"/>
    <s v="Wiggins"/>
    <s v="Angelina"/>
    <x v="3951"/>
    <x v="0"/>
    <x v="5"/>
    <x v="45"/>
    <x v="19"/>
    <x v="5"/>
    <x v="0"/>
    <x v="4"/>
    <n v="28.209161590000001"/>
    <x v="4"/>
    <x v="1"/>
    <x v="3958"/>
    <x v="1"/>
    <x v="0"/>
    <n v="0"/>
    <n v="0"/>
    <s v="Stores"/>
  </r>
  <r>
    <n v="3990"/>
    <s v="Soto"/>
    <s v="Christian"/>
    <x v="3952"/>
    <x v="1"/>
    <x v="60"/>
    <x v="0"/>
    <x v="0"/>
    <x v="27"/>
    <x v="0"/>
    <x v="0"/>
    <n v="32.404206610000003"/>
    <x v="0"/>
    <x v="1"/>
    <x v="3959"/>
    <x v="1"/>
    <x v="0"/>
    <n v="24.873662960000001"/>
    <n v="1.0364026233333334"/>
    <s v="Stores"/>
  </r>
  <r>
    <n v="3991"/>
    <s v="Thompson"/>
    <s v="Evelyn"/>
    <x v="3953"/>
    <x v="0"/>
    <x v="4"/>
    <x v="45"/>
    <x v="19"/>
    <x v="4"/>
    <x v="0"/>
    <x v="1"/>
    <n v="46.562451490000001"/>
    <x v="1"/>
    <x v="1"/>
    <x v="3960"/>
    <x v="1"/>
    <x v="1"/>
    <n v="117.7144981"/>
    <n v="4.904770754166667"/>
    <s v="Stores"/>
  </r>
  <r>
    <n v="3992"/>
    <s v="Johnson"/>
    <s v="Ronny"/>
    <x v="3954"/>
    <x v="1"/>
    <x v="34"/>
    <x v="16"/>
    <x v="15"/>
    <x v="21"/>
    <x v="0"/>
    <x v="1"/>
    <n v="47.214781109999997"/>
    <x v="1"/>
    <x v="1"/>
    <x v="3961"/>
    <x v="1"/>
    <x v="1"/>
    <n v="82.030277830000003"/>
    <n v="3.4179282429166671"/>
    <s v="Stores"/>
  </r>
  <r>
    <n v="3993"/>
    <s v="Sampson"/>
    <s v="Michael"/>
    <x v="3955"/>
    <x v="1"/>
    <x v="36"/>
    <x v="0"/>
    <x v="0"/>
    <x v="22"/>
    <x v="0"/>
    <x v="0"/>
    <n v="37.714830919999997"/>
    <x v="0"/>
    <x v="1"/>
    <x v="3962"/>
    <x v="1"/>
    <x v="0"/>
    <n v="27.053584270000002"/>
    <n v="1.1272326779166666"/>
    <s v="Stores"/>
  </r>
  <r>
    <n v="3994"/>
    <s v="Roberts"/>
    <s v="Pamela"/>
    <x v="3956"/>
    <x v="0"/>
    <x v="167"/>
    <x v="5"/>
    <x v="0"/>
    <x v="37"/>
    <x v="0"/>
    <x v="2"/>
    <n v="54.07816321"/>
    <x v="2"/>
    <x v="1"/>
    <x v="3963"/>
    <x v="1"/>
    <x v="3"/>
    <n v="190.4319845"/>
    <n v="7.9346660208333333"/>
    <s v="Stores"/>
  </r>
  <r>
    <n v="3995"/>
    <s v="Lynch"/>
    <s v="Michelle"/>
    <x v="3957"/>
    <x v="0"/>
    <x v="207"/>
    <x v="0"/>
    <x v="0"/>
    <x v="18"/>
    <x v="0"/>
    <x v="1"/>
    <n v="41.850736920000003"/>
    <x v="1"/>
    <x v="1"/>
    <x v="3964"/>
    <x v="1"/>
    <x v="2"/>
    <n v="44.074988560000001"/>
    <n v="1.8364578566666667"/>
    <s v="Stores"/>
  </r>
  <r>
    <n v="3996"/>
    <s v="Lacombe"/>
    <s v="Eric"/>
    <x v="3958"/>
    <x v="1"/>
    <x v="3"/>
    <x v="46"/>
    <x v="20"/>
    <x v="3"/>
    <x v="0"/>
    <x v="2"/>
    <n v="51.020706009999998"/>
    <x v="2"/>
    <x v="1"/>
    <x v="3965"/>
    <x v="1"/>
    <x v="1"/>
    <n v="115.60929729999999"/>
    <n v="4.8170540541666664"/>
    <s v="Stores"/>
  </r>
  <r>
    <n v="3997"/>
    <s v="Norris"/>
    <s v="Roosevelt"/>
    <x v="3959"/>
    <x v="1"/>
    <x v="0"/>
    <x v="46"/>
    <x v="20"/>
    <x v="0"/>
    <x v="0"/>
    <x v="0"/>
    <n v="36.552763130000002"/>
    <x v="0"/>
    <x v="0"/>
    <x v="3966"/>
    <x v="0"/>
    <x v="0"/>
    <n v="36.843963029999998"/>
    <n v="1.5351651262499999"/>
    <s v="Stores"/>
  </r>
  <r>
    <n v="3998"/>
    <s v="Enriquez"/>
    <s v="Faye"/>
    <x v="3960"/>
    <x v="0"/>
    <x v="75"/>
    <x v="45"/>
    <x v="19"/>
    <x v="24"/>
    <x v="0"/>
    <x v="1"/>
    <n v="46.722833870000002"/>
    <x v="1"/>
    <x v="1"/>
    <x v="3967"/>
    <x v="1"/>
    <x v="1"/>
    <n v="87.60291891"/>
    <n v="3.6501216212500003"/>
    <s v="Stores"/>
  </r>
  <r>
    <n v="3999"/>
    <s v="Green"/>
    <s v="Carolyn"/>
    <x v="3961"/>
    <x v="0"/>
    <x v="5"/>
    <x v="16"/>
    <x v="15"/>
    <x v="5"/>
    <x v="0"/>
    <x v="0"/>
    <n v="32.260308649999999"/>
    <x v="0"/>
    <x v="1"/>
    <x v="3968"/>
    <x v="1"/>
    <x v="2"/>
    <n v="48.215850449999998"/>
    <n v="2.0089937687499999"/>
    <s v="Stores"/>
  </r>
  <r>
    <n v="4000"/>
    <s v="Snow"/>
    <s v="Scott"/>
    <x v="3962"/>
    <x v="1"/>
    <x v="22"/>
    <x v="45"/>
    <x v="19"/>
    <x v="16"/>
    <x v="0"/>
    <x v="1"/>
    <n v="46.157568120000001"/>
    <x v="1"/>
    <x v="1"/>
    <x v="3969"/>
    <x v="1"/>
    <x v="1"/>
    <n v="102.2177054"/>
    <n v="4.2590710583333333"/>
    <s v="Stores"/>
  </r>
  <r>
    <n v="4001"/>
    <s v="Robles"/>
    <s v="Angela"/>
    <x v="3963"/>
    <x v="0"/>
    <x v="15"/>
    <x v="45"/>
    <x v="19"/>
    <x v="10"/>
    <x v="0"/>
    <x v="2"/>
    <n v="51.89377339"/>
    <x v="2"/>
    <x v="1"/>
    <x v="3970"/>
    <x v="1"/>
    <x v="1"/>
    <n v="108.3098044"/>
    <n v="4.5129085166666671"/>
    <s v="Stores"/>
  </r>
  <r>
    <n v="4002"/>
    <s v="Thomas"/>
    <s v="Anthony"/>
    <x v="3964"/>
    <x v="1"/>
    <x v="73"/>
    <x v="45"/>
    <x v="19"/>
    <x v="1"/>
    <x v="0"/>
    <x v="0"/>
    <n v="32.627985150000001"/>
    <x v="0"/>
    <x v="1"/>
    <x v="3971"/>
    <x v="1"/>
    <x v="0"/>
    <n v="0"/>
    <n v="0"/>
    <s v="Stores"/>
  </r>
  <r>
    <n v="4003"/>
    <s v="Jimenez"/>
    <s v="Derrick"/>
    <x v="3965"/>
    <x v="1"/>
    <x v="5"/>
    <x v="0"/>
    <x v="0"/>
    <x v="5"/>
    <x v="0"/>
    <x v="0"/>
    <n v="36.932063820000003"/>
    <x v="0"/>
    <x v="1"/>
    <x v="3972"/>
    <x v="1"/>
    <x v="2"/>
    <n v="46.373611930000003"/>
    <n v="1.9322338304166669"/>
    <s v="Stores"/>
  </r>
  <r>
    <n v="4004"/>
    <s v="Johnson"/>
    <s v="Dorothy"/>
    <x v="3966"/>
    <x v="0"/>
    <x v="3"/>
    <x v="46"/>
    <x v="20"/>
    <x v="3"/>
    <x v="0"/>
    <x v="0"/>
    <n v="30.555135379999999"/>
    <x v="0"/>
    <x v="1"/>
    <x v="3973"/>
    <x v="1"/>
    <x v="0"/>
    <n v="17.450569099999999"/>
    <n v="0.7271070458333333"/>
    <s v="Stores"/>
  </r>
  <r>
    <n v="4005"/>
    <s v="Barber"/>
    <s v="Dianne"/>
    <x v="3967"/>
    <x v="0"/>
    <x v="3"/>
    <x v="46"/>
    <x v="20"/>
    <x v="3"/>
    <x v="0"/>
    <x v="1"/>
    <n v="40.540400179999999"/>
    <x v="1"/>
    <x v="0"/>
    <x v="3974"/>
    <x v="0"/>
    <x v="2"/>
    <n v="79.799682169999997"/>
    <n v="3.3249867570833334"/>
    <s v="Stores"/>
  </r>
  <r>
    <n v="4006"/>
    <s v="Howard"/>
    <s v="Sarah"/>
    <x v="3968"/>
    <x v="0"/>
    <x v="0"/>
    <x v="46"/>
    <x v="20"/>
    <x v="0"/>
    <x v="0"/>
    <x v="1"/>
    <n v="41.997324900000002"/>
    <x v="1"/>
    <x v="1"/>
    <x v="3975"/>
    <x v="1"/>
    <x v="2"/>
    <n v="43.555734030000004"/>
    <n v="1.8148222512500003"/>
    <s v="Stores"/>
  </r>
  <r>
    <n v="4007"/>
    <s v="Dodgen"/>
    <s v="Jeff"/>
    <x v="3969"/>
    <x v="1"/>
    <x v="89"/>
    <x v="45"/>
    <x v="19"/>
    <x v="11"/>
    <x v="0"/>
    <x v="0"/>
    <n v="39.526556429999999"/>
    <x v="0"/>
    <x v="1"/>
    <x v="3976"/>
    <x v="1"/>
    <x v="2"/>
    <n v="42.221109140000003"/>
    <n v="1.7592128808333334"/>
    <s v="Stores"/>
  </r>
  <r>
    <n v="4008"/>
    <s v="Bentley"/>
    <s v="Kenneth"/>
    <x v="3970"/>
    <x v="1"/>
    <x v="80"/>
    <x v="0"/>
    <x v="0"/>
    <x v="7"/>
    <x v="0"/>
    <x v="1"/>
    <n v="41.566995159999998"/>
    <x v="1"/>
    <x v="0"/>
    <x v="3977"/>
    <x v="0"/>
    <x v="1"/>
    <n v="98.665915560000002"/>
    <n v="4.1110798150000001"/>
    <s v="Stores"/>
  </r>
  <r>
    <n v="4009"/>
    <s v="McGeehan"/>
    <s v="Kevin"/>
    <x v="3971"/>
    <x v="1"/>
    <x v="99"/>
    <x v="45"/>
    <x v="19"/>
    <x v="1"/>
    <x v="0"/>
    <x v="1"/>
    <n v="47.361632530000001"/>
    <x v="1"/>
    <x v="1"/>
    <x v="3978"/>
    <x v="1"/>
    <x v="2"/>
    <n v="42.754464990000002"/>
    <n v="1.7814360412500001"/>
    <s v="Stores"/>
  </r>
  <r>
    <n v="4010"/>
    <s v="Shaw"/>
    <s v="Rolando"/>
    <x v="3972"/>
    <x v="1"/>
    <x v="63"/>
    <x v="45"/>
    <x v="19"/>
    <x v="29"/>
    <x v="0"/>
    <x v="1"/>
    <n v="47.926533630000002"/>
    <x v="1"/>
    <x v="1"/>
    <x v="3979"/>
    <x v="1"/>
    <x v="2"/>
    <n v="51.400728370000003"/>
    <n v="2.1416970154166668"/>
    <s v="Stores"/>
  </r>
  <r>
    <n v="4011"/>
    <s v="Buscher"/>
    <s v="Jennifer"/>
    <x v="3973"/>
    <x v="0"/>
    <x v="193"/>
    <x v="45"/>
    <x v="19"/>
    <x v="10"/>
    <x v="0"/>
    <x v="5"/>
    <n v="66.296654090000004"/>
    <x v="5"/>
    <x v="1"/>
    <x v="3980"/>
    <x v="1"/>
    <x v="3"/>
    <n v="197.32279510000001"/>
    <n v="8.221783129166667"/>
    <s v="Stores"/>
  </r>
  <r>
    <n v="4012"/>
    <s v="Salazar"/>
    <s v="Jonathan"/>
    <x v="3974"/>
    <x v="1"/>
    <x v="4"/>
    <x v="45"/>
    <x v="19"/>
    <x v="4"/>
    <x v="0"/>
    <x v="1"/>
    <n v="48.018900850000001"/>
    <x v="1"/>
    <x v="0"/>
    <x v="3981"/>
    <x v="0"/>
    <x v="2"/>
    <n v="61.746066390000003"/>
    <n v="2.5727527662500003"/>
    <s v="Stores"/>
  </r>
  <r>
    <n v="4013"/>
    <s v="Williams"/>
    <s v="Evan"/>
    <x v="3975"/>
    <x v="1"/>
    <x v="5"/>
    <x v="0"/>
    <x v="0"/>
    <x v="5"/>
    <x v="0"/>
    <x v="0"/>
    <n v="36.239165560000004"/>
    <x v="0"/>
    <x v="1"/>
    <x v="3982"/>
    <x v="1"/>
    <x v="0"/>
    <n v="32.417552229999998"/>
    <n v="1.3507313429166665"/>
    <s v="Stores"/>
  </r>
  <r>
    <n v="4014"/>
    <s v="Mullane"/>
    <s v="Helen"/>
    <x v="3976"/>
    <x v="0"/>
    <x v="12"/>
    <x v="45"/>
    <x v="19"/>
    <x v="9"/>
    <x v="0"/>
    <x v="4"/>
    <n v="28.854070879999998"/>
    <x v="4"/>
    <x v="1"/>
    <x v="3983"/>
    <x v="1"/>
    <x v="0"/>
    <n v="0"/>
    <n v="0"/>
    <s v="Stores"/>
  </r>
  <r>
    <n v="4015"/>
    <s v="Vaughan"/>
    <s v="William"/>
    <x v="3977"/>
    <x v="1"/>
    <x v="11"/>
    <x v="45"/>
    <x v="19"/>
    <x v="1"/>
    <x v="0"/>
    <x v="1"/>
    <n v="43.757232090000002"/>
    <x v="1"/>
    <x v="1"/>
    <x v="3984"/>
    <x v="1"/>
    <x v="0"/>
    <n v="19.239770159999999"/>
    <n v="0.80165708999999996"/>
    <s v="Stores"/>
  </r>
  <r>
    <n v="4016"/>
    <s v="Finlayson"/>
    <s v="Howard"/>
    <x v="3978"/>
    <x v="1"/>
    <x v="30"/>
    <x v="45"/>
    <x v="19"/>
    <x v="20"/>
    <x v="0"/>
    <x v="0"/>
    <n v="34.341386309999997"/>
    <x v="0"/>
    <x v="1"/>
    <x v="3985"/>
    <x v="1"/>
    <x v="0"/>
    <n v="9.6345259829999996"/>
    <n v="0.40143858262499998"/>
    <s v="Stores"/>
  </r>
  <r>
    <n v="4017"/>
    <s v="Gowen"/>
    <s v="John"/>
    <x v="3979"/>
    <x v="1"/>
    <x v="5"/>
    <x v="0"/>
    <x v="0"/>
    <x v="5"/>
    <x v="0"/>
    <x v="1"/>
    <n v="45.920397790000003"/>
    <x v="1"/>
    <x v="1"/>
    <x v="3986"/>
    <x v="1"/>
    <x v="1"/>
    <n v="96.497088180000006"/>
    <n v="4.0207120075000002"/>
    <s v="Stores"/>
  </r>
  <r>
    <n v="4018"/>
    <s v="Headley"/>
    <s v="Belle"/>
    <x v="3980"/>
    <x v="0"/>
    <x v="32"/>
    <x v="45"/>
    <x v="19"/>
    <x v="17"/>
    <x v="0"/>
    <x v="0"/>
    <n v="39.48935994"/>
    <x v="0"/>
    <x v="0"/>
    <x v="3987"/>
    <x v="0"/>
    <x v="0"/>
    <n v="0"/>
    <n v="0"/>
    <s v="Stores"/>
  </r>
  <r>
    <n v="4019"/>
    <s v="Canty"/>
    <s v="Donna"/>
    <x v="3981"/>
    <x v="0"/>
    <x v="16"/>
    <x v="0"/>
    <x v="0"/>
    <x v="12"/>
    <x v="0"/>
    <x v="2"/>
    <n v="53.906884560000002"/>
    <x v="2"/>
    <x v="1"/>
    <x v="3988"/>
    <x v="1"/>
    <x v="4"/>
    <n v="139.5031606"/>
    <n v="5.8126316916666667"/>
    <s v="Stores"/>
  </r>
  <r>
    <n v="4020"/>
    <s v="Pier"/>
    <s v="Guadalupe"/>
    <x v="3982"/>
    <x v="1"/>
    <x v="3"/>
    <x v="46"/>
    <x v="20"/>
    <x v="3"/>
    <x v="0"/>
    <x v="0"/>
    <n v="39.386533849999999"/>
    <x v="0"/>
    <x v="1"/>
    <x v="3989"/>
    <x v="1"/>
    <x v="2"/>
    <n v="53.857782919999998"/>
    <n v="2.2440742883333331"/>
    <s v="Stores"/>
  </r>
  <r>
    <n v="4021"/>
    <s v="Trudeau"/>
    <s v="Casey"/>
    <x v="3983"/>
    <x v="1"/>
    <x v="27"/>
    <x v="45"/>
    <x v="19"/>
    <x v="19"/>
    <x v="0"/>
    <x v="0"/>
    <n v="33.810603720000003"/>
    <x v="0"/>
    <x v="1"/>
    <x v="3990"/>
    <x v="1"/>
    <x v="0"/>
    <n v="10.31621522"/>
    <n v="0.42984230083333336"/>
    <s v="Stores"/>
  </r>
  <r>
    <n v="4022"/>
    <s v="Williams"/>
    <s v="Harold"/>
    <x v="3984"/>
    <x v="1"/>
    <x v="4"/>
    <x v="45"/>
    <x v="19"/>
    <x v="4"/>
    <x v="0"/>
    <x v="1"/>
    <n v="47.069486859999998"/>
    <x v="1"/>
    <x v="1"/>
    <x v="3991"/>
    <x v="1"/>
    <x v="0"/>
    <n v="20.523717049999998"/>
    <n v="0.85515487708333326"/>
    <s v="Stores"/>
  </r>
  <r>
    <n v="4023"/>
    <s v="Raynor"/>
    <s v="Manuel"/>
    <x v="3985"/>
    <x v="1"/>
    <x v="4"/>
    <x v="45"/>
    <x v="19"/>
    <x v="4"/>
    <x v="0"/>
    <x v="0"/>
    <n v="38.901319489999999"/>
    <x v="0"/>
    <x v="1"/>
    <x v="3992"/>
    <x v="1"/>
    <x v="2"/>
    <n v="70.971611609999997"/>
    <n v="2.95715048375"/>
    <s v="Stores"/>
  </r>
  <r>
    <n v="4024"/>
    <s v="Cotton"/>
    <s v="Richard"/>
    <x v="3986"/>
    <x v="1"/>
    <x v="2"/>
    <x v="45"/>
    <x v="19"/>
    <x v="2"/>
    <x v="0"/>
    <x v="0"/>
    <n v="35.69969949"/>
    <x v="0"/>
    <x v="1"/>
    <x v="3993"/>
    <x v="1"/>
    <x v="0"/>
    <n v="0"/>
    <n v="0"/>
    <s v="Stores"/>
  </r>
  <r>
    <n v="4025"/>
    <s v="Kujawski"/>
    <s v="Cherie"/>
    <x v="3987"/>
    <x v="0"/>
    <x v="5"/>
    <x v="16"/>
    <x v="15"/>
    <x v="5"/>
    <x v="0"/>
    <x v="1"/>
    <n v="44.923885910000003"/>
    <x v="1"/>
    <x v="1"/>
    <x v="3994"/>
    <x v="1"/>
    <x v="1"/>
    <n v="85.295384369999994"/>
    <n v="3.5539743487499997"/>
    <s v="Stores"/>
  </r>
  <r>
    <n v="4026"/>
    <s v="Lopez"/>
    <s v="Vicki"/>
    <x v="3988"/>
    <x v="0"/>
    <x v="5"/>
    <x v="0"/>
    <x v="0"/>
    <x v="5"/>
    <x v="0"/>
    <x v="1"/>
    <n v="42.154243190000003"/>
    <x v="1"/>
    <x v="1"/>
    <x v="3995"/>
    <x v="1"/>
    <x v="0"/>
    <n v="29.047463879999999"/>
    <n v="1.2103109949999999"/>
    <s v="Stores"/>
  </r>
  <r>
    <n v="4027"/>
    <s v="Kuehn"/>
    <s v="Scott"/>
    <x v="3989"/>
    <x v="1"/>
    <x v="41"/>
    <x v="45"/>
    <x v="19"/>
    <x v="23"/>
    <x v="0"/>
    <x v="4"/>
    <n v="29.33392169"/>
    <x v="4"/>
    <x v="1"/>
    <x v="3996"/>
    <x v="1"/>
    <x v="0"/>
    <n v="0"/>
    <n v="0"/>
    <s v="Stores"/>
  </r>
  <r>
    <n v="4028"/>
    <s v="Rochon"/>
    <s v="Heather"/>
    <x v="3990"/>
    <x v="0"/>
    <x v="22"/>
    <x v="45"/>
    <x v="19"/>
    <x v="16"/>
    <x v="0"/>
    <x v="3"/>
    <n v="19.608167909999999"/>
    <x v="3"/>
    <x v="0"/>
    <x v="3997"/>
    <x v="0"/>
    <x v="0"/>
    <n v="0"/>
    <n v="0"/>
    <s v="Stores"/>
  </r>
  <r>
    <n v="4029"/>
    <s v="Johnson"/>
    <s v="Randolph"/>
    <x v="3991"/>
    <x v="1"/>
    <x v="5"/>
    <x v="0"/>
    <x v="0"/>
    <x v="5"/>
    <x v="0"/>
    <x v="2"/>
    <n v="50.412192609999998"/>
    <x v="2"/>
    <x v="1"/>
    <x v="3998"/>
    <x v="1"/>
    <x v="2"/>
    <n v="61.13675748"/>
    <n v="2.5473648949999999"/>
    <s v="Stores"/>
  </r>
  <r>
    <n v="4030"/>
    <s v="Masse"/>
    <s v="Shirley"/>
    <x v="3992"/>
    <x v="0"/>
    <x v="22"/>
    <x v="45"/>
    <x v="19"/>
    <x v="16"/>
    <x v="0"/>
    <x v="1"/>
    <n v="46.070750930000003"/>
    <x v="1"/>
    <x v="1"/>
    <x v="3999"/>
    <x v="1"/>
    <x v="1"/>
    <n v="97.124690560000005"/>
    <n v="4.0468621066666666"/>
    <s v="Stores"/>
  </r>
  <r>
    <n v="4031"/>
    <s v="Scott"/>
    <s v="Paul"/>
    <x v="3993"/>
    <x v="1"/>
    <x v="5"/>
    <x v="16"/>
    <x v="15"/>
    <x v="5"/>
    <x v="0"/>
    <x v="0"/>
    <n v="37.989664779999998"/>
    <x v="0"/>
    <x v="1"/>
    <x v="4000"/>
    <x v="1"/>
    <x v="0"/>
    <n v="0"/>
    <n v="0"/>
    <s v="Stores"/>
  </r>
  <r>
    <n v="4032"/>
    <s v="Rice"/>
    <s v="Christopher"/>
    <x v="3994"/>
    <x v="1"/>
    <x v="2"/>
    <x v="45"/>
    <x v="19"/>
    <x v="2"/>
    <x v="0"/>
    <x v="0"/>
    <n v="38.852705419999999"/>
    <x v="0"/>
    <x v="1"/>
    <x v="4001"/>
    <x v="1"/>
    <x v="0"/>
    <n v="23.8076775"/>
    <n v="0.99198656249999995"/>
    <s v="Stores"/>
  </r>
  <r>
    <n v="4033"/>
    <s v="Rhoads"/>
    <s v="Adam"/>
    <x v="3995"/>
    <x v="1"/>
    <x v="3"/>
    <x v="46"/>
    <x v="20"/>
    <x v="3"/>
    <x v="0"/>
    <x v="5"/>
    <n v="66.328286599999998"/>
    <x v="5"/>
    <x v="1"/>
    <x v="4002"/>
    <x v="1"/>
    <x v="4"/>
    <n v="146.92915060000001"/>
    <n v="6.1220479416666675"/>
    <s v="Stores"/>
  </r>
  <r>
    <n v="4034"/>
    <s v="Brooks"/>
    <s v="Rodolfo"/>
    <x v="3996"/>
    <x v="1"/>
    <x v="5"/>
    <x v="0"/>
    <x v="0"/>
    <x v="5"/>
    <x v="0"/>
    <x v="1"/>
    <n v="48.673068190000002"/>
    <x v="1"/>
    <x v="0"/>
    <x v="4003"/>
    <x v="0"/>
    <x v="2"/>
    <n v="71.748412220000006"/>
    <n v="2.9895171758333334"/>
    <s v="Stores"/>
  </r>
  <r>
    <n v="4035"/>
    <s v="Rooks"/>
    <s v="Alfred"/>
    <x v="3997"/>
    <x v="1"/>
    <x v="7"/>
    <x v="0"/>
    <x v="0"/>
    <x v="7"/>
    <x v="0"/>
    <x v="0"/>
    <n v="32.346409530000003"/>
    <x v="0"/>
    <x v="1"/>
    <x v="4004"/>
    <x v="1"/>
    <x v="0"/>
    <n v="1.3714634240000001"/>
    <n v="5.7144309333333344E-2"/>
    <s v="Stores"/>
  </r>
  <r>
    <n v="4036"/>
    <s v="Mead"/>
    <s v="Kenneth"/>
    <x v="3998"/>
    <x v="1"/>
    <x v="3"/>
    <x v="46"/>
    <x v="20"/>
    <x v="3"/>
    <x v="0"/>
    <x v="0"/>
    <n v="39.941331210000001"/>
    <x v="0"/>
    <x v="1"/>
    <x v="4005"/>
    <x v="1"/>
    <x v="0"/>
    <n v="30.854173100000001"/>
    <n v="1.2855905458333332"/>
    <s v="Stores"/>
  </r>
  <r>
    <n v="4037"/>
    <s v="Gauthier"/>
    <s v="Jeffrey"/>
    <x v="3999"/>
    <x v="1"/>
    <x v="5"/>
    <x v="0"/>
    <x v="0"/>
    <x v="5"/>
    <x v="0"/>
    <x v="1"/>
    <n v="40.735344939999997"/>
    <x v="1"/>
    <x v="0"/>
    <x v="4006"/>
    <x v="0"/>
    <x v="2"/>
    <n v="74.337989590000007"/>
    <n v="3.0974162329166668"/>
    <s v="Stores"/>
  </r>
  <r>
    <n v="4038"/>
    <s v="Chaffin"/>
    <s v="Warren"/>
    <x v="4000"/>
    <x v="1"/>
    <x v="136"/>
    <x v="46"/>
    <x v="20"/>
    <x v="3"/>
    <x v="0"/>
    <x v="4"/>
    <n v="29.40238561"/>
    <x v="4"/>
    <x v="1"/>
    <x v="4007"/>
    <x v="1"/>
    <x v="0"/>
    <n v="0"/>
    <n v="0"/>
    <s v="Stores"/>
  </r>
  <r>
    <n v="4039"/>
    <s v="Cobb"/>
    <s v="Susan"/>
    <x v="4001"/>
    <x v="0"/>
    <x v="5"/>
    <x v="16"/>
    <x v="15"/>
    <x v="5"/>
    <x v="0"/>
    <x v="0"/>
    <n v="30.656990260000001"/>
    <x v="0"/>
    <x v="1"/>
    <x v="4008"/>
    <x v="1"/>
    <x v="0"/>
    <n v="11.724572309999999"/>
    <n v="0.48852384624999995"/>
    <s v="Stores"/>
  </r>
  <r>
    <n v="4040"/>
    <s v="Toledo"/>
    <s v="Catherine"/>
    <x v="4002"/>
    <x v="0"/>
    <x v="5"/>
    <x v="0"/>
    <x v="0"/>
    <x v="5"/>
    <x v="0"/>
    <x v="5"/>
    <n v="70.136802430000003"/>
    <x v="5"/>
    <x v="1"/>
    <x v="4009"/>
    <x v="1"/>
    <x v="6"/>
    <n v="241.72644930000001"/>
    <n v="10.0719353875"/>
    <s v="Stores"/>
  </r>
  <r>
    <n v="4041"/>
    <s v="Gilmore"/>
    <s v="Larry"/>
    <x v="4003"/>
    <x v="1"/>
    <x v="18"/>
    <x v="45"/>
    <x v="19"/>
    <x v="1"/>
    <x v="0"/>
    <x v="1"/>
    <n v="41.805088939999997"/>
    <x v="1"/>
    <x v="1"/>
    <x v="4010"/>
    <x v="1"/>
    <x v="0"/>
    <n v="20.025559749999999"/>
    <n v="0.83439832291666671"/>
    <s v="Stores"/>
  </r>
  <r>
    <n v="4042"/>
    <s v="McGeehan"/>
    <s v="Jeremy"/>
    <x v="4004"/>
    <x v="1"/>
    <x v="41"/>
    <x v="16"/>
    <x v="15"/>
    <x v="23"/>
    <x v="0"/>
    <x v="1"/>
    <n v="41.007278409999998"/>
    <x v="1"/>
    <x v="1"/>
    <x v="4011"/>
    <x v="1"/>
    <x v="2"/>
    <n v="43.267433740000001"/>
    <n v="1.8028097391666669"/>
    <s v="Stores"/>
  </r>
  <r>
    <n v="4043"/>
    <s v="Raines"/>
    <s v="Russel"/>
    <x v="4005"/>
    <x v="1"/>
    <x v="13"/>
    <x v="45"/>
    <x v="19"/>
    <x v="10"/>
    <x v="0"/>
    <x v="4"/>
    <n v="25.58133334"/>
    <x v="4"/>
    <x v="1"/>
    <x v="4012"/>
    <x v="1"/>
    <x v="0"/>
    <n v="0"/>
    <n v="0"/>
    <s v="Stores"/>
  </r>
  <r>
    <n v="4044"/>
    <s v="Hannigan"/>
    <s v="David"/>
    <x v="4006"/>
    <x v="1"/>
    <x v="13"/>
    <x v="45"/>
    <x v="19"/>
    <x v="10"/>
    <x v="0"/>
    <x v="2"/>
    <n v="51.059473490000002"/>
    <x v="2"/>
    <x v="1"/>
    <x v="4013"/>
    <x v="1"/>
    <x v="2"/>
    <n v="57.636956820000002"/>
    <n v="2.4015398674999999"/>
    <s v="Stores"/>
  </r>
  <r>
    <n v="4045"/>
    <s v="Bozeman"/>
    <s v="John"/>
    <x v="4007"/>
    <x v="1"/>
    <x v="5"/>
    <x v="0"/>
    <x v="0"/>
    <x v="5"/>
    <x v="0"/>
    <x v="2"/>
    <n v="50.581604509999998"/>
    <x v="2"/>
    <x v="1"/>
    <x v="4014"/>
    <x v="1"/>
    <x v="2"/>
    <n v="72.893035609999998"/>
    <n v="3.0372098170833333"/>
    <s v="Stores"/>
  </r>
  <r>
    <n v="4046"/>
    <s v="Quick"/>
    <s v="Pamela"/>
    <x v="4008"/>
    <x v="0"/>
    <x v="96"/>
    <x v="0"/>
    <x v="0"/>
    <x v="31"/>
    <x v="0"/>
    <x v="4"/>
    <n v="27.439329520000001"/>
    <x v="4"/>
    <x v="1"/>
    <x v="4015"/>
    <x v="1"/>
    <x v="0"/>
    <n v="0"/>
    <n v="0"/>
    <s v="Stores"/>
  </r>
  <r>
    <n v="4047"/>
    <s v="Fulp"/>
    <s v="Scott"/>
    <x v="4009"/>
    <x v="1"/>
    <x v="63"/>
    <x v="45"/>
    <x v="19"/>
    <x v="29"/>
    <x v="0"/>
    <x v="1"/>
    <n v="48.474778270000002"/>
    <x v="1"/>
    <x v="1"/>
    <x v="4016"/>
    <x v="1"/>
    <x v="2"/>
    <n v="79.16685038"/>
    <n v="3.298618765833333"/>
    <s v="Stores"/>
  </r>
  <r>
    <n v="4048"/>
    <s v="Hodge"/>
    <s v="Marcus"/>
    <x v="4010"/>
    <x v="1"/>
    <x v="76"/>
    <x v="45"/>
    <x v="19"/>
    <x v="1"/>
    <x v="0"/>
    <x v="0"/>
    <n v="35.69717172"/>
    <x v="0"/>
    <x v="0"/>
    <x v="4017"/>
    <x v="0"/>
    <x v="2"/>
    <n v="48.453942079999997"/>
    <n v="2.0189142533333331"/>
    <s v="Stores"/>
  </r>
  <r>
    <n v="4049"/>
    <s v="Homan"/>
    <s v="Susan"/>
    <x v="4011"/>
    <x v="0"/>
    <x v="5"/>
    <x v="16"/>
    <x v="15"/>
    <x v="5"/>
    <x v="0"/>
    <x v="1"/>
    <n v="42.988217310000003"/>
    <x v="1"/>
    <x v="1"/>
    <x v="4018"/>
    <x v="1"/>
    <x v="0"/>
    <n v="16.78092247"/>
    <n v="0.69920510291666671"/>
    <s v="Stores"/>
  </r>
  <r>
    <n v="4050"/>
    <s v="West"/>
    <s v="Brian"/>
    <x v="4012"/>
    <x v="1"/>
    <x v="60"/>
    <x v="0"/>
    <x v="0"/>
    <x v="27"/>
    <x v="0"/>
    <x v="5"/>
    <n v="63.409387709999997"/>
    <x v="5"/>
    <x v="1"/>
    <x v="4019"/>
    <x v="1"/>
    <x v="3"/>
    <n v="166.59057730000001"/>
    <n v="6.9412740541666667"/>
    <s v="Stores"/>
  </r>
  <r>
    <n v="4051"/>
    <s v="Cole"/>
    <s v="Chad"/>
    <x v="4013"/>
    <x v="1"/>
    <x v="0"/>
    <x v="46"/>
    <x v="20"/>
    <x v="0"/>
    <x v="0"/>
    <x v="0"/>
    <n v="36.391341300000001"/>
    <x v="0"/>
    <x v="1"/>
    <x v="4020"/>
    <x v="1"/>
    <x v="0"/>
    <n v="21.871789939999999"/>
    <n v="0.91132458083333334"/>
    <s v="Stores"/>
  </r>
  <r>
    <n v="4052"/>
    <s v="Ohare"/>
    <s v="Frank"/>
    <x v="4014"/>
    <x v="1"/>
    <x v="126"/>
    <x v="45"/>
    <x v="19"/>
    <x v="10"/>
    <x v="0"/>
    <x v="1"/>
    <n v="48.783637949999999"/>
    <x v="1"/>
    <x v="1"/>
    <x v="4021"/>
    <x v="1"/>
    <x v="1"/>
    <n v="93.894491360000004"/>
    <n v="3.9122704733333333"/>
    <s v="Stores"/>
  </r>
  <r>
    <n v="4053"/>
    <s v="Wright"/>
    <s v="Justin"/>
    <x v="3568"/>
    <x v="1"/>
    <x v="80"/>
    <x v="45"/>
    <x v="19"/>
    <x v="7"/>
    <x v="0"/>
    <x v="4"/>
    <n v="27.789187330000001"/>
    <x v="4"/>
    <x v="1"/>
    <x v="4022"/>
    <x v="1"/>
    <x v="0"/>
    <n v="0"/>
    <n v="0"/>
    <s v="Stores"/>
  </r>
  <r>
    <n v="4054"/>
    <s v="Wetter"/>
    <s v="Lillian"/>
    <x v="4015"/>
    <x v="0"/>
    <x v="130"/>
    <x v="46"/>
    <x v="20"/>
    <x v="3"/>
    <x v="0"/>
    <x v="0"/>
    <n v="31.527971310000002"/>
    <x v="0"/>
    <x v="0"/>
    <x v="4023"/>
    <x v="0"/>
    <x v="2"/>
    <n v="46.492782320000003"/>
    <n v="1.9371992633333335"/>
    <s v="Stores"/>
  </r>
  <r>
    <n v="4055"/>
    <s v="Barton"/>
    <s v="Charles"/>
    <x v="4016"/>
    <x v="1"/>
    <x v="0"/>
    <x v="46"/>
    <x v="20"/>
    <x v="0"/>
    <x v="0"/>
    <x v="2"/>
    <n v="51.876405040000002"/>
    <x v="2"/>
    <x v="0"/>
    <x v="4024"/>
    <x v="0"/>
    <x v="1"/>
    <n v="84.836714659999998"/>
    <n v="3.5348631108333333"/>
    <s v="Stores"/>
  </r>
  <r>
    <n v="4056"/>
    <s v="Stark"/>
    <s v="Robert"/>
    <x v="4017"/>
    <x v="1"/>
    <x v="80"/>
    <x v="45"/>
    <x v="19"/>
    <x v="7"/>
    <x v="0"/>
    <x v="4"/>
    <n v="27.383064619999999"/>
    <x v="4"/>
    <x v="1"/>
    <x v="4025"/>
    <x v="1"/>
    <x v="0"/>
    <n v="0"/>
    <n v="0"/>
    <s v="Stores"/>
  </r>
  <r>
    <n v="4057"/>
    <s v="Moorman"/>
    <s v="Charlie"/>
    <x v="4018"/>
    <x v="0"/>
    <x v="16"/>
    <x v="16"/>
    <x v="15"/>
    <x v="12"/>
    <x v="0"/>
    <x v="0"/>
    <n v="38.0630053"/>
    <x v="0"/>
    <x v="1"/>
    <x v="4026"/>
    <x v="1"/>
    <x v="0"/>
    <n v="9.4060740000000003"/>
    <n v="0.39191975000000001"/>
    <s v="Stores"/>
  </r>
  <r>
    <n v="4058"/>
    <s v="Keith"/>
    <s v="Gerald"/>
    <x v="4019"/>
    <x v="1"/>
    <x v="25"/>
    <x v="45"/>
    <x v="19"/>
    <x v="3"/>
    <x v="0"/>
    <x v="2"/>
    <n v="55.686372759999998"/>
    <x v="2"/>
    <x v="1"/>
    <x v="4027"/>
    <x v="1"/>
    <x v="1"/>
    <n v="105.92539669999999"/>
    <n v="4.4135581958333336"/>
    <s v="Stores"/>
  </r>
  <r>
    <n v="4059"/>
    <s v="Miller"/>
    <s v="Deborah"/>
    <x v="4020"/>
    <x v="0"/>
    <x v="11"/>
    <x v="45"/>
    <x v="19"/>
    <x v="1"/>
    <x v="0"/>
    <x v="1"/>
    <n v="42.782072020000001"/>
    <x v="1"/>
    <x v="1"/>
    <x v="4028"/>
    <x v="5"/>
    <x v="1"/>
    <n v="96.052404319999994"/>
    <n v="4.0021835133333328"/>
    <s v="Stores"/>
  </r>
  <r>
    <n v="4060"/>
    <s v="Williams"/>
    <s v="Sandra"/>
    <x v="4021"/>
    <x v="0"/>
    <x v="138"/>
    <x v="45"/>
    <x v="19"/>
    <x v="20"/>
    <x v="0"/>
    <x v="0"/>
    <n v="38.405433719999998"/>
    <x v="0"/>
    <x v="0"/>
    <x v="4029"/>
    <x v="0"/>
    <x v="2"/>
    <n v="71.978981200000007"/>
    <n v="2.999124216666667"/>
    <s v="Stores"/>
  </r>
  <r>
    <n v="4061"/>
    <s v="McCall"/>
    <s v="Mark"/>
    <x v="4022"/>
    <x v="1"/>
    <x v="11"/>
    <x v="45"/>
    <x v="19"/>
    <x v="1"/>
    <x v="0"/>
    <x v="1"/>
    <n v="45.446717329999998"/>
    <x v="1"/>
    <x v="1"/>
    <x v="4030"/>
    <x v="1"/>
    <x v="2"/>
    <n v="75.826701639999996"/>
    <n v="3.1594459016666661"/>
    <s v="Stores"/>
  </r>
  <r>
    <n v="4062"/>
    <s v="Duda"/>
    <s v="Paul"/>
    <x v="4023"/>
    <x v="1"/>
    <x v="5"/>
    <x v="16"/>
    <x v="15"/>
    <x v="5"/>
    <x v="0"/>
    <x v="0"/>
    <n v="31.572672690000001"/>
    <x v="0"/>
    <x v="0"/>
    <x v="4031"/>
    <x v="0"/>
    <x v="0"/>
    <n v="14.10702727"/>
    <n v="0.58779280291666658"/>
    <s v="Stores"/>
  </r>
  <r>
    <n v="4063"/>
    <s v="Luna"/>
    <s v="Anna"/>
    <x v="4024"/>
    <x v="0"/>
    <x v="4"/>
    <x v="45"/>
    <x v="19"/>
    <x v="4"/>
    <x v="0"/>
    <x v="1"/>
    <n v="40.543386259999998"/>
    <x v="1"/>
    <x v="0"/>
    <x v="4032"/>
    <x v="0"/>
    <x v="0"/>
    <n v="32.712293940000002"/>
    <n v="1.3630122475000002"/>
    <s v="Stores"/>
  </r>
  <r>
    <n v="4064"/>
    <s v="Scott"/>
    <s v="Clyde"/>
    <x v="4025"/>
    <x v="1"/>
    <x v="123"/>
    <x v="45"/>
    <x v="19"/>
    <x v="10"/>
    <x v="0"/>
    <x v="0"/>
    <n v="37.27131997"/>
    <x v="0"/>
    <x v="1"/>
    <x v="4033"/>
    <x v="1"/>
    <x v="2"/>
    <n v="49.649780149999998"/>
    <n v="2.0687408395833331"/>
    <s v="Stores"/>
  </r>
  <r>
    <n v="4065"/>
    <s v="Salter"/>
    <s v="Linda"/>
    <x v="4026"/>
    <x v="0"/>
    <x v="32"/>
    <x v="45"/>
    <x v="19"/>
    <x v="17"/>
    <x v="0"/>
    <x v="1"/>
    <n v="46.735815469999999"/>
    <x v="1"/>
    <x v="1"/>
    <x v="4034"/>
    <x v="1"/>
    <x v="0"/>
    <n v="11.95722891"/>
    <n v="0.49821787125"/>
    <s v="Stores"/>
  </r>
  <r>
    <n v="4066"/>
    <s v="Mifflin"/>
    <s v="Frank"/>
    <x v="4027"/>
    <x v="1"/>
    <x v="4"/>
    <x v="45"/>
    <x v="19"/>
    <x v="4"/>
    <x v="0"/>
    <x v="0"/>
    <n v="30.553426600000002"/>
    <x v="0"/>
    <x v="1"/>
    <x v="4035"/>
    <x v="1"/>
    <x v="2"/>
    <n v="42.834535010000003"/>
    <n v="1.7847722920833335"/>
    <s v="Stores"/>
  </r>
  <r>
    <n v="4067"/>
    <s v="Crosby"/>
    <s v="David"/>
    <x v="4028"/>
    <x v="1"/>
    <x v="0"/>
    <x v="45"/>
    <x v="19"/>
    <x v="0"/>
    <x v="0"/>
    <x v="1"/>
    <n v="44.461044389999998"/>
    <x v="1"/>
    <x v="1"/>
    <x v="4036"/>
    <x v="1"/>
    <x v="2"/>
    <n v="46.314880410000001"/>
    <n v="1.92978668375"/>
    <s v="Stores"/>
  </r>
  <r>
    <n v="4068"/>
    <s v="Lipe"/>
    <s v="Donald"/>
    <x v="4029"/>
    <x v="1"/>
    <x v="60"/>
    <x v="0"/>
    <x v="0"/>
    <x v="27"/>
    <x v="0"/>
    <x v="2"/>
    <n v="59.629419759999998"/>
    <x v="2"/>
    <x v="1"/>
    <x v="4037"/>
    <x v="1"/>
    <x v="1"/>
    <n v="118.53769130000001"/>
    <n v="4.9390704708333333"/>
    <s v="Stores"/>
  </r>
  <r>
    <n v="4069"/>
    <s v="Hampton"/>
    <s v="Cathy"/>
    <x v="4030"/>
    <x v="0"/>
    <x v="4"/>
    <x v="45"/>
    <x v="19"/>
    <x v="4"/>
    <x v="0"/>
    <x v="2"/>
    <n v="50.185655050000001"/>
    <x v="2"/>
    <x v="1"/>
    <x v="4038"/>
    <x v="1"/>
    <x v="1"/>
    <n v="94.415774909999996"/>
    <n v="3.93399062125"/>
    <s v="Stores"/>
  </r>
  <r>
    <n v="4070"/>
    <s v="Johnson"/>
    <s v="Virginia"/>
    <x v="4031"/>
    <x v="0"/>
    <x v="153"/>
    <x v="45"/>
    <x v="19"/>
    <x v="10"/>
    <x v="0"/>
    <x v="1"/>
    <n v="43.819407669999997"/>
    <x v="1"/>
    <x v="1"/>
    <x v="4039"/>
    <x v="1"/>
    <x v="2"/>
    <n v="56.737418400000003"/>
    <n v="2.3640591"/>
    <s v="Stores"/>
  </r>
  <r>
    <n v="4071"/>
    <s v="Bright"/>
    <s v="Mildred"/>
    <x v="4032"/>
    <x v="0"/>
    <x v="58"/>
    <x v="0"/>
    <x v="0"/>
    <x v="18"/>
    <x v="0"/>
    <x v="1"/>
    <n v="45.53254037"/>
    <x v="1"/>
    <x v="1"/>
    <x v="4040"/>
    <x v="1"/>
    <x v="1"/>
    <n v="97.852881519999997"/>
    <n v="4.0772033966666665"/>
    <s v="Stores"/>
  </r>
  <r>
    <n v="4072"/>
    <s v="Logan"/>
    <s v="Wayne"/>
    <x v="4033"/>
    <x v="1"/>
    <x v="5"/>
    <x v="16"/>
    <x v="15"/>
    <x v="5"/>
    <x v="0"/>
    <x v="1"/>
    <n v="49.565121859999998"/>
    <x v="1"/>
    <x v="1"/>
    <x v="4041"/>
    <x v="1"/>
    <x v="1"/>
    <n v="99.245553049999998"/>
    <n v="4.1352313770833335"/>
    <s v="Stores"/>
  </r>
  <r>
    <n v="4073"/>
    <s v="Brunner"/>
    <s v="Joel"/>
    <x v="4034"/>
    <x v="1"/>
    <x v="26"/>
    <x v="45"/>
    <x v="19"/>
    <x v="1"/>
    <x v="0"/>
    <x v="1"/>
    <n v="43.236797959999997"/>
    <x v="1"/>
    <x v="0"/>
    <x v="4042"/>
    <x v="0"/>
    <x v="1"/>
    <n v="88.893309259999995"/>
    <n v="3.7038878858333333"/>
    <s v="Stores"/>
  </r>
  <r>
    <n v="4074"/>
    <s v="Cullen"/>
    <s v="Shayla"/>
    <x v="4035"/>
    <x v="0"/>
    <x v="7"/>
    <x v="45"/>
    <x v="19"/>
    <x v="7"/>
    <x v="0"/>
    <x v="0"/>
    <n v="37.698422520000001"/>
    <x v="0"/>
    <x v="1"/>
    <x v="4043"/>
    <x v="1"/>
    <x v="2"/>
    <n v="54.288297200000002"/>
    <n v="2.2620123833333334"/>
    <s v="Stores"/>
  </r>
  <r>
    <n v="4075"/>
    <s v="Allen"/>
    <s v="Virginia"/>
    <x v="4036"/>
    <x v="0"/>
    <x v="73"/>
    <x v="45"/>
    <x v="19"/>
    <x v="1"/>
    <x v="0"/>
    <x v="0"/>
    <n v="35.603880959999998"/>
    <x v="0"/>
    <x v="1"/>
    <x v="4044"/>
    <x v="1"/>
    <x v="0"/>
    <n v="27.6154023"/>
    <n v="1.1506417625000001"/>
    <s v="Stores"/>
  </r>
  <r>
    <n v="4076"/>
    <s v="Creighton"/>
    <s v="Johanna"/>
    <x v="4037"/>
    <x v="0"/>
    <x v="5"/>
    <x v="0"/>
    <x v="0"/>
    <x v="5"/>
    <x v="0"/>
    <x v="1"/>
    <n v="43.198037999999997"/>
    <x v="1"/>
    <x v="1"/>
    <x v="4045"/>
    <x v="1"/>
    <x v="1"/>
    <n v="86.888385810000003"/>
    <n v="3.6203494087500001"/>
    <s v="Stores"/>
  </r>
  <r>
    <n v="4077"/>
    <s v="Tapia"/>
    <s v="Billy"/>
    <x v="4038"/>
    <x v="1"/>
    <x v="0"/>
    <x v="46"/>
    <x v="20"/>
    <x v="0"/>
    <x v="0"/>
    <x v="1"/>
    <n v="43.633872250000003"/>
    <x v="1"/>
    <x v="1"/>
    <x v="4046"/>
    <x v="1"/>
    <x v="1"/>
    <n v="85.207346250000001"/>
    <n v="3.5503060937500002"/>
    <s v="Stores"/>
  </r>
  <r>
    <n v="4078"/>
    <s v="Ertl"/>
    <s v="Andrew"/>
    <x v="4039"/>
    <x v="1"/>
    <x v="198"/>
    <x v="0"/>
    <x v="0"/>
    <x v="22"/>
    <x v="0"/>
    <x v="0"/>
    <n v="33.30617969"/>
    <x v="0"/>
    <x v="0"/>
    <x v="4047"/>
    <x v="0"/>
    <x v="0"/>
    <n v="0"/>
    <n v="0"/>
    <s v="Stores"/>
  </r>
  <r>
    <n v="4079"/>
    <s v="Collins"/>
    <s v="Irene"/>
    <x v="4040"/>
    <x v="0"/>
    <x v="5"/>
    <x v="0"/>
    <x v="0"/>
    <x v="5"/>
    <x v="0"/>
    <x v="1"/>
    <n v="47.58064744"/>
    <x v="1"/>
    <x v="1"/>
    <x v="4048"/>
    <x v="1"/>
    <x v="1"/>
    <n v="115.8911299"/>
    <n v="4.8287970791666659"/>
    <s v="Stores"/>
  </r>
  <r>
    <n v="4080"/>
    <s v="Allen"/>
    <s v="Freddy"/>
    <x v="4041"/>
    <x v="1"/>
    <x v="34"/>
    <x v="16"/>
    <x v="15"/>
    <x v="21"/>
    <x v="0"/>
    <x v="0"/>
    <n v="37.214637580000002"/>
    <x v="0"/>
    <x v="0"/>
    <x v="4049"/>
    <x v="0"/>
    <x v="0"/>
    <n v="39.061854629999999"/>
    <n v="1.62757727625"/>
    <s v="Stores"/>
  </r>
  <r>
    <n v="4081"/>
    <s v="Freeman"/>
    <s v="Robert"/>
    <x v="4042"/>
    <x v="1"/>
    <x v="152"/>
    <x v="7"/>
    <x v="6"/>
    <x v="0"/>
    <x v="0"/>
    <x v="1"/>
    <n v="47.13927829"/>
    <x v="1"/>
    <x v="1"/>
    <x v="4050"/>
    <x v="1"/>
    <x v="1"/>
    <n v="111.0854155"/>
    <n v="4.6285589791666668"/>
    <s v="Stores"/>
  </r>
  <r>
    <n v="4082"/>
    <s v="Alvarez"/>
    <s v="Andera"/>
    <x v="4043"/>
    <x v="0"/>
    <x v="12"/>
    <x v="45"/>
    <x v="19"/>
    <x v="9"/>
    <x v="0"/>
    <x v="4"/>
    <n v="21.686636010000001"/>
    <x v="4"/>
    <x v="1"/>
    <x v="4051"/>
    <x v="1"/>
    <x v="0"/>
    <n v="0"/>
    <n v="0"/>
    <s v="Stores"/>
  </r>
  <r>
    <n v="4083"/>
    <s v="Looney"/>
    <s v="Courtney"/>
    <x v="4044"/>
    <x v="1"/>
    <x v="5"/>
    <x v="0"/>
    <x v="0"/>
    <x v="5"/>
    <x v="0"/>
    <x v="1"/>
    <n v="44.393353519999998"/>
    <x v="1"/>
    <x v="0"/>
    <x v="4052"/>
    <x v="0"/>
    <x v="0"/>
    <n v="25.598859650000001"/>
    <n v="1.0666191520833335"/>
    <s v="Stores"/>
  </r>
  <r>
    <n v="4084"/>
    <s v="Schwarz"/>
    <s v="Shelby"/>
    <x v="4045"/>
    <x v="1"/>
    <x v="14"/>
    <x v="45"/>
    <x v="19"/>
    <x v="11"/>
    <x v="0"/>
    <x v="0"/>
    <n v="39.515199799999998"/>
    <x v="0"/>
    <x v="1"/>
    <x v="4053"/>
    <x v="1"/>
    <x v="2"/>
    <n v="46.65643232"/>
    <n v="1.9440180133333331"/>
    <s v="Stores"/>
  </r>
  <r>
    <n v="4085"/>
    <s v="Barajas"/>
    <s v="Maria"/>
    <x v="4046"/>
    <x v="0"/>
    <x v="5"/>
    <x v="16"/>
    <x v="15"/>
    <x v="5"/>
    <x v="0"/>
    <x v="2"/>
    <n v="52.859229509999999"/>
    <x v="2"/>
    <x v="1"/>
    <x v="4054"/>
    <x v="1"/>
    <x v="4"/>
    <n v="123.43167510000001"/>
    <n v="5.1429864625000006"/>
    <s v="Stores"/>
  </r>
  <r>
    <n v="4086"/>
    <s v="Voegele"/>
    <s v="Gerald"/>
    <x v="4047"/>
    <x v="1"/>
    <x v="52"/>
    <x v="45"/>
    <x v="19"/>
    <x v="11"/>
    <x v="0"/>
    <x v="1"/>
    <n v="44.328531509999998"/>
    <x v="1"/>
    <x v="1"/>
    <x v="4055"/>
    <x v="1"/>
    <x v="2"/>
    <n v="51.772557159999998"/>
    <n v="2.1571898816666666"/>
    <s v="Stores"/>
  </r>
  <r>
    <n v="4087"/>
    <s v="Simmons"/>
    <s v="Norman"/>
    <x v="4048"/>
    <x v="1"/>
    <x v="11"/>
    <x v="45"/>
    <x v="19"/>
    <x v="1"/>
    <x v="0"/>
    <x v="1"/>
    <n v="49.319600629999996"/>
    <x v="1"/>
    <x v="0"/>
    <x v="4056"/>
    <x v="0"/>
    <x v="2"/>
    <n v="41.56683039"/>
    <n v="1.7319512662500001"/>
    <s v="Stores"/>
  </r>
  <r>
    <n v="4088"/>
    <s v="Brantley"/>
    <s v="Pat"/>
    <x v="4049"/>
    <x v="0"/>
    <x v="5"/>
    <x v="0"/>
    <x v="0"/>
    <x v="5"/>
    <x v="0"/>
    <x v="0"/>
    <n v="34.786955470000002"/>
    <x v="0"/>
    <x v="1"/>
    <x v="4057"/>
    <x v="1"/>
    <x v="0"/>
    <n v="16.526337659999999"/>
    <n v="0.68859740250000001"/>
    <s v="Stores"/>
  </r>
  <r>
    <n v="4089"/>
    <s v="Maddux"/>
    <s v="Donald"/>
    <x v="4050"/>
    <x v="1"/>
    <x v="4"/>
    <x v="45"/>
    <x v="19"/>
    <x v="4"/>
    <x v="0"/>
    <x v="1"/>
    <n v="46.499498729999999"/>
    <x v="1"/>
    <x v="1"/>
    <x v="4058"/>
    <x v="1"/>
    <x v="2"/>
    <n v="61.659146200000002"/>
    <n v="2.5691310916666668"/>
    <s v="Stores"/>
  </r>
  <r>
    <n v="4090"/>
    <s v="Turner"/>
    <s v="Rhonda"/>
    <x v="4051"/>
    <x v="0"/>
    <x v="3"/>
    <x v="46"/>
    <x v="20"/>
    <x v="3"/>
    <x v="0"/>
    <x v="2"/>
    <n v="53.394969060000001"/>
    <x v="2"/>
    <x v="1"/>
    <x v="4059"/>
    <x v="1"/>
    <x v="4"/>
    <n v="142.66791499999999"/>
    <n v="5.9444964583333331"/>
    <s v="Stores"/>
  </r>
  <r>
    <n v="4091"/>
    <s v="Thetford"/>
    <s v="Edna"/>
    <x v="4052"/>
    <x v="0"/>
    <x v="59"/>
    <x v="45"/>
    <x v="19"/>
    <x v="13"/>
    <x v="0"/>
    <x v="1"/>
    <n v="46.350474239999997"/>
    <x v="1"/>
    <x v="1"/>
    <x v="4060"/>
    <x v="1"/>
    <x v="1"/>
    <n v="86.665466719999998"/>
    <n v="3.6110611133333332"/>
    <s v="Stores"/>
  </r>
  <r>
    <n v="4092"/>
    <s v="Johnson"/>
    <s v="David"/>
    <x v="4053"/>
    <x v="1"/>
    <x v="6"/>
    <x v="45"/>
    <x v="19"/>
    <x v="6"/>
    <x v="0"/>
    <x v="1"/>
    <n v="46.472989900000002"/>
    <x v="1"/>
    <x v="1"/>
    <x v="4061"/>
    <x v="1"/>
    <x v="2"/>
    <n v="74.82329652"/>
    <n v="3.1176373550000003"/>
    <s v="Stores"/>
  </r>
  <r>
    <n v="4093"/>
    <s v="Lumpkin"/>
    <s v="Annette"/>
    <x v="4054"/>
    <x v="0"/>
    <x v="5"/>
    <x v="16"/>
    <x v="15"/>
    <x v="5"/>
    <x v="0"/>
    <x v="0"/>
    <n v="38.941885919999997"/>
    <x v="0"/>
    <x v="1"/>
    <x v="4062"/>
    <x v="1"/>
    <x v="2"/>
    <n v="71.018570940000004"/>
    <n v="2.9591071225000003"/>
    <s v="Stores"/>
  </r>
  <r>
    <n v="4094"/>
    <s v="Murdoch"/>
    <s v="Alan"/>
    <x v="4055"/>
    <x v="1"/>
    <x v="22"/>
    <x v="45"/>
    <x v="19"/>
    <x v="16"/>
    <x v="0"/>
    <x v="2"/>
    <n v="58.10540786"/>
    <x v="2"/>
    <x v="1"/>
    <x v="4063"/>
    <x v="1"/>
    <x v="4"/>
    <n v="121.2282139"/>
    <n v="5.0511755791666673"/>
    <s v="Stores"/>
  </r>
  <r>
    <n v="4095"/>
    <s v="Greene"/>
    <s v="Donald"/>
    <x v="4056"/>
    <x v="1"/>
    <x v="2"/>
    <x v="45"/>
    <x v="19"/>
    <x v="2"/>
    <x v="0"/>
    <x v="0"/>
    <n v="31.03508532"/>
    <x v="0"/>
    <x v="1"/>
    <x v="4064"/>
    <x v="1"/>
    <x v="2"/>
    <n v="42.657261009999999"/>
    <n v="1.7773858754166667"/>
    <s v="Stores"/>
  </r>
  <r>
    <n v="4096"/>
    <s v="Valentin"/>
    <s v="Brady"/>
    <x v="4057"/>
    <x v="1"/>
    <x v="75"/>
    <x v="45"/>
    <x v="19"/>
    <x v="24"/>
    <x v="0"/>
    <x v="1"/>
    <n v="42.866851490000002"/>
    <x v="1"/>
    <x v="1"/>
    <x v="4065"/>
    <x v="1"/>
    <x v="2"/>
    <n v="71.806006379999999"/>
    <n v="2.9919169325000001"/>
    <s v="Stores"/>
  </r>
  <r>
    <n v="4097"/>
    <s v="Briggs"/>
    <s v="Frank"/>
    <x v="4058"/>
    <x v="1"/>
    <x v="5"/>
    <x v="0"/>
    <x v="0"/>
    <x v="5"/>
    <x v="0"/>
    <x v="0"/>
    <n v="37.735532149999997"/>
    <x v="0"/>
    <x v="0"/>
    <x v="4066"/>
    <x v="0"/>
    <x v="0"/>
    <n v="0"/>
    <n v="0"/>
    <s v="Stores"/>
  </r>
  <r>
    <n v="4098"/>
    <s v="Shaw"/>
    <s v="Robert"/>
    <x v="4059"/>
    <x v="1"/>
    <x v="5"/>
    <x v="16"/>
    <x v="15"/>
    <x v="5"/>
    <x v="0"/>
    <x v="1"/>
    <n v="44.6384744"/>
    <x v="1"/>
    <x v="1"/>
    <x v="4067"/>
    <x v="1"/>
    <x v="2"/>
    <n v="68.215809140000005"/>
    <n v="2.8423253808333335"/>
    <s v="Stores"/>
  </r>
  <r>
    <n v="4099"/>
    <s v="Lee"/>
    <s v="Patricia"/>
    <x v="4060"/>
    <x v="0"/>
    <x v="15"/>
    <x v="45"/>
    <x v="19"/>
    <x v="10"/>
    <x v="0"/>
    <x v="0"/>
    <n v="36.486892949999998"/>
    <x v="0"/>
    <x v="0"/>
    <x v="4068"/>
    <x v="0"/>
    <x v="0"/>
    <n v="13.5017794"/>
    <n v="0.56257414166666664"/>
    <s v="Stores"/>
  </r>
  <r>
    <n v="4100"/>
    <s v="Johannes"/>
    <s v="Dawn"/>
    <x v="4061"/>
    <x v="0"/>
    <x v="14"/>
    <x v="45"/>
    <x v="19"/>
    <x v="11"/>
    <x v="0"/>
    <x v="0"/>
    <n v="36.167936169999997"/>
    <x v="0"/>
    <x v="1"/>
    <x v="4069"/>
    <x v="1"/>
    <x v="2"/>
    <n v="50.639665960000002"/>
    <n v="2.1099860816666665"/>
    <s v="Stores"/>
  </r>
  <r>
    <n v="4101"/>
    <s v="Sharpe"/>
    <s v="Leslie"/>
    <x v="4062"/>
    <x v="0"/>
    <x v="30"/>
    <x v="45"/>
    <x v="19"/>
    <x v="20"/>
    <x v="0"/>
    <x v="1"/>
    <n v="47.668040040000001"/>
    <x v="1"/>
    <x v="1"/>
    <x v="4070"/>
    <x v="1"/>
    <x v="2"/>
    <n v="79.713783530000001"/>
    <n v="3.3214076470833338"/>
    <s v="Stores"/>
  </r>
  <r>
    <n v="4102"/>
    <s v="Martinez"/>
    <s v="Darrell"/>
    <x v="4063"/>
    <x v="1"/>
    <x v="20"/>
    <x v="16"/>
    <x v="15"/>
    <x v="14"/>
    <x v="0"/>
    <x v="2"/>
    <n v="56.647371589999999"/>
    <x v="2"/>
    <x v="1"/>
    <x v="4071"/>
    <x v="1"/>
    <x v="2"/>
    <n v="78.945737519999994"/>
    <n v="3.2894057299999999"/>
    <s v="Stores"/>
  </r>
  <r>
    <n v="4103"/>
    <s v="Rowan"/>
    <s v="Sharon"/>
    <x v="4064"/>
    <x v="0"/>
    <x v="13"/>
    <x v="45"/>
    <x v="19"/>
    <x v="10"/>
    <x v="0"/>
    <x v="4"/>
    <n v="25.691291060000001"/>
    <x v="4"/>
    <x v="1"/>
    <x v="4072"/>
    <x v="1"/>
    <x v="0"/>
    <n v="0"/>
    <n v="0"/>
    <s v="Stores"/>
  </r>
  <r>
    <n v="4104"/>
    <s v="Terry"/>
    <s v="Joanne"/>
    <x v="4065"/>
    <x v="0"/>
    <x v="5"/>
    <x v="0"/>
    <x v="0"/>
    <x v="5"/>
    <x v="0"/>
    <x v="1"/>
    <n v="43.46304963"/>
    <x v="1"/>
    <x v="1"/>
    <x v="4073"/>
    <x v="1"/>
    <x v="1"/>
    <n v="108.36186739999999"/>
    <n v="4.5150778083333334"/>
    <s v="Stores"/>
  </r>
  <r>
    <n v="4105"/>
    <s v="Lewis"/>
    <s v="Patricia"/>
    <x v="4066"/>
    <x v="0"/>
    <x v="22"/>
    <x v="45"/>
    <x v="19"/>
    <x v="16"/>
    <x v="0"/>
    <x v="0"/>
    <n v="35.482551110000003"/>
    <x v="0"/>
    <x v="1"/>
    <x v="4074"/>
    <x v="1"/>
    <x v="0"/>
    <n v="25.77475866"/>
    <n v="1.0739482775"/>
    <s v="Stores"/>
  </r>
  <r>
    <n v="4106"/>
    <s v="Schultz"/>
    <s v="Lizzie"/>
    <x v="4067"/>
    <x v="0"/>
    <x v="4"/>
    <x v="45"/>
    <x v="19"/>
    <x v="4"/>
    <x v="0"/>
    <x v="1"/>
    <n v="49.014816340000003"/>
    <x v="1"/>
    <x v="1"/>
    <x v="4075"/>
    <x v="1"/>
    <x v="1"/>
    <n v="105.22639049999999"/>
    <n v="4.3844329374999997"/>
    <s v="Stores"/>
  </r>
  <r>
    <n v="4107"/>
    <s v="Laliberte"/>
    <s v="Cynthia"/>
    <x v="4068"/>
    <x v="0"/>
    <x v="20"/>
    <x v="0"/>
    <x v="0"/>
    <x v="14"/>
    <x v="0"/>
    <x v="0"/>
    <n v="31.970206019999999"/>
    <x v="0"/>
    <x v="1"/>
    <x v="4076"/>
    <x v="1"/>
    <x v="0"/>
    <n v="22.167971340000001"/>
    <n v="0.92366547249999997"/>
    <s v="Stores"/>
  </r>
  <r>
    <n v="4108"/>
    <s v="Moffit"/>
    <s v="Mark"/>
    <x v="4069"/>
    <x v="1"/>
    <x v="70"/>
    <x v="45"/>
    <x v="19"/>
    <x v="7"/>
    <x v="0"/>
    <x v="0"/>
    <n v="31.97953351"/>
    <x v="0"/>
    <x v="1"/>
    <x v="4077"/>
    <x v="1"/>
    <x v="0"/>
    <n v="10.37357752"/>
    <n v="0.43223239666666663"/>
    <s v="Stores"/>
  </r>
  <r>
    <n v="4109"/>
    <s v="Goodwill"/>
    <s v="Theresa"/>
    <x v="4070"/>
    <x v="0"/>
    <x v="43"/>
    <x v="45"/>
    <x v="19"/>
    <x v="13"/>
    <x v="0"/>
    <x v="1"/>
    <n v="45.972960370000003"/>
    <x v="1"/>
    <x v="1"/>
    <x v="4078"/>
    <x v="1"/>
    <x v="1"/>
    <n v="96.318426799999997"/>
    <n v="4.0132677833333332"/>
    <s v="Stores"/>
  </r>
  <r>
    <n v="4110"/>
    <s v="Mangano"/>
    <s v="Gerald"/>
    <x v="4071"/>
    <x v="1"/>
    <x v="22"/>
    <x v="45"/>
    <x v="19"/>
    <x v="16"/>
    <x v="0"/>
    <x v="1"/>
    <n v="43.822598970000001"/>
    <x v="1"/>
    <x v="1"/>
    <x v="4079"/>
    <x v="1"/>
    <x v="1"/>
    <n v="93.292132240000001"/>
    <n v="3.8871721766666667"/>
    <s v="Stores"/>
  </r>
  <r>
    <n v="4111"/>
    <s v="Perry"/>
    <s v="Joseph"/>
    <x v="4072"/>
    <x v="1"/>
    <x v="140"/>
    <x v="45"/>
    <x v="19"/>
    <x v="18"/>
    <x v="0"/>
    <x v="1"/>
    <n v="41.141038139999999"/>
    <x v="1"/>
    <x v="1"/>
    <x v="4080"/>
    <x v="1"/>
    <x v="2"/>
    <n v="62.924723059999998"/>
    <n v="2.6218634608333335"/>
    <s v="Stores"/>
  </r>
  <r>
    <n v="4112"/>
    <s v="Norton"/>
    <s v="Dale"/>
    <x v="4073"/>
    <x v="1"/>
    <x v="23"/>
    <x v="45"/>
    <x v="19"/>
    <x v="17"/>
    <x v="0"/>
    <x v="1"/>
    <n v="46.582143709999997"/>
    <x v="1"/>
    <x v="1"/>
    <x v="4081"/>
    <x v="1"/>
    <x v="0"/>
    <n v="29.382974650000001"/>
    <n v="1.2242906104166666"/>
    <s v="Stores"/>
  </r>
  <r>
    <n v="4113"/>
    <s v="Bissett"/>
    <s v="Paul"/>
    <x v="4074"/>
    <x v="1"/>
    <x v="5"/>
    <x v="0"/>
    <x v="0"/>
    <x v="5"/>
    <x v="0"/>
    <x v="0"/>
    <n v="39.88967083"/>
    <x v="0"/>
    <x v="1"/>
    <x v="4082"/>
    <x v="1"/>
    <x v="2"/>
    <n v="50.140069560000001"/>
    <n v="2.0891695649999997"/>
    <s v="Stores"/>
  </r>
  <r>
    <n v="4114"/>
    <s v="Smith"/>
    <s v="Filomena"/>
    <x v="4075"/>
    <x v="0"/>
    <x v="5"/>
    <x v="0"/>
    <x v="0"/>
    <x v="5"/>
    <x v="0"/>
    <x v="3"/>
    <n v="6.6349171389999997"/>
    <x v="3"/>
    <x v="1"/>
    <x v="4083"/>
    <x v="1"/>
    <x v="0"/>
    <n v="0"/>
    <n v="0"/>
    <s v="Stores"/>
  </r>
  <r>
    <n v="4115"/>
    <s v="Bruns"/>
    <s v="John"/>
    <x v="4076"/>
    <x v="1"/>
    <x v="111"/>
    <x v="45"/>
    <x v="19"/>
    <x v="32"/>
    <x v="0"/>
    <x v="1"/>
    <n v="44.292351269999997"/>
    <x v="1"/>
    <x v="1"/>
    <x v="4084"/>
    <x v="1"/>
    <x v="4"/>
    <n v="136.80391180000001"/>
    <n v="5.7001629916666667"/>
    <s v="Stores"/>
  </r>
  <r>
    <n v="4116"/>
    <s v="Langley"/>
    <s v="Barton"/>
    <x v="4077"/>
    <x v="1"/>
    <x v="2"/>
    <x v="45"/>
    <x v="19"/>
    <x v="2"/>
    <x v="0"/>
    <x v="5"/>
    <n v="63.890986079999998"/>
    <x v="5"/>
    <x v="1"/>
    <x v="4085"/>
    <x v="1"/>
    <x v="4"/>
    <n v="135.4087773"/>
    <n v="5.6420323874999996"/>
    <s v="Stores"/>
  </r>
  <r>
    <n v="4117"/>
    <s v="Reid"/>
    <s v="Karen"/>
    <x v="4078"/>
    <x v="0"/>
    <x v="8"/>
    <x v="45"/>
    <x v="19"/>
    <x v="8"/>
    <x v="0"/>
    <x v="0"/>
    <n v="31.74466078"/>
    <x v="0"/>
    <x v="1"/>
    <x v="4086"/>
    <x v="1"/>
    <x v="0"/>
    <n v="0"/>
    <n v="0"/>
    <s v="Stores"/>
  </r>
  <r>
    <n v="4118"/>
    <s v="Grace"/>
    <s v="David"/>
    <x v="4079"/>
    <x v="1"/>
    <x v="5"/>
    <x v="16"/>
    <x v="15"/>
    <x v="5"/>
    <x v="0"/>
    <x v="0"/>
    <n v="35.56456214"/>
    <x v="0"/>
    <x v="0"/>
    <x v="4087"/>
    <x v="0"/>
    <x v="2"/>
    <n v="61.145732150000001"/>
    <n v="2.5477388395833334"/>
    <s v="Stores"/>
  </r>
  <r>
    <n v="4119"/>
    <s v="Vasquez"/>
    <s v="Anita"/>
    <x v="4080"/>
    <x v="0"/>
    <x v="22"/>
    <x v="45"/>
    <x v="19"/>
    <x v="16"/>
    <x v="0"/>
    <x v="1"/>
    <n v="44.794837119999997"/>
    <x v="1"/>
    <x v="0"/>
    <x v="4088"/>
    <x v="0"/>
    <x v="2"/>
    <n v="69.63375834"/>
    <n v="2.9014065975000003"/>
    <s v="Stores"/>
  </r>
  <r>
    <n v="4120"/>
    <s v="Bell"/>
    <s v="William"/>
    <x v="4081"/>
    <x v="1"/>
    <x v="63"/>
    <x v="45"/>
    <x v="19"/>
    <x v="29"/>
    <x v="0"/>
    <x v="0"/>
    <n v="36.488467669999999"/>
    <x v="0"/>
    <x v="1"/>
    <x v="4089"/>
    <x v="1"/>
    <x v="2"/>
    <n v="53.399170890000001"/>
    <n v="2.2249654537499999"/>
    <s v="Stores"/>
  </r>
  <r>
    <n v="4121"/>
    <s v="Spence"/>
    <s v="Christopher"/>
    <x v="4082"/>
    <x v="1"/>
    <x v="14"/>
    <x v="45"/>
    <x v="19"/>
    <x v="11"/>
    <x v="0"/>
    <x v="1"/>
    <n v="43.718128540000002"/>
    <x v="1"/>
    <x v="1"/>
    <x v="4090"/>
    <x v="1"/>
    <x v="0"/>
    <n v="27.453478539999999"/>
    <n v="1.1438949391666666"/>
    <s v="Stores"/>
  </r>
  <r>
    <n v="4122"/>
    <s v="Stepney"/>
    <s v="Robert"/>
    <x v="4083"/>
    <x v="1"/>
    <x v="5"/>
    <x v="0"/>
    <x v="0"/>
    <x v="5"/>
    <x v="0"/>
    <x v="0"/>
    <n v="34.856680339999997"/>
    <x v="0"/>
    <x v="0"/>
    <x v="4091"/>
    <x v="0"/>
    <x v="0"/>
    <n v="0"/>
    <n v="0"/>
    <s v="Stores"/>
  </r>
  <r>
    <n v="4123"/>
    <s v="Rackers"/>
    <s v="Cameron"/>
    <x v="4084"/>
    <x v="1"/>
    <x v="169"/>
    <x v="45"/>
    <x v="19"/>
    <x v="20"/>
    <x v="0"/>
    <x v="1"/>
    <n v="42.198739519999997"/>
    <x v="1"/>
    <x v="1"/>
    <x v="4092"/>
    <x v="1"/>
    <x v="0"/>
    <n v="38.681558240000001"/>
    <n v="1.6117315933333336"/>
    <s v="Stores"/>
  </r>
  <r>
    <n v="4124"/>
    <s v="Johnson"/>
    <s v="Clarence"/>
    <x v="4085"/>
    <x v="1"/>
    <x v="11"/>
    <x v="45"/>
    <x v="19"/>
    <x v="1"/>
    <x v="0"/>
    <x v="0"/>
    <n v="36.871302579999998"/>
    <x v="0"/>
    <x v="1"/>
    <x v="4093"/>
    <x v="1"/>
    <x v="0"/>
    <n v="29.89689357"/>
    <n v="1.24570389875"/>
    <s v="Stores"/>
  </r>
  <r>
    <n v="4125"/>
    <s v="Vazquez"/>
    <s v="Leah"/>
    <x v="4086"/>
    <x v="0"/>
    <x v="3"/>
    <x v="45"/>
    <x v="19"/>
    <x v="3"/>
    <x v="0"/>
    <x v="0"/>
    <n v="36.762762940000002"/>
    <x v="0"/>
    <x v="1"/>
    <x v="4094"/>
    <x v="1"/>
    <x v="0"/>
    <n v="27.567807120000001"/>
    <n v="1.1486586300000001"/>
    <s v="Stores"/>
  </r>
  <r>
    <n v="4126"/>
    <s v="Koenig"/>
    <s v="Geneva"/>
    <x v="4087"/>
    <x v="0"/>
    <x v="106"/>
    <x v="45"/>
    <x v="19"/>
    <x v="13"/>
    <x v="0"/>
    <x v="1"/>
    <n v="46.945655029999998"/>
    <x v="1"/>
    <x v="1"/>
    <x v="4095"/>
    <x v="1"/>
    <x v="1"/>
    <n v="95.679080909999996"/>
    <n v="3.9866283712500001"/>
    <s v="Stores"/>
  </r>
  <r>
    <n v="4127"/>
    <s v="Thomas"/>
    <s v="Steven"/>
    <x v="4088"/>
    <x v="1"/>
    <x v="3"/>
    <x v="46"/>
    <x v="20"/>
    <x v="3"/>
    <x v="0"/>
    <x v="0"/>
    <n v="36.733260819999998"/>
    <x v="0"/>
    <x v="1"/>
    <x v="4096"/>
    <x v="1"/>
    <x v="2"/>
    <n v="76.880910200000002"/>
    <n v="3.2033712583333336"/>
    <s v="Stores"/>
  </r>
  <r>
    <n v="4128"/>
    <s v="Bing"/>
    <s v="Frank"/>
    <x v="4089"/>
    <x v="1"/>
    <x v="5"/>
    <x v="16"/>
    <x v="15"/>
    <x v="5"/>
    <x v="0"/>
    <x v="0"/>
    <n v="34.083933569999999"/>
    <x v="0"/>
    <x v="1"/>
    <x v="4097"/>
    <x v="1"/>
    <x v="0"/>
    <n v="26.902162919999999"/>
    <n v="1.1209234549999998"/>
    <s v="Stores"/>
  </r>
  <r>
    <n v="4129"/>
    <s v="Sizemore"/>
    <s v="Quinn"/>
    <x v="4090"/>
    <x v="0"/>
    <x v="32"/>
    <x v="45"/>
    <x v="19"/>
    <x v="17"/>
    <x v="0"/>
    <x v="2"/>
    <n v="55.60595154"/>
    <x v="2"/>
    <x v="1"/>
    <x v="4098"/>
    <x v="1"/>
    <x v="1"/>
    <n v="112.8815041"/>
    <n v="4.7033960041666667"/>
    <s v="Stores"/>
  </r>
  <r>
    <n v="4130"/>
    <s v="Gaunt"/>
    <s v="Diane"/>
    <x v="4091"/>
    <x v="0"/>
    <x v="22"/>
    <x v="45"/>
    <x v="19"/>
    <x v="16"/>
    <x v="0"/>
    <x v="4"/>
    <n v="28.79788418"/>
    <x v="4"/>
    <x v="0"/>
    <x v="4099"/>
    <x v="0"/>
    <x v="0"/>
    <n v="12.08141691"/>
    <n v="0.50339237124999991"/>
    <s v="Stores"/>
  </r>
  <r>
    <n v="4131"/>
    <s v="Hart"/>
    <s v="Ana"/>
    <x v="4092"/>
    <x v="0"/>
    <x v="3"/>
    <x v="45"/>
    <x v="19"/>
    <x v="3"/>
    <x v="0"/>
    <x v="0"/>
    <n v="31.539296669999999"/>
    <x v="0"/>
    <x v="0"/>
    <x v="4100"/>
    <x v="0"/>
    <x v="0"/>
    <n v="19.981971340000001"/>
    <n v="0.83258213916666679"/>
    <s v="Stores"/>
  </r>
  <r>
    <n v="4132"/>
    <s v="Armstrong"/>
    <s v="Kara"/>
    <x v="4093"/>
    <x v="0"/>
    <x v="4"/>
    <x v="45"/>
    <x v="19"/>
    <x v="4"/>
    <x v="0"/>
    <x v="4"/>
    <n v="23.878542280000001"/>
    <x v="4"/>
    <x v="1"/>
    <x v="4101"/>
    <x v="1"/>
    <x v="0"/>
    <n v="0"/>
    <n v="0"/>
    <s v="Stores"/>
  </r>
  <r>
    <n v="4133"/>
    <s v="Moore"/>
    <s v="Wallace"/>
    <x v="4094"/>
    <x v="1"/>
    <x v="7"/>
    <x v="45"/>
    <x v="19"/>
    <x v="7"/>
    <x v="0"/>
    <x v="1"/>
    <n v="44.784367949999996"/>
    <x v="1"/>
    <x v="0"/>
    <x v="4102"/>
    <x v="0"/>
    <x v="2"/>
    <n v="72.015870930000006"/>
    <n v="3.0006612887499999"/>
    <s v="Stores"/>
  </r>
  <r>
    <n v="4134"/>
    <s v="Morgan"/>
    <s v="Lois"/>
    <x v="4095"/>
    <x v="0"/>
    <x v="111"/>
    <x v="16"/>
    <x v="15"/>
    <x v="32"/>
    <x v="0"/>
    <x v="0"/>
    <n v="39.951566440000001"/>
    <x v="0"/>
    <x v="1"/>
    <x v="4103"/>
    <x v="1"/>
    <x v="0"/>
    <n v="31.07855464"/>
    <n v="1.2949397766666668"/>
    <s v="Stores"/>
  </r>
  <r>
    <n v="4135"/>
    <s v="Howze"/>
    <s v="Darin"/>
    <x v="4096"/>
    <x v="1"/>
    <x v="3"/>
    <x v="45"/>
    <x v="19"/>
    <x v="3"/>
    <x v="0"/>
    <x v="0"/>
    <n v="31.981483789999999"/>
    <x v="0"/>
    <x v="1"/>
    <x v="4104"/>
    <x v="1"/>
    <x v="0"/>
    <n v="0"/>
    <n v="0"/>
    <s v="Stores"/>
  </r>
  <r>
    <n v="4136"/>
    <s v="Derossett"/>
    <s v="Janice"/>
    <x v="4097"/>
    <x v="0"/>
    <x v="4"/>
    <x v="45"/>
    <x v="19"/>
    <x v="4"/>
    <x v="0"/>
    <x v="5"/>
    <n v="67.32980938"/>
    <x v="5"/>
    <x v="0"/>
    <x v="4105"/>
    <x v="0"/>
    <x v="5"/>
    <n v="226.19515490000001"/>
    <n v="9.4247981208333336"/>
    <s v="Stores"/>
  </r>
  <r>
    <n v="4137"/>
    <s v="Savard"/>
    <s v="Catherine"/>
    <x v="4098"/>
    <x v="0"/>
    <x v="5"/>
    <x v="0"/>
    <x v="0"/>
    <x v="5"/>
    <x v="0"/>
    <x v="0"/>
    <n v="36.179824850000003"/>
    <x v="0"/>
    <x v="1"/>
    <x v="4106"/>
    <x v="1"/>
    <x v="2"/>
    <n v="48.00602112"/>
    <n v="2.0002508799999998"/>
    <s v="Stores"/>
  </r>
  <r>
    <n v="4138"/>
    <s v="Marbury"/>
    <s v="Marie"/>
    <x v="4099"/>
    <x v="0"/>
    <x v="22"/>
    <x v="45"/>
    <x v="19"/>
    <x v="16"/>
    <x v="0"/>
    <x v="4"/>
    <n v="29.21396442"/>
    <x v="4"/>
    <x v="1"/>
    <x v="4107"/>
    <x v="1"/>
    <x v="0"/>
    <n v="31.78561084"/>
    <n v="1.3244004516666668"/>
    <s v="Stores"/>
  </r>
  <r>
    <n v="4139"/>
    <s v="McDade"/>
    <s v="Kim"/>
    <x v="4100"/>
    <x v="0"/>
    <x v="22"/>
    <x v="45"/>
    <x v="19"/>
    <x v="16"/>
    <x v="0"/>
    <x v="0"/>
    <n v="32.463489750000001"/>
    <x v="0"/>
    <x v="1"/>
    <x v="4108"/>
    <x v="1"/>
    <x v="0"/>
    <n v="32.367574580000003"/>
    <n v="1.3486489408333335"/>
    <s v="Stores"/>
  </r>
  <r>
    <n v="4140"/>
    <s v="Graham"/>
    <s v="John"/>
    <x v="4101"/>
    <x v="1"/>
    <x v="205"/>
    <x v="45"/>
    <x v="19"/>
    <x v="1"/>
    <x v="0"/>
    <x v="0"/>
    <n v="34.348534970000003"/>
    <x v="0"/>
    <x v="1"/>
    <x v="4109"/>
    <x v="1"/>
    <x v="2"/>
    <n v="45.538205419999997"/>
    <n v="1.8974252258333333"/>
    <s v="Stores"/>
  </r>
  <r>
    <n v="4141"/>
    <s v="Thurston"/>
    <s v="Sharon"/>
    <x v="4102"/>
    <x v="0"/>
    <x v="5"/>
    <x v="16"/>
    <x v="15"/>
    <x v="5"/>
    <x v="0"/>
    <x v="2"/>
    <n v="52.128765350000002"/>
    <x v="2"/>
    <x v="1"/>
    <x v="4110"/>
    <x v="1"/>
    <x v="4"/>
    <n v="121.5814896"/>
    <n v="5.0658953999999996"/>
    <s v="Stores"/>
  </r>
  <r>
    <n v="4142"/>
    <s v="Peck"/>
    <s v="Laura"/>
    <x v="4103"/>
    <x v="0"/>
    <x v="76"/>
    <x v="45"/>
    <x v="19"/>
    <x v="1"/>
    <x v="0"/>
    <x v="0"/>
    <n v="34.29895621"/>
    <x v="0"/>
    <x v="1"/>
    <x v="4111"/>
    <x v="1"/>
    <x v="2"/>
    <n v="52.804073699999996"/>
    <n v="2.2001697375"/>
    <s v="Stores"/>
  </r>
  <r>
    <n v="4143"/>
    <s v="Gettys"/>
    <s v="Deborah"/>
    <x v="4104"/>
    <x v="0"/>
    <x v="116"/>
    <x v="45"/>
    <x v="19"/>
    <x v="1"/>
    <x v="0"/>
    <x v="0"/>
    <n v="32.023369440000003"/>
    <x v="0"/>
    <x v="1"/>
    <x v="4112"/>
    <x v="1"/>
    <x v="2"/>
    <n v="45.854050729999997"/>
    <n v="1.9105854470833334"/>
    <s v="Stores"/>
  </r>
  <r>
    <n v="4144"/>
    <s v="Jones"/>
    <s v="Sue"/>
    <x v="4105"/>
    <x v="0"/>
    <x v="5"/>
    <x v="0"/>
    <x v="0"/>
    <x v="5"/>
    <x v="0"/>
    <x v="1"/>
    <n v="44.695395650000002"/>
    <x v="1"/>
    <x v="1"/>
    <x v="4113"/>
    <x v="1"/>
    <x v="2"/>
    <n v="43.853195120000002"/>
    <n v="1.8272164633333334"/>
    <s v="Stores"/>
  </r>
  <r>
    <n v="4145"/>
    <s v="Guajardo"/>
    <s v="Earl"/>
    <x v="4106"/>
    <x v="1"/>
    <x v="5"/>
    <x v="0"/>
    <x v="0"/>
    <x v="5"/>
    <x v="0"/>
    <x v="1"/>
    <n v="43.392480460000002"/>
    <x v="1"/>
    <x v="0"/>
    <x v="4114"/>
    <x v="0"/>
    <x v="2"/>
    <n v="52.013750350000002"/>
    <n v="2.1672395979166668"/>
    <s v="Stores"/>
  </r>
  <r>
    <n v="4146"/>
    <s v="Prokop"/>
    <s v="Robert"/>
    <x v="4107"/>
    <x v="1"/>
    <x v="30"/>
    <x v="45"/>
    <x v="19"/>
    <x v="20"/>
    <x v="0"/>
    <x v="0"/>
    <n v="34.604659210000001"/>
    <x v="0"/>
    <x v="1"/>
    <x v="4115"/>
    <x v="1"/>
    <x v="0"/>
    <n v="0"/>
    <n v="0"/>
    <s v="Stores"/>
  </r>
  <r>
    <n v="4147"/>
    <s v="Barron"/>
    <s v="Marilyn"/>
    <x v="4108"/>
    <x v="0"/>
    <x v="217"/>
    <x v="0"/>
    <x v="0"/>
    <x v="22"/>
    <x v="0"/>
    <x v="1"/>
    <n v="41.207744980000001"/>
    <x v="1"/>
    <x v="1"/>
    <x v="4116"/>
    <x v="5"/>
    <x v="0"/>
    <n v="37.469726199999997"/>
    <n v="1.5612385916666665"/>
    <s v="Stores"/>
  </r>
  <r>
    <n v="4148"/>
    <s v="Ahmed"/>
    <s v="Melody"/>
    <x v="4109"/>
    <x v="0"/>
    <x v="142"/>
    <x v="0"/>
    <x v="0"/>
    <x v="18"/>
    <x v="0"/>
    <x v="0"/>
    <n v="33.034025030000002"/>
    <x v="0"/>
    <x v="1"/>
    <x v="4117"/>
    <x v="1"/>
    <x v="2"/>
    <n v="45.081854290000003"/>
    <n v="1.878410595416667"/>
    <s v="Stores"/>
  </r>
  <r>
    <n v="4149"/>
    <s v="Watson"/>
    <s v="Jordan"/>
    <x v="4110"/>
    <x v="1"/>
    <x v="0"/>
    <x v="45"/>
    <x v="19"/>
    <x v="0"/>
    <x v="0"/>
    <x v="1"/>
    <n v="41.292111630000001"/>
    <x v="1"/>
    <x v="1"/>
    <x v="4118"/>
    <x v="1"/>
    <x v="0"/>
    <n v="14.637433140000001"/>
    <n v="0.60989304749999995"/>
    <s v="Stores"/>
  </r>
  <r>
    <n v="4150"/>
    <s v="Hodge"/>
    <s v="Donald"/>
    <x v="4111"/>
    <x v="1"/>
    <x v="3"/>
    <x v="45"/>
    <x v="19"/>
    <x v="3"/>
    <x v="0"/>
    <x v="0"/>
    <n v="37.99161771"/>
    <x v="0"/>
    <x v="1"/>
    <x v="4119"/>
    <x v="1"/>
    <x v="0"/>
    <n v="39.042596420000002"/>
    <n v="1.6267748508333335"/>
    <s v="Stores"/>
  </r>
  <r>
    <n v="4151"/>
    <s v="Martinez"/>
    <s v="Veronica"/>
    <x v="4112"/>
    <x v="0"/>
    <x v="170"/>
    <x v="45"/>
    <x v="19"/>
    <x v="25"/>
    <x v="0"/>
    <x v="1"/>
    <n v="45.10452875"/>
    <x v="1"/>
    <x v="1"/>
    <x v="4120"/>
    <x v="1"/>
    <x v="2"/>
    <n v="65.145302619999995"/>
    <n v="2.7143876091666663"/>
    <s v="Stores"/>
  </r>
  <r>
    <n v="4152"/>
    <s v="Kessler"/>
    <s v="Toby"/>
    <x v="4113"/>
    <x v="1"/>
    <x v="34"/>
    <x v="43"/>
    <x v="6"/>
    <x v="21"/>
    <x v="0"/>
    <x v="0"/>
    <n v="33.263517460000003"/>
    <x v="0"/>
    <x v="0"/>
    <x v="4121"/>
    <x v="0"/>
    <x v="0"/>
    <n v="21.542854370000001"/>
    <n v="0.89761893208333343"/>
    <s v="Stores"/>
  </r>
  <r>
    <n v="4153"/>
    <s v="Thompson"/>
    <s v="Juanita"/>
    <x v="4114"/>
    <x v="0"/>
    <x v="3"/>
    <x v="46"/>
    <x v="20"/>
    <x v="3"/>
    <x v="0"/>
    <x v="4"/>
    <n v="25.103688399999999"/>
    <x v="4"/>
    <x v="1"/>
    <x v="4122"/>
    <x v="1"/>
    <x v="0"/>
    <n v="0"/>
    <n v="0"/>
    <s v="Stores"/>
  </r>
  <r>
    <n v="4154"/>
    <s v="Buchanan"/>
    <s v="Eileen"/>
    <x v="4115"/>
    <x v="0"/>
    <x v="116"/>
    <x v="45"/>
    <x v="19"/>
    <x v="1"/>
    <x v="0"/>
    <x v="1"/>
    <n v="42.175229710000004"/>
    <x v="1"/>
    <x v="1"/>
    <x v="4123"/>
    <x v="1"/>
    <x v="2"/>
    <n v="64.509123939999995"/>
    <n v="2.6878801641666668"/>
    <s v="Stores"/>
  </r>
  <r>
    <n v="4155"/>
    <s v="Bixler"/>
    <s v="Teresa"/>
    <x v="4116"/>
    <x v="0"/>
    <x v="4"/>
    <x v="45"/>
    <x v="19"/>
    <x v="4"/>
    <x v="0"/>
    <x v="0"/>
    <n v="38.270235030000002"/>
    <x v="0"/>
    <x v="1"/>
    <x v="4124"/>
    <x v="1"/>
    <x v="0"/>
    <n v="32.960754690000002"/>
    <n v="1.3733647787500001"/>
    <s v="Stores"/>
  </r>
  <r>
    <n v="4156"/>
    <s v="Isaac"/>
    <s v="Carlton"/>
    <x v="4117"/>
    <x v="1"/>
    <x v="236"/>
    <x v="45"/>
    <x v="19"/>
    <x v="7"/>
    <x v="0"/>
    <x v="1"/>
    <n v="42.832138260000001"/>
    <x v="1"/>
    <x v="0"/>
    <x v="4125"/>
    <x v="0"/>
    <x v="1"/>
    <n v="86.751725250000007"/>
    <n v="3.6146552187499998"/>
    <s v="Stores"/>
  </r>
  <r>
    <n v="4157"/>
    <s v="Schwab"/>
    <s v="Rudy"/>
    <x v="4118"/>
    <x v="1"/>
    <x v="22"/>
    <x v="45"/>
    <x v="19"/>
    <x v="16"/>
    <x v="0"/>
    <x v="2"/>
    <n v="50.544009410000001"/>
    <x v="2"/>
    <x v="1"/>
    <x v="4126"/>
    <x v="1"/>
    <x v="1"/>
    <n v="92.084526569999994"/>
    <n v="3.8368552737499999"/>
    <s v="Stores"/>
  </r>
  <r>
    <n v="4158"/>
    <s v="Dolan"/>
    <s v="Kenneth"/>
    <x v="4119"/>
    <x v="1"/>
    <x v="130"/>
    <x v="45"/>
    <x v="19"/>
    <x v="3"/>
    <x v="0"/>
    <x v="1"/>
    <n v="49.258444820000001"/>
    <x v="1"/>
    <x v="1"/>
    <x v="4127"/>
    <x v="1"/>
    <x v="1"/>
    <n v="87.713635080000003"/>
    <n v="3.654734795"/>
    <s v="Stores"/>
  </r>
  <r>
    <n v="4159"/>
    <s v="Smith"/>
    <s v="Amanda"/>
    <x v="4120"/>
    <x v="0"/>
    <x v="22"/>
    <x v="45"/>
    <x v="19"/>
    <x v="16"/>
    <x v="0"/>
    <x v="2"/>
    <n v="53.739559079999999"/>
    <x v="2"/>
    <x v="1"/>
    <x v="4128"/>
    <x v="1"/>
    <x v="4"/>
    <n v="154.19250410000001"/>
    <n v="6.4246876708333343"/>
    <s v="Stores"/>
  </r>
  <r>
    <n v="4160"/>
    <s v="Rodriguez"/>
    <s v="Christy"/>
    <x v="4121"/>
    <x v="0"/>
    <x v="128"/>
    <x v="45"/>
    <x v="19"/>
    <x v="1"/>
    <x v="0"/>
    <x v="0"/>
    <n v="37.28613429"/>
    <x v="0"/>
    <x v="1"/>
    <x v="4129"/>
    <x v="1"/>
    <x v="2"/>
    <n v="54.681911200000002"/>
    <n v="2.2784129666666666"/>
    <s v="Stores"/>
  </r>
  <r>
    <n v="4161"/>
    <s v="Whitley"/>
    <s v="Martin"/>
    <x v="4122"/>
    <x v="1"/>
    <x v="0"/>
    <x v="7"/>
    <x v="6"/>
    <x v="0"/>
    <x v="0"/>
    <x v="1"/>
    <n v="44.500676519999999"/>
    <x v="1"/>
    <x v="1"/>
    <x v="4130"/>
    <x v="1"/>
    <x v="0"/>
    <n v="39.271559539999998"/>
    <n v="1.6363149808333333"/>
    <s v="Stores"/>
  </r>
  <r>
    <n v="4162"/>
    <s v="Sabol"/>
    <s v="Harold"/>
    <x v="4123"/>
    <x v="1"/>
    <x v="198"/>
    <x v="45"/>
    <x v="19"/>
    <x v="22"/>
    <x v="0"/>
    <x v="0"/>
    <n v="35.876572299999999"/>
    <x v="0"/>
    <x v="1"/>
    <x v="4131"/>
    <x v="1"/>
    <x v="0"/>
    <n v="0"/>
    <n v="0"/>
    <s v="Stores"/>
  </r>
  <r>
    <n v="4163"/>
    <s v="Mouzon"/>
    <s v="Charles"/>
    <x v="4124"/>
    <x v="1"/>
    <x v="22"/>
    <x v="45"/>
    <x v="19"/>
    <x v="16"/>
    <x v="0"/>
    <x v="4"/>
    <n v="26.591066569999999"/>
    <x v="4"/>
    <x v="1"/>
    <x v="4132"/>
    <x v="1"/>
    <x v="0"/>
    <n v="0"/>
    <n v="0"/>
    <s v="Stores"/>
  </r>
  <r>
    <n v="4164"/>
    <s v="Young"/>
    <s v="Clarence"/>
    <x v="4125"/>
    <x v="1"/>
    <x v="116"/>
    <x v="45"/>
    <x v="19"/>
    <x v="1"/>
    <x v="0"/>
    <x v="1"/>
    <n v="40.855717259999999"/>
    <x v="1"/>
    <x v="1"/>
    <x v="4133"/>
    <x v="1"/>
    <x v="0"/>
    <n v="3.739130608"/>
    <n v="0.15579710866666666"/>
    <s v="Stores"/>
  </r>
  <r>
    <n v="4165"/>
    <s v="Birdsall"/>
    <s v="Ronald"/>
    <x v="4126"/>
    <x v="1"/>
    <x v="116"/>
    <x v="0"/>
    <x v="0"/>
    <x v="1"/>
    <x v="0"/>
    <x v="1"/>
    <n v="47.821700679999999"/>
    <x v="1"/>
    <x v="1"/>
    <x v="4134"/>
    <x v="1"/>
    <x v="1"/>
    <n v="97.702239320000004"/>
    <n v="4.0709266383333329"/>
    <s v="Stores"/>
  </r>
  <r>
    <n v="4166"/>
    <s v="Earle"/>
    <s v="Christopher"/>
    <x v="4127"/>
    <x v="1"/>
    <x v="13"/>
    <x v="45"/>
    <x v="19"/>
    <x v="10"/>
    <x v="0"/>
    <x v="2"/>
    <n v="52.66023843"/>
    <x v="2"/>
    <x v="0"/>
    <x v="4135"/>
    <x v="0"/>
    <x v="1"/>
    <n v="94.958141370000007"/>
    <n v="3.95658922375"/>
    <s v="Stores"/>
  </r>
  <r>
    <n v="4167"/>
    <s v="Dunn"/>
    <s v="William"/>
    <x v="4128"/>
    <x v="1"/>
    <x v="5"/>
    <x v="0"/>
    <x v="0"/>
    <x v="5"/>
    <x v="0"/>
    <x v="0"/>
    <n v="35.377176650000003"/>
    <x v="0"/>
    <x v="1"/>
    <x v="4136"/>
    <x v="1"/>
    <x v="0"/>
    <n v="0.83571231000000001"/>
    <n v="3.4821346250000003E-2"/>
    <s v="Stores"/>
  </r>
  <r>
    <n v="4168"/>
    <s v="Rackley"/>
    <s v="John"/>
    <x v="4129"/>
    <x v="1"/>
    <x v="3"/>
    <x v="46"/>
    <x v="20"/>
    <x v="3"/>
    <x v="0"/>
    <x v="2"/>
    <n v="57.223285400000002"/>
    <x v="2"/>
    <x v="1"/>
    <x v="4137"/>
    <x v="1"/>
    <x v="3"/>
    <n v="166.8480576"/>
    <n v="6.9520024000000005"/>
    <s v="Stores"/>
  </r>
  <r>
    <n v="4169"/>
    <s v="Spinks"/>
    <s v="Justin"/>
    <x v="4130"/>
    <x v="1"/>
    <x v="67"/>
    <x v="0"/>
    <x v="0"/>
    <x v="30"/>
    <x v="0"/>
    <x v="0"/>
    <n v="30.945793380000001"/>
    <x v="0"/>
    <x v="1"/>
    <x v="4138"/>
    <x v="1"/>
    <x v="0"/>
    <n v="0"/>
    <n v="0"/>
    <s v="Stores"/>
  </r>
  <r>
    <n v="4170"/>
    <s v="Jenkins"/>
    <s v="Angela"/>
    <x v="4131"/>
    <x v="0"/>
    <x v="3"/>
    <x v="7"/>
    <x v="6"/>
    <x v="3"/>
    <x v="0"/>
    <x v="3"/>
    <n v="15.713446360000001"/>
    <x v="3"/>
    <x v="0"/>
    <x v="4139"/>
    <x v="0"/>
    <x v="0"/>
    <n v="0"/>
    <n v="0"/>
    <s v="Stores"/>
  </r>
  <r>
    <n v="4171"/>
    <s v="Brooker"/>
    <s v="Jamie"/>
    <x v="4132"/>
    <x v="1"/>
    <x v="4"/>
    <x v="45"/>
    <x v="19"/>
    <x v="4"/>
    <x v="0"/>
    <x v="3"/>
    <n v="17.434296509999999"/>
    <x v="3"/>
    <x v="0"/>
    <x v="4140"/>
    <x v="0"/>
    <x v="0"/>
    <n v="0"/>
    <n v="0"/>
    <s v="Stores"/>
  </r>
  <r>
    <n v="4172"/>
    <s v="Barrows"/>
    <s v="Maureen"/>
    <x v="4133"/>
    <x v="0"/>
    <x v="30"/>
    <x v="45"/>
    <x v="19"/>
    <x v="20"/>
    <x v="0"/>
    <x v="0"/>
    <n v="33.944272390000002"/>
    <x v="0"/>
    <x v="1"/>
    <x v="4141"/>
    <x v="1"/>
    <x v="0"/>
    <n v="24.59836482"/>
    <n v="1.0249318675000001"/>
    <s v="Stores"/>
  </r>
  <r>
    <n v="4173"/>
    <s v="Dagostino"/>
    <s v="Glen"/>
    <x v="4134"/>
    <x v="1"/>
    <x v="76"/>
    <x v="0"/>
    <x v="0"/>
    <x v="1"/>
    <x v="0"/>
    <x v="1"/>
    <n v="41.544452990000003"/>
    <x v="1"/>
    <x v="1"/>
    <x v="4142"/>
    <x v="1"/>
    <x v="1"/>
    <n v="87.93995142"/>
    <n v="3.6641646424999998"/>
    <s v="Stores"/>
  </r>
  <r>
    <n v="4174"/>
    <s v="Hawn"/>
    <s v="Lauren"/>
    <x v="4135"/>
    <x v="0"/>
    <x v="4"/>
    <x v="45"/>
    <x v="19"/>
    <x v="4"/>
    <x v="0"/>
    <x v="4"/>
    <n v="27.318739350000001"/>
    <x v="4"/>
    <x v="1"/>
    <x v="4143"/>
    <x v="1"/>
    <x v="0"/>
    <n v="14.697420899999999"/>
    <n v="0.6123925375"/>
    <s v="Stores"/>
  </r>
  <r>
    <n v="4175"/>
    <s v="Bautista"/>
    <s v="Earl"/>
    <x v="4136"/>
    <x v="1"/>
    <x v="4"/>
    <x v="45"/>
    <x v="19"/>
    <x v="4"/>
    <x v="0"/>
    <x v="0"/>
    <n v="37.723563259999999"/>
    <x v="0"/>
    <x v="0"/>
    <x v="4144"/>
    <x v="0"/>
    <x v="2"/>
    <n v="42.488316099999999"/>
    <n v="1.7703465041666664"/>
    <s v="Stores"/>
  </r>
  <r>
    <n v="4176"/>
    <s v="Gomez"/>
    <s v="Jason"/>
    <x v="4137"/>
    <x v="1"/>
    <x v="174"/>
    <x v="13"/>
    <x v="12"/>
    <x v="37"/>
    <x v="0"/>
    <x v="1"/>
    <n v="46.965850549999999"/>
    <x v="1"/>
    <x v="1"/>
    <x v="4145"/>
    <x v="1"/>
    <x v="2"/>
    <n v="68.652390449999999"/>
    <n v="2.8605162687499996"/>
    <s v="Stores"/>
  </r>
  <r>
    <n v="4177"/>
    <s v="Oliver"/>
    <s v="Doris"/>
    <x v="4138"/>
    <x v="0"/>
    <x v="30"/>
    <x v="45"/>
    <x v="19"/>
    <x v="20"/>
    <x v="0"/>
    <x v="5"/>
    <n v="68.874226100000001"/>
    <x v="5"/>
    <x v="1"/>
    <x v="4146"/>
    <x v="1"/>
    <x v="5"/>
    <n v="220.7950749"/>
    <n v="9.1997947875000001"/>
    <s v="Stores"/>
  </r>
  <r>
    <n v="4178"/>
    <s v="Webb"/>
    <s v="Alan"/>
    <x v="4139"/>
    <x v="1"/>
    <x v="2"/>
    <x v="45"/>
    <x v="19"/>
    <x v="2"/>
    <x v="0"/>
    <x v="0"/>
    <n v="33.215460710000002"/>
    <x v="0"/>
    <x v="1"/>
    <x v="4147"/>
    <x v="1"/>
    <x v="0"/>
    <n v="0"/>
    <n v="0"/>
    <s v="Stores"/>
  </r>
  <r>
    <n v="4179"/>
    <s v="Hake"/>
    <s v="Chi"/>
    <x v="4140"/>
    <x v="1"/>
    <x v="63"/>
    <x v="45"/>
    <x v="19"/>
    <x v="29"/>
    <x v="0"/>
    <x v="0"/>
    <n v="36.05877246"/>
    <x v="0"/>
    <x v="1"/>
    <x v="4148"/>
    <x v="1"/>
    <x v="2"/>
    <n v="58.138499379999999"/>
    <n v="2.4224374741666668"/>
    <s v="Stores"/>
  </r>
  <r>
    <n v="4180"/>
    <s v="Luna"/>
    <s v="Anne"/>
    <x v="4141"/>
    <x v="0"/>
    <x v="12"/>
    <x v="45"/>
    <x v="19"/>
    <x v="9"/>
    <x v="0"/>
    <x v="1"/>
    <n v="40.261345370000001"/>
    <x v="1"/>
    <x v="1"/>
    <x v="4149"/>
    <x v="1"/>
    <x v="2"/>
    <n v="42.557692039999999"/>
    <n v="1.7732371683333332"/>
    <s v="Stores"/>
  </r>
  <r>
    <n v="4181"/>
    <s v="Hernandez"/>
    <s v="Dona"/>
    <x v="4142"/>
    <x v="0"/>
    <x v="15"/>
    <x v="45"/>
    <x v="19"/>
    <x v="10"/>
    <x v="0"/>
    <x v="1"/>
    <n v="42.46904825"/>
    <x v="1"/>
    <x v="0"/>
    <x v="4150"/>
    <x v="0"/>
    <x v="2"/>
    <n v="45.633451649999998"/>
    <n v="1.9013938187499999"/>
    <s v="Stores"/>
  </r>
  <r>
    <n v="4182"/>
    <s v="Petersen"/>
    <s v="Barry"/>
    <x v="4143"/>
    <x v="1"/>
    <x v="4"/>
    <x v="45"/>
    <x v="19"/>
    <x v="4"/>
    <x v="0"/>
    <x v="1"/>
    <n v="42.491894610000003"/>
    <x v="1"/>
    <x v="1"/>
    <x v="4151"/>
    <x v="1"/>
    <x v="2"/>
    <n v="63.837752279999997"/>
    <n v="2.6599063449999996"/>
    <s v="Stores"/>
  </r>
  <r>
    <n v="4183"/>
    <s v="Wescott"/>
    <s v="Joseph"/>
    <x v="4144"/>
    <x v="1"/>
    <x v="3"/>
    <x v="7"/>
    <x v="6"/>
    <x v="3"/>
    <x v="0"/>
    <x v="1"/>
    <n v="40.045833860000002"/>
    <x v="1"/>
    <x v="1"/>
    <x v="4152"/>
    <x v="1"/>
    <x v="2"/>
    <n v="42.342310159999997"/>
    <n v="1.7642629233333331"/>
    <s v="Stores"/>
  </r>
  <r>
    <n v="4184"/>
    <s v="Curry"/>
    <s v="Genevieve"/>
    <x v="4145"/>
    <x v="0"/>
    <x v="30"/>
    <x v="45"/>
    <x v="19"/>
    <x v="20"/>
    <x v="0"/>
    <x v="1"/>
    <n v="43.511038310000004"/>
    <x v="1"/>
    <x v="1"/>
    <x v="4153"/>
    <x v="1"/>
    <x v="2"/>
    <n v="46.385198809999999"/>
    <n v="1.9327166170833334"/>
    <s v="Stores"/>
  </r>
  <r>
    <n v="4185"/>
    <s v="Ferrell"/>
    <s v="Derrick"/>
    <x v="4146"/>
    <x v="1"/>
    <x v="63"/>
    <x v="45"/>
    <x v="19"/>
    <x v="29"/>
    <x v="0"/>
    <x v="5"/>
    <n v="60.652704120000003"/>
    <x v="5"/>
    <x v="1"/>
    <x v="4154"/>
    <x v="1"/>
    <x v="1"/>
    <n v="98.080338609999998"/>
    <n v="4.0866807754166672"/>
    <s v="Stores"/>
  </r>
  <r>
    <n v="4186"/>
    <s v="Covington"/>
    <s v="Frank"/>
    <x v="4147"/>
    <x v="1"/>
    <x v="60"/>
    <x v="0"/>
    <x v="0"/>
    <x v="27"/>
    <x v="0"/>
    <x v="0"/>
    <n v="34.568348909999997"/>
    <x v="0"/>
    <x v="1"/>
    <x v="4155"/>
    <x v="1"/>
    <x v="0"/>
    <n v="7.4213899320000003"/>
    <n v="0.30922458050000001"/>
    <s v="Stores"/>
  </r>
  <r>
    <n v="4187"/>
    <s v="King"/>
    <s v="Carol"/>
    <x v="4148"/>
    <x v="0"/>
    <x v="3"/>
    <x v="7"/>
    <x v="6"/>
    <x v="3"/>
    <x v="0"/>
    <x v="1"/>
    <n v="46.349551220000002"/>
    <x v="1"/>
    <x v="1"/>
    <x v="4156"/>
    <x v="1"/>
    <x v="1"/>
    <n v="94.54579133"/>
    <n v="3.9394079720833335"/>
    <s v="Stores"/>
  </r>
  <r>
    <n v="4188"/>
    <s v="Marsh"/>
    <s v="Leslie"/>
    <x v="4149"/>
    <x v="0"/>
    <x v="4"/>
    <x v="45"/>
    <x v="19"/>
    <x v="4"/>
    <x v="0"/>
    <x v="1"/>
    <n v="44.055061309999999"/>
    <x v="1"/>
    <x v="1"/>
    <x v="4157"/>
    <x v="1"/>
    <x v="4"/>
    <n v="133.35897879999999"/>
    <n v="5.5566241166666668"/>
    <s v="Stores"/>
  </r>
  <r>
    <n v="4189"/>
    <s v="Drye"/>
    <s v="Ashley"/>
    <x v="4150"/>
    <x v="0"/>
    <x v="5"/>
    <x v="0"/>
    <x v="0"/>
    <x v="5"/>
    <x v="0"/>
    <x v="1"/>
    <n v="47.208236479999997"/>
    <x v="1"/>
    <x v="0"/>
    <x v="4158"/>
    <x v="0"/>
    <x v="2"/>
    <n v="70.920011619999997"/>
    <n v="2.9550004841666664"/>
    <s v="Stores"/>
  </r>
  <r>
    <n v="4190"/>
    <s v="Joplin"/>
    <s v="Amanda"/>
    <x v="4151"/>
    <x v="0"/>
    <x v="3"/>
    <x v="7"/>
    <x v="6"/>
    <x v="3"/>
    <x v="0"/>
    <x v="0"/>
    <n v="31.329964839999999"/>
    <x v="0"/>
    <x v="1"/>
    <x v="4159"/>
    <x v="1"/>
    <x v="0"/>
    <n v="25.599744139999999"/>
    <n v="1.0666560058333332"/>
    <s v="Stores"/>
  </r>
  <r>
    <n v="4191"/>
    <s v="Camacho"/>
    <s v="Luz"/>
    <x v="4152"/>
    <x v="0"/>
    <x v="2"/>
    <x v="45"/>
    <x v="19"/>
    <x v="2"/>
    <x v="0"/>
    <x v="1"/>
    <n v="48.250771589999999"/>
    <x v="1"/>
    <x v="1"/>
    <x v="4160"/>
    <x v="1"/>
    <x v="3"/>
    <n v="178.550006"/>
    <n v="7.4395835833333335"/>
    <s v="Stores"/>
  </r>
  <r>
    <n v="4192"/>
    <s v="Oram"/>
    <s v="David"/>
    <x v="4153"/>
    <x v="1"/>
    <x v="114"/>
    <x v="45"/>
    <x v="19"/>
    <x v="7"/>
    <x v="0"/>
    <x v="0"/>
    <n v="39.429392970000002"/>
    <x v="0"/>
    <x v="1"/>
    <x v="4161"/>
    <x v="1"/>
    <x v="2"/>
    <n v="45.725112420000002"/>
    <n v="1.9052130175000002"/>
    <s v="Stores"/>
  </r>
  <r>
    <n v="4193"/>
    <s v="Willson"/>
    <s v="Michael"/>
    <x v="4154"/>
    <x v="1"/>
    <x v="64"/>
    <x v="16"/>
    <x v="15"/>
    <x v="14"/>
    <x v="0"/>
    <x v="2"/>
    <n v="51.703338219999999"/>
    <x v="2"/>
    <x v="1"/>
    <x v="4162"/>
    <x v="1"/>
    <x v="3"/>
    <n v="159.15335379999999"/>
    <n v="6.6313897416666654"/>
    <s v="Stores"/>
  </r>
  <r>
    <n v="4194"/>
    <s v="Wagaman"/>
    <s v="Caleb"/>
    <x v="4155"/>
    <x v="1"/>
    <x v="11"/>
    <x v="0"/>
    <x v="0"/>
    <x v="1"/>
    <x v="0"/>
    <x v="0"/>
    <n v="36.718021010000001"/>
    <x v="0"/>
    <x v="1"/>
    <x v="4163"/>
    <x v="1"/>
    <x v="1"/>
    <n v="95.891247109999995"/>
    <n v="3.9954686295833333"/>
    <s v="Stores"/>
  </r>
  <r>
    <n v="4195"/>
    <s v="Lipman"/>
    <s v="Margaret"/>
    <x v="4156"/>
    <x v="0"/>
    <x v="4"/>
    <x v="45"/>
    <x v="19"/>
    <x v="4"/>
    <x v="0"/>
    <x v="1"/>
    <n v="45.142845639999997"/>
    <x v="1"/>
    <x v="1"/>
    <x v="4164"/>
    <x v="1"/>
    <x v="1"/>
    <n v="86.020586809999998"/>
    <n v="3.5841911170833334"/>
    <s v="Stores"/>
  </r>
  <r>
    <n v="4196"/>
    <s v="Truong"/>
    <s v="Jaime"/>
    <x v="4157"/>
    <x v="1"/>
    <x v="116"/>
    <x v="0"/>
    <x v="0"/>
    <x v="1"/>
    <x v="0"/>
    <x v="1"/>
    <n v="44.62470939"/>
    <x v="1"/>
    <x v="1"/>
    <x v="4165"/>
    <x v="1"/>
    <x v="1"/>
    <n v="99.432974029999997"/>
    <n v="4.1430405845833329"/>
    <s v="Stores"/>
  </r>
  <r>
    <n v="4197"/>
    <s v="Patterson"/>
    <s v="Natalie"/>
    <x v="4158"/>
    <x v="0"/>
    <x v="5"/>
    <x v="0"/>
    <x v="0"/>
    <x v="5"/>
    <x v="0"/>
    <x v="1"/>
    <n v="47.01935623"/>
    <x v="1"/>
    <x v="1"/>
    <x v="4166"/>
    <x v="1"/>
    <x v="1"/>
    <n v="83.554373089999999"/>
    <n v="3.481432212083333"/>
    <s v="Stores"/>
  </r>
  <r>
    <n v="4198"/>
    <s v="Tyner"/>
    <s v="Demetrius"/>
    <x v="4159"/>
    <x v="1"/>
    <x v="106"/>
    <x v="45"/>
    <x v="19"/>
    <x v="13"/>
    <x v="0"/>
    <x v="0"/>
    <n v="39.697146760000003"/>
    <x v="0"/>
    <x v="1"/>
    <x v="4167"/>
    <x v="1"/>
    <x v="2"/>
    <n v="42.943605249999997"/>
    <n v="1.7893168854166666"/>
    <s v="Stores"/>
  </r>
  <r>
    <n v="4199"/>
    <s v="Olson"/>
    <s v="Albert"/>
    <x v="4160"/>
    <x v="1"/>
    <x v="54"/>
    <x v="45"/>
    <x v="19"/>
    <x v="24"/>
    <x v="0"/>
    <x v="0"/>
    <n v="32.239093279999999"/>
    <x v="0"/>
    <x v="1"/>
    <x v="4168"/>
    <x v="1"/>
    <x v="0"/>
    <n v="19.141858299999999"/>
    <n v="0.79757742916666652"/>
    <s v="Stores"/>
  </r>
  <r>
    <n v="4200"/>
    <s v="Taylor"/>
    <s v="Samantha"/>
    <x v="4161"/>
    <x v="0"/>
    <x v="22"/>
    <x v="45"/>
    <x v="19"/>
    <x v="16"/>
    <x v="0"/>
    <x v="1"/>
    <n v="48.783733980000001"/>
    <x v="1"/>
    <x v="1"/>
    <x v="4169"/>
    <x v="1"/>
    <x v="4"/>
    <n v="147.6924224"/>
    <n v="6.1538509333333327"/>
    <s v="Stores"/>
  </r>
  <r>
    <n v="4201"/>
    <s v="Buchanan"/>
    <s v="Latisha"/>
    <x v="4162"/>
    <x v="0"/>
    <x v="196"/>
    <x v="45"/>
    <x v="19"/>
    <x v="10"/>
    <x v="0"/>
    <x v="0"/>
    <n v="36.752265989999998"/>
    <x v="0"/>
    <x v="1"/>
    <x v="4170"/>
    <x v="1"/>
    <x v="0"/>
    <n v="24.20728781"/>
    <n v="1.0086369920833334"/>
    <s v="Stores"/>
  </r>
  <r>
    <n v="4202"/>
    <s v="Campos"/>
    <s v="Cody"/>
    <x v="4163"/>
    <x v="1"/>
    <x v="71"/>
    <x v="0"/>
    <x v="0"/>
    <x v="18"/>
    <x v="0"/>
    <x v="2"/>
    <n v="51.084408680000003"/>
    <x v="2"/>
    <x v="1"/>
    <x v="4171"/>
    <x v="1"/>
    <x v="2"/>
    <n v="72.333105180000004"/>
    <n v="3.0138793824999999"/>
    <s v="Stores"/>
  </r>
  <r>
    <n v="4203"/>
    <s v="Ryder"/>
    <s v="Tracy"/>
    <x v="4164"/>
    <x v="1"/>
    <x v="110"/>
    <x v="45"/>
    <x v="19"/>
    <x v="31"/>
    <x v="0"/>
    <x v="2"/>
    <n v="53.7557811"/>
    <x v="2"/>
    <x v="0"/>
    <x v="4172"/>
    <x v="0"/>
    <x v="2"/>
    <n v="49.954925869999997"/>
    <n v="2.0814552445833332"/>
    <s v="Stores"/>
  </r>
  <r>
    <n v="4204"/>
    <s v="Reynolds"/>
    <s v="Tristan"/>
    <x v="4165"/>
    <x v="1"/>
    <x v="5"/>
    <x v="0"/>
    <x v="0"/>
    <x v="5"/>
    <x v="0"/>
    <x v="2"/>
    <n v="55.61122684"/>
    <x v="2"/>
    <x v="1"/>
    <x v="4173"/>
    <x v="1"/>
    <x v="2"/>
    <n v="79.795421500000003"/>
    <n v="3.3248092291666667"/>
    <s v="Stores"/>
  </r>
  <r>
    <n v="4205"/>
    <s v="Day"/>
    <s v="Jennifer"/>
    <x v="4166"/>
    <x v="0"/>
    <x v="5"/>
    <x v="0"/>
    <x v="0"/>
    <x v="5"/>
    <x v="0"/>
    <x v="1"/>
    <n v="42.607644280000002"/>
    <x v="1"/>
    <x v="1"/>
    <x v="4174"/>
    <x v="1"/>
    <x v="0"/>
    <n v="8.3990575500000002"/>
    <n v="0.34996073124999999"/>
    <s v="Stores"/>
  </r>
  <r>
    <n v="4206"/>
    <s v="Boughton"/>
    <s v="Ebony"/>
    <x v="4167"/>
    <x v="0"/>
    <x v="5"/>
    <x v="0"/>
    <x v="0"/>
    <x v="5"/>
    <x v="0"/>
    <x v="0"/>
    <n v="32.581323959999999"/>
    <x v="0"/>
    <x v="1"/>
    <x v="4175"/>
    <x v="1"/>
    <x v="2"/>
    <n v="42.297326689999998"/>
    <n v="1.7623886120833332"/>
    <s v="Stores"/>
  </r>
  <r>
    <n v="4207"/>
    <s v="Crisman"/>
    <s v="Sandra"/>
    <x v="4168"/>
    <x v="0"/>
    <x v="22"/>
    <x v="45"/>
    <x v="19"/>
    <x v="16"/>
    <x v="0"/>
    <x v="5"/>
    <n v="66.491430429999994"/>
    <x v="5"/>
    <x v="1"/>
    <x v="4176"/>
    <x v="1"/>
    <x v="5"/>
    <n v="215.03418049999999"/>
    <n v="8.9597575208333318"/>
    <s v="Stores"/>
  </r>
  <r>
    <n v="4208"/>
    <s v="Jonas"/>
    <s v="Gwen"/>
    <x v="4169"/>
    <x v="0"/>
    <x v="109"/>
    <x v="45"/>
    <x v="19"/>
    <x v="24"/>
    <x v="0"/>
    <x v="1"/>
    <n v="46.05783641"/>
    <x v="1"/>
    <x v="1"/>
    <x v="4177"/>
    <x v="1"/>
    <x v="2"/>
    <n v="74.983351310000003"/>
    <n v="3.1243063045833335"/>
    <s v="Stores"/>
  </r>
  <r>
    <n v="4209"/>
    <s v="Nord"/>
    <s v="George"/>
    <x v="4170"/>
    <x v="1"/>
    <x v="112"/>
    <x v="45"/>
    <x v="19"/>
    <x v="11"/>
    <x v="0"/>
    <x v="2"/>
    <n v="58.711656210000001"/>
    <x v="2"/>
    <x v="1"/>
    <x v="4178"/>
    <x v="1"/>
    <x v="4"/>
    <n v="147.26808460000001"/>
    <n v="6.1361701916666664"/>
    <s v="Stores"/>
  </r>
  <r>
    <n v="4210"/>
    <s v="Thomas"/>
    <s v="Matthew"/>
    <x v="4171"/>
    <x v="1"/>
    <x v="49"/>
    <x v="16"/>
    <x v="15"/>
    <x v="12"/>
    <x v="0"/>
    <x v="0"/>
    <n v="35.172003680000003"/>
    <x v="0"/>
    <x v="0"/>
    <x v="4179"/>
    <x v="0"/>
    <x v="0"/>
    <n v="29.468263220000001"/>
    <n v="1.2278443008333333"/>
    <s v="Stores"/>
  </r>
  <r>
    <n v="4211"/>
    <s v="Chang"/>
    <s v="Faustino"/>
    <x v="4172"/>
    <x v="1"/>
    <x v="8"/>
    <x v="45"/>
    <x v="19"/>
    <x v="8"/>
    <x v="0"/>
    <x v="3"/>
    <n v="17.424650509999999"/>
    <x v="3"/>
    <x v="1"/>
    <x v="4180"/>
    <x v="1"/>
    <x v="0"/>
    <n v="0"/>
    <n v="0"/>
    <s v="Stores"/>
  </r>
  <r>
    <n v="4212"/>
    <s v="Dawkins"/>
    <s v="Joe"/>
    <x v="4173"/>
    <x v="1"/>
    <x v="49"/>
    <x v="16"/>
    <x v="15"/>
    <x v="12"/>
    <x v="0"/>
    <x v="1"/>
    <n v="47.150496869999998"/>
    <x v="1"/>
    <x v="1"/>
    <x v="4181"/>
    <x v="1"/>
    <x v="1"/>
    <n v="113.4235158"/>
    <n v="4.7259798250000005"/>
    <s v="Stores"/>
  </r>
  <r>
    <n v="4213"/>
    <s v="Buchanan"/>
    <s v="Olga"/>
    <x v="4174"/>
    <x v="0"/>
    <x v="22"/>
    <x v="0"/>
    <x v="0"/>
    <x v="16"/>
    <x v="0"/>
    <x v="1"/>
    <n v="42.332864229999998"/>
    <x v="1"/>
    <x v="1"/>
    <x v="4182"/>
    <x v="1"/>
    <x v="2"/>
    <n v="76.708206079999997"/>
    <n v="3.1961752533333332"/>
    <s v="Stores"/>
  </r>
  <r>
    <n v="4214"/>
    <s v="Forshee"/>
    <s v="Scott"/>
    <x v="4175"/>
    <x v="1"/>
    <x v="5"/>
    <x v="0"/>
    <x v="0"/>
    <x v="5"/>
    <x v="0"/>
    <x v="2"/>
    <n v="51.402796350000003"/>
    <x v="2"/>
    <x v="1"/>
    <x v="4183"/>
    <x v="1"/>
    <x v="1"/>
    <n v="102.3371721"/>
    <n v="4.2640488375000007"/>
    <s v="Stores"/>
  </r>
  <r>
    <n v="4215"/>
    <s v="Doctor"/>
    <s v="Brian"/>
    <x v="4176"/>
    <x v="1"/>
    <x v="12"/>
    <x v="45"/>
    <x v="19"/>
    <x v="9"/>
    <x v="0"/>
    <x v="0"/>
    <n v="38.525994799999999"/>
    <x v="0"/>
    <x v="1"/>
    <x v="4184"/>
    <x v="1"/>
    <x v="0"/>
    <n v="32.562821169999999"/>
    <n v="1.3567842154166667"/>
    <s v="Stores"/>
  </r>
  <r>
    <n v="4216"/>
    <s v="Jones"/>
    <s v="Emilie"/>
    <x v="4177"/>
    <x v="0"/>
    <x v="5"/>
    <x v="0"/>
    <x v="0"/>
    <x v="5"/>
    <x v="0"/>
    <x v="2"/>
    <n v="58.645179480000003"/>
    <x v="2"/>
    <x v="1"/>
    <x v="4185"/>
    <x v="1"/>
    <x v="3"/>
    <n v="160.33403029999999"/>
    <n v="6.6805845958333334"/>
    <s v="Stores"/>
  </r>
  <r>
    <n v="4217"/>
    <s v="Fischer"/>
    <s v="Robert"/>
    <x v="1600"/>
    <x v="1"/>
    <x v="13"/>
    <x v="45"/>
    <x v="19"/>
    <x v="10"/>
    <x v="0"/>
    <x v="1"/>
    <n v="41.234120879999999"/>
    <x v="1"/>
    <x v="1"/>
    <x v="4186"/>
    <x v="1"/>
    <x v="2"/>
    <n v="49.412074990000001"/>
    <n v="2.0588364579166667"/>
    <s v="Stores"/>
  </r>
  <r>
    <n v="4218"/>
    <s v="David"/>
    <s v="Allison"/>
    <x v="4178"/>
    <x v="0"/>
    <x v="76"/>
    <x v="0"/>
    <x v="0"/>
    <x v="1"/>
    <x v="0"/>
    <x v="1"/>
    <n v="46.299377450000001"/>
    <x v="1"/>
    <x v="1"/>
    <x v="4187"/>
    <x v="1"/>
    <x v="1"/>
    <n v="85.205312919999997"/>
    <n v="3.5502213716666664"/>
    <s v="Stores"/>
  </r>
  <r>
    <n v="4219"/>
    <s v="Lazarus"/>
    <s v="Wilbur"/>
    <x v="4179"/>
    <x v="1"/>
    <x v="236"/>
    <x v="45"/>
    <x v="19"/>
    <x v="7"/>
    <x v="0"/>
    <x v="2"/>
    <n v="55.000720549999997"/>
    <x v="2"/>
    <x v="0"/>
    <x v="4188"/>
    <x v="0"/>
    <x v="1"/>
    <n v="81.505104919999994"/>
    <n v="3.3960460383333331"/>
    <s v="Stores"/>
  </r>
  <r>
    <n v="4220"/>
    <s v="Butler"/>
    <s v="Ernestina"/>
    <x v="4180"/>
    <x v="0"/>
    <x v="5"/>
    <x v="0"/>
    <x v="0"/>
    <x v="5"/>
    <x v="0"/>
    <x v="2"/>
    <n v="52.127732930000001"/>
    <x v="2"/>
    <x v="0"/>
    <x v="4189"/>
    <x v="0"/>
    <x v="1"/>
    <n v="116.5698027"/>
    <n v="4.8570751124999996"/>
    <s v="Stores"/>
  </r>
  <r>
    <n v="4221"/>
    <s v="Jenkins"/>
    <s v="Cynthia"/>
    <x v="4181"/>
    <x v="0"/>
    <x v="0"/>
    <x v="45"/>
    <x v="19"/>
    <x v="0"/>
    <x v="0"/>
    <x v="0"/>
    <n v="33.097061429999997"/>
    <x v="0"/>
    <x v="1"/>
    <x v="4190"/>
    <x v="1"/>
    <x v="2"/>
    <n v="59.359120789999999"/>
    <n v="2.4732966995833334"/>
    <s v="Stores"/>
  </r>
  <r>
    <n v="4222"/>
    <s v="Jarrard"/>
    <s v="Linda"/>
    <x v="4182"/>
    <x v="0"/>
    <x v="5"/>
    <x v="0"/>
    <x v="0"/>
    <x v="5"/>
    <x v="0"/>
    <x v="0"/>
    <n v="36.266044010000002"/>
    <x v="0"/>
    <x v="1"/>
    <x v="4191"/>
    <x v="1"/>
    <x v="0"/>
    <n v="0"/>
    <n v="0"/>
    <s v="Stores"/>
  </r>
  <r>
    <n v="4223"/>
    <s v="Irving"/>
    <s v="Alona"/>
    <x v="4183"/>
    <x v="0"/>
    <x v="5"/>
    <x v="16"/>
    <x v="15"/>
    <x v="5"/>
    <x v="0"/>
    <x v="2"/>
    <n v="53.613332659999998"/>
    <x v="2"/>
    <x v="1"/>
    <x v="4192"/>
    <x v="1"/>
    <x v="4"/>
    <n v="134.78534479999999"/>
    <n v="5.6160560333333329"/>
    <s v="Stores"/>
  </r>
  <r>
    <n v="4224"/>
    <s v="Trevino"/>
    <s v="Ronald"/>
    <x v="4184"/>
    <x v="1"/>
    <x v="8"/>
    <x v="45"/>
    <x v="19"/>
    <x v="8"/>
    <x v="0"/>
    <x v="0"/>
    <n v="38.181314710000002"/>
    <x v="0"/>
    <x v="1"/>
    <x v="4193"/>
    <x v="1"/>
    <x v="2"/>
    <n v="66.395045049999993"/>
    <n v="2.7664602104166667"/>
    <s v="Stores"/>
  </r>
  <r>
    <n v="4225"/>
    <s v="Wells"/>
    <s v="Rhonda"/>
    <x v="4185"/>
    <x v="0"/>
    <x v="215"/>
    <x v="45"/>
    <x v="19"/>
    <x v="10"/>
    <x v="0"/>
    <x v="1"/>
    <n v="48.43727878"/>
    <x v="1"/>
    <x v="1"/>
    <x v="4194"/>
    <x v="1"/>
    <x v="2"/>
    <n v="63.236584020000002"/>
    <n v="2.6348576674999999"/>
    <s v="Stores"/>
  </r>
  <r>
    <n v="4226"/>
    <s v="Barber"/>
    <s v="Jon"/>
    <x v="4186"/>
    <x v="1"/>
    <x v="5"/>
    <x v="0"/>
    <x v="0"/>
    <x v="5"/>
    <x v="0"/>
    <x v="1"/>
    <n v="48.47846028"/>
    <x v="1"/>
    <x v="1"/>
    <x v="4195"/>
    <x v="1"/>
    <x v="1"/>
    <n v="105.19568"/>
    <n v="4.3831533333333335"/>
    <s v="Stores"/>
  </r>
  <r>
    <n v="4227"/>
    <s v="McCullough"/>
    <s v="Sallie"/>
    <x v="4187"/>
    <x v="0"/>
    <x v="5"/>
    <x v="0"/>
    <x v="0"/>
    <x v="5"/>
    <x v="0"/>
    <x v="0"/>
    <n v="33.152254200000002"/>
    <x v="0"/>
    <x v="1"/>
    <x v="4196"/>
    <x v="1"/>
    <x v="2"/>
    <n v="51.479179530000003"/>
    <n v="2.1449658137500003"/>
    <s v="Stores"/>
  </r>
  <r>
    <n v="4228"/>
    <s v="Cunningham"/>
    <s v="James"/>
    <x v="3583"/>
    <x v="1"/>
    <x v="180"/>
    <x v="0"/>
    <x v="0"/>
    <x v="18"/>
    <x v="0"/>
    <x v="1"/>
    <n v="41.953511120000002"/>
    <x v="1"/>
    <x v="1"/>
    <x v="4197"/>
    <x v="1"/>
    <x v="1"/>
    <n v="83.550607670000005"/>
    <n v="3.4812753195833337"/>
    <s v="Stores"/>
  </r>
  <r>
    <n v="4229"/>
    <s v="Boyles"/>
    <s v="Paul"/>
    <x v="4188"/>
    <x v="1"/>
    <x v="5"/>
    <x v="0"/>
    <x v="0"/>
    <x v="5"/>
    <x v="0"/>
    <x v="0"/>
    <n v="39.829486430000003"/>
    <x v="0"/>
    <x v="0"/>
    <x v="4198"/>
    <x v="0"/>
    <x v="2"/>
    <n v="43.654894650000003"/>
    <n v="1.8189539437500002"/>
    <s v="Stores"/>
  </r>
  <r>
    <n v="4230"/>
    <s v="Clements"/>
    <s v="Billy"/>
    <x v="4189"/>
    <x v="1"/>
    <x v="75"/>
    <x v="45"/>
    <x v="19"/>
    <x v="24"/>
    <x v="0"/>
    <x v="1"/>
    <n v="45.490580260000002"/>
    <x v="1"/>
    <x v="1"/>
    <x v="4199"/>
    <x v="1"/>
    <x v="1"/>
    <n v="89.129815710000003"/>
    <n v="3.7137423212499998"/>
    <s v="Stores"/>
  </r>
  <r>
    <n v="4231"/>
    <s v="Small"/>
    <s v="Jeff"/>
    <x v="4190"/>
    <x v="1"/>
    <x v="63"/>
    <x v="0"/>
    <x v="0"/>
    <x v="29"/>
    <x v="0"/>
    <x v="0"/>
    <n v="30.940676329999999"/>
    <x v="0"/>
    <x v="1"/>
    <x v="4200"/>
    <x v="1"/>
    <x v="0"/>
    <n v="0.93571755199999995"/>
    <n v="3.8988231333333331E-2"/>
    <s v="Stores"/>
  </r>
  <r>
    <n v="4232"/>
    <s v="Ferraro"/>
    <s v="Grace"/>
    <x v="4191"/>
    <x v="0"/>
    <x v="5"/>
    <x v="16"/>
    <x v="15"/>
    <x v="5"/>
    <x v="0"/>
    <x v="0"/>
    <n v="34.64576022"/>
    <x v="0"/>
    <x v="0"/>
    <x v="4201"/>
    <x v="0"/>
    <x v="0"/>
    <n v="7.8887791580000002"/>
    <n v="0.32869913158333336"/>
    <s v="Stores"/>
  </r>
  <r>
    <n v="4233"/>
    <s v="Ebert"/>
    <s v="Courtney"/>
    <x v="4192"/>
    <x v="1"/>
    <x v="3"/>
    <x v="7"/>
    <x v="6"/>
    <x v="3"/>
    <x v="0"/>
    <x v="4"/>
    <n v="27.758422679999999"/>
    <x v="4"/>
    <x v="1"/>
    <x v="4202"/>
    <x v="1"/>
    <x v="0"/>
    <n v="0"/>
    <n v="0"/>
    <s v="Stores"/>
  </r>
  <r>
    <n v="4234"/>
    <s v="Wright"/>
    <s v="Mildred"/>
    <x v="4193"/>
    <x v="0"/>
    <x v="5"/>
    <x v="16"/>
    <x v="15"/>
    <x v="5"/>
    <x v="0"/>
    <x v="1"/>
    <n v="48.412673460000001"/>
    <x v="1"/>
    <x v="0"/>
    <x v="4203"/>
    <x v="0"/>
    <x v="4"/>
    <n v="140.58058500000001"/>
    <n v="5.8575243750000006"/>
    <s v="Stores"/>
  </r>
  <r>
    <n v="4235"/>
    <s v="Amburgey"/>
    <s v="Concetta"/>
    <x v="4194"/>
    <x v="0"/>
    <x v="22"/>
    <x v="45"/>
    <x v="19"/>
    <x v="16"/>
    <x v="0"/>
    <x v="1"/>
    <n v="41.055093620000001"/>
    <x v="1"/>
    <x v="1"/>
    <x v="4204"/>
    <x v="1"/>
    <x v="0"/>
    <n v="9.5225898880000006"/>
    <n v="0.39677457866666666"/>
    <s v="Stores"/>
  </r>
  <r>
    <n v="4236"/>
    <s v="Knox"/>
    <s v="Marie"/>
    <x v="4195"/>
    <x v="0"/>
    <x v="3"/>
    <x v="7"/>
    <x v="6"/>
    <x v="3"/>
    <x v="0"/>
    <x v="2"/>
    <n v="53.908160359999997"/>
    <x v="2"/>
    <x v="1"/>
    <x v="4205"/>
    <x v="1"/>
    <x v="1"/>
    <n v="105.8103977"/>
    <n v="4.4087665708333335"/>
    <s v="Stores"/>
  </r>
  <r>
    <n v="4237"/>
    <s v="Ayres"/>
    <s v="Petra"/>
    <x v="4196"/>
    <x v="0"/>
    <x v="227"/>
    <x v="16"/>
    <x v="15"/>
    <x v="32"/>
    <x v="0"/>
    <x v="0"/>
    <n v="39.636908859999998"/>
    <x v="0"/>
    <x v="1"/>
    <x v="4206"/>
    <x v="1"/>
    <x v="2"/>
    <n v="77.101204229999993"/>
    <n v="3.2125501762499993"/>
    <s v="Stores"/>
  </r>
  <r>
    <n v="4238"/>
    <s v="Naughton"/>
    <s v="Robert"/>
    <x v="4197"/>
    <x v="1"/>
    <x v="5"/>
    <x v="16"/>
    <x v="15"/>
    <x v="5"/>
    <x v="0"/>
    <x v="1"/>
    <n v="47.009867530000001"/>
    <x v="1"/>
    <x v="1"/>
    <x v="4207"/>
    <x v="1"/>
    <x v="1"/>
    <n v="97.755605970000005"/>
    <n v="4.0731502487500002"/>
    <s v="Stores"/>
  </r>
  <r>
    <n v="4239"/>
    <s v="Underwood"/>
    <s v="Michael"/>
    <x v="4198"/>
    <x v="1"/>
    <x v="5"/>
    <x v="0"/>
    <x v="0"/>
    <x v="5"/>
    <x v="0"/>
    <x v="0"/>
    <n v="39.18208147"/>
    <x v="0"/>
    <x v="1"/>
    <x v="4208"/>
    <x v="1"/>
    <x v="0"/>
    <n v="34.941073209999999"/>
    <n v="1.4558780504166666"/>
    <s v="Stores"/>
  </r>
  <r>
    <n v="4240"/>
    <s v="Tijerina"/>
    <s v="William"/>
    <x v="4199"/>
    <x v="1"/>
    <x v="5"/>
    <x v="0"/>
    <x v="0"/>
    <x v="5"/>
    <x v="0"/>
    <x v="0"/>
    <n v="35.521038750000002"/>
    <x v="0"/>
    <x v="1"/>
    <x v="4209"/>
    <x v="1"/>
    <x v="2"/>
    <n v="51.228596750000001"/>
    <n v="2.1345248645833337"/>
    <s v="Stores"/>
  </r>
  <r>
    <n v="4241"/>
    <s v="James"/>
    <s v="Bernadine"/>
    <x v="4200"/>
    <x v="0"/>
    <x v="5"/>
    <x v="0"/>
    <x v="0"/>
    <x v="5"/>
    <x v="0"/>
    <x v="0"/>
    <n v="32.607740300000003"/>
    <x v="0"/>
    <x v="0"/>
    <x v="4210"/>
    <x v="0"/>
    <x v="0"/>
    <n v="0"/>
    <n v="0"/>
    <s v="Stores"/>
  </r>
  <r>
    <n v="4242"/>
    <s v="Joseph"/>
    <s v="Perry"/>
    <x v="4201"/>
    <x v="1"/>
    <x v="142"/>
    <x v="0"/>
    <x v="0"/>
    <x v="18"/>
    <x v="0"/>
    <x v="1"/>
    <n v="43.47856994"/>
    <x v="1"/>
    <x v="1"/>
    <x v="4211"/>
    <x v="1"/>
    <x v="0"/>
    <n v="35.052557919999998"/>
    <n v="1.4605232466666667"/>
    <s v="Stores"/>
  </r>
  <r>
    <n v="4243"/>
    <s v="Lopez"/>
    <s v="Ken"/>
    <x v="4202"/>
    <x v="1"/>
    <x v="5"/>
    <x v="0"/>
    <x v="0"/>
    <x v="5"/>
    <x v="0"/>
    <x v="0"/>
    <n v="36.25568406"/>
    <x v="0"/>
    <x v="1"/>
    <x v="4212"/>
    <x v="1"/>
    <x v="2"/>
    <n v="45.58862517"/>
    <n v="1.8995260487499999"/>
    <s v="Stores"/>
  </r>
  <r>
    <n v="4244"/>
    <s v="Meade"/>
    <s v="Kizzy"/>
    <x v="4203"/>
    <x v="0"/>
    <x v="5"/>
    <x v="0"/>
    <x v="0"/>
    <x v="5"/>
    <x v="0"/>
    <x v="1"/>
    <n v="43.882381799999997"/>
    <x v="1"/>
    <x v="1"/>
    <x v="4213"/>
    <x v="5"/>
    <x v="1"/>
    <n v="93.698595870000005"/>
    <n v="3.9041081612500004"/>
    <s v="Stores"/>
  </r>
  <r>
    <n v="4245"/>
    <s v="Beets"/>
    <s v="Edith"/>
    <x v="4204"/>
    <x v="0"/>
    <x v="30"/>
    <x v="45"/>
    <x v="19"/>
    <x v="20"/>
    <x v="0"/>
    <x v="1"/>
    <n v="47.734681330000001"/>
    <x v="1"/>
    <x v="1"/>
    <x v="4214"/>
    <x v="1"/>
    <x v="2"/>
    <n v="63.417924829999997"/>
    <n v="2.6424135345833335"/>
    <s v="Stores"/>
  </r>
  <r>
    <n v="4246"/>
    <s v="Jones"/>
    <s v="Sanda"/>
    <x v="4205"/>
    <x v="0"/>
    <x v="5"/>
    <x v="0"/>
    <x v="0"/>
    <x v="5"/>
    <x v="0"/>
    <x v="4"/>
    <n v="28.168122010000001"/>
    <x v="4"/>
    <x v="0"/>
    <x v="4215"/>
    <x v="0"/>
    <x v="0"/>
    <n v="0"/>
    <n v="0"/>
    <s v="Stores"/>
  </r>
  <r>
    <n v="4247"/>
    <s v="Roberts"/>
    <s v="Clinton"/>
    <x v="4206"/>
    <x v="1"/>
    <x v="147"/>
    <x v="7"/>
    <x v="6"/>
    <x v="3"/>
    <x v="0"/>
    <x v="1"/>
    <n v="40.126579739999997"/>
    <x v="1"/>
    <x v="1"/>
    <x v="4216"/>
    <x v="1"/>
    <x v="2"/>
    <n v="71.405511050000001"/>
    <n v="2.9752296270833334"/>
    <s v="Stores"/>
  </r>
  <r>
    <n v="4248"/>
    <s v="Marquez"/>
    <s v="John"/>
    <x v="4207"/>
    <x v="1"/>
    <x v="5"/>
    <x v="16"/>
    <x v="15"/>
    <x v="5"/>
    <x v="0"/>
    <x v="0"/>
    <n v="32.372541570000003"/>
    <x v="0"/>
    <x v="1"/>
    <x v="4217"/>
    <x v="1"/>
    <x v="0"/>
    <n v="12.96858134"/>
    <n v="0.54035755583333334"/>
    <s v="Stores"/>
  </r>
  <r>
    <n v="4249"/>
    <s v="Janes"/>
    <s v="Rey"/>
    <x v="4208"/>
    <x v="1"/>
    <x v="170"/>
    <x v="45"/>
    <x v="19"/>
    <x v="25"/>
    <x v="0"/>
    <x v="0"/>
    <n v="35.2627618"/>
    <x v="0"/>
    <x v="1"/>
    <x v="4218"/>
    <x v="1"/>
    <x v="2"/>
    <n v="40.598379090000002"/>
    <n v="1.6915991287500001"/>
    <s v="Stores"/>
  </r>
  <r>
    <n v="4250"/>
    <s v="Belli"/>
    <s v="Barbara"/>
    <x v="4209"/>
    <x v="0"/>
    <x v="4"/>
    <x v="45"/>
    <x v="19"/>
    <x v="4"/>
    <x v="0"/>
    <x v="1"/>
    <n v="40.09501487"/>
    <x v="1"/>
    <x v="1"/>
    <x v="4219"/>
    <x v="1"/>
    <x v="2"/>
    <n v="46.814793250000001"/>
    <n v="1.9506163854166667"/>
    <s v="Stores"/>
  </r>
  <r>
    <n v="4251"/>
    <s v="Ryan"/>
    <s v="Alfonso"/>
    <x v="4210"/>
    <x v="1"/>
    <x v="5"/>
    <x v="0"/>
    <x v="0"/>
    <x v="5"/>
    <x v="0"/>
    <x v="4"/>
    <n v="27.572557339999999"/>
    <x v="4"/>
    <x v="1"/>
    <x v="4220"/>
    <x v="1"/>
    <x v="0"/>
    <n v="0"/>
    <n v="0"/>
    <s v="Stores"/>
  </r>
  <r>
    <n v="4252"/>
    <s v="Rocha"/>
    <s v="Mirna"/>
    <x v="4211"/>
    <x v="0"/>
    <x v="67"/>
    <x v="13"/>
    <x v="12"/>
    <x v="30"/>
    <x v="0"/>
    <x v="4"/>
    <n v="24.709196219999999"/>
    <x v="4"/>
    <x v="0"/>
    <x v="4221"/>
    <x v="0"/>
    <x v="0"/>
    <n v="11.92476154"/>
    <n v="0.49686506416666665"/>
    <s v="Stores"/>
  </r>
  <r>
    <n v="4253"/>
    <s v="Hartsell"/>
    <s v="Fannie"/>
    <x v="4212"/>
    <x v="0"/>
    <x v="5"/>
    <x v="0"/>
    <x v="0"/>
    <x v="5"/>
    <x v="0"/>
    <x v="4"/>
    <n v="22.352845080000002"/>
    <x v="4"/>
    <x v="1"/>
    <x v="4222"/>
    <x v="1"/>
    <x v="0"/>
    <n v="0"/>
    <n v="0"/>
    <s v="Stores"/>
  </r>
  <r>
    <n v="4254"/>
    <s v="Hamilton"/>
    <s v="Matthew"/>
    <x v="4213"/>
    <x v="1"/>
    <x v="16"/>
    <x v="16"/>
    <x v="15"/>
    <x v="12"/>
    <x v="0"/>
    <x v="0"/>
    <n v="38.315688649999998"/>
    <x v="0"/>
    <x v="1"/>
    <x v="4223"/>
    <x v="1"/>
    <x v="0"/>
    <n v="32.626496750000001"/>
    <n v="1.3594373645833333"/>
    <s v="Stores"/>
  </r>
  <r>
    <n v="4255"/>
    <s v="Jordan"/>
    <s v="Richard"/>
    <x v="4214"/>
    <x v="1"/>
    <x v="126"/>
    <x v="45"/>
    <x v="19"/>
    <x v="10"/>
    <x v="0"/>
    <x v="1"/>
    <n v="40.766569230000002"/>
    <x v="1"/>
    <x v="1"/>
    <x v="4224"/>
    <x v="1"/>
    <x v="2"/>
    <n v="55.594363540000003"/>
    <n v="2.3164318141666667"/>
    <s v="Stores"/>
  </r>
  <r>
    <n v="4256"/>
    <s v="Wright"/>
    <s v="James"/>
    <x v="4215"/>
    <x v="1"/>
    <x v="5"/>
    <x v="0"/>
    <x v="0"/>
    <x v="5"/>
    <x v="0"/>
    <x v="1"/>
    <n v="43.296294779999997"/>
    <x v="1"/>
    <x v="0"/>
    <x v="4225"/>
    <x v="0"/>
    <x v="2"/>
    <n v="68.316553159999998"/>
    <n v="2.8465230483333333"/>
    <s v="Stores"/>
  </r>
  <r>
    <n v="4257"/>
    <s v="Danielson"/>
    <s v="Jacqueline"/>
    <x v="4216"/>
    <x v="0"/>
    <x v="36"/>
    <x v="0"/>
    <x v="0"/>
    <x v="22"/>
    <x v="0"/>
    <x v="0"/>
    <n v="35.575873059999999"/>
    <x v="0"/>
    <x v="1"/>
    <x v="4226"/>
    <x v="1"/>
    <x v="2"/>
    <n v="46.350980159999999"/>
    <n v="1.9312908399999997"/>
    <s v="Stores"/>
  </r>
  <r>
    <n v="4258"/>
    <s v="Schulte"/>
    <s v="Donna"/>
    <x v="4217"/>
    <x v="0"/>
    <x v="162"/>
    <x v="45"/>
    <x v="19"/>
    <x v="6"/>
    <x v="0"/>
    <x v="1"/>
    <n v="46.370503059999997"/>
    <x v="1"/>
    <x v="0"/>
    <x v="4227"/>
    <x v="0"/>
    <x v="2"/>
    <n v="76.778905289999997"/>
    <n v="3.1991210537499999"/>
    <s v="Stores"/>
  </r>
  <r>
    <n v="4259"/>
    <s v="Helzer"/>
    <s v="Armando"/>
    <x v="4218"/>
    <x v="1"/>
    <x v="67"/>
    <x v="13"/>
    <x v="12"/>
    <x v="30"/>
    <x v="0"/>
    <x v="1"/>
    <n v="49.726809580000001"/>
    <x v="1"/>
    <x v="1"/>
    <x v="4228"/>
    <x v="1"/>
    <x v="4"/>
    <n v="135.3253291"/>
    <n v="5.6385553791666672"/>
    <s v="Stores"/>
  </r>
  <r>
    <n v="4260"/>
    <s v="Arteaga"/>
    <s v="Jonathan"/>
    <x v="4219"/>
    <x v="1"/>
    <x v="98"/>
    <x v="45"/>
    <x v="19"/>
    <x v="13"/>
    <x v="0"/>
    <x v="0"/>
    <n v="38.529286419999998"/>
    <x v="0"/>
    <x v="1"/>
    <x v="4229"/>
    <x v="1"/>
    <x v="0"/>
    <n v="23.843224209999999"/>
    <n v="0.9934676754166667"/>
    <s v="Stores"/>
  </r>
  <r>
    <n v="4261"/>
    <s v="Kean"/>
    <s v="Melissa"/>
    <x v="4220"/>
    <x v="0"/>
    <x v="169"/>
    <x v="45"/>
    <x v="19"/>
    <x v="20"/>
    <x v="0"/>
    <x v="1"/>
    <n v="49.209942679999997"/>
    <x v="1"/>
    <x v="0"/>
    <x v="4230"/>
    <x v="0"/>
    <x v="1"/>
    <n v="82.570062239999999"/>
    <n v="3.4404192600000001"/>
    <s v="Stores"/>
  </r>
  <r>
    <n v="4262"/>
    <s v="Pell"/>
    <s v="Christopher"/>
    <x v="4221"/>
    <x v="1"/>
    <x v="3"/>
    <x v="45"/>
    <x v="19"/>
    <x v="3"/>
    <x v="0"/>
    <x v="5"/>
    <n v="65.358424290000002"/>
    <x v="5"/>
    <x v="1"/>
    <x v="4231"/>
    <x v="1"/>
    <x v="4"/>
    <n v="153.38350460000001"/>
    <n v="6.3909793583333334"/>
    <s v="Stores"/>
  </r>
  <r>
    <n v="4263"/>
    <s v="Fletcher"/>
    <s v="Lorraine"/>
    <x v="4222"/>
    <x v="0"/>
    <x v="20"/>
    <x v="0"/>
    <x v="0"/>
    <x v="14"/>
    <x v="0"/>
    <x v="2"/>
    <n v="54.141220660000002"/>
    <x v="2"/>
    <x v="0"/>
    <x v="4232"/>
    <x v="0"/>
    <x v="4"/>
    <n v="158.544344"/>
    <n v="6.6060143333333325"/>
    <s v="Stores"/>
  </r>
  <r>
    <n v="4264"/>
    <s v="Davis"/>
    <s v="Cory"/>
    <x v="4223"/>
    <x v="1"/>
    <x v="5"/>
    <x v="0"/>
    <x v="0"/>
    <x v="5"/>
    <x v="0"/>
    <x v="1"/>
    <n v="46.587011889999999"/>
    <x v="1"/>
    <x v="1"/>
    <x v="4233"/>
    <x v="1"/>
    <x v="0"/>
    <n v="16.637904679999998"/>
    <n v="0.69324602833333326"/>
    <s v="Stores"/>
  </r>
  <r>
    <n v="4265"/>
    <s v="Sawyer"/>
    <s v="Kevin"/>
    <x v="4224"/>
    <x v="1"/>
    <x v="63"/>
    <x v="45"/>
    <x v="19"/>
    <x v="29"/>
    <x v="0"/>
    <x v="1"/>
    <n v="46.586157909999997"/>
    <x v="1"/>
    <x v="1"/>
    <x v="4234"/>
    <x v="1"/>
    <x v="2"/>
    <n v="52.403539870000003"/>
    <n v="2.1834808279166671"/>
    <s v="Stores"/>
  </r>
  <r>
    <n v="4266"/>
    <s v="Mann"/>
    <s v="Anthony"/>
    <x v="4225"/>
    <x v="1"/>
    <x v="5"/>
    <x v="0"/>
    <x v="0"/>
    <x v="5"/>
    <x v="0"/>
    <x v="0"/>
    <n v="38.516866100000001"/>
    <x v="0"/>
    <x v="0"/>
    <x v="4235"/>
    <x v="0"/>
    <x v="2"/>
    <n v="64.099806900000004"/>
    <n v="2.6708252875000005"/>
    <s v="Stores"/>
  </r>
  <r>
    <n v="4267"/>
    <s v="Pease"/>
    <s v="Theresa"/>
    <x v="4226"/>
    <x v="0"/>
    <x v="5"/>
    <x v="0"/>
    <x v="0"/>
    <x v="5"/>
    <x v="0"/>
    <x v="0"/>
    <n v="30.771242640000001"/>
    <x v="0"/>
    <x v="1"/>
    <x v="4236"/>
    <x v="1"/>
    <x v="0"/>
    <n v="0"/>
    <n v="0"/>
    <s v="Stores"/>
  </r>
  <r>
    <n v="4268"/>
    <s v="Soto"/>
    <s v="Kala"/>
    <x v="4227"/>
    <x v="0"/>
    <x v="22"/>
    <x v="0"/>
    <x v="0"/>
    <x v="16"/>
    <x v="0"/>
    <x v="1"/>
    <n v="40.32493857"/>
    <x v="1"/>
    <x v="1"/>
    <x v="4237"/>
    <x v="1"/>
    <x v="2"/>
    <n v="77.192067219999998"/>
    <n v="3.2163361341666663"/>
    <s v="Stores"/>
  </r>
  <r>
    <n v="4269"/>
    <s v="Jones"/>
    <s v="Brandon"/>
    <x v="4228"/>
    <x v="1"/>
    <x v="7"/>
    <x v="45"/>
    <x v="19"/>
    <x v="7"/>
    <x v="0"/>
    <x v="2"/>
    <n v="56.19872041"/>
    <x v="2"/>
    <x v="1"/>
    <x v="4238"/>
    <x v="1"/>
    <x v="4"/>
    <n v="126.6982594"/>
    <n v="5.2790941416666666"/>
    <s v="Stores"/>
  </r>
  <r>
    <n v="4270"/>
    <s v="Motyka"/>
    <s v="Francisco"/>
    <x v="4229"/>
    <x v="1"/>
    <x v="5"/>
    <x v="0"/>
    <x v="0"/>
    <x v="5"/>
    <x v="0"/>
    <x v="4"/>
    <n v="25.674074090000001"/>
    <x v="4"/>
    <x v="1"/>
    <x v="4239"/>
    <x v="1"/>
    <x v="0"/>
    <n v="0"/>
    <n v="0"/>
    <s v="Stores"/>
  </r>
  <r>
    <n v="4271"/>
    <s v="Boyd"/>
    <s v="Loretta"/>
    <x v="4230"/>
    <x v="0"/>
    <x v="61"/>
    <x v="7"/>
    <x v="6"/>
    <x v="28"/>
    <x v="0"/>
    <x v="4"/>
    <n v="28.74875175"/>
    <x v="4"/>
    <x v="0"/>
    <x v="4240"/>
    <x v="0"/>
    <x v="0"/>
    <n v="8.9949380330000004"/>
    <n v="0.37478908470833333"/>
    <s v="Stores"/>
  </r>
  <r>
    <n v="4272"/>
    <s v="Werner"/>
    <s v="Deborah"/>
    <x v="4231"/>
    <x v="0"/>
    <x v="27"/>
    <x v="45"/>
    <x v="19"/>
    <x v="19"/>
    <x v="0"/>
    <x v="1"/>
    <n v="49.416483390000003"/>
    <x v="1"/>
    <x v="0"/>
    <x v="4241"/>
    <x v="0"/>
    <x v="1"/>
    <n v="104.9656267"/>
    <n v="4.3735677791666667"/>
    <s v="Stores"/>
  </r>
  <r>
    <n v="4273"/>
    <s v="Small"/>
    <s v="Katherine"/>
    <x v="4232"/>
    <x v="0"/>
    <x v="11"/>
    <x v="0"/>
    <x v="0"/>
    <x v="1"/>
    <x v="0"/>
    <x v="0"/>
    <n v="34.660544289999997"/>
    <x v="0"/>
    <x v="1"/>
    <x v="4242"/>
    <x v="1"/>
    <x v="0"/>
    <n v="2.4328621369999999"/>
    <n v="0.10136925570833333"/>
    <s v="Stores"/>
  </r>
  <r>
    <n v="4274"/>
    <s v="McGee"/>
    <s v="Wendy"/>
    <x v="4233"/>
    <x v="0"/>
    <x v="5"/>
    <x v="0"/>
    <x v="0"/>
    <x v="5"/>
    <x v="0"/>
    <x v="0"/>
    <n v="32.382751339999999"/>
    <x v="0"/>
    <x v="1"/>
    <x v="4243"/>
    <x v="1"/>
    <x v="0"/>
    <n v="2.2518446559999998"/>
    <n v="9.3826860666666664E-2"/>
    <s v="Stores"/>
  </r>
  <r>
    <n v="4275"/>
    <s v="Leroy"/>
    <s v="Tina"/>
    <x v="4234"/>
    <x v="0"/>
    <x v="4"/>
    <x v="45"/>
    <x v="19"/>
    <x v="4"/>
    <x v="0"/>
    <x v="1"/>
    <n v="40.905009800000002"/>
    <x v="1"/>
    <x v="0"/>
    <x v="4244"/>
    <x v="0"/>
    <x v="2"/>
    <n v="75.269435290000004"/>
    <n v="3.1362264704166667"/>
    <s v="Stores"/>
  </r>
  <r>
    <n v="4276"/>
    <s v="Vining"/>
    <s v="Judy"/>
    <x v="4235"/>
    <x v="0"/>
    <x v="4"/>
    <x v="45"/>
    <x v="19"/>
    <x v="4"/>
    <x v="0"/>
    <x v="0"/>
    <n v="32.1515925"/>
    <x v="0"/>
    <x v="1"/>
    <x v="4245"/>
    <x v="1"/>
    <x v="0"/>
    <n v="0"/>
    <n v="0"/>
    <s v="Stores"/>
  </r>
  <r>
    <n v="4277"/>
    <s v="Posner"/>
    <s v="Sara"/>
    <x v="4236"/>
    <x v="0"/>
    <x v="3"/>
    <x v="45"/>
    <x v="19"/>
    <x v="3"/>
    <x v="0"/>
    <x v="0"/>
    <n v="38.167761149999997"/>
    <x v="0"/>
    <x v="1"/>
    <x v="4246"/>
    <x v="1"/>
    <x v="2"/>
    <n v="51.811850630000002"/>
    <n v="2.1588271095833336"/>
    <s v="Stores"/>
  </r>
  <r>
    <n v="4278"/>
    <s v="Keith"/>
    <s v="Harold"/>
    <x v="4237"/>
    <x v="1"/>
    <x v="34"/>
    <x v="16"/>
    <x v="15"/>
    <x v="21"/>
    <x v="0"/>
    <x v="0"/>
    <n v="31.997881459999999"/>
    <x v="0"/>
    <x v="1"/>
    <x v="4247"/>
    <x v="1"/>
    <x v="0"/>
    <n v="0"/>
    <n v="0"/>
    <s v="Stores"/>
  </r>
  <r>
    <n v="4279"/>
    <s v="Thompson"/>
    <s v="Floyd"/>
    <x v="4238"/>
    <x v="1"/>
    <x v="63"/>
    <x v="0"/>
    <x v="0"/>
    <x v="29"/>
    <x v="0"/>
    <x v="0"/>
    <n v="37.05141304"/>
    <x v="0"/>
    <x v="1"/>
    <x v="4248"/>
    <x v="1"/>
    <x v="0"/>
    <n v="19.254282499999999"/>
    <n v="0.80226177083333339"/>
    <s v="Stores"/>
  </r>
  <r>
    <n v="4280"/>
    <s v="Bland"/>
    <s v="Nannie"/>
    <x v="4239"/>
    <x v="0"/>
    <x v="131"/>
    <x v="45"/>
    <x v="19"/>
    <x v="20"/>
    <x v="0"/>
    <x v="0"/>
    <n v="37.552451470000001"/>
    <x v="0"/>
    <x v="0"/>
    <x v="4249"/>
    <x v="0"/>
    <x v="0"/>
    <n v="34.0210565"/>
    <n v="1.4175440208333334"/>
    <s v="Stores"/>
  </r>
  <r>
    <n v="4281"/>
    <s v="Borne"/>
    <s v="Walter"/>
    <x v="4240"/>
    <x v="1"/>
    <x v="49"/>
    <x v="16"/>
    <x v="15"/>
    <x v="12"/>
    <x v="0"/>
    <x v="1"/>
    <n v="42.014366099999997"/>
    <x v="1"/>
    <x v="1"/>
    <x v="4250"/>
    <x v="1"/>
    <x v="2"/>
    <n v="73.091566729999997"/>
    <n v="3.0454819470833332"/>
    <s v="Stores"/>
  </r>
  <r>
    <n v="4282"/>
    <s v="Johnson"/>
    <s v="Scott"/>
    <x v="4241"/>
    <x v="1"/>
    <x v="182"/>
    <x v="45"/>
    <x v="19"/>
    <x v="10"/>
    <x v="0"/>
    <x v="2"/>
    <n v="53.33244397"/>
    <x v="2"/>
    <x v="1"/>
    <x v="4251"/>
    <x v="1"/>
    <x v="1"/>
    <n v="112.84348900000001"/>
    <n v="4.7018120416666669"/>
    <s v="Stores"/>
  </r>
  <r>
    <n v="4283"/>
    <s v="Richardson"/>
    <s v="Patricia"/>
    <x v="4242"/>
    <x v="0"/>
    <x v="32"/>
    <x v="45"/>
    <x v="19"/>
    <x v="17"/>
    <x v="0"/>
    <x v="0"/>
    <n v="39.530299620000001"/>
    <x v="0"/>
    <x v="0"/>
    <x v="4252"/>
    <x v="0"/>
    <x v="2"/>
    <n v="64.491270040000003"/>
    <n v="2.6871362516666668"/>
    <s v="Stores"/>
  </r>
  <r>
    <n v="4284"/>
    <s v="Gillen"/>
    <s v="Janice"/>
    <x v="4243"/>
    <x v="0"/>
    <x v="5"/>
    <x v="0"/>
    <x v="0"/>
    <x v="5"/>
    <x v="0"/>
    <x v="1"/>
    <n v="48.176734000000003"/>
    <x v="1"/>
    <x v="0"/>
    <x v="4253"/>
    <x v="0"/>
    <x v="1"/>
    <n v="94.084748270000006"/>
    <n v="3.9201978445833334"/>
    <s v="Stores"/>
  </r>
  <r>
    <n v="4285"/>
    <s v="Roach"/>
    <s v="Carolyn"/>
    <x v="4244"/>
    <x v="0"/>
    <x v="5"/>
    <x v="0"/>
    <x v="0"/>
    <x v="5"/>
    <x v="0"/>
    <x v="1"/>
    <n v="42.561508629999999"/>
    <x v="1"/>
    <x v="1"/>
    <x v="4254"/>
    <x v="1"/>
    <x v="0"/>
    <n v="32.646633059999999"/>
    <n v="1.3602763775"/>
    <s v="Stores"/>
  </r>
  <r>
    <n v="4286"/>
    <s v="Hermann"/>
    <s v="Enid"/>
    <x v="4245"/>
    <x v="0"/>
    <x v="68"/>
    <x v="0"/>
    <x v="0"/>
    <x v="5"/>
    <x v="0"/>
    <x v="0"/>
    <n v="36.039979989999999"/>
    <x v="0"/>
    <x v="1"/>
    <x v="4255"/>
    <x v="1"/>
    <x v="0"/>
    <n v="33.657252100000001"/>
    <n v="1.4023855041666666"/>
    <s v="Stores"/>
  </r>
  <r>
    <n v="4287"/>
    <s v="Simpson"/>
    <s v="Elizabeth"/>
    <x v="4246"/>
    <x v="0"/>
    <x v="16"/>
    <x v="0"/>
    <x v="0"/>
    <x v="12"/>
    <x v="0"/>
    <x v="0"/>
    <n v="34.070607430000003"/>
    <x v="0"/>
    <x v="1"/>
    <x v="4256"/>
    <x v="1"/>
    <x v="0"/>
    <n v="36.865778409999997"/>
    <n v="1.5360741004166667"/>
    <s v="Stores"/>
  </r>
  <r>
    <n v="4288"/>
    <s v="Zeigler"/>
    <s v="Jesus"/>
    <x v="4247"/>
    <x v="1"/>
    <x v="116"/>
    <x v="0"/>
    <x v="0"/>
    <x v="1"/>
    <x v="0"/>
    <x v="2"/>
    <n v="51.234805809999997"/>
    <x v="2"/>
    <x v="1"/>
    <x v="4257"/>
    <x v="1"/>
    <x v="1"/>
    <n v="89.865888060000003"/>
    <n v="3.7444120024999998"/>
    <s v="Stores"/>
  </r>
  <r>
    <n v="4289"/>
    <s v="Croy"/>
    <s v="Saul"/>
    <x v="4248"/>
    <x v="1"/>
    <x v="11"/>
    <x v="0"/>
    <x v="0"/>
    <x v="1"/>
    <x v="0"/>
    <x v="1"/>
    <n v="44.764276170000002"/>
    <x v="1"/>
    <x v="1"/>
    <x v="4258"/>
    <x v="1"/>
    <x v="2"/>
    <n v="71.082542050000001"/>
    <n v="2.9617725854166665"/>
    <s v="Stores"/>
  </r>
  <r>
    <n v="4290"/>
    <s v="Sweeney"/>
    <s v="Ali"/>
    <x v="4249"/>
    <x v="0"/>
    <x v="11"/>
    <x v="45"/>
    <x v="19"/>
    <x v="1"/>
    <x v="0"/>
    <x v="4"/>
    <n v="27.36838088"/>
    <x v="4"/>
    <x v="1"/>
    <x v="4259"/>
    <x v="1"/>
    <x v="0"/>
    <n v="0"/>
    <n v="0"/>
    <s v="Stores"/>
  </r>
  <r>
    <n v="4291"/>
    <s v="Colon"/>
    <s v="James"/>
    <x v="4250"/>
    <x v="1"/>
    <x v="86"/>
    <x v="45"/>
    <x v="19"/>
    <x v="3"/>
    <x v="0"/>
    <x v="1"/>
    <n v="42.793219620000002"/>
    <x v="1"/>
    <x v="1"/>
    <x v="4260"/>
    <x v="1"/>
    <x v="2"/>
    <n v="42.278468930000003"/>
    <n v="1.7616028720833334"/>
    <s v="Stores"/>
  </r>
  <r>
    <n v="4292"/>
    <s v="Simmons"/>
    <s v="Clarence"/>
    <x v="4251"/>
    <x v="1"/>
    <x v="5"/>
    <x v="0"/>
    <x v="0"/>
    <x v="5"/>
    <x v="0"/>
    <x v="4"/>
    <n v="28.71326084"/>
    <x v="4"/>
    <x v="0"/>
    <x v="4261"/>
    <x v="0"/>
    <x v="0"/>
    <n v="0"/>
    <n v="0"/>
    <s v="Stores"/>
  </r>
  <r>
    <n v="4293"/>
    <s v="Chandler"/>
    <s v="Larry"/>
    <x v="4252"/>
    <x v="1"/>
    <x v="172"/>
    <x v="45"/>
    <x v="19"/>
    <x v="10"/>
    <x v="0"/>
    <x v="1"/>
    <n v="40.041581020000002"/>
    <x v="1"/>
    <x v="1"/>
    <x v="4262"/>
    <x v="1"/>
    <x v="0"/>
    <n v="11.770724939999999"/>
    <n v="0.49044687250000002"/>
    <s v="Stores"/>
  </r>
  <r>
    <n v="4294"/>
    <s v="Johnson"/>
    <s v="Marion"/>
    <x v="4253"/>
    <x v="0"/>
    <x v="5"/>
    <x v="16"/>
    <x v="15"/>
    <x v="5"/>
    <x v="0"/>
    <x v="1"/>
    <n v="41.417847899999998"/>
    <x v="1"/>
    <x v="1"/>
    <x v="4263"/>
    <x v="1"/>
    <x v="2"/>
    <n v="74.268784719999999"/>
    <n v="3.0945326966666666"/>
    <s v="Stores"/>
  </r>
  <r>
    <n v="4295"/>
    <s v="Gutierrez"/>
    <s v="Young"/>
    <x v="4254"/>
    <x v="0"/>
    <x v="72"/>
    <x v="7"/>
    <x v="6"/>
    <x v="3"/>
    <x v="0"/>
    <x v="1"/>
    <n v="47.661361669999998"/>
    <x v="1"/>
    <x v="0"/>
    <x v="4264"/>
    <x v="0"/>
    <x v="1"/>
    <n v="93.958932059999995"/>
    <n v="3.9149555024999998"/>
    <s v="Stores"/>
  </r>
  <r>
    <n v="4296"/>
    <s v="Anthony"/>
    <s v="Rebecca"/>
    <x v="4255"/>
    <x v="0"/>
    <x v="66"/>
    <x v="45"/>
    <x v="19"/>
    <x v="18"/>
    <x v="0"/>
    <x v="1"/>
    <n v="40.917587660000002"/>
    <x v="1"/>
    <x v="1"/>
    <x v="4265"/>
    <x v="1"/>
    <x v="1"/>
    <n v="101.8939249"/>
    <n v="4.245580204166667"/>
    <s v="Stores"/>
  </r>
  <r>
    <n v="4297"/>
    <s v="Hayes"/>
    <s v="Kevin"/>
    <x v="4256"/>
    <x v="1"/>
    <x v="60"/>
    <x v="0"/>
    <x v="0"/>
    <x v="27"/>
    <x v="0"/>
    <x v="1"/>
    <n v="44.45906033"/>
    <x v="1"/>
    <x v="1"/>
    <x v="4266"/>
    <x v="1"/>
    <x v="2"/>
    <n v="43.538322409999999"/>
    <n v="1.8140967670833332"/>
    <s v="Stores"/>
  </r>
  <r>
    <n v="4298"/>
    <s v="Abreu"/>
    <s v="Erik"/>
    <x v="4257"/>
    <x v="1"/>
    <x v="22"/>
    <x v="45"/>
    <x v="19"/>
    <x v="16"/>
    <x v="0"/>
    <x v="2"/>
    <n v="50.823905869999997"/>
    <x v="2"/>
    <x v="1"/>
    <x v="4267"/>
    <x v="1"/>
    <x v="4"/>
    <n v="120.8548268"/>
    <n v="5.0356177833333327"/>
    <s v="Stores"/>
  </r>
  <r>
    <n v="4299"/>
    <s v="Rasnick"/>
    <s v="Lynn"/>
    <x v="4258"/>
    <x v="0"/>
    <x v="103"/>
    <x v="45"/>
    <x v="19"/>
    <x v="20"/>
    <x v="0"/>
    <x v="2"/>
    <n v="54.914415490000003"/>
    <x v="2"/>
    <x v="1"/>
    <x v="4268"/>
    <x v="1"/>
    <x v="4"/>
    <n v="130.49657540000001"/>
    <n v="5.4373573083333344"/>
    <s v="Stores"/>
  </r>
  <r>
    <n v="4300"/>
    <s v="Mohr"/>
    <s v="Lorraine"/>
    <x v="4259"/>
    <x v="0"/>
    <x v="36"/>
    <x v="0"/>
    <x v="0"/>
    <x v="22"/>
    <x v="0"/>
    <x v="2"/>
    <n v="51.915123559999998"/>
    <x v="2"/>
    <x v="1"/>
    <x v="4269"/>
    <x v="1"/>
    <x v="4"/>
    <n v="125.21135990000001"/>
    <n v="5.2171399958333335"/>
    <s v="Stores"/>
  </r>
  <r>
    <n v="4301"/>
    <s v="Schaller"/>
    <s v="Henry"/>
    <x v="4260"/>
    <x v="1"/>
    <x v="20"/>
    <x v="16"/>
    <x v="15"/>
    <x v="14"/>
    <x v="0"/>
    <x v="2"/>
    <n v="55.458088080000003"/>
    <x v="2"/>
    <x v="1"/>
    <x v="4270"/>
    <x v="1"/>
    <x v="4"/>
    <n v="121.9053712"/>
    <n v="5.0793904666666663"/>
    <s v="Stores"/>
  </r>
  <r>
    <n v="4302"/>
    <s v="Moore"/>
    <s v="Helen"/>
    <x v="4261"/>
    <x v="0"/>
    <x v="1"/>
    <x v="0"/>
    <x v="0"/>
    <x v="1"/>
    <x v="0"/>
    <x v="1"/>
    <n v="44.083305969999998"/>
    <x v="1"/>
    <x v="1"/>
    <x v="4271"/>
    <x v="1"/>
    <x v="2"/>
    <n v="70.966506019999997"/>
    <n v="2.9569377508333332"/>
    <s v="Stores"/>
  </r>
  <r>
    <n v="4303"/>
    <s v="Clegg"/>
    <s v="Billy"/>
    <x v="4262"/>
    <x v="1"/>
    <x v="2"/>
    <x v="45"/>
    <x v="19"/>
    <x v="2"/>
    <x v="0"/>
    <x v="1"/>
    <n v="43.92949428"/>
    <x v="1"/>
    <x v="1"/>
    <x v="4272"/>
    <x v="1"/>
    <x v="0"/>
    <n v="39.392991289999998"/>
    <n v="1.6413746370833333"/>
    <s v="Stores"/>
  </r>
  <r>
    <n v="4304"/>
    <s v="Stone"/>
    <s v="Lourdes"/>
    <x v="4263"/>
    <x v="0"/>
    <x v="4"/>
    <x v="45"/>
    <x v="19"/>
    <x v="4"/>
    <x v="0"/>
    <x v="1"/>
    <n v="40.151837579999999"/>
    <x v="1"/>
    <x v="1"/>
    <x v="4273"/>
    <x v="1"/>
    <x v="1"/>
    <n v="82.772722509999994"/>
    <n v="3.4488634379166663"/>
    <s v="Stores"/>
  </r>
  <r>
    <n v="4305"/>
    <s v="Roark"/>
    <s v="David"/>
    <x v="4264"/>
    <x v="1"/>
    <x v="12"/>
    <x v="45"/>
    <x v="19"/>
    <x v="9"/>
    <x v="0"/>
    <x v="2"/>
    <n v="50.974829399999997"/>
    <x v="2"/>
    <x v="1"/>
    <x v="4274"/>
    <x v="1"/>
    <x v="1"/>
    <n v="90.935064929999996"/>
    <n v="3.7889610387500001"/>
    <s v="Stores"/>
  </r>
  <r>
    <n v="4306"/>
    <s v="Chen"/>
    <s v="Helen"/>
    <x v="4265"/>
    <x v="0"/>
    <x v="49"/>
    <x v="0"/>
    <x v="0"/>
    <x v="12"/>
    <x v="0"/>
    <x v="1"/>
    <n v="48.472938390000003"/>
    <x v="1"/>
    <x v="0"/>
    <x v="4275"/>
    <x v="0"/>
    <x v="2"/>
    <n v="73.108205330000004"/>
    <n v="3.0461752220833338"/>
    <s v="Stores"/>
  </r>
  <r>
    <n v="4307"/>
    <s v="Encinas"/>
    <s v="Thomas"/>
    <x v="4266"/>
    <x v="1"/>
    <x v="12"/>
    <x v="45"/>
    <x v="19"/>
    <x v="9"/>
    <x v="0"/>
    <x v="1"/>
    <n v="46.759774370000002"/>
    <x v="1"/>
    <x v="1"/>
    <x v="4276"/>
    <x v="1"/>
    <x v="2"/>
    <n v="71.167772830000004"/>
    <n v="2.9653238679166671"/>
    <s v="Stores"/>
  </r>
  <r>
    <n v="4308"/>
    <s v="Romeo"/>
    <s v="Fabiola"/>
    <x v="4267"/>
    <x v="0"/>
    <x v="5"/>
    <x v="0"/>
    <x v="0"/>
    <x v="5"/>
    <x v="0"/>
    <x v="2"/>
    <n v="57.70947005"/>
    <x v="2"/>
    <x v="1"/>
    <x v="4277"/>
    <x v="1"/>
    <x v="1"/>
    <n v="110.1475035"/>
    <n v="4.5894793125"/>
    <s v="Stores"/>
  </r>
  <r>
    <n v="4309"/>
    <s v="Jensen"/>
    <s v="Laura"/>
    <x v="4268"/>
    <x v="0"/>
    <x v="7"/>
    <x v="45"/>
    <x v="19"/>
    <x v="7"/>
    <x v="0"/>
    <x v="0"/>
    <n v="32.873529179999998"/>
    <x v="0"/>
    <x v="1"/>
    <x v="4278"/>
    <x v="1"/>
    <x v="0"/>
    <n v="7.9850742380000002"/>
    <n v="0.33271142658333336"/>
    <s v="Stores"/>
  </r>
  <r>
    <n v="4310"/>
    <s v="Jackson"/>
    <s v="Gregory"/>
    <x v="4269"/>
    <x v="1"/>
    <x v="167"/>
    <x v="45"/>
    <x v="19"/>
    <x v="37"/>
    <x v="0"/>
    <x v="1"/>
    <n v="41.993520019999998"/>
    <x v="1"/>
    <x v="1"/>
    <x v="4279"/>
    <x v="1"/>
    <x v="0"/>
    <n v="26.32326415"/>
    <n v="1.0968026729166667"/>
    <s v="Stores"/>
  </r>
  <r>
    <n v="4311"/>
    <s v="Carter"/>
    <s v="Tiffany"/>
    <x v="4270"/>
    <x v="0"/>
    <x v="5"/>
    <x v="0"/>
    <x v="0"/>
    <x v="5"/>
    <x v="0"/>
    <x v="0"/>
    <n v="36.403397869999999"/>
    <x v="0"/>
    <x v="1"/>
    <x v="4280"/>
    <x v="1"/>
    <x v="0"/>
    <n v="39.591375960000001"/>
    <n v="1.649640665"/>
    <s v="Stores"/>
  </r>
  <r>
    <n v="4312"/>
    <s v="Kulp"/>
    <s v="Alfredo"/>
    <x v="4271"/>
    <x v="1"/>
    <x v="3"/>
    <x v="7"/>
    <x v="6"/>
    <x v="3"/>
    <x v="0"/>
    <x v="0"/>
    <n v="33.827338920000003"/>
    <x v="0"/>
    <x v="1"/>
    <x v="4281"/>
    <x v="1"/>
    <x v="0"/>
    <n v="6.8017995889999998"/>
    <n v="0.28340831620833334"/>
    <s v="Stores"/>
  </r>
  <r>
    <n v="4313"/>
    <s v="Brown"/>
    <s v="Kimberly"/>
    <x v="4272"/>
    <x v="0"/>
    <x v="4"/>
    <x v="45"/>
    <x v="19"/>
    <x v="4"/>
    <x v="0"/>
    <x v="4"/>
    <n v="27.971932769999999"/>
    <x v="4"/>
    <x v="0"/>
    <x v="4282"/>
    <x v="0"/>
    <x v="0"/>
    <n v="0"/>
    <n v="0"/>
    <s v="Stores"/>
  </r>
  <r>
    <n v="4314"/>
    <s v="Flores"/>
    <s v="Jennifer"/>
    <x v="4273"/>
    <x v="0"/>
    <x v="6"/>
    <x v="45"/>
    <x v="19"/>
    <x v="6"/>
    <x v="0"/>
    <x v="1"/>
    <n v="49.149087160000001"/>
    <x v="1"/>
    <x v="0"/>
    <x v="4283"/>
    <x v="0"/>
    <x v="1"/>
    <n v="112.8661601"/>
    <n v="4.7027566708333328"/>
    <s v="Stores"/>
  </r>
  <r>
    <n v="4315"/>
    <s v="Zepeda"/>
    <s v="Danny"/>
    <x v="4274"/>
    <x v="1"/>
    <x v="15"/>
    <x v="45"/>
    <x v="19"/>
    <x v="10"/>
    <x v="0"/>
    <x v="1"/>
    <n v="41.730983119999998"/>
    <x v="1"/>
    <x v="0"/>
    <x v="4284"/>
    <x v="0"/>
    <x v="2"/>
    <n v="45.658120650000001"/>
    <n v="1.90242169375"/>
    <s v="Stores"/>
  </r>
  <r>
    <n v="4316"/>
    <s v="Shepard"/>
    <s v="Lucy"/>
    <x v="4275"/>
    <x v="0"/>
    <x v="5"/>
    <x v="0"/>
    <x v="0"/>
    <x v="5"/>
    <x v="0"/>
    <x v="1"/>
    <n v="43.683768630000003"/>
    <x v="1"/>
    <x v="1"/>
    <x v="4285"/>
    <x v="1"/>
    <x v="1"/>
    <n v="119.12381739999999"/>
    <n v="4.9634923916666658"/>
    <s v="Stores"/>
  </r>
  <r>
    <n v="4317"/>
    <s v="Penn"/>
    <s v="Ida"/>
    <x v="4276"/>
    <x v="0"/>
    <x v="5"/>
    <x v="16"/>
    <x v="15"/>
    <x v="5"/>
    <x v="0"/>
    <x v="1"/>
    <n v="45.717151020000003"/>
    <x v="1"/>
    <x v="1"/>
    <x v="4286"/>
    <x v="1"/>
    <x v="1"/>
    <n v="84.014787100000007"/>
    <n v="3.5006161291666671"/>
    <s v="Stores"/>
  </r>
  <r>
    <n v="4318"/>
    <s v="Peterson"/>
    <s v="John"/>
    <x v="4277"/>
    <x v="1"/>
    <x v="169"/>
    <x v="45"/>
    <x v="19"/>
    <x v="20"/>
    <x v="0"/>
    <x v="2"/>
    <n v="53.290612799999998"/>
    <x v="2"/>
    <x v="1"/>
    <x v="4287"/>
    <x v="1"/>
    <x v="1"/>
    <n v="98.959709140000001"/>
    <n v="4.1233212141666664"/>
    <s v="Stores"/>
  </r>
  <r>
    <n v="4319"/>
    <s v="Rivera"/>
    <s v="Lori"/>
    <x v="4278"/>
    <x v="0"/>
    <x v="34"/>
    <x v="16"/>
    <x v="15"/>
    <x v="21"/>
    <x v="0"/>
    <x v="0"/>
    <n v="36.805080760000003"/>
    <x v="0"/>
    <x v="0"/>
    <x v="4288"/>
    <x v="0"/>
    <x v="2"/>
    <n v="43.020709840000002"/>
    <n v="1.7925295766666669"/>
    <s v="Stores"/>
  </r>
  <r>
    <n v="4320"/>
    <s v="Perez"/>
    <s v="Elizabeth"/>
    <x v="4279"/>
    <x v="0"/>
    <x v="60"/>
    <x v="45"/>
    <x v="19"/>
    <x v="27"/>
    <x v="0"/>
    <x v="1"/>
    <n v="48.711670980000001"/>
    <x v="1"/>
    <x v="0"/>
    <x v="4289"/>
    <x v="0"/>
    <x v="1"/>
    <n v="112.5775225"/>
    <n v="4.6907301041666667"/>
    <s v="Stores"/>
  </r>
  <r>
    <n v="4321"/>
    <s v="Venable"/>
    <s v="Audrey"/>
    <x v="4280"/>
    <x v="0"/>
    <x v="7"/>
    <x v="45"/>
    <x v="19"/>
    <x v="7"/>
    <x v="0"/>
    <x v="0"/>
    <n v="30.657438540000001"/>
    <x v="0"/>
    <x v="1"/>
    <x v="4290"/>
    <x v="1"/>
    <x v="0"/>
    <n v="8.3637028180000001"/>
    <n v="0.34848761741666667"/>
    <s v="Stores"/>
  </r>
  <r>
    <n v="4322"/>
    <s v="Hopkins"/>
    <s v="Jason"/>
    <x v="4281"/>
    <x v="1"/>
    <x v="230"/>
    <x v="45"/>
    <x v="19"/>
    <x v="7"/>
    <x v="0"/>
    <x v="1"/>
    <n v="40.484877410000003"/>
    <x v="1"/>
    <x v="1"/>
    <x v="4291"/>
    <x v="1"/>
    <x v="2"/>
    <n v="51.710327650000004"/>
    <n v="2.1545969854166667"/>
    <s v="Stores"/>
  </r>
  <r>
    <n v="4323"/>
    <s v="Breeden"/>
    <s v="Otto"/>
    <x v="4282"/>
    <x v="1"/>
    <x v="3"/>
    <x v="45"/>
    <x v="19"/>
    <x v="3"/>
    <x v="0"/>
    <x v="2"/>
    <n v="51.055677729999999"/>
    <x v="2"/>
    <x v="1"/>
    <x v="4292"/>
    <x v="1"/>
    <x v="1"/>
    <n v="96.306829949999994"/>
    <n v="4.0127845812499991"/>
    <s v="Stores"/>
  </r>
  <r>
    <n v="4324"/>
    <s v="Nelson"/>
    <s v="Larry"/>
    <x v="4283"/>
    <x v="1"/>
    <x v="203"/>
    <x v="45"/>
    <x v="19"/>
    <x v="20"/>
    <x v="0"/>
    <x v="0"/>
    <n v="34.088573429999997"/>
    <x v="0"/>
    <x v="1"/>
    <x v="4293"/>
    <x v="1"/>
    <x v="0"/>
    <n v="17.28360009"/>
    <n v="0.72015000375000005"/>
    <s v="Stores"/>
  </r>
  <r>
    <n v="4325"/>
    <s v="Miller"/>
    <s v="Shannon"/>
    <x v="4284"/>
    <x v="0"/>
    <x v="49"/>
    <x v="0"/>
    <x v="0"/>
    <x v="12"/>
    <x v="0"/>
    <x v="2"/>
    <n v="55.413825950000003"/>
    <x v="2"/>
    <x v="1"/>
    <x v="4294"/>
    <x v="1"/>
    <x v="4"/>
    <n v="153.05651789999999"/>
    <n v="6.3773549125000004"/>
    <s v="Stores"/>
  </r>
  <r>
    <n v="4326"/>
    <s v="Tilton"/>
    <s v="Tamara"/>
    <x v="4285"/>
    <x v="0"/>
    <x v="7"/>
    <x v="45"/>
    <x v="19"/>
    <x v="7"/>
    <x v="0"/>
    <x v="0"/>
    <n v="36.551060079999999"/>
    <x v="0"/>
    <x v="1"/>
    <x v="4295"/>
    <x v="1"/>
    <x v="0"/>
    <n v="0"/>
    <n v="0"/>
    <s v="Stores"/>
  </r>
  <r>
    <n v="4327"/>
    <s v="Thresher"/>
    <s v="Rosario"/>
    <x v="4286"/>
    <x v="0"/>
    <x v="58"/>
    <x v="0"/>
    <x v="0"/>
    <x v="18"/>
    <x v="0"/>
    <x v="0"/>
    <n v="32.241187480000001"/>
    <x v="0"/>
    <x v="1"/>
    <x v="4296"/>
    <x v="1"/>
    <x v="0"/>
    <n v="10.86170677"/>
    <n v="0.45257111541666661"/>
    <s v="Stores"/>
  </r>
  <r>
    <n v="4328"/>
    <s v="Washburn"/>
    <s v="Michelle"/>
    <x v="4287"/>
    <x v="0"/>
    <x v="5"/>
    <x v="0"/>
    <x v="0"/>
    <x v="5"/>
    <x v="0"/>
    <x v="4"/>
    <n v="29.272497600000001"/>
    <x v="4"/>
    <x v="0"/>
    <x v="4297"/>
    <x v="0"/>
    <x v="0"/>
    <n v="0"/>
    <n v="0"/>
    <s v="Stores"/>
  </r>
  <r>
    <n v="4329"/>
    <s v="Ashford"/>
    <s v="Valeri"/>
    <x v="4288"/>
    <x v="0"/>
    <x v="186"/>
    <x v="45"/>
    <x v="19"/>
    <x v="10"/>
    <x v="0"/>
    <x v="1"/>
    <n v="41.119531870000003"/>
    <x v="1"/>
    <x v="1"/>
    <x v="4298"/>
    <x v="1"/>
    <x v="2"/>
    <n v="79.790839719999994"/>
    <n v="3.3246183216666663"/>
    <s v="Stores"/>
  </r>
  <r>
    <n v="4330"/>
    <s v="Schmitz"/>
    <s v="Alexis"/>
    <x v="4289"/>
    <x v="1"/>
    <x v="31"/>
    <x v="0"/>
    <x v="0"/>
    <x v="18"/>
    <x v="0"/>
    <x v="1"/>
    <n v="47.771553740000002"/>
    <x v="1"/>
    <x v="1"/>
    <x v="4299"/>
    <x v="1"/>
    <x v="2"/>
    <n v="70.369018550000007"/>
    <n v="2.9320424395833333"/>
    <s v="Stores"/>
  </r>
  <r>
    <n v="4331"/>
    <s v="Major"/>
    <s v="Christine"/>
    <x v="4290"/>
    <x v="0"/>
    <x v="120"/>
    <x v="45"/>
    <x v="19"/>
    <x v="25"/>
    <x v="0"/>
    <x v="0"/>
    <n v="31.05103424"/>
    <x v="0"/>
    <x v="1"/>
    <x v="4300"/>
    <x v="1"/>
    <x v="0"/>
    <n v="0"/>
    <n v="0"/>
    <s v="Stores"/>
  </r>
  <r>
    <n v="4332"/>
    <s v="Jones"/>
    <s v="Perry"/>
    <x v="4291"/>
    <x v="1"/>
    <x v="4"/>
    <x v="45"/>
    <x v="19"/>
    <x v="4"/>
    <x v="0"/>
    <x v="0"/>
    <n v="33.477539499999999"/>
    <x v="0"/>
    <x v="1"/>
    <x v="4301"/>
    <x v="1"/>
    <x v="0"/>
    <n v="0"/>
    <n v="0"/>
    <s v="Stores"/>
  </r>
  <r>
    <n v="4333"/>
    <s v="Chastain"/>
    <s v="Dorothy"/>
    <x v="4292"/>
    <x v="0"/>
    <x v="60"/>
    <x v="13"/>
    <x v="12"/>
    <x v="27"/>
    <x v="0"/>
    <x v="0"/>
    <n v="34.528845359999998"/>
    <x v="0"/>
    <x v="0"/>
    <x v="4302"/>
    <x v="0"/>
    <x v="0"/>
    <n v="14.320053160000001"/>
    <n v="0.59666888166666665"/>
    <s v="Stores"/>
  </r>
  <r>
    <n v="4334"/>
    <s v="Horton"/>
    <s v="Kirk"/>
    <x v="4293"/>
    <x v="1"/>
    <x v="87"/>
    <x v="45"/>
    <x v="19"/>
    <x v="7"/>
    <x v="0"/>
    <x v="1"/>
    <n v="49.7747867"/>
    <x v="1"/>
    <x v="1"/>
    <x v="4303"/>
    <x v="1"/>
    <x v="1"/>
    <n v="92.992319820000006"/>
    <n v="3.8746799925000004"/>
    <s v="Stores"/>
  </r>
  <r>
    <n v="4335"/>
    <s v="Tyler"/>
    <s v="Lorena"/>
    <x v="4294"/>
    <x v="0"/>
    <x v="2"/>
    <x v="45"/>
    <x v="19"/>
    <x v="2"/>
    <x v="0"/>
    <x v="4"/>
    <n v="29.548538369999999"/>
    <x v="4"/>
    <x v="1"/>
    <x v="4304"/>
    <x v="1"/>
    <x v="0"/>
    <n v="8.4677541519999995"/>
    <n v="0.35282308966666664"/>
    <s v="Stores"/>
  </r>
  <r>
    <n v="4336"/>
    <s v="Villarreal"/>
    <s v="Luis"/>
    <x v="4295"/>
    <x v="1"/>
    <x v="4"/>
    <x v="45"/>
    <x v="19"/>
    <x v="4"/>
    <x v="0"/>
    <x v="4"/>
    <n v="27.07835596"/>
    <x v="4"/>
    <x v="1"/>
    <x v="4305"/>
    <x v="1"/>
    <x v="0"/>
    <n v="0"/>
    <n v="0"/>
    <s v="Stores"/>
  </r>
  <r>
    <n v="4337"/>
    <s v="Woods"/>
    <s v="Clayton"/>
    <x v="4296"/>
    <x v="1"/>
    <x v="229"/>
    <x v="45"/>
    <x v="19"/>
    <x v="18"/>
    <x v="0"/>
    <x v="1"/>
    <n v="47.248520790000001"/>
    <x v="1"/>
    <x v="1"/>
    <x v="4306"/>
    <x v="1"/>
    <x v="1"/>
    <n v="81.940924300000006"/>
    <n v="3.4142051791666672"/>
    <s v="Stores"/>
  </r>
  <r>
    <n v="4338"/>
    <s v="Campbell"/>
    <s v="Glenn"/>
    <x v="4297"/>
    <x v="1"/>
    <x v="135"/>
    <x v="45"/>
    <x v="19"/>
    <x v="20"/>
    <x v="0"/>
    <x v="1"/>
    <n v="45.025400490000003"/>
    <x v="1"/>
    <x v="1"/>
    <x v="4307"/>
    <x v="1"/>
    <x v="2"/>
    <n v="53.786514590000003"/>
    <n v="2.2411047745833335"/>
    <s v="Stores"/>
  </r>
  <r>
    <n v="4339"/>
    <s v="Woods"/>
    <s v="Donald"/>
    <x v="4298"/>
    <x v="1"/>
    <x v="192"/>
    <x v="0"/>
    <x v="0"/>
    <x v="7"/>
    <x v="0"/>
    <x v="1"/>
    <n v="46.800866810000002"/>
    <x v="1"/>
    <x v="1"/>
    <x v="4308"/>
    <x v="1"/>
    <x v="1"/>
    <n v="108.2844824"/>
    <n v="4.5118534333333331"/>
    <s v="Stores"/>
  </r>
  <r>
    <n v="4340"/>
    <s v="Gault"/>
    <s v="Kathy"/>
    <x v="4299"/>
    <x v="0"/>
    <x v="0"/>
    <x v="45"/>
    <x v="19"/>
    <x v="0"/>
    <x v="0"/>
    <x v="1"/>
    <n v="45.105375459999998"/>
    <x v="1"/>
    <x v="1"/>
    <x v="4309"/>
    <x v="1"/>
    <x v="1"/>
    <n v="87.853905420000004"/>
    <n v="3.6605793924999999"/>
    <s v="Stores"/>
  </r>
  <r>
    <n v="4341"/>
    <s v="Holifield"/>
    <s v="Tanya"/>
    <x v="4300"/>
    <x v="0"/>
    <x v="13"/>
    <x v="45"/>
    <x v="19"/>
    <x v="10"/>
    <x v="0"/>
    <x v="1"/>
    <n v="45.74614965"/>
    <x v="1"/>
    <x v="1"/>
    <x v="4310"/>
    <x v="1"/>
    <x v="4"/>
    <n v="121.2147708"/>
    <n v="5.0506154500000005"/>
    <s v="Stores"/>
  </r>
  <r>
    <n v="4342"/>
    <s v="Dewitt"/>
    <s v="Billie"/>
    <x v="4301"/>
    <x v="0"/>
    <x v="3"/>
    <x v="7"/>
    <x v="6"/>
    <x v="3"/>
    <x v="0"/>
    <x v="0"/>
    <n v="37.945364439999999"/>
    <x v="0"/>
    <x v="1"/>
    <x v="4311"/>
    <x v="1"/>
    <x v="0"/>
    <n v="19.513152040000001"/>
    <n v="0.8130480016666668"/>
    <s v="Stores"/>
  </r>
  <r>
    <n v="4343"/>
    <s v="Miller"/>
    <s v="Brandon"/>
    <x v="4302"/>
    <x v="1"/>
    <x v="108"/>
    <x v="0"/>
    <x v="0"/>
    <x v="1"/>
    <x v="0"/>
    <x v="0"/>
    <n v="34.686735800000001"/>
    <x v="0"/>
    <x v="1"/>
    <x v="4312"/>
    <x v="1"/>
    <x v="0"/>
    <n v="37.340467349999997"/>
    <n v="1.5558528062499999"/>
    <s v="Stores"/>
  </r>
  <r>
    <n v="4344"/>
    <s v="Morrison"/>
    <s v="Sarah"/>
    <x v="4303"/>
    <x v="0"/>
    <x v="61"/>
    <x v="7"/>
    <x v="6"/>
    <x v="28"/>
    <x v="0"/>
    <x v="1"/>
    <n v="43.909726319999997"/>
    <x v="1"/>
    <x v="1"/>
    <x v="4313"/>
    <x v="1"/>
    <x v="2"/>
    <n v="76.276428690000003"/>
    <n v="3.1781845287499997"/>
    <s v="Stores"/>
  </r>
  <r>
    <n v="4345"/>
    <s v="Vigil"/>
    <s v="Virgil"/>
    <x v="4304"/>
    <x v="1"/>
    <x v="3"/>
    <x v="45"/>
    <x v="19"/>
    <x v="3"/>
    <x v="0"/>
    <x v="4"/>
    <n v="25.662076299999999"/>
    <x v="4"/>
    <x v="1"/>
    <x v="4314"/>
    <x v="1"/>
    <x v="0"/>
    <n v="0"/>
    <n v="0"/>
    <s v="Stores"/>
  </r>
  <r>
    <n v="4346"/>
    <s v="Martin"/>
    <s v="Allen"/>
    <x v="4305"/>
    <x v="1"/>
    <x v="160"/>
    <x v="7"/>
    <x v="6"/>
    <x v="35"/>
    <x v="0"/>
    <x v="1"/>
    <n v="45.362634919999998"/>
    <x v="1"/>
    <x v="1"/>
    <x v="4315"/>
    <x v="1"/>
    <x v="0"/>
    <n v="33.291265860000003"/>
    <n v="1.3871360775000001"/>
    <s v="Stores"/>
  </r>
  <r>
    <n v="4347"/>
    <s v="Jackson"/>
    <s v="Eugene"/>
    <x v="4306"/>
    <x v="1"/>
    <x v="20"/>
    <x v="0"/>
    <x v="0"/>
    <x v="14"/>
    <x v="0"/>
    <x v="0"/>
    <n v="38.865538749999999"/>
    <x v="0"/>
    <x v="1"/>
    <x v="4316"/>
    <x v="1"/>
    <x v="2"/>
    <n v="47.541266919999998"/>
    <n v="1.9808861216666664"/>
    <s v="Stores"/>
  </r>
  <r>
    <n v="4348"/>
    <s v="Wells"/>
    <s v="Mike"/>
    <x v="4307"/>
    <x v="1"/>
    <x v="142"/>
    <x v="0"/>
    <x v="0"/>
    <x v="18"/>
    <x v="0"/>
    <x v="2"/>
    <n v="53.775438129999998"/>
    <x v="2"/>
    <x v="1"/>
    <x v="4317"/>
    <x v="1"/>
    <x v="1"/>
    <n v="106.3851536"/>
    <n v="4.4327147333333334"/>
    <s v="Stores"/>
  </r>
  <r>
    <n v="4349"/>
    <s v="Anderson"/>
    <s v="Alvin"/>
    <x v="4308"/>
    <x v="1"/>
    <x v="10"/>
    <x v="45"/>
    <x v="19"/>
    <x v="6"/>
    <x v="0"/>
    <x v="1"/>
    <n v="45.480163640000001"/>
    <x v="1"/>
    <x v="1"/>
    <x v="4318"/>
    <x v="1"/>
    <x v="2"/>
    <n v="59.507105350000003"/>
    <n v="2.4794627229166668"/>
    <s v="Stores"/>
  </r>
  <r>
    <n v="4350"/>
    <s v="Britt"/>
    <s v="Asia"/>
    <x v="4309"/>
    <x v="0"/>
    <x v="5"/>
    <x v="0"/>
    <x v="0"/>
    <x v="5"/>
    <x v="0"/>
    <x v="1"/>
    <n v="45.795712119999997"/>
    <x v="1"/>
    <x v="1"/>
    <x v="4319"/>
    <x v="1"/>
    <x v="1"/>
    <n v="84.65915846"/>
    <n v="3.5274649358333336"/>
    <s v="Stores"/>
  </r>
  <r>
    <n v="4351"/>
    <s v="Noblitt"/>
    <s v="Melinda"/>
    <x v="4310"/>
    <x v="0"/>
    <x v="181"/>
    <x v="16"/>
    <x v="15"/>
    <x v="23"/>
    <x v="0"/>
    <x v="1"/>
    <n v="46.432687039999998"/>
    <x v="1"/>
    <x v="1"/>
    <x v="4320"/>
    <x v="1"/>
    <x v="1"/>
    <n v="115.6703522"/>
    <n v="4.8195980083333332"/>
    <s v="Stores"/>
  </r>
  <r>
    <n v="4352"/>
    <s v="Bellamy"/>
    <s v="James"/>
    <x v="4311"/>
    <x v="1"/>
    <x v="7"/>
    <x v="45"/>
    <x v="19"/>
    <x v="7"/>
    <x v="0"/>
    <x v="5"/>
    <n v="64.241077700000005"/>
    <x v="5"/>
    <x v="1"/>
    <x v="4321"/>
    <x v="1"/>
    <x v="3"/>
    <n v="186.9477267"/>
    <n v="7.7894886124999996"/>
    <s v="Stores"/>
  </r>
  <r>
    <n v="4353"/>
    <s v="Hughes"/>
    <s v="Avis"/>
    <x v="4312"/>
    <x v="0"/>
    <x v="15"/>
    <x v="45"/>
    <x v="19"/>
    <x v="10"/>
    <x v="0"/>
    <x v="0"/>
    <n v="33.913189840000001"/>
    <x v="0"/>
    <x v="1"/>
    <x v="4322"/>
    <x v="1"/>
    <x v="0"/>
    <n v="20.68471229"/>
    <n v="0.86186301208333338"/>
    <s v="Stores"/>
  </r>
  <r>
    <n v="4354"/>
    <s v="Jones"/>
    <s v="Jon"/>
    <x v="4313"/>
    <x v="1"/>
    <x v="7"/>
    <x v="0"/>
    <x v="0"/>
    <x v="7"/>
    <x v="0"/>
    <x v="0"/>
    <n v="38.099337869999999"/>
    <x v="0"/>
    <x v="0"/>
    <x v="4323"/>
    <x v="0"/>
    <x v="2"/>
    <n v="61.363055029999998"/>
    <n v="2.5567939595833331"/>
    <s v="Stores"/>
  </r>
  <r>
    <n v="4355"/>
    <s v="Johnson"/>
    <s v="Jocelyn"/>
    <x v="4314"/>
    <x v="0"/>
    <x v="22"/>
    <x v="0"/>
    <x v="0"/>
    <x v="16"/>
    <x v="0"/>
    <x v="2"/>
    <n v="55.34810109"/>
    <x v="2"/>
    <x v="1"/>
    <x v="4324"/>
    <x v="1"/>
    <x v="4"/>
    <n v="134.2977459"/>
    <n v="5.5957394124999995"/>
    <s v="Stores"/>
  </r>
  <r>
    <n v="4356"/>
    <s v="Nolte"/>
    <s v="Charlie"/>
    <x v="4315"/>
    <x v="1"/>
    <x v="3"/>
    <x v="45"/>
    <x v="19"/>
    <x v="3"/>
    <x v="0"/>
    <x v="2"/>
    <n v="50.735659460000001"/>
    <x v="2"/>
    <x v="0"/>
    <x v="4325"/>
    <x v="0"/>
    <x v="1"/>
    <n v="100.4611574"/>
    <n v="4.1858815583333335"/>
    <s v="Stores"/>
  </r>
  <r>
    <n v="4357"/>
    <s v="Jones"/>
    <s v="Jason"/>
    <x v="4316"/>
    <x v="1"/>
    <x v="5"/>
    <x v="16"/>
    <x v="15"/>
    <x v="5"/>
    <x v="0"/>
    <x v="1"/>
    <n v="43.53701719"/>
    <x v="1"/>
    <x v="1"/>
    <x v="4326"/>
    <x v="1"/>
    <x v="0"/>
    <n v="32.170276749999999"/>
    <n v="1.3404281979166666"/>
    <s v="Stores"/>
  </r>
  <r>
    <n v="4358"/>
    <s v="Novotny"/>
    <s v="Dana"/>
    <x v="4317"/>
    <x v="0"/>
    <x v="5"/>
    <x v="0"/>
    <x v="0"/>
    <x v="5"/>
    <x v="0"/>
    <x v="5"/>
    <n v="60.918230219999998"/>
    <x v="5"/>
    <x v="1"/>
    <x v="4327"/>
    <x v="1"/>
    <x v="3"/>
    <n v="167.11879490000001"/>
    <n v="6.9632831208333341"/>
    <s v="Stores"/>
  </r>
  <r>
    <n v="4359"/>
    <s v="Jenson"/>
    <s v="Danielle"/>
    <x v="4318"/>
    <x v="0"/>
    <x v="142"/>
    <x v="45"/>
    <x v="19"/>
    <x v="18"/>
    <x v="0"/>
    <x v="0"/>
    <n v="35.280431020000002"/>
    <x v="0"/>
    <x v="1"/>
    <x v="4328"/>
    <x v="1"/>
    <x v="0"/>
    <n v="1.887807249"/>
    <n v="7.8658635374999994E-2"/>
    <s v="Stores"/>
  </r>
  <r>
    <n v="4360"/>
    <s v="Gibson"/>
    <s v="Richard"/>
    <x v="4319"/>
    <x v="1"/>
    <x v="87"/>
    <x v="45"/>
    <x v="19"/>
    <x v="7"/>
    <x v="0"/>
    <x v="0"/>
    <n v="36.380364610000001"/>
    <x v="0"/>
    <x v="1"/>
    <x v="4329"/>
    <x v="1"/>
    <x v="2"/>
    <n v="49.158126240000001"/>
    <n v="2.0482552599999999"/>
    <s v="Stores"/>
  </r>
  <r>
    <n v="4361"/>
    <s v="Morse"/>
    <s v="Stephanie"/>
    <x v="4320"/>
    <x v="0"/>
    <x v="3"/>
    <x v="7"/>
    <x v="6"/>
    <x v="3"/>
    <x v="0"/>
    <x v="0"/>
    <n v="33.721904680000002"/>
    <x v="0"/>
    <x v="0"/>
    <x v="4330"/>
    <x v="0"/>
    <x v="0"/>
    <n v="6.9601716119999999"/>
    <n v="0.29000715049999998"/>
    <s v="Stores"/>
  </r>
  <r>
    <n v="4362"/>
    <s v="Sierra"/>
    <s v="Sherry"/>
    <x v="4321"/>
    <x v="0"/>
    <x v="5"/>
    <x v="13"/>
    <x v="12"/>
    <x v="5"/>
    <x v="0"/>
    <x v="3"/>
    <n v="19.06000701"/>
    <x v="3"/>
    <x v="1"/>
    <x v="4331"/>
    <x v="1"/>
    <x v="0"/>
    <n v="0"/>
    <n v="0"/>
    <s v="Stores"/>
  </r>
  <r>
    <n v="4363"/>
    <s v="Purdie"/>
    <s v="Alison"/>
    <x v="4322"/>
    <x v="0"/>
    <x v="3"/>
    <x v="7"/>
    <x v="6"/>
    <x v="3"/>
    <x v="0"/>
    <x v="4"/>
    <n v="23.854169590000001"/>
    <x v="4"/>
    <x v="1"/>
    <x v="4332"/>
    <x v="1"/>
    <x v="0"/>
    <n v="0"/>
    <n v="0"/>
    <s v="Stores"/>
  </r>
  <r>
    <n v="4364"/>
    <s v="Laubach"/>
    <s v="Robert"/>
    <x v="4323"/>
    <x v="1"/>
    <x v="39"/>
    <x v="45"/>
    <x v="19"/>
    <x v="7"/>
    <x v="0"/>
    <x v="1"/>
    <n v="45.832070029999997"/>
    <x v="1"/>
    <x v="1"/>
    <x v="4333"/>
    <x v="1"/>
    <x v="2"/>
    <n v="64.017951479999994"/>
    <n v="2.6674146449999996"/>
    <s v="Stores"/>
  </r>
  <r>
    <n v="4365"/>
    <s v="Murry"/>
    <s v="Kathy"/>
    <x v="4324"/>
    <x v="0"/>
    <x v="11"/>
    <x v="0"/>
    <x v="0"/>
    <x v="1"/>
    <x v="0"/>
    <x v="1"/>
    <n v="45.476783560000001"/>
    <x v="1"/>
    <x v="1"/>
    <x v="4334"/>
    <x v="1"/>
    <x v="1"/>
    <n v="86.567705399999994"/>
    <n v="3.6069877249999998"/>
    <s v="Stores"/>
  </r>
  <r>
    <n v="4366"/>
    <s v="Patton"/>
    <s v="James"/>
    <x v="4325"/>
    <x v="1"/>
    <x v="5"/>
    <x v="16"/>
    <x v="15"/>
    <x v="5"/>
    <x v="0"/>
    <x v="2"/>
    <n v="52.173003549999997"/>
    <x v="2"/>
    <x v="1"/>
    <x v="4335"/>
    <x v="1"/>
    <x v="1"/>
    <n v="81.796728029999997"/>
    <n v="3.40819700125"/>
    <s v="Stores"/>
  </r>
  <r>
    <n v="4367"/>
    <s v="Meador"/>
    <s v="Eddie"/>
    <x v="4326"/>
    <x v="1"/>
    <x v="153"/>
    <x v="45"/>
    <x v="19"/>
    <x v="10"/>
    <x v="0"/>
    <x v="1"/>
    <n v="43.486269360000001"/>
    <x v="1"/>
    <x v="0"/>
    <x v="4336"/>
    <x v="0"/>
    <x v="1"/>
    <n v="81.682858769999996"/>
    <n v="3.4034524487499995"/>
    <s v="Stores"/>
  </r>
  <r>
    <n v="4368"/>
    <s v="Martino"/>
    <s v="Roger"/>
    <x v="4327"/>
    <x v="1"/>
    <x v="14"/>
    <x v="45"/>
    <x v="19"/>
    <x v="11"/>
    <x v="0"/>
    <x v="2"/>
    <n v="54.229460750000001"/>
    <x v="2"/>
    <x v="1"/>
    <x v="4337"/>
    <x v="1"/>
    <x v="1"/>
    <n v="119.7923521"/>
    <n v="4.9913480041666665"/>
    <s v="Stores"/>
  </r>
  <r>
    <n v="4369"/>
    <s v="Finley"/>
    <s v="Emily"/>
    <x v="4328"/>
    <x v="0"/>
    <x v="13"/>
    <x v="45"/>
    <x v="19"/>
    <x v="10"/>
    <x v="0"/>
    <x v="0"/>
    <n v="38.238383200000001"/>
    <x v="0"/>
    <x v="1"/>
    <x v="4338"/>
    <x v="1"/>
    <x v="2"/>
    <n v="56.946664370000001"/>
    <n v="2.3727776820833331"/>
    <s v="Stores"/>
  </r>
  <r>
    <n v="4370"/>
    <s v="Kitterman"/>
    <s v="Claudia"/>
    <x v="4329"/>
    <x v="0"/>
    <x v="193"/>
    <x v="45"/>
    <x v="19"/>
    <x v="10"/>
    <x v="0"/>
    <x v="1"/>
    <n v="40.013812770000001"/>
    <x v="1"/>
    <x v="1"/>
    <x v="4339"/>
    <x v="1"/>
    <x v="0"/>
    <n v="39.795665100000001"/>
    <n v="1.6581527125"/>
    <s v="Stores"/>
  </r>
  <r>
    <n v="4371"/>
    <s v="Westfall"/>
    <s v="Malik"/>
    <x v="4330"/>
    <x v="1"/>
    <x v="34"/>
    <x v="45"/>
    <x v="19"/>
    <x v="21"/>
    <x v="0"/>
    <x v="1"/>
    <n v="47.705544109999998"/>
    <x v="1"/>
    <x v="1"/>
    <x v="4340"/>
    <x v="1"/>
    <x v="0"/>
    <n v="38.937324590000003"/>
    <n v="1.6223885245833336"/>
    <s v="Stores"/>
  </r>
  <r>
    <n v="4372"/>
    <s v="Neely"/>
    <s v="Daniel"/>
    <x v="4331"/>
    <x v="1"/>
    <x v="3"/>
    <x v="7"/>
    <x v="6"/>
    <x v="3"/>
    <x v="0"/>
    <x v="0"/>
    <n v="39.277315250000001"/>
    <x v="0"/>
    <x v="1"/>
    <x v="4341"/>
    <x v="1"/>
    <x v="0"/>
    <n v="13.638702869999999"/>
    <n v="0.56827928625000002"/>
    <s v="Stores"/>
  </r>
  <r>
    <n v="4373"/>
    <s v="Phillips"/>
    <s v="Ira"/>
    <x v="4332"/>
    <x v="1"/>
    <x v="141"/>
    <x v="45"/>
    <x v="19"/>
    <x v="11"/>
    <x v="0"/>
    <x v="0"/>
    <n v="30.71942065"/>
    <x v="0"/>
    <x v="1"/>
    <x v="4342"/>
    <x v="1"/>
    <x v="0"/>
    <n v="0"/>
    <n v="0"/>
    <s v="Stores"/>
  </r>
  <r>
    <n v="4374"/>
    <s v="Hogan"/>
    <s v="Shawn"/>
    <x v="4333"/>
    <x v="1"/>
    <x v="18"/>
    <x v="45"/>
    <x v="19"/>
    <x v="1"/>
    <x v="0"/>
    <x v="0"/>
    <n v="35.635006439999998"/>
    <x v="0"/>
    <x v="1"/>
    <x v="4343"/>
    <x v="1"/>
    <x v="2"/>
    <n v="55.361439089999998"/>
    <n v="2.3067266287499999"/>
    <s v="Stores"/>
  </r>
  <r>
    <n v="4375"/>
    <s v="Minter"/>
    <s v="James"/>
    <x v="4334"/>
    <x v="1"/>
    <x v="22"/>
    <x v="0"/>
    <x v="0"/>
    <x v="16"/>
    <x v="0"/>
    <x v="0"/>
    <n v="33.815596739999997"/>
    <x v="0"/>
    <x v="0"/>
    <x v="4344"/>
    <x v="0"/>
    <x v="0"/>
    <n v="26.46432441"/>
    <n v="1.10268018375"/>
    <s v="Stores"/>
  </r>
  <r>
    <n v="4376"/>
    <s v="Rutherford"/>
    <s v="Donald"/>
    <x v="4335"/>
    <x v="1"/>
    <x v="5"/>
    <x v="13"/>
    <x v="12"/>
    <x v="5"/>
    <x v="0"/>
    <x v="1"/>
    <n v="49.430391839999999"/>
    <x v="1"/>
    <x v="1"/>
    <x v="4345"/>
    <x v="1"/>
    <x v="1"/>
    <n v="117.3993107"/>
    <n v="4.8916379458333328"/>
    <s v="Stores"/>
  </r>
  <r>
    <n v="4377"/>
    <s v="Russell"/>
    <s v="Sarah"/>
    <x v="4336"/>
    <x v="0"/>
    <x v="115"/>
    <x v="45"/>
    <x v="19"/>
    <x v="19"/>
    <x v="0"/>
    <x v="0"/>
    <n v="37.790831539999999"/>
    <x v="0"/>
    <x v="1"/>
    <x v="4346"/>
    <x v="1"/>
    <x v="0"/>
    <n v="35.414174189999997"/>
    <n v="1.4755905912499998"/>
    <s v="Stores"/>
  </r>
  <r>
    <n v="4378"/>
    <s v="Dunn"/>
    <s v="Fred"/>
    <x v="4337"/>
    <x v="1"/>
    <x v="12"/>
    <x v="45"/>
    <x v="19"/>
    <x v="9"/>
    <x v="0"/>
    <x v="0"/>
    <n v="37.099671659999998"/>
    <x v="0"/>
    <x v="1"/>
    <x v="4347"/>
    <x v="1"/>
    <x v="0"/>
    <n v="5.9861224110000002"/>
    <n v="0.24942176712500003"/>
    <s v="Stores"/>
  </r>
  <r>
    <n v="4379"/>
    <s v="Henderson"/>
    <s v="Nancy"/>
    <x v="4338"/>
    <x v="0"/>
    <x v="0"/>
    <x v="7"/>
    <x v="6"/>
    <x v="0"/>
    <x v="0"/>
    <x v="0"/>
    <n v="32.163516219999998"/>
    <x v="0"/>
    <x v="1"/>
    <x v="4348"/>
    <x v="1"/>
    <x v="0"/>
    <n v="0"/>
    <n v="0"/>
    <s v="Stores"/>
  </r>
  <r>
    <n v="4380"/>
    <s v="Fluker"/>
    <s v="Martha"/>
    <x v="4339"/>
    <x v="0"/>
    <x v="7"/>
    <x v="45"/>
    <x v="19"/>
    <x v="7"/>
    <x v="0"/>
    <x v="1"/>
    <n v="47.749078240000003"/>
    <x v="1"/>
    <x v="1"/>
    <x v="4349"/>
    <x v="1"/>
    <x v="1"/>
    <n v="95.557291019999994"/>
    <n v="3.9815537924999997"/>
    <s v="Stores"/>
  </r>
  <r>
    <n v="4381"/>
    <s v="Conover"/>
    <s v="John"/>
    <x v="4340"/>
    <x v="1"/>
    <x v="35"/>
    <x v="16"/>
    <x v="15"/>
    <x v="6"/>
    <x v="0"/>
    <x v="1"/>
    <n v="45.98152975"/>
    <x v="1"/>
    <x v="1"/>
    <x v="4350"/>
    <x v="1"/>
    <x v="0"/>
    <n v="35.11201939"/>
    <n v="1.4630008079166665"/>
    <s v="Stores"/>
  </r>
  <r>
    <n v="4382"/>
    <s v="Mejia"/>
    <s v="Terry"/>
    <x v="4341"/>
    <x v="0"/>
    <x v="91"/>
    <x v="45"/>
    <x v="19"/>
    <x v="25"/>
    <x v="0"/>
    <x v="2"/>
    <n v="50.239722669999999"/>
    <x v="2"/>
    <x v="1"/>
    <x v="4351"/>
    <x v="1"/>
    <x v="1"/>
    <n v="114.4674042"/>
    <n v="4.7694751750000002"/>
    <s v="Stores"/>
  </r>
  <r>
    <n v="4383"/>
    <s v="Salmons"/>
    <s v="Joel"/>
    <x v="4342"/>
    <x v="1"/>
    <x v="32"/>
    <x v="45"/>
    <x v="19"/>
    <x v="17"/>
    <x v="0"/>
    <x v="2"/>
    <n v="50.378803300000001"/>
    <x v="2"/>
    <x v="0"/>
    <x v="4352"/>
    <x v="0"/>
    <x v="1"/>
    <n v="91.126871820000005"/>
    <n v="3.7969529925000001"/>
    <s v="Stores"/>
  </r>
  <r>
    <n v="4384"/>
    <s v="Nunez"/>
    <s v="Christopher"/>
    <x v="4343"/>
    <x v="1"/>
    <x v="3"/>
    <x v="7"/>
    <x v="6"/>
    <x v="3"/>
    <x v="0"/>
    <x v="1"/>
    <n v="43.611428619999998"/>
    <x v="1"/>
    <x v="1"/>
    <x v="4353"/>
    <x v="1"/>
    <x v="2"/>
    <n v="67.518507540000002"/>
    <n v="2.8132711475000001"/>
    <s v="Stores"/>
  </r>
  <r>
    <n v="4385"/>
    <s v="Bruce"/>
    <s v="April"/>
    <x v="4344"/>
    <x v="0"/>
    <x v="5"/>
    <x v="13"/>
    <x v="12"/>
    <x v="5"/>
    <x v="0"/>
    <x v="2"/>
    <n v="51.10028423"/>
    <x v="2"/>
    <x v="1"/>
    <x v="4354"/>
    <x v="1"/>
    <x v="3"/>
    <n v="170.8171945"/>
    <n v="7.1173831041666666"/>
    <s v="Stores"/>
  </r>
  <r>
    <n v="4386"/>
    <s v="Deckard"/>
    <s v="Tara"/>
    <x v="4345"/>
    <x v="0"/>
    <x v="97"/>
    <x v="0"/>
    <x v="0"/>
    <x v="19"/>
    <x v="0"/>
    <x v="0"/>
    <n v="31.53205268"/>
    <x v="0"/>
    <x v="1"/>
    <x v="4355"/>
    <x v="1"/>
    <x v="0"/>
    <n v="0"/>
    <n v="0"/>
    <s v="Stores"/>
  </r>
  <r>
    <n v="4387"/>
    <s v="Hecht"/>
    <s v="Brandy"/>
    <x v="4346"/>
    <x v="0"/>
    <x v="5"/>
    <x v="13"/>
    <x v="12"/>
    <x v="5"/>
    <x v="0"/>
    <x v="1"/>
    <n v="44.258648809999997"/>
    <x v="1"/>
    <x v="1"/>
    <x v="4356"/>
    <x v="1"/>
    <x v="2"/>
    <n v="64.116318079999999"/>
    <n v="2.6715132533333334"/>
    <s v="Stores"/>
  </r>
  <r>
    <n v="4388"/>
    <s v="Dugan"/>
    <s v="William"/>
    <x v="4347"/>
    <x v="1"/>
    <x v="60"/>
    <x v="45"/>
    <x v="19"/>
    <x v="27"/>
    <x v="0"/>
    <x v="2"/>
    <n v="56.758096889999997"/>
    <x v="2"/>
    <x v="1"/>
    <x v="4357"/>
    <x v="1"/>
    <x v="4"/>
    <n v="142.26669240000001"/>
    <n v="5.9277788500000002"/>
    <s v="Stores"/>
  </r>
  <r>
    <n v="4389"/>
    <s v="Colon"/>
    <s v="Esther"/>
    <x v="4348"/>
    <x v="0"/>
    <x v="205"/>
    <x v="45"/>
    <x v="19"/>
    <x v="1"/>
    <x v="0"/>
    <x v="2"/>
    <n v="52.417293700000002"/>
    <x v="2"/>
    <x v="1"/>
    <x v="4358"/>
    <x v="1"/>
    <x v="4"/>
    <n v="155.75551569999999"/>
    <n v="6.4898131541666659"/>
    <s v="Stores"/>
  </r>
  <r>
    <n v="4390"/>
    <s v="Dennis"/>
    <s v="John"/>
    <x v="4349"/>
    <x v="1"/>
    <x v="5"/>
    <x v="16"/>
    <x v="15"/>
    <x v="5"/>
    <x v="0"/>
    <x v="2"/>
    <n v="59.872544650000002"/>
    <x v="2"/>
    <x v="0"/>
    <x v="4359"/>
    <x v="0"/>
    <x v="1"/>
    <n v="103.5688767"/>
    <n v="4.3153698624999999"/>
    <s v="Stores"/>
  </r>
  <r>
    <n v="4391"/>
    <s v="Benoit"/>
    <s v="Bradley"/>
    <x v="4350"/>
    <x v="1"/>
    <x v="110"/>
    <x v="13"/>
    <x v="12"/>
    <x v="31"/>
    <x v="0"/>
    <x v="1"/>
    <n v="42.44088327"/>
    <x v="1"/>
    <x v="1"/>
    <x v="4360"/>
    <x v="1"/>
    <x v="0"/>
    <n v="22.550520519999999"/>
    <n v="0.9396050216666666"/>
    <s v="Stores"/>
  </r>
  <r>
    <n v="4392"/>
    <s v="Redmond"/>
    <s v="David"/>
    <x v="4351"/>
    <x v="1"/>
    <x v="3"/>
    <x v="7"/>
    <x v="6"/>
    <x v="3"/>
    <x v="0"/>
    <x v="1"/>
    <n v="47.511882"/>
    <x v="1"/>
    <x v="1"/>
    <x v="4361"/>
    <x v="1"/>
    <x v="0"/>
    <n v="17.48472774"/>
    <n v="0.72853032250000005"/>
    <s v="Stores"/>
  </r>
  <r>
    <n v="4393"/>
    <s v="Payne"/>
    <s v="Mark"/>
    <x v="4352"/>
    <x v="1"/>
    <x v="5"/>
    <x v="13"/>
    <x v="12"/>
    <x v="5"/>
    <x v="0"/>
    <x v="1"/>
    <n v="48.289766479999997"/>
    <x v="1"/>
    <x v="1"/>
    <x v="4362"/>
    <x v="1"/>
    <x v="1"/>
    <n v="89.294757660000002"/>
    <n v="3.7206149024999999"/>
    <s v="Stores"/>
  </r>
  <r>
    <n v="4394"/>
    <s v="Aguiar"/>
    <s v="Gene"/>
    <x v="4353"/>
    <x v="1"/>
    <x v="61"/>
    <x v="16"/>
    <x v="15"/>
    <x v="28"/>
    <x v="0"/>
    <x v="0"/>
    <n v="38.857377620000001"/>
    <x v="0"/>
    <x v="1"/>
    <x v="4363"/>
    <x v="1"/>
    <x v="2"/>
    <n v="54.710561210000002"/>
    <n v="2.2796067170833334"/>
    <s v="Stores"/>
  </r>
  <r>
    <n v="4395"/>
    <s v="Jones"/>
    <s v="Rhea"/>
    <x v="4354"/>
    <x v="0"/>
    <x v="160"/>
    <x v="0"/>
    <x v="0"/>
    <x v="35"/>
    <x v="0"/>
    <x v="0"/>
    <n v="35.312910379999998"/>
    <x v="0"/>
    <x v="1"/>
    <x v="4364"/>
    <x v="1"/>
    <x v="0"/>
    <n v="0"/>
    <n v="0"/>
    <s v="Stores"/>
  </r>
  <r>
    <n v="4396"/>
    <s v="Padilla"/>
    <s v="James"/>
    <x v="4355"/>
    <x v="1"/>
    <x v="63"/>
    <x v="0"/>
    <x v="0"/>
    <x v="29"/>
    <x v="0"/>
    <x v="1"/>
    <n v="42.576115569999999"/>
    <x v="1"/>
    <x v="1"/>
    <x v="4365"/>
    <x v="1"/>
    <x v="0"/>
    <n v="11.944142769999999"/>
    <n v="0.49767261541666663"/>
    <s v="Stores"/>
  </r>
  <r>
    <n v="4397"/>
    <s v="Patricio"/>
    <s v="George"/>
    <x v="4356"/>
    <x v="1"/>
    <x v="5"/>
    <x v="13"/>
    <x v="12"/>
    <x v="5"/>
    <x v="0"/>
    <x v="0"/>
    <n v="32.194501010000003"/>
    <x v="0"/>
    <x v="1"/>
    <x v="4366"/>
    <x v="1"/>
    <x v="0"/>
    <n v="0"/>
    <n v="0"/>
    <s v="Stores"/>
  </r>
  <r>
    <n v="4398"/>
    <s v="Pullen"/>
    <s v="Anne"/>
    <x v="4357"/>
    <x v="0"/>
    <x v="0"/>
    <x v="7"/>
    <x v="6"/>
    <x v="0"/>
    <x v="0"/>
    <x v="2"/>
    <n v="52.669240940000002"/>
    <x v="2"/>
    <x v="1"/>
    <x v="4367"/>
    <x v="1"/>
    <x v="4"/>
    <n v="137.8986568"/>
    <n v="5.7457773666666663"/>
    <s v="Stores"/>
  </r>
  <r>
    <n v="4399"/>
    <s v="Smith"/>
    <s v="Jessica"/>
    <x v="4358"/>
    <x v="0"/>
    <x v="44"/>
    <x v="45"/>
    <x v="19"/>
    <x v="13"/>
    <x v="0"/>
    <x v="1"/>
    <n v="49.604147820000001"/>
    <x v="1"/>
    <x v="1"/>
    <x v="4368"/>
    <x v="1"/>
    <x v="5"/>
    <n v="201.7135361"/>
    <n v="8.4047306708333345"/>
    <s v="Stores"/>
  </r>
  <r>
    <n v="4400"/>
    <s v="Hicks"/>
    <s v="Ruth"/>
    <x v="4359"/>
    <x v="0"/>
    <x v="4"/>
    <x v="45"/>
    <x v="19"/>
    <x v="4"/>
    <x v="0"/>
    <x v="5"/>
    <n v="61.000253409999999"/>
    <x v="5"/>
    <x v="1"/>
    <x v="4369"/>
    <x v="1"/>
    <x v="3"/>
    <n v="177.3977246"/>
    <n v="7.3915718583333341"/>
    <s v="Stores"/>
  </r>
  <r>
    <n v="4401"/>
    <s v="Pierce"/>
    <s v="Michael"/>
    <x v="4360"/>
    <x v="1"/>
    <x v="16"/>
    <x v="16"/>
    <x v="15"/>
    <x v="12"/>
    <x v="0"/>
    <x v="0"/>
    <n v="39.332316300000002"/>
    <x v="0"/>
    <x v="1"/>
    <x v="4370"/>
    <x v="1"/>
    <x v="0"/>
    <n v="12.969000039999999"/>
    <n v="0.54037500166666663"/>
    <s v="Stores"/>
  </r>
  <r>
    <n v="4402"/>
    <s v="Brooks"/>
    <s v="Helen"/>
    <x v="4361"/>
    <x v="0"/>
    <x v="30"/>
    <x v="45"/>
    <x v="19"/>
    <x v="20"/>
    <x v="0"/>
    <x v="1"/>
    <n v="45.178248099999998"/>
    <x v="1"/>
    <x v="1"/>
    <x v="4371"/>
    <x v="1"/>
    <x v="1"/>
    <n v="99.079394989999997"/>
    <n v="4.1283081245833335"/>
    <s v="Stores"/>
  </r>
  <r>
    <n v="4403"/>
    <s v="Crafton"/>
    <s v="Bryan"/>
    <x v="4362"/>
    <x v="1"/>
    <x v="5"/>
    <x v="13"/>
    <x v="12"/>
    <x v="5"/>
    <x v="0"/>
    <x v="2"/>
    <n v="52.446217279999999"/>
    <x v="2"/>
    <x v="1"/>
    <x v="4372"/>
    <x v="1"/>
    <x v="2"/>
    <n v="77.448446259999997"/>
    <n v="3.2270185941666663"/>
    <s v="Stores"/>
  </r>
  <r>
    <n v="4404"/>
    <s v="Cook"/>
    <s v="Dennis"/>
    <x v="4363"/>
    <x v="1"/>
    <x v="0"/>
    <x v="7"/>
    <x v="6"/>
    <x v="0"/>
    <x v="0"/>
    <x v="0"/>
    <n v="33.236538009999997"/>
    <x v="0"/>
    <x v="1"/>
    <x v="4373"/>
    <x v="1"/>
    <x v="0"/>
    <n v="11.16182538"/>
    <n v="0.46507605749999997"/>
    <s v="Stores"/>
  </r>
  <r>
    <n v="4405"/>
    <s v="Brownell"/>
    <s v="Alicia"/>
    <x v="4364"/>
    <x v="0"/>
    <x v="5"/>
    <x v="13"/>
    <x v="12"/>
    <x v="5"/>
    <x v="0"/>
    <x v="0"/>
    <n v="34.490478070000002"/>
    <x v="0"/>
    <x v="1"/>
    <x v="4374"/>
    <x v="1"/>
    <x v="0"/>
    <n v="0"/>
    <n v="0"/>
    <s v="Stores"/>
  </r>
  <r>
    <n v="4406"/>
    <s v="Clawson"/>
    <s v="Chung"/>
    <x v="4365"/>
    <x v="0"/>
    <x v="10"/>
    <x v="16"/>
    <x v="15"/>
    <x v="6"/>
    <x v="0"/>
    <x v="2"/>
    <n v="53.815794189999998"/>
    <x v="2"/>
    <x v="1"/>
    <x v="4375"/>
    <x v="1"/>
    <x v="4"/>
    <n v="136.0652221"/>
    <n v="5.6693842541666672"/>
    <s v="Stores"/>
  </r>
  <r>
    <n v="4407"/>
    <s v="Mayes"/>
    <s v="Erik"/>
    <x v="4366"/>
    <x v="1"/>
    <x v="11"/>
    <x v="0"/>
    <x v="0"/>
    <x v="1"/>
    <x v="0"/>
    <x v="1"/>
    <n v="47.763290939999997"/>
    <x v="1"/>
    <x v="1"/>
    <x v="4376"/>
    <x v="1"/>
    <x v="2"/>
    <n v="79.347556019999999"/>
    <n v="3.3061481675"/>
    <s v="Stores"/>
  </r>
  <r>
    <n v="4408"/>
    <s v="Park"/>
    <s v="Darryl"/>
    <x v="4367"/>
    <x v="1"/>
    <x v="195"/>
    <x v="45"/>
    <x v="19"/>
    <x v="20"/>
    <x v="0"/>
    <x v="0"/>
    <n v="35.629088660000001"/>
    <x v="0"/>
    <x v="1"/>
    <x v="46"/>
    <x v="1"/>
    <x v="0"/>
    <n v="23.185427539999999"/>
    <n v="0.96605948083333326"/>
    <s v="Stores"/>
  </r>
  <r>
    <n v="4409"/>
    <s v="Moreno"/>
    <s v="April"/>
    <x v="4368"/>
    <x v="0"/>
    <x v="128"/>
    <x v="45"/>
    <x v="19"/>
    <x v="1"/>
    <x v="0"/>
    <x v="0"/>
    <n v="33.722827049999999"/>
    <x v="0"/>
    <x v="1"/>
    <x v="4377"/>
    <x v="1"/>
    <x v="0"/>
    <n v="15.593884259999999"/>
    <n v="0.64974517749999994"/>
    <s v="Stores"/>
  </r>
  <r>
    <n v="4410"/>
    <s v="Jenkins"/>
    <s v="Athena"/>
    <x v="4369"/>
    <x v="0"/>
    <x v="5"/>
    <x v="13"/>
    <x v="12"/>
    <x v="5"/>
    <x v="0"/>
    <x v="0"/>
    <n v="34.442013350000003"/>
    <x v="0"/>
    <x v="1"/>
    <x v="4378"/>
    <x v="1"/>
    <x v="2"/>
    <n v="47.025857680000001"/>
    <n v="1.9594107366666669"/>
    <s v="Stores"/>
  </r>
  <r>
    <n v="4411"/>
    <s v="Finch"/>
    <s v="Elizabeth"/>
    <x v="4370"/>
    <x v="0"/>
    <x v="94"/>
    <x v="7"/>
    <x v="6"/>
    <x v="3"/>
    <x v="0"/>
    <x v="0"/>
    <n v="37.105088979999998"/>
    <x v="0"/>
    <x v="1"/>
    <x v="4379"/>
    <x v="1"/>
    <x v="0"/>
    <n v="0"/>
    <n v="0"/>
    <s v="Stores"/>
  </r>
  <r>
    <n v="4412"/>
    <s v="Gribble"/>
    <s v="Michael"/>
    <x v="4371"/>
    <x v="1"/>
    <x v="5"/>
    <x v="16"/>
    <x v="15"/>
    <x v="5"/>
    <x v="0"/>
    <x v="1"/>
    <n v="47.700473770000002"/>
    <x v="1"/>
    <x v="1"/>
    <x v="4380"/>
    <x v="1"/>
    <x v="2"/>
    <n v="46.215943080000002"/>
    <n v="1.9256642950000002"/>
    <s v="Stores"/>
  </r>
  <r>
    <n v="4413"/>
    <s v="Taylor"/>
    <s v="Charlotte"/>
    <x v="4372"/>
    <x v="0"/>
    <x v="15"/>
    <x v="45"/>
    <x v="19"/>
    <x v="10"/>
    <x v="0"/>
    <x v="0"/>
    <n v="36.711075960000002"/>
    <x v="0"/>
    <x v="0"/>
    <x v="4381"/>
    <x v="0"/>
    <x v="0"/>
    <n v="16.9893815"/>
    <n v="0.70789089583333331"/>
    <s v="Stores"/>
  </r>
  <r>
    <n v="4414"/>
    <s v="Rose"/>
    <s v="Raven"/>
    <x v="4373"/>
    <x v="0"/>
    <x v="4"/>
    <x v="45"/>
    <x v="19"/>
    <x v="4"/>
    <x v="0"/>
    <x v="0"/>
    <n v="39.322253850000003"/>
    <x v="0"/>
    <x v="1"/>
    <x v="4382"/>
    <x v="1"/>
    <x v="2"/>
    <n v="46.374988680000001"/>
    <n v="1.9322911949999999"/>
    <s v="Stores"/>
  </r>
  <r>
    <n v="4415"/>
    <s v="Harris"/>
    <s v="Anna"/>
    <x v="4374"/>
    <x v="0"/>
    <x v="0"/>
    <x v="7"/>
    <x v="6"/>
    <x v="0"/>
    <x v="0"/>
    <x v="1"/>
    <n v="40.265224230000001"/>
    <x v="1"/>
    <x v="1"/>
    <x v="4383"/>
    <x v="1"/>
    <x v="1"/>
    <n v="85.604661949999993"/>
    <n v="3.5668609145833332"/>
    <s v="Stores"/>
  </r>
  <r>
    <n v="4416"/>
    <s v="Shead"/>
    <s v="Chris"/>
    <x v="4375"/>
    <x v="1"/>
    <x v="3"/>
    <x v="7"/>
    <x v="6"/>
    <x v="3"/>
    <x v="0"/>
    <x v="2"/>
    <n v="58.145672759999997"/>
    <x v="2"/>
    <x v="1"/>
    <x v="4384"/>
    <x v="1"/>
    <x v="4"/>
    <n v="123.947056"/>
    <n v="5.1644606666666668"/>
    <s v="Stores"/>
  </r>
  <r>
    <n v="4417"/>
    <s v="Arciniega"/>
    <s v="Hector"/>
    <x v="4376"/>
    <x v="1"/>
    <x v="4"/>
    <x v="0"/>
    <x v="0"/>
    <x v="4"/>
    <x v="0"/>
    <x v="0"/>
    <n v="37.669846679999999"/>
    <x v="0"/>
    <x v="1"/>
    <x v="4385"/>
    <x v="1"/>
    <x v="0"/>
    <n v="27.383904860000001"/>
    <n v="1.1409960358333335"/>
    <s v="Stores"/>
  </r>
  <r>
    <n v="4418"/>
    <s v="Anthony"/>
    <s v="Cornelia"/>
    <x v="4377"/>
    <x v="0"/>
    <x v="5"/>
    <x v="13"/>
    <x v="12"/>
    <x v="5"/>
    <x v="0"/>
    <x v="1"/>
    <n v="40.937499010000003"/>
    <x v="1"/>
    <x v="0"/>
    <x v="4386"/>
    <x v="0"/>
    <x v="1"/>
    <n v="88.094860870000005"/>
    <n v="3.6706192029166669"/>
    <s v="Stores"/>
  </r>
  <r>
    <n v="4419"/>
    <s v="Campbell"/>
    <s v="Arthur"/>
    <x v="4378"/>
    <x v="1"/>
    <x v="4"/>
    <x v="45"/>
    <x v="19"/>
    <x v="4"/>
    <x v="0"/>
    <x v="0"/>
    <n v="39.126204610000002"/>
    <x v="0"/>
    <x v="1"/>
    <x v="4387"/>
    <x v="1"/>
    <x v="0"/>
    <n v="18.27959834"/>
    <n v="0.76164993083333332"/>
    <s v="Stores"/>
  </r>
  <r>
    <n v="4420"/>
    <s v="McCarty"/>
    <s v="Michael"/>
    <x v="4379"/>
    <x v="1"/>
    <x v="5"/>
    <x v="13"/>
    <x v="12"/>
    <x v="5"/>
    <x v="0"/>
    <x v="4"/>
    <n v="21.730070120000001"/>
    <x v="4"/>
    <x v="1"/>
    <x v="4388"/>
    <x v="1"/>
    <x v="0"/>
    <n v="0"/>
    <n v="0"/>
    <s v="Stores"/>
  </r>
  <r>
    <n v="4421"/>
    <s v="Harris"/>
    <s v="Mary"/>
    <x v="4380"/>
    <x v="0"/>
    <x v="2"/>
    <x v="45"/>
    <x v="19"/>
    <x v="2"/>
    <x v="0"/>
    <x v="1"/>
    <n v="44.231332850000001"/>
    <x v="1"/>
    <x v="1"/>
    <x v="4389"/>
    <x v="1"/>
    <x v="1"/>
    <n v="80.672925179999993"/>
    <n v="3.3613718824999994"/>
    <s v="Stores"/>
  </r>
  <r>
    <n v="4422"/>
    <s v="Yates"/>
    <s v="Laura"/>
    <x v="4381"/>
    <x v="0"/>
    <x v="106"/>
    <x v="45"/>
    <x v="19"/>
    <x v="13"/>
    <x v="0"/>
    <x v="0"/>
    <n v="34.57824351"/>
    <x v="0"/>
    <x v="0"/>
    <x v="4390"/>
    <x v="0"/>
    <x v="0"/>
    <n v="32.674731530000003"/>
    <n v="1.3614471470833334"/>
    <s v="Stores"/>
  </r>
  <r>
    <n v="4423"/>
    <s v="Maldonado"/>
    <s v="Donald"/>
    <x v="4382"/>
    <x v="1"/>
    <x v="8"/>
    <x v="45"/>
    <x v="19"/>
    <x v="8"/>
    <x v="0"/>
    <x v="1"/>
    <n v="41.519107990000002"/>
    <x v="1"/>
    <x v="1"/>
    <x v="4391"/>
    <x v="1"/>
    <x v="2"/>
    <n v="79.886159050000003"/>
    <n v="3.3285899604166667"/>
    <s v="Stores"/>
  </r>
  <r>
    <n v="4424"/>
    <s v="Jackson"/>
    <s v="Frank"/>
    <x v="4383"/>
    <x v="1"/>
    <x v="5"/>
    <x v="13"/>
    <x v="12"/>
    <x v="5"/>
    <x v="0"/>
    <x v="1"/>
    <n v="47.5553217"/>
    <x v="1"/>
    <x v="0"/>
    <x v="4392"/>
    <x v="0"/>
    <x v="1"/>
    <n v="113.9958857"/>
    <n v="4.7498285708333334"/>
    <s v="Stores"/>
  </r>
  <r>
    <n v="4425"/>
    <s v="Melendez"/>
    <s v="Sheila"/>
    <x v="4384"/>
    <x v="0"/>
    <x v="22"/>
    <x v="0"/>
    <x v="0"/>
    <x v="16"/>
    <x v="0"/>
    <x v="0"/>
    <n v="37.91093274"/>
    <x v="0"/>
    <x v="1"/>
    <x v="4393"/>
    <x v="1"/>
    <x v="1"/>
    <n v="80.456706980000007"/>
    <n v="3.3523627908333333"/>
    <s v="Stores"/>
  </r>
  <r>
    <n v="4426"/>
    <s v="Singleton"/>
    <s v="Bernice"/>
    <x v="4385"/>
    <x v="0"/>
    <x v="69"/>
    <x v="0"/>
    <x v="0"/>
    <x v="29"/>
    <x v="0"/>
    <x v="1"/>
    <n v="48.067922979999999"/>
    <x v="1"/>
    <x v="0"/>
    <x v="4394"/>
    <x v="0"/>
    <x v="4"/>
    <n v="131.00786389999999"/>
    <n v="5.4586609958333332"/>
    <s v="Stores"/>
  </r>
  <r>
    <n v="4427"/>
    <s v="Blair"/>
    <s v="Anne"/>
    <x v="4386"/>
    <x v="0"/>
    <x v="20"/>
    <x v="16"/>
    <x v="15"/>
    <x v="14"/>
    <x v="0"/>
    <x v="0"/>
    <n v="33.728045770000001"/>
    <x v="0"/>
    <x v="1"/>
    <x v="4395"/>
    <x v="1"/>
    <x v="0"/>
    <n v="36.2993466"/>
    <n v="1.512472775"/>
    <s v="Stores"/>
  </r>
  <r>
    <n v="4428"/>
    <s v="Young"/>
    <s v="Linda"/>
    <x v="4387"/>
    <x v="0"/>
    <x v="5"/>
    <x v="13"/>
    <x v="12"/>
    <x v="5"/>
    <x v="0"/>
    <x v="0"/>
    <n v="39.302094959999998"/>
    <x v="0"/>
    <x v="1"/>
    <x v="4396"/>
    <x v="1"/>
    <x v="2"/>
    <n v="45.160340439999999"/>
    <n v="1.8816808516666668"/>
    <s v="Stores"/>
  </r>
  <r>
    <n v="4429"/>
    <s v="Dejesus"/>
    <s v="Arthur"/>
    <x v="4388"/>
    <x v="1"/>
    <x v="5"/>
    <x v="13"/>
    <x v="12"/>
    <x v="5"/>
    <x v="0"/>
    <x v="1"/>
    <n v="45.195693370000001"/>
    <x v="1"/>
    <x v="1"/>
    <x v="4397"/>
    <x v="1"/>
    <x v="2"/>
    <n v="72.582535280000002"/>
    <n v="3.0242723033333334"/>
    <s v="Stores"/>
  </r>
  <r>
    <n v="4430"/>
    <s v="Green"/>
    <s v="Virginia"/>
    <x v="4389"/>
    <x v="0"/>
    <x v="7"/>
    <x v="0"/>
    <x v="0"/>
    <x v="7"/>
    <x v="0"/>
    <x v="1"/>
    <n v="43.261337249999997"/>
    <x v="1"/>
    <x v="0"/>
    <x v="4398"/>
    <x v="0"/>
    <x v="1"/>
    <n v="98.809230709999994"/>
    <n v="4.1170512795833325"/>
    <s v="Stores"/>
  </r>
  <r>
    <n v="4431"/>
    <s v="Hollen"/>
    <s v="Joyce"/>
    <x v="4390"/>
    <x v="0"/>
    <x v="221"/>
    <x v="45"/>
    <x v="19"/>
    <x v="24"/>
    <x v="0"/>
    <x v="2"/>
    <n v="52.595099130000001"/>
    <x v="2"/>
    <x v="0"/>
    <x v="4399"/>
    <x v="0"/>
    <x v="4"/>
    <n v="123.1539235"/>
    <n v="5.1314134791666675"/>
    <s v="Stores"/>
  </r>
  <r>
    <n v="4432"/>
    <s v="Hill"/>
    <s v="Philip"/>
    <x v="4391"/>
    <x v="1"/>
    <x v="6"/>
    <x v="16"/>
    <x v="15"/>
    <x v="6"/>
    <x v="0"/>
    <x v="0"/>
    <n v="39.283427179999997"/>
    <x v="0"/>
    <x v="1"/>
    <x v="4400"/>
    <x v="1"/>
    <x v="0"/>
    <n v="27.196768479999999"/>
    <n v="1.1331986866666666"/>
    <s v="Stores"/>
  </r>
  <r>
    <n v="4433"/>
    <s v="Regner"/>
    <s v="Raquel"/>
    <x v="4392"/>
    <x v="0"/>
    <x v="5"/>
    <x v="13"/>
    <x v="12"/>
    <x v="5"/>
    <x v="0"/>
    <x v="4"/>
    <n v="29.157776810000001"/>
    <x v="4"/>
    <x v="1"/>
    <x v="4401"/>
    <x v="1"/>
    <x v="0"/>
    <n v="6.6411247959999997"/>
    <n v="0.27671353316666664"/>
    <s v="Stores"/>
  </r>
  <r>
    <n v="4434"/>
    <s v="Clune"/>
    <s v="Dan"/>
    <x v="4393"/>
    <x v="1"/>
    <x v="5"/>
    <x v="16"/>
    <x v="15"/>
    <x v="5"/>
    <x v="0"/>
    <x v="0"/>
    <n v="38.249613189999998"/>
    <x v="0"/>
    <x v="1"/>
    <x v="4402"/>
    <x v="1"/>
    <x v="0"/>
    <n v="23.02583593"/>
    <n v="0.95940983041666661"/>
    <s v="Stores"/>
  </r>
  <r>
    <n v="4435"/>
    <s v="Ferris"/>
    <s v="Cedric"/>
    <x v="4394"/>
    <x v="1"/>
    <x v="3"/>
    <x v="7"/>
    <x v="6"/>
    <x v="3"/>
    <x v="0"/>
    <x v="2"/>
    <n v="50.688355940000001"/>
    <x v="2"/>
    <x v="1"/>
    <x v="4403"/>
    <x v="1"/>
    <x v="1"/>
    <n v="104.7393758"/>
    <n v="4.3641406583333335"/>
    <s v="Stores"/>
  </r>
  <r>
    <n v="4436"/>
    <s v="Sanchez"/>
    <s v="Kathleen"/>
    <x v="4395"/>
    <x v="0"/>
    <x v="63"/>
    <x v="0"/>
    <x v="0"/>
    <x v="29"/>
    <x v="0"/>
    <x v="1"/>
    <n v="40.346922130000003"/>
    <x v="1"/>
    <x v="0"/>
    <x v="4404"/>
    <x v="0"/>
    <x v="0"/>
    <n v="16.743220099999998"/>
    <n v="0.69763417083333323"/>
    <s v="Stores"/>
  </r>
  <r>
    <n v="4437"/>
    <s v="Peterson"/>
    <s v="Theodore"/>
    <x v="4396"/>
    <x v="1"/>
    <x v="8"/>
    <x v="45"/>
    <x v="19"/>
    <x v="8"/>
    <x v="0"/>
    <x v="0"/>
    <n v="32.904662950000002"/>
    <x v="0"/>
    <x v="1"/>
    <x v="4405"/>
    <x v="1"/>
    <x v="0"/>
    <n v="0"/>
    <n v="0"/>
    <s v="Stores"/>
  </r>
  <r>
    <n v="4438"/>
    <s v="Gregory"/>
    <s v="Harold"/>
    <x v="4397"/>
    <x v="1"/>
    <x v="177"/>
    <x v="13"/>
    <x v="12"/>
    <x v="5"/>
    <x v="0"/>
    <x v="1"/>
    <n v="46.674788249999999"/>
    <x v="1"/>
    <x v="1"/>
    <x v="4406"/>
    <x v="1"/>
    <x v="1"/>
    <n v="90.768130479999996"/>
    <n v="3.7820054366666667"/>
    <s v="Stores"/>
  </r>
  <r>
    <n v="4439"/>
    <s v="Gerner"/>
    <s v="Rita"/>
    <x v="4398"/>
    <x v="0"/>
    <x v="112"/>
    <x v="45"/>
    <x v="19"/>
    <x v="11"/>
    <x v="0"/>
    <x v="0"/>
    <n v="37.978765009999996"/>
    <x v="0"/>
    <x v="1"/>
    <x v="4407"/>
    <x v="1"/>
    <x v="0"/>
    <n v="39.204023800000002"/>
    <n v="1.6335009916666667"/>
    <s v="Stores"/>
  </r>
  <r>
    <n v="4440"/>
    <s v="Grenier"/>
    <s v="Tamara"/>
    <x v="4399"/>
    <x v="0"/>
    <x v="7"/>
    <x v="0"/>
    <x v="0"/>
    <x v="7"/>
    <x v="0"/>
    <x v="1"/>
    <n v="42.863553189999998"/>
    <x v="1"/>
    <x v="1"/>
    <x v="4408"/>
    <x v="1"/>
    <x v="2"/>
    <n v="40.978485900000003"/>
    <n v="1.7074369125000002"/>
    <s v="Stores"/>
  </r>
  <r>
    <n v="4441"/>
    <s v="Smith"/>
    <s v="Jessica"/>
    <x v="4358"/>
    <x v="0"/>
    <x v="115"/>
    <x v="0"/>
    <x v="0"/>
    <x v="19"/>
    <x v="0"/>
    <x v="0"/>
    <n v="32.899558620000001"/>
    <x v="0"/>
    <x v="0"/>
    <x v="4409"/>
    <x v="0"/>
    <x v="1"/>
    <n v="85.330049459999998"/>
    <n v="3.5554187274999998"/>
    <s v="Stores"/>
  </r>
  <r>
    <n v="4442"/>
    <s v="Le"/>
    <s v="Ray"/>
    <x v="4400"/>
    <x v="1"/>
    <x v="5"/>
    <x v="16"/>
    <x v="15"/>
    <x v="5"/>
    <x v="0"/>
    <x v="1"/>
    <n v="43.703202099999999"/>
    <x v="1"/>
    <x v="1"/>
    <x v="4410"/>
    <x v="1"/>
    <x v="2"/>
    <n v="44.479308930000002"/>
    <n v="1.85330453875"/>
    <s v="Stores"/>
  </r>
  <r>
    <n v="4443"/>
    <s v="Evans"/>
    <s v="Shannon"/>
    <x v="4401"/>
    <x v="0"/>
    <x v="4"/>
    <x v="0"/>
    <x v="0"/>
    <x v="4"/>
    <x v="0"/>
    <x v="0"/>
    <n v="32.097576369999999"/>
    <x v="0"/>
    <x v="1"/>
    <x v="4411"/>
    <x v="1"/>
    <x v="0"/>
    <n v="4.0951731499999999"/>
    <n v="0.17063221458333333"/>
    <s v="Stores"/>
  </r>
  <r>
    <n v="4444"/>
    <s v="Diaz"/>
    <s v="Karen"/>
    <x v="4402"/>
    <x v="0"/>
    <x v="3"/>
    <x v="7"/>
    <x v="6"/>
    <x v="3"/>
    <x v="0"/>
    <x v="2"/>
    <n v="54.508196120000001"/>
    <x v="2"/>
    <x v="1"/>
    <x v="4412"/>
    <x v="1"/>
    <x v="3"/>
    <n v="166.58089100000001"/>
    <n v="6.9408704583333343"/>
    <s v="Stores"/>
  </r>
  <r>
    <n v="4445"/>
    <s v="Williams"/>
    <s v="Mark"/>
    <x v="4403"/>
    <x v="1"/>
    <x v="4"/>
    <x v="45"/>
    <x v="19"/>
    <x v="4"/>
    <x v="0"/>
    <x v="0"/>
    <n v="37.278364400000001"/>
    <x v="0"/>
    <x v="1"/>
    <x v="4413"/>
    <x v="1"/>
    <x v="0"/>
    <n v="29.36997848"/>
    <n v="1.2237491033333332"/>
    <s v="Stores"/>
  </r>
  <r>
    <n v="4446"/>
    <s v="Moore"/>
    <s v="William"/>
    <x v="302"/>
    <x v="1"/>
    <x v="8"/>
    <x v="45"/>
    <x v="19"/>
    <x v="8"/>
    <x v="0"/>
    <x v="2"/>
    <n v="53.269690310000001"/>
    <x v="2"/>
    <x v="0"/>
    <x v="4414"/>
    <x v="0"/>
    <x v="1"/>
    <n v="104.0289712"/>
    <n v="4.3345404666666667"/>
    <s v="Stores"/>
  </r>
  <r>
    <n v="4447"/>
    <s v="Tarver"/>
    <s v="Joseph"/>
    <x v="4404"/>
    <x v="1"/>
    <x v="18"/>
    <x v="0"/>
    <x v="0"/>
    <x v="1"/>
    <x v="0"/>
    <x v="1"/>
    <n v="49.666696729999998"/>
    <x v="1"/>
    <x v="1"/>
    <x v="4415"/>
    <x v="1"/>
    <x v="1"/>
    <n v="99.370296890000006"/>
    <n v="4.1404290370833339"/>
    <s v="Stores"/>
  </r>
  <r>
    <n v="4448"/>
    <s v="Ricker"/>
    <s v="Ronald"/>
    <x v="4405"/>
    <x v="1"/>
    <x v="133"/>
    <x v="0"/>
    <x v="0"/>
    <x v="7"/>
    <x v="0"/>
    <x v="4"/>
    <n v="25.950630010000001"/>
    <x v="4"/>
    <x v="1"/>
    <x v="4416"/>
    <x v="1"/>
    <x v="0"/>
    <n v="0"/>
    <n v="0"/>
    <s v="Stores"/>
  </r>
  <r>
    <n v="4449"/>
    <s v="Garcia"/>
    <s v="Judy"/>
    <x v="4406"/>
    <x v="0"/>
    <x v="27"/>
    <x v="45"/>
    <x v="19"/>
    <x v="19"/>
    <x v="0"/>
    <x v="4"/>
    <n v="29.829816099999999"/>
    <x v="4"/>
    <x v="1"/>
    <x v="4417"/>
    <x v="1"/>
    <x v="0"/>
    <n v="7.8912572780000003"/>
    <n v="0.32880238658333338"/>
    <s v="Stores"/>
  </r>
  <r>
    <n v="4450"/>
    <s v="Harrington"/>
    <s v="Orville"/>
    <x v="4407"/>
    <x v="1"/>
    <x v="4"/>
    <x v="45"/>
    <x v="19"/>
    <x v="4"/>
    <x v="0"/>
    <x v="2"/>
    <n v="54.22235354"/>
    <x v="2"/>
    <x v="0"/>
    <x v="4418"/>
    <x v="0"/>
    <x v="2"/>
    <n v="73.307205929999995"/>
    <n v="3.0544669137499998"/>
    <s v="Stores"/>
  </r>
  <r>
    <n v="4451"/>
    <s v="Wilson"/>
    <s v="Lana"/>
    <x v="4408"/>
    <x v="0"/>
    <x v="10"/>
    <x v="16"/>
    <x v="15"/>
    <x v="6"/>
    <x v="0"/>
    <x v="1"/>
    <n v="44.04393803"/>
    <x v="1"/>
    <x v="1"/>
    <x v="4419"/>
    <x v="1"/>
    <x v="2"/>
    <n v="45.308786179999998"/>
    <n v="1.8878660908333333"/>
    <s v="Stores"/>
  </r>
  <r>
    <n v="4452"/>
    <s v="Franklin"/>
    <s v="Dennis"/>
    <x v="4409"/>
    <x v="1"/>
    <x v="3"/>
    <x v="7"/>
    <x v="6"/>
    <x v="3"/>
    <x v="0"/>
    <x v="2"/>
    <n v="51.235344650000002"/>
    <x v="2"/>
    <x v="0"/>
    <x v="4420"/>
    <x v="0"/>
    <x v="1"/>
    <n v="89.191391580000001"/>
    <n v="3.7163079825000001"/>
    <s v="Stores"/>
  </r>
  <r>
    <n v="4453"/>
    <s v="Martinez"/>
    <s v="Lucille"/>
    <x v="4410"/>
    <x v="0"/>
    <x v="42"/>
    <x v="45"/>
    <x v="19"/>
    <x v="13"/>
    <x v="0"/>
    <x v="1"/>
    <n v="45.676197899999998"/>
    <x v="1"/>
    <x v="1"/>
    <x v="4421"/>
    <x v="1"/>
    <x v="2"/>
    <n v="60.206705450000001"/>
    <n v="2.5086127270833334"/>
    <s v="Stores"/>
  </r>
  <r>
    <n v="4454"/>
    <s v="Park"/>
    <s v="Jose"/>
    <x v="4411"/>
    <x v="1"/>
    <x v="5"/>
    <x v="13"/>
    <x v="12"/>
    <x v="5"/>
    <x v="0"/>
    <x v="1"/>
    <n v="45.237283939999998"/>
    <x v="1"/>
    <x v="1"/>
    <x v="4422"/>
    <x v="1"/>
    <x v="2"/>
    <n v="65.141353719999998"/>
    <n v="2.7142230716666664"/>
    <s v="Stores"/>
  </r>
  <r>
    <n v="4455"/>
    <s v="White"/>
    <s v="Andrea"/>
    <x v="4412"/>
    <x v="0"/>
    <x v="169"/>
    <x v="45"/>
    <x v="19"/>
    <x v="20"/>
    <x v="0"/>
    <x v="1"/>
    <n v="46.691735530000003"/>
    <x v="1"/>
    <x v="1"/>
    <x v="4423"/>
    <x v="1"/>
    <x v="1"/>
    <n v="99.281922969999997"/>
    <n v="4.1367467904166668"/>
    <s v="Stores"/>
  </r>
  <r>
    <n v="4456"/>
    <s v="Fry"/>
    <s v="Paula"/>
    <x v="4413"/>
    <x v="0"/>
    <x v="1"/>
    <x v="0"/>
    <x v="0"/>
    <x v="1"/>
    <x v="0"/>
    <x v="1"/>
    <n v="45.460332180000002"/>
    <x v="1"/>
    <x v="1"/>
    <x v="4424"/>
    <x v="1"/>
    <x v="2"/>
    <n v="41.956665129999998"/>
    <n v="1.7481943804166666"/>
    <s v="Stores"/>
  </r>
  <r>
    <n v="4457"/>
    <s v="Ellzey"/>
    <s v="Jonathan"/>
    <x v="4414"/>
    <x v="1"/>
    <x v="5"/>
    <x v="13"/>
    <x v="12"/>
    <x v="5"/>
    <x v="0"/>
    <x v="3"/>
    <n v="19.65227307"/>
    <x v="3"/>
    <x v="1"/>
    <x v="4425"/>
    <x v="1"/>
    <x v="0"/>
    <n v="0"/>
    <n v="0"/>
    <s v="Stores"/>
  </r>
  <r>
    <n v="4458"/>
    <s v="Gutierrez"/>
    <s v="Barbara"/>
    <x v="4415"/>
    <x v="0"/>
    <x v="5"/>
    <x v="16"/>
    <x v="15"/>
    <x v="5"/>
    <x v="0"/>
    <x v="1"/>
    <n v="42.975002279999998"/>
    <x v="1"/>
    <x v="1"/>
    <x v="4426"/>
    <x v="1"/>
    <x v="1"/>
    <n v="119.529161"/>
    <n v="4.9803817083333337"/>
    <s v="Stores"/>
  </r>
  <r>
    <n v="4459"/>
    <s v="Grove"/>
    <s v="Cleo"/>
    <x v="4416"/>
    <x v="1"/>
    <x v="4"/>
    <x v="0"/>
    <x v="0"/>
    <x v="4"/>
    <x v="0"/>
    <x v="1"/>
    <n v="48.212866349999999"/>
    <x v="1"/>
    <x v="1"/>
    <x v="4427"/>
    <x v="1"/>
    <x v="2"/>
    <n v="78.913463089999993"/>
    <n v="3.2880609620833328"/>
    <s v="Stores"/>
  </r>
  <r>
    <n v="4460"/>
    <s v="Pietsch"/>
    <s v="Linda"/>
    <x v="4417"/>
    <x v="0"/>
    <x v="62"/>
    <x v="45"/>
    <x v="19"/>
    <x v="10"/>
    <x v="0"/>
    <x v="1"/>
    <n v="45.55730166"/>
    <x v="1"/>
    <x v="1"/>
    <x v="4428"/>
    <x v="1"/>
    <x v="2"/>
    <n v="76.235333769999997"/>
    <n v="3.1764722404166665"/>
    <s v="Stores"/>
  </r>
  <r>
    <n v="4461"/>
    <s v="Chunn"/>
    <s v="Claude"/>
    <x v="4418"/>
    <x v="1"/>
    <x v="5"/>
    <x v="16"/>
    <x v="15"/>
    <x v="5"/>
    <x v="0"/>
    <x v="2"/>
    <n v="56.994341890000001"/>
    <x v="2"/>
    <x v="1"/>
    <x v="4429"/>
    <x v="1"/>
    <x v="1"/>
    <n v="102.20387719999999"/>
    <n v="4.2584948833333325"/>
    <s v="Stores"/>
  </r>
  <r>
    <n v="4462"/>
    <s v="Holmes"/>
    <s v="Jack"/>
    <x v="4419"/>
    <x v="1"/>
    <x v="204"/>
    <x v="0"/>
    <x v="0"/>
    <x v="18"/>
    <x v="0"/>
    <x v="1"/>
    <n v="44.517632669999998"/>
    <x v="1"/>
    <x v="1"/>
    <x v="4430"/>
    <x v="1"/>
    <x v="2"/>
    <n v="54.025573479999998"/>
    <n v="2.2510655616666666"/>
    <s v="Stores"/>
  </r>
  <r>
    <n v="4463"/>
    <s v="Fleming"/>
    <s v="James"/>
    <x v="4420"/>
    <x v="1"/>
    <x v="11"/>
    <x v="0"/>
    <x v="0"/>
    <x v="1"/>
    <x v="0"/>
    <x v="2"/>
    <n v="54.283847829999999"/>
    <x v="2"/>
    <x v="1"/>
    <x v="4431"/>
    <x v="1"/>
    <x v="1"/>
    <n v="94.118008009999997"/>
    <n v="3.9215836670833335"/>
    <s v="Stores"/>
  </r>
  <r>
    <n v="4464"/>
    <s v="Laguna"/>
    <s v="Vicki"/>
    <x v="4421"/>
    <x v="0"/>
    <x v="5"/>
    <x v="13"/>
    <x v="12"/>
    <x v="5"/>
    <x v="0"/>
    <x v="2"/>
    <n v="50.124756150000003"/>
    <x v="2"/>
    <x v="1"/>
    <x v="4432"/>
    <x v="1"/>
    <x v="1"/>
    <n v="102.6802445"/>
    <n v="4.2783435208333334"/>
    <s v="Stores"/>
  </r>
  <r>
    <n v="4465"/>
    <s v="Buckley"/>
    <s v="Ernest"/>
    <x v="4422"/>
    <x v="1"/>
    <x v="7"/>
    <x v="0"/>
    <x v="0"/>
    <x v="7"/>
    <x v="0"/>
    <x v="1"/>
    <n v="43.137994839999998"/>
    <x v="1"/>
    <x v="1"/>
    <x v="4433"/>
    <x v="1"/>
    <x v="0"/>
    <n v="29.278495419999999"/>
    <n v="1.2199373091666665"/>
    <s v="Stores"/>
  </r>
  <r>
    <n v="4466"/>
    <s v="Johnson"/>
    <s v="Lucia"/>
    <x v="4423"/>
    <x v="0"/>
    <x v="3"/>
    <x v="45"/>
    <x v="19"/>
    <x v="3"/>
    <x v="0"/>
    <x v="4"/>
    <n v="29.622072490000001"/>
    <x v="4"/>
    <x v="1"/>
    <x v="4434"/>
    <x v="1"/>
    <x v="0"/>
    <n v="38.957717629999998"/>
    <n v="1.6232382345833332"/>
    <s v="Stores"/>
  </r>
  <r>
    <n v="4467"/>
    <s v="Mendez"/>
    <s v="Louise"/>
    <x v="4424"/>
    <x v="0"/>
    <x v="7"/>
    <x v="45"/>
    <x v="19"/>
    <x v="7"/>
    <x v="0"/>
    <x v="1"/>
    <n v="47.354012820000001"/>
    <x v="1"/>
    <x v="1"/>
    <x v="4435"/>
    <x v="1"/>
    <x v="1"/>
    <n v="87.560450840000001"/>
    <n v="3.6483521183333338"/>
    <s v="Stores"/>
  </r>
  <r>
    <n v="4468"/>
    <s v="Grammer"/>
    <s v="Marcus"/>
    <x v="4425"/>
    <x v="1"/>
    <x v="128"/>
    <x v="0"/>
    <x v="0"/>
    <x v="1"/>
    <x v="0"/>
    <x v="2"/>
    <n v="51.876402740000003"/>
    <x v="2"/>
    <x v="1"/>
    <x v="4436"/>
    <x v="1"/>
    <x v="1"/>
    <n v="96.643436500000007"/>
    <n v="4.0268098541666664"/>
    <s v="Stores"/>
  </r>
  <r>
    <n v="4469"/>
    <s v="Kane"/>
    <s v="Ahmad"/>
    <x v="4426"/>
    <x v="1"/>
    <x v="5"/>
    <x v="13"/>
    <x v="12"/>
    <x v="5"/>
    <x v="0"/>
    <x v="0"/>
    <n v="39.399909780000002"/>
    <x v="0"/>
    <x v="1"/>
    <x v="4437"/>
    <x v="1"/>
    <x v="2"/>
    <n v="73.053841140000003"/>
    <n v="3.0439100475000003"/>
    <s v="Stores"/>
  </r>
  <r>
    <n v="4470"/>
    <s v="Smalls"/>
    <s v="Lauri"/>
    <x v="4427"/>
    <x v="0"/>
    <x v="6"/>
    <x v="45"/>
    <x v="19"/>
    <x v="6"/>
    <x v="0"/>
    <x v="1"/>
    <n v="44.824560529999999"/>
    <x v="1"/>
    <x v="0"/>
    <x v="4438"/>
    <x v="0"/>
    <x v="2"/>
    <n v="48.233846460000002"/>
    <n v="2.0097436024999999"/>
    <s v="Stores"/>
  </r>
  <r>
    <n v="4471"/>
    <s v="Ward"/>
    <s v="George"/>
    <x v="4428"/>
    <x v="1"/>
    <x v="86"/>
    <x v="7"/>
    <x v="6"/>
    <x v="3"/>
    <x v="0"/>
    <x v="0"/>
    <n v="39.913809960000002"/>
    <x v="0"/>
    <x v="1"/>
    <x v="4439"/>
    <x v="1"/>
    <x v="1"/>
    <n v="87.162063430000003"/>
    <n v="3.6317526429166667"/>
    <s v="Stores"/>
  </r>
  <r>
    <n v="4472"/>
    <s v="Ballard"/>
    <s v="Vera"/>
    <x v="4429"/>
    <x v="0"/>
    <x v="171"/>
    <x v="16"/>
    <x v="15"/>
    <x v="23"/>
    <x v="0"/>
    <x v="0"/>
    <n v="38.796695219999997"/>
    <x v="0"/>
    <x v="1"/>
    <x v="4440"/>
    <x v="1"/>
    <x v="2"/>
    <n v="53.00364819"/>
    <n v="2.2084853412499998"/>
    <s v="Stores"/>
  </r>
  <r>
    <n v="4473"/>
    <s v="Stone"/>
    <s v="Kevin"/>
    <x v="4430"/>
    <x v="1"/>
    <x v="36"/>
    <x v="45"/>
    <x v="19"/>
    <x v="22"/>
    <x v="0"/>
    <x v="2"/>
    <n v="55.076757559999997"/>
    <x v="2"/>
    <x v="1"/>
    <x v="4441"/>
    <x v="1"/>
    <x v="1"/>
    <n v="80.832355669999998"/>
    <n v="3.3680148195833333"/>
    <s v="Stores"/>
  </r>
  <r>
    <n v="4474"/>
    <s v="Fields"/>
    <s v="Robert"/>
    <x v="4431"/>
    <x v="1"/>
    <x v="116"/>
    <x v="45"/>
    <x v="19"/>
    <x v="1"/>
    <x v="0"/>
    <x v="4"/>
    <n v="25.12719487"/>
    <x v="4"/>
    <x v="0"/>
    <x v="4442"/>
    <x v="0"/>
    <x v="0"/>
    <n v="8.1950372100000006"/>
    <n v="0.34145988375000003"/>
    <s v="Stores"/>
  </r>
  <r>
    <n v="4475"/>
    <s v="Driscoll"/>
    <s v="Melissa"/>
    <x v="4432"/>
    <x v="0"/>
    <x v="3"/>
    <x v="7"/>
    <x v="6"/>
    <x v="3"/>
    <x v="0"/>
    <x v="1"/>
    <n v="45.298140959999998"/>
    <x v="1"/>
    <x v="1"/>
    <x v="4443"/>
    <x v="1"/>
    <x v="4"/>
    <n v="120.55769669999999"/>
    <n v="5.0232373624999997"/>
    <s v="Stores"/>
  </r>
  <r>
    <n v="4476"/>
    <s v="Mathis"/>
    <s v="Tricia"/>
    <x v="4433"/>
    <x v="0"/>
    <x v="5"/>
    <x v="13"/>
    <x v="12"/>
    <x v="5"/>
    <x v="0"/>
    <x v="1"/>
    <n v="40.348571870000001"/>
    <x v="1"/>
    <x v="1"/>
    <x v="4444"/>
    <x v="1"/>
    <x v="2"/>
    <n v="47.227138570000001"/>
    <n v="1.9677974404166667"/>
    <s v="Stores"/>
  </r>
  <r>
    <n v="4477"/>
    <s v="Gonzales"/>
    <s v="Virginia"/>
    <x v="4434"/>
    <x v="0"/>
    <x v="26"/>
    <x v="0"/>
    <x v="0"/>
    <x v="1"/>
    <x v="0"/>
    <x v="2"/>
    <n v="52.790487280000001"/>
    <x v="2"/>
    <x v="1"/>
    <x v="4445"/>
    <x v="1"/>
    <x v="1"/>
    <n v="91.336753619999996"/>
    <n v="3.8056980674999998"/>
    <s v="Stores"/>
  </r>
  <r>
    <n v="4478"/>
    <s v="Taylor"/>
    <s v="Mark"/>
    <x v="3190"/>
    <x v="1"/>
    <x v="2"/>
    <x v="45"/>
    <x v="19"/>
    <x v="2"/>
    <x v="0"/>
    <x v="2"/>
    <n v="51.471067089999998"/>
    <x v="2"/>
    <x v="1"/>
    <x v="4446"/>
    <x v="1"/>
    <x v="1"/>
    <n v="104.268275"/>
    <n v="4.3445114583333337"/>
    <s v="Stores"/>
  </r>
  <r>
    <n v="4479"/>
    <s v="Taylor"/>
    <s v="Patricia"/>
    <x v="4435"/>
    <x v="0"/>
    <x v="7"/>
    <x v="0"/>
    <x v="0"/>
    <x v="7"/>
    <x v="0"/>
    <x v="1"/>
    <n v="47.138788929999997"/>
    <x v="1"/>
    <x v="1"/>
    <x v="4447"/>
    <x v="1"/>
    <x v="1"/>
    <n v="85.366568959999995"/>
    <n v="3.5569403733333327"/>
    <s v="Stores"/>
  </r>
  <r>
    <n v="4480"/>
    <s v="McDonald"/>
    <s v="Keith"/>
    <x v="4436"/>
    <x v="1"/>
    <x v="116"/>
    <x v="45"/>
    <x v="19"/>
    <x v="1"/>
    <x v="0"/>
    <x v="5"/>
    <n v="62.216936420000003"/>
    <x v="5"/>
    <x v="1"/>
    <x v="4448"/>
    <x v="1"/>
    <x v="3"/>
    <n v="165.85756950000001"/>
    <n v="6.9107320625000002"/>
    <s v="Stores"/>
  </r>
  <r>
    <n v="4481"/>
    <s v="Bryant"/>
    <s v="Dessie"/>
    <x v="4437"/>
    <x v="0"/>
    <x v="5"/>
    <x v="16"/>
    <x v="15"/>
    <x v="5"/>
    <x v="0"/>
    <x v="0"/>
    <n v="31.183809849999999"/>
    <x v="0"/>
    <x v="1"/>
    <x v="4449"/>
    <x v="1"/>
    <x v="0"/>
    <n v="0"/>
    <n v="0"/>
    <s v="Stores"/>
  </r>
  <r>
    <n v="4482"/>
    <s v="Campbell"/>
    <s v="Stanley"/>
    <x v="4438"/>
    <x v="1"/>
    <x v="63"/>
    <x v="45"/>
    <x v="19"/>
    <x v="29"/>
    <x v="0"/>
    <x v="1"/>
    <n v="46.861519039999997"/>
    <x v="1"/>
    <x v="0"/>
    <x v="4450"/>
    <x v="0"/>
    <x v="2"/>
    <n v="49.572559349999999"/>
    <n v="2.0655233062500002"/>
    <s v="Stores"/>
  </r>
  <r>
    <n v="4483"/>
    <s v="Ferguson"/>
    <s v="Martha"/>
    <x v="4439"/>
    <x v="0"/>
    <x v="30"/>
    <x v="45"/>
    <x v="19"/>
    <x v="20"/>
    <x v="0"/>
    <x v="5"/>
    <n v="70.082399559999999"/>
    <x v="5"/>
    <x v="1"/>
    <x v="4451"/>
    <x v="1"/>
    <x v="6"/>
    <n v="239.27982460000001"/>
    <n v="9.9699926916666683"/>
    <s v="Stores"/>
  </r>
  <r>
    <n v="4484"/>
    <s v="Boyle"/>
    <s v="Gregory"/>
    <x v="4440"/>
    <x v="1"/>
    <x v="0"/>
    <x v="7"/>
    <x v="6"/>
    <x v="0"/>
    <x v="0"/>
    <x v="2"/>
    <n v="51.770466300000002"/>
    <x v="2"/>
    <x v="1"/>
    <x v="4452"/>
    <x v="1"/>
    <x v="1"/>
    <n v="108.6320078"/>
    <n v="4.5263336583333329"/>
    <s v="Stores"/>
  </r>
  <r>
    <n v="4485"/>
    <s v="Johnson"/>
    <s v="Joyce"/>
    <x v="2005"/>
    <x v="0"/>
    <x v="5"/>
    <x v="13"/>
    <x v="12"/>
    <x v="5"/>
    <x v="0"/>
    <x v="2"/>
    <n v="53.533166860000001"/>
    <x v="2"/>
    <x v="1"/>
    <x v="4453"/>
    <x v="1"/>
    <x v="1"/>
    <n v="110.0078558"/>
    <n v="4.5836606583333328"/>
    <s v="Stores"/>
  </r>
  <r>
    <n v="4486"/>
    <s v="Tomlinson"/>
    <s v="Nicholas"/>
    <x v="4441"/>
    <x v="1"/>
    <x v="0"/>
    <x v="45"/>
    <x v="19"/>
    <x v="0"/>
    <x v="0"/>
    <x v="0"/>
    <n v="39.224844930000003"/>
    <x v="0"/>
    <x v="1"/>
    <x v="4454"/>
    <x v="1"/>
    <x v="0"/>
    <n v="35.720351280000003"/>
    <n v="1.4883479700000002"/>
    <s v="Stores"/>
  </r>
  <r>
    <n v="4487"/>
    <s v="Sammons"/>
    <s v="Zane"/>
    <x v="4442"/>
    <x v="1"/>
    <x v="20"/>
    <x v="16"/>
    <x v="15"/>
    <x v="14"/>
    <x v="0"/>
    <x v="2"/>
    <n v="51.290566159999997"/>
    <x v="2"/>
    <x v="1"/>
    <x v="4455"/>
    <x v="1"/>
    <x v="1"/>
    <n v="86.626202849999999"/>
    <n v="3.6094251187500004"/>
    <s v="Stores"/>
  </r>
  <r>
    <n v="4488"/>
    <s v="Bradshaw"/>
    <s v="Sean"/>
    <x v="4443"/>
    <x v="1"/>
    <x v="135"/>
    <x v="45"/>
    <x v="19"/>
    <x v="20"/>
    <x v="0"/>
    <x v="0"/>
    <n v="34.19339909"/>
    <x v="0"/>
    <x v="1"/>
    <x v="4456"/>
    <x v="1"/>
    <x v="0"/>
    <n v="7.1046789239999999"/>
    <n v="0.29602828850000001"/>
    <s v="Stores"/>
  </r>
  <r>
    <n v="4489"/>
    <s v="Williams"/>
    <s v="Mary"/>
    <x v="4444"/>
    <x v="0"/>
    <x v="5"/>
    <x v="13"/>
    <x v="12"/>
    <x v="5"/>
    <x v="0"/>
    <x v="5"/>
    <n v="65.343607219999996"/>
    <x v="5"/>
    <x v="1"/>
    <x v="4457"/>
    <x v="1"/>
    <x v="5"/>
    <n v="224.53569289999999"/>
    <n v="9.3556538708333328"/>
    <s v="Stores"/>
  </r>
  <r>
    <n v="4490"/>
    <s v="Marquez"/>
    <s v="Kevin"/>
    <x v="4445"/>
    <x v="1"/>
    <x v="2"/>
    <x v="45"/>
    <x v="19"/>
    <x v="2"/>
    <x v="0"/>
    <x v="5"/>
    <n v="64.553652200000002"/>
    <x v="5"/>
    <x v="1"/>
    <x v="4458"/>
    <x v="1"/>
    <x v="4"/>
    <n v="135.93735229999999"/>
    <n v="5.6640563458333331"/>
    <s v="Stores"/>
  </r>
  <r>
    <n v="4491"/>
    <s v="Sakamoto"/>
    <s v="Shirley"/>
    <x v="4446"/>
    <x v="0"/>
    <x v="232"/>
    <x v="45"/>
    <x v="19"/>
    <x v="3"/>
    <x v="0"/>
    <x v="1"/>
    <n v="46.01708584"/>
    <x v="1"/>
    <x v="1"/>
    <x v="4459"/>
    <x v="1"/>
    <x v="2"/>
    <n v="79.398135010000004"/>
    <n v="3.3082556254166668"/>
    <s v="Stores"/>
  </r>
  <r>
    <n v="4492"/>
    <s v="Leonard"/>
    <s v="Mark"/>
    <x v="4447"/>
    <x v="1"/>
    <x v="30"/>
    <x v="45"/>
    <x v="19"/>
    <x v="20"/>
    <x v="0"/>
    <x v="0"/>
    <n v="35.286402420000002"/>
    <x v="0"/>
    <x v="0"/>
    <x v="4460"/>
    <x v="0"/>
    <x v="0"/>
    <n v="14.10243365"/>
    <n v="0.58760140208333334"/>
    <s v="Stores"/>
  </r>
  <r>
    <n v="4493"/>
    <s v="Coleman"/>
    <s v="Lawrence"/>
    <x v="4448"/>
    <x v="1"/>
    <x v="32"/>
    <x v="45"/>
    <x v="19"/>
    <x v="17"/>
    <x v="0"/>
    <x v="1"/>
    <n v="49.252704899999998"/>
    <x v="1"/>
    <x v="0"/>
    <x v="4461"/>
    <x v="0"/>
    <x v="2"/>
    <n v="56.892248039999998"/>
    <n v="2.3705103350000001"/>
    <s v="Stores"/>
  </r>
  <r>
    <n v="4494"/>
    <s v="Healy"/>
    <s v="Cary"/>
    <x v="4449"/>
    <x v="1"/>
    <x v="3"/>
    <x v="7"/>
    <x v="6"/>
    <x v="3"/>
    <x v="0"/>
    <x v="0"/>
    <n v="31.87551625"/>
    <x v="0"/>
    <x v="1"/>
    <x v="4462"/>
    <x v="1"/>
    <x v="0"/>
    <n v="0"/>
    <n v="0"/>
    <s v="Stores"/>
  </r>
  <r>
    <n v="4495"/>
    <s v="Carvajal"/>
    <s v="Charles"/>
    <x v="4450"/>
    <x v="1"/>
    <x v="5"/>
    <x v="16"/>
    <x v="15"/>
    <x v="5"/>
    <x v="0"/>
    <x v="4"/>
    <n v="28.621803910000001"/>
    <x v="4"/>
    <x v="1"/>
    <x v="4463"/>
    <x v="1"/>
    <x v="0"/>
    <n v="0"/>
    <n v="0"/>
    <s v="Stores"/>
  </r>
  <r>
    <n v="4496"/>
    <s v="Lafleur"/>
    <s v="Michael"/>
    <x v="4451"/>
    <x v="1"/>
    <x v="0"/>
    <x v="45"/>
    <x v="19"/>
    <x v="0"/>
    <x v="0"/>
    <x v="0"/>
    <n v="31.242245270000002"/>
    <x v="0"/>
    <x v="1"/>
    <x v="4464"/>
    <x v="1"/>
    <x v="0"/>
    <n v="16.92229906"/>
    <n v="0.70509579416666668"/>
    <s v="Stores"/>
  </r>
  <r>
    <n v="4497"/>
    <s v="Sanor"/>
    <s v="Elizabeth"/>
    <x v="4452"/>
    <x v="0"/>
    <x v="5"/>
    <x v="16"/>
    <x v="15"/>
    <x v="5"/>
    <x v="0"/>
    <x v="1"/>
    <n v="48.522315949999999"/>
    <x v="1"/>
    <x v="1"/>
    <x v="4465"/>
    <x v="1"/>
    <x v="2"/>
    <n v="42.998067859999999"/>
    <n v="1.7915861608333334"/>
    <s v="Stores"/>
  </r>
  <r>
    <n v="4498"/>
    <s v="Dale"/>
    <s v="Cheryl"/>
    <x v="4453"/>
    <x v="0"/>
    <x v="194"/>
    <x v="45"/>
    <x v="19"/>
    <x v="13"/>
    <x v="0"/>
    <x v="1"/>
    <n v="49.347436520000002"/>
    <x v="1"/>
    <x v="1"/>
    <x v="4466"/>
    <x v="1"/>
    <x v="1"/>
    <n v="116.3604565"/>
    <n v="4.8483523541666669"/>
    <s v="Stores"/>
  </r>
  <r>
    <n v="4499"/>
    <s v="Nash"/>
    <s v="Laura"/>
    <x v="4454"/>
    <x v="0"/>
    <x v="22"/>
    <x v="0"/>
    <x v="0"/>
    <x v="16"/>
    <x v="0"/>
    <x v="0"/>
    <n v="34.540867169999999"/>
    <x v="0"/>
    <x v="0"/>
    <x v="4467"/>
    <x v="0"/>
    <x v="2"/>
    <n v="54.576148019999998"/>
    <n v="2.2740061675000001"/>
    <s v="Stores"/>
  </r>
  <r>
    <n v="4500"/>
    <s v="Roberts"/>
    <s v="Sherry"/>
    <x v="4455"/>
    <x v="0"/>
    <x v="5"/>
    <x v="16"/>
    <x v="15"/>
    <x v="5"/>
    <x v="0"/>
    <x v="1"/>
    <n v="49.337310240000001"/>
    <x v="1"/>
    <x v="0"/>
    <x v="4468"/>
    <x v="0"/>
    <x v="4"/>
    <n v="122.1965115"/>
    <n v="5.0915213125000003"/>
    <s v="Stores"/>
  </r>
  <r>
    <n v="4501"/>
    <s v="Ruiz"/>
    <s v="Samuel"/>
    <x v="4456"/>
    <x v="1"/>
    <x v="3"/>
    <x v="45"/>
    <x v="19"/>
    <x v="3"/>
    <x v="0"/>
    <x v="1"/>
    <n v="41.527843240000003"/>
    <x v="1"/>
    <x v="1"/>
    <x v="4469"/>
    <x v="1"/>
    <x v="2"/>
    <n v="44.462257139999998"/>
    <n v="1.8525940475"/>
    <s v="Stores"/>
  </r>
  <r>
    <n v="4502"/>
    <s v="Lew"/>
    <s v="Mark"/>
    <x v="4457"/>
    <x v="1"/>
    <x v="13"/>
    <x v="45"/>
    <x v="19"/>
    <x v="10"/>
    <x v="0"/>
    <x v="1"/>
    <n v="49.893587109999999"/>
    <x v="1"/>
    <x v="1"/>
    <x v="4470"/>
    <x v="1"/>
    <x v="1"/>
    <n v="101.2146338"/>
    <n v="4.2172764083333334"/>
    <s v="Stores"/>
  </r>
  <r>
    <n v="4503"/>
    <s v="Smith"/>
    <s v="Gail"/>
    <x v="4458"/>
    <x v="0"/>
    <x v="4"/>
    <x v="0"/>
    <x v="0"/>
    <x v="4"/>
    <x v="0"/>
    <x v="1"/>
    <n v="49.601195480000001"/>
    <x v="1"/>
    <x v="1"/>
    <x v="4471"/>
    <x v="1"/>
    <x v="2"/>
    <n v="62.448661749999999"/>
    <n v="2.6020275729166666"/>
    <s v="Stores"/>
  </r>
  <r>
    <n v="4504"/>
    <s v="Rivera"/>
    <s v="Steve"/>
    <x v="4459"/>
    <x v="1"/>
    <x v="14"/>
    <x v="45"/>
    <x v="19"/>
    <x v="11"/>
    <x v="0"/>
    <x v="0"/>
    <n v="38.259357100000003"/>
    <x v="0"/>
    <x v="1"/>
    <x v="4472"/>
    <x v="1"/>
    <x v="2"/>
    <n v="51.219721159999999"/>
    <n v="2.1341550483333331"/>
    <s v="Stores"/>
  </r>
  <r>
    <n v="4505"/>
    <s v="Legrand"/>
    <s v="Jennifer"/>
    <x v="4460"/>
    <x v="0"/>
    <x v="5"/>
    <x v="16"/>
    <x v="15"/>
    <x v="5"/>
    <x v="0"/>
    <x v="1"/>
    <n v="44.075613670000003"/>
    <x v="1"/>
    <x v="0"/>
    <x v="4473"/>
    <x v="0"/>
    <x v="1"/>
    <n v="116.1189992"/>
    <n v="4.8382916333333341"/>
    <s v="Stores"/>
  </r>
  <r>
    <n v="4506"/>
    <s v="Eaton"/>
    <s v="Tracy"/>
    <x v="4461"/>
    <x v="1"/>
    <x v="61"/>
    <x v="16"/>
    <x v="15"/>
    <x v="28"/>
    <x v="0"/>
    <x v="2"/>
    <n v="53.71958497"/>
    <x v="2"/>
    <x v="1"/>
    <x v="4474"/>
    <x v="1"/>
    <x v="1"/>
    <n v="101.32995390000001"/>
    <n v="4.2220814125000006"/>
    <s v="Stores"/>
  </r>
  <r>
    <n v="4507"/>
    <s v="Ward"/>
    <s v="Roberta"/>
    <x v="4462"/>
    <x v="0"/>
    <x v="5"/>
    <x v="13"/>
    <x v="12"/>
    <x v="5"/>
    <x v="0"/>
    <x v="4"/>
    <n v="28.991826970000002"/>
    <x v="4"/>
    <x v="1"/>
    <x v="4475"/>
    <x v="1"/>
    <x v="0"/>
    <n v="0"/>
    <n v="0"/>
    <s v="Stores"/>
  </r>
  <r>
    <n v="4508"/>
    <s v="Cranford"/>
    <s v="Charles"/>
    <x v="4463"/>
    <x v="1"/>
    <x v="42"/>
    <x v="45"/>
    <x v="19"/>
    <x v="13"/>
    <x v="0"/>
    <x v="0"/>
    <n v="38.573775750000003"/>
    <x v="0"/>
    <x v="1"/>
    <x v="4476"/>
    <x v="1"/>
    <x v="0"/>
    <n v="0"/>
    <n v="0"/>
    <s v="Stores"/>
  </r>
  <r>
    <n v="4509"/>
    <s v="Santos"/>
    <s v="Emily"/>
    <x v="4464"/>
    <x v="0"/>
    <x v="115"/>
    <x v="0"/>
    <x v="0"/>
    <x v="19"/>
    <x v="0"/>
    <x v="1"/>
    <n v="43.720977599999998"/>
    <x v="1"/>
    <x v="1"/>
    <x v="4477"/>
    <x v="1"/>
    <x v="1"/>
    <n v="116.455015"/>
    <n v="4.8522922916666671"/>
    <s v="Stores"/>
  </r>
  <r>
    <n v="4510"/>
    <s v="Faulkner"/>
    <s v="Felicia"/>
    <x v="4465"/>
    <x v="0"/>
    <x v="0"/>
    <x v="45"/>
    <x v="19"/>
    <x v="0"/>
    <x v="0"/>
    <x v="0"/>
    <n v="31.096025959999999"/>
    <x v="0"/>
    <x v="1"/>
    <x v="4478"/>
    <x v="1"/>
    <x v="0"/>
    <n v="10.828233839999999"/>
    <n v="0.45117640999999997"/>
    <s v="Stores"/>
  </r>
  <r>
    <n v="4511"/>
    <s v="Roberson"/>
    <s v="Jessie"/>
    <x v="4466"/>
    <x v="0"/>
    <x v="80"/>
    <x v="45"/>
    <x v="19"/>
    <x v="7"/>
    <x v="0"/>
    <x v="1"/>
    <n v="42.012243050000002"/>
    <x v="1"/>
    <x v="1"/>
    <x v="4479"/>
    <x v="1"/>
    <x v="1"/>
    <n v="81.746283660000003"/>
    <n v="3.4060951524999998"/>
    <s v="Stores"/>
  </r>
  <r>
    <n v="4512"/>
    <s v="Houston"/>
    <s v="Fernando"/>
    <x v="4467"/>
    <x v="1"/>
    <x v="218"/>
    <x v="45"/>
    <x v="19"/>
    <x v="19"/>
    <x v="0"/>
    <x v="0"/>
    <n v="37.090544039999997"/>
    <x v="0"/>
    <x v="1"/>
    <x v="4480"/>
    <x v="1"/>
    <x v="0"/>
    <n v="0"/>
    <n v="0"/>
    <s v="Stores"/>
  </r>
  <r>
    <n v="4513"/>
    <s v="Vargas"/>
    <s v="Vaughn"/>
    <x v="4468"/>
    <x v="1"/>
    <x v="240"/>
    <x v="45"/>
    <x v="19"/>
    <x v="13"/>
    <x v="0"/>
    <x v="1"/>
    <n v="42.71571556"/>
    <x v="1"/>
    <x v="1"/>
    <x v="4481"/>
    <x v="1"/>
    <x v="2"/>
    <n v="49.289300590000003"/>
    <n v="2.0537208579166668"/>
    <s v="Stores"/>
  </r>
  <r>
    <n v="4514"/>
    <s v="Stjohn"/>
    <s v="Harold"/>
    <x v="4469"/>
    <x v="1"/>
    <x v="5"/>
    <x v="16"/>
    <x v="15"/>
    <x v="5"/>
    <x v="0"/>
    <x v="1"/>
    <n v="41.69086411"/>
    <x v="1"/>
    <x v="1"/>
    <x v="4482"/>
    <x v="1"/>
    <x v="2"/>
    <n v="61.210241590000003"/>
    <n v="2.5504267329166668"/>
    <s v="Stores"/>
  </r>
  <r>
    <n v="4515"/>
    <s v="Kyle"/>
    <s v="Arthur"/>
    <x v="4470"/>
    <x v="1"/>
    <x v="220"/>
    <x v="0"/>
    <x v="0"/>
    <x v="1"/>
    <x v="0"/>
    <x v="1"/>
    <n v="45.25671526"/>
    <x v="1"/>
    <x v="1"/>
    <x v="4483"/>
    <x v="1"/>
    <x v="0"/>
    <n v="23.100543030000001"/>
    <n v="0.96252262624999996"/>
    <s v="Stores"/>
  </r>
  <r>
    <n v="4516"/>
    <s v="Johnson"/>
    <s v="Patricia"/>
    <x v="128"/>
    <x v="0"/>
    <x v="5"/>
    <x v="13"/>
    <x v="12"/>
    <x v="5"/>
    <x v="0"/>
    <x v="0"/>
    <n v="39.529501689999996"/>
    <x v="0"/>
    <x v="0"/>
    <x v="4484"/>
    <x v="0"/>
    <x v="2"/>
    <n v="78.796009190000007"/>
    <n v="3.2831670495833336"/>
    <s v="Stores"/>
  </r>
  <r>
    <n v="4517"/>
    <s v="Carbaugh"/>
    <s v="Douglas"/>
    <x v="4471"/>
    <x v="1"/>
    <x v="3"/>
    <x v="45"/>
    <x v="19"/>
    <x v="3"/>
    <x v="0"/>
    <x v="1"/>
    <n v="40.407743619999998"/>
    <x v="1"/>
    <x v="1"/>
    <x v="4485"/>
    <x v="1"/>
    <x v="2"/>
    <n v="45.755322130000003"/>
    <n v="1.9064717554166668"/>
    <s v="Stores"/>
  </r>
  <r>
    <n v="4518"/>
    <s v="Richards"/>
    <s v="David"/>
    <x v="4472"/>
    <x v="1"/>
    <x v="15"/>
    <x v="0"/>
    <x v="0"/>
    <x v="10"/>
    <x v="0"/>
    <x v="1"/>
    <n v="47.545158309999998"/>
    <x v="1"/>
    <x v="1"/>
    <x v="4486"/>
    <x v="1"/>
    <x v="1"/>
    <n v="91.365844510000002"/>
    <n v="3.8069101879166669"/>
    <s v="Stores"/>
  </r>
  <r>
    <n v="4519"/>
    <s v="Finkle"/>
    <s v="Karen"/>
    <x v="4473"/>
    <x v="0"/>
    <x v="208"/>
    <x v="0"/>
    <x v="0"/>
    <x v="10"/>
    <x v="0"/>
    <x v="1"/>
    <n v="48.754805619999999"/>
    <x v="1"/>
    <x v="1"/>
    <x v="4487"/>
    <x v="1"/>
    <x v="2"/>
    <n v="47.970335900000002"/>
    <n v="1.9987639958333332"/>
    <s v="Stores"/>
  </r>
  <r>
    <n v="4520"/>
    <s v="Flores"/>
    <s v="Gertrude"/>
    <x v="4474"/>
    <x v="0"/>
    <x v="7"/>
    <x v="0"/>
    <x v="0"/>
    <x v="7"/>
    <x v="0"/>
    <x v="1"/>
    <n v="43.633301969999998"/>
    <x v="1"/>
    <x v="1"/>
    <x v="4488"/>
    <x v="1"/>
    <x v="2"/>
    <n v="75.675402930000004"/>
    <n v="3.1531417887499997"/>
    <s v="Stores"/>
  </r>
  <r>
    <n v="4521"/>
    <s v="Vasquez"/>
    <s v="Tracy"/>
    <x v="4475"/>
    <x v="0"/>
    <x v="5"/>
    <x v="13"/>
    <x v="12"/>
    <x v="5"/>
    <x v="0"/>
    <x v="1"/>
    <n v="45.857769079999997"/>
    <x v="1"/>
    <x v="1"/>
    <x v="4489"/>
    <x v="1"/>
    <x v="1"/>
    <n v="82.288950229999998"/>
    <n v="3.4287062595833331"/>
    <s v="Stores"/>
  </r>
  <r>
    <n v="4522"/>
    <s v="Dixon"/>
    <s v="Stanley"/>
    <x v="4476"/>
    <x v="1"/>
    <x v="5"/>
    <x v="13"/>
    <x v="12"/>
    <x v="5"/>
    <x v="0"/>
    <x v="2"/>
    <n v="51.876663229999998"/>
    <x v="2"/>
    <x v="1"/>
    <x v="4490"/>
    <x v="1"/>
    <x v="1"/>
    <n v="101.49196550000001"/>
    <n v="4.2288318958333342"/>
    <s v="Stores"/>
  </r>
  <r>
    <n v="4523"/>
    <s v="Flores"/>
    <s v="Justin"/>
    <x v="4477"/>
    <x v="1"/>
    <x v="22"/>
    <x v="0"/>
    <x v="0"/>
    <x v="16"/>
    <x v="0"/>
    <x v="0"/>
    <n v="32.934994340000003"/>
    <x v="0"/>
    <x v="1"/>
    <x v="4491"/>
    <x v="1"/>
    <x v="1"/>
    <n v="80.723922580000007"/>
    <n v="3.3634967741666668"/>
    <s v="Stores"/>
  </r>
  <r>
    <n v="4524"/>
    <s v="Kenyon"/>
    <s v="Karen"/>
    <x v="4478"/>
    <x v="0"/>
    <x v="0"/>
    <x v="7"/>
    <x v="6"/>
    <x v="0"/>
    <x v="0"/>
    <x v="0"/>
    <n v="38.996083149999997"/>
    <x v="0"/>
    <x v="1"/>
    <x v="4492"/>
    <x v="1"/>
    <x v="2"/>
    <n v="45.457839630000002"/>
    <n v="1.89407665125"/>
    <s v="Stores"/>
  </r>
  <r>
    <n v="4525"/>
    <s v="Lusk"/>
    <s v="Jim"/>
    <x v="4479"/>
    <x v="1"/>
    <x v="11"/>
    <x v="45"/>
    <x v="19"/>
    <x v="1"/>
    <x v="0"/>
    <x v="1"/>
    <n v="46.986020670000002"/>
    <x v="1"/>
    <x v="1"/>
    <x v="4493"/>
    <x v="1"/>
    <x v="4"/>
    <n v="121.91204690000001"/>
    <n v="5.079668620833333"/>
    <s v="Stores"/>
  </r>
  <r>
    <n v="4526"/>
    <s v="Paris"/>
    <s v="Carmela"/>
    <x v="4480"/>
    <x v="0"/>
    <x v="143"/>
    <x v="0"/>
    <x v="0"/>
    <x v="1"/>
    <x v="0"/>
    <x v="2"/>
    <n v="51.080543820000003"/>
    <x v="2"/>
    <x v="0"/>
    <x v="4494"/>
    <x v="0"/>
    <x v="4"/>
    <n v="132.21998260000001"/>
    <n v="5.5091659416666667"/>
    <s v="Stores"/>
  </r>
  <r>
    <n v="4527"/>
    <s v="Greene"/>
    <s v="Kristy"/>
    <x v="4481"/>
    <x v="0"/>
    <x v="90"/>
    <x v="0"/>
    <x v="0"/>
    <x v="11"/>
    <x v="0"/>
    <x v="1"/>
    <n v="44.44288727"/>
    <x v="1"/>
    <x v="1"/>
    <x v="4495"/>
    <x v="1"/>
    <x v="2"/>
    <n v="74.661894340000003"/>
    <n v="3.1109122641666667"/>
    <s v="Stores"/>
  </r>
  <r>
    <n v="4528"/>
    <s v="Brunt"/>
    <s v="Robert"/>
    <x v="4482"/>
    <x v="1"/>
    <x v="7"/>
    <x v="0"/>
    <x v="0"/>
    <x v="7"/>
    <x v="0"/>
    <x v="1"/>
    <n v="46.915062229999997"/>
    <x v="1"/>
    <x v="0"/>
    <x v="4496"/>
    <x v="0"/>
    <x v="2"/>
    <n v="67.379647849999998"/>
    <n v="2.8074853270833331"/>
    <s v="Stores"/>
  </r>
  <r>
    <n v="4529"/>
    <s v="Jameson"/>
    <s v="Maria"/>
    <x v="4483"/>
    <x v="0"/>
    <x v="13"/>
    <x v="0"/>
    <x v="0"/>
    <x v="10"/>
    <x v="0"/>
    <x v="0"/>
    <n v="39.329808069999999"/>
    <x v="0"/>
    <x v="0"/>
    <x v="4497"/>
    <x v="0"/>
    <x v="2"/>
    <n v="41.441224300000002"/>
    <n v="1.7267176791666665"/>
    <s v="Stores"/>
  </r>
  <r>
    <n v="4530"/>
    <s v="Norman"/>
    <s v="Dennis"/>
    <x v="4484"/>
    <x v="1"/>
    <x v="2"/>
    <x v="45"/>
    <x v="19"/>
    <x v="2"/>
    <x v="0"/>
    <x v="0"/>
    <n v="35.031434439999998"/>
    <x v="0"/>
    <x v="1"/>
    <x v="4498"/>
    <x v="1"/>
    <x v="2"/>
    <n v="45.302858790000002"/>
    <n v="1.8876191162500002"/>
    <s v="Stores"/>
  </r>
  <r>
    <n v="4531"/>
    <s v="Hightower"/>
    <s v="Shawn"/>
    <x v="4485"/>
    <x v="1"/>
    <x v="5"/>
    <x v="13"/>
    <x v="12"/>
    <x v="5"/>
    <x v="0"/>
    <x v="4"/>
    <n v="27.282339069999999"/>
    <x v="4"/>
    <x v="1"/>
    <x v="4499"/>
    <x v="1"/>
    <x v="0"/>
    <n v="26.83982511"/>
    <n v="1.11832604625"/>
    <s v="Stores"/>
  </r>
  <r>
    <n v="4532"/>
    <s v="Olds"/>
    <s v="Tyler"/>
    <x v="4486"/>
    <x v="1"/>
    <x v="84"/>
    <x v="45"/>
    <x v="19"/>
    <x v="20"/>
    <x v="0"/>
    <x v="0"/>
    <n v="33.982656910000003"/>
    <x v="0"/>
    <x v="1"/>
    <x v="4500"/>
    <x v="1"/>
    <x v="0"/>
    <n v="25.403092940000001"/>
    <n v="1.0584622058333333"/>
    <s v="Stores"/>
  </r>
  <r>
    <n v="4533"/>
    <s v="Roth"/>
    <s v="Guy"/>
    <x v="4487"/>
    <x v="1"/>
    <x v="7"/>
    <x v="0"/>
    <x v="0"/>
    <x v="7"/>
    <x v="0"/>
    <x v="1"/>
    <n v="42.023316800000003"/>
    <x v="1"/>
    <x v="0"/>
    <x v="4501"/>
    <x v="0"/>
    <x v="2"/>
    <n v="64.492139559999998"/>
    <n v="2.6871724816666664"/>
    <s v="Stores"/>
  </r>
  <r>
    <n v="4534"/>
    <s v="Trice"/>
    <s v="Virginia"/>
    <x v="4488"/>
    <x v="0"/>
    <x v="61"/>
    <x v="16"/>
    <x v="15"/>
    <x v="28"/>
    <x v="0"/>
    <x v="1"/>
    <n v="44.609409790000001"/>
    <x v="1"/>
    <x v="1"/>
    <x v="4502"/>
    <x v="1"/>
    <x v="1"/>
    <n v="85.548220709999995"/>
    <n v="3.5645091962499995"/>
    <s v="Stores"/>
  </r>
  <r>
    <n v="4535"/>
    <s v="Hines"/>
    <s v="Spencer"/>
    <x v="4489"/>
    <x v="1"/>
    <x v="119"/>
    <x v="0"/>
    <x v="0"/>
    <x v="20"/>
    <x v="0"/>
    <x v="2"/>
    <n v="56.536749069999999"/>
    <x v="2"/>
    <x v="1"/>
    <x v="4503"/>
    <x v="1"/>
    <x v="1"/>
    <n v="112.0515212"/>
    <n v="4.6688133833333332"/>
    <s v="Stores"/>
  </r>
  <r>
    <n v="4536"/>
    <s v="Martens"/>
    <s v="Melinda"/>
    <x v="4490"/>
    <x v="0"/>
    <x v="5"/>
    <x v="13"/>
    <x v="12"/>
    <x v="5"/>
    <x v="0"/>
    <x v="1"/>
    <n v="47.290100840000001"/>
    <x v="1"/>
    <x v="1"/>
    <x v="4504"/>
    <x v="1"/>
    <x v="0"/>
    <n v="10.28347969"/>
    <n v="0.42847832041666667"/>
    <s v="Stores"/>
  </r>
  <r>
    <n v="4537"/>
    <s v="Thompson"/>
    <s v="Cesar"/>
    <x v="4491"/>
    <x v="1"/>
    <x v="25"/>
    <x v="7"/>
    <x v="6"/>
    <x v="3"/>
    <x v="0"/>
    <x v="0"/>
    <n v="36.601656319999996"/>
    <x v="0"/>
    <x v="1"/>
    <x v="4505"/>
    <x v="1"/>
    <x v="2"/>
    <n v="74.192789070000003"/>
    <n v="3.09136621125"/>
    <s v="Stores"/>
  </r>
  <r>
    <n v="4538"/>
    <s v="Morris"/>
    <s v="Jessica"/>
    <x v="4492"/>
    <x v="0"/>
    <x v="109"/>
    <x v="45"/>
    <x v="19"/>
    <x v="24"/>
    <x v="0"/>
    <x v="2"/>
    <n v="51.372314789999997"/>
    <x v="2"/>
    <x v="1"/>
    <x v="4506"/>
    <x v="1"/>
    <x v="2"/>
    <n v="79.903778290000005"/>
    <n v="3.3293240954166672"/>
    <s v="Stores"/>
  </r>
  <r>
    <n v="4539"/>
    <s v="Lara"/>
    <s v="Charles"/>
    <x v="4493"/>
    <x v="1"/>
    <x v="75"/>
    <x v="45"/>
    <x v="19"/>
    <x v="24"/>
    <x v="0"/>
    <x v="3"/>
    <n v="19.824504470000001"/>
    <x v="3"/>
    <x v="0"/>
    <x v="4507"/>
    <x v="0"/>
    <x v="0"/>
    <n v="0"/>
    <n v="0"/>
    <s v="Stores"/>
  </r>
  <r>
    <n v="4540"/>
    <s v="Burns"/>
    <s v="Juan"/>
    <x v="4494"/>
    <x v="1"/>
    <x v="3"/>
    <x v="45"/>
    <x v="19"/>
    <x v="3"/>
    <x v="0"/>
    <x v="1"/>
    <n v="43.523942050000002"/>
    <x v="1"/>
    <x v="1"/>
    <x v="4508"/>
    <x v="1"/>
    <x v="0"/>
    <n v="22.914183000000001"/>
    <n v="0.95475762499999994"/>
    <s v="Stores"/>
  </r>
  <r>
    <n v="4541"/>
    <s v="McKinnie"/>
    <s v="Marcelino"/>
    <x v="4495"/>
    <x v="1"/>
    <x v="92"/>
    <x v="0"/>
    <x v="0"/>
    <x v="11"/>
    <x v="0"/>
    <x v="1"/>
    <n v="46.007659369999999"/>
    <x v="1"/>
    <x v="0"/>
    <x v="4509"/>
    <x v="0"/>
    <x v="2"/>
    <n v="60.294467240000003"/>
    <n v="2.5122694683333333"/>
    <s v="Stores"/>
  </r>
  <r>
    <n v="4542"/>
    <s v="Easton"/>
    <s v="Buddy"/>
    <x v="4496"/>
    <x v="1"/>
    <x v="76"/>
    <x v="0"/>
    <x v="0"/>
    <x v="1"/>
    <x v="0"/>
    <x v="0"/>
    <n v="39.134157160000001"/>
    <x v="0"/>
    <x v="0"/>
    <x v="4510"/>
    <x v="0"/>
    <x v="0"/>
    <n v="39.067759189999997"/>
    <n v="1.6278232995833333"/>
    <s v="Stores"/>
  </r>
  <r>
    <n v="4543"/>
    <s v="Hoff"/>
    <s v="Stephanie"/>
    <x v="4497"/>
    <x v="0"/>
    <x v="10"/>
    <x v="45"/>
    <x v="19"/>
    <x v="6"/>
    <x v="0"/>
    <x v="0"/>
    <n v="38.258160369999999"/>
    <x v="0"/>
    <x v="1"/>
    <x v="4511"/>
    <x v="1"/>
    <x v="2"/>
    <n v="71.801596450000005"/>
    <n v="2.9917331854166669"/>
    <s v="Stores"/>
  </r>
  <r>
    <n v="4544"/>
    <s v="Foster"/>
    <s v="Mary"/>
    <x v="4498"/>
    <x v="0"/>
    <x v="43"/>
    <x v="45"/>
    <x v="19"/>
    <x v="13"/>
    <x v="0"/>
    <x v="4"/>
    <n v="28.58946684"/>
    <x v="4"/>
    <x v="1"/>
    <x v="4512"/>
    <x v="1"/>
    <x v="0"/>
    <n v="0.31637249200000001"/>
    <n v="1.3182187166666666E-2"/>
    <s v="Stores"/>
  </r>
  <r>
    <n v="4545"/>
    <s v="Johnson"/>
    <s v="Helen"/>
    <x v="4499"/>
    <x v="0"/>
    <x v="5"/>
    <x v="13"/>
    <x v="12"/>
    <x v="5"/>
    <x v="0"/>
    <x v="1"/>
    <n v="43.398433990000001"/>
    <x v="1"/>
    <x v="1"/>
    <x v="4513"/>
    <x v="1"/>
    <x v="1"/>
    <n v="91.443153140000007"/>
    <n v="3.8101313808333335"/>
    <s v="Stores"/>
  </r>
  <r>
    <n v="4546"/>
    <s v="Drummond"/>
    <s v="Zachary"/>
    <x v="4500"/>
    <x v="1"/>
    <x v="76"/>
    <x v="45"/>
    <x v="19"/>
    <x v="1"/>
    <x v="0"/>
    <x v="0"/>
    <n v="34.047465029999998"/>
    <x v="0"/>
    <x v="1"/>
    <x v="4514"/>
    <x v="1"/>
    <x v="0"/>
    <n v="0.95659746400000001"/>
    <n v="3.9858227666666669E-2"/>
    <s v="Stores"/>
  </r>
  <r>
    <n v="4547"/>
    <s v="Alvarez"/>
    <s v="Andrea"/>
    <x v="4501"/>
    <x v="0"/>
    <x v="69"/>
    <x v="0"/>
    <x v="0"/>
    <x v="29"/>
    <x v="0"/>
    <x v="4"/>
    <n v="27.912028129999999"/>
    <x v="4"/>
    <x v="1"/>
    <x v="4515"/>
    <x v="1"/>
    <x v="0"/>
    <n v="8.6711586839999999"/>
    <n v="0.36129827850000001"/>
    <s v="Stores"/>
  </r>
  <r>
    <n v="4548"/>
    <s v="Barre"/>
    <s v="Cleopatra"/>
    <x v="4502"/>
    <x v="0"/>
    <x v="5"/>
    <x v="16"/>
    <x v="15"/>
    <x v="5"/>
    <x v="0"/>
    <x v="0"/>
    <n v="39.383104520000003"/>
    <x v="0"/>
    <x v="1"/>
    <x v="4516"/>
    <x v="1"/>
    <x v="2"/>
    <n v="70.475926819999998"/>
    <n v="2.9364969508333334"/>
    <s v="Stores"/>
  </r>
  <r>
    <n v="4549"/>
    <s v="Faust"/>
    <s v="Victor"/>
    <x v="4503"/>
    <x v="1"/>
    <x v="5"/>
    <x v="16"/>
    <x v="15"/>
    <x v="5"/>
    <x v="0"/>
    <x v="1"/>
    <n v="45.609939750000002"/>
    <x v="1"/>
    <x v="1"/>
    <x v="4517"/>
    <x v="1"/>
    <x v="1"/>
    <n v="118.5818455"/>
    <n v="4.9409102291666667"/>
    <s v="Stores"/>
  </r>
  <r>
    <n v="4550"/>
    <s v="Bullock"/>
    <s v="Thomas"/>
    <x v="4504"/>
    <x v="0"/>
    <x v="15"/>
    <x v="45"/>
    <x v="19"/>
    <x v="10"/>
    <x v="0"/>
    <x v="4"/>
    <n v="26.950203630000001"/>
    <x v="4"/>
    <x v="1"/>
    <x v="4518"/>
    <x v="1"/>
    <x v="0"/>
    <n v="24.8800159"/>
    <n v="1.0366673291666666"/>
    <s v="Stores"/>
  </r>
  <r>
    <n v="4551"/>
    <s v="Mendel"/>
    <s v="Joyce"/>
    <x v="4505"/>
    <x v="0"/>
    <x v="236"/>
    <x v="0"/>
    <x v="0"/>
    <x v="7"/>
    <x v="0"/>
    <x v="1"/>
    <n v="40.099943799999998"/>
    <x v="1"/>
    <x v="1"/>
    <x v="4519"/>
    <x v="1"/>
    <x v="2"/>
    <n v="58.730773829999997"/>
    <n v="2.4471155762499999"/>
    <s v="Stores"/>
  </r>
  <r>
    <n v="4552"/>
    <s v="Brown"/>
    <s v="Christian"/>
    <x v="4506"/>
    <x v="1"/>
    <x v="20"/>
    <x v="16"/>
    <x v="15"/>
    <x v="14"/>
    <x v="0"/>
    <x v="0"/>
    <n v="32.119028350000001"/>
    <x v="0"/>
    <x v="0"/>
    <x v="4520"/>
    <x v="0"/>
    <x v="0"/>
    <n v="0"/>
    <n v="0"/>
    <s v="Stores"/>
  </r>
  <r>
    <n v="4553"/>
    <s v="Ray"/>
    <s v="Bobby"/>
    <x v="4507"/>
    <x v="1"/>
    <x v="176"/>
    <x v="0"/>
    <x v="0"/>
    <x v="18"/>
    <x v="0"/>
    <x v="2"/>
    <n v="56.3409306"/>
    <x v="2"/>
    <x v="1"/>
    <x v="4521"/>
    <x v="1"/>
    <x v="4"/>
    <n v="122.14716199999999"/>
    <n v="5.0894650833333337"/>
    <s v="Stores"/>
  </r>
  <r>
    <n v="4554"/>
    <s v="Shriver"/>
    <s v="Sheryl"/>
    <x v="4508"/>
    <x v="0"/>
    <x v="4"/>
    <x v="0"/>
    <x v="0"/>
    <x v="4"/>
    <x v="0"/>
    <x v="2"/>
    <n v="51.849698050000001"/>
    <x v="2"/>
    <x v="1"/>
    <x v="4522"/>
    <x v="1"/>
    <x v="1"/>
    <n v="104.7083006"/>
    <n v="4.3628458583333334"/>
    <s v="Stores"/>
  </r>
  <r>
    <n v="4555"/>
    <s v="Doyle"/>
    <s v="Eddie"/>
    <x v="4509"/>
    <x v="1"/>
    <x v="5"/>
    <x v="16"/>
    <x v="15"/>
    <x v="5"/>
    <x v="0"/>
    <x v="0"/>
    <n v="38.813990160000003"/>
    <x v="0"/>
    <x v="1"/>
    <x v="4523"/>
    <x v="1"/>
    <x v="2"/>
    <n v="47.214447649999997"/>
    <n v="1.9672686520833331"/>
    <s v="Stores"/>
  </r>
  <r>
    <n v="4556"/>
    <s v="Delarosa"/>
    <s v="Ronnie"/>
    <x v="4510"/>
    <x v="1"/>
    <x v="5"/>
    <x v="13"/>
    <x v="12"/>
    <x v="5"/>
    <x v="0"/>
    <x v="0"/>
    <n v="39.563380019999997"/>
    <x v="0"/>
    <x v="1"/>
    <x v="4524"/>
    <x v="1"/>
    <x v="0"/>
    <n v="24.146827179999999"/>
    <n v="1.0061177991666668"/>
    <s v="Stores"/>
  </r>
  <r>
    <n v="4557"/>
    <s v="Gilbert"/>
    <s v="Beatrice"/>
    <x v="4511"/>
    <x v="0"/>
    <x v="63"/>
    <x v="45"/>
    <x v="19"/>
    <x v="29"/>
    <x v="0"/>
    <x v="4"/>
    <n v="27.23296581"/>
    <x v="4"/>
    <x v="0"/>
    <x v="4525"/>
    <x v="0"/>
    <x v="0"/>
    <n v="0"/>
    <n v="0"/>
    <s v="Stores"/>
  </r>
  <r>
    <n v="4558"/>
    <s v="Brown"/>
    <s v="Normand"/>
    <x v="4512"/>
    <x v="1"/>
    <x v="81"/>
    <x v="45"/>
    <x v="19"/>
    <x v="3"/>
    <x v="0"/>
    <x v="1"/>
    <n v="40.572094470000003"/>
    <x v="1"/>
    <x v="1"/>
    <x v="4526"/>
    <x v="1"/>
    <x v="0"/>
    <n v="25.154303299999999"/>
    <n v="1.0480959708333333"/>
    <s v="Stores"/>
  </r>
  <r>
    <n v="4559"/>
    <s v="Johnson"/>
    <s v="Marguerite"/>
    <x v="4513"/>
    <x v="0"/>
    <x v="179"/>
    <x v="45"/>
    <x v="19"/>
    <x v="1"/>
    <x v="0"/>
    <x v="1"/>
    <n v="40.43890691"/>
    <x v="1"/>
    <x v="1"/>
    <x v="4527"/>
    <x v="1"/>
    <x v="2"/>
    <n v="69.384839310000004"/>
    <n v="2.8910349712499999"/>
    <s v="Stores"/>
  </r>
  <r>
    <n v="4560"/>
    <s v="Deleon"/>
    <s v="Deshawn"/>
    <x v="4514"/>
    <x v="1"/>
    <x v="10"/>
    <x v="45"/>
    <x v="19"/>
    <x v="6"/>
    <x v="0"/>
    <x v="1"/>
    <n v="48.212095439999999"/>
    <x v="1"/>
    <x v="1"/>
    <x v="4528"/>
    <x v="1"/>
    <x v="0"/>
    <n v="32.344777350000001"/>
    <n v="1.34769905625"/>
    <s v="Stores"/>
  </r>
  <r>
    <n v="4561"/>
    <s v="Rother"/>
    <s v="Charles"/>
    <x v="4515"/>
    <x v="1"/>
    <x v="127"/>
    <x v="45"/>
    <x v="19"/>
    <x v="13"/>
    <x v="0"/>
    <x v="1"/>
    <n v="49.360640609999997"/>
    <x v="1"/>
    <x v="1"/>
    <x v="4529"/>
    <x v="1"/>
    <x v="1"/>
    <n v="93.472471440000007"/>
    <n v="3.89468631"/>
    <s v="Stores"/>
  </r>
  <r>
    <n v="4562"/>
    <s v="Campbell"/>
    <s v="Douglas"/>
    <x v="4516"/>
    <x v="1"/>
    <x v="20"/>
    <x v="16"/>
    <x v="15"/>
    <x v="14"/>
    <x v="0"/>
    <x v="2"/>
    <n v="51.748499469999999"/>
    <x v="2"/>
    <x v="1"/>
    <x v="4530"/>
    <x v="1"/>
    <x v="1"/>
    <n v="100.069908"/>
    <n v="4.1695795000000002"/>
    <s v="Stores"/>
  </r>
  <r>
    <n v="4563"/>
    <s v="Poole"/>
    <s v="Mary"/>
    <x v="4517"/>
    <x v="0"/>
    <x v="89"/>
    <x v="0"/>
    <x v="0"/>
    <x v="11"/>
    <x v="0"/>
    <x v="1"/>
    <n v="49.133642960000003"/>
    <x v="1"/>
    <x v="1"/>
    <x v="4531"/>
    <x v="1"/>
    <x v="4"/>
    <n v="127.9886915"/>
    <n v="5.3328621458333334"/>
    <s v="Stores"/>
  </r>
  <r>
    <n v="4564"/>
    <s v="Gilbert"/>
    <s v="Michael"/>
    <x v="4518"/>
    <x v="1"/>
    <x v="5"/>
    <x v="13"/>
    <x v="12"/>
    <x v="5"/>
    <x v="0"/>
    <x v="4"/>
    <n v="28.989626550000001"/>
    <x v="4"/>
    <x v="1"/>
    <x v="4532"/>
    <x v="1"/>
    <x v="0"/>
    <n v="5.2271923060000001"/>
    <n v="0.21779967941666667"/>
    <s v="Stores"/>
  </r>
  <r>
    <n v="4565"/>
    <s v="Harris"/>
    <s v="Mary"/>
    <x v="4380"/>
    <x v="0"/>
    <x v="12"/>
    <x v="45"/>
    <x v="19"/>
    <x v="9"/>
    <x v="0"/>
    <x v="0"/>
    <n v="32.250790139999999"/>
    <x v="0"/>
    <x v="1"/>
    <x v="4533"/>
    <x v="1"/>
    <x v="0"/>
    <n v="12.897546849999999"/>
    <n v="0.53739778541666661"/>
    <s v="Stores"/>
  </r>
  <r>
    <n v="4566"/>
    <s v="Gauthier"/>
    <s v="Iris"/>
    <x v="4519"/>
    <x v="0"/>
    <x v="232"/>
    <x v="45"/>
    <x v="19"/>
    <x v="3"/>
    <x v="0"/>
    <x v="1"/>
    <n v="47.449331309999998"/>
    <x v="1"/>
    <x v="1"/>
    <x v="4534"/>
    <x v="1"/>
    <x v="2"/>
    <n v="54.035521070000001"/>
    <n v="2.2514800445833334"/>
    <s v="Stores"/>
  </r>
  <r>
    <n v="4567"/>
    <s v="Sims"/>
    <s v="Francine"/>
    <x v="4520"/>
    <x v="0"/>
    <x v="22"/>
    <x v="45"/>
    <x v="19"/>
    <x v="16"/>
    <x v="0"/>
    <x v="1"/>
    <n v="41.591474779999999"/>
    <x v="1"/>
    <x v="1"/>
    <x v="4535"/>
    <x v="1"/>
    <x v="2"/>
    <n v="73.012181699999999"/>
    <n v="3.0421742374999998"/>
    <s v="Stores"/>
  </r>
  <r>
    <n v="4568"/>
    <s v="Cerda"/>
    <s v="Bobby"/>
    <x v="4521"/>
    <x v="1"/>
    <x v="2"/>
    <x v="45"/>
    <x v="19"/>
    <x v="2"/>
    <x v="0"/>
    <x v="5"/>
    <n v="65.545231169999994"/>
    <x v="5"/>
    <x v="1"/>
    <x v="4536"/>
    <x v="1"/>
    <x v="4"/>
    <n v="138.4273791"/>
    <n v="5.7678074624999995"/>
    <s v="Stores"/>
  </r>
  <r>
    <n v="4569"/>
    <s v="Lawrence"/>
    <s v="Sarah"/>
    <x v="4522"/>
    <x v="0"/>
    <x v="76"/>
    <x v="0"/>
    <x v="0"/>
    <x v="1"/>
    <x v="0"/>
    <x v="4"/>
    <n v="28.347717020000001"/>
    <x v="4"/>
    <x v="1"/>
    <x v="4537"/>
    <x v="1"/>
    <x v="0"/>
    <n v="9.1191729969999997"/>
    <n v="0.37996554154166662"/>
    <s v="Stores"/>
  </r>
  <r>
    <n v="4570"/>
    <s v="Jurado"/>
    <s v="Clara"/>
    <x v="4523"/>
    <x v="0"/>
    <x v="42"/>
    <x v="45"/>
    <x v="19"/>
    <x v="13"/>
    <x v="0"/>
    <x v="1"/>
    <n v="40.555751819999998"/>
    <x v="1"/>
    <x v="1"/>
    <x v="4538"/>
    <x v="1"/>
    <x v="0"/>
    <n v="34.843505579999999"/>
    <n v="1.4518127324999999"/>
    <s v="Stores"/>
  </r>
  <r>
    <n v="4571"/>
    <s v="Contreras"/>
    <s v="Juanita"/>
    <x v="4524"/>
    <x v="0"/>
    <x v="11"/>
    <x v="0"/>
    <x v="0"/>
    <x v="1"/>
    <x v="0"/>
    <x v="4"/>
    <n v="27.43018116"/>
    <x v="4"/>
    <x v="1"/>
    <x v="4539"/>
    <x v="1"/>
    <x v="0"/>
    <n v="0"/>
    <n v="0"/>
    <s v="Stores"/>
  </r>
  <r>
    <n v="4572"/>
    <s v="Armstrong"/>
    <s v="Benjamin"/>
    <x v="4525"/>
    <x v="1"/>
    <x v="169"/>
    <x v="0"/>
    <x v="0"/>
    <x v="20"/>
    <x v="0"/>
    <x v="1"/>
    <n v="46.307413529999998"/>
    <x v="1"/>
    <x v="1"/>
    <x v="4540"/>
    <x v="1"/>
    <x v="0"/>
    <n v="38.38328087"/>
    <n v="1.5993033695833334"/>
    <s v="Stores"/>
  </r>
  <r>
    <n v="4573"/>
    <s v="Frazier"/>
    <s v="Donnie"/>
    <x v="4526"/>
    <x v="1"/>
    <x v="4"/>
    <x v="0"/>
    <x v="0"/>
    <x v="4"/>
    <x v="0"/>
    <x v="1"/>
    <n v="48.672608570000001"/>
    <x v="1"/>
    <x v="0"/>
    <x v="4541"/>
    <x v="0"/>
    <x v="1"/>
    <n v="98.836245660000003"/>
    <n v="4.1181769025000001"/>
    <s v="Stores"/>
  </r>
  <r>
    <n v="4574"/>
    <s v="McCarthy"/>
    <s v="Lawrence"/>
    <x v="4527"/>
    <x v="1"/>
    <x v="30"/>
    <x v="45"/>
    <x v="19"/>
    <x v="20"/>
    <x v="0"/>
    <x v="2"/>
    <n v="52.17377596"/>
    <x v="2"/>
    <x v="1"/>
    <x v="4542"/>
    <x v="1"/>
    <x v="1"/>
    <n v="101.5337595"/>
    <n v="4.2305733124999998"/>
    <s v="Stores"/>
  </r>
  <r>
    <n v="4575"/>
    <s v="Hsu"/>
    <s v="Florence"/>
    <x v="4528"/>
    <x v="0"/>
    <x v="5"/>
    <x v="13"/>
    <x v="12"/>
    <x v="5"/>
    <x v="0"/>
    <x v="1"/>
    <n v="43.751830169999998"/>
    <x v="1"/>
    <x v="1"/>
    <x v="4543"/>
    <x v="1"/>
    <x v="2"/>
    <n v="69.957695099999995"/>
    <n v="2.9149039624999999"/>
    <s v="Stores"/>
  </r>
  <r>
    <n v="4576"/>
    <s v="Fernandez"/>
    <s v="Joan"/>
    <x v="4529"/>
    <x v="0"/>
    <x v="208"/>
    <x v="0"/>
    <x v="0"/>
    <x v="10"/>
    <x v="0"/>
    <x v="1"/>
    <n v="43.951438099999997"/>
    <x v="1"/>
    <x v="1"/>
    <x v="4544"/>
    <x v="1"/>
    <x v="1"/>
    <n v="101.9928632"/>
    <n v="4.2497026333333334"/>
    <s v="Stores"/>
  </r>
  <r>
    <n v="4577"/>
    <s v="Warner"/>
    <s v="Elane"/>
    <x v="4530"/>
    <x v="0"/>
    <x v="16"/>
    <x v="45"/>
    <x v="19"/>
    <x v="12"/>
    <x v="0"/>
    <x v="2"/>
    <n v="52.455403969999999"/>
    <x v="2"/>
    <x v="1"/>
    <x v="4545"/>
    <x v="1"/>
    <x v="1"/>
    <n v="90.172115959999999"/>
    <n v="3.7571714983333333"/>
    <s v="Stores"/>
  </r>
  <r>
    <n v="4578"/>
    <s v="Roche"/>
    <s v="Chester"/>
    <x v="4531"/>
    <x v="1"/>
    <x v="5"/>
    <x v="13"/>
    <x v="12"/>
    <x v="5"/>
    <x v="0"/>
    <x v="1"/>
    <n v="47.729878579999998"/>
    <x v="1"/>
    <x v="1"/>
    <x v="4546"/>
    <x v="1"/>
    <x v="1"/>
    <n v="83.543678979999996"/>
    <n v="3.4809866241666665"/>
    <s v="Stores"/>
  </r>
  <r>
    <n v="4579"/>
    <s v="Moses"/>
    <s v="John"/>
    <x v="4532"/>
    <x v="1"/>
    <x v="69"/>
    <x v="0"/>
    <x v="0"/>
    <x v="29"/>
    <x v="0"/>
    <x v="0"/>
    <n v="37.906981539999997"/>
    <x v="0"/>
    <x v="1"/>
    <x v="4547"/>
    <x v="1"/>
    <x v="0"/>
    <n v="35.064709030000003"/>
    <n v="1.4610295429166669"/>
    <s v="Stores"/>
  </r>
  <r>
    <n v="4580"/>
    <s v="Kelley"/>
    <s v="Ruben"/>
    <x v="4533"/>
    <x v="1"/>
    <x v="63"/>
    <x v="45"/>
    <x v="19"/>
    <x v="29"/>
    <x v="0"/>
    <x v="1"/>
    <n v="44.01963233"/>
    <x v="1"/>
    <x v="1"/>
    <x v="4548"/>
    <x v="1"/>
    <x v="0"/>
    <n v="38.845334129999998"/>
    <n v="1.6185555887499998"/>
    <s v="Stores"/>
  </r>
  <r>
    <n v="4581"/>
    <s v="Mitchell"/>
    <s v="Kimberly"/>
    <x v="3206"/>
    <x v="0"/>
    <x v="5"/>
    <x v="13"/>
    <x v="12"/>
    <x v="5"/>
    <x v="0"/>
    <x v="0"/>
    <n v="30.320591700000001"/>
    <x v="0"/>
    <x v="1"/>
    <x v="4549"/>
    <x v="1"/>
    <x v="0"/>
    <n v="0"/>
    <n v="0"/>
    <s v="Stores"/>
  </r>
  <r>
    <n v="4582"/>
    <s v="McHugh"/>
    <s v="Diana"/>
    <x v="4534"/>
    <x v="0"/>
    <x v="5"/>
    <x v="13"/>
    <x v="12"/>
    <x v="5"/>
    <x v="0"/>
    <x v="0"/>
    <n v="36.004529470000001"/>
    <x v="0"/>
    <x v="0"/>
    <x v="4550"/>
    <x v="0"/>
    <x v="0"/>
    <n v="0"/>
    <n v="0"/>
    <s v="Stores"/>
  </r>
  <r>
    <n v="4583"/>
    <s v="Fain"/>
    <s v="Merlin"/>
    <x v="4535"/>
    <x v="1"/>
    <x v="3"/>
    <x v="7"/>
    <x v="6"/>
    <x v="3"/>
    <x v="0"/>
    <x v="0"/>
    <n v="39.154777150000001"/>
    <x v="0"/>
    <x v="0"/>
    <x v="4551"/>
    <x v="0"/>
    <x v="2"/>
    <n v="54.597537629999998"/>
    <n v="2.2748974012500001"/>
    <s v="Stores"/>
  </r>
  <r>
    <n v="4584"/>
    <s v="Fowler"/>
    <s v="Thomas"/>
    <x v="4536"/>
    <x v="1"/>
    <x v="4"/>
    <x v="0"/>
    <x v="0"/>
    <x v="4"/>
    <x v="0"/>
    <x v="4"/>
    <n v="22.406368950000001"/>
    <x v="4"/>
    <x v="1"/>
    <x v="4552"/>
    <x v="1"/>
    <x v="0"/>
    <n v="0"/>
    <n v="0"/>
    <s v="Stores"/>
  </r>
  <r>
    <n v="4585"/>
    <s v="Fagin"/>
    <s v="Douglas"/>
    <x v="4537"/>
    <x v="1"/>
    <x v="5"/>
    <x v="13"/>
    <x v="12"/>
    <x v="5"/>
    <x v="0"/>
    <x v="0"/>
    <n v="30.108020289999999"/>
    <x v="0"/>
    <x v="1"/>
    <x v="4553"/>
    <x v="1"/>
    <x v="0"/>
    <n v="0"/>
    <n v="0"/>
    <s v="Stores"/>
  </r>
  <r>
    <n v="4586"/>
    <s v="Evans"/>
    <s v="Kimberly"/>
    <x v="4538"/>
    <x v="0"/>
    <x v="32"/>
    <x v="45"/>
    <x v="19"/>
    <x v="17"/>
    <x v="0"/>
    <x v="1"/>
    <n v="43.84223162"/>
    <x v="1"/>
    <x v="1"/>
    <x v="4554"/>
    <x v="1"/>
    <x v="2"/>
    <n v="76.646852890000005"/>
    <n v="3.193618870416667"/>
    <s v="Stores"/>
  </r>
  <r>
    <n v="4587"/>
    <s v="Fields"/>
    <s v="Joseph"/>
    <x v="4539"/>
    <x v="1"/>
    <x v="223"/>
    <x v="45"/>
    <x v="19"/>
    <x v="13"/>
    <x v="0"/>
    <x v="0"/>
    <n v="39.61758081"/>
    <x v="0"/>
    <x v="0"/>
    <x v="4555"/>
    <x v="0"/>
    <x v="2"/>
    <n v="46.236025820000002"/>
    <n v="1.9265010758333334"/>
    <s v="Stores"/>
  </r>
  <r>
    <n v="4588"/>
    <s v="Robison"/>
    <s v="Nina"/>
    <x v="4540"/>
    <x v="0"/>
    <x v="5"/>
    <x v="16"/>
    <x v="15"/>
    <x v="5"/>
    <x v="0"/>
    <x v="3"/>
    <n v="15.66484651"/>
    <x v="3"/>
    <x v="1"/>
    <x v="4556"/>
    <x v="1"/>
    <x v="0"/>
    <n v="0"/>
    <n v="0"/>
    <s v="Stores"/>
  </r>
  <r>
    <n v="4589"/>
    <s v="Ross"/>
    <s v="Fernando"/>
    <x v="4541"/>
    <x v="1"/>
    <x v="0"/>
    <x v="45"/>
    <x v="19"/>
    <x v="0"/>
    <x v="0"/>
    <x v="0"/>
    <n v="30.042227530000002"/>
    <x v="0"/>
    <x v="1"/>
    <x v="4557"/>
    <x v="1"/>
    <x v="0"/>
    <n v="30.48416478"/>
    <n v="1.2701735325000001"/>
    <s v="Stores"/>
  </r>
  <r>
    <n v="4590"/>
    <s v="Sullivan"/>
    <s v="Cynthia"/>
    <x v="4542"/>
    <x v="0"/>
    <x v="3"/>
    <x v="7"/>
    <x v="6"/>
    <x v="3"/>
    <x v="0"/>
    <x v="5"/>
    <n v="65.368374290000006"/>
    <x v="5"/>
    <x v="1"/>
    <x v="4558"/>
    <x v="1"/>
    <x v="5"/>
    <n v="223.35039760000001"/>
    <n v="9.3062665666666664"/>
    <s v="Stores"/>
  </r>
  <r>
    <n v="4591"/>
    <s v="Tillotson"/>
    <s v="Robert"/>
    <x v="4543"/>
    <x v="1"/>
    <x v="219"/>
    <x v="45"/>
    <x v="19"/>
    <x v="13"/>
    <x v="0"/>
    <x v="1"/>
    <n v="41.946522559999998"/>
    <x v="1"/>
    <x v="1"/>
    <x v="4559"/>
    <x v="1"/>
    <x v="2"/>
    <n v="67.449947089999995"/>
    <n v="2.8104144620833331"/>
    <s v="Stores"/>
  </r>
  <r>
    <n v="4592"/>
    <s v="Bourque"/>
    <s v="Stephanie"/>
    <x v="4544"/>
    <x v="0"/>
    <x v="181"/>
    <x v="0"/>
    <x v="0"/>
    <x v="23"/>
    <x v="0"/>
    <x v="1"/>
    <n v="47.833963900000001"/>
    <x v="1"/>
    <x v="1"/>
    <x v="4560"/>
    <x v="1"/>
    <x v="2"/>
    <n v="48.733322639999997"/>
    <n v="2.0305551099999999"/>
    <s v="Stores"/>
  </r>
  <r>
    <n v="4593"/>
    <s v="Calhoun"/>
    <s v="Juan"/>
    <x v="4545"/>
    <x v="1"/>
    <x v="123"/>
    <x v="0"/>
    <x v="0"/>
    <x v="10"/>
    <x v="0"/>
    <x v="0"/>
    <n v="35.801113809999997"/>
    <x v="0"/>
    <x v="1"/>
    <x v="4561"/>
    <x v="1"/>
    <x v="0"/>
    <n v="37.961647079999999"/>
    <n v="1.5817352949999999"/>
    <s v="Stores"/>
  </r>
  <r>
    <n v="4594"/>
    <s v="Deane"/>
    <s v="Michael"/>
    <x v="4546"/>
    <x v="1"/>
    <x v="30"/>
    <x v="0"/>
    <x v="0"/>
    <x v="20"/>
    <x v="0"/>
    <x v="0"/>
    <n v="33.990213760000003"/>
    <x v="0"/>
    <x v="1"/>
    <x v="4562"/>
    <x v="1"/>
    <x v="0"/>
    <n v="12.989701609999999"/>
    <n v="0.54123756708333326"/>
    <s v="Stores"/>
  </r>
  <r>
    <n v="4595"/>
    <s v="Drake"/>
    <s v="Antonio"/>
    <x v="4547"/>
    <x v="1"/>
    <x v="74"/>
    <x v="45"/>
    <x v="19"/>
    <x v="25"/>
    <x v="0"/>
    <x v="4"/>
    <n v="29.427494710000001"/>
    <x v="4"/>
    <x v="1"/>
    <x v="4563"/>
    <x v="1"/>
    <x v="0"/>
    <n v="0"/>
    <n v="0"/>
    <s v="Stores"/>
  </r>
  <r>
    <n v="4596"/>
    <s v="Macaluso"/>
    <s v="Dorris"/>
    <x v="4548"/>
    <x v="0"/>
    <x v="97"/>
    <x v="0"/>
    <x v="0"/>
    <x v="19"/>
    <x v="0"/>
    <x v="0"/>
    <n v="31.308635590000002"/>
    <x v="0"/>
    <x v="1"/>
    <x v="4564"/>
    <x v="1"/>
    <x v="0"/>
    <n v="3.8563730330000001"/>
    <n v="0.16068220970833336"/>
    <s v="Stores"/>
  </r>
  <r>
    <n v="4597"/>
    <s v="Campbell"/>
    <s v="Helen"/>
    <x v="4549"/>
    <x v="0"/>
    <x v="30"/>
    <x v="0"/>
    <x v="0"/>
    <x v="20"/>
    <x v="0"/>
    <x v="1"/>
    <n v="41.363157719999997"/>
    <x v="1"/>
    <x v="1"/>
    <x v="4565"/>
    <x v="1"/>
    <x v="1"/>
    <n v="111.92421160000001"/>
    <n v="4.6635088166666669"/>
    <s v="Stores"/>
  </r>
  <r>
    <n v="4598"/>
    <s v="Hatfield"/>
    <s v="Carla"/>
    <x v="4550"/>
    <x v="0"/>
    <x v="7"/>
    <x v="0"/>
    <x v="0"/>
    <x v="7"/>
    <x v="0"/>
    <x v="4"/>
    <n v="28.565404350000001"/>
    <x v="4"/>
    <x v="1"/>
    <x v="4566"/>
    <x v="1"/>
    <x v="0"/>
    <n v="20.559659109999998"/>
    <n v="0.85665246291666652"/>
    <s v="Stores"/>
  </r>
  <r>
    <n v="4599"/>
    <s v="Walker"/>
    <s v="Jean"/>
    <x v="4551"/>
    <x v="0"/>
    <x v="5"/>
    <x v="16"/>
    <x v="15"/>
    <x v="5"/>
    <x v="0"/>
    <x v="2"/>
    <n v="56.447707110000003"/>
    <x v="2"/>
    <x v="1"/>
    <x v="4567"/>
    <x v="1"/>
    <x v="4"/>
    <n v="145.6696029"/>
    <n v="6.0695667875000003"/>
    <s v="Stores"/>
  </r>
  <r>
    <n v="4600"/>
    <s v="McGee"/>
    <s v="Martha"/>
    <x v="4552"/>
    <x v="0"/>
    <x v="5"/>
    <x v="13"/>
    <x v="12"/>
    <x v="5"/>
    <x v="0"/>
    <x v="0"/>
    <n v="39.656711379999997"/>
    <x v="0"/>
    <x v="1"/>
    <x v="4568"/>
    <x v="1"/>
    <x v="1"/>
    <n v="95.958801579999999"/>
    <n v="3.9982833991666666"/>
    <s v="Stores"/>
  </r>
  <r>
    <n v="4601"/>
    <s v="Spear"/>
    <s v="William"/>
    <x v="4553"/>
    <x v="1"/>
    <x v="5"/>
    <x v="13"/>
    <x v="12"/>
    <x v="5"/>
    <x v="0"/>
    <x v="1"/>
    <n v="41.972261629999998"/>
    <x v="1"/>
    <x v="1"/>
    <x v="4569"/>
    <x v="1"/>
    <x v="2"/>
    <n v="56.390664180000002"/>
    <n v="2.3496110075000001"/>
    <s v="Stores"/>
  </r>
  <r>
    <n v="4602"/>
    <s v="Soderberg"/>
    <s v="Alleen"/>
    <x v="4554"/>
    <x v="0"/>
    <x v="3"/>
    <x v="45"/>
    <x v="19"/>
    <x v="3"/>
    <x v="0"/>
    <x v="1"/>
    <n v="46.563764569999996"/>
    <x v="1"/>
    <x v="1"/>
    <x v="4570"/>
    <x v="1"/>
    <x v="4"/>
    <n v="139.4226888"/>
    <n v="5.8092787000000001"/>
    <s v="Stores"/>
  </r>
  <r>
    <n v="4603"/>
    <s v="Aleman"/>
    <s v="Gregory"/>
    <x v="4555"/>
    <x v="1"/>
    <x v="229"/>
    <x v="13"/>
    <x v="12"/>
    <x v="18"/>
    <x v="0"/>
    <x v="0"/>
    <n v="36.671441029999997"/>
    <x v="0"/>
    <x v="1"/>
    <x v="4571"/>
    <x v="1"/>
    <x v="0"/>
    <n v="17.05126988"/>
    <n v="0.71046957833333335"/>
    <s v="Stores"/>
  </r>
  <r>
    <n v="4604"/>
    <s v="Bragg"/>
    <s v="Justin"/>
    <x v="4556"/>
    <x v="1"/>
    <x v="76"/>
    <x v="45"/>
    <x v="19"/>
    <x v="1"/>
    <x v="0"/>
    <x v="5"/>
    <n v="63.421286639999998"/>
    <x v="5"/>
    <x v="1"/>
    <x v="4572"/>
    <x v="1"/>
    <x v="4"/>
    <n v="133.2744491"/>
    <n v="5.5531020458333327"/>
    <s v="Stores"/>
  </r>
  <r>
    <n v="4605"/>
    <s v="Major"/>
    <s v="Rebecca"/>
    <x v="4557"/>
    <x v="0"/>
    <x v="30"/>
    <x v="45"/>
    <x v="19"/>
    <x v="20"/>
    <x v="0"/>
    <x v="0"/>
    <n v="38.572652519999998"/>
    <x v="0"/>
    <x v="1"/>
    <x v="4573"/>
    <x v="1"/>
    <x v="2"/>
    <n v="42.812267009999999"/>
    <n v="1.7838444587499998"/>
    <s v="Stores"/>
  </r>
  <r>
    <n v="4606"/>
    <s v="Harrison"/>
    <s v="Jessie"/>
    <x v="4558"/>
    <x v="0"/>
    <x v="185"/>
    <x v="0"/>
    <x v="0"/>
    <x v="7"/>
    <x v="0"/>
    <x v="1"/>
    <n v="40.271542009999997"/>
    <x v="1"/>
    <x v="1"/>
    <x v="4574"/>
    <x v="1"/>
    <x v="1"/>
    <n v="100.9519821"/>
    <n v="4.2063325874999995"/>
    <s v="Stores"/>
  </r>
  <r>
    <n v="4607"/>
    <s v="Sublett"/>
    <s v="Marilu"/>
    <x v="4559"/>
    <x v="0"/>
    <x v="166"/>
    <x v="0"/>
    <x v="0"/>
    <x v="7"/>
    <x v="0"/>
    <x v="1"/>
    <n v="47.809486649999997"/>
    <x v="1"/>
    <x v="1"/>
    <x v="4575"/>
    <x v="1"/>
    <x v="4"/>
    <n v="152.1984803"/>
    <n v="6.3416033458333336"/>
    <s v="Stores"/>
  </r>
  <r>
    <n v="4608"/>
    <s v="Bailey"/>
    <s v="Tamara"/>
    <x v="4560"/>
    <x v="0"/>
    <x v="5"/>
    <x v="16"/>
    <x v="15"/>
    <x v="5"/>
    <x v="0"/>
    <x v="1"/>
    <n v="45.778986330000002"/>
    <x v="1"/>
    <x v="1"/>
    <x v="4576"/>
    <x v="1"/>
    <x v="1"/>
    <n v="115.2260515"/>
    <n v="4.8010854791666668"/>
    <s v="Stores"/>
  </r>
  <r>
    <n v="4609"/>
    <s v="Peterson"/>
    <s v="James"/>
    <x v="4561"/>
    <x v="1"/>
    <x v="10"/>
    <x v="45"/>
    <x v="19"/>
    <x v="6"/>
    <x v="0"/>
    <x v="1"/>
    <n v="43.493626880000001"/>
    <x v="1"/>
    <x v="1"/>
    <x v="4577"/>
    <x v="1"/>
    <x v="0"/>
    <n v="17.610896589999999"/>
    <n v="0.7337873579166666"/>
    <s v="Stores"/>
  </r>
  <r>
    <n v="4610"/>
    <s v="Colon"/>
    <s v="Jeffery"/>
    <x v="4562"/>
    <x v="1"/>
    <x v="63"/>
    <x v="0"/>
    <x v="0"/>
    <x v="29"/>
    <x v="0"/>
    <x v="0"/>
    <n v="34.279395940000001"/>
    <x v="0"/>
    <x v="1"/>
    <x v="4578"/>
    <x v="1"/>
    <x v="0"/>
    <n v="0"/>
    <n v="0"/>
    <s v="Stores"/>
  </r>
  <r>
    <n v="4611"/>
    <s v="Reeves"/>
    <s v="Corey"/>
    <x v="4563"/>
    <x v="1"/>
    <x v="116"/>
    <x v="45"/>
    <x v="19"/>
    <x v="1"/>
    <x v="0"/>
    <x v="2"/>
    <n v="59.781969840000002"/>
    <x v="2"/>
    <x v="1"/>
    <x v="4579"/>
    <x v="1"/>
    <x v="2"/>
    <n v="60.552572730000001"/>
    <n v="2.5230238637500002"/>
    <s v="Stores"/>
  </r>
  <r>
    <n v="4612"/>
    <s v="Rodriguez"/>
    <s v="Ronald"/>
    <x v="4564"/>
    <x v="1"/>
    <x v="3"/>
    <x v="7"/>
    <x v="6"/>
    <x v="3"/>
    <x v="0"/>
    <x v="1"/>
    <n v="41.753131160000002"/>
    <x v="1"/>
    <x v="1"/>
    <x v="4580"/>
    <x v="1"/>
    <x v="0"/>
    <n v="15.464067999999999"/>
    <n v="0.6443361666666666"/>
    <s v="Stores"/>
  </r>
  <r>
    <n v="4613"/>
    <s v="Barnes"/>
    <s v="Lloyd"/>
    <x v="4565"/>
    <x v="1"/>
    <x v="5"/>
    <x v="16"/>
    <x v="15"/>
    <x v="5"/>
    <x v="0"/>
    <x v="2"/>
    <n v="52.945320389999999"/>
    <x v="2"/>
    <x v="1"/>
    <x v="4581"/>
    <x v="1"/>
    <x v="2"/>
    <n v="63.572052909999996"/>
    <n v="2.6488355379166668"/>
    <s v="Stores"/>
  </r>
  <r>
    <n v="4614"/>
    <s v="Lambdin"/>
    <s v="Michael"/>
    <x v="4566"/>
    <x v="1"/>
    <x v="0"/>
    <x v="45"/>
    <x v="19"/>
    <x v="0"/>
    <x v="0"/>
    <x v="1"/>
    <n v="45.676358059999998"/>
    <x v="1"/>
    <x v="1"/>
    <x v="4582"/>
    <x v="1"/>
    <x v="1"/>
    <n v="98.954648789999993"/>
    <n v="4.1231103662499997"/>
    <s v="Stores"/>
  </r>
  <r>
    <n v="4615"/>
    <s v="Kuhns"/>
    <s v="Brett"/>
    <x v="4567"/>
    <x v="1"/>
    <x v="139"/>
    <x v="13"/>
    <x v="12"/>
    <x v="34"/>
    <x v="0"/>
    <x v="0"/>
    <n v="39.610151029999997"/>
    <x v="0"/>
    <x v="1"/>
    <x v="4583"/>
    <x v="1"/>
    <x v="2"/>
    <n v="46.044958250000001"/>
    <n v="1.9185399270833332"/>
    <s v="Stores"/>
  </r>
  <r>
    <n v="4616"/>
    <s v="Lemaster"/>
    <s v="Raymond"/>
    <x v="4568"/>
    <x v="1"/>
    <x v="36"/>
    <x v="0"/>
    <x v="0"/>
    <x v="22"/>
    <x v="0"/>
    <x v="2"/>
    <n v="51.763105979999999"/>
    <x v="2"/>
    <x v="1"/>
    <x v="4584"/>
    <x v="1"/>
    <x v="1"/>
    <n v="104.0127122"/>
    <n v="4.3338630083333332"/>
    <s v="Stores"/>
  </r>
  <r>
    <n v="4617"/>
    <s v="Shaw"/>
    <s v="Rosalyn"/>
    <x v="4569"/>
    <x v="0"/>
    <x v="34"/>
    <x v="45"/>
    <x v="19"/>
    <x v="21"/>
    <x v="0"/>
    <x v="0"/>
    <n v="33.091881170000001"/>
    <x v="0"/>
    <x v="1"/>
    <x v="4585"/>
    <x v="1"/>
    <x v="0"/>
    <n v="20.150917530000001"/>
    <n v="0.83962156375000008"/>
    <s v="Stores"/>
  </r>
  <r>
    <n v="4618"/>
    <s v="Myers"/>
    <s v="Stefanie"/>
    <x v="4570"/>
    <x v="0"/>
    <x v="5"/>
    <x v="13"/>
    <x v="12"/>
    <x v="5"/>
    <x v="0"/>
    <x v="0"/>
    <n v="34.60072358"/>
    <x v="0"/>
    <x v="1"/>
    <x v="4586"/>
    <x v="1"/>
    <x v="0"/>
    <n v="0"/>
    <n v="0"/>
    <s v="Stores"/>
  </r>
  <r>
    <n v="4619"/>
    <s v="Pettyjohn"/>
    <s v="Sharon"/>
    <x v="4571"/>
    <x v="0"/>
    <x v="241"/>
    <x v="45"/>
    <x v="19"/>
    <x v="25"/>
    <x v="0"/>
    <x v="1"/>
    <n v="40.400620969999999"/>
    <x v="1"/>
    <x v="1"/>
    <x v="4587"/>
    <x v="1"/>
    <x v="1"/>
    <n v="80.509997310000003"/>
    <n v="3.35458322125"/>
    <s v="Stores"/>
  </r>
  <r>
    <n v="4620"/>
    <s v="Pruitt"/>
    <s v="Michael"/>
    <x v="4572"/>
    <x v="1"/>
    <x v="155"/>
    <x v="0"/>
    <x v="0"/>
    <x v="1"/>
    <x v="0"/>
    <x v="5"/>
    <n v="68.492141849999996"/>
    <x v="5"/>
    <x v="1"/>
    <x v="4588"/>
    <x v="1"/>
    <x v="4"/>
    <n v="154.50442219999999"/>
    <n v="6.4376842583333334"/>
    <s v="Stores"/>
  </r>
  <r>
    <n v="4621"/>
    <s v="Tinkham"/>
    <s v="Amanda"/>
    <x v="4573"/>
    <x v="0"/>
    <x v="16"/>
    <x v="45"/>
    <x v="19"/>
    <x v="12"/>
    <x v="0"/>
    <x v="1"/>
    <n v="42.057450359999997"/>
    <x v="1"/>
    <x v="1"/>
    <x v="4589"/>
    <x v="1"/>
    <x v="2"/>
    <n v="64.689139499999996"/>
    <n v="2.6953808124999998"/>
    <s v="Stores"/>
  </r>
  <r>
    <n v="4622"/>
    <s v="Robinson"/>
    <s v="Johnny"/>
    <x v="4574"/>
    <x v="1"/>
    <x v="160"/>
    <x v="46"/>
    <x v="20"/>
    <x v="35"/>
    <x v="0"/>
    <x v="0"/>
    <n v="33.209566150000001"/>
    <x v="0"/>
    <x v="1"/>
    <x v="4590"/>
    <x v="1"/>
    <x v="0"/>
    <n v="0"/>
    <n v="0"/>
    <s v="Stores"/>
  </r>
  <r>
    <n v="4623"/>
    <s v="Sloan"/>
    <s v="Patricia"/>
    <x v="4575"/>
    <x v="0"/>
    <x v="5"/>
    <x v="13"/>
    <x v="12"/>
    <x v="5"/>
    <x v="0"/>
    <x v="0"/>
    <n v="34.915805470000002"/>
    <x v="0"/>
    <x v="1"/>
    <x v="4591"/>
    <x v="1"/>
    <x v="0"/>
    <n v="2.1495612149999999"/>
    <n v="8.9565050624999989E-2"/>
    <s v="Stores"/>
  </r>
  <r>
    <n v="4624"/>
    <s v="Gress"/>
    <s v="Ronnie"/>
    <x v="4576"/>
    <x v="1"/>
    <x v="3"/>
    <x v="7"/>
    <x v="6"/>
    <x v="3"/>
    <x v="0"/>
    <x v="1"/>
    <n v="43.184782400000003"/>
    <x v="1"/>
    <x v="1"/>
    <x v="4592"/>
    <x v="1"/>
    <x v="2"/>
    <n v="60.556908470000003"/>
    <n v="2.5232045195833335"/>
    <s v="Stores"/>
  </r>
  <r>
    <n v="4625"/>
    <s v="Stayton"/>
    <s v="Michael"/>
    <x v="4577"/>
    <x v="1"/>
    <x v="9"/>
    <x v="0"/>
    <x v="0"/>
    <x v="1"/>
    <x v="0"/>
    <x v="1"/>
    <n v="42.945406769999998"/>
    <x v="1"/>
    <x v="1"/>
    <x v="4593"/>
    <x v="1"/>
    <x v="2"/>
    <n v="72.204765850000001"/>
    <n v="3.0085319104166666"/>
    <s v="Stores"/>
  </r>
  <r>
    <n v="4626"/>
    <s v="Look"/>
    <s v="Amanda"/>
    <x v="4578"/>
    <x v="0"/>
    <x v="191"/>
    <x v="0"/>
    <x v="0"/>
    <x v="20"/>
    <x v="0"/>
    <x v="4"/>
    <n v="27.7879328"/>
    <x v="4"/>
    <x v="1"/>
    <x v="4594"/>
    <x v="1"/>
    <x v="0"/>
    <n v="25.056359430000001"/>
    <n v="1.0440149762499999"/>
    <s v="Stores"/>
  </r>
  <r>
    <n v="4627"/>
    <s v="Schwartz"/>
    <s v="Benny"/>
    <x v="4579"/>
    <x v="1"/>
    <x v="30"/>
    <x v="0"/>
    <x v="0"/>
    <x v="20"/>
    <x v="0"/>
    <x v="1"/>
    <n v="44.014515330000002"/>
    <x v="1"/>
    <x v="1"/>
    <x v="4595"/>
    <x v="1"/>
    <x v="0"/>
    <n v="3.5029030109999999"/>
    <n v="0.145954292125"/>
    <s v="Stores"/>
  </r>
  <r>
    <n v="4628"/>
    <s v="Malone"/>
    <s v="John"/>
    <x v="4580"/>
    <x v="1"/>
    <x v="90"/>
    <x v="45"/>
    <x v="19"/>
    <x v="11"/>
    <x v="0"/>
    <x v="4"/>
    <n v="27.19513443"/>
    <x v="4"/>
    <x v="1"/>
    <x v="4596"/>
    <x v="1"/>
    <x v="0"/>
    <n v="0"/>
    <n v="0"/>
    <s v="Stores"/>
  </r>
  <r>
    <n v="4629"/>
    <s v="Halle"/>
    <s v="Travis"/>
    <x v="4581"/>
    <x v="1"/>
    <x v="49"/>
    <x v="0"/>
    <x v="0"/>
    <x v="12"/>
    <x v="0"/>
    <x v="1"/>
    <n v="46.830411679999997"/>
    <x v="1"/>
    <x v="1"/>
    <x v="4597"/>
    <x v="1"/>
    <x v="1"/>
    <n v="86.565211320000003"/>
    <n v="3.6068838050000003"/>
    <s v="Stores"/>
  </r>
  <r>
    <n v="4630"/>
    <s v="McFadden"/>
    <s v="Javier"/>
    <x v="4582"/>
    <x v="1"/>
    <x v="8"/>
    <x v="45"/>
    <x v="19"/>
    <x v="8"/>
    <x v="0"/>
    <x v="2"/>
    <n v="57.29141001"/>
    <x v="2"/>
    <x v="0"/>
    <x v="4598"/>
    <x v="0"/>
    <x v="3"/>
    <n v="174.1295465"/>
    <n v="7.2553977708333335"/>
    <s v="Stores"/>
  </r>
  <r>
    <n v="4631"/>
    <s v="Coleman"/>
    <s v="Ryan"/>
    <x v="4583"/>
    <x v="1"/>
    <x v="76"/>
    <x v="0"/>
    <x v="0"/>
    <x v="1"/>
    <x v="0"/>
    <x v="0"/>
    <n v="31.911297579999999"/>
    <x v="0"/>
    <x v="1"/>
    <x v="4599"/>
    <x v="1"/>
    <x v="0"/>
    <n v="0"/>
    <n v="0"/>
    <s v="Stores"/>
  </r>
  <r>
    <n v="4632"/>
    <s v="Garrison"/>
    <s v="Gary"/>
    <x v="4584"/>
    <x v="1"/>
    <x v="30"/>
    <x v="45"/>
    <x v="19"/>
    <x v="20"/>
    <x v="0"/>
    <x v="4"/>
    <n v="25.849422480000001"/>
    <x v="4"/>
    <x v="1"/>
    <x v="4600"/>
    <x v="1"/>
    <x v="0"/>
    <n v="0"/>
    <n v="0"/>
    <s v="Stores"/>
  </r>
  <r>
    <n v="4633"/>
    <s v="Harrington"/>
    <s v="Frank"/>
    <x v="4585"/>
    <x v="1"/>
    <x v="176"/>
    <x v="45"/>
    <x v="19"/>
    <x v="18"/>
    <x v="0"/>
    <x v="0"/>
    <n v="31.459474530000001"/>
    <x v="0"/>
    <x v="1"/>
    <x v="4601"/>
    <x v="1"/>
    <x v="2"/>
    <n v="41.237464860000003"/>
    <n v="1.7182277025000001"/>
    <s v="Stores"/>
  </r>
  <r>
    <n v="4634"/>
    <s v="Hubbard"/>
    <s v="Aimee"/>
    <x v="4586"/>
    <x v="0"/>
    <x v="58"/>
    <x v="45"/>
    <x v="19"/>
    <x v="18"/>
    <x v="0"/>
    <x v="1"/>
    <n v="41.854135339999999"/>
    <x v="1"/>
    <x v="1"/>
    <x v="4602"/>
    <x v="1"/>
    <x v="2"/>
    <n v="71.780487170000001"/>
    <n v="2.9908536320833337"/>
    <s v="Stores"/>
  </r>
  <r>
    <n v="4635"/>
    <s v="Smith"/>
    <s v="Rosie"/>
    <x v="4587"/>
    <x v="0"/>
    <x v="111"/>
    <x v="45"/>
    <x v="19"/>
    <x v="32"/>
    <x v="0"/>
    <x v="1"/>
    <n v="47.889058669999997"/>
    <x v="1"/>
    <x v="1"/>
    <x v="4603"/>
    <x v="1"/>
    <x v="2"/>
    <n v="75.006941690000005"/>
    <n v="3.1252892370833334"/>
    <s v="Stores"/>
  </r>
  <r>
    <n v="4636"/>
    <s v="Barkley"/>
    <s v="Margarita"/>
    <x v="4588"/>
    <x v="0"/>
    <x v="30"/>
    <x v="45"/>
    <x v="19"/>
    <x v="20"/>
    <x v="0"/>
    <x v="1"/>
    <n v="42.561920000000001"/>
    <x v="1"/>
    <x v="1"/>
    <x v="4604"/>
    <x v="1"/>
    <x v="0"/>
    <n v="23.41337914"/>
    <n v="0.97555746416666678"/>
    <s v="Stores"/>
  </r>
  <r>
    <n v="4637"/>
    <s v="Sims"/>
    <s v="Todd"/>
    <x v="4589"/>
    <x v="1"/>
    <x v="4"/>
    <x v="45"/>
    <x v="19"/>
    <x v="4"/>
    <x v="0"/>
    <x v="0"/>
    <n v="38.076842739999996"/>
    <x v="0"/>
    <x v="1"/>
    <x v="4605"/>
    <x v="1"/>
    <x v="0"/>
    <n v="19.14067893"/>
    <n v="0.79752828874999993"/>
    <s v="Stores"/>
  </r>
  <r>
    <n v="4638"/>
    <s v="Booker"/>
    <s v="Goldie"/>
    <x v="4590"/>
    <x v="0"/>
    <x v="13"/>
    <x v="0"/>
    <x v="0"/>
    <x v="10"/>
    <x v="0"/>
    <x v="2"/>
    <n v="51.638501949999998"/>
    <x v="2"/>
    <x v="1"/>
    <x v="4606"/>
    <x v="1"/>
    <x v="1"/>
    <n v="86.147432499999994"/>
    <n v="3.5894763541666665"/>
    <s v="Stores"/>
  </r>
  <r>
    <n v="4639"/>
    <s v="Martinez"/>
    <s v="Colleen"/>
    <x v="4591"/>
    <x v="0"/>
    <x v="8"/>
    <x v="0"/>
    <x v="0"/>
    <x v="8"/>
    <x v="0"/>
    <x v="4"/>
    <n v="26.174062110000001"/>
    <x v="4"/>
    <x v="1"/>
    <x v="4607"/>
    <x v="1"/>
    <x v="0"/>
    <n v="0"/>
    <n v="0"/>
    <s v="Stores"/>
  </r>
  <r>
    <n v="4640"/>
    <s v="Coates"/>
    <s v="Elijah"/>
    <x v="4592"/>
    <x v="1"/>
    <x v="3"/>
    <x v="7"/>
    <x v="6"/>
    <x v="3"/>
    <x v="0"/>
    <x v="2"/>
    <n v="59.957786509999998"/>
    <x v="2"/>
    <x v="0"/>
    <x v="4608"/>
    <x v="0"/>
    <x v="4"/>
    <n v="128.95334059999999"/>
    <n v="5.3730558583333323"/>
    <s v="Stores"/>
  </r>
  <r>
    <n v="4641"/>
    <s v="Langdon"/>
    <s v="Colleen"/>
    <x v="4593"/>
    <x v="0"/>
    <x v="0"/>
    <x v="45"/>
    <x v="19"/>
    <x v="0"/>
    <x v="0"/>
    <x v="2"/>
    <n v="51.922834399999999"/>
    <x v="2"/>
    <x v="1"/>
    <x v="4609"/>
    <x v="1"/>
    <x v="1"/>
    <n v="95.128279280000001"/>
    <n v="3.9636783033333334"/>
    <s v="Stores"/>
  </r>
  <r>
    <n v="4642"/>
    <s v="Hoeppner"/>
    <s v="Teresa"/>
    <x v="4594"/>
    <x v="0"/>
    <x v="3"/>
    <x v="7"/>
    <x v="6"/>
    <x v="3"/>
    <x v="0"/>
    <x v="1"/>
    <n v="40.243708769999998"/>
    <x v="1"/>
    <x v="1"/>
    <x v="4610"/>
    <x v="1"/>
    <x v="2"/>
    <n v="77.834899570000005"/>
    <n v="3.2431208154166673"/>
    <s v="Stores"/>
  </r>
  <r>
    <n v="4643"/>
    <s v="Wright"/>
    <s v="Alice"/>
    <x v="4595"/>
    <x v="0"/>
    <x v="149"/>
    <x v="45"/>
    <x v="19"/>
    <x v="19"/>
    <x v="0"/>
    <x v="1"/>
    <n v="42.563527540000003"/>
    <x v="1"/>
    <x v="1"/>
    <x v="4611"/>
    <x v="1"/>
    <x v="1"/>
    <n v="90.225027449999999"/>
    <n v="3.75937614375"/>
    <s v="Stores"/>
  </r>
  <r>
    <n v="4644"/>
    <s v="Triplett"/>
    <s v="Christine"/>
    <x v="4596"/>
    <x v="0"/>
    <x v="75"/>
    <x v="45"/>
    <x v="19"/>
    <x v="24"/>
    <x v="0"/>
    <x v="0"/>
    <n v="37.064943479999997"/>
    <x v="0"/>
    <x v="1"/>
    <x v="4612"/>
    <x v="1"/>
    <x v="0"/>
    <n v="21.504440240000001"/>
    <n v="0.8960183433333333"/>
    <s v="Stores"/>
  </r>
  <r>
    <n v="4645"/>
    <s v="Orozco"/>
    <s v="Ann"/>
    <x v="4597"/>
    <x v="0"/>
    <x v="89"/>
    <x v="45"/>
    <x v="19"/>
    <x v="11"/>
    <x v="0"/>
    <x v="0"/>
    <n v="38.626071090000003"/>
    <x v="0"/>
    <x v="1"/>
    <x v="4613"/>
    <x v="1"/>
    <x v="2"/>
    <n v="74.137350670000004"/>
    <n v="3.0890562779166664"/>
    <s v="Stores"/>
  </r>
  <r>
    <n v="4646"/>
    <s v="Leboeuf"/>
    <s v="Lorraine"/>
    <x v="4598"/>
    <x v="0"/>
    <x v="10"/>
    <x v="45"/>
    <x v="19"/>
    <x v="6"/>
    <x v="0"/>
    <x v="1"/>
    <n v="40.289102399999997"/>
    <x v="1"/>
    <x v="0"/>
    <x v="4614"/>
    <x v="0"/>
    <x v="0"/>
    <n v="37.944203399999999"/>
    <n v="1.581008475"/>
    <s v="Stores"/>
  </r>
  <r>
    <n v="4647"/>
    <s v="Estes"/>
    <s v="Karen"/>
    <x v="4599"/>
    <x v="0"/>
    <x v="16"/>
    <x v="45"/>
    <x v="19"/>
    <x v="12"/>
    <x v="0"/>
    <x v="1"/>
    <n v="42.039590699999998"/>
    <x v="1"/>
    <x v="0"/>
    <x v="4615"/>
    <x v="0"/>
    <x v="1"/>
    <n v="115.1214619"/>
    <n v="4.7967275791666664"/>
    <s v="Stores"/>
  </r>
  <r>
    <n v="4648"/>
    <s v="Baker"/>
    <s v="Stephanie"/>
    <x v="4600"/>
    <x v="0"/>
    <x v="5"/>
    <x v="13"/>
    <x v="12"/>
    <x v="5"/>
    <x v="0"/>
    <x v="0"/>
    <n v="34.083986869999997"/>
    <x v="0"/>
    <x v="1"/>
    <x v="4616"/>
    <x v="1"/>
    <x v="0"/>
    <n v="4.7758492820000003"/>
    <n v="0.19899372008333335"/>
    <s v="Stores"/>
  </r>
  <r>
    <n v="4649"/>
    <s v="Sprayberry"/>
    <s v="David"/>
    <x v="4601"/>
    <x v="1"/>
    <x v="3"/>
    <x v="45"/>
    <x v="19"/>
    <x v="3"/>
    <x v="0"/>
    <x v="0"/>
    <n v="35.6039143"/>
    <x v="0"/>
    <x v="1"/>
    <x v="4617"/>
    <x v="1"/>
    <x v="0"/>
    <n v="0"/>
    <n v="0"/>
    <s v="Stores"/>
  </r>
  <r>
    <n v="4650"/>
    <s v="McDougal"/>
    <s v="Patricia"/>
    <x v="4602"/>
    <x v="0"/>
    <x v="54"/>
    <x v="45"/>
    <x v="19"/>
    <x v="24"/>
    <x v="0"/>
    <x v="5"/>
    <n v="66.608567039999997"/>
    <x v="5"/>
    <x v="1"/>
    <x v="4618"/>
    <x v="1"/>
    <x v="5"/>
    <n v="207.01174549999999"/>
    <n v="8.6254893958333323"/>
    <s v="Stores"/>
  </r>
  <r>
    <n v="4651"/>
    <s v="Hernandez"/>
    <s v="Charles"/>
    <x v="4603"/>
    <x v="1"/>
    <x v="5"/>
    <x v="46"/>
    <x v="20"/>
    <x v="5"/>
    <x v="0"/>
    <x v="4"/>
    <n v="28.478183909999998"/>
    <x v="4"/>
    <x v="1"/>
    <x v="4619"/>
    <x v="1"/>
    <x v="0"/>
    <n v="0"/>
    <n v="0"/>
    <s v="Stores"/>
  </r>
  <r>
    <n v="4652"/>
    <s v="Johnston"/>
    <s v="Maureen"/>
    <x v="4604"/>
    <x v="0"/>
    <x v="2"/>
    <x v="45"/>
    <x v="19"/>
    <x v="2"/>
    <x v="0"/>
    <x v="0"/>
    <n v="34.376375609999997"/>
    <x v="0"/>
    <x v="1"/>
    <x v="4620"/>
    <x v="1"/>
    <x v="0"/>
    <n v="0"/>
    <n v="0"/>
    <s v="Stores"/>
  </r>
  <r>
    <n v="4653"/>
    <s v="Metcalf"/>
    <s v="Elizabeth"/>
    <x v="4605"/>
    <x v="0"/>
    <x v="175"/>
    <x v="0"/>
    <x v="0"/>
    <x v="10"/>
    <x v="0"/>
    <x v="0"/>
    <n v="39.237344610000001"/>
    <x v="0"/>
    <x v="1"/>
    <x v="4621"/>
    <x v="1"/>
    <x v="0"/>
    <n v="34.448898389999997"/>
    <n v="1.4353707662499997"/>
    <s v="Stores"/>
  </r>
  <r>
    <n v="4654"/>
    <s v="Morey"/>
    <s v="Kevin"/>
    <x v="4606"/>
    <x v="1"/>
    <x v="5"/>
    <x v="46"/>
    <x v="20"/>
    <x v="5"/>
    <x v="0"/>
    <x v="0"/>
    <n v="37.799870949999999"/>
    <x v="0"/>
    <x v="1"/>
    <x v="4622"/>
    <x v="1"/>
    <x v="0"/>
    <n v="0"/>
    <n v="0"/>
    <s v="Stores"/>
  </r>
  <r>
    <n v="4655"/>
    <s v="Raya"/>
    <s v="Hassan"/>
    <x v="4607"/>
    <x v="1"/>
    <x v="5"/>
    <x v="46"/>
    <x v="20"/>
    <x v="5"/>
    <x v="0"/>
    <x v="0"/>
    <n v="38.035898840000002"/>
    <x v="0"/>
    <x v="1"/>
    <x v="4623"/>
    <x v="1"/>
    <x v="2"/>
    <n v="75.538245250000003"/>
    <n v="3.1474268854166669"/>
    <s v="Stores"/>
  </r>
  <r>
    <n v="4656"/>
    <s v="Mitcham"/>
    <s v="Barry"/>
    <x v="4608"/>
    <x v="1"/>
    <x v="30"/>
    <x v="0"/>
    <x v="0"/>
    <x v="20"/>
    <x v="0"/>
    <x v="0"/>
    <n v="32.445418879999998"/>
    <x v="0"/>
    <x v="1"/>
    <x v="4624"/>
    <x v="1"/>
    <x v="0"/>
    <n v="38.250333650000002"/>
    <n v="1.5937639020833336"/>
    <s v="Stores"/>
  </r>
  <r>
    <n v="4657"/>
    <s v="Matheny"/>
    <s v="Eric"/>
    <x v="4609"/>
    <x v="1"/>
    <x v="24"/>
    <x v="45"/>
    <x v="19"/>
    <x v="18"/>
    <x v="0"/>
    <x v="1"/>
    <n v="49.840917040000001"/>
    <x v="1"/>
    <x v="1"/>
    <x v="4625"/>
    <x v="1"/>
    <x v="1"/>
    <n v="94.711256770000006"/>
    <n v="3.9463023654166669"/>
    <s v="Stores"/>
  </r>
  <r>
    <n v="4658"/>
    <s v="Rankin"/>
    <s v="Fabian"/>
    <x v="4610"/>
    <x v="1"/>
    <x v="3"/>
    <x v="45"/>
    <x v="19"/>
    <x v="3"/>
    <x v="0"/>
    <x v="1"/>
    <n v="47.037180149999998"/>
    <x v="1"/>
    <x v="1"/>
    <x v="4626"/>
    <x v="1"/>
    <x v="1"/>
    <n v="80.107970210000005"/>
    <n v="3.3378320920833335"/>
    <s v="Stores"/>
  </r>
  <r>
    <n v="4659"/>
    <s v="Jackson"/>
    <s v="Elizabeth"/>
    <x v="4611"/>
    <x v="0"/>
    <x v="21"/>
    <x v="7"/>
    <x v="6"/>
    <x v="15"/>
    <x v="0"/>
    <x v="1"/>
    <n v="45.716076800000003"/>
    <x v="1"/>
    <x v="1"/>
    <x v="4627"/>
    <x v="1"/>
    <x v="4"/>
    <n v="138.27092279999999"/>
    <n v="5.7612884499999995"/>
    <s v="Stores"/>
  </r>
  <r>
    <n v="4660"/>
    <s v="Ostler"/>
    <s v="Alonzo"/>
    <x v="4612"/>
    <x v="1"/>
    <x v="11"/>
    <x v="0"/>
    <x v="0"/>
    <x v="1"/>
    <x v="0"/>
    <x v="2"/>
    <n v="51.655469619999998"/>
    <x v="2"/>
    <x v="1"/>
    <x v="4628"/>
    <x v="1"/>
    <x v="1"/>
    <n v="110.97340850000001"/>
    <n v="4.6238920208333338"/>
    <s v="Stores"/>
  </r>
  <r>
    <n v="4661"/>
    <s v="Schueler"/>
    <s v="Debra"/>
    <x v="4613"/>
    <x v="0"/>
    <x v="4"/>
    <x v="0"/>
    <x v="0"/>
    <x v="4"/>
    <x v="0"/>
    <x v="0"/>
    <n v="35.957725840000002"/>
    <x v="0"/>
    <x v="0"/>
    <x v="4629"/>
    <x v="0"/>
    <x v="0"/>
    <n v="26.082001779999999"/>
    <n v="1.0867500741666667"/>
    <s v="Stores"/>
  </r>
  <r>
    <n v="4662"/>
    <s v="Webb"/>
    <s v="Michael"/>
    <x v="4614"/>
    <x v="1"/>
    <x v="3"/>
    <x v="45"/>
    <x v="19"/>
    <x v="3"/>
    <x v="0"/>
    <x v="4"/>
    <n v="25.846634940000001"/>
    <x v="4"/>
    <x v="1"/>
    <x v="4630"/>
    <x v="1"/>
    <x v="0"/>
    <n v="0"/>
    <n v="0"/>
    <s v="Stores"/>
  </r>
  <r>
    <n v="4663"/>
    <s v="Crews"/>
    <s v="April"/>
    <x v="4615"/>
    <x v="0"/>
    <x v="5"/>
    <x v="46"/>
    <x v="20"/>
    <x v="5"/>
    <x v="0"/>
    <x v="1"/>
    <n v="47.195669270000003"/>
    <x v="1"/>
    <x v="1"/>
    <x v="4631"/>
    <x v="1"/>
    <x v="1"/>
    <n v="100.4696691"/>
    <n v="4.1862362125000008"/>
    <s v="Stores"/>
  </r>
  <r>
    <n v="4664"/>
    <s v="Johnson"/>
    <s v="Jamie"/>
    <x v="4616"/>
    <x v="1"/>
    <x v="2"/>
    <x v="45"/>
    <x v="19"/>
    <x v="2"/>
    <x v="0"/>
    <x v="1"/>
    <n v="41.903245839999997"/>
    <x v="1"/>
    <x v="0"/>
    <x v="4632"/>
    <x v="0"/>
    <x v="2"/>
    <n v="45.102184440000002"/>
    <n v="1.879257685"/>
    <s v="Stores"/>
  </r>
  <r>
    <n v="4665"/>
    <s v="Adams"/>
    <s v="Dorothy"/>
    <x v="4617"/>
    <x v="0"/>
    <x v="25"/>
    <x v="45"/>
    <x v="19"/>
    <x v="3"/>
    <x v="0"/>
    <x v="0"/>
    <n v="31.08689923"/>
    <x v="0"/>
    <x v="1"/>
    <x v="4633"/>
    <x v="1"/>
    <x v="0"/>
    <n v="0"/>
    <n v="0"/>
    <s v="Stores"/>
  </r>
  <r>
    <n v="4666"/>
    <s v="Adams"/>
    <s v="Matthew"/>
    <x v="4618"/>
    <x v="1"/>
    <x v="3"/>
    <x v="7"/>
    <x v="6"/>
    <x v="3"/>
    <x v="0"/>
    <x v="2"/>
    <n v="56.883313270000002"/>
    <x v="2"/>
    <x v="1"/>
    <x v="4634"/>
    <x v="1"/>
    <x v="1"/>
    <n v="109.5073654"/>
    <n v="4.5628068916666669"/>
    <s v="Stores"/>
  </r>
  <r>
    <n v="4667"/>
    <s v="Stuart"/>
    <s v="Darin"/>
    <x v="4619"/>
    <x v="1"/>
    <x v="10"/>
    <x v="0"/>
    <x v="0"/>
    <x v="6"/>
    <x v="0"/>
    <x v="2"/>
    <n v="51.463902689999998"/>
    <x v="2"/>
    <x v="0"/>
    <x v="4635"/>
    <x v="0"/>
    <x v="2"/>
    <n v="64.368487939999994"/>
    <n v="2.6820203308333332"/>
    <s v="Stores"/>
  </r>
  <r>
    <n v="4668"/>
    <s v="Shutts"/>
    <s v="Mark"/>
    <x v="4620"/>
    <x v="1"/>
    <x v="60"/>
    <x v="13"/>
    <x v="12"/>
    <x v="27"/>
    <x v="0"/>
    <x v="0"/>
    <n v="39.726571329999999"/>
    <x v="0"/>
    <x v="0"/>
    <x v="4636"/>
    <x v="0"/>
    <x v="2"/>
    <n v="68.100127999999998"/>
    <n v="2.8375053333333335"/>
    <s v="Stores"/>
  </r>
  <r>
    <n v="4669"/>
    <s v="Robinson"/>
    <s v="Sarah"/>
    <x v="4621"/>
    <x v="0"/>
    <x v="4"/>
    <x v="45"/>
    <x v="19"/>
    <x v="4"/>
    <x v="0"/>
    <x v="0"/>
    <n v="38.177219010000002"/>
    <x v="0"/>
    <x v="0"/>
    <x v="4637"/>
    <x v="0"/>
    <x v="2"/>
    <n v="57.07989894"/>
    <n v="2.3783291224999998"/>
    <s v="Stores"/>
  </r>
  <r>
    <n v="4670"/>
    <s v="Rodriguez"/>
    <s v="Clifford"/>
    <x v="4622"/>
    <x v="1"/>
    <x v="5"/>
    <x v="16"/>
    <x v="15"/>
    <x v="5"/>
    <x v="0"/>
    <x v="4"/>
    <n v="27.52842279"/>
    <x v="4"/>
    <x v="1"/>
    <x v="4638"/>
    <x v="1"/>
    <x v="0"/>
    <n v="0"/>
    <n v="0"/>
    <s v="Stores"/>
  </r>
  <r>
    <n v="4671"/>
    <s v="Wells"/>
    <s v="Ashley"/>
    <x v="4623"/>
    <x v="0"/>
    <x v="5"/>
    <x v="16"/>
    <x v="15"/>
    <x v="5"/>
    <x v="0"/>
    <x v="4"/>
    <n v="29.13605712"/>
    <x v="4"/>
    <x v="1"/>
    <x v="4639"/>
    <x v="1"/>
    <x v="0"/>
    <n v="26.874367639999999"/>
    <n v="1.1197653183333334"/>
    <s v="Stores"/>
  </r>
  <r>
    <n v="4672"/>
    <s v="Flannery"/>
    <s v="Norman"/>
    <x v="4624"/>
    <x v="1"/>
    <x v="1"/>
    <x v="45"/>
    <x v="19"/>
    <x v="1"/>
    <x v="0"/>
    <x v="1"/>
    <n v="41.632771169999998"/>
    <x v="1"/>
    <x v="1"/>
    <x v="4640"/>
    <x v="1"/>
    <x v="2"/>
    <n v="75.42715475"/>
    <n v="3.142798114583333"/>
    <s v="Stores"/>
  </r>
  <r>
    <n v="4673"/>
    <s v="Stanton"/>
    <s v="Vera"/>
    <x v="4625"/>
    <x v="0"/>
    <x v="4"/>
    <x v="0"/>
    <x v="0"/>
    <x v="4"/>
    <x v="0"/>
    <x v="0"/>
    <n v="39.814193490000001"/>
    <x v="0"/>
    <x v="1"/>
    <x v="4641"/>
    <x v="1"/>
    <x v="2"/>
    <n v="44.67713475"/>
    <n v="1.86154728125"/>
    <s v="Stores"/>
  </r>
  <r>
    <n v="4674"/>
    <s v="Fransen"/>
    <s v="Ria"/>
    <x v="4626"/>
    <x v="0"/>
    <x v="3"/>
    <x v="7"/>
    <x v="6"/>
    <x v="3"/>
    <x v="0"/>
    <x v="1"/>
    <n v="45.289715229999999"/>
    <x v="1"/>
    <x v="1"/>
    <x v="4642"/>
    <x v="1"/>
    <x v="1"/>
    <n v="115.1232279"/>
    <n v="4.7968011625000004"/>
    <s v="Stores"/>
  </r>
  <r>
    <n v="4675"/>
    <s v="Neary"/>
    <s v="Ronald"/>
    <x v="4627"/>
    <x v="1"/>
    <x v="2"/>
    <x v="45"/>
    <x v="19"/>
    <x v="2"/>
    <x v="0"/>
    <x v="1"/>
    <n v="48.666811070000001"/>
    <x v="1"/>
    <x v="1"/>
    <x v="4643"/>
    <x v="1"/>
    <x v="1"/>
    <n v="107.3334739"/>
    <n v="4.4722280791666664"/>
    <s v="Stores"/>
  </r>
  <r>
    <n v="4676"/>
    <s v="Howerton"/>
    <s v="Thomas"/>
    <x v="4628"/>
    <x v="1"/>
    <x v="91"/>
    <x v="0"/>
    <x v="0"/>
    <x v="25"/>
    <x v="0"/>
    <x v="4"/>
    <n v="29.779734300000001"/>
    <x v="4"/>
    <x v="1"/>
    <x v="4644"/>
    <x v="1"/>
    <x v="0"/>
    <n v="0"/>
    <n v="0"/>
    <s v="Stores"/>
  </r>
  <r>
    <n v="4677"/>
    <s v="Berg"/>
    <s v="Elissa"/>
    <x v="4629"/>
    <x v="0"/>
    <x v="4"/>
    <x v="0"/>
    <x v="0"/>
    <x v="4"/>
    <x v="0"/>
    <x v="1"/>
    <n v="40.681178250000002"/>
    <x v="1"/>
    <x v="1"/>
    <x v="4645"/>
    <x v="1"/>
    <x v="1"/>
    <n v="84.909348800000004"/>
    <n v="3.5378895333333338"/>
    <s v="Stores"/>
  </r>
  <r>
    <n v="4678"/>
    <s v="Beech"/>
    <s v="Sandra"/>
    <x v="4630"/>
    <x v="0"/>
    <x v="5"/>
    <x v="46"/>
    <x v="20"/>
    <x v="5"/>
    <x v="0"/>
    <x v="2"/>
    <n v="50.82895001"/>
    <x v="2"/>
    <x v="1"/>
    <x v="4646"/>
    <x v="1"/>
    <x v="1"/>
    <n v="118.1561394"/>
    <n v="4.9231724750000003"/>
    <s v="Stores"/>
  </r>
  <r>
    <n v="4679"/>
    <s v="Slaugh"/>
    <s v="Wilma"/>
    <x v="4631"/>
    <x v="0"/>
    <x v="5"/>
    <x v="16"/>
    <x v="15"/>
    <x v="5"/>
    <x v="0"/>
    <x v="0"/>
    <n v="30.476493139999999"/>
    <x v="0"/>
    <x v="1"/>
    <x v="4647"/>
    <x v="1"/>
    <x v="0"/>
    <n v="0"/>
    <n v="0"/>
    <s v="Stores"/>
  </r>
  <r>
    <n v="4680"/>
    <s v="Miller"/>
    <s v="Albert"/>
    <x v="4632"/>
    <x v="1"/>
    <x v="67"/>
    <x v="46"/>
    <x v="20"/>
    <x v="30"/>
    <x v="0"/>
    <x v="0"/>
    <n v="35.131683879999997"/>
    <x v="0"/>
    <x v="1"/>
    <x v="4648"/>
    <x v="1"/>
    <x v="0"/>
    <n v="9.1763226299999996"/>
    <n v="0.38234677624999996"/>
    <s v="Stores"/>
  </r>
  <r>
    <n v="4681"/>
    <s v="Flores"/>
    <s v="Jeremy"/>
    <x v="4633"/>
    <x v="1"/>
    <x v="3"/>
    <x v="7"/>
    <x v="6"/>
    <x v="3"/>
    <x v="0"/>
    <x v="0"/>
    <n v="37.79856985"/>
    <x v="0"/>
    <x v="1"/>
    <x v="4649"/>
    <x v="1"/>
    <x v="2"/>
    <n v="41.751159749999999"/>
    <n v="1.7396316562499998"/>
    <s v="Stores"/>
  </r>
  <r>
    <n v="4682"/>
    <s v="Doyle"/>
    <s v="Mildred"/>
    <x v="4634"/>
    <x v="0"/>
    <x v="5"/>
    <x v="46"/>
    <x v="20"/>
    <x v="5"/>
    <x v="0"/>
    <x v="1"/>
    <n v="41.048821959999998"/>
    <x v="1"/>
    <x v="1"/>
    <x v="4650"/>
    <x v="1"/>
    <x v="2"/>
    <n v="63.895646300000003"/>
    <n v="2.6623185958333333"/>
    <s v="Stores"/>
  </r>
  <r>
    <n v="4683"/>
    <s v="Rowen"/>
    <s v="Cindy"/>
    <x v="4635"/>
    <x v="0"/>
    <x v="5"/>
    <x v="46"/>
    <x v="20"/>
    <x v="5"/>
    <x v="0"/>
    <x v="4"/>
    <n v="29.47494906"/>
    <x v="4"/>
    <x v="0"/>
    <x v="4651"/>
    <x v="0"/>
    <x v="0"/>
    <n v="0"/>
    <n v="0"/>
    <s v="Stores"/>
  </r>
  <r>
    <n v="4684"/>
    <s v="Black"/>
    <s v="James"/>
    <x v="1688"/>
    <x v="1"/>
    <x v="30"/>
    <x v="0"/>
    <x v="0"/>
    <x v="20"/>
    <x v="0"/>
    <x v="1"/>
    <n v="48.00552974"/>
    <x v="1"/>
    <x v="1"/>
    <x v="4652"/>
    <x v="1"/>
    <x v="2"/>
    <n v="72.707272930000002"/>
    <n v="3.0294697054166666"/>
    <s v="Stores"/>
  </r>
  <r>
    <n v="4685"/>
    <s v="Simmerman"/>
    <s v="Anthony"/>
    <x v="4636"/>
    <x v="1"/>
    <x v="4"/>
    <x v="0"/>
    <x v="0"/>
    <x v="4"/>
    <x v="0"/>
    <x v="1"/>
    <n v="43.52630697"/>
    <x v="1"/>
    <x v="0"/>
    <x v="4653"/>
    <x v="0"/>
    <x v="1"/>
    <n v="86.444630919999994"/>
    <n v="3.6018596216666663"/>
    <s v="Stores"/>
  </r>
  <r>
    <n v="4686"/>
    <s v="Blake"/>
    <s v="Nancy"/>
    <x v="4637"/>
    <x v="0"/>
    <x v="11"/>
    <x v="0"/>
    <x v="0"/>
    <x v="1"/>
    <x v="0"/>
    <x v="4"/>
    <n v="28.195429270000002"/>
    <x v="4"/>
    <x v="1"/>
    <x v="4654"/>
    <x v="1"/>
    <x v="0"/>
    <n v="0"/>
    <n v="0"/>
    <s v="Stores"/>
  </r>
  <r>
    <n v="4687"/>
    <s v="Stukes"/>
    <s v="Richard"/>
    <x v="4638"/>
    <x v="1"/>
    <x v="36"/>
    <x v="0"/>
    <x v="0"/>
    <x v="22"/>
    <x v="0"/>
    <x v="0"/>
    <n v="39.065409189999997"/>
    <x v="0"/>
    <x v="1"/>
    <x v="4655"/>
    <x v="1"/>
    <x v="0"/>
    <n v="35.594659720000003"/>
    <n v="1.4831108216666666"/>
    <s v="Stores"/>
  </r>
  <r>
    <n v="4688"/>
    <s v="Fulton"/>
    <s v="Ryan"/>
    <x v="4639"/>
    <x v="1"/>
    <x v="68"/>
    <x v="46"/>
    <x v="20"/>
    <x v="5"/>
    <x v="0"/>
    <x v="4"/>
    <n v="23.62449749"/>
    <x v="4"/>
    <x v="1"/>
    <x v="4656"/>
    <x v="1"/>
    <x v="0"/>
    <n v="0"/>
    <n v="0"/>
    <s v="Stores"/>
  </r>
  <r>
    <n v="4689"/>
    <s v="Allender"/>
    <s v="Tricia"/>
    <x v="4640"/>
    <x v="0"/>
    <x v="5"/>
    <x v="16"/>
    <x v="15"/>
    <x v="5"/>
    <x v="0"/>
    <x v="0"/>
    <n v="39.826503709999997"/>
    <x v="0"/>
    <x v="1"/>
    <x v="4657"/>
    <x v="1"/>
    <x v="2"/>
    <n v="65.449384159999994"/>
    <n v="2.7270576733333334"/>
    <s v="Stores"/>
  </r>
  <r>
    <n v="4690"/>
    <s v="Rushing"/>
    <s v="Freddie"/>
    <x v="4641"/>
    <x v="1"/>
    <x v="30"/>
    <x v="45"/>
    <x v="19"/>
    <x v="20"/>
    <x v="0"/>
    <x v="1"/>
    <n v="43.249975390000003"/>
    <x v="1"/>
    <x v="1"/>
    <x v="4658"/>
    <x v="1"/>
    <x v="1"/>
    <n v="99.50222918"/>
    <n v="4.1459262158333328"/>
    <s v="Stores"/>
  </r>
  <r>
    <n v="4691"/>
    <s v="Brownlee"/>
    <s v="Lorraine"/>
    <x v="4642"/>
    <x v="0"/>
    <x v="1"/>
    <x v="0"/>
    <x v="0"/>
    <x v="1"/>
    <x v="0"/>
    <x v="4"/>
    <n v="26.010216920000001"/>
    <x v="4"/>
    <x v="1"/>
    <x v="4659"/>
    <x v="1"/>
    <x v="0"/>
    <n v="0"/>
    <n v="0"/>
    <s v="Stores"/>
  </r>
  <r>
    <n v="4692"/>
    <s v="Timmons"/>
    <s v="Marlon"/>
    <x v="4643"/>
    <x v="1"/>
    <x v="165"/>
    <x v="45"/>
    <x v="19"/>
    <x v="22"/>
    <x v="0"/>
    <x v="2"/>
    <n v="53.724811109999997"/>
    <x v="2"/>
    <x v="0"/>
    <x v="4660"/>
    <x v="0"/>
    <x v="2"/>
    <n v="60.641347850000002"/>
    <n v="2.5267228270833333"/>
    <s v="Stores"/>
  </r>
  <r>
    <n v="4693"/>
    <s v="Shultz"/>
    <s v="Rebecca"/>
    <x v="4644"/>
    <x v="0"/>
    <x v="4"/>
    <x v="0"/>
    <x v="0"/>
    <x v="4"/>
    <x v="0"/>
    <x v="0"/>
    <n v="36.980882139999999"/>
    <x v="0"/>
    <x v="1"/>
    <x v="4661"/>
    <x v="1"/>
    <x v="0"/>
    <n v="31.791681239999999"/>
    <n v="1.324653385"/>
    <s v="Stores"/>
  </r>
  <r>
    <n v="4694"/>
    <s v="Brodie"/>
    <s v="Betty"/>
    <x v="4645"/>
    <x v="0"/>
    <x v="5"/>
    <x v="16"/>
    <x v="15"/>
    <x v="5"/>
    <x v="0"/>
    <x v="2"/>
    <n v="50.927996200000003"/>
    <x v="2"/>
    <x v="1"/>
    <x v="4662"/>
    <x v="1"/>
    <x v="1"/>
    <n v="103.01538360000001"/>
    <n v="4.2923076500000006"/>
    <s v="Stores"/>
  </r>
  <r>
    <n v="4695"/>
    <s v="Prado"/>
    <s v="Mark"/>
    <x v="4646"/>
    <x v="1"/>
    <x v="33"/>
    <x v="0"/>
    <x v="0"/>
    <x v="7"/>
    <x v="0"/>
    <x v="1"/>
    <n v="49.126021950000002"/>
    <x v="1"/>
    <x v="1"/>
    <x v="4663"/>
    <x v="1"/>
    <x v="1"/>
    <n v="82.308566630000001"/>
    <n v="3.4295236095833332"/>
    <s v="Stores"/>
  </r>
  <r>
    <n v="4696"/>
    <s v="Long"/>
    <s v="Gordon"/>
    <x v="4647"/>
    <x v="1"/>
    <x v="5"/>
    <x v="46"/>
    <x v="20"/>
    <x v="5"/>
    <x v="0"/>
    <x v="2"/>
    <n v="54.608949680000002"/>
    <x v="2"/>
    <x v="1"/>
    <x v="4664"/>
    <x v="1"/>
    <x v="4"/>
    <n v="137.26280560000001"/>
    <n v="5.7192835666666673"/>
    <s v="Stores"/>
  </r>
  <r>
    <n v="4697"/>
    <s v="Evans"/>
    <s v="Tiffany"/>
    <x v="4648"/>
    <x v="0"/>
    <x v="5"/>
    <x v="16"/>
    <x v="15"/>
    <x v="5"/>
    <x v="0"/>
    <x v="1"/>
    <n v="41.291972149999999"/>
    <x v="1"/>
    <x v="1"/>
    <x v="4665"/>
    <x v="1"/>
    <x v="1"/>
    <n v="80.336009489999995"/>
    <n v="3.3473337287499998"/>
    <s v="Stores"/>
  </r>
  <r>
    <n v="4698"/>
    <s v="Munguia"/>
    <s v="Michael"/>
    <x v="4649"/>
    <x v="1"/>
    <x v="98"/>
    <x v="45"/>
    <x v="19"/>
    <x v="13"/>
    <x v="0"/>
    <x v="1"/>
    <n v="43.695953070000002"/>
    <x v="1"/>
    <x v="1"/>
    <x v="4666"/>
    <x v="1"/>
    <x v="2"/>
    <n v="45.637644160000001"/>
    <n v="1.9015685066666665"/>
    <s v="Stores"/>
  </r>
  <r>
    <n v="4699"/>
    <s v="Williams"/>
    <s v="Glen"/>
    <x v="4650"/>
    <x v="1"/>
    <x v="5"/>
    <x v="46"/>
    <x v="20"/>
    <x v="5"/>
    <x v="0"/>
    <x v="2"/>
    <n v="53.978295180000003"/>
    <x v="2"/>
    <x v="1"/>
    <x v="4667"/>
    <x v="1"/>
    <x v="1"/>
    <n v="110.7549466"/>
    <n v="4.6147894416666668"/>
    <s v="Stores"/>
  </r>
  <r>
    <n v="4700"/>
    <s v="Ray"/>
    <s v="Charles"/>
    <x v="4651"/>
    <x v="1"/>
    <x v="5"/>
    <x v="46"/>
    <x v="20"/>
    <x v="5"/>
    <x v="0"/>
    <x v="2"/>
    <n v="56.20333042"/>
    <x v="2"/>
    <x v="1"/>
    <x v="4668"/>
    <x v="1"/>
    <x v="4"/>
    <n v="157.75227849999999"/>
    <n v="6.5730116041666662"/>
    <s v="Stores"/>
  </r>
  <r>
    <n v="4701"/>
    <s v="Boyd"/>
    <s v="Jason"/>
    <x v="4652"/>
    <x v="1"/>
    <x v="11"/>
    <x v="0"/>
    <x v="0"/>
    <x v="1"/>
    <x v="0"/>
    <x v="1"/>
    <n v="43.09799435"/>
    <x v="1"/>
    <x v="1"/>
    <x v="4669"/>
    <x v="1"/>
    <x v="2"/>
    <n v="65.600235909999995"/>
    <n v="2.7333431629166665"/>
    <s v="Stores"/>
  </r>
  <r>
    <n v="4702"/>
    <s v="Swiger"/>
    <s v="Ronald"/>
    <x v="4653"/>
    <x v="1"/>
    <x v="4"/>
    <x v="45"/>
    <x v="19"/>
    <x v="4"/>
    <x v="0"/>
    <x v="0"/>
    <n v="33.341324030000003"/>
    <x v="0"/>
    <x v="1"/>
    <x v="4670"/>
    <x v="1"/>
    <x v="2"/>
    <n v="44.079098889999997"/>
    <n v="1.8366291204166667"/>
    <s v="Stores"/>
  </r>
  <r>
    <n v="4703"/>
    <s v="Perkins"/>
    <s v="Anthony"/>
    <x v="1985"/>
    <x v="1"/>
    <x v="222"/>
    <x v="0"/>
    <x v="0"/>
    <x v="11"/>
    <x v="0"/>
    <x v="1"/>
    <n v="40.668618850000001"/>
    <x v="1"/>
    <x v="1"/>
    <x v="4671"/>
    <x v="1"/>
    <x v="0"/>
    <n v="25.227110289999999"/>
    <n v="1.0511295954166666"/>
    <s v="Stores"/>
  </r>
  <r>
    <n v="4704"/>
    <s v="Florence"/>
    <s v="Shawn"/>
    <x v="4654"/>
    <x v="1"/>
    <x v="10"/>
    <x v="0"/>
    <x v="0"/>
    <x v="6"/>
    <x v="0"/>
    <x v="2"/>
    <n v="57.538705960000001"/>
    <x v="2"/>
    <x v="1"/>
    <x v="4672"/>
    <x v="1"/>
    <x v="1"/>
    <n v="102.55059009999999"/>
    <n v="4.2729412541666658"/>
    <s v="Stores"/>
  </r>
  <r>
    <n v="4705"/>
    <s v="Gorman"/>
    <s v="Stephen"/>
    <x v="4655"/>
    <x v="1"/>
    <x v="30"/>
    <x v="45"/>
    <x v="19"/>
    <x v="20"/>
    <x v="0"/>
    <x v="0"/>
    <n v="35.461544080000003"/>
    <x v="0"/>
    <x v="0"/>
    <x v="4673"/>
    <x v="0"/>
    <x v="0"/>
    <n v="33.214993569999997"/>
    <n v="1.3839580654166665"/>
    <s v="Stores"/>
  </r>
  <r>
    <n v="4706"/>
    <s v="Demars"/>
    <s v="Arthur"/>
    <x v="4656"/>
    <x v="1"/>
    <x v="30"/>
    <x v="0"/>
    <x v="0"/>
    <x v="20"/>
    <x v="0"/>
    <x v="2"/>
    <n v="50.456604890000001"/>
    <x v="2"/>
    <x v="1"/>
    <x v="4674"/>
    <x v="1"/>
    <x v="1"/>
    <n v="80.823474739999995"/>
    <n v="3.367644780833333"/>
    <s v="Stores"/>
  </r>
  <r>
    <n v="4707"/>
    <s v="Waite"/>
    <s v="Cheryl"/>
    <x v="4657"/>
    <x v="0"/>
    <x v="20"/>
    <x v="0"/>
    <x v="0"/>
    <x v="14"/>
    <x v="0"/>
    <x v="4"/>
    <n v="20.548194070000001"/>
    <x v="4"/>
    <x v="1"/>
    <x v="4675"/>
    <x v="1"/>
    <x v="0"/>
    <n v="0"/>
    <n v="0"/>
    <s v="Stores"/>
  </r>
  <r>
    <n v="4708"/>
    <s v="Dipaolo"/>
    <s v="Joe"/>
    <x v="4658"/>
    <x v="1"/>
    <x v="4"/>
    <x v="45"/>
    <x v="19"/>
    <x v="4"/>
    <x v="0"/>
    <x v="2"/>
    <n v="54.089711219999998"/>
    <x v="2"/>
    <x v="1"/>
    <x v="4676"/>
    <x v="1"/>
    <x v="1"/>
    <n v="102.4592303"/>
    <n v="4.269134595833334"/>
    <s v="Stores"/>
  </r>
  <r>
    <n v="4709"/>
    <s v="Holgate"/>
    <s v="Robert"/>
    <x v="4659"/>
    <x v="1"/>
    <x v="0"/>
    <x v="7"/>
    <x v="6"/>
    <x v="0"/>
    <x v="0"/>
    <x v="0"/>
    <n v="37.203419089999997"/>
    <x v="0"/>
    <x v="1"/>
    <x v="4677"/>
    <x v="1"/>
    <x v="0"/>
    <n v="7.7896026779999996"/>
    <n v="0.32456677825000002"/>
    <s v="Stores"/>
  </r>
  <r>
    <n v="4710"/>
    <s v="Evans"/>
    <s v="Carrie"/>
    <x v="4660"/>
    <x v="0"/>
    <x v="174"/>
    <x v="42"/>
    <x v="20"/>
    <x v="37"/>
    <x v="0"/>
    <x v="0"/>
    <n v="33.685991229999999"/>
    <x v="0"/>
    <x v="1"/>
    <x v="4678"/>
    <x v="1"/>
    <x v="1"/>
    <n v="80.0511403"/>
    <n v="3.3354641791666668"/>
    <s v="Stores"/>
  </r>
  <r>
    <n v="4711"/>
    <s v="Galvez"/>
    <s v="Desiree"/>
    <x v="4661"/>
    <x v="0"/>
    <x v="5"/>
    <x v="46"/>
    <x v="20"/>
    <x v="5"/>
    <x v="0"/>
    <x v="2"/>
    <n v="58.853247529999997"/>
    <x v="2"/>
    <x v="1"/>
    <x v="4679"/>
    <x v="1"/>
    <x v="1"/>
    <n v="101.9278352"/>
    <n v="4.2469931333333335"/>
    <s v="Stores"/>
  </r>
  <r>
    <n v="4712"/>
    <s v="Gray"/>
    <s v="James"/>
    <x v="4662"/>
    <x v="1"/>
    <x v="22"/>
    <x v="0"/>
    <x v="0"/>
    <x v="16"/>
    <x v="0"/>
    <x v="0"/>
    <n v="37.714334200000003"/>
    <x v="0"/>
    <x v="1"/>
    <x v="4680"/>
    <x v="1"/>
    <x v="0"/>
    <n v="13.79257844"/>
    <n v="0.57469076833333332"/>
    <s v="Stores"/>
  </r>
  <r>
    <n v="4713"/>
    <s v="Leonardo"/>
    <s v="Jeffrey"/>
    <x v="4663"/>
    <x v="1"/>
    <x v="22"/>
    <x v="0"/>
    <x v="0"/>
    <x v="16"/>
    <x v="0"/>
    <x v="0"/>
    <n v="32.612936079999997"/>
    <x v="0"/>
    <x v="0"/>
    <x v="4681"/>
    <x v="0"/>
    <x v="0"/>
    <n v="9.7934697669999995"/>
    <n v="0.40806124029166668"/>
    <s v="Stores"/>
  </r>
  <r>
    <n v="4714"/>
    <s v="Bly"/>
    <s v="Paul"/>
    <x v="4664"/>
    <x v="1"/>
    <x v="5"/>
    <x v="46"/>
    <x v="20"/>
    <x v="5"/>
    <x v="0"/>
    <x v="0"/>
    <n v="34.493462030000003"/>
    <x v="0"/>
    <x v="0"/>
    <x v="4682"/>
    <x v="0"/>
    <x v="0"/>
    <n v="15.719113760000001"/>
    <n v="0.65496307333333337"/>
    <s v="Stores"/>
  </r>
  <r>
    <n v="4715"/>
    <s v="Smith"/>
    <s v="Roger"/>
    <x v="1056"/>
    <x v="1"/>
    <x v="22"/>
    <x v="0"/>
    <x v="0"/>
    <x v="16"/>
    <x v="0"/>
    <x v="0"/>
    <n v="37.5109475"/>
    <x v="0"/>
    <x v="1"/>
    <x v="4683"/>
    <x v="1"/>
    <x v="0"/>
    <n v="23.596105319999999"/>
    <n v="0.98317105500000002"/>
    <s v="Stores"/>
  </r>
  <r>
    <n v="4716"/>
    <s v="Gerry"/>
    <s v="Misty"/>
    <x v="4665"/>
    <x v="0"/>
    <x v="83"/>
    <x v="45"/>
    <x v="19"/>
    <x v="13"/>
    <x v="0"/>
    <x v="5"/>
    <n v="65.521194120000004"/>
    <x v="5"/>
    <x v="1"/>
    <x v="4684"/>
    <x v="1"/>
    <x v="3"/>
    <n v="171.94011939999999"/>
    <n v="7.164171641666667"/>
    <s v="Stores"/>
  </r>
  <r>
    <n v="4717"/>
    <s v="Cutler"/>
    <s v="Charles"/>
    <x v="4666"/>
    <x v="1"/>
    <x v="7"/>
    <x v="0"/>
    <x v="0"/>
    <x v="7"/>
    <x v="0"/>
    <x v="1"/>
    <n v="47.820418009999997"/>
    <x v="1"/>
    <x v="1"/>
    <x v="4685"/>
    <x v="1"/>
    <x v="1"/>
    <n v="80.402013690000004"/>
    <n v="3.3500839037500003"/>
    <s v="Stores"/>
  </r>
  <r>
    <n v="4718"/>
    <s v="Fye"/>
    <s v="Andrew"/>
    <x v="4667"/>
    <x v="1"/>
    <x v="116"/>
    <x v="0"/>
    <x v="0"/>
    <x v="1"/>
    <x v="0"/>
    <x v="1"/>
    <n v="49.927685369999999"/>
    <x v="1"/>
    <x v="1"/>
    <x v="4686"/>
    <x v="1"/>
    <x v="1"/>
    <n v="119.11227940000001"/>
    <n v="4.9630116416666672"/>
    <s v="Stores"/>
  </r>
  <r>
    <n v="4719"/>
    <s v="Tibbetts"/>
    <s v="Esther"/>
    <x v="4668"/>
    <x v="0"/>
    <x v="34"/>
    <x v="45"/>
    <x v="19"/>
    <x v="21"/>
    <x v="0"/>
    <x v="1"/>
    <n v="44.27978727"/>
    <x v="1"/>
    <x v="1"/>
    <x v="4687"/>
    <x v="1"/>
    <x v="2"/>
    <n v="56.502378880000002"/>
    <n v="2.3542657866666667"/>
    <s v="Stores"/>
  </r>
  <r>
    <n v="4720"/>
    <s v="Butler"/>
    <s v="Eva"/>
    <x v="4669"/>
    <x v="0"/>
    <x v="0"/>
    <x v="7"/>
    <x v="6"/>
    <x v="0"/>
    <x v="0"/>
    <x v="1"/>
    <n v="47.675804999999997"/>
    <x v="1"/>
    <x v="1"/>
    <x v="4688"/>
    <x v="1"/>
    <x v="1"/>
    <n v="107.02598740000001"/>
    <n v="4.4594161416666669"/>
    <s v="Stores"/>
  </r>
  <r>
    <n v="4721"/>
    <s v="Edwards"/>
    <s v="Dustin"/>
    <x v="4670"/>
    <x v="1"/>
    <x v="63"/>
    <x v="45"/>
    <x v="19"/>
    <x v="29"/>
    <x v="0"/>
    <x v="0"/>
    <n v="35.299348520000002"/>
    <x v="0"/>
    <x v="1"/>
    <x v="4689"/>
    <x v="1"/>
    <x v="0"/>
    <n v="28.864792619999999"/>
    <n v="1.2026996925"/>
    <s v="Stores"/>
  </r>
  <r>
    <n v="4722"/>
    <s v="Martz"/>
    <s v="Thomas"/>
    <x v="4671"/>
    <x v="1"/>
    <x v="13"/>
    <x v="0"/>
    <x v="0"/>
    <x v="10"/>
    <x v="0"/>
    <x v="2"/>
    <n v="58.807854319999997"/>
    <x v="2"/>
    <x v="1"/>
    <x v="4690"/>
    <x v="1"/>
    <x v="1"/>
    <n v="100.2389398"/>
    <n v="4.1766224916666665"/>
    <s v="Stores"/>
  </r>
  <r>
    <n v="4723"/>
    <s v="Robbins"/>
    <s v="Pamela"/>
    <x v="4672"/>
    <x v="0"/>
    <x v="5"/>
    <x v="16"/>
    <x v="15"/>
    <x v="5"/>
    <x v="0"/>
    <x v="1"/>
    <n v="48.656568319999998"/>
    <x v="1"/>
    <x v="0"/>
    <x v="4691"/>
    <x v="0"/>
    <x v="1"/>
    <n v="93.134527129999995"/>
    <n v="3.8806052970833331"/>
    <s v="Stores"/>
  </r>
  <r>
    <n v="4724"/>
    <s v="Appel"/>
    <s v="Sarah"/>
    <x v="4673"/>
    <x v="0"/>
    <x v="22"/>
    <x v="0"/>
    <x v="0"/>
    <x v="16"/>
    <x v="0"/>
    <x v="1"/>
    <n v="44.200380610000003"/>
    <x v="1"/>
    <x v="1"/>
    <x v="4692"/>
    <x v="1"/>
    <x v="1"/>
    <n v="115.912638"/>
    <n v="4.82969325"/>
    <s v="Stores"/>
  </r>
  <r>
    <n v="4725"/>
    <s v="Koopman"/>
    <s v="Calvin"/>
    <x v="4674"/>
    <x v="1"/>
    <x v="22"/>
    <x v="0"/>
    <x v="0"/>
    <x v="16"/>
    <x v="0"/>
    <x v="2"/>
    <n v="52.305912630000002"/>
    <x v="2"/>
    <x v="1"/>
    <x v="4693"/>
    <x v="1"/>
    <x v="1"/>
    <n v="104.27816230000001"/>
    <n v="4.3449234291666663"/>
    <s v="Stores"/>
  </r>
  <r>
    <n v="4726"/>
    <s v="Towe"/>
    <s v="Edward"/>
    <x v="4675"/>
    <x v="1"/>
    <x v="18"/>
    <x v="45"/>
    <x v="19"/>
    <x v="1"/>
    <x v="0"/>
    <x v="1"/>
    <n v="48.226628740000002"/>
    <x v="1"/>
    <x v="1"/>
    <x v="4694"/>
    <x v="1"/>
    <x v="1"/>
    <n v="112.6662214"/>
    <n v="4.6944258916666666"/>
    <s v="Stores"/>
  </r>
  <r>
    <n v="4727"/>
    <s v="Queen"/>
    <s v="Thomas"/>
    <x v="4676"/>
    <x v="1"/>
    <x v="5"/>
    <x v="16"/>
    <x v="15"/>
    <x v="5"/>
    <x v="0"/>
    <x v="0"/>
    <n v="38.224443039999997"/>
    <x v="0"/>
    <x v="1"/>
    <x v="4695"/>
    <x v="1"/>
    <x v="2"/>
    <n v="47.448243759999997"/>
    <n v="1.9770101566666667"/>
    <s v="Stores"/>
  </r>
  <r>
    <n v="4728"/>
    <s v="Penn"/>
    <s v="Natasha"/>
    <x v="4677"/>
    <x v="0"/>
    <x v="26"/>
    <x v="0"/>
    <x v="0"/>
    <x v="1"/>
    <x v="0"/>
    <x v="1"/>
    <n v="43.17938822"/>
    <x v="1"/>
    <x v="1"/>
    <x v="4696"/>
    <x v="1"/>
    <x v="1"/>
    <n v="96.295715889999997"/>
    <n v="4.0123214954166659"/>
    <s v="Stores"/>
  </r>
  <r>
    <n v="4729"/>
    <s v="Vargas"/>
    <s v="Billy"/>
    <x v="4678"/>
    <x v="1"/>
    <x v="5"/>
    <x v="46"/>
    <x v="20"/>
    <x v="5"/>
    <x v="0"/>
    <x v="2"/>
    <n v="59.662950279999997"/>
    <x v="2"/>
    <x v="0"/>
    <x v="4697"/>
    <x v="0"/>
    <x v="2"/>
    <n v="60.125289010000003"/>
    <n v="2.5052203754166666"/>
    <s v="Stores"/>
  </r>
  <r>
    <n v="4730"/>
    <s v="Fox"/>
    <s v="Danielle"/>
    <x v="4679"/>
    <x v="0"/>
    <x v="11"/>
    <x v="0"/>
    <x v="0"/>
    <x v="1"/>
    <x v="0"/>
    <x v="2"/>
    <n v="54.677606570000002"/>
    <x v="2"/>
    <x v="1"/>
    <x v="4698"/>
    <x v="5"/>
    <x v="3"/>
    <n v="165.0072605"/>
    <n v="6.8753025208333334"/>
    <s v="Stores"/>
  </r>
  <r>
    <n v="4731"/>
    <s v="Lozano"/>
    <s v="Wanda"/>
    <x v="4680"/>
    <x v="0"/>
    <x v="111"/>
    <x v="0"/>
    <x v="0"/>
    <x v="32"/>
    <x v="0"/>
    <x v="4"/>
    <n v="28.967739659999999"/>
    <x v="4"/>
    <x v="1"/>
    <x v="4699"/>
    <x v="1"/>
    <x v="0"/>
    <n v="0"/>
    <n v="0"/>
    <s v="Stores"/>
  </r>
  <r>
    <n v="4732"/>
    <s v="Stine"/>
    <s v="Marilyn"/>
    <x v="4681"/>
    <x v="0"/>
    <x v="0"/>
    <x v="7"/>
    <x v="6"/>
    <x v="0"/>
    <x v="0"/>
    <x v="5"/>
    <n v="60.185465550000004"/>
    <x v="5"/>
    <x v="1"/>
    <x v="4700"/>
    <x v="1"/>
    <x v="5"/>
    <n v="230.57851779999999"/>
    <n v="9.6074382416666655"/>
    <s v="Stores"/>
  </r>
  <r>
    <n v="4733"/>
    <s v="Binder"/>
    <s v="Anna"/>
    <x v="4682"/>
    <x v="0"/>
    <x v="0"/>
    <x v="45"/>
    <x v="19"/>
    <x v="0"/>
    <x v="0"/>
    <x v="0"/>
    <n v="31.376396499999998"/>
    <x v="0"/>
    <x v="0"/>
    <x v="4701"/>
    <x v="0"/>
    <x v="0"/>
    <n v="33.981685800000001"/>
    <n v="1.415903575"/>
    <s v="Stores"/>
  </r>
  <r>
    <n v="4734"/>
    <s v="Conti"/>
    <s v="Kimberly"/>
    <x v="4683"/>
    <x v="0"/>
    <x v="88"/>
    <x v="0"/>
    <x v="0"/>
    <x v="7"/>
    <x v="0"/>
    <x v="1"/>
    <n v="44.476580460000001"/>
    <x v="1"/>
    <x v="1"/>
    <x v="4702"/>
    <x v="1"/>
    <x v="1"/>
    <n v="115.9566056"/>
    <n v="4.8315252333333332"/>
    <s v="Stores"/>
  </r>
  <r>
    <n v="4735"/>
    <s v="Guevara"/>
    <s v="Jacob"/>
    <x v="4684"/>
    <x v="1"/>
    <x v="3"/>
    <x v="45"/>
    <x v="19"/>
    <x v="3"/>
    <x v="0"/>
    <x v="1"/>
    <n v="43.458672249999999"/>
    <x v="1"/>
    <x v="1"/>
    <x v="4703"/>
    <x v="1"/>
    <x v="0"/>
    <n v="37.71768453"/>
    <n v="1.57157018875"/>
    <s v="Stores"/>
  </r>
  <r>
    <n v="4736"/>
    <s v="Neal"/>
    <s v="Doris"/>
    <x v="4685"/>
    <x v="0"/>
    <x v="63"/>
    <x v="0"/>
    <x v="0"/>
    <x v="29"/>
    <x v="0"/>
    <x v="1"/>
    <n v="45.90960656"/>
    <x v="1"/>
    <x v="1"/>
    <x v="4704"/>
    <x v="1"/>
    <x v="2"/>
    <n v="62.818541410000002"/>
    <n v="2.6174392254166667"/>
    <s v="Stores"/>
  </r>
  <r>
    <n v="4737"/>
    <s v="Blackburn"/>
    <s v="Charles"/>
    <x v="4686"/>
    <x v="1"/>
    <x v="5"/>
    <x v="46"/>
    <x v="20"/>
    <x v="5"/>
    <x v="0"/>
    <x v="0"/>
    <n v="36.679422770000002"/>
    <x v="0"/>
    <x v="1"/>
    <x v="4705"/>
    <x v="1"/>
    <x v="0"/>
    <n v="0"/>
    <n v="0"/>
    <s v="Stores"/>
  </r>
  <r>
    <n v="4738"/>
    <s v="Seward"/>
    <s v="Nathan"/>
    <x v="4687"/>
    <x v="1"/>
    <x v="22"/>
    <x v="45"/>
    <x v="19"/>
    <x v="16"/>
    <x v="0"/>
    <x v="5"/>
    <n v="64.936731449999996"/>
    <x v="5"/>
    <x v="1"/>
    <x v="4706"/>
    <x v="1"/>
    <x v="4"/>
    <n v="157.9561434"/>
    <n v="6.5815059749999998"/>
    <s v="Stores"/>
  </r>
  <r>
    <n v="4739"/>
    <s v="Delarosa"/>
    <s v="Lester"/>
    <x v="4688"/>
    <x v="1"/>
    <x v="136"/>
    <x v="7"/>
    <x v="6"/>
    <x v="3"/>
    <x v="0"/>
    <x v="1"/>
    <n v="49.193630890000001"/>
    <x v="1"/>
    <x v="1"/>
    <x v="4707"/>
    <x v="1"/>
    <x v="2"/>
    <n v="47.027731639999999"/>
    <n v="1.9594888183333332"/>
    <s v="Stores"/>
  </r>
  <r>
    <n v="4740"/>
    <s v="Applegate"/>
    <s v="Scott"/>
    <x v="4689"/>
    <x v="1"/>
    <x v="209"/>
    <x v="45"/>
    <x v="19"/>
    <x v="13"/>
    <x v="0"/>
    <x v="2"/>
    <n v="52.651836840000001"/>
    <x v="2"/>
    <x v="1"/>
    <x v="4708"/>
    <x v="1"/>
    <x v="1"/>
    <n v="86.008194939999996"/>
    <n v="3.583674789166666"/>
    <s v="Stores"/>
  </r>
  <r>
    <n v="4741"/>
    <s v="Tomlin"/>
    <s v="Bessie"/>
    <x v="4690"/>
    <x v="0"/>
    <x v="106"/>
    <x v="45"/>
    <x v="19"/>
    <x v="13"/>
    <x v="0"/>
    <x v="4"/>
    <n v="24.777879779999999"/>
    <x v="4"/>
    <x v="1"/>
    <x v="4709"/>
    <x v="1"/>
    <x v="0"/>
    <n v="0"/>
    <n v="0"/>
    <s v="Stores"/>
  </r>
  <r>
    <n v="4742"/>
    <s v="Durham"/>
    <s v="Melanie"/>
    <x v="4691"/>
    <x v="0"/>
    <x v="175"/>
    <x v="0"/>
    <x v="0"/>
    <x v="10"/>
    <x v="0"/>
    <x v="1"/>
    <n v="44.458595619999997"/>
    <x v="1"/>
    <x v="1"/>
    <x v="4710"/>
    <x v="1"/>
    <x v="1"/>
    <n v="93.81982008"/>
    <n v="3.9091591700000001"/>
    <s v="Stores"/>
  </r>
  <r>
    <n v="4743"/>
    <s v="Clemons"/>
    <s v="Charlie"/>
    <x v="4692"/>
    <x v="1"/>
    <x v="5"/>
    <x v="16"/>
    <x v="15"/>
    <x v="5"/>
    <x v="0"/>
    <x v="2"/>
    <n v="50.096026999999999"/>
    <x v="2"/>
    <x v="1"/>
    <x v="4711"/>
    <x v="1"/>
    <x v="1"/>
    <n v="112.2200126"/>
    <n v="4.6758338583333332"/>
    <s v="Stores"/>
  </r>
  <r>
    <n v="4744"/>
    <s v="Elsner"/>
    <s v="Allan"/>
    <x v="4693"/>
    <x v="1"/>
    <x v="4"/>
    <x v="0"/>
    <x v="0"/>
    <x v="4"/>
    <x v="0"/>
    <x v="1"/>
    <n v="45.054088989999997"/>
    <x v="1"/>
    <x v="1"/>
    <x v="4712"/>
    <x v="1"/>
    <x v="2"/>
    <n v="51.14840444"/>
    <n v="2.1311835183333332"/>
    <s v="Stores"/>
  </r>
  <r>
    <n v="4745"/>
    <s v="Gaines"/>
    <s v="Lesley"/>
    <x v="4694"/>
    <x v="0"/>
    <x v="159"/>
    <x v="0"/>
    <x v="0"/>
    <x v="7"/>
    <x v="0"/>
    <x v="1"/>
    <n v="42.129943779999998"/>
    <x v="1"/>
    <x v="0"/>
    <x v="4713"/>
    <x v="0"/>
    <x v="2"/>
    <n v="76.369289760000001"/>
    <n v="3.1820537400000002"/>
    <s v="Stores"/>
  </r>
  <r>
    <n v="4746"/>
    <s v="Odom"/>
    <s v="Kathy"/>
    <x v="4695"/>
    <x v="0"/>
    <x v="170"/>
    <x v="0"/>
    <x v="0"/>
    <x v="25"/>
    <x v="0"/>
    <x v="0"/>
    <n v="31.772919940000001"/>
    <x v="0"/>
    <x v="1"/>
    <x v="4714"/>
    <x v="1"/>
    <x v="0"/>
    <n v="13.836825749999999"/>
    <n v="0.57653440624999996"/>
    <s v="Stores"/>
  </r>
  <r>
    <n v="4747"/>
    <s v="Augustine"/>
    <s v="Sarah"/>
    <x v="4696"/>
    <x v="0"/>
    <x v="71"/>
    <x v="45"/>
    <x v="19"/>
    <x v="18"/>
    <x v="0"/>
    <x v="4"/>
    <n v="25.922267219999998"/>
    <x v="4"/>
    <x v="1"/>
    <x v="4715"/>
    <x v="1"/>
    <x v="0"/>
    <n v="0"/>
    <n v="0"/>
    <s v="Stores"/>
  </r>
  <r>
    <n v="4748"/>
    <s v="Parks"/>
    <s v="Vernon"/>
    <x v="4697"/>
    <x v="1"/>
    <x v="34"/>
    <x v="45"/>
    <x v="19"/>
    <x v="21"/>
    <x v="0"/>
    <x v="1"/>
    <n v="48.388780580000002"/>
    <x v="1"/>
    <x v="1"/>
    <x v="4716"/>
    <x v="1"/>
    <x v="1"/>
    <n v="87.218845229999999"/>
    <n v="3.6341185512500003"/>
    <s v="Stores"/>
  </r>
  <r>
    <n v="4749"/>
    <s v="Tucker"/>
    <s v="Mattie"/>
    <x v="4698"/>
    <x v="0"/>
    <x v="35"/>
    <x v="0"/>
    <x v="0"/>
    <x v="6"/>
    <x v="0"/>
    <x v="0"/>
    <n v="36.199692849999998"/>
    <x v="0"/>
    <x v="0"/>
    <x v="4717"/>
    <x v="0"/>
    <x v="0"/>
    <n v="9.3734333410000001"/>
    <n v="0.39055972254166665"/>
    <s v="Stores"/>
  </r>
  <r>
    <n v="4750"/>
    <s v="Landers"/>
    <s v="Keesha"/>
    <x v="4699"/>
    <x v="0"/>
    <x v="5"/>
    <x v="16"/>
    <x v="15"/>
    <x v="5"/>
    <x v="0"/>
    <x v="0"/>
    <n v="38.332911959999997"/>
    <x v="0"/>
    <x v="0"/>
    <x v="4718"/>
    <x v="0"/>
    <x v="1"/>
    <n v="92.616965629999996"/>
    <n v="3.8590402345833335"/>
    <s v="Stores"/>
  </r>
  <r>
    <n v="4751"/>
    <s v="Hadley"/>
    <s v="Mark"/>
    <x v="4700"/>
    <x v="1"/>
    <x v="79"/>
    <x v="0"/>
    <x v="0"/>
    <x v="20"/>
    <x v="0"/>
    <x v="1"/>
    <n v="47.131011020000003"/>
    <x v="1"/>
    <x v="1"/>
    <x v="4719"/>
    <x v="1"/>
    <x v="2"/>
    <n v="64.342021729999999"/>
    <n v="2.6809175720833336"/>
    <s v="Stores"/>
  </r>
  <r>
    <n v="4752"/>
    <s v="Boles"/>
    <s v="James"/>
    <x v="3275"/>
    <x v="1"/>
    <x v="5"/>
    <x v="16"/>
    <x v="15"/>
    <x v="5"/>
    <x v="0"/>
    <x v="1"/>
    <n v="44.448648220000003"/>
    <x v="1"/>
    <x v="1"/>
    <x v="4720"/>
    <x v="1"/>
    <x v="1"/>
    <n v="96.091561630000001"/>
    <n v="4.0038150679166664"/>
    <s v="Stores"/>
  </r>
  <r>
    <n v="4753"/>
    <s v="Scheiber"/>
    <s v="Richard"/>
    <x v="4701"/>
    <x v="1"/>
    <x v="41"/>
    <x v="16"/>
    <x v="15"/>
    <x v="23"/>
    <x v="0"/>
    <x v="5"/>
    <n v="61.952619980000001"/>
    <x v="5"/>
    <x v="1"/>
    <x v="4721"/>
    <x v="1"/>
    <x v="1"/>
    <n v="102.50126090000001"/>
    <n v="4.2708858708333333"/>
    <s v="Stores"/>
  </r>
  <r>
    <n v="4754"/>
    <s v="Greenhill"/>
    <s v="Fred"/>
    <x v="4702"/>
    <x v="1"/>
    <x v="5"/>
    <x v="46"/>
    <x v="20"/>
    <x v="5"/>
    <x v="0"/>
    <x v="1"/>
    <n v="48.855007929999999"/>
    <x v="1"/>
    <x v="1"/>
    <x v="4722"/>
    <x v="1"/>
    <x v="2"/>
    <n v="67.036396479999993"/>
    <n v="2.7931831866666661"/>
    <s v="Stores"/>
  </r>
  <r>
    <n v="4755"/>
    <s v="Horne"/>
    <s v="Lowell"/>
    <x v="4703"/>
    <x v="1"/>
    <x v="63"/>
    <x v="45"/>
    <x v="19"/>
    <x v="29"/>
    <x v="0"/>
    <x v="0"/>
    <n v="38.249162800000001"/>
    <x v="0"/>
    <x v="1"/>
    <x v="4723"/>
    <x v="1"/>
    <x v="0"/>
    <n v="21.000509009999998"/>
    <n v="0.87502120875"/>
    <s v="Stores"/>
  </r>
  <r>
    <n v="4756"/>
    <s v="Sawyer"/>
    <s v="Margaret"/>
    <x v="4704"/>
    <x v="0"/>
    <x v="75"/>
    <x v="0"/>
    <x v="0"/>
    <x v="24"/>
    <x v="0"/>
    <x v="1"/>
    <n v="46.225937709999997"/>
    <x v="1"/>
    <x v="1"/>
    <x v="4724"/>
    <x v="1"/>
    <x v="2"/>
    <n v="62.767046729999997"/>
    <n v="2.6152936137499996"/>
    <s v="Stores"/>
  </r>
  <r>
    <n v="4757"/>
    <s v="Jordan"/>
    <s v="Keith"/>
    <x v="4705"/>
    <x v="1"/>
    <x v="5"/>
    <x v="16"/>
    <x v="15"/>
    <x v="5"/>
    <x v="0"/>
    <x v="0"/>
    <n v="39.802575179999998"/>
    <x v="0"/>
    <x v="1"/>
    <x v="4725"/>
    <x v="1"/>
    <x v="0"/>
    <n v="6.4180174259999996"/>
    <n v="0.26741739274999998"/>
    <s v="Stores"/>
  </r>
  <r>
    <n v="4758"/>
    <s v="Gallegos"/>
    <s v="Mary"/>
    <x v="4706"/>
    <x v="0"/>
    <x v="11"/>
    <x v="0"/>
    <x v="0"/>
    <x v="1"/>
    <x v="0"/>
    <x v="0"/>
    <n v="39.55290514"/>
    <x v="0"/>
    <x v="1"/>
    <x v="4726"/>
    <x v="1"/>
    <x v="2"/>
    <n v="55.79420665"/>
    <n v="2.3247586104166666"/>
    <s v="Stores"/>
  </r>
  <r>
    <n v="4759"/>
    <s v="Drew"/>
    <s v="Kassie"/>
    <x v="4707"/>
    <x v="0"/>
    <x v="3"/>
    <x v="7"/>
    <x v="6"/>
    <x v="3"/>
    <x v="0"/>
    <x v="1"/>
    <n v="43.908441869999997"/>
    <x v="1"/>
    <x v="1"/>
    <x v="4727"/>
    <x v="1"/>
    <x v="0"/>
    <n v="33.194913990000003"/>
    <n v="1.3831214162500001"/>
    <s v="Stores"/>
  </r>
  <r>
    <n v="4760"/>
    <s v="Deaton"/>
    <s v="Sarah"/>
    <x v="4708"/>
    <x v="0"/>
    <x v="60"/>
    <x v="13"/>
    <x v="12"/>
    <x v="27"/>
    <x v="0"/>
    <x v="0"/>
    <n v="36.271860060000002"/>
    <x v="0"/>
    <x v="1"/>
    <x v="4728"/>
    <x v="1"/>
    <x v="2"/>
    <n v="44.095311189999997"/>
    <n v="1.8373046329166665"/>
    <s v="Stores"/>
  </r>
  <r>
    <n v="4761"/>
    <s v="Hammond"/>
    <s v="Kelly"/>
    <x v="4709"/>
    <x v="0"/>
    <x v="60"/>
    <x v="13"/>
    <x v="12"/>
    <x v="27"/>
    <x v="0"/>
    <x v="1"/>
    <n v="49.636882030000002"/>
    <x v="1"/>
    <x v="1"/>
    <x v="4729"/>
    <x v="1"/>
    <x v="2"/>
    <n v="74.717252509999994"/>
    <n v="3.1132188545833333"/>
    <s v="Stores"/>
  </r>
  <r>
    <n v="4762"/>
    <s v="Johnson"/>
    <s v="Christopher"/>
    <x v="4710"/>
    <x v="1"/>
    <x v="218"/>
    <x v="45"/>
    <x v="19"/>
    <x v="19"/>
    <x v="0"/>
    <x v="3"/>
    <n v="17.271391059999999"/>
    <x v="3"/>
    <x v="1"/>
    <x v="4730"/>
    <x v="1"/>
    <x v="0"/>
    <n v="0"/>
    <n v="0"/>
    <s v="Stores"/>
  </r>
  <r>
    <n v="4763"/>
    <s v="Johnston"/>
    <s v="Edwin"/>
    <x v="4711"/>
    <x v="1"/>
    <x v="3"/>
    <x v="45"/>
    <x v="19"/>
    <x v="3"/>
    <x v="0"/>
    <x v="0"/>
    <n v="38.849996189999999"/>
    <x v="0"/>
    <x v="1"/>
    <x v="4731"/>
    <x v="1"/>
    <x v="0"/>
    <n v="20.60985397"/>
    <n v="0.85874391541666661"/>
    <s v="Stores"/>
  </r>
  <r>
    <n v="4764"/>
    <s v="Garcia"/>
    <s v="Herbert"/>
    <x v="4712"/>
    <x v="1"/>
    <x v="64"/>
    <x v="16"/>
    <x v="15"/>
    <x v="14"/>
    <x v="0"/>
    <x v="2"/>
    <n v="57.02159606"/>
    <x v="2"/>
    <x v="1"/>
    <x v="4732"/>
    <x v="1"/>
    <x v="1"/>
    <n v="106.61705689999999"/>
    <n v="4.4423773708333334"/>
    <s v="Stores"/>
  </r>
  <r>
    <n v="4765"/>
    <s v="Lange"/>
    <s v="Daniel"/>
    <x v="4713"/>
    <x v="1"/>
    <x v="35"/>
    <x v="45"/>
    <x v="19"/>
    <x v="6"/>
    <x v="0"/>
    <x v="4"/>
    <n v="26.665488969999998"/>
    <x v="4"/>
    <x v="1"/>
    <x v="4733"/>
    <x v="1"/>
    <x v="0"/>
    <n v="12.3225663"/>
    <n v="0.51344026250000008"/>
    <s v="Stores"/>
  </r>
  <r>
    <n v="4766"/>
    <s v="Mayfield"/>
    <s v="Jose"/>
    <x v="4714"/>
    <x v="1"/>
    <x v="36"/>
    <x v="0"/>
    <x v="0"/>
    <x v="22"/>
    <x v="0"/>
    <x v="1"/>
    <n v="46.27048285"/>
    <x v="1"/>
    <x v="0"/>
    <x v="4734"/>
    <x v="0"/>
    <x v="1"/>
    <n v="88.735225850000006"/>
    <n v="3.6973010770833334"/>
    <s v="Stores"/>
  </r>
  <r>
    <n v="4767"/>
    <s v="Barrientos"/>
    <s v="Annette"/>
    <x v="4715"/>
    <x v="0"/>
    <x v="111"/>
    <x v="16"/>
    <x v="15"/>
    <x v="32"/>
    <x v="0"/>
    <x v="1"/>
    <n v="44.77015213"/>
    <x v="1"/>
    <x v="1"/>
    <x v="4735"/>
    <x v="1"/>
    <x v="2"/>
    <n v="73.434703780000007"/>
    <n v="3.0597793241666671"/>
    <s v="Stores"/>
  </r>
  <r>
    <n v="4768"/>
    <s v="Corn"/>
    <s v="Rebecca"/>
    <x v="4716"/>
    <x v="0"/>
    <x v="152"/>
    <x v="7"/>
    <x v="6"/>
    <x v="0"/>
    <x v="0"/>
    <x v="1"/>
    <n v="43.894484779999999"/>
    <x v="1"/>
    <x v="1"/>
    <x v="4736"/>
    <x v="1"/>
    <x v="1"/>
    <n v="104.43530320000001"/>
    <n v="4.3514709666666667"/>
    <s v="Stores"/>
  </r>
  <r>
    <n v="4769"/>
    <s v="Soto"/>
    <s v="Karen"/>
    <x v="4717"/>
    <x v="0"/>
    <x v="5"/>
    <x v="16"/>
    <x v="15"/>
    <x v="5"/>
    <x v="0"/>
    <x v="2"/>
    <n v="51.5225863"/>
    <x v="2"/>
    <x v="1"/>
    <x v="4737"/>
    <x v="1"/>
    <x v="1"/>
    <n v="92.194164659999998"/>
    <n v="3.8414235274999999"/>
    <s v="Stores"/>
  </r>
  <r>
    <n v="4770"/>
    <s v="Delgado"/>
    <s v="Clifton"/>
    <x v="4718"/>
    <x v="1"/>
    <x v="3"/>
    <x v="45"/>
    <x v="19"/>
    <x v="3"/>
    <x v="0"/>
    <x v="0"/>
    <n v="39.200414379999998"/>
    <x v="0"/>
    <x v="1"/>
    <x v="4738"/>
    <x v="1"/>
    <x v="0"/>
    <n v="0"/>
    <n v="0"/>
    <s v="Stores"/>
  </r>
  <r>
    <n v="4771"/>
    <s v="Allen"/>
    <s v="Jean"/>
    <x v="4719"/>
    <x v="0"/>
    <x v="3"/>
    <x v="45"/>
    <x v="19"/>
    <x v="3"/>
    <x v="0"/>
    <x v="0"/>
    <n v="31.461190080000002"/>
    <x v="0"/>
    <x v="1"/>
    <x v="4739"/>
    <x v="1"/>
    <x v="0"/>
    <n v="11.552483430000001"/>
    <n v="0.48135347625000002"/>
    <s v="Stores"/>
  </r>
  <r>
    <n v="4772"/>
    <s v="Hudson"/>
    <s v="Olivia"/>
    <x v="4720"/>
    <x v="0"/>
    <x v="3"/>
    <x v="45"/>
    <x v="19"/>
    <x v="3"/>
    <x v="0"/>
    <x v="0"/>
    <n v="32.189457060000002"/>
    <x v="0"/>
    <x v="1"/>
    <x v="4740"/>
    <x v="1"/>
    <x v="0"/>
    <n v="23.654587240000001"/>
    <n v="0.98560780166666673"/>
    <s v="Stores"/>
  </r>
  <r>
    <n v="4773"/>
    <s v="McKinley"/>
    <s v="Gary"/>
    <x v="4721"/>
    <x v="1"/>
    <x v="8"/>
    <x v="0"/>
    <x v="0"/>
    <x v="8"/>
    <x v="0"/>
    <x v="3"/>
    <n v="13.382391309999999"/>
    <x v="3"/>
    <x v="0"/>
    <x v="4741"/>
    <x v="0"/>
    <x v="0"/>
    <n v="0"/>
    <n v="0"/>
    <s v="Stores"/>
  </r>
  <r>
    <n v="4774"/>
    <s v="Hawkins"/>
    <s v="Eileen"/>
    <x v="4722"/>
    <x v="0"/>
    <x v="0"/>
    <x v="7"/>
    <x v="6"/>
    <x v="0"/>
    <x v="0"/>
    <x v="1"/>
    <n v="44.916641179999999"/>
    <x v="1"/>
    <x v="1"/>
    <x v="4742"/>
    <x v="1"/>
    <x v="2"/>
    <n v="78.150497439999995"/>
    <n v="3.2562707266666666"/>
    <s v="Stores"/>
  </r>
  <r>
    <n v="4775"/>
    <s v="Halpin"/>
    <s v="Jennifer"/>
    <x v="4723"/>
    <x v="0"/>
    <x v="5"/>
    <x v="16"/>
    <x v="15"/>
    <x v="5"/>
    <x v="0"/>
    <x v="4"/>
    <n v="29.4276825"/>
    <x v="4"/>
    <x v="0"/>
    <x v="4743"/>
    <x v="0"/>
    <x v="0"/>
    <n v="19.474458729999998"/>
    <n v="0.81143578041666653"/>
    <s v="Stores"/>
  </r>
  <r>
    <n v="4776"/>
    <s v="Cai"/>
    <s v="Douglas"/>
    <x v="4724"/>
    <x v="1"/>
    <x v="5"/>
    <x v="46"/>
    <x v="20"/>
    <x v="5"/>
    <x v="0"/>
    <x v="4"/>
    <n v="23.480729490000002"/>
    <x v="4"/>
    <x v="1"/>
    <x v="4744"/>
    <x v="1"/>
    <x v="0"/>
    <n v="0"/>
    <n v="0"/>
    <s v="Stores"/>
  </r>
  <r>
    <n v="4777"/>
    <s v="Yagi"/>
    <s v="James"/>
    <x v="4725"/>
    <x v="1"/>
    <x v="1"/>
    <x v="0"/>
    <x v="0"/>
    <x v="1"/>
    <x v="0"/>
    <x v="1"/>
    <n v="41.930294670000002"/>
    <x v="1"/>
    <x v="1"/>
    <x v="4745"/>
    <x v="1"/>
    <x v="2"/>
    <n v="43.411101940000002"/>
    <n v="1.8087959141666667"/>
    <s v="Stores"/>
  </r>
  <r>
    <n v="4778"/>
    <s v="Moore"/>
    <s v="Norma"/>
    <x v="4726"/>
    <x v="0"/>
    <x v="30"/>
    <x v="45"/>
    <x v="19"/>
    <x v="20"/>
    <x v="0"/>
    <x v="1"/>
    <n v="43.939854339999997"/>
    <x v="1"/>
    <x v="1"/>
    <x v="4746"/>
    <x v="1"/>
    <x v="2"/>
    <n v="78.284041639999998"/>
    <n v="3.2618350683333337"/>
    <s v="Stores"/>
  </r>
  <r>
    <n v="4779"/>
    <s v="Hatfield"/>
    <s v="William"/>
    <x v="4727"/>
    <x v="1"/>
    <x v="49"/>
    <x v="45"/>
    <x v="19"/>
    <x v="12"/>
    <x v="0"/>
    <x v="1"/>
    <n v="49.662748309999998"/>
    <x v="1"/>
    <x v="1"/>
    <x v="4747"/>
    <x v="1"/>
    <x v="2"/>
    <n v="69.160031570000001"/>
    <n v="2.8816679820833335"/>
    <s v="Stores"/>
  </r>
  <r>
    <n v="4780"/>
    <s v="Johnson"/>
    <s v="Ma"/>
    <x v="4728"/>
    <x v="0"/>
    <x v="5"/>
    <x v="46"/>
    <x v="20"/>
    <x v="5"/>
    <x v="0"/>
    <x v="0"/>
    <n v="33.618408780000003"/>
    <x v="0"/>
    <x v="1"/>
    <x v="4748"/>
    <x v="1"/>
    <x v="0"/>
    <n v="22.382280590000001"/>
    <n v="0.93259502458333343"/>
    <s v="Stores"/>
  </r>
  <r>
    <n v="4781"/>
    <s v="Estrada"/>
    <s v="Michael"/>
    <x v="4729"/>
    <x v="1"/>
    <x v="60"/>
    <x v="13"/>
    <x v="12"/>
    <x v="27"/>
    <x v="0"/>
    <x v="1"/>
    <n v="41.589489630000003"/>
    <x v="1"/>
    <x v="1"/>
    <x v="4749"/>
    <x v="1"/>
    <x v="2"/>
    <n v="46.003751690000001"/>
    <n v="1.9168229870833333"/>
    <s v="Stores"/>
  </r>
  <r>
    <n v="4782"/>
    <s v="Brown"/>
    <s v="Todd"/>
    <x v="4730"/>
    <x v="1"/>
    <x v="20"/>
    <x v="46"/>
    <x v="20"/>
    <x v="14"/>
    <x v="0"/>
    <x v="4"/>
    <n v="28.437110430000001"/>
    <x v="4"/>
    <x v="0"/>
    <x v="4750"/>
    <x v="0"/>
    <x v="0"/>
    <n v="5.9342002090000001"/>
    <n v="0.24725834204166669"/>
    <s v="Stores"/>
  </r>
  <r>
    <n v="4783"/>
    <s v="Estes"/>
    <s v="Walter"/>
    <x v="4731"/>
    <x v="1"/>
    <x v="145"/>
    <x v="0"/>
    <x v="0"/>
    <x v="7"/>
    <x v="0"/>
    <x v="2"/>
    <n v="52.275430540000002"/>
    <x v="2"/>
    <x v="1"/>
    <x v="4751"/>
    <x v="1"/>
    <x v="1"/>
    <n v="110.2688127"/>
    <n v="4.5945338624999996"/>
    <s v="Stores"/>
  </r>
  <r>
    <n v="4784"/>
    <s v="Erickson"/>
    <s v="James"/>
    <x v="4732"/>
    <x v="1"/>
    <x v="30"/>
    <x v="0"/>
    <x v="0"/>
    <x v="20"/>
    <x v="0"/>
    <x v="2"/>
    <n v="51.972570959999999"/>
    <x v="2"/>
    <x v="1"/>
    <x v="4752"/>
    <x v="1"/>
    <x v="1"/>
    <n v="91.154846449999994"/>
    <n v="3.7981186020833331"/>
    <s v="Stores"/>
  </r>
  <r>
    <n v="4785"/>
    <s v="Bartholomew"/>
    <s v="Sara"/>
    <x v="4733"/>
    <x v="0"/>
    <x v="5"/>
    <x v="46"/>
    <x v="20"/>
    <x v="5"/>
    <x v="0"/>
    <x v="1"/>
    <n v="41.71278993"/>
    <x v="1"/>
    <x v="1"/>
    <x v="4753"/>
    <x v="1"/>
    <x v="2"/>
    <n v="73.050143120000001"/>
    <n v="3.0437559633333331"/>
    <s v="Stores"/>
  </r>
  <r>
    <n v="4786"/>
    <s v="Scott"/>
    <s v="John"/>
    <x v="4734"/>
    <x v="1"/>
    <x v="4"/>
    <x v="0"/>
    <x v="0"/>
    <x v="4"/>
    <x v="0"/>
    <x v="0"/>
    <n v="37.330410180000001"/>
    <x v="0"/>
    <x v="1"/>
    <x v="4754"/>
    <x v="1"/>
    <x v="0"/>
    <n v="35.384271210000001"/>
    <n v="1.4743446337500001"/>
    <s v="Stores"/>
  </r>
  <r>
    <n v="4787"/>
    <s v="Ramirez"/>
    <s v="Jose"/>
    <x v="4735"/>
    <x v="1"/>
    <x v="3"/>
    <x v="7"/>
    <x v="6"/>
    <x v="3"/>
    <x v="0"/>
    <x v="1"/>
    <n v="43.065648420000002"/>
    <x v="1"/>
    <x v="1"/>
    <x v="4755"/>
    <x v="1"/>
    <x v="2"/>
    <n v="40.854838700000002"/>
    <n v="1.7022849458333336"/>
    <s v="Stores"/>
  </r>
  <r>
    <n v="4788"/>
    <s v="Eddy"/>
    <s v="Leslie"/>
    <x v="4736"/>
    <x v="0"/>
    <x v="5"/>
    <x v="46"/>
    <x v="20"/>
    <x v="5"/>
    <x v="0"/>
    <x v="1"/>
    <n v="44.64812276"/>
    <x v="1"/>
    <x v="1"/>
    <x v="4756"/>
    <x v="1"/>
    <x v="2"/>
    <n v="45.017301150000002"/>
    <n v="1.8757208812500001"/>
    <s v="Stores"/>
  </r>
  <r>
    <n v="4789"/>
    <s v="Ewing"/>
    <s v="Courtney"/>
    <x v="4737"/>
    <x v="1"/>
    <x v="32"/>
    <x v="45"/>
    <x v="19"/>
    <x v="17"/>
    <x v="0"/>
    <x v="1"/>
    <n v="46.06213623"/>
    <x v="1"/>
    <x v="1"/>
    <x v="4757"/>
    <x v="1"/>
    <x v="0"/>
    <n v="27.98952637"/>
    <n v="1.1662302654166667"/>
    <s v="Stores"/>
  </r>
  <r>
    <n v="4790"/>
    <s v="Jones"/>
    <s v="Clarence"/>
    <x v="4738"/>
    <x v="1"/>
    <x v="3"/>
    <x v="7"/>
    <x v="6"/>
    <x v="3"/>
    <x v="0"/>
    <x v="0"/>
    <n v="34.022505799999998"/>
    <x v="0"/>
    <x v="1"/>
    <x v="4758"/>
    <x v="1"/>
    <x v="0"/>
    <n v="0"/>
    <n v="0"/>
    <s v="Stores"/>
  </r>
  <r>
    <n v="4791"/>
    <s v="Smith"/>
    <s v="Oscar"/>
    <x v="4739"/>
    <x v="1"/>
    <x v="144"/>
    <x v="0"/>
    <x v="0"/>
    <x v="10"/>
    <x v="0"/>
    <x v="2"/>
    <n v="52.663155850000003"/>
    <x v="2"/>
    <x v="1"/>
    <x v="4759"/>
    <x v="1"/>
    <x v="4"/>
    <n v="156.4012251"/>
    <n v="6.5167177125000002"/>
    <s v="Stores"/>
  </r>
  <r>
    <n v="4792"/>
    <s v="Johansen"/>
    <s v="Charise"/>
    <x v="4740"/>
    <x v="0"/>
    <x v="227"/>
    <x v="16"/>
    <x v="15"/>
    <x v="32"/>
    <x v="0"/>
    <x v="4"/>
    <n v="27.839793719999999"/>
    <x v="4"/>
    <x v="1"/>
    <x v="4760"/>
    <x v="1"/>
    <x v="0"/>
    <n v="0"/>
    <n v="0"/>
    <s v="Stores"/>
  </r>
  <r>
    <n v="4793"/>
    <s v="Stolte"/>
    <s v="Nick"/>
    <x v="4741"/>
    <x v="1"/>
    <x v="4"/>
    <x v="0"/>
    <x v="0"/>
    <x v="4"/>
    <x v="0"/>
    <x v="2"/>
    <n v="51.122055179999997"/>
    <x v="2"/>
    <x v="1"/>
    <x v="4761"/>
    <x v="1"/>
    <x v="1"/>
    <n v="83.690490269999998"/>
    <n v="3.4871037612499998"/>
    <s v="Stores"/>
  </r>
  <r>
    <n v="4794"/>
    <s v="Dolezal"/>
    <s v="Kenneth"/>
    <x v="4742"/>
    <x v="1"/>
    <x v="22"/>
    <x v="45"/>
    <x v="19"/>
    <x v="16"/>
    <x v="0"/>
    <x v="1"/>
    <n v="40.352465309999999"/>
    <x v="1"/>
    <x v="1"/>
    <x v="4762"/>
    <x v="1"/>
    <x v="1"/>
    <n v="85.988635849999994"/>
    <n v="3.5828598270833329"/>
    <s v="Stores"/>
  </r>
  <r>
    <n v="4795"/>
    <s v="Washington"/>
    <s v="Michael"/>
    <x v="4743"/>
    <x v="1"/>
    <x v="22"/>
    <x v="45"/>
    <x v="19"/>
    <x v="16"/>
    <x v="0"/>
    <x v="2"/>
    <n v="53.97751701"/>
    <x v="2"/>
    <x v="1"/>
    <x v="4763"/>
    <x v="1"/>
    <x v="2"/>
    <n v="57.163470830000001"/>
    <n v="2.3818112845833332"/>
    <s v="Stores"/>
  </r>
  <r>
    <n v="4796"/>
    <s v="Erickson"/>
    <s v="Sophia"/>
    <x v="4744"/>
    <x v="0"/>
    <x v="5"/>
    <x v="46"/>
    <x v="20"/>
    <x v="5"/>
    <x v="0"/>
    <x v="1"/>
    <n v="42.42711954"/>
    <x v="1"/>
    <x v="1"/>
    <x v="4764"/>
    <x v="1"/>
    <x v="4"/>
    <n v="125.0627928"/>
    <n v="5.2109496999999996"/>
    <s v="Stores"/>
  </r>
  <r>
    <n v="4797"/>
    <s v="Stephens"/>
    <s v="Cody"/>
    <x v="4745"/>
    <x v="1"/>
    <x v="111"/>
    <x v="45"/>
    <x v="19"/>
    <x v="32"/>
    <x v="0"/>
    <x v="0"/>
    <n v="32.265801070000002"/>
    <x v="0"/>
    <x v="1"/>
    <x v="4765"/>
    <x v="1"/>
    <x v="0"/>
    <n v="1.198713404"/>
    <n v="4.994639183333334E-2"/>
    <s v="Stores"/>
  </r>
  <r>
    <n v="4798"/>
    <s v="Dunn"/>
    <s v="Hope"/>
    <x v="4746"/>
    <x v="0"/>
    <x v="3"/>
    <x v="7"/>
    <x v="6"/>
    <x v="3"/>
    <x v="0"/>
    <x v="1"/>
    <n v="48.516829710000003"/>
    <x v="1"/>
    <x v="1"/>
    <x v="4766"/>
    <x v="1"/>
    <x v="1"/>
    <n v="91.052637910000001"/>
    <n v="3.7938599129166666"/>
    <s v="Stores"/>
  </r>
  <r>
    <n v="4799"/>
    <s v="Gordon"/>
    <s v="Quincy"/>
    <x v="4747"/>
    <x v="1"/>
    <x v="4"/>
    <x v="0"/>
    <x v="0"/>
    <x v="4"/>
    <x v="0"/>
    <x v="1"/>
    <n v="42.50071629"/>
    <x v="1"/>
    <x v="1"/>
    <x v="4767"/>
    <x v="1"/>
    <x v="2"/>
    <n v="55.862962029999998"/>
    <n v="2.3276234179166666"/>
    <s v="Stores"/>
  </r>
  <r>
    <n v="4800"/>
    <s v="Beauchesne"/>
    <s v="Crystal"/>
    <x v="4748"/>
    <x v="0"/>
    <x v="67"/>
    <x v="16"/>
    <x v="15"/>
    <x v="30"/>
    <x v="0"/>
    <x v="1"/>
    <n v="40.280678369999997"/>
    <x v="1"/>
    <x v="0"/>
    <x v="4768"/>
    <x v="0"/>
    <x v="2"/>
    <n v="58.794054299999999"/>
    <n v="2.4497522624999997"/>
    <s v="Stores"/>
  </r>
  <r>
    <n v="4801"/>
    <s v="Whitehead"/>
    <s v="Randi"/>
    <x v="4749"/>
    <x v="0"/>
    <x v="4"/>
    <x v="0"/>
    <x v="0"/>
    <x v="4"/>
    <x v="0"/>
    <x v="1"/>
    <n v="46.89594237"/>
    <x v="1"/>
    <x v="1"/>
    <x v="4769"/>
    <x v="1"/>
    <x v="1"/>
    <n v="101.9064762"/>
    <n v="4.246103175"/>
    <s v="Stores"/>
  </r>
  <r>
    <n v="4802"/>
    <s v="Bell"/>
    <s v="Doris"/>
    <x v="4750"/>
    <x v="0"/>
    <x v="5"/>
    <x v="46"/>
    <x v="20"/>
    <x v="5"/>
    <x v="0"/>
    <x v="4"/>
    <n v="27.878756460000002"/>
    <x v="4"/>
    <x v="1"/>
    <x v="4770"/>
    <x v="1"/>
    <x v="0"/>
    <n v="10.60259595"/>
    <n v="0.44177483125"/>
    <s v="Stores"/>
  </r>
  <r>
    <n v="4803"/>
    <s v="Ricks"/>
    <s v="Brian"/>
    <x v="4751"/>
    <x v="1"/>
    <x v="60"/>
    <x v="13"/>
    <x v="12"/>
    <x v="27"/>
    <x v="0"/>
    <x v="0"/>
    <n v="30.680029309999998"/>
    <x v="0"/>
    <x v="1"/>
    <x v="4771"/>
    <x v="1"/>
    <x v="0"/>
    <n v="0"/>
    <n v="0"/>
    <s v="Stores"/>
  </r>
  <r>
    <n v="4804"/>
    <s v="Smith"/>
    <s v="Cedric"/>
    <x v="4752"/>
    <x v="1"/>
    <x v="128"/>
    <x v="0"/>
    <x v="0"/>
    <x v="1"/>
    <x v="0"/>
    <x v="1"/>
    <n v="42.14961357"/>
    <x v="1"/>
    <x v="1"/>
    <x v="4772"/>
    <x v="1"/>
    <x v="2"/>
    <n v="77.814100839999995"/>
    <n v="3.2422542016666664"/>
    <s v="Stores"/>
  </r>
  <r>
    <n v="4805"/>
    <s v="Thompson"/>
    <s v="Reggie"/>
    <x v="4753"/>
    <x v="1"/>
    <x v="111"/>
    <x v="0"/>
    <x v="0"/>
    <x v="32"/>
    <x v="0"/>
    <x v="1"/>
    <n v="46.147638209999997"/>
    <x v="1"/>
    <x v="1"/>
    <x v="4773"/>
    <x v="1"/>
    <x v="2"/>
    <n v="72.407721199999997"/>
    <n v="3.0169883833333331"/>
    <s v="Stores"/>
  </r>
  <r>
    <n v="4806"/>
    <s v="Alling"/>
    <s v="Gregory"/>
    <x v="4754"/>
    <x v="1"/>
    <x v="60"/>
    <x v="45"/>
    <x v="19"/>
    <x v="27"/>
    <x v="0"/>
    <x v="0"/>
    <n v="32.326299679999998"/>
    <x v="0"/>
    <x v="1"/>
    <x v="4774"/>
    <x v="1"/>
    <x v="0"/>
    <n v="0"/>
    <n v="0"/>
    <s v="Stores"/>
  </r>
  <r>
    <n v="4807"/>
    <s v="Pullen"/>
    <s v="Archie"/>
    <x v="4755"/>
    <x v="1"/>
    <x v="5"/>
    <x v="16"/>
    <x v="15"/>
    <x v="5"/>
    <x v="0"/>
    <x v="2"/>
    <n v="55.850838289999999"/>
    <x v="2"/>
    <x v="1"/>
    <x v="4775"/>
    <x v="1"/>
    <x v="1"/>
    <n v="119.3353986"/>
    <n v="4.9723082750000005"/>
    <s v="Stores"/>
  </r>
  <r>
    <n v="4808"/>
    <s v="Young"/>
    <s v="Eugene"/>
    <x v="4756"/>
    <x v="1"/>
    <x v="4"/>
    <x v="45"/>
    <x v="19"/>
    <x v="4"/>
    <x v="0"/>
    <x v="0"/>
    <n v="37.394556430000002"/>
    <x v="0"/>
    <x v="1"/>
    <x v="4776"/>
    <x v="1"/>
    <x v="0"/>
    <n v="33.170212059999997"/>
    <n v="1.3820921691666666"/>
    <s v="Stores"/>
  </r>
  <r>
    <n v="4809"/>
    <s v="Lafleur"/>
    <s v="Ryan"/>
    <x v="4757"/>
    <x v="1"/>
    <x v="3"/>
    <x v="45"/>
    <x v="19"/>
    <x v="3"/>
    <x v="0"/>
    <x v="2"/>
    <n v="56.91029632"/>
    <x v="2"/>
    <x v="0"/>
    <x v="4777"/>
    <x v="0"/>
    <x v="1"/>
    <n v="87.334945480000002"/>
    <n v="3.6389560616666672"/>
    <s v="Stores"/>
  </r>
  <r>
    <n v="4810"/>
    <s v="Rogers"/>
    <s v="Leonard"/>
    <x v="4758"/>
    <x v="1"/>
    <x v="80"/>
    <x v="0"/>
    <x v="0"/>
    <x v="7"/>
    <x v="0"/>
    <x v="1"/>
    <n v="42.839967360000003"/>
    <x v="1"/>
    <x v="1"/>
    <x v="4778"/>
    <x v="1"/>
    <x v="0"/>
    <n v="24.255358210000001"/>
    <n v="1.0106399254166667"/>
    <s v="Stores"/>
  </r>
  <r>
    <n v="4811"/>
    <s v="Wiles"/>
    <s v="Melania"/>
    <x v="4759"/>
    <x v="0"/>
    <x v="5"/>
    <x v="16"/>
    <x v="15"/>
    <x v="5"/>
    <x v="0"/>
    <x v="1"/>
    <n v="43.84864082"/>
    <x v="1"/>
    <x v="1"/>
    <x v="4779"/>
    <x v="1"/>
    <x v="1"/>
    <n v="102.840029"/>
    <n v="4.2850012083333331"/>
    <s v="Stores"/>
  </r>
  <r>
    <n v="4812"/>
    <s v="Ingalls"/>
    <s v="Lori"/>
    <x v="4760"/>
    <x v="0"/>
    <x v="33"/>
    <x v="0"/>
    <x v="0"/>
    <x v="7"/>
    <x v="0"/>
    <x v="0"/>
    <n v="32.024974350000001"/>
    <x v="0"/>
    <x v="1"/>
    <x v="4780"/>
    <x v="1"/>
    <x v="0"/>
    <n v="16.423272770000001"/>
    <n v="0.68430303208333343"/>
    <s v="Stores"/>
  </r>
  <r>
    <n v="4813"/>
    <s v="Caballero"/>
    <s v="Nancy"/>
    <x v="4761"/>
    <x v="0"/>
    <x v="75"/>
    <x v="45"/>
    <x v="19"/>
    <x v="24"/>
    <x v="0"/>
    <x v="2"/>
    <n v="50.387382549999998"/>
    <x v="2"/>
    <x v="1"/>
    <x v="4781"/>
    <x v="1"/>
    <x v="1"/>
    <n v="101.0437893"/>
    <n v="4.2101578875000003"/>
    <s v="Stores"/>
  </r>
  <r>
    <n v="4814"/>
    <s v="Dennis"/>
    <s v="Rita"/>
    <x v="4762"/>
    <x v="0"/>
    <x v="5"/>
    <x v="46"/>
    <x v="20"/>
    <x v="5"/>
    <x v="0"/>
    <x v="0"/>
    <n v="39.175259099999998"/>
    <x v="0"/>
    <x v="1"/>
    <x v="4782"/>
    <x v="1"/>
    <x v="0"/>
    <n v="38.57988873"/>
    <n v="1.6074953637500002"/>
    <s v="Stores"/>
  </r>
  <r>
    <n v="4815"/>
    <s v="Lui"/>
    <s v="Tasha"/>
    <x v="4763"/>
    <x v="0"/>
    <x v="7"/>
    <x v="0"/>
    <x v="0"/>
    <x v="7"/>
    <x v="0"/>
    <x v="2"/>
    <n v="50.278396559999997"/>
    <x v="2"/>
    <x v="1"/>
    <x v="4783"/>
    <x v="1"/>
    <x v="4"/>
    <n v="141.44727570000001"/>
    <n v="5.8936364875000002"/>
    <s v="Stores"/>
  </r>
  <r>
    <n v="4816"/>
    <s v="Miller"/>
    <s v="Thelma"/>
    <x v="4764"/>
    <x v="0"/>
    <x v="80"/>
    <x v="0"/>
    <x v="0"/>
    <x v="7"/>
    <x v="0"/>
    <x v="1"/>
    <n v="41.936312549999997"/>
    <x v="1"/>
    <x v="1"/>
    <x v="4784"/>
    <x v="1"/>
    <x v="4"/>
    <n v="147.4519311"/>
    <n v="6.1438304624999995"/>
    <s v="Stores"/>
  </r>
  <r>
    <n v="4817"/>
    <s v="Johnson"/>
    <s v="Cheryl"/>
    <x v="4765"/>
    <x v="0"/>
    <x v="193"/>
    <x v="0"/>
    <x v="0"/>
    <x v="10"/>
    <x v="0"/>
    <x v="1"/>
    <n v="46.574918820000001"/>
    <x v="1"/>
    <x v="1"/>
    <x v="4785"/>
    <x v="1"/>
    <x v="4"/>
    <n v="124.7988679"/>
    <n v="5.1999528291666675"/>
    <s v="Stores"/>
  </r>
  <r>
    <n v="4818"/>
    <s v="Miller"/>
    <s v="Dorothy"/>
    <x v="4766"/>
    <x v="0"/>
    <x v="22"/>
    <x v="0"/>
    <x v="0"/>
    <x v="16"/>
    <x v="0"/>
    <x v="0"/>
    <n v="37.812615530000002"/>
    <x v="0"/>
    <x v="1"/>
    <x v="4786"/>
    <x v="1"/>
    <x v="2"/>
    <n v="46.534909570000003"/>
    <n v="1.9389545654166667"/>
    <s v="Stores"/>
  </r>
  <r>
    <n v="4819"/>
    <s v="Dailey"/>
    <s v="Kim"/>
    <x v="4767"/>
    <x v="1"/>
    <x v="34"/>
    <x v="16"/>
    <x v="15"/>
    <x v="21"/>
    <x v="0"/>
    <x v="1"/>
    <n v="43.978288720000002"/>
    <x v="1"/>
    <x v="1"/>
    <x v="4787"/>
    <x v="1"/>
    <x v="2"/>
    <n v="70.709826739999997"/>
    <n v="2.9462427808333334"/>
    <s v="Stores"/>
  </r>
  <r>
    <n v="4820"/>
    <s v="Dickerson"/>
    <s v="Paul"/>
    <x v="4768"/>
    <x v="1"/>
    <x v="21"/>
    <x v="7"/>
    <x v="6"/>
    <x v="15"/>
    <x v="0"/>
    <x v="2"/>
    <n v="59.612115160000002"/>
    <x v="2"/>
    <x v="1"/>
    <x v="4788"/>
    <x v="1"/>
    <x v="3"/>
    <n v="178.5872847"/>
    <n v="7.4411368624999996"/>
    <s v="Stores"/>
  </r>
  <r>
    <n v="4821"/>
    <s v="Brown"/>
    <s v="Dennis"/>
    <x v="4769"/>
    <x v="1"/>
    <x v="76"/>
    <x v="0"/>
    <x v="0"/>
    <x v="1"/>
    <x v="0"/>
    <x v="0"/>
    <n v="39.668634279999999"/>
    <x v="0"/>
    <x v="1"/>
    <x v="4789"/>
    <x v="1"/>
    <x v="2"/>
    <n v="41.953032780000001"/>
    <n v="1.7480430325"/>
    <s v="Stores"/>
  </r>
  <r>
    <n v="4822"/>
    <s v="Fenwick"/>
    <s v="Charlotte"/>
    <x v="4770"/>
    <x v="0"/>
    <x v="97"/>
    <x v="0"/>
    <x v="0"/>
    <x v="19"/>
    <x v="0"/>
    <x v="1"/>
    <n v="44.317154610000003"/>
    <x v="1"/>
    <x v="1"/>
    <x v="4790"/>
    <x v="1"/>
    <x v="1"/>
    <n v="117.28292279999999"/>
    <n v="4.8867884499999992"/>
    <s v="Stores"/>
  </r>
  <r>
    <n v="4823"/>
    <s v="Davis"/>
    <s v="Geoffrey"/>
    <x v="4771"/>
    <x v="1"/>
    <x v="3"/>
    <x v="45"/>
    <x v="19"/>
    <x v="3"/>
    <x v="0"/>
    <x v="0"/>
    <n v="36.545322800000001"/>
    <x v="0"/>
    <x v="1"/>
    <x v="4791"/>
    <x v="1"/>
    <x v="0"/>
    <n v="30.798220839999999"/>
    <n v="1.2832592016666666"/>
    <s v="Stores"/>
  </r>
  <r>
    <n v="4824"/>
    <s v="Konopka"/>
    <s v="Charles"/>
    <x v="4772"/>
    <x v="1"/>
    <x v="5"/>
    <x v="46"/>
    <x v="20"/>
    <x v="5"/>
    <x v="0"/>
    <x v="0"/>
    <n v="38.038436990000001"/>
    <x v="0"/>
    <x v="0"/>
    <x v="4792"/>
    <x v="0"/>
    <x v="2"/>
    <n v="62.699765079999999"/>
    <n v="2.6124902116666666"/>
    <s v="Stores"/>
  </r>
  <r>
    <n v="4825"/>
    <s v="Lewis"/>
    <s v="Geraldine"/>
    <x v="4773"/>
    <x v="0"/>
    <x v="5"/>
    <x v="46"/>
    <x v="20"/>
    <x v="5"/>
    <x v="0"/>
    <x v="0"/>
    <n v="34.709257090000001"/>
    <x v="0"/>
    <x v="1"/>
    <x v="4793"/>
    <x v="1"/>
    <x v="0"/>
    <n v="10.307365669999999"/>
    <n v="0.42947356958333333"/>
    <s v="Stores"/>
  </r>
  <r>
    <n v="4826"/>
    <s v="McCreary"/>
    <s v="Edward"/>
    <x v="4774"/>
    <x v="1"/>
    <x v="13"/>
    <x v="0"/>
    <x v="0"/>
    <x v="10"/>
    <x v="0"/>
    <x v="2"/>
    <n v="58.138879860000003"/>
    <x v="2"/>
    <x v="1"/>
    <x v="4794"/>
    <x v="1"/>
    <x v="4"/>
    <n v="126.41353460000001"/>
    <n v="5.2672306083333336"/>
    <s v="Stores"/>
  </r>
  <r>
    <n v="4827"/>
    <s v="Griffith"/>
    <s v="Rachel"/>
    <x v="4775"/>
    <x v="0"/>
    <x v="5"/>
    <x v="16"/>
    <x v="15"/>
    <x v="5"/>
    <x v="0"/>
    <x v="1"/>
    <n v="48.28753373"/>
    <x v="1"/>
    <x v="1"/>
    <x v="4795"/>
    <x v="1"/>
    <x v="2"/>
    <n v="59.593119770000001"/>
    <n v="2.4830466570833334"/>
    <s v="Stores"/>
  </r>
  <r>
    <n v="4828"/>
    <s v="Gann"/>
    <s v="Steven"/>
    <x v="4776"/>
    <x v="1"/>
    <x v="5"/>
    <x v="16"/>
    <x v="15"/>
    <x v="5"/>
    <x v="0"/>
    <x v="1"/>
    <n v="49.069113590000001"/>
    <x v="1"/>
    <x v="1"/>
    <x v="4796"/>
    <x v="1"/>
    <x v="1"/>
    <n v="88.235568409999999"/>
    <n v="3.676482017083333"/>
    <s v="Stores"/>
  </r>
  <r>
    <n v="4829"/>
    <s v="Matthews"/>
    <s v="Jessie"/>
    <x v="4777"/>
    <x v="0"/>
    <x v="2"/>
    <x v="45"/>
    <x v="19"/>
    <x v="2"/>
    <x v="0"/>
    <x v="0"/>
    <n v="38.839644569999997"/>
    <x v="0"/>
    <x v="1"/>
    <x v="4797"/>
    <x v="1"/>
    <x v="2"/>
    <n v="75.949015810000006"/>
    <n v="3.1645423254166665"/>
    <s v="Stores"/>
  </r>
  <r>
    <n v="4830"/>
    <s v="Edmundson"/>
    <s v="Kevin"/>
    <x v="4778"/>
    <x v="1"/>
    <x v="0"/>
    <x v="7"/>
    <x v="6"/>
    <x v="0"/>
    <x v="0"/>
    <x v="2"/>
    <n v="51.047426389999998"/>
    <x v="2"/>
    <x v="0"/>
    <x v="4798"/>
    <x v="0"/>
    <x v="4"/>
    <n v="123.7195827"/>
    <n v="5.1549826124999996"/>
    <s v="Stores"/>
  </r>
  <r>
    <n v="4831"/>
    <s v="Williams"/>
    <s v="Joseph"/>
    <x v="4779"/>
    <x v="1"/>
    <x v="35"/>
    <x v="0"/>
    <x v="0"/>
    <x v="6"/>
    <x v="0"/>
    <x v="0"/>
    <n v="37.135693410000002"/>
    <x v="0"/>
    <x v="1"/>
    <x v="4799"/>
    <x v="1"/>
    <x v="0"/>
    <n v="0"/>
    <n v="0"/>
    <s v="Stores"/>
  </r>
  <r>
    <n v="4832"/>
    <s v="Stone"/>
    <s v="Tamika"/>
    <x v="4780"/>
    <x v="0"/>
    <x v="193"/>
    <x v="0"/>
    <x v="0"/>
    <x v="10"/>
    <x v="0"/>
    <x v="1"/>
    <n v="41.529867699999997"/>
    <x v="1"/>
    <x v="1"/>
    <x v="4800"/>
    <x v="1"/>
    <x v="1"/>
    <n v="80.071379390000004"/>
    <n v="3.3363074745833337"/>
    <s v="Stores"/>
  </r>
  <r>
    <n v="4833"/>
    <s v="Coleman"/>
    <s v="Anita"/>
    <x v="4781"/>
    <x v="0"/>
    <x v="3"/>
    <x v="45"/>
    <x v="19"/>
    <x v="3"/>
    <x v="0"/>
    <x v="1"/>
    <n v="40.10663796"/>
    <x v="1"/>
    <x v="1"/>
    <x v="4801"/>
    <x v="1"/>
    <x v="0"/>
    <n v="26.760039079999999"/>
    <n v="1.1150016283333333"/>
    <s v="Stores"/>
  </r>
  <r>
    <n v="4834"/>
    <s v="Benedict"/>
    <s v="Ida"/>
    <x v="4782"/>
    <x v="0"/>
    <x v="5"/>
    <x v="46"/>
    <x v="20"/>
    <x v="5"/>
    <x v="0"/>
    <x v="1"/>
    <n v="42.822606559999997"/>
    <x v="1"/>
    <x v="0"/>
    <x v="4802"/>
    <x v="0"/>
    <x v="2"/>
    <n v="44.102948099999999"/>
    <n v="1.8376228375000001"/>
    <s v="Stores"/>
  </r>
  <r>
    <n v="4835"/>
    <s v="Donohue"/>
    <s v="Dorothy"/>
    <x v="4783"/>
    <x v="0"/>
    <x v="5"/>
    <x v="16"/>
    <x v="15"/>
    <x v="5"/>
    <x v="0"/>
    <x v="1"/>
    <n v="45.457750330000003"/>
    <x v="1"/>
    <x v="1"/>
    <x v="4803"/>
    <x v="1"/>
    <x v="1"/>
    <n v="90.02859497"/>
    <n v="3.7511914570833329"/>
    <s v="Stores"/>
  </r>
  <r>
    <n v="4836"/>
    <s v="Bennett"/>
    <s v="William"/>
    <x v="4784"/>
    <x v="1"/>
    <x v="58"/>
    <x v="45"/>
    <x v="19"/>
    <x v="18"/>
    <x v="0"/>
    <x v="0"/>
    <n v="37.22854822"/>
    <x v="0"/>
    <x v="1"/>
    <x v="4804"/>
    <x v="1"/>
    <x v="2"/>
    <n v="43.561061449999997"/>
    <n v="1.8150442270833331"/>
    <s v="Stores"/>
  </r>
  <r>
    <n v="4837"/>
    <s v="Sutter"/>
    <s v="Robert"/>
    <x v="4785"/>
    <x v="1"/>
    <x v="223"/>
    <x v="45"/>
    <x v="19"/>
    <x v="13"/>
    <x v="0"/>
    <x v="0"/>
    <n v="37.807182740000002"/>
    <x v="0"/>
    <x v="1"/>
    <x v="4805"/>
    <x v="1"/>
    <x v="0"/>
    <n v="16.9018476"/>
    <n v="0.70424365"/>
    <s v="Stores"/>
  </r>
  <r>
    <n v="4838"/>
    <s v="Bain"/>
    <s v="Catherine"/>
    <x v="4786"/>
    <x v="0"/>
    <x v="14"/>
    <x v="0"/>
    <x v="0"/>
    <x v="11"/>
    <x v="0"/>
    <x v="0"/>
    <n v="39.204975070000003"/>
    <x v="0"/>
    <x v="1"/>
    <x v="4806"/>
    <x v="1"/>
    <x v="0"/>
    <n v="16.449164540000002"/>
    <n v="0.68538185583333344"/>
    <s v="Stores"/>
  </r>
  <r>
    <n v="4839"/>
    <s v="Thomas"/>
    <s v="Joe"/>
    <x v="4787"/>
    <x v="1"/>
    <x v="36"/>
    <x v="0"/>
    <x v="0"/>
    <x v="22"/>
    <x v="0"/>
    <x v="0"/>
    <n v="37.44449625"/>
    <x v="0"/>
    <x v="1"/>
    <x v="4807"/>
    <x v="1"/>
    <x v="0"/>
    <n v="30.778793929999999"/>
    <n v="1.2824497470833334"/>
    <s v="Stores"/>
  </r>
  <r>
    <n v="4840"/>
    <s v="Blanco"/>
    <s v="Rick"/>
    <x v="4788"/>
    <x v="1"/>
    <x v="27"/>
    <x v="0"/>
    <x v="0"/>
    <x v="19"/>
    <x v="0"/>
    <x v="0"/>
    <n v="35.062576380000003"/>
    <x v="0"/>
    <x v="1"/>
    <x v="4808"/>
    <x v="1"/>
    <x v="0"/>
    <n v="32.061822990000003"/>
    <n v="1.3359092912500001"/>
    <s v="Stores"/>
  </r>
  <r>
    <n v="4841"/>
    <s v="Noel"/>
    <s v="Kristen"/>
    <x v="4789"/>
    <x v="0"/>
    <x v="15"/>
    <x v="45"/>
    <x v="19"/>
    <x v="10"/>
    <x v="0"/>
    <x v="2"/>
    <n v="54.917269019999999"/>
    <x v="2"/>
    <x v="1"/>
    <x v="4809"/>
    <x v="1"/>
    <x v="4"/>
    <n v="131.0922937"/>
    <n v="5.4621789041666666"/>
    <s v="Stores"/>
  </r>
  <r>
    <n v="4842"/>
    <s v="France"/>
    <s v="Pearlene"/>
    <x v="4790"/>
    <x v="0"/>
    <x v="41"/>
    <x v="16"/>
    <x v="15"/>
    <x v="23"/>
    <x v="0"/>
    <x v="2"/>
    <n v="51.137700019999997"/>
    <x v="2"/>
    <x v="0"/>
    <x v="4810"/>
    <x v="0"/>
    <x v="4"/>
    <n v="140.22007160000001"/>
    <n v="5.8425029833333344"/>
    <s v="Stores"/>
  </r>
  <r>
    <n v="4843"/>
    <s v="Mackey"/>
    <s v="Eleanor"/>
    <x v="4791"/>
    <x v="0"/>
    <x v="11"/>
    <x v="0"/>
    <x v="0"/>
    <x v="1"/>
    <x v="0"/>
    <x v="0"/>
    <n v="39.886327940000001"/>
    <x v="0"/>
    <x v="1"/>
    <x v="4811"/>
    <x v="1"/>
    <x v="0"/>
    <n v="34.027509690000002"/>
    <n v="1.41781290375"/>
    <s v="Stores"/>
  </r>
  <r>
    <n v="4844"/>
    <s v="Wallace"/>
    <s v="Josephine"/>
    <x v="4792"/>
    <x v="0"/>
    <x v="23"/>
    <x v="45"/>
    <x v="19"/>
    <x v="17"/>
    <x v="0"/>
    <x v="4"/>
    <n v="20.993938790000001"/>
    <x v="4"/>
    <x v="1"/>
    <x v="4812"/>
    <x v="1"/>
    <x v="0"/>
    <n v="0"/>
    <n v="0"/>
    <s v="Stores"/>
  </r>
  <r>
    <n v="4845"/>
    <s v="Gross"/>
    <s v="Julie"/>
    <x v="4793"/>
    <x v="0"/>
    <x v="4"/>
    <x v="0"/>
    <x v="0"/>
    <x v="4"/>
    <x v="0"/>
    <x v="0"/>
    <n v="37.712034729999999"/>
    <x v="0"/>
    <x v="1"/>
    <x v="4813"/>
    <x v="1"/>
    <x v="0"/>
    <n v="37.406862830000001"/>
    <n v="1.5586192845833335"/>
    <s v="Stores"/>
  </r>
  <r>
    <n v="4846"/>
    <s v="Brown"/>
    <s v="John"/>
    <x v="2829"/>
    <x v="1"/>
    <x v="0"/>
    <x v="7"/>
    <x v="6"/>
    <x v="0"/>
    <x v="0"/>
    <x v="2"/>
    <n v="51.698939670000001"/>
    <x v="2"/>
    <x v="1"/>
    <x v="4814"/>
    <x v="1"/>
    <x v="2"/>
    <n v="63.846677030000002"/>
    <n v="2.6602782095833333"/>
    <s v="Stores"/>
  </r>
  <r>
    <n v="4847"/>
    <s v="Johnson"/>
    <s v="Herbert"/>
    <x v="4794"/>
    <x v="1"/>
    <x v="5"/>
    <x v="46"/>
    <x v="20"/>
    <x v="5"/>
    <x v="0"/>
    <x v="0"/>
    <n v="32.541053769999998"/>
    <x v="0"/>
    <x v="0"/>
    <x v="4815"/>
    <x v="0"/>
    <x v="0"/>
    <n v="0"/>
    <n v="0"/>
    <s v="Stores"/>
  </r>
  <r>
    <n v="4848"/>
    <s v="Mendoza"/>
    <s v="Claudia"/>
    <x v="4795"/>
    <x v="0"/>
    <x v="3"/>
    <x v="45"/>
    <x v="19"/>
    <x v="3"/>
    <x v="0"/>
    <x v="1"/>
    <n v="43.750796299999998"/>
    <x v="1"/>
    <x v="1"/>
    <x v="4816"/>
    <x v="1"/>
    <x v="1"/>
    <n v="111.6836583"/>
    <n v="4.6534857624999999"/>
    <s v="Stores"/>
  </r>
  <r>
    <n v="4849"/>
    <s v="Adams"/>
    <s v="David"/>
    <x v="4796"/>
    <x v="1"/>
    <x v="4"/>
    <x v="0"/>
    <x v="0"/>
    <x v="4"/>
    <x v="0"/>
    <x v="2"/>
    <n v="50.302792250000003"/>
    <x v="2"/>
    <x v="1"/>
    <x v="4817"/>
    <x v="1"/>
    <x v="1"/>
    <n v="111.5395044"/>
    <n v="4.6474793500000002"/>
    <s v="Stores"/>
  </r>
  <r>
    <n v="4850"/>
    <s v="Sanchez"/>
    <s v="Craig"/>
    <x v="4797"/>
    <x v="1"/>
    <x v="4"/>
    <x v="0"/>
    <x v="0"/>
    <x v="4"/>
    <x v="0"/>
    <x v="4"/>
    <n v="26.37879019"/>
    <x v="4"/>
    <x v="1"/>
    <x v="4818"/>
    <x v="1"/>
    <x v="0"/>
    <n v="0"/>
    <n v="0"/>
    <s v="Stores"/>
  </r>
  <r>
    <n v="4851"/>
    <s v="Stevens"/>
    <s v="Ann"/>
    <x v="4798"/>
    <x v="0"/>
    <x v="5"/>
    <x v="46"/>
    <x v="20"/>
    <x v="5"/>
    <x v="0"/>
    <x v="2"/>
    <n v="54.184091270000003"/>
    <x v="2"/>
    <x v="1"/>
    <x v="4819"/>
    <x v="1"/>
    <x v="4"/>
    <n v="128.77320409999999"/>
    <n v="5.3655501708333331"/>
    <s v="Stores"/>
  </r>
  <r>
    <n v="4852"/>
    <s v="Quinn"/>
    <s v="Yolanda"/>
    <x v="4799"/>
    <x v="0"/>
    <x v="5"/>
    <x v="46"/>
    <x v="20"/>
    <x v="5"/>
    <x v="0"/>
    <x v="1"/>
    <n v="43.14837069"/>
    <x v="1"/>
    <x v="1"/>
    <x v="4820"/>
    <x v="1"/>
    <x v="1"/>
    <n v="89.338726309999998"/>
    <n v="3.7224469295833331"/>
    <s v="Stores"/>
  </r>
  <r>
    <n v="4853"/>
    <s v="Pedro"/>
    <s v="Stephen"/>
    <x v="4800"/>
    <x v="1"/>
    <x v="22"/>
    <x v="0"/>
    <x v="0"/>
    <x v="16"/>
    <x v="0"/>
    <x v="2"/>
    <n v="53.560948439999997"/>
    <x v="2"/>
    <x v="0"/>
    <x v="4821"/>
    <x v="0"/>
    <x v="1"/>
    <n v="85.751415620000003"/>
    <n v="3.5729756508333339"/>
    <s v="Stores"/>
  </r>
  <r>
    <n v="4854"/>
    <s v="Garner"/>
    <s v="Daniel"/>
    <x v="4801"/>
    <x v="1"/>
    <x v="3"/>
    <x v="45"/>
    <x v="19"/>
    <x v="3"/>
    <x v="0"/>
    <x v="1"/>
    <n v="44.300739"/>
    <x v="1"/>
    <x v="1"/>
    <x v="4822"/>
    <x v="1"/>
    <x v="1"/>
    <n v="100.7827927"/>
    <n v="4.1992830291666667"/>
    <s v="Stores"/>
  </r>
  <r>
    <n v="4855"/>
    <s v="Tello"/>
    <s v="James"/>
    <x v="4802"/>
    <x v="1"/>
    <x v="5"/>
    <x v="46"/>
    <x v="20"/>
    <x v="5"/>
    <x v="0"/>
    <x v="1"/>
    <n v="42.447680820000002"/>
    <x v="1"/>
    <x v="1"/>
    <x v="4823"/>
    <x v="1"/>
    <x v="2"/>
    <n v="46.457754000000001"/>
    <n v="1.9357397500000002"/>
    <s v="Stores"/>
  </r>
  <r>
    <n v="4856"/>
    <s v="Adams"/>
    <s v="Thomas"/>
    <x v="4803"/>
    <x v="1"/>
    <x v="60"/>
    <x v="45"/>
    <x v="19"/>
    <x v="27"/>
    <x v="0"/>
    <x v="2"/>
    <n v="59.18848886"/>
    <x v="2"/>
    <x v="1"/>
    <x v="4824"/>
    <x v="1"/>
    <x v="1"/>
    <n v="118.18313329999999"/>
    <n v="4.9242972208333331"/>
    <s v="Stores"/>
  </r>
  <r>
    <n v="4857"/>
    <s v="Moran"/>
    <s v="Louis"/>
    <x v="4804"/>
    <x v="1"/>
    <x v="3"/>
    <x v="45"/>
    <x v="19"/>
    <x v="3"/>
    <x v="0"/>
    <x v="1"/>
    <n v="45.900003460000001"/>
    <x v="1"/>
    <x v="1"/>
    <x v="4825"/>
    <x v="1"/>
    <x v="2"/>
    <n v="70.040972659999994"/>
    <n v="2.9183738608333329"/>
    <s v="Stores"/>
  </r>
  <r>
    <n v="4858"/>
    <s v="Youngblood"/>
    <s v="Thomas"/>
    <x v="4805"/>
    <x v="1"/>
    <x v="63"/>
    <x v="45"/>
    <x v="19"/>
    <x v="29"/>
    <x v="0"/>
    <x v="4"/>
    <n v="29.790392359999998"/>
    <x v="4"/>
    <x v="0"/>
    <x v="4826"/>
    <x v="0"/>
    <x v="0"/>
    <n v="0"/>
    <n v="0"/>
    <s v="Stores"/>
  </r>
  <r>
    <n v="4859"/>
    <s v="Smith"/>
    <s v="Rosana"/>
    <x v="4806"/>
    <x v="0"/>
    <x v="5"/>
    <x v="46"/>
    <x v="20"/>
    <x v="5"/>
    <x v="0"/>
    <x v="1"/>
    <n v="42.524125980000001"/>
    <x v="1"/>
    <x v="1"/>
    <x v="4827"/>
    <x v="1"/>
    <x v="2"/>
    <n v="41.432039690000003"/>
    <n v="1.7263349870833335"/>
    <s v="Stores"/>
  </r>
  <r>
    <n v="4860"/>
    <s v="Morris"/>
    <s v="Michael"/>
    <x v="4807"/>
    <x v="1"/>
    <x v="5"/>
    <x v="46"/>
    <x v="20"/>
    <x v="5"/>
    <x v="0"/>
    <x v="5"/>
    <n v="60.01008478"/>
    <x v="5"/>
    <x v="1"/>
    <x v="4828"/>
    <x v="1"/>
    <x v="4"/>
    <n v="133.0117047"/>
    <n v="5.5421543624999998"/>
    <s v="Stores"/>
  </r>
  <r>
    <n v="4861"/>
    <s v="Quincy"/>
    <s v="Jason"/>
    <x v="4808"/>
    <x v="1"/>
    <x v="5"/>
    <x v="46"/>
    <x v="20"/>
    <x v="5"/>
    <x v="0"/>
    <x v="4"/>
    <n v="23.738460629999999"/>
    <x v="4"/>
    <x v="0"/>
    <x v="4829"/>
    <x v="0"/>
    <x v="0"/>
    <n v="0"/>
    <n v="0"/>
    <s v="Stores"/>
  </r>
  <r>
    <n v="4862"/>
    <s v="Bynum"/>
    <s v="Andrew"/>
    <x v="4809"/>
    <x v="1"/>
    <x v="127"/>
    <x v="45"/>
    <x v="19"/>
    <x v="13"/>
    <x v="0"/>
    <x v="0"/>
    <n v="38.90273225"/>
    <x v="0"/>
    <x v="1"/>
    <x v="4830"/>
    <x v="1"/>
    <x v="2"/>
    <n v="45.380188240000003"/>
    <n v="1.8908411766666668"/>
    <s v="Stores"/>
  </r>
  <r>
    <n v="4863"/>
    <s v="Owings"/>
    <s v="George"/>
    <x v="4810"/>
    <x v="1"/>
    <x v="5"/>
    <x v="16"/>
    <x v="15"/>
    <x v="5"/>
    <x v="0"/>
    <x v="4"/>
    <n v="23.782931059999999"/>
    <x v="4"/>
    <x v="0"/>
    <x v="4831"/>
    <x v="0"/>
    <x v="0"/>
    <n v="0"/>
    <n v="0"/>
    <s v="Stores"/>
  </r>
  <r>
    <n v="4864"/>
    <s v="Sullivan"/>
    <s v="Rosa"/>
    <x v="4811"/>
    <x v="0"/>
    <x v="97"/>
    <x v="0"/>
    <x v="0"/>
    <x v="19"/>
    <x v="0"/>
    <x v="1"/>
    <n v="41.069406190000002"/>
    <x v="1"/>
    <x v="0"/>
    <x v="4832"/>
    <x v="0"/>
    <x v="2"/>
    <n v="57.13807242"/>
    <n v="2.3807530175"/>
    <s v="Stores"/>
  </r>
  <r>
    <n v="4865"/>
    <s v="Blair"/>
    <s v="Mary"/>
    <x v="4812"/>
    <x v="0"/>
    <x v="176"/>
    <x v="45"/>
    <x v="19"/>
    <x v="18"/>
    <x v="0"/>
    <x v="1"/>
    <n v="46.710175169999999"/>
    <x v="1"/>
    <x v="1"/>
    <x v="4833"/>
    <x v="1"/>
    <x v="1"/>
    <n v="107.4344778"/>
    <n v="4.4764365749999993"/>
    <s v="Stores"/>
  </r>
  <r>
    <n v="4866"/>
    <s v="Secor"/>
    <s v="Delmer"/>
    <x v="4813"/>
    <x v="1"/>
    <x v="69"/>
    <x v="0"/>
    <x v="0"/>
    <x v="29"/>
    <x v="0"/>
    <x v="0"/>
    <n v="39.702300870000002"/>
    <x v="0"/>
    <x v="1"/>
    <x v="4834"/>
    <x v="1"/>
    <x v="1"/>
    <n v="84.776492140000002"/>
    <n v="3.5323538391666665"/>
    <s v="Stores"/>
  </r>
  <r>
    <n v="4867"/>
    <s v="Prescott"/>
    <s v="Lois"/>
    <x v="4814"/>
    <x v="0"/>
    <x v="2"/>
    <x v="45"/>
    <x v="19"/>
    <x v="2"/>
    <x v="0"/>
    <x v="1"/>
    <n v="49.323267379999997"/>
    <x v="1"/>
    <x v="1"/>
    <x v="4835"/>
    <x v="1"/>
    <x v="4"/>
    <n v="128.6394402"/>
    <n v="5.3599766750000004"/>
    <s v="Stores"/>
  </r>
  <r>
    <n v="4868"/>
    <s v="Saunders"/>
    <s v="Kimberly"/>
    <x v="4815"/>
    <x v="0"/>
    <x v="222"/>
    <x v="0"/>
    <x v="0"/>
    <x v="11"/>
    <x v="0"/>
    <x v="1"/>
    <n v="49.842463899999998"/>
    <x v="1"/>
    <x v="1"/>
    <x v="4836"/>
    <x v="1"/>
    <x v="1"/>
    <n v="114.6680879"/>
    <n v="4.7778369958333338"/>
    <s v="Stores"/>
  </r>
  <r>
    <n v="4869"/>
    <s v="Laberge"/>
    <s v="Sandra"/>
    <x v="4816"/>
    <x v="0"/>
    <x v="175"/>
    <x v="0"/>
    <x v="0"/>
    <x v="10"/>
    <x v="0"/>
    <x v="0"/>
    <n v="39.649226939999998"/>
    <x v="0"/>
    <x v="1"/>
    <x v="4837"/>
    <x v="1"/>
    <x v="2"/>
    <n v="61.40814984"/>
    <n v="2.5586729099999999"/>
    <s v="Stores"/>
  </r>
  <r>
    <n v="4870"/>
    <s v="Ford"/>
    <s v="Susan"/>
    <x v="4817"/>
    <x v="0"/>
    <x v="5"/>
    <x v="46"/>
    <x v="20"/>
    <x v="5"/>
    <x v="0"/>
    <x v="5"/>
    <n v="62.363424219999999"/>
    <x v="5"/>
    <x v="1"/>
    <x v="4838"/>
    <x v="1"/>
    <x v="5"/>
    <n v="206.06615669999999"/>
    <n v="8.5860898624999997"/>
    <s v="Stores"/>
  </r>
  <r>
    <n v="4871"/>
    <s v="Garcia"/>
    <s v="Doris"/>
    <x v="4818"/>
    <x v="0"/>
    <x v="214"/>
    <x v="7"/>
    <x v="6"/>
    <x v="3"/>
    <x v="0"/>
    <x v="0"/>
    <n v="35.137318499999999"/>
    <x v="0"/>
    <x v="1"/>
    <x v="4839"/>
    <x v="1"/>
    <x v="2"/>
    <n v="65.811804269999996"/>
    <n v="2.7421585112499995"/>
    <s v="Stores"/>
  </r>
  <r>
    <n v="4872"/>
    <s v="Turpin"/>
    <s v="Juan"/>
    <x v="4819"/>
    <x v="1"/>
    <x v="5"/>
    <x v="46"/>
    <x v="20"/>
    <x v="5"/>
    <x v="0"/>
    <x v="2"/>
    <n v="52.033552110000002"/>
    <x v="2"/>
    <x v="1"/>
    <x v="4840"/>
    <x v="1"/>
    <x v="4"/>
    <n v="151.29238480000001"/>
    <n v="6.3038493666666664"/>
    <s v="Stores"/>
  </r>
  <r>
    <n v="4873"/>
    <s v="Jones"/>
    <s v="Patricia"/>
    <x v="4820"/>
    <x v="0"/>
    <x v="5"/>
    <x v="46"/>
    <x v="20"/>
    <x v="5"/>
    <x v="0"/>
    <x v="1"/>
    <n v="47.887961310000001"/>
    <x v="1"/>
    <x v="1"/>
    <x v="4841"/>
    <x v="1"/>
    <x v="1"/>
    <n v="96.708041769999994"/>
    <n v="4.0295017404166664"/>
    <s v="Stores"/>
  </r>
  <r>
    <n v="4874"/>
    <s v="Houghton"/>
    <s v="Penny"/>
    <x v="4821"/>
    <x v="0"/>
    <x v="242"/>
    <x v="0"/>
    <x v="0"/>
    <x v="10"/>
    <x v="0"/>
    <x v="2"/>
    <n v="53.444859180000002"/>
    <x v="2"/>
    <x v="1"/>
    <x v="4842"/>
    <x v="1"/>
    <x v="4"/>
    <n v="151.02288569999999"/>
    <n v="6.2926202374999987"/>
    <s v="Stores"/>
  </r>
  <r>
    <n v="4875"/>
    <s v="Tinney"/>
    <s v="Betty"/>
    <x v="4822"/>
    <x v="0"/>
    <x v="175"/>
    <x v="0"/>
    <x v="0"/>
    <x v="10"/>
    <x v="0"/>
    <x v="2"/>
    <n v="56.762106860000003"/>
    <x v="2"/>
    <x v="1"/>
    <x v="4843"/>
    <x v="1"/>
    <x v="1"/>
    <n v="108.6300004"/>
    <n v="4.5262500166666673"/>
    <s v="Stores"/>
  </r>
  <r>
    <n v="4876"/>
    <s v="Carter"/>
    <s v="Glenn"/>
    <x v="4823"/>
    <x v="1"/>
    <x v="5"/>
    <x v="46"/>
    <x v="20"/>
    <x v="5"/>
    <x v="0"/>
    <x v="5"/>
    <n v="62.301318299999998"/>
    <x v="5"/>
    <x v="1"/>
    <x v="4844"/>
    <x v="1"/>
    <x v="1"/>
    <n v="110.0110408"/>
    <n v="4.5837933666666668"/>
    <s v="Stores"/>
  </r>
  <r>
    <n v="4877"/>
    <s v="Woodward"/>
    <s v="Jennifer"/>
    <x v="4824"/>
    <x v="0"/>
    <x v="29"/>
    <x v="45"/>
    <x v="19"/>
    <x v="3"/>
    <x v="0"/>
    <x v="1"/>
    <n v="40.671481559999997"/>
    <x v="1"/>
    <x v="1"/>
    <x v="4845"/>
    <x v="1"/>
    <x v="1"/>
    <n v="101.89285839999999"/>
    <n v="4.2455357666666664"/>
    <s v="Stores"/>
  </r>
  <r>
    <n v="4878"/>
    <s v="Thomas"/>
    <s v="John"/>
    <x v="1754"/>
    <x v="1"/>
    <x v="205"/>
    <x v="0"/>
    <x v="0"/>
    <x v="1"/>
    <x v="0"/>
    <x v="1"/>
    <n v="43.062906939999998"/>
    <x v="1"/>
    <x v="1"/>
    <x v="4846"/>
    <x v="1"/>
    <x v="1"/>
    <n v="106.4198394"/>
    <n v="4.434159975"/>
    <s v="Stores"/>
  </r>
  <r>
    <n v="4879"/>
    <s v="Melton"/>
    <s v="Robert"/>
    <x v="4825"/>
    <x v="1"/>
    <x v="0"/>
    <x v="7"/>
    <x v="6"/>
    <x v="0"/>
    <x v="0"/>
    <x v="0"/>
    <n v="32.310484500000001"/>
    <x v="0"/>
    <x v="1"/>
    <x v="4847"/>
    <x v="1"/>
    <x v="2"/>
    <n v="42.096394220000001"/>
    <n v="1.7540164258333335"/>
    <s v="Stores"/>
  </r>
  <r>
    <n v="4880"/>
    <s v="Beaman"/>
    <s v="Gerald"/>
    <x v="4826"/>
    <x v="1"/>
    <x v="55"/>
    <x v="0"/>
    <x v="0"/>
    <x v="20"/>
    <x v="0"/>
    <x v="0"/>
    <n v="30.682244109999999"/>
    <x v="0"/>
    <x v="0"/>
    <x v="4848"/>
    <x v="0"/>
    <x v="0"/>
    <n v="9.3888130539999999"/>
    <n v="0.39120054391666664"/>
    <s v="Stores"/>
  </r>
  <r>
    <n v="4881"/>
    <s v="Peterson"/>
    <s v="Shelby"/>
    <x v="4827"/>
    <x v="1"/>
    <x v="112"/>
    <x v="45"/>
    <x v="19"/>
    <x v="11"/>
    <x v="0"/>
    <x v="0"/>
    <n v="30.53219112"/>
    <x v="0"/>
    <x v="1"/>
    <x v="4849"/>
    <x v="1"/>
    <x v="0"/>
    <n v="0"/>
    <n v="0"/>
    <s v="Stores"/>
  </r>
  <r>
    <n v="4882"/>
    <s v="Coon"/>
    <s v="Jose"/>
    <x v="4828"/>
    <x v="1"/>
    <x v="0"/>
    <x v="7"/>
    <x v="6"/>
    <x v="0"/>
    <x v="0"/>
    <x v="1"/>
    <n v="44.737455509999997"/>
    <x v="1"/>
    <x v="1"/>
    <x v="4850"/>
    <x v="1"/>
    <x v="1"/>
    <n v="91.220651630000006"/>
    <n v="3.8008604845833336"/>
    <s v="Stores"/>
  </r>
  <r>
    <n v="4883"/>
    <s v="Eastwood"/>
    <s v="Ruth"/>
    <x v="4829"/>
    <x v="0"/>
    <x v="76"/>
    <x v="0"/>
    <x v="0"/>
    <x v="1"/>
    <x v="0"/>
    <x v="5"/>
    <n v="62.072181649999997"/>
    <x v="5"/>
    <x v="0"/>
    <x v="4851"/>
    <x v="0"/>
    <x v="5"/>
    <n v="201.08871930000001"/>
    <n v="8.3786966375000009"/>
    <s v="Stores"/>
  </r>
  <r>
    <n v="4884"/>
    <s v="Decoteau"/>
    <s v="Margaret"/>
    <x v="4830"/>
    <x v="0"/>
    <x v="125"/>
    <x v="0"/>
    <x v="0"/>
    <x v="1"/>
    <x v="0"/>
    <x v="1"/>
    <n v="46.979536950000004"/>
    <x v="1"/>
    <x v="0"/>
    <x v="4852"/>
    <x v="0"/>
    <x v="1"/>
    <n v="97.763254410000002"/>
    <n v="4.0734689337500001"/>
    <s v="Stores"/>
  </r>
  <r>
    <n v="4885"/>
    <s v="Frazier"/>
    <s v="Timothy"/>
    <x v="4831"/>
    <x v="1"/>
    <x v="5"/>
    <x v="16"/>
    <x v="15"/>
    <x v="5"/>
    <x v="0"/>
    <x v="1"/>
    <n v="46.203094219999997"/>
    <x v="1"/>
    <x v="1"/>
    <x v="4853"/>
    <x v="1"/>
    <x v="2"/>
    <n v="77.414878959999996"/>
    <n v="3.2256199566666663"/>
    <s v="Stores"/>
  </r>
  <r>
    <n v="4886"/>
    <s v="Cutrer"/>
    <s v="David"/>
    <x v="4832"/>
    <x v="1"/>
    <x v="5"/>
    <x v="16"/>
    <x v="15"/>
    <x v="5"/>
    <x v="0"/>
    <x v="1"/>
    <n v="41.706101689999997"/>
    <x v="1"/>
    <x v="1"/>
    <x v="4854"/>
    <x v="5"/>
    <x v="2"/>
    <n v="40.727120540000001"/>
    <n v="1.6969633558333332"/>
    <s v="Stores"/>
  </r>
  <r>
    <n v="4887"/>
    <s v="Gallo"/>
    <s v="Teresa"/>
    <x v="4833"/>
    <x v="0"/>
    <x v="30"/>
    <x v="0"/>
    <x v="0"/>
    <x v="20"/>
    <x v="0"/>
    <x v="1"/>
    <n v="43.292685509999998"/>
    <x v="1"/>
    <x v="1"/>
    <x v="4855"/>
    <x v="1"/>
    <x v="0"/>
    <n v="39.002810259999997"/>
    <n v="1.6251170941666664"/>
    <s v="Stores"/>
  </r>
  <r>
    <n v="4888"/>
    <s v="Dabrowski"/>
    <s v="Jamaal"/>
    <x v="4834"/>
    <x v="1"/>
    <x v="5"/>
    <x v="46"/>
    <x v="20"/>
    <x v="5"/>
    <x v="0"/>
    <x v="1"/>
    <n v="45.317646310000001"/>
    <x v="1"/>
    <x v="1"/>
    <x v="4856"/>
    <x v="1"/>
    <x v="0"/>
    <n v="34.021499849999998"/>
    <n v="1.4175624937499998"/>
    <s v="Stores"/>
  </r>
  <r>
    <n v="4889"/>
    <s v="Mauriello"/>
    <s v="Audrey"/>
    <x v="4835"/>
    <x v="0"/>
    <x v="5"/>
    <x v="16"/>
    <x v="15"/>
    <x v="5"/>
    <x v="0"/>
    <x v="0"/>
    <n v="35.63259721"/>
    <x v="0"/>
    <x v="1"/>
    <x v="4857"/>
    <x v="1"/>
    <x v="0"/>
    <n v="24.523320779999999"/>
    <n v="1.0218050324999999"/>
    <s v="Stores"/>
  </r>
  <r>
    <n v="4890"/>
    <s v="Schlosser"/>
    <s v="Dorothy"/>
    <x v="4836"/>
    <x v="0"/>
    <x v="146"/>
    <x v="7"/>
    <x v="6"/>
    <x v="3"/>
    <x v="0"/>
    <x v="4"/>
    <n v="24.578646890000002"/>
    <x v="4"/>
    <x v="1"/>
    <x v="4858"/>
    <x v="1"/>
    <x v="0"/>
    <n v="0"/>
    <n v="0"/>
    <s v="Stores"/>
  </r>
  <r>
    <n v="4891"/>
    <s v="Slone"/>
    <s v="Harry"/>
    <x v="4837"/>
    <x v="1"/>
    <x v="22"/>
    <x v="0"/>
    <x v="0"/>
    <x v="16"/>
    <x v="0"/>
    <x v="0"/>
    <n v="39.4807287"/>
    <x v="0"/>
    <x v="1"/>
    <x v="4859"/>
    <x v="1"/>
    <x v="2"/>
    <n v="55.375756619999997"/>
    <n v="2.3073231924999997"/>
    <s v="Stores"/>
  </r>
  <r>
    <n v="4892"/>
    <s v="Apodaca"/>
    <s v="Lisa"/>
    <x v="4838"/>
    <x v="0"/>
    <x v="4"/>
    <x v="0"/>
    <x v="0"/>
    <x v="4"/>
    <x v="0"/>
    <x v="4"/>
    <n v="29.747177400000002"/>
    <x v="4"/>
    <x v="0"/>
    <x v="4860"/>
    <x v="0"/>
    <x v="0"/>
    <n v="0"/>
    <n v="0"/>
    <s v="Stores"/>
  </r>
  <r>
    <n v="4893"/>
    <s v="Barnes"/>
    <s v="Courtney"/>
    <x v="4839"/>
    <x v="0"/>
    <x v="181"/>
    <x v="16"/>
    <x v="15"/>
    <x v="23"/>
    <x v="0"/>
    <x v="2"/>
    <n v="57.486711700000001"/>
    <x v="2"/>
    <x v="1"/>
    <x v="4861"/>
    <x v="1"/>
    <x v="3"/>
    <n v="175.72473980000001"/>
    <n v="7.3218641583333337"/>
    <s v="Stores"/>
  </r>
  <r>
    <n v="4894"/>
    <s v="Phillips"/>
    <s v="Shane"/>
    <x v="4840"/>
    <x v="1"/>
    <x v="4"/>
    <x v="45"/>
    <x v="19"/>
    <x v="4"/>
    <x v="0"/>
    <x v="0"/>
    <n v="33.259971559999997"/>
    <x v="0"/>
    <x v="1"/>
    <x v="4862"/>
    <x v="1"/>
    <x v="0"/>
    <n v="23.5131978"/>
    <n v="0.97971657499999998"/>
    <s v="Stores"/>
  </r>
  <r>
    <n v="4895"/>
    <s v="Rainey"/>
    <s v="Ora"/>
    <x v="4841"/>
    <x v="0"/>
    <x v="17"/>
    <x v="45"/>
    <x v="19"/>
    <x v="13"/>
    <x v="0"/>
    <x v="0"/>
    <n v="38.656372230000002"/>
    <x v="0"/>
    <x v="1"/>
    <x v="4863"/>
    <x v="1"/>
    <x v="0"/>
    <n v="0"/>
    <n v="0"/>
    <s v="Stores"/>
  </r>
  <r>
    <n v="4896"/>
    <s v="Delossantos"/>
    <s v="Maria"/>
    <x v="4842"/>
    <x v="0"/>
    <x v="5"/>
    <x v="16"/>
    <x v="15"/>
    <x v="5"/>
    <x v="0"/>
    <x v="4"/>
    <n v="28.360146579999999"/>
    <x v="4"/>
    <x v="0"/>
    <x v="4864"/>
    <x v="0"/>
    <x v="0"/>
    <n v="0"/>
    <n v="0"/>
    <s v="Stores"/>
  </r>
  <r>
    <n v="4897"/>
    <s v="Hubbell"/>
    <s v="Sandra"/>
    <x v="4843"/>
    <x v="0"/>
    <x v="218"/>
    <x v="0"/>
    <x v="0"/>
    <x v="19"/>
    <x v="0"/>
    <x v="1"/>
    <n v="42.955334530000002"/>
    <x v="1"/>
    <x v="1"/>
    <x v="4865"/>
    <x v="1"/>
    <x v="1"/>
    <n v="112.839551"/>
    <n v="4.701647958333333"/>
    <s v="Stores"/>
  </r>
  <r>
    <n v="4898"/>
    <s v="Lavender"/>
    <s v="Donald"/>
    <x v="4844"/>
    <x v="1"/>
    <x v="15"/>
    <x v="0"/>
    <x v="0"/>
    <x v="10"/>
    <x v="0"/>
    <x v="1"/>
    <n v="44.870673529999998"/>
    <x v="1"/>
    <x v="1"/>
    <x v="4866"/>
    <x v="1"/>
    <x v="1"/>
    <n v="84.37458221"/>
    <n v="3.5156075920833332"/>
    <s v="Stores"/>
  </r>
  <r>
    <n v="4899"/>
    <s v="Holloway"/>
    <s v="Craig"/>
    <x v="4845"/>
    <x v="1"/>
    <x v="154"/>
    <x v="45"/>
    <x v="19"/>
    <x v="20"/>
    <x v="0"/>
    <x v="0"/>
    <n v="32.947748359999999"/>
    <x v="0"/>
    <x v="1"/>
    <x v="4867"/>
    <x v="1"/>
    <x v="0"/>
    <n v="8.7812476959999994"/>
    <n v="0.36588532066666662"/>
    <s v="Stores"/>
  </r>
  <r>
    <n v="4900"/>
    <s v="Davis"/>
    <s v="Irene"/>
    <x v="4846"/>
    <x v="0"/>
    <x v="4"/>
    <x v="0"/>
    <x v="0"/>
    <x v="4"/>
    <x v="0"/>
    <x v="3"/>
    <n v="19.02345575"/>
    <x v="3"/>
    <x v="1"/>
    <x v="4868"/>
    <x v="1"/>
    <x v="0"/>
    <n v="0"/>
    <n v="0"/>
    <s v="Stores"/>
  </r>
  <r>
    <n v="4901"/>
    <s v="Rowe"/>
    <s v="Edgar"/>
    <x v="4847"/>
    <x v="1"/>
    <x v="5"/>
    <x v="16"/>
    <x v="15"/>
    <x v="5"/>
    <x v="0"/>
    <x v="1"/>
    <n v="46.001875660000003"/>
    <x v="1"/>
    <x v="0"/>
    <x v="4869"/>
    <x v="0"/>
    <x v="2"/>
    <n v="65.967102780000005"/>
    <n v="2.7486292825"/>
    <s v="Stores"/>
  </r>
  <r>
    <n v="4902"/>
    <s v="Thomas"/>
    <s v="Kelly"/>
    <x v="4848"/>
    <x v="0"/>
    <x v="5"/>
    <x v="16"/>
    <x v="15"/>
    <x v="5"/>
    <x v="0"/>
    <x v="1"/>
    <n v="44.775678489999997"/>
    <x v="1"/>
    <x v="1"/>
    <x v="4870"/>
    <x v="1"/>
    <x v="0"/>
    <n v="36.979148770000002"/>
    <n v="1.540797865416667"/>
    <s v="Stores"/>
  </r>
  <r>
    <n v="4903"/>
    <s v="Martin"/>
    <s v="Angela"/>
    <x v="3904"/>
    <x v="0"/>
    <x v="5"/>
    <x v="16"/>
    <x v="15"/>
    <x v="5"/>
    <x v="0"/>
    <x v="0"/>
    <n v="36.613093190000001"/>
    <x v="0"/>
    <x v="1"/>
    <x v="4871"/>
    <x v="1"/>
    <x v="0"/>
    <n v="37.646772429999999"/>
    <n v="1.5686155179166665"/>
    <s v="Stores"/>
  </r>
  <r>
    <n v="4904"/>
    <s v="Vega"/>
    <s v="Kevin"/>
    <x v="4849"/>
    <x v="1"/>
    <x v="23"/>
    <x v="45"/>
    <x v="19"/>
    <x v="17"/>
    <x v="0"/>
    <x v="1"/>
    <n v="40.960210150000002"/>
    <x v="1"/>
    <x v="1"/>
    <x v="4872"/>
    <x v="1"/>
    <x v="0"/>
    <n v="33.537659259999998"/>
    <n v="1.3974024691666664"/>
    <s v="Stores"/>
  </r>
  <r>
    <n v="4905"/>
    <s v="Martinez"/>
    <s v="Betty"/>
    <x v="4850"/>
    <x v="0"/>
    <x v="0"/>
    <x v="45"/>
    <x v="19"/>
    <x v="0"/>
    <x v="0"/>
    <x v="3"/>
    <n v="18.304216799999999"/>
    <x v="3"/>
    <x v="1"/>
    <x v="4873"/>
    <x v="1"/>
    <x v="0"/>
    <n v="0"/>
    <n v="0"/>
    <s v="Stores"/>
  </r>
  <r>
    <n v="4906"/>
    <s v="Hargrove"/>
    <s v="Evangeline"/>
    <x v="4851"/>
    <x v="0"/>
    <x v="4"/>
    <x v="0"/>
    <x v="0"/>
    <x v="4"/>
    <x v="0"/>
    <x v="4"/>
    <n v="28.183835850000001"/>
    <x v="4"/>
    <x v="1"/>
    <x v="4874"/>
    <x v="1"/>
    <x v="2"/>
    <n v="57.426360369999998"/>
    <n v="2.3927650154166664"/>
    <s v="Stores"/>
  </r>
  <r>
    <n v="4907"/>
    <s v="Wright"/>
    <s v="Robert"/>
    <x v="4852"/>
    <x v="1"/>
    <x v="13"/>
    <x v="0"/>
    <x v="0"/>
    <x v="10"/>
    <x v="0"/>
    <x v="1"/>
    <n v="45.272733199999998"/>
    <x v="1"/>
    <x v="1"/>
    <x v="4875"/>
    <x v="5"/>
    <x v="2"/>
    <n v="76.503726319999998"/>
    <n v="3.1876552633333333"/>
    <s v="Stores"/>
  </r>
  <r>
    <n v="4908"/>
    <s v="Cordes"/>
    <s v="Sterling"/>
    <x v="4853"/>
    <x v="1"/>
    <x v="4"/>
    <x v="45"/>
    <x v="19"/>
    <x v="4"/>
    <x v="0"/>
    <x v="0"/>
    <n v="37.599267169999997"/>
    <x v="0"/>
    <x v="0"/>
    <x v="4876"/>
    <x v="0"/>
    <x v="2"/>
    <n v="57.948622950000001"/>
    <n v="2.4145259562499999"/>
    <s v="Stores"/>
  </r>
  <r>
    <n v="4909"/>
    <s v="Gibbs"/>
    <s v="Matthew"/>
    <x v="4854"/>
    <x v="1"/>
    <x v="3"/>
    <x v="16"/>
    <x v="15"/>
    <x v="3"/>
    <x v="0"/>
    <x v="0"/>
    <n v="38.244565250000001"/>
    <x v="0"/>
    <x v="1"/>
    <x v="4877"/>
    <x v="1"/>
    <x v="0"/>
    <n v="0.133098946"/>
    <n v="5.5457894166666662E-3"/>
    <s v="Stores"/>
  </r>
  <r>
    <n v="4910"/>
    <s v="Jones"/>
    <s v="Robert"/>
    <x v="4855"/>
    <x v="1"/>
    <x v="101"/>
    <x v="0"/>
    <x v="0"/>
    <x v="19"/>
    <x v="0"/>
    <x v="1"/>
    <n v="47.752361260000001"/>
    <x v="1"/>
    <x v="1"/>
    <x v="4878"/>
    <x v="1"/>
    <x v="2"/>
    <n v="60.812718539999999"/>
    <n v="2.5338632724999997"/>
    <s v="Stores"/>
  </r>
  <r>
    <n v="4911"/>
    <s v="Alexander"/>
    <s v="Freddie"/>
    <x v="4856"/>
    <x v="1"/>
    <x v="4"/>
    <x v="45"/>
    <x v="19"/>
    <x v="4"/>
    <x v="0"/>
    <x v="1"/>
    <n v="42.20325751"/>
    <x v="1"/>
    <x v="1"/>
    <x v="4879"/>
    <x v="1"/>
    <x v="0"/>
    <n v="0"/>
    <n v="0"/>
    <s v="Stores"/>
  </r>
  <r>
    <n v="4912"/>
    <s v="Blumenthal"/>
    <s v="Charles"/>
    <x v="4857"/>
    <x v="1"/>
    <x v="7"/>
    <x v="0"/>
    <x v="0"/>
    <x v="7"/>
    <x v="0"/>
    <x v="2"/>
    <n v="50.84096478"/>
    <x v="2"/>
    <x v="0"/>
    <x v="4880"/>
    <x v="0"/>
    <x v="1"/>
    <n v="84.11629121"/>
    <n v="3.5048454670833338"/>
    <s v="Stores"/>
  </r>
  <r>
    <n v="4913"/>
    <s v="Durham"/>
    <s v="Charlotte"/>
    <x v="4858"/>
    <x v="0"/>
    <x v="5"/>
    <x v="16"/>
    <x v="15"/>
    <x v="5"/>
    <x v="0"/>
    <x v="0"/>
    <n v="34.158271470000003"/>
    <x v="0"/>
    <x v="1"/>
    <x v="4881"/>
    <x v="1"/>
    <x v="0"/>
    <n v="0"/>
    <n v="0"/>
    <s v="Stores"/>
  </r>
  <r>
    <n v="4914"/>
    <s v="Hanson"/>
    <s v="Tricia"/>
    <x v="4859"/>
    <x v="0"/>
    <x v="5"/>
    <x v="46"/>
    <x v="20"/>
    <x v="5"/>
    <x v="0"/>
    <x v="1"/>
    <n v="42.567742920000001"/>
    <x v="1"/>
    <x v="0"/>
    <x v="4882"/>
    <x v="0"/>
    <x v="1"/>
    <n v="110.31799959999999"/>
    <n v="4.5965833166666661"/>
    <s v="Stores"/>
  </r>
  <r>
    <n v="4915"/>
    <s v="Williams"/>
    <s v="Darlene"/>
    <x v="4860"/>
    <x v="0"/>
    <x v="8"/>
    <x v="45"/>
    <x v="19"/>
    <x v="8"/>
    <x v="0"/>
    <x v="1"/>
    <n v="46.15399085"/>
    <x v="1"/>
    <x v="1"/>
    <x v="4883"/>
    <x v="1"/>
    <x v="4"/>
    <n v="128.8976749"/>
    <n v="5.3707364541666669"/>
    <s v="Stores"/>
  </r>
  <r>
    <n v="4916"/>
    <s v="Hendrix"/>
    <s v="Dana"/>
    <x v="4861"/>
    <x v="1"/>
    <x v="23"/>
    <x v="45"/>
    <x v="19"/>
    <x v="17"/>
    <x v="0"/>
    <x v="0"/>
    <n v="38.005147579999999"/>
    <x v="0"/>
    <x v="1"/>
    <x v="4884"/>
    <x v="1"/>
    <x v="0"/>
    <n v="0"/>
    <n v="0"/>
    <s v="Stores"/>
  </r>
  <r>
    <n v="4917"/>
    <s v="Kramer"/>
    <s v="Wilbur"/>
    <x v="4862"/>
    <x v="1"/>
    <x v="8"/>
    <x v="0"/>
    <x v="0"/>
    <x v="8"/>
    <x v="0"/>
    <x v="1"/>
    <n v="43.32983299"/>
    <x v="1"/>
    <x v="1"/>
    <x v="4885"/>
    <x v="1"/>
    <x v="2"/>
    <n v="42.833463590000001"/>
    <n v="1.7847276495833335"/>
    <s v="Stores"/>
  </r>
  <r>
    <n v="4918"/>
    <s v="Hauser"/>
    <s v="Daniel"/>
    <x v="4863"/>
    <x v="1"/>
    <x v="3"/>
    <x v="45"/>
    <x v="19"/>
    <x v="3"/>
    <x v="0"/>
    <x v="0"/>
    <n v="37.105293539999998"/>
    <x v="0"/>
    <x v="1"/>
    <x v="4886"/>
    <x v="1"/>
    <x v="0"/>
    <n v="15.57661317"/>
    <n v="0.64902554875000007"/>
    <s v="Stores"/>
  </r>
  <r>
    <n v="4919"/>
    <s v="Graham"/>
    <s v="Jeff"/>
    <x v="4864"/>
    <x v="1"/>
    <x v="30"/>
    <x v="0"/>
    <x v="0"/>
    <x v="20"/>
    <x v="0"/>
    <x v="2"/>
    <n v="50.095919189999996"/>
    <x v="2"/>
    <x v="1"/>
    <x v="4887"/>
    <x v="1"/>
    <x v="2"/>
    <n v="67.210448020000001"/>
    <n v="2.8004353341666666"/>
    <s v="Stores"/>
  </r>
  <r>
    <n v="4920"/>
    <s v="Deaton"/>
    <s v="Donald"/>
    <x v="4865"/>
    <x v="1"/>
    <x v="125"/>
    <x v="45"/>
    <x v="19"/>
    <x v="1"/>
    <x v="0"/>
    <x v="0"/>
    <n v="38.102637119999997"/>
    <x v="0"/>
    <x v="1"/>
    <x v="4888"/>
    <x v="1"/>
    <x v="0"/>
    <n v="0"/>
    <n v="0"/>
    <s v="Stores"/>
  </r>
  <r>
    <n v="4921"/>
    <s v="Greene"/>
    <s v="Judy"/>
    <x v="4866"/>
    <x v="0"/>
    <x v="5"/>
    <x v="16"/>
    <x v="15"/>
    <x v="5"/>
    <x v="0"/>
    <x v="1"/>
    <n v="43.842084300000003"/>
    <x v="1"/>
    <x v="1"/>
    <x v="4889"/>
    <x v="1"/>
    <x v="2"/>
    <n v="79.410411240000002"/>
    <n v="3.3087671350000001"/>
    <s v="Stores"/>
  </r>
  <r>
    <n v="4922"/>
    <s v="Fernandez"/>
    <s v="Gary"/>
    <x v="4867"/>
    <x v="1"/>
    <x v="30"/>
    <x v="0"/>
    <x v="0"/>
    <x v="20"/>
    <x v="0"/>
    <x v="2"/>
    <n v="53.633803710000002"/>
    <x v="2"/>
    <x v="1"/>
    <x v="4890"/>
    <x v="1"/>
    <x v="1"/>
    <n v="98.265226580000004"/>
    <n v="4.0943844408333332"/>
    <s v="Stores"/>
  </r>
  <r>
    <n v="4923"/>
    <s v="Austin"/>
    <s v="Althea"/>
    <x v="4868"/>
    <x v="0"/>
    <x v="46"/>
    <x v="13"/>
    <x v="12"/>
    <x v="18"/>
    <x v="0"/>
    <x v="1"/>
    <n v="44.960797049999996"/>
    <x v="1"/>
    <x v="1"/>
    <x v="4891"/>
    <x v="1"/>
    <x v="2"/>
    <n v="75.570429090000005"/>
    <n v="3.1487678787500002"/>
    <s v="Stores"/>
  </r>
  <r>
    <n v="4924"/>
    <s v="Davis"/>
    <s v="John"/>
    <x v="1717"/>
    <x v="1"/>
    <x v="69"/>
    <x v="45"/>
    <x v="19"/>
    <x v="29"/>
    <x v="0"/>
    <x v="4"/>
    <n v="29.58608912"/>
    <x v="4"/>
    <x v="1"/>
    <x v="4892"/>
    <x v="1"/>
    <x v="0"/>
    <n v="4.2178280040000002"/>
    <n v="0.1757428335"/>
    <s v="Stores"/>
  </r>
  <r>
    <n v="4925"/>
    <s v="Maclean"/>
    <s v="Helen"/>
    <x v="4869"/>
    <x v="0"/>
    <x v="3"/>
    <x v="16"/>
    <x v="15"/>
    <x v="3"/>
    <x v="0"/>
    <x v="2"/>
    <n v="52.373117129999997"/>
    <x v="2"/>
    <x v="1"/>
    <x v="4893"/>
    <x v="1"/>
    <x v="1"/>
    <n v="115.8629991"/>
    <n v="4.8276249624999998"/>
    <s v="Stores"/>
  </r>
  <r>
    <n v="4926"/>
    <s v="Berry"/>
    <s v="Clarence"/>
    <x v="4870"/>
    <x v="1"/>
    <x v="94"/>
    <x v="45"/>
    <x v="19"/>
    <x v="3"/>
    <x v="0"/>
    <x v="3"/>
    <n v="18.204720389999999"/>
    <x v="3"/>
    <x v="1"/>
    <x v="4894"/>
    <x v="1"/>
    <x v="0"/>
    <n v="0"/>
    <n v="0"/>
    <s v="Stores"/>
  </r>
  <r>
    <n v="4927"/>
    <s v="Place"/>
    <s v="Robert"/>
    <x v="4871"/>
    <x v="1"/>
    <x v="5"/>
    <x v="46"/>
    <x v="20"/>
    <x v="5"/>
    <x v="0"/>
    <x v="1"/>
    <n v="45.694648090000001"/>
    <x v="1"/>
    <x v="1"/>
    <x v="4895"/>
    <x v="1"/>
    <x v="2"/>
    <n v="76.618034559999998"/>
    <n v="3.1924181066666661"/>
    <s v="Stores"/>
  </r>
  <r>
    <n v="4928"/>
    <s v="Sanchez"/>
    <s v="Amy"/>
    <x v="4872"/>
    <x v="0"/>
    <x v="76"/>
    <x v="0"/>
    <x v="0"/>
    <x v="1"/>
    <x v="0"/>
    <x v="0"/>
    <n v="34.873327549999999"/>
    <x v="0"/>
    <x v="1"/>
    <x v="4896"/>
    <x v="1"/>
    <x v="0"/>
    <n v="0"/>
    <n v="0"/>
    <s v="Stores"/>
  </r>
  <r>
    <n v="4929"/>
    <s v="Franklin"/>
    <s v="Joseph"/>
    <x v="4873"/>
    <x v="1"/>
    <x v="4"/>
    <x v="45"/>
    <x v="19"/>
    <x v="4"/>
    <x v="0"/>
    <x v="0"/>
    <n v="33.548269920000003"/>
    <x v="0"/>
    <x v="1"/>
    <x v="4897"/>
    <x v="1"/>
    <x v="0"/>
    <n v="0.28137432800000001"/>
    <n v="1.1723930333333334E-2"/>
    <s v="Stores"/>
  </r>
  <r>
    <n v="4930"/>
    <s v="Cordero"/>
    <s v="Dwight"/>
    <x v="4874"/>
    <x v="1"/>
    <x v="63"/>
    <x v="0"/>
    <x v="0"/>
    <x v="29"/>
    <x v="0"/>
    <x v="4"/>
    <n v="23.009592820000002"/>
    <x v="4"/>
    <x v="1"/>
    <x v="4898"/>
    <x v="1"/>
    <x v="0"/>
    <n v="0"/>
    <n v="0"/>
    <s v="Stores"/>
  </r>
  <r>
    <n v="4931"/>
    <s v="Maner"/>
    <s v="Nancy"/>
    <x v="4875"/>
    <x v="0"/>
    <x v="79"/>
    <x v="0"/>
    <x v="0"/>
    <x v="20"/>
    <x v="0"/>
    <x v="2"/>
    <n v="58.109184089999999"/>
    <x v="2"/>
    <x v="1"/>
    <x v="4899"/>
    <x v="1"/>
    <x v="3"/>
    <n v="183.7175331"/>
    <n v="7.6548972124999999"/>
    <s v="Stores"/>
  </r>
  <r>
    <n v="4932"/>
    <s v="Irwin"/>
    <s v="Claire"/>
    <x v="4876"/>
    <x v="0"/>
    <x v="125"/>
    <x v="0"/>
    <x v="0"/>
    <x v="1"/>
    <x v="0"/>
    <x v="4"/>
    <n v="22.490766359999999"/>
    <x v="4"/>
    <x v="1"/>
    <x v="4900"/>
    <x v="1"/>
    <x v="0"/>
    <n v="0"/>
    <n v="0"/>
    <s v="Stores"/>
  </r>
  <r>
    <n v="4933"/>
    <s v="Ward"/>
    <s v="Christopher"/>
    <x v="4877"/>
    <x v="1"/>
    <x v="5"/>
    <x v="46"/>
    <x v="20"/>
    <x v="5"/>
    <x v="0"/>
    <x v="1"/>
    <n v="40.26109048"/>
    <x v="1"/>
    <x v="1"/>
    <x v="4901"/>
    <x v="1"/>
    <x v="2"/>
    <n v="59.818613329999998"/>
    <n v="2.4924422220833331"/>
    <s v="Stores"/>
  </r>
  <r>
    <n v="4934"/>
    <s v="Jordan"/>
    <s v="Ramiro"/>
    <x v="4878"/>
    <x v="1"/>
    <x v="5"/>
    <x v="46"/>
    <x v="20"/>
    <x v="5"/>
    <x v="0"/>
    <x v="2"/>
    <n v="57.135540050000003"/>
    <x v="2"/>
    <x v="1"/>
    <x v="4902"/>
    <x v="1"/>
    <x v="1"/>
    <n v="116.9331255"/>
    <n v="4.8722135625000007"/>
    <s v="Stores"/>
  </r>
  <r>
    <n v="4935"/>
    <s v="Taylor"/>
    <s v="Margery"/>
    <x v="4879"/>
    <x v="0"/>
    <x v="0"/>
    <x v="7"/>
    <x v="6"/>
    <x v="0"/>
    <x v="0"/>
    <x v="0"/>
    <n v="30.422755769999998"/>
    <x v="0"/>
    <x v="1"/>
    <x v="4903"/>
    <x v="1"/>
    <x v="2"/>
    <n v="66.696743780000006"/>
    <n v="2.7790309908333337"/>
    <s v="Stores"/>
  </r>
  <r>
    <n v="4936"/>
    <s v="Samuel"/>
    <s v="James"/>
    <x v="4880"/>
    <x v="1"/>
    <x v="11"/>
    <x v="0"/>
    <x v="0"/>
    <x v="1"/>
    <x v="0"/>
    <x v="4"/>
    <n v="26.909368069999999"/>
    <x v="4"/>
    <x v="1"/>
    <x v="4904"/>
    <x v="1"/>
    <x v="0"/>
    <n v="0"/>
    <n v="0"/>
    <s v="Stores"/>
  </r>
  <r>
    <n v="4937"/>
    <s v="Wells"/>
    <s v="Mathew"/>
    <x v="4881"/>
    <x v="1"/>
    <x v="5"/>
    <x v="46"/>
    <x v="20"/>
    <x v="5"/>
    <x v="0"/>
    <x v="2"/>
    <n v="58.323861690000001"/>
    <x v="2"/>
    <x v="1"/>
    <x v="4905"/>
    <x v="1"/>
    <x v="4"/>
    <n v="138.50928329999999"/>
    <n v="5.7712201375000003"/>
    <s v="Stores"/>
  </r>
  <r>
    <n v="4938"/>
    <s v="Seay"/>
    <s v="Cheryl"/>
    <x v="4882"/>
    <x v="0"/>
    <x v="32"/>
    <x v="45"/>
    <x v="19"/>
    <x v="17"/>
    <x v="0"/>
    <x v="5"/>
    <n v="61.023457950000001"/>
    <x v="5"/>
    <x v="1"/>
    <x v="4906"/>
    <x v="1"/>
    <x v="3"/>
    <n v="198.70646869999999"/>
    <n v="8.279436195833334"/>
    <s v="Stores"/>
  </r>
  <r>
    <n v="4939"/>
    <s v="Morrison"/>
    <s v="Pauline"/>
    <x v="4883"/>
    <x v="0"/>
    <x v="6"/>
    <x v="0"/>
    <x v="0"/>
    <x v="6"/>
    <x v="0"/>
    <x v="0"/>
    <n v="38.173276559999998"/>
    <x v="0"/>
    <x v="1"/>
    <x v="4907"/>
    <x v="1"/>
    <x v="0"/>
    <n v="20.344400149999998"/>
    <n v="0.8476833395833332"/>
    <s v="Stores"/>
  </r>
  <r>
    <n v="4940"/>
    <s v="Butler"/>
    <s v="Kendra"/>
    <x v="4884"/>
    <x v="0"/>
    <x v="14"/>
    <x v="0"/>
    <x v="0"/>
    <x v="11"/>
    <x v="0"/>
    <x v="1"/>
    <n v="47.884591139999998"/>
    <x v="1"/>
    <x v="0"/>
    <x v="4908"/>
    <x v="0"/>
    <x v="1"/>
    <n v="83.756435600000003"/>
    <n v="3.4898514833333332"/>
    <s v="Stores"/>
  </r>
  <r>
    <n v="4941"/>
    <s v="Rosenbaum"/>
    <s v="Fredrick"/>
    <x v="4885"/>
    <x v="1"/>
    <x v="7"/>
    <x v="0"/>
    <x v="0"/>
    <x v="7"/>
    <x v="0"/>
    <x v="1"/>
    <n v="41.94504499"/>
    <x v="1"/>
    <x v="0"/>
    <x v="4909"/>
    <x v="0"/>
    <x v="0"/>
    <n v="35.812588730000002"/>
    <n v="1.4921911970833333"/>
    <s v="Stores"/>
  </r>
  <r>
    <n v="4942"/>
    <s v="Allen"/>
    <s v="Nohemi"/>
    <x v="4886"/>
    <x v="0"/>
    <x v="242"/>
    <x v="0"/>
    <x v="0"/>
    <x v="10"/>
    <x v="0"/>
    <x v="0"/>
    <n v="36.556304689999997"/>
    <x v="0"/>
    <x v="0"/>
    <x v="4910"/>
    <x v="0"/>
    <x v="0"/>
    <n v="22.18349199"/>
    <n v="0.92431216625000012"/>
    <s v="Stores"/>
  </r>
  <r>
    <n v="4943"/>
    <s v="Neal"/>
    <s v="Marion"/>
    <x v="4887"/>
    <x v="0"/>
    <x v="32"/>
    <x v="0"/>
    <x v="0"/>
    <x v="17"/>
    <x v="0"/>
    <x v="4"/>
    <n v="26.870098989999999"/>
    <x v="4"/>
    <x v="0"/>
    <x v="4911"/>
    <x v="0"/>
    <x v="0"/>
    <n v="7.6473494249999998"/>
    <n v="0.31863955937499999"/>
    <s v="Stores"/>
  </r>
  <r>
    <n v="4944"/>
    <s v="Billiot"/>
    <s v="Mattie"/>
    <x v="4888"/>
    <x v="0"/>
    <x v="5"/>
    <x v="46"/>
    <x v="20"/>
    <x v="5"/>
    <x v="0"/>
    <x v="0"/>
    <n v="31.639168550000001"/>
    <x v="0"/>
    <x v="0"/>
    <x v="4912"/>
    <x v="0"/>
    <x v="0"/>
    <n v="9.8596750009999994"/>
    <n v="0.41081979170833333"/>
    <s v="Stores"/>
  </r>
  <r>
    <n v="4945"/>
    <s v="Valenzuela"/>
    <s v="Michael"/>
    <x v="4889"/>
    <x v="1"/>
    <x v="13"/>
    <x v="0"/>
    <x v="0"/>
    <x v="10"/>
    <x v="0"/>
    <x v="1"/>
    <n v="49.773218249999999"/>
    <x v="1"/>
    <x v="1"/>
    <x v="4913"/>
    <x v="1"/>
    <x v="1"/>
    <n v="90.375830190000002"/>
    <n v="3.7656595912499999"/>
    <s v="Stores"/>
  </r>
  <r>
    <n v="4946"/>
    <s v="Cox"/>
    <s v="Leonard"/>
    <x v="4890"/>
    <x v="1"/>
    <x v="12"/>
    <x v="45"/>
    <x v="19"/>
    <x v="9"/>
    <x v="0"/>
    <x v="1"/>
    <n v="44.15688308"/>
    <x v="1"/>
    <x v="1"/>
    <x v="4914"/>
    <x v="1"/>
    <x v="2"/>
    <n v="48.494648159999997"/>
    <n v="2.0206103399999997"/>
    <s v="Stores"/>
  </r>
  <r>
    <n v="4947"/>
    <s v="Winchester"/>
    <s v="Kelly"/>
    <x v="4891"/>
    <x v="0"/>
    <x v="20"/>
    <x v="46"/>
    <x v="20"/>
    <x v="14"/>
    <x v="0"/>
    <x v="0"/>
    <n v="32.486917380000001"/>
    <x v="0"/>
    <x v="1"/>
    <x v="4915"/>
    <x v="1"/>
    <x v="0"/>
    <n v="6.4912418939999998"/>
    <n v="0.27046841225000001"/>
    <s v="Stores"/>
  </r>
  <r>
    <n v="4948"/>
    <s v="Sayers"/>
    <s v="Norma"/>
    <x v="4892"/>
    <x v="0"/>
    <x v="0"/>
    <x v="45"/>
    <x v="19"/>
    <x v="0"/>
    <x v="0"/>
    <x v="2"/>
    <n v="55.597173230000003"/>
    <x v="2"/>
    <x v="1"/>
    <x v="4916"/>
    <x v="1"/>
    <x v="4"/>
    <n v="143.810587"/>
    <n v="5.9921077916666672"/>
    <s v="Stores"/>
  </r>
  <r>
    <n v="4949"/>
    <s v="Wood"/>
    <s v="Deborah"/>
    <x v="4893"/>
    <x v="0"/>
    <x v="0"/>
    <x v="45"/>
    <x v="19"/>
    <x v="0"/>
    <x v="0"/>
    <x v="2"/>
    <n v="55.484529969999997"/>
    <x v="2"/>
    <x v="1"/>
    <x v="4917"/>
    <x v="1"/>
    <x v="3"/>
    <n v="166.11651000000001"/>
    <n v="6.9215212499999996"/>
    <s v="Stores"/>
  </r>
  <r>
    <n v="4950"/>
    <s v="West"/>
    <s v="Vivian"/>
    <x v="4894"/>
    <x v="0"/>
    <x v="0"/>
    <x v="45"/>
    <x v="19"/>
    <x v="0"/>
    <x v="0"/>
    <x v="1"/>
    <n v="48.009288390000002"/>
    <x v="1"/>
    <x v="0"/>
    <x v="4918"/>
    <x v="0"/>
    <x v="1"/>
    <n v="116.8736686"/>
    <n v="4.8697361916666662"/>
    <s v="Stores"/>
  </r>
  <r>
    <n v="4951"/>
    <s v="Bland"/>
    <s v="Jeffrey"/>
    <x v="4895"/>
    <x v="1"/>
    <x v="49"/>
    <x v="45"/>
    <x v="19"/>
    <x v="12"/>
    <x v="0"/>
    <x v="0"/>
    <n v="39.284586279999999"/>
    <x v="0"/>
    <x v="0"/>
    <x v="4919"/>
    <x v="0"/>
    <x v="0"/>
    <n v="28.26075625"/>
    <n v="1.1775315104166668"/>
    <s v="Stores"/>
  </r>
  <r>
    <n v="4952"/>
    <s v="Price"/>
    <s v="Jason"/>
    <x v="4896"/>
    <x v="1"/>
    <x v="0"/>
    <x v="7"/>
    <x v="6"/>
    <x v="0"/>
    <x v="0"/>
    <x v="1"/>
    <n v="49.23671496"/>
    <x v="1"/>
    <x v="1"/>
    <x v="4920"/>
    <x v="1"/>
    <x v="4"/>
    <n v="135.2772449"/>
    <n v="5.6365518708333333"/>
    <s v="Stores"/>
  </r>
  <r>
    <n v="4953"/>
    <s v="Hammond"/>
    <s v="Janice"/>
    <x v="4897"/>
    <x v="0"/>
    <x v="6"/>
    <x v="45"/>
    <x v="19"/>
    <x v="6"/>
    <x v="0"/>
    <x v="1"/>
    <n v="48.426771019999997"/>
    <x v="1"/>
    <x v="0"/>
    <x v="4921"/>
    <x v="0"/>
    <x v="1"/>
    <n v="113.30036250000001"/>
    <n v="4.7208484374999999"/>
    <s v="Stores"/>
  </r>
  <r>
    <n v="4954"/>
    <s v="Alvardo"/>
    <s v="Tracy"/>
    <x v="4898"/>
    <x v="1"/>
    <x v="79"/>
    <x v="0"/>
    <x v="0"/>
    <x v="20"/>
    <x v="0"/>
    <x v="1"/>
    <n v="48.858471489999999"/>
    <x v="1"/>
    <x v="1"/>
    <x v="4922"/>
    <x v="1"/>
    <x v="2"/>
    <n v="76.55963027"/>
    <n v="3.1899845945833336"/>
    <s v="Stores"/>
  </r>
  <r>
    <n v="4955"/>
    <s v="Compo"/>
    <s v="Bruce"/>
    <x v="4899"/>
    <x v="1"/>
    <x v="3"/>
    <x v="45"/>
    <x v="19"/>
    <x v="3"/>
    <x v="0"/>
    <x v="1"/>
    <n v="41.731819039999998"/>
    <x v="1"/>
    <x v="1"/>
    <x v="4923"/>
    <x v="1"/>
    <x v="2"/>
    <n v="46.797490109999998"/>
    <n v="1.9498954212499999"/>
    <s v="Stores"/>
  </r>
  <r>
    <n v="4956"/>
    <s v="Frye"/>
    <s v="Amy"/>
    <x v="4900"/>
    <x v="0"/>
    <x v="22"/>
    <x v="0"/>
    <x v="0"/>
    <x v="16"/>
    <x v="0"/>
    <x v="0"/>
    <n v="38.929043729999997"/>
    <x v="0"/>
    <x v="1"/>
    <x v="4924"/>
    <x v="1"/>
    <x v="2"/>
    <n v="72.551583590000007"/>
    <n v="3.0229826495833336"/>
    <s v="Stores"/>
  </r>
  <r>
    <n v="4957"/>
    <s v="Hancock"/>
    <s v="Nellie"/>
    <x v="4901"/>
    <x v="0"/>
    <x v="15"/>
    <x v="0"/>
    <x v="0"/>
    <x v="10"/>
    <x v="0"/>
    <x v="2"/>
    <n v="57.206980299999998"/>
    <x v="2"/>
    <x v="1"/>
    <x v="4925"/>
    <x v="1"/>
    <x v="4"/>
    <n v="120.7676112"/>
    <n v="5.0319837999999999"/>
    <s v="Stores"/>
  </r>
  <r>
    <n v="4958"/>
    <s v="Newton"/>
    <s v="Kathleen"/>
    <x v="4902"/>
    <x v="0"/>
    <x v="4"/>
    <x v="45"/>
    <x v="19"/>
    <x v="4"/>
    <x v="0"/>
    <x v="1"/>
    <n v="40.978174070000001"/>
    <x v="1"/>
    <x v="0"/>
    <x v="4926"/>
    <x v="0"/>
    <x v="2"/>
    <n v="44.487224910000002"/>
    <n v="1.8536343712500001"/>
    <s v="Stores"/>
  </r>
  <r>
    <n v="4959"/>
    <s v="Moore"/>
    <s v="Ricky"/>
    <x v="4903"/>
    <x v="1"/>
    <x v="36"/>
    <x v="0"/>
    <x v="0"/>
    <x v="22"/>
    <x v="0"/>
    <x v="1"/>
    <n v="49.645653269999997"/>
    <x v="1"/>
    <x v="1"/>
    <x v="4927"/>
    <x v="1"/>
    <x v="4"/>
    <n v="131.89718260000001"/>
    <n v="5.495715941666667"/>
    <s v="Stores"/>
  </r>
  <r>
    <n v="4960"/>
    <s v="Williams"/>
    <s v="Antonio"/>
    <x v="4904"/>
    <x v="1"/>
    <x v="5"/>
    <x v="16"/>
    <x v="15"/>
    <x v="5"/>
    <x v="0"/>
    <x v="1"/>
    <n v="40.35531074"/>
    <x v="1"/>
    <x v="1"/>
    <x v="4928"/>
    <x v="1"/>
    <x v="2"/>
    <n v="55.810299980000003"/>
    <n v="2.3254291658333335"/>
    <s v="Stores"/>
  </r>
  <r>
    <n v="4961"/>
    <s v="Sexton"/>
    <s v="Wilma"/>
    <x v="4905"/>
    <x v="0"/>
    <x v="27"/>
    <x v="0"/>
    <x v="0"/>
    <x v="19"/>
    <x v="0"/>
    <x v="1"/>
    <n v="44.972690620000002"/>
    <x v="1"/>
    <x v="1"/>
    <x v="4929"/>
    <x v="1"/>
    <x v="1"/>
    <n v="90.252205279999998"/>
    <n v="3.7605085533333336"/>
    <s v="Stores"/>
  </r>
  <r>
    <n v="4962"/>
    <s v="Acosta"/>
    <s v="Thomas"/>
    <x v="4906"/>
    <x v="1"/>
    <x v="76"/>
    <x v="0"/>
    <x v="0"/>
    <x v="1"/>
    <x v="0"/>
    <x v="0"/>
    <n v="36.12883222"/>
    <x v="0"/>
    <x v="1"/>
    <x v="4930"/>
    <x v="1"/>
    <x v="0"/>
    <n v="9.0165127470000002"/>
    <n v="0.37568803112499999"/>
    <s v="Stores"/>
  </r>
  <r>
    <n v="4963"/>
    <s v="Tubbs"/>
    <s v="Linda"/>
    <x v="4907"/>
    <x v="0"/>
    <x v="106"/>
    <x v="45"/>
    <x v="19"/>
    <x v="13"/>
    <x v="0"/>
    <x v="1"/>
    <n v="47.168491430000003"/>
    <x v="1"/>
    <x v="1"/>
    <x v="4931"/>
    <x v="1"/>
    <x v="4"/>
    <n v="122.5912817"/>
    <n v="5.1079700708333329"/>
    <s v="Stores"/>
  </r>
  <r>
    <n v="4964"/>
    <s v="Riley"/>
    <s v="Frank"/>
    <x v="4908"/>
    <x v="1"/>
    <x v="5"/>
    <x v="16"/>
    <x v="15"/>
    <x v="5"/>
    <x v="0"/>
    <x v="0"/>
    <n v="39.337384149999998"/>
    <x v="0"/>
    <x v="1"/>
    <x v="4932"/>
    <x v="1"/>
    <x v="0"/>
    <n v="0"/>
    <n v="0"/>
    <s v="Stores"/>
  </r>
  <r>
    <n v="4965"/>
    <s v="Suarez"/>
    <s v="Samantha"/>
    <x v="4909"/>
    <x v="0"/>
    <x v="164"/>
    <x v="45"/>
    <x v="19"/>
    <x v="13"/>
    <x v="0"/>
    <x v="0"/>
    <n v="32.830478329999998"/>
    <x v="0"/>
    <x v="1"/>
    <x v="4933"/>
    <x v="1"/>
    <x v="2"/>
    <n v="51.70300082"/>
    <n v="2.1542917008333333"/>
    <s v="Stores"/>
  </r>
  <r>
    <n v="4966"/>
    <s v="Alderman"/>
    <s v="George"/>
    <x v="4910"/>
    <x v="1"/>
    <x v="3"/>
    <x v="16"/>
    <x v="15"/>
    <x v="3"/>
    <x v="0"/>
    <x v="2"/>
    <n v="50.811162209999999"/>
    <x v="2"/>
    <x v="1"/>
    <x v="4934"/>
    <x v="1"/>
    <x v="0"/>
    <n v="31.7161917"/>
    <n v="1.3215079875"/>
    <s v="Stores"/>
  </r>
  <r>
    <n v="4967"/>
    <s v="Pierce"/>
    <s v="Everett"/>
    <x v="4911"/>
    <x v="1"/>
    <x v="106"/>
    <x v="45"/>
    <x v="19"/>
    <x v="13"/>
    <x v="0"/>
    <x v="0"/>
    <n v="37.592669170000001"/>
    <x v="0"/>
    <x v="1"/>
    <x v="4935"/>
    <x v="1"/>
    <x v="0"/>
    <n v="29.073974140000001"/>
    <n v="1.2114155891666667"/>
    <s v="Stores"/>
  </r>
  <r>
    <n v="4968"/>
    <s v="Luis"/>
    <s v="Eric"/>
    <x v="4912"/>
    <x v="1"/>
    <x v="4"/>
    <x v="0"/>
    <x v="0"/>
    <x v="4"/>
    <x v="0"/>
    <x v="0"/>
    <n v="35.007460160000001"/>
    <x v="0"/>
    <x v="1"/>
    <x v="4936"/>
    <x v="1"/>
    <x v="2"/>
    <n v="57.220877620000003"/>
    <n v="2.3842032341666668"/>
    <s v="Stores"/>
  </r>
  <r>
    <n v="4969"/>
    <s v="Jones"/>
    <s v="Jo"/>
    <x v="4913"/>
    <x v="0"/>
    <x v="5"/>
    <x v="46"/>
    <x v="20"/>
    <x v="5"/>
    <x v="0"/>
    <x v="2"/>
    <n v="52.286787250000003"/>
    <x v="2"/>
    <x v="1"/>
    <x v="4937"/>
    <x v="1"/>
    <x v="4"/>
    <n v="157.74617689999999"/>
    <n v="6.572757370833334"/>
    <s v="Stores"/>
  </r>
  <r>
    <n v="4970"/>
    <s v="Williams"/>
    <s v="Kathleen"/>
    <x v="4914"/>
    <x v="0"/>
    <x v="26"/>
    <x v="0"/>
    <x v="0"/>
    <x v="1"/>
    <x v="0"/>
    <x v="0"/>
    <n v="39.353477859999998"/>
    <x v="0"/>
    <x v="0"/>
    <x v="4938"/>
    <x v="0"/>
    <x v="2"/>
    <n v="46.546038109999998"/>
    <n v="1.9394182545833334"/>
    <s v="Stores"/>
  </r>
  <r>
    <n v="4971"/>
    <s v="Clay"/>
    <s v="James"/>
    <x v="4915"/>
    <x v="1"/>
    <x v="159"/>
    <x v="0"/>
    <x v="0"/>
    <x v="7"/>
    <x v="0"/>
    <x v="0"/>
    <n v="39.382652059999998"/>
    <x v="0"/>
    <x v="0"/>
    <x v="4939"/>
    <x v="0"/>
    <x v="0"/>
    <n v="37.417501729999998"/>
    <n v="1.5590625720833331"/>
    <s v="Stores"/>
  </r>
  <r>
    <n v="4972"/>
    <s v="Sayre"/>
    <s v="Adele"/>
    <x v="4916"/>
    <x v="0"/>
    <x v="5"/>
    <x v="16"/>
    <x v="15"/>
    <x v="5"/>
    <x v="0"/>
    <x v="0"/>
    <n v="35.635407370000003"/>
    <x v="0"/>
    <x v="1"/>
    <x v="4940"/>
    <x v="1"/>
    <x v="0"/>
    <n v="34.21840976"/>
    <n v="1.4257670733333332"/>
    <s v="Stores"/>
  </r>
  <r>
    <n v="4973"/>
    <s v="Robinson"/>
    <s v="Alexander"/>
    <x v="4917"/>
    <x v="1"/>
    <x v="3"/>
    <x v="16"/>
    <x v="15"/>
    <x v="3"/>
    <x v="0"/>
    <x v="0"/>
    <n v="36.393438230000001"/>
    <x v="0"/>
    <x v="1"/>
    <x v="4941"/>
    <x v="1"/>
    <x v="0"/>
    <n v="34.68086967"/>
    <n v="1.44503623625"/>
    <s v="Stores"/>
  </r>
  <r>
    <n v="4974"/>
    <s v="Stone"/>
    <s v="Teresa"/>
    <x v="4918"/>
    <x v="0"/>
    <x v="7"/>
    <x v="0"/>
    <x v="0"/>
    <x v="7"/>
    <x v="0"/>
    <x v="4"/>
    <n v="28.717221479999999"/>
    <x v="4"/>
    <x v="1"/>
    <x v="4942"/>
    <x v="1"/>
    <x v="0"/>
    <n v="0"/>
    <n v="0"/>
    <s v="Stores"/>
  </r>
  <r>
    <n v="4975"/>
    <s v="Bell"/>
    <s v="Michael"/>
    <x v="4919"/>
    <x v="1"/>
    <x v="13"/>
    <x v="0"/>
    <x v="0"/>
    <x v="10"/>
    <x v="0"/>
    <x v="1"/>
    <n v="43.991267260000001"/>
    <x v="1"/>
    <x v="1"/>
    <x v="4943"/>
    <x v="1"/>
    <x v="1"/>
    <n v="89.663802590000003"/>
    <n v="3.7359917745833338"/>
    <s v="Stores"/>
  </r>
  <r>
    <n v="4976"/>
    <s v="Wolfe"/>
    <s v="Becky"/>
    <x v="4920"/>
    <x v="0"/>
    <x v="5"/>
    <x v="46"/>
    <x v="20"/>
    <x v="5"/>
    <x v="0"/>
    <x v="1"/>
    <n v="47.31806254"/>
    <x v="1"/>
    <x v="1"/>
    <x v="4944"/>
    <x v="1"/>
    <x v="1"/>
    <n v="80.445483719999999"/>
    <n v="3.3518951549999998"/>
    <s v="Stores"/>
  </r>
  <r>
    <n v="4977"/>
    <s v="McCartney"/>
    <s v="Georgia"/>
    <x v="4921"/>
    <x v="0"/>
    <x v="25"/>
    <x v="16"/>
    <x v="15"/>
    <x v="3"/>
    <x v="0"/>
    <x v="2"/>
    <n v="55.350514760000003"/>
    <x v="2"/>
    <x v="1"/>
    <x v="4945"/>
    <x v="1"/>
    <x v="1"/>
    <n v="95.727699790000003"/>
    <n v="3.9886541579166672"/>
    <s v="Stores"/>
  </r>
  <r>
    <n v="4978"/>
    <s v="Gill"/>
    <s v="Melissa"/>
    <x v="4922"/>
    <x v="0"/>
    <x v="81"/>
    <x v="16"/>
    <x v="15"/>
    <x v="3"/>
    <x v="0"/>
    <x v="0"/>
    <n v="30.91349817"/>
    <x v="0"/>
    <x v="1"/>
    <x v="4946"/>
    <x v="1"/>
    <x v="0"/>
    <n v="33.36406633"/>
    <n v="1.3901694304166665"/>
    <s v="Stores"/>
  </r>
  <r>
    <n v="4979"/>
    <s v="Ruggles"/>
    <s v="Alex"/>
    <x v="4923"/>
    <x v="1"/>
    <x v="8"/>
    <x v="0"/>
    <x v="0"/>
    <x v="8"/>
    <x v="0"/>
    <x v="4"/>
    <n v="23.054628560000001"/>
    <x v="4"/>
    <x v="1"/>
    <x v="4947"/>
    <x v="1"/>
    <x v="0"/>
    <n v="0"/>
    <n v="0"/>
    <s v="Stores"/>
  </r>
  <r>
    <n v="4980"/>
    <s v="Johnson"/>
    <s v="Ericka"/>
    <x v="4924"/>
    <x v="0"/>
    <x v="60"/>
    <x v="13"/>
    <x v="12"/>
    <x v="27"/>
    <x v="0"/>
    <x v="3"/>
    <n v="19.79942406"/>
    <x v="3"/>
    <x v="1"/>
    <x v="4948"/>
    <x v="1"/>
    <x v="0"/>
    <n v="0"/>
    <n v="0"/>
    <s v="Stores"/>
  </r>
  <r>
    <n v="4981"/>
    <s v="Dawson"/>
    <s v="Vivian"/>
    <x v="4925"/>
    <x v="0"/>
    <x v="67"/>
    <x v="7"/>
    <x v="6"/>
    <x v="30"/>
    <x v="0"/>
    <x v="0"/>
    <n v="36.277422399999999"/>
    <x v="0"/>
    <x v="1"/>
    <x v="4949"/>
    <x v="1"/>
    <x v="2"/>
    <n v="68.037442929999997"/>
    <n v="2.8348934554166663"/>
    <s v="Stores"/>
  </r>
  <r>
    <n v="4982"/>
    <s v="Scarborough"/>
    <s v="Francis"/>
    <x v="4926"/>
    <x v="1"/>
    <x v="26"/>
    <x v="0"/>
    <x v="0"/>
    <x v="1"/>
    <x v="0"/>
    <x v="0"/>
    <n v="38.390499429999998"/>
    <x v="0"/>
    <x v="1"/>
    <x v="4950"/>
    <x v="1"/>
    <x v="2"/>
    <n v="49.959514050000003"/>
    <n v="2.0816464187500001"/>
    <s v="Stores"/>
  </r>
  <r>
    <n v="4983"/>
    <s v="Keyser"/>
    <s v="Joel"/>
    <x v="4927"/>
    <x v="1"/>
    <x v="19"/>
    <x v="0"/>
    <x v="0"/>
    <x v="7"/>
    <x v="0"/>
    <x v="2"/>
    <n v="56.628429959999998"/>
    <x v="2"/>
    <x v="1"/>
    <x v="4951"/>
    <x v="1"/>
    <x v="1"/>
    <n v="113.11963419999999"/>
    <n v="4.7133180916666664"/>
    <s v="Stores"/>
  </r>
  <r>
    <n v="4984"/>
    <s v="Leek"/>
    <s v="Harry"/>
    <x v="4928"/>
    <x v="1"/>
    <x v="2"/>
    <x v="45"/>
    <x v="19"/>
    <x v="2"/>
    <x v="0"/>
    <x v="0"/>
    <n v="31.611047500000002"/>
    <x v="0"/>
    <x v="1"/>
    <x v="4952"/>
    <x v="1"/>
    <x v="0"/>
    <n v="0"/>
    <n v="0"/>
    <s v="Stores"/>
  </r>
  <r>
    <n v="4985"/>
    <s v="Walker"/>
    <s v="Charles"/>
    <x v="4929"/>
    <x v="1"/>
    <x v="7"/>
    <x v="0"/>
    <x v="0"/>
    <x v="7"/>
    <x v="0"/>
    <x v="2"/>
    <n v="51.987982010000003"/>
    <x v="2"/>
    <x v="0"/>
    <x v="4953"/>
    <x v="0"/>
    <x v="2"/>
    <n v="53.926567050000003"/>
    <n v="2.2469402937500003"/>
    <s v="Stores"/>
  </r>
  <r>
    <n v="4986"/>
    <s v="Byrd"/>
    <s v="Kristal"/>
    <x v="4930"/>
    <x v="0"/>
    <x v="215"/>
    <x v="0"/>
    <x v="0"/>
    <x v="10"/>
    <x v="0"/>
    <x v="0"/>
    <n v="39.210122730000002"/>
    <x v="0"/>
    <x v="1"/>
    <x v="4954"/>
    <x v="1"/>
    <x v="2"/>
    <n v="55.277105630000001"/>
    <n v="2.3032127345833331"/>
    <s v="Stores"/>
  </r>
  <r>
    <n v="4987"/>
    <s v="Sherer"/>
    <s v="Anna"/>
    <x v="4931"/>
    <x v="0"/>
    <x v="1"/>
    <x v="0"/>
    <x v="0"/>
    <x v="1"/>
    <x v="0"/>
    <x v="2"/>
    <n v="50.003031710000002"/>
    <x v="2"/>
    <x v="1"/>
    <x v="4955"/>
    <x v="1"/>
    <x v="4"/>
    <n v="143.50802049999999"/>
    <n v="5.9795008541666661"/>
    <s v="Stores"/>
  </r>
  <r>
    <n v="4988"/>
    <s v="Boston"/>
    <s v="Larry"/>
    <x v="4932"/>
    <x v="1"/>
    <x v="60"/>
    <x v="46"/>
    <x v="20"/>
    <x v="27"/>
    <x v="0"/>
    <x v="0"/>
    <n v="34.628728260000003"/>
    <x v="0"/>
    <x v="0"/>
    <x v="4956"/>
    <x v="0"/>
    <x v="0"/>
    <n v="0"/>
    <n v="0"/>
    <s v="Stores"/>
  </r>
  <r>
    <n v="4989"/>
    <s v="Gray"/>
    <s v="Jason"/>
    <x v="4933"/>
    <x v="1"/>
    <x v="12"/>
    <x v="45"/>
    <x v="19"/>
    <x v="9"/>
    <x v="0"/>
    <x v="0"/>
    <n v="30.218069329999999"/>
    <x v="0"/>
    <x v="0"/>
    <x v="4957"/>
    <x v="0"/>
    <x v="0"/>
    <n v="0"/>
    <n v="0"/>
    <s v="Stores"/>
  </r>
  <r>
    <n v="4990"/>
    <s v="Brown"/>
    <s v="Ty"/>
    <x v="4934"/>
    <x v="1"/>
    <x v="176"/>
    <x v="13"/>
    <x v="12"/>
    <x v="18"/>
    <x v="0"/>
    <x v="1"/>
    <n v="49.352468739999999"/>
    <x v="1"/>
    <x v="1"/>
    <x v="4958"/>
    <x v="1"/>
    <x v="0"/>
    <n v="16.921292510000001"/>
    <n v="0.70505385458333336"/>
    <s v="Stores"/>
  </r>
  <r>
    <n v="4991"/>
    <s v="Lundy"/>
    <s v="Ruben"/>
    <x v="4935"/>
    <x v="1"/>
    <x v="3"/>
    <x v="45"/>
    <x v="19"/>
    <x v="3"/>
    <x v="0"/>
    <x v="1"/>
    <n v="43.48452795"/>
    <x v="1"/>
    <x v="1"/>
    <x v="4959"/>
    <x v="1"/>
    <x v="2"/>
    <n v="50.920312529999997"/>
    <n v="2.1216796887499996"/>
    <s v="Stores"/>
  </r>
  <r>
    <n v="4992"/>
    <s v="Artrip"/>
    <s v="Dana"/>
    <x v="4936"/>
    <x v="0"/>
    <x v="23"/>
    <x v="0"/>
    <x v="0"/>
    <x v="17"/>
    <x v="0"/>
    <x v="1"/>
    <n v="40.591408219999998"/>
    <x v="1"/>
    <x v="1"/>
    <x v="4960"/>
    <x v="1"/>
    <x v="0"/>
    <n v="13.61935121"/>
    <n v="0.56747296708333339"/>
    <s v="Stores"/>
  </r>
  <r>
    <n v="4993"/>
    <s v="Stthomas"/>
    <s v="Felicia"/>
    <x v="4937"/>
    <x v="0"/>
    <x v="0"/>
    <x v="7"/>
    <x v="6"/>
    <x v="0"/>
    <x v="0"/>
    <x v="2"/>
    <n v="59.755686760000003"/>
    <x v="2"/>
    <x v="1"/>
    <x v="4961"/>
    <x v="1"/>
    <x v="3"/>
    <n v="164.04076620000001"/>
    <n v="6.835031925"/>
    <s v="Stores"/>
  </r>
  <r>
    <n v="4994"/>
    <s v="Fleming"/>
    <s v="Ivory"/>
    <x v="4938"/>
    <x v="0"/>
    <x v="5"/>
    <x v="46"/>
    <x v="20"/>
    <x v="5"/>
    <x v="0"/>
    <x v="4"/>
    <n v="28.620342340000001"/>
    <x v="4"/>
    <x v="1"/>
    <x v="4962"/>
    <x v="1"/>
    <x v="0"/>
    <n v="0"/>
    <n v="0"/>
    <s v="Stores"/>
  </r>
  <r>
    <n v="4995"/>
    <s v="Clark"/>
    <s v="Steven"/>
    <x v="3801"/>
    <x v="1"/>
    <x v="5"/>
    <x v="16"/>
    <x v="15"/>
    <x v="5"/>
    <x v="0"/>
    <x v="1"/>
    <n v="49.07206935"/>
    <x v="1"/>
    <x v="1"/>
    <x v="4963"/>
    <x v="1"/>
    <x v="2"/>
    <n v="56.382505829999999"/>
    <n v="2.34927107625"/>
    <s v="Stores"/>
  </r>
  <r>
    <n v="4996"/>
    <s v="Montgomery"/>
    <s v="Larry"/>
    <x v="4939"/>
    <x v="1"/>
    <x v="30"/>
    <x v="0"/>
    <x v="0"/>
    <x v="20"/>
    <x v="0"/>
    <x v="1"/>
    <n v="40.953493139999999"/>
    <x v="1"/>
    <x v="0"/>
    <x v="4964"/>
    <x v="0"/>
    <x v="0"/>
    <n v="31.322093070000001"/>
    <n v="1.30508721125"/>
    <s v="Stores"/>
  </r>
  <r>
    <n v="4997"/>
    <s v="Cano"/>
    <s v="Tammy"/>
    <x v="4940"/>
    <x v="0"/>
    <x v="73"/>
    <x v="0"/>
    <x v="0"/>
    <x v="1"/>
    <x v="0"/>
    <x v="4"/>
    <n v="23.612267630000002"/>
    <x v="4"/>
    <x v="0"/>
    <x v="4965"/>
    <x v="0"/>
    <x v="0"/>
    <n v="0"/>
    <n v="0"/>
    <s v="Stores"/>
  </r>
  <r>
    <n v="4998"/>
    <s v="Dixon"/>
    <s v="Edith"/>
    <x v="4941"/>
    <x v="0"/>
    <x v="5"/>
    <x v="46"/>
    <x v="20"/>
    <x v="5"/>
    <x v="0"/>
    <x v="0"/>
    <n v="32.624657499999998"/>
    <x v="0"/>
    <x v="0"/>
    <x v="4966"/>
    <x v="0"/>
    <x v="0"/>
    <n v="0"/>
    <n v="0"/>
    <s v="Stores"/>
  </r>
  <r>
    <n v="4999"/>
    <s v="Price"/>
    <s v="Carla"/>
    <x v="4942"/>
    <x v="0"/>
    <x v="67"/>
    <x v="16"/>
    <x v="15"/>
    <x v="30"/>
    <x v="0"/>
    <x v="2"/>
    <n v="53.784004209999999"/>
    <x v="2"/>
    <x v="1"/>
    <x v="4967"/>
    <x v="1"/>
    <x v="4"/>
    <n v="139.29061780000001"/>
    <n v="5.8037757416666667"/>
    <s v="Stores"/>
  </r>
  <r>
    <n v="5000"/>
    <s v="Hayes"/>
    <s v="Florencia"/>
    <x v="4943"/>
    <x v="0"/>
    <x v="61"/>
    <x v="7"/>
    <x v="6"/>
    <x v="28"/>
    <x v="0"/>
    <x v="1"/>
    <n v="45.23837967"/>
    <x v="1"/>
    <x v="1"/>
    <x v="4968"/>
    <x v="1"/>
    <x v="1"/>
    <n v="96.637853770000007"/>
    <n v="4.0265772404166666"/>
    <s v="Stores"/>
  </r>
  <r>
    <n v="5001"/>
    <s v="Bennett"/>
    <s v="Phyllis"/>
    <x v="4944"/>
    <x v="0"/>
    <x v="32"/>
    <x v="45"/>
    <x v="19"/>
    <x v="17"/>
    <x v="0"/>
    <x v="0"/>
    <n v="34.821551229999997"/>
    <x v="0"/>
    <x v="1"/>
    <x v="4969"/>
    <x v="1"/>
    <x v="2"/>
    <n v="69.228919860000005"/>
    <n v="2.8845383275000005"/>
    <s v="Stores"/>
  </r>
  <r>
    <n v="5002"/>
    <s v="Ohler"/>
    <s v="Hulda"/>
    <x v="4945"/>
    <x v="0"/>
    <x v="61"/>
    <x v="7"/>
    <x v="6"/>
    <x v="28"/>
    <x v="0"/>
    <x v="0"/>
    <n v="35.521881239999999"/>
    <x v="0"/>
    <x v="1"/>
    <x v="4970"/>
    <x v="1"/>
    <x v="0"/>
    <n v="39.830797789999998"/>
    <n v="1.6596165745833331"/>
    <s v="Stores"/>
  </r>
  <r>
    <n v="5003"/>
    <s v="Peterson"/>
    <s v="Denna"/>
    <x v="4946"/>
    <x v="0"/>
    <x v="23"/>
    <x v="0"/>
    <x v="0"/>
    <x v="17"/>
    <x v="0"/>
    <x v="1"/>
    <n v="43.662481030000002"/>
    <x v="1"/>
    <x v="1"/>
    <x v="4971"/>
    <x v="1"/>
    <x v="1"/>
    <n v="87.085266239999996"/>
    <n v="3.6285527599999998"/>
    <s v="Stores"/>
  </r>
  <r>
    <n v="5004"/>
    <s v="Walker"/>
    <s v="Maria"/>
    <x v="4947"/>
    <x v="0"/>
    <x v="43"/>
    <x v="0"/>
    <x v="0"/>
    <x v="13"/>
    <x v="0"/>
    <x v="0"/>
    <n v="33.812477289999997"/>
    <x v="0"/>
    <x v="1"/>
    <x v="4972"/>
    <x v="1"/>
    <x v="0"/>
    <n v="35.212793159999997"/>
    <n v="1.4671997149999998"/>
    <s v="Stores"/>
  </r>
  <r>
    <n v="5005"/>
    <s v="Presnell"/>
    <s v="Spencer"/>
    <x v="4948"/>
    <x v="1"/>
    <x v="22"/>
    <x v="45"/>
    <x v="19"/>
    <x v="16"/>
    <x v="0"/>
    <x v="0"/>
    <n v="36.476307630000001"/>
    <x v="0"/>
    <x v="0"/>
    <x v="4973"/>
    <x v="0"/>
    <x v="0"/>
    <n v="10.11962042"/>
    <n v="0.42165085083333331"/>
    <s v="Stores"/>
  </r>
  <r>
    <n v="5006"/>
    <s v="Swain"/>
    <s v="Shirley"/>
    <x v="4949"/>
    <x v="0"/>
    <x v="106"/>
    <x v="0"/>
    <x v="0"/>
    <x v="13"/>
    <x v="0"/>
    <x v="2"/>
    <n v="51.247217059999997"/>
    <x v="2"/>
    <x v="0"/>
    <x v="4974"/>
    <x v="0"/>
    <x v="1"/>
    <n v="105.38254980000001"/>
    <n v="4.3909395750000009"/>
    <s v="Stores"/>
  </r>
  <r>
    <n v="5007"/>
    <s v="White"/>
    <s v="David"/>
    <x v="4950"/>
    <x v="1"/>
    <x v="167"/>
    <x v="43"/>
    <x v="6"/>
    <x v="37"/>
    <x v="0"/>
    <x v="1"/>
    <n v="44.62567078"/>
    <x v="1"/>
    <x v="1"/>
    <x v="4975"/>
    <x v="1"/>
    <x v="1"/>
    <n v="100.10883509999999"/>
    <n v="4.1712014625"/>
    <s v="Stores"/>
  </r>
  <r>
    <n v="5008"/>
    <s v="Phipps"/>
    <s v="Neil"/>
    <x v="4951"/>
    <x v="1"/>
    <x v="5"/>
    <x v="16"/>
    <x v="15"/>
    <x v="5"/>
    <x v="0"/>
    <x v="0"/>
    <n v="36.27188246"/>
    <x v="0"/>
    <x v="1"/>
    <x v="4976"/>
    <x v="1"/>
    <x v="0"/>
    <n v="15.810804429999999"/>
    <n v="0.65878351791666667"/>
    <s v="Stores"/>
  </r>
  <r>
    <n v="5009"/>
    <s v="Bigler"/>
    <s v="Mabel"/>
    <x v="4952"/>
    <x v="0"/>
    <x v="106"/>
    <x v="45"/>
    <x v="19"/>
    <x v="13"/>
    <x v="0"/>
    <x v="1"/>
    <n v="45.185662610000001"/>
    <x v="1"/>
    <x v="0"/>
    <x v="4977"/>
    <x v="0"/>
    <x v="2"/>
    <n v="77.686928839999993"/>
    <n v="3.2369553683333327"/>
    <s v="Stores"/>
  </r>
  <r>
    <n v="5010"/>
    <s v="Fay"/>
    <s v="Kristen"/>
    <x v="4953"/>
    <x v="0"/>
    <x v="5"/>
    <x v="46"/>
    <x v="20"/>
    <x v="5"/>
    <x v="0"/>
    <x v="0"/>
    <n v="34.328025240000002"/>
    <x v="0"/>
    <x v="1"/>
    <x v="4978"/>
    <x v="1"/>
    <x v="0"/>
    <n v="0"/>
    <n v="0"/>
    <s v="Stores"/>
  </r>
  <r>
    <n v="5011"/>
    <s v="Copley"/>
    <s v="Jerome"/>
    <x v="4954"/>
    <x v="1"/>
    <x v="16"/>
    <x v="45"/>
    <x v="19"/>
    <x v="12"/>
    <x v="0"/>
    <x v="2"/>
    <n v="52.271455449999998"/>
    <x v="2"/>
    <x v="1"/>
    <x v="4979"/>
    <x v="1"/>
    <x v="1"/>
    <n v="110.7260368"/>
    <n v="4.6135848666666668"/>
    <s v="Stores"/>
  </r>
  <r>
    <n v="5012"/>
    <s v="Rumley"/>
    <s v="Carol"/>
    <x v="4955"/>
    <x v="0"/>
    <x v="40"/>
    <x v="45"/>
    <x v="19"/>
    <x v="20"/>
    <x v="0"/>
    <x v="1"/>
    <n v="44.557358579999999"/>
    <x v="1"/>
    <x v="1"/>
    <x v="4980"/>
    <x v="1"/>
    <x v="2"/>
    <n v="73.918000180000007"/>
    <n v="3.0799166741666673"/>
    <s v="Stores"/>
  </r>
  <r>
    <n v="5013"/>
    <s v="Diaz"/>
    <s v="William"/>
    <x v="4956"/>
    <x v="1"/>
    <x v="15"/>
    <x v="0"/>
    <x v="0"/>
    <x v="10"/>
    <x v="0"/>
    <x v="4"/>
    <n v="26.735233099999999"/>
    <x v="4"/>
    <x v="1"/>
    <x v="4981"/>
    <x v="1"/>
    <x v="0"/>
    <n v="0"/>
    <n v="0"/>
    <s v="Stores"/>
  </r>
  <r>
    <n v="5014"/>
    <s v="Arias"/>
    <s v="Rosanne"/>
    <x v="4957"/>
    <x v="0"/>
    <x v="111"/>
    <x v="45"/>
    <x v="19"/>
    <x v="32"/>
    <x v="0"/>
    <x v="1"/>
    <n v="45.718985359999998"/>
    <x v="1"/>
    <x v="0"/>
    <x v="4982"/>
    <x v="0"/>
    <x v="2"/>
    <n v="67.544231269999997"/>
    <n v="2.8143429695833331"/>
    <s v="Stores"/>
  </r>
  <r>
    <n v="5015"/>
    <s v="Ely"/>
    <s v="Heather"/>
    <x v="4958"/>
    <x v="0"/>
    <x v="134"/>
    <x v="0"/>
    <x v="0"/>
    <x v="10"/>
    <x v="0"/>
    <x v="0"/>
    <n v="34.202727250000002"/>
    <x v="0"/>
    <x v="1"/>
    <x v="4983"/>
    <x v="1"/>
    <x v="2"/>
    <n v="60.967367520000003"/>
    <n v="2.54030698"/>
    <s v="Stores"/>
  </r>
  <r>
    <n v="5016"/>
    <s v="Moss"/>
    <s v="Benjamin"/>
    <x v="4959"/>
    <x v="1"/>
    <x v="8"/>
    <x v="0"/>
    <x v="0"/>
    <x v="8"/>
    <x v="0"/>
    <x v="1"/>
    <n v="42.03307788"/>
    <x v="1"/>
    <x v="0"/>
    <x v="4984"/>
    <x v="0"/>
    <x v="2"/>
    <n v="62.251068930000002"/>
    <n v="2.5937945387500001"/>
    <s v="Stores"/>
  </r>
  <r>
    <n v="5017"/>
    <s v="Guillen"/>
    <s v="Mark"/>
    <x v="4960"/>
    <x v="1"/>
    <x v="5"/>
    <x v="7"/>
    <x v="6"/>
    <x v="5"/>
    <x v="0"/>
    <x v="1"/>
    <n v="46.587283030000002"/>
    <x v="1"/>
    <x v="1"/>
    <x v="4985"/>
    <x v="1"/>
    <x v="2"/>
    <n v="51.530823380000001"/>
    <n v="2.1471176408333332"/>
    <s v="Stores"/>
  </r>
  <r>
    <n v="5018"/>
    <s v="Holtz"/>
    <s v="Annie"/>
    <x v="4961"/>
    <x v="0"/>
    <x v="139"/>
    <x v="0"/>
    <x v="0"/>
    <x v="34"/>
    <x v="0"/>
    <x v="1"/>
    <n v="40.613738439999999"/>
    <x v="1"/>
    <x v="1"/>
    <x v="4986"/>
    <x v="1"/>
    <x v="0"/>
    <n v="12.385091190000001"/>
    <n v="0.51604546625000003"/>
    <s v="Stores"/>
  </r>
  <r>
    <n v="5019"/>
    <s v="Collins"/>
    <s v="Elias"/>
    <x v="4962"/>
    <x v="1"/>
    <x v="0"/>
    <x v="7"/>
    <x v="6"/>
    <x v="0"/>
    <x v="0"/>
    <x v="5"/>
    <n v="62.229986799999999"/>
    <x v="5"/>
    <x v="1"/>
    <x v="4987"/>
    <x v="1"/>
    <x v="3"/>
    <n v="183.61143899999999"/>
    <n v="7.6504766249999996"/>
    <s v="Stores"/>
  </r>
  <r>
    <n v="5020"/>
    <s v="Hamilton"/>
    <s v="Colleen"/>
    <x v="4963"/>
    <x v="0"/>
    <x v="13"/>
    <x v="0"/>
    <x v="0"/>
    <x v="10"/>
    <x v="0"/>
    <x v="0"/>
    <n v="37.76652266"/>
    <x v="0"/>
    <x v="0"/>
    <x v="4988"/>
    <x v="0"/>
    <x v="0"/>
    <n v="6.0248551670000001"/>
    <n v="0.25103563195833334"/>
    <s v="Stores"/>
  </r>
  <r>
    <n v="5021"/>
    <s v="Reece"/>
    <s v="Robert"/>
    <x v="4964"/>
    <x v="1"/>
    <x v="7"/>
    <x v="0"/>
    <x v="0"/>
    <x v="7"/>
    <x v="0"/>
    <x v="4"/>
    <n v="26.42867953"/>
    <x v="4"/>
    <x v="1"/>
    <x v="4989"/>
    <x v="1"/>
    <x v="0"/>
    <n v="0"/>
    <n v="0"/>
    <s v="Stores"/>
  </r>
  <r>
    <n v="5022"/>
    <s v="Rush"/>
    <s v="Vicente"/>
    <x v="4965"/>
    <x v="1"/>
    <x v="15"/>
    <x v="0"/>
    <x v="0"/>
    <x v="10"/>
    <x v="0"/>
    <x v="1"/>
    <n v="49.074407219999998"/>
    <x v="1"/>
    <x v="1"/>
    <x v="4990"/>
    <x v="1"/>
    <x v="1"/>
    <n v="114.7694013"/>
    <n v="4.7820583874999993"/>
    <s v="Stores"/>
  </r>
  <r>
    <n v="5023"/>
    <s v="Watson"/>
    <s v="Claudia"/>
    <x v="4966"/>
    <x v="0"/>
    <x v="0"/>
    <x v="7"/>
    <x v="6"/>
    <x v="0"/>
    <x v="0"/>
    <x v="1"/>
    <n v="49.410060059999999"/>
    <x v="1"/>
    <x v="1"/>
    <x v="4991"/>
    <x v="1"/>
    <x v="1"/>
    <n v="85.734494699999999"/>
    <n v="3.5722706125000001"/>
    <s v="Stores"/>
  </r>
  <r>
    <n v="5024"/>
    <s v="Sellers"/>
    <s v="Gerald"/>
    <x v="4967"/>
    <x v="1"/>
    <x v="25"/>
    <x v="16"/>
    <x v="15"/>
    <x v="3"/>
    <x v="0"/>
    <x v="3"/>
    <n v="17.858798539999999"/>
    <x v="3"/>
    <x v="0"/>
    <x v="4992"/>
    <x v="0"/>
    <x v="0"/>
    <n v="0"/>
    <n v="0"/>
    <s v="Stores"/>
  </r>
  <r>
    <n v="5025"/>
    <s v="Covarrubias"/>
    <s v="Becky"/>
    <x v="4968"/>
    <x v="0"/>
    <x v="0"/>
    <x v="45"/>
    <x v="19"/>
    <x v="0"/>
    <x v="0"/>
    <x v="1"/>
    <n v="47.632079779999998"/>
    <x v="1"/>
    <x v="0"/>
    <x v="4993"/>
    <x v="0"/>
    <x v="1"/>
    <n v="114.7862198"/>
    <n v="4.7827591583333335"/>
    <s v="Stores"/>
  </r>
  <r>
    <n v="5026"/>
    <s v="Pierce"/>
    <s v="Dorothy"/>
    <x v="4969"/>
    <x v="0"/>
    <x v="3"/>
    <x v="16"/>
    <x v="15"/>
    <x v="3"/>
    <x v="0"/>
    <x v="0"/>
    <n v="31.186646410000002"/>
    <x v="0"/>
    <x v="1"/>
    <x v="4994"/>
    <x v="1"/>
    <x v="1"/>
    <n v="80.842419579999998"/>
    <n v="3.3684341491666667"/>
    <s v="Stores"/>
  </r>
  <r>
    <n v="5027"/>
    <s v="Rogerson"/>
    <s v="Jeanette"/>
    <x v="4970"/>
    <x v="0"/>
    <x v="5"/>
    <x v="7"/>
    <x v="6"/>
    <x v="5"/>
    <x v="0"/>
    <x v="4"/>
    <n v="26.70663961"/>
    <x v="4"/>
    <x v="1"/>
    <x v="4995"/>
    <x v="1"/>
    <x v="0"/>
    <n v="0"/>
    <n v="0"/>
    <s v="Stores"/>
  </r>
  <r>
    <n v="5028"/>
    <s v="Gomez"/>
    <s v="Jesus"/>
    <x v="4971"/>
    <x v="1"/>
    <x v="4"/>
    <x v="45"/>
    <x v="19"/>
    <x v="4"/>
    <x v="0"/>
    <x v="0"/>
    <n v="39.85096094"/>
    <x v="0"/>
    <x v="1"/>
    <x v="4996"/>
    <x v="1"/>
    <x v="0"/>
    <n v="32.869661180000001"/>
    <n v="1.3695692158333335"/>
    <s v="Stores"/>
  </r>
  <r>
    <n v="5029"/>
    <s v="Smith"/>
    <s v="Emma"/>
    <x v="4972"/>
    <x v="0"/>
    <x v="5"/>
    <x v="7"/>
    <x v="6"/>
    <x v="5"/>
    <x v="0"/>
    <x v="0"/>
    <n v="39.029629669999998"/>
    <x v="0"/>
    <x v="1"/>
    <x v="4997"/>
    <x v="1"/>
    <x v="0"/>
    <n v="17.951320519999999"/>
    <n v="0.74797168833333338"/>
    <s v="Stores"/>
  </r>
  <r>
    <n v="5030"/>
    <s v="Harris"/>
    <s v="Bryan"/>
    <x v="4973"/>
    <x v="1"/>
    <x v="143"/>
    <x v="0"/>
    <x v="0"/>
    <x v="1"/>
    <x v="0"/>
    <x v="1"/>
    <n v="40.843878150000002"/>
    <x v="1"/>
    <x v="0"/>
    <x v="4998"/>
    <x v="0"/>
    <x v="0"/>
    <n v="19.214869780000001"/>
    <n v="0.80061957416666663"/>
    <s v="Stores"/>
  </r>
  <r>
    <n v="5031"/>
    <s v="Reichel"/>
    <s v="Robert"/>
    <x v="4974"/>
    <x v="1"/>
    <x v="11"/>
    <x v="0"/>
    <x v="0"/>
    <x v="1"/>
    <x v="0"/>
    <x v="0"/>
    <n v="31.53362581"/>
    <x v="0"/>
    <x v="0"/>
    <x v="4999"/>
    <x v="0"/>
    <x v="0"/>
    <n v="0"/>
    <n v="0"/>
    <s v="Stores"/>
  </r>
  <r>
    <n v="5032"/>
    <s v="Epps"/>
    <s v="Frank"/>
    <x v="4975"/>
    <x v="1"/>
    <x v="5"/>
    <x v="7"/>
    <x v="6"/>
    <x v="5"/>
    <x v="0"/>
    <x v="0"/>
    <n v="31.974735200000001"/>
    <x v="0"/>
    <x v="1"/>
    <x v="5000"/>
    <x v="1"/>
    <x v="2"/>
    <n v="51.009788999999998"/>
    <n v="2.1254078749999996"/>
    <s v="Stores"/>
  </r>
  <r>
    <n v="5033"/>
    <s v="Nelson"/>
    <s v="Lynn"/>
    <x v="4976"/>
    <x v="0"/>
    <x v="0"/>
    <x v="7"/>
    <x v="6"/>
    <x v="0"/>
    <x v="0"/>
    <x v="0"/>
    <n v="38.690733780000002"/>
    <x v="0"/>
    <x v="1"/>
    <x v="5001"/>
    <x v="1"/>
    <x v="2"/>
    <n v="70.895166209999999"/>
    <n v="2.9539652587499998"/>
    <s v="Stores"/>
  </r>
  <r>
    <n v="5034"/>
    <s v="Lopez"/>
    <s v="Verna"/>
    <x v="4977"/>
    <x v="0"/>
    <x v="4"/>
    <x v="0"/>
    <x v="0"/>
    <x v="4"/>
    <x v="0"/>
    <x v="1"/>
    <n v="46.902006630000002"/>
    <x v="1"/>
    <x v="1"/>
    <x v="5002"/>
    <x v="1"/>
    <x v="1"/>
    <n v="87.152178789999994"/>
    <n v="3.631340782916666"/>
    <s v="Stores"/>
  </r>
  <r>
    <n v="5035"/>
    <s v="Neal"/>
    <s v="Santos"/>
    <x v="4978"/>
    <x v="1"/>
    <x v="30"/>
    <x v="0"/>
    <x v="0"/>
    <x v="20"/>
    <x v="0"/>
    <x v="2"/>
    <n v="50.549295309999998"/>
    <x v="2"/>
    <x v="1"/>
    <x v="5003"/>
    <x v="1"/>
    <x v="4"/>
    <n v="126.9744907"/>
    <n v="5.2906037791666671"/>
    <s v="Stores"/>
  </r>
  <r>
    <n v="5036"/>
    <s v="Price"/>
    <s v="Sheila"/>
    <x v="4979"/>
    <x v="0"/>
    <x v="1"/>
    <x v="0"/>
    <x v="0"/>
    <x v="1"/>
    <x v="0"/>
    <x v="1"/>
    <n v="43.398670099999997"/>
    <x v="1"/>
    <x v="1"/>
    <x v="5004"/>
    <x v="1"/>
    <x v="2"/>
    <n v="65.699750609999995"/>
    <n v="2.7374896087499998"/>
    <s v="Stores"/>
  </r>
  <r>
    <n v="5037"/>
    <s v="Smith"/>
    <s v="Wanda"/>
    <x v="4980"/>
    <x v="0"/>
    <x v="4"/>
    <x v="45"/>
    <x v="19"/>
    <x v="4"/>
    <x v="0"/>
    <x v="1"/>
    <n v="42.037807579999999"/>
    <x v="1"/>
    <x v="1"/>
    <x v="5005"/>
    <x v="1"/>
    <x v="1"/>
    <n v="83.826438420000002"/>
    <n v="3.4927682675000002"/>
    <s v="Stores"/>
  </r>
  <r>
    <n v="5038"/>
    <s v="Reid"/>
    <s v="Isaac"/>
    <x v="4981"/>
    <x v="1"/>
    <x v="54"/>
    <x v="0"/>
    <x v="0"/>
    <x v="24"/>
    <x v="0"/>
    <x v="0"/>
    <n v="34.529071299999998"/>
    <x v="0"/>
    <x v="1"/>
    <x v="5006"/>
    <x v="1"/>
    <x v="0"/>
    <n v="0"/>
    <n v="0"/>
    <s v="Stores"/>
  </r>
  <r>
    <n v="5039"/>
    <s v="Palacios"/>
    <s v="Jason"/>
    <x v="4982"/>
    <x v="1"/>
    <x v="60"/>
    <x v="0"/>
    <x v="0"/>
    <x v="27"/>
    <x v="0"/>
    <x v="1"/>
    <n v="47.733923310000002"/>
    <x v="1"/>
    <x v="1"/>
    <x v="5007"/>
    <x v="1"/>
    <x v="4"/>
    <n v="133.8606705"/>
    <n v="5.5775279375000002"/>
    <s v="Stores"/>
  </r>
  <r>
    <n v="5040"/>
    <s v="Russell"/>
    <s v="Elizabeth"/>
    <x v="4983"/>
    <x v="0"/>
    <x v="5"/>
    <x v="7"/>
    <x v="6"/>
    <x v="5"/>
    <x v="0"/>
    <x v="0"/>
    <n v="32.59845241"/>
    <x v="0"/>
    <x v="1"/>
    <x v="5008"/>
    <x v="1"/>
    <x v="0"/>
    <n v="0"/>
    <n v="0"/>
    <s v="Stores"/>
  </r>
  <r>
    <n v="5041"/>
    <s v="McKinney"/>
    <s v="Mary"/>
    <x v="4984"/>
    <x v="0"/>
    <x v="38"/>
    <x v="0"/>
    <x v="0"/>
    <x v="20"/>
    <x v="0"/>
    <x v="4"/>
    <n v="25.221499730000001"/>
    <x v="4"/>
    <x v="1"/>
    <x v="5009"/>
    <x v="1"/>
    <x v="0"/>
    <n v="0"/>
    <n v="0"/>
    <s v="Stores"/>
  </r>
  <r>
    <n v="5042"/>
    <s v="Vowels"/>
    <s v="Marie"/>
    <x v="4985"/>
    <x v="0"/>
    <x v="79"/>
    <x v="0"/>
    <x v="0"/>
    <x v="20"/>
    <x v="0"/>
    <x v="1"/>
    <n v="42.867091760000001"/>
    <x v="1"/>
    <x v="1"/>
    <x v="5010"/>
    <x v="1"/>
    <x v="2"/>
    <n v="62.90651956"/>
    <n v="2.6211049816666665"/>
    <s v="Stores"/>
  </r>
  <r>
    <n v="5043"/>
    <s v="Palmer"/>
    <s v="Karen"/>
    <x v="4986"/>
    <x v="0"/>
    <x v="36"/>
    <x v="0"/>
    <x v="0"/>
    <x v="22"/>
    <x v="0"/>
    <x v="0"/>
    <n v="35.59338357"/>
    <x v="0"/>
    <x v="1"/>
    <x v="5011"/>
    <x v="1"/>
    <x v="2"/>
    <n v="55.332227189999998"/>
    <n v="2.3055094662500002"/>
    <s v="Stores"/>
  </r>
  <r>
    <n v="5044"/>
    <s v="McKay"/>
    <s v="Jason"/>
    <x v="4987"/>
    <x v="1"/>
    <x v="26"/>
    <x v="0"/>
    <x v="0"/>
    <x v="1"/>
    <x v="0"/>
    <x v="0"/>
    <n v="31.501723080000001"/>
    <x v="0"/>
    <x v="1"/>
    <x v="5012"/>
    <x v="1"/>
    <x v="0"/>
    <n v="0"/>
    <n v="0"/>
    <s v="Stores"/>
  </r>
  <r>
    <n v="5045"/>
    <s v="Drew"/>
    <s v="Candace"/>
    <x v="4988"/>
    <x v="0"/>
    <x v="3"/>
    <x v="16"/>
    <x v="15"/>
    <x v="3"/>
    <x v="0"/>
    <x v="0"/>
    <n v="39.392956499999997"/>
    <x v="0"/>
    <x v="1"/>
    <x v="5013"/>
    <x v="1"/>
    <x v="2"/>
    <n v="77.485083369999998"/>
    <n v="3.2285451404166667"/>
    <s v="Stores"/>
  </r>
  <r>
    <n v="5046"/>
    <s v="Villarreal"/>
    <s v="Nicholas"/>
    <x v="4989"/>
    <x v="1"/>
    <x v="3"/>
    <x v="16"/>
    <x v="15"/>
    <x v="3"/>
    <x v="0"/>
    <x v="1"/>
    <n v="42.98346677"/>
    <x v="1"/>
    <x v="1"/>
    <x v="5014"/>
    <x v="1"/>
    <x v="2"/>
    <n v="55.436669969999997"/>
    <n v="2.3098612487499999"/>
    <s v="Stores"/>
  </r>
  <r>
    <n v="5047"/>
    <s v="Wilson"/>
    <s v="Cheryl"/>
    <x v="4990"/>
    <x v="0"/>
    <x v="4"/>
    <x v="45"/>
    <x v="19"/>
    <x v="4"/>
    <x v="0"/>
    <x v="4"/>
    <n v="28.06250605"/>
    <x v="4"/>
    <x v="1"/>
    <x v="5015"/>
    <x v="1"/>
    <x v="0"/>
    <n v="14.02853923"/>
    <n v="0.58452246791666662"/>
    <s v="Stores"/>
  </r>
  <r>
    <n v="5048"/>
    <s v="McClain"/>
    <s v="Darlene"/>
    <x v="4991"/>
    <x v="0"/>
    <x v="189"/>
    <x v="0"/>
    <x v="0"/>
    <x v="25"/>
    <x v="0"/>
    <x v="0"/>
    <n v="37.156177030000002"/>
    <x v="0"/>
    <x v="0"/>
    <x v="5016"/>
    <x v="0"/>
    <x v="0"/>
    <n v="0"/>
    <n v="0"/>
    <s v="Stores"/>
  </r>
  <r>
    <n v="5049"/>
    <s v="Carr"/>
    <s v="John"/>
    <x v="4992"/>
    <x v="1"/>
    <x v="15"/>
    <x v="0"/>
    <x v="0"/>
    <x v="10"/>
    <x v="0"/>
    <x v="5"/>
    <n v="69.659506980000003"/>
    <x v="5"/>
    <x v="1"/>
    <x v="5017"/>
    <x v="1"/>
    <x v="3"/>
    <n v="179.94617539999999"/>
    <n v="7.4977573083333331"/>
    <s v="Stores"/>
  </r>
  <r>
    <n v="5050"/>
    <s v="Ramage"/>
    <s v="Francis"/>
    <x v="4993"/>
    <x v="1"/>
    <x v="2"/>
    <x v="45"/>
    <x v="19"/>
    <x v="2"/>
    <x v="0"/>
    <x v="0"/>
    <n v="35.217186439999999"/>
    <x v="0"/>
    <x v="1"/>
    <x v="5018"/>
    <x v="1"/>
    <x v="2"/>
    <n v="44.895961020000001"/>
    <n v="1.8706650425"/>
    <s v="Stores"/>
  </r>
  <r>
    <n v="5051"/>
    <s v="James"/>
    <s v="Samuel"/>
    <x v="4994"/>
    <x v="1"/>
    <x v="26"/>
    <x v="45"/>
    <x v="19"/>
    <x v="1"/>
    <x v="0"/>
    <x v="0"/>
    <n v="39.782563009999997"/>
    <x v="0"/>
    <x v="1"/>
    <x v="5019"/>
    <x v="1"/>
    <x v="2"/>
    <n v="45.976643920000001"/>
    <n v="1.9156934966666668"/>
    <s v="Stores"/>
  </r>
  <r>
    <n v="5052"/>
    <s v="Pitts"/>
    <s v="Carl"/>
    <x v="4995"/>
    <x v="1"/>
    <x v="33"/>
    <x v="7"/>
    <x v="6"/>
    <x v="7"/>
    <x v="0"/>
    <x v="0"/>
    <n v="33.360427850000001"/>
    <x v="0"/>
    <x v="1"/>
    <x v="5020"/>
    <x v="1"/>
    <x v="0"/>
    <n v="0"/>
    <n v="0"/>
    <s v="Stores"/>
  </r>
  <r>
    <n v="5053"/>
    <s v="Robin"/>
    <s v="Terry"/>
    <x v="4996"/>
    <x v="1"/>
    <x v="3"/>
    <x v="45"/>
    <x v="19"/>
    <x v="3"/>
    <x v="0"/>
    <x v="1"/>
    <n v="43.442335620000001"/>
    <x v="1"/>
    <x v="1"/>
    <x v="5021"/>
    <x v="1"/>
    <x v="2"/>
    <n v="67.223294609999996"/>
    <n v="2.8009706087499997"/>
    <s v="Stores"/>
  </r>
  <r>
    <n v="5054"/>
    <s v="Sacco"/>
    <s v="Rodney"/>
    <x v="4997"/>
    <x v="1"/>
    <x v="0"/>
    <x v="45"/>
    <x v="19"/>
    <x v="0"/>
    <x v="0"/>
    <x v="1"/>
    <n v="40.748663319999999"/>
    <x v="1"/>
    <x v="1"/>
    <x v="5022"/>
    <x v="1"/>
    <x v="0"/>
    <n v="32.147362780000002"/>
    <n v="1.3394734491666669"/>
    <s v="Stores"/>
  </r>
  <r>
    <n v="5055"/>
    <s v="Webb"/>
    <s v="Stephen"/>
    <x v="4998"/>
    <x v="1"/>
    <x v="5"/>
    <x v="7"/>
    <x v="6"/>
    <x v="5"/>
    <x v="0"/>
    <x v="1"/>
    <n v="49.448825249999999"/>
    <x v="1"/>
    <x v="1"/>
    <x v="5023"/>
    <x v="1"/>
    <x v="2"/>
    <n v="76.430348429999995"/>
    <n v="3.1845978512499999"/>
    <s v="Stores"/>
  </r>
  <r>
    <n v="5056"/>
    <s v="Washington"/>
    <s v="Melinda"/>
    <x v="4999"/>
    <x v="0"/>
    <x v="58"/>
    <x v="13"/>
    <x v="12"/>
    <x v="18"/>
    <x v="0"/>
    <x v="4"/>
    <n v="22.69466843"/>
    <x v="4"/>
    <x v="1"/>
    <x v="5024"/>
    <x v="1"/>
    <x v="0"/>
    <n v="0"/>
    <n v="0"/>
    <s v="Stores"/>
  </r>
  <r>
    <n v="5057"/>
    <s v="Knight"/>
    <s v="Dorothy"/>
    <x v="5000"/>
    <x v="0"/>
    <x v="5"/>
    <x v="7"/>
    <x v="6"/>
    <x v="5"/>
    <x v="0"/>
    <x v="1"/>
    <n v="41.87576756"/>
    <x v="1"/>
    <x v="1"/>
    <x v="5025"/>
    <x v="1"/>
    <x v="2"/>
    <n v="58.717168010000002"/>
    <n v="2.4465486670833334"/>
    <s v="Stores"/>
  </r>
  <r>
    <n v="5058"/>
    <s v="Holbert"/>
    <s v="Jeremiah"/>
    <x v="5001"/>
    <x v="1"/>
    <x v="5"/>
    <x v="7"/>
    <x v="6"/>
    <x v="5"/>
    <x v="0"/>
    <x v="1"/>
    <n v="48.3731078"/>
    <x v="1"/>
    <x v="1"/>
    <x v="5026"/>
    <x v="1"/>
    <x v="1"/>
    <n v="85.295411680000001"/>
    <n v="3.5539754866666664"/>
    <s v="Stores"/>
  </r>
  <r>
    <n v="5059"/>
    <s v="Moore"/>
    <s v="John"/>
    <x v="3413"/>
    <x v="1"/>
    <x v="0"/>
    <x v="7"/>
    <x v="6"/>
    <x v="0"/>
    <x v="0"/>
    <x v="2"/>
    <n v="51.010357890000002"/>
    <x v="2"/>
    <x v="1"/>
    <x v="5027"/>
    <x v="1"/>
    <x v="1"/>
    <n v="85.778762860000001"/>
    <n v="3.5741151191666667"/>
    <s v="Stores"/>
  </r>
  <r>
    <n v="5060"/>
    <s v="Oliver"/>
    <s v="Ruth"/>
    <x v="5002"/>
    <x v="0"/>
    <x v="79"/>
    <x v="0"/>
    <x v="0"/>
    <x v="20"/>
    <x v="0"/>
    <x v="4"/>
    <n v="25.498568779999999"/>
    <x v="4"/>
    <x v="1"/>
    <x v="5028"/>
    <x v="1"/>
    <x v="2"/>
    <n v="51.041303370000001"/>
    <n v="2.1267209737499999"/>
    <s v="Stores"/>
  </r>
  <r>
    <n v="5061"/>
    <s v="Joiner"/>
    <s v="Lillian"/>
    <x v="5003"/>
    <x v="0"/>
    <x v="0"/>
    <x v="7"/>
    <x v="6"/>
    <x v="0"/>
    <x v="0"/>
    <x v="1"/>
    <n v="42.10168358"/>
    <x v="1"/>
    <x v="1"/>
    <x v="5029"/>
    <x v="1"/>
    <x v="2"/>
    <n v="75.825436659999994"/>
    <n v="3.1593931941666664"/>
    <s v="Stores"/>
  </r>
  <r>
    <n v="5062"/>
    <s v="Adams"/>
    <s v="Rowena"/>
    <x v="5004"/>
    <x v="0"/>
    <x v="3"/>
    <x v="16"/>
    <x v="15"/>
    <x v="3"/>
    <x v="0"/>
    <x v="4"/>
    <n v="24.672789999999999"/>
    <x v="4"/>
    <x v="1"/>
    <x v="5030"/>
    <x v="1"/>
    <x v="0"/>
    <n v="0"/>
    <n v="0"/>
    <s v="Stores"/>
  </r>
  <r>
    <n v="5063"/>
    <s v="Lemieux"/>
    <s v="Mildred"/>
    <x v="5005"/>
    <x v="0"/>
    <x v="118"/>
    <x v="0"/>
    <x v="0"/>
    <x v="20"/>
    <x v="0"/>
    <x v="4"/>
    <n v="25.691610059999999"/>
    <x v="4"/>
    <x v="1"/>
    <x v="5031"/>
    <x v="1"/>
    <x v="0"/>
    <n v="0"/>
    <n v="0"/>
    <s v="Stores"/>
  </r>
  <r>
    <n v="5064"/>
    <s v="Scott"/>
    <s v="Florence"/>
    <x v="5006"/>
    <x v="0"/>
    <x v="10"/>
    <x v="45"/>
    <x v="19"/>
    <x v="6"/>
    <x v="0"/>
    <x v="0"/>
    <n v="36.8507775"/>
    <x v="0"/>
    <x v="0"/>
    <x v="5032"/>
    <x v="0"/>
    <x v="0"/>
    <n v="13.04811183"/>
    <n v="0.54367132625000003"/>
    <s v="Stores"/>
  </r>
  <r>
    <n v="5065"/>
    <s v="Paris"/>
    <s v="Ronald"/>
    <x v="5007"/>
    <x v="1"/>
    <x v="126"/>
    <x v="0"/>
    <x v="0"/>
    <x v="10"/>
    <x v="0"/>
    <x v="1"/>
    <n v="44.668963359999999"/>
    <x v="1"/>
    <x v="1"/>
    <x v="5033"/>
    <x v="1"/>
    <x v="0"/>
    <n v="31.761038150000001"/>
    <n v="1.3233765895833334"/>
    <s v="Stores"/>
  </r>
  <r>
    <n v="5066"/>
    <s v="Davis"/>
    <s v="Steve"/>
    <x v="5008"/>
    <x v="1"/>
    <x v="63"/>
    <x v="45"/>
    <x v="19"/>
    <x v="29"/>
    <x v="0"/>
    <x v="0"/>
    <n v="38.411683050000001"/>
    <x v="0"/>
    <x v="1"/>
    <x v="5034"/>
    <x v="1"/>
    <x v="1"/>
    <n v="87.993002189999999"/>
    <n v="3.6663750912499999"/>
    <s v="Stores"/>
  </r>
  <r>
    <n v="5067"/>
    <s v="Cooper"/>
    <s v="Terry"/>
    <x v="5009"/>
    <x v="1"/>
    <x v="11"/>
    <x v="0"/>
    <x v="0"/>
    <x v="1"/>
    <x v="0"/>
    <x v="0"/>
    <n v="38.06608293"/>
    <x v="0"/>
    <x v="1"/>
    <x v="5035"/>
    <x v="1"/>
    <x v="2"/>
    <n v="45.277748420000002"/>
    <n v="1.8865728508333335"/>
    <s v="Stores"/>
  </r>
  <r>
    <n v="5068"/>
    <s v="Ashe"/>
    <s v="Vincent"/>
    <x v="5010"/>
    <x v="1"/>
    <x v="34"/>
    <x v="45"/>
    <x v="19"/>
    <x v="21"/>
    <x v="0"/>
    <x v="4"/>
    <n v="28.496865840000002"/>
    <x v="4"/>
    <x v="1"/>
    <x v="5036"/>
    <x v="5"/>
    <x v="0"/>
    <n v="0"/>
    <n v="0"/>
    <s v="Stores"/>
  </r>
  <r>
    <n v="5069"/>
    <s v="Akers"/>
    <s v="David"/>
    <x v="5011"/>
    <x v="1"/>
    <x v="18"/>
    <x v="0"/>
    <x v="0"/>
    <x v="1"/>
    <x v="0"/>
    <x v="1"/>
    <n v="46.602791289999999"/>
    <x v="1"/>
    <x v="0"/>
    <x v="5037"/>
    <x v="0"/>
    <x v="2"/>
    <n v="50.60463824"/>
    <n v="2.1085265933333335"/>
    <s v="Stores"/>
  </r>
  <r>
    <n v="5070"/>
    <s v="Hill"/>
    <s v="Wendy"/>
    <x v="5012"/>
    <x v="0"/>
    <x v="5"/>
    <x v="7"/>
    <x v="6"/>
    <x v="5"/>
    <x v="0"/>
    <x v="1"/>
    <n v="44.677553760000002"/>
    <x v="1"/>
    <x v="1"/>
    <x v="5038"/>
    <x v="1"/>
    <x v="1"/>
    <n v="90.336580249999997"/>
    <n v="3.7640241770833334"/>
    <s v="Stores"/>
  </r>
  <r>
    <n v="5071"/>
    <s v="Nash"/>
    <s v="Melissa"/>
    <x v="5013"/>
    <x v="0"/>
    <x v="5"/>
    <x v="16"/>
    <x v="15"/>
    <x v="5"/>
    <x v="0"/>
    <x v="0"/>
    <n v="30.987183569999999"/>
    <x v="0"/>
    <x v="1"/>
    <x v="5039"/>
    <x v="1"/>
    <x v="0"/>
    <n v="0"/>
    <n v="0"/>
    <s v="Stores"/>
  </r>
  <r>
    <n v="5072"/>
    <s v="Brooks"/>
    <s v="Charles"/>
    <x v="5014"/>
    <x v="1"/>
    <x v="12"/>
    <x v="0"/>
    <x v="0"/>
    <x v="9"/>
    <x v="0"/>
    <x v="0"/>
    <n v="39.741015840000003"/>
    <x v="0"/>
    <x v="1"/>
    <x v="5040"/>
    <x v="1"/>
    <x v="2"/>
    <n v="46.477690219999999"/>
    <n v="1.9365704258333332"/>
    <s v="Stores"/>
  </r>
  <r>
    <n v="5073"/>
    <s v="Howard"/>
    <s v="Robert"/>
    <x v="5015"/>
    <x v="1"/>
    <x v="4"/>
    <x v="0"/>
    <x v="0"/>
    <x v="4"/>
    <x v="0"/>
    <x v="0"/>
    <n v="34.20272258"/>
    <x v="0"/>
    <x v="1"/>
    <x v="5041"/>
    <x v="1"/>
    <x v="2"/>
    <n v="59.00276092"/>
    <n v="2.4584483716666665"/>
    <s v="Stores"/>
  </r>
  <r>
    <n v="5074"/>
    <s v="Garzon"/>
    <s v="Harriet"/>
    <x v="5016"/>
    <x v="0"/>
    <x v="73"/>
    <x v="0"/>
    <x v="0"/>
    <x v="1"/>
    <x v="0"/>
    <x v="1"/>
    <n v="42.316616830000001"/>
    <x v="1"/>
    <x v="1"/>
    <x v="5042"/>
    <x v="1"/>
    <x v="2"/>
    <n v="47.081260700000001"/>
    <n v="1.9617191958333333"/>
    <s v="Stores"/>
  </r>
  <r>
    <n v="5075"/>
    <s v="Coleman"/>
    <s v="Richard"/>
    <x v="5017"/>
    <x v="1"/>
    <x v="3"/>
    <x v="16"/>
    <x v="15"/>
    <x v="3"/>
    <x v="0"/>
    <x v="1"/>
    <n v="41.225035920000003"/>
    <x v="1"/>
    <x v="1"/>
    <x v="5043"/>
    <x v="1"/>
    <x v="2"/>
    <n v="47.851625400000003"/>
    <n v="1.993817725"/>
    <s v="Stores"/>
  </r>
  <r>
    <n v="5076"/>
    <s v="Harvey"/>
    <s v="Hector"/>
    <x v="5018"/>
    <x v="1"/>
    <x v="5"/>
    <x v="16"/>
    <x v="15"/>
    <x v="5"/>
    <x v="0"/>
    <x v="2"/>
    <n v="51.980958790000003"/>
    <x v="2"/>
    <x v="0"/>
    <x v="5044"/>
    <x v="0"/>
    <x v="2"/>
    <n v="77.856391450000004"/>
    <n v="3.2440163104166668"/>
    <s v="Stores"/>
  </r>
  <r>
    <n v="5077"/>
    <s v="Santiago"/>
    <s v="Miguel"/>
    <x v="5019"/>
    <x v="1"/>
    <x v="8"/>
    <x v="45"/>
    <x v="19"/>
    <x v="8"/>
    <x v="0"/>
    <x v="1"/>
    <n v="47.27304943"/>
    <x v="1"/>
    <x v="1"/>
    <x v="5045"/>
    <x v="1"/>
    <x v="1"/>
    <n v="85.289336820000003"/>
    <n v="3.5537223675000003"/>
    <s v="Stores"/>
  </r>
  <r>
    <n v="5078"/>
    <s v="Roy"/>
    <s v="Cheri"/>
    <x v="5020"/>
    <x v="0"/>
    <x v="3"/>
    <x v="16"/>
    <x v="15"/>
    <x v="3"/>
    <x v="0"/>
    <x v="4"/>
    <n v="28.691794059999999"/>
    <x v="4"/>
    <x v="1"/>
    <x v="5046"/>
    <x v="1"/>
    <x v="0"/>
    <n v="10.21863121"/>
    <n v="0.42577630041666664"/>
    <s v="Stores"/>
  </r>
  <r>
    <n v="5079"/>
    <s v="Atwood"/>
    <s v="John"/>
    <x v="5021"/>
    <x v="1"/>
    <x v="5"/>
    <x v="16"/>
    <x v="15"/>
    <x v="5"/>
    <x v="0"/>
    <x v="1"/>
    <n v="44.200179470000002"/>
    <x v="1"/>
    <x v="1"/>
    <x v="5047"/>
    <x v="1"/>
    <x v="1"/>
    <n v="89.664507900000004"/>
    <n v="3.7360211625000006"/>
    <s v="Stores"/>
  </r>
  <r>
    <n v="5080"/>
    <s v="Lopez"/>
    <s v="Bradley"/>
    <x v="5022"/>
    <x v="1"/>
    <x v="22"/>
    <x v="0"/>
    <x v="0"/>
    <x v="16"/>
    <x v="0"/>
    <x v="2"/>
    <n v="51.391235010000003"/>
    <x v="2"/>
    <x v="1"/>
    <x v="5048"/>
    <x v="1"/>
    <x v="1"/>
    <n v="116.5420115"/>
    <n v="4.8559171458333337"/>
    <s v="Stores"/>
  </r>
  <r>
    <n v="5081"/>
    <s v="Durocher"/>
    <s v="Kim"/>
    <x v="5023"/>
    <x v="0"/>
    <x v="5"/>
    <x v="16"/>
    <x v="15"/>
    <x v="5"/>
    <x v="0"/>
    <x v="1"/>
    <n v="40.307287440000003"/>
    <x v="1"/>
    <x v="1"/>
    <x v="5049"/>
    <x v="1"/>
    <x v="2"/>
    <n v="71.720533979999999"/>
    <n v="2.9883555824999997"/>
    <s v="Stores"/>
  </r>
  <r>
    <n v="5082"/>
    <s v="Basile"/>
    <s v="Amanda"/>
    <x v="5024"/>
    <x v="0"/>
    <x v="5"/>
    <x v="16"/>
    <x v="15"/>
    <x v="5"/>
    <x v="0"/>
    <x v="4"/>
    <n v="29.323110230000001"/>
    <x v="4"/>
    <x v="1"/>
    <x v="5050"/>
    <x v="1"/>
    <x v="0"/>
    <n v="30.110644919999999"/>
    <n v="1.2546102049999999"/>
    <s v="Stores"/>
  </r>
  <r>
    <n v="5083"/>
    <s v="Shadle"/>
    <s v="William"/>
    <x v="5025"/>
    <x v="1"/>
    <x v="5"/>
    <x v="16"/>
    <x v="15"/>
    <x v="5"/>
    <x v="0"/>
    <x v="1"/>
    <n v="48.643179949999997"/>
    <x v="1"/>
    <x v="1"/>
    <x v="5051"/>
    <x v="1"/>
    <x v="2"/>
    <n v="43.853271290000002"/>
    <n v="1.8272196370833333"/>
    <s v="Stores"/>
  </r>
  <r>
    <n v="5084"/>
    <s v="Tejada"/>
    <s v="Jesus"/>
    <x v="5026"/>
    <x v="1"/>
    <x v="5"/>
    <x v="16"/>
    <x v="15"/>
    <x v="5"/>
    <x v="0"/>
    <x v="1"/>
    <n v="47.027327130000003"/>
    <x v="1"/>
    <x v="0"/>
    <x v="5052"/>
    <x v="0"/>
    <x v="0"/>
    <n v="16.651984280000001"/>
    <n v="0.6938326783333334"/>
    <s v="Stores"/>
  </r>
  <r>
    <n v="5085"/>
    <s v="Spiva"/>
    <s v="Victor"/>
    <x v="5027"/>
    <x v="1"/>
    <x v="35"/>
    <x v="0"/>
    <x v="0"/>
    <x v="6"/>
    <x v="0"/>
    <x v="1"/>
    <n v="46.405263640000001"/>
    <x v="1"/>
    <x v="1"/>
    <x v="5053"/>
    <x v="1"/>
    <x v="2"/>
    <n v="79.557197639999998"/>
    <n v="3.3148832350000004"/>
    <s v="Stores"/>
  </r>
  <r>
    <n v="5086"/>
    <s v="Traylor"/>
    <s v="Jose"/>
    <x v="5028"/>
    <x v="1"/>
    <x v="94"/>
    <x v="16"/>
    <x v="15"/>
    <x v="3"/>
    <x v="0"/>
    <x v="0"/>
    <n v="31.083244730000001"/>
    <x v="0"/>
    <x v="1"/>
    <x v="5054"/>
    <x v="1"/>
    <x v="0"/>
    <n v="0"/>
    <n v="0"/>
    <s v="Stores"/>
  </r>
  <r>
    <n v="5087"/>
    <s v="Lafleur"/>
    <s v="Dan"/>
    <x v="5029"/>
    <x v="1"/>
    <x v="59"/>
    <x v="45"/>
    <x v="19"/>
    <x v="13"/>
    <x v="0"/>
    <x v="0"/>
    <n v="39.270448219999999"/>
    <x v="0"/>
    <x v="1"/>
    <x v="5055"/>
    <x v="1"/>
    <x v="0"/>
    <n v="7.6718449289999997"/>
    <n v="0.31966020537500001"/>
    <s v="Stores"/>
  </r>
  <r>
    <n v="5088"/>
    <s v="Domingo"/>
    <s v="Justin"/>
    <x v="5030"/>
    <x v="0"/>
    <x v="8"/>
    <x v="45"/>
    <x v="19"/>
    <x v="8"/>
    <x v="0"/>
    <x v="0"/>
    <n v="37.445079730000003"/>
    <x v="0"/>
    <x v="1"/>
    <x v="5056"/>
    <x v="1"/>
    <x v="0"/>
    <n v="34.550095759999998"/>
    <n v="1.4395873233333334"/>
    <s v="Stores"/>
  </r>
  <r>
    <n v="5089"/>
    <s v="Smith"/>
    <s v="Mary"/>
    <x v="1683"/>
    <x v="0"/>
    <x v="74"/>
    <x v="0"/>
    <x v="0"/>
    <x v="25"/>
    <x v="0"/>
    <x v="2"/>
    <n v="52.657464640000001"/>
    <x v="2"/>
    <x v="0"/>
    <x v="5057"/>
    <x v="0"/>
    <x v="4"/>
    <n v="139.94552770000001"/>
    <n v="5.8310636541666669"/>
    <s v="Stores"/>
  </r>
  <r>
    <n v="5090"/>
    <s v="Gregory"/>
    <s v="Tina"/>
    <x v="5031"/>
    <x v="0"/>
    <x v="16"/>
    <x v="0"/>
    <x v="0"/>
    <x v="12"/>
    <x v="0"/>
    <x v="1"/>
    <n v="47.511732479999999"/>
    <x v="1"/>
    <x v="0"/>
    <x v="5058"/>
    <x v="0"/>
    <x v="2"/>
    <n v="73.962306440000006"/>
    <n v="3.0817627683333337"/>
    <s v="Stores"/>
  </r>
  <r>
    <n v="5091"/>
    <s v="Harper"/>
    <s v="Lynette"/>
    <x v="5032"/>
    <x v="0"/>
    <x v="30"/>
    <x v="45"/>
    <x v="19"/>
    <x v="20"/>
    <x v="0"/>
    <x v="0"/>
    <n v="39.875549849999999"/>
    <x v="0"/>
    <x v="1"/>
    <x v="5059"/>
    <x v="1"/>
    <x v="0"/>
    <n v="30.459062459999998"/>
    <n v="1.2691276025"/>
    <s v="Stores"/>
  </r>
  <r>
    <n v="5092"/>
    <s v="Ruby"/>
    <s v="Jennifer"/>
    <x v="5033"/>
    <x v="0"/>
    <x v="30"/>
    <x v="0"/>
    <x v="0"/>
    <x v="20"/>
    <x v="0"/>
    <x v="0"/>
    <n v="37.48069993"/>
    <x v="0"/>
    <x v="0"/>
    <x v="5060"/>
    <x v="0"/>
    <x v="2"/>
    <n v="49.387803060000003"/>
    <n v="2.0578251275000001"/>
    <s v="Stores"/>
  </r>
  <r>
    <n v="5093"/>
    <s v="Lewis"/>
    <s v="Nancy"/>
    <x v="5034"/>
    <x v="0"/>
    <x v="5"/>
    <x v="7"/>
    <x v="6"/>
    <x v="5"/>
    <x v="0"/>
    <x v="4"/>
    <n v="29.090350600000001"/>
    <x v="4"/>
    <x v="1"/>
    <x v="5061"/>
    <x v="1"/>
    <x v="0"/>
    <n v="38.43800392"/>
    <n v="1.6015834966666667"/>
    <s v="Stores"/>
  </r>
  <r>
    <n v="5094"/>
    <s v="Kelly"/>
    <s v="Martin"/>
    <x v="5035"/>
    <x v="1"/>
    <x v="59"/>
    <x v="45"/>
    <x v="19"/>
    <x v="13"/>
    <x v="0"/>
    <x v="2"/>
    <n v="53.947716130000003"/>
    <x v="2"/>
    <x v="1"/>
    <x v="5062"/>
    <x v="1"/>
    <x v="1"/>
    <n v="108.0755127"/>
    <n v="4.5031463625000008"/>
    <s v="Stores"/>
  </r>
  <r>
    <n v="5095"/>
    <s v="Hunter"/>
    <s v="Tennille"/>
    <x v="5036"/>
    <x v="0"/>
    <x v="2"/>
    <x v="0"/>
    <x v="0"/>
    <x v="2"/>
    <x v="0"/>
    <x v="1"/>
    <n v="46.350420059999998"/>
    <x v="1"/>
    <x v="0"/>
    <x v="5063"/>
    <x v="0"/>
    <x v="1"/>
    <n v="94.917171719999999"/>
    <n v="3.954882155"/>
    <s v="Stores"/>
  </r>
  <r>
    <n v="5096"/>
    <s v="Hsu"/>
    <s v="Karen"/>
    <x v="5037"/>
    <x v="0"/>
    <x v="5"/>
    <x v="16"/>
    <x v="15"/>
    <x v="5"/>
    <x v="0"/>
    <x v="0"/>
    <n v="30.03090916"/>
    <x v="0"/>
    <x v="1"/>
    <x v="5064"/>
    <x v="1"/>
    <x v="0"/>
    <n v="0"/>
    <n v="0"/>
    <s v="Stores"/>
  </r>
  <r>
    <n v="5097"/>
    <s v="Reynolds"/>
    <s v="Tina"/>
    <x v="5038"/>
    <x v="0"/>
    <x v="16"/>
    <x v="45"/>
    <x v="19"/>
    <x v="12"/>
    <x v="0"/>
    <x v="0"/>
    <n v="30.41643676"/>
    <x v="0"/>
    <x v="0"/>
    <x v="5065"/>
    <x v="0"/>
    <x v="0"/>
    <n v="37.473245120000001"/>
    <n v="1.5613852133333332"/>
    <s v="Stores"/>
  </r>
  <r>
    <n v="5098"/>
    <s v="Young"/>
    <s v="John"/>
    <x v="807"/>
    <x v="1"/>
    <x v="10"/>
    <x v="45"/>
    <x v="19"/>
    <x v="6"/>
    <x v="0"/>
    <x v="2"/>
    <n v="57.183743849999999"/>
    <x v="2"/>
    <x v="1"/>
    <x v="5066"/>
    <x v="1"/>
    <x v="4"/>
    <n v="150.1618527"/>
    <n v="6.2567438625000005"/>
    <s v="Stores"/>
  </r>
  <r>
    <n v="5099"/>
    <s v="Young"/>
    <s v="Douglas"/>
    <x v="5039"/>
    <x v="1"/>
    <x v="3"/>
    <x v="45"/>
    <x v="19"/>
    <x v="3"/>
    <x v="0"/>
    <x v="0"/>
    <n v="35.914133829999997"/>
    <x v="0"/>
    <x v="1"/>
    <x v="5067"/>
    <x v="1"/>
    <x v="0"/>
    <n v="16.661400610000001"/>
    <n v="0.69422502541666664"/>
    <s v="Stores"/>
  </r>
  <r>
    <n v="5100"/>
    <s v="Turner"/>
    <s v="Deborah"/>
    <x v="5040"/>
    <x v="0"/>
    <x v="3"/>
    <x v="16"/>
    <x v="15"/>
    <x v="3"/>
    <x v="0"/>
    <x v="1"/>
    <n v="41.01960725"/>
    <x v="1"/>
    <x v="1"/>
    <x v="5068"/>
    <x v="1"/>
    <x v="2"/>
    <n v="53.20243928"/>
    <n v="2.2167683033333336"/>
    <s v="Stores"/>
  </r>
  <r>
    <n v="5101"/>
    <s v="Williams"/>
    <s v="Nancy"/>
    <x v="5041"/>
    <x v="0"/>
    <x v="5"/>
    <x v="7"/>
    <x v="6"/>
    <x v="5"/>
    <x v="0"/>
    <x v="0"/>
    <n v="38.728769120000003"/>
    <x v="0"/>
    <x v="1"/>
    <x v="5069"/>
    <x v="1"/>
    <x v="0"/>
    <n v="34.867423530000003"/>
    <n v="1.45280931375"/>
    <s v="Stores"/>
  </r>
  <r>
    <n v="5102"/>
    <s v="Oleary"/>
    <s v="Patricia"/>
    <x v="5042"/>
    <x v="0"/>
    <x v="26"/>
    <x v="0"/>
    <x v="0"/>
    <x v="1"/>
    <x v="0"/>
    <x v="1"/>
    <n v="40.435978179999999"/>
    <x v="1"/>
    <x v="1"/>
    <x v="5070"/>
    <x v="1"/>
    <x v="2"/>
    <n v="51.070135899999997"/>
    <n v="2.1279223291666667"/>
    <s v="Stores"/>
  </r>
  <r>
    <n v="5103"/>
    <s v="Monroy"/>
    <s v="Brandie"/>
    <x v="5043"/>
    <x v="0"/>
    <x v="9"/>
    <x v="0"/>
    <x v="0"/>
    <x v="1"/>
    <x v="0"/>
    <x v="2"/>
    <n v="52.409075940000001"/>
    <x v="2"/>
    <x v="1"/>
    <x v="5071"/>
    <x v="1"/>
    <x v="4"/>
    <n v="144.73496249999999"/>
    <n v="6.0306234375000001"/>
    <s v="Stores"/>
  </r>
  <r>
    <n v="5104"/>
    <s v="White"/>
    <s v="James"/>
    <x v="5044"/>
    <x v="1"/>
    <x v="4"/>
    <x v="45"/>
    <x v="19"/>
    <x v="4"/>
    <x v="0"/>
    <x v="0"/>
    <n v="35.308358689999999"/>
    <x v="0"/>
    <x v="1"/>
    <x v="5072"/>
    <x v="1"/>
    <x v="0"/>
    <n v="33.991823830000001"/>
    <n v="1.4163259929166667"/>
    <s v="Stores"/>
  </r>
  <r>
    <n v="5105"/>
    <s v="Jess"/>
    <s v="Laura"/>
    <x v="5045"/>
    <x v="0"/>
    <x v="5"/>
    <x v="7"/>
    <x v="6"/>
    <x v="5"/>
    <x v="0"/>
    <x v="0"/>
    <n v="33.102414629999998"/>
    <x v="0"/>
    <x v="1"/>
    <x v="5073"/>
    <x v="1"/>
    <x v="0"/>
    <n v="1.8600429060000001"/>
    <n v="7.7501787749999995E-2"/>
    <s v="Stores"/>
  </r>
  <r>
    <n v="5106"/>
    <s v="Mackenzie"/>
    <s v="Ruth"/>
    <x v="5046"/>
    <x v="0"/>
    <x v="4"/>
    <x v="0"/>
    <x v="0"/>
    <x v="4"/>
    <x v="0"/>
    <x v="1"/>
    <n v="44.31611496"/>
    <x v="1"/>
    <x v="1"/>
    <x v="5074"/>
    <x v="1"/>
    <x v="2"/>
    <n v="72.730677189999994"/>
    <n v="3.0304448829166666"/>
    <s v="Stores"/>
  </r>
  <r>
    <n v="5107"/>
    <s v="Pence"/>
    <s v="Daniel"/>
    <x v="5047"/>
    <x v="1"/>
    <x v="0"/>
    <x v="7"/>
    <x v="6"/>
    <x v="0"/>
    <x v="0"/>
    <x v="0"/>
    <n v="38.325862489999999"/>
    <x v="0"/>
    <x v="1"/>
    <x v="5075"/>
    <x v="1"/>
    <x v="0"/>
    <n v="38.310012690000001"/>
    <n v="1.5962505287500002"/>
    <s v="Stores"/>
  </r>
  <r>
    <n v="5108"/>
    <s v="Urban"/>
    <s v="Helen"/>
    <x v="5048"/>
    <x v="0"/>
    <x v="75"/>
    <x v="0"/>
    <x v="0"/>
    <x v="24"/>
    <x v="0"/>
    <x v="1"/>
    <n v="42.362641279999998"/>
    <x v="1"/>
    <x v="1"/>
    <x v="5076"/>
    <x v="1"/>
    <x v="0"/>
    <n v="33.733541529999997"/>
    <n v="1.4055642304166667"/>
    <s v="Stores"/>
  </r>
  <r>
    <n v="5109"/>
    <s v="Breen"/>
    <s v="Leonard"/>
    <x v="5049"/>
    <x v="1"/>
    <x v="142"/>
    <x v="13"/>
    <x v="12"/>
    <x v="18"/>
    <x v="0"/>
    <x v="4"/>
    <n v="28.638703889999999"/>
    <x v="4"/>
    <x v="1"/>
    <x v="5077"/>
    <x v="1"/>
    <x v="0"/>
    <n v="0"/>
    <n v="0"/>
    <s v="Stores"/>
  </r>
  <r>
    <n v="5110"/>
    <s v="Sepe"/>
    <s v="Shirley"/>
    <x v="5050"/>
    <x v="0"/>
    <x v="4"/>
    <x v="0"/>
    <x v="0"/>
    <x v="4"/>
    <x v="0"/>
    <x v="2"/>
    <n v="53.667253279999997"/>
    <x v="2"/>
    <x v="0"/>
    <x v="5078"/>
    <x v="0"/>
    <x v="1"/>
    <n v="80.118661750000001"/>
    <n v="3.3382775729166667"/>
    <s v="Stores"/>
  </r>
  <r>
    <n v="5111"/>
    <s v="Chartrand"/>
    <s v="Cynthia"/>
    <x v="5051"/>
    <x v="0"/>
    <x v="92"/>
    <x v="0"/>
    <x v="0"/>
    <x v="11"/>
    <x v="0"/>
    <x v="4"/>
    <n v="23.293268739999998"/>
    <x v="4"/>
    <x v="1"/>
    <x v="5079"/>
    <x v="1"/>
    <x v="0"/>
    <n v="0"/>
    <n v="0"/>
    <s v="Stores"/>
  </r>
  <r>
    <n v="5112"/>
    <s v="Salgado"/>
    <s v="Carl"/>
    <x v="5052"/>
    <x v="1"/>
    <x v="5"/>
    <x v="16"/>
    <x v="15"/>
    <x v="5"/>
    <x v="0"/>
    <x v="4"/>
    <n v="28.602910600000001"/>
    <x v="4"/>
    <x v="0"/>
    <x v="5080"/>
    <x v="0"/>
    <x v="0"/>
    <n v="0"/>
    <n v="0"/>
    <s v="Stores"/>
  </r>
  <r>
    <n v="5113"/>
    <s v="Christensen"/>
    <s v="Michael"/>
    <x v="5053"/>
    <x v="1"/>
    <x v="121"/>
    <x v="0"/>
    <x v="0"/>
    <x v="1"/>
    <x v="0"/>
    <x v="0"/>
    <n v="36.383143820000001"/>
    <x v="0"/>
    <x v="1"/>
    <x v="5081"/>
    <x v="1"/>
    <x v="1"/>
    <n v="82.163632329999999"/>
    <n v="3.4234846804166663"/>
    <s v="Stores"/>
  </r>
  <r>
    <n v="5114"/>
    <s v="Chandler"/>
    <s v="Nilda"/>
    <x v="5054"/>
    <x v="0"/>
    <x v="15"/>
    <x v="0"/>
    <x v="0"/>
    <x v="10"/>
    <x v="0"/>
    <x v="0"/>
    <n v="36.615734240000002"/>
    <x v="0"/>
    <x v="1"/>
    <x v="5082"/>
    <x v="1"/>
    <x v="1"/>
    <n v="87.46801748"/>
    <n v="3.6445007283333331"/>
    <s v="Stores"/>
  </r>
  <r>
    <n v="5115"/>
    <s v="Davidson"/>
    <s v="Ted"/>
    <x v="5055"/>
    <x v="1"/>
    <x v="2"/>
    <x v="45"/>
    <x v="19"/>
    <x v="2"/>
    <x v="0"/>
    <x v="1"/>
    <n v="44.928945390000003"/>
    <x v="1"/>
    <x v="0"/>
    <x v="5083"/>
    <x v="0"/>
    <x v="2"/>
    <n v="61.905074800000001"/>
    <n v="2.5793781166666667"/>
    <s v="Stores"/>
  </r>
  <r>
    <n v="5116"/>
    <s v="Melendy"/>
    <s v="Frances"/>
    <x v="5056"/>
    <x v="0"/>
    <x v="4"/>
    <x v="0"/>
    <x v="0"/>
    <x v="4"/>
    <x v="0"/>
    <x v="0"/>
    <n v="39.335865429999998"/>
    <x v="0"/>
    <x v="1"/>
    <x v="5084"/>
    <x v="1"/>
    <x v="2"/>
    <n v="74.816337959999998"/>
    <n v="3.1173474149999998"/>
    <s v="Stores"/>
  </r>
  <r>
    <n v="5117"/>
    <s v="Gutierrez"/>
    <s v="Kendall"/>
    <x v="5057"/>
    <x v="1"/>
    <x v="5"/>
    <x v="7"/>
    <x v="6"/>
    <x v="5"/>
    <x v="0"/>
    <x v="1"/>
    <n v="41.051372030000003"/>
    <x v="1"/>
    <x v="1"/>
    <x v="5085"/>
    <x v="1"/>
    <x v="2"/>
    <n v="77.701065369999995"/>
    <n v="3.2375443904166663"/>
    <s v="Stores"/>
  </r>
  <r>
    <n v="5118"/>
    <s v="Frye"/>
    <s v="Ashley"/>
    <x v="5058"/>
    <x v="0"/>
    <x v="3"/>
    <x v="16"/>
    <x v="15"/>
    <x v="3"/>
    <x v="0"/>
    <x v="1"/>
    <n v="40.34898922"/>
    <x v="1"/>
    <x v="0"/>
    <x v="5086"/>
    <x v="0"/>
    <x v="0"/>
    <n v="12.381644720000001"/>
    <n v="0.51590186333333332"/>
    <s v="Stores"/>
  </r>
  <r>
    <n v="5119"/>
    <s v="Ard"/>
    <s v="Heather"/>
    <x v="5059"/>
    <x v="0"/>
    <x v="0"/>
    <x v="7"/>
    <x v="6"/>
    <x v="0"/>
    <x v="0"/>
    <x v="0"/>
    <n v="39.639752940000001"/>
    <x v="0"/>
    <x v="1"/>
    <x v="5087"/>
    <x v="1"/>
    <x v="0"/>
    <n v="33.065727529999997"/>
    <n v="1.377738647083333"/>
    <s v="Stores"/>
  </r>
  <r>
    <n v="5120"/>
    <s v="Jones"/>
    <s v="Robert"/>
    <x v="4855"/>
    <x v="1"/>
    <x v="37"/>
    <x v="0"/>
    <x v="0"/>
    <x v="11"/>
    <x v="0"/>
    <x v="1"/>
    <n v="49.792417970000002"/>
    <x v="1"/>
    <x v="0"/>
    <x v="5088"/>
    <x v="0"/>
    <x v="1"/>
    <n v="80.197597650000006"/>
    <n v="3.3415665687500002"/>
    <s v="Stores"/>
  </r>
  <r>
    <n v="5121"/>
    <s v="Sanchez"/>
    <s v="Terry"/>
    <x v="5060"/>
    <x v="0"/>
    <x v="34"/>
    <x v="16"/>
    <x v="15"/>
    <x v="21"/>
    <x v="0"/>
    <x v="1"/>
    <n v="42.171909880000001"/>
    <x v="1"/>
    <x v="1"/>
    <x v="5089"/>
    <x v="1"/>
    <x v="2"/>
    <n v="73.078781669999998"/>
    <n v="3.0449492362499999"/>
    <s v="Stores"/>
  </r>
  <r>
    <n v="5122"/>
    <s v="Thoma"/>
    <s v="Monique"/>
    <x v="5061"/>
    <x v="0"/>
    <x v="0"/>
    <x v="7"/>
    <x v="6"/>
    <x v="0"/>
    <x v="0"/>
    <x v="1"/>
    <n v="48.632402460000002"/>
    <x v="1"/>
    <x v="1"/>
    <x v="5090"/>
    <x v="1"/>
    <x v="1"/>
    <n v="91.762335449999995"/>
    <n v="3.8234306437499996"/>
    <s v="Stores"/>
  </r>
  <r>
    <n v="5123"/>
    <s v="Yates"/>
    <s v="Nicole"/>
    <x v="5062"/>
    <x v="0"/>
    <x v="36"/>
    <x v="0"/>
    <x v="0"/>
    <x v="22"/>
    <x v="0"/>
    <x v="1"/>
    <n v="45.755890309999998"/>
    <x v="1"/>
    <x v="1"/>
    <x v="5091"/>
    <x v="1"/>
    <x v="1"/>
    <n v="107.7235226"/>
    <n v="4.4884801083333334"/>
    <s v="Stores"/>
  </r>
  <r>
    <n v="5124"/>
    <s v="Smith"/>
    <s v="Bradley"/>
    <x v="5063"/>
    <x v="1"/>
    <x v="5"/>
    <x v="7"/>
    <x v="6"/>
    <x v="5"/>
    <x v="0"/>
    <x v="1"/>
    <n v="48.839385280000002"/>
    <x v="1"/>
    <x v="1"/>
    <x v="5092"/>
    <x v="1"/>
    <x v="2"/>
    <n v="40.669338240000002"/>
    <n v="1.6945557600000003"/>
    <s v="Stores"/>
  </r>
  <r>
    <n v="5125"/>
    <s v="Cooke"/>
    <s v="Paul"/>
    <x v="5064"/>
    <x v="1"/>
    <x v="67"/>
    <x v="13"/>
    <x v="12"/>
    <x v="30"/>
    <x v="0"/>
    <x v="1"/>
    <n v="47.00886294"/>
    <x v="1"/>
    <x v="1"/>
    <x v="5093"/>
    <x v="1"/>
    <x v="2"/>
    <n v="44.776342079999999"/>
    <n v="1.86568092"/>
    <s v="Stores"/>
  </r>
  <r>
    <n v="5126"/>
    <s v="Hughes"/>
    <s v="Gary"/>
    <x v="5065"/>
    <x v="1"/>
    <x v="220"/>
    <x v="0"/>
    <x v="0"/>
    <x v="1"/>
    <x v="0"/>
    <x v="0"/>
    <n v="34.166992329999999"/>
    <x v="0"/>
    <x v="1"/>
    <x v="5094"/>
    <x v="1"/>
    <x v="2"/>
    <n v="46.362287029999997"/>
    <n v="1.9317619595833333"/>
    <s v="Stores"/>
  </r>
  <r>
    <n v="5127"/>
    <s v="Mooney"/>
    <s v="Christopher"/>
    <x v="5066"/>
    <x v="1"/>
    <x v="10"/>
    <x v="0"/>
    <x v="0"/>
    <x v="6"/>
    <x v="0"/>
    <x v="2"/>
    <n v="54.568109069999998"/>
    <x v="2"/>
    <x v="1"/>
    <x v="5095"/>
    <x v="1"/>
    <x v="1"/>
    <n v="116.20567130000001"/>
    <n v="4.8419029708333339"/>
    <s v="Stores"/>
  </r>
  <r>
    <n v="5128"/>
    <s v="Montgomery"/>
    <s v="Marguerite"/>
    <x v="5067"/>
    <x v="0"/>
    <x v="5"/>
    <x v="7"/>
    <x v="6"/>
    <x v="5"/>
    <x v="0"/>
    <x v="3"/>
    <n v="11.667564280000001"/>
    <x v="3"/>
    <x v="1"/>
    <x v="5096"/>
    <x v="1"/>
    <x v="0"/>
    <n v="0"/>
    <n v="0"/>
    <s v="Stores"/>
  </r>
  <r>
    <n v="5129"/>
    <s v="Martinez"/>
    <s v="Marie"/>
    <x v="5068"/>
    <x v="0"/>
    <x v="5"/>
    <x v="7"/>
    <x v="6"/>
    <x v="5"/>
    <x v="0"/>
    <x v="4"/>
    <n v="27.693135689999998"/>
    <x v="4"/>
    <x v="1"/>
    <x v="5097"/>
    <x v="1"/>
    <x v="0"/>
    <n v="0"/>
    <n v="0"/>
    <s v="Stores"/>
  </r>
  <r>
    <n v="5130"/>
    <s v="Willard"/>
    <s v="Marilyn"/>
    <x v="5069"/>
    <x v="0"/>
    <x v="5"/>
    <x v="7"/>
    <x v="6"/>
    <x v="5"/>
    <x v="0"/>
    <x v="1"/>
    <n v="43.099468979999997"/>
    <x v="1"/>
    <x v="1"/>
    <x v="5098"/>
    <x v="1"/>
    <x v="1"/>
    <n v="90.738756719999998"/>
    <n v="3.7807815299999996"/>
    <s v="Stores"/>
  </r>
  <r>
    <n v="5131"/>
    <s v="Newell"/>
    <s v="Damian"/>
    <x v="5070"/>
    <x v="1"/>
    <x v="5"/>
    <x v="7"/>
    <x v="6"/>
    <x v="5"/>
    <x v="0"/>
    <x v="1"/>
    <n v="45.352470840000002"/>
    <x v="1"/>
    <x v="1"/>
    <x v="5099"/>
    <x v="1"/>
    <x v="2"/>
    <n v="44.907453539999999"/>
    <n v="1.8711438974999999"/>
    <s v="Stores"/>
  </r>
  <r>
    <n v="5132"/>
    <s v="Hopper"/>
    <s v="Cynthia"/>
    <x v="5071"/>
    <x v="0"/>
    <x v="4"/>
    <x v="0"/>
    <x v="0"/>
    <x v="4"/>
    <x v="0"/>
    <x v="4"/>
    <n v="26.434528920000002"/>
    <x v="4"/>
    <x v="1"/>
    <x v="5100"/>
    <x v="1"/>
    <x v="0"/>
    <n v="11.763639599999999"/>
    <n v="0.49015164999999999"/>
    <s v="Stores"/>
  </r>
  <r>
    <n v="5133"/>
    <s v="Crowley"/>
    <s v="Ester"/>
    <x v="5072"/>
    <x v="0"/>
    <x v="3"/>
    <x v="16"/>
    <x v="15"/>
    <x v="3"/>
    <x v="0"/>
    <x v="0"/>
    <n v="32.062265869999997"/>
    <x v="0"/>
    <x v="1"/>
    <x v="5101"/>
    <x v="1"/>
    <x v="2"/>
    <n v="41.226881579999997"/>
    <n v="1.7177867324999998"/>
    <s v="Stores"/>
  </r>
  <r>
    <n v="5134"/>
    <s v="Dunbar"/>
    <s v="Anthony"/>
    <x v="5073"/>
    <x v="1"/>
    <x v="22"/>
    <x v="0"/>
    <x v="0"/>
    <x v="16"/>
    <x v="0"/>
    <x v="2"/>
    <n v="57.880678019999998"/>
    <x v="2"/>
    <x v="1"/>
    <x v="5102"/>
    <x v="1"/>
    <x v="1"/>
    <n v="110.8971595"/>
    <n v="4.6207149791666664"/>
    <s v="Stores"/>
  </r>
  <r>
    <n v="5135"/>
    <s v="Cunningham"/>
    <s v="Roxanne"/>
    <x v="5074"/>
    <x v="0"/>
    <x v="80"/>
    <x v="0"/>
    <x v="0"/>
    <x v="7"/>
    <x v="0"/>
    <x v="2"/>
    <n v="50.456485370000003"/>
    <x v="2"/>
    <x v="1"/>
    <x v="5103"/>
    <x v="1"/>
    <x v="2"/>
    <n v="79.572886819999994"/>
    <n v="3.3155369508333332"/>
    <s v="Stores"/>
  </r>
  <r>
    <n v="5136"/>
    <s v="Mendez"/>
    <s v="Dorothy"/>
    <x v="5075"/>
    <x v="0"/>
    <x v="0"/>
    <x v="7"/>
    <x v="6"/>
    <x v="0"/>
    <x v="0"/>
    <x v="0"/>
    <n v="32.086175330000003"/>
    <x v="0"/>
    <x v="1"/>
    <x v="5104"/>
    <x v="1"/>
    <x v="0"/>
    <n v="5.739987663"/>
    <n v="0.23916615262499999"/>
    <s v="Stores"/>
  </r>
  <r>
    <n v="5137"/>
    <s v="Smith"/>
    <s v="Curtis"/>
    <x v="5076"/>
    <x v="1"/>
    <x v="5"/>
    <x v="7"/>
    <x v="6"/>
    <x v="5"/>
    <x v="0"/>
    <x v="0"/>
    <n v="39.837353059999998"/>
    <x v="0"/>
    <x v="1"/>
    <x v="5105"/>
    <x v="1"/>
    <x v="0"/>
    <n v="21.377811220000002"/>
    <n v="0.89074213416666681"/>
    <s v="Stores"/>
  </r>
  <r>
    <n v="5138"/>
    <s v="Lowe"/>
    <s v="Paul"/>
    <x v="5077"/>
    <x v="1"/>
    <x v="3"/>
    <x v="16"/>
    <x v="15"/>
    <x v="3"/>
    <x v="0"/>
    <x v="0"/>
    <n v="32.170685939999998"/>
    <x v="0"/>
    <x v="0"/>
    <x v="5106"/>
    <x v="0"/>
    <x v="0"/>
    <n v="0"/>
    <n v="0"/>
    <s v="Stores"/>
  </r>
  <r>
    <n v="5139"/>
    <s v="Perry"/>
    <s v="Jennifer"/>
    <x v="5078"/>
    <x v="0"/>
    <x v="3"/>
    <x v="16"/>
    <x v="15"/>
    <x v="3"/>
    <x v="0"/>
    <x v="5"/>
    <n v="63.044661859999998"/>
    <x v="5"/>
    <x v="1"/>
    <x v="5107"/>
    <x v="1"/>
    <x v="3"/>
    <n v="187.44909960000001"/>
    <n v="7.8103791500000002"/>
    <s v="Stores"/>
  </r>
  <r>
    <n v="5140"/>
    <s v="Gonzalez"/>
    <s v="George"/>
    <x v="5079"/>
    <x v="1"/>
    <x v="12"/>
    <x v="0"/>
    <x v="0"/>
    <x v="9"/>
    <x v="0"/>
    <x v="1"/>
    <n v="49.682087189999997"/>
    <x v="1"/>
    <x v="1"/>
    <x v="5108"/>
    <x v="1"/>
    <x v="2"/>
    <n v="61.795241709999999"/>
    <n v="2.5748017379166663"/>
    <s v="Stores"/>
  </r>
  <r>
    <n v="5141"/>
    <s v="Fennell"/>
    <s v="Susan"/>
    <x v="5080"/>
    <x v="0"/>
    <x v="5"/>
    <x v="7"/>
    <x v="6"/>
    <x v="5"/>
    <x v="0"/>
    <x v="4"/>
    <n v="29.972900970000001"/>
    <x v="4"/>
    <x v="1"/>
    <x v="5109"/>
    <x v="1"/>
    <x v="0"/>
    <n v="10.69313496"/>
    <n v="0.44554729000000004"/>
    <s v="Stores"/>
  </r>
  <r>
    <n v="5142"/>
    <s v="Jefferson"/>
    <s v="David"/>
    <x v="5081"/>
    <x v="1"/>
    <x v="22"/>
    <x v="0"/>
    <x v="0"/>
    <x v="16"/>
    <x v="0"/>
    <x v="1"/>
    <n v="42.535051009999997"/>
    <x v="1"/>
    <x v="1"/>
    <x v="5110"/>
    <x v="1"/>
    <x v="0"/>
    <n v="39.776944899999997"/>
    <n v="1.6573727041666666"/>
    <s v="Stores"/>
  </r>
  <r>
    <n v="5143"/>
    <s v="Sellers"/>
    <s v="Herbert"/>
    <x v="5082"/>
    <x v="1"/>
    <x v="158"/>
    <x v="0"/>
    <x v="0"/>
    <x v="25"/>
    <x v="0"/>
    <x v="0"/>
    <n v="39.521897940000002"/>
    <x v="0"/>
    <x v="1"/>
    <x v="5111"/>
    <x v="1"/>
    <x v="0"/>
    <n v="33.815379880000002"/>
    <n v="1.4089741616666667"/>
    <s v="Stores"/>
  </r>
  <r>
    <n v="5144"/>
    <s v="Jordon"/>
    <s v="Jennifer"/>
    <x v="5083"/>
    <x v="0"/>
    <x v="239"/>
    <x v="0"/>
    <x v="0"/>
    <x v="12"/>
    <x v="0"/>
    <x v="4"/>
    <n v="20.03237541"/>
    <x v="4"/>
    <x v="1"/>
    <x v="5112"/>
    <x v="1"/>
    <x v="0"/>
    <n v="0"/>
    <n v="0"/>
    <s v="Stores"/>
  </r>
  <r>
    <n v="5145"/>
    <s v="Linzy"/>
    <s v="Victor"/>
    <x v="5084"/>
    <x v="1"/>
    <x v="5"/>
    <x v="7"/>
    <x v="6"/>
    <x v="5"/>
    <x v="0"/>
    <x v="0"/>
    <n v="36.585669350000003"/>
    <x v="0"/>
    <x v="1"/>
    <x v="5113"/>
    <x v="1"/>
    <x v="0"/>
    <n v="13.431379"/>
    <n v="0.55964079166666658"/>
    <s v="Stores"/>
  </r>
  <r>
    <n v="5146"/>
    <s v="Pyle"/>
    <s v="Felipe"/>
    <x v="5085"/>
    <x v="1"/>
    <x v="57"/>
    <x v="0"/>
    <x v="0"/>
    <x v="22"/>
    <x v="0"/>
    <x v="1"/>
    <n v="41.651757050000001"/>
    <x v="1"/>
    <x v="1"/>
    <x v="5114"/>
    <x v="1"/>
    <x v="0"/>
    <n v="38.241938500000003"/>
    <n v="1.5934141041666667"/>
    <s v="Stores"/>
  </r>
  <r>
    <n v="5147"/>
    <s v="Sager"/>
    <s v="Ellamae"/>
    <x v="5086"/>
    <x v="0"/>
    <x v="52"/>
    <x v="0"/>
    <x v="0"/>
    <x v="11"/>
    <x v="0"/>
    <x v="2"/>
    <n v="50.963532710000003"/>
    <x v="2"/>
    <x v="1"/>
    <x v="5115"/>
    <x v="1"/>
    <x v="1"/>
    <n v="98.97152758"/>
    <n v="4.1238136491666664"/>
    <s v="Stores"/>
  </r>
  <r>
    <n v="5148"/>
    <s v="Long"/>
    <s v="Daryl"/>
    <x v="5087"/>
    <x v="1"/>
    <x v="1"/>
    <x v="0"/>
    <x v="0"/>
    <x v="1"/>
    <x v="0"/>
    <x v="2"/>
    <n v="55.965982109999999"/>
    <x v="2"/>
    <x v="1"/>
    <x v="5116"/>
    <x v="1"/>
    <x v="4"/>
    <n v="137.16121329999999"/>
    <n v="5.7150505541666661"/>
    <s v="Stores"/>
  </r>
  <r>
    <n v="5149"/>
    <s v="Thomas"/>
    <s v="Melvin"/>
    <x v="5088"/>
    <x v="1"/>
    <x v="3"/>
    <x v="16"/>
    <x v="15"/>
    <x v="3"/>
    <x v="0"/>
    <x v="1"/>
    <n v="42.65086591"/>
    <x v="1"/>
    <x v="1"/>
    <x v="5117"/>
    <x v="1"/>
    <x v="1"/>
    <n v="93.505875840000002"/>
    <n v="3.8960781600000001"/>
    <s v="Stores"/>
  </r>
  <r>
    <n v="5150"/>
    <s v="Spearman"/>
    <s v="Carolyn"/>
    <x v="5089"/>
    <x v="0"/>
    <x v="8"/>
    <x v="0"/>
    <x v="0"/>
    <x v="8"/>
    <x v="0"/>
    <x v="2"/>
    <n v="55.161291060000003"/>
    <x v="2"/>
    <x v="1"/>
    <x v="5118"/>
    <x v="1"/>
    <x v="4"/>
    <n v="123.8958118"/>
    <n v="5.1623254916666665"/>
    <s v="Stores"/>
  </r>
  <r>
    <n v="5151"/>
    <s v="Elrod"/>
    <s v="Wilber"/>
    <x v="5090"/>
    <x v="1"/>
    <x v="172"/>
    <x v="0"/>
    <x v="0"/>
    <x v="10"/>
    <x v="0"/>
    <x v="1"/>
    <n v="49.246053279999998"/>
    <x v="1"/>
    <x v="1"/>
    <x v="5119"/>
    <x v="1"/>
    <x v="2"/>
    <n v="66.275993389999996"/>
    <n v="2.761499724583333"/>
    <s v="Stores"/>
  </r>
  <r>
    <n v="5152"/>
    <s v="Rhodes"/>
    <s v="David"/>
    <x v="5091"/>
    <x v="1"/>
    <x v="76"/>
    <x v="0"/>
    <x v="0"/>
    <x v="1"/>
    <x v="0"/>
    <x v="0"/>
    <n v="39.762997159999998"/>
    <x v="0"/>
    <x v="1"/>
    <x v="5120"/>
    <x v="1"/>
    <x v="0"/>
    <n v="24.632538910000001"/>
    <n v="1.0263557879166667"/>
    <s v="Stores"/>
  </r>
  <r>
    <n v="5153"/>
    <s v="Maultsby"/>
    <s v="Alfonso"/>
    <x v="5092"/>
    <x v="1"/>
    <x v="170"/>
    <x v="0"/>
    <x v="0"/>
    <x v="25"/>
    <x v="0"/>
    <x v="1"/>
    <n v="43.733468719999998"/>
    <x v="1"/>
    <x v="1"/>
    <x v="5121"/>
    <x v="1"/>
    <x v="2"/>
    <n v="57.02027399"/>
    <n v="2.3758447495833335"/>
    <s v="Stores"/>
  </r>
  <r>
    <n v="5154"/>
    <s v="Clayton"/>
    <s v="Juan"/>
    <x v="5093"/>
    <x v="1"/>
    <x v="5"/>
    <x v="7"/>
    <x v="6"/>
    <x v="5"/>
    <x v="0"/>
    <x v="0"/>
    <n v="37.843567659999998"/>
    <x v="0"/>
    <x v="1"/>
    <x v="5122"/>
    <x v="1"/>
    <x v="2"/>
    <n v="67.149457499999997"/>
    <n v="2.7978940624999997"/>
    <s v="Stores"/>
  </r>
  <r>
    <n v="5155"/>
    <s v="Stine"/>
    <s v="Clarence"/>
    <x v="5094"/>
    <x v="1"/>
    <x v="5"/>
    <x v="7"/>
    <x v="6"/>
    <x v="5"/>
    <x v="0"/>
    <x v="2"/>
    <n v="53.193821589999999"/>
    <x v="2"/>
    <x v="1"/>
    <x v="5123"/>
    <x v="1"/>
    <x v="4"/>
    <n v="130.4464519"/>
    <n v="5.4352688291666666"/>
    <s v="Stores"/>
  </r>
  <r>
    <n v="5156"/>
    <s v="Anderson"/>
    <s v="Shirley"/>
    <x v="5095"/>
    <x v="0"/>
    <x v="21"/>
    <x v="7"/>
    <x v="6"/>
    <x v="15"/>
    <x v="0"/>
    <x v="4"/>
    <n v="29.925956849999999"/>
    <x v="4"/>
    <x v="1"/>
    <x v="5124"/>
    <x v="1"/>
    <x v="0"/>
    <n v="0"/>
    <n v="0"/>
    <s v="Stores"/>
  </r>
  <r>
    <n v="5157"/>
    <s v="Bieber"/>
    <s v="Ernestine"/>
    <x v="5096"/>
    <x v="0"/>
    <x v="22"/>
    <x v="0"/>
    <x v="0"/>
    <x v="16"/>
    <x v="0"/>
    <x v="0"/>
    <n v="39.963403"/>
    <x v="0"/>
    <x v="0"/>
    <x v="5125"/>
    <x v="0"/>
    <x v="1"/>
    <n v="83.382721259999997"/>
    <n v="3.4742800524999997"/>
    <s v="Stores"/>
  </r>
  <r>
    <n v="5158"/>
    <s v="Helton"/>
    <s v="Jeannie"/>
    <x v="5097"/>
    <x v="0"/>
    <x v="5"/>
    <x v="7"/>
    <x v="6"/>
    <x v="5"/>
    <x v="0"/>
    <x v="1"/>
    <n v="48.054247519999997"/>
    <x v="1"/>
    <x v="1"/>
    <x v="5126"/>
    <x v="1"/>
    <x v="4"/>
    <n v="132.7621364"/>
    <n v="5.5317556833333335"/>
    <s v="Stores"/>
  </r>
  <r>
    <n v="5159"/>
    <s v="Higgins"/>
    <s v="Janice"/>
    <x v="5098"/>
    <x v="0"/>
    <x v="4"/>
    <x v="0"/>
    <x v="0"/>
    <x v="4"/>
    <x v="0"/>
    <x v="1"/>
    <n v="41.356074960000001"/>
    <x v="1"/>
    <x v="0"/>
    <x v="5127"/>
    <x v="0"/>
    <x v="2"/>
    <n v="60.626082340000004"/>
    <n v="2.5260867641666667"/>
    <s v="Stores"/>
  </r>
  <r>
    <n v="5160"/>
    <s v="Radtke"/>
    <s v="Victoria"/>
    <x v="5099"/>
    <x v="0"/>
    <x v="3"/>
    <x v="16"/>
    <x v="15"/>
    <x v="3"/>
    <x v="0"/>
    <x v="0"/>
    <n v="36.481392970000002"/>
    <x v="0"/>
    <x v="1"/>
    <x v="5128"/>
    <x v="1"/>
    <x v="2"/>
    <n v="66.378537980000004"/>
    <n v="2.7657724158333337"/>
    <s v="Stores"/>
  </r>
  <r>
    <n v="5161"/>
    <s v="Johnson"/>
    <s v="Allison"/>
    <x v="5100"/>
    <x v="0"/>
    <x v="5"/>
    <x v="7"/>
    <x v="6"/>
    <x v="5"/>
    <x v="0"/>
    <x v="2"/>
    <n v="55.126397969999999"/>
    <x v="2"/>
    <x v="1"/>
    <x v="5129"/>
    <x v="1"/>
    <x v="5"/>
    <n v="217.36830309999999"/>
    <n v="9.0570126291666675"/>
    <s v="Stores"/>
  </r>
  <r>
    <n v="5162"/>
    <s v="Johnston"/>
    <s v="Victor"/>
    <x v="5101"/>
    <x v="1"/>
    <x v="212"/>
    <x v="0"/>
    <x v="0"/>
    <x v="12"/>
    <x v="0"/>
    <x v="0"/>
    <n v="38.935582719999999"/>
    <x v="0"/>
    <x v="1"/>
    <x v="5130"/>
    <x v="1"/>
    <x v="2"/>
    <n v="58.739081730000002"/>
    <n v="2.4474617387499999"/>
    <s v="Stores"/>
  </r>
  <r>
    <n v="5163"/>
    <s v="Crews"/>
    <s v="Gary"/>
    <x v="5102"/>
    <x v="1"/>
    <x v="5"/>
    <x v="7"/>
    <x v="6"/>
    <x v="5"/>
    <x v="0"/>
    <x v="0"/>
    <n v="36.695175689999999"/>
    <x v="0"/>
    <x v="1"/>
    <x v="5131"/>
    <x v="1"/>
    <x v="0"/>
    <n v="0"/>
    <n v="0"/>
    <s v="Stores"/>
  </r>
  <r>
    <n v="5164"/>
    <s v="Bousquet"/>
    <s v="Roy"/>
    <x v="5103"/>
    <x v="1"/>
    <x v="5"/>
    <x v="7"/>
    <x v="6"/>
    <x v="5"/>
    <x v="0"/>
    <x v="0"/>
    <n v="33.30251269"/>
    <x v="0"/>
    <x v="0"/>
    <x v="5132"/>
    <x v="0"/>
    <x v="0"/>
    <n v="17.79503858"/>
    <n v="0.74145994083333333"/>
    <s v="Stores"/>
  </r>
  <r>
    <n v="5165"/>
    <s v="Ortiz"/>
    <s v="Moses"/>
    <x v="5104"/>
    <x v="1"/>
    <x v="30"/>
    <x v="0"/>
    <x v="0"/>
    <x v="20"/>
    <x v="0"/>
    <x v="5"/>
    <n v="61.370508530000002"/>
    <x v="5"/>
    <x v="1"/>
    <x v="5133"/>
    <x v="1"/>
    <x v="4"/>
    <n v="134.11276720000001"/>
    <n v="5.5880319666666667"/>
    <s v="Stores"/>
  </r>
  <r>
    <n v="5166"/>
    <s v="Voss"/>
    <s v="Lawrence"/>
    <x v="5105"/>
    <x v="1"/>
    <x v="50"/>
    <x v="0"/>
    <x v="0"/>
    <x v="20"/>
    <x v="0"/>
    <x v="2"/>
    <n v="50.813926639999998"/>
    <x v="2"/>
    <x v="0"/>
    <x v="5134"/>
    <x v="0"/>
    <x v="2"/>
    <n v="74.357773760000001"/>
    <n v="3.0982405733333334"/>
    <s v="Stores"/>
  </r>
  <r>
    <n v="5167"/>
    <s v="Campbell"/>
    <s v="Rodney"/>
    <x v="5106"/>
    <x v="1"/>
    <x v="10"/>
    <x v="0"/>
    <x v="0"/>
    <x v="6"/>
    <x v="0"/>
    <x v="1"/>
    <n v="45.465697579999997"/>
    <x v="1"/>
    <x v="1"/>
    <x v="5135"/>
    <x v="1"/>
    <x v="2"/>
    <n v="47.600727829999997"/>
    <n v="1.9833636595833333"/>
    <s v="Stores"/>
  </r>
  <r>
    <n v="5168"/>
    <s v="Dorsett"/>
    <s v="Virginia"/>
    <x v="5107"/>
    <x v="0"/>
    <x v="221"/>
    <x v="45"/>
    <x v="19"/>
    <x v="24"/>
    <x v="0"/>
    <x v="4"/>
    <n v="29.389469609999999"/>
    <x v="4"/>
    <x v="1"/>
    <x v="5136"/>
    <x v="1"/>
    <x v="0"/>
    <n v="1.9813779170000001"/>
    <n v="8.2557413208333333E-2"/>
    <s v="Stores"/>
  </r>
  <r>
    <n v="5169"/>
    <s v="Motes"/>
    <s v="Patricia"/>
    <x v="5108"/>
    <x v="0"/>
    <x v="2"/>
    <x v="45"/>
    <x v="19"/>
    <x v="2"/>
    <x v="0"/>
    <x v="4"/>
    <n v="22.014147250000001"/>
    <x v="4"/>
    <x v="0"/>
    <x v="5137"/>
    <x v="0"/>
    <x v="0"/>
    <n v="0"/>
    <n v="0"/>
    <s v="Stores"/>
  </r>
  <r>
    <n v="5170"/>
    <s v="Berkowitz"/>
    <s v="Mary"/>
    <x v="5109"/>
    <x v="0"/>
    <x v="5"/>
    <x v="7"/>
    <x v="6"/>
    <x v="5"/>
    <x v="0"/>
    <x v="2"/>
    <n v="51.643894619999998"/>
    <x v="2"/>
    <x v="0"/>
    <x v="5138"/>
    <x v="0"/>
    <x v="1"/>
    <n v="113.0873416"/>
    <n v="4.7119725666666668"/>
    <s v="Stores"/>
  </r>
  <r>
    <n v="5171"/>
    <s v="Pinion"/>
    <s v="Angela"/>
    <x v="5110"/>
    <x v="0"/>
    <x v="5"/>
    <x v="7"/>
    <x v="6"/>
    <x v="5"/>
    <x v="0"/>
    <x v="0"/>
    <n v="37.373646200000003"/>
    <x v="0"/>
    <x v="1"/>
    <x v="5139"/>
    <x v="1"/>
    <x v="2"/>
    <n v="78.002313509999993"/>
    <n v="3.25009639625"/>
    <s v="Stores"/>
  </r>
  <r>
    <n v="5172"/>
    <s v="Patterson"/>
    <s v="Rebecca"/>
    <x v="5111"/>
    <x v="0"/>
    <x v="5"/>
    <x v="7"/>
    <x v="6"/>
    <x v="5"/>
    <x v="0"/>
    <x v="0"/>
    <n v="38.960895139999998"/>
    <x v="0"/>
    <x v="1"/>
    <x v="5140"/>
    <x v="1"/>
    <x v="2"/>
    <n v="45.273995229999997"/>
    <n v="1.8864164679166666"/>
    <s v="Stores"/>
  </r>
  <r>
    <n v="5173"/>
    <s v="Duke"/>
    <s v="Allie"/>
    <x v="5112"/>
    <x v="0"/>
    <x v="5"/>
    <x v="7"/>
    <x v="6"/>
    <x v="5"/>
    <x v="0"/>
    <x v="0"/>
    <n v="37.426913980000002"/>
    <x v="0"/>
    <x v="1"/>
    <x v="5141"/>
    <x v="1"/>
    <x v="0"/>
    <n v="0"/>
    <n v="0"/>
    <s v="Stores"/>
  </r>
  <r>
    <n v="5174"/>
    <s v="Nelson"/>
    <s v="David"/>
    <x v="5113"/>
    <x v="1"/>
    <x v="8"/>
    <x v="0"/>
    <x v="0"/>
    <x v="8"/>
    <x v="0"/>
    <x v="0"/>
    <n v="30.430354040000001"/>
    <x v="0"/>
    <x v="1"/>
    <x v="5142"/>
    <x v="1"/>
    <x v="0"/>
    <n v="26.092550230000001"/>
    <n v="1.0871895929166666"/>
    <s v="Stores"/>
  </r>
  <r>
    <n v="5175"/>
    <s v="Miles"/>
    <s v="Kimberly"/>
    <x v="5114"/>
    <x v="0"/>
    <x v="30"/>
    <x v="0"/>
    <x v="0"/>
    <x v="20"/>
    <x v="0"/>
    <x v="3"/>
    <n v="16.338600750000001"/>
    <x v="3"/>
    <x v="1"/>
    <x v="5143"/>
    <x v="1"/>
    <x v="0"/>
    <n v="0"/>
    <n v="0"/>
    <s v="Stores"/>
  </r>
  <r>
    <n v="5176"/>
    <s v="Finney"/>
    <s v="Marion"/>
    <x v="5115"/>
    <x v="0"/>
    <x v="23"/>
    <x v="0"/>
    <x v="0"/>
    <x v="17"/>
    <x v="0"/>
    <x v="2"/>
    <n v="52.101992379999999"/>
    <x v="2"/>
    <x v="0"/>
    <x v="5144"/>
    <x v="0"/>
    <x v="1"/>
    <n v="104.2566963"/>
    <n v="4.3440290125000001"/>
    <s v="Stores"/>
  </r>
  <r>
    <n v="5177"/>
    <s v="Flores"/>
    <s v="Anthony"/>
    <x v="5116"/>
    <x v="1"/>
    <x v="17"/>
    <x v="45"/>
    <x v="19"/>
    <x v="13"/>
    <x v="0"/>
    <x v="1"/>
    <n v="47.398218419999999"/>
    <x v="1"/>
    <x v="1"/>
    <x v="5145"/>
    <x v="1"/>
    <x v="2"/>
    <n v="62.230213730000003"/>
    <n v="2.5929255720833333"/>
    <s v="Stores"/>
  </r>
  <r>
    <n v="5178"/>
    <s v="Charon"/>
    <s v="Hector"/>
    <x v="5117"/>
    <x v="1"/>
    <x v="174"/>
    <x v="16"/>
    <x v="15"/>
    <x v="37"/>
    <x v="0"/>
    <x v="1"/>
    <n v="46.72827625"/>
    <x v="1"/>
    <x v="0"/>
    <x v="5146"/>
    <x v="0"/>
    <x v="1"/>
    <n v="105.4869528"/>
    <n v="4.3952897000000002"/>
    <s v="Stores"/>
  </r>
  <r>
    <n v="5179"/>
    <s v="Lawson"/>
    <s v="Patricia"/>
    <x v="5118"/>
    <x v="0"/>
    <x v="0"/>
    <x v="7"/>
    <x v="6"/>
    <x v="0"/>
    <x v="0"/>
    <x v="0"/>
    <n v="34.980968500000003"/>
    <x v="0"/>
    <x v="1"/>
    <x v="5147"/>
    <x v="1"/>
    <x v="0"/>
    <n v="10.766305239999999"/>
    <n v="0.44859605166666666"/>
    <s v="Stores"/>
  </r>
  <r>
    <n v="5180"/>
    <s v="Evans"/>
    <s v="Ann"/>
    <x v="5119"/>
    <x v="0"/>
    <x v="2"/>
    <x v="45"/>
    <x v="19"/>
    <x v="2"/>
    <x v="0"/>
    <x v="0"/>
    <n v="34.535884670000002"/>
    <x v="0"/>
    <x v="1"/>
    <x v="5148"/>
    <x v="1"/>
    <x v="0"/>
    <n v="32.577984819999998"/>
    <n v="1.3574160341666666"/>
    <s v="Stores"/>
  </r>
  <r>
    <n v="5181"/>
    <s v="Tanner"/>
    <s v="Frank"/>
    <x v="5120"/>
    <x v="1"/>
    <x v="8"/>
    <x v="0"/>
    <x v="0"/>
    <x v="8"/>
    <x v="0"/>
    <x v="2"/>
    <n v="50.096804769999999"/>
    <x v="2"/>
    <x v="1"/>
    <x v="5149"/>
    <x v="1"/>
    <x v="4"/>
    <n v="121.1221506"/>
    <n v="5.0467562749999999"/>
    <s v="Stores"/>
  </r>
  <r>
    <n v="5182"/>
    <s v="Barbour"/>
    <s v="Charlene"/>
    <x v="5121"/>
    <x v="0"/>
    <x v="95"/>
    <x v="13"/>
    <x v="12"/>
    <x v="18"/>
    <x v="0"/>
    <x v="5"/>
    <n v="60.035941610000002"/>
    <x v="5"/>
    <x v="1"/>
    <x v="5150"/>
    <x v="1"/>
    <x v="4"/>
    <n v="156.4061567"/>
    <n v="6.5169231958333329"/>
    <s v="Stores"/>
  </r>
  <r>
    <n v="5183"/>
    <s v="Wright"/>
    <s v="Andrea"/>
    <x v="5122"/>
    <x v="0"/>
    <x v="8"/>
    <x v="0"/>
    <x v="0"/>
    <x v="8"/>
    <x v="0"/>
    <x v="4"/>
    <n v="28.71519198"/>
    <x v="4"/>
    <x v="1"/>
    <x v="5151"/>
    <x v="1"/>
    <x v="0"/>
    <n v="0"/>
    <n v="0"/>
    <s v="Stores"/>
  </r>
  <r>
    <n v="5184"/>
    <s v="Hicks"/>
    <s v="Jessica"/>
    <x v="5123"/>
    <x v="0"/>
    <x v="216"/>
    <x v="0"/>
    <x v="0"/>
    <x v="25"/>
    <x v="0"/>
    <x v="2"/>
    <n v="52.157962410000003"/>
    <x v="2"/>
    <x v="1"/>
    <x v="5152"/>
    <x v="1"/>
    <x v="1"/>
    <n v="92.492521620000005"/>
    <n v="3.8538550675000005"/>
    <s v="Stores"/>
  </r>
  <r>
    <n v="5185"/>
    <s v="Baier"/>
    <s v="James"/>
    <x v="5124"/>
    <x v="1"/>
    <x v="5"/>
    <x v="7"/>
    <x v="6"/>
    <x v="5"/>
    <x v="0"/>
    <x v="1"/>
    <n v="42.261119870000002"/>
    <x v="1"/>
    <x v="1"/>
    <x v="5153"/>
    <x v="1"/>
    <x v="2"/>
    <n v="48.908130380000003"/>
    <n v="2.0378387658333335"/>
    <s v="Stores"/>
  </r>
  <r>
    <n v="5186"/>
    <s v="Stallworth"/>
    <s v="Wayne"/>
    <x v="5125"/>
    <x v="1"/>
    <x v="84"/>
    <x v="0"/>
    <x v="0"/>
    <x v="20"/>
    <x v="0"/>
    <x v="0"/>
    <n v="33.010824069999998"/>
    <x v="0"/>
    <x v="1"/>
    <x v="5154"/>
    <x v="1"/>
    <x v="2"/>
    <n v="48.262883979999998"/>
    <n v="2.0109534991666669"/>
    <s v="Stores"/>
  </r>
  <r>
    <n v="5187"/>
    <s v="Myers"/>
    <s v="Stephanie"/>
    <x v="5126"/>
    <x v="0"/>
    <x v="5"/>
    <x v="7"/>
    <x v="6"/>
    <x v="5"/>
    <x v="0"/>
    <x v="0"/>
    <n v="33.609603489999998"/>
    <x v="0"/>
    <x v="1"/>
    <x v="5155"/>
    <x v="1"/>
    <x v="0"/>
    <n v="0"/>
    <n v="0"/>
    <s v="Stores"/>
  </r>
  <r>
    <n v="5188"/>
    <s v="Crochet"/>
    <s v="Tyree"/>
    <x v="5127"/>
    <x v="1"/>
    <x v="3"/>
    <x v="16"/>
    <x v="15"/>
    <x v="3"/>
    <x v="0"/>
    <x v="2"/>
    <n v="53.988658010000002"/>
    <x v="2"/>
    <x v="1"/>
    <x v="5156"/>
    <x v="1"/>
    <x v="1"/>
    <n v="114.8334728"/>
    <n v="4.7847280333333337"/>
    <s v="Stores"/>
  </r>
  <r>
    <n v="5189"/>
    <s v="Thomas"/>
    <s v="Kara"/>
    <x v="5128"/>
    <x v="0"/>
    <x v="4"/>
    <x v="0"/>
    <x v="0"/>
    <x v="4"/>
    <x v="0"/>
    <x v="1"/>
    <n v="40.698778249999997"/>
    <x v="1"/>
    <x v="1"/>
    <x v="5157"/>
    <x v="1"/>
    <x v="0"/>
    <n v="37.418165889999997"/>
    <n v="1.5590902454166664"/>
    <s v="Stores"/>
  </r>
  <r>
    <n v="5190"/>
    <s v="Moody"/>
    <s v="Guy"/>
    <x v="5129"/>
    <x v="1"/>
    <x v="4"/>
    <x v="0"/>
    <x v="0"/>
    <x v="4"/>
    <x v="0"/>
    <x v="0"/>
    <n v="30.900683099999998"/>
    <x v="0"/>
    <x v="1"/>
    <x v="5158"/>
    <x v="1"/>
    <x v="0"/>
    <n v="0"/>
    <n v="0"/>
    <s v="Stores"/>
  </r>
  <r>
    <n v="5191"/>
    <s v="Ray"/>
    <s v="Pearl"/>
    <x v="5130"/>
    <x v="0"/>
    <x v="116"/>
    <x v="0"/>
    <x v="0"/>
    <x v="1"/>
    <x v="0"/>
    <x v="0"/>
    <n v="31.148081040000001"/>
    <x v="0"/>
    <x v="1"/>
    <x v="5159"/>
    <x v="1"/>
    <x v="0"/>
    <n v="0"/>
    <n v="0"/>
    <s v="Stores"/>
  </r>
  <r>
    <n v="5192"/>
    <s v="Semple"/>
    <s v="Rex"/>
    <x v="5131"/>
    <x v="1"/>
    <x v="1"/>
    <x v="0"/>
    <x v="0"/>
    <x v="1"/>
    <x v="0"/>
    <x v="1"/>
    <n v="46.26212057"/>
    <x v="1"/>
    <x v="1"/>
    <x v="5160"/>
    <x v="1"/>
    <x v="1"/>
    <n v="109.91203419999999"/>
    <n v="4.5796680916666661"/>
    <s v="Stores"/>
  </r>
  <r>
    <n v="5193"/>
    <s v="Bisson"/>
    <s v="Claude"/>
    <x v="5132"/>
    <x v="1"/>
    <x v="208"/>
    <x v="0"/>
    <x v="0"/>
    <x v="10"/>
    <x v="0"/>
    <x v="2"/>
    <n v="52.92462261"/>
    <x v="2"/>
    <x v="1"/>
    <x v="5161"/>
    <x v="1"/>
    <x v="2"/>
    <n v="68.977658020000007"/>
    <n v="2.874069084166667"/>
    <s v="Stores"/>
  </r>
  <r>
    <n v="5194"/>
    <s v="Macaluso"/>
    <s v="Jonathan"/>
    <x v="5133"/>
    <x v="1"/>
    <x v="76"/>
    <x v="0"/>
    <x v="0"/>
    <x v="1"/>
    <x v="0"/>
    <x v="2"/>
    <n v="57.289731179999997"/>
    <x v="2"/>
    <x v="1"/>
    <x v="5162"/>
    <x v="1"/>
    <x v="4"/>
    <n v="140.4220607"/>
    <n v="5.8509191958333338"/>
    <s v="Stores"/>
  </r>
  <r>
    <n v="5195"/>
    <s v="McCurry"/>
    <s v="Timothy"/>
    <x v="5134"/>
    <x v="1"/>
    <x v="161"/>
    <x v="16"/>
    <x v="15"/>
    <x v="3"/>
    <x v="0"/>
    <x v="0"/>
    <n v="39.553093279999999"/>
    <x v="0"/>
    <x v="1"/>
    <x v="5163"/>
    <x v="1"/>
    <x v="0"/>
    <n v="31.96400701"/>
    <n v="1.3318336254166667"/>
    <s v="Stores"/>
  </r>
  <r>
    <n v="5196"/>
    <s v="Whigham"/>
    <s v="Kristina"/>
    <x v="5135"/>
    <x v="0"/>
    <x v="4"/>
    <x v="0"/>
    <x v="0"/>
    <x v="4"/>
    <x v="0"/>
    <x v="0"/>
    <n v="37.684445500000002"/>
    <x v="0"/>
    <x v="1"/>
    <x v="5164"/>
    <x v="1"/>
    <x v="0"/>
    <n v="4.8113012639999999"/>
    <n v="0.20047088600000001"/>
    <s v="Stores"/>
  </r>
  <r>
    <n v="5197"/>
    <s v="Parker"/>
    <s v="Cynthia"/>
    <x v="5136"/>
    <x v="0"/>
    <x v="5"/>
    <x v="7"/>
    <x v="6"/>
    <x v="5"/>
    <x v="0"/>
    <x v="4"/>
    <n v="26.5346364"/>
    <x v="4"/>
    <x v="1"/>
    <x v="5165"/>
    <x v="1"/>
    <x v="0"/>
    <n v="0"/>
    <n v="0"/>
    <s v="Stores"/>
  </r>
  <r>
    <n v="5198"/>
    <s v="Wolf"/>
    <s v="Latosha"/>
    <x v="5137"/>
    <x v="0"/>
    <x v="5"/>
    <x v="7"/>
    <x v="6"/>
    <x v="5"/>
    <x v="0"/>
    <x v="0"/>
    <n v="30.811622660000001"/>
    <x v="0"/>
    <x v="1"/>
    <x v="5166"/>
    <x v="1"/>
    <x v="0"/>
    <n v="17.76911041"/>
    <n v="0.74037960041666662"/>
    <s v="Stores"/>
  </r>
  <r>
    <n v="5199"/>
    <s v="Blair"/>
    <s v="Erin"/>
    <x v="5138"/>
    <x v="0"/>
    <x v="16"/>
    <x v="0"/>
    <x v="0"/>
    <x v="12"/>
    <x v="0"/>
    <x v="5"/>
    <n v="63.389795720000002"/>
    <x v="5"/>
    <x v="1"/>
    <x v="5167"/>
    <x v="1"/>
    <x v="4"/>
    <n v="158.08381410000001"/>
    <n v="6.5868255875000008"/>
    <s v="Stores"/>
  </r>
  <r>
    <n v="5200"/>
    <s v="Dix"/>
    <s v="Dennis"/>
    <x v="5139"/>
    <x v="1"/>
    <x v="34"/>
    <x v="16"/>
    <x v="15"/>
    <x v="21"/>
    <x v="0"/>
    <x v="2"/>
    <n v="54.469341280000002"/>
    <x v="2"/>
    <x v="1"/>
    <x v="5168"/>
    <x v="1"/>
    <x v="4"/>
    <n v="143.72783319999999"/>
    <n v="5.9886597166666666"/>
    <s v="Stores"/>
  </r>
  <r>
    <n v="5201"/>
    <s v="Donaldson"/>
    <s v="Margaret"/>
    <x v="5140"/>
    <x v="0"/>
    <x v="5"/>
    <x v="7"/>
    <x v="6"/>
    <x v="5"/>
    <x v="0"/>
    <x v="1"/>
    <n v="44.702748040000003"/>
    <x v="1"/>
    <x v="1"/>
    <x v="5169"/>
    <x v="1"/>
    <x v="4"/>
    <n v="127.53805389999999"/>
    <n v="5.3140855791666661"/>
    <s v="Stores"/>
  </r>
  <r>
    <n v="5202"/>
    <s v="Dunham"/>
    <s v="Ruth"/>
    <x v="5141"/>
    <x v="0"/>
    <x v="27"/>
    <x v="0"/>
    <x v="0"/>
    <x v="19"/>
    <x v="0"/>
    <x v="1"/>
    <n v="48.667340019999997"/>
    <x v="1"/>
    <x v="1"/>
    <x v="5170"/>
    <x v="1"/>
    <x v="1"/>
    <n v="106.3921395"/>
    <n v="4.4330058125000003"/>
    <s v="Stores"/>
  </r>
  <r>
    <n v="5203"/>
    <s v="Lawrence"/>
    <s v="Richard"/>
    <x v="5142"/>
    <x v="1"/>
    <x v="5"/>
    <x v="7"/>
    <x v="6"/>
    <x v="5"/>
    <x v="0"/>
    <x v="0"/>
    <n v="30.577778599999998"/>
    <x v="0"/>
    <x v="1"/>
    <x v="5171"/>
    <x v="1"/>
    <x v="0"/>
    <n v="0"/>
    <n v="0"/>
    <s v="Stores"/>
  </r>
  <r>
    <n v="5204"/>
    <s v="Restrepo"/>
    <s v="Susan"/>
    <x v="5143"/>
    <x v="0"/>
    <x v="3"/>
    <x v="16"/>
    <x v="15"/>
    <x v="3"/>
    <x v="0"/>
    <x v="4"/>
    <n v="27.408963360000001"/>
    <x v="4"/>
    <x v="1"/>
    <x v="5172"/>
    <x v="1"/>
    <x v="0"/>
    <n v="6.4223577159999996"/>
    <n v="0.26759823816666667"/>
    <s v="Stores"/>
  </r>
  <r>
    <n v="5205"/>
    <s v="Ortiz"/>
    <s v="Karen"/>
    <x v="5144"/>
    <x v="0"/>
    <x v="22"/>
    <x v="0"/>
    <x v="0"/>
    <x v="16"/>
    <x v="0"/>
    <x v="1"/>
    <n v="40.05111196"/>
    <x v="1"/>
    <x v="1"/>
    <x v="5173"/>
    <x v="1"/>
    <x v="2"/>
    <n v="49.796328629999998"/>
    <n v="2.0748470262500001"/>
    <s v="Stores"/>
  </r>
  <r>
    <n v="5206"/>
    <s v="Price"/>
    <s v="Evelyn"/>
    <x v="5145"/>
    <x v="0"/>
    <x v="113"/>
    <x v="13"/>
    <x v="12"/>
    <x v="22"/>
    <x v="0"/>
    <x v="4"/>
    <n v="28.8445787"/>
    <x v="4"/>
    <x v="0"/>
    <x v="5174"/>
    <x v="0"/>
    <x v="0"/>
    <n v="0"/>
    <n v="0"/>
    <s v="Stores"/>
  </r>
  <r>
    <n v="5207"/>
    <s v="Perez"/>
    <s v="Olivia"/>
    <x v="5146"/>
    <x v="0"/>
    <x v="60"/>
    <x v="46"/>
    <x v="20"/>
    <x v="27"/>
    <x v="0"/>
    <x v="5"/>
    <n v="60.871420999999998"/>
    <x v="5"/>
    <x v="1"/>
    <x v="5175"/>
    <x v="1"/>
    <x v="5"/>
    <n v="202.0219482"/>
    <n v="8.4175811750000005"/>
    <s v="Stores"/>
  </r>
  <r>
    <n v="5208"/>
    <s v="Lund"/>
    <s v="Becky"/>
    <x v="5147"/>
    <x v="0"/>
    <x v="204"/>
    <x v="13"/>
    <x v="12"/>
    <x v="18"/>
    <x v="0"/>
    <x v="0"/>
    <n v="31.328083469999999"/>
    <x v="0"/>
    <x v="1"/>
    <x v="5176"/>
    <x v="1"/>
    <x v="0"/>
    <n v="39.651460350000001"/>
    <n v="1.6521441812500002"/>
    <s v="Stores"/>
  </r>
  <r>
    <n v="5209"/>
    <s v="Lacour"/>
    <s v="Jane"/>
    <x v="5148"/>
    <x v="0"/>
    <x v="26"/>
    <x v="0"/>
    <x v="0"/>
    <x v="1"/>
    <x v="0"/>
    <x v="1"/>
    <n v="42.354547500000002"/>
    <x v="1"/>
    <x v="1"/>
    <x v="5177"/>
    <x v="1"/>
    <x v="2"/>
    <n v="62.385378899999999"/>
    <n v="2.5993907875"/>
    <s v="Stores"/>
  </r>
  <r>
    <n v="5210"/>
    <s v="Hall"/>
    <s v="Gloria"/>
    <x v="917"/>
    <x v="0"/>
    <x v="218"/>
    <x v="0"/>
    <x v="0"/>
    <x v="19"/>
    <x v="0"/>
    <x v="0"/>
    <n v="33.020126779999998"/>
    <x v="0"/>
    <x v="1"/>
    <x v="5178"/>
    <x v="1"/>
    <x v="0"/>
    <n v="31.198466379999999"/>
    <n v="1.2999360991666666"/>
    <s v="Stores"/>
  </r>
  <r>
    <n v="5211"/>
    <s v="Crownover"/>
    <s v="Kenneth"/>
    <x v="5149"/>
    <x v="1"/>
    <x v="17"/>
    <x v="45"/>
    <x v="19"/>
    <x v="13"/>
    <x v="0"/>
    <x v="1"/>
    <n v="45.09141881"/>
    <x v="1"/>
    <x v="0"/>
    <x v="5179"/>
    <x v="0"/>
    <x v="1"/>
    <n v="98.989143010000006"/>
    <n v="4.1245476254166666"/>
    <s v="Stores"/>
  </r>
  <r>
    <n v="5212"/>
    <s v="McNutt"/>
    <s v="Jeffrey"/>
    <x v="5150"/>
    <x v="1"/>
    <x v="146"/>
    <x v="16"/>
    <x v="15"/>
    <x v="3"/>
    <x v="0"/>
    <x v="1"/>
    <n v="45.521681649999998"/>
    <x v="1"/>
    <x v="1"/>
    <x v="5180"/>
    <x v="1"/>
    <x v="1"/>
    <n v="105.7105493"/>
    <n v="4.4046062208333332"/>
    <s v="Stores"/>
  </r>
  <r>
    <n v="5213"/>
    <s v="Chaidez"/>
    <s v="Kenneth"/>
    <x v="5151"/>
    <x v="1"/>
    <x v="32"/>
    <x v="0"/>
    <x v="0"/>
    <x v="17"/>
    <x v="0"/>
    <x v="2"/>
    <n v="51.57693982"/>
    <x v="2"/>
    <x v="1"/>
    <x v="5181"/>
    <x v="1"/>
    <x v="2"/>
    <n v="74.241287940000007"/>
    <n v="3.0933869975000001"/>
    <s v="Stores"/>
  </r>
  <r>
    <n v="5214"/>
    <s v="Lindstrom"/>
    <s v="Julia"/>
    <x v="5152"/>
    <x v="0"/>
    <x v="4"/>
    <x v="0"/>
    <x v="0"/>
    <x v="4"/>
    <x v="0"/>
    <x v="0"/>
    <n v="39.784970399999999"/>
    <x v="0"/>
    <x v="1"/>
    <x v="5182"/>
    <x v="1"/>
    <x v="0"/>
    <n v="0"/>
    <n v="0"/>
    <s v="Stores"/>
  </r>
  <r>
    <n v="5215"/>
    <s v="Breuer"/>
    <s v="Ernest"/>
    <x v="5153"/>
    <x v="1"/>
    <x v="8"/>
    <x v="0"/>
    <x v="0"/>
    <x v="8"/>
    <x v="0"/>
    <x v="1"/>
    <n v="45.483764489999999"/>
    <x v="1"/>
    <x v="0"/>
    <x v="5183"/>
    <x v="0"/>
    <x v="2"/>
    <n v="49.568591099999999"/>
    <n v="2.0653579624999998"/>
    <s v="Stores"/>
  </r>
  <r>
    <n v="5216"/>
    <s v="Reed"/>
    <s v="Byron"/>
    <x v="5154"/>
    <x v="1"/>
    <x v="8"/>
    <x v="13"/>
    <x v="12"/>
    <x v="8"/>
    <x v="0"/>
    <x v="0"/>
    <n v="36.958907109999998"/>
    <x v="0"/>
    <x v="0"/>
    <x v="5184"/>
    <x v="0"/>
    <x v="0"/>
    <n v="27.708992550000001"/>
    <n v="1.1545413562500002"/>
    <s v="Stores"/>
  </r>
  <r>
    <n v="5217"/>
    <s v="Rogers"/>
    <s v="Edward"/>
    <x v="5155"/>
    <x v="1"/>
    <x v="11"/>
    <x v="0"/>
    <x v="0"/>
    <x v="1"/>
    <x v="0"/>
    <x v="0"/>
    <n v="36.951322949999998"/>
    <x v="0"/>
    <x v="1"/>
    <x v="5185"/>
    <x v="1"/>
    <x v="0"/>
    <n v="0"/>
    <n v="0"/>
    <s v="Stores"/>
  </r>
  <r>
    <n v="5218"/>
    <s v="James"/>
    <s v="Lula"/>
    <x v="5156"/>
    <x v="0"/>
    <x v="111"/>
    <x v="45"/>
    <x v="19"/>
    <x v="32"/>
    <x v="0"/>
    <x v="0"/>
    <n v="37.121834919999998"/>
    <x v="0"/>
    <x v="1"/>
    <x v="5186"/>
    <x v="1"/>
    <x v="2"/>
    <n v="60.981100269999999"/>
    <n v="2.5408791779166666"/>
    <s v="Stores"/>
  </r>
  <r>
    <n v="5219"/>
    <s v="Schmitz"/>
    <s v="Gail"/>
    <x v="5157"/>
    <x v="0"/>
    <x v="23"/>
    <x v="0"/>
    <x v="0"/>
    <x v="17"/>
    <x v="0"/>
    <x v="0"/>
    <n v="39.393618269999997"/>
    <x v="0"/>
    <x v="1"/>
    <x v="5187"/>
    <x v="1"/>
    <x v="0"/>
    <n v="29.948308569999998"/>
    <n v="1.2478461904166667"/>
    <s v="Stores"/>
  </r>
  <r>
    <n v="5220"/>
    <s v="Fleischer"/>
    <s v="Patricia"/>
    <x v="5158"/>
    <x v="0"/>
    <x v="4"/>
    <x v="0"/>
    <x v="0"/>
    <x v="4"/>
    <x v="0"/>
    <x v="1"/>
    <n v="48.173440100000001"/>
    <x v="1"/>
    <x v="1"/>
    <x v="5188"/>
    <x v="1"/>
    <x v="4"/>
    <n v="121.670728"/>
    <n v="5.0696136666666662"/>
    <s v="Stores"/>
  </r>
  <r>
    <n v="5221"/>
    <s v="Proto"/>
    <s v="Richard"/>
    <x v="5159"/>
    <x v="1"/>
    <x v="3"/>
    <x v="16"/>
    <x v="15"/>
    <x v="3"/>
    <x v="0"/>
    <x v="1"/>
    <n v="41.566318690000003"/>
    <x v="1"/>
    <x v="0"/>
    <x v="5189"/>
    <x v="0"/>
    <x v="2"/>
    <n v="53.656146800000002"/>
    <n v="2.2356727833333334"/>
    <s v="Stores"/>
  </r>
  <r>
    <n v="5222"/>
    <s v="Forsyth"/>
    <s v="Tammy"/>
    <x v="5160"/>
    <x v="0"/>
    <x v="22"/>
    <x v="0"/>
    <x v="0"/>
    <x v="16"/>
    <x v="0"/>
    <x v="4"/>
    <n v="27.75922302"/>
    <x v="4"/>
    <x v="1"/>
    <x v="5190"/>
    <x v="1"/>
    <x v="0"/>
    <n v="0"/>
    <n v="0"/>
    <s v="Stores"/>
  </r>
  <r>
    <n v="5223"/>
    <s v="McLean"/>
    <s v="Lula"/>
    <x v="5161"/>
    <x v="0"/>
    <x v="4"/>
    <x v="0"/>
    <x v="0"/>
    <x v="4"/>
    <x v="0"/>
    <x v="2"/>
    <n v="54.916327459999998"/>
    <x v="2"/>
    <x v="0"/>
    <x v="5191"/>
    <x v="0"/>
    <x v="4"/>
    <n v="124.08776020000001"/>
    <n v="5.1703233416666663"/>
    <s v="Stores"/>
  </r>
  <r>
    <n v="5224"/>
    <s v="Carpenter"/>
    <s v="Jon"/>
    <x v="5162"/>
    <x v="1"/>
    <x v="27"/>
    <x v="0"/>
    <x v="0"/>
    <x v="19"/>
    <x v="0"/>
    <x v="0"/>
    <n v="35.604642650000002"/>
    <x v="0"/>
    <x v="0"/>
    <x v="5192"/>
    <x v="0"/>
    <x v="0"/>
    <n v="0"/>
    <n v="0"/>
    <s v="Stores"/>
  </r>
  <r>
    <n v="5225"/>
    <s v="Arnold"/>
    <s v="James"/>
    <x v="5163"/>
    <x v="1"/>
    <x v="133"/>
    <x v="0"/>
    <x v="0"/>
    <x v="7"/>
    <x v="0"/>
    <x v="1"/>
    <n v="43.894736819999999"/>
    <x v="1"/>
    <x v="1"/>
    <x v="5193"/>
    <x v="1"/>
    <x v="2"/>
    <n v="51.49071223"/>
    <n v="2.1454463429166668"/>
    <s v="Stores"/>
  </r>
  <r>
    <n v="5226"/>
    <s v="Garcia"/>
    <s v="Ruthann"/>
    <x v="5164"/>
    <x v="0"/>
    <x v="5"/>
    <x v="7"/>
    <x v="6"/>
    <x v="5"/>
    <x v="0"/>
    <x v="1"/>
    <n v="49.873161029999999"/>
    <x v="1"/>
    <x v="1"/>
    <x v="5194"/>
    <x v="1"/>
    <x v="1"/>
    <n v="80.399193859999997"/>
    <n v="3.3499664108333329"/>
    <s v="Stores"/>
  </r>
  <r>
    <n v="5227"/>
    <s v="Hall"/>
    <s v="Carolyn"/>
    <x v="5165"/>
    <x v="0"/>
    <x v="15"/>
    <x v="0"/>
    <x v="0"/>
    <x v="10"/>
    <x v="0"/>
    <x v="1"/>
    <n v="41.634977419999998"/>
    <x v="1"/>
    <x v="0"/>
    <x v="5195"/>
    <x v="0"/>
    <x v="1"/>
    <n v="103.411559"/>
    <n v="4.3088149583333335"/>
    <s v="Stores"/>
  </r>
  <r>
    <n v="5228"/>
    <s v="Spicer"/>
    <s v="Roger"/>
    <x v="5166"/>
    <x v="1"/>
    <x v="109"/>
    <x v="45"/>
    <x v="19"/>
    <x v="24"/>
    <x v="0"/>
    <x v="2"/>
    <n v="52.448458100000003"/>
    <x v="2"/>
    <x v="1"/>
    <x v="5196"/>
    <x v="1"/>
    <x v="4"/>
    <n v="151.9056382"/>
    <n v="6.3294015916666666"/>
    <s v="Stores"/>
  </r>
  <r>
    <n v="5229"/>
    <s v="McCracken"/>
    <s v="David"/>
    <x v="5167"/>
    <x v="1"/>
    <x v="6"/>
    <x v="0"/>
    <x v="0"/>
    <x v="6"/>
    <x v="0"/>
    <x v="0"/>
    <n v="34.425190399999998"/>
    <x v="0"/>
    <x v="1"/>
    <x v="5197"/>
    <x v="1"/>
    <x v="0"/>
    <n v="29.14747023"/>
    <n v="1.2144779262500001"/>
    <s v="Stores"/>
  </r>
  <r>
    <n v="5230"/>
    <s v="Willams"/>
    <s v="Carolyn"/>
    <x v="5168"/>
    <x v="0"/>
    <x v="12"/>
    <x v="0"/>
    <x v="0"/>
    <x v="9"/>
    <x v="0"/>
    <x v="4"/>
    <n v="25.578457029999999"/>
    <x v="4"/>
    <x v="1"/>
    <x v="5198"/>
    <x v="1"/>
    <x v="0"/>
    <n v="0"/>
    <n v="0"/>
    <s v="Stores"/>
  </r>
  <r>
    <n v="5231"/>
    <s v="Jones"/>
    <s v="Claire"/>
    <x v="5169"/>
    <x v="0"/>
    <x v="35"/>
    <x v="0"/>
    <x v="0"/>
    <x v="6"/>
    <x v="0"/>
    <x v="0"/>
    <n v="34.910767470000003"/>
    <x v="0"/>
    <x v="0"/>
    <x v="5199"/>
    <x v="0"/>
    <x v="0"/>
    <n v="38.725333620000001"/>
    <n v="1.6135555675000002"/>
    <s v="Stores"/>
  </r>
  <r>
    <n v="5232"/>
    <s v="Lass"/>
    <s v="Antoine"/>
    <x v="5170"/>
    <x v="1"/>
    <x v="58"/>
    <x v="13"/>
    <x v="12"/>
    <x v="18"/>
    <x v="0"/>
    <x v="2"/>
    <n v="50.549675000000001"/>
    <x v="2"/>
    <x v="1"/>
    <x v="5200"/>
    <x v="1"/>
    <x v="2"/>
    <n v="71.095886010000001"/>
    <n v="2.9623285837499997"/>
    <s v="Stores"/>
  </r>
  <r>
    <n v="5233"/>
    <s v="Deroche"/>
    <s v="Neal"/>
    <x v="5171"/>
    <x v="1"/>
    <x v="15"/>
    <x v="0"/>
    <x v="0"/>
    <x v="10"/>
    <x v="0"/>
    <x v="1"/>
    <n v="40.977015100000003"/>
    <x v="1"/>
    <x v="1"/>
    <x v="5201"/>
    <x v="1"/>
    <x v="2"/>
    <n v="51.033528930000003"/>
    <n v="2.1263970387500004"/>
    <s v="Stores"/>
  </r>
  <r>
    <n v="5234"/>
    <s v="Greene"/>
    <s v="Samantha"/>
    <x v="5172"/>
    <x v="0"/>
    <x v="5"/>
    <x v="7"/>
    <x v="6"/>
    <x v="5"/>
    <x v="0"/>
    <x v="0"/>
    <n v="32.756722830000001"/>
    <x v="0"/>
    <x v="1"/>
    <x v="5202"/>
    <x v="1"/>
    <x v="0"/>
    <n v="0.87691157200000003"/>
    <n v="3.653798216666667E-2"/>
    <s v="Stores"/>
  </r>
  <r>
    <n v="5235"/>
    <s v="Bonner"/>
    <s v="Gerald"/>
    <x v="5173"/>
    <x v="1"/>
    <x v="3"/>
    <x v="16"/>
    <x v="15"/>
    <x v="3"/>
    <x v="0"/>
    <x v="1"/>
    <n v="46.721612219999997"/>
    <x v="1"/>
    <x v="1"/>
    <x v="5203"/>
    <x v="1"/>
    <x v="1"/>
    <n v="109.3879884"/>
    <n v="4.5578328499999996"/>
    <s v="Stores"/>
  </r>
  <r>
    <n v="5236"/>
    <s v="Lipscomb"/>
    <s v="Antonio"/>
    <x v="5174"/>
    <x v="1"/>
    <x v="202"/>
    <x v="13"/>
    <x v="12"/>
    <x v="38"/>
    <x v="0"/>
    <x v="1"/>
    <n v="46.286633379999998"/>
    <x v="1"/>
    <x v="1"/>
    <x v="5204"/>
    <x v="1"/>
    <x v="0"/>
    <n v="8.485317019"/>
    <n v="0.35355487579166667"/>
    <s v="Stores"/>
  </r>
  <r>
    <n v="5237"/>
    <s v="Lee"/>
    <s v="Melinda"/>
    <x v="5175"/>
    <x v="0"/>
    <x v="2"/>
    <x v="45"/>
    <x v="19"/>
    <x v="2"/>
    <x v="0"/>
    <x v="4"/>
    <n v="22.542025460000001"/>
    <x v="4"/>
    <x v="1"/>
    <x v="5205"/>
    <x v="1"/>
    <x v="0"/>
    <n v="0"/>
    <n v="0"/>
    <s v="Stores"/>
  </r>
  <r>
    <n v="5238"/>
    <s v="Parker"/>
    <s v="Kenneth"/>
    <x v="1045"/>
    <x v="1"/>
    <x v="5"/>
    <x v="7"/>
    <x v="6"/>
    <x v="5"/>
    <x v="0"/>
    <x v="1"/>
    <n v="43.839957689999999"/>
    <x v="1"/>
    <x v="1"/>
    <x v="5206"/>
    <x v="1"/>
    <x v="2"/>
    <n v="43.34724619"/>
    <n v="1.8061352579166665"/>
    <s v="Stores"/>
  </r>
  <r>
    <n v="5239"/>
    <s v="Ewing"/>
    <s v="Lois"/>
    <x v="5176"/>
    <x v="0"/>
    <x v="22"/>
    <x v="0"/>
    <x v="0"/>
    <x v="16"/>
    <x v="0"/>
    <x v="2"/>
    <n v="53.780908150000002"/>
    <x v="2"/>
    <x v="1"/>
    <x v="5207"/>
    <x v="1"/>
    <x v="4"/>
    <n v="131.15360000000001"/>
    <n v="5.4647333333333332"/>
    <s v="Stores"/>
  </r>
  <r>
    <n v="5240"/>
    <s v="Carlyle"/>
    <s v="Bill"/>
    <x v="5177"/>
    <x v="1"/>
    <x v="32"/>
    <x v="0"/>
    <x v="0"/>
    <x v="17"/>
    <x v="0"/>
    <x v="0"/>
    <n v="37.692678469999997"/>
    <x v="0"/>
    <x v="1"/>
    <x v="5208"/>
    <x v="1"/>
    <x v="0"/>
    <n v="29.06677766"/>
    <n v="1.2111157358333333"/>
    <s v="Stores"/>
  </r>
  <r>
    <n v="5241"/>
    <s v="Long"/>
    <s v="Tracy"/>
    <x v="5178"/>
    <x v="0"/>
    <x v="5"/>
    <x v="7"/>
    <x v="6"/>
    <x v="5"/>
    <x v="0"/>
    <x v="1"/>
    <n v="44.016668060000001"/>
    <x v="1"/>
    <x v="1"/>
    <x v="5209"/>
    <x v="1"/>
    <x v="2"/>
    <n v="78.636753619999993"/>
    <n v="3.2765314008333331"/>
    <s v="Stores"/>
  </r>
  <r>
    <n v="5242"/>
    <s v="Bischof"/>
    <s v="James"/>
    <x v="5179"/>
    <x v="1"/>
    <x v="20"/>
    <x v="46"/>
    <x v="20"/>
    <x v="14"/>
    <x v="0"/>
    <x v="2"/>
    <n v="52.478340950000003"/>
    <x v="2"/>
    <x v="1"/>
    <x v="5210"/>
    <x v="1"/>
    <x v="1"/>
    <n v="107.7923578"/>
    <n v="4.4913482416666675"/>
    <s v="Stores"/>
  </r>
  <r>
    <n v="5243"/>
    <s v="Lattimore"/>
    <s v="Carlton"/>
    <x v="5180"/>
    <x v="1"/>
    <x v="3"/>
    <x v="16"/>
    <x v="15"/>
    <x v="3"/>
    <x v="0"/>
    <x v="0"/>
    <n v="32.519688410000001"/>
    <x v="0"/>
    <x v="1"/>
    <x v="5211"/>
    <x v="1"/>
    <x v="0"/>
    <n v="0"/>
    <n v="0"/>
    <s v="Stores"/>
  </r>
  <r>
    <n v="5244"/>
    <s v="Stevenson"/>
    <s v="Lonnie"/>
    <x v="5181"/>
    <x v="1"/>
    <x v="3"/>
    <x v="16"/>
    <x v="15"/>
    <x v="3"/>
    <x v="0"/>
    <x v="1"/>
    <n v="42.543837379999999"/>
    <x v="1"/>
    <x v="1"/>
    <x v="5212"/>
    <x v="1"/>
    <x v="0"/>
    <n v="9.3321588450000004"/>
    <n v="0.38883995187500003"/>
    <s v="Stores"/>
  </r>
  <r>
    <n v="5245"/>
    <s v="Cole"/>
    <s v="Angela"/>
    <x v="5182"/>
    <x v="0"/>
    <x v="13"/>
    <x v="0"/>
    <x v="0"/>
    <x v="10"/>
    <x v="0"/>
    <x v="0"/>
    <n v="33.339714860000001"/>
    <x v="0"/>
    <x v="1"/>
    <x v="5213"/>
    <x v="1"/>
    <x v="0"/>
    <n v="30.080437119999999"/>
    <n v="1.2533515466666667"/>
    <s v="Stores"/>
  </r>
  <r>
    <n v="5246"/>
    <s v="Necaise"/>
    <s v="Kent"/>
    <x v="5183"/>
    <x v="1"/>
    <x v="225"/>
    <x v="16"/>
    <x v="15"/>
    <x v="37"/>
    <x v="0"/>
    <x v="0"/>
    <n v="39.249195649999997"/>
    <x v="0"/>
    <x v="1"/>
    <x v="5214"/>
    <x v="1"/>
    <x v="0"/>
    <n v="32.189045479999997"/>
    <n v="1.3412102283333334"/>
    <s v="Stores"/>
  </r>
  <r>
    <n v="5247"/>
    <s v="Harris"/>
    <s v="Alberta"/>
    <x v="5184"/>
    <x v="0"/>
    <x v="11"/>
    <x v="0"/>
    <x v="0"/>
    <x v="1"/>
    <x v="0"/>
    <x v="1"/>
    <n v="47.997452269999997"/>
    <x v="1"/>
    <x v="1"/>
    <x v="5215"/>
    <x v="1"/>
    <x v="2"/>
    <n v="78.094951589999994"/>
    <n v="3.25395631625"/>
    <s v="Stores"/>
  </r>
  <r>
    <n v="5248"/>
    <s v="Spicer"/>
    <s v="Clayton"/>
    <x v="5185"/>
    <x v="1"/>
    <x v="2"/>
    <x v="45"/>
    <x v="19"/>
    <x v="2"/>
    <x v="0"/>
    <x v="4"/>
    <n v="28.966559279999998"/>
    <x v="4"/>
    <x v="1"/>
    <x v="5216"/>
    <x v="1"/>
    <x v="0"/>
    <n v="0"/>
    <n v="0"/>
    <s v="Stores"/>
  </r>
  <r>
    <n v="5249"/>
    <s v="Lam"/>
    <s v="John"/>
    <x v="5186"/>
    <x v="1"/>
    <x v="41"/>
    <x v="16"/>
    <x v="15"/>
    <x v="23"/>
    <x v="0"/>
    <x v="1"/>
    <n v="40.704314089999997"/>
    <x v="1"/>
    <x v="1"/>
    <x v="5217"/>
    <x v="1"/>
    <x v="2"/>
    <n v="49.327743249999997"/>
    <n v="2.0553226354166667"/>
    <s v="Stores"/>
  </r>
  <r>
    <n v="5250"/>
    <s v="Franklin"/>
    <s v="Raymond"/>
    <x v="5187"/>
    <x v="1"/>
    <x v="2"/>
    <x v="45"/>
    <x v="19"/>
    <x v="2"/>
    <x v="0"/>
    <x v="1"/>
    <n v="45.552922150000001"/>
    <x v="1"/>
    <x v="1"/>
    <x v="5218"/>
    <x v="1"/>
    <x v="2"/>
    <n v="76.566103580000004"/>
    <n v="3.1902543158333336"/>
    <s v="Stores"/>
  </r>
  <r>
    <n v="5251"/>
    <s v="Harman"/>
    <s v="Michelle"/>
    <x v="5188"/>
    <x v="0"/>
    <x v="223"/>
    <x v="45"/>
    <x v="19"/>
    <x v="13"/>
    <x v="0"/>
    <x v="0"/>
    <n v="37.15465725"/>
    <x v="0"/>
    <x v="0"/>
    <x v="5219"/>
    <x v="0"/>
    <x v="2"/>
    <n v="47.370484089999998"/>
    <n v="1.9737701704166664"/>
    <s v="Stores"/>
  </r>
  <r>
    <n v="5252"/>
    <s v="Weaver"/>
    <s v="Cynthia"/>
    <x v="5189"/>
    <x v="0"/>
    <x v="106"/>
    <x v="45"/>
    <x v="19"/>
    <x v="13"/>
    <x v="0"/>
    <x v="4"/>
    <n v="26.89344268"/>
    <x v="4"/>
    <x v="1"/>
    <x v="5220"/>
    <x v="1"/>
    <x v="2"/>
    <n v="42.478806130000002"/>
    <n v="1.7699502554166668"/>
    <s v="Stores"/>
  </r>
  <r>
    <n v="5253"/>
    <s v="Mack"/>
    <s v="Stuart"/>
    <x v="5190"/>
    <x v="1"/>
    <x v="30"/>
    <x v="0"/>
    <x v="0"/>
    <x v="20"/>
    <x v="0"/>
    <x v="2"/>
    <n v="51.691985879999997"/>
    <x v="2"/>
    <x v="0"/>
    <x v="5221"/>
    <x v="0"/>
    <x v="2"/>
    <n v="64.43877191"/>
    <n v="2.684948829583333"/>
    <s v="Stores"/>
  </r>
  <r>
    <n v="5254"/>
    <s v="Stingley"/>
    <s v="Annie"/>
    <x v="5191"/>
    <x v="0"/>
    <x v="5"/>
    <x v="7"/>
    <x v="6"/>
    <x v="5"/>
    <x v="0"/>
    <x v="1"/>
    <n v="42.963684989999997"/>
    <x v="1"/>
    <x v="1"/>
    <x v="5222"/>
    <x v="1"/>
    <x v="2"/>
    <n v="43.17986724"/>
    <n v="1.7991611349999999"/>
    <s v="Stores"/>
  </r>
  <r>
    <n v="5255"/>
    <s v="Evans"/>
    <s v="Nathaniel"/>
    <x v="5192"/>
    <x v="1"/>
    <x v="4"/>
    <x v="0"/>
    <x v="0"/>
    <x v="4"/>
    <x v="0"/>
    <x v="2"/>
    <n v="57.016155159999997"/>
    <x v="2"/>
    <x v="1"/>
    <x v="5223"/>
    <x v="1"/>
    <x v="4"/>
    <n v="157.60394220000001"/>
    <n v="6.5668309250000005"/>
    <s v="Stores"/>
  </r>
  <r>
    <n v="5256"/>
    <s v="Longoria"/>
    <s v="Sergio"/>
    <x v="5193"/>
    <x v="1"/>
    <x v="76"/>
    <x v="0"/>
    <x v="0"/>
    <x v="1"/>
    <x v="0"/>
    <x v="1"/>
    <n v="42.869097920000002"/>
    <x v="1"/>
    <x v="1"/>
    <x v="5224"/>
    <x v="1"/>
    <x v="2"/>
    <n v="67.988241459999998"/>
    <n v="2.8328433941666664"/>
    <s v="Stores"/>
  </r>
  <r>
    <n v="5257"/>
    <s v="Kroeger"/>
    <s v="Michael"/>
    <x v="5194"/>
    <x v="1"/>
    <x v="1"/>
    <x v="0"/>
    <x v="0"/>
    <x v="1"/>
    <x v="0"/>
    <x v="2"/>
    <n v="50.15866338"/>
    <x v="2"/>
    <x v="1"/>
    <x v="5225"/>
    <x v="1"/>
    <x v="1"/>
    <n v="108.690275"/>
    <n v="4.5287614583333333"/>
    <s v="Stores"/>
  </r>
  <r>
    <n v="5258"/>
    <s v="Craft"/>
    <s v="Dustin"/>
    <x v="5195"/>
    <x v="1"/>
    <x v="116"/>
    <x v="0"/>
    <x v="0"/>
    <x v="1"/>
    <x v="0"/>
    <x v="0"/>
    <n v="37.416427300000002"/>
    <x v="0"/>
    <x v="0"/>
    <x v="5226"/>
    <x v="0"/>
    <x v="0"/>
    <n v="25.65485558"/>
    <n v="1.0689523158333334"/>
    <s v="Stores"/>
  </r>
  <r>
    <n v="5259"/>
    <s v="Gaskins"/>
    <s v="Norman"/>
    <x v="5196"/>
    <x v="1"/>
    <x v="4"/>
    <x v="0"/>
    <x v="0"/>
    <x v="4"/>
    <x v="0"/>
    <x v="0"/>
    <n v="37.136356829999997"/>
    <x v="0"/>
    <x v="1"/>
    <x v="5227"/>
    <x v="1"/>
    <x v="2"/>
    <n v="68.335415150000003"/>
    <n v="2.8473089645833336"/>
    <s v="Stores"/>
  </r>
  <r>
    <n v="5260"/>
    <s v="Howerton"/>
    <s v="Robert"/>
    <x v="5197"/>
    <x v="1"/>
    <x v="3"/>
    <x v="16"/>
    <x v="15"/>
    <x v="3"/>
    <x v="0"/>
    <x v="0"/>
    <n v="30.915963680000001"/>
    <x v="0"/>
    <x v="1"/>
    <x v="5228"/>
    <x v="1"/>
    <x v="0"/>
    <n v="0"/>
    <n v="0"/>
    <s v="Stores"/>
  </r>
  <r>
    <n v="5261"/>
    <s v="Thompson"/>
    <s v="Charles"/>
    <x v="5198"/>
    <x v="1"/>
    <x v="63"/>
    <x v="0"/>
    <x v="0"/>
    <x v="29"/>
    <x v="0"/>
    <x v="1"/>
    <n v="46.916692560000001"/>
    <x v="1"/>
    <x v="1"/>
    <x v="5229"/>
    <x v="1"/>
    <x v="2"/>
    <n v="57.390465669999998"/>
    <n v="2.3912694029166666"/>
    <s v="Stores"/>
  </r>
  <r>
    <n v="5262"/>
    <s v="Corry"/>
    <s v="Steven"/>
    <x v="5199"/>
    <x v="1"/>
    <x v="113"/>
    <x v="13"/>
    <x v="12"/>
    <x v="22"/>
    <x v="0"/>
    <x v="4"/>
    <n v="28.272237489999998"/>
    <x v="4"/>
    <x v="1"/>
    <x v="5230"/>
    <x v="1"/>
    <x v="0"/>
    <n v="0"/>
    <n v="0"/>
    <s v="Stores"/>
  </r>
  <r>
    <n v="5263"/>
    <s v="Garcia"/>
    <s v="Laura"/>
    <x v="5200"/>
    <x v="0"/>
    <x v="160"/>
    <x v="7"/>
    <x v="6"/>
    <x v="35"/>
    <x v="0"/>
    <x v="0"/>
    <n v="35.997737549999997"/>
    <x v="0"/>
    <x v="1"/>
    <x v="5231"/>
    <x v="1"/>
    <x v="2"/>
    <n v="54.863578429999997"/>
    <n v="2.2859824345833331"/>
    <s v="Stores"/>
  </r>
  <r>
    <n v="5264"/>
    <s v="Towe"/>
    <s v="Mamie"/>
    <x v="5201"/>
    <x v="0"/>
    <x v="161"/>
    <x v="16"/>
    <x v="15"/>
    <x v="3"/>
    <x v="0"/>
    <x v="1"/>
    <n v="47.573235500000003"/>
    <x v="1"/>
    <x v="1"/>
    <x v="5232"/>
    <x v="1"/>
    <x v="1"/>
    <n v="83.949230220000004"/>
    <n v="3.4978845925000006"/>
    <s v="Stores"/>
  </r>
  <r>
    <n v="5265"/>
    <s v="Stafford"/>
    <s v="Lois"/>
    <x v="5202"/>
    <x v="0"/>
    <x v="3"/>
    <x v="16"/>
    <x v="15"/>
    <x v="3"/>
    <x v="0"/>
    <x v="0"/>
    <n v="32.826214069999999"/>
    <x v="0"/>
    <x v="1"/>
    <x v="5233"/>
    <x v="1"/>
    <x v="0"/>
    <n v="30.396837040000001"/>
    <n v="1.2665348766666666"/>
    <s v="Stores"/>
  </r>
  <r>
    <n v="5266"/>
    <s v="Cork"/>
    <s v="Thomas"/>
    <x v="5203"/>
    <x v="1"/>
    <x v="0"/>
    <x v="7"/>
    <x v="6"/>
    <x v="0"/>
    <x v="0"/>
    <x v="1"/>
    <n v="45.562604870000001"/>
    <x v="1"/>
    <x v="0"/>
    <x v="5234"/>
    <x v="0"/>
    <x v="2"/>
    <n v="46.150466870000002"/>
    <n v="1.9229361195833334"/>
    <s v="Stores"/>
  </r>
  <r>
    <n v="5267"/>
    <s v="Moore"/>
    <s v="Clinton"/>
    <x v="5204"/>
    <x v="1"/>
    <x v="5"/>
    <x v="7"/>
    <x v="6"/>
    <x v="5"/>
    <x v="0"/>
    <x v="2"/>
    <n v="53.798793879999998"/>
    <x v="2"/>
    <x v="1"/>
    <x v="5235"/>
    <x v="1"/>
    <x v="1"/>
    <n v="96.299486160000001"/>
    <n v="4.0124785900000006"/>
    <s v="Stores"/>
  </r>
  <r>
    <n v="5268"/>
    <s v="Moore"/>
    <s v="Brittany"/>
    <x v="5205"/>
    <x v="0"/>
    <x v="0"/>
    <x v="7"/>
    <x v="6"/>
    <x v="0"/>
    <x v="0"/>
    <x v="0"/>
    <n v="30.489225319999999"/>
    <x v="0"/>
    <x v="1"/>
    <x v="5236"/>
    <x v="1"/>
    <x v="2"/>
    <n v="71.800711669999998"/>
    <n v="2.9916963195833333"/>
    <s v="Stores"/>
  </r>
  <r>
    <n v="5269"/>
    <s v="Hall"/>
    <s v="Roberto"/>
    <x v="5206"/>
    <x v="1"/>
    <x v="5"/>
    <x v="7"/>
    <x v="6"/>
    <x v="5"/>
    <x v="0"/>
    <x v="0"/>
    <n v="38.388825629999999"/>
    <x v="0"/>
    <x v="1"/>
    <x v="5237"/>
    <x v="1"/>
    <x v="0"/>
    <n v="39.102815550000003"/>
    <n v="1.6292839812500002"/>
    <s v="Stores"/>
  </r>
  <r>
    <n v="5270"/>
    <s v="Bonds"/>
    <s v="Samuel"/>
    <x v="5207"/>
    <x v="1"/>
    <x v="3"/>
    <x v="16"/>
    <x v="15"/>
    <x v="3"/>
    <x v="0"/>
    <x v="2"/>
    <n v="59.656933510000002"/>
    <x v="2"/>
    <x v="1"/>
    <x v="5238"/>
    <x v="1"/>
    <x v="1"/>
    <n v="111.8314596"/>
    <n v="4.6596441500000001"/>
    <s v="Stores"/>
  </r>
  <r>
    <n v="5271"/>
    <s v="Obrien"/>
    <s v="Kenneth"/>
    <x v="5208"/>
    <x v="1"/>
    <x v="43"/>
    <x v="45"/>
    <x v="19"/>
    <x v="13"/>
    <x v="0"/>
    <x v="1"/>
    <n v="42.36123018"/>
    <x v="1"/>
    <x v="1"/>
    <x v="5239"/>
    <x v="1"/>
    <x v="2"/>
    <n v="53.06820201"/>
    <n v="2.2111750837499997"/>
    <s v="Stores"/>
  </r>
  <r>
    <n v="5272"/>
    <s v="Paez"/>
    <s v="Betty"/>
    <x v="5209"/>
    <x v="0"/>
    <x v="158"/>
    <x v="0"/>
    <x v="0"/>
    <x v="25"/>
    <x v="0"/>
    <x v="1"/>
    <n v="40.211966949999997"/>
    <x v="1"/>
    <x v="1"/>
    <x v="5240"/>
    <x v="1"/>
    <x v="2"/>
    <n v="66.310885900000002"/>
    <n v="2.7629535791666666"/>
    <s v="Stores"/>
  </r>
  <r>
    <n v="5273"/>
    <s v="Lesniak"/>
    <s v="Rebecca"/>
    <x v="5210"/>
    <x v="0"/>
    <x v="4"/>
    <x v="0"/>
    <x v="0"/>
    <x v="4"/>
    <x v="0"/>
    <x v="2"/>
    <n v="57.69941918"/>
    <x v="2"/>
    <x v="1"/>
    <x v="5241"/>
    <x v="1"/>
    <x v="3"/>
    <n v="172.91367339999999"/>
    <n v="7.2047363916666667"/>
    <s v="Stores"/>
  </r>
  <r>
    <n v="5274"/>
    <s v="Gray"/>
    <s v="Eric"/>
    <x v="5211"/>
    <x v="1"/>
    <x v="97"/>
    <x v="0"/>
    <x v="0"/>
    <x v="19"/>
    <x v="0"/>
    <x v="1"/>
    <n v="40.938167800000002"/>
    <x v="1"/>
    <x v="1"/>
    <x v="5242"/>
    <x v="1"/>
    <x v="0"/>
    <n v="6.5221895849999996"/>
    <n v="0.271757899375"/>
    <s v="Stores"/>
  </r>
  <r>
    <n v="5275"/>
    <s v="Mullet"/>
    <s v="Michael"/>
    <x v="5212"/>
    <x v="1"/>
    <x v="85"/>
    <x v="45"/>
    <x v="19"/>
    <x v="13"/>
    <x v="0"/>
    <x v="0"/>
    <n v="38.241927330000003"/>
    <x v="0"/>
    <x v="1"/>
    <x v="5243"/>
    <x v="1"/>
    <x v="2"/>
    <n v="55.04826869"/>
    <n v="2.2936778620833334"/>
    <s v="Stores"/>
  </r>
  <r>
    <n v="5276"/>
    <s v="Hack"/>
    <s v="Sheryl"/>
    <x v="5213"/>
    <x v="0"/>
    <x v="2"/>
    <x v="0"/>
    <x v="0"/>
    <x v="2"/>
    <x v="0"/>
    <x v="0"/>
    <n v="31.72665413"/>
    <x v="0"/>
    <x v="1"/>
    <x v="5244"/>
    <x v="1"/>
    <x v="2"/>
    <n v="79.482013929999994"/>
    <n v="3.3117505804166663"/>
    <s v="Stores"/>
  </r>
  <r>
    <n v="5277"/>
    <s v="Orourke"/>
    <s v="Ronda"/>
    <x v="5214"/>
    <x v="0"/>
    <x v="5"/>
    <x v="7"/>
    <x v="6"/>
    <x v="5"/>
    <x v="0"/>
    <x v="0"/>
    <n v="33.763016329999999"/>
    <x v="0"/>
    <x v="1"/>
    <x v="5245"/>
    <x v="1"/>
    <x v="0"/>
    <n v="16.92537325"/>
    <n v="0.70522388541666658"/>
    <s v="Stores"/>
  </r>
  <r>
    <n v="5278"/>
    <s v="Perkins"/>
    <s v="Timothy"/>
    <x v="5215"/>
    <x v="1"/>
    <x v="3"/>
    <x v="16"/>
    <x v="15"/>
    <x v="3"/>
    <x v="0"/>
    <x v="2"/>
    <n v="53.85452471"/>
    <x v="2"/>
    <x v="1"/>
    <x v="5246"/>
    <x v="1"/>
    <x v="4"/>
    <n v="135.34238579999999"/>
    <n v="5.6392660749999992"/>
    <s v="Stores"/>
  </r>
  <r>
    <n v="5279"/>
    <s v="Deal"/>
    <s v="Melanie"/>
    <x v="5216"/>
    <x v="0"/>
    <x v="5"/>
    <x v="7"/>
    <x v="6"/>
    <x v="5"/>
    <x v="0"/>
    <x v="2"/>
    <n v="50.152729149999999"/>
    <x v="2"/>
    <x v="1"/>
    <x v="5247"/>
    <x v="1"/>
    <x v="1"/>
    <n v="84.560585380000006"/>
    <n v="3.5233577241666669"/>
    <s v="Stores"/>
  </r>
  <r>
    <n v="5280"/>
    <s v="Boner"/>
    <s v="Brian"/>
    <x v="5217"/>
    <x v="1"/>
    <x v="58"/>
    <x v="13"/>
    <x v="12"/>
    <x v="18"/>
    <x v="0"/>
    <x v="1"/>
    <n v="45.942335139999997"/>
    <x v="1"/>
    <x v="1"/>
    <x v="5248"/>
    <x v="1"/>
    <x v="2"/>
    <n v="42.551190290000001"/>
    <n v="1.7729662620833333"/>
    <s v="Stores"/>
  </r>
  <r>
    <n v="5281"/>
    <s v="Grimaldi"/>
    <s v="Nicholas"/>
    <x v="5218"/>
    <x v="1"/>
    <x v="236"/>
    <x v="0"/>
    <x v="0"/>
    <x v="7"/>
    <x v="0"/>
    <x v="1"/>
    <n v="42.860218590000002"/>
    <x v="1"/>
    <x v="1"/>
    <x v="5249"/>
    <x v="1"/>
    <x v="2"/>
    <n v="53.613611290000001"/>
    <n v="2.2339004704166667"/>
    <s v="Stores"/>
  </r>
  <r>
    <n v="5282"/>
    <s v="Dunn"/>
    <s v="Sara"/>
    <x v="5219"/>
    <x v="0"/>
    <x v="11"/>
    <x v="0"/>
    <x v="0"/>
    <x v="1"/>
    <x v="0"/>
    <x v="0"/>
    <n v="36.926668370000002"/>
    <x v="0"/>
    <x v="0"/>
    <x v="5250"/>
    <x v="0"/>
    <x v="0"/>
    <n v="37.323224430000003"/>
    <n v="1.5551343512500002"/>
    <s v="Stores"/>
  </r>
  <r>
    <n v="5283"/>
    <s v="Callahan"/>
    <s v="Miguel"/>
    <x v="5220"/>
    <x v="1"/>
    <x v="27"/>
    <x v="0"/>
    <x v="0"/>
    <x v="19"/>
    <x v="0"/>
    <x v="2"/>
    <n v="59.429010310000002"/>
    <x v="2"/>
    <x v="1"/>
    <x v="5251"/>
    <x v="1"/>
    <x v="4"/>
    <n v="121.1914572"/>
    <n v="5.0496440500000004"/>
    <s v="Stores"/>
  </r>
  <r>
    <n v="5284"/>
    <s v="Cline"/>
    <s v="Thelma"/>
    <x v="5221"/>
    <x v="0"/>
    <x v="39"/>
    <x v="0"/>
    <x v="0"/>
    <x v="7"/>
    <x v="0"/>
    <x v="0"/>
    <n v="39.078433660000002"/>
    <x v="0"/>
    <x v="1"/>
    <x v="5252"/>
    <x v="1"/>
    <x v="2"/>
    <n v="49.676433850000002"/>
    <n v="2.0698514104166668"/>
    <s v="Stores"/>
  </r>
  <r>
    <n v="5285"/>
    <s v="Fisher"/>
    <s v="Donna"/>
    <x v="5222"/>
    <x v="0"/>
    <x v="186"/>
    <x v="0"/>
    <x v="0"/>
    <x v="10"/>
    <x v="0"/>
    <x v="0"/>
    <n v="33.114996609999999"/>
    <x v="0"/>
    <x v="1"/>
    <x v="5253"/>
    <x v="1"/>
    <x v="0"/>
    <n v="0"/>
    <n v="0"/>
    <s v="Stores"/>
  </r>
  <r>
    <n v="5286"/>
    <s v="Rethman"/>
    <s v="Dorothy"/>
    <x v="5223"/>
    <x v="0"/>
    <x v="36"/>
    <x v="13"/>
    <x v="12"/>
    <x v="22"/>
    <x v="0"/>
    <x v="0"/>
    <n v="35.98842381"/>
    <x v="0"/>
    <x v="1"/>
    <x v="5254"/>
    <x v="1"/>
    <x v="0"/>
    <n v="14.716532709999999"/>
    <n v="0.61318886291666663"/>
    <s v="Stores"/>
  </r>
  <r>
    <n v="5287"/>
    <s v="Golding"/>
    <s v="Leah"/>
    <x v="5224"/>
    <x v="0"/>
    <x v="11"/>
    <x v="0"/>
    <x v="0"/>
    <x v="1"/>
    <x v="0"/>
    <x v="4"/>
    <n v="25.943665880000001"/>
    <x v="4"/>
    <x v="1"/>
    <x v="5255"/>
    <x v="1"/>
    <x v="0"/>
    <n v="2.4722064509999999"/>
    <n v="0.10300860212499999"/>
    <s v="Stores"/>
  </r>
  <r>
    <n v="5288"/>
    <s v="Morris"/>
    <s v="Doris"/>
    <x v="5225"/>
    <x v="0"/>
    <x v="206"/>
    <x v="13"/>
    <x v="12"/>
    <x v="39"/>
    <x v="0"/>
    <x v="4"/>
    <n v="29.633126789999999"/>
    <x v="4"/>
    <x v="1"/>
    <x v="5256"/>
    <x v="1"/>
    <x v="0"/>
    <n v="0"/>
    <n v="0"/>
    <s v="Stores"/>
  </r>
  <r>
    <n v="5289"/>
    <s v="Hunter"/>
    <s v="May"/>
    <x v="5226"/>
    <x v="0"/>
    <x v="5"/>
    <x v="7"/>
    <x v="6"/>
    <x v="5"/>
    <x v="0"/>
    <x v="0"/>
    <n v="39.471585699999999"/>
    <x v="0"/>
    <x v="1"/>
    <x v="5257"/>
    <x v="1"/>
    <x v="0"/>
    <n v="26.9161672"/>
    <n v="1.1215069666666668"/>
    <s v="Stores"/>
  </r>
  <r>
    <n v="5290"/>
    <s v="Bobb"/>
    <s v="John"/>
    <x v="5227"/>
    <x v="1"/>
    <x v="55"/>
    <x v="0"/>
    <x v="0"/>
    <x v="20"/>
    <x v="0"/>
    <x v="0"/>
    <n v="32.520172520000003"/>
    <x v="0"/>
    <x v="0"/>
    <x v="5258"/>
    <x v="0"/>
    <x v="0"/>
    <n v="0"/>
    <n v="0"/>
    <s v="Stores"/>
  </r>
  <r>
    <n v="5291"/>
    <s v="Kratochvil"/>
    <s v="Elsa"/>
    <x v="5228"/>
    <x v="0"/>
    <x v="153"/>
    <x v="0"/>
    <x v="0"/>
    <x v="10"/>
    <x v="0"/>
    <x v="0"/>
    <n v="37.533224230000002"/>
    <x v="0"/>
    <x v="1"/>
    <x v="5259"/>
    <x v="1"/>
    <x v="2"/>
    <n v="65.988852320000007"/>
    <n v="2.7495355133333335"/>
    <s v="Stores"/>
  </r>
  <r>
    <n v="5292"/>
    <s v="Jefferson"/>
    <s v="Kathy"/>
    <x v="5229"/>
    <x v="0"/>
    <x v="5"/>
    <x v="7"/>
    <x v="6"/>
    <x v="5"/>
    <x v="0"/>
    <x v="0"/>
    <n v="37.302179430000002"/>
    <x v="0"/>
    <x v="1"/>
    <x v="5260"/>
    <x v="1"/>
    <x v="2"/>
    <n v="55.756608739999997"/>
    <n v="2.3231920308333329"/>
    <s v="Stores"/>
  </r>
  <r>
    <n v="5293"/>
    <s v="Koerner"/>
    <s v="Yvonne"/>
    <x v="5230"/>
    <x v="0"/>
    <x v="159"/>
    <x v="0"/>
    <x v="0"/>
    <x v="7"/>
    <x v="0"/>
    <x v="1"/>
    <n v="47.898683339999998"/>
    <x v="1"/>
    <x v="0"/>
    <x v="5261"/>
    <x v="0"/>
    <x v="1"/>
    <n v="88.789124869999995"/>
    <n v="3.6995468695833331"/>
    <s v="Stores"/>
  </r>
  <r>
    <n v="5294"/>
    <s v="Johnson"/>
    <s v="Susan"/>
    <x v="5231"/>
    <x v="0"/>
    <x v="22"/>
    <x v="0"/>
    <x v="0"/>
    <x v="16"/>
    <x v="0"/>
    <x v="1"/>
    <n v="45.72921951"/>
    <x v="1"/>
    <x v="1"/>
    <x v="5262"/>
    <x v="1"/>
    <x v="1"/>
    <n v="101.6129351"/>
    <n v="4.2338722958333337"/>
    <s v="Stores"/>
  </r>
  <r>
    <n v="5295"/>
    <s v="Yates"/>
    <s v="Rodney"/>
    <x v="5232"/>
    <x v="1"/>
    <x v="5"/>
    <x v="7"/>
    <x v="6"/>
    <x v="5"/>
    <x v="0"/>
    <x v="1"/>
    <n v="47.031775060000001"/>
    <x v="1"/>
    <x v="1"/>
    <x v="5263"/>
    <x v="1"/>
    <x v="2"/>
    <n v="59.962876219999998"/>
    <n v="2.4984531758333333"/>
    <s v="Stores"/>
  </r>
  <r>
    <n v="5296"/>
    <s v="Davis"/>
    <s v="Elinor"/>
    <x v="5233"/>
    <x v="0"/>
    <x v="5"/>
    <x v="7"/>
    <x v="6"/>
    <x v="5"/>
    <x v="0"/>
    <x v="5"/>
    <n v="65.339511349999995"/>
    <x v="5"/>
    <x v="1"/>
    <x v="5264"/>
    <x v="1"/>
    <x v="5"/>
    <n v="206.76692539999999"/>
    <n v="8.615288558333333"/>
    <s v="Stores"/>
  </r>
  <r>
    <n v="5297"/>
    <s v="Schultz"/>
    <s v="Philip"/>
    <x v="5234"/>
    <x v="1"/>
    <x v="140"/>
    <x v="13"/>
    <x v="12"/>
    <x v="18"/>
    <x v="0"/>
    <x v="2"/>
    <n v="50.323409759999997"/>
    <x v="2"/>
    <x v="0"/>
    <x v="5265"/>
    <x v="0"/>
    <x v="1"/>
    <n v="100.4267095"/>
    <n v="4.1844462291666664"/>
    <s v="Stores"/>
  </r>
  <r>
    <n v="5298"/>
    <s v="Guest"/>
    <s v="Jasmine"/>
    <x v="5235"/>
    <x v="0"/>
    <x v="3"/>
    <x v="16"/>
    <x v="15"/>
    <x v="3"/>
    <x v="0"/>
    <x v="2"/>
    <n v="58.275660889999997"/>
    <x v="2"/>
    <x v="1"/>
    <x v="5266"/>
    <x v="1"/>
    <x v="3"/>
    <n v="170.03962970000001"/>
    <n v="7.084984570833333"/>
    <s v="Stores"/>
  </r>
  <r>
    <n v="5299"/>
    <s v="Doyle"/>
    <s v="Thomas"/>
    <x v="5236"/>
    <x v="1"/>
    <x v="31"/>
    <x v="13"/>
    <x v="12"/>
    <x v="18"/>
    <x v="0"/>
    <x v="0"/>
    <n v="33.010464040000002"/>
    <x v="0"/>
    <x v="1"/>
    <x v="5267"/>
    <x v="1"/>
    <x v="0"/>
    <n v="21.198620980000001"/>
    <n v="0.88327587416666675"/>
    <s v="Stores"/>
  </r>
  <r>
    <n v="5300"/>
    <s v="Henslee"/>
    <s v="Robert"/>
    <x v="5237"/>
    <x v="1"/>
    <x v="69"/>
    <x v="0"/>
    <x v="0"/>
    <x v="29"/>
    <x v="0"/>
    <x v="1"/>
    <n v="47.473110140000003"/>
    <x v="1"/>
    <x v="1"/>
    <x v="5268"/>
    <x v="1"/>
    <x v="1"/>
    <n v="84.573755770000005"/>
    <n v="3.523906490416667"/>
    <s v="Stores"/>
  </r>
  <r>
    <n v="5301"/>
    <s v="Walker"/>
    <s v="Theresa"/>
    <x v="5238"/>
    <x v="0"/>
    <x v="32"/>
    <x v="0"/>
    <x v="0"/>
    <x v="17"/>
    <x v="0"/>
    <x v="0"/>
    <n v="39.46783636"/>
    <x v="0"/>
    <x v="0"/>
    <x v="5269"/>
    <x v="0"/>
    <x v="0"/>
    <n v="9.8722576810000007"/>
    <n v="0.41134407004166668"/>
    <s v="Stores"/>
  </r>
  <r>
    <n v="5302"/>
    <s v="Hayes"/>
    <s v="Mary"/>
    <x v="5239"/>
    <x v="0"/>
    <x v="150"/>
    <x v="45"/>
    <x v="19"/>
    <x v="13"/>
    <x v="0"/>
    <x v="1"/>
    <n v="44.997833180000001"/>
    <x v="1"/>
    <x v="1"/>
    <x v="5270"/>
    <x v="1"/>
    <x v="1"/>
    <n v="96.852964099999994"/>
    <n v="4.0355401708333325"/>
    <s v="Stores"/>
  </r>
  <r>
    <n v="5303"/>
    <s v="Huggard"/>
    <s v="Jerry"/>
    <x v="5240"/>
    <x v="1"/>
    <x v="1"/>
    <x v="13"/>
    <x v="12"/>
    <x v="1"/>
    <x v="0"/>
    <x v="2"/>
    <n v="53.748289049999997"/>
    <x v="2"/>
    <x v="1"/>
    <x v="5271"/>
    <x v="1"/>
    <x v="1"/>
    <n v="103.0125762"/>
    <n v="4.2921906749999996"/>
    <s v="Stores"/>
  </r>
  <r>
    <n v="5304"/>
    <s v="Ortiz"/>
    <s v="Mark"/>
    <x v="5241"/>
    <x v="1"/>
    <x v="194"/>
    <x v="45"/>
    <x v="19"/>
    <x v="13"/>
    <x v="0"/>
    <x v="1"/>
    <n v="47.25147218"/>
    <x v="1"/>
    <x v="1"/>
    <x v="5272"/>
    <x v="1"/>
    <x v="4"/>
    <n v="132.52232409999999"/>
    <n v="5.5217635041666657"/>
    <s v="Stores"/>
  </r>
  <r>
    <n v="5305"/>
    <s v="Hicks"/>
    <s v="Angela"/>
    <x v="5242"/>
    <x v="0"/>
    <x v="4"/>
    <x v="0"/>
    <x v="0"/>
    <x v="4"/>
    <x v="0"/>
    <x v="4"/>
    <n v="26.835891239999999"/>
    <x v="4"/>
    <x v="1"/>
    <x v="5273"/>
    <x v="1"/>
    <x v="0"/>
    <n v="17.166687169999999"/>
    <n v="0.71527863208333331"/>
    <s v="Stores"/>
  </r>
  <r>
    <n v="5306"/>
    <s v="Jones"/>
    <s v="Cassandra"/>
    <x v="5243"/>
    <x v="0"/>
    <x v="172"/>
    <x v="0"/>
    <x v="0"/>
    <x v="10"/>
    <x v="0"/>
    <x v="4"/>
    <n v="28.638496279999998"/>
    <x v="4"/>
    <x v="1"/>
    <x v="5274"/>
    <x v="1"/>
    <x v="0"/>
    <n v="0"/>
    <n v="0"/>
    <s v="Stores"/>
  </r>
  <r>
    <n v="5307"/>
    <s v="Ritchey"/>
    <s v="Howard"/>
    <x v="5244"/>
    <x v="1"/>
    <x v="4"/>
    <x v="0"/>
    <x v="0"/>
    <x v="4"/>
    <x v="0"/>
    <x v="1"/>
    <n v="40.968226710000003"/>
    <x v="1"/>
    <x v="1"/>
    <x v="5275"/>
    <x v="1"/>
    <x v="2"/>
    <n v="55.731784840000003"/>
    <n v="2.3221577016666668"/>
    <s v="Stores"/>
  </r>
  <r>
    <n v="5308"/>
    <s v="McMahon"/>
    <s v="Elnora"/>
    <x v="5245"/>
    <x v="0"/>
    <x v="102"/>
    <x v="0"/>
    <x v="0"/>
    <x v="7"/>
    <x v="0"/>
    <x v="0"/>
    <n v="35.638874510000001"/>
    <x v="0"/>
    <x v="1"/>
    <x v="5276"/>
    <x v="1"/>
    <x v="0"/>
    <n v="10.63658347"/>
    <n v="0.44319097791666662"/>
    <s v="Stores"/>
  </r>
  <r>
    <n v="5309"/>
    <s v="Foley"/>
    <s v="Edward"/>
    <x v="5246"/>
    <x v="1"/>
    <x v="191"/>
    <x v="0"/>
    <x v="0"/>
    <x v="20"/>
    <x v="0"/>
    <x v="1"/>
    <n v="40.936396420000001"/>
    <x v="1"/>
    <x v="1"/>
    <x v="5277"/>
    <x v="1"/>
    <x v="0"/>
    <n v="2.230050436"/>
    <n v="9.2918768166666665E-2"/>
    <s v="Stores"/>
  </r>
  <r>
    <n v="5310"/>
    <s v="Tran"/>
    <s v="Vincent"/>
    <x v="5247"/>
    <x v="1"/>
    <x v="36"/>
    <x v="13"/>
    <x v="12"/>
    <x v="22"/>
    <x v="0"/>
    <x v="2"/>
    <n v="53.19973779"/>
    <x v="2"/>
    <x v="0"/>
    <x v="5278"/>
    <x v="0"/>
    <x v="1"/>
    <n v="80.990821120000007"/>
    <n v="3.3746175466666668"/>
    <s v="Stores"/>
  </r>
  <r>
    <n v="5311"/>
    <s v="Thomas"/>
    <s v="Michael"/>
    <x v="5248"/>
    <x v="1"/>
    <x v="3"/>
    <x v="16"/>
    <x v="15"/>
    <x v="3"/>
    <x v="0"/>
    <x v="1"/>
    <n v="42.676636039999998"/>
    <x v="1"/>
    <x v="1"/>
    <x v="5279"/>
    <x v="1"/>
    <x v="2"/>
    <n v="48.399657320000003"/>
    <n v="2.0166523883333336"/>
    <s v="Stores"/>
  </r>
  <r>
    <n v="5312"/>
    <s v="Martin"/>
    <s v="Della"/>
    <x v="5249"/>
    <x v="0"/>
    <x v="11"/>
    <x v="13"/>
    <x v="12"/>
    <x v="1"/>
    <x v="0"/>
    <x v="4"/>
    <n v="25.684933210000001"/>
    <x v="4"/>
    <x v="1"/>
    <x v="5280"/>
    <x v="1"/>
    <x v="0"/>
    <n v="0"/>
    <n v="0"/>
    <s v="Stores"/>
  </r>
  <r>
    <n v="5313"/>
    <s v="Garner"/>
    <s v="David"/>
    <x v="5250"/>
    <x v="1"/>
    <x v="62"/>
    <x v="0"/>
    <x v="0"/>
    <x v="10"/>
    <x v="0"/>
    <x v="0"/>
    <n v="31.994676689999999"/>
    <x v="0"/>
    <x v="1"/>
    <x v="5281"/>
    <x v="1"/>
    <x v="0"/>
    <n v="0"/>
    <n v="0"/>
    <s v="Stores"/>
  </r>
  <r>
    <n v="5314"/>
    <s v="Cantu"/>
    <s v="Joshua"/>
    <x v="5251"/>
    <x v="1"/>
    <x v="3"/>
    <x v="16"/>
    <x v="15"/>
    <x v="3"/>
    <x v="0"/>
    <x v="1"/>
    <n v="42.872781150000002"/>
    <x v="1"/>
    <x v="1"/>
    <x v="5282"/>
    <x v="1"/>
    <x v="2"/>
    <n v="44.125913580000002"/>
    <n v="1.8385797325000002"/>
    <s v="Stores"/>
  </r>
  <r>
    <n v="5315"/>
    <s v="Bradley"/>
    <s v="Christine"/>
    <x v="5252"/>
    <x v="0"/>
    <x v="14"/>
    <x v="0"/>
    <x v="0"/>
    <x v="11"/>
    <x v="0"/>
    <x v="3"/>
    <n v="14.193088940000001"/>
    <x v="3"/>
    <x v="1"/>
    <x v="5283"/>
    <x v="1"/>
    <x v="0"/>
    <n v="0"/>
    <n v="0"/>
    <s v="Stores"/>
  </r>
  <r>
    <n v="5316"/>
    <s v="Delgado"/>
    <s v="Rita"/>
    <x v="5253"/>
    <x v="0"/>
    <x v="3"/>
    <x v="16"/>
    <x v="15"/>
    <x v="3"/>
    <x v="0"/>
    <x v="5"/>
    <n v="61.072321649999999"/>
    <x v="5"/>
    <x v="1"/>
    <x v="5284"/>
    <x v="1"/>
    <x v="4"/>
    <n v="140.29836879999999"/>
    <n v="5.845765366666666"/>
    <s v="Stores"/>
  </r>
  <r>
    <n v="5317"/>
    <s v="Greenwood"/>
    <s v="Beth"/>
    <x v="5254"/>
    <x v="0"/>
    <x v="5"/>
    <x v="7"/>
    <x v="6"/>
    <x v="5"/>
    <x v="0"/>
    <x v="1"/>
    <n v="45.375248480000003"/>
    <x v="1"/>
    <x v="0"/>
    <x v="5285"/>
    <x v="0"/>
    <x v="1"/>
    <n v="110.93436029999999"/>
    <n v="4.6222650124999998"/>
    <s v="Stores"/>
  </r>
  <r>
    <n v="5318"/>
    <s v="Payne"/>
    <s v="Richard"/>
    <x v="5255"/>
    <x v="1"/>
    <x v="3"/>
    <x v="16"/>
    <x v="15"/>
    <x v="3"/>
    <x v="0"/>
    <x v="1"/>
    <n v="44.880038409999997"/>
    <x v="1"/>
    <x v="1"/>
    <x v="5286"/>
    <x v="1"/>
    <x v="0"/>
    <n v="31.378190159999999"/>
    <n v="1.3074245900000001"/>
    <s v="Stores"/>
  </r>
  <r>
    <n v="5319"/>
    <s v="Arnold"/>
    <s v="Ricky"/>
    <x v="5256"/>
    <x v="1"/>
    <x v="76"/>
    <x v="13"/>
    <x v="12"/>
    <x v="1"/>
    <x v="0"/>
    <x v="0"/>
    <n v="37.059022880000001"/>
    <x v="0"/>
    <x v="1"/>
    <x v="5287"/>
    <x v="1"/>
    <x v="2"/>
    <n v="50.95891701"/>
    <n v="2.12328820875"/>
    <s v="Stores"/>
  </r>
  <r>
    <n v="5320"/>
    <s v="Cargill"/>
    <s v="Ellen"/>
    <x v="5257"/>
    <x v="0"/>
    <x v="0"/>
    <x v="7"/>
    <x v="6"/>
    <x v="0"/>
    <x v="0"/>
    <x v="2"/>
    <n v="55.749234039999997"/>
    <x v="2"/>
    <x v="1"/>
    <x v="5288"/>
    <x v="1"/>
    <x v="1"/>
    <n v="101.08601640000001"/>
    <n v="4.2119173500000002"/>
    <s v="Stores"/>
  </r>
  <r>
    <n v="5321"/>
    <s v="Patterson"/>
    <s v="Sabra"/>
    <x v="5258"/>
    <x v="0"/>
    <x v="8"/>
    <x v="13"/>
    <x v="12"/>
    <x v="8"/>
    <x v="0"/>
    <x v="0"/>
    <n v="39.165802929999998"/>
    <x v="0"/>
    <x v="1"/>
    <x v="5289"/>
    <x v="1"/>
    <x v="1"/>
    <n v="87.393814309999996"/>
    <n v="3.6414089295833332"/>
    <s v="Stores"/>
  </r>
  <r>
    <n v="5322"/>
    <s v="Crouse"/>
    <s v="Paul"/>
    <x v="5259"/>
    <x v="1"/>
    <x v="2"/>
    <x v="0"/>
    <x v="0"/>
    <x v="2"/>
    <x v="0"/>
    <x v="1"/>
    <n v="44.91839994"/>
    <x v="1"/>
    <x v="0"/>
    <x v="5290"/>
    <x v="0"/>
    <x v="2"/>
    <n v="76.844324420000007"/>
    <n v="3.2018468508333333"/>
    <s v="Stores"/>
  </r>
  <r>
    <n v="5323"/>
    <s v="Eaton"/>
    <s v="George"/>
    <x v="5260"/>
    <x v="1"/>
    <x v="5"/>
    <x v="7"/>
    <x v="6"/>
    <x v="5"/>
    <x v="0"/>
    <x v="5"/>
    <n v="69.232653029999994"/>
    <x v="5"/>
    <x v="1"/>
    <x v="5291"/>
    <x v="1"/>
    <x v="3"/>
    <n v="182.709586"/>
    <n v="7.6128994166666661"/>
    <s v="Stores"/>
  </r>
  <r>
    <n v="5324"/>
    <s v="Simmons"/>
    <s v="Jeremy"/>
    <x v="5261"/>
    <x v="1"/>
    <x v="84"/>
    <x v="0"/>
    <x v="0"/>
    <x v="20"/>
    <x v="0"/>
    <x v="1"/>
    <n v="46.342736049999999"/>
    <x v="1"/>
    <x v="1"/>
    <x v="5292"/>
    <x v="1"/>
    <x v="2"/>
    <n v="47.923293270000002"/>
    <n v="1.9968038862500002"/>
    <s v="Stores"/>
  </r>
  <r>
    <n v="5325"/>
    <s v="Jones"/>
    <s v="Geneva"/>
    <x v="5262"/>
    <x v="0"/>
    <x v="5"/>
    <x v="7"/>
    <x v="6"/>
    <x v="5"/>
    <x v="0"/>
    <x v="1"/>
    <n v="43.219723270000003"/>
    <x v="1"/>
    <x v="1"/>
    <x v="5293"/>
    <x v="1"/>
    <x v="2"/>
    <n v="68.153335269999999"/>
    <n v="2.8397223029166665"/>
    <s v="Stores"/>
  </r>
  <r>
    <n v="5326"/>
    <s v="Porter"/>
    <s v="Jessica"/>
    <x v="5263"/>
    <x v="0"/>
    <x v="3"/>
    <x v="16"/>
    <x v="15"/>
    <x v="3"/>
    <x v="0"/>
    <x v="1"/>
    <n v="49.545738980000003"/>
    <x v="1"/>
    <x v="1"/>
    <x v="5294"/>
    <x v="1"/>
    <x v="1"/>
    <n v="102.16986660000001"/>
    <n v="4.257077775"/>
    <s v="Stores"/>
  </r>
  <r>
    <n v="5327"/>
    <s v="Anderson"/>
    <s v="Alina"/>
    <x v="5264"/>
    <x v="0"/>
    <x v="89"/>
    <x v="0"/>
    <x v="0"/>
    <x v="11"/>
    <x v="0"/>
    <x v="1"/>
    <n v="40.693350119999998"/>
    <x v="1"/>
    <x v="1"/>
    <x v="5295"/>
    <x v="1"/>
    <x v="2"/>
    <n v="61.36690033"/>
    <n v="2.5569541804166667"/>
    <s v="Stores"/>
  </r>
  <r>
    <n v="5328"/>
    <s v="Lara"/>
    <s v="Stephen"/>
    <x v="5265"/>
    <x v="1"/>
    <x v="7"/>
    <x v="0"/>
    <x v="0"/>
    <x v="7"/>
    <x v="0"/>
    <x v="0"/>
    <n v="39.697193489999997"/>
    <x v="0"/>
    <x v="1"/>
    <x v="5296"/>
    <x v="1"/>
    <x v="0"/>
    <n v="13.002419250000001"/>
    <n v="0.54176746875000004"/>
    <s v="Stores"/>
  </r>
  <r>
    <n v="5329"/>
    <s v="Danek"/>
    <s v="Myrtle"/>
    <x v="5266"/>
    <x v="0"/>
    <x v="38"/>
    <x v="0"/>
    <x v="0"/>
    <x v="20"/>
    <x v="0"/>
    <x v="1"/>
    <n v="47.29229024"/>
    <x v="1"/>
    <x v="0"/>
    <x v="5297"/>
    <x v="0"/>
    <x v="1"/>
    <n v="99.261310300000005"/>
    <n v="4.1358879291666666"/>
    <s v="Stores"/>
  </r>
  <r>
    <n v="5330"/>
    <s v="Vigil"/>
    <s v="Kevin"/>
    <x v="5267"/>
    <x v="1"/>
    <x v="11"/>
    <x v="13"/>
    <x v="12"/>
    <x v="1"/>
    <x v="0"/>
    <x v="0"/>
    <n v="34.362822100000002"/>
    <x v="0"/>
    <x v="1"/>
    <x v="5298"/>
    <x v="1"/>
    <x v="0"/>
    <n v="14.287478760000001"/>
    <n v="0.59531161500000007"/>
    <s v="Stores"/>
  </r>
  <r>
    <n v="5331"/>
    <s v="Henson"/>
    <s v="Charley"/>
    <x v="5268"/>
    <x v="1"/>
    <x v="10"/>
    <x v="13"/>
    <x v="12"/>
    <x v="6"/>
    <x v="0"/>
    <x v="5"/>
    <n v="63.989289239999998"/>
    <x v="5"/>
    <x v="0"/>
    <x v="5299"/>
    <x v="0"/>
    <x v="5"/>
    <n v="200.47921199999999"/>
    <n v="8.3533004999999996"/>
    <s v="Stores"/>
  </r>
  <r>
    <n v="5332"/>
    <s v="Drees"/>
    <s v="Lucille"/>
    <x v="5269"/>
    <x v="0"/>
    <x v="11"/>
    <x v="13"/>
    <x v="12"/>
    <x v="1"/>
    <x v="0"/>
    <x v="0"/>
    <n v="38.940008470000002"/>
    <x v="0"/>
    <x v="1"/>
    <x v="5300"/>
    <x v="1"/>
    <x v="2"/>
    <n v="61.965298619999999"/>
    <n v="2.5818874424999998"/>
    <s v="Stores"/>
  </r>
  <r>
    <n v="5333"/>
    <s v="Chapman"/>
    <s v="Armida"/>
    <x v="5270"/>
    <x v="0"/>
    <x v="30"/>
    <x v="0"/>
    <x v="0"/>
    <x v="20"/>
    <x v="0"/>
    <x v="4"/>
    <n v="24.964481729999999"/>
    <x v="4"/>
    <x v="0"/>
    <x v="5301"/>
    <x v="0"/>
    <x v="0"/>
    <n v="0"/>
    <n v="0"/>
    <s v="Stores"/>
  </r>
  <r>
    <n v="5334"/>
    <s v="Sachs"/>
    <s v="Teresa"/>
    <x v="5271"/>
    <x v="0"/>
    <x v="58"/>
    <x v="13"/>
    <x v="12"/>
    <x v="18"/>
    <x v="0"/>
    <x v="1"/>
    <n v="41.653425740000003"/>
    <x v="1"/>
    <x v="1"/>
    <x v="5302"/>
    <x v="1"/>
    <x v="0"/>
    <n v="14.34192069"/>
    <n v="0.59758002875000005"/>
    <s v="Stores"/>
  </r>
  <r>
    <n v="5335"/>
    <s v="Gilmore"/>
    <s v="Benjamin"/>
    <x v="5272"/>
    <x v="1"/>
    <x v="3"/>
    <x v="16"/>
    <x v="15"/>
    <x v="3"/>
    <x v="0"/>
    <x v="2"/>
    <n v="51.474230859999999"/>
    <x v="2"/>
    <x v="1"/>
    <x v="5303"/>
    <x v="5"/>
    <x v="4"/>
    <n v="135.834506"/>
    <n v="5.6597710833333332"/>
    <s v="Stores"/>
  </r>
  <r>
    <n v="5336"/>
    <s v="Rosenberg"/>
    <s v="Donald"/>
    <x v="5273"/>
    <x v="1"/>
    <x v="27"/>
    <x v="0"/>
    <x v="0"/>
    <x v="19"/>
    <x v="0"/>
    <x v="0"/>
    <n v="35.728899159999997"/>
    <x v="0"/>
    <x v="1"/>
    <x v="5304"/>
    <x v="1"/>
    <x v="0"/>
    <n v="25.636816929999998"/>
    <n v="1.0682007054166667"/>
    <s v="Stores"/>
  </r>
  <r>
    <n v="5337"/>
    <s v="Johnson"/>
    <s v="Dennis"/>
    <x v="5274"/>
    <x v="1"/>
    <x v="48"/>
    <x v="13"/>
    <x v="12"/>
    <x v="22"/>
    <x v="0"/>
    <x v="4"/>
    <n v="26.44113561"/>
    <x v="4"/>
    <x v="0"/>
    <x v="5305"/>
    <x v="0"/>
    <x v="0"/>
    <n v="7.0123251819999997"/>
    <n v="0.29218021591666665"/>
    <s v="Stores"/>
  </r>
  <r>
    <n v="5338"/>
    <s v="Dawson"/>
    <s v="Margaret"/>
    <x v="5275"/>
    <x v="0"/>
    <x v="14"/>
    <x v="0"/>
    <x v="0"/>
    <x v="11"/>
    <x v="0"/>
    <x v="1"/>
    <n v="45.57162675"/>
    <x v="1"/>
    <x v="1"/>
    <x v="5306"/>
    <x v="1"/>
    <x v="1"/>
    <n v="118.75007050000001"/>
    <n v="4.9479196041666667"/>
    <s v="Stores"/>
  </r>
  <r>
    <n v="5339"/>
    <s v="Laster"/>
    <s v="Billie"/>
    <x v="5276"/>
    <x v="1"/>
    <x v="8"/>
    <x v="13"/>
    <x v="12"/>
    <x v="8"/>
    <x v="0"/>
    <x v="0"/>
    <n v="30.54233704"/>
    <x v="0"/>
    <x v="1"/>
    <x v="5307"/>
    <x v="1"/>
    <x v="0"/>
    <n v="24.41921395"/>
    <n v="1.0174672479166667"/>
    <s v="Stores"/>
  </r>
  <r>
    <n v="5340"/>
    <s v="Carter"/>
    <s v="Walter"/>
    <x v="5277"/>
    <x v="1"/>
    <x v="5"/>
    <x v="7"/>
    <x v="6"/>
    <x v="5"/>
    <x v="0"/>
    <x v="0"/>
    <n v="35.973211190000001"/>
    <x v="0"/>
    <x v="0"/>
    <x v="5308"/>
    <x v="0"/>
    <x v="0"/>
    <n v="17.945050120000001"/>
    <n v="0.74771042166666668"/>
    <s v="Stores"/>
  </r>
  <r>
    <n v="5341"/>
    <s v="Harris"/>
    <s v="Stephen"/>
    <x v="5278"/>
    <x v="1"/>
    <x v="4"/>
    <x v="0"/>
    <x v="0"/>
    <x v="4"/>
    <x v="0"/>
    <x v="2"/>
    <n v="56.933604430000003"/>
    <x v="2"/>
    <x v="1"/>
    <x v="5309"/>
    <x v="1"/>
    <x v="4"/>
    <n v="125.65885590000001"/>
    <n v="5.2357856625000005"/>
    <s v="Stores"/>
  </r>
  <r>
    <n v="5342"/>
    <s v="Watson"/>
    <s v="Lisa"/>
    <x v="2988"/>
    <x v="0"/>
    <x v="11"/>
    <x v="13"/>
    <x v="12"/>
    <x v="1"/>
    <x v="0"/>
    <x v="0"/>
    <n v="34.605597920000001"/>
    <x v="0"/>
    <x v="1"/>
    <x v="5310"/>
    <x v="1"/>
    <x v="0"/>
    <n v="12.65544746"/>
    <n v="0.52731031083333335"/>
    <s v="Stores"/>
  </r>
  <r>
    <n v="5343"/>
    <s v="Penrod"/>
    <s v="Keith"/>
    <x v="5279"/>
    <x v="1"/>
    <x v="4"/>
    <x v="0"/>
    <x v="0"/>
    <x v="4"/>
    <x v="0"/>
    <x v="0"/>
    <n v="31.15013557"/>
    <x v="0"/>
    <x v="1"/>
    <x v="5311"/>
    <x v="1"/>
    <x v="2"/>
    <n v="51.978301680000001"/>
    <n v="2.1657625700000001"/>
    <s v="Stores"/>
  </r>
  <r>
    <n v="5344"/>
    <s v="Randall"/>
    <s v="Vesta"/>
    <x v="5280"/>
    <x v="0"/>
    <x v="141"/>
    <x v="0"/>
    <x v="0"/>
    <x v="11"/>
    <x v="0"/>
    <x v="0"/>
    <n v="35.751264419999998"/>
    <x v="0"/>
    <x v="1"/>
    <x v="5312"/>
    <x v="1"/>
    <x v="2"/>
    <n v="55.554128409999997"/>
    <n v="2.3147553504166667"/>
    <s v="Stores"/>
  </r>
  <r>
    <n v="5345"/>
    <s v="Miller"/>
    <s v="Katherine"/>
    <x v="5281"/>
    <x v="0"/>
    <x v="5"/>
    <x v="7"/>
    <x v="6"/>
    <x v="5"/>
    <x v="0"/>
    <x v="0"/>
    <n v="38.945156539999999"/>
    <x v="0"/>
    <x v="1"/>
    <x v="5313"/>
    <x v="1"/>
    <x v="1"/>
    <n v="99.875558139999995"/>
    <n v="4.1614815891666668"/>
    <s v="Stores"/>
  </r>
  <r>
    <n v="5346"/>
    <s v="Howard"/>
    <s v="Diane"/>
    <x v="5282"/>
    <x v="0"/>
    <x v="117"/>
    <x v="13"/>
    <x v="12"/>
    <x v="1"/>
    <x v="0"/>
    <x v="2"/>
    <n v="53.123774539999999"/>
    <x v="2"/>
    <x v="1"/>
    <x v="5314"/>
    <x v="1"/>
    <x v="3"/>
    <n v="172.6554424"/>
    <n v="7.1939767666666672"/>
    <s v="Stores"/>
  </r>
  <r>
    <n v="5347"/>
    <s v="Mercer"/>
    <s v="Nikita"/>
    <x v="5283"/>
    <x v="0"/>
    <x v="140"/>
    <x v="13"/>
    <x v="12"/>
    <x v="18"/>
    <x v="0"/>
    <x v="0"/>
    <n v="38.54383361"/>
    <x v="0"/>
    <x v="1"/>
    <x v="5315"/>
    <x v="1"/>
    <x v="2"/>
    <n v="48.137018640000001"/>
    <n v="2.0057091100000002"/>
    <s v="Stores"/>
  </r>
  <r>
    <n v="5348"/>
    <s v="Deason"/>
    <s v="James"/>
    <x v="5284"/>
    <x v="1"/>
    <x v="151"/>
    <x v="46"/>
    <x v="20"/>
    <x v="18"/>
    <x v="0"/>
    <x v="1"/>
    <n v="43.101989490000001"/>
    <x v="1"/>
    <x v="1"/>
    <x v="5316"/>
    <x v="1"/>
    <x v="2"/>
    <n v="57.33340905"/>
    <n v="2.3888920437499999"/>
    <s v="Stores"/>
  </r>
  <r>
    <n v="5349"/>
    <s v="Courtois"/>
    <s v="Eddie"/>
    <x v="5285"/>
    <x v="1"/>
    <x v="5"/>
    <x v="7"/>
    <x v="6"/>
    <x v="5"/>
    <x v="0"/>
    <x v="2"/>
    <n v="52.604337520000001"/>
    <x v="2"/>
    <x v="1"/>
    <x v="5317"/>
    <x v="1"/>
    <x v="2"/>
    <n v="72.220818039999997"/>
    <n v="3.0092007516666666"/>
    <s v="Stores"/>
  </r>
  <r>
    <n v="5350"/>
    <s v="Muniz"/>
    <s v="Edward"/>
    <x v="5286"/>
    <x v="1"/>
    <x v="236"/>
    <x v="0"/>
    <x v="0"/>
    <x v="7"/>
    <x v="0"/>
    <x v="1"/>
    <n v="48.780771880000003"/>
    <x v="1"/>
    <x v="1"/>
    <x v="5318"/>
    <x v="1"/>
    <x v="1"/>
    <n v="88.784119129999993"/>
    <n v="3.6993382970833326"/>
    <s v="Stores"/>
  </r>
  <r>
    <n v="5351"/>
    <s v="Scott"/>
    <s v="Christine"/>
    <x v="5287"/>
    <x v="0"/>
    <x v="5"/>
    <x v="7"/>
    <x v="6"/>
    <x v="5"/>
    <x v="0"/>
    <x v="0"/>
    <n v="38.997186450000001"/>
    <x v="0"/>
    <x v="0"/>
    <x v="5319"/>
    <x v="0"/>
    <x v="2"/>
    <n v="65.860468479999994"/>
    <n v="2.7441861866666666"/>
    <s v="Stores"/>
  </r>
  <r>
    <n v="5352"/>
    <s v="Hernandez"/>
    <s v="Steven"/>
    <x v="5288"/>
    <x v="1"/>
    <x v="0"/>
    <x v="13"/>
    <x v="12"/>
    <x v="0"/>
    <x v="0"/>
    <x v="0"/>
    <n v="37.47613071"/>
    <x v="0"/>
    <x v="1"/>
    <x v="5320"/>
    <x v="1"/>
    <x v="0"/>
    <n v="32.721926310000001"/>
    <n v="1.36341359625"/>
    <s v="Stores"/>
  </r>
  <r>
    <n v="5353"/>
    <s v="Henderson"/>
    <s v="Mary"/>
    <x v="5289"/>
    <x v="0"/>
    <x v="3"/>
    <x v="45"/>
    <x v="19"/>
    <x v="3"/>
    <x v="0"/>
    <x v="0"/>
    <n v="31.570338459999999"/>
    <x v="0"/>
    <x v="1"/>
    <x v="5321"/>
    <x v="1"/>
    <x v="0"/>
    <n v="11.8160601"/>
    <n v="0.49233583749999998"/>
    <s v="Stores"/>
  </r>
  <r>
    <n v="5354"/>
    <s v="Banton"/>
    <s v="Viola"/>
    <x v="5290"/>
    <x v="0"/>
    <x v="5"/>
    <x v="7"/>
    <x v="6"/>
    <x v="5"/>
    <x v="0"/>
    <x v="4"/>
    <n v="23.022084400000001"/>
    <x v="4"/>
    <x v="0"/>
    <x v="5322"/>
    <x v="0"/>
    <x v="0"/>
    <n v="0"/>
    <n v="0"/>
    <s v="Stores"/>
  </r>
  <r>
    <n v="5355"/>
    <s v="Ashley"/>
    <s v="Sara"/>
    <x v="5291"/>
    <x v="0"/>
    <x v="75"/>
    <x v="45"/>
    <x v="19"/>
    <x v="24"/>
    <x v="0"/>
    <x v="4"/>
    <n v="25.666702350000001"/>
    <x v="4"/>
    <x v="1"/>
    <x v="5323"/>
    <x v="1"/>
    <x v="0"/>
    <n v="0"/>
    <n v="0"/>
    <s v="Stores"/>
  </r>
  <r>
    <n v="5356"/>
    <s v="Patterson"/>
    <s v="Elizabeth"/>
    <x v="5292"/>
    <x v="0"/>
    <x v="1"/>
    <x v="13"/>
    <x v="12"/>
    <x v="1"/>
    <x v="0"/>
    <x v="1"/>
    <n v="45.462979240000003"/>
    <x v="1"/>
    <x v="0"/>
    <x v="5324"/>
    <x v="0"/>
    <x v="1"/>
    <n v="101.8289843"/>
    <n v="4.2428743458333331"/>
    <s v="Stores"/>
  </r>
  <r>
    <n v="5357"/>
    <s v="Daniels"/>
    <s v="Kenneth"/>
    <x v="5293"/>
    <x v="1"/>
    <x v="45"/>
    <x v="0"/>
    <x v="0"/>
    <x v="24"/>
    <x v="0"/>
    <x v="4"/>
    <n v="28.275810069999999"/>
    <x v="4"/>
    <x v="1"/>
    <x v="5325"/>
    <x v="1"/>
    <x v="0"/>
    <n v="0"/>
    <n v="0"/>
    <s v="Stores"/>
  </r>
  <r>
    <n v="5358"/>
    <s v="Harty"/>
    <s v="Herbert"/>
    <x v="5294"/>
    <x v="1"/>
    <x v="144"/>
    <x v="0"/>
    <x v="0"/>
    <x v="10"/>
    <x v="0"/>
    <x v="4"/>
    <n v="29.129983469999999"/>
    <x v="4"/>
    <x v="1"/>
    <x v="5326"/>
    <x v="1"/>
    <x v="0"/>
    <n v="25.31314712"/>
    <n v="1.0547144633333332"/>
    <s v="Stores"/>
  </r>
  <r>
    <n v="5359"/>
    <s v="Simmons"/>
    <s v="Cristie"/>
    <x v="5295"/>
    <x v="0"/>
    <x v="7"/>
    <x v="0"/>
    <x v="0"/>
    <x v="7"/>
    <x v="0"/>
    <x v="0"/>
    <n v="39.57765423"/>
    <x v="0"/>
    <x v="1"/>
    <x v="5327"/>
    <x v="1"/>
    <x v="0"/>
    <n v="37.335494609999998"/>
    <n v="1.5556456087499999"/>
    <s v="Stores"/>
  </r>
  <r>
    <n v="5360"/>
    <s v="Kincannon"/>
    <s v="William"/>
    <x v="5296"/>
    <x v="1"/>
    <x v="12"/>
    <x v="0"/>
    <x v="0"/>
    <x v="9"/>
    <x v="0"/>
    <x v="1"/>
    <n v="44.649131840000003"/>
    <x v="1"/>
    <x v="1"/>
    <x v="5328"/>
    <x v="1"/>
    <x v="2"/>
    <n v="57.88861825"/>
    <n v="2.4120257604166668"/>
    <s v="Stores"/>
  </r>
  <r>
    <n v="5361"/>
    <s v="Morgan"/>
    <s v="Tracy"/>
    <x v="5297"/>
    <x v="0"/>
    <x v="111"/>
    <x v="45"/>
    <x v="19"/>
    <x v="32"/>
    <x v="0"/>
    <x v="1"/>
    <n v="45.983761989999998"/>
    <x v="1"/>
    <x v="1"/>
    <x v="5329"/>
    <x v="1"/>
    <x v="2"/>
    <n v="77.909830450000001"/>
    <n v="3.2462429354166669"/>
    <s v="Stores"/>
  </r>
  <r>
    <n v="5362"/>
    <s v="Christensen"/>
    <s v="Theodore"/>
    <x v="5298"/>
    <x v="1"/>
    <x v="13"/>
    <x v="0"/>
    <x v="0"/>
    <x v="10"/>
    <x v="0"/>
    <x v="2"/>
    <n v="53.678991940000003"/>
    <x v="2"/>
    <x v="1"/>
    <x v="5330"/>
    <x v="1"/>
    <x v="1"/>
    <n v="93.212424940000005"/>
    <n v="3.8838510391666667"/>
    <s v="Stores"/>
  </r>
  <r>
    <n v="5363"/>
    <s v="Price"/>
    <s v="Carlos"/>
    <x v="5299"/>
    <x v="1"/>
    <x v="5"/>
    <x v="7"/>
    <x v="6"/>
    <x v="5"/>
    <x v="0"/>
    <x v="4"/>
    <n v="22.833752180000001"/>
    <x v="4"/>
    <x v="1"/>
    <x v="5331"/>
    <x v="1"/>
    <x v="0"/>
    <n v="0"/>
    <n v="0"/>
    <s v="Stores"/>
  </r>
  <r>
    <n v="5364"/>
    <s v="Johnson"/>
    <s v="Karen"/>
    <x v="1595"/>
    <x v="0"/>
    <x v="101"/>
    <x v="0"/>
    <x v="0"/>
    <x v="19"/>
    <x v="0"/>
    <x v="1"/>
    <n v="42.382754949999999"/>
    <x v="1"/>
    <x v="1"/>
    <x v="5332"/>
    <x v="1"/>
    <x v="2"/>
    <n v="67.141747809999998"/>
    <n v="2.7975728254166667"/>
    <s v="Stores"/>
  </r>
  <r>
    <n v="5365"/>
    <s v="Moreno"/>
    <s v="Michelle"/>
    <x v="5300"/>
    <x v="0"/>
    <x v="58"/>
    <x v="46"/>
    <x v="20"/>
    <x v="18"/>
    <x v="0"/>
    <x v="2"/>
    <n v="53.260657459999997"/>
    <x v="2"/>
    <x v="1"/>
    <x v="5333"/>
    <x v="1"/>
    <x v="1"/>
    <n v="104.1237053"/>
    <n v="4.3384877208333332"/>
    <s v="Stores"/>
  </r>
  <r>
    <n v="5366"/>
    <s v="Voris"/>
    <s v="Lawrence"/>
    <x v="5301"/>
    <x v="1"/>
    <x v="233"/>
    <x v="0"/>
    <x v="0"/>
    <x v="7"/>
    <x v="0"/>
    <x v="1"/>
    <n v="44.847825729999997"/>
    <x v="1"/>
    <x v="1"/>
    <x v="5334"/>
    <x v="1"/>
    <x v="1"/>
    <n v="99.307080049999996"/>
    <n v="4.1377950020833332"/>
    <s v="Stores"/>
  </r>
  <r>
    <n v="5367"/>
    <s v="Underwood"/>
    <s v="Kevin"/>
    <x v="5302"/>
    <x v="1"/>
    <x v="22"/>
    <x v="0"/>
    <x v="0"/>
    <x v="16"/>
    <x v="0"/>
    <x v="1"/>
    <n v="46.11838444"/>
    <x v="1"/>
    <x v="0"/>
    <x v="5335"/>
    <x v="0"/>
    <x v="2"/>
    <n v="63.6757414"/>
    <n v="2.6531558916666667"/>
    <s v="Stores"/>
  </r>
  <r>
    <n v="5368"/>
    <s v="Swift"/>
    <s v="Kenneth"/>
    <x v="5303"/>
    <x v="1"/>
    <x v="104"/>
    <x v="0"/>
    <x v="0"/>
    <x v="17"/>
    <x v="0"/>
    <x v="0"/>
    <n v="36.172170880000003"/>
    <x v="0"/>
    <x v="1"/>
    <x v="5336"/>
    <x v="1"/>
    <x v="2"/>
    <n v="56.70451388"/>
    <n v="2.3626880783333331"/>
    <s v="Stores"/>
  </r>
  <r>
    <n v="5369"/>
    <s v="Hankerson"/>
    <s v="Elizabeth"/>
    <x v="5304"/>
    <x v="0"/>
    <x v="75"/>
    <x v="0"/>
    <x v="0"/>
    <x v="24"/>
    <x v="0"/>
    <x v="1"/>
    <n v="47.726594540000001"/>
    <x v="1"/>
    <x v="1"/>
    <x v="5337"/>
    <x v="1"/>
    <x v="1"/>
    <n v="104.2927467"/>
    <n v="4.3455311124999998"/>
    <s v="Stores"/>
  </r>
  <r>
    <n v="5370"/>
    <s v="Cudney"/>
    <s v="Don"/>
    <x v="5305"/>
    <x v="1"/>
    <x v="26"/>
    <x v="13"/>
    <x v="12"/>
    <x v="1"/>
    <x v="0"/>
    <x v="2"/>
    <n v="53.231218609999999"/>
    <x v="2"/>
    <x v="0"/>
    <x v="5338"/>
    <x v="0"/>
    <x v="2"/>
    <n v="59.529818560000002"/>
    <n v="2.4804091066666669"/>
    <s v="Stores"/>
  </r>
  <r>
    <n v="5371"/>
    <s v="Cooksey"/>
    <s v="Ralph"/>
    <x v="5306"/>
    <x v="1"/>
    <x v="5"/>
    <x v="7"/>
    <x v="6"/>
    <x v="5"/>
    <x v="0"/>
    <x v="2"/>
    <n v="50.1670686"/>
    <x v="2"/>
    <x v="0"/>
    <x v="5339"/>
    <x v="0"/>
    <x v="1"/>
    <n v="98.604440679999996"/>
    <n v="4.1085183616666665"/>
    <s v="Stores"/>
  </r>
  <r>
    <n v="5372"/>
    <s v="Barrows"/>
    <s v="Sherry"/>
    <x v="5307"/>
    <x v="0"/>
    <x v="109"/>
    <x v="0"/>
    <x v="0"/>
    <x v="24"/>
    <x v="0"/>
    <x v="1"/>
    <n v="42.586097940000002"/>
    <x v="1"/>
    <x v="1"/>
    <x v="5340"/>
    <x v="1"/>
    <x v="1"/>
    <n v="84.621190999999996"/>
    <n v="3.5258829583333333"/>
    <s v="Stores"/>
  </r>
  <r>
    <n v="5373"/>
    <s v="Gibson"/>
    <s v="Katherine"/>
    <x v="5308"/>
    <x v="0"/>
    <x v="97"/>
    <x v="13"/>
    <x v="12"/>
    <x v="19"/>
    <x v="0"/>
    <x v="2"/>
    <n v="52.106565959999998"/>
    <x v="2"/>
    <x v="1"/>
    <x v="5341"/>
    <x v="1"/>
    <x v="4"/>
    <n v="142.71349520000001"/>
    <n v="5.9463956333333341"/>
    <s v="Stores"/>
  </r>
  <r>
    <n v="5374"/>
    <s v="Wilson"/>
    <s v="Millard"/>
    <x v="5309"/>
    <x v="1"/>
    <x v="5"/>
    <x v="7"/>
    <x v="6"/>
    <x v="5"/>
    <x v="0"/>
    <x v="1"/>
    <n v="49.552516369999999"/>
    <x v="1"/>
    <x v="1"/>
    <x v="5342"/>
    <x v="1"/>
    <x v="1"/>
    <n v="100.3996135"/>
    <n v="4.1833172291666667"/>
    <s v="Stores"/>
  </r>
  <r>
    <n v="5375"/>
    <s v="Stine"/>
    <s v="Oscar"/>
    <x v="5310"/>
    <x v="1"/>
    <x v="4"/>
    <x v="0"/>
    <x v="0"/>
    <x v="4"/>
    <x v="0"/>
    <x v="1"/>
    <n v="41.90340621"/>
    <x v="1"/>
    <x v="1"/>
    <x v="5343"/>
    <x v="1"/>
    <x v="2"/>
    <n v="66.408742399999994"/>
    <n v="2.7670309333333334"/>
    <s v="Stores"/>
  </r>
  <r>
    <n v="5376"/>
    <s v="Scott"/>
    <s v="Philip"/>
    <x v="5311"/>
    <x v="1"/>
    <x v="11"/>
    <x v="13"/>
    <x v="12"/>
    <x v="1"/>
    <x v="0"/>
    <x v="0"/>
    <n v="31.228419769999999"/>
    <x v="0"/>
    <x v="1"/>
    <x v="5344"/>
    <x v="1"/>
    <x v="0"/>
    <n v="0"/>
    <n v="0"/>
    <s v="Stores"/>
  </r>
  <r>
    <n v="5377"/>
    <s v="Byrd"/>
    <s v="Steven"/>
    <x v="5312"/>
    <x v="1"/>
    <x v="76"/>
    <x v="13"/>
    <x v="12"/>
    <x v="1"/>
    <x v="0"/>
    <x v="0"/>
    <n v="39.591499370000001"/>
    <x v="0"/>
    <x v="1"/>
    <x v="5345"/>
    <x v="1"/>
    <x v="0"/>
    <n v="35.23270952"/>
    <n v="1.4680295633333333"/>
    <s v="Stores"/>
  </r>
  <r>
    <n v="5378"/>
    <s v="Brown"/>
    <s v="Arthur"/>
    <x v="5313"/>
    <x v="1"/>
    <x v="5"/>
    <x v="7"/>
    <x v="6"/>
    <x v="5"/>
    <x v="0"/>
    <x v="2"/>
    <n v="56.093700890000001"/>
    <x v="2"/>
    <x v="1"/>
    <x v="5346"/>
    <x v="1"/>
    <x v="4"/>
    <n v="124.7234124"/>
    <n v="5.19680885"/>
    <s v="Stores"/>
  </r>
  <r>
    <n v="5379"/>
    <s v="Worcester"/>
    <s v="Judith"/>
    <x v="5314"/>
    <x v="0"/>
    <x v="10"/>
    <x v="13"/>
    <x v="12"/>
    <x v="6"/>
    <x v="0"/>
    <x v="1"/>
    <n v="48.108985179999998"/>
    <x v="1"/>
    <x v="1"/>
    <x v="5347"/>
    <x v="1"/>
    <x v="2"/>
    <n v="58.732341120000001"/>
    <n v="2.4471808799999999"/>
    <s v="Stores"/>
  </r>
  <r>
    <n v="5380"/>
    <s v="Tuggle"/>
    <s v="Linda"/>
    <x v="5315"/>
    <x v="0"/>
    <x v="60"/>
    <x v="46"/>
    <x v="20"/>
    <x v="27"/>
    <x v="0"/>
    <x v="0"/>
    <n v="35.231255249999997"/>
    <x v="0"/>
    <x v="1"/>
    <x v="5348"/>
    <x v="1"/>
    <x v="2"/>
    <n v="61.063438269999999"/>
    <n v="2.5443099279166668"/>
    <s v="Stores"/>
  </r>
  <r>
    <n v="5381"/>
    <s v="Turner"/>
    <s v="Jo"/>
    <x v="5316"/>
    <x v="0"/>
    <x v="230"/>
    <x v="0"/>
    <x v="0"/>
    <x v="7"/>
    <x v="0"/>
    <x v="1"/>
    <n v="43.888310089999997"/>
    <x v="1"/>
    <x v="1"/>
    <x v="5349"/>
    <x v="1"/>
    <x v="2"/>
    <n v="63.26922227"/>
    <n v="2.6362175945833335"/>
    <s v="Stores"/>
  </r>
  <r>
    <n v="5382"/>
    <s v="Siller"/>
    <s v="John"/>
    <x v="5317"/>
    <x v="1"/>
    <x v="4"/>
    <x v="0"/>
    <x v="0"/>
    <x v="4"/>
    <x v="0"/>
    <x v="1"/>
    <n v="40.574838049999997"/>
    <x v="1"/>
    <x v="0"/>
    <x v="5350"/>
    <x v="0"/>
    <x v="0"/>
    <n v="24.653696320000002"/>
    <n v="1.0272373466666667"/>
    <s v="Stores"/>
  </r>
  <r>
    <n v="5383"/>
    <s v="Brimmer"/>
    <s v="Gregg"/>
    <x v="5318"/>
    <x v="1"/>
    <x v="25"/>
    <x v="45"/>
    <x v="19"/>
    <x v="3"/>
    <x v="0"/>
    <x v="0"/>
    <n v="37.142516069999999"/>
    <x v="0"/>
    <x v="1"/>
    <x v="5351"/>
    <x v="1"/>
    <x v="0"/>
    <n v="35.049544160000004"/>
    <n v="1.4603976733333335"/>
    <s v="Stores"/>
  </r>
  <r>
    <n v="5384"/>
    <s v="Moss"/>
    <s v="David"/>
    <x v="5319"/>
    <x v="1"/>
    <x v="116"/>
    <x v="13"/>
    <x v="12"/>
    <x v="1"/>
    <x v="0"/>
    <x v="5"/>
    <n v="65.162104940000006"/>
    <x v="5"/>
    <x v="1"/>
    <x v="5352"/>
    <x v="1"/>
    <x v="3"/>
    <n v="198.38974970000001"/>
    <n v="8.2662395708333332"/>
    <s v="Stores"/>
  </r>
  <r>
    <n v="5385"/>
    <s v="Castorena"/>
    <s v="Amy"/>
    <x v="5320"/>
    <x v="0"/>
    <x v="42"/>
    <x v="45"/>
    <x v="19"/>
    <x v="13"/>
    <x v="0"/>
    <x v="0"/>
    <n v="32.84901567"/>
    <x v="0"/>
    <x v="1"/>
    <x v="5353"/>
    <x v="1"/>
    <x v="0"/>
    <n v="17.081535290000001"/>
    <n v="0.7117306370833334"/>
    <s v="Stores"/>
  </r>
  <r>
    <n v="5386"/>
    <s v="Nelson"/>
    <s v="Martha"/>
    <x v="5321"/>
    <x v="0"/>
    <x v="35"/>
    <x v="13"/>
    <x v="12"/>
    <x v="6"/>
    <x v="0"/>
    <x v="0"/>
    <n v="36.992394150000003"/>
    <x v="0"/>
    <x v="1"/>
    <x v="5354"/>
    <x v="1"/>
    <x v="0"/>
    <n v="37.567010740000001"/>
    <n v="1.5652921141666667"/>
    <s v="Stores"/>
  </r>
  <r>
    <n v="5387"/>
    <s v="Robinson"/>
    <s v="Clara"/>
    <x v="5322"/>
    <x v="0"/>
    <x v="174"/>
    <x v="16"/>
    <x v="15"/>
    <x v="37"/>
    <x v="0"/>
    <x v="2"/>
    <n v="50.244171620000003"/>
    <x v="2"/>
    <x v="0"/>
    <x v="5355"/>
    <x v="0"/>
    <x v="2"/>
    <n v="61.078543519999997"/>
    <n v="2.5449393133333333"/>
    <s v="Stores"/>
  </r>
  <r>
    <n v="5388"/>
    <s v="Gentry"/>
    <s v="Thomas"/>
    <x v="5323"/>
    <x v="1"/>
    <x v="205"/>
    <x v="13"/>
    <x v="12"/>
    <x v="1"/>
    <x v="0"/>
    <x v="1"/>
    <n v="45.978812619999999"/>
    <x v="1"/>
    <x v="1"/>
    <x v="5356"/>
    <x v="1"/>
    <x v="2"/>
    <n v="74.309292869999993"/>
    <n v="3.0962205362499997"/>
    <s v="Stores"/>
  </r>
  <r>
    <n v="5389"/>
    <s v="Reyes"/>
    <s v="John"/>
    <x v="5324"/>
    <x v="1"/>
    <x v="5"/>
    <x v="7"/>
    <x v="6"/>
    <x v="5"/>
    <x v="0"/>
    <x v="1"/>
    <n v="43.605829280000002"/>
    <x v="1"/>
    <x v="1"/>
    <x v="5357"/>
    <x v="1"/>
    <x v="2"/>
    <n v="79.197599740000001"/>
    <n v="3.2998999891666667"/>
    <s v="Stores"/>
  </r>
  <r>
    <n v="5390"/>
    <s v="Houck"/>
    <s v="Michelle"/>
    <x v="5325"/>
    <x v="0"/>
    <x v="91"/>
    <x v="0"/>
    <x v="0"/>
    <x v="25"/>
    <x v="0"/>
    <x v="0"/>
    <n v="36.947186420000001"/>
    <x v="0"/>
    <x v="1"/>
    <x v="5358"/>
    <x v="1"/>
    <x v="2"/>
    <n v="47.193700970000002"/>
    <n v="1.9664042070833332"/>
    <s v="Stores"/>
  </r>
  <r>
    <n v="5391"/>
    <s v="Purnell"/>
    <s v="Michael"/>
    <x v="5326"/>
    <x v="1"/>
    <x v="26"/>
    <x v="13"/>
    <x v="12"/>
    <x v="1"/>
    <x v="0"/>
    <x v="1"/>
    <n v="40.285448850000002"/>
    <x v="1"/>
    <x v="1"/>
    <x v="5359"/>
    <x v="1"/>
    <x v="2"/>
    <n v="44.927241510000002"/>
    <n v="1.8719683962500002"/>
    <s v="Stores"/>
  </r>
  <r>
    <n v="5392"/>
    <s v="Robinson"/>
    <s v="Evelyn"/>
    <x v="5327"/>
    <x v="0"/>
    <x v="148"/>
    <x v="0"/>
    <x v="0"/>
    <x v="7"/>
    <x v="0"/>
    <x v="0"/>
    <n v="39.648119770000001"/>
    <x v="0"/>
    <x v="1"/>
    <x v="5360"/>
    <x v="1"/>
    <x v="2"/>
    <n v="63.77906222"/>
    <n v="2.6574609258333335"/>
    <s v="Stores"/>
  </r>
  <r>
    <n v="5393"/>
    <s v="Stanley"/>
    <s v="James"/>
    <x v="5328"/>
    <x v="1"/>
    <x v="99"/>
    <x v="13"/>
    <x v="12"/>
    <x v="1"/>
    <x v="0"/>
    <x v="4"/>
    <n v="28.637279360000001"/>
    <x v="4"/>
    <x v="1"/>
    <x v="5361"/>
    <x v="1"/>
    <x v="0"/>
    <n v="0"/>
    <n v="0"/>
    <s v="Stores"/>
  </r>
  <r>
    <n v="5394"/>
    <s v="Mitchell"/>
    <s v="Aaron"/>
    <x v="5329"/>
    <x v="1"/>
    <x v="16"/>
    <x v="0"/>
    <x v="0"/>
    <x v="12"/>
    <x v="0"/>
    <x v="0"/>
    <n v="32.200865469999997"/>
    <x v="0"/>
    <x v="1"/>
    <x v="5362"/>
    <x v="1"/>
    <x v="0"/>
    <n v="32.452809719999998"/>
    <n v="1.3522004049999998"/>
    <s v="Stores"/>
  </r>
  <r>
    <n v="5395"/>
    <s v="Hitchcock"/>
    <s v="Jacquelyn"/>
    <x v="5330"/>
    <x v="0"/>
    <x v="116"/>
    <x v="13"/>
    <x v="12"/>
    <x v="1"/>
    <x v="0"/>
    <x v="4"/>
    <n v="29.754968160000001"/>
    <x v="4"/>
    <x v="1"/>
    <x v="5363"/>
    <x v="1"/>
    <x v="0"/>
    <n v="2.5040238229999998"/>
    <n v="0.10433432595833332"/>
    <s v="Stores"/>
  </r>
  <r>
    <n v="5396"/>
    <s v="Wright"/>
    <s v="Johnny"/>
    <x v="5331"/>
    <x v="1"/>
    <x v="91"/>
    <x v="0"/>
    <x v="0"/>
    <x v="25"/>
    <x v="0"/>
    <x v="1"/>
    <n v="43.306971320000002"/>
    <x v="1"/>
    <x v="1"/>
    <x v="5364"/>
    <x v="1"/>
    <x v="2"/>
    <n v="73.197715250000002"/>
    <n v="3.0499048020833337"/>
    <s v="Stores"/>
  </r>
  <r>
    <n v="5397"/>
    <s v="Sprague"/>
    <s v="Mary"/>
    <x v="5332"/>
    <x v="0"/>
    <x v="3"/>
    <x v="45"/>
    <x v="19"/>
    <x v="3"/>
    <x v="0"/>
    <x v="1"/>
    <n v="44.855328370000002"/>
    <x v="1"/>
    <x v="1"/>
    <x v="5365"/>
    <x v="1"/>
    <x v="2"/>
    <n v="73.366103359999997"/>
    <n v="3.0569209733333333"/>
    <s v="Stores"/>
  </r>
  <r>
    <n v="5398"/>
    <s v="Walker"/>
    <s v="Nell"/>
    <x v="5333"/>
    <x v="0"/>
    <x v="4"/>
    <x v="0"/>
    <x v="0"/>
    <x v="4"/>
    <x v="0"/>
    <x v="1"/>
    <n v="45.102586510000002"/>
    <x v="1"/>
    <x v="1"/>
    <x v="5366"/>
    <x v="1"/>
    <x v="2"/>
    <n v="71.781779060000005"/>
    <n v="2.9909074608333337"/>
    <s v="Stores"/>
  </r>
  <r>
    <n v="5399"/>
    <s v="Flanagan"/>
    <s v="Mario"/>
    <x v="5334"/>
    <x v="1"/>
    <x v="10"/>
    <x v="13"/>
    <x v="12"/>
    <x v="6"/>
    <x v="0"/>
    <x v="0"/>
    <n v="38.883838390000001"/>
    <x v="0"/>
    <x v="1"/>
    <x v="5367"/>
    <x v="1"/>
    <x v="2"/>
    <n v="46.123719530000002"/>
    <n v="1.9218216470833334"/>
    <s v="Stores"/>
  </r>
  <r>
    <n v="5400"/>
    <s v="Clancy"/>
    <s v="Tina"/>
    <x v="5335"/>
    <x v="0"/>
    <x v="4"/>
    <x v="0"/>
    <x v="0"/>
    <x v="4"/>
    <x v="0"/>
    <x v="0"/>
    <n v="33.033960399999998"/>
    <x v="0"/>
    <x v="1"/>
    <x v="5368"/>
    <x v="1"/>
    <x v="0"/>
    <n v="30.111842200000002"/>
    <n v="1.2546600916666666"/>
    <s v="Stores"/>
  </r>
  <r>
    <n v="5401"/>
    <s v="Norwood"/>
    <s v="William"/>
    <x v="5336"/>
    <x v="1"/>
    <x v="165"/>
    <x v="13"/>
    <x v="12"/>
    <x v="22"/>
    <x v="0"/>
    <x v="2"/>
    <n v="51.138619349999999"/>
    <x v="2"/>
    <x v="1"/>
    <x v="5369"/>
    <x v="1"/>
    <x v="1"/>
    <n v="86.56616459"/>
    <n v="3.6069235245833333"/>
    <s v="Stores"/>
  </r>
  <r>
    <n v="5402"/>
    <s v="Donovan"/>
    <s v="Maria"/>
    <x v="5337"/>
    <x v="0"/>
    <x v="58"/>
    <x v="46"/>
    <x v="20"/>
    <x v="18"/>
    <x v="0"/>
    <x v="0"/>
    <n v="35.129609379999998"/>
    <x v="0"/>
    <x v="1"/>
    <x v="5370"/>
    <x v="1"/>
    <x v="0"/>
    <n v="11.40750793"/>
    <n v="0.47531283041666661"/>
    <s v="Stores"/>
  </r>
  <r>
    <n v="5403"/>
    <s v="Bojorquez"/>
    <s v="Dennis"/>
    <x v="5338"/>
    <x v="1"/>
    <x v="22"/>
    <x v="0"/>
    <x v="0"/>
    <x v="16"/>
    <x v="0"/>
    <x v="4"/>
    <n v="26.59074859"/>
    <x v="4"/>
    <x v="1"/>
    <x v="5371"/>
    <x v="1"/>
    <x v="0"/>
    <n v="0"/>
    <n v="0"/>
    <s v="Stores"/>
  </r>
  <r>
    <n v="5404"/>
    <s v="Riley"/>
    <s v="Virginia"/>
    <x v="5339"/>
    <x v="0"/>
    <x v="13"/>
    <x v="0"/>
    <x v="0"/>
    <x v="10"/>
    <x v="0"/>
    <x v="1"/>
    <n v="44.624230650000001"/>
    <x v="1"/>
    <x v="1"/>
    <x v="5372"/>
    <x v="1"/>
    <x v="2"/>
    <n v="72.792809680000005"/>
    <n v="3.0330337366666669"/>
    <s v="Stores"/>
  </r>
  <r>
    <n v="5405"/>
    <s v="Gomez"/>
    <s v="Sergio"/>
    <x v="5340"/>
    <x v="1"/>
    <x v="20"/>
    <x v="45"/>
    <x v="19"/>
    <x v="14"/>
    <x v="0"/>
    <x v="5"/>
    <n v="61.165770989999999"/>
    <x v="5"/>
    <x v="1"/>
    <x v="5373"/>
    <x v="1"/>
    <x v="4"/>
    <n v="140.5490144"/>
    <n v="5.8562089333333329"/>
    <s v="Stores"/>
  </r>
  <r>
    <n v="5406"/>
    <s v="Leclair"/>
    <s v="Heather"/>
    <x v="5341"/>
    <x v="0"/>
    <x v="187"/>
    <x v="13"/>
    <x v="12"/>
    <x v="19"/>
    <x v="0"/>
    <x v="1"/>
    <n v="42.339767010000003"/>
    <x v="1"/>
    <x v="0"/>
    <x v="5374"/>
    <x v="0"/>
    <x v="2"/>
    <n v="78.223792900000007"/>
    <n v="3.2593247041666666"/>
    <s v="Stores"/>
  </r>
  <r>
    <n v="5407"/>
    <s v="Delisle"/>
    <s v="Frank"/>
    <x v="5342"/>
    <x v="1"/>
    <x v="204"/>
    <x v="46"/>
    <x v="20"/>
    <x v="18"/>
    <x v="0"/>
    <x v="0"/>
    <n v="37.88857797"/>
    <x v="0"/>
    <x v="1"/>
    <x v="5375"/>
    <x v="1"/>
    <x v="0"/>
    <n v="0"/>
    <n v="0"/>
    <s v="Stores"/>
  </r>
  <r>
    <n v="5408"/>
    <s v="Pratt"/>
    <s v="Patrick"/>
    <x v="5343"/>
    <x v="1"/>
    <x v="123"/>
    <x v="0"/>
    <x v="0"/>
    <x v="10"/>
    <x v="0"/>
    <x v="3"/>
    <n v="19.891470340000001"/>
    <x v="3"/>
    <x v="1"/>
    <x v="5376"/>
    <x v="1"/>
    <x v="0"/>
    <n v="0"/>
    <n v="0"/>
    <s v="Stores"/>
  </r>
  <r>
    <n v="5409"/>
    <s v="Gaston"/>
    <s v="Carol"/>
    <x v="5344"/>
    <x v="0"/>
    <x v="4"/>
    <x v="0"/>
    <x v="0"/>
    <x v="4"/>
    <x v="0"/>
    <x v="1"/>
    <n v="41.843084320000003"/>
    <x v="1"/>
    <x v="1"/>
    <x v="5377"/>
    <x v="1"/>
    <x v="2"/>
    <n v="77.046385819999998"/>
    <n v="3.2102660758333332"/>
    <s v="Stores"/>
  </r>
  <r>
    <n v="5410"/>
    <s v="Cano"/>
    <s v="Carole"/>
    <x v="5345"/>
    <x v="0"/>
    <x v="59"/>
    <x v="45"/>
    <x v="19"/>
    <x v="13"/>
    <x v="0"/>
    <x v="1"/>
    <n v="43.641545100000002"/>
    <x v="1"/>
    <x v="1"/>
    <x v="5378"/>
    <x v="1"/>
    <x v="2"/>
    <n v="45.110609779999997"/>
    <n v="1.8796087408333333"/>
    <s v="Stores"/>
  </r>
  <r>
    <n v="5411"/>
    <s v="Skelley"/>
    <s v="Dominic"/>
    <x v="5346"/>
    <x v="1"/>
    <x v="30"/>
    <x v="0"/>
    <x v="0"/>
    <x v="20"/>
    <x v="0"/>
    <x v="4"/>
    <n v="29.23853467"/>
    <x v="4"/>
    <x v="0"/>
    <x v="5379"/>
    <x v="0"/>
    <x v="0"/>
    <n v="0"/>
    <n v="0"/>
    <s v="Stores"/>
  </r>
  <r>
    <n v="5412"/>
    <s v="Brown"/>
    <s v="Luella"/>
    <x v="5347"/>
    <x v="0"/>
    <x v="42"/>
    <x v="45"/>
    <x v="19"/>
    <x v="13"/>
    <x v="0"/>
    <x v="2"/>
    <n v="58.54128755"/>
    <x v="2"/>
    <x v="1"/>
    <x v="5380"/>
    <x v="1"/>
    <x v="3"/>
    <n v="179.85728370000001"/>
    <n v="7.4940534875000004"/>
    <s v="Stores"/>
  </r>
  <r>
    <n v="5413"/>
    <s v="Collins"/>
    <s v="Susan"/>
    <x v="5348"/>
    <x v="0"/>
    <x v="196"/>
    <x v="0"/>
    <x v="0"/>
    <x v="10"/>
    <x v="0"/>
    <x v="1"/>
    <n v="45.846393339999999"/>
    <x v="1"/>
    <x v="0"/>
    <x v="5381"/>
    <x v="0"/>
    <x v="2"/>
    <n v="72.421311169999996"/>
    <n v="3.0175546320833333"/>
    <s v="Stores"/>
  </r>
  <r>
    <n v="5414"/>
    <s v="Strauser"/>
    <s v="Belinda"/>
    <x v="5349"/>
    <x v="0"/>
    <x v="4"/>
    <x v="0"/>
    <x v="0"/>
    <x v="4"/>
    <x v="0"/>
    <x v="4"/>
    <n v="21.796140380000001"/>
    <x v="4"/>
    <x v="1"/>
    <x v="5382"/>
    <x v="1"/>
    <x v="0"/>
    <n v="0"/>
    <n v="0"/>
    <s v="Stores"/>
  </r>
  <r>
    <n v="5415"/>
    <s v="Burke"/>
    <s v="Margaret"/>
    <x v="5350"/>
    <x v="0"/>
    <x v="0"/>
    <x v="13"/>
    <x v="12"/>
    <x v="0"/>
    <x v="0"/>
    <x v="0"/>
    <n v="30.6236879"/>
    <x v="0"/>
    <x v="0"/>
    <x v="5383"/>
    <x v="0"/>
    <x v="0"/>
    <n v="0"/>
    <n v="0"/>
    <s v="Stores"/>
  </r>
  <r>
    <n v="5416"/>
    <s v="Smith"/>
    <s v="Kim"/>
    <x v="5351"/>
    <x v="1"/>
    <x v="3"/>
    <x v="45"/>
    <x v="19"/>
    <x v="3"/>
    <x v="0"/>
    <x v="1"/>
    <n v="46.146563520000001"/>
    <x v="1"/>
    <x v="1"/>
    <x v="5384"/>
    <x v="1"/>
    <x v="0"/>
    <n v="16.727670870000001"/>
    <n v="0.69698628625000003"/>
    <s v="Stores"/>
  </r>
  <r>
    <n v="5417"/>
    <s v="Walker"/>
    <s v="Christopher"/>
    <x v="5352"/>
    <x v="1"/>
    <x v="3"/>
    <x v="45"/>
    <x v="19"/>
    <x v="3"/>
    <x v="0"/>
    <x v="4"/>
    <n v="28.453520480000002"/>
    <x v="4"/>
    <x v="1"/>
    <x v="5385"/>
    <x v="1"/>
    <x v="0"/>
    <n v="0"/>
    <n v="0"/>
    <s v="Stores"/>
  </r>
  <r>
    <n v="5418"/>
    <s v="Broach"/>
    <s v="Richard"/>
    <x v="5353"/>
    <x v="1"/>
    <x v="25"/>
    <x v="45"/>
    <x v="19"/>
    <x v="3"/>
    <x v="0"/>
    <x v="1"/>
    <n v="45.921734290000003"/>
    <x v="1"/>
    <x v="0"/>
    <x v="5386"/>
    <x v="0"/>
    <x v="2"/>
    <n v="60.034436360000001"/>
    <n v="2.5014348483333335"/>
    <s v="Stores"/>
  </r>
  <r>
    <n v="5419"/>
    <s v="Shepherd"/>
    <s v="Jazmin"/>
    <x v="5354"/>
    <x v="0"/>
    <x v="4"/>
    <x v="0"/>
    <x v="0"/>
    <x v="4"/>
    <x v="0"/>
    <x v="4"/>
    <n v="29.810648270000002"/>
    <x v="4"/>
    <x v="1"/>
    <x v="5387"/>
    <x v="1"/>
    <x v="0"/>
    <n v="0"/>
    <n v="0"/>
    <s v="Stores"/>
  </r>
  <r>
    <n v="5420"/>
    <s v="Chandler"/>
    <s v="Wallace"/>
    <x v="5355"/>
    <x v="1"/>
    <x v="2"/>
    <x v="0"/>
    <x v="0"/>
    <x v="2"/>
    <x v="0"/>
    <x v="0"/>
    <n v="38.01409202"/>
    <x v="0"/>
    <x v="0"/>
    <x v="5388"/>
    <x v="0"/>
    <x v="0"/>
    <n v="7.3549817649999998"/>
    <n v="0.30645757354166669"/>
    <s v="Stores"/>
  </r>
  <r>
    <n v="5421"/>
    <s v="Mosqueda"/>
    <s v="Donald"/>
    <x v="5356"/>
    <x v="1"/>
    <x v="5"/>
    <x v="7"/>
    <x v="6"/>
    <x v="5"/>
    <x v="0"/>
    <x v="0"/>
    <n v="39.765543489999999"/>
    <x v="0"/>
    <x v="1"/>
    <x v="5389"/>
    <x v="1"/>
    <x v="0"/>
    <n v="20.496493940000001"/>
    <n v="0.85402058083333332"/>
    <s v="Stores"/>
  </r>
  <r>
    <n v="5422"/>
    <s v="Benoit"/>
    <s v="Hazel"/>
    <x v="5357"/>
    <x v="0"/>
    <x v="8"/>
    <x v="13"/>
    <x v="12"/>
    <x v="8"/>
    <x v="0"/>
    <x v="0"/>
    <n v="39.700632169999999"/>
    <x v="0"/>
    <x v="1"/>
    <x v="5390"/>
    <x v="1"/>
    <x v="2"/>
    <n v="50.506001060000003"/>
    <n v="2.1044167108333336"/>
    <s v="Stores"/>
  </r>
  <r>
    <n v="5423"/>
    <s v="Witt"/>
    <s v="Francisco"/>
    <x v="5358"/>
    <x v="1"/>
    <x v="5"/>
    <x v="7"/>
    <x v="6"/>
    <x v="5"/>
    <x v="0"/>
    <x v="2"/>
    <n v="58.26129461"/>
    <x v="2"/>
    <x v="1"/>
    <x v="5391"/>
    <x v="1"/>
    <x v="4"/>
    <n v="132.1989772"/>
    <n v="5.508290716666667"/>
    <s v="Stores"/>
  </r>
  <r>
    <n v="5424"/>
    <s v="Terrell"/>
    <s v="John"/>
    <x v="5359"/>
    <x v="1"/>
    <x v="0"/>
    <x v="13"/>
    <x v="12"/>
    <x v="0"/>
    <x v="0"/>
    <x v="2"/>
    <n v="51.982709819999997"/>
    <x v="2"/>
    <x v="0"/>
    <x v="5392"/>
    <x v="0"/>
    <x v="1"/>
    <n v="100.33506819999999"/>
    <n v="4.1806278416666665"/>
    <s v="Stores"/>
  </r>
  <r>
    <n v="5425"/>
    <s v="Fleming"/>
    <s v="Bernadette"/>
    <x v="5360"/>
    <x v="0"/>
    <x v="129"/>
    <x v="45"/>
    <x v="19"/>
    <x v="3"/>
    <x v="0"/>
    <x v="3"/>
    <n v="18.863853020000001"/>
    <x v="3"/>
    <x v="1"/>
    <x v="5393"/>
    <x v="1"/>
    <x v="0"/>
    <n v="0"/>
    <n v="0"/>
    <s v="Stores"/>
  </r>
  <r>
    <n v="5426"/>
    <s v="Giles"/>
    <s v="Arlene"/>
    <x v="5361"/>
    <x v="0"/>
    <x v="5"/>
    <x v="7"/>
    <x v="6"/>
    <x v="5"/>
    <x v="0"/>
    <x v="1"/>
    <n v="42.404937869999998"/>
    <x v="1"/>
    <x v="0"/>
    <x v="5394"/>
    <x v="0"/>
    <x v="2"/>
    <n v="43.640160590000001"/>
    <n v="1.8183400245833332"/>
    <s v="Stores"/>
  </r>
  <r>
    <n v="5427"/>
    <s v="Torres"/>
    <s v="John"/>
    <x v="5362"/>
    <x v="1"/>
    <x v="0"/>
    <x v="13"/>
    <x v="12"/>
    <x v="0"/>
    <x v="0"/>
    <x v="1"/>
    <n v="48.566991289999997"/>
    <x v="1"/>
    <x v="1"/>
    <x v="5395"/>
    <x v="1"/>
    <x v="1"/>
    <n v="80.693196400000005"/>
    <n v="3.3622165166666664"/>
    <s v="Stores"/>
  </r>
  <r>
    <n v="5428"/>
    <s v="Bloomfield"/>
    <s v="Ellen"/>
    <x v="5363"/>
    <x v="0"/>
    <x v="5"/>
    <x v="7"/>
    <x v="6"/>
    <x v="5"/>
    <x v="0"/>
    <x v="5"/>
    <n v="63.951060439999999"/>
    <x v="5"/>
    <x v="1"/>
    <x v="5396"/>
    <x v="1"/>
    <x v="5"/>
    <n v="214.56579540000001"/>
    <n v="8.9402414750000005"/>
    <s v="Stores"/>
  </r>
  <r>
    <n v="5429"/>
    <s v="Dingle"/>
    <s v="Leona"/>
    <x v="5364"/>
    <x v="0"/>
    <x v="111"/>
    <x v="45"/>
    <x v="19"/>
    <x v="32"/>
    <x v="0"/>
    <x v="1"/>
    <n v="43.680376119999998"/>
    <x v="1"/>
    <x v="1"/>
    <x v="5397"/>
    <x v="1"/>
    <x v="1"/>
    <n v="85.180091939999997"/>
    <n v="3.5491704975"/>
    <s v="Stores"/>
  </r>
  <r>
    <n v="5430"/>
    <s v="Williams"/>
    <s v="Lacey"/>
    <x v="5365"/>
    <x v="0"/>
    <x v="8"/>
    <x v="13"/>
    <x v="12"/>
    <x v="8"/>
    <x v="0"/>
    <x v="1"/>
    <n v="43.723719289999998"/>
    <x v="1"/>
    <x v="0"/>
    <x v="5398"/>
    <x v="0"/>
    <x v="2"/>
    <n v="60.270973609999999"/>
    <n v="2.5112905670833334"/>
    <s v="Stores"/>
  </r>
  <r>
    <n v="5431"/>
    <s v="Boyles"/>
    <s v="Elizabeth"/>
    <x v="5366"/>
    <x v="0"/>
    <x v="5"/>
    <x v="7"/>
    <x v="6"/>
    <x v="5"/>
    <x v="0"/>
    <x v="3"/>
    <n v="18.74513868"/>
    <x v="3"/>
    <x v="1"/>
    <x v="5399"/>
    <x v="1"/>
    <x v="0"/>
    <n v="0"/>
    <n v="0"/>
    <s v="Stores"/>
  </r>
  <r>
    <n v="5432"/>
    <s v="Casteel"/>
    <s v="Marcus"/>
    <x v="5367"/>
    <x v="1"/>
    <x v="26"/>
    <x v="13"/>
    <x v="12"/>
    <x v="1"/>
    <x v="0"/>
    <x v="0"/>
    <n v="37.842832520000002"/>
    <x v="0"/>
    <x v="1"/>
    <x v="5400"/>
    <x v="1"/>
    <x v="2"/>
    <n v="47.879538750000002"/>
    <n v="1.99498078125"/>
    <s v="Stores"/>
  </r>
  <r>
    <n v="5433"/>
    <s v="Burns"/>
    <s v="Lois"/>
    <x v="5368"/>
    <x v="0"/>
    <x v="63"/>
    <x v="13"/>
    <x v="12"/>
    <x v="29"/>
    <x v="0"/>
    <x v="1"/>
    <n v="48.063533130000003"/>
    <x v="1"/>
    <x v="1"/>
    <x v="5401"/>
    <x v="1"/>
    <x v="2"/>
    <n v="74.548684559999998"/>
    <n v="3.1061951899999998"/>
    <s v="Stores"/>
  </r>
  <r>
    <n v="5434"/>
    <s v="McCarter"/>
    <s v="Elizabeth"/>
    <x v="5369"/>
    <x v="0"/>
    <x v="4"/>
    <x v="0"/>
    <x v="0"/>
    <x v="4"/>
    <x v="0"/>
    <x v="4"/>
    <n v="21.188529129999999"/>
    <x v="4"/>
    <x v="1"/>
    <x v="5402"/>
    <x v="1"/>
    <x v="0"/>
    <n v="0"/>
    <n v="0"/>
    <s v="Stores"/>
  </r>
  <r>
    <n v="5435"/>
    <s v="Cuellar"/>
    <s v="Betty"/>
    <x v="5370"/>
    <x v="0"/>
    <x v="4"/>
    <x v="0"/>
    <x v="0"/>
    <x v="4"/>
    <x v="0"/>
    <x v="2"/>
    <n v="56.31023441"/>
    <x v="2"/>
    <x v="1"/>
    <x v="5403"/>
    <x v="1"/>
    <x v="4"/>
    <n v="153.1302197"/>
    <n v="6.3804258208333327"/>
    <s v="Stores"/>
  </r>
  <r>
    <n v="5436"/>
    <s v="Lucas"/>
    <s v="Richard"/>
    <x v="5371"/>
    <x v="1"/>
    <x v="8"/>
    <x v="13"/>
    <x v="12"/>
    <x v="8"/>
    <x v="0"/>
    <x v="0"/>
    <n v="39.926478109999998"/>
    <x v="0"/>
    <x v="1"/>
    <x v="5404"/>
    <x v="1"/>
    <x v="2"/>
    <n v="44.256882840000003"/>
    <n v="1.8440367850000001"/>
    <s v="Stores"/>
  </r>
  <r>
    <n v="5437"/>
    <s v="Baber"/>
    <s v="Benjamin"/>
    <x v="5372"/>
    <x v="1"/>
    <x v="144"/>
    <x v="0"/>
    <x v="0"/>
    <x v="10"/>
    <x v="0"/>
    <x v="2"/>
    <n v="52.051475529999998"/>
    <x v="2"/>
    <x v="1"/>
    <x v="5405"/>
    <x v="1"/>
    <x v="1"/>
    <n v="86.416932689999996"/>
    <n v="3.6007055287499994"/>
    <s v="Stores"/>
  </r>
  <r>
    <n v="5438"/>
    <s v="Escobedo"/>
    <s v="John"/>
    <x v="5373"/>
    <x v="1"/>
    <x v="30"/>
    <x v="0"/>
    <x v="0"/>
    <x v="20"/>
    <x v="0"/>
    <x v="0"/>
    <n v="37.166538369999998"/>
    <x v="0"/>
    <x v="1"/>
    <x v="5406"/>
    <x v="1"/>
    <x v="0"/>
    <n v="0"/>
    <n v="0"/>
    <s v="Stores"/>
  </r>
  <r>
    <n v="5439"/>
    <s v="Stack"/>
    <s v="Chris"/>
    <x v="5374"/>
    <x v="1"/>
    <x v="198"/>
    <x v="13"/>
    <x v="12"/>
    <x v="22"/>
    <x v="0"/>
    <x v="2"/>
    <n v="55.666813750000003"/>
    <x v="2"/>
    <x v="0"/>
    <x v="5407"/>
    <x v="0"/>
    <x v="1"/>
    <n v="93.938266949999999"/>
    <n v="3.9140944562499995"/>
    <s v="Stores"/>
  </r>
  <r>
    <n v="5440"/>
    <s v="Green"/>
    <s v="Anthony"/>
    <x v="5375"/>
    <x v="1"/>
    <x v="5"/>
    <x v="7"/>
    <x v="6"/>
    <x v="5"/>
    <x v="0"/>
    <x v="0"/>
    <n v="35.668225069999998"/>
    <x v="0"/>
    <x v="1"/>
    <x v="5408"/>
    <x v="1"/>
    <x v="0"/>
    <n v="15.00043481"/>
    <n v="0.62501811708333332"/>
    <s v="Stores"/>
  </r>
  <r>
    <n v="5441"/>
    <s v="Midgley"/>
    <s v="Connie"/>
    <x v="5376"/>
    <x v="0"/>
    <x v="190"/>
    <x v="45"/>
    <x v="19"/>
    <x v="13"/>
    <x v="0"/>
    <x v="1"/>
    <n v="44.865849369999999"/>
    <x v="1"/>
    <x v="0"/>
    <x v="5409"/>
    <x v="0"/>
    <x v="0"/>
    <n v="15.36379735"/>
    <n v="0.64015822291666669"/>
    <s v="Stores"/>
  </r>
  <r>
    <n v="5442"/>
    <s v="Gonzalez"/>
    <s v="Georgia"/>
    <x v="5377"/>
    <x v="0"/>
    <x v="22"/>
    <x v="0"/>
    <x v="0"/>
    <x v="16"/>
    <x v="0"/>
    <x v="1"/>
    <n v="45.587221169999999"/>
    <x v="1"/>
    <x v="1"/>
    <x v="5410"/>
    <x v="1"/>
    <x v="0"/>
    <n v="36.05779158"/>
    <n v="1.5024079825000001"/>
    <s v="Stores"/>
  </r>
  <r>
    <n v="5443"/>
    <s v="Battista"/>
    <s v="Sheila"/>
    <x v="5378"/>
    <x v="0"/>
    <x v="58"/>
    <x v="46"/>
    <x v="20"/>
    <x v="18"/>
    <x v="0"/>
    <x v="1"/>
    <n v="49.382048670000003"/>
    <x v="1"/>
    <x v="1"/>
    <x v="5411"/>
    <x v="1"/>
    <x v="1"/>
    <n v="100.943032"/>
    <n v="4.2059596666666668"/>
    <s v="Stores"/>
  </r>
  <r>
    <n v="5444"/>
    <s v="Easter"/>
    <s v="Jesus"/>
    <x v="5379"/>
    <x v="1"/>
    <x v="5"/>
    <x v="7"/>
    <x v="6"/>
    <x v="5"/>
    <x v="0"/>
    <x v="2"/>
    <n v="52.849933280000002"/>
    <x v="2"/>
    <x v="1"/>
    <x v="5412"/>
    <x v="1"/>
    <x v="1"/>
    <n v="85.222147390000003"/>
    <n v="3.5509228079166673"/>
    <s v="Stores"/>
  </r>
  <r>
    <n v="5445"/>
    <s v="Cloud"/>
    <s v="Nicholas"/>
    <x v="5380"/>
    <x v="1"/>
    <x v="112"/>
    <x v="0"/>
    <x v="0"/>
    <x v="11"/>
    <x v="0"/>
    <x v="0"/>
    <n v="36.748384129999998"/>
    <x v="0"/>
    <x v="1"/>
    <x v="5413"/>
    <x v="1"/>
    <x v="0"/>
    <n v="0"/>
    <n v="0"/>
    <s v="Stores"/>
  </r>
  <r>
    <n v="5446"/>
    <s v="Teal"/>
    <s v="Renita"/>
    <x v="5381"/>
    <x v="0"/>
    <x v="4"/>
    <x v="0"/>
    <x v="0"/>
    <x v="4"/>
    <x v="0"/>
    <x v="4"/>
    <n v="27.254480600000001"/>
    <x v="4"/>
    <x v="1"/>
    <x v="5414"/>
    <x v="1"/>
    <x v="0"/>
    <n v="0"/>
    <n v="0"/>
    <s v="Stores"/>
  </r>
  <r>
    <n v="5447"/>
    <s v="Pennebaker"/>
    <s v="Brian"/>
    <x v="5382"/>
    <x v="1"/>
    <x v="92"/>
    <x v="13"/>
    <x v="12"/>
    <x v="11"/>
    <x v="0"/>
    <x v="1"/>
    <n v="47.959259670000002"/>
    <x v="1"/>
    <x v="1"/>
    <x v="5415"/>
    <x v="1"/>
    <x v="1"/>
    <n v="81.743528589999997"/>
    <n v="3.4059803579166665"/>
    <s v="Stores"/>
  </r>
  <r>
    <n v="5448"/>
    <s v="Adams"/>
    <s v="Christopher"/>
    <x v="5383"/>
    <x v="1"/>
    <x v="199"/>
    <x v="0"/>
    <x v="0"/>
    <x v="24"/>
    <x v="0"/>
    <x v="4"/>
    <n v="27.915244869999999"/>
    <x v="4"/>
    <x v="0"/>
    <x v="5416"/>
    <x v="0"/>
    <x v="0"/>
    <n v="0"/>
    <n v="0"/>
    <s v="Stores"/>
  </r>
  <r>
    <n v="5449"/>
    <s v="Vandyne"/>
    <s v="Karen"/>
    <x v="5384"/>
    <x v="0"/>
    <x v="20"/>
    <x v="45"/>
    <x v="19"/>
    <x v="14"/>
    <x v="0"/>
    <x v="2"/>
    <n v="56.542655910000001"/>
    <x v="2"/>
    <x v="1"/>
    <x v="5417"/>
    <x v="1"/>
    <x v="4"/>
    <n v="132.04904619999999"/>
    <n v="5.5020435916666663"/>
    <s v="Stores"/>
  </r>
  <r>
    <n v="5450"/>
    <s v="Elliott"/>
    <s v="Lilly"/>
    <x v="5385"/>
    <x v="0"/>
    <x v="185"/>
    <x v="0"/>
    <x v="0"/>
    <x v="7"/>
    <x v="0"/>
    <x v="2"/>
    <n v="51.270473590000002"/>
    <x v="2"/>
    <x v="1"/>
    <x v="5418"/>
    <x v="1"/>
    <x v="2"/>
    <n v="77.194775730000003"/>
    <n v="3.2164489887499998"/>
    <s v="Stores"/>
  </r>
  <r>
    <n v="5451"/>
    <s v="Godfrey"/>
    <s v="Dwayne"/>
    <x v="5386"/>
    <x v="1"/>
    <x v="5"/>
    <x v="7"/>
    <x v="6"/>
    <x v="5"/>
    <x v="0"/>
    <x v="2"/>
    <n v="50.891586240000002"/>
    <x v="2"/>
    <x v="1"/>
    <x v="5419"/>
    <x v="1"/>
    <x v="2"/>
    <n v="52.396772329999997"/>
    <n v="2.1831988470833332"/>
    <s v="Stores"/>
  </r>
  <r>
    <n v="5452"/>
    <s v="Scott"/>
    <s v="Catherine"/>
    <x v="5387"/>
    <x v="0"/>
    <x v="3"/>
    <x v="45"/>
    <x v="19"/>
    <x v="3"/>
    <x v="0"/>
    <x v="0"/>
    <n v="33.776852050000002"/>
    <x v="0"/>
    <x v="0"/>
    <x v="5420"/>
    <x v="0"/>
    <x v="0"/>
    <n v="0"/>
    <n v="0"/>
    <s v="Stores"/>
  </r>
  <r>
    <n v="5453"/>
    <s v="Gilder"/>
    <s v="Travis"/>
    <x v="5388"/>
    <x v="1"/>
    <x v="11"/>
    <x v="13"/>
    <x v="12"/>
    <x v="1"/>
    <x v="0"/>
    <x v="2"/>
    <n v="57.231929110000003"/>
    <x v="2"/>
    <x v="1"/>
    <x v="5421"/>
    <x v="1"/>
    <x v="4"/>
    <n v="120.04888320000001"/>
    <n v="5.0020367999999999"/>
    <s v="Stores"/>
  </r>
  <r>
    <n v="5454"/>
    <s v="Day"/>
    <s v="Herman"/>
    <x v="5389"/>
    <x v="1"/>
    <x v="90"/>
    <x v="13"/>
    <x v="12"/>
    <x v="11"/>
    <x v="0"/>
    <x v="0"/>
    <n v="36.217256159999998"/>
    <x v="0"/>
    <x v="1"/>
    <x v="5422"/>
    <x v="1"/>
    <x v="0"/>
    <n v="10.14464429"/>
    <n v="0.42269351208333333"/>
    <s v="Stores"/>
  </r>
  <r>
    <n v="5455"/>
    <s v="Sasser"/>
    <s v="Wyatt"/>
    <x v="5390"/>
    <x v="1"/>
    <x v="22"/>
    <x v="0"/>
    <x v="0"/>
    <x v="16"/>
    <x v="0"/>
    <x v="1"/>
    <n v="45.661835279999998"/>
    <x v="1"/>
    <x v="1"/>
    <x v="5423"/>
    <x v="1"/>
    <x v="2"/>
    <n v="73.670182400000002"/>
    <n v="3.0695909333333335"/>
    <s v="Stores"/>
  </r>
  <r>
    <n v="5456"/>
    <s v="Reynolds"/>
    <s v="Marvin"/>
    <x v="5391"/>
    <x v="1"/>
    <x v="11"/>
    <x v="13"/>
    <x v="12"/>
    <x v="1"/>
    <x v="0"/>
    <x v="1"/>
    <n v="48.65217552"/>
    <x v="1"/>
    <x v="1"/>
    <x v="5424"/>
    <x v="1"/>
    <x v="1"/>
    <n v="109.3028419"/>
    <n v="4.5542850791666671"/>
    <s v="Stores"/>
  </r>
  <r>
    <n v="5457"/>
    <s v="Bryant"/>
    <s v="Shawn"/>
    <x v="5392"/>
    <x v="1"/>
    <x v="0"/>
    <x v="13"/>
    <x v="12"/>
    <x v="0"/>
    <x v="0"/>
    <x v="0"/>
    <n v="30.956008050000001"/>
    <x v="0"/>
    <x v="1"/>
    <x v="5425"/>
    <x v="1"/>
    <x v="0"/>
    <n v="0"/>
    <n v="0"/>
    <s v="Stores"/>
  </r>
  <r>
    <n v="5458"/>
    <s v="Davidson"/>
    <s v="Ivan"/>
    <x v="5393"/>
    <x v="1"/>
    <x v="4"/>
    <x v="0"/>
    <x v="0"/>
    <x v="4"/>
    <x v="0"/>
    <x v="1"/>
    <n v="43.120593220000003"/>
    <x v="1"/>
    <x v="1"/>
    <x v="5426"/>
    <x v="1"/>
    <x v="2"/>
    <n v="75.82253652"/>
    <n v="3.1592723549999997"/>
    <s v="Stores"/>
  </r>
  <r>
    <n v="5459"/>
    <s v="Nickerson"/>
    <s v="Thomas"/>
    <x v="5394"/>
    <x v="1"/>
    <x v="5"/>
    <x v="7"/>
    <x v="6"/>
    <x v="5"/>
    <x v="0"/>
    <x v="1"/>
    <n v="40.229472059999999"/>
    <x v="1"/>
    <x v="0"/>
    <x v="5427"/>
    <x v="0"/>
    <x v="0"/>
    <n v="20.6699059"/>
    <n v="0.86124607916666673"/>
    <s v="Stores"/>
  </r>
  <r>
    <n v="5460"/>
    <s v="Barber"/>
    <s v="Steven"/>
    <x v="5395"/>
    <x v="1"/>
    <x v="75"/>
    <x v="0"/>
    <x v="0"/>
    <x v="24"/>
    <x v="0"/>
    <x v="4"/>
    <n v="29.369976040000001"/>
    <x v="4"/>
    <x v="1"/>
    <x v="5428"/>
    <x v="1"/>
    <x v="0"/>
    <n v="0"/>
    <n v="0"/>
    <s v="Stores"/>
  </r>
  <r>
    <n v="5461"/>
    <s v="Dengler"/>
    <s v="Howard"/>
    <x v="5396"/>
    <x v="1"/>
    <x v="5"/>
    <x v="7"/>
    <x v="6"/>
    <x v="5"/>
    <x v="0"/>
    <x v="1"/>
    <n v="41.155218140000002"/>
    <x v="1"/>
    <x v="1"/>
    <x v="5429"/>
    <x v="1"/>
    <x v="1"/>
    <n v="86.455362140000005"/>
    <n v="3.6023067558333337"/>
    <s v="Stores"/>
  </r>
  <r>
    <n v="5462"/>
    <s v="Bare"/>
    <s v="Sandy"/>
    <x v="5397"/>
    <x v="0"/>
    <x v="34"/>
    <x v="16"/>
    <x v="15"/>
    <x v="21"/>
    <x v="0"/>
    <x v="3"/>
    <n v="18.296356790000001"/>
    <x v="3"/>
    <x v="0"/>
    <x v="5430"/>
    <x v="0"/>
    <x v="0"/>
    <n v="0"/>
    <n v="0"/>
    <s v="Stores"/>
  </r>
  <r>
    <n v="5463"/>
    <s v="Smith"/>
    <s v="David"/>
    <x v="5398"/>
    <x v="1"/>
    <x v="5"/>
    <x v="7"/>
    <x v="6"/>
    <x v="5"/>
    <x v="0"/>
    <x v="2"/>
    <n v="52.984502249999998"/>
    <x v="2"/>
    <x v="0"/>
    <x v="5431"/>
    <x v="0"/>
    <x v="1"/>
    <n v="87.222350840000004"/>
    <n v="3.6342646183333334"/>
    <s v="Stores"/>
  </r>
  <r>
    <n v="5464"/>
    <s v="Brooks"/>
    <s v="Arthur"/>
    <x v="5399"/>
    <x v="1"/>
    <x v="154"/>
    <x v="0"/>
    <x v="0"/>
    <x v="20"/>
    <x v="0"/>
    <x v="2"/>
    <n v="51.14507321"/>
    <x v="2"/>
    <x v="1"/>
    <x v="5432"/>
    <x v="1"/>
    <x v="1"/>
    <n v="95.665346920000005"/>
    <n v="3.986056121666667"/>
    <s v="Stores"/>
  </r>
  <r>
    <n v="5465"/>
    <s v="Mireles"/>
    <s v="Chad"/>
    <x v="5400"/>
    <x v="1"/>
    <x v="5"/>
    <x v="7"/>
    <x v="6"/>
    <x v="5"/>
    <x v="0"/>
    <x v="4"/>
    <n v="25.414051260000001"/>
    <x v="4"/>
    <x v="1"/>
    <x v="5433"/>
    <x v="1"/>
    <x v="0"/>
    <n v="0"/>
    <n v="0"/>
    <s v="Stores"/>
  </r>
  <r>
    <n v="5466"/>
    <s v="Schuetz"/>
    <s v="Mary"/>
    <x v="5401"/>
    <x v="0"/>
    <x v="13"/>
    <x v="0"/>
    <x v="0"/>
    <x v="10"/>
    <x v="0"/>
    <x v="4"/>
    <n v="20.924800650000002"/>
    <x v="4"/>
    <x v="0"/>
    <x v="5434"/>
    <x v="0"/>
    <x v="0"/>
    <n v="0"/>
    <n v="0"/>
    <s v="Stores"/>
  </r>
  <r>
    <n v="5467"/>
    <s v="Burgess"/>
    <s v="Long"/>
    <x v="5402"/>
    <x v="1"/>
    <x v="5"/>
    <x v="7"/>
    <x v="6"/>
    <x v="5"/>
    <x v="0"/>
    <x v="4"/>
    <n v="24.430133479999999"/>
    <x v="4"/>
    <x v="1"/>
    <x v="5435"/>
    <x v="1"/>
    <x v="0"/>
    <n v="0"/>
    <n v="0"/>
    <s v="Stores"/>
  </r>
  <r>
    <n v="5468"/>
    <s v="Baker"/>
    <s v="Charles"/>
    <x v="5403"/>
    <x v="1"/>
    <x v="0"/>
    <x v="13"/>
    <x v="12"/>
    <x v="0"/>
    <x v="0"/>
    <x v="1"/>
    <n v="44.053960859999997"/>
    <x v="1"/>
    <x v="1"/>
    <x v="5436"/>
    <x v="1"/>
    <x v="2"/>
    <n v="65.629823549999998"/>
    <n v="2.7345759812499999"/>
    <s v="Stores"/>
  </r>
  <r>
    <n v="5469"/>
    <s v="Kouba"/>
    <s v="Ora"/>
    <x v="5404"/>
    <x v="0"/>
    <x v="0"/>
    <x v="13"/>
    <x v="12"/>
    <x v="0"/>
    <x v="0"/>
    <x v="0"/>
    <n v="39.58276996"/>
    <x v="0"/>
    <x v="1"/>
    <x v="5437"/>
    <x v="1"/>
    <x v="2"/>
    <n v="53.72390068"/>
    <n v="2.2384958616666664"/>
    <s v="Stores"/>
  </r>
  <r>
    <n v="5470"/>
    <s v="Leff"/>
    <s v="Pat"/>
    <x v="5405"/>
    <x v="0"/>
    <x v="80"/>
    <x v="0"/>
    <x v="0"/>
    <x v="7"/>
    <x v="0"/>
    <x v="0"/>
    <n v="36.65213018"/>
    <x v="0"/>
    <x v="1"/>
    <x v="5438"/>
    <x v="1"/>
    <x v="0"/>
    <n v="35.228325390000002"/>
    <n v="1.4678468912500002"/>
    <s v="Stores"/>
  </r>
  <r>
    <n v="5471"/>
    <s v="Morin"/>
    <s v="Kent"/>
    <x v="5406"/>
    <x v="1"/>
    <x v="73"/>
    <x v="13"/>
    <x v="12"/>
    <x v="1"/>
    <x v="0"/>
    <x v="0"/>
    <n v="31.831590129999999"/>
    <x v="0"/>
    <x v="1"/>
    <x v="5439"/>
    <x v="1"/>
    <x v="0"/>
    <n v="14.302497669999999"/>
    <n v="0.59593740291666664"/>
    <s v="Stores"/>
  </r>
  <r>
    <n v="5472"/>
    <s v="Henry"/>
    <s v="Lillian"/>
    <x v="5407"/>
    <x v="0"/>
    <x v="20"/>
    <x v="45"/>
    <x v="19"/>
    <x v="14"/>
    <x v="0"/>
    <x v="1"/>
    <n v="44.413425740000001"/>
    <x v="1"/>
    <x v="1"/>
    <x v="5440"/>
    <x v="1"/>
    <x v="1"/>
    <n v="112.24145"/>
    <n v="4.6767270833333336"/>
    <s v="Stores"/>
  </r>
  <r>
    <n v="5473"/>
    <s v="Gouin"/>
    <s v="Louis"/>
    <x v="5408"/>
    <x v="1"/>
    <x v="2"/>
    <x v="0"/>
    <x v="0"/>
    <x v="2"/>
    <x v="0"/>
    <x v="0"/>
    <n v="34.410561039999997"/>
    <x v="0"/>
    <x v="1"/>
    <x v="5441"/>
    <x v="1"/>
    <x v="0"/>
    <n v="18.61685271"/>
    <n v="0.77570219625000003"/>
    <s v="Stores"/>
  </r>
  <r>
    <n v="5474"/>
    <s v="Rowe"/>
    <s v="Ruth"/>
    <x v="5409"/>
    <x v="0"/>
    <x v="5"/>
    <x v="7"/>
    <x v="6"/>
    <x v="5"/>
    <x v="0"/>
    <x v="0"/>
    <n v="38.464520640000003"/>
    <x v="0"/>
    <x v="1"/>
    <x v="5442"/>
    <x v="1"/>
    <x v="0"/>
    <n v="22.457830560000001"/>
    <n v="0.93574294000000013"/>
    <s v="Stores"/>
  </r>
  <r>
    <n v="5475"/>
    <s v="Perdomo"/>
    <s v="Raymond"/>
    <x v="5410"/>
    <x v="1"/>
    <x v="216"/>
    <x v="0"/>
    <x v="0"/>
    <x v="25"/>
    <x v="0"/>
    <x v="2"/>
    <n v="50.94098881"/>
    <x v="2"/>
    <x v="1"/>
    <x v="5443"/>
    <x v="1"/>
    <x v="1"/>
    <n v="85.252201290000002"/>
    <n v="3.5521750537500001"/>
    <s v="Stores"/>
  </r>
  <r>
    <n v="5476"/>
    <s v="Bullock"/>
    <s v="Lula"/>
    <x v="5411"/>
    <x v="0"/>
    <x v="5"/>
    <x v="7"/>
    <x v="6"/>
    <x v="5"/>
    <x v="0"/>
    <x v="4"/>
    <n v="28.233816740000002"/>
    <x v="4"/>
    <x v="1"/>
    <x v="5444"/>
    <x v="1"/>
    <x v="0"/>
    <n v="0"/>
    <n v="0"/>
    <s v="Stores"/>
  </r>
  <r>
    <n v="5477"/>
    <s v="Cook"/>
    <s v="Irving"/>
    <x v="5412"/>
    <x v="1"/>
    <x v="51"/>
    <x v="13"/>
    <x v="12"/>
    <x v="26"/>
    <x v="0"/>
    <x v="1"/>
    <n v="42.210026599999999"/>
    <x v="1"/>
    <x v="1"/>
    <x v="5445"/>
    <x v="1"/>
    <x v="2"/>
    <n v="55.370436570000003"/>
    <n v="2.3071015237500001"/>
    <s v="Stores"/>
  </r>
  <r>
    <n v="5478"/>
    <s v="Hathcock"/>
    <s v="Reuben"/>
    <x v="5413"/>
    <x v="1"/>
    <x v="41"/>
    <x v="45"/>
    <x v="19"/>
    <x v="23"/>
    <x v="0"/>
    <x v="2"/>
    <n v="54.69056424"/>
    <x v="2"/>
    <x v="1"/>
    <x v="5446"/>
    <x v="1"/>
    <x v="2"/>
    <n v="64.286349680000001"/>
    <n v="2.6785979033333334"/>
    <s v="Stores"/>
  </r>
  <r>
    <n v="5479"/>
    <s v="Dickey"/>
    <s v="Angelique"/>
    <x v="5414"/>
    <x v="0"/>
    <x v="4"/>
    <x v="0"/>
    <x v="0"/>
    <x v="4"/>
    <x v="0"/>
    <x v="1"/>
    <n v="43.711771249999998"/>
    <x v="1"/>
    <x v="1"/>
    <x v="5447"/>
    <x v="1"/>
    <x v="0"/>
    <n v="0"/>
    <n v="0"/>
    <s v="Stores"/>
  </r>
  <r>
    <n v="5480"/>
    <s v="Seaberg"/>
    <s v="Jessica"/>
    <x v="5415"/>
    <x v="0"/>
    <x v="54"/>
    <x v="0"/>
    <x v="0"/>
    <x v="24"/>
    <x v="0"/>
    <x v="3"/>
    <n v="16.844216360000001"/>
    <x v="3"/>
    <x v="1"/>
    <x v="5448"/>
    <x v="1"/>
    <x v="0"/>
    <n v="0"/>
    <n v="0"/>
    <s v="Stores"/>
  </r>
  <r>
    <n v="5481"/>
    <s v="Garcia"/>
    <s v="Augustine"/>
    <x v="5416"/>
    <x v="1"/>
    <x v="5"/>
    <x v="7"/>
    <x v="6"/>
    <x v="5"/>
    <x v="0"/>
    <x v="2"/>
    <n v="54.858246639999997"/>
    <x v="2"/>
    <x v="1"/>
    <x v="5449"/>
    <x v="1"/>
    <x v="4"/>
    <n v="151.15489249999999"/>
    <n v="6.2981205208333337"/>
    <s v="Stores"/>
  </r>
  <r>
    <n v="5482"/>
    <s v="Cabrales"/>
    <s v="Peter"/>
    <x v="5417"/>
    <x v="1"/>
    <x v="91"/>
    <x v="0"/>
    <x v="0"/>
    <x v="25"/>
    <x v="0"/>
    <x v="1"/>
    <n v="47.542268489999998"/>
    <x v="1"/>
    <x v="1"/>
    <x v="5450"/>
    <x v="1"/>
    <x v="1"/>
    <n v="86.948606549999994"/>
    <n v="3.6228586062499999"/>
    <s v="Stores"/>
  </r>
  <r>
    <n v="5483"/>
    <s v="McCane"/>
    <s v="Charles"/>
    <x v="5418"/>
    <x v="1"/>
    <x v="5"/>
    <x v="7"/>
    <x v="6"/>
    <x v="5"/>
    <x v="0"/>
    <x v="1"/>
    <n v="44.203715469999999"/>
    <x v="1"/>
    <x v="1"/>
    <x v="5451"/>
    <x v="1"/>
    <x v="1"/>
    <n v="82.675311359999995"/>
    <n v="3.4448046400000001"/>
    <s v="Stores"/>
  </r>
  <r>
    <n v="5484"/>
    <s v="Nguyen"/>
    <s v="Giuseppe"/>
    <x v="5419"/>
    <x v="1"/>
    <x v="117"/>
    <x v="13"/>
    <x v="12"/>
    <x v="1"/>
    <x v="0"/>
    <x v="5"/>
    <n v="60.037569550000001"/>
    <x v="5"/>
    <x v="0"/>
    <x v="5452"/>
    <x v="0"/>
    <x v="1"/>
    <n v="118.09365680000001"/>
    <n v="4.9205690333333338"/>
    <s v="Stores"/>
  </r>
  <r>
    <n v="5485"/>
    <s v="Moore"/>
    <s v="Sarah"/>
    <x v="2853"/>
    <x v="0"/>
    <x v="166"/>
    <x v="0"/>
    <x v="0"/>
    <x v="7"/>
    <x v="0"/>
    <x v="1"/>
    <n v="40.73772391"/>
    <x v="1"/>
    <x v="0"/>
    <x v="5453"/>
    <x v="0"/>
    <x v="2"/>
    <n v="47.348098589999999"/>
    <n v="1.97283744125"/>
    <s v="Stores"/>
  </r>
  <r>
    <n v="5486"/>
    <s v="Colon"/>
    <s v="Jerry"/>
    <x v="5420"/>
    <x v="1"/>
    <x v="2"/>
    <x v="0"/>
    <x v="0"/>
    <x v="2"/>
    <x v="0"/>
    <x v="2"/>
    <n v="54.653195949999997"/>
    <x v="2"/>
    <x v="1"/>
    <x v="5454"/>
    <x v="1"/>
    <x v="1"/>
    <n v="109.9603735"/>
    <n v="4.5816822291666668"/>
    <s v="Stores"/>
  </r>
  <r>
    <n v="5487"/>
    <s v="Bullock"/>
    <s v="Blaine"/>
    <x v="5421"/>
    <x v="1"/>
    <x v="4"/>
    <x v="0"/>
    <x v="0"/>
    <x v="4"/>
    <x v="0"/>
    <x v="2"/>
    <n v="52.141017380000001"/>
    <x v="2"/>
    <x v="0"/>
    <x v="5455"/>
    <x v="0"/>
    <x v="1"/>
    <n v="91.158672210000006"/>
    <n v="3.7982780087500005"/>
    <s v="Stores"/>
  </r>
  <r>
    <n v="5488"/>
    <s v="Garcia"/>
    <s v="Maurice"/>
    <x v="5422"/>
    <x v="1"/>
    <x v="63"/>
    <x v="13"/>
    <x v="12"/>
    <x v="29"/>
    <x v="0"/>
    <x v="5"/>
    <n v="63.41597075"/>
    <x v="5"/>
    <x v="1"/>
    <x v="5456"/>
    <x v="1"/>
    <x v="4"/>
    <n v="147.53184329999999"/>
    <n v="6.1471601374999993"/>
    <s v="Stores"/>
  </r>
  <r>
    <n v="5489"/>
    <s v="Suh"/>
    <s v="Brian"/>
    <x v="5423"/>
    <x v="1"/>
    <x v="17"/>
    <x v="45"/>
    <x v="19"/>
    <x v="13"/>
    <x v="0"/>
    <x v="2"/>
    <n v="52.298217270000002"/>
    <x v="2"/>
    <x v="1"/>
    <x v="5457"/>
    <x v="5"/>
    <x v="2"/>
    <n v="58.237754500000001"/>
    <n v="2.4265731041666667"/>
    <s v="Stores"/>
  </r>
  <r>
    <n v="5490"/>
    <s v="Evans"/>
    <s v="Philip"/>
    <x v="5424"/>
    <x v="1"/>
    <x v="5"/>
    <x v="7"/>
    <x v="6"/>
    <x v="5"/>
    <x v="0"/>
    <x v="0"/>
    <n v="39.452045409999997"/>
    <x v="0"/>
    <x v="0"/>
    <x v="5458"/>
    <x v="0"/>
    <x v="2"/>
    <n v="43.17119057"/>
    <n v="1.7987996070833334"/>
    <s v="Stores"/>
  </r>
  <r>
    <n v="5491"/>
    <s v="German"/>
    <s v="Reda"/>
    <x v="5425"/>
    <x v="0"/>
    <x v="240"/>
    <x v="0"/>
    <x v="0"/>
    <x v="13"/>
    <x v="0"/>
    <x v="2"/>
    <n v="54.203548779999998"/>
    <x v="2"/>
    <x v="0"/>
    <x v="5459"/>
    <x v="0"/>
    <x v="2"/>
    <n v="74.471340769999998"/>
    <n v="3.1029725320833332"/>
    <s v="Stores"/>
  </r>
  <r>
    <n v="5492"/>
    <s v="Johnson"/>
    <s v="Sonya"/>
    <x v="5426"/>
    <x v="0"/>
    <x v="16"/>
    <x v="13"/>
    <x v="12"/>
    <x v="12"/>
    <x v="0"/>
    <x v="4"/>
    <n v="28.58559399"/>
    <x v="4"/>
    <x v="1"/>
    <x v="5460"/>
    <x v="1"/>
    <x v="0"/>
    <n v="21.198950580000002"/>
    <n v="0.88328960750000007"/>
    <s v="Stores"/>
  </r>
  <r>
    <n v="5493"/>
    <s v="Luong"/>
    <s v="Diane"/>
    <x v="5427"/>
    <x v="0"/>
    <x v="22"/>
    <x v="0"/>
    <x v="0"/>
    <x v="16"/>
    <x v="0"/>
    <x v="0"/>
    <n v="39.736785759999997"/>
    <x v="0"/>
    <x v="1"/>
    <x v="5461"/>
    <x v="1"/>
    <x v="0"/>
    <n v="32.50864121"/>
    <n v="1.3545267170833333"/>
    <s v="Stores"/>
  </r>
  <r>
    <n v="5494"/>
    <s v="Perry"/>
    <s v="Jan"/>
    <x v="5428"/>
    <x v="0"/>
    <x v="23"/>
    <x v="0"/>
    <x v="0"/>
    <x v="17"/>
    <x v="0"/>
    <x v="2"/>
    <n v="52.904038640000003"/>
    <x v="2"/>
    <x v="1"/>
    <x v="5462"/>
    <x v="1"/>
    <x v="1"/>
    <n v="101.35611830000001"/>
    <n v="4.2231715958333336"/>
    <s v="Stores"/>
  </r>
  <r>
    <n v="5495"/>
    <s v="Martinez"/>
    <s v="Thomas"/>
    <x v="5429"/>
    <x v="1"/>
    <x v="3"/>
    <x v="45"/>
    <x v="19"/>
    <x v="3"/>
    <x v="0"/>
    <x v="0"/>
    <n v="34.213389650000003"/>
    <x v="0"/>
    <x v="1"/>
    <x v="5463"/>
    <x v="1"/>
    <x v="0"/>
    <n v="14.754682369999999"/>
    <n v="0.61477843208333327"/>
    <s v="Stores"/>
  </r>
  <r>
    <n v="5496"/>
    <s v="Curry"/>
    <s v="Jamie"/>
    <x v="5430"/>
    <x v="0"/>
    <x v="5"/>
    <x v="7"/>
    <x v="6"/>
    <x v="5"/>
    <x v="0"/>
    <x v="5"/>
    <n v="62.519654899999999"/>
    <x v="5"/>
    <x v="1"/>
    <x v="5464"/>
    <x v="1"/>
    <x v="5"/>
    <n v="238.90981550000001"/>
    <n v="9.9545756458333337"/>
    <s v="Stores"/>
  </r>
  <r>
    <n v="5497"/>
    <s v="Oyler"/>
    <s v="Jeanne"/>
    <x v="5431"/>
    <x v="0"/>
    <x v="116"/>
    <x v="13"/>
    <x v="12"/>
    <x v="1"/>
    <x v="0"/>
    <x v="0"/>
    <n v="38.923876810000003"/>
    <x v="0"/>
    <x v="0"/>
    <x v="5465"/>
    <x v="0"/>
    <x v="2"/>
    <n v="52.303376460000003"/>
    <n v="2.1793073525"/>
    <s v="Stores"/>
  </r>
  <r>
    <n v="5498"/>
    <s v="Brunner"/>
    <s v="Robert"/>
    <x v="5432"/>
    <x v="1"/>
    <x v="13"/>
    <x v="0"/>
    <x v="0"/>
    <x v="10"/>
    <x v="0"/>
    <x v="0"/>
    <n v="34.735589789999999"/>
    <x v="0"/>
    <x v="1"/>
    <x v="5466"/>
    <x v="1"/>
    <x v="0"/>
    <n v="9.8174103180000003"/>
    <n v="0.40905876325000001"/>
    <s v="Stores"/>
  </r>
  <r>
    <n v="5499"/>
    <s v="Hull"/>
    <s v="Diane"/>
    <x v="5433"/>
    <x v="0"/>
    <x v="4"/>
    <x v="0"/>
    <x v="0"/>
    <x v="4"/>
    <x v="0"/>
    <x v="3"/>
    <n v="17.816039870000001"/>
    <x v="3"/>
    <x v="1"/>
    <x v="5467"/>
    <x v="1"/>
    <x v="0"/>
    <n v="0"/>
    <n v="0"/>
    <s v="Stores"/>
  </r>
  <r>
    <n v="5500"/>
    <s v="Hutchinson"/>
    <s v="Brooke"/>
    <x v="5434"/>
    <x v="0"/>
    <x v="132"/>
    <x v="0"/>
    <x v="0"/>
    <x v="13"/>
    <x v="0"/>
    <x v="2"/>
    <n v="55.213480670000003"/>
    <x v="2"/>
    <x v="1"/>
    <x v="5468"/>
    <x v="1"/>
    <x v="4"/>
    <n v="134.0346083"/>
    <n v="5.5847753458333331"/>
    <s v="Stores"/>
  </r>
  <r>
    <n v="5501"/>
    <s v="Pruitt"/>
    <s v="Megan"/>
    <x v="5435"/>
    <x v="0"/>
    <x v="5"/>
    <x v="7"/>
    <x v="6"/>
    <x v="5"/>
    <x v="0"/>
    <x v="1"/>
    <n v="47.397959870000001"/>
    <x v="1"/>
    <x v="1"/>
    <x v="5469"/>
    <x v="1"/>
    <x v="4"/>
    <n v="132.8359652"/>
    <n v="5.5348318833333332"/>
    <s v="Stores"/>
  </r>
  <r>
    <n v="5502"/>
    <s v="Sheffield"/>
    <s v="Marvin"/>
    <x v="5436"/>
    <x v="1"/>
    <x v="111"/>
    <x v="0"/>
    <x v="0"/>
    <x v="32"/>
    <x v="0"/>
    <x v="2"/>
    <n v="55.868160549999999"/>
    <x v="2"/>
    <x v="1"/>
    <x v="5470"/>
    <x v="1"/>
    <x v="4"/>
    <n v="120.99735269999999"/>
    <n v="5.0415563624999997"/>
    <s v="Stores"/>
  </r>
  <r>
    <n v="5503"/>
    <s v="Colburn"/>
    <s v="Mark"/>
    <x v="5437"/>
    <x v="1"/>
    <x v="7"/>
    <x v="0"/>
    <x v="0"/>
    <x v="7"/>
    <x v="0"/>
    <x v="2"/>
    <n v="52.243538819999998"/>
    <x v="2"/>
    <x v="1"/>
    <x v="5471"/>
    <x v="1"/>
    <x v="1"/>
    <n v="104.91663370000001"/>
    <n v="4.3715264041666675"/>
    <s v="Stores"/>
  </r>
  <r>
    <n v="5504"/>
    <s v="Finkle"/>
    <s v="Pat"/>
    <x v="5438"/>
    <x v="1"/>
    <x v="7"/>
    <x v="0"/>
    <x v="0"/>
    <x v="7"/>
    <x v="0"/>
    <x v="4"/>
    <n v="26.213975059999999"/>
    <x v="4"/>
    <x v="1"/>
    <x v="5472"/>
    <x v="1"/>
    <x v="0"/>
    <n v="0"/>
    <n v="0"/>
    <s v="Stores"/>
  </r>
  <r>
    <n v="5505"/>
    <s v="Kelly"/>
    <s v="Bobby"/>
    <x v="5439"/>
    <x v="1"/>
    <x v="36"/>
    <x v="13"/>
    <x v="12"/>
    <x v="22"/>
    <x v="0"/>
    <x v="0"/>
    <n v="39.300162610000001"/>
    <x v="0"/>
    <x v="1"/>
    <x v="5473"/>
    <x v="1"/>
    <x v="1"/>
    <n v="85.369494079999996"/>
    <n v="3.5570622533333327"/>
    <s v="Stores"/>
  </r>
  <r>
    <n v="5506"/>
    <s v="Ramirez"/>
    <s v="Mary"/>
    <x v="5440"/>
    <x v="0"/>
    <x v="3"/>
    <x v="45"/>
    <x v="19"/>
    <x v="3"/>
    <x v="0"/>
    <x v="0"/>
    <n v="30.64369465"/>
    <x v="0"/>
    <x v="1"/>
    <x v="5474"/>
    <x v="1"/>
    <x v="0"/>
    <n v="17.98356325"/>
    <n v="0.74931513541666672"/>
    <s v="Stores"/>
  </r>
  <r>
    <n v="5507"/>
    <s v="Porter"/>
    <s v="John"/>
    <x v="1108"/>
    <x v="1"/>
    <x v="13"/>
    <x v="0"/>
    <x v="0"/>
    <x v="10"/>
    <x v="0"/>
    <x v="4"/>
    <n v="28.060080280000001"/>
    <x v="4"/>
    <x v="1"/>
    <x v="5475"/>
    <x v="1"/>
    <x v="0"/>
    <n v="0"/>
    <n v="0"/>
    <s v="Stores"/>
  </r>
  <r>
    <n v="5508"/>
    <s v="Hatchett"/>
    <s v="Charles"/>
    <x v="5441"/>
    <x v="1"/>
    <x v="3"/>
    <x v="45"/>
    <x v="19"/>
    <x v="3"/>
    <x v="0"/>
    <x v="2"/>
    <n v="50.221022130000001"/>
    <x v="2"/>
    <x v="1"/>
    <x v="5476"/>
    <x v="1"/>
    <x v="1"/>
    <n v="98.986293680000003"/>
    <n v="4.1244289033333335"/>
    <s v="Stores"/>
  </r>
  <r>
    <n v="5509"/>
    <s v="Castillo"/>
    <s v="Julia"/>
    <x v="5442"/>
    <x v="0"/>
    <x v="61"/>
    <x v="7"/>
    <x v="6"/>
    <x v="28"/>
    <x v="0"/>
    <x v="4"/>
    <n v="23.89944221"/>
    <x v="4"/>
    <x v="1"/>
    <x v="5477"/>
    <x v="1"/>
    <x v="0"/>
    <n v="0"/>
    <n v="0"/>
    <s v="Stores"/>
  </r>
  <r>
    <n v="5510"/>
    <s v="Larson"/>
    <s v="Eddie"/>
    <x v="5443"/>
    <x v="1"/>
    <x v="161"/>
    <x v="45"/>
    <x v="19"/>
    <x v="3"/>
    <x v="0"/>
    <x v="1"/>
    <n v="41.53531959"/>
    <x v="1"/>
    <x v="1"/>
    <x v="5478"/>
    <x v="5"/>
    <x v="2"/>
    <n v="62.095305070000002"/>
    <n v="2.5873043779166665"/>
    <s v="Stores"/>
  </r>
  <r>
    <n v="5511"/>
    <s v="Waddy"/>
    <s v="Gale"/>
    <x v="5444"/>
    <x v="0"/>
    <x v="169"/>
    <x v="0"/>
    <x v="0"/>
    <x v="20"/>
    <x v="0"/>
    <x v="2"/>
    <n v="51.917395399999997"/>
    <x v="2"/>
    <x v="1"/>
    <x v="5479"/>
    <x v="1"/>
    <x v="2"/>
    <n v="70.781199770000001"/>
    <n v="2.9492166570833334"/>
    <s v="Stores"/>
  </r>
  <r>
    <n v="5512"/>
    <s v="Thompson"/>
    <s v="Amanda"/>
    <x v="5445"/>
    <x v="0"/>
    <x v="63"/>
    <x v="13"/>
    <x v="12"/>
    <x v="29"/>
    <x v="0"/>
    <x v="0"/>
    <n v="39.509726559999997"/>
    <x v="0"/>
    <x v="0"/>
    <x v="5480"/>
    <x v="0"/>
    <x v="1"/>
    <n v="84.929400650000005"/>
    <n v="3.5387250270833337"/>
    <s v="Stores"/>
  </r>
  <r>
    <n v="5513"/>
    <s v="Garcia"/>
    <s v="Stephanie"/>
    <x v="5446"/>
    <x v="0"/>
    <x v="23"/>
    <x v="0"/>
    <x v="0"/>
    <x v="17"/>
    <x v="0"/>
    <x v="0"/>
    <n v="37.69139311"/>
    <x v="0"/>
    <x v="1"/>
    <x v="5481"/>
    <x v="1"/>
    <x v="0"/>
    <n v="9.8329140079999995"/>
    <n v="0.40970475033333331"/>
    <s v="Stores"/>
  </r>
  <r>
    <n v="5514"/>
    <s v="Grimshaw"/>
    <s v="Karl"/>
    <x v="5447"/>
    <x v="1"/>
    <x v="22"/>
    <x v="0"/>
    <x v="0"/>
    <x v="16"/>
    <x v="0"/>
    <x v="1"/>
    <n v="43.536974479999998"/>
    <x v="1"/>
    <x v="0"/>
    <x v="5482"/>
    <x v="0"/>
    <x v="2"/>
    <n v="65.69588426"/>
    <n v="2.7373285108333332"/>
    <s v="Stores"/>
  </r>
  <r>
    <n v="5515"/>
    <s v="Lay"/>
    <s v="Theodore"/>
    <x v="5448"/>
    <x v="1"/>
    <x v="209"/>
    <x v="0"/>
    <x v="0"/>
    <x v="13"/>
    <x v="0"/>
    <x v="4"/>
    <n v="22.210064549999998"/>
    <x v="4"/>
    <x v="1"/>
    <x v="5483"/>
    <x v="1"/>
    <x v="0"/>
    <n v="0"/>
    <n v="0"/>
    <s v="Stores"/>
  </r>
  <r>
    <n v="5516"/>
    <s v="Freeman"/>
    <s v="Sherri"/>
    <x v="5449"/>
    <x v="0"/>
    <x v="69"/>
    <x v="13"/>
    <x v="12"/>
    <x v="29"/>
    <x v="0"/>
    <x v="2"/>
    <n v="51.532891800000002"/>
    <x v="2"/>
    <x v="1"/>
    <x v="5484"/>
    <x v="1"/>
    <x v="4"/>
    <n v="147.7588154"/>
    <n v="6.1566173083333329"/>
    <s v="Stores"/>
  </r>
  <r>
    <n v="5517"/>
    <s v="Leone"/>
    <s v="Helen"/>
    <x v="5450"/>
    <x v="0"/>
    <x v="163"/>
    <x v="13"/>
    <x v="12"/>
    <x v="36"/>
    <x v="0"/>
    <x v="0"/>
    <n v="38.549748530000002"/>
    <x v="0"/>
    <x v="1"/>
    <x v="5485"/>
    <x v="1"/>
    <x v="2"/>
    <n v="50.431112800000001"/>
    <n v="2.1012963666666664"/>
    <s v="Stores"/>
  </r>
  <r>
    <n v="5518"/>
    <s v="James"/>
    <s v="Susan"/>
    <x v="5451"/>
    <x v="0"/>
    <x v="15"/>
    <x v="0"/>
    <x v="0"/>
    <x v="10"/>
    <x v="0"/>
    <x v="0"/>
    <n v="30.668742389999998"/>
    <x v="0"/>
    <x v="0"/>
    <x v="5486"/>
    <x v="0"/>
    <x v="2"/>
    <n v="42.003381539999999"/>
    <n v="1.7501408974999999"/>
    <s v="Stores"/>
  </r>
  <r>
    <n v="5519"/>
    <s v="Tyson"/>
    <s v="Jennie"/>
    <x v="5452"/>
    <x v="0"/>
    <x v="5"/>
    <x v="7"/>
    <x v="6"/>
    <x v="5"/>
    <x v="0"/>
    <x v="0"/>
    <n v="37.429976340000003"/>
    <x v="0"/>
    <x v="1"/>
    <x v="5487"/>
    <x v="1"/>
    <x v="0"/>
    <n v="33.227733149999999"/>
    <n v="1.3844888812499998"/>
    <s v="Stores"/>
  </r>
  <r>
    <n v="5520"/>
    <s v="Bond"/>
    <s v="Ollie"/>
    <x v="5453"/>
    <x v="1"/>
    <x v="111"/>
    <x v="0"/>
    <x v="0"/>
    <x v="32"/>
    <x v="0"/>
    <x v="0"/>
    <n v="33.877473690000002"/>
    <x v="0"/>
    <x v="1"/>
    <x v="5488"/>
    <x v="1"/>
    <x v="0"/>
    <n v="0"/>
    <n v="0"/>
    <s v="Stores"/>
  </r>
  <r>
    <n v="5521"/>
    <s v="Morris"/>
    <s v="Roger"/>
    <x v="5454"/>
    <x v="1"/>
    <x v="106"/>
    <x v="0"/>
    <x v="0"/>
    <x v="13"/>
    <x v="0"/>
    <x v="1"/>
    <n v="43.728173939999998"/>
    <x v="1"/>
    <x v="1"/>
    <x v="5489"/>
    <x v="1"/>
    <x v="2"/>
    <n v="58.282262090000003"/>
    <n v="2.4284275870833336"/>
    <s v="Stores"/>
  </r>
  <r>
    <n v="5522"/>
    <s v="Weis"/>
    <s v="Rita"/>
    <x v="5455"/>
    <x v="0"/>
    <x v="115"/>
    <x v="13"/>
    <x v="12"/>
    <x v="19"/>
    <x v="0"/>
    <x v="0"/>
    <n v="34.266758060000001"/>
    <x v="0"/>
    <x v="0"/>
    <x v="5490"/>
    <x v="0"/>
    <x v="2"/>
    <n v="54.014745769999998"/>
    <n v="2.2506144070833334"/>
    <s v="Stores"/>
  </r>
  <r>
    <n v="5523"/>
    <s v="Watkins"/>
    <s v="Evangeline"/>
    <x v="5456"/>
    <x v="0"/>
    <x v="10"/>
    <x v="13"/>
    <x v="12"/>
    <x v="6"/>
    <x v="0"/>
    <x v="0"/>
    <n v="38.065513969999998"/>
    <x v="0"/>
    <x v="0"/>
    <x v="5491"/>
    <x v="0"/>
    <x v="2"/>
    <n v="77.775422570000003"/>
    <n v="3.2406426070833332"/>
    <s v="Stores"/>
  </r>
  <r>
    <n v="5524"/>
    <s v="Dubois"/>
    <s v="Jeffrey"/>
    <x v="5457"/>
    <x v="1"/>
    <x v="36"/>
    <x v="13"/>
    <x v="12"/>
    <x v="22"/>
    <x v="0"/>
    <x v="4"/>
    <n v="27.935108809999999"/>
    <x v="4"/>
    <x v="1"/>
    <x v="5492"/>
    <x v="1"/>
    <x v="0"/>
    <n v="21.23154207"/>
    <n v="0.88464758624999995"/>
    <s v="Stores"/>
  </r>
  <r>
    <n v="5525"/>
    <s v="Bowley"/>
    <s v="Alan"/>
    <x v="5458"/>
    <x v="1"/>
    <x v="5"/>
    <x v="7"/>
    <x v="6"/>
    <x v="5"/>
    <x v="0"/>
    <x v="1"/>
    <n v="41.987266220000002"/>
    <x v="1"/>
    <x v="1"/>
    <x v="5493"/>
    <x v="1"/>
    <x v="0"/>
    <n v="34.697949190000003"/>
    <n v="1.4457478829166668"/>
    <s v="Stores"/>
  </r>
  <r>
    <n v="5526"/>
    <s v="Murphy"/>
    <s v="Scott"/>
    <x v="5459"/>
    <x v="1"/>
    <x v="118"/>
    <x v="13"/>
    <x v="12"/>
    <x v="20"/>
    <x v="0"/>
    <x v="0"/>
    <n v="39.180017820000003"/>
    <x v="0"/>
    <x v="1"/>
    <x v="5494"/>
    <x v="1"/>
    <x v="0"/>
    <n v="33.838182359999998"/>
    <n v="1.4099242649999999"/>
    <s v="Stores"/>
  </r>
  <r>
    <n v="5527"/>
    <s v="Adolph"/>
    <s v="Roger"/>
    <x v="5460"/>
    <x v="1"/>
    <x v="22"/>
    <x v="0"/>
    <x v="0"/>
    <x v="16"/>
    <x v="0"/>
    <x v="1"/>
    <n v="42.521306439999996"/>
    <x v="1"/>
    <x v="1"/>
    <x v="5495"/>
    <x v="1"/>
    <x v="2"/>
    <n v="42.14236855"/>
    <n v="1.7559320229166668"/>
    <s v="Stores"/>
  </r>
  <r>
    <n v="5528"/>
    <s v="Boykin"/>
    <s v="Gail"/>
    <x v="5461"/>
    <x v="0"/>
    <x v="20"/>
    <x v="45"/>
    <x v="19"/>
    <x v="14"/>
    <x v="0"/>
    <x v="0"/>
    <n v="39.367588720000001"/>
    <x v="0"/>
    <x v="1"/>
    <x v="5496"/>
    <x v="1"/>
    <x v="2"/>
    <n v="44.099389760000001"/>
    <n v="1.8374745733333333"/>
    <s v="Stores"/>
  </r>
  <r>
    <n v="5529"/>
    <s v="Bell"/>
    <s v="Charlotte"/>
    <x v="5462"/>
    <x v="0"/>
    <x v="215"/>
    <x v="0"/>
    <x v="0"/>
    <x v="10"/>
    <x v="0"/>
    <x v="1"/>
    <n v="42.887027500000002"/>
    <x v="1"/>
    <x v="1"/>
    <x v="5497"/>
    <x v="1"/>
    <x v="0"/>
    <n v="22.912247140000002"/>
    <n v="0.95467696416666681"/>
    <s v="Stores"/>
  </r>
  <r>
    <n v="5530"/>
    <s v="Paul"/>
    <s v="Micheal"/>
    <x v="5463"/>
    <x v="1"/>
    <x v="22"/>
    <x v="0"/>
    <x v="0"/>
    <x v="16"/>
    <x v="0"/>
    <x v="5"/>
    <n v="61.031343540000002"/>
    <x v="5"/>
    <x v="1"/>
    <x v="5498"/>
    <x v="1"/>
    <x v="4"/>
    <n v="148.6277182"/>
    <n v="6.1928215916666671"/>
    <s v="Stores"/>
  </r>
  <r>
    <n v="5531"/>
    <s v="Johnson"/>
    <s v="Margaret"/>
    <x v="5464"/>
    <x v="0"/>
    <x v="235"/>
    <x v="0"/>
    <x v="0"/>
    <x v="7"/>
    <x v="0"/>
    <x v="2"/>
    <n v="51.104703839999999"/>
    <x v="2"/>
    <x v="1"/>
    <x v="5499"/>
    <x v="1"/>
    <x v="1"/>
    <n v="108.8307416"/>
    <n v="4.5346142333333326"/>
    <s v="Stores"/>
  </r>
  <r>
    <n v="5532"/>
    <s v="Ford"/>
    <s v="Jimmy"/>
    <x v="5465"/>
    <x v="1"/>
    <x v="26"/>
    <x v="13"/>
    <x v="12"/>
    <x v="1"/>
    <x v="0"/>
    <x v="4"/>
    <n v="25.204584260000001"/>
    <x v="4"/>
    <x v="1"/>
    <x v="5500"/>
    <x v="1"/>
    <x v="0"/>
    <n v="10.3308462"/>
    <n v="0.43045192500000001"/>
    <s v="Stores"/>
  </r>
  <r>
    <n v="5533"/>
    <s v="Reid"/>
    <s v="Loan"/>
    <x v="5466"/>
    <x v="0"/>
    <x v="5"/>
    <x v="7"/>
    <x v="6"/>
    <x v="5"/>
    <x v="0"/>
    <x v="2"/>
    <n v="50.154018409999999"/>
    <x v="2"/>
    <x v="1"/>
    <x v="5501"/>
    <x v="1"/>
    <x v="2"/>
    <n v="53.185712270000003"/>
    <n v="2.2160713445833333"/>
    <s v="Stores"/>
  </r>
  <r>
    <n v="5534"/>
    <s v="Decker"/>
    <s v="Luis"/>
    <x v="5467"/>
    <x v="1"/>
    <x v="5"/>
    <x v="7"/>
    <x v="6"/>
    <x v="5"/>
    <x v="0"/>
    <x v="4"/>
    <n v="27.886933630000001"/>
    <x v="4"/>
    <x v="1"/>
    <x v="5502"/>
    <x v="1"/>
    <x v="0"/>
    <n v="0"/>
    <n v="0"/>
    <s v="Stores"/>
  </r>
  <r>
    <n v="5535"/>
    <s v="Russo"/>
    <s v="Billie"/>
    <x v="5468"/>
    <x v="1"/>
    <x v="22"/>
    <x v="13"/>
    <x v="12"/>
    <x v="16"/>
    <x v="0"/>
    <x v="1"/>
    <n v="40.168499130000001"/>
    <x v="1"/>
    <x v="1"/>
    <x v="5503"/>
    <x v="1"/>
    <x v="0"/>
    <n v="6.6058275540000002"/>
    <n v="0.27524281475000001"/>
    <s v="Stores"/>
  </r>
  <r>
    <n v="5536"/>
    <s v="Clukey"/>
    <s v="Paulette"/>
    <x v="5469"/>
    <x v="0"/>
    <x v="2"/>
    <x v="0"/>
    <x v="0"/>
    <x v="2"/>
    <x v="0"/>
    <x v="1"/>
    <n v="45.056576909999997"/>
    <x v="1"/>
    <x v="1"/>
    <x v="5504"/>
    <x v="1"/>
    <x v="2"/>
    <n v="69.963730190000007"/>
    <n v="2.9151554245833333"/>
    <s v="Stores"/>
  </r>
  <r>
    <n v="5537"/>
    <s v="Thomas"/>
    <s v="Flora"/>
    <x v="5470"/>
    <x v="0"/>
    <x v="4"/>
    <x v="0"/>
    <x v="0"/>
    <x v="4"/>
    <x v="0"/>
    <x v="5"/>
    <n v="65.295041710000007"/>
    <x v="5"/>
    <x v="1"/>
    <x v="5505"/>
    <x v="1"/>
    <x v="5"/>
    <n v="221.51154099999999"/>
    <n v="9.2296475416666652"/>
    <s v="Stores"/>
  </r>
  <r>
    <n v="5538"/>
    <s v="Johnson"/>
    <s v="Leslie"/>
    <x v="5471"/>
    <x v="0"/>
    <x v="5"/>
    <x v="7"/>
    <x v="6"/>
    <x v="5"/>
    <x v="0"/>
    <x v="1"/>
    <n v="45.755337050000001"/>
    <x v="1"/>
    <x v="0"/>
    <x v="5506"/>
    <x v="0"/>
    <x v="2"/>
    <n v="44.034400390000002"/>
    <n v="1.8347666829166667"/>
    <s v="Stores"/>
  </r>
  <r>
    <n v="5539"/>
    <s v="Clark"/>
    <s v="John"/>
    <x v="5472"/>
    <x v="1"/>
    <x v="30"/>
    <x v="13"/>
    <x v="12"/>
    <x v="20"/>
    <x v="0"/>
    <x v="1"/>
    <n v="48.220211159999998"/>
    <x v="1"/>
    <x v="1"/>
    <x v="5507"/>
    <x v="1"/>
    <x v="1"/>
    <n v="109.3944303"/>
    <n v="4.5581012625000001"/>
    <s v="Stores"/>
  </r>
  <r>
    <n v="5540"/>
    <s v="Wilson"/>
    <s v="Javier"/>
    <x v="5473"/>
    <x v="1"/>
    <x v="94"/>
    <x v="45"/>
    <x v="19"/>
    <x v="3"/>
    <x v="0"/>
    <x v="1"/>
    <n v="40.170211770000002"/>
    <x v="1"/>
    <x v="1"/>
    <x v="5508"/>
    <x v="1"/>
    <x v="2"/>
    <n v="42.973739860000002"/>
    <n v="1.7905724941666668"/>
    <s v="Stores"/>
  </r>
  <r>
    <n v="5541"/>
    <s v="Huggins"/>
    <s v="William"/>
    <x v="5474"/>
    <x v="1"/>
    <x v="3"/>
    <x v="45"/>
    <x v="19"/>
    <x v="3"/>
    <x v="0"/>
    <x v="1"/>
    <n v="48.818360069999997"/>
    <x v="1"/>
    <x v="1"/>
    <x v="5509"/>
    <x v="1"/>
    <x v="1"/>
    <n v="95.151890010000002"/>
    <n v="3.96466208375"/>
    <s v="Stores"/>
  </r>
  <r>
    <n v="5542"/>
    <s v="Berry"/>
    <s v="Victoria"/>
    <x v="5475"/>
    <x v="0"/>
    <x v="5"/>
    <x v="7"/>
    <x v="6"/>
    <x v="5"/>
    <x v="0"/>
    <x v="5"/>
    <n v="64.267996139999994"/>
    <x v="5"/>
    <x v="1"/>
    <x v="5510"/>
    <x v="1"/>
    <x v="3"/>
    <n v="188.2634875"/>
    <n v="7.8443119791666662"/>
    <s v="Stores"/>
  </r>
  <r>
    <n v="5543"/>
    <s v="Jensen"/>
    <s v="Richard"/>
    <x v="5476"/>
    <x v="1"/>
    <x v="38"/>
    <x v="13"/>
    <x v="12"/>
    <x v="20"/>
    <x v="0"/>
    <x v="1"/>
    <n v="43.41535674"/>
    <x v="1"/>
    <x v="1"/>
    <x v="5511"/>
    <x v="1"/>
    <x v="1"/>
    <n v="84.027769050000003"/>
    <n v="3.5011570437499997"/>
    <s v="Stores"/>
  </r>
  <r>
    <n v="5544"/>
    <s v="Baca"/>
    <s v="Elliot"/>
    <x v="5477"/>
    <x v="1"/>
    <x v="153"/>
    <x v="0"/>
    <x v="0"/>
    <x v="10"/>
    <x v="0"/>
    <x v="1"/>
    <n v="49.918334049999999"/>
    <x v="1"/>
    <x v="1"/>
    <x v="5512"/>
    <x v="1"/>
    <x v="2"/>
    <n v="69.800710679999995"/>
    <n v="2.9083629449999995"/>
    <s v="Stores"/>
  </r>
  <r>
    <n v="5545"/>
    <s v="Clinard"/>
    <s v="Ellen"/>
    <x v="5478"/>
    <x v="0"/>
    <x v="7"/>
    <x v="0"/>
    <x v="0"/>
    <x v="7"/>
    <x v="0"/>
    <x v="1"/>
    <n v="42.665273849999998"/>
    <x v="1"/>
    <x v="1"/>
    <x v="5513"/>
    <x v="1"/>
    <x v="0"/>
    <n v="23.482869560000001"/>
    <n v="0.97845289833333327"/>
    <s v="Stores"/>
  </r>
  <r>
    <n v="5546"/>
    <s v="Manning"/>
    <s v="Harriet"/>
    <x v="5479"/>
    <x v="0"/>
    <x v="43"/>
    <x v="0"/>
    <x v="0"/>
    <x v="13"/>
    <x v="0"/>
    <x v="0"/>
    <n v="33.004777220000001"/>
    <x v="0"/>
    <x v="0"/>
    <x v="5514"/>
    <x v="0"/>
    <x v="0"/>
    <n v="0"/>
    <n v="0"/>
    <s v="Stores"/>
  </r>
  <r>
    <n v="5547"/>
    <s v="Knowles"/>
    <s v="Angela"/>
    <x v="5480"/>
    <x v="0"/>
    <x v="11"/>
    <x v="13"/>
    <x v="12"/>
    <x v="1"/>
    <x v="0"/>
    <x v="0"/>
    <n v="35.78812499"/>
    <x v="0"/>
    <x v="1"/>
    <x v="5515"/>
    <x v="1"/>
    <x v="0"/>
    <n v="17.340126739999999"/>
    <n v="0.72250528083333321"/>
    <s v="Stores"/>
  </r>
  <r>
    <n v="5548"/>
    <s v="Hohman"/>
    <s v="Diane"/>
    <x v="5481"/>
    <x v="0"/>
    <x v="0"/>
    <x v="13"/>
    <x v="12"/>
    <x v="0"/>
    <x v="0"/>
    <x v="4"/>
    <n v="20.4179332"/>
    <x v="4"/>
    <x v="1"/>
    <x v="5516"/>
    <x v="1"/>
    <x v="0"/>
    <n v="0"/>
    <n v="0"/>
    <s v="Stores"/>
  </r>
  <r>
    <n v="5549"/>
    <s v="Richard"/>
    <s v="Aurelio"/>
    <x v="5482"/>
    <x v="1"/>
    <x v="3"/>
    <x v="45"/>
    <x v="19"/>
    <x v="3"/>
    <x v="0"/>
    <x v="1"/>
    <n v="41.023241290000001"/>
    <x v="1"/>
    <x v="1"/>
    <x v="5517"/>
    <x v="5"/>
    <x v="0"/>
    <n v="31.841209150000001"/>
    <n v="1.3267170479166666"/>
    <s v="Stores"/>
  </r>
  <r>
    <n v="5550"/>
    <s v="Washington"/>
    <s v="Nicolle"/>
    <x v="5483"/>
    <x v="0"/>
    <x v="52"/>
    <x v="13"/>
    <x v="12"/>
    <x v="11"/>
    <x v="0"/>
    <x v="1"/>
    <n v="42.78234707"/>
    <x v="1"/>
    <x v="0"/>
    <x v="5518"/>
    <x v="0"/>
    <x v="2"/>
    <n v="65.844460510000005"/>
    <n v="2.7435191879166667"/>
    <s v="Stores"/>
  </r>
  <r>
    <n v="5551"/>
    <s v="Klein"/>
    <s v="Christine"/>
    <x v="5484"/>
    <x v="0"/>
    <x v="235"/>
    <x v="0"/>
    <x v="0"/>
    <x v="7"/>
    <x v="0"/>
    <x v="0"/>
    <n v="32.94739397"/>
    <x v="0"/>
    <x v="1"/>
    <x v="5519"/>
    <x v="1"/>
    <x v="0"/>
    <n v="8.1266266589999994"/>
    <n v="0.33860944412499999"/>
    <s v="Stores"/>
  </r>
  <r>
    <n v="5552"/>
    <s v="Vickery"/>
    <s v="Betty"/>
    <x v="5485"/>
    <x v="0"/>
    <x v="0"/>
    <x v="13"/>
    <x v="12"/>
    <x v="0"/>
    <x v="0"/>
    <x v="0"/>
    <n v="30.489695869999998"/>
    <x v="0"/>
    <x v="1"/>
    <x v="5520"/>
    <x v="1"/>
    <x v="0"/>
    <n v="15.716185599999999"/>
    <n v="0.65484106666666664"/>
    <s v="Stores"/>
  </r>
  <r>
    <n v="5553"/>
    <s v="Goodwin"/>
    <s v="Graham"/>
    <x v="5486"/>
    <x v="1"/>
    <x v="108"/>
    <x v="13"/>
    <x v="12"/>
    <x v="1"/>
    <x v="0"/>
    <x v="0"/>
    <n v="30.209514769999998"/>
    <x v="0"/>
    <x v="0"/>
    <x v="5521"/>
    <x v="0"/>
    <x v="0"/>
    <n v="8.5759407319999994"/>
    <n v="0.35733086383333329"/>
    <s v="Stores"/>
  </r>
  <r>
    <n v="5554"/>
    <s v="Metzger"/>
    <s v="Martin"/>
    <x v="5487"/>
    <x v="1"/>
    <x v="5"/>
    <x v="7"/>
    <x v="6"/>
    <x v="5"/>
    <x v="0"/>
    <x v="5"/>
    <n v="63.934795319999999"/>
    <x v="5"/>
    <x v="1"/>
    <x v="5522"/>
    <x v="1"/>
    <x v="3"/>
    <n v="184.13495459999999"/>
    <n v="7.6722897749999994"/>
    <s v="Stores"/>
  </r>
  <r>
    <n v="5555"/>
    <s v="Pedraza"/>
    <s v="Kimberly"/>
    <x v="5488"/>
    <x v="0"/>
    <x v="27"/>
    <x v="13"/>
    <x v="12"/>
    <x v="19"/>
    <x v="0"/>
    <x v="1"/>
    <n v="40.24079922"/>
    <x v="1"/>
    <x v="1"/>
    <x v="5523"/>
    <x v="1"/>
    <x v="0"/>
    <n v="29.770632880000001"/>
    <n v="1.2404430366666666"/>
    <s v="Stores"/>
  </r>
  <r>
    <n v="5556"/>
    <s v="Pruitt"/>
    <s v="William"/>
    <x v="5489"/>
    <x v="1"/>
    <x v="18"/>
    <x v="13"/>
    <x v="12"/>
    <x v="1"/>
    <x v="0"/>
    <x v="0"/>
    <n v="37.738740149999998"/>
    <x v="0"/>
    <x v="1"/>
    <x v="5524"/>
    <x v="1"/>
    <x v="0"/>
    <n v="6.9213012190000001"/>
    <n v="0.28838755079166667"/>
    <s v="Stores"/>
  </r>
  <r>
    <n v="5557"/>
    <s v="Alexander"/>
    <s v="Maxine"/>
    <x v="5490"/>
    <x v="0"/>
    <x v="4"/>
    <x v="0"/>
    <x v="0"/>
    <x v="4"/>
    <x v="0"/>
    <x v="1"/>
    <n v="41.118169049999999"/>
    <x v="1"/>
    <x v="1"/>
    <x v="5525"/>
    <x v="1"/>
    <x v="1"/>
    <n v="117.1296122"/>
    <n v="4.8804005083333326"/>
    <s v="Stores"/>
  </r>
  <r>
    <n v="5558"/>
    <s v="Christy"/>
    <s v="Elvira"/>
    <x v="5491"/>
    <x v="0"/>
    <x v="5"/>
    <x v="7"/>
    <x v="6"/>
    <x v="5"/>
    <x v="0"/>
    <x v="0"/>
    <n v="39.957032470000001"/>
    <x v="0"/>
    <x v="1"/>
    <x v="5526"/>
    <x v="1"/>
    <x v="2"/>
    <n v="41.872568569999999"/>
    <n v="1.7446903570833332"/>
    <s v="Stores"/>
  </r>
  <r>
    <n v="5559"/>
    <s v="Parker"/>
    <s v="Matthew"/>
    <x v="5492"/>
    <x v="1"/>
    <x v="16"/>
    <x v="13"/>
    <x v="12"/>
    <x v="12"/>
    <x v="0"/>
    <x v="0"/>
    <n v="36.054233779999997"/>
    <x v="0"/>
    <x v="1"/>
    <x v="5527"/>
    <x v="1"/>
    <x v="0"/>
    <n v="18.595223059999999"/>
    <n v="0.77480096083333327"/>
    <s v="Stores"/>
  </r>
  <r>
    <n v="5560"/>
    <s v="Stites"/>
    <s v="James"/>
    <x v="5493"/>
    <x v="1"/>
    <x v="106"/>
    <x v="0"/>
    <x v="0"/>
    <x v="13"/>
    <x v="0"/>
    <x v="5"/>
    <n v="62.95486013"/>
    <x v="5"/>
    <x v="0"/>
    <x v="5528"/>
    <x v="0"/>
    <x v="4"/>
    <n v="123.1687412"/>
    <n v="5.132030883333333"/>
    <s v="Stores"/>
  </r>
  <r>
    <n v="5561"/>
    <s v="Peralta"/>
    <s v="Angela"/>
    <x v="5494"/>
    <x v="0"/>
    <x v="138"/>
    <x v="13"/>
    <x v="12"/>
    <x v="20"/>
    <x v="0"/>
    <x v="1"/>
    <n v="48.104869059999999"/>
    <x v="1"/>
    <x v="1"/>
    <x v="5529"/>
    <x v="1"/>
    <x v="2"/>
    <n v="64.472844879999997"/>
    <n v="2.6863685366666665"/>
    <s v="Stores"/>
  </r>
  <r>
    <n v="5562"/>
    <s v="Braswell"/>
    <s v="Danny"/>
    <x v="5495"/>
    <x v="1"/>
    <x v="5"/>
    <x v="7"/>
    <x v="6"/>
    <x v="5"/>
    <x v="0"/>
    <x v="4"/>
    <n v="20.969573029999999"/>
    <x v="4"/>
    <x v="1"/>
    <x v="5530"/>
    <x v="1"/>
    <x v="0"/>
    <n v="0"/>
    <n v="0"/>
    <s v="Stores"/>
  </r>
  <r>
    <n v="5563"/>
    <s v="Barton"/>
    <s v="John"/>
    <x v="5496"/>
    <x v="1"/>
    <x v="5"/>
    <x v="7"/>
    <x v="6"/>
    <x v="5"/>
    <x v="0"/>
    <x v="1"/>
    <n v="42.731415929999997"/>
    <x v="1"/>
    <x v="0"/>
    <x v="5531"/>
    <x v="0"/>
    <x v="0"/>
    <n v="29.687507249999999"/>
    <n v="1.23697946875"/>
    <s v="Stores"/>
  </r>
  <r>
    <n v="5564"/>
    <s v="Mahoney"/>
    <s v="Charles"/>
    <x v="5497"/>
    <x v="1"/>
    <x v="5"/>
    <x v="7"/>
    <x v="6"/>
    <x v="5"/>
    <x v="0"/>
    <x v="2"/>
    <n v="52.98285431"/>
    <x v="2"/>
    <x v="1"/>
    <x v="5532"/>
    <x v="1"/>
    <x v="1"/>
    <n v="91.860301719999995"/>
    <n v="3.827512571666666"/>
    <s v="Stores"/>
  </r>
  <r>
    <n v="5565"/>
    <s v="Nicholson"/>
    <s v="Marquerite"/>
    <x v="5498"/>
    <x v="0"/>
    <x v="5"/>
    <x v="7"/>
    <x v="6"/>
    <x v="5"/>
    <x v="0"/>
    <x v="1"/>
    <n v="42.097896800000001"/>
    <x v="1"/>
    <x v="1"/>
    <x v="5533"/>
    <x v="1"/>
    <x v="2"/>
    <n v="66.568502039999998"/>
    <n v="2.7736875849999998"/>
    <s v="Stores"/>
  </r>
  <r>
    <n v="5566"/>
    <s v="Reese"/>
    <s v="Jennifer"/>
    <x v="5499"/>
    <x v="0"/>
    <x v="32"/>
    <x v="0"/>
    <x v="0"/>
    <x v="17"/>
    <x v="0"/>
    <x v="1"/>
    <n v="44.87366875"/>
    <x v="1"/>
    <x v="1"/>
    <x v="5534"/>
    <x v="1"/>
    <x v="2"/>
    <n v="66.113509260000001"/>
    <n v="2.7547295525000002"/>
    <s v="Stores"/>
  </r>
  <r>
    <n v="5567"/>
    <s v="Morris"/>
    <s v="Erika"/>
    <x v="5500"/>
    <x v="0"/>
    <x v="13"/>
    <x v="0"/>
    <x v="0"/>
    <x v="10"/>
    <x v="0"/>
    <x v="1"/>
    <n v="46.59182448"/>
    <x v="1"/>
    <x v="0"/>
    <x v="5535"/>
    <x v="0"/>
    <x v="1"/>
    <n v="102.6967978"/>
    <n v="4.2790332416666663"/>
    <s v="Stores"/>
  </r>
  <r>
    <n v="5568"/>
    <s v="McDonald"/>
    <s v="Kenneth"/>
    <x v="5501"/>
    <x v="1"/>
    <x v="15"/>
    <x v="0"/>
    <x v="0"/>
    <x v="10"/>
    <x v="0"/>
    <x v="0"/>
    <n v="30.84565577"/>
    <x v="0"/>
    <x v="1"/>
    <x v="5536"/>
    <x v="1"/>
    <x v="0"/>
    <n v="10.45441505"/>
    <n v="0.4356006270833333"/>
    <s v="Stores"/>
  </r>
  <r>
    <n v="5569"/>
    <s v="Presley"/>
    <s v="Janelle"/>
    <x v="5502"/>
    <x v="0"/>
    <x v="62"/>
    <x v="0"/>
    <x v="0"/>
    <x v="10"/>
    <x v="0"/>
    <x v="0"/>
    <n v="36.486540599999998"/>
    <x v="0"/>
    <x v="1"/>
    <x v="5537"/>
    <x v="1"/>
    <x v="2"/>
    <n v="40.753755550000001"/>
    <n v="1.6980731479166669"/>
    <s v="Stores"/>
  </r>
  <r>
    <n v="5570"/>
    <s v="Clark"/>
    <s v="Sidney"/>
    <x v="5503"/>
    <x v="1"/>
    <x v="5"/>
    <x v="7"/>
    <x v="6"/>
    <x v="5"/>
    <x v="0"/>
    <x v="1"/>
    <n v="40.293253739999997"/>
    <x v="1"/>
    <x v="0"/>
    <x v="5538"/>
    <x v="0"/>
    <x v="0"/>
    <n v="29.58428262"/>
    <n v="1.2326784424999999"/>
    <s v="Stores"/>
  </r>
  <r>
    <n v="5571"/>
    <s v="Perkins"/>
    <s v="Amanda"/>
    <x v="5504"/>
    <x v="0"/>
    <x v="5"/>
    <x v="7"/>
    <x v="6"/>
    <x v="5"/>
    <x v="0"/>
    <x v="2"/>
    <n v="56.79391116"/>
    <x v="2"/>
    <x v="1"/>
    <x v="5539"/>
    <x v="1"/>
    <x v="4"/>
    <n v="127.3819769"/>
    <n v="5.307582370833333"/>
    <s v="Stores"/>
  </r>
  <r>
    <n v="5572"/>
    <s v="Pogue"/>
    <s v="Murray"/>
    <x v="5505"/>
    <x v="1"/>
    <x v="5"/>
    <x v="7"/>
    <x v="6"/>
    <x v="5"/>
    <x v="0"/>
    <x v="2"/>
    <n v="51.578362249999998"/>
    <x v="2"/>
    <x v="0"/>
    <x v="5540"/>
    <x v="0"/>
    <x v="2"/>
    <n v="73.309644030000001"/>
    <n v="3.0545685012500003"/>
    <s v="Stores"/>
  </r>
  <r>
    <n v="5573"/>
    <s v="Lin"/>
    <s v="Lawanna"/>
    <x v="5506"/>
    <x v="0"/>
    <x v="58"/>
    <x v="46"/>
    <x v="20"/>
    <x v="18"/>
    <x v="0"/>
    <x v="1"/>
    <n v="46.924080400000001"/>
    <x v="1"/>
    <x v="1"/>
    <x v="5541"/>
    <x v="1"/>
    <x v="1"/>
    <n v="87.968916649999997"/>
    <n v="3.6653715270833334"/>
    <s v="Stores"/>
  </r>
  <r>
    <n v="5574"/>
    <s v="Neeley"/>
    <s v="David"/>
    <x v="5507"/>
    <x v="1"/>
    <x v="60"/>
    <x v="46"/>
    <x v="20"/>
    <x v="27"/>
    <x v="0"/>
    <x v="2"/>
    <n v="55.715050660000003"/>
    <x v="2"/>
    <x v="1"/>
    <x v="5542"/>
    <x v="1"/>
    <x v="1"/>
    <n v="114.3259202"/>
    <n v="4.7635800083333333"/>
    <s v="Stores"/>
  </r>
  <r>
    <n v="5575"/>
    <s v="Lewis"/>
    <s v="Elinor"/>
    <x v="5508"/>
    <x v="0"/>
    <x v="236"/>
    <x v="0"/>
    <x v="0"/>
    <x v="7"/>
    <x v="0"/>
    <x v="4"/>
    <n v="23.31010899"/>
    <x v="4"/>
    <x v="1"/>
    <x v="5543"/>
    <x v="1"/>
    <x v="0"/>
    <n v="0"/>
    <n v="0"/>
    <s v="Stores"/>
  </r>
  <r>
    <n v="5576"/>
    <s v="Vannatter"/>
    <s v="Brenda"/>
    <x v="5509"/>
    <x v="0"/>
    <x v="69"/>
    <x v="13"/>
    <x v="12"/>
    <x v="29"/>
    <x v="0"/>
    <x v="0"/>
    <n v="34.698877160000002"/>
    <x v="0"/>
    <x v="1"/>
    <x v="5544"/>
    <x v="1"/>
    <x v="2"/>
    <n v="57.685832339999997"/>
    <n v="2.4035763474999996"/>
    <s v="Stores"/>
  </r>
  <r>
    <n v="5577"/>
    <s v="Skillman"/>
    <s v="Velia"/>
    <x v="5510"/>
    <x v="0"/>
    <x v="3"/>
    <x v="45"/>
    <x v="19"/>
    <x v="3"/>
    <x v="0"/>
    <x v="0"/>
    <n v="32.816257819999997"/>
    <x v="0"/>
    <x v="1"/>
    <x v="5545"/>
    <x v="1"/>
    <x v="0"/>
    <n v="25.356894400000002"/>
    <n v="1.0565372666666668"/>
    <s v="Stores"/>
  </r>
  <r>
    <n v="5578"/>
    <s v="Pannell"/>
    <s v="Belen"/>
    <x v="5511"/>
    <x v="0"/>
    <x v="5"/>
    <x v="7"/>
    <x v="6"/>
    <x v="5"/>
    <x v="0"/>
    <x v="1"/>
    <n v="48.978767599999998"/>
    <x v="1"/>
    <x v="0"/>
    <x v="5546"/>
    <x v="0"/>
    <x v="1"/>
    <n v="101.1524715"/>
    <n v="4.2146863125000005"/>
    <s v="Stores"/>
  </r>
  <r>
    <n v="5579"/>
    <s v="McClanahan"/>
    <s v="Henry"/>
    <x v="5512"/>
    <x v="1"/>
    <x v="146"/>
    <x v="45"/>
    <x v="19"/>
    <x v="3"/>
    <x v="0"/>
    <x v="0"/>
    <n v="31.273801479999999"/>
    <x v="0"/>
    <x v="0"/>
    <x v="5547"/>
    <x v="0"/>
    <x v="2"/>
    <n v="72.937718180000005"/>
    <n v="3.0390715908333332"/>
    <s v="Stores"/>
  </r>
  <r>
    <n v="5580"/>
    <s v="Major"/>
    <s v="Gregory"/>
    <x v="5513"/>
    <x v="1"/>
    <x v="102"/>
    <x v="0"/>
    <x v="0"/>
    <x v="7"/>
    <x v="0"/>
    <x v="2"/>
    <n v="50.97284535"/>
    <x v="2"/>
    <x v="1"/>
    <x v="5548"/>
    <x v="1"/>
    <x v="1"/>
    <n v="112.457498"/>
    <n v="4.6857290833333334"/>
    <s v="Stores"/>
  </r>
  <r>
    <n v="5581"/>
    <s v="Clements"/>
    <s v="Robert"/>
    <x v="5514"/>
    <x v="1"/>
    <x v="5"/>
    <x v="7"/>
    <x v="6"/>
    <x v="5"/>
    <x v="0"/>
    <x v="5"/>
    <n v="61.555074269999999"/>
    <x v="5"/>
    <x v="1"/>
    <x v="5549"/>
    <x v="1"/>
    <x v="4"/>
    <n v="122.2000694"/>
    <n v="5.0916695583333338"/>
    <s v="Stores"/>
  </r>
  <r>
    <n v="5582"/>
    <s v="McKim"/>
    <s v="Tona"/>
    <x v="5515"/>
    <x v="0"/>
    <x v="5"/>
    <x v="7"/>
    <x v="6"/>
    <x v="5"/>
    <x v="0"/>
    <x v="0"/>
    <n v="36.572750679999999"/>
    <x v="0"/>
    <x v="1"/>
    <x v="5550"/>
    <x v="1"/>
    <x v="0"/>
    <n v="3.805111444"/>
    <n v="0.15854631016666668"/>
    <s v="Stores"/>
  </r>
  <r>
    <n v="5583"/>
    <s v="Brashears"/>
    <s v="John"/>
    <x v="5516"/>
    <x v="1"/>
    <x v="67"/>
    <x v="7"/>
    <x v="6"/>
    <x v="30"/>
    <x v="0"/>
    <x v="1"/>
    <n v="44.484554619999997"/>
    <x v="1"/>
    <x v="1"/>
    <x v="5551"/>
    <x v="1"/>
    <x v="1"/>
    <n v="82.05000742"/>
    <n v="3.4187503091666671"/>
    <s v="Stores"/>
  </r>
  <r>
    <n v="5584"/>
    <s v="Vela"/>
    <s v="Patricia"/>
    <x v="5517"/>
    <x v="0"/>
    <x v="5"/>
    <x v="7"/>
    <x v="6"/>
    <x v="5"/>
    <x v="0"/>
    <x v="0"/>
    <n v="32.085408129999998"/>
    <x v="0"/>
    <x v="0"/>
    <x v="5552"/>
    <x v="0"/>
    <x v="0"/>
    <n v="0"/>
    <n v="0"/>
    <s v="Stores"/>
  </r>
  <r>
    <n v="5585"/>
    <s v="Fullwood"/>
    <s v="Deborah"/>
    <x v="5518"/>
    <x v="0"/>
    <x v="5"/>
    <x v="7"/>
    <x v="6"/>
    <x v="5"/>
    <x v="0"/>
    <x v="1"/>
    <n v="40.732785409999998"/>
    <x v="1"/>
    <x v="1"/>
    <x v="5553"/>
    <x v="1"/>
    <x v="2"/>
    <n v="53.784300960000003"/>
    <n v="2.2410125400000003"/>
    <s v="Stores"/>
  </r>
  <r>
    <n v="5586"/>
    <s v="Geyer"/>
    <s v="Tracy"/>
    <x v="5519"/>
    <x v="0"/>
    <x v="60"/>
    <x v="46"/>
    <x v="20"/>
    <x v="27"/>
    <x v="0"/>
    <x v="0"/>
    <n v="34.727053689999998"/>
    <x v="0"/>
    <x v="1"/>
    <x v="5554"/>
    <x v="5"/>
    <x v="2"/>
    <n v="58.663289390000003"/>
    <n v="2.4443037245833334"/>
    <s v="Stores"/>
  </r>
  <r>
    <n v="5587"/>
    <s v="Taylor"/>
    <s v="Luther"/>
    <x v="5520"/>
    <x v="1"/>
    <x v="30"/>
    <x v="13"/>
    <x v="12"/>
    <x v="20"/>
    <x v="0"/>
    <x v="4"/>
    <n v="26.298949329999999"/>
    <x v="4"/>
    <x v="1"/>
    <x v="5555"/>
    <x v="1"/>
    <x v="0"/>
    <n v="0"/>
    <n v="0"/>
    <s v="Stores"/>
  </r>
  <r>
    <n v="5588"/>
    <s v="Terry"/>
    <s v="Ignacio"/>
    <x v="5521"/>
    <x v="1"/>
    <x v="73"/>
    <x v="13"/>
    <x v="12"/>
    <x v="1"/>
    <x v="0"/>
    <x v="0"/>
    <n v="34.217257609999997"/>
    <x v="0"/>
    <x v="1"/>
    <x v="5556"/>
    <x v="1"/>
    <x v="0"/>
    <n v="0"/>
    <n v="0"/>
    <s v="Stores"/>
  </r>
  <r>
    <n v="5589"/>
    <s v="Richardson"/>
    <s v="Donna"/>
    <x v="5522"/>
    <x v="0"/>
    <x v="32"/>
    <x v="0"/>
    <x v="0"/>
    <x v="17"/>
    <x v="0"/>
    <x v="1"/>
    <n v="45.628423359999999"/>
    <x v="1"/>
    <x v="1"/>
    <x v="5557"/>
    <x v="1"/>
    <x v="1"/>
    <n v="95.284984879999996"/>
    <n v="3.9702077033333327"/>
    <s v="Stores"/>
  </r>
  <r>
    <n v="5590"/>
    <s v="Lewis"/>
    <s v="Norman"/>
    <x v="5523"/>
    <x v="1"/>
    <x v="143"/>
    <x v="13"/>
    <x v="12"/>
    <x v="1"/>
    <x v="0"/>
    <x v="1"/>
    <n v="44.524966229999997"/>
    <x v="1"/>
    <x v="1"/>
    <x v="5558"/>
    <x v="1"/>
    <x v="1"/>
    <n v="81.347666469999993"/>
    <n v="3.3894861029166665"/>
    <s v="Stores"/>
  </r>
  <r>
    <n v="5591"/>
    <s v="Brooks"/>
    <s v="Virginia"/>
    <x v="5524"/>
    <x v="0"/>
    <x v="174"/>
    <x v="16"/>
    <x v="15"/>
    <x v="37"/>
    <x v="0"/>
    <x v="2"/>
    <n v="53.134089359999997"/>
    <x v="2"/>
    <x v="1"/>
    <x v="5559"/>
    <x v="1"/>
    <x v="4"/>
    <n v="132.39314329999999"/>
    <n v="5.5163809708333327"/>
    <s v="Stores"/>
  </r>
  <r>
    <n v="5592"/>
    <s v="Lindsay"/>
    <s v="Patsy"/>
    <x v="5525"/>
    <x v="0"/>
    <x v="11"/>
    <x v="13"/>
    <x v="12"/>
    <x v="1"/>
    <x v="0"/>
    <x v="1"/>
    <n v="48.792571449999997"/>
    <x v="1"/>
    <x v="1"/>
    <x v="5560"/>
    <x v="1"/>
    <x v="1"/>
    <n v="103.0511695"/>
    <n v="4.2937987291666664"/>
    <s v="Stores"/>
  </r>
  <r>
    <n v="5593"/>
    <s v="Galvin"/>
    <s v="Essie"/>
    <x v="5526"/>
    <x v="0"/>
    <x v="5"/>
    <x v="7"/>
    <x v="6"/>
    <x v="5"/>
    <x v="0"/>
    <x v="0"/>
    <n v="34.764837759999999"/>
    <x v="0"/>
    <x v="1"/>
    <x v="5561"/>
    <x v="1"/>
    <x v="0"/>
    <n v="24.321639749999999"/>
    <n v="1.0134016562499999"/>
    <s v="Stores"/>
  </r>
  <r>
    <n v="5594"/>
    <s v="Escalera"/>
    <s v="Harold"/>
    <x v="5527"/>
    <x v="1"/>
    <x v="142"/>
    <x v="46"/>
    <x v="20"/>
    <x v="18"/>
    <x v="0"/>
    <x v="2"/>
    <n v="56.768337010000003"/>
    <x v="2"/>
    <x v="1"/>
    <x v="5562"/>
    <x v="1"/>
    <x v="3"/>
    <n v="161.96904240000001"/>
    <n v="6.7487101000000003"/>
    <s v="Stores"/>
  </r>
  <r>
    <n v="5595"/>
    <s v="Aldridge"/>
    <s v="Louise"/>
    <x v="5528"/>
    <x v="0"/>
    <x v="2"/>
    <x v="0"/>
    <x v="0"/>
    <x v="2"/>
    <x v="0"/>
    <x v="1"/>
    <n v="43.678795270000002"/>
    <x v="1"/>
    <x v="1"/>
    <x v="5563"/>
    <x v="1"/>
    <x v="2"/>
    <n v="71.911771250000001"/>
    <n v="2.9963238020833334"/>
    <s v="Stores"/>
  </r>
  <r>
    <n v="5596"/>
    <s v="Frederick"/>
    <s v="Marie"/>
    <x v="5529"/>
    <x v="0"/>
    <x v="129"/>
    <x v="45"/>
    <x v="19"/>
    <x v="3"/>
    <x v="0"/>
    <x v="0"/>
    <n v="38.553041899999997"/>
    <x v="0"/>
    <x v="1"/>
    <x v="5564"/>
    <x v="1"/>
    <x v="2"/>
    <n v="66.5025172"/>
    <n v="2.770938216666667"/>
    <s v="Stores"/>
  </r>
  <r>
    <n v="5597"/>
    <s v="Smith"/>
    <s v="Ryan"/>
    <x v="5530"/>
    <x v="1"/>
    <x v="26"/>
    <x v="13"/>
    <x v="12"/>
    <x v="1"/>
    <x v="0"/>
    <x v="1"/>
    <n v="44.251563349999998"/>
    <x v="1"/>
    <x v="1"/>
    <x v="5565"/>
    <x v="1"/>
    <x v="2"/>
    <n v="74.838823360000006"/>
    <n v="3.1182843066666668"/>
    <s v="Stores"/>
  </r>
  <r>
    <n v="5598"/>
    <s v="Jones"/>
    <s v="Jessica"/>
    <x v="5531"/>
    <x v="0"/>
    <x v="5"/>
    <x v="7"/>
    <x v="6"/>
    <x v="5"/>
    <x v="0"/>
    <x v="1"/>
    <n v="40.614005669999997"/>
    <x v="1"/>
    <x v="1"/>
    <x v="5566"/>
    <x v="1"/>
    <x v="1"/>
    <n v="96.480341490000001"/>
    <n v="4.02001422875"/>
    <s v="Stores"/>
  </r>
  <r>
    <n v="5599"/>
    <s v="Muse"/>
    <s v="Adele"/>
    <x v="5532"/>
    <x v="0"/>
    <x v="13"/>
    <x v="0"/>
    <x v="0"/>
    <x v="10"/>
    <x v="0"/>
    <x v="4"/>
    <n v="27.120818329999999"/>
    <x v="4"/>
    <x v="0"/>
    <x v="5567"/>
    <x v="0"/>
    <x v="0"/>
    <n v="3.4220772670000001"/>
    <n v="0.14258655279166668"/>
    <s v="Stores"/>
  </r>
  <r>
    <n v="5600"/>
    <s v="Yost"/>
    <s v="Bonnie"/>
    <x v="5533"/>
    <x v="0"/>
    <x v="20"/>
    <x v="45"/>
    <x v="19"/>
    <x v="14"/>
    <x v="0"/>
    <x v="4"/>
    <n v="29.273971119999999"/>
    <x v="4"/>
    <x v="1"/>
    <x v="5568"/>
    <x v="1"/>
    <x v="0"/>
    <n v="2.2260180699999998"/>
    <n v="9.2750752916666665E-2"/>
    <s v="Stores"/>
  </r>
  <r>
    <n v="5601"/>
    <s v="Thomas"/>
    <s v="Vanita"/>
    <x v="5534"/>
    <x v="0"/>
    <x v="30"/>
    <x v="13"/>
    <x v="12"/>
    <x v="20"/>
    <x v="0"/>
    <x v="4"/>
    <n v="26.96621768"/>
    <x v="4"/>
    <x v="1"/>
    <x v="5569"/>
    <x v="1"/>
    <x v="0"/>
    <n v="0"/>
    <n v="0"/>
    <s v="Stores"/>
  </r>
  <r>
    <n v="5602"/>
    <s v="Payne"/>
    <s v="Harrison"/>
    <x v="5535"/>
    <x v="1"/>
    <x v="4"/>
    <x v="0"/>
    <x v="0"/>
    <x v="4"/>
    <x v="0"/>
    <x v="1"/>
    <n v="43.08564792"/>
    <x v="1"/>
    <x v="1"/>
    <x v="5570"/>
    <x v="1"/>
    <x v="2"/>
    <n v="68.264448880000003"/>
    <n v="2.8443520366666668"/>
    <s v="Stores"/>
  </r>
  <r>
    <n v="5603"/>
    <s v="Haynes"/>
    <s v="Mark"/>
    <x v="5536"/>
    <x v="1"/>
    <x v="27"/>
    <x v="13"/>
    <x v="12"/>
    <x v="19"/>
    <x v="0"/>
    <x v="2"/>
    <n v="58.173906799999997"/>
    <x v="2"/>
    <x v="1"/>
    <x v="5571"/>
    <x v="5"/>
    <x v="4"/>
    <n v="151.31519080000001"/>
    <n v="6.3047996166666671"/>
    <s v="Stores"/>
  </r>
  <r>
    <n v="5604"/>
    <s v="Benedict"/>
    <s v="Daniel"/>
    <x v="5537"/>
    <x v="1"/>
    <x v="5"/>
    <x v="7"/>
    <x v="6"/>
    <x v="5"/>
    <x v="0"/>
    <x v="1"/>
    <n v="48.731094800000001"/>
    <x v="1"/>
    <x v="0"/>
    <x v="5572"/>
    <x v="0"/>
    <x v="2"/>
    <n v="78.160691839999998"/>
    <n v="3.256695493333333"/>
    <s v="Stores"/>
  </r>
  <r>
    <n v="5605"/>
    <s v="Badillo"/>
    <s v="Barbara"/>
    <x v="5538"/>
    <x v="0"/>
    <x v="5"/>
    <x v="7"/>
    <x v="6"/>
    <x v="5"/>
    <x v="0"/>
    <x v="1"/>
    <n v="48.899618590000003"/>
    <x v="1"/>
    <x v="1"/>
    <x v="5573"/>
    <x v="1"/>
    <x v="1"/>
    <n v="86.803673829999994"/>
    <n v="3.6168197429166664"/>
    <s v="Stores"/>
  </r>
  <r>
    <n v="5606"/>
    <s v="Cook"/>
    <s v="Susan"/>
    <x v="5539"/>
    <x v="0"/>
    <x v="5"/>
    <x v="7"/>
    <x v="6"/>
    <x v="5"/>
    <x v="0"/>
    <x v="0"/>
    <n v="32.583429330000001"/>
    <x v="0"/>
    <x v="1"/>
    <x v="5574"/>
    <x v="1"/>
    <x v="0"/>
    <n v="34.155497930000003"/>
    <n v="1.4231457470833335"/>
    <s v="Stores"/>
  </r>
  <r>
    <n v="5607"/>
    <s v="Dennis"/>
    <s v="Kathleen"/>
    <x v="5540"/>
    <x v="0"/>
    <x v="5"/>
    <x v="7"/>
    <x v="6"/>
    <x v="5"/>
    <x v="0"/>
    <x v="1"/>
    <n v="49.638965939999999"/>
    <x v="1"/>
    <x v="1"/>
    <x v="5575"/>
    <x v="1"/>
    <x v="2"/>
    <n v="64.248308750000007"/>
    <n v="2.6770128645833333"/>
    <s v="Stores"/>
  </r>
  <r>
    <n v="5608"/>
    <s v="Rogers"/>
    <s v="Shannon"/>
    <x v="5541"/>
    <x v="0"/>
    <x v="0"/>
    <x v="13"/>
    <x v="12"/>
    <x v="0"/>
    <x v="0"/>
    <x v="1"/>
    <n v="42.217769029999999"/>
    <x v="1"/>
    <x v="1"/>
    <x v="5576"/>
    <x v="1"/>
    <x v="2"/>
    <n v="63.610626269999997"/>
    <n v="2.6504427612499999"/>
    <s v="Stores"/>
  </r>
  <r>
    <n v="5609"/>
    <s v="Prosperie"/>
    <s v="Clarice"/>
    <x v="5542"/>
    <x v="0"/>
    <x v="5"/>
    <x v="7"/>
    <x v="6"/>
    <x v="5"/>
    <x v="0"/>
    <x v="1"/>
    <n v="41.426295840000002"/>
    <x v="1"/>
    <x v="1"/>
    <x v="5577"/>
    <x v="1"/>
    <x v="2"/>
    <n v="62.268258799999998"/>
    <n v="2.5945107833333334"/>
    <s v="Stores"/>
  </r>
  <r>
    <n v="5610"/>
    <s v="Kelly"/>
    <s v="Jonathon"/>
    <x v="5543"/>
    <x v="1"/>
    <x v="8"/>
    <x v="13"/>
    <x v="12"/>
    <x v="8"/>
    <x v="0"/>
    <x v="2"/>
    <n v="53.408786980000002"/>
    <x v="2"/>
    <x v="0"/>
    <x v="5578"/>
    <x v="0"/>
    <x v="1"/>
    <n v="92.752479609999995"/>
    <n v="3.8646866504166666"/>
    <s v="Stores"/>
  </r>
  <r>
    <n v="5611"/>
    <s v="Day"/>
    <s v="Michael"/>
    <x v="5544"/>
    <x v="1"/>
    <x v="0"/>
    <x v="13"/>
    <x v="12"/>
    <x v="0"/>
    <x v="0"/>
    <x v="0"/>
    <n v="34.413407630000002"/>
    <x v="0"/>
    <x v="1"/>
    <x v="5579"/>
    <x v="1"/>
    <x v="0"/>
    <n v="35.581823710000002"/>
    <n v="1.4825759879166667"/>
    <s v="Stores"/>
  </r>
  <r>
    <n v="5612"/>
    <s v="Gray"/>
    <s v="Paula"/>
    <x v="5545"/>
    <x v="0"/>
    <x v="20"/>
    <x v="45"/>
    <x v="19"/>
    <x v="14"/>
    <x v="0"/>
    <x v="0"/>
    <n v="36.36684486"/>
    <x v="0"/>
    <x v="1"/>
    <x v="5580"/>
    <x v="1"/>
    <x v="0"/>
    <n v="18.877331389999998"/>
    <n v="0.7865554745833333"/>
    <s v="Stores"/>
  </r>
  <r>
    <n v="5613"/>
    <s v="Bryant"/>
    <s v="John"/>
    <x v="46"/>
    <x v="1"/>
    <x v="32"/>
    <x v="13"/>
    <x v="12"/>
    <x v="17"/>
    <x v="0"/>
    <x v="2"/>
    <n v="55.751009789999998"/>
    <x v="2"/>
    <x v="0"/>
    <x v="5581"/>
    <x v="0"/>
    <x v="1"/>
    <n v="116.960938"/>
    <n v="4.8733724166666663"/>
    <s v="Stores"/>
  </r>
  <r>
    <n v="5614"/>
    <s v="Ashlock"/>
    <s v="Carlos"/>
    <x v="5546"/>
    <x v="1"/>
    <x v="154"/>
    <x v="13"/>
    <x v="12"/>
    <x v="20"/>
    <x v="0"/>
    <x v="0"/>
    <n v="35.751799509999998"/>
    <x v="0"/>
    <x v="0"/>
    <x v="5582"/>
    <x v="0"/>
    <x v="0"/>
    <n v="1.8120324720000001"/>
    <n v="7.5501353000000007E-2"/>
    <s v="Stores"/>
  </r>
  <r>
    <n v="5615"/>
    <s v="Browning"/>
    <s v="Robert"/>
    <x v="5547"/>
    <x v="1"/>
    <x v="26"/>
    <x v="13"/>
    <x v="12"/>
    <x v="1"/>
    <x v="0"/>
    <x v="1"/>
    <n v="41.77036768"/>
    <x v="1"/>
    <x v="1"/>
    <x v="5583"/>
    <x v="1"/>
    <x v="0"/>
    <n v="22.211813809999999"/>
    <n v="0.92549224208333325"/>
    <s v="Stores"/>
  </r>
  <r>
    <n v="5616"/>
    <s v="Davis"/>
    <s v="James"/>
    <x v="5548"/>
    <x v="1"/>
    <x v="5"/>
    <x v="7"/>
    <x v="6"/>
    <x v="5"/>
    <x v="0"/>
    <x v="2"/>
    <n v="58.25924681"/>
    <x v="2"/>
    <x v="1"/>
    <x v="5584"/>
    <x v="1"/>
    <x v="4"/>
    <n v="144.16294060000001"/>
    <n v="6.0067891916666678"/>
    <s v="Stores"/>
  </r>
  <r>
    <n v="5617"/>
    <s v="Joseph"/>
    <s v="Octavia"/>
    <x v="5549"/>
    <x v="0"/>
    <x v="5"/>
    <x v="7"/>
    <x v="6"/>
    <x v="5"/>
    <x v="0"/>
    <x v="1"/>
    <n v="40.664807940000003"/>
    <x v="1"/>
    <x v="0"/>
    <x v="5585"/>
    <x v="0"/>
    <x v="2"/>
    <n v="65.933585440000002"/>
    <n v="2.7472327266666667"/>
    <s v="Stores"/>
  </r>
  <r>
    <n v="5618"/>
    <s v="Gamble"/>
    <s v="Sherry"/>
    <x v="5550"/>
    <x v="0"/>
    <x v="2"/>
    <x v="0"/>
    <x v="0"/>
    <x v="2"/>
    <x v="0"/>
    <x v="1"/>
    <n v="40.127180809999999"/>
    <x v="1"/>
    <x v="0"/>
    <x v="5586"/>
    <x v="0"/>
    <x v="2"/>
    <n v="59.027366239999999"/>
    <n v="2.4594735933333332"/>
    <s v="Stores"/>
  </r>
  <r>
    <n v="5619"/>
    <s v="Alton"/>
    <s v="James"/>
    <x v="5551"/>
    <x v="1"/>
    <x v="5"/>
    <x v="7"/>
    <x v="6"/>
    <x v="5"/>
    <x v="0"/>
    <x v="0"/>
    <n v="39.383366959999996"/>
    <x v="0"/>
    <x v="1"/>
    <x v="5587"/>
    <x v="1"/>
    <x v="0"/>
    <n v="23.845948709999998"/>
    <n v="0.99358119624999996"/>
    <s v="Stores"/>
  </r>
  <r>
    <n v="5620"/>
    <s v="Abbott"/>
    <s v="David"/>
    <x v="5552"/>
    <x v="1"/>
    <x v="3"/>
    <x v="45"/>
    <x v="19"/>
    <x v="3"/>
    <x v="0"/>
    <x v="0"/>
    <n v="34.445845290000001"/>
    <x v="0"/>
    <x v="1"/>
    <x v="5588"/>
    <x v="1"/>
    <x v="0"/>
    <n v="31.497962579999999"/>
    <n v="1.3124151075000001"/>
    <s v="Stores"/>
  </r>
  <r>
    <n v="5621"/>
    <s v="Meyer"/>
    <s v="Lois"/>
    <x v="5553"/>
    <x v="0"/>
    <x v="30"/>
    <x v="13"/>
    <x v="12"/>
    <x v="20"/>
    <x v="0"/>
    <x v="2"/>
    <n v="54.158868269999999"/>
    <x v="2"/>
    <x v="1"/>
    <x v="5589"/>
    <x v="1"/>
    <x v="4"/>
    <n v="136.6678479"/>
    <n v="5.6944936625000002"/>
    <s v="Stores"/>
  </r>
  <r>
    <n v="5622"/>
    <s v="Miller"/>
    <s v="Mary"/>
    <x v="3524"/>
    <x v="0"/>
    <x v="143"/>
    <x v="13"/>
    <x v="12"/>
    <x v="1"/>
    <x v="0"/>
    <x v="1"/>
    <n v="42.863490859999999"/>
    <x v="1"/>
    <x v="1"/>
    <x v="5590"/>
    <x v="1"/>
    <x v="2"/>
    <n v="65.459807710000007"/>
    <n v="2.7274919879166668"/>
    <s v="Stores"/>
  </r>
  <r>
    <n v="5623"/>
    <s v="Stephens"/>
    <s v="Edwina"/>
    <x v="5554"/>
    <x v="0"/>
    <x v="1"/>
    <x v="13"/>
    <x v="12"/>
    <x v="1"/>
    <x v="0"/>
    <x v="2"/>
    <n v="55.916919249999999"/>
    <x v="2"/>
    <x v="1"/>
    <x v="5591"/>
    <x v="1"/>
    <x v="1"/>
    <n v="102.88052399999999"/>
    <n v="4.2866884999999995"/>
    <s v="Stores"/>
  </r>
  <r>
    <n v="5624"/>
    <s v="Valdez"/>
    <s v="Bonnie"/>
    <x v="5555"/>
    <x v="0"/>
    <x v="14"/>
    <x v="13"/>
    <x v="12"/>
    <x v="11"/>
    <x v="0"/>
    <x v="4"/>
    <n v="27.877144449999999"/>
    <x v="4"/>
    <x v="1"/>
    <x v="5592"/>
    <x v="1"/>
    <x v="0"/>
    <n v="0"/>
    <n v="0"/>
    <s v="Stores"/>
  </r>
  <r>
    <n v="5625"/>
    <s v="Stanley"/>
    <s v="William"/>
    <x v="5556"/>
    <x v="1"/>
    <x v="5"/>
    <x v="7"/>
    <x v="6"/>
    <x v="5"/>
    <x v="0"/>
    <x v="0"/>
    <n v="32.976668199999999"/>
    <x v="0"/>
    <x v="0"/>
    <x v="5593"/>
    <x v="0"/>
    <x v="0"/>
    <n v="8.7997336389999994"/>
    <n v="0.36665556829166662"/>
    <s v="Stores"/>
  </r>
  <r>
    <n v="5626"/>
    <s v="Sikes"/>
    <s v="Enrique"/>
    <x v="5557"/>
    <x v="1"/>
    <x v="20"/>
    <x v="45"/>
    <x v="19"/>
    <x v="14"/>
    <x v="0"/>
    <x v="0"/>
    <n v="39.96876357"/>
    <x v="0"/>
    <x v="1"/>
    <x v="5594"/>
    <x v="1"/>
    <x v="0"/>
    <n v="25.58223602"/>
    <n v="1.0659265008333332"/>
    <s v="Stores"/>
  </r>
  <r>
    <n v="5627"/>
    <s v="York"/>
    <s v="Rafael"/>
    <x v="5558"/>
    <x v="1"/>
    <x v="13"/>
    <x v="0"/>
    <x v="0"/>
    <x v="10"/>
    <x v="0"/>
    <x v="2"/>
    <n v="58.523784620000001"/>
    <x v="2"/>
    <x v="1"/>
    <x v="5595"/>
    <x v="1"/>
    <x v="3"/>
    <n v="164.0044876"/>
    <n v="6.8335203166666663"/>
    <s v="Stores"/>
  </r>
  <r>
    <n v="5628"/>
    <s v="Bolduc"/>
    <s v="Don"/>
    <x v="5559"/>
    <x v="1"/>
    <x v="0"/>
    <x v="13"/>
    <x v="12"/>
    <x v="0"/>
    <x v="0"/>
    <x v="4"/>
    <n v="27.431070030000001"/>
    <x v="4"/>
    <x v="1"/>
    <x v="5596"/>
    <x v="1"/>
    <x v="0"/>
    <n v="0"/>
    <n v="0"/>
    <s v="Stores"/>
  </r>
  <r>
    <n v="5629"/>
    <s v="Clark"/>
    <s v="Geneva"/>
    <x v="5560"/>
    <x v="0"/>
    <x v="11"/>
    <x v="13"/>
    <x v="12"/>
    <x v="1"/>
    <x v="0"/>
    <x v="1"/>
    <n v="47.152156060000003"/>
    <x v="1"/>
    <x v="0"/>
    <x v="5597"/>
    <x v="0"/>
    <x v="1"/>
    <n v="85.282199430000006"/>
    <n v="3.5534249762500001"/>
    <s v="Stores"/>
  </r>
  <r>
    <n v="5630"/>
    <s v="Harrell"/>
    <s v="Shelby"/>
    <x v="5561"/>
    <x v="0"/>
    <x v="22"/>
    <x v="13"/>
    <x v="12"/>
    <x v="16"/>
    <x v="0"/>
    <x v="1"/>
    <n v="41.889318770000003"/>
    <x v="1"/>
    <x v="1"/>
    <x v="5598"/>
    <x v="1"/>
    <x v="2"/>
    <n v="71.173662120000003"/>
    <n v="2.9655692550000001"/>
    <s v="Stores"/>
  </r>
  <r>
    <n v="5631"/>
    <s v="Kimber"/>
    <s v="April"/>
    <x v="5562"/>
    <x v="0"/>
    <x v="5"/>
    <x v="7"/>
    <x v="6"/>
    <x v="5"/>
    <x v="0"/>
    <x v="0"/>
    <n v="39.967672239999999"/>
    <x v="0"/>
    <x v="0"/>
    <x v="5599"/>
    <x v="0"/>
    <x v="2"/>
    <n v="45.42156421"/>
    <n v="1.8925651754166666"/>
    <s v="Stores"/>
  </r>
  <r>
    <n v="5632"/>
    <s v="Carlino"/>
    <s v="Tyree"/>
    <x v="5563"/>
    <x v="1"/>
    <x v="7"/>
    <x v="0"/>
    <x v="0"/>
    <x v="7"/>
    <x v="0"/>
    <x v="2"/>
    <n v="54.375940839999998"/>
    <x v="2"/>
    <x v="1"/>
    <x v="5600"/>
    <x v="1"/>
    <x v="1"/>
    <n v="116.45103090000001"/>
    <n v="4.8521262875"/>
    <s v="Stores"/>
  </r>
  <r>
    <n v="5633"/>
    <s v="Sangster"/>
    <s v="Carole"/>
    <x v="5564"/>
    <x v="0"/>
    <x v="5"/>
    <x v="7"/>
    <x v="6"/>
    <x v="5"/>
    <x v="0"/>
    <x v="4"/>
    <n v="26.341641809999999"/>
    <x v="4"/>
    <x v="1"/>
    <x v="5601"/>
    <x v="1"/>
    <x v="0"/>
    <n v="0"/>
    <n v="0"/>
    <s v="Stores"/>
  </r>
  <r>
    <n v="5634"/>
    <s v="Brown"/>
    <s v="Harold"/>
    <x v="5565"/>
    <x v="1"/>
    <x v="4"/>
    <x v="0"/>
    <x v="0"/>
    <x v="4"/>
    <x v="0"/>
    <x v="0"/>
    <n v="33.009653829999998"/>
    <x v="0"/>
    <x v="1"/>
    <x v="5602"/>
    <x v="1"/>
    <x v="0"/>
    <n v="0"/>
    <n v="0"/>
    <s v="Stores"/>
  </r>
  <r>
    <n v="5635"/>
    <s v="Goad"/>
    <s v="Beverly"/>
    <x v="5566"/>
    <x v="0"/>
    <x v="25"/>
    <x v="45"/>
    <x v="19"/>
    <x v="3"/>
    <x v="0"/>
    <x v="1"/>
    <n v="43.384298999999999"/>
    <x v="1"/>
    <x v="1"/>
    <x v="5603"/>
    <x v="1"/>
    <x v="2"/>
    <n v="55.592263010000003"/>
    <n v="2.3163442920833335"/>
    <s v="Stores"/>
  </r>
  <r>
    <n v="5636"/>
    <s v="Wilder"/>
    <s v="Rodney"/>
    <x v="5567"/>
    <x v="1"/>
    <x v="0"/>
    <x v="13"/>
    <x v="12"/>
    <x v="0"/>
    <x v="0"/>
    <x v="2"/>
    <n v="54.761252929999998"/>
    <x v="2"/>
    <x v="1"/>
    <x v="5604"/>
    <x v="1"/>
    <x v="1"/>
    <n v="94.483993080000005"/>
    <n v="3.9368330450000002"/>
    <s v="Stores"/>
  </r>
  <r>
    <n v="5637"/>
    <s v="Sharpe"/>
    <s v="Dolores"/>
    <x v="5568"/>
    <x v="0"/>
    <x v="7"/>
    <x v="0"/>
    <x v="0"/>
    <x v="7"/>
    <x v="0"/>
    <x v="0"/>
    <n v="30.37792116"/>
    <x v="0"/>
    <x v="1"/>
    <x v="5605"/>
    <x v="1"/>
    <x v="0"/>
    <n v="2.380695008"/>
    <n v="9.9195625333333329E-2"/>
    <s v="Stores"/>
  </r>
  <r>
    <n v="5638"/>
    <s v="Childs"/>
    <s v="Raphael"/>
    <x v="5569"/>
    <x v="1"/>
    <x v="5"/>
    <x v="7"/>
    <x v="6"/>
    <x v="5"/>
    <x v="0"/>
    <x v="4"/>
    <n v="29.984877139999998"/>
    <x v="4"/>
    <x v="1"/>
    <x v="5606"/>
    <x v="1"/>
    <x v="0"/>
    <n v="0"/>
    <n v="0"/>
    <s v="Stores"/>
  </r>
  <r>
    <n v="5639"/>
    <s v="Arocha"/>
    <s v="Steve"/>
    <x v="5570"/>
    <x v="1"/>
    <x v="30"/>
    <x v="13"/>
    <x v="12"/>
    <x v="20"/>
    <x v="0"/>
    <x v="0"/>
    <n v="39.634949450000001"/>
    <x v="0"/>
    <x v="0"/>
    <x v="5607"/>
    <x v="0"/>
    <x v="0"/>
    <n v="18.256702050000001"/>
    <n v="0.76069591875000009"/>
    <s v="Stores"/>
  </r>
  <r>
    <n v="5640"/>
    <s v="Harris"/>
    <s v="Oscar"/>
    <x v="5571"/>
    <x v="1"/>
    <x v="229"/>
    <x v="46"/>
    <x v="20"/>
    <x v="18"/>
    <x v="0"/>
    <x v="1"/>
    <n v="42.432569649999998"/>
    <x v="1"/>
    <x v="1"/>
    <x v="5608"/>
    <x v="1"/>
    <x v="2"/>
    <n v="73.605707050000007"/>
    <n v="3.0669044604166671"/>
    <s v="Stores"/>
  </r>
  <r>
    <n v="5641"/>
    <s v="Ewell"/>
    <s v="Janet"/>
    <x v="5572"/>
    <x v="0"/>
    <x v="3"/>
    <x v="45"/>
    <x v="19"/>
    <x v="3"/>
    <x v="0"/>
    <x v="0"/>
    <n v="33.714532320000004"/>
    <x v="0"/>
    <x v="1"/>
    <x v="5609"/>
    <x v="1"/>
    <x v="0"/>
    <n v="9.3605322900000001"/>
    <n v="0.39002217875"/>
    <s v="Stores"/>
  </r>
  <r>
    <n v="5642"/>
    <s v="Prince"/>
    <s v="Ok"/>
    <x v="5573"/>
    <x v="0"/>
    <x v="57"/>
    <x v="13"/>
    <x v="12"/>
    <x v="22"/>
    <x v="0"/>
    <x v="0"/>
    <n v="37.103160090000003"/>
    <x v="0"/>
    <x v="1"/>
    <x v="5610"/>
    <x v="1"/>
    <x v="2"/>
    <n v="64.497470370000002"/>
    <n v="2.6873945987500001"/>
    <s v="Stores"/>
  </r>
  <r>
    <n v="5643"/>
    <s v="Wilson"/>
    <s v="Vanessa"/>
    <x v="5574"/>
    <x v="0"/>
    <x v="100"/>
    <x v="13"/>
    <x v="12"/>
    <x v="20"/>
    <x v="0"/>
    <x v="2"/>
    <n v="51.107830380000003"/>
    <x v="2"/>
    <x v="1"/>
    <x v="5611"/>
    <x v="1"/>
    <x v="4"/>
    <n v="120.55600680000001"/>
    <n v="5.0231669500000002"/>
    <s v="Stores"/>
  </r>
  <r>
    <n v="5644"/>
    <s v="Lewis"/>
    <s v="Michael"/>
    <x v="5575"/>
    <x v="1"/>
    <x v="149"/>
    <x v="13"/>
    <x v="12"/>
    <x v="19"/>
    <x v="0"/>
    <x v="1"/>
    <n v="49.674646330000002"/>
    <x v="1"/>
    <x v="0"/>
    <x v="5612"/>
    <x v="0"/>
    <x v="2"/>
    <n v="75.666360460000007"/>
    <n v="3.1527650191666674"/>
    <s v="Stores"/>
  </r>
  <r>
    <n v="5645"/>
    <s v="Fu"/>
    <s v="Susan"/>
    <x v="5576"/>
    <x v="0"/>
    <x v="4"/>
    <x v="0"/>
    <x v="0"/>
    <x v="4"/>
    <x v="0"/>
    <x v="1"/>
    <n v="44.450774709999997"/>
    <x v="1"/>
    <x v="1"/>
    <x v="5613"/>
    <x v="1"/>
    <x v="1"/>
    <n v="113.23570770000001"/>
    <n v="4.7181544875000005"/>
    <s v="Stores"/>
  </r>
  <r>
    <n v="5646"/>
    <s v="Flanagan"/>
    <s v="Gary"/>
    <x v="5577"/>
    <x v="1"/>
    <x v="5"/>
    <x v="7"/>
    <x v="6"/>
    <x v="5"/>
    <x v="0"/>
    <x v="0"/>
    <n v="39.045734119999999"/>
    <x v="0"/>
    <x v="1"/>
    <x v="5614"/>
    <x v="1"/>
    <x v="2"/>
    <n v="72.746615739999996"/>
    <n v="3.0311089891666665"/>
    <s v="Stores"/>
  </r>
  <r>
    <n v="5647"/>
    <s v="Kincer"/>
    <s v="Douglas"/>
    <x v="5578"/>
    <x v="1"/>
    <x v="47"/>
    <x v="13"/>
    <x v="12"/>
    <x v="25"/>
    <x v="0"/>
    <x v="1"/>
    <n v="47.640063859999998"/>
    <x v="1"/>
    <x v="1"/>
    <x v="5615"/>
    <x v="1"/>
    <x v="2"/>
    <n v="78.879272049999997"/>
    <n v="3.2866363354166666"/>
    <s v="Stores"/>
  </r>
  <r>
    <n v="5648"/>
    <s v="Rochelle"/>
    <s v="Melissa"/>
    <x v="5579"/>
    <x v="0"/>
    <x v="41"/>
    <x v="45"/>
    <x v="19"/>
    <x v="23"/>
    <x v="0"/>
    <x v="1"/>
    <n v="40.283404779999998"/>
    <x v="1"/>
    <x v="1"/>
    <x v="5616"/>
    <x v="1"/>
    <x v="1"/>
    <n v="80.040044859999995"/>
    <n v="3.3350018691666663"/>
    <s v="Stores"/>
  </r>
  <r>
    <n v="5649"/>
    <s v="Pearce"/>
    <s v="Willie"/>
    <x v="5580"/>
    <x v="0"/>
    <x v="83"/>
    <x v="0"/>
    <x v="0"/>
    <x v="13"/>
    <x v="0"/>
    <x v="1"/>
    <n v="44.265624889999998"/>
    <x v="1"/>
    <x v="0"/>
    <x v="5617"/>
    <x v="0"/>
    <x v="2"/>
    <n v="43.91977395"/>
    <n v="1.8299905812500001"/>
    <s v="Stores"/>
  </r>
  <r>
    <n v="5650"/>
    <s v="Reinhardt"/>
    <s v="Colin"/>
    <x v="5581"/>
    <x v="1"/>
    <x v="30"/>
    <x v="13"/>
    <x v="12"/>
    <x v="20"/>
    <x v="0"/>
    <x v="2"/>
    <n v="50.623587020000002"/>
    <x v="2"/>
    <x v="1"/>
    <x v="5618"/>
    <x v="1"/>
    <x v="1"/>
    <n v="107.76172630000001"/>
    <n v="4.4900719291666666"/>
    <s v="Stores"/>
  </r>
  <r>
    <n v="5651"/>
    <s v="Nielson"/>
    <s v="James"/>
    <x v="5582"/>
    <x v="1"/>
    <x v="18"/>
    <x v="13"/>
    <x v="12"/>
    <x v="1"/>
    <x v="0"/>
    <x v="2"/>
    <n v="57.989002810000002"/>
    <x v="2"/>
    <x v="0"/>
    <x v="5619"/>
    <x v="0"/>
    <x v="4"/>
    <n v="148.6999725"/>
    <n v="6.1958321874999998"/>
    <s v="Stores"/>
  </r>
  <r>
    <n v="5652"/>
    <s v="Conner"/>
    <s v="Tanika"/>
    <x v="5583"/>
    <x v="0"/>
    <x v="21"/>
    <x v="7"/>
    <x v="6"/>
    <x v="15"/>
    <x v="0"/>
    <x v="5"/>
    <n v="61.92805551"/>
    <x v="5"/>
    <x v="1"/>
    <x v="5620"/>
    <x v="1"/>
    <x v="1"/>
    <n v="117.9673817"/>
    <n v="4.9153075708333338"/>
    <s v="Stores"/>
  </r>
  <r>
    <n v="5653"/>
    <s v="Keating"/>
    <s v="Jamie"/>
    <x v="5584"/>
    <x v="0"/>
    <x v="111"/>
    <x v="0"/>
    <x v="0"/>
    <x v="32"/>
    <x v="0"/>
    <x v="0"/>
    <n v="34.961664769999999"/>
    <x v="0"/>
    <x v="1"/>
    <x v="5621"/>
    <x v="1"/>
    <x v="0"/>
    <n v="38.158901329999999"/>
    <n v="1.5899542220833334"/>
    <s v="Stores"/>
  </r>
  <r>
    <n v="5654"/>
    <s v="Galvan"/>
    <s v="Romeo"/>
    <x v="5585"/>
    <x v="1"/>
    <x v="239"/>
    <x v="13"/>
    <x v="12"/>
    <x v="12"/>
    <x v="0"/>
    <x v="2"/>
    <n v="52.895492259999997"/>
    <x v="2"/>
    <x v="1"/>
    <x v="5622"/>
    <x v="1"/>
    <x v="4"/>
    <n v="145.30192199999999"/>
    <n v="6.054246749999999"/>
    <s v="Stores"/>
  </r>
  <r>
    <n v="5655"/>
    <s v="Crews"/>
    <s v="June"/>
    <x v="5586"/>
    <x v="0"/>
    <x v="4"/>
    <x v="0"/>
    <x v="0"/>
    <x v="4"/>
    <x v="0"/>
    <x v="0"/>
    <n v="31.178915310000001"/>
    <x v="0"/>
    <x v="1"/>
    <x v="5623"/>
    <x v="1"/>
    <x v="0"/>
    <n v="9.9826287150000006"/>
    <n v="0.41594286312500001"/>
    <s v="Stores"/>
  </r>
  <r>
    <n v="5656"/>
    <s v="Chamberlin"/>
    <s v="Treva"/>
    <x v="5587"/>
    <x v="0"/>
    <x v="0"/>
    <x v="13"/>
    <x v="12"/>
    <x v="0"/>
    <x v="0"/>
    <x v="2"/>
    <n v="59.437273249999997"/>
    <x v="2"/>
    <x v="1"/>
    <x v="5624"/>
    <x v="1"/>
    <x v="4"/>
    <n v="146.14039969999999"/>
    <n v="6.0891833208333335"/>
    <s v="Stores"/>
  </r>
  <r>
    <n v="5657"/>
    <s v="Fernandez"/>
    <s v="Jerold"/>
    <x v="5588"/>
    <x v="1"/>
    <x v="20"/>
    <x v="45"/>
    <x v="19"/>
    <x v="14"/>
    <x v="0"/>
    <x v="0"/>
    <n v="35.15982649"/>
    <x v="0"/>
    <x v="0"/>
    <x v="5625"/>
    <x v="0"/>
    <x v="0"/>
    <n v="39.741381680000003"/>
    <n v="1.6558909033333333"/>
    <s v="Stores"/>
  </r>
  <r>
    <n v="5658"/>
    <s v="Washington"/>
    <s v="Kelli"/>
    <x v="5589"/>
    <x v="0"/>
    <x v="239"/>
    <x v="13"/>
    <x v="12"/>
    <x v="12"/>
    <x v="0"/>
    <x v="2"/>
    <n v="55.280483879999998"/>
    <x v="2"/>
    <x v="0"/>
    <x v="5626"/>
    <x v="0"/>
    <x v="4"/>
    <n v="140.79248250000001"/>
    <n v="5.8663534375000008"/>
    <s v="Stores"/>
  </r>
  <r>
    <n v="5659"/>
    <s v="Halloway"/>
    <s v="Thurman"/>
    <x v="5590"/>
    <x v="1"/>
    <x v="15"/>
    <x v="0"/>
    <x v="0"/>
    <x v="10"/>
    <x v="0"/>
    <x v="0"/>
    <n v="37.531857610000003"/>
    <x v="0"/>
    <x v="1"/>
    <x v="5627"/>
    <x v="1"/>
    <x v="0"/>
    <n v="12.589279550000001"/>
    <n v="0.52455331458333332"/>
    <s v="Stores"/>
  </r>
  <r>
    <n v="5660"/>
    <s v="Spencer"/>
    <s v="Sylvia"/>
    <x v="5591"/>
    <x v="0"/>
    <x v="13"/>
    <x v="0"/>
    <x v="0"/>
    <x v="10"/>
    <x v="0"/>
    <x v="0"/>
    <n v="33.023598509999999"/>
    <x v="0"/>
    <x v="0"/>
    <x v="5628"/>
    <x v="0"/>
    <x v="0"/>
    <n v="37.347045700000002"/>
    <n v="1.5561269041666668"/>
    <s v="Stores"/>
  </r>
  <r>
    <n v="5661"/>
    <s v="Cole"/>
    <s v="Lizzie"/>
    <x v="5592"/>
    <x v="0"/>
    <x v="4"/>
    <x v="0"/>
    <x v="0"/>
    <x v="4"/>
    <x v="0"/>
    <x v="1"/>
    <n v="41.869803539999999"/>
    <x v="1"/>
    <x v="0"/>
    <x v="5629"/>
    <x v="0"/>
    <x v="0"/>
    <n v="18.549998909999999"/>
    <n v="0.77291662124999994"/>
    <s v="Stores"/>
  </r>
  <r>
    <n v="5662"/>
    <s v="Godbout"/>
    <s v="Paula"/>
    <x v="5593"/>
    <x v="0"/>
    <x v="5"/>
    <x v="7"/>
    <x v="6"/>
    <x v="5"/>
    <x v="0"/>
    <x v="1"/>
    <n v="42.40104084"/>
    <x v="1"/>
    <x v="1"/>
    <x v="5630"/>
    <x v="1"/>
    <x v="2"/>
    <n v="57.857723100000001"/>
    <n v="2.4107384624999999"/>
    <s v="Stores"/>
  </r>
  <r>
    <n v="5663"/>
    <s v="Marsh"/>
    <s v="Iva"/>
    <x v="5594"/>
    <x v="0"/>
    <x v="4"/>
    <x v="0"/>
    <x v="0"/>
    <x v="4"/>
    <x v="0"/>
    <x v="0"/>
    <n v="35.646979510000001"/>
    <x v="0"/>
    <x v="0"/>
    <x v="5631"/>
    <x v="0"/>
    <x v="2"/>
    <n v="54.944220489999999"/>
    <n v="2.2893425204166666"/>
    <s v="Stores"/>
  </r>
  <r>
    <n v="5664"/>
    <s v="Oh"/>
    <s v="Christian"/>
    <x v="5595"/>
    <x v="1"/>
    <x v="175"/>
    <x v="13"/>
    <x v="12"/>
    <x v="10"/>
    <x v="0"/>
    <x v="1"/>
    <n v="41.803679070000001"/>
    <x v="1"/>
    <x v="1"/>
    <x v="5632"/>
    <x v="1"/>
    <x v="1"/>
    <n v="84.362303400000002"/>
    <n v="3.5150959749999999"/>
    <s v="Stores"/>
  </r>
  <r>
    <n v="5665"/>
    <s v="Stapleton"/>
    <s v="Debra"/>
    <x v="5596"/>
    <x v="0"/>
    <x v="5"/>
    <x v="7"/>
    <x v="6"/>
    <x v="5"/>
    <x v="0"/>
    <x v="0"/>
    <n v="34.584837389999997"/>
    <x v="0"/>
    <x v="0"/>
    <x v="5633"/>
    <x v="0"/>
    <x v="2"/>
    <n v="42.30196119"/>
    <n v="1.7625817162500002"/>
    <s v="Stores"/>
  </r>
  <r>
    <n v="5666"/>
    <s v="Thompson"/>
    <s v="Shannon"/>
    <x v="5597"/>
    <x v="1"/>
    <x v="5"/>
    <x v="7"/>
    <x v="6"/>
    <x v="5"/>
    <x v="0"/>
    <x v="0"/>
    <n v="36.729423109999999"/>
    <x v="0"/>
    <x v="1"/>
    <x v="5634"/>
    <x v="1"/>
    <x v="2"/>
    <n v="55.543038699999997"/>
    <n v="2.3142932791666664"/>
    <s v="Stores"/>
  </r>
  <r>
    <n v="5667"/>
    <s v="Richarson"/>
    <s v="Marjorie"/>
    <x v="5598"/>
    <x v="0"/>
    <x v="13"/>
    <x v="13"/>
    <x v="12"/>
    <x v="10"/>
    <x v="0"/>
    <x v="0"/>
    <n v="36.071685420000001"/>
    <x v="0"/>
    <x v="1"/>
    <x v="5635"/>
    <x v="1"/>
    <x v="0"/>
    <n v="0"/>
    <n v="0"/>
    <s v="Stores"/>
  </r>
  <r>
    <n v="5668"/>
    <s v="Taylor"/>
    <s v="William"/>
    <x v="5599"/>
    <x v="1"/>
    <x v="208"/>
    <x v="13"/>
    <x v="12"/>
    <x v="10"/>
    <x v="0"/>
    <x v="2"/>
    <n v="56.123507959999998"/>
    <x v="2"/>
    <x v="1"/>
    <x v="5636"/>
    <x v="1"/>
    <x v="1"/>
    <n v="96.914168079999996"/>
    <n v="4.0380903366666665"/>
    <s v="Stores"/>
  </r>
  <r>
    <n v="5669"/>
    <s v="Patel"/>
    <s v="Della"/>
    <x v="5600"/>
    <x v="0"/>
    <x v="76"/>
    <x v="13"/>
    <x v="12"/>
    <x v="1"/>
    <x v="0"/>
    <x v="5"/>
    <n v="60.014761"/>
    <x v="5"/>
    <x v="1"/>
    <x v="5637"/>
    <x v="1"/>
    <x v="3"/>
    <n v="190.47831199999999"/>
    <n v="7.9365963333333331"/>
    <s v="Stores"/>
  </r>
  <r>
    <n v="5670"/>
    <s v="Osborne"/>
    <s v="Amy"/>
    <x v="5601"/>
    <x v="0"/>
    <x v="5"/>
    <x v="7"/>
    <x v="6"/>
    <x v="5"/>
    <x v="0"/>
    <x v="0"/>
    <n v="35.485639910000003"/>
    <x v="0"/>
    <x v="1"/>
    <x v="5638"/>
    <x v="1"/>
    <x v="2"/>
    <n v="49.69564879"/>
    <n v="2.0706520329166667"/>
    <s v="Stores"/>
  </r>
  <r>
    <n v="5671"/>
    <s v="Land"/>
    <s v="Arthur"/>
    <x v="5602"/>
    <x v="1"/>
    <x v="30"/>
    <x v="13"/>
    <x v="12"/>
    <x v="20"/>
    <x v="0"/>
    <x v="4"/>
    <n v="27.68623697"/>
    <x v="4"/>
    <x v="1"/>
    <x v="5639"/>
    <x v="1"/>
    <x v="0"/>
    <n v="0"/>
    <n v="0"/>
    <s v="Stores"/>
  </r>
  <r>
    <n v="5672"/>
    <s v="Butcher"/>
    <s v="Edward"/>
    <x v="5603"/>
    <x v="1"/>
    <x v="154"/>
    <x v="13"/>
    <x v="12"/>
    <x v="20"/>
    <x v="0"/>
    <x v="0"/>
    <n v="31.669461340000002"/>
    <x v="0"/>
    <x v="1"/>
    <x v="5640"/>
    <x v="1"/>
    <x v="0"/>
    <n v="0"/>
    <n v="0"/>
    <s v="Stores"/>
  </r>
  <r>
    <n v="5673"/>
    <s v="Morgan"/>
    <s v="Amanda"/>
    <x v="5604"/>
    <x v="0"/>
    <x v="55"/>
    <x v="13"/>
    <x v="12"/>
    <x v="20"/>
    <x v="0"/>
    <x v="0"/>
    <n v="32.501528260000001"/>
    <x v="0"/>
    <x v="1"/>
    <x v="5641"/>
    <x v="1"/>
    <x v="0"/>
    <n v="25.226655170000001"/>
    <n v="1.0511106320833334"/>
    <s v="Stores"/>
  </r>
  <r>
    <n v="5674"/>
    <s v="Dennis"/>
    <s v="Chris"/>
    <x v="5605"/>
    <x v="1"/>
    <x v="5"/>
    <x v="7"/>
    <x v="6"/>
    <x v="5"/>
    <x v="0"/>
    <x v="1"/>
    <n v="48.851662730000001"/>
    <x v="1"/>
    <x v="1"/>
    <x v="5642"/>
    <x v="1"/>
    <x v="1"/>
    <n v="93.730202309999996"/>
    <n v="3.9054250962499997"/>
    <s v="Stores"/>
  </r>
  <r>
    <n v="5675"/>
    <s v="Phillips"/>
    <s v="James"/>
    <x v="5606"/>
    <x v="1"/>
    <x v="13"/>
    <x v="13"/>
    <x v="12"/>
    <x v="10"/>
    <x v="0"/>
    <x v="2"/>
    <n v="57.435700609999998"/>
    <x v="2"/>
    <x v="1"/>
    <x v="5643"/>
    <x v="1"/>
    <x v="1"/>
    <n v="105.929282"/>
    <n v="4.4137200833333328"/>
    <s v="Stores"/>
  </r>
  <r>
    <n v="5676"/>
    <s v="Neely"/>
    <s v="Sharon"/>
    <x v="5607"/>
    <x v="0"/>
    <x v="5"/>
    <x v="7"/>
    <x v="6"/>
    <x v="5"/>
    <x v="0"/>
    <x v="4"/>
    <n v="27.301037059999999"/>
    <x v="4"/>
    <x v="1"/>
    <x v="5644"/>
    <x v="1"/>
    <x v="0"/>
    <n v="0"/>
    <n v="0"/>
    <s v="Stores"/>
  </r>
  <r>
    <n v="5677"/>
    <s v="Dugas"/>
    <s v="Monroe"/>
    <x v="5608"/>
    <x v="1"/>
    <x v="2"/>
    <x v="0"/>
    <x v="0"/>
    <x v="2"/>
    <x v="0"/>
    <x v="0"/>
    <n v="38.93155625"/>
    <x v="0"/>
    <x v="1"/>
    <x v="5645"/>
    <x v="1"/>
    <x v="2"/>
    <n v="47.408437650000003"/>
    <n v="1.9753515687500001"/>
    <s v="Stores"/>
  </r>
  <r>
    <n v="5678"/>
    <s v="Hockaday"/>
    <s v="John"/>
    <x v="5609"/>
    <x v="1"/>
    <x v="4"/>
    <x v="0"/>
    <x v="0"/>
    <x v="4"/>
    <x v="0"/>
    <x v="1"/>
    <n v="40.268616979999997"/>
    <x v="1"/>
    <x v="1"/>
    <x v="5646"/>
    <x v="1"/>
    <x v="0"/>
    <n v="28.59894457"/>
    <n v="1.1916226904166667"/>
    <s v="Stores"/>
  </r>
  <r>
    <n v="5679"/>
    <s v="Fancher"/>
    <s v="Lorraine"/>
    <x v="5610"/>
    <x v="0"/>
    <x v="211"/>
    <x v="13"/>
    <x v="12"/>
    <x v="19"/>
    <x v="0"/>
    <x v="0"/>
    <n v="35.085139259999998"/>
    <x v="0"/>
    <x v="1"/>
    <x v="5647"/>
    <x v="1"/>
    <x v="2"/>
    <n v="55.99831279"/>
    <n v="2.3332630329166664"/>
    <s v="Stores"/>
  </r>
  <r>
    <n v="5680"/>
    <s v="Obryan"/>
    <s v="Micah"/>
    <x v="5611"/>
    <x v="1"/>
    <x v="3"/>
    <x v="45"/>
    <x v="19"/>
    <x v="3"/>
    <x v="0"/>
    <x v="0"/>
    <n v="39.094146369999997"/>
    <x v="0"/>
    <x v="1"/>
    <x v="5648"/>
    <x v="1"/>
    <x v="2"/>
    <n v="52.5062395"/>
    <n v="2.1877599791666666"/>
    <s v="Stores"/>
  </r>
  <r>
    <n v="5681"/>
    <s v="Coleman"/>
    <s v="Susan"/>
    <x v="5612"/>
    <x v="0"/>
    <x v="20"/>
    <x v="45"/>
    <x v="19"/>
    <x v="14"/>
    <x v="0"/>
    <x v="2"/>
    <n v="52.056197949999998"/>
    <x v="2"/>
    <x v="0"/>
    <x v="5649"/>
    <x v="0"/>
    <x v="4"/>
    <n v="150.5452133"/>
    <n v="6.2727172208333339"/>
    <s v="Stores"/>
  </r>
  <r>
    <n v="5682"/>
    <s v="Turner"/>
    <s v="Kimberley"/>
    <x v="5613"/>
    <x v="0"/>
    <x v="4"/>
    <x v="0"/>
    <x v="0"/>
    <x v="4"/>
    <x v="0"/>
    <x v="2"/>
    <n v="52.406373389999999"/>
    <x v="2"/>
    <x v="1"/>
    <x v="5650"/>
    <x v="1"/>
    <x v="1"/>
    <n v="105.6545902"/>
    <n v="4.4022745916666661"/>
    <s v="Stores"/>
  </r>
  <r>
    <n v="5683"/>
    <s v="Abadie"/>
    <s v="Tanya"/>
    <x v="5614"/>
    <x v="0"/>
    <x v="172"/>
    <x v="13"/>
    <x v="12"/>
    <x v="10"/>
    <x v="0"/>
    <x v="1"/>
    <n v="41.318645930000002"/>
    <x v="1"/>
    <x v="1"/>
    <x v="5651"/>
    <x v="1"/>
    <x v="0"/>
    <n v="23.474656289999999"/>
    <n v="0.97811067875000002"/>
    <s v="Stores"/>
  </r>
  <r>
    <n v="5684"/>
    <s v="Rockett"/>
    <s v="Judy"/>
    <x v="5615"/>
    <x v="0"/>
    <x v="25"/>
    <x v="45"/>
    <x v="19"/>
    <x v="3"/>
    <x v="0"/>
    <x v="4"/>
    <n v="25.72814481"/>
    <x v="4"/>
    <x v="1"/>
    <x v="5652"/>
    <x v="1"/>
    <x v="0"/>
    <n v="0"/>
    <n v="0"/>
    <s v="Stores"/>
  </r>
  <r>
    <n v="5685"/>
    <s v="Bodiford"/>
    <s v="Elizabeth"/>
    <x v="5616"/>
    <x v="0"/>
    <x v="5"/>
    <x v="7"/>
    <x v="6"/>
    <x v="5"/>
    <x v="0"/>
    <x v="1"/>
    <n v="41.469933140000002"/>
    <x v="1"/>
    <x v="1"/>
    <x v="5653"/>
    <x v="1"/>
    <x v="2"/>
    <n v="69.11395503"/>
    <n v="2.87974812625"/>
    <s v="Stores"/>
  </r>
  <r>
    <n v="5686"/>
    <s v="Peterson"/>
    <s v="Norma"/>
    <x v="5617"/>
    <x v="0"/>
    <x v="3"/>
    <x v="45"/>
    <x v="19"/>
    <x v="3"/>
    <x v="0"/>
    <x v="2"/>
    <n v="51.920052560000002"/>
    <x v="2"/>
    <x v="1"/>
    <x v="5654"/>
    <x v="1"/>
    <x v="1"/>
    <n v="105.975498"/>
    <n v="4.4156457500000004"/>
    <s v="Stores"/>
  </r>
  <r>
    <n v="5687"/>
    <s v="Schneider"/>
    <s v="Melissa"/>
    <x v="5618"/>
    <x v="0"/>
    <x v="4"/>
    <x v="0"/>
    <x v="0"/>
    <x v="4"/>
    <x v="0"/>
    <x v="0"/>
    <n v="36.940996630000001"/>
    <x v="0"/>
    <x v="1"/>
    <x v="5655"/>
    <x v="1"/>
    <x v="2"/>
    <n v="78.096729210000007"/>
    <n v="3.25403038375"/>
    <s v="Stores"/>
  </r>
  <r>
    <n v="5688"/>
    <s v="Rogers"/>
    <s v="Sara"/>
    <x v="5619"/>
    <x v="0"/>
    <x v="34"/>
    <x v="45"/>
    <x v="19"/>
    <x v="21"/>
    <x v="0"/>
    <x v="2"/>
    <n v="51.501217099999998"/>
    <x v="2"/>
    <x v="1"/>
    <x v="5656"/>
    <x v="1"/>
    <x v="2"/>
    <n v="74.760234940000004"/>
    <n v="3.1150097891666668"/>
    <s v="Stores"/>
  </r>
  <r>
    <n v="5689"/>
    <s v="Phillips"/>
    <s v="Joshua"/>
    <x v="5620"/>
    <x v="1"/>
    <x v="11"/>
    <x v="13"/>
    <x v="12"/>
    <x v="1"/>
    <x v="0"/>
    <x v="0"/>
    <n v="37.702434590000003"/>
    <x v="0"/>
    <x v="1"/>
    <x v="5657"/>
    <x v="1"/>
    <x v="0"/>
    <n v="35.211984600000001"/>
    <n v="1.467166025"/>
    <s v="Stores"/>
  </r>
  <r>
    <n v="5690"/>
    <s v="Giron"/>
    <s v="Eunice"/>
    <x v="5621"/>
    <x v="0"/>
    <x v="5"/>
    <x v="7"/>
    <x v="6"/>
    <x v="5"/>
    <x v="0"/>
    <x v="0"/>
    <n v="35.308756109999997"/>
    <x v="0"/>
    <x v="1"/>
    <x v="5658"/>
    <x v="1"/>
    <x v="0"/>
    <n v="6.5993507859999996"/>
    <n v="0.27497294941666667"/>
    <s v="Stores"/>
  </r>
  <r>
    <n v="5691"/>
    <s v="Gutierrez"/>
    <s v="Richard"/>
    <x v="5622"/>
    <x v="1"/>
    <x v="4"/>
    <x v="0"/>
    <x v="0"/>
    <x v="4"/>
    <x v="0"/>
    <x v="5"/>
    <n v="64.365585659999994"/>
    <x v="5"/>
    <x v="0"/>
    <x v="5659"/>
    <x v="0"/>
    <x v="4"/>
    <n v="158.1023318"/>
    <n v="6.5875971583333337"/>
    <s v="Stores"/>
  </r>
  <r>
    <n v="5692"/>
    <s v="Farkas"/>
    <s v="Phillip"/>
    <x v="5623"/>
    <x v="1"/>
    <x v="3"/>
    <x v="45"/>
    <x v="19"/>
    <x v="3"/>
    <x v="0"/>
    <x v="0"/>
    <n v="33.233667680000003"/>
    <x v="0"/>
    <x v="1"/>
    <x v="5660"/>
    <x v="1"/>
    <x v="0"/>
    <n v="0"/>
    <n v="0"/>
    <s v="Stores"/>
  </r>
  <r>
    <n v="5693"/>
    <s v="Sine"/>
    <s v="Daniel"/>
    <x v="5624"/>
    <x v="1"/>
    <x v="27"/>
    <x v="13"/>
    <x v="12"/>
    <x v="19"/>
    <x v="0"/>
    <x v="2"/>
    <n v="50.948744599999998"/>
    <x v="2"/>
    <x v="1"/>
    <x v="5661"/>
    <x v="1"/>
    <x v="4"/>
    <n v="134.59775250000001"/>
    <n v="5.6082396875000002"/>
    <s v="Stores"/>
  </r>
  <r>
    <n v="5694"/>
    <s v="Merriweather"/>
    <s v="Kathleen"/>
    <x v="5625"/>
    <x v="0"/>
    <x v="5"/>
    <x v="7"/>
    <x v="6"/>
    <x v="5"/>
    <x v="0"/>
    <x v="0"/>
    <n v="33.131318980000003"/>
    <x v="0"/>
    <x v="1"/>
    <x v="5662"/>
    <x v="1"/>
    <x v="0"/>
    <n v="20.99818162"/>
    <n v="0.87492423416666665"/>
    <s v="Stores"/>
  </r>
  <r>
    <n v="5695"/>
    <s v="Mayfield"/>
    <s v="Marcelo"/>
    <x v="5626"/>
    <x v="1"/>
    <x v="5"/>
    <x v="7"/>
    <x v="6"/>
    <x v="5"/>
    <x v="0"/>
    <x v="2"/>
    <n v="55.777021269999999"/>
    <x v="2"/>
    <x v="1"/>
    <x v="5663"/>
    <x v="1"/>
    <x v="1"/>
    <n v="107.20325269999999"/>
    <n v="4.466802195833333"/>
    <s v="Stores"/>
  </r>
  <r>
    <n v="5696"/>
    <s v="Florez"/>
    <s v="Norma"/>
    <x v="5627"/>
    <x v="0"/>
    <x v="5"/>
    <x v="7"/>
    <x v="6"/>
    <x v="5"/>
    <x v="0"/>
    <x v="4"/>
    <n v="29.778641960000002"/>
    <x v="4"/>
    <x v="1"/>
    <x v="5664"/>
    <x v="1"/>
    <x v="0"/>
    <n v="25.825988169999999"/>
    <n v="1.0760828404166667"/>
    <s v="Stores"/>
  </r>
  <r>
    <n v="5697"/>
    <s v="King"/>
    <s v="Robert"/>
    <x v="5628"/>
    <x v="1"/>
    <x v="58"/>
    <x v="46"/>
    <x v="20"/>
    <x v="18"/>
    <x v="0"/>
    <x v="2"/>
    <n v="58.02250901"/>
    <x v="2"/>
    <x v="1"/>
    <x v="5665"/>
    <x v="1"/>
    <x v="4"/>
    <n v="120.5010657"/>
    <n v="5.0208777375000002"/>
    <s v="Stores"/>
  </r>
  <r>
    <n v="5698"/>
    <s v="Patton"/>
    <s v="Marcus"/>
    <x v="5629"/>
    <x v="1"/>
    <x v="25"/>
    <x v="45"/>
    <x v="19"/>
    <x v="3"/>
    <x v="0"/>
    <x v="1"/>
    <n v="47.129560550000001"/>
    <x v="1"/>
    <x v="1"/>
    <x v="5666"/>
    <x v="1"/>
    <x v="1"/>
    <n v="104.6929456"/>
    <n v="4.3622060666666664"/>
    <s v="Stores"/>
  </r>
  <r>
    <n v="5699"/>
    <s v="Spada"/>
    <s v="Kyle"/>
    <x v="5630"/>
    <x v="1"/>
    <x v="60"/>
    <x v="46"/>
    <x v="20"/>
    <x v="27"/>
    <x v="0"/>
    <x v="0"/>
    <n v="31.389278430000001"/>
    <x v="0"/>
    <x v="1"/>
    <x v="5667"/>
    <x v="1"/>
    <x v="2"/>
    <n v="46.135320040000003"/>
    <n v="1.922305001666667"/>
    <s v="Stores"/>
  </r>
  <r>
    <n v="5700"/>
    <s v="Stainbrook"/>
    <s v="Doris"/>
    <x v="5631"/>
    <x v="0"/>
    <x v="52"/>
    <x v="13"/>
    <x v="12"/>
    <x v="11"/>
    <x v="0"/>
    <x v="0"/>
    <n v="32.276613990000001"/>
    <x v="0"/>
    <x v="1"/>
    <x v="5668"/>
    <x v="1"/>
    <x v="2"/>
    <n v="60.144225810000002"/>
    <n v="2.5060094087500002"/>
    <s v="Stores"/>
  </r>
  <r>
    <n v="5701"/>
    <s v="Hill"/>
    <s v="Tracy"/>
    <x v="5632"/>
    <x v="0"/>
    <x v="133"/>
    <x v="13"/>
    <x v="12"/>
    <x v="7"/>
    <x v="0"/>
    <x v="1"/>
    <n v="45.197735739999999"/>
    <x v="1"/>
    <x v="1"/>
    <x v="5669"/>
    <x v="1"/>
    <x v="1"/>
    <n v="80.24161891"/>
    <n v="3.3434007879166665"/>
    <s v="Stores"/>
  </r>
  <r>
    <n v="5702"/>
    <s v="Pitcock"/>
    <s v="George"/>
    <x v="5633"/>
    <x v="1"/>
    <x v="4"/>
    <x v="0"/>
    <x v="0"/>
    <x v="4"/>
    <x v="0"/>
    <x v="1"/>
    <n v="45.365298279999998"/>
    <x v="1"/>
    <x v="1"/>
    <x v="5670"/>
    <x v="1"/>
    <x v="2"/>
    <n v="68.764462320000007"/>
    <n v="2.86518593"/>
    <s v="Stores"/>
  </r>
  <r>
    <n v="5703"/>
    <s v="Stowell"/>
    <s v="Herman"/>
    <x v="5634"/>
    <x v="1"/>
    <x v="7"/>
    <x v="13"/>
    <x v="12"/>
    <x v="7"/>
    <x v="0"/>
    <x v="5"/>
    <n v="69.503331340000003"/>
    <x v="5"/>
    <x v="1"/>
    <x v="5671"/>
    <x v="1"/>
    <x v="3"/>
    <n v="165.97389279999999"/>
    <n v="6.9155788666666664"/>
    <s v="Stores"/>
  </r>
  <r>
    <n v="5704"/>
    <s v="Parenteau"/>
    <s v="Eric"/>
    <x v="5635"/>
    <x v="1"/>
    <x v="58"/>
    <x v="46"/>
    <x v="20"/>
    <x v="18"/>
    <x v="0"/>
    <x v="1"/>
    <n v="45.966912319999999"/>
    <x v="1"/>
    <x v="0"/>
    <x v="5672"/>
    <x v="0"/>
    <x v="2"/>
    <n v="74.497433569999998"/>
    <n v="3.104059732083333"/>
    <s v="Stores"/>
  </r>
  <r>
    <n v="5705"/>
    <s v="Power"/>
    <s v="Steve"/>
    <x v="5636"/>
    <x v="1"/>
    <x v="5"/>
    <x v="7"/>
    <x v="6"/>
    <x v="5"/>
    <x v="0"/>
    <x v="1"/>
    <n v="40.775984579999999"/>
    <x v="1"/>
    <x v="1"/>
    <x v="5673"/>
    <x v="1"/>
    <x v="0"/>
    <n v="34.581601249999999"/>
    <n v="1.4409000520833333"/>
    <s v="Stores"/>
  </r>
  <r>
    <n v="5706"/>
    <s v="Valdez"/>
    <s v="Marjorie"/>
    <x v="5637"/>
    <x v="0"/>
    <x v="27"/>
    <x v="13"/>
    <x v="12"/>
    <x v="19"/>
    <x v="0"/>
    <x v="1"/>
    <n v="41.501548440000001"/>
    <x v="1"/>
    <x v="0"/>
    <x v="5674"/>
    <x v="0"/>
    <x v="2"/>
    <n v="56.611725139999997"/>
    <n v="2.3588218808333332"/>
    <s v="Stores"/>
  </r>
  <r>
    <n v="5707"/>
    <s v="Steward"/>
    <s v="Jose"/>
    <x v="5638"/>
    <x v="1"/>
    <x v="63"/>
    <x v="13"/>
    <x v="12"/>
    <x v="29"/>
    <x v="0"/>
    <x v="1"/>
    <n v="46.861482610000003"/>
    <x v="1"/>
    <x v="0"/>
    <x v="5675"/>
    <x v="0"/>
    <x v="1"/>
    <n v="93.481098900000006"/>
    <n v="3.8950457875000004"/>
    <s v="Stores"/>
  </r>
  <r>
    <n v="5708"/>
    <s v="Castanon"/>
    <s v="Vernell"/>
    <x v="5639"/>
    <x v="0"/>
    <x v="220"/>
    <x v="13"/>
    <x v="12"/>
    <x v="1"/>
    <x v="0"/>
    <x v="2"/>
    <n v="50.165245259999999"/>
    <x v="2"/>
    <x v="1"/>
    <x v="5676"/>
    <x v="1"/>
    <x v="2"/>
    <n v="58.936864190000001"/>
    <n v="2.4557026745833332"/>
    <s v="Stores"/>
  </r>
  <r>
    <n v="5709"/>
    <s v="McCoy"/>
    <s v="Elizabeth"/>
    <x v="5640"/>
    <x v="0"/>
    <x v="82"/>
    <x v="13"/>
    <x v="12"/>
    <x v="20"/>
    <x v="0"/>
    <x v="0"/>
    <n v="33.172211320000002"/>
    <x v="0"/>
    <x v="1"/>
    <x v="5677"/>
    <x v="1"/>
    <x v="0"/>
    <n v="0"/>
    <n v="0"/>
    <s v="Stores"/>
  </r>
  <r>
    <n v="5710"/>
    <s v="Gutierrez"/>
    <s v="John"/>
    <x v="5641"/>
    <x v="1"/>
    <x v="42"/>
    <x v="0"/>
    <x v="0"/>
    <x v="13"/>
    <x v="0"/>
    <x v="1"/>
    <n v="44.004830419999998"/>
    <x v="1"/>
    <x v="1"/>
    <x v="5678"/>
    <x v="1"/>
    <x v="2"/>
    <n v="61.118238400000003"/>
    <n v="2.5465932666666671"/>
    <s v="Stores"/>
  </r>
  <r>
    <n v="5711"/>
    <s v="Hammond"/>
    <s v="Steve"/>
    <x v="5642"/>
    <x v="1"/>
    <x v="17"/>
    <x v="0"/>
    <x v="0"/>
    <x v="13"/>
    <x v="0"/>
    <x v="0"/>
    <n v="35.061379510000002"/>
    <x v="0"/>
    <x v="1"/>
    <x v="5679"/>
    <x v="1"/>
    <x v="0"/>
    <n v="21.208234189999999"/>
    <n v="0.88367642458333329"/>
    <s v="Stores"/>
  </r>
  <r>
    <n v="5712"/>
    <s v="Sherron"/>
    <s v="Gloria"/>
    <x v="5643"/>
    <x v="0"/>
    <x v="154"/>
    <x v="13"/>
    <x v="12"/>
    <x v="20"/>
    <x v="0"/>
    <x v="0"/>
    <n v="36.309851620000003"/>
    <x v="0"/>
    <x v="1"/>
    <x v="5680"/>
    <x v="1"/>
    <x v="0"/>
    <n v="21.829247420000002"/>
    <n v="0.90955197583333336"/>
    <s v="Stores"/>
  </r>
  <r>
    <n v="5713"/>
    <s v="Caldwell"/>
    <s v="Betsy"/>
    <x v="5644"/>
    <x v="0"/>
    <x v="3"/>
    <x v="45"/>
    <x v="19"/>
    <x v="3"/>
    <x v="0"/>
    <x v="0"/>
    <n v="38.933765510000001"/>
    <x v="0"/>
    <x v="1"/>
    <x v="5681"/>
    <x v="1"/>
    <x v="0"/>
    <n v="18.64094802"/>
    <n v="0.77670616749999999"/>
    <s v="Stores"/>
  </r>
  <r>
    <n v="5714"/>
    <s v="Davidson"/>
    <s v="Matthew"/>
    <x v="5645"/>
    <x v="1"/>
    <x v="12"/>
    <x v="0"/>
    <x v="0"/>
    <x v="9"/>
    <x v="0"/>
    <x v="0"/>
    <n v="36.952248279999999"/>
    <x v="0"/>
    <x v="1"/>
    <x v="5682"/>
    <x v="1"/>
    <x v="2"/>
    <n v="62.50933757"/>
    <n v="2.604555732083333"/>
    <s v="Stores"/>
  </r>
  <r>
    <n v="5715"/>
    <s v="Grillo"/>
    <s v="Walter"/>
    <x v="5646"/>
    <x v="1"/>
    <x v="4"/>
    <x v="13"/>
    <x v="12"/>
    <x v="4"/>
    <x v="0"/>
    <x v="1"/>
    <n v="40.493542419999997"/>
    <x v="1"/>
    <x v="0"/>
    <x v="5683"/>
    <x v="0"/>
    <x v="1"/>
    <n v="92.380345739999996"/>
    <n v="3.8491810725"/>
    <s v="Stores"/>
  </r>
  <r>
    <n v="5716"/>
    <s v="Ames"/>
    <s v="Marie"/>
    <x v="5647"/>
    <x v="0"/>
    <x v="225"/>
    <x v="45"/>
    <x v="19"/>
    <x v="37"/>
    <x v="0"/>
    <x v="2"/>
    <n v="57.385061280000002"/>
    <x v="2"/>
    <x v="1"/>
    <x v="5684"/>
    <x v="1"/>
    <x v="4"/>
    <n v="143.4106553"/>
    <n v="5.975443970833334"/>
    <s v="Stores"/>
  </r>
  <r>
    <n v="5717"/>
    <s v="Janssen"/>
    <s v="Robert"/>
    <x v="5648"/>
    <x v="1"/>
    <x v="5"/>
    <x v="16"/>
    <x v="15"/>
    <x v="5"/>
    <x v="0"/>
    <x v="4"/>
    <n v="28.847785829999999"/>
    <x v="4"/>
    <x v="1"/>
    <x v="5685"/>
    <x v="1"/>
    <x v="0"/>
    <n v="3.6828412789999998"/>
    <n v="0.15345171995833332"/>
    <s v="Stores"/>
  </r>
  <r>
    <n v="5718"/>
    <s v="Lee"/>
    <s v="Bertha"/>
    <x v="5649"/>
    <x v="0"/>
    <x v="0"/>
    <x v="13"/>
    <x v="12"/>
    <x v="0"/>
    <x v="0"/>
    <x v="4"/>
    <n v="23.832422000000001"/>
    <x v="4"/>
    <x v="1"/>
    <x v="5686"/>
    <x v="1"/>
    <x v="0"/>
    <n v="0"/>
    <n v="0"/>
    <s v="Stores"/>
  </r>
  <r>
    <n v="5719"/>
    <s v="Chandler"/>
    <s v="Katrina"/>
    <x v="5650"/>
    <x v="0"/>
    <x v="3"/>
    <x v="45"/>
    <x v="19"/>
    <x v="3"/>
    <x v="0"/>
    <x v="0"/>
    <n v="38.257505610000003"/>
    <x v="0"/>
    <x v="1"/>
    <x v="5687"/>
    <x v="1"/>
    <x v="2"/>
    <n v="45.285981890000002"/>
    <n v="1.8869159120833332"/>
    <s v="Stores"/>
  </r>
  <r>
    <n v="5720"/>
    <s v="Lamy"/>
    <s v="Laura"/>
    <x v="5651"/>
    <x v="0"/>
    <x v="194"/>
    <x v="0"/>
    <x v="0"/>
    <x v="13"/>
    <x v="0"/>
    <x v="0"/>
    <n v="38.631512360000002"/>
    <x v="0"/>
    <x v="1"/>
    <x v="5688"/>
    <x v="1"/>
    <x v="2"/>
    <n v="63.928860020000002"/>
    <n v="2.6637025008333333"/>
    <s v="Stores"/>
  </r>
  <r>
    <n v="5721"/>
    <s v="Perry"/>
    <s v="Beatrice"/>
    <x v="5652"/>
    <x v="0"/>
    <x v="154"/>
    <x v="13"/>
    <x v="12"/>
    <x v="20"/>
    <x v="0"/>
    <x v="1"/>
    <n v="49.011236080000003"/>
    <x v="1"/>
    <x v="0"/>
    <x v="5689"/>
    <x v="0"/>
    <x v="1"/>
    <n v="103.2797644"/>
    <n v="4.3033235166666666"/>
    <s v="Stores"/>
  </r>
  <r>
    <n v="5722"/>
    <s v="Miles"/>
    <s v="Walter"/>
    <x v="5653"/>
    <x v="1"/>
    <x v="5"/>
    <x v="16"/>
    <x v="15"/>
    <x v="5"/>
    <x v="0"/>
    <x v="2"/>
    <n v="54.160783369999997"/>
    <x v="2"/>
    <x v="1"/>
    <x v="5690"/>
    <x v="1"/>
    <x v="1"/>
    <n v="99.29450645"/>
    <n v="4.137271102083333"/>
    <s v="Stores"/>
  </r>
  <r>
    <n v="5723"/>
    <s v="Woodruff"/>
    <s v="Christopher"/>
    <x v="5654"/>
    <x v="1"/>
    <x v="5"/>
    <x v="16"/>
    <x v="15"/>
    <x v="5"/>
    <x v="0"/>
    <x v="0"/>
    <n v="33.577533719999998"/>
    <x v="0"/>
    <x v="1"/>
    <x v="5691"/>
    <x v="1"/>
    <x v="0"/>
    <n v="29.028299449999999"/>
    <n v="1.2095124770833332"/>
    <s v="Stores"/>
  </r>
  <r>
    <n v="5724"/>
    <s v="Ritter"/>
    <s v="Cecilia"/>
    <x v="5655"/>
    <x v="0"/>
    <x v="111"/>
    <x v="0"/>
    <x v="0"/>
    <x v="32"/>
    <x v="0"/>
    <x v="0"/>
    <n v="38.897089520000002"/>
    <x v="0"/>
    <x v="1"/>
    <x v="5692"/>
    <x v="1"/>
    <x v="2"/>
    <n v="49.614345790000002"/>
    <n v="2.0672644079166664"/>
    <s v="Stores"/>
  </r>
  <r>
    <n v="5725"/>
    <s v="Mercer"/>
    <s v="Joseph"/>
    <x v="5656"/>
    <x v="1"/>
    <x v="30"/>
    <x v="13"/>
    <x v="12"/>
    <x v="20"/>
    <x v="0"/>
    <x v="2"/>
    <n v="51.746257900000003"/>
    <x v="2"/>
    <x v="0"/>
    <x v="5693"/>
    <x v="0"/>
    <x v="1"/>
    <n v="113.2819636"/>
    <n v="4.7200818166666672"/>
    <s v="Stores"/>
  </r>
  <r>
    <n v="5726"/>
    <s v="Glisson"/>
    <s v="Shirley"/>
    <x v="5657"/>
    <x v="0"/>
    <x v="2"/>
    <x v="0"/>
    <x v="0"/>
    <x v="2"/>
    <x v="0"/>
    <x v="0"/>
    <n v="35.830491289999998"/>
    <x v="0"/>
    <x v="0"/>
    <x v="5694"/>
    <x v="0"/>
    <x v="2"/>
    <n v="68.574363730000002"/>
    <n v="2.8572651554166666"/>
    <s v="Stores"/>
  </r>
  <r>
    <n v="5727"/>
    <s v="Houston"/>
    <s v="Sydney"/>
    <x v="5658"/>
    <x v="1"/>
    <x v="36"/>
    <x v="13"/>
    <x v="12"/>
    <x v="22"/>
    <x v="0"/>
    <x v="1"/>
    <n v="45.434292050000003"/>
    <x v="1"/>
    <x v="1"/>
    <x v="5695"/>
    <x v="1"/>
    <x v="2"/>
    <n v="62.602218649999998"/>
    <n v="2.6084257770833332"/>
    <s v="Stores"/>
  </r>
  <r>
    <n v="5728"/>
    <s v="Jensen"/>
    <s v="Victoria"/>
    <x v="5659"/>
    <x v="0"/>
    <x v="76"/>
    <x v="13"/>
    <x v="12"/>
    <x v="1"/>
    <x v="0"/>
    <x v="1"/>
    <n v="44.195829940000003"/>
    <x v="1"/>
    <x v="1"/>
    <x v="5696"/>
    <x v="1"/>
    <x v="1"/>
    <n v="104.0700611"/>
    <n v="4.3362525458333332"/>
    <s v="Stores"/>
  </r>
  <r>
    <n v="5729"/>
    <s v="Quiroz"/>
    <s v="Andrew"/>
    <x v="5660"/>
    <x v="1"/>
    <x v="116"/>
    <x v="13"/>
    <x v="12"/>
    <x v="1"/>
    <x v="0"/>
    <x v="1"/>
    <n v="40.248999779999998"/>
    <x v="1"/>
    <x v="1"/>
    <x v="5697"/>
    <x v="1"/>
    <x v="4"/>
    <n v="123.2889095"/>
    <n v="5.137037895833334"/>
    <s v="Stores"/>
  </r>
  <r>
    <n v="5730"/>
    <s v="Hearon"/>
    <s v="James"/>
    <x v="5661"/>
    <x v="1"/>
    <x v="8"/>
    <x v="13"/>
    <x v="12"/>
    <x v="8"/>
    <x v="0"/>
    <x v="1"/>
    <n v="48.465079889999998"/>
    <x v="1"/>
    <x v="0"/>
    <x v="5698"/>
    <x v="0"/>
    <x v="1"/>
    <n v="80.447167339999993"/>
    <n v="3.3519653058333332"/>
    <s v="Stores"/>
  </r>
  <r>
    <n v="5731"/>
    <s v="Norris"/>
    <s v="Ian"/>
    <x v="5662"/>
    <x v="1"/>
    <x v="157"/>
    <x v="0"/>
    <x v="0"/>
    <x v="24"/>
    <x v="0"/>
    <x v="1"/>
    <n v="42.867394109999999"/>
    <x v="1"/>
    <x v="0"/>
    <x v="5699"/>
    <x v="0"/>
    <x v="2"/>
    <n v="57.885417859999997"/>
    <n v="2.4118924108333335"/>
    <s v="Stores"/>
  </r>
  <r>
    <n v="5732"/>
    <s v="Patterson"/>
    <s v="Leslie"/>
    <x v="5663"/>
    <x v="0"/>
    <x v="5"/>
    <x v="16"/>
    <x v="15"/>
    <x v="5"/>
    <x v="0"/>
    <x v="0"/>
    <n v="33.742152330000003"/>
    <x v="0"/>
    <x v="1"/>
    <x v="5700"/>
    <x v="1"/>
    <x v="2"/>
    <n v="43.952693959999998"/>
    <n v="1.8313622483333334"/>
    <s v="Stores"/>
  </r>
  <r>
    <n v="5733"/>
    <s v="Smith"/>
    <s v="Jennifer"/>
    <x v="5664"/>
    <x v="0"/>
    <x v="3"/>
    <x v="45"/>
    <x v="19"/>
    <x v="3"/>
    <x v="0"/>
    <x v="2"/>
    <n v="51.094665139999996"/>
    <x v="2"/>
    <x v="1"/>
    <x v="5701"/>
    <x v="1"/>
    <x v="2"/>
    <n v="78.274270680000001"/>
    <n v="3.2614279449999999"/>
    <s v="Stores"/>
  </r>
  <r>
    <n v="5734"/>
    <s v="Guenther"/>
    <s v="Jewel"/>
    <x v="5665"/>
    <x v="0"/>
    <x v="5"/>
    <x v="16"/>
    <x v="15"/>
    <x v="5"/>
    <x v="0"/>
    <x v="0"/>
    <n v="34.452085189999998"/>
    <x v="0"/>
    <x v="1"/>
    <x v="5702"/>
    <x v="1"/>
    <x v="0"/>
    <n v="0"/>
    <n v="0"/>
    <s v="Stores"/>
  </r>
  <r>
    <n v="5735"/>
    <s v="Spring"/>
    <s v="Byron"/>
    <x v="5666"/>
    <x v="1"/>
    <x v="30"/>
    <x v="13"/>
    <x v="12"/>
    <x v="20"/>
    <x v="0"/>
    <x v="0"/>
    <n v="38.14085858"/>
    <x v="0"/>
    <x v="1"/>
    <x v="5703"/>
    <x v="1"/>
    <x v="2"/>
    <n v="50.002730290000002"/>
    <n v="2.0834470954166666"/>
    <s v="Stores"/>
  </r>
  <r>
    <n v="5736"/>
    <s v="Chavez"/>
    <s v="Joshua"/>
    <x v="5667"/>
    <x v="1"/>
    <x v="20"/>
    <x v="45"/>
    <x v="19"/>
    <x v="14"/>
    <x v="0"/>
    <x v="1"/>
    <n v="46.264342929999998"/>
    <x v="1"/>
    <x v="1"/>
    <x v="5704"/>
    <x v="1"/>
    <x v="2"/>
    <n v="75.264618429999999"/>
    <n v="3.1360257679166668"/>
    <s v="Stores"/>
  </r>
  <r>
    <n v="5737"/>
    <s v="Perez"/>
    <s v="Napoleon"/>
    <x v="5668"/>
    <x v="1"/>
    <x v="4"/>
    <x v="13"/>
    <x v="12"/>
    <x v="4"/>
    <x v="0"/>
    <x v="1"/>
    <n v="43.810480290000001"/>
    <x v="1"/>
    <x v="1"/>
    <x v="5705"/>
    <x v="1"/>
    <x v="2"/>
    <n v="61.678104570000002"/>
    <n v="2.5699210237500001"/>
    <s v="Stores"/>
  </r>
  <r>
    <n v="5738"/>
    <s v="Sheehan"/>
    <s v="Josie"/>
    <x v="5669"/>
    <x v="0"/>
    <x v="5"/>
    <x v="16"/>
    <x v="15"/>
    <x v="5"/>
    <x v="0"/>
    <x v="1"/>
    <n v="43.079206210000002"/>
    <x v="1"/>
    <x v="1"/>
    <x v="5706"/>
    <x v="1"/>
    <x v="1"/>
    <n v="111.3540666"/>
    <n v="4.6397527749999998"/>
    <s v="Stores"/>
  </r>
  <r>
    <n v="5739"/>
    <s v="Folse"/>
    <s v="John"/>
    <x v="5670"/>
    <x v="1"/>
    <x v="4"/>
    <x v="13"/>
    <x v="12"/>
    <x v="4"/>
    <x v="0"/>
    <x v="1"/>
    <n v="40.423780239999999"/>
    <x v="1"/>
    <x v="1"/>
    <x v="5707"/>
    <x v="1"/>
    <x v="2"/>
    <n v="57.740973650000001"/>
    <n v="2.4058739020833331"/>
    <s v="Stores"/>
  </r>
  <r>
    <n v="5740"/>
    <s v="Davis"/>
    <s v="Aaron"/>
    <x v="5671"/>
    <x v="1"/>
    <x v="22"/>
    <x v="13"/>
    <x v="12"/>
    <x v="16"/>
    <x v="0"/>
    <x v="5"/>
    <n v="66.429079909999999"/>
    <x v="5"/>
    <x v="0"/>
    <x v="5708"/>
    <x v="0"/>
    <x v="4"/>
    <n v="149.4882289"/>
    <n v="6.2286762041666668"/>
    <s v="Stores"/>
  </r>
  <r>
    <n v="5741"/>
    <s v="Lopez"/>
    <s v="Eloise"/>
    <x v="5672"/>
    <x v="0"/>
    <x v="75"/>
    <x v="0"/>
    <x v="0"/>
    <x v="24"/>
    <x v="0"/>
    <x v="2"/>
    <n v="56.902746450000002"/>
    <x v="2"/>
    <x v="1"/>
    <x v="5709"/>
    <x v="1"/>
    <x v="4"/>
    <n v="124.8765303"/>
    <n v="5.2031887625"/>
    <s v="Stores"/>
  </r>
  <r>
    <n v="5742"/>
    <s v="Larson"/>
    <s v="Elvira"/>
    <x v="5673"/>
    <x v="0"/>
    <x v="193"/>
    <x v="13"/>
    <x v="12"/>
    <x v="10"/>
    <x v="0"/>
    <x v="0"/>
    <n v="37.671356959999997"/>
    <x v="0"/>
    <x v="1"/>
    <x v="5710"/>
    <x v="1"/>
    <x v="1"/>
    <n v="94.299296929999997"/>
    <n v="3.9291373720833334"/>
    <s v="Stores"/>
  </r>
  <r>
    <n v="5743"/>
    <s v="Cohen"/>
    <s v="Alfred"/>
    <x v="5674"/>
    <x v="1"/>
    <x v="5"/>
    <x v="16"/>
    <x v="15"/>
    <x v="5"/>
    <x v="0"/>
    <x v="1"/>
    <n v="47.185882079999999"/>
    <x v="1"/>
    <x v="1"/>
    <x v="5711"/>
    <x v="1"/>
    <x v="0"/>
    <n v="0"/>
    <n v="0"/>
    <s v="Stores"/>
  </r>
  <r>
    <n v="5744"/>
    <s v="Garcia"/>
    <s v="Mary"/>
    <x v="5675"/>
    <x v="0"/>
    <x v="99"/>
    <x v="13"/>
    <x v="12"/>
    <x v="1"/>
    <x v="0"/>
    <x v="2"/>
    <n v="55.534081159999999"/>
    <x v="2"/>
    <x v="1"/>
    <x v="5712"/>
    <x v="1"/>
    <x v="4"/>
    <n v="155.9489888"/>
    <n v="6.4978745333333334"/>
    <s v="Stores"/>
  </r>
  <r>
    <n v="5745"/>
    <s v="Rodriguez"/>
    <s v="Juan"/>
    <x v="5676"/>
    <x v="1"/>
    <x v="110"/>
    <x v="7"/>
    <x v="6"/>
    <x v="31"/>
    <x v="0"/>
    <x v="1"/>
    <n v="46.07710075"/>
    <x v="1"/>
    <x v="1"/>
    <x v="5713"/>
    <x v="1"/>
    <x v="0"/>
    <n v="32.501634230000001"/>
    <n v="1.3542347595833335"/>
    <s v="Stores"/>
  </r>
  <r>
    <n v="5746"/>
    <s v="Shorts"/>
    <s v="William"/>
    <x v="5677"/>
    <x v="1"/>
    <x v="76"/>
    <x v="13"/>
    <x v="12"/>
    <x v="1"/>
    <x v="0"/>
    <x v="1"/>
    <n v="43.08707175"/>
    <x v="1"/>
    <x v="0"/>
    <x v="5714"/>
    <x v="0"/>
    <x v="2"/>
    <n v="79.384551090000002"/>
    <n v="3.3076896287500004"/>
    <s v="Stores"/>
  </r>
  <r>
    <n v="5747"/>
    <s v="Bell"/>
    <s v="William"/>
    <x v="4081"/>
    <x v="1"/>
    <x v="128"/>
    <x v="13"/>
    <x v="12"/>
    <x v="1"/>
    <x v="0"/>
    <x v="2"/>
    <n v="55.081215020000002"/>
    <x v="2"/>
    <x v="1"/>
    <x v="5715"/>
    <x v="1"/>
    <x v="1"/>
    <n v="85.723175459999993"/>
    <n v="3.5717989774999999"/>
    <s v="Stores"/>
  </r>
  <r>
    <n v="5748"/>
    <s v="Conder"/>
    <s v="Laticia"/>
    <x v="5678"/>
    <x v="0"/>
    <x v="5"/>
    <x v="16"/>
    <x v="15"/>
    <x v="5"/>
    <x v="0"/>
    <x v="0"/>
    <n v="31.024910179999999"/>
    <x v="0"/>
    <x v="0"/>
    <x v="5716"/>
    <x v="0"/>
    <x v="0"/>
    <n v="0"/>
    <n v="0"/>
    <s v="Stores"/>
  </r>
  <r>
    <n v="5749"/>
    <s v="Solis"/>
    <s v="Richard"/>
    <x v="5679"/>
    <x v="1"/>
    <x v="5"/>
    <x v="16"/>
    <x v="15"/>
    <x v="5"/>
    <x v="0"/>
    <x v="2"/>
    <n v="53.528277639999999"/>
    <x v="2"/>
    <x v="1"/>
    <x v="5717"/>
    <x v="1"/>
    <x v="4"/>
    <n v="123.72273730000001"/>
    <n v="5.1551140541666669"/>
    <s v="Stores"/>
  </r>
  <r>
    <n v="5750"/>
    <s v="Cottman"/>
    <s v="Felipe"/>
    <x v="5680"/>
    <x v="1"/>
    <x v="22"/>
    <x v="13"/>
    <x v="12"/>
    <x v="16"/>
    <x v="0"/>
    <x v="0"/>
    <n v="38.683642419999998"/>
    <x v="0"/>
    <x v="1"/>
    <x v="5718"/>
    <x v="1"/>
    <x v="0"/>
    <n v="36.726560849999998"/>
    <n v="1.5302733687499999"/>
    <s v="Stores"/>
  </r>
  <r>
    <n v="5751"/>
    <s v="Brown"/>
    <s v="Joshua"/>
    <x v="5681"/>
    <x v="1"/>
    <x v="8"/>
    <x v="13"/>
    <x v="12"/>
    <x v="8"/>
    <x v="0"/>
    <x v="2"/>
    <n v="53.577930709999997"/>
    <x v="2"/>
    <x v="1"/>
    <x v="5719"/>
    <x v="1"/>
    <x v="1"/>
    <n v="88.448727750000003"/>
    <n v="3.6853636562500003"/>
    <s v="Stores"/>
  </r>
  <r>
    <n v="5752"/>
    <s v="O'Connor"/>
    <s v="Joe"/>
    <x v="5682"/>
    <x v="1"/>
    <x v="0"/>
    <x v="13"/>
    <x v="12"/>
    <x v="0"/>
    <x v="0"/>
    <x v="0"/>
    <n v="38.056008830000003"/>
    <x v="0"/>
    <x v="1"/>
    <x v="5720"/>
    <x v="1"/>
    <x v="0"/>
    <n v="13.05374565"/>
    <n v="0.54390606875000003"/>
    <s v="Stores"/>
  </r>
  <r>
    <n v="5753"/>
    <s v="Fields"/>
    <s v="Patricia"/>
    <x v="5683"/>
    <x v="0"/>
    <x v="5"/>
    <x v="16"/>
    <x v="15"/>
    <x v="5"/>
    <x v="0"/>
    <x v="0"/>
    <n v="37.683651410000003"/>
    <x v="0"/>
    <x v="1"/>
    <x v="5721"/>
    <x v="1"/>
    <x v="0"/>
    <n v="12.36045208"/>
    <n v="0.5150188366666667"/>
    <s v="Stores"/>
  </r>
  <r>
    <n v="5754"/>
    <s v="Saul"/>
    <s v="George"/>
    <x v="5684"/>
    <x v="1"/>
    <x v="17"/>
    <x v="0"/>
    <x v="0"/>
    <x v="13"/>
    <x v="0"/>
    <x v="0"/>
    <n v="33.372508029999999"/>
    <x v="0"/>
    <x v="1"/>
    <x v="5722"/>
    <x v="1"/>
    <x v="0"/>
    <n v="17.239972510000001"/>
    <n v="0.71833218791666675"/>
    <s v="Stores"/>
  </r>
  <r>
    <n v="5755"/>
    <s v="Jackson"/>
    <s v="Charles"/>
    <x v="5685"/>
    <x v="1"/>
    <x v="5"/>
    <x v="16"/>
    <x v="15"/>
    <x v="5"/>
    <x v="0"/>
    <x v="4"/>
    <n v="21.761580089999999"/>
    <x v="4"/>
    <x v="1"/>
    <x v="5723"/>
    <x v="1"/>
    <x v="0"/>
    <n v="0"/>
    <n v="0"/>
    <s v="Stores"/>
  </r>
  <r>
    <n v="5756"/>
    <s v="Howle"/>
    <s v="Inez"/>
    <x v="5686"/>
    <x v="0"/>
    <x v="13"/>
    <x v="13"/>
    <x v="12"/>
    <x v="10"/>
    <x v="0"/>
    <x v="1"/>
    <n v="43.426787650000001"/>
    <x v="1"/>
    <x v="1"/>
    <x v="5724"/>
    <x v="1"/>
    <x v="1"/>
    <n v="99.417186580000006"/>
    <n v="4.1423827741666672"/>
    <s v="Stores"/>
  </r>
  <r>
    <n v="5757"/>
    <s v="Dodds"/>
    <s v="Lidia"/>
    <x v="5687"/>
    <x v="0"/>
    <x v="2"/>
    <x v="0"/>
    <x v="0"/>
    <x v="2"/>
    <x v="0"/>
    <x v="1"/>
    <n v="48.54194047"/>
    <x v="1"/>
    <x v="1"/>
    <x v="5725"/>
    <x v="1"/>
    <x v="1"/>
    <n v="84.026633660000002"/>
    <n v="3.5011097358333334"/>
    <s v="Stores"/>
  </r>
  <r>
    <n v="5758"/>
    <s v="Fitz"/>
    <s v="Sharon"/>
    <x v="5688"/>
    <x v="0"/>
    <x v="2"/>
    <x v="0"/>
    <x v="0"/>
    <x v="2"/>
    <x v="0"/>
    <x v="1"/>
    <n v="49.628575179999999"/>
    <x v="1"/>
    <x v="1"/>
    <x v="5726"/>
    <x v="1"/>
    <x v="1"/>
    <n v="111.7959099"/>
    <n v="4.6581629124999999"/>
    <s v="Stores"/>
  </r>
  <r>
    <n v="5759"/>
    <s v="Vo"/>
    <s v="Cornelia"/>
    <x v="5689"/>
    <x v="0"/>
    <x v="13"/>
    <x v="13"/>
    <x v="12"/>
    <x v="10"/>
    <x v="0"/>
    <x v="1"/>
    <n v="42.20179675"/>
    <x v="1"/>
    <x v="1"/>
    <x v="5727"/>
    <x v="1"/>
    <x v="1"/>
    <n v="93.021580159999999"/>
    <n v="3.875899173333333"/>
    <s v="Stores"/>
  </r>
  <r>
    <n v="5760"/>
    <s v="Ha"/>
    <s v="Benjamin"/>
    <x v="5690"/>
    <x v="1"/>
    <x v="4"/>
    <x v="13"/>
    <x v="12"/>
    <x v="4"/>
    <x v="0"/>
    <x v="0"/>
    <n v="34.71122699"/>
    <x v="0"/>
    <x v="0"/>
    <x v="5728"/>
    <x v="0"/>
    <x v="0"/>
    <n v="0"/>
    <n v="0"/>
    <s v="Stores"/>
  </r>
  <r>
    <n v="5761"/>
    <s v="Mercuri"/>
    <s v="Erika"/>
    <x v="5691"/>
    <x v="0"/>
    <x v="26"/>
    <x v="13"/>
    <x v="12"/>
    <x v="1"/>
    <x v="0"/>
    <x v="2"/>
    <n v="55.69296971"/>
    <x v="2"/>
    <x v="1"/>
    <x v="5729"/>
    <x v="1"/>
    <x v="1"/>
    <n v="98.872109829999999"/>
    <n v="4.1196712429166666"/>
    <s v="Stores"/>
  </r>
  <r>
    <n v="5762"/>
    <s v="Barr"/>
    <s v="Wendy"/>
    <x v="5692"/>
    <x v="0"/>
    <x v="25"/>
    <x v="45"/>
    <x v="19"/>
    <x v="3"/>
    <x v="0"/>
    <x v="0"/>
    <n v="36.298552119999997"/>
    <x v="0"/>
    <x v="1"/>
    <x v="5730"/>
    <x v="1"/>
    <x v="0"/>
    <n v="20.191003510000002"/>
    <n v="0.84129181291666677"/>
    <s v="Stores"/>
  </r>
  <r>
    <n v="5763"/>
    <s v="Friel"/>
    <s v="Darnell"/>
    <x v="5693"/>
    <x v="1"/>
    <x v="228"/>
    <x v="13"/>
    <x v="12"/>
    <x v="7"/>
    <x v="0"/>
    <x v="0"/>
    <n v="34.223938189999998"/>
    <x v="0"/>
    <x v="1"/>
    <x v="5731"/>
    <x v="1"/>
    <x v="0"/>
    <n v="24.624545640000001"/>
    <n v="1.026022735"/>
    <s v="Stores"/>
  </r>
  <r>
    <n v="5764"/>
    <s v="Goodwin"/>
    <s v="Gerald"/>
    <x v="5694"/>
    <x v="1"/>
    <x v="3"/>
    <x v="45"/>
    <x v="19"/>
    <x v="3"/>
    <x v="0"/>
    <x v="4"/>
    <n v="24.983567189999999"/>
    <x v="4"/>
    <x v="1"/>
    <x v="5732"/>
    <x v="1"/>
    <x v="0"/>
    <n v="0"/>
    <n v="0"/>
    <s v="Stores"/>
  </r>
  <r>
    <n v="5765"/>
    <s v="Applewhite"/>
    <s v="Jason"/>
    <x v="5695"/>
    <x v="1"/>
    <x v="5"/>
    <x v="16"/>
    <x v="15"/>
    <x v="5"/>
    <x v="0"/>
    <x v="0"/>
    <n v="33.04483235"/>
    <x v="0"/>
    <x v="0"/>
    <x v="5733"/>
    <x v="0"/>
    <x v="0"/>
    <n v="0"/>
    <n v="0"/>
    <s v="Stores"/>
  </r>
  <r>
    <n v="5766"/>
    <s v="Feaster"/>
    <s v="Wanda"/>
    <x v="5696"/>
    <x v="0"/>
    <x v="3"/>
    <x v="45"/>
    <x v="19"/>
    <x v="3"/>
    <x v="0"/>
    <x v="2"/>
    <n v="51.767967679999998"/>
    <x v="2"/>
    <x v="0"/>
    <x v="5734"/>
    <x v="0"/>
    <x v="4"/>
    <n v="126.20708399999999"/>
    <n v="5.2586285000000004"/>
    <s v="Stores"/>
  </r>
  <r>
    <n v="5767"/>
    <s v="Bruce"/>
    <s v="Joseph"/>
    <x v="5697"/>
    <x v="1"/>
    <x v="76"/>
    <x v="13"/>
    <x v="12"/>
    <x v="1"/>
    <x v="0"/>
    <x v="1"/>
    <n v="45.998050890000002"/>
    <x v="1"/>
    <x v="1"/>
    <x v="5735"/>
    <x v="1"/>
    <x v="1"/>
    <n v="81.365963429999994"/>
    <n v="3.3902484762499996"/>
    <s v="Stores"/>
  </r>
  <r>
    <n v="5768"/>
    <s v="Freeman"/>
    <s v="Roberto"/>
    <x v="5698"/>
    <x v="1"/>
    <x v="5"/>
    <x v="16"/>
    <x v="15"/>
    <x v="5"/>
    <x v="0"/>
    <x v="0"/>
    <n v="36.403349069999997"/>
    <x v="0"/>
    <x v="1"/>
    <x v="5736"/>
    <x v="1"/>
    <x v="0"/>
    <n v="25.691725000000002"/>
    <n v="1.0704885416666667"/>
    <s v="Stores"/>
  </r>
  <r>
    <n v="5769"/>
    <s v="Keeble"/>
    <s v="Gabriel"/>
    <x v="5699"/>
    <x v="1"/>
    <x v="5"/>
    <x v="16"/>
    <x v="15"/>
    <x v="5"/>
    <x v="0"/>
    <x v="1"/>
    <n v="41.544658269999999"/>
    <x v="1"/>
    <x v="1"/>
    <x v="5737"/>
    <x v="1"/>
    <x v="0"/>
    <n v="11.22466672"/>
    <n v="0.46769444666666671"/>
    <s v="Stores"/>
  </r>
  <r>
    <n v="5770"/>
    <s v="Oneal"/>
    <s v="Paula"/>
    <x v="5700"/>
    <x v="0"/>
    <x v="3"/>
    <x v="45"/>
    <x v="19"/>
    <x v="3"/>
    <x v="0"/>
    <x v="0"/>
    <n v="35.0843226"/>
    <x v="0"/>
    <x v="1"/>
    <x v="5738"/>
    <x v="1"/>
    <x v="1"/>
    <n v="82.748591439999998"/>
    <n v="3.4478579766666666"/>
    <s v="Stores"/>
  </r>
  <r>
    <n v="5771"/>
    <s v="Harp"/>
    <s v="Donna"/>
    <x v="5701"/>
    <x v="0"/>
    <x v="5"/>
    <x v="16"/>
    <x v="15"/>
    <x v="5"/>
    <x v="0"/>
    <x v="0"/>
    <n v="39.917397770000001"/>
    <x v="0"/>
    <x v="1"/>
    <x v="5739"/>
    <x v="1"/>
    <x v="2"/>
    <n v="79.916958809999997"/>
    <n v="3.32987328375"/>
    <s v="Stores"/>
  </r>
  <r>
    <n v="5772"/>
    <s v="Lobo"/>
    <s v="Doris"/>
    <x v="5702"/>
    <x v="0"/>
    <x v="4"/>
    <x v="13"/>
    <x v="12"/>
    <x v="4"/>
    <x v="0"/>
    <x v="1"/>
    <n v="47.380904940000001"/>
    <x v="1"/>
    <x v="1"/>
    <x v="5740"/>
    <x v="1"/>
    <x v="1"/>
    <n v="92.291203530000004"/>
    <n v="3.8454668137500003"/>
    <s v="Stores"/>
  </r>
  <r>
    <n v="5773"/>
    <s v="Farr"/>
    <s v="Debbie"/>
    <x v="5703"/>
    <x v="0"/>
    <x v="5"/>
    <x v="16"/>
    <x v="15"/>
    <x v="5"/>
    <x v="0"/>
    <x v="0"/>
    <n v="37.241084909999998"/>
    <x v="0"/>
    <x v="1"/>
    <x v="5741"/>
    <x v="1"/>
    <x v="0"/>
    <n v="35.401990230000003"/>
    <n v="1.47508292625"/>
    <s v="Stores"/>
  </r>
  <r>
    <n v="5774"/>
    <s v="Moore"/>
    <s v="Michael"/>
    <x v="5704"/>
    <x v="1"/>
    <x v="5"/>
    <x v="16"/>
    <x v="15"/>
    <x v="5"/>
    <x v="0"/>
    <x v="1"/>
    <n v="47.858714829999997"/>
    <x v="1"/>
    <x v="1"/>
    <x v="5742"/>
    <x v="1"/>
    <x v="0"/>
    <n v="19.088322510000001"/>
    <n v="0.79534677125000008"/>
    <s v="Stores"/>
  </r>
  <r>
    <n v="5775"/>
    <s v="Mitchell"/>
    <s v="Donald"/>
    <x v="5705"/>
    <x v="1"/>
    <x v="85"/>
    <x v="0"/>
    <x v="0"/>
    <x v="13"/>
    <x v="0"/>
    <x v="1"/>
    <n v="44.624122630000002"/>
    <x v="1"/>
    <x v="1"/>
    <x v="5743"/>
    <x v="5"/>
    <x v="2"/>
    <n v="70.315366589999996"/>
    <n v="2.9298069412499999"/>
    <s v="Stores"/>
  </r>
  <r>
    <n v="5776"/>
    <s v="Simpson"/>
    <s v="Haywood"/>
    <x v="5706"/>
    <x v="1"/>
    <x v="172"/>
    <x v="13"/>
    <x v="12"/>
    <x v="10"/>
    <x v="0"/>
    <x v="1"/>
    <n v="44.560382539999999"/>
    <x v="1"/>
    <x v="1"/>
    <x v="5744"/>
    <x v="1"/>
    <x v="2"/>
    <n v="63.310789970000002"/>
    <n v="2.6379495820833334"/>
    <s v="Stores"/>
  </r>
  <r>
    <n v="5777"/>
    <s v="Stumpf"/>
    <s v="Robert"/>
    <x v="5707"/>
    <x v="1"/>
    <x v="13"/>
    <x v="13"/>
    <x v="12"/>
    <x v="10"/>
    <x v="0"/>
    <x v="4"/>
    <n v="29.3852948"/>
    <x v="4"/>
    <x v="0"/>
    <x v="5745"/>
    <x v="0"/>
    <x v="0"/>
    <n v="0"/>
    <n v="0"/>
    <s v="Stores"/>
  </r>
  <r>
    <n v="5778"/>
    <s v="Roberts"/>
    <s v="Phil"/>
    <x v="5708"/>
    <x v="1"/>
    <x v="5"/>
    <x v="16"/>
    <x v="15"/>
    <x v="5"/>
    <x v="0"/>
    <x v="2"/>
    <n v="59.717334559999998"/>
    <x v="2"/>
    <x v="0"/>
    <x v="5746"/>
    <x v="0"/>
    <x v="1"/>
    <n v="86.753787489999993"/>
    <n v="3.6147411454166662"/>
    <s v="Stores"/>
  </r>
  <r>
    <n v="5779"/>
    <s v="Keith"/>
    <s v="Stanley"/>
    <x v="5709"/>
    <x v="1"/>
    <x v="209"/>
    <x v="0"/>
    <x v="0"/>
    <x v="13"/>
    <x v="0"/>
    <x v="1"/>
    <n v="40.864039200000001"/>
    <x v="1"/>
    <x v="0"/>
    <x v="5747"/>
    <x v="0"/>
    <x v="0"/>
    <n v="16.688032840000002"/>
    <n v="0.69533470166666678"/>
    <s v="Stores"/>
  </r>
  <r>
    <n v="5780"/>
    <s v="Courville"/>
    <s v="Garfield"/>
    <x v="5710"/>
    <x v="1"/>
    <x v="4"/>
    <x v="13"/>
    <x v="12"/>
    <x v="4"/>
    <x v="0"/>
    <x v="1"/>
    <n v="40.766993960000001"/>
    <x v="1"/>
    <x v="1"/>
    <x v="5748"/>
    <x v="1"/>
    <x v="1"/>
    <n v="103.7307302"/>
    <n v="4.3221137583333329"/>
    <s v="Stores"/>
  </r>
  <r>
    <n v="5781"/>
    <s v="Burke"/>
    <s v="Adrian"/>
    <x v="5711"/>
    <x v="1"/>
    <x v="5"/>
    <x v="16"/>
    <x v="15"/>
    <x v="5"/>
    <x v="0"/>
    <x v="2"/>
    <n v="59.514019390000001"/>
    <x v="2"/>
    <x v="1"/>
    <x v="5749"/>
    <x v="1"/>
    <x v="1"/>
    <n v="83.048324559999998"/>
    <n v="3.4603468566666669"/>
    <s v="Stores"/>
  </r>
  <r>
    <n v="5782"/>
    <s v="Arroyo"/>
    <s v="Maureen"/>
    <x v="5712"/>
    <x v="0"/>
    <x v="36"/>
    <x v="13"/>
    <x v="12"/>
    <x v="22"/>
    <x v="0"/>
    <x v="2"/>
    <n v="57.649896949999999"/>
    <x v="2"/>
    <x v="1"/>
    <x v="5750"/>
    <x v="1"/>
    <x v="4"/>
    <n v="152.88288399999999"/>
    <n v="6.3701201666666663"/>
    <s v="Stores"/>
  </r>
  <r>
    <n v="5783"/>
    <s v="Means"/>
    <s v="Leon"/>
    <x v="5713"/>
    <x v="1"/>
    <x v="4"/>
    <x v="13"/>
    <x v="12"/>
    <x v="4"/>
    <x v="0"/>
    <x v="1"/>
    <n v="43.807981300000002"/>
    <x v="1"/>
    <x v="0"/>
    <x v="5751"/>
    <x v="0"/>
    <x v="0"/>
    <n v="38.178895969999999"/>
    <n v="1.5907873320833332"/>
    <s v="Stores"/>
  </r>
  <r>
    <n v="5784"/>
    <s v="Helms"/>
    <s v="Ann"/>
    <x v="5714"/>
    <x v="0"/>
    <x v="5"/>
    <x v="16"/>
    <x v="15"/>
    <x v="5"/>
    <x v="0"/>
    <x v="0"/>
    <n v="33.705280199999997"/>
    <x v="0"/>
    <x v="1"/>
    <x v="5752"/>
    <x v="1"/>
    <x v="0"/>
    <n v="38.257539360000003"/>
    <n v="1.59406414"/>
    <s v="Stores"/>
  </r>
  <r>
    <n v="5785"/>
    <s v="Eisenberg"/>
    <s v="Steven"/>
    <x v="5715"/>
    <x v="1"/>
    <x v="69"/>
    <x v="13"/>
    <x v="12"/>
    <x v="29"/>
    <x v="0"/>
    <x v="0"/>
    <n v="32.80556756"/>
    <x v="0"/>
    <x v="1"/>
    <x v="5753"/>
    <x v="1"/>
    <x v="0"/>
    <n v="19.171956290000001"/>
    <n v="0.79883151208333336"/>
    <s v="Stores"/>
  </r>
  <r>
    <n v="5786"/>
    <s v="Anderson"/>
    <s v="Norman"/>
    <x v="5716"/>
    <x v="1"/>
    <x v="69"/>
    <x v="13"/>
    <x v="12"/>
    <x v="29"/>
    <x v="0"/>
    <x v="4"/>
    <n v="29.808342469999999"/>
    <x v="4"/>
    <x v="1"/>
    <x v="5754"/>
    <x v="1"/>
    <x v="0"/>
    <n v="0"/>
    <n v="0"/>
    <s v="Stores"/>
  </r>
  <r>
    <n v="5787"/>
    <s v="Saylor"/>
    <s v="Peter"/>
    <x v="5717"/>
    <x v="1"/>
    <x v="5"/>
    <x v="16"/>
    <x v="15"/>
    <x v="5"/>
    <x v="0"/>
    <x v="1"/>
    <n v="40.203310999999999"/>
    <x v="1"/>
    <x v="1"/>
    <x v="5755"/>
    <x v="1"/>
    <x v="2"/>
    <n v="63.038569420000002"/>
    <n v="2.6266070591666666"/>
    <s v="Stores"/>
  </r>
  <r>
    <n v="5788"/>
    <s v="Barnes"/>
    <s v="Karen"/>
    <x v="5718"/>
    <x v="0"/>
    <x v="27"/>
    <x v="13"/>
    <x v="12"/>
    <x v="19"/>
    <x v="0"/>
    <x v="1"/>
    <n v="46.229320690000002"/>
    <x v="1"/>
    <x v="1"/>
    <x v="5756"/>
    <x v="1"/>
    <x v="1"/>
    <n v="109.9334255"/>
    <n v="4.5805593958333333"/>
    <s v="Stores"/>
  </r>
  <r>
    <n v="5789"/>
    <s v="Smith"/>
    <s v="Judith"/>
    <x v="5719"/>
    <x v="0"/>
    <x v="27"/>
    <x v="13"/>
    <x v="12"/>
    <x v="19"/>
    <x v="0"/>
    <x v="1"/>
    <n v="41.239092200000002"/>
    <x v="1"/>
    <x v="1"/>
    <x v="5757"/>
    <x v="1"/>
    <x v="2"/>
    <n v="56.617119420000002"/>
    <n v="2.3590466425000001"/>
    <s v="Stores"/>
  </r>
  <r>
    <n v="5790"/>
    <s v="Smith"/>
    <s v="Fannie"/>
    <x v="5720"/>
    <x v="0"/>
    <x v="13"/>
    <x v="13"/>
    <x v="12"/>
    <x v="10"/>
    <x v="0"/>
    <x v="0"/>
    <n v="30.04353167"/>
    <x v="0"/>
    <x v="1"/>
    <x v="5758"/>
    <x v="1"/>
    <x v="0"/>
    <n v="33.30342237"/>
    <n v="1.3876425987500001"/>
    <s v="Stores"/>
  </r>
  <r>
    <n v="5791"/>
    <s v="Casteel"/>
    <s v="Charles"/>
    <x v="5721"/>
    <x v="1"/>
    <x v="15"/>
    <x v="13"/>
    <x v="12"/>
    <x v="10"/>
    <x v="0"/>
    <x v="0"/>
    <n v="39.094907239999998"/>
    <x v="0"/>
    <x v="1"/>
    <x v="5759"/>
    <x v="1"/>
    <x v="2"/>
    <n v="56.175783860000003"/>
    <n v="2.3406576608333336"/>
    <s v="Stores"/>
  </r>
  <r>
    <n v="5792"/>
    <s v="Volk"/>
    <s v="Brian"/>
    <x v="5722"/>
    <x v="1"/>
    <x v="5"/>
    <x v="16"/>
    <x v="15"/>
    <x v="5"/>
    <x v="0"/>
    <x v="1"/>
    <n v="46.742261169999999"/>
    <x v="1"/>
    <x v="1"/>
    <x v="5760"/>
    <x v="1"/>
    <x v="2"/>
    <n v="65.939465119999994"/>
    <n v="2.7474777133333328"/>
    <s v="Stores"/>
  </r>
  <r>
    <n v="5793"/>
    <s v="Whitten"/>
    <s v="Michael"/>
    <x v="5723"/>
    <x v="1"/>
    <x v="2"/>
    <x v="0"/>
    <x v="0"/>
    <x v="2"/>
    <x v="0"/>
    <x v="0"/>
    <n v="36.69266159"/>
    <x v="0"/>
    <x v="1"/>
    <x v="5761"/>
    <x v="1"/>
    <x v="0"/>
    <n v="13.24762608"/>
    <n v="0.55198441999999992"/>
    <s v="Stores"/>
  </r>
  <r>
    <n v="5794"/>
    <s v="Eaton"/>
    <s v="Melissa"/>
    <x v="5724"/>
    <x v="0"/>
    <x v="3"/>
    <x v="45"/>
    <x v="19"/>
    <x v="3"/>
    <x v="0"/>
    <x v="1"/>
    <n v="42.754268160000002"/>
    <x v="1"/>
    <x v="1"/>
    <x v="5762"/>
    <x v="1"/>
    <x v="2"/>
    <n v="69.290373500000001"/>
    <n v="2.8870988958333337"/>
    <s v="Stores"/>
  </r>
  <r>
    <n v="5795"/>
    <s v="Stokes"/>
    <s v="Charles"/>
    <x v="5725"/>
    <x v="1"/>
    <x v="11"/>
    <x v="13"/>
    <x v="12"/>
    <x v="1"/>
    <x v="0"/>
    <x v="0"/>
    <n v="33.094252640000001"/>
    <x v="0"/>
    <x v="1"/>
    <x v="5763"/>
    <x v="1"/>
    <x v="0"/>
    <n v="0"/>
    <n v="0"/>
    <s v="Stores"/>
  </r>
  <r>
    <n v="5796"/>
    <s v="Rodriguez"/>
    <s v="Teresa"/>
    <x v="5726"/>
    <x v="0"/>
    <x v="16"/>
    <x v="13"/>
    <x v="12"/>
    <x v="12"/>
    <x v="0"/>
    <x v="2"/>
    <n v="54.843459789999997"/>
    <x v="2"/>
    <x v="1"/>
    <x v="5764"/>
    <x v="1"/>
    <x v="1"/>
    <n v="97.507785650000002"/>
    <n v="4.0628244020833337"/>
    <s v="Stores"/>
  </r>
  <r>
    <n v="5797"/>
    <s v="Harrison"/>
    <s v="Paul"/>
    <x v="5727"/>
    <x v="1"/>
    <x v="11"/>
    <x v="13"/>
    <x v="12"/>
    <x v="1"/>
    <x v="0"/>
    <x v="1"/>
    <n v="46.237600110000002"/>
    <x v="1"/>
    <x v="1"/>
    <x v="5765"/>
    <x v="1"/>
    <x v="1"/>
    <n v="100.5987827"/>
    <n v="4.1916159458333331"/>
    <s v="Stores"/>
  </r>
  <r>
    <n v="5798"/>
    <s v="Thomas"/>
    <s v="Billy"/>
    <x v="5728"/>
    <x v="1"/>
    <x v="22"/>
    <x v="13"/>
    <x v="12"/>
    <x v="16"/>
    <x v="0"/>
    <x v="0"/>
    <n v="38.722482450000001"/>
    <x v="0"/>
    <x v="0"/>
    <x v="5766"/>
    <x v="0"/>
    <x v="2"/>
    <n v="61.6015649"/>
    <n v="2.5667318708333333"/>
    <s v="Stores"/>
  </r>
  <r>
    <n v="5799"/>
    <s v="Wright"/>
    <s v="Joseph"/>
    <x v="919"/>
    <x v="1"/>
    <x v="117"/>
    <x v="13"/>
    <x v="12"/>
    <x v="1"/>
    <x v="0"/>
    <x v="1"/>
    <n v="44.853872090000003"/>
    <x v="1"/>
    <x v="1"/>
    <x v="5767"/>
    <x v="1"/>
    <x v="2"/>
    <n v="55.180439579999998"/>
    <n v="2.2991849824999999"/>
    <s v="Stores"/>
  </r>
  <r>
    <n v="5800"/>
    <s v="Parker"/>
    <s v="Benjamin"/>
    <x v="5729"/>
    <x v="1"/>
    <x v="0"/>
    <x v="13"/>
    <x v="12"/>
    <x v="0"/>
    <x v="0"/>
    <x v="1"/>
    <n v="47.765495649999998"/>
    <x v="1"/>
    <x v="1"/>
    <x v="5768"/>
    <x v="1"/>
    <x v="2"/>
    <n v="57.159471259999997"/>
    <n v="2.3816446358333332"/>
    <s v="Stores"/>
  </r>
  <r>
    <n v="5801"/>
    <s v="Bloomberg"/>
    <s v="Carlos"/>
    <x v="5730"/>
    <x v="1"/>
    <x v="30"/>
    <x v="13"/>
    <x v="12"/>
    <x v="20"/>
    <x v="0"/>
    <x v="5"/>
    <n v="62.344286410000002"/>
    <x v="5"/>
    <x v="1"/>
    <x v="5769"/>
    <x v="1"/>
    <x v="4"/>
    <n v="132.0002739"/>
    <n v="5.5000114125000001"/>
    <s v="Stores"/>
  </r>
  <r>
    <n v="5802"/>
    <s v="McGill"/>
    <s v="Krystin"/>
    <x v="5731"/>
    <x v="0"/>
    <x v="119"/>
    <x v="13"/>
    <x v="12"/>
    <x v="20"/>
    <x v="0"/>
    <x v="0"/>
    <n v="37.979960890000001"/>
    <x v="0"/>
    <x v="1"/>
    <x v="5770"/>
    <x v="1"/>
    <x v="2"/>
    <n v="67.361927750000007"/>
    <n v="2.8067469895833335"/>
    <s v="Stores"/>
  </r>
  <r>
    <n v="5803"/>
    <s v="Maurer"/>
    <s v="Joyce"/>
    <x v="5732"/>
    <x v="0"/>
    <x v="3"/>
    <x v="45"/>
    <x v="19"/>
    <x v="3"/>
    <x v="0"/>
    <x v="2"/>
    <n v="55.335991849999999"/>
    <x v="2"/>
    <x v="1"/>
    <x v="5771"/>
    <x v="1"/>
    <x v="4"/>
    <n v="120.27705159999999"/>
    <n v="5.0115438166666664"/>
    <s v="Stores"/>
  </r>
  <r>
    <n v="5804"/>
    <s v="Peterson"/>
    <s v="Shannon"/>
    <x v="5733"/>
    <x v="0"/>
    <x v="20"/>
    <x v="45"/>
    <x v="19"/>
    <x v="14"/>
    <x v="0"/>
    <x v="2"/>
    <n v="57.34033986"/>
    <x v="2"/>
    <x v="0"/>
    <x v="5772"/>
    <x v="0"/>
    <x v="5"/>
    <n v="221.31763000000001"/>
    <n v="9.2215679166666664"/>
    <s v="Stores"/>
  </r>
  <r>
    <n v="5805"/>
    <s v="Schwartz"/>
    <s v="Jefferson"/>
    <x v="5734"/>
    <x v="1"/>
    <x v="10"/>
    <x v="13"/>
    <x v="12"/>
    <x v="6"/>
    <x v="0"/>
    <x v="2"/>
    <n v="58.526806929999999"/>
    <x v="2"/>
    <x v="1"/>
    <x v="5773"/>
    <x v="1"/>
    <x v="1"/>
    <n v="86.511236240000002"/>
    <n v="3.6046348433333333"/>
    <s v="Stores"/>
  </r>
  <r>
    <n v="5806"/>
    <s v="Wegman"/>
    <s v="Barry"/>
    <x v="5735"/>
    <x v="1"/>
    <x v="4"/>
    <x v="13"/>
    <x v="12"/>
    <x v="4"/>
    <x v="0"/>
    <x v="1"/>
    <n v="40.657403879999997"/>
    <x v="1"/>
    <x v="1"/>
    <x v="5774"/>
    <x v="1"/>
    <x v="2"/>
    <n v="54.33910083"/>
    <n v="2.2641292012499998"/>
    <s v="Stores"/>
  </r>
  <r>
    <n v="5807"/>
    <s v="Paulino"/>
    <s v="Lola"/>
    <x v="5736"/>
    <x v="0"/>
    <x v="5"/>
    <x v="16"/>
    <x v="15"/>
    <x v="5"/>
    <x v="0"/>
    <x v="2"/>
    <n v="54.70087676"/>
    <x v="2"/>
    <x v="1"/>
    <x v="5775"/>
    <x v="1"/>
    <x v="3"/>
    <n v="170.72948450000001"/>
    <n v="7.1137285208333347"/>
    <s v="Stores"/>
  </r>
  <r>
    <n v="5808"/>
    <s v="Washington"/>
    <s v="James"/>
    <x v="2646"/>
    <x v="1"/>
    <x v="119"/>
    <x v="13"/>
    <x v="12"/>
    <x v="20"/>
    <x v="0"/>
    <x v="1"/>
    <n v="43.141097019999997"/>
    <x v="1"/>
    <x v="1"/>
    <x v="5776"/>
    <x v="1"/>
    <x v="1"/>
    <n v="87.681377089999998"/>
    <n v="3.6533907120833331"/>
    <s v="Stores"/>
  </r>
  <r>
    <n v="5809"/>
    <s v="Sauve"/>
    <s v="Brian"/>
    <x v="5737"/>
    <x v="1"/>
    <x v="5"/>
    <x v="16"/>
    <x v="15"/>
    <x v="5"/>
    <x v="0"/>
    <x v="1"/>
    <n v="41.273053419999997"/>
    <x v="1"/>
    <x v="1"/>
    <x v="5777"/>
    <x v="1"/>
    <x v="2"/>
    <n v="78.461459410000003"/>
    <n v="3.2692274754166668"/>
    <s v="Stores"/>
  </r>
  <r>
    <n v="5810"/>
    <s v="Drake"/>
    <s v="Dorothy"/>
    <x v="5738"/>
    <x v="0"/>
    <x v="179"/>
    <x v="13"/>
    <x v="12"/>
    <x v="1"/>
    <x v="0"/>
    <x v="1"/>
    <n v="42.5519453"/>
    <x v="1"/>
    <x v="1"/>
    <x v="5778"/>
    <x v="1"/>
    <x v="2"/>
    <n v="61.27485652"/>
    <n v="2.5531190216666664"/>
    <s v="Stores"/>
  </r>
  <r>
    <n v="5811"/>
    <s v="Russell"/>
    <s v="Leah"/>
    <x v="5739"/>
    <x v="0"/>
    <x v="4"/>
    <x v="13"/>
    <x v="12"/>
    <x v="4"/>
    <x v="0"/>
    <x v="1"/>
    <n v="41.641050900000003"/>
    <x v="1"/>
    <x v="1"/>
    <x v="5779"/>
    <x v="1"/>
    <x v="2"/>
    <n v="43.775157200000002"/>
    <n v="1.8239648833333335"/>
    <s v="Stores"/>
  </r>
  <r>
    <n v="5812"/>
    <s v="Chen"/>
    <s v="Robert"/>
    <x v="5740"/>
    <x v="1"/>
    <x v="109"/>
    <x v="0"/>
    <x v="0"/>
    <x v="24"/>
    <x v="0"/>
    <x v="1"/>
    <n v="45.765022170000002"/>
    <x v="1"/>
    <x v="1"/>
    <x v="5780"/>
    <x v="1"/>
    <x v="2"/>
    <n v="78.663357390000002"/>
    <n v="3.2776398912500002"/>
    <s v="Stores"/>
  </r>
  <r>
    <n v="5813"/>
    <s v="Sanchez"/>
    <s v="Rosamond"/>
    <x v="5741"/>
    <x v="0"/>
    <x v="112"/>
    <x v="13"/>
    <x v="12"/>
    <x v="11"/>
    <x v="0"/>
    <x v="4"/>
    <n v="27.27292186"/>
    <x v="4"/>
    <x v="1"/>
    <x v="5781"/>
    <x v="1"/>
    <x v="0"/>
    <n v="0"/>
    <n v="0"/>
    <s v="Stores"/>
  </r>
  <r>
    <n v="5814"/>
    <s v="Mucci"/>
    <s v="Michael"/>
    <x v="5742"/>
    <x v="1"/>
    <x v="3"/>
    <x v="45"/>
    <x v="19"/>
    <x v="3"/>
    <x v="0"/>
    <x v="2"/>
    <n v="51.980741620000003"/>
    <x v="2"/>
    <x v="0"/>
    <x v="5782"/>
    <x v="0"/>
    <x v="2"/>
    <n v="71.083219369999995"/>
    <n v="2.9618008070833333"/>
    <s v="Stores"/>
  </r>
  <r>
    <n v="5815"/>
    <s v="Hamlin"/>
    <s v="Dalia"/>
    <x v="5743"/>
    <x v="0"/>
    <x v="3"/>
    <x v="45"/>
    <x v="19"/>
    <x v="3"/>
    <x v="0"/>
    <x v="0"/>
    <n v="36.66263833"/>
    <x v="0"/>
    <x v="1"/>
    <x v="5783"/>
    <x v="1"/>
    <x v="2"/>
    <n v="43.75890562"/>
    <n v="1.8232877341666665"/>
    <s v="Stores"/>
  </r>
  <r>
    <n v="5816"/>
    <s v="Franz"/>
    <s v="Thomas"/>
    <x v="5744"/>
    <x v="1"/>
    <x v="76"/>
    <x v="13"/>
    <x v="12"/>
    <x v="1"/>
    <x v="0"/>
    <x v="0"/>
    <n v="38.04059247"/>
    <x v="0"/>
    <x v="1"/>
    <x v="5784"/>
    <x v="1"/>
    <x v="0"/>
    <n v="23.683259790000001"/>
    <n v="0.98680249125000008"/>
    <s v="Stores"/>
  </r>
  <r>
    <n v="5817"/>
    <s v="Park"/>
    <s v="Ana"/>
    <x v="5745"/>
    <x v="0"/>
    <x v="13"/>
    <x v="13"/>
    <x v="12"/>
    <x v="10"/>
    <x v="0"/>
    <x v="0"/>
    <n v="37.12168157"/>
    <x v="0"/>
    <x v="1"/>
    <x v="5785"/>
    <x v="1"/>
    <x v="1"/>
    <n v="118.1007838"/>
    <n v="4.9208659916666662"/>
    <s v="Stores"/>
  </r>
  <r>
    <n v="5818"/>
    <s v="Haas"/>
    <s v="Ellen"/>
    <x v="5746"/>
    <x v="0"/>
    <x v="5"/>
    <x v="16"/>
    <x v="15"/>
    <x v="5"/>
    <x v="0"/>
    <x v="0"/>
    <n v="32.432712010000003"/>
    <x v="0"/>
    <x v="1"/>
    <x v="5786"/>
    <x v="1"/>
    <x v="0"/>
    <n v="26.415521330000001"/>
    <n v="1.1006467220833334"/>
    <s v="Stores"/>
  </r>
  <r>
    <n v="5819"/>
    <s v="Birt"/>
    <s v="Robert"/>
    <x v="5747"/>
    <x v="1"/>
    <x v="0"/>
    <x v="13"/>
    <x v="12"/>
    <x v="0"/>
    <x v="0"/>
    <x v="1"/>
    <n v="48.349495470000001"/>
    <x v="1"/>
    <x v="1"/>
    <x v="5787"/>
    <x v="1"/>
    <x v="1"/>
    <n v="88.504661999999996"/>
    <n v="3.6876942499999998"/>
    <s v="Stores"/>
  </r>
  <r>
    <n v="5820"/>
    <s v="Giordano"/>
    <s v="Carlton"/>
    <x v="5748"/>
    <x v="1"/>
    <x v="161"/>
    <x v="45"/>
    <x v="19"/>
    <x v="3"/>
    <x v="0"/>
    <x v="1"/>
    <n v="47.347032030000001"/>
    <x v="1"/>
    <x v="1"/>
    <x v="5788"/>
    <x v="1"/>
    <x v="1"/>
    <n v="111.9176405"/>
    <n v="4.6632350208333335"/>
    <s v="Stores"/>
  </r>
  <r>
    <n v="5821"/>
    <s v="Phipps"/>
    <s v="Louie"/>
    <x v="5749"/>
    <x v="1"/>
    <x v="5"/>
    <x v="16"/>
    <x v="15"/>
    <x v="5"/>
    <x v="0"/>
    <x v="1"/>
    <n v="45.262942529999997"/>
    <x v="1"/>
    <x v="0"/>
    <x v="5789"/>
    <x v="0"/>
    <x v="2"/>
    <n v="61.63648602"/>
    <n v="2.5681869175000003"/>
    <s v="Stores"/>
  </r>
  <r>
    <n v="5822"/>
    <s v="Murray"/>
    <s v="Crystal"/>
    <x v="5750"/>
    <x v="0"/>
    <x v="4"/>
    <x v="13"/>
    <x v="12"/>
    <x v="4"/>
    <x v="0"/>
    <x v="1"/>
    <n v="43.924773350000002"/>
    <x v="1"/>
    <x v="1"/>
    <x v="5790"/>
    <x v="1"/>
    <x v="1"/>
    <n v="80.927556879999997"/>
    <n v="3.3719815366666666"/>
    <s v="Stores"/>
  </r>
  <r>
    <n v="5823"/>
    <s v="Neary"/>
    <s v="Tammy"/>
    <x v="5751"/>
    <x v="0"/>
    <x v="0"/>
    <x v="13"/>
    <x v="12"/>
    <x v="0"/>
    <x v="0"/>
    <x v="2"/>
    <n v="58.267351980000001"/>
    <x v="2"/>
    <x v="0"/>
    <x v="5791"/>
    <x v="0"/>
    <x v="3"/>
    <n v="174.860692"/>
    <n v="7.285862166666667"/>
    <s v="Stores"/>
  </r>
  <r>
    <n v="5824"/>
    <s v="Miller"/>
    <s v="Robert"/>
    <x v="2231"/>
    <x v="1"/>
    <x v="5"/>
    <x v="16"/>
    <x v="15"/>
    <x v="5"/>
    <x v="0"/>
    <x v="2"/>
    <n v="55.377748779999997"/>
    <x v="2"/>
    <x v="1"/>
    <x v="5792"/>
    <x v="1"/>
    <x v="1"/>
    <n v="109.1329637"/>
    <n v="4.5472068208333338"/>
    <s v="Stores"/>
  </r>
  <r>
    <n v="5825"/>
    <s v="Lucero"/>
    <s v="Edward"/>
    <x v="5752"/>
    <x v="1"/>
    <x v="0"/>
    <x v="13"/>
    <x v="12"/>
    <x v="0"/>
    <x v="0"/>
    <x v="5"/>
    <n v="62.957949720000002"/>
    <x v="5"/>
    <x v="1"/>
    <x v="5793"/>
    <x v="1"/>
    <x v="4"/>
    <n v="133.4942719"/>
    <n v="5.5622613291666667"/>
    <s v="Stores"/>
  </r>
  <r>
    <n v="5826"/>
    <s v="Chambers"/>
    <s v="Paul"/>
    <x v="5753"/>
    <x v="1"/>
    <x v="52"/>
    <x v="13"/>
    <x v="12"/>
    <x v="11"/>
    <x v="0"/>
    <x v="1"/>
    <n v="44.056280540000003"/>
    <x v="1"/>
    <x v="1"/>
    <x v="5794"/>
    <x v="1"/>
    <x v="1"/>
    <n v="84.882369690000004"/>
    <n v="3.53676540375"/>
    <s v="Stores"/>
  </r>
  <r>
    <n v="5827"/>
    <s v="Landon"/>
    <s v="Ocie"/>
    <x v="5754"/>
    <x v="0"/>
    <x v="5"/>
    <x v="16"/>
    <x v="15"/>
    <x v="5"/>
    <x v="0"/>
    <x v="0"/>
    <n v="34.562012559999999"/>
    <x v="0"/>
    <x v="0"/>
    <x v="5795"/>
    <x v="0"/>
    <x v="0"/>
    <n v="9.2528485719999995"/>
    <n v="0.38553535716666659"/>
    <s v="Stores"/>
  </r>
  <r>
    <n v="5828"/>
    <s v="Babin"/>
    <s v="Eddie"/>
    <x v="5755"/>
    <x v="1"/>
    <x v="22"/>
    <x v="13"/>
    <x v="12"/>
    <x v="16"/>
    <x v="0"/>
    <x v="4"/>
    <n v="26.092346079999999"/>
    <x v="4"/>
    <x v="1"/>
    <x v="5796"/>
    <x v="1"/>
    <x v="0"/>
    <n v="0"/>
    <n v="0"/>
    <s v="Stores"/>
  </r>
  <r>
    <n v="5829"/>
    <s v="Velasquez"/>
    <s v="Terri"/>
    <x v="5756"/>
    <x v="0"/>
    <x v="3"/>
    <x v="45"/>
    <x v="19"/>
    <x v="3"/>
    <x v="0"/>
    <x v="0"/>
    <n v="38.130842350000002"/>
    <x v="0"/>
    <x v="1"/>
    <x v="5797"/>
    <x v="1"/>
    <x v="2"/>
    <n v="48.7085936"/>
    <n v="2.0295247333333331"/>
    <s v="Stores"/>
  </r>
  <r>
    <n v="5830"/>
    <s v="Herrera"/>
    <s v="Samuel"/>
    <x v="5757"/>
    <x v="1"/>
    <x v="115"/>
    <x v="13"/>
    <x v="12"/>
    <x v="19"/>
    <x v="0"/>
    <x v="0"/>
    <n v="34.674068159999997"/>
    <x v="0"/>
    <x v="1"/>
    <x v="5798"/>
    <x v="1"/>
    <x v="0"/>
    <n v="25.22685607"/>
    <n v="1.0511190029166666"/>
    <s v="Stores"/>
  </r>
  <r>
    <n v="5831"/>
    <s v="Sims"/>
    <s v="Rafael"/>
    <x v="5758"/>
    <x v="1"/>
    <x v="57"/>
    <x v="13"/>
    <x v="12"/>
    <x v="22"/>
    <x v="0"/>
    <x v="1"/>
    <n v="42.432509209999999"/>
    <x v="1"/>
    <x v="1"/>
    <x v="5799"/>
    <x v="1"/>
    <x v="2"/>
    <n v="44.021322320000003"/>
    <n v="1.8342217633333335"/>
    <s v="Stores"/>
  </r>
  <r>
    <n v="5832"/>
    <s v="Davis"/>
    <s v="Mickey"/>
    <x v="5759"/>
    <x v="1"/>
    <x v="3"/>
    <x v="45"/>
    <x v="19"/>
    <x v="3"/>
    <x v="0"/>
    <x v="0"/>
    <n v="35.296948020000002"/>
    <x v="0"/>
    <x v="1"/>
    <x v="5800"/>
    <x v="1"/>
    <x v="0"/>
    <n v="5.2431967000000004"/>
    <n v="0.2184665291666667"/>
    <s v="Stores"/>
  </r>
  <r>
    <n v="5833"/>
    <s v="Canfield"/>
    <s v="John"/>
    <x v="5760"/>
    <x v="1"/>
    <x v="3"/>
    <x v="45"/>
    <x v="19"/>
    <x v="3"/>
    <x v="0"/>
    <x v="2"/>
    <n v="53.623764549999997"/>
    <x v="2"/>
    <x v="1"/>
    <x v="5801"/>
    <x v="1"/>
    <x v="4"/>
    <n v="135.12658110000001"/>
    <n v="5.6302742125000007"/>
    <s v="Stores"/>
  </r>
  <r>
    <n v="5834"/>
    <s v="Lessman"/>
    <s v="Barbie"/>
    <x v="5761"/>
    <x v="0"/>
    <x v="185"/>
    <x v="13"/>
    <x v="12"/>
    <x v="7"/>
    <x v="0"/>
    <x v="1"/>
    <n v="40.963135739999998"/>
    <x v="1"/>
    <x v="1"/>
    <x v="5802"/>
    <x v="1"/>
    <x v="1"/>
    <n v="84.151303179999999"/>
    <n v="3.5063042991666662"/>
    <s v="Stores"/>
  </r>
  <r>
    <n v="5835"/>
    <s v="Centeno"/>
    <s v="Earl"/>
    <x v="5762"/>
    <x v="1"/>
    <x v="115"/>
    <x v="13"/>
    <x v="12"/>
    <x v="19"/>
    <x v="0"/>
    <x v="1"/>
    <n v="48.84513175"/>
    <x v="1"/>
    <x v="1"/>
    <x v="5803"/>
    <x v="1"/>
    <x v="1"/>
    <n v="96.131017580000005"/>
    <n v="4.0054590658333336"/>
    <s v="Stores"/>
  </r>
  <r>
    <n v="5836"/>
    <s v="Williamson"/>
    <s v="Anthony"/>
    <x v="5763"/>
    <x v="1"/>
    <x v="167"/>
    <x v="45"/>
    <x v="19"/>
    <x v="37"/>
    <x v="0"/>
    <x v="0"/>
    <n v="30.62682298"/>
    <x v="0"/>
    <x v="1"/>
    <x v="5804"/>
    <x v="1"/>
    <x v="0"/>
    <n v="0"/>
    <n v="0"/>
    <s v="Stores"/>
  </r>
  <r>
    <n v="5837"/>
    <s v="Collins"/>
    <s v="Mary"/>
    <x v="5764"/>
    <x v="0"/>
    <x v="111"/>
    <x v="0"/>
    <x v="0"/>
    <x v="32"/>
    <x v="0"/>
    <x v="5"/>
    <n v="65.489170419999994"/>
    <x v="5"/>
    <x v="1"/>
    <x v="5805"/>
    <x v="1"/>
    <x v="3"/>
    <n v="196.95240329999999"/>
    <n v="8.2063501374999994"/>
    <s v="Stores"/>
  </r>
  <r>
    <n v="5838"/>
    <s v="Charles"/>
    <s v="Ouida"/>
    <x v="5765"/>
    <x v="0"/>
    <x v="5"/>
    <x v="16"/>
    <x v="15"/>
    <x v="5"/>
    <x v="0"/>
    <x v="1"/>
    <n v="49.988207330000002"/>
    <x v="1"/>
    <x v="1"/>
    <x v="5806"/>
    <x v="1"/>
    <x v="1"/>
    <n v="81.455942059999998"/>
    <n v="3.3939975858333331"/>
    <s v="Stores"/>
  </r>
  <r>
    <n v="5839"/>
    <s v="Long"/>
    <s v="Merrie"/>
    <x v="5766"/>
    <x v="0"/>
    <x v="5"/>
    <x v="16"/>
    <x v="15"/>
    <x v="5"/>
    <x v="0"/>
    <x v="1"/>
    <n v="41.505084910000001"/>
    <x v="1"/>
    <x v="0"/>
    <x v="5807"/>
    <x v="0"/>
    <x v="2"/>
    <n v="77.079302769999998"/>
    <n v="3.2116376154166666"/>
    <s v="Stores"/>
  </r>
  <r>
    <n v="5840"/>
    <s v="Moses"/>
    <s v="Dominique"/>
    <x v="5767"/>
    <x v="1"/>
    <x v="11"/>
    <x v="13"/>
    <x v="12"/>
    <x v="1"/>
    <x v="0"/>
    <x v="1"/>
    <n v="45.993547300000003"/>
    <x v="1"/>
    <x v="1"/>
    <x v="5808"/>
    <x v="1"/>
    <x v="2"/>
    <n v="68.471742250000005"/>
    <n v="2.8529892604166669"/>
    <s v="Stores"/>
  </r>
  <r>
    <n v="5841"/>
    <s v="Elsberry"/>
    <s v="Nancy"/>
    <x v="5768"/>
    <x v="0"/>
    <x v="0"/>
    <x v="13"/>
    <x v="12"/>
    <x v="0"/>
    <x v="0"/>
    <x v="2"/>
    <n v="51.038310850000002"/>
    <x v="2"/>
    <x v="0"/>
    <x v="5809"/>
    <x v="0"/>
    <x v="1"/>
    <n v="91.662959459999996"/>
    <n v="3.8192899775"/>
    <s v="Stores"/>
  </r>
  <r>
    <n v="5842"/>
    <s v="Louis"/>
    <s v="Elizabeth"/>
    <x v="5769"/>
    <x v="0"/>
    <x v="3"/>
    <x v="45"/>
    <x v="19"/>
    <x v="3"/>
    <x v="0"/>
    <x v="4"/>
    <n v="29.013719200000001"/>
    <x v="4"/>
    <x v="0"/>
    <x v="5810"/>
    <x v="0"/>
    <x v="0"/>
    <n v="25.75033037"/>
    <n v="1.0729304320833333"/>
    <s v="Stores"/>
  </r>
  <r>
    <n v="5843"/>
    <s v="Rishel"/>
    <s v="Sylvia"/>
    <x v="5770"/>
    <x v="0"/>
    <x v="60"/>
    <x v="46"/>
    <x v="20"/>
    <x v="27"/>
    <x v="0"/>
    <x v="4"/>
    <n v="27.701180730000001"/>
    <x v="4"/>
    <x v="1"/>
    <x v="5811"/>
    <x v="1"/>
    <x v="0"/>
    <n v="22.993554759999999"/>
    <n v="0.95806478166666664"/>
    <s v="Stores"/>
  </r>
  <r>
    <n v="5844"/>
    <s v="Augustin"/>
    <s v="Albert"/>
    <x v="5771"/>
    <x v="1"/>
    <x v="5"/>
    <x v="16"/>
    <x v="15"/>
    <x v="5"/>
    <x v="0"/>
    <x v="1"/>
    <n v="48.429851990000003"/>
    <x v="1"/>
    <x v="1"/>
    <x v="5812"/>
    <x v="1"/>
    <x v="1"/>
    <n v="86.266512989999995"/>
    <n v="3.5944380412500001"/>
    <s v="Stores"/>
  </r>
  <r>
    <n v="5845"/>
    <s v="Young"/>
    <s v="Pablo"/>
    <x v="2013"/>
    <x v="1"/>
    <x v="49"/>
    <x v="13"/>
    <x v="12"/>
    <x v="12"/>
    <x v="0"/>
    <x v="1"/>
    <n v="42.126169480000001"/>
    <x v="1"/>
    <x v="1"/>
    <x v="5813"/>
    <x v="1"/>
    <x v="1"/>
    <n v="80.376542909999998"/>
    <n v="3.3490226212500001"/>
    <s v="Stores"/>
  </r>
  <r>
    <n v="5846"/>
    <s v="Randall"/>
    <s v="Aaron"/>
    <x v="5772"/>
    <x v="1"/>
    <x v="208"/>
    <x v="13"/>
    <x v="12"/>
    <x v="10"/>
    <x v="0"/>
    <x v="5"/>
    <n v="62.926515739999999"/>
    <x v="5"/>
    <x v="0"/>
    <x v="5814"/>
    <x v="0"/>
    <x v="4"/>
    <n v="158.8309975"/>
    <n v="6.6179582291666668"/>
    <s v="Stores"/>
  </r>
  <r>
    <n v="5847"/>
    <s v="McGill"/>
    <s v="Patricia"/>
    <x v="5773"/>
    <x v="0"/>
    <x v="150"/>
    <x v="0"/>
    <x v="0"/>
    <x v="13"/>
    <x v="0"/>
    <x v="1"/>
    <n v="49.509644569999999"/>
    <x v="1"/>
    <x v="1"/>
    <x v="5815"/>
    <x v="1"/>
    <x v="4"/>
    <n v="125.5297992"/>
    <n v="5.2304082999999997"/>
    <s v="Stores"/>
  </r>
  <r>
    <n v="5848"/>
    <s v="Johnson"/>
    <s v="Sally"/>
    <x v="5774"/>
    <x v="0"/>
    <x v="5"/>
    <x v="16"/>
    <x v="15"/>
    <x v="5"/>
    <x v="0"/>
    <x v="1"/>
    <n v="42.880638560000001"/>
    <x v="1"/>
    <x v="0"/>
    <x v="5816"/>
    <x v="0"/>
    <x v="1"/>
    <n v="88.047016749999997"/>
    <n v="3.6686256979166663"/>
    <s v="Stores"/>
  </r>
  <r>
    <n v="5849"/>
    <s v="Burkhardt"/>
    <s v="Teena"/>
    <x v="5775"/>
    <x v="0"/>
    <x v="30"/>
    <x v="13"/>
    <x v="12"/>
    <x v="20"/>
    <x v="0"/>
    <x v="4"/>
    <n v="28.877221599999999"/>
    <x v="4"/>
    <x v="1"/>
    <x v="5817"/>
    <x v="1"/>
    <x v="0"/>
    <n v="0"/>
    <n v="0"/>
    <s v="Stores"/>
  </r>
  <r>
    <n v="5850"/>
    <s v="Butler"/>
    <s v="Kenneth"/>
    <x v="5776"/>
    <x v="1"/>
    <x v="106"/>
    <x v="0"/>
    <x v="0"/>
    <x v="13"/>
    <x v="0"/>
    <x v="1"/>
    <n v="43.011477790000001"/>
    <x v="1"/>
    <x v="1"/>
    <x v="5818"/>
    <x v="1"/>
    <x v="2"/>
    <n v="63.513338060000002"/>
    <n v="2.6463890858333334"/>
    <s v="Stores"/>
  </r>
  <r>
    <n v="5851"/>
    <s v="Repp"/>
    <s v="Thomas"/>
    <x v="5777"/>
    <x v="1"/>
    <x v="127"/>
    <x v="0"/>
    <x v="0"/>
    <x v="13"/>
    <x v="0"/>
    <x v="2"/>
    <n v="54.425242609999998"/>
    <x v="2"/>
    <x v="0"/>
    <x v="5819"/>
    <x v="0"/>
    <x v="4"/>
    <n v="138.07245950000001"/>
    <n v="5.7530191458333331"/>
    <s v="Stores"/>
  </r>
  <r>
    <n v="5852"/>
    <s v="Hicks"/>
    <s v="Matthew"/>
    <x v="5778"/>
    <x v="1"/>
    <x v="36"/>
    <x v="46"/>
    <x v="20"/>
    <x v="22"/>
    <x v="0"/>
    <x v="1"/>
    <n v="46.71007195"/>
    <x v="1"/>
    <x v="1"/>
    <x v="5820"/>
    <x v="1"/>
    <x v="1"/>
    <n v="80.734927330000005"/>
    <n v="3.3639553054166664"/>
    <s v="Stores"/>
  </r>
  <r>
    <n v="5853"/>
    <s v="Nix"/>
    <s v="Louis"/>
    <x v="5779"/>
    <x v="1"/>
    <x v="5"/>
    <x v="16"/>
    <x v="15"/>
    <x v="5"/>
    <x v="0"/>
    <x v="1"/>
    <n v="41.52883679"/>
    <x v="1"/>
    <x v="0"/>
    <x v="5821"/>
    <x v="0"/>
    <x v="0"/>
    <n v="0"/>
    <n v="0"/>
    <s v="Stores"/>
  </r>
  <r>
    <n v="5854"/>
    <s v="Close"/>
    <s v="Elisa"/>
    <x v="5780"/>
    <x v="0"/>
    <x v="5"/>
    <x v="16"/>
    <x v="15"/>
    <x v="5"/>
    <x v="0"/>
    <x v="3"/>
    <n v="19.200835909999999"/>
    <x v="3"/>
    <x v="1"/>
    <x v="5822"/>
    <x v="5"/>
    <x v="0"/>
    <n v="0"/>
    <n v="0"/>
    <s v="Stores"/>
  </r>
  <r>
    <n v="5855"/>
    <s v="Anderson"/>
    <s v="Kenny"/>
    <x v="5781"/>
    <x v="1"/>
    <x v="63"/>
    <x v="13"/>
    <x v="12"/>
    <x v="29"/>
    <x v="0"/>
    <x v="1"/>
    <n v="40.859520940000003"/>
    <x v="1"/>
    <x v="0"/>
    <x v="5823"/>
    <x v="0"/>
    <x v="2"/>
    <n v="70.297904709999997"/>
    <n v="2.9290793629166663"/>
    <s v="Stores"/>
  </r>
  <r>
    <n v="5856"/>
    <s v="Davis"/>
    <s v="Sue"/>
    <x v="5782"/>
    <x v="0"/>
    <x v="5"/>
    <x v="16"/>
    <x v="15"/>
    <x v="5"/>
    <x v="0"/>
    <x v="1"/>
    <n v="44.414853000000001"/>
    <x v="1"/>
    <x v="0"/>
    <x v="5824"/>
    <x v="0"/>
    <x v="2"/>
    <n v="56.4020054"/>
    <n v="2.350083558333333"/>
    <s v="Stores"/>
  </r>
  <r>
    <n v="5857"/>
    <s v="Doolittle"/>
    <s v="Maria"/>
    <x v="5783"/>
    <x v="0"/>
    <x v="221"/>
    <x v="0"/>
    <x v="0"/>
    <x v="24"/>
    <x v="0"/>
    <x v="0"/>
    <n v="35.698302769999998"/>
    <x v="0"/>
    <x v="1"/>
    <x v="5825"/>
    <x v="1"/>
    <x v="2"/>
    <n v="59.946021479999999"/>
    <n v="2.4977508949999998"/>
    <s v="Stores"/>
  </r>
  <r>
    <n v="5858"/>
    <s v="Hansen"/>
    <s v="William"/>
    <x v="5784"/>
    <x v="1"/>
    <x v="0"/>
    <x v="13"/>
    <x v="12"/>
    <x v="0"/>
    <x v="0"/>
    <x v="2"/>
    <n v="56.228517709999998"/>
    <x v="2"/>
    <x v="1"/>
    <x v="5826"/>
    <x v="1"/>
    <x v="1"/>
    <n v="108.0014656"/>
    <n v="4.5000610666666665"/>
    <s v="Stores"/>
  </r>
  <r>
    <n v="5859"/>
    <s v="Burnham"/>
    <s v="John"/>
    <x v="5785"/>
    <x v="1"/>
    <x v="120"/>
    <x v="13"/>
    <x v="12"/>
    <x v="25"/>
    <x v="0"/>
    <x v="0"/>
    <n v="34.859487919999999"/>
    <x v="0"/>
    <x v="1"/>
    <x v="5827"/>
    <x v="1"/>
    <x v="0"/>
    <n v="0"/>
    <n v="0"/>
    <s v="Stores"/>
  </r>
  <r>
    <n v="5860"/>
    <s v="Lopez"/>
    <s v="Candice"/>
    <x v="5786"/>
    <x v="0"/>
    <x v="3"/>
    <x v="45"/>
    <x v="19"/>
    <x v="3"/>
    <x v="0"/>
    <x v="1"/>
    <n v="46.248299780000004"/>
    <x v="1"/>
    <x v="1"/>
    <x v="5828"/>
    <x v="1"/>
    <x v="1"/>
    <n v="88.281610000000001"/>
    <n v="3.6784004166666664"/>
    <s v="Stores"/>
  </r>
  <r>
    <n v="5861"/>
    <s v="Marsh"/>
    <s v="Ronald"/>
    <x v="5787"/>
    <x v="1"/>
    <x v="5"/>
    <x v="16"/>
    <x v="15"/>
    <x v="5"/>
    <x v="0"/>
    <x v="0"/>
    <n v="32.314503670000001"/>
    <x v="0"/>
    <x v="1"/>
    <x v="5829"/>
    <x v="1"/>
    <x v="0"/>
    <n v="0"/>
    <n v="0"/>
    <s v="Stores"/>
  </r>
  <r>
    <n v="5862"/>
    <s v="Palmore"/>
    <s v="Christopher"/>
    <x v="5788"/>
    <x v="1"/>
    <x v="11"/>
    <x v="13"/>
    <x v="12"/>
    <x v="1"/>
    <x v="0"/>
    <x v="2"/>
    <n v="58.143401130000001"/>
    <x v="2"/>
    <x v="0"/>
    <x v="5830"/>
    <x v="0"/>
    <x v="1"/>
    <n v="114.3950262"/>
    <n v="4.7664594250000007"/>
    <s v="Stores"/>
  </r>
  <r>
    <n v="5863"/>
    <s v="Martin"/>
    <s v="Thomas"/>
    <x v="3625"/>
    <x v="1"/>
    <x v="5"/>
    <x v="16"/>
    <x v="15"/>
    <x v="5"/>
    <x v="0"/>
    <x v="2"/>
    <n v="53.33126918"/>
    <x v="2"/>
    <x v="1"/>
    <x v="5831"/>
    <x v="1"/>
    <x v="4"/>
    <n v="125.90795230000001"/>
    <n v="5.2461646791666663"/>
    <s v="Stores"/>
  </r>
  <r>
    <n v="5864"/>
    <s v="Wilson"/>
    <s v="Minnie"/>
    <x v="5789"/>
    <x v="0"/>
    <x v="165"/>
    <x v="46"/>
    <x v="20"/>
    <x v="22"/>
    <x v="0"/>
    <x v="0"/>
    <n v="37.265944089999998"/>
    <x v="0"/>
    <x v="0"/>
    <x v="5832"/>
    <x v="0"/>
    <x v="0"/>
    <n v="0"/>
    <n v="0"/>
    <s v="Stores"/>
  </r>
  <r>
    <n v="5865"/>
    <s v="Johnson"/>
    <s v="Allan"/>
    <x v="5790"/>
    <x v="1"/>
    <x v="60"/>
    <x v="46"/>
    <x v="20"/>
    <x v="27"/>
    <x v="0"/>
    <x v="2"/>
    <n v="53.518510370000001"/>
    <x v="2"/>
    <x v="1"/>
    <x v="5833"/>
    <x v="1"/>
    <x v="1"/>
    <n v="89.706529009999997"/>
    <n v="3.7377720420833334"/>
    <s v="Stores"/>
  </r>
  <r>
    <n v="5866"/>
    <s v="Reed"/>
    <s v="Joe"/>
    <x v="5791"/>
    <x v="1"/>
    <x v="0"/>
    <x v="13"/>
    <x v="12"/>
    <x v="0"/>
    <x v="0"/>
    <x v="1"/>
    <n v="46.115784789999999"/>
    <x v="1"/>
    <x v="1"/>
    <x v="5834"/>
    <x v="1"/>
    <x v="2"/>
    <n v="64.484521349999994"/>
    <n v="2.6868550562499998"/>
    <s v="Stores"/>
  </r>
  <r>
    <n v="5867"/>
    <s v="Whiteman"/>
    <s v="Millard"/>
    <x v="5792"/>
    <x v="1"/>
    <x v="23"/>
    <x v="13"/>
    <x v="12"/>
    <x v="17"/>
    <x v="0"/>
    <x v="2"/>
    <n v="57.323154520000003"/>
    <x v="2"/>
    <x v="1"/>
    <x v="5835"/>
    <x v="1"/>
    <x v="1"/>
    <n v="119.0789541"/>
    <n v="4.9616230875000005"/>
    <s v="Stores"/>
  </r>
  <r>
    <n v="5868"/>
    <s v="Cauley"/>
    <s v="Joe"/>
    <x v="5793"/>
    <x v="1"/>
    <x v="15"/>
    <x v="13"/>
    <x v="12"/>
    <x v="10"/>
    <x v="0"/>
    <x v="5"/>
    <n v="66.709156539999995"/>
    <x v="5"/>
    <x v="0"/>
    <x v="5836"/>
    <x v="0"/>
    <x v="4"/>
    <n v="157.6226819"/>
    <n v="6.5676117458333332"/>
    <s v="Stores"/>
  </r>
  <r>
    <n v="5869"/>
    <s v="Rouse"/>
    <s v="Jennifer"/>
    <x v="5794"/>
    <x v="0"/>
    <x v="7"/>
    <x v="13"/>
    <x v="12"/>
    <x v="7"/>
    <x v="0"/>
    <x v="1"/>
    <n v="43.031132849999999"/>
    <x v="1"/>
    <x v="1"/>
    <x v="5837"/>
    <x v="1"/>
    <x v="2"/>
    <n v="50.224226020000003"/>
    <n v="2.0926760841666669"/>
    <s v="Stores"/>
  </r>
  <r>
    <n v="5870"/>
    <s v="Sharp"/>
    <s v="Ann"/>
    <x v="5795"/>
    <x v="0"/>
    <x v="2"/>
    <x v="0"/>
    <x v="0"/>
    <x v="2"/>
    <x v="0"/>
    <x v="4"/>
    <n v="23.67569542"/>
    <x v="4"/>
    <x v="1"/>
    <x v="5838"/>
    <x v="1"/>
    <x v="0"/>
    <n v="0"/>
    <n v="0"/>
    <s v="Stores"/>
  </r>
  <r>
    <n v="5871"/>
    <s v="McClinton"/>
    <s v="Wendell"/>
    <x v="5796"/>
    <x v="1"/>
    <x v="39"/>
    <x v="13"/>
    <x v="12"/>
    <x v="7"/>
    <x v="0"/>
    <x v="2"/>
    <n v="53.126121980000001"/>
    <x v="2"/>
    <x v="1"/>
    <x v="5839"/>
    <x v="1"/>
    <x v="4"/>
    <n v="126.3236917"/>
    <n v="5.2634871541666666"/>
    <s v="Stores"/>
  </r>
  <r>
    <n v="5872"/>
    <s v="Hughes"/>
    <s v="Gene"/>
    <x v="5797"/>
    <x v="1"/>
    <x v="5"/>
    <x v="16"/>
    <x v="15"/>
    <x v="5"/>
    <x v="0"/>
    <x v="5"/>
    <n v="61.621400819999998"/>
    <x v="5"/>
    <x v="1"/>
    <x v="5840"/>
    <x v="1"/>
    <x v="4"/>
    <n v="138.52777399999999"/>
    <n v="5.7719905833333334"/>
    <s v="Stores"/>
  </r>
  <r>
    <n v="5873"/>
    <s v="Lewis"/>
    <s v="Hector"/>
    <x v="5798"/>
    <x v="1"/>
    <x v="22"/>
    <x v="13"/>
    <x v="12"/>
    <x v="16"/>
    <x v="0"/>
    <x v="1"/>
    <n v="47.841410609999997"/>
    <x v="1"/>
    <x v="1"/>
    <x v="5841"/>
    <x v="1"/>
    <x v="2"/>
    <n v="50.190052629999997"/>
    <n v="2.0912521929166665"/>
    <s v="Stores"/>
  </r>
  <r>
    <n v="5874"/>
    <s v="Williams"/>
    <s v="David"/>
    <x v="5799"/>
    <x v="1"/>
    <x v="167"/>
    <x v="45"/>
    <x v="19"/>
    <x v="37"/>
    <x v="0"/>
    <x v="1"/>
    <n v="40.151965070000003"/>
    <x v="1"/>
    <x v="1"/>
    <x v="5842"/>
    <x v="1"/>
    <x v="0"/>
    <n v="38.918348590000001"/>
    <n v="1.6215978579166666"/>
    <s v="Stores"/>
  </r>
  <r>
    <n v="5875"/>
    <s v="Taylor"/>
    <s v="Mark"/>
    <x v="3190"/>
    <x v="1"/>
    <x v="5"/>
    <x v="16"/>
    <x v="15"/>
    <x v="5"/>
    <x v="0"/>
    <x v="2"/>
    <n v="51.115012960000001"/>
    <x v="2"/>
    <x v="0"/>
    <x v="5843"/>
    <x v="0"/>
    <x v="1"/>
    <n v="97.416534060000004"/>
    <n v="4.0590222525000001"/>
    <s v="Stores"/>
  </r>
  <r>
    <n v="5876"/>
    <s v="Debellis"/>
    <s v="Edward"/>
    <x v="5800"/>
    <x v="1"/>
    <x v="5"/>
    <x v="16"/>
    <x v="15"/>
    <x v="5"/>
    <x v="0"/>
    <x v="0"/>
    <n v="32.2306217"/>
    <x v="0"/>
    <x v="1"/>
    <x v="5844"/>
    <x v="1"/>
    <x v="0"/>
    <n v="0"/>
    <n v="0"/>
    <s v="Stores"/>
  </r>
  <r>
    <n v="5877"/>
    <s v="Porter"/>
    <s v="Rosa"/>
    <x v="5801"/>
    <x v="0"/>
    <x v="3"/>
    <x v="45"/>
    <x v="19"/>
    <x v="3"/>
    <x v="0"/>
    <x v="2"/>
    <n v="52.167181229999997"/>
    <x v="2"/>
    <x v="0"/>
    <x v="5845"/>
    <x v="0"/>
    <x v="2"/>
    <n v="72.132942459999995"/>
    <n v="3.0055392691666665"/>
    <s v="Stores"/>
  </r>
  <r>
    <n v="5878"/>
    <s v="Hernandez"/>
    <s v="Oliver"/>
    <x v="5802"/>
    <x v="1"/>
    <x v="3"/>
    <x v="45"/>
    <x v="19"/>
    <x v="3"/>
    <x v="0"/>
    <x v="4"/>
    <n v="25.154861960000002"/>
    <x v="4"/>
    <x v="1"/>
    <x v="5846"/>
    <x v="1"/>
    <x v="0"/>
    <n v="0"/>
    <n v="0"/>
    <s v="Stores"/>
  </r>
  <r>
    <n v="5879"/>
    <s v="Lopez"/>
    <s v="James"/>
    <x v="5803"/>
    <x v="1"/>
    <x v="231"/>
    <x v="45"/>
    <x v="19"/>
    <x v="3"/>
    <x v="0"/>
    <x v="1"/>
    <n v="47.708609299999999"/>
    <x v="1"/>
    <x v="1"/>
    <x v="5847"/>
    <x v="1"/>
    <x v="0"/>
    <n v="15.909764940000001"/>
    <n v="0.66290687250000002"/>
    <s v="Stores"/>
  </r>
  <r>
    <n v="5880"/>
    <s v="Wilt"/>
    <s v="John"/>
    <x v="5804"/>
    <x v="1"/>
    <x v="169"/>
    <x v="13"/>
    <x v="12"/>
    <x v="20"/>
    <x v="0"/>
    <x v="1"/>
    <n v="43.4831717"/>
    <x v="1"/>
    <x v="1"/>
    <x v="5848"/>
    <x v="1"/>
    <x v="2"/>
    <n v="67.82738827"/>
    <n v="2.826141177916667"/>
    <s v="Stores"/>
  </r>
  <r>
    <n v="5881"/>
    <s v="Garland"/>
    <s v="Perry"/>
    <x v="5805"/>
    <x v="1"/>
    <x v="5"/>
    <x v="16"/>
    <x v="15"/>
    <x v="5"/>
    <x v="0"/>
    <x v="0"/>
    <n v="35.695874349999997"/>
    <x v="0"/>
    <x v="1"/>
    <x v="5849"/>
    <x v="1"/>
    <x v="0"/>
    <n v="0"/>
    <n v="0"/>
    <s v="Stores"/>
  </r>
  <r>
    <n v="5882"/>
    <s v="Kuhn"/>
    <s v="Dana"/>
    <x v="5806"/>
    <x v="0"/>
    <x v="167"/>
    <x v="45"/>
    <x v="19"/>
    <x v="37"/>
    <x v="0"/>
    <x v="1"/>
    <n v="48.108506149999997"/>
    <x v="1"/>
    <x v="1"/>
    <x v="5850"/>
    <x v="1"/>
    <x v="4"/>
    <n v="122.9314828"/>
    <n v="5.1221451166666672"/>
    <s v="Stores"/>
  </r>
  <r>
    <n v="5883"/>
    <s v="Stevenson"/>
    <s v="Sylvia"/>
    <x v="5807"/>
    <x v="0"/>
    <x v="5"/>
    <x v="16"/>
    <x v="15"/>
    <x v="5"/>
    <x v="0"/>
    <x v="0"/>
    <n v="37.940132319999996"/>
    <x v="0"/>
    <x v="1"/>
    <x v="5851"/>
    <x v="1"/>
    <x v="2"/>
    <n v="57.434308629999997"/>
    <n v="2.3930961929166665"/>
    <s v="Stores"/>
  </r>
  <r>
    <n v="5884"/>
    <s v="Harrison"/>
    <s v="Donald"/>
    <x v="5808"/>
    <x v="1"/>
    <x v="2"/>
    <x v="0"/>
    <x v="0"/>
    <x v="2"/>
    <x v="0"/>
    <x v="0"/>
    <n v="35.626731210000003"/>
    <x v="0"/>
    <x v="0"/>
    <x v="5852"/>
    <x v="0"/>
    <x v="2"/>
    <n v="56.46460321"/>
    <n v="2.3526918004166668"/>
    <s v="Stores"/>
  </r>
  <r>
    <n v="5885"/>
    <s v="Cox"/>
    <s v="James"/>
    <x v="5809"/>
    <x v="1"/>
    <x v="60"/>
    <x v="7"/>
    <x v="6"/>
    <x v="27"/>
    <x v="0"/>
    <x v="2"/>
    <n v="56.39385893"/>
    <x v="2"/>
    <x v="0"/>
    <x v="5853"/>
    <x v="0"/>
    <x v="1"/>
    <n v="90.247492660000006"/>
    <n v="3.7603121941666671"/>
    <s v="Stores"/>
  </r>
  <r>
    <n v="5886"/>
    <s v="Rodriguez"/>
    <s v="Lauren"/>
    <x v="5810"/>
    <x v="0"/>
    <x v="12"/>
    <x v="0"/>
    <x v="0"/>
    <x v="9"/>
    <x v="0"/>
    <x v="4"/>
    <n v="22.816753179999999"/>
    <x v="4"/>
    <x v="1"/>
    <x v="5854"/>
    <x v="1"/>
    <x v="0"/>
    <n v="0"/>
    <n v="0"/>
    <s v="Stores"/>
  </r>
  <r>
    <n v="5887"/>
    <s v="Fields"/>
    <s v="Douglas"/>
    <x v="5811"/>
    <x v="1"/>
    <x v="2"/>
    <x v="0"/>
    <x v="0"/>
    <x v="2"/>
    <x v="0"/>
    <x v="1"/>
    <n v="45.298386499999999"/>
    <x v="1"/>
    <x v="1"/>
    <x v="5855"/>
    <x v="1"/>
    <x v="0"/>
    <n v="5.4840550300000004"/>
    <n v="0.22850229291666668"/>
    <s v="Stores"/>
  </r>
  <r>
    <n v="5888"/>
    <s v="Hartsfield"/>
    <s v="William"/>
    <x v="5812"/>
    <x v="1"/>
    <x v="98"/>
    <x v="0"/>
    <x v="0"/>
    <x v="13"/>
    <x v="0"/>
    <x v="1"/>
    <n v="42.458833400000003"/>
    <x v="1"/>
    <x v="1"/>
    <x v="5856"/>
    <x v="1"/>
    <x v="2"/>
    <n v="69.776503469999994"/>
    <n v="2.9073543112499998"/>
    <s v="Stores"/>
  </r>
  <r>
    <n v="5889"/>
    <s v="Gregory"/>
    <s v="Wesley"/>
    <x v="5813"/>
    <x v="1"/>
    <x v="30"/>
    <x v="13"/>
    <x v="12"/>
    <x v="20"/>
    <x v="0"/>
    <x v="0"/>
    <n v="39.692006380000002"/>
    <x v="0"/>
    <x v="0"/>
    <x v="5857"/>
    <x v="0"/>
    <x v="0"/>
    <n v="4.7820404549999997"/>
    <n v="0.19925168562499998"/>
    <s v="Stores"/>
  </r>
  <r>
    <n v="5890"/>
    <s v="McLaughlin"/>
    <s v="Lillian"/>
    <x v="5814"/>
    <x v="0"/>
    <x v="76"/>
    <x v="13"/>
    <x v="12"/>
    <x v="1"/>
    <x v="0"/>
    <x v="1"/>
    <n v="49.138091680000002"/>
    <x v="1"/>
    <x v="1"/>
    <x v="5858"/>
    <x v="1"/>
    <x v="4"/>
    <n v="121.8543559"/>
    <n v="5.0772648291666664"/>
    <s v="Stores"/>
  </r>
  <r>
    <n v="5891"/>
    <s v="Glenn"/>
    <s v="Jillian"/>
    <x v="5815"/>
    <x v="0"/>
    <x v="5"/>
    <x v="16"/>
    <x v="15"/>
    <x v="5"/>
    <x v="0"/>
    <x v="5"/>
    <n v="65.431170280000003"/>
    <x v="5"/>
    <x v="1"/>
    <x v="5859"/>
    <x v="1"/>
    <x v="5"/>
    <n v="224.35157480000001"/>
    <n v="9.3479822833333337"/>
    <s v="Stores"/>
  </r>
  <r>
    <n v="5892"/>
    <s v="Wilson"/>
    <s v="Wendy"/>
    <x v="5816"/>
    <x v="0"/>
    <x v="3"/>
    <x v="45"/>
    <x v="19"/>
    <x v="3"/>
    <x v="0"/>
    <x v="0"/>
    <n v="37.484174889999998"/>
    <x v="0"/>
    <x v="0"/>
    <x v="5860"/>
    <x v="0"/>
    <x v="0"/>
    <n v="38.207910800000001"/>
    <n v="1.5919962833333334"/>
    <s v="Stores"/>
  </r>
  <r>
    <n v="5893"/>
    <s v="Tarango"/>
    <s v="William"/>
    <x v="5817"/>
    <x v="1"/>
    <x v="5"/>
    <x v="16"/>
    <x v="15"/>
    <x v="5"/>
    <x v="0"/>
    <x v="4"/>
    <n v="27.636657540000002"/>
    <x v="4"/>
    <x v="1"/>
    <x v="5861"/>
    <x v="1"/>
    <x v="0"/>
    <n v="0"/>
    <n v="0"/>
    <s v="Stores"/>
  </r>
  <r>
    <n v="5894"/>
    <s v="Pasillas"/>
    <s v="Kerry"/>
    <x v="5818"/>
    <x v="1"/>
    <x v="12"/>
    <x v="0"/>
    <x v="0"/>
    <x v="9"/>
    <x v="0"/>
    <x v="2"/>
    <n v="57.799068400000003"/>
    <x v="2"/>
    <x v="1"/>
    <x v="5862"/>
    <x v="1"/>
    <x v="3"/>
    <n v="170.7814075"/>
    <n v="7.1158919791666673"/>
    <s v="Stores"/>
  </r>
  <r>
    <n v="5895"/>
    <s v="Jackson"/>
    <s v="Josephine"/>
    <x v="5819"/>
    <x v="0"/>
    <x v="80"/>
    <x v="13"/>
    <x v="12"/>
    <x v="7"/>
    <x v="0"/>
    <x v="0"/>
    <n v="35.469559599999997"/>
    <x v="0"/>
    <x v="1"/>
    <x v="5863"/>
    <x v="1"/>
    <x v="2"/>
    <n v="57.406333889999999"/>
    <n v="2.3919305787499998"/>
    <s v="Stores"/>
  </r>
  <r>
    <n v="5896"/>
    <s v="Ayoub"/>
    <s v="Stacy"/>
    <x v="5820"/>
    <x v="1"/>
    <x v="5"/>
    <x v="45"/>
    <x v="19"/>
    <x v="5"/>
    <x v="0"/>
    <x v="0"/>
    <n v="37.000778320000002"/>
    <x v="0"/>
    <x v="0"/>
    <x v="5864"/>
    <x v="0"/>
    <x v="0"/>
    <n v="32.795318690000002"/>
    <n v="1.3664716120833333"/>
    <s v="Stores"/>
  </r>
  <r>
    <n v="5897"/>
    <s v="Troncoso"/>
    <s v="Irene"/>
    <x v="5821"/>
    <x v="0"/>
    <x v="66"/>
    <x v="46"/>
    <x v="20"/>
    <x v="18"/>
    <x v="0"/>
    <x v="1"/>
    <n v="43.976878589999998"/>
    <x v="1"/>
    <x v="1"/>
    <x v="5865"/>
    <x v="1"/>
    <x v="2"/>
    <n v="71.913163389999994"/>
    <n v="2.9963818079166664"/>
    <s v="Stores"/>
  </r>
  <r>
    <n v="5898"/>
    <s v="Mathews"/>
    <s v="Edgar"/>
    <x v="5822"/>
    <x v="1"/>
    <x v="5"/>
    <x v="45"/>
    <x v="19"/>
    <x v="5"/>
    <x v="0"/>
    <x v="0"/>
    <n v="35.292155280000003"/>
    <x v="0"/>
    <x v="1"/>
    <x v="5866"/>
    <x v="1"/>
    <x v="0"/>
    <n v="0"/>
    <n v="0"/>
    <s v="Stores"/>
  </r>
  <r>
    <n v="5899"/>
    <s v="Barrett"/>
    <s v="Niki"/>
    <x v="5823"/>
    <x v="0"/>
    <x v="2"/>
    <x v="0"/>
    <x v="0"/>
    <x v="2"/>
    <x v="0"/>
    <x v="1"/>
    <n v="40.925956040000003"/>
    <x v="1"/>
    <x v="1"/>
    <x v="5867"/>
    <x v="1"/>
    <x v="2"/>
    <n v="68.037284830000004"/>
    <n v="2.834886867916667"/>
    <s v="Stores"/>
  </r>
  <r>
    <n v="5900"/>
    <s v="Miller"/>
    <s v="Connie"/>
    <x v="5824"/>
    <x v="0"/>
    <x v="32"/>
    <x v="13"/>
    <x v="12"/>
    <x v="17"/>
    <x v="0"/>
    <x v="4"/>
    <n v="24.781308030000002"/>
    <x v="4"/>
    <x v="1"/>
    <x v="5868"/>
    <x v="1"/>
    <x v="0"/>
    <n v="0"/>
    <n v="0"/>
    <s v="Stores"/>
  </r>
  <r>
    <n v="5901"/>
    <s v="Boggess"/>
    <s v="Jillian"/>
    <x v="5825"/>
    <x v="0"/>
    <x v="41"/>
    <x v="45"/>
    <x v="19"/>
    <x v="23"/>
    <x v="0"/>
    <x v="2"/>
    <n v="55.22013329"/>
    <x v="2"/>
    <x v="1"/>
    <x v="5869"/>
    <x v="1"/>
    <x v="4"/>
    <n v="137.28532569999999"/>
    <n v="5.7202219041666664"/>
    <s v="Stores"/>
  </r>
  <r>
    <n v="5902"/>
    <s v="Cantrell"/>
    <s v="Joshua"/>
    <x v="5826"/>
    <x v="1"/>
    <x v="4"/>
    <x v="13"/>
    <x v="12"/>
    <x v="4"/>
    <x v="0"/>
    <x v="2"/>
    <n v="56.017423999999998"/>
    <x v="2"/>
    <x v="1"/>
    <x v="5870"/>
    <x v="1"/>
    <x v="4"/>
    <n v="125.98173130000001"/>
    <n v="5.2492388041666667"/>
    <s v="Stores"/>
  </r>
  <r>
    <n v="5903"/>
    <s v="Rowe"/>
    <s v="Lisa"/>
    <x v="5827"/>
    <x v="0"/>
    <x v="35"/>
    <x v="13"/>
    <x v="12"/>
    <x v="6"/>
    <x v="0"/>
    <x v="1"/>
    <n v="40.835346479999998"/>
    <x v="1"/>
    <x v="1"/>
    <x v="5871"/>
    <x v="1"/>
    <x v="2"/>
    <n v="56.300851680000001"/>
    <n v="2.3458688200000002"/>
    <s v="Stores"/>
  </r>
  <r>
    <n v="5904"/>
    <s v="Whisman"/>
    <s v="Theo"/>
    <x v="5828"/>
    <x v="1"/>
    <x v="196"/>
    <x v="13"/>
    <x v="12"/>
    <x v="10"/>
    <x v="0"/>
    <x v="2"/>
    <n v="57.771978990000001"/>
    <x v="2"/>
    <x v="0"/>
    <x v="5872"/>
    <x v="0"/>
    <x v="1"/>
    <n v="94.552969849999997"/>
    <n v="3.9397070770833333"/>
    <s v="Stores"/>
  </r>
  <r>
    <n v="5905"/>
    <s v="Beamon"/>
    <s v="Aaron"/>
    <x v="5829"/>
    <x v="1"/>
    <x v="0"/>
    <x v="13"/>
    <x v="12"/>
    <x v="0"/>
    <x v="0"/>
    <x v="0"/>
    <n v="35.505674929999998"/>
    <x v="0"/>
    <x v="0"/>
    <x v="5873"/>
    <x v="0"/>
    <x v="2"/>
    <n v="53.415527730000001"/>
    <n v="2.2256469887499999"/>
    <s v="Stores"/>
  </r>
  <r>
    <n v="5906"/>
    <s v="Compton"/>
    <s v="Judy"/>
    <x v="5830"/>
    <x v="0"/>
    <x v="11"/>
    <x v="13"/>
    <x v="12"/>
    <x v="1"/>
    <x v="0"/>
    <x v="0"/>
    <n v="37.935532700000003"/>
    <x v="0"/>
    <x v="1"/>
    <x v="5874"/>
    <x v="1"/>
    <x v="2"/>
    <n v="57.450407460000001"/>
    <n v="2.3937669775000003"/>
    <s v="Stores"/>
  </r>
  <r>
    <n v="5907"/>
    <s v="Hobbs"/>
    <s v="Frank"/>
    <x v="5831"/>
    <x v="1"/>
    <x v="190"/>
    <x v="0"/>
    <x v="0"/>
    <x v="13"/>
    <x v="0"/>
    <x v="0"/>
    <n v="35.001879359999997"/>
    <x v="0"/>
    <x v="1"/>
    <x v="5875"/>
    <x v="1"/>
    <x v="0"/>
    <n v="17.52267629"/>
    <n v="0.73011151208333336"/>
    <s v="Stores"/>
  </r>
  <r>
    <n v="5908"/>
    <s v="Lepage"/>
    <s v="Evie"/>
    <x v="5832"/>
    <x v="0"/>
    <x v="5"/>
    <x v="45"/>
    <x v="19"/>
    <x v="5"/>
    <x v="0"/>
    <x v="1"/>
    <n v="46.226617949999998"/>
    <x v="1"/>
    <x v="0"/>
    <x v="5876"/>
    <x v="0"/>
    <x v="1"/>
    <n v="94.022648110000006"/>
    <n v="3.9176103379166669"/>
    <s v="Stores"/>
  </r>
  <r>
    <n v="5909"/>
    <s v="Schultz"/>
    <s v="Mary"/>
    <x v="5833"/>
    <x v="0"/>
    <x v="41"/>
    <x v="45"/>
    <x v="19"/>
    <x v="23"/>
    <x v="0"/>
    <x v="1"/>
    <n v="43.730109900000002"/>
    <x v="1"/>
    <x v="1"/>
    <x v="5877"/>
    <x v="1"/>
    <x v="1"/>
    <n v="109.24405539999999"/>
    <n v="4.5518356416666661"/>
    <s v="Stores"/>
  </r>
  <r>
    <n v="5910"/>
    <s v="Montana"/>
    <s v="Brandon"/>
    <x v="5834"/>
    <x v="1"/>
    <x v="4"/>
    <x v="13"/>
    <x v="12"/>
    <x v="4"/>
    <x v="0"/>
    <x v="2"/>
    <n v="53.184185249999999"/>
    <x v="2"/>
    <x v="1"/>
    <x v="5878"/>
    <x v="5"/>
    <x v="2"/>
    <n v="72.081086920000004"/>
    <n v="3.0033786216666671"/>
    <s v="Stores"/>
  </r>
  <r>
    <n v="5911"/>
    <s v="Burdick"/>
    <s v="Sylvia"/>
    <x v="5835"/>
    <x v="0"/>
    <x v="188"/>
    <x v="13"/>
    <x v="12"/>
    <x v="35"/>
    <x v="0"/>
    <x v="4"/>
    <n v="21.45380819"/>
    <x v="4"/>
    <x v="0"/>
    <x v="5879"/>
    <x v="0"/>
    <x v="0"/>
    <n v="6.9283763780000003"/>
    <n v="0.28868234908333334"/>
    <s v="Stores"/>
  </r>
  <r>
    <n v="5912"/>
    <s v="Johnson"/>
    <s v="Patrick"/>
    <x v="5836"/>
    <x v="1"/>
    <x v="191"/>
    <x v="13"/>
    <x v="12"/>
    <x v="20"/>
    <x v="0"/>
    <x v="2"/>
    <n v="50.579995699999998"/>
    <x v="2"/>
    <x v="1"/>
    <x v="5880"/>
    <x v="1"/>
    <x v="1"/>
    <n v="103.46707790000001"/>
    <n v="4.3111282458333333"/>
    <s v="Stores"/>
  </r>
  <r>
    <n v="5913"/>
    <s v="Laguna"/>
    <s v="Harold"/>
    <x v="5837"/>
    <x v="1"/>
    <x v="5"/>
    <x v="45"/>
    <x v="19"/>
    <x v="5"/>
    <x v="0"/>
    <x v="0"/>
    <n v="35.745263649999998"/>
    <x v="0"/>
    <x v="0"/>
    <x v="5881"/>
    <x v="0"/>
    <x v="0"/>
    <n v="37.767516780000001"/>
    <n v="1.5736465325"/>
    <s v="Stores"/>
  </r>
  <r>
    <n v="5914"/>
    <s v="Rushing"/>
    <s v="Lila"/>
    <x v="5838"/>
    <x v="0"/>
    <x v="5"/>
    <x v="45"/>
    <x v="19"/>
    <x v="5"/>
    <x v="0"/>
    <x v="0"/>
    <n v="35.980430490000003"/>
    <x v="0"/>
    <x v="1"/>
    <x v="5882"/>
    <x v="1"/>
    <x v="2"/>
    <n v="45.95860364"/>
    <n v="1.9149418183333333"/>
    <s v="Stores"/>
  </r>
  <r>
    <n v="5915"/>
    <s v="Jarrell"/>
    <s v="Charlie"/>
    <x v="5839"/>
    <x v="1"/>
    <x v="2"/>
    <x v="0"/>
    <x v="0"/>
    <x v="2"/>
    <x v="0"/>
    <x v="0"/>
    <n v="31.40457649"/>
    <x v="0"/>
    <x v="1"/>
    <x v="5883"/>
    <x v="1"/>
    <x v="0"/>
    <n v="0"/>
    <n v="0"/>
    <s v="Stores"/>
  </r>
  <r>
    <n v="5916"/>
    <s v="Delvalle"/>
    <s v="Ruth"/>
    <x v="5840"/>
    <x v="0"/>
    <x v="30"/>
    <x v="13"/>
    <x v="12"/>
    <x v="20"/>
    <x v="0"/>
    <x v="1"/>
    <n v="49.648216120000001"/>
    <x v="1"/>
    <x v="1"/>
    <x v="5884"/>
    <x v="1"/>
    <x v="2"/>
    <n v="76.890472669999994"/>
    <n v="3.2037696945833334"/>
    <s v="Stores"/>
  </r>
  <r>
    <n v="5917"/>
    <s v="Spurgeon"/>
    <s v="Martha"/>
    <x v="5841"/>
    <x v="0"/>
    <x v="5"/>
    <x v="45"/>
    <x v="19"/>
    <x v="5"/>
    <x v="0"/>
    <x v="1"/>
    <n v="41.58341909"/>
    <x v="1"/>
    <x v="1"/>
    <x v="5885"/>
    <x v="1"/>
    <x v="2"/>
    <n v="49.084488270000001"/>
    <n v="2.0451870112499999"/>
    <s v="Stores"/>
  </r>
  <r>
    <n v="5918"/>
    <s v="Storey"/>
    <s v="Jared"/>
    <x v="5842"/>
    <x v="1"/>
    <x v="36"/>
    <x v="46"/>
    <x v="20"/>
    <x v="22"/>
    <x v="0"/>
    <x v="4"/>
    <n v="29.623995820000001"/>
    <x v="4"/>
    <x v="1"/>
    <x v="5886"/>
    <x v="1"/>
    <x v="0"/>
    <n v="0"/>
    <n v="0"/>
    <s v="Stores"/>
  </r>
  <r>
    <n v="5919"/>
    <s v="Wright"/>
    <s v="Edna"/>
    <x v="5843"/>
    <x v="0"/>
    <x v="3"/>
    <x v="45"/>
    <x v="19"/>
    <x v="3"/>
    <x v="0"/>
    <x v="0"/>
    <n v="39.36774372"/>
    <x v="0"/>
    <x v="1"/>
    <x v="5887"/>
    <x v="1"/>
    <x v="0"/>
    <n v="14.99060246"/>
    <n v="0.62460843583333325"/>
    <s v="Stores"/>
  </r>
  <r>
    <n v="5920"/>
    <s v="Keeley"/>
    <s v="Brandon"/>
    <x v="5844"/>
    <x v="1"/>
    <x v="61"/>
    <x v="7"/>
    <x v="6"/>
    <x v="28"/>
    <x v="0"/>
    <x v="5"/>
    <n v="64.086257610000004"/>
    <x v="5"/>
    <x v="0"/>
    <x v="5888"/>
    <x v="0"/>
    <x v="3"/>
    <n v="177.6605122"/>
    <n v="7.4025213416666666"/>
    <s v="Stores"/>
  </r>
  <r>
    <n v="5921"/>
    <s v="Mosquera"/>
    <s v="Violette"/>
    <x v="5845"/>
    <x v="0"/>
    <x v="27"/>
    <x v="13"/>
    <x v="12"/>
    <x v="19"/>
    <x v="0"/>
    <x v="0"/>
    <n v="31.30179657"/>
    <x v="0"/>
    <x v="1"/>
    <x v="5889"/>
    <x v="1"/>
    <x v="0"/>
    <n v="25.95287776"/>
    <n v="1.0813699066666667"/>
    <s v="Stores"/>
  </r>
  <r>
    <n v="5922"/>
    <s v="Gilbert"/>
    <s v="Dennis"/>
    <x v="5846"/>
    <x v="1"/>
    <x v="5"/>
    <x v="45"/>
    <x v="19"/>
    <x v="5"/>
    <x v="0"/>
    <x v="2"/>
    <n v="56.381224699999997"/>
    <x v="2"/>
    <x v="1"/>
    <x v="5890"/>
    <x v="1"/>
    <x v="4"/>
    <n v="147.27607750000001"/>
    <n v="6.1365032291666672"/>
    <s v="Stores"/>
  </r>
  <r>
    <n v="5923"/>
    <s v="Schumacher"/>
    <s v="Tom"/>
    <x v="5847"/>
    <x v="1"/>
    <x v="218"/>
    <x v="13"/>
    <x v="12"/>
    <x v="19"/>
    <x v="0"/>
    <x v="1"/>
    <n v="43.938361890000003"/>
    <x v="1"/>
    <x v="0"/>
    <x v="5891"/>
    <x v="0"/>
    <x v="1"/>
    <n v="86.267200639999999"/>
    <n v="3.5944666933333336"/>
    <s v="Stores"/>
  </r>
  <r>
    <n v="5924"/>
    <s v="Staley"/>
    <s v="Darryl"/>
    <x v="5848"/>
    <x v="1"/>
    <x v="36"/>
    <x v="46"/>
    <x v="20"/>
    <x v="22"/>
    <x v="0"/>
    <x v="4"/>
    <n v="28.424223569999999"/>
    <x v="4"/>
    <x v="1"/>
    <x v="5892"/>
    <x v="1"/>
    <x v="0"/>
    <n v="0.64175285400000004"/>
    <n v="2.6739702250000004E-2"/>
    <s v="Stores"/>
  </r>
  <r>
    <n v="5925"/>
    <s v="Rowland"/>
    <s v="Mark"/>
    <x v="5849"/>
    <x v="1"/>
    <x v="2"/>
    <x v="0"/>
    <x v="0"/>
    <x v="2"/>
    <x v="0"/>
    <x v="1"/>
    <n v="47.549427090000002"/>
    <x v="1"/>
    <x v="0"/>
    <x v="5893"/>
    <x v="0"/>
    <x v="2"/>
    <n v="64.248123559999996"/>
    <n v="2.677005148333333"/>
    <s v="Stores"/>
  </r>
  <r>
    <n v="5926"/>
    <s v="Rivera"/>
    <s v="Dwayne"/>
    <x v="5850"/>
    <x v="1"/>
    <x v="1"/>
    <x v="13"/>
    <x v="12"/>
    <x v="1"/>
    <x v="0"/>
    <x v="1"/>
    <n v="47.120923589999997"/>
    <x v="1"/>
    <x v="0"/>
    <x v="5894"/>
    <x v="0"/>
    <x v="2"/>
    <n v="73.441073220000007"/>
    <n v="3.0600447175000003"/>
    <s v="Stores"/>
  </r>
  <r>
    <n v="5927"/>
    <s v="Lea"/>
    <s v="Martha"/>
    <x v="5851"/>
    <x v="0"/>
    <x v="114"/>
    <x v="13"/>
    <x v="12"/>
    <x v="7"/>
    <x v="0"/>
    <x v="0"/>
    <n v="35.464437330000003"/>
    <x v="0"/>
    <x v="1"/>
    <x v="5895"/>
    <x v="1"/>
    <x v="0"/>
    <n v="31.585327719999999"/>
    <n v="1.3160553216666666"/>
    <s v="Stores"/>
  </r>
  <r>
    <n v="5928"/>
    <s v="Kendrick"/>
    <s v="Albert"/>
    <x v="5852"/>
    <x v="1"/>
    <x v="161"/>
    <x v="45"/>
    <x v="19"/>
    <x v="3"/>
    <x v="0"/>
    <x v="1"/>
    <n v="43.825623829999998"/>
    <x v="1"/>
    <x v="1"/>
    <x v="5896"/>
    <x v="1"/>
    <x v="0"/>
    <n v="8.8346876870000006"/>
    <n v="0.36811198695833336"/>
    <s v="Stores"/>
  </r>
  <r>
    <n v="5929"/>
    <s v="Kimble"/>
    <s v="Richard"/>
    <x v="5853"/>
    <x v="1"/>
    <x v="5"/>
    <x v="45"/>
    <x v="19"/>
    <x v="5"/>
    <x v="0"/>
    <x v="1"/>
    <n v="43.868633440000004"/>
    <x v="1"/>
    <x v="1"/>
    <x v="5897"/>
    <x v="1"/>
    <x v="1"/>
    <n v="117.16053220000001"/>
    <n v="4.8816888416666666"/>
    <s v="Stores"/>
  </r>
  <r>
    <n v="5930"/>
    <s v="Richardson"/>
    <s v="Jeffery"/>
    <x v="5854"/>
    <x v="1"/>
    <x v="167"/>
    <x v="0"/>
    <x v="0"/>
    <x v="37"/>
    <x v="0"/>
    <x v="2"/>
    <n v="55.896659200000002"/>
    <x v="2"/>
    <x v="1"/>
    <x v="5898"/>
    <x v="1"/>
    <x v="3"/>
    <n v="168.9988778"/>
    <n v="7.0416199083333328"/>
    <s v="Stores"/>
  </r>
  <r>
    <n v="5931"/>
    <s v="Morgan"/>
    <s v="Wade"/>
    <x v="5855"/>
    <x v="1"/>
    <x v="32"/>
    <x v="13"/>
    <x v="12"/>
    <x v="17"/>
    <x v="0"/>
    <x v="4"/>
    <n v="29.965994760000001"/>
    <x v="4"/>
    <x v="1"/>
    <x v="5899"/>
    <x v="1"/>
    <x v="2"/>
    <n v="50.149418390000001"/>
    <n v="2.0895590995833335"/>
    <s v="Stores"/>
  </r>
  <r>
    <n v="5932"/>
    <s v="Ferguson"/>
    <s v="Sean"/>
    <x v="5856"/>
    <x v="1"/>
    <x v="5"/>
    <x v="45"/>
    <x v="19"/>
    <x v="5"/>
    <x v="0"/>
    <x v="0"/>
    <n v="35.350976099999997"/>
    <x v="0"/>
    <x v="1"/>
    <x v="5900"/>
    <x v="1"/>
    <x v="0"/>
    <n v="1.15181457"/>
    <n v="4.7992273750000002E-2"/>
    <s v="Stores"/>
  </r>
  <r>
    <n v="5933"/>
    <s v="Collins"/>
    <s v="Rebecca"/>
    <x v="5857"/>
    <x v="0"/>
    <x v="176"/>
    <x v="46"/>
    <x v="20"/>
    <x v="18"/>
    <x v="0"/>
    <x v="0"/>
    <n v="35.061969580000003"/>
    <x v="0"/>
    <x v="1"/>
    <x v="5901"/>
    <x v="1"/>
    <x v="0"/>
    <n v="5.8493514209999997"/>
    <n v="0.243722975875"/>
    <s v="Stores"/>
  </r>
  <r>
    <n v="5934"/>
    <s v="Davenport"/>
    <s v="Thelma"/>
    <x v="5858"/>
    <x v="0"/>
    <x v="5"/>
    <x v="45"/>
    <x v="19"/>
    <x v="5"/>
    <x v="0"/>
    <x v="1"/>
    <n v="44.15444385"/>
    <x v="1"/>
    <x v="1"/>
    <x v="5902"/>
    <x v="1"/>
    <x v="2"/>
    <n v="65.872266030000006"/>
    <n v="2.7446777512500002"/>
    <s v="Stores"/>
  </r>
  <r>
    <n v="5935"/>
    <s v="Brown"/>
    <s v="Joe"/>
    <x v="5859"/>
    <x v="1"/>
    <x v="39"/>
    <x v="13"/>
    <x v="12"/>
    <x v="7"/>
    <x v="0"/>
    <x v="4"/>
    <n v="20.389598670000002"/>
    <x v="4"/>
    <x v="1"/>
    <x v="5903"/>
    <x v="1"/>
    <x v="0"/>
    <n v="0"/>
    <n v="0"/>
    <s v="Stores"/>
  </r>
  <r>
    <n v="5936"/>
    <s v="Shook"/>
    <s v="Anthony"/>
    <x v="5860"/>
    <x v="1"/>
    <x v="5"/>
    <x v="45"/>
    <x v="19"/>
    <x v="5"/>
    <x v="0"/>
    <x v="0"/>
    <n v="32.280402760000001"/>
    <x v="0"/>
    <x v="1"/>
    <x v="5904"/>
    <x v="1"/>
    <x v="0"/>
    <n v="0"/>
    <n v="0"/>
    <s v="Stores"/>
  </r>
  <r>
    <n v="5937"/>
    <s v="Coldiron"/>
    <s v="Pearlie"/>
    <x v="5861"/>
    <x v="0"/>
    <x v="0"/>
    <x v="13"/>
    <x v="12"/>
    <x v="0"/>
    <x v="0"/>
    <x v="1"/>
    <n v="44.161666539999999"/>
    <x v="1"/>
    <x v="0"/>
    <x v="5905"/>
    <x v="0"/>
    <x v="1"/>
    <n v="92.078157649999994"/>
    <n v="3.8365899020833334"/>
    <s v="Stores"/>
  </r>
  <r>
    <n v="5938"/>
    <s v="Severson"/>
    <s v="Martha"/>
    <x v="5862"/>
    <x v="0"/>
    <x v="5"/>
    <x v="45"/>
    <x v="19"/>
    <x v="5"/>
    <x v="0"/>
    <x v="0"/>
    <n v="33.64478081"/>
    <x v="0"/>
    <x v="1"/>
    <x v="5906"/>
    <x v="1"/>
    <x v="0"/>
    <n v="0"/>
    <n v="0"/>
    <s v="Stores"/>
  </r>
  <r>
    <n v="5939"/>
    <s v="Wood"/>
    <s v="Terry"/>
    <x v="5863"/>
    <x v="0"/>
    <x v="30"/>
    <x v="13"/>
    <x v="12"/>
    <x v="20"/>
    <x v="0"/>
    <x v="2"/>
    <n v="58.665652080000001"/>
    <x v="2"/>
    <x v="1"/>
    <x v="5907"/>
    <x v="1"/>
    <x v="3"/>
    <n v="184.86202689999999"/>
    <n v="7.7025844541666659"/>
    <s v="Stores"/>
  </r>
  <r>
    <n v="5940"/>
    <s v="Bonner"/>
    <s v="Joyce"/>
    <x v="5864"/>
    <x v="0"/>
    <x v="5"/>
    <x v="45"/>
    <x v="19"/>
    <x v="5"/>
    <x v="0"/>
    <x v="5"/>
    <n v="64.265932860000007"/>
    <x v="5"/>
    <x v="1"/>
    <x v="5908"/>
    <x v="1"/>
    <x v="3"/>
    <n v="192.04150820000001"/>
    <n v="8.0017295083333337"/>
    <s v="Stores"/>
  </r>
  <r>
    <n v="5941"/>
    <s v="Flores"/>
    <s v="Carol"/>
    <x v="5865"/>
    <x v="0"/>
    <x v="32"/>
    <x v="13"/>
    <x v="12"/>
    <x v="17"/>
    <x v="0"/>
    <x v="1"/>
    <n v="42.45134814"/>
    <x v="1"/>
    <x v="1"/>
    <x v="5909"/>
    <x v="1"/>
    <x v="2"/>
    <n v="59.112028969999997"/>
    <n v="2.4630012070833334"/>
    <s v="Stores"/>
  </r>
  <r>
    <n v="5942"/>
    <s v="Grothe"/>
    <s v="Chris"/>
    <x v="5866"/>
    <x v="0"/>
    <x v="227"/>
    <x v="13"/>
    <x v="12"/>
    <x v="32"/>
    <x v="0"/>
    <x v="4"/>
    <n v="26.545586589999999"/>
    <x v="4"/>
    <x v="1"/>
    <x v="5910"/>
    <x v="1"/>
    <x v="0"/>
    <n v="0"/>
    <n v="0"/>
    <s v="Stores"/>
  </r>
  <r>
    <n v="5943"/>
    <s v="Wright"/>
    <s v="Latoya"/>
    <x v="5867"/>
    <x v="0"/>
    <x v="3"/>
    <x v="45"/>
    <x v="19"/>
    <x v="3"/>
    <x v="0"/>
    <x v="2"/>
    <n v="51.789952390000003"/>
    <x v="2"/>
    <x v="1"/>
    <x v="5911"/>
    <x v="1"/>
    <x v="1"/>
    <n v="98.491521390000003"/>
    <n v="4.1038133912500001"/>
    <s v="Stores"/>
  </r>
  <r>
    <n v="5944"/>
    <s v="Gross"/>
    <s v="Cindy"/>
    <x v="5868"/>
    <x v="0"/>
    <x v="172"/>
    <x v="13"/>
    <x v="12"/>
    <x v="10"/>
    <x v="0"/>
    <x v="1"/>
    <n v="41.476461669999999"/>
    <x v="1"/>
    <x v="1"/>
    <x v="5912"/>
    <x v="1"/>
    <x v="2"/>
    <n v="47.068549930000003"/>
    <n v="1.9611895804166666"/>
    <s v="Stores"/>
  </r>
  <r>
    <n v="5945"/>
    <s v="Lebouef"/>
    <s v="Erica"/>
    <x v="5869"/>
    <x v="0"/>
    <x v="30"/>
    <x v="13"/>
    <x v="12"/>
    <x v="20"/>
    <x v="0"/>
    <x v="0"/>
    <n v="36.916659590000002"/>
    <x v="0"/>
    <x v="1"/>
    <x v="5913"/>
    <x v="1"/>
    <x v="1"/>
    <n v="85.431569339999996"/>
    <n v="3.5596487225"/>
    <s v="Stores"/>
  </r>
  <r>
    <n v="5946"/>
    <s v="Weston"/>
    <s v="Ronald"/>
    <x v="5870"/>
    <x v="1"/>
    <x v="5"/>
    <x v="45"/>
    <x v="19"/>
    <x v="5"/>
    <x v="0"/>
    <x v="0"/>
    <n v="33.23015822"/>
    <x v="0"/>
    <x v="1"/>
    <x v="5914"/>
    <x v="1"/>
    <x v="0"/>
    <n v="0"/>
    <n v="0"/>
    <s v="Stores"/>
  </r>
  <r>
    <n v="5947"/>
    <s v="Herrera"/>
    <s v="Celia"/>
    <x v="5871"/>
    <x v="0"/>
    <x v="5"/>
    <x v="45"/>
    <x v="19"/>
    <x v="5"/>
    <x v="0"/>
    <x v="2"/>
    <n v="59.672656310000001"/>
    <x v="2"/>
    <x v="1"/>
    <x v="5915"/>
    <x v="1"/>
    <x v="3"/>
    <n v="161.85503349999999"/>
    <n v="6.7439597291666669"/>
    <s v="Stores"/>
  </r>
  <r>
    <n v="5948"/>
    <s v="Kirkwood"/>
    <s v="Wilma"/>
    <x v="5872"/>
    <x v="0"/>
    <x v="12"/>
    <x v="0"/>
    <x v="0"/>
    <x v="9"/>
    <x v="0"/>
    <x v="2"/>
    <n v="56.578762709999999"/>
    <x v="2"/>
    <x v="1"/>
    <x v="5916"/>
    <x v="1"/>
    <x v="1"/>
    <n v="115.577602"/>
    <n v="4.8157334166666663"/>
    <s v="Stores"/>
  </r>
  <r>
    <n v="5949"/>
    <s v="Grubbs"/>
    <s v="Angela"/>
    <x v="5873"/>
    <x v="0"/>
    <x v="13"/>
    <x v="13"/>
    <x v="12"/>
    <x v="10"/>
    <x v="0"/>
    <x v="2"/>
    <n v="50.575239549999999"/>
    <x v="2"/>
    <x v="0"/>
    <x v="5917"/>
    <x v="0"/>
    <x v="2"/>
    <n v="73.505382920000002"/>
    <n v="3.0627242883333334"/>
    <s v="Stores"/>
  </r>
  <r>
    <n v="5950"/>
    <s v="Lopez"/>
    <s v="Geraldine"/>
    <x v="5874"/>
    <x v="0"/>
    <x v="11"/>
    <x v="13"/>
    <x v="12"/>
    <x v="1"/>
    <x v="0"/>
    <x v="4"/>
    <n v="27.249162930000001"/>
    <x v="4"/>
    <x v="1"/>
    <x v="5918"/>
    <x v="1"/>
    <x v="0"/>
    <n v="1.4653074749999999"/>
    <n v="6.1054478124999992E-2"/>
    <s v="Stores"/>
  </r>
  <r>
    <n v="5951"/>
    <s v="Sanderson"/>
    <s v="Valerie"/>
    <x v="5875"/>
    <x v="0"/>
    <x v="96"/>
    <x v="46"/>
    <x v="20"/>
    <x v="31"/>
    <x v="0"/>
    <x v="1"/>
    <n v="42.8031066"/>
    <x v="1"/>
    <x v="1"/>
    <x v="5919"/>
    <x v="1"/>
    <x v="2"/>
    <n v="68.480772869999996"/>
    <n v="2.8533655362499997"/>
    <s v="Stores"/>
  </r>
  <r>
    <n v="5952"/>
    <s v="Salazar"/>
    <s v="Jaime"/>
    <x v="5876"/>
    <x v="1"/>
    <x v="5"/>
    <x v="45"/>
    <x v="19"/>
    <x v="5"/>
    <x v="0"/>
    <x v="4"/>
    <n v="28.763712900000002"/>
    <x v="4"/>
    <x v="1"/>
    <x v="5920"/>
    <x v="1"/>
    <x v="0"/>
    <n v="0"/>
    <n v="0"/>
    <s v="Stores"/>
  </r>
  <r>
    <n v="5953"/>
    <s v="Rosier"/>
    <s v="Linda"/>
    <x v="5877"/>
    <x v="0"/>
    <x v="0"/>
    <x v="13"/>
    <x v="12"/>
    <x v="0"/>
    <x v="0"/>
    <x v="0"/>
    <n v="38.095689399999998"/>
    <x v="0"/>
    <x v="1"/>
    <x v="5921"/>
    <x v="1"/>
    <x v="2"/>
    <n v="61.273426880000002"/>
    <n v="2.5530594533333333"/>
    <s v="Stores"/>
  </r>
  <r>
    <n v="5954"/>
    <s v="McArthur"/>
    <s v="Charles"/>
    <x v="5878"/>
    <x v="1"/>
    <x v="5"/>
    <x v="45"/>
    <x v="19"/>
    <x v="5"/>
    <x v="0"/>
    <x v="4"/>
    <n v="26.163487020000002"/>
    <x v="4"/>
    <x v="1"/>
    <x v="5922"/>
    <x v="1"/>
    <x v="0"/>
    <n v="3.8085953930000001"/>
    <n v="0.15869147470833334"/>
    <s v="Stores"/>
  </r>
  <r>
    <n v="5955"/>
    <s v="Dickerson"/>
    <s v="Theodore"/>
    <x v="5879"/>
    <x v="1"/>
    <x v="3"/>
    <x v="45"/>
    <x v="19"/>
    <x v="3"/>
    <x v="0"/>
    <x v="1"/>
    <n v="48.42513005"/>
    <x v="1"/>
    <x v="1"/>
    <x v="5923"/>
    <x v="1"/>
    <x v="1"/>
    <n v="108.2519551"/>
    <n v="4.5104981291666668"/>
    <s v="Stores"/>
  </r>
  <r>
    <n v="5956"/>
    <s v="Charon"/>
    <s v="Sue"/>
    <x v="5880"/>
    <x v="0"/>
    <x v="215"/>
    <x v="13"/>
    <x v="12"/>
    <x v="10"/>
    <x v="0"/>
    <x v="0"/>
    <n v="34.144664300000002"/>
    <x v="0"/>
    <x v="1"/>
    <x v="5924"/>
    <x v="1"/>
    <x v="2"/>
    <n v="43.471278069999997"/>
    <n v="1.8113032529166664"/>
    <s v="Stores"/>
  </r>
  <r>
    <n v="5957"/>
    <s v="Haase"/>
    <s v="Robert"/>
    <x v="5881"/>
    <x v="1"/>
    <x v="242"/>
    <x v="13"/>
    <x v="12"/>
    <x v="10"/>
    <x v="0"/>
    <x v="1"/>
    <n v="40.746115490000001"/>
    <x v="1"/>
    <x v="0"/>
    <x v="5925"/>
    <x v="0"/>
    <x v="1"/>
    <n v="95.143281099999996"/>
    <n v="3.9643033791666662"/>
    <s v="Stores"/>
  </r>
  <r>
    <n v="5958"/>
    <s v="Fernandez"/>
    <s v="Grant"/>
    <x v="5882"/>
    <x v="1"/>
    <x v="5"/>
    <x v="45"/>
    <x v="19"/>
    <x v="5"/>
    <x v="0"/>
    <x v="0"/>
    <n v="37.406673040000001"/>
    <x v="0"/>
    <x v="1"/>
    <x v="5926"/>
    <x v="1"/>
    <x v="0"/>
    <n v="0"/>
    <n v="0"/>
    <s v="Stores"/>
  </r>
  <r>
    <n v="5959"/>
    <s v="Mayfield"/>
    <s v="Ann"/>
    <x v="5883"/>
    <x v="0"/>
    <x v="61"/>
    <x v="7"/>
    <x v="6"/>
    <x v="28"/>
    <x v="0"/>
    <x v="2"/>
    <n v="53.741894389999999"/>
    <x v="2"/>
    <x v="1"/>
    <x v="5927"/>
    <x v="1"/>
    <x v="4"/>
    <n v="139.07844069999999"/>
    <n v="5.7949350291666661"/>
    <s v="Stores"/>
  </r>
  <r>
    <n v="5960"/>
    <s v="Thomas"/>
    <s v="Perla"/>
    <x v="5884"/>
    <x v="0"/>
    <x v="117"/>
    <x v="13"/>
    <x v="12"/>
    <x v="1"/>
    <x v="0"/>
    <x v="1"/>
    <n v="42.90662073"/>
    <x v="1"/>
    <x v="1"/>
    <x v="5928"/>
    <x v="1"/>
    <x v="1"/>
    <n v="92.963728140000001"/>
    <n v="3.8734886725000002"/>
    <s v="Stores"/>
  </r>
  <r>
    <n v="5961"/>
    <s v="Dinges"/>
    <s v="Rosa"/>
    <x v="5885"/>
    <x v="0"/>
    <x v="5"/>
    <x v="45"/>
    <x v="19"/>
    <x v="5"/>
    <x v="0"/>
    <x v="0"/>
    <n v="35.41725486"/>
    <x v="0"/>
    <x v="1"/>
    <x v="5929"/>
    <x v="1"/>
    <x v="0"/>
    <n v="37.446009199999999"/>
    <n v="1.5602503833333332"/>
    <s v="Stores"/>
  </r>
  <r>
    <n v="5962"/>
    <s v="Ebert"/>
    <s v="John"/>
    <x v="5886"/>
    <x v="1"/>
    <x v="218"/>
    <x v="13"/>
    <x v="12"/>
    <x v="19"/>
    <x v="0"/>
    <x v="0"/>
    <n v="38.173025950000003"/>
    <x v="0"/>
    <x v="1"/>
    <x v="5930"/>
    <x v="1"/>
    <x v="2"/>
    <n v="42.983527199999997"/>
    <n v="1.7909802999999997"/>
    <s v="Stores"/>
  </r>
  <r>
    <n v="5963"/>
    <s v="Joyce"/>
    <s v="Micah"/>
    <x v="5887"/>
    <x v="1"/>
    <x v="5"/>
    <x v="45"/>
    <x v="19"/>
    <x v="5"/>
    <x v="0"/>
    <x v="1"/>
    <n v="44.341284590000001"/>
    <x v="1"/>
    <x v="1"/>
    <x v="5931"/>
    <x v="1"/>
    <x v="2"/>
    <n v="48.92070708"/>
    <n v="2.0383627949999998"/>
    <s v="Stores"/>
  </r>
  <r>
    <n v="5964"/>
    <s v="Heath"/>
    <s v="Margie"/>
    <x v="5888"/>
    <x v="0"/>
    <x v="4"/>
    <x v="13"/>
    <x v="12"/>
    <x v="4"/>
    <x v="0"/>
    <x v="1"/>
    <n v="44.443131829999999"/>
    <x v="1"/>
    <x v="1"/>
    <x v="5932"/>
    <x v="1"/>
    <x v="1"/>
    <n v="91.068654899999999"/>
    <n v="3.7945272874999998"/>
    <s v="Stores"/>
  </r>
  <r>
    <n v="5965"/>
    <s v="Ecker"/>
    <s v="Vernice"/>
    <x v="5889"/>
    <x v="0"/>
    <x v="5"/>
    <x v="45"/>
    <x v="19"/>
    <x v="5"/>
    <x v="0"/>
    <x v="1"/>
    <n v="43.456708409999997"/>
    <x v="1"/>
    <x v="1"/>
    <x v="5933"/>
    <x v="1"/>
    <x v="1"/>
    <n v="85.417922829999995"/>
    <n v="3.5590801179166665"/>
    <s v="Stores"/>
  </r>
  <r>
    <n v="5966"/>
    <s v="Machen"/>
    <s v="Leatha"/>
    <x v="5890"/>
    <x v="0"/>
    <x v="5"/>
    <x v="45"/>
    <x v="19"/>
    <x v="5"/>
    <x v="0"/>
    <x v="0"/>
    <n v="39.130343179999997"/>
    <x v="0"/>
    <x v="1"/>
    <x v="5934"/>
    <x v="1"/>
    <x v="2"/>
    <n v="51.422228199999999"/>
    <n v="2.1425928416666666"/>
    <s v="Stores"/>
  </r>
  <r>
    <n v="5967"/>
    <s v="Beard"/>
    <s v="Virginia"/>
    <x v="5891"/>
    <x v="0"/>
    <x v="5"/>
    <x v="45"/>
    <x v="19"/>
    <x v="5"/>
    <x v="0"/>
    <x v="1"/>
    <n v="49.557969620000001"/>
    <x v="1"/>
    <x v="1"/>
    <x v="5935"/>
    <x v="1"/>
    <x v="4"/>
    <n v="123.280255"/>
    <n v="5.1366772916666665"/>
    <s v="Stores"/>
  </r>
  <r>
    <n v="5968"/>
    <s v="Green"/>
    <s v="Carmen"/>
    <x v="5892"/>
    <x v="0"/>
    <x v="63"/>
    <x v="13"/>
    <x v="12"/>
    <x v="29"/>
    <x v="0"/>
    <x v="5"/>
    <n v="69.806467240000003"/>
    <x v="5"/>
    <x v="1"/>
    <x v="5936"/>
    <x v="1"/>
    <x v="6"/>
    <n v="243.11643100000001"/>
    <n v="10.129851291666666"/>
    <s v="Stores"/>
  </r>
  <r>
    <n v="5969"/>
    <s v="Luna"/>
    <s v="Mildred"/>
    <x v="5893"/>
    <x v="0"/>
    <x v="186"/>
    <x v="13"/>
    <x v="12"/>
    <x v="10"/>
    <x v="0"/>
    <x v="0"/>
    <n v="38.896720510000002"/>
    <x v="0"/>
    <x v="1"/>
    <x v="5937"/>
    <x v="1"/>
    <x v="1"/>
    <n v="89.8353039"/>
    <n v="3.7431376625000001"/>
    <s v="Stores"/>
  </r>
  <r>
    <n v="5970"/>
    <s v="McCoy"/>
    <s v="Linda"/>
    <x v="5894"/>
    <x v="0"/>
    <x v="3"/>
    <x v="45"/>
    <x v="19"/>
    <x v="3"/>
    <x v="0"/>
    <x v="2"/>
    <n v="53.053966420000002"/>
    <x v="2"/>
    <x v="1"/>
    <x v="5938"/>
    <x v="1"/>
    <x v="4"/>
    <n v="135.6866589"/>
    <n v="5.6536107874999999"/>
    <s v="Stores"/>
  </r>
  <r>
    <n v="5971"/>
    <s v="Edwards"/>
    <s v="Laura"/>
    <x v="5895"/>
    <x v="0"/>
    <x v="2"/>
    <x v="0"/>
    <x v="0"/>
    <x v="2"/>
    <x v="0"/>
    <x v="1"/>
    <n v="42.426601480000002"/>
    <x v="1"/>
    <x v="1"/>
    <x v="5939"/>
    <x v="1"/>
    <x v="2"/>
    <n v="43.836766449999999"/>
    <n v="1.8265319354166665"/>
    <s v="Stores"/>
  </r>
  <r>
    <n v="5972"/>
    <s v="Perry"/>
    <s v="Sherrill"/>
    <x v="5896"/>
    <x v="0"/>
    <x v="207"/>
    <x v="46"/>
    <x v="20"/>
    <x v="18"/>
    <x v="0"/>
    <x v="2"/>
    <n v="55.112974909999998"/>
    <x v="2"/>
    <x v="1"/>
    <x v="5940"/>
    <x v="1"/>
    <x v="4"/>
    <n v="150.49540730000001"/>
    <n v="6.2706419708333341"/>
    <s v="Stores"/>
  </r>
  <r>
    <n v="5973"/>
    <s v="Perry"/>
    <s v="Roy"/>
    <x v="5897"/>
    <x v="1"/>
    <x v="3"/>
    <x v="45"/>
    <x v="19"/>
    <x v="3"/>
    <x v="0"/>
    <x v="0"/>
    <n v="37.508381759999999"/>
    <x v="0"/>
    <x v="1"/>
    <x v="5941"/>
    <x v="1"/>
    <x v="0"/>
    <n v="14.93603787"/>
    <n v="0.62233491124999996"/>
    <s v="Stores"/>
  </r>
  <r>
    <n v="5974"/>
    <s v="Buchanan"/>
    <s v="Randy"/>
    <x v="5898"/>
    <x v="1"/>
    <x v="227"/>
    <x v="13"/>
    <x v="12"/>
    <x v="32"/>
    <x v="0"/>
    <x v="1"/>
    <n v="40.255401640000002"/>
    <x v="1"/>
    <x v="1"/>
    <x v="5942"/>
    <x v="1"/>
    <x v="0"/>
    <n v="31.32329081"/>
    <n v="1.3051371170833332"/>
    <s v="Stores"/>
  </r>
  <r>
    <n v="5975"/>
    <s v="Carleton"/>
    <s v="Lillie"/>
    <x v="5899"/>
    <x v="0"/>
    <x v="0"/>
    <x v="13"/>
    <x v="12"/>
    <x v="0"/>
    <x v="0"/>
    <x v="2"/>
    <n v="50.28730358"/>
    <x v="2"/>
    <x v="1"/>
    <x v="5943"/>
    <x v="1"/>
    <x v="1"/>
    <n v="103.0822029"/>
    <n v="4.2950917874999996"/>
    <s v="Stores"/>
  </r>
  <r>
    <n v="5976"/>
    <s v="Bushey"/>
    <s v="Isaac"/>
    <x v="5900"/>
    <x v="1"/>
    <x v="5"/>
    <x v="45"/>
    <x v="19"/>
    <x v="5"/>
    <x v="0"/>
    <x v="1"/>
    <n v="44.272233679999999"/>
    <x v="1"/>
    <x v="1"/>
    <x v="5944"/>
    <x v="1"/>
    <x v="2"/>
    <n v="74.843270140000001"/>
    <n v="3.1184695891666667"/>
    <s v="Stores"/>
  </r>
  <r>
    <n v="5977"/>
    <s v="Mazzarella"/>
    <s v="Lillian"/>
    <x v="5901"/>
    <x v="0"/>
    <x v="62"/>
    <x v="13"/>
    <x v="12"/>
    <x v="10"/>
    <x v="0"/>
    <x v="0"/>
    <n v="33.471325040000004"/>
    <x v="0"/>
    <x v="1"/>
    <x v="5945"/>
    <x v="1"/>
    <x v="2"/>
    <n v="42.009135409999999"/>
    <n v="1.7503806420833334"/>
    <s v="Stores"/>
  </r>
  <r>
    <n v="5978"/>
    <s v="Randle"/>
    <s v="Mary"/>
    <x v="5902"/>
    <x v="0"/>
    <x v="5"/>
    <x v="45"/>
    <x v="19"/>
    <x v="5"/>
    <x v="0"/>
    <x v="1"/>
    <n v="44.580668379999999"/>
    <x v="1"/>
    <x v="0"/>
    <x v="5946"/>
    <x v="0"/>
    <x v="1"/>
    <n v="87.888433449999994"/>
    <n v="3.6620180604166666"/>
    <s v="Stores"/>
  </r>
  <r>
    <n v="5979"/>
    <s v="Chee"/>
    <s v="Rebecca"/>
    <x v="5903"/>
    <x v="0"/>
    <x v="5"/>
    <x v="45"/>
    <x v="19"/>
    <x v="5"/>
    <x v="0"/>
    <x v="0"/>
    <n v="39.839977230000002"/>
    <x v="0"/>
    <x v="1"/>
    <x v="5947"/>
    <x v="1"/>
    <x v="1"/>
    <n v="102.0674389"/>
    <n v="4.2528099541666666"/>
    <s v="Stores"/>
  </r>
  <r>
    <n v="5980"/>
    <s v="Clarke"/>
    <s v="Elise"/>
    <x v="5904"/>
    <x v="0"/>
    <x v="69"/>
    <x v="13"/>
    <x v="12"/>
    <x v="29"/>
    <x v="0"/>
    <x v="0"/>
    <n v="32.154930229999998"/>
    <x v="0"/>
    <x v="1"/>
    <x v="5948"/>
    <x v="1"/>
    <x v="2"/>
    <n v="49.883544489999998"/>
    <n v="2.0784810204166666"/>
    <s v="Stores"/>
  </r>
  <r>
    <n v="5981"/>
    <s v="Jackson"/>
    <s v="Glen"/>
    <x v="5905"/>
    <x v="1"/>
    <x v="5"/>
    <x v="45"/>
    <x v="19"/>
    <x v="5"/>
    <x v="0"/>
    <x v="3"/>
    <n v="14.70747982"/>
    <x v="3"/>
    <x v="0"/>
    <x v="5949"/>
    <x v="0"/>
    <x v="0"/>
    <n v="0"/>
    <n v="0"/>
    <s v="Stores"/>
  </r>
  <r>
    <n v="5982"/>
    <s v="Bennett"/>
    <s v="William"/>
    <x v="4784"/>
    <x v="1"/>
    <x v="69"/>
    <x v="13"/>
    <x v="12"/>
    <x v="29"/>
    <x v="0"/>
    <x v="0"/>
    <n v="31.124822439999999"/>
    <x v="0"/>
    <x v="0"/>
    <x v="5950"/>
    <x v="0"/>
    <x v="0"/>
    <n v="10.76970124"/>
    <n v="0.44873755166666662"/>
    <s v="Stores"/>
  </r>
  <r>
    <n v="5983"/>
    <s v="Hamilton"/>
    <s v="Robert"/>
    <x v="5906"/>
    <x v="1"/>
    <x v="120"/>
    <x v="13"/>
    <x v="12"/>
    <x v="25"/>
    <x v="0"/>
    <x v="2"/>
    <n v="53.594409669999997"/>
    <x v="2"/>
    <x v="1"/>
    <x v="5951"/>
    <x v="1"/>
    <x v="1"/>
    <n v="82.576683889999998"/>
    <n v="3.4406951620833333"/>
    <s v="Stores"/>
  </r>
  <r>
    <n v="5984"/>
    <s v="Jaramillo"/>
    <s v="Stacy"/>
    <x v="5907"/>
    <x v="0"/>
    <x v="224"/>
    <x v="0"/>
    <x v="0"/>
    <x v="13"/>
    <x v="0"/>
    <x v="1"/>
    <n v="40.17137924"/>
    <x v="1"/>
    <x v="1"/>
    <x v="5952"/>
    <x v="1"/>
    <x v="2"/>
    <n v="77.37630858"/>
    <n v="3.2240128574999996"/>
    <s v="Stores"/>
  </r>
  <r>
    <n v="5985"/>
    <s v="Campbell"/>
    <s v="Jennifer"/>
    <x v="5908"/>
    <x v="0"/>
    <x v="191"/>
    <x v="13"/>
    <x v="12"/>
    <x v="20"/>
    <x v="0"/>
    <x v="0"/>
    <n v="35.628946069999998"/>
    <x v="0"/>
    <x v="1"/>
    <x v="5953"/>
    <x v="1"/>
    <x v="0"/>
    <n v="1.1222332049999999"/>
    <n v="4.6759716874999996E-2"/>
    <s v="Stores"/>
  </r>
  <r>
    <n v="5986"/>
    <s v="Murphy"/>
    <s v="Nancy"/>
    <x v="5909"/>
    <x v="0"/>
    <x v="92"/>
    <x v="13"/>
    <x v="12"/>
    <x v="11"/>
    <x v="0"/>
    <x v="4"/>
    <n v="29.529627189999999"/>
    <x v="4"/>
    <x v="1"/>
    <x v="5954"/>
    <x v="1"/>
    <x v="0"/>
    <n v="0"/>
    <n v="0"/>
    <s v="Stores"/>
  </r>
  <r>
    <n v="5987"/>
    <s v="Mayo"/>
    <s v="Catherine"/>
    <x v="5910"/>
    <x v="0"/>
    <x v="3"/>
    <x v="0"/>
    <x v="0"/>
    <x v="3"/>
    <x v="0"/>
    <x v="1"/>
    <n v="42.33137722"/>
    <x v="1"/>
    <x v="1"/>
    <x v="5955"/>
    <x v="1"/>
    <x v="2"/>
    <n v="72.82388632"/>
    <n v="3.0343285966666667"/>
    <s v="Stores"/>
  </r>
  <r>
    <n v="5988"/>
    <s v="Howell"/>
    <s v="Michelle"/>
    <x v="5911"/>
    <x v="0"/>
    <x v="5"/>
    <x v="45"/>
    <x v="19"/>
    <x v="5"/>
    <x v="0"/>
    <x v="1"/>
    <n v="44.565105889999998"/>
    <x v="1"/>
    <x v="1"/>
    <x v="5956"/>
    <x v="1"/>
    <x v="2"/>
    <n v="79.873809390000005"/>
    <n v="3.3280753912500001"/>
    <s v="Stores"/>
  </r>
  <r>
    <n v="5989"/>
    <s v="McKenzie"/>
    <s v="Leo"/>
    <x v="5912"/>
    <x v="1"/>
    <x v="15"/>
    <x v="13"/>
    <x v="12"/>
    <x v="10"/>
    <x v="0"/>
    <x v="1"/>
    <n v="41.357939160000001"/>
    <x v="1"/>
    <x v="1"/>
    <x v="5957"/>
    <x v="1"/>
    <x v="1"/>
    <n v="89.391124439999999"/>
    <n v="3.7246301850000001"/>
    <s v="Stores"/>
  </r>
  <r>
    <n v="5990"/>
    <s v="Buggs"/>
    <s v="Lauren"/>
    <x v="5913"/>
    <x v="0"/>
    <x v="20"/>
    <x v="45"/>
    <x v="19"/>
    <x v="14"/>
    <x v="0"/>
    <x v="0"/>
    <n v="31.192055010000001"/>
    <x v="0"/>
    <x v="1"/>
    <x v="5958"/>
    <x v="1"/>
    <x v="0"/>
    <n v="2.6098717979999999"/>
    <n v="0.10874465824999999"/>
    <s v="Stores"/>
  </r>
  <r>
    <n v="5991"/>
    <s v="Fisk"/>
    <s v="Guy"/>
    <x v="5914"/>
    <x v="1"/>
    <x v="2"/>
    <x v="0"/>
    <x v="0"/>
    <x v="2"/>
    <x v="0"/>
    <x v="0"/>
    <n v="37.059265410000002"/>
    <x v="0"/>
    <x v="1"/>
    <x v="5959"/>
    <x v="1"/>
    <x v="0"/>
    <n v="23.25546739"/>
    <n v="0.96897780791666666"/>
    <s v="Stores"/>
  </r>
  <r>
    <n v="5992"/>
    <s v="McDonald"/>
    <s v="Stephanie"/>
    <x v="5915"/>
    <x v="0"/>
    <x v="11"/>
    <x v="13"/>
    <x v="12"/>
    <x v="1"/>
    <x v="0"/>
    <x v="2"/>
    <n v="55.609788080000001"/>
    <x v="2"/>
    <x v="1"/>
    <x v="5960"/>
    <x v="1"/>
    <x v="4"/>
    <n v="145.78003319999999"/>
    <n v="6.074168049999999"/>
    <s v="Stores"/>
  </r>
  <r>
    <n v="5993"/>
    <s v="McDermott"/>
    <s v="Reba"/>
    <x v="5916"/>
    <x v="0"/>
    <x v="5"/>
    <x v="45"/>
    <x v="19"/>
    <x v="5"/>
    <x v="0"/>
    <x v="1"/>
    <n v="43.514382740000002"/>
    <x v="1"/>
    <x v="0"/>
    <x v="5961"/>
    <x v="0"/>
    <x v="1"/>
    <n v="103.39123069999999"/>
    <n v="4.3079679458333331"/>
    <s v="Stores"/>
  </r>
  <r>
    <n v="5994"/>
    <s v="Hauk"/>
    <s v="Gregory"/>
    <x v="5917"/>
    <x v="1"/>
    <x v="93"/>
    <x v="0"/>
    <x v="0"/>
    <x v="13"/>
    <x v="0"/>
    <x v="0"/>
    <n v="31.815914169999999"/>
    <x v="0"/>
    <x v="1"/>
    <x v="5962"/>
    <x v="1"/>
    <x v="0"/>
    <n v="14.701665909999999"/>
    <n v="0.61256941291666656"/>
    <s v="Stores"/>
  </r>
  <r>
    <n v="5995"/>
    <s v="Miller"/>
    <s v="Julia"/>
    <x v="5918"/>
    <x v="0"/>
    <x v="176"/>
    <x v="46"/>
    <x v="20"/>
    <x v="18"/>
    <x v="0"/>
    <x v="2"/>
    <n v="52.906802550000002"/>
    <x v="2"/>
    <x v="1"/>
    <x v="5963"/>
    <x v="1"/>
    <x v="4"/>
    <n v="129.0915004"/>
    <n v="5.3788125166666667"/>
    <s v="Stores"/>
  </r>
  <r>
    <n v="5996"/>
    <s v="Naquin"/>
    <s v="Julio"/>
    <x v="5919"/>
    <x v="1"/>
    <x v="199"/>
    <x v="0"/>
    <x v="0"/>
    <x v="24"/>
    <x v="0"/>
    <x v="1"/>
    <n v="40.973968229999997"/>
    <x v="1"/>
    <x v="1"/>
    <x v="5964"/>
    <x v="1"/>
    <x v="0"/>
    <n v="0"/>
    <n v="0"/>
    <s v="Stores"/>
  </r>
  <r>
    <n v="5997"/>
    <s v="Coffey"/>
    <s v="Steven"/>
    <x v="5920"/>
    <x v="1"/>
    <x v="187"/>
    <x v="13"/>
    <x v="12"/>
    <x v="19"/>
    <x v="0"/>
    <x v="0"/>
    <n v="32.788596640000002"/>
    <x v="0"/>
    <x v="1"/>
    <x v="5965"/>
    <x v="1"/>
    <x v="0"/>
    <n v="0"/>
    <n v="0"/>
    <s v="Stores"/>
  </r>
  <r>
    <n v="5998"/>
    <s v="Barrera"/>
    <s v="Louis"/>
    <x v="5921"/>
    <x v="1"/>
    <x v="106"/>
    <x v="0"/>
    <x v="0"/>
    <x v="13"/>
    <x v="0"/>
    <x v="1"/>
    <n v="44.917472179999997"/>
    <x v="1"/>
    <x v="1"/>
    <x v="5966"/>
    <x v="1"/>
    <x v="2"/>
    <n v="54.536931610000003"/>
    <n v="2.272372150416667"/>
    <s v="Stores"/>
  </r>
  <r>
    <n v="5999"/>
    <s v="Anthony"/>
    <s v="Tom"/>
    <x v="5922"/>
    <x v="1"/>
    <x v="159"/>
    <x v="13"/>
    <x v="12"/>
    <x v="7"/>
    <x v="0"/>
    <x v="0"/>
    <n v="39.518198630000001"/>
    <x v="0"/>
    <x v="1"/>
    <x v="5967"/>
    <x v="1"/>
    <x v="2"/>
    <n v="51.71547211"/>
    <n v="2.1548113379166667"/>
    <s v="Stores"/>
  </r>
  <r>
    <n v="6000"/>
    <s v="Ostler"/>
    <s v="Rebecca"/>
    <x v="5923"/>
    <x v="0"/>
    <x v="224"/>
    <x v="0"/>
    <x v="0"/>
    <x v="13"/>
    <x v="0"/>
    <x v="0"/>
    <n v="34.216128930000004"/>
    <x v="0"/>
    <x v="0"/>
    <x v="5968"/>
    <x v="0"/>
    <x v="0"/>
    <n v="32.865090629999997"/>
    <n v="1.3693787762499998"/>
    <s v="Stores"/>
  </r>
  <r>
    <n v="6001"/>
    <s v="Gray"/>
    <s v="Lori"/>
    <x v="5924"/>
    <x v="0"/>
    <x v="4"/>
    <x v="13"/>
    <x v="12"/>
    <x v="4"/>
    <x v="0"/>
    <x v="0"/>
    <n v="31.6295766"/>
    <x v="0"/>
    <x v="1"/>
    <x v="5969"/>
    <x v="1"/>
    <x v="0"/>
    <n v="0"/>
    <n v="0"/>
    <s v="Stores"/>
  </r>
  <r>
    <n v="6002"/>
    <s v="McLeod"/>
    <s v="Jeannette"/>
    <x v="5925"/>
    <x v="0"/>
    <x v="5"/>
    <x v="45"/>
    <x v="19"/>
    <x v="5"/>
    <x v="0"/>
    <x v="4"/>
    <n v="23.44316645"/>
    <x v="4"/>
    <x v="1"/>
    <x v="5970"/>
    <x v="1"/>
    <x v="0"/>
    <n v="0"/>
    <n v="0"/>
    <s v="Stores"/>
  </r>
  <r>
    <n v="6003"/>
    <s v="Allen"/>
    <s v="Steven"/>
    <x v="5926"/>
    <x v="1"/>
    <x v="113"/>
    <x v="46"/>
    <x v="20"/>
    <x v="22"/>
    <x v="0"/>
    <x v="0"/>
    <n v="39.145745720000001"/>
    <x v="0"/>
    <x v="0"/>
    <x v="5971"/>
    <x v="0"/>
    <x v="2"/>
    <n v="54.541293770000003"/>
    <n v="2.2725539070833332"/>
    <s v="Stores"/>
  </r>
  <r>
    <n v="6004"/>
    <s v="Hurst"/>
    <s v="Angela"/>
    <x v="5927"/>
    <x v="0"/>
    <x v="5"/>
    <x v="45"/>
    <x v="19"/>
    <x v="5"/>
    <x v="0"/>
    <x v="2"/>
    <n v="54.806502420000001"/>
    <x v="2"/>
    <x v="1"/>
    <x v="5972"/>
    <x v="1"/>
    <x v="1"/>
    <n v="99.528538130000001"/>
    <n v="4.1470224220833334"/>
    <s v="Stores"/>
  </r>
  <r>
    <n v="6005"/>
    <s v="Coakley"/>
    <s v="Gregory"/>
    <x v="5928"/>
    <x v="1"/>
    <x v="5"/>
    <x v="45"/>
    <x v="19"/>
    <x v="5"/>
    <x v="0"/>
    <x v="1"/>
    <n v="46.883414219999999"/>
    <x v="1"/>
    <x v="1"/>
    <x v="5973"/>
    <x v="1"/>
    <x v="1"/>
    <n v="118.5055589"/>
    <n v="4.9377316208333335"/>
    <s v="Stores"/>
  </r>
  <r>
    <n v="6006"/>
    <s v="Tsan"/>
    <s v="Howard"/>
    <x v="5929"/>
    <x v="1"/>
    <x v="11"/>
    <x v="13"/>
    <x v="12"/>
    <x v="1"/>
    <x v="0"/>
    <x v="0"/>
    <n v="38.55491868"/>
    <x v="0"/>
    <x v="1"/>
    <x v="5974"/>
    <x v="1"/>
    <x v="2"/>
    <n v="56.804327790000002"/>
    <n v="2.3668469912500001"/>
    <s v="Stores"/>
  </r>
  <r>
    <n v="6007"/>
    <s v="Brock"/>
    <s v="Maryam"/>
    <x v="5930"/>
    <x v="0"/>
    <x v="4"/>
    <x v="13"/>
    <x v="12"/>
    <x v="4"/>
    <x v="0"/>
    <x v="0"/>
    <n v="33.358597349999997"/>
    <x v="0"/>
    <x v="1"/>
    <x v="5975"/>
    <x v="1"/>
    <x v="0"/>
    <n v="18.369852770000001"/>
    <n v="0.76541053208333343"/>
    <s v="Stores"/>
  </r>
  <r>
    <n v="6008"/>
    <s v="Johnson"/>
    <s v="Frances"/>
    <x v="5931"/>
    <x v="0"/>
    <x v="0"/>
    <x v="13"/>
    <x v="12"/>
    <x v="0"/>
    <x v="0"/>
    <x v="0"/>
    <n v="33.65103199"/>
    <x v="0"/>
    <x v="0"/>
    <x v="5976"/>
    <x v="0"/>
    <x v="2"/>
    <n v="56.350922859999997"/>
    <n v="2.3479551191666665"/>
    <s v="Stores"/>
  </r>
  <r>
    <n v="6009"/>
    <s v="Stone"/>
    <s v="Patrick"/>
    <x v="5932"/>
    <x v="1"/>
    <x v="22"/>
    <x v="13"/>
    <x v="12"/>
    <x v="16"/>
    <x v="0"/>
    <x v="2"/>
    <n v="57.921579039999997"/>
    <x v="2"/>
    <x v="1"/>
    <x v="5977"/>
    <x v="1"/>
    <x v="1"/>
    <n v="115.5441845"/>
    <n v="4.8143410208333339"/>
    <s v="Stores"/>
  </r>
  <r>
    <n v="6010"/>
    <s v="Closson"/>
    <s v="Alfred"/>
    <x v="5933"/>
    <x v="1"/>
    <x v="4"/>
    <x v="13"/>
    <x v="12"/>
    <x v="4"/>
    <x v="0"/>
    <x v="0"/>
    <n v="30.263763369999999"/>
    <x v="0"/>
    <x v="1"/>
    <x v="5978"/>
    <x v="1"/>
    <x v="0"/>
    <n v="2.0553411239999999"/>
    <n v="8.5639213499999992E-2"/>
    <s v="Stores"/>
  </r>
  <r>
    <n v="6011"/>
    <s v="Patel"/>
    <s v="Polly"/>
    <x v="5934"/>
    <x v="0"/>
    <x v="185"/>
    <x v="13"/>
    <x v="12"/>
    <x v="7"/>
    <x v="0"/>
    <x v="4"/>
    <n v="23.805647019999999"/>
    <x v="4"/>
    <x v="1"/>
    <x v="5979"/>
    <x v="1"/>
    <x v="0"/>
    <n v="0"/>
    <n v="0"/>
    <s v="Stores"/>
  </r>
  <r>
    <n v="6012"/>
    <s v="Deal"/>
    <s v="Mary"/>
    <x v="5935"/>
    <x v="0"/>
    <x v="3"/>
    <x v="0"/>
    <x v="0"/>
    <x v="3"/>
    <x v="0"/>
    <x v="1"/>
    <n v="44.8196309"/>
    <x v="1"/>
    <x v="0"/>
    <x v="5980"/>
    <x v="0"/>
    <x v="1"/>
    <n v="85.251897009999993"/>
    <n v="3.5521623754166662"/>
    <s v="Stores"/>
  </r>
  <r>
    <n v="6013"/>
    <s v="Jasper"/>
    <s v="Jennifer"/>
    <x v="5936"/>
    <x v="0"/>
    <x v="216"/>
    <x v="13"/>
    <x v="12"/>
    <x v="25"/>
    <x v="0"/>
    <x v="0"/>
    <n v="37.584483859999999"/>
    <x v="0"/>
    <x v="1"/>
    <x v="5981"/>
    <x v="1"/>
    <x v="2"/>
    <n v="47.437047929999999"/>
    <n v="1.9765436637499998"/>
    <s v="Stores"/>
  </r>
  <r>
    <n v="6014"/>
    <s v="Aust"/>
    <s v="Edith"/>
    <x v="5937"/>
    <x v="0"/>
    <x v="5"/>
    <x v="45"/>
    <x v="19"/>
    <x v="5"/>
    <x v="0"/>
    <x v="0"/>
    <n v="34.370469"/>
    <x v="0"/>
    <x v="1"/>
    <x v="5982"/>
    <x v="1"/>
    <x v="2"/>
    <n v="49.429822059999999"/>
    <n v="2.0595759191666665"/>
    <s v="Stores"/>
  </r>
  <r>
    <n v="6015"/>
    <s v="Mayor"/>
    <s v="Cory"/>
    <x v="5938"/>
    <x v="0"/>
    <x v="14"/>
    <x v="13"/>
    <x v="12"/>
    <x v="11"/>
    <x v="0"/>
    <x v="1"/>
    <n v="42.882517730000004"/>
    <x v="1"/>
    <x v="1"/>
    <x v="5983"/>
    <x v="1"/>
    <x v="1"/>
    <n v="95.570364690000005"/>
    <n v="3.9820985287500004"/>
    <s v="Stores"/>
  </r>
  <r>
    <n v="6016"/>
    <s v="Cardenas"/>
    <s v="John"/>
    <x v="5939"/>
    <x v="1"/>
    <x v="159"/>
    <x v="13"/>
    <x v="12"/>
    <x v="7"/>
    <x v="0"/>
    <x v="1"/>
    <n v="49.014679889999996"/>
    <x v="1"/>
    <x v="1"/>
    <x v="5984"/>
    <x v="1"/>
    <x v="4"/>
    <n v="120.2007516"/>
    <n v="5.0083646500000008"/>
    <s v="Stores"/>
  </r>
  <r>
    <n v="6017"/>
    <s v="Madden"/>
    <s v="Joshua"/>
    <x v="5940"/>
    <x v="1"/>
    <x v="0"/>
    <x v="13"/>
    <x v="12"/>
    <x v="0"/>
    <x v="0"/>
    <x v="4"/>
    <n v="23.067985480000001"/>
    <x v="4"/>
    <x v="1"/>
    <x v="5985"/>
    <x v="1"/>
    <x v="0"/>
    <n v="0"/>
    <n v="0"/>
    <s v="Stores"/>
  </r>
  <r>
    <n v="6018"/>
    <s v="Hiner"/>
    <s v="Alex"/>
    <x v="5941"/>
    <x v="1"/>
    <x v="2"/>
    <x v="0"/>
    <x v="0"/>
    <x v="2"/>
    <x v="0"/>
    <x v="4"/>
    <n v="20.739861919999999"/>
    <x v="4"/>
    <x v="1"/>
    <x v="5986"/>
    <x v="1"/>
    <x v="0"/>
    <n v="0"/>
    <n v="0"/>
    <s v="Stores"/>
  </r>
  <r>
    <n v="6019"/>
    <s v="Hoskins"/>
    <s v="Jacob"/>
    <x v="5942"/>
    <x v="1"/>
    <x v="60"/>
    <x v="7"/>
    <x v="6"/>
    <x v="27"/>
    <x v="0"/>
    <x v="1"/>
    <n v="46.19598053"/>
    <x v="1"/>
    <x v="1"/>
    <x v="5987"/>
    <x v="1"/>
    <x v="2"/>
    <n v="56.845483139999999"/>
    <n v="2.3685617975"/>
    <s v="Stores"/>
  </r>
  <r>
    <n v="6020"/>
    <s v="Franklin"/>
    <s v="Fidel"/>
    <x v="5943"/>
    <x v="1"/>
    <x v="13"/>
    <x v="13"/>
    <x v="12"/>
    <x v="10"/>
    <x v="0"/>
    <x v="0"/>
    <n v="34.086480829999999"/>
    <x v="0"/>
    <x v="1"/>
    <x v="5988"/>
    <x v="1"/>
    <x v="0"/>
    <n v="27.803251469999999"/>
    <n v="1.1584688112499999"/>
    <s v="Stores"/>
  </r>
  <r>
    <n v="6021"/>
    <s v="Briley"/>
    <s v="Mei"/>
    <x v="5944"/>
    <x v="0"/>
    <x v="22"/>
    <x v="13"/>
    <x v="12"/>
    <x v="16"/>
    <x v="0"/>
    <x v="0"/>
    <n v="35.322875269999997"/>
    <x v="0"/>
    <x v="1"/>
    <x v="5989"/>
    <x v="1"/>
    <x v="0"/>
    <n v="0"/>
    <n v="0"/>
    <s v="Stores"/>
  </r>
  <r>
    <n v="6022"/>
    <s v="Farley"/>
    <s v="Kristina"/>
    <x v="5945"/>
    <x v="0"/>
    <x v="224"/>
    <x v="0"/>
    <x v="0"/>
    <x v="13"/>
    <x v="0"/>
    <x v="2"/>
    <n v="50.629362589999999"/>
    <x v="2"/>
    <x v="0"/>
    <x v="5990"/>
    <x v="0"/>
    <x v="4"/>
    <n v="127.4698271"/>
    <n v="5.3112427958333335"/>
    <s v="Stores"/>
  </r>
  <r>
    <n v="6023"/>
    <s v="Rubio"/>
    <s v="Tonia"/>
    <x v="5946"/>
    <x v="0"/>
    <x v="76"/>
    <x v="13"/>
    <x v="12"/>
    <x v="1"/>
    <x v="0"/>
    <x v="1"/>
    <n v="44.228852940000003"/>
    <x v="1"/>
    <x v="1"/>
    <x v="5991"/>
    <x v="1"/>
    <x v="1"/>
    <n v="92.021494329999996"/>
    <n v="3.8342289304166668"/>
    <s v="Stores"/>
  </r>
  <r>
    <n v="6024"/>
    <s v="Robbins"/>
    <s v="Brooke"/>
    <x v="5947"/>
    <x v="0"/>
    <x v="0"/>
    <x v="13"/>
    <x v="12"/>
    <x v="0"/>
    <x v="0"/>
    <x v="1"/>
    <n v="45.562616370000001"/>
    <x v="1"/>
    <x v="1"/>
    <x v="5992"/>
    <x v="1"/>
    <x v="2"/>
    <n v="61.150165569999999"/>
    <n v="2.5479235654166668"/>
    <s v="Stores"/>
  </r>
  <r>
    <n v="6025"/>
    <s v="Rodriguez"/>
    <s v="Barbara"/>
    <x v="5948"/>
    <x v="0"/>
    <x v="0"/>
    <x v="13"/>
    <x v="12"/>
    <x v="0"/>
    <x v="0"/>
    <x v="2"/>
    <n v="50.740059840000001"/>
    <x v="2"/>
    <x v="1"/>
    <x v="5993"/>
    <x v="1"/>
    <x v="1"/>
    <n v="97.45826701"/>
    <n v="4.0607611254166667"/>
    <s v="Stores"/>
  </r>
  <r>
    <n v="6026"/>
    <s v="Rojas"/>
    <s v="Sandy"/>
    <x v="5949"/>
    <x v="0"/>
    <x v="76"/>
    <x v="13"/>
    <x v="12"/>
    <x v="1"/>
    <x v="0"/>
    <x v="0"/>
    <n v="31.063569260000001"/>
    <x v="0"/>
    <x v="0"/>
    <x v="5994"/>
    <x v="0"/>
    <x v="0"/>
    <n v="23.186764499999999"/>
    <n v="0.96611518749999992"/>
    <s v="Stores"/>
  </r>
  <r>
    <n v="6027"/>
    <s v="Weber"/>
    <s v="Mildred"/>
    <x v="5950"/>
    <x v="0"/>
    <x v="63"/>
    <x v="13"/>
    <x v="12"/>
    <x v="29"/>
    <x v="0"/>
    <x v="1"/>
    <n v="41.262403579999997"/>
    <x v="1"/>
    <x v="1"/>
    <x v="5995"/>
    <x v="1"/>
    <x v="2"/>
    <n v="51.909285220000001"/>
    <n v="2.1628868841666669"/>
    <s v="Stores"/>
  </r>
  <r>
    <n v="6028"/>
    <s v="Casey"/>
    <s v="Marty"/>
    <x v="5951"/>
    <x v="1"/>
    <x v="36"/>
    <x v="46"/>
    <x v="20"/>
    <x v="22"/>
    <x v="0"/>
    <x v="1"/>
    <n v="40.511526029999999"/>
    <x v="1"/>
    <x v="0"/>
    <x v="5996"/>
    <x v="0"/>
    <x v="0"/>
    <n v="16.098601739999999"/>
    <n v="0.6707750724999999"/>
    <s v="Stores"/>
  </r>
  <r>
    <n v="6029"/>
    <s v="Amar"/>
    <s v="Delores"/>
    <x v="5952"/>
    <x v="0"/>
    <x v="20"/>
    <x v="45"/>
    <x v="19"/>
    <x v="14"/>
    <x v="0"/>
    <x v="2"/>
    <n v="53.339678800000002"/>
    <x v="2"/>
    <x v="1"/>
    <x v="5997"/>
    <x v="1"/>
    <x v="2"/>
    <n v="50.862326830000001"/>
    <n v="2.1192636179166668"/>
    <s v="Stores"/>
  </r>
  <r>
    <n v="6030"/>
    <s v="Davis"/>
    <s v="Suzanne"/>
    <x v="5953"/>
    <x v="0"/>
    <x v="76"/>
    <x v="13"/>
    <x v="12"/>
    <x v="1"/>
    <x v="0"/>
    <x v="0"/>
    <n v="39.711708659999999"/>
    <x v="0"/>
    <x v="0"/>
    <x v="5998"/>
    <x v="0"/>
    <x v="0"/>
    <n v="37.371288270000001"/>
    <n v="1.5571370112500003"/>
    <s v="Stores"/>
  </r>
  <r>
    <n v="6031"/>
    <s v="Higgins"/>
    <s v="Michael"/>
    <x v="5954"/>
    <x v="1"/>
    <x v="42"/>
    <x v="0"/>
    <x v="0"/>
    <x v="13"/>
    <x v="0"/>
    <x v="2"/>
    <n v="57.493623220000003"/>
    <x v="2"/>
    <x v="1"/>
    <x v="5999"/>
    <x v="1"/>
    <x v="4"/>
    <n v="154.1669962"/>
    <n v="6.4236248416666664"/>
    <s v="Stores"/>
  </r>
  <r>
    <n v="6032"/>
    <s v="Collin"/>
    <s v="Kimberly"/>
    <x v="5955"/>
    <x v="0"/>
    <x v="7"/>
    <x v="13"/>
    <x v="12"/>
    <x v="7"/>
    <x v="0"/>
    <x v="0"/>
    <n v="36.909327230000002"/>
    <x v="0"/>
    <x v="1"/>
    <x v="6000"/>
    <x v="1"/>
    <x v="2"/>
    <n v="62.040602499999999"/>
    <n v="2.5850251041666668"/>
    <s v="Stores"/>
  </r>
  <r>
    <n v="6033"/>
    <s v="Lietz"/>
    <s v="Maxine"/>
    <x v="5956"/>
    <x v="0"/>
    <x v="20"/>
    <x v="45"/>
    <x v="19"/>
    <x v="14"/>
    <x v="0"/>
    <x v="1"/>
    <n v="49.036202029999998"/>
    <x v="1"/>
    <x v="1"/>
    <x v="6001"/>
    <x v="1"/>
    <x v="1"/>
    <n v="94.649386390000004"/>
    <n v="3.9437244329166665"/>
    <s v="Stores"/>
  </r>
  <r>
    <n v="6034"/>
    <s v="Brandon"/>
    <s v="Stephan"/>
    <x v="5957"/>
    <x v="1"/>
    <x v="9"/>
    <x v="46"/>
    <x v="20"/>
    <x v="1"/>
    <x v="0"/>
    <x v="4"/>
    <n v="28.511495920000002"/>
    <x v="4"/>
    <x v="1"/>
    <x v="6002"/>
    <x v="1"/>
    <x v="0"/>
    <n v="0"/>
    <n v="0"/>
    <s v="Stores"/>
  </r>
  <r>
    <n v="6035"/>
    <s v="Banner"/>
    <s v="Julia"/>
    <x v="5958"/>
    <x v="0"/>
    <x v="164"/>
    <x v="0"/>
    <x v="0"/>
    <x v="13"/>
    <x v="0"/>
    <x v="2"/>
    <n v="51.12789987"/>
    <x v="2"/>
    <x v="1"/>
    <x v="6003"/>
    <x v="1"/>
    <x v="1"/>
    <n v="113.3149221"/>
    <n v="4.7214550874999999"/>
    <s v="Stores"/>
  </r>
  <r>
    <n v="6036"/>
    <s v="Jacobs"/>
    <s v="Dionne"/>
    <x v="5959"/>
    <x v="0"/>
    <x v="18"/>
    <x v="46"/>
    <x v="20"/>
    <x v="1"/>
    <x v="0"/>
    <x v="1"/>
    <n v="47.87261479"/>
    <x v="1"/>
    <x v="1"/>
    <x v="6004"/>
    <x v="1"/>
    <x v="1"/>
    <n v="86.563035409999998"/>
    <n v="3.6067931420833332"/>
    <s v="Stores"/>
  </r>
  <r>
    <n v="6037"/>
    <s v="Prosperie"/>
    <s v="Rachel"/>
    <x v="5960"/>
    <x v="0"/>
    <x v="5"/>
    <x v="45"/>
    <x v="19"/>
    <x v="5"/>
    <x v="0"/>
    <x v="1"/>
    <n v="45.025662789999998"/>
    <x v="1"/>
    <x v="1"/>
    <x v="6005"/>
    <x v="1"/>
    <x v="2"/>
    <n v="76.865617049999997"/>
    <n v="3.20273404375"/>
    <s v="Stores"/>
  </r>
  <r>
    <n v="6038"/>
    <s v="Robles"/>
    <s v="Jacob"/>
    <x v="5961"/>
    <x v="1"/>
    <x v="16"/>
    <x v="13"/>
    <x v="12"/>
    <x v="12"/>
    <x v="0"/>
    <x v="2"/>
    <n v="53.766383920000003"/>
    <x v="2"/>
    <x v="1"/>
    <x v="6006"/>
    <x v="1"/>
    <x v="3"/>
    <n v="167.00344079999999"/>
    <n v="6.9584767000000003"/>
    <s v="Stores"/>
  </r>
  <r>
    <n v="6039"/>
    <s v="Narvaez"/>
    <s v="Forrest"/>
    <x v="5962"/>
    <x v="1"/>
    <x v="32"/>
    <x v="13"/>
    <x v="12"/>
    <x v="17"/>
    <x v="0"/>
    <x v="1"/>
    <n v="44.162829879999997"/>
    <x v="1"/>
    <x v="1"/>
    <x v="6007"/>
    <x v="1"/>
    <x v="2"/>
    <n v="61.77703167"/>
    <n v="2.5740429862499998"/>
    <s v="Stores"/>
  </r>
  <r>
    <n v="6040"/>
    <s v="Sawyer"/>
    <s v="Andre"/>
    <x v="5963"/>
    <x v="1"/>
    <x v="32"/>
    <x v="13"/>
    <x v="12"/>
    <x v="17"/>
    <x v="0"/>
    <x v="1"/>
    <n v="48.841430750000001"/>
    <x v="1"/>
    <x v="1"/>
    <x v="6008"/>
    <x v="1"/>
    <x v="1"/>
    <n v="96.905203450000002"/>
    <n v="4.0377168104166667"/>
    <s v="Stores"/>
  </r>
  <r>
    <n v="6041"/>
    <s v="Martinez"/>
    <s v="Wanda"/>
    <x v="5964"/>
    <x v="0"/>
    <x v="207"/>
    <x v="46"/>
    <x v="20"/>
    <x v="18"/>
    <x v="0"/>
    <x v="1"/>
    <n v="40.695808390000003"/>
    <x v="1"/>
    <x v="1"/>
    <x v="6009"/>
    <x v="1"/>
    <x v="0"/>
    <n v="33.153627110000002"/>
    <n v="1.3814011295833335"/>
    <s v="Stores"/>
  </r>
  <r>
    <n v="6042"/>
    <s v="Walker"/>
    <s v="Lucinda"/>
    <x v="5965"/>
    <x v="0"/>
    <x v="83"/>
    <x v="0"/>
    <x v="0"/>
    <x v="13"/>
    <x v="0"/>
    <x v="1"/>
    <n v="41.025781309999999"/>
    <x v="1"/>
    <x v="1"/>
    <x v="6010"/>
    <x v="1"/>
    <x v="1"/>
    <n v="100.26272090000001"/>
    <n v="4.1776133708333338"/>
    <s v="Stores"/>
  </r>
  <r>
    <n v="6043"/>
    <s v="Johnson"/>
    <s v="Angela"/>
    <x v="5966"/>
    <x v="0"/>
    <x v="22"/>
    <x v="13"/>
    <x v="12"/>
    <x v="16"/>
    <x v="0"/>
    <x v="2"/>
    <n v="54.36955828"/>
    <x v="2"/>
    <x v="1"/>
    <x v="6011"/>
    <x v="1"/>
    <x v="4"/>
    <n v="149.81814929999999"/>
    <n v="6.2424228875000001"/>
    <s v="Stores"/>
  </r>
  <r>
    <n v="6044"/>
    <s v="Johns"/>
    <s v="Agnes"/>
    <x v="5967"/>
    <x v="0"/>
    <x v="30"/>
    <x v="46"/>
    <x v="20"/>
    <x v="20"/>
    <x v="0"/>
    <x v="4"/>
    <n v="26.89261144"/>
    <x v="4"/>
    <x v="1"/>
    <x v="6012"/>
    <x v="1"/>
    <x v="0"/>
    <n v="0"/>
    <n v="0"/>
    <s v="Stores"/>
  </r>
  <r>
    <n v="6045"/>
    <s v="Leal"/>
    <s v="Wei"/>
    <x v="5968"/>
    <x v="0"/>
    <x v="5"/>
    <x v="45"/>
    <x v="19"/>
    <x v="5"/>
    <x v="0"/>
    <x v="0"/>
    <n v="36.392420979999997"/>
    <x v="0"/>
    <x v="1"/>
    <x v="6013"/>
    <x v="1"/>
    <x v="0"/>
    <n v="8.0878914650000002"/>
    <n v="0.33699547770833332"/>
    <s v="Stores"/>
  </r>
  <r>
    <n v="6046"/>
    <s v="Vazquez"/>
    <s v="Hobert"/>
    <x v="5969"/>
    <x v="1"/>
    <x v="15"/>
    <x v="13"/>
    <x v="12"/>
    <x v="10"/>
    <x v="0"/>
    <x v="0"/>
    <n v="30.984442789999999"/>
    <x v="0"/>
    <x v="1"/>
    <x v="6014"/>
    <x v="1"/>
    <x v="2"/>
    <n v="41.003887720000002"/>
    <n v="1.7084953216666667"/>
    <s v="Stores"/>
  </r>
  <r>
    <n v="6047"/>
    <s v="Fricks"/>
    <s v="Robert"/>
    <x v="5970"/>
    <x v="1"/>
    <x v="13"/>
    <x v="13"/>
    <x v="12"/>
    <x v="10"/>
    <x v="0"/>
    <x v="0"/>
    <n v="38.379347109999998"/>
    <x v="0"/>
    <x v="0"/>
    <x v="6015"/>
    <x v="0"/>
    <x v="1"/>
    <n v="109.7397952"/>
    <n v="4.5724914666666665"/>
    <s v="Stores"/>
  </r>
  <r>
    <n v="6048"/>
    <s v="Ortega"/>
    <s v="Jane"/>
    <x v="5971"/>
    <x v="0"/>
    <x v="63"/>
    <x v="13"/>
    <x v="12"/>
    <x v="29"/>
    <x v="0"/>
    <x v="0"/>
    <n v="33.390489539999997"/>
    <x v="0"/>
    <x v="1"/>
    <x v="6016"/>
    <x v="1"/>
    <x v="0"/>
    <n v="30.829810009999999"/>
    <n v="1.2845754170833334"/>
    <s v="Stores"/>
  </r>
  <r>
    <n v="6049"/>
    <s v="Moreira"/>
    <s v="Teresa"/>
    <x v="5972"/>
    <x v="0"/>
    <x v="154"/>
    <x v="46"/>
    <x v="20"/>
    <x v="20"/>
    <x v="0"/>
    <x v="2"/>
    <n v="53.352396140000003"/>
    <x v="2"/>
    <x v="1"/>
    <x v="6017"/>
    <x v="1"/>
    <x v="2"/>
    <n v="75.473983970000006"/>
    <n v="3.1447493320833337"/>
    <s v="Stores"/>
  </r>
  <r>
    <n v="6050"/>
    <s v="Colter"/>
    <s v="Rosemarie"/>
    <x v="5973"/>
    <x v="0"/>
    <x v="3"/>
    <x v="0"/>
    <x v="0"/>
    <x v="3"/>
    <x v="0"/>
    <x v="0"/>
    <n v="35.712878269999997"/>
    <x v="0"/>
    <x v="1"/>
    <x v="6018"/>
    <x v="1"/>
    <x v="1"/>
    <n v="94.976661340000007"/>
    <n v="3.957360889166667"/>
    <s v="Stores"/>
  </r>
  <r>
    <n v="6051"/>
    <s v="Tatum"/>
    <s v="Albert"/>
    <x v="5974"/>
    <x v="1"/>
    <x v="7"/>
    <x v="13"/>
    <x v="12"/>
    <x v="7"/>
    <x v="0"/>
    <x v="1"/>
    <n v="40.974453939999997"/>
    <x v="1"/>
    <x v="1"/>
    <x v="6019"/>
    <x v="1"/>
    <x v="1"/>
    <n v="102.17643649999999"/>
    <n v="4.2573515208333337"/>
    <s v="Stores"/>
  </r>
  <r>
    <n v="6052"/>
    <s v="Valentine"/>
    <s v="James"/>
    <x v="5975"/>
    <x v="1"/>
    <x v="7"/>
    <x v="13"/>
    <x v="12"/>
    <x v="7"/>
    <x v="0"/>
    <x v="1"/>
    <n v="47.043102359999999"/>
    <x v="1"/>
    <x v="1"/>
    <x v="6020"/>
    <x v="1"/>
    <x v="2"/>
    <n v="46.846532209999999"/>
    <n v="1.9519388420833332"/>
    <s v="Stores"/>
  </r>
  <r>
    <n v="6053"/>
    <s v="Mecham"/>
    <s v="Son"/>
    <x v="5976"/>
    <x v="1"/>
    <x v="36"/>
    <x v="46"/>
    <x v="20"/>
    <x v="22"/>
    <x v="0"/>
    <x v="2"/>
    <n v="52.366492919999999"/>
    <x v="2"/>
    <x v="0"/>
    <x v="6021"/>
    <x v="0"/>
    <x v="2"/>
    <n v="75.301154589999996"/>
    <n v="3.1375481079166665"/>
    <s v="Stores"/>
  </r>
  <r>
    <n v="6054"/>
    <s v="Baker"/>
    <s v="Lisa"/>
    <x v="5977"/>
    <x v="0"/>
    <x v="43"/>
    <x v="0"/>
    <x v="0"/>
    <x v="13"/>
    <x v="0"/>
    <x v="2"/>
    <n v="54.408796369999997"/>
    <x v="2"/>
    <x v="1"/>
    <x v="6022"/>
    <x v="1"/>
    <x v="1"/>
    <n v="107.06429249999999"/>
    <n v="4.4610121874999997"/>
    <s v="Stores"/>
  </r>
  <r>
    <n v="6055"/>
    <s v="Morison"/>
    <s v="Valeria"/>
    <x v="5978"/>
    <x v="0"/>
    <x v="2"/>
    <x v="0"/>
    <x v="0"/>
    <x v="2"/>
    <x v="0"/>
    <x v="2"/>
    <n v="51.12582261"/>
    <x v="2"/>
    <x v="1"/>
    <x v="6023"/>
    <x v="1"/>
    <x v="4"/>
    <n v="129.0542275"/>
    <n v="5.3772594791666668"/>
    <s v="Stores"/>
  </r>
  <r>
    <n v="6056"/>
    <s v="Meekins"/>
    <s v="Cindy"/>
    <x v="5979"/>
    <x v="0"/>
    <x v="41"/>
    <x v="45"/>
    <x v="19"/>
    <x v="23"/>
    <x v="0"/>
    <x v="0"/>
    <n v="34.567729849999999"/>
    <x v="0"/>
    <x v="1"/>
    <x v="6024"/>
    <x v="1"/>
    <x v="0"/>
    <n v="30.703299300000001"/>
    <n v="1.2793041375"/>
    <s v="Stores"/>
  </r>
  <r>
    <n v="6057"/>
    <s v="Williamson"/>
    <s v="Fred"/>
    <x v="5980"/>
    <x v="1"/>
    <x v="117"/>
    <x v="46"/>
    <x v="20"/>
    <x v="1"/>
    <x v="0"/>
    <x v="1"/>
    <n v="46.794712830000002"/>
    <x v="1"/>
    <x v="1"/>
    <x v="6025"/>
    <x v="1"/>
    <x v="2"/>
    <n v="68.262994480000003"/>
    <n v="2.844291436666667"/>
    <s v="Stores"/>
  </r>
  <r>
    <n v="6058"/>
    <s v="Patton"/>
    <s v="Marie"/>
    <x v="5981"/>
    <x v="0"/>
    <x v="7"/>
    <x v="13"/>
    <x v="12"/>
    <x v="7"/>
    <x v="0"/>
    <x v="5"/>
    <n v="64.875379179999996"/>
    <x v="5"/>
    <x v="1"/>
    <x v="6026"/>
    <x v="1"/>
    <x v="5"/>
    <n v="222.24536760000001"/>
    <n v="9.2602236500000004"/>
    <s v="Stores"/>
  </r>
  <r>
    <n v="6059"/>
    <s v="Garcia"/>
    <s v="Emily"/>
    <x v="5982"/>
    <x v="0"/>
    <x v="5"/>
    <x v="45"/>
    <x v="19"/>
    <x v="5"/>
    <x v="0"/>
    <x v="1"/>
    <n v="47.168981090000003"/>
    <x v="1"/>
    <x v="1"/>
    <x v="6027"/>
    <x v="1"/>
    <x v="1"/>
    <n v="82.297141249999996"/>
    <n v="3.4290475520833334"/>
    <s v="Stores"/>
  </r>
  <r>
    <n v="6060"/>
    <s v="Honea"/>
    <s v="Mary"/>
    <x v="5983"/>
    <x v="0"/>
    <x v="3"/>
    <x v="0"/>
    <x v="0"/>
    <x v="3"/>
    <x v="0"/>
    <x v="1"/>
    <n v="47.654407749999997"/>
    <x v="1"/>
    <x v="1"/>
    <x v="6028"/>
    <x v="1"/>
    <x v="2"/>
    <n v="58.378495940000001"/>
    <n v="2.4324373308333334"/>
    <s v="Stores"/>
  </r>
  <r>
    <n v="6061"/>
    <s v="Suh"/>
    <s v="Margaret"/>
    <x v="5984"/>
    <x v="0"/>
    <x v="5"/>
    <x v="45"/>
    <x v="19"/>
    <x v="5"/>
    <x v="0"/>
    <x v="1"/>
    <n v="44.39816398"/>
    <x v="1"/>
    <x v="0"/>
    <x v="6029"/>
    <x v="0"/>
    <x v="4"/>
    <n v="127.5499003"/>
    <n v="5.3145791791666674"/>
    <s v="Stores"/>
  </r>
  <r>
    <n v="6062"/>
    <s v="Burgess"/>
    <s v="Paula"/>
    <x v="5985"/>
    <x v="0"/>
    <x v="238"/>
    <x v="13"/>
    <x v="12"/>
    <x v="10"/>
    <x v="0"/>
    <x v="1"/>
    <n v="40.706192590000001"/>
    <x v="1"/>
    <x v="1"/>
    <x v="6030"/>
    <x v="1"/>
    <x v="2"/>
    <n v="79.335449729999993"/>
    <n v="3.3056437387499997"/>
    <s v="Stores"/>
  </r>
  <r>
    <n v="6063"/>
    <s v="Parker"/>
    <s v="Cheryl"/>
    <x v="5986"/>
    <x v="0"/>
    <x v="114"/>
    <x v="13"/>
    <x v="12"/>
    <x v="7"/>
    <x v="0"/>
    <x v="0"/>
    <n v="36.281887089999998"/>
    <x v="0"/>
    <x v="1"/>
    <x v="6031"/>
    <x v="1"/>
    <x v="0"/>
    <n v="11.673858729999999"/>
    <n v="0.48641078041666663"/>
    <s v="Stores"/>
  </r>
  <r>
    <n v="6064"/>
    <s v="Schweitzer"/>
    <s v="Cierra"/>
    <x v="5987"/>
    <x v="0"/>
    <x v="34"/>
    <x v="45"/>
    <x v="19"/>
    <x v="21"/>
    <x v="0"/>
    <x v="1"/>
    <n v="41.057757780000003"/>
    <x v="1"/>
    <x v="1"/>
    <x v="6032"/>
    <x v="1"/>
    <x v="2"/>
    <n v="76.013630500000005"/>
    <n v="3.1672346041666666"/>
    <s v="Stores"/>
  </r>
  <r>
    <n v="6065"/>
    <s v="Cooper"/>
    <s v="James"/>
    <x v="3076"/>
    <x v="1"/>
    <x v="16"/>
    <x v="46"/>
    <x v="20"/>
    <x v="12"/>
    <x v="0"/>
    <x v="2"/>
    <n v="55.428074010000003"/>
    <x v="2"/>
    <x v="1"/>
    <x v="6033"/>
    <x v="1"/>
    <x v="1"/>
    <n v="100.80845979999999"/>
    <n v="4.200352491666667"/>
    <s v="Stores"/>
  </r>
  <r>
    <n v="6066"/>
    <s v="Witt"/>
    <s v="Caitlin"/>
    <x v="5988"/>
    <x v="0"/>
    <x v="5"/>
    <x v="45"/>
    <x v="19"/>
    <x v="5"/>
    <x v="0"/>
    <x v="1"/>
    <n v="41.240584249999998"/>
    <x v="1"/>
    <x v="1"/>
    <x v="6034"/>
    <x v="1"/>
    <x v="2"/>
    <n v="45.005258769999998"/>
    <n v="1.8752191154166666"/>
    <s v="Stores"/>
  </r>
  <r>
    <n v="6067"/>
    <s v="Hinkle"/>
    <s v="Kathleen"/>
    <x v="5989"/>
    <x v="0"/>
    <x v="169"/>
    <x v="46"/>
    <x v="20"/>
    <x v="20"/>
    <x v="0"/>
    <x v="1"/>
    <n v="45.197243469999997"/>
    <x v="1"/>
    <x v="0"/>
    <x v="6035"/>
    <x v="0"/>
    <x v="1"/>
    <n v="112.0984361"/>
    <n v="4.6707681708333331"/>
    <s v="Stores"/>
  </r>
  <r>
    <n v="6068"/>
    <s v="Romo"/>
    <s v="Patricia"/>
    <x v="5990"/>
    <x v="0"/>
    <x v="164"/>
    <x v="0"/>
    <x v="0"/>
    <x v="13"/>
    <x v="0"/>
    <x v="2"/>
    <n v="51.215526879999999"/>
    <x v="2"/>
    <x v="1"/>
    <x v="6036"/>
    <x v="1"/>
    <x v="1"/>
    <n v="102.9273725"/>
    <n v="4.2886405208333338"/>
    <s v="Stores"/>
  </r>
  <r>
    <n v="6069"/>
    <s v="Delvalle"/>
    <s v="Frederick"/>
    <x v="5991"/>
    <x v="1"/>
    <x v="13"/>
    <x v="13"/>
    <x v="12"/>
    <x v="10"/>
    <x v="0"/>
    <x v="1"/>
    <n v="44.051124430000002"/>
    <x v="1"/>
    <x v="1"/>
    <x v="6037"/>
    <x v="1"/>
    <x v="0"/>
    <n v="21.39659644"/>
    <n v="0.89152485166666662"/>
    <s v="Stores"/>
  </r>
  <r>
    <n v="6070"/>
    <s v="Mendez"/>
    <s v="Ryan"/>
    <x v="5992"/>
    <x v="1"/>
    <x v="125"/>
    <x v="46"/>
    <x v="20"/>
    <x v="1"/>
    <x v="0"/>
    <x v="0"/>
    <n v="34.591273139999998"/>
    <x v="0"/>
    <x v="1"/>
    <x v="6038"/>
    <x v="1"/>
    <x v="0"/>
    <n v="22.51343262"/>
    <n v="0.9380596925000001"/>
    <s v="Stores"/>
  </r>
  <r>
    <n v="6071"/>
    <s v="Lucky"/>
    <s v="James"/>
    <x v="5993"/>
    <x v="1"/>
    <x v="5"/>
    <x v="45"/>
    <x v="19"/>
    <x v="5"/>
    <x v="0"/>
    <x v="5"/>
    <n v="61.909631169999997"/>
    <x v="5"/>
    <x v="1"/>
    <x v="6039"/>
    <x v="1"/>
    <x v="4"/>
    <n v="149.0196177"/>
    <n v="6.2091507375000008"/>
    <s v="Stores"/>
  </r>
  <r>
    <n v="6072"/>
    <s v="Ross"/>
    <s v="Mark"/>
    <x v="5994"/>
    <x v="1"/>
    <x v="4"/>
    <x v="13"/>
    <x v="12"/>
    <x v="4"/>
    <x v="0"/>
    <x v="1"/>
    <n v="40.655609040000002"/>
    <x v="1"/>
    <x v="1"/>
    <x v="6040"/>
    <x v="1"/>
    <x v="2"/>
    <n v="47.9541507"/>
    <n v="1.9980896125000001"/>
    <s v="Stores"/>
  </r>
  <r>
    <n v="6073"/>
    <s v="Webb"/>
    <s v="Ruth"/>
    <x v="5995"/>
    <x v="0"/>
    <x v="143"/>
    <x v="46"/>
    <x v="20"/>
    <x v="1"/>
    <x v="0"/>
    <x v="2"/>
    <n v="53.395211189999998"/>
    <x v="2"/>
    <x v="1"/>
    <x v="6041"/>
    <x v="1"/>
    <x v="1"/>
    <n v="101.3556803"/>
    <n v="4.2231533458333335"/>
    <s v="Stores"/>
  </r>
  <r>
    <n v="6074"/>
    <s v="Roebuck"/>
    <s v="Frederick"/>
    <x v="5996"/>
    <x v="1"/>
    <x v="5"/>
    <x v="45"/>
    <x v="19"/>
    <x v="5"/>
    <x v="0"/>
    <x v="1"/>
    <n v="44.958683520000001"/>
    <x v="1"/>
    <x v="1"/>
    <x v="6042"/>
    <x v="1"/>
    <x v="2"/>
    <n v="60.091258320000001"/>
    <n v="2.5038024300000004"/>
    <s v="Stores"/>
  </r>
  <r>
    <n v="6075"/>
    <s v="Merrick"/>
    <s v="Gary"/>
    <x v="5997"/>
    <x v="1"/>
    <x v="15"/>
    <x v="13"/>
    <x v="12"/>
    <x v="10"/>
    <x v="0"/>
    <x v="4"/>
    <n v="21.772051680000001"/>
    <x v="4"/>
    <x v="1"/>
    <x v="6043"/>
    <x v="1"/>
    <x v="0"/>
    <n v="0"/>
    <n v="0"/>
    <s v="Stores"/>
  </r>
  <r>
    <n v="6076"/>
    <s v="Trisler"/>
    <s v="Lisa"/>
    <x v="5998"/>
    <x v="0"/>
    <x v="75"/>
    <x v="0"/>
    <x v="0"/>
    <x v="24"/>
    <x v="0"/>
    <x v="1"/>
    <n v="40.653817850000003"/>
    <x v="1"/>
    <x v="0"/>
    <x v="6044"/>
    <x v="0"/>
    <x v="1"/>
    <n v="80.603783730000004"/>
    <n v="3.3584909887499999"/>
    <s v="Stores"/>
  </r>
  <r>
    <n v="6077"/>
    <s v="Duarte"/>
    <s v="Daniel"/>
    <x v="5999"/>
    <x v="1"/>
    <x v="3"/>
    <x v="0"/>
    <x v="0"/>
    <x v="3"/>
    <x v="0"/>
    <x v="0"/>
    <n v="36.811450979999996"/>
    <x v="0"/>
    <x v="1"/>
    <x v="6045"/>
    <x v="1"/>
    <x v="0"/>
    <n v="0"/>
    <n v="0"/>
    <s v="Stores"/>
  </r>
  <r>
    <n v="6078"/>
    <s v="Keefe"/>
    <s v="Stephanie"/>
    <x v="6000"/>
    <x v="0"/>
    <x v="2"/>
    <x v="0"/>
    <x v="0"/>
    <x v="2"/>
    <x v="0"/>
    <x v="4"/>
    <n v="27.20310825"/>
    <x v="4"/>
    <x v="1"/>
    <x v="6046"/>
    <x v="1"/>
    <x v="0"/>
    <n v="0"/>
    <n v="0"/>
    <s v="Stores"/>
  </r>
  <r>
    <n v="6079"/>
    <s v="Byrd"/>
    <s v="Robert"/>
    <x v="6001"/>
    <x v="1"/>
    <x v="5"/>
    <x v="45"/>
    <x v="19"/>
    <x v="5"/>
    <x v="0"/>
    <x v="1"/>
    <n v="43.461787389999998"/>
    <x v="1"/>
    <x v="0"/>
    <x v="6047"/>
    <x v="0"/>
    <x v="1"/>
    <n v="84.721712539999999"/>
    <n v="3.530071355833333"/>
    <s v="Stores"/>
  </r>
  <r>
    <n v="6080"/>
    <s v="Trail"/>
    <s v="Johanna"/>
    <x v="6002"/>
    <x v="0"/>
    <x v="5"/>
    <x v="45"/>
    <x v="19"/>
    <x v="5"/>
    <x v="0"/>
    <x v="0"/>
    <n v="32.828383649999999"/>
    <x v="0"/>
    <x v="1"/>
    <x v="6048"/>
    <x v="1"/>
    <x v="2"/>
    <n v="46.480775800000004"/>
    <n v="1.936698991666667"/>
    <s v="Stores"/>
  </r>
  <r>
    <n v="6081"/>
    <s v="Adler"/>
    <s v="Carl"/>
    <x v="6003"/>
    <x v="1"/>
    <x v="27"/>
    <x v="13"/>
    <x v="12"/>
    <x v="19"/>
    <x v="0"/>
    <x v="1"/>
    <n v="42.014638150000003"/>
    <x v="1"/>
    <x v="1"/>
    <x v="6049"/>
    <x v="1"/>
    <x v="2"/>
    <n v="69.614722880000002"/>
    <n v="2.9006134533333334"/>
    <s v="Stores"/>
  </r>
  <r>
    <n v="6082"/>
    <s v="Shell"/>
    <s v="David"/>
    <x v="6004"/>
    <x v="1"/>
    <x v="4"/>
    <x v="13"/>
    <x v="12"/>
    <x v="4"/>
    <x v="0"/>
    <x v="1"/>
    <n v="45.717389939999997"/>
    <x v="1"/>
    <x v="1"/>
    <x v="6050"/>
    <x v="1"/>
    <x v="1"/>
    <n v="109.1021702"/>
    <n v="4.5459237583333332"/>
    <s v="Stores"/>
  </r>
  <r>
    <n v="6083"/>
    <s v="Volkman"/>
    <s v="Catherine"/>
    <x v="6005"/>
    <x v="0"/>
    <x v="5"/>
    <x v="0"/>
    <x v="0"/>
    <x v="5"/>
    <x v="0"/>
    <x v="4"/>
    <n v="24.255967850000001"/>
    <x v="4"/>
    <x v="1"/>
    <x v="6051"/>
    <x v="1"/>
    <x v="0"/>
    <n v="0"/>
    <n v="0"/>
    <s v="Stores"/>
  </r>
  <r>
    <n v="6084"/>
    <s v="Febus"/>
    <s v="Patrick"/>
    <x v="6006"/>
    <x v="1"/>
    <x v="5"/>
    <x v="0"/>
    <x v="0"/>
    <x v="5"/>
    <x v="0"/>
    <x v="0"/>
    <n v="34.051954500000001"/>
    <x v="0"/>
    <x v="1"/>
    <x v="6052"/>
    <x v="1"/>
    <x v="0"/>
    <n v="20.49250632"/>
    <n v="0.85385443000000005"/>
    <s v="Stores"/>
  </r>
  <r>
    <n v="6085"/>
    <s v="Roman"/>
    <s v="Cathie"/>
    <x v="6007"/>
    <x v="0"/>
    <x v="5"/>
    <x v="0"/>
    <x v="0"/>
    <x v="5"/>
    <x v="0"/>
    <x v="4"/>
    <n v="29.159764330000002"/>
    <x v="4"/>
    <x v="1"/>
    <x v="6053"/>
    <x v="1"/>
    <x v="0"/>
    <n v="27.645591240000002"/>
    <n v="1.1518996350000001"/>
    <s v="Stores"/>
  </r>
  <r>
    <n v="6086"/>
    <s v="Strickland"/>
    <s v="Eduardo"/>
    <x v="6008"/>
    <x v="1"/>
    <x v="228"/>
    <x v="13"/>
    <x v="12"/>
    <x v="7"/>
    <x v="0"/>
    <x v="0"/>
    <n v="35.12217699"/>
    <x v="0"/>
    <x v="1"/>
    <x v="6054"/>
    <x v="1"/>
    <x v="0"/>
    <n v="13.38530506"/>
    <n v="0.55772104416666668"/>
    <s v="Stores"/>
  </r>
  <r>
    <n v="6087"/>
    <s v="Robinson"/>
    <s v="Timothy"/>
    <x v="6009"/>
    <x v="1"/>
    <x v="97"/>
    <x v="13"/>
    <x v="12"/>
    <x v="19"/>
    <x v="0"/>
    <x v="2"/>
    <n v="55.819951979999999"/>
    <x v="2"/>
    <x v="1"/>
    <x v="6055"/>
    <x v="1"/>
    <x v="4"/>
    <n v="120.1328594"/>
    <n v="5.0055358083333337"/>
    <s v="Stores"/>
  </r>
  <r>
    <n v="6088"/>
    <s v="Smith"/>
    <s v="James"/>
    <x v="6010"/>
    <x v="1"/>
    <x v="64"/>
    <x v="45"/>
    <x v="19"/>
    <x v="14"/>
    <x v="0"/>
    <x v="1"/>
    <n v="40.563550460000002"/>
    <x v="1"/>
    <x v="1"/>
    <x v="6056"/>
    <x v="1"/>
    <x v="2"/>
    <n v="66.241285379999994"/>
    <n v="2.7600535575"/>
    <s v="Stores"/>
  </r>
  <r>
    <n v="6089"/>
    <s v="Dillinger"/>
    <s v="Ginger"/>
    <x v="6011"/>
    <x v="0"/>
    <x v="5"/>
    <x v="0"/>
    <x v="0"/>
    <x v="5"/>
    <x v="0"/>
    <x v="0"/>
    <n v="38.66734469"/>
    <x v="0"/>
    <x v="1"/>
    <x v="6057"/>
    <x v="1"/>
    <x v="2"/>
    <n v="43.055116060000003"/>
    <n v="1.7939631691666666"/>
    <s v="Stores"/>
  </r>
  <r>
    <n v="6090"/>
    <s v="Culpepper"/>
    <s v="Francisco"/>
    <x v="6012"/>
    <x v="1"/>
    <x v="5"/>
    <x v="0"/>
    <x v="0"/>
    <x v="5"/>
    <x v="0"/>
    <x v="1"/>
    <n v="40.977293000000003"/>
    <x v="1"/>
    <x v="1"/>
    <x v="6058"/>
    <x v="1"/>
    <x v="1"/>
    <n v="89.001852049999997"/>
    <n v="3.7084105020833333"/>
    <s v="Stores"/>
  </r>
  <r>
    <n v="6091"/>
    <s v="Harrison"/>
    <s v="Maude"/>
    <x v="6013"/>
    <x v="0"/>
    <x v="142"/>
    <x v="7"/>
    <x v="6"/>
    <x v="18"/>
    <x v="0"/>
    <x v="4"/>
    <n v="28.797256229999999"/>
    <x v="4"/>
    <x v="1"/>
    <x v="6059"/>
    <x v="1"/>
    <x v="0"/>
    <n v="0"/>
    <n v="0"/>
    <s v="Stores"/>
  </r>
  <r>
    <n v="6092"/>
    <s v="Matz"/>
    <s v="Shawn"/>
    <x v="6014"/>
    <x v="1"/>
    <x v="34"/>
    <x v="45"/>
    <x v="19"/>
    <x v="21"/>
    <x v="0"/>
    <x v="2"/>
    <n v="52.572898170000002"/>
    <x v="2"/>
    <x v="1"/>
    <x v="6060"/>
    <x v="1"/>
    <x v="1"/>
    <n v="119.2360833"/>
    <n v="4.9681701375000005"/>
    <s v="Stores"/>
  </r>
  <r>
    <n v="6093"/>
    <s v="Gibbs"/>
    <s v="Nancy"/>
    <x v="6015"/>
    <x v="0"/>
    <x v="160"/>
    <x v="13"/>
    <x v="12"/>
    <x v="35"/>
    <x v="0"/>
    <x v="1"/>
    <n v="40.374977340000001"/>
    <x v="1"/>
    <x v="1"/>
    <x v="6061"/>
    <x v="1"/>
    <x v="0"/>
    <n v="38.484826409999997"/>
    <n v="1.6035344337499999"/>
    <s v="Stores"/>
  </r>
  <r>
    <n v="6094"/>
    <s v="Caldwell"/>
    <s v="James"/>
    <x v="6016"/>
    <x v="1"/>
    <x v="18"/>
    <x v="46"/>
    <x v="20"/>
    <x v="1"/>
    <x v="0"/>
    <x v="2"/>
    <n v="50.06942093"/>
    <x v="2"/>
    <x v="1"/>
    <x v="6062"/>
    <x v="1"/>
    <x v="1"/>
    <n v="101.7906572"/>
    <n v="4.2412773833333333"/>
    <s v="Stores"/>
  </r>
  <r>
    <n v="6095"/>
    <s v="Matteo"/>
    <s v="Daniel"/>
    <x v="6017"/>
    <x v="1"/>
    <x v="23"/>
    <x v="13"/>
    <x v="12"/>
    <x v="17"/>
    <x v="0"/>
    <x v="1"/>
    <n v="41.065512150000004"/>
    <x v="1"/>
    <x v="1"/>
    <x v="6063"/>
    <x v="1"/>
    <x v="0"/>
    <n v="31.58885149"/>
    <n v="1.3162021454166666"/>
    <s v="Stores"/>
  </r>
  <r>
    <n v="6096"/>
    <s v="Stone"/>
    <s v="Michelle"/>
    <x v="6018"/>
    <x v="0"/>
    <x v="8"/>
    <x v="13"/>
    <x v="12"/>
    <x v="8"/>
    <x v="0"/>
    <x v="2"/>
    <n v="53.475924509999999"/>
    <x v="2"/>
    <x v="1"/>
    <x v="6064"/>
    <x v="1"/>
    <x v="1"/>
    <n v="113.87814880000001"/>
    <n v="4.7449228666666672"/>
    <s v="Stores"/>
  </r>
  <r>
    <n v="6097"/>
    <s v="Keys"/>
    <s v="Ashley"/>
    <x v="6019"/>
    <x v="0"/>
    <x v="176"/>
    <x v="7"/>
    <x v="6"/>
    <x v="18"/>
    <x v="0"/>
    <x v="0"/>
    <n v="38.50994403"/>
    <x v="0"/>
    <x v="1"/>
    <x v="6065"/>
    <x v="1"/>
    <x v="0"/>
    <n v="0"/>
    <n v="0"/>
    <s v="Stores"/>
  </r>
  <r>
    <n v="6098"/>
    <s v="Charles"/>
    <s v="Bryant"/>
    <x v="6020"/>
    <x v="1"/>
    <x v="36"/>
    <x v="46"/>
    <x v="20"/>
    <x v="22"/>
    <x v="0"/>
    <x v="2"/>
    <n v="53.491503399999999"/>
    <x v="2"/>
    <x v="1"/>
    <x v="6066"/>
    <x v="1"/>
    <x v="4"/>
    <n v="130.297324"/>
    <n v="5.4290551666666671"/>
    <s v="Stores"/>
  </r>
  <r>
    <n v="6099"/>
    <s v="Ledet"/>
    <s v="Gerald"/>
    <x v="6021"/>
    <x v="1"/>
    <x v="3"/>
    <x v="0"/>
    <x v="0"/>
    <x v="3"/>
    <x v="0"/>
    <x v="5"/>
    <n v="63.738942860000002"/>
    <x v="5"/>
    <x v="1"/>
    <x v="6067"/>
    <x v="1"/>
    <x v="1"/>
    <n v="115.02516679999999"/>
    <n v="4.7927152833333331"/>
    <s v="Stores"/>
  </r>
  <r>
    <n v="6100"/>
    <s v="Sorg"/>
    <s v="Crystal"/>
    <x v="6022"/>
    <x v="0"/>
    <x v="116"/>
    <x v="46"/>
    <x v="20"/>
    <x v="1"/>
    <x v="0"/>
    <x v="4"/>
    <n v="24.37585284"/>
    <x v="4"/>
    <x v="1"/>
    <x v="6068"/>
    <x v="1"/>
    <x v="0"/>
    <n v="0"/>
    <n v="0"/>
    <s v="Stores"/>
  </r>
  <r>
    <n v="6101"/>
    <s v="Wiese"/>
    <s v="Cliff"/>
    <x v="6023"/>
    <x v="1"/>
    <x v="5"/>
    <x v="0"/>
    <x v="0"/>
    <x v="5"/>
    <x v="0"/>
    <x v="1"/>
    <n v="40.708828089999997"/>
    <x v="1"/>
    <x v="1"/>
    <x v="6069"/>
    <x v="1"/>
    <x v="2"/>
    <n v="57.914219699999997"/>
    <n v="2.4130924874999997"/>
    <s v="Stores"/>
  </r>
  <r>
    <n v="6102"/>
    <s v="Canales"/>
    <s v="Maria"/>
    <x v="6024"/>
    <x v="0"/>
    <x v="159"/>
    <x v="13"/>
    <x v="12"/>
    <x v="7"/>
    <x v="0"/>
    <x v="0"/>
    <n v="37.591393330000002"/>
    <x v="0"/>
    <x v="0"/>
    <x v="6070"/>
    <x v="0"/>
    <x v="0"/>
    <n v="39.711370160000001"/>
    <n v="1.6546404233333332"/>
    <s v="Stores"/>
  </r>
  <r>
    <n v="6103"/>
    <s v="Simon"/>
    <s v="Pamela"/>
    <x v="6025"/>
    <x v="0"/>
    <x v="22"/>
    <x v="13"/>
    <x v="12"/>
    <x v="16"/>
    <x v="0"/>
    <x v="4"/>
    <n v="22.217214850000001"/>
    <x v="4"/>
    <x v="0"/>
    <x v="6071"/>
    <x v="0"/>
    <x v="0"/>
    <n v="0"/>
    <n v="0"/>
    <s v="Stores"/>
  </r>
  <r>
    <n v="6104"/>
    <s v="Hinman"/>
    <s v="Janet"/>
    <x v="6026"/>
    <x v="0"/>
    <x v="106"/>
    <x v="0"/>
    <x v="0"/>
    <x v="13"/>
    <x v="0"/>
    <x v="4"/>
    <n v="24.460785909999998"/>
    <x v="4"/>
    <x v="0"/>
    <x v="6072"/>
    <x v="0"/>
    <x v="0"/>
    <n v="0"/>
    <n v="0"/>
    <s v="Stores"/>
  </r>
  <r>
    <n v="6105"/>
    <s v="Strickland"/>
    <s v="Jamie"/>
    <x v="6027"/>
    <x v="0"/>
    <x v="7"/>
    <x v="13"/>
    <x v="12"/>
    <x v="7"/>
    <x v="0"/>
    <x v="0"/>
    <n v="36.106769149999998"/>
    <x v="0"/>
    <x v="0"/>
    <x v="6073"/>
    <x v="0"/>
    <x v="0"/>
    <n v="36.091798650000001"/>
    <n v="1.5038249437500002"/>
    <s v="Stores"/>
  </r>
  <r>
    <n v="6106"/>
    <s v="Titsworth"/>
    <s v="James"/>
    <x v="6028"/>
    <x v="1"/>
    <x v="36"/>
    <x v="46"/>
    <x v="20"/>
    <x v="22"/>
    <x v="0"/>
    <x v="0"/>
    <n v="38.74127154"/>
    <x v="0"/>
    <x v="1"/>
    <x v="6074"/>
    <x v="1"/>
    <x v="0"/>
    <n v="3.7245102499999998"/>
    <n v="0.15518792708333334"/>
    <s v="Stores"/>
  </r>
  <r>
    <n v="6107"/>
    <s v="Echavarria"/>
    <s v="Patricia"/>
    <x v="6029"/>
    <x v="0"/>
    <x v="4"/>
    <x v="13"/>
    <x v="12"/>
    <x v="4"/>
    <x v="0"/>
    <x v="1"/>
    <n v="43.25323684"/>
    <x v="1"/>
    <x v="0"/>
    <x v="6075"/>
    <x v="0"/>
    <x v="2"/>
    <n v="59.976721779999998"/>
    <n v="2.4990300741666664"/>
    <s v="Stores"/>
  </r>
  <r>
    <n v="6108"/>
    <s v="Hamilton"/>
    <s v="Joshua"/>
    <x v="6030"/>
    <x v="1"/>
    <x v="0"/>
    <x v="13"/>
    <x v="12"/>
    <x v="0"/>
    <x v="0"/>
    <x v="0"/>
    <n v="34.442194819999997"/>
    <x v="0"/>
    <x v="1"/>
    <x v="6076"/>
    <x v="1"/>
    <x v="0"/>
    <n v="15.514787119999999"/>
    <n v="0.64644946333333331"/>
    <s v="Stores"/>
  </r>
  <r>
    <n v="6109"/>
    <s v="Yates"/>
    <s v="Christine"/>
    <x v="6031"/>
    <x v="0"/>
    <x v="5"/>
    <x v="0"/>
    <x v="0"/>
    <x v="5"/>
    <x v="0"/>
    <x v="1"/>
    <n v="43.692074789999999"/>
    <x v="1"/>
    <x v="1"/>
    <x v="6077"/>
    <x v="1"/>
    <x v="1"/>
    <n v="110.1780186"/>
    <n v="4.5907507750000001"/>
    <s v="Stores"/>
  </r>
  <r>
    <n v="6110"/>
    <s v="Marcy"/>
    <s v="Eric"/>
    <x v="6032"/>
    <x v="1"/>
    <x v="210"/>
    <x v="0"/>
    <x v="0"/>
    <x v="24"/>
    <x v="0"/>
    <x v="0"/>
    <n v="39.652800910000003"/>
    <x v="0"/>
    <x v="0"/>
    <x v="6078"/>
    <x v="0"/>
    <x v="0"/>
    <n v="23.66601708"/>
    <n v="0.98608404500000002"/>
    <s v="Stores"/>
  </r>
  <r>
    <n v="6111"/>
    <s v="Smith"/>
    <s v="Stephen"/>
    <x v="6033"/>
    <x v="1"/>
    <x v="110"/>
    <x v="0"/>
    <x v="0"/>
    <x v="31"/>
    <x v="0"/>
    <x v="5"/>
    <n v="60.90997694"/>
    <x v="5"/>
    <x v="1"/>
    <x v="6079"/>
    <x v="1"/>
    <x v="4"/>
    <n v="142.0141691"/>
    <n v="5.9172570458333329"/>
    <s v="Stores"/>
  </r>
  <r>
    <n v="6112"/>
    <s v="Osborn"/>
    <s v="David"/>
    <x v="6034"/>
    <x v="1"/>
    <x v="99"/>
    <x v="46"/>
    <x v="20"/>
    <x v="1"/>
    <x v="0"/>
    <x v="0"/>
    <n v="30.95667731"/>
    <x v="0"/>
    <x v="1"/>
    <x v="6080"/>
    <x v="1"/>
    <x v="0"/>
    <n v="19.6553428"/>
    <n v="0.81897261666666665"/>
    <s v="Stores"/>
  </r>
  <r>
    <n v="6113"/>
    <s v="Obannon"/>
    <s v="Michael"/>
    <x v="6035"/>
    <x v="1"/>
    <x v="11"/>
    <x v="46"/>
    <x v="20"/>
    <x v="1"/>
    <x v="0"/>
    <x v="0"/>
    <n v="37.146187849999997"/>
    <x v="0"/>
    <x v="1"/>
    <x v="6081"/>
    <x v="1"/>
    <x v="2"/>
    <n v="44.298415200000001"/>
    <n v="1.8457673000000001"/>
    <s v="Stores"/>
  </r>
  <r>
    <n v="6114"/>
    <s v="Mrozek"/>
    <s v="John"/>
    <x v="6036"/>
    <x v="1"/>
    <x v="53"/>
    <x v="0"/>
    <x v="0"/>
    <x v="3"/>
    <x v="0"/>
    <x v="1"/>
    <n v="45.338370939999997"/>
    <x v="1"/>
    <x v="1"/>
    <x v="6082"/>
    <x v="1"/>
    <x v="1"/>
    <n v="90.277663840000002"/>
    <n v="3.7615693266666668"/>
    <s v="Stores"/>
  </r>
  <r>
    <n v="6115"/>
    <s v="Carlos"/>
    <s v="Angie"/>
    <x v="6037"/>
    <x v="0"/>
    <x v="8"/>
    <x v="13"/>
    <x v="12"/>
    <x v="8"/>
    <x v="0"/>
    <x v="2"/>
    <n v="57.179883449999998"/>
    <x v="2"/>
    <x v="1"/>
    <x v="6083"/>
    <x v="1"/>
    <x v="3"/>
    <n v="186.91476850000001"/>
    <n v="7.788115354166667"/>
    <s v="Stores"/>
  </r>
  <r>
    <n v="6116"/>
    <s v="Hernandez"/>
    <s v="Ashley"/>
    <x v="6038"/>
    <x v="0"/>
    <x v="140"/>
    <x v="7"/>
    <x v="6"/>
    <x v="18"/>
    <x v="0"/>
    <x v="1"/>
    <n v="44.98270849"/>
    <x v="1"/>
    <x v="1"/>
    <x v="6084"/>
    <x v="1"/>
    <x v="2"/>
    <n v="58.631222870000002"/>
    <n v="2.4429676195833334"/>
    <s v="Stores"/>
  </r>
  <r>
    <n v="6117"/>
    <s v="Moore"/>
    <s v="Tara"/>
    <x v="6039"/>
    <x v="0"/>
    <x v="76"/>
    <x v="46"/>
    <x v="20"/>
    <x v="1"/>
    <x v="0"/>
    <x v="2"/>
    <n v="56.141989700000003"/>
    <x v="2"/>
    <x v="1"/>
    <x v="6085"/>
    <x v="1"/>
    <x v="4"/>
    <n v="123.4719341"/>
    <n v="5.1446639208333336"/>
    <s v="Stores"/>
  </r>
  <r>
    <n v="6118"/>
    <s v="Turner"/>
    <s v="Jessica"/>
    <x v="6040"/>
    <x v="0"/>
    <x v="41"/>
    <x v="45"/>
    <x v="19"/>
    <x v="23"/>
    <x v="0"/>
    <x v="0"/>
    <n v="35.872462659999997"/>
    <x v="0"/>
    <x v="1"/>
    <x v="6086"/>
    <x v="1"/>
    <x v="2"/>
    <n v="42.681108739999999"/>
    <n v="1.7783795308333332"/>
    <s v="Stores"/>
  </r>
  <r>
    <n v="6119"/>
    <s v="Taylor"/>
    <s v="Keith"/>
    <x v="6041"/>
    <x v="1"/>
    <x v="160"/>
    <x v="45"/>
    <x v="19"/>
    <x v="35"/>
    <x v="0"/>
    <x v="1"/>
    <n v="46.319547069999999"/>
    <x v="1"/>
    <x v="0"/>
    <x v="6087"/>
    <x v="0"/>
    <x v="1"/>
    <n v="81.266087510000006"/>
    <n v="3.3860869795833337"/>
    <s v="Stores"/>
  </r>
  <r>
    <n v="6120"/>
    <s v="Aguilar"/>
    <s v="Alice"/>
    <x v="6042"/>
    <x v="0"/>
    <x v="232"/>
    <x v="0"/>
    <x v="0"/>
    <x v="3"/>
    <x v="0"/>
    <x v="0"/>
    <n v="31.970790090000001"/>
    <x v="0"/>
    <x v="1"/>
    <x v="6088"/>
    <x v="1"/>
    <x v="0"/>
    <n v="19.94428168"/>
    <n v="0.83101173666666661"/>
    <s v="Stores"/>
  </r>
  <r>
    <n v="6121"/>
    <s v="Dean"/>
    <s v="Mckinley"/>
    <x v="6043"/>
    <x v="1"/>
    <x v="158"/>
    <x v="13"/>
    <x v="12"/>
    <x v="25"/>
    <x v="0"/>
    <x v="1"/>
    <n v="42.512044039999999"/>
    <x v="1"/>
    <x v="0"/>
    <x v="6089"/>
    <x v="0"/>
    <x v="2"/>
    <n v="49.671956880000003"/>
    <n v="2.0696648700000004"/>
    <s v="Stores"/>
  </r>
  <r>
    <n v="6122"/>
    <s v="Penning"/>
    <s v="Estelle"/>
    <x v="6044"/>
    <x v="0"/>
    <x v="11"/>
    <x v="46"/>
    <x v="20"/>
    <x v="1"/>
    <x v="0"/>
    <x v="0"/>
    <n v="36.589019409999999"/>
    <x v="0"/>
    <x v="1"/>
    <x v="6090"/>
    <x v="1"/>
    <x v="0"/>
    <n v="32.205555109999999"/>
    <n v="1.3418981295833332"/>
    <s v="Stores"/>
  </r>
  <r>
    <n v="6123"/>
    <s v="Rose"/>
    <s v="Martin"/>
    <x v="6045"/>
    <x v="1"/>
    <x v="0"/>
    <x v="13"/>
    <x v="12"/>
    <x v="0"/>
    <x v="0"/>
    <x v="1"/>
    <n v="47.389589319999999"/>
    <x v="1"/>
    <x v="1"/>
    <x v="6091"/>
    <x v="1"/>
    <x v="2"/>
    <n v="45.427495200000003"/>
    <n v="1.8928122999999999"/>
    <s v="Stores"/>
  </r>
  <r>
    <n v="6124"/>
    <s v="Leduc"/>
    <s v="Pedro"/>
    <x v="6046"/>
    <x v="1"/>
    <x v="5"/>
    <x v="0"/>
    <x v="0"/>
    <x v="5"/>
    <x v="0"/>
    <x v="2"/>
    <n v="50.693397730000001"/>
    <x v="2"/>
    <x v="1"/>
    <x v="6092"/>
    <x v="1"/>
    <x v="2"/>
    <n v="79.171822809999995"/>
    <n v="3.2988259504166666"/>
    <s v="Stores"/>
  </r>
  <r>
    <n v="6125"/>
    <s v="Miser"/>
    <s v="John"/>
    <x v="6047"/>
    <x v="1"/>
    <x v="42"/>
    <x v="0"/>
    <x v="0"/>
    <x v="13"/>
    <x v="0"/>
    <x v="4"/>
    <n v="29.73379134"/>
    <x v="4"/>
    <x v="1"/>
    <x v="6093"/>
    <x v="1"/>
    <x v="0"/>
    <n v="0"/>
    <n v="0"/>
    <s v="Stores"/>
  </r>
  <r>
    <n v="6126"/>
    <s v="Dixon"/>
    <s v="James"/>
    <x v="6048"/>
    <x v="1"/>
    <x v="0"/>
    <x v="13"/>
    <x v="12"/>
    <x v="0"/>
    <x v="0"/>
    <x v="1"/>
    <n v="44.753151690000003"/>
    <x v="1"/>
    <x v="1"/>
    <x v="6094"/>
    <x v="1"/>
    <x v="0"/>
    <n v="31.202515129999998"/>
    <n v="1.3001047970833333"/>
    <s v="Stores"/>
  </r>
  <r>
    <n v="6127"/>
    <s v="Ellis"/>
    <s v="Judith"/>
    <x v="6049"/>
    <x v="0"/>
    <x v="217"/>
    <x v="46"/>
    <x v="20"/>
    <x v="22"/>
    <x v="0"/>
    <x v="0"/>
    <n v="37.43606578"/>
    <x v="0"/>
    <x v="1"/>
    <x v="6095"/>
    <x v="1"/>
    <x v="2"/>
    <n v="61.683274660000002"/>
    <n v="2.5701364441666668"/>
    <s v="Stores"/>
  </r>
  <r>
    <n v="6128"/>
    <s v="Zuniga"/>
    <s v="William"/>
    <x v="6050"/>
    <x v="1"/>
    <x v="91"/>
    <x v="13"/>
    <x v="12"/>
    <x v="25"/>
    <x v="0"/>
    <x v="0"/>
    <n v="30.566842529999999"/>
    <x v="0"/>
    <x v="0"/>
    <x v="6096"/>
    <x v="0"/>
    <x v="0"/>
    <n v="0"/>
    <n v="0"/>
    <s v="Stores"/>
  </r>
  <r>
    <n v="6129"/>
    <s v="Boyden"/>
    <s v="Anna"/>
    <x v="6051"/>
    <x v="0"/>
    <x v="78"/>
    <x v="13"/>
    <x v="12"/>
    <x v="19"/>
    <x v="0"/>
    <x v="4"/>
    <n v="27.71856584"/>
    <x v="4"/>
    <x v="1"/>
    <x v="6097"/>
    <x v="1"/>
    <x v="0"/>
    <n v="5.0079411790000004"/>
    <n v="0.20866421579166669"/>
    <s v="Stores"/>
  </r>
  <r>
    <n v="6130"/>
    <s v="Cox"/>
    <s v="Roy"/>
    <x v="6052"/>
    <x v="1"/>
    <x v="59"/>
    <x v="0"/>
    <x v="0"/>
    <x v="13"/>
    <x v="0"/>
    <x v="5"/>
    <n v="68.19428637"/>
    <x v="5"/>
    <x v="1"/>
    <x v="6098"/>
    <x v="1"/>
    <x v="3"/>
    <n v="174.2356614"/>
    <n v="7.2598192250000002"/>
    <s v="Stores"/>
  </r>
  <r>
    <n v="6131"/>
    <s v="Donovan"/>
    <s v="John"/>
    <x v="6053"/>
    <x v="1"/>
    <x v="5"/>
    <x v="0"/>
    <x v="0"/>
    <x v="5"/>
    <x v="0"/>
    <x v="0"/>
    <n v="31.29558565"/>
    <x v="0"/>
    <x v="1"/>
    <x v="6099"/>
    <x v="1"/>
    <x v="0"/>
    <n v="0"/>
    <n v="0"/>
    <s v="Stores"/>
  </r>
  <r>
    <n v="6132"/>
    <s v="Weber"/>
    <s v="Joseph"/>
    <x v="6054"/>
    <x v="1"/>
    <x v="101"/>
    <x v="13"/>
    <x v="12"/>
    <x v="19"/>
    <x v="0"/>
    <x v="0"/>
    <n v="33.985821299999998"/>
    <x v="0"/>
    <x v="0"/>
    <x v="6100"/>
    <x v="0"/>
    <x v="0"/>
    <n v="0"/>
    <n v="0"/>
    <s v="Stores"/>
  </r>
  <r>
    <n v="6133"/>
    <s v="Papadopoulos"/>
    <s v="William"/>
    <x v="6055"/>
    <x v="1"/>
    <x v="3"/>
    <x v="0"/>
    <x v="0"/>
    <x v="3"/>
    <x v="0"/>
    <x v="4"/>
    <n v="25.432607409999999"/>
    <x v="4"/>
    <x v="1"/>
    <x v="6101"/>
    <x v="1"/>
    <x v="0"/>
    <n v="0"/>
    <n v="0"/>
    <s v="Stores"/>
  </r>
  <r>
    <n v="6134"/>
    <s v="Barriga"/>
    <s v="Amy"/>
    <x v="6056"/>
    <x v="0"/>
    <x v="111"/>
    <x v="13"/>
    <x v="12"/>
    <x v="32"/>
    <x v="0"/>
    <x v="2"/>
    <n v="53.172061669999998"/>
    <x v="2"/>
    <x v="0"/>
    <x v="6102"/>
    <x v="0"/>
    <x v="1"/>
    <n v="103.9223144"/>
    <n v="4.3300964333333329"/>
    <s v="Stores"/>
  </r>
  <r>
    <n v="6135"/>
    <s v="Brickner"/>
    <s v="Chester"/>
    <x v="6057"/>
    <x v="1"/>
    <x v="2"/>
    <x v="0"/>
    <x v="0"/>
    <x v="2"/>
    <x v="0"/>
    <x v="1"/>
    <n v="42.034800619999999"/>
    <x v="1"/>
    <x v="1"/>
    <x v="6103"/>
    <x v="1"/>
    <x v="0"/>
    <n v="21.223758270000001"/>
    <n v="0.88432326125000016"/>
    <s v="Stores"/>
  </r>
  <r>
    <n v="6136"/>
    <s v="Elmer"/>
    <s v="Sadie"/>
    <x v="6058"/>
    <x v="0"/>
    <x v="5"/>
    <x v="0"/>
    <x v="0"/>
    <x v="5"/>
    <x v="0"/>
    <x v="1"/>
    <n v="47.274750189999999"/>
    <x v="1"/>
    <x v="1"/>
    <x v="6104"/>
    <x v="1"/>
    <x v="1"/>
    <n v="110.00312700000001"/>
    <n v="4.5834636250000003"/>
    <s v="Stores"/>
  </r>
  <r>
    <n v="6137"/>
    <s v="Small"/>
    <s v="Gilbert"/>
    <x v="6059"/>
    <x v="1"/>
    <x v="7"/>
    <x v="13"/>
    <x v="12"/>
    <x v="7"/>
    <x v="0"/>
    <x v="5"/>
    <n v="60.311628589999998"/>
    <x v="5"/>
    <x v="0"/>
    <x v="6105"/>
    <x v="0"/>
    <x v="3"/>
    <n v="163.5028327"/>
    <n v="6.8126180291666669"/>
    <s v="Stores"/>
  </r>
  <r>
    <n v="6138"/>
    <s v="Luevano"/>
    <s v="Irene"/>
    <x v="6060"/>
    <x v="0"/>
    <x v="3"/>
    <x v="0"/>
    <x v="0"/>
    <x v="3"/>
    <x v="0"/>
    <x v="0"/>
    <n v="39.716299970000001"/>
    <x v="0"/>
    <x v="0"/>
    <x v="6106"/>
    <x v="0"/>
    <x v="2"/>
    <n v="41.680484739999997"/>
    <n v="1.7366868641666666"/>
    <s v="Stores"/>
  </r>
  <r>
    <n v="6139"/>
    <s v="Pfeifer"/>
    <s v="Edward"/>
    <x v="6061"/>
    <x v="1"/>
    <x v="49"/>
    <x v="46"/>
    <x v="20"/>
    <x v="12"/>
    <x v="0"/>
    <x v="0"/>
    <n v="38.534481579999998"/>
    <x v="0"/>
    <x v="1"/>
    <x v="6107"/>
    <x v="1"/>
    <x v="0"/>
    <n v="39.916088909999999"/>
    <n v="1.6631703712500001"/>
    <s v="Stores"/>
  </r>
  <r>
    <n v="6140"/>
    <s v="Burson"/>
    <s v="Dorothy"/>
    <x v="6062"/>
    <x v="0"/>
    <x v="32"/>
    <x v="13"/>
    <x v="12"/>
    <x v="17"/>
    <x v="0"/>
    <x v="1"/>
    <n v="43.481070029999998"/>
    <x v="1"/>
    <x v="1"/>
    <x v="6108"/>
    <x v="1"/>
    <x v="1"/>
    <n v="106.6538862"/>
    <n v="4.4439119250000001"/>
    <s v="Stores"/>
  </r>
  <r>
    <n v="6141"/>
    <s v="Considine"/>
    <s v="Deneen"/>
    <x v="6063"/>
    <x v="0"/>
    <x v="5"/>
    <x v="0"/>
    <x v="0"/>
    <x v="5"/>
    <x v="0"/>
    <x v="2"/>
    <n v="55.621216959999998"/>
    <x v="2"/>
    <x v="0"/>
    <x v="6109"/>
    <x v="0"/>
    <x v="2"/>
    <n v="67.810628570000006"/>
    <n v="2.8254428570833334"/>
    <s v="Stores"/>
  </r>
  <r>
    <n v="6142"/>
    <s v="Miller"/>
    <s v="Buddy"/>
    <x v="6064"/>
    <x v="1"/>
    <x v="30"/>
    <x v="46"/>
    <x v="20"/>
    <x v="20"/>
    <x v="0"/>
    <x v="0"/>
    <n v="38.864632989999997"/>
    <x v="0"/>
    <x v="1"/>
    <x v="6110"/>
    <x v="1"/>
    <x v="0"/>
    <n v="0"/>
    <n v="0"/>
    <s v="Stores"/>
  </r>
  <r>
    <n v="6143"/>
    <s v="Lang"/>
    <s v="Anjanette"/>
    <x v="6065"/>
    <x v="0"/>
    <x v="5"/>
    <x v="0"/>
    <x v="0"/>
    <x v="5"/>
    <x v="0"/>
    <x v="4"/>
    <n v="29.390660799999999"/>
    <x v="4"/>
    <x v="1"/>
    <x v="6111"/>
    <x v="1"/>
    <x v="0"/>
    <n v="0"/>
    <n v="0"/>
    <s v="Stores"/>
  </r>
  <r>
    <n v="6144"/>
    <s v="Tarr"/>
    <s v="Paul"/>
    <x v="6066"/>
    <x v="1"/>
    <x v="175"/>
    <x v="13"/>
    <x v="12"/>
    <x v="10"/>
    <x v="0"/>
    <x v="1"/>
    <n v="43.236549240000002"/>
    <x v="1"/>
    <x v="0"/>
    <x v="6112"/>
    <x v="0"/>
    <x v="2"/>
    <n v="56.565557589999997"/>
    <n v="2.3568982329166666"/>
    <s v="Stores"/>
  </r>
  <r>
    <n v="6145"/>
    <s v="Cooper"/>
    <s v="Alonzo"/>
    <x v="6067"/>
    <x v="1"/>
    <x v="98"/>
    <x v="0"/>
    <x v="0"/>
    <x v="13"/>
    <x v="0"/>
    <x v="2"/>
    <n v="51.64226919"/>
    <x v="2"/>
    <x v="1"/>
    <x v="6113"/>
    <x v="1"/>
    <x v="3"/>
    <n v="166.30741860000001"/>
    <n v="6.9294757750000002"/>
    <s v="Stores"/>
  </r>
  <r>
    <n v="6146"/>
    <s v="Bullock"/>
    <s v="Catherine"/>
    <x v="6068"/>
    <x v="0"/>
    <x v="84"/>
    <x v="46"/>
    <x v="20"/>
    <x v="20"/>
    <x v="0"/>
    <x v="1"/>
    <n v="42.449399960000001"/>
    <x v="1"/>
    <x v="1"/>
    <x v="6114"/>
    <x v="1"/>
    <x v="2"/>
    <n v="74.921208410000006"/>
    <n v="3.1217170170833337"/>
    <s v="Stores"/>
  </r>
  <r>
    <n v="6147"/>
    <s v="Collison"/>
    <s v="Alfred"/>
    <x v="6069"/>
    <x v="1"/>
    <x v="35"/>
    <x v="13"/>
    <x v="12"/>
    <x v="6"/>
    <x v="0"/>
    <x v="2"/>
    <n v="52.862781669999997"/>
    <x v="2"/>
    <x v="0"/>
    <x v="6115"/>
    <x v="0"/>
    <x v="1"/>
    <n v="108.8759015"/>
    <n v="4.5364958958333332"/>
    <s v="Stores"/>
  </r>
  <r>
    <n v="6148"/>
    <s v="O'Connor"/>
    <s v="Justin"/>
    <x v="6070"/>
    <x v="1"/>
    <x v="155"/>
    <x v="46"/>
    <x v="20"/>
    <x v="1"/>
    <x v="0"/>
    <x v="1"/>
    <n v="46.225051630000003"/>
    <x v="1"/>
    <x v="1"/>
    <x v="6116"/>
    <x v="1"/>
    <x v="1"/>
    <n v="106.94699869999999"/>
    <n v="4.4561249458333334"/>
    <s v="Stores"/>
  </r>
  <r>
    <n v="6149"/>
    <s v="Gutierrez"/>
    <s v="Carrie"/>
    <x v="6071"/>
    <x v="0"/>
    <x v="29"/>
    <x v="0"/>
    <x v="0"/>
    <x v="3"/>
    <x v="0"/>
    <x v="4"/>
    <n v="25.048117049999998"/>
    <x v="4"/>
    <x v="0"/>
    <x v="6117"/>
    <x v="0"/>
    <x v="0"/>
    <n v="0"/>
    <n v="0"/>
    <s v="Stores"/>
  </r>
  <r>
    <n v="6150"/>
    <s v="Clouse"/>
    <s v="Angela"/>
    <x v="6072"/>
    <x v="0"/>
    <x v="5"/>
    <x v="0"/>
    <x v="0"/>
    <x v="5"/>
    <x v="0"/>
    <x v="1"/>
    <n v="47.11349397"/>
    <x v="1"/>
    <x v="1"/>
    <x v="6118"/>
    <x v="1"/>
    <x v="2"/>
    <n v="69.549901969999993"/>
    <n v="2.8979125820833329"/>
    <s v="Stores"/>
  </r>
  <r>
    <n v="6151"/>
    <s v="O'Donnell"/>
    <s v="Lucy"/>
    <x v="6073"/>
    <x v="0"/>
    <x v="7"/>
    <x v="13"/>
    <x v="12"/>
    <x v="7"/>
    <x v="0"/>
    <x v="1"/>
    <n v="46.013830509999998"/>
    <x v="1"/>
    <x v="1"/>
    <x v="6119"/>
    <x v="1"/>
    <x v="4"/>
    <n v="123.4101252"/>
    <n v="5.1420885499999995"/>
    <s v="Stores"/>
  </r>
  <r>
    <n v="6152"/>
    <s v="Terry"/>
    <s v="John"/>
    <x v="6074"/>
    <x v="1"/>
    <x v="5"/>
    <x v="0"/>
    <x v="0"/>
    <x v="5"/>
    <x v="0"/>
    <x v="1"/>
    <n v="42.8441185"/>
    <x v="1"/>
    <x v="1"/>
    <x v="6120"/>
    <x v="1"/>
    <x v="1"/>
    <n v="82.826964610000005"/>
    <n v="3.451123525416667"/>
    <s v="Stores"/>
  </r>
  <r>
    <n v="6153"/>
    <s v="Eldred"/>
    <s v="Carol"/>
    <x v="6075"/>
    <x v="0"/>
    <x v="5"/>
    <x v="0"/>
    <x v="0"/>
    <x v="5"/>
    <x v="0"/>
    <x v="0"/>
    <n v="37.15161784"/>
    <x v="0"/>
    <x v="1"/>
    <x v="6121"/>
    <x v="1"/>
    <x v="2"/>
    <n v="45.696473640000001"/>
    <n v="1.9040197349999999"/>
    <s v="Stores"/>
  </r>
  <r>
    <n v="6154"/>
    <s v="Baity"/>
    <s v="Kenneth"/>
    <x v="6076"/>
    <x v="1"/>
    <x v="5"/>
    <x v="0"/>
    <x v="0"/>
    <x v="5"/>
    <x v="0"/>
    <x v="1"/>
    <n v="47.475342650000002"/>
    <x v="1"/>
    <x v="1"/>
    <x v="6122"/>
    <x v="1"/>
    <x v="1"/>
    <n v="95.009180740000005"/>
    <n v="3.9587158641666673"/>
    <s v="Stores"/>
  </r>
  <r>
    <n v="6155"/>
    <s v="McCrary"/>
    <s v="Alan"/>
    <x v="6077"/>
    <x v="1"/>
    <x v="0"/>
    <x v="13"/>
    <x v="12"/>
    <x v="0"/>
    <x v="0"/>
    <x v="4"/>
    <n v="27.768706600000002"/>
    <x v="4"/>
    <x v="1"/>
    <x v="6123"/>
    <x v="1"/>
    <x v="0"/>
    <n v="0"/>
    <n v="0"/>
    <s v="Stores"/>
  </r>
  <r>
    <n v="6156"/>
    <s v="Black"/>
    <s v="Steve"/>
    <x v="6078"/>
    <x v="1"/>
    <x v="98"/>
    <x v="0"/>
    <x v="0"/>
    <x v="13"/>
    <x v="0"/>
    <x v="1"/>
    <n v="49.167499849999999"/>
    <x v="1"/>
    <x v="1"/>
    <x v="6124"/>
    <x v="1"/>
    <x v="1"/>
    <n v="100.2563981"/>
    <n v="4.1773499208333336"/>
    <s v="Stores"/>
  </r>
  <r>
    <n v="6157"/>
    <s v="McKeon"/>
    <s v="Raymond"/>
    <x v="6079"/>
    <x v="1"/>
    <x v="4"/>
    <x v="13"/>
    <x v="12"/>
    <x v="4"/>
    <x v="0"/>
    <x v="2"/>
    <n v="52.109725410000003"/>
    <x v="2"/>
    <x v="1"/>
    <x v="6125"/>
    <x v="1"/>
    <x v="1"/>
    <n v="110.9280661"/>
    <n v="4.6220027541666662"/>
    <s v="Stores"/>
  </r>
  <r>
    <n v="6158"/>
    <s v="Beene"/>
    <s v="Jason"/>
    <x v="6080"/>
    <x v="1"/>
    <x v="58"/>
    <x v="7"/>
    <x v="6"/>
    <x v="18"/>
    <x v="0"/>
    <x v="1"/>
    <n v="44.214885610000003"/>
    <x v="1"/>
    <x v="1"/>
    <x v="6126"/>
    <x v="1"/>
    <x v="0"/>
    <n v="36.967338910000002"/>
    <n v="1.5403057879166668"/>
    <s v="Stores"/>
  </r>
  <r>
    <n v="6159"/>
    <s v="Williams"/>
    <s v="Antonio"/>
    <x v="4904"/>
    <x v="1"/>
    <x v="4"/>
    <x v="13"/>
    <x v="12"/>
    <x v="4"/>
    <x v="0"/>
    <x v="2"/>
    <n v="52.299235439999997"/>
    <x v="2"/>
    <x v="1"/>
    <x v="6127"/>
    <x v="1"/>
    <x v="1"/>
    <n v="93.56688638"/>
    <n v="3.8986202658333333"/>
    <s v="Stores"/>
  </r>
  <r>
    <n v="6160"/>
    <s v="Ennis"/>
    <s v="Janice"/>
    <x v="6081"/>
    <x v="0"/>
    <x v="1"/>
    <x v="46"/>
    <x v="20"/>
    <x v="1"/>
    <x v="0"/>
    <x v="0"/>
    <n v="31.505194410000001"/>
    <x v="0"/>
    <x v="1"/>
    <x v="6128"/>
    <x v="1"/>
    <x v="0"/>
    <n v="0"/>
    <n v="0"/>
    <s v="Stores"/>
  </r>
  <r>
    <n v="6161"/>
    <s v="Reed"/>
    <s v="Frank"/>
    <x v="6082"/>
    <x v="1"/>
    <x v="63"/>
    <x v="13"/>
    <x v="12"/>
    <x v="29"/>
    <x v="0"/>
    <x v="1"/>
    <n v="43.662897209999997"/>
    <x v="1"/>
    <x v="1"/>
    <x v="6129"/>
    <x v="1"/>
    <x v="0"/>
    <n v="32.594931719999998"/>
    <n v="1.358122155"/>
    <s v="Stores"/>
  </r>
  <r>
    <n v="6162"/>
    <s v="Knight"/>
    <s v="Dean"/>
    <x v="6083"/>
    <x v="1"/>
    <x v="30"/>
    <x v="46"/>
    <x v="20"/>
    <x v="20"/>
    <x v="0"/>
    <x v="1"/>
    <n v="44.194301439999997"/>
    <x v="1"/>
    <x v="1"/>
    <x v="6130"/>
    <x v="1"/>
    <x v="0"/>
    <n v="0"/>
    <n v="0"/>
    <s v="Stores"/>
  </r>
  <r>
    <n v="6163"/>
    <s v="Rael"/>
    <s v="Steven"/>
    <x v="6084"/>
    <x v="1"/>
    <x v="5"/>
    <x v="0"/>
    <x v="0"/>
    <x v="5"/>
    <x v="0"/>
    <x v="1"/>
    <n v="40.143358509999999"/>
    <x v="1"/>
    <x v="1"/>
    <x v="6131"/>
    <x v="1"/>
    <x v="2"/>
    <n v="58.638540919999997"/>
    <n v="2.4432725383333334"/>
    <s v="Stores"/>
  </r>
  <r>
    <n v="6164"/>
    <s v="Roger"/>
    <s v="Anthony"/>
    <x v="6085"/>
    <x v="1"/>
    <x v="3"/>
    <x v="0"/>
    <x v="0"/>
    <x v="3"/>
    <x v="0"/>
    <x v="0"/>
    <n v="38.967483870000002"/>
    <x v="0"/>
    <x v="1"/>
    <x v="6132"/>
    <x v="1"/>
    <x v="2"/>
    <n v="51.93358722"/>
    <n v="2.1638994674999998"/>
    <s v="Stores"/>
  </r>
  <r>
    <n v="6165"/>
    <s v="Lieber"/>
    <s v="Karen"/>
    <x v="6086"/>
    <x v="0"/>
    <x v="5"/>
    <x v="0"/>
    <x v="0"/>
    <x v="5"/>
    <x v="0"/>
    <x v="2"/>
    <n v="50.910328470000003"/>
    <x v="2"/>
    <x v="1"/>
    <x v="6133"/>
    <x v="1"/>
    <x v="3"/>
    <n v="163.36485089999999"/>
    <n v="6.8068687874999991"/>
    <s v="Stores"/>
  </r>
  <r>
    <n v="6166"/>
    <s v="Foltz"/>
    <s v="Larry"/>
    <x v="6087"/>
    <x v="1"/>
    <x v="11"/>
    <x v="46"/>
    <x v="20"/>
    <x v="1"/>
    <x v="0"/>
    <x v="1"/>
    <n v="40.239174769999998"/>
    <x v="1"/>
    <x v="1"/>
    <x v="6134"/>
    <x v="1"/>
    <x v="2"/>
    <n v="64.954460990000001"/>
    <n v="2.7064358745833332"/>
    <s v="Stores"/>
  </r>
  <r>
    <n v="6167"/>
    <s v="Arroyo"/>
    <s v="Mohammad"/>
    <x v="6088"/>
    <x v="1"/>
    <x v="80"/>
    <x v="13"/>
    <x v="12"/>
    <x v="7"/>
    <x v="0"/>
    <x v="0"/>
    <n v="36.162568669999999"/>
    <x v="0"/>
    <x v="1"/>
    <x v="6135"/>
    <x v="1"/>
    <x v="0"/>
    <n v="30.916769779999999"/>
    <n v="1.2881987408333333"/>
    <s v="Stores"/>
  </r>
  <r>
    <n v="6168"/>
    <s v="Anderson"/>
    <s v="Ivy"/>
    <x v="6089"/>
    <x v="0"/>
    <x v="5"/>
    <x v="0"/>
    <x v="0"/>
    <x v="5"/>
    <x v="0"/>
    <x v="4"/>
    <n v="22.398255379999998"/>
    <x v="4"/>
    <x v="0"/>
    <x v="6136"/>
    <x v="0"/>
    <x v="0"/>
    <n v="0"/>
    <n v="0"/>
    <s v="Stores"/>
  </r>
  <r>
    <n v="6169"/>
    <s v="Contreras"/>
    <s v="Megan"/>
    <x v="6090"/>
    <x v="0"/>
    <x v="108"/>
    <x v="46"/>
    <x v="20"/>
    <x v="1"/>
    <x v="0"/>
    <x v="0"/>
    <n v="32.112629550000001"/>
    <x v="0"/>
    <x v="1"/>
    <x v="6137"/>
    <x v="1"/>
    <x v="0"/>
    <n v="0"/>
    <n v="0"/>
    <s v="Stores"/>
  </r>
  <r>
    <n v="6170"/>
    <s v="Butler"/>
    <s v="Armando"/>
    <x v="6091"/>
    <x v="1"/>
    <x v="18"/>
    <x v="46"/>
    <x v="20"/>
    <x v="1"/>
    <x v="0"/>
    <x v="1"/>
    <n v="47.138830110000001"/>
    <x v="1"/>
    <x v="1"/>
    <x v="6138"/>
    <x v="1"/>
    <x v="1"/>
    <n v="95.078461020000006"/>
    <n v="3.9616025425000001"/>
    <s v="Stores"/>
  </r>
  <r>
    <n v="6171"/>
    <s v="Hearns"/>
    <s v="Joseph"/>
    <x v="6092"/>
    <x v="1"/>
    <x v="5"/>
    <x v="0"/>
    <x v="0"/>
    <x v="5"/>
    <x v="0"/>
    <x v="2"/>
    <n v="53.07745062"/>
    <x v="2"/>
    <x v="1"/>
    <x v="6139"/>
    <x v="1"/>
    <x v="4"/>
    <n v="128.29150530000001"/>
    <n v="5.3454793875000002"/>
    <s v="Stores"/>
  </r>
  <r>
    <n v="6172"/>
    <s v="Fry"/>
    <s v="Roger"/>
    <x v="6093"/>
    <x v="1"/>
    <x v="30"/>
    <x v="46"/>
    <x v="20"/>
    <x v="20"/>
    <x v="0"/>
    <x v="1"/>
    <n v="43.786531859999997"/>
    <x v="1"/>
    <x v="1"/>
    <x v="6140"/>
    <x v="1"/>
    <x v="2"/>
    <n v="44.232632049999999"/>
    <n v="1.8430263354166665"/>
    <s v="Stores"/>
  </r>
  <r>
    <n v="6173"/>
    <s v="Jones"/>
    <s v="Shirlene"/>
    <x v="6094"/>
    <x v="0"/>
    <x v="22"/>
    <x v="13"/>
    <x v="12"/>
    <x v="16"/>
    <x v="0"/>
    <x v="1"/>
    <n v="40.539605530000003"/>
    <x v="1"/>
    <x v="1"/>
    <x v="6141"/>
    <x v="1"/>
    <x v="2"/>
    <n v="51.865019019999998"/>
    <n v="2.1610424591666666"/>
    <s v="Stores"/>
  </r>
  <r>
    <n v="6174"/>
    <s v="Arnold"/>
    <s v="Frances"/>
    <x v="6095"/>
    <x v="0"/>
    <x v="26"/>
    <x v="46"/>
    <x v="20"/>
    <x v="1"/>
    <x v="0"/>
    <x v="1"/>
    <n v="45.707088140000003"/>
    <x v="1"/>
    <x v="1"/>
    <x v="6142"/>
    <x v="1"/>
    <x v="1"/>
    <n v="80.913595950000001"/>
    <n v="3.3713998312500002"/>
    <s v="Stores"/>
  </r>
  <r>
    <n v="6175"/>
    <s v="Johnson"/>
    <s v="David"/>
    <x v="4053"/>
    <x v="1"/>
    <x v="5"/>
    <x v="0"/>
    <x v="0"/>
    <x v="5"/>
    <x v="0"/>
    <x v="2"/>
    <n v="55.173133270000001"/>
    <x v="2"/>
    <x v="1"/>
    <x v="6143"/>
    <x v="1"/>
    <x v="1"/>
    <n v="112.2331221"/>
    <n v="4.6763800875000001"/>
    <s v="Stores"/>
  </r>
  <r>
    <n v="6176"/>
    <s v="Downs"/>
    <s v="Joey"/>
    <x v="6096"/>
    <x v="1"/>
    <x v="1"/>
    <x v="46"/>
    <x v="20"/>
    <x v="1"/>
    <x v="0"/>
    <x v="1"/>
    <n v="41.632667220000002"/>
    <x v="1"/>
    <x v="1"/>
    <x v="6144"/>
    <x v="1"/>
    <x v="0"/>
    <n v="15.954151209999999"/>
    <n v="0.66475630041666667"/>
    <s v="Stores"/>
  </r>
  <r>
    <n v="6177"/>
    <s v="Thompson"/>
    <s v="Steven"/>
    <x v="6097"/>
    <x v="1"/>
    <x v="5"/>
    <x v="0"/>
    <x v="0"/>
    <x v="5"/>
    <x v="0"/>
    <x v="0"/>
    <n v="39.877875400000001"/>
    <x v="0"/>
    <x v="1"/>
    <x v="6145"/>
    <x v="1"/>
    <x v="2"/>
    <n v="67.265090900000004"/>
    <n v="2.8027121208333337"/>
    <s v="Stores"/>
  </r>
  <r>
    <n v="6178"/>
    <s v="Goodson"/>
    <s v="John"/>
    <x v="6098"/>
    <x v="1"/>
    <x v="22"/>
    <x v="13"/>
    <x v="12"/>
    <x v="16"/>
    <x v="0"/>
    <x v="2"/>
    <n v="55.324660909999999"/>
    <x v="2"/>
    <x v="0"/>
    <x v="6146"/>
    <x v="0"/>
    <x v="1"/>
    <n v="104.0526892"/>
    <n v="4.3355287166666665"/>
    <s v="Stores"/>
  </r>
  <r>
    <n v="6179"/>
    <s v="Simms"/>
    <s v="Gary"/>
    <x v="6099"/>
    <x v="1"/>
    <x v="235"/>
    <x v="13"/>
    <x v="12"/>
    <x v="7"/>
    <x v="0"/>
    <x v="2"/>
    <n v="52.708306780000001"/>
    <x v="2"/>
    <x v="1"/>
    <x v="6147"/>
    <x v="1"/>
    <x v="1"/>
    <n v="119.570825"/>
    <n v="4.982117708333333"/>
    <s v="Stores"/>
  </r>
  <r>
    <n v="6180"/>
    <s v="Davis"/>
    <s v="David"/>
    <x v="6100"/>
    <x v="1"/>
    <x v="5"/>
    <x v="0"/>
    <x v="0"/>
    <x v="5"/>
    <x v="0"/>
    <x v="1"/>
    <n v="42.95168881"/>
    <x v="1"/>
    <x v="0"/>
    <x v="6148"/>
    <x v="0"/>
    <x v="2"/>
    <n v="51.567142779999998"/>
    <n v="2.1486309491666664"/>
    <s v="Stores"/>
  </r>
  <r>
    <n v="6181"/>
    <s v="Wilson"/>
    <s v="Lillian"/>
    <x v="6101"/>
    <x v="0"/>
    <x v="187"/>
    <x v="13"/>
    <x v="12"/>
    <x v="19"/>
    <x v="0"/>
    <x v="1"/>
    <n v="47.64881948"/>
    <x v="1"/>
    <x v="0"/>
    <x v="6149"/>
    <x v="0"/>
    <x v="1"/>
    <n v="107.770706"/>
    <n v="4.4904460833333335"/>
    <s v="Stores"/>
  </r>
  <r>
    <n v="6182"/>
    <s v="Francois"/>
    <s v="Megan"/>
    <x v="6102"/>
    <x v="0"/>
    <x v="5"/>
    <x v="0"/>
    <x v="0"/>
    <x v="5"/>
    <x v="0"/>
    <x v="0"/>
    <n v="34.66267508"/>
    <x v="0"/>
    <x v="1"/>
    <x v="6150"/>
    <x v="1"/>
    <x v="2"/>
    <n v="45.850751969999997"/>
    <n v="1.91044799875"/>
    <s v="Stores"/>
  </r>
  <r>
    <n v="6183"/>
    <s v="Morris"/>
    <s v="Beulah"/>
    <x v="6103"/>
    <x v="0"/>
    <x v="13"/>
    <x v="13"/>
    <x v="12"/>
    <x v="10"/>
    <x v="0"/>
    <x v="3"/>
    <n v="16.993625460000001"/>
    <x v="3"/>
    <x v="1"/>
    <x v="6151"/>
    <x v="1"/>
    <x v="0"/>
    <n v="0"/>
    <n v="0"/>
    <s v="Stores"/>
  </r>
  <r>
    <n v="6184"/>
    <s v="Sullivan"/>
    <s v="Michael"/>
    <x v="938"/>
    <x v="1"/>
    <x v="5"/>
    <x v="0"/>
    <x v="0"/>
    <x v="5"/>
    <x v="0"/>
    <x v="0"/>
    <n v="38.356548570000001"/>
    <x v="0"/>
    <x v="1"/>
    <x v="6152"/>
    <x v="1"/>
    <x v="2"/>
    <n v="46.152371049999999"/>
    <n v="1.9230154604166667"/>
    <s v="Stores"/>
  </r>
  <r>
    <n v="6185"/>
    <s v="Cordova"/>
    <s v="Phyllis"/>
    <x v="6104"/>
    <x v="0"/>
    <x v="167"/>
    <x v="0"/>
    <x v="0"/>
    <x v="37"/>
    <x v="0"/>
    <x v="5"/>
    <n v="66.47702271"/>
    <x v="5"/>
    <x v="1"/>
    <x v="6153"/>
    <x v="1"/>
    <x v="4"/>
    <n v="157.9964884"/>
    <n v="6.5831870166666659"/>
    <s v="Stores"/>
  </r>
  <r>
    <n v="6186"/>
    <s v="Beard"/>
    <s v="Brenda"/>
    <x v="6105"/>
    <x v="0"/>
    <x v="5"/>
    <x v="0"/>
    <x v="0"/>
    <x v="5"/>
    <x v="0"/>
    <x v="1"/>
    <n v="48.302403349999999"/>
    <x v="1"/>
    <x v="1"/>
    <x v="6154"/>
    <x v="1"/>
    <x v="1"/>
    <n v="95.103258400000001"/>
    <n v="3.9626357666666667"/>
    <s v="Stores"/>
  </r>
  <r>
    <n v="6187"/>
    <s v="Riley"/>
    <s v="Wilbert"/>
    <x v="6106"/>
    <x v="1"/>
    <x v="5"/>
    <x v="0"/>
    <x v="0"/>
    <x v="5"/>
    <x v="0"/>
    <x v="5"/>
    <n v="60.033857640000001"/>
    <x v="5"/>
    <x v="0"/>
    <x v="6155"/>
    <x v="0"/>
    <x v="1"/>
    <n v="117.8290822"/>
    <n v="4.9095450916666667"/>
    <s v="Stores"/>
  </r>
  <r>
    <n v="6188"/>
    <s v="Mayer"/>
    <s v="Celestine"/>
    <x v="6107"/>
    <x v="0"/>
    <x v="15"/>
    <x v="13"/>
    <x v="12"/>
    <x v="10"/>
    <x v="0"/>
    <x v="5"/>
    <n v="62.436376240000001"/>
    <x v="5"/>
    <x v="1"/>
    <x v="6156"/>
    <x v="1"/>
    <x v="3"/>
    <n v="176.65621379999999"/>
    <n v="7.3606755750000001"/>
    <s v="Stores"/>
  </r>
  <r>
    <n v="6189"/>
    <s v="Webb"/>
    <s v="Annette"/>
    <x v="6108"/>
    <x v="0"/>
    <x v="5"/>
    <x v="0"/>
    <x v="0"/>
    <x v="5"/>
    <x v="0"/>
    <x v="0"/>
    <n v="32.286100320000003"/>
    <x v="0"/>
    <x v="1"/>
    <x v="6157"/>
    <x v="1"/>
    <x v="0"/>
    <n v="0"/>
    <n v="0"/>
    <s v="Stores"/>
  </r>
  <r>
    <n v="6190"/>
    <s v="Wilson"/>
    <s v="Julia"/>
    <x v="6109"/>
    <x v="0"/>
    <x v="5"/>
    <x v="0"/>
    <x v="0"/>
    <x v="5"/>
    <x v="0"/>
    <x v="1"/>
    <n v="48.881826340000003"/>
    <x v="1"/>
    <x v="1"/>
    <x v="6158"/>
    <x v="1"/>
    <x v="4"/>
    <n v="129.4596525"/>
    <n v="5.3941521875000005"/>
    <s v="Stores"/>
  </r>
  <r>
    <n v="6191"/>
    <s v="Crisp"/>
    <s v="Erin"/>
    <x v="6110"/>
    <x v="0"/>
    <x v="88"/>
    <x v="13"/>
    <x v="12"/>
    <x v="7"/>
    <x v="0"/>
    <x v="1"/>
    <n v="46.107155239999997"/>
    <x v="1"/>
    <x v="1"/>
    <x v="6159"/>
    <x v="1"/>
    <x v="1"/>
    <n v="107.4865556"/>
    <n v="4.4786064833333334"/>
    <s v="Stores"/>
  </r>
  <r>
    <n v="6192"/>
    <s v="Borrego"/>
    <s v="Dawn"/>
    <x v="6111"/>
    <x v="0"/>
    <x v="167"/>
    <x v="0"/>
    <x v="0"/>
    <x v="37"/>
    <x v="0"/>
    <x v="2"/>
    <n v="52.128876089999999"/>
    <x v="2"/>
    <x v="0"/>
    <x v="6160"/>
    <x v="0"/>
    <x v="1"/>
    <n v="109.1471198"/>
    <n v="4.5477966583333327"/>
    <s v="Stores"/>
  </r>
  <r>
    <n v="6193"/>
    <s v="Morfin"/>
    <s v="Helen"/>
    <x v="6112"/>
    <x v="0"/>
    <x v="5"/>
    <x v="0"/>
    <x v="0"/>
    <x v="5"/>
    <x v="0"/>
    <x v="0"/>
    <n v="35.827491870000003"/>
    <x v="0"/>
    <x v="1"/>
    <x v="6161"/>
    <x v="1"/>
    <x v="0"/>
    <n v="31.877090089999999"/>
    <n v="1.3282120870833334"/>
    <s v="Stores"/>
  </r>
  <r>
    <n v="6194"/>
    <s v="Houseknecht"/>
    <s v="Humberto"/>
    <x v="6113"/>
    <x v="1"/>
    <x v="5"/>
    <x v="0"/>
    <x v="0"/>
    <x v="5"/>
    <x v="0"/>
    <x v="0"/>
    <n v="37.804751600000003"/>
    <x v="0"/>
    <x v="1"/>
    <x v="6162"/>
    <x v="1"/>
    <x v="0"/>
    <n v="0"/>
    <n v="0"/>
    <s v="Stores"/>
  </r>
  <r>
    <n v="6195"/>
    <s v="Abbott"/>
    <s v="Edward"/>
    <x v="6114"/>
    <x v="1"/>
    <x v="225"/>
    <x v="0"/>
    <x v="0"/>
    <x v="37"/>
    <x v="0"/>
    <x v="2"/>
    <n v="54.248066819999998"/>
    <x v="2"/>
    <x v="1"/>
    <x v="6163"/>
    <x v="1"/>
    <x v="4"/>
    <n v="131.78362820000001"/>
    <n v="5.4909845083333337"/>
    <s v="Stores"/>
  </r>
  <r>
    <n v="6196"/>
    <s v="Nguyen"/>
    <s v="Erin"/>
    <x v="6115"/>
    <x v="0"/>
    <x v="5"/>
    <x v="0"/>
    <x v="0"/>
    <x v="5"/>
    <x v="0"/>
    <x v="1"/>
    <n v="40.985506340000001"/>
    <x v="1"/>
    <x v="1"/>
    <x v="6164"/>
    <x v="1"/>
    <x v="2"/>
    <n v="51.570988309999997"/>
    <n v="2.1487911795833332"/>
    <s v="Stores"/>
  </r>
  <r>
    <n v="6197"/>
    <s v="Hill"/>
    <s v="Gregory"/>
    <x v="6116"/>
    <x v="1"/>
    <x v="194"/>
    <x v="0"/>
    <x v="0"/>
    <x v="13"/>
    <x v="0"/>
    <x v="0"/>
    <n v="37.426226479999997"/>
    <x v="0"/>
    <x v="1"/>
    <x v="6165"/>
    <x v="1"/>
    <x v="0"/>
    <n v="0"/>
    <n v="0"/>
    <s v="Stores"/>
  </r>
  <r>
    <n v="6198"/>
    <s v="Harrison"/>
    <s v="Henry"/>
    <x v="6117"/>
    <x v="1"/>
    <x v="22"/>
    <x v="13"/>
    <x v="12"/>
    <x v="16"/>
    <x v="0"/>
    <x v="0"/>
    <n v="37.210894060000001"/>
    <x v="0"/>
    <x v="1"/>
    <x v="6166"/>
    <x v="1"/>
    <x v="0"/>
    <n v="34.931543599999998"/>
    <n v="1.4554809833333331"/>
    <s v="Stores"/>
  </r>
  <r>
    <n v="6199"/>
    <s v="See"/>
    <s v="Elizabeth"/>
    <x v="6118"/>
    <x v="0"/>
    <x v="5"/>
    <x v="0"/>
    <x v="0"/>
    <x v="5"/>
    <x v="0"/>
    <x v="4"/>
    <n v="28.44249451"/>
    <x v="4"/>
    <x v="1"/>
    <x v="6167"/>
    <x v="1"/>
    <x v="0"/>
    <n v="0"/>
    <n v="0"/>
    <s v="Stores"/>
  </r>
  <r>
    <n v="6200"/>
    <s v="Dickson"/>
    <s v="Sharon"/>
    <x v="6119"/>
    <x v="0"/>
    <x v="5"/>
    <x v="0"/>
    <x v="0"/>
    <x v="5"/>
    <x v="0"/>
    <x v="2"/>
    <n v="50.876194120000001"/>
    <x v="2"/>
    <x v="1"/>
    <x v="6168"/>
    <x v="1"/>
    <x v="4"/>
    <n v="132.02504769999999"/>
    <n v="5.5010436541666667"/>
    <s v="Stores"/>
  </r>
  <r>
    <n v="6201"/>
    <s v="Abercrombie"/>
    <s v="Cynthia"/>
    <x v="6120"/>
    <x v="0"/>
    <x v="2"/>
    <x v="0"/>
    <x v="0"/>
    <x v="2"/>
    <x v="0"/>
    <x v="1"/>
    <n v="44.441561350000001"/>
    <x v="1"/>
    <x v="1"/>
    <x v="6169"/>
    <x v="1"/>
    <x v="1"/>
    <n v="95.261108960000001"/>
    <n v="3.9692128733333334"/>
    <s v="Stores"/>
  </r>
  <r>
    <n v="6202"/>
    <s v="Daniel"/>
    <s v="Erika"/>
    <x v="6121"/>
    <x v="0"/>
    <x v="22"/>
    <x v="13"/>
    <x v="12"/>
    <x v="16"/>
    <x v="0"/>
    <x v="1"/>
    <n v="43.521017630000003"/>
    <x v="1"/>
    <x v="0"/>
    <x v="6170"/>
    <x v="0"/>
    <x v="1"/>
    <n v="87.030081719999998"/>
    <n v="3.6262534049999999"/>
    <s v="Stores"/>
  </r>
  <r>
    <n v="6203"/>
    <s v="Carlisle"/>
    <s v="Robert"/>
    <x v="6122"/>
    <x v="1"/>
    <x v="185"/>
    <x v="13"/>
    <x v="12"/>
    <x v="7"/>
    <x v="0"/>
    <x v="1"/>
    <n v="47.279944909999998"/>
    <x v="1"/>
    <x v="1"/>
    <x v="6171"/>
    <x v="1"/>
    <x v="2"/>
    <n v="74.587650519999997"/>
    <n v="3.1078187716666665"/>
    <s v="Stores"/>
  </r>
  <r>
    <n v="6204"/>
    <s v="Clark"/>
    <s v="Jeffrey"/>
    <x v="6123"/>
    <x v="1"/>
    <x v="35"/>
    <x v="13"/>
    <x v="12"/>
    <x v="6"/>
    <x v="0"/>
    <x v="1"/>
    <n v="43.542547890000002"/>
    <x v="1"/>
    <x v="1"/>
    <x v="6172"/>
    <x v="1"/>
    <x v="1"/>
    <n v="84.137268259999999"/>
    <n v="3.5057195108333334"/>
    <s v="Stores"/>
  </r>
  <r>
    <n v="6205"/>
    <s v="Eldridge"/>
    <s v="Terry"/>
    <x v="6124"/>
    <x v="1"/>
    <x v="1"/>
    <x v="46"/>
    <x v="20"/>
    <x v="1"/>
    <x v="0"/>
    <x v="0"/>
    <n v="38.471741469999998"/>
    <x v="0"/>
    <x v="1"/>
    <x v="6173"/>
    <x v="1"/>
    <x v="2"/>
    <n v="59.424548880000003"/>
    <n v="2.47602287"/>
    <s v="Stores"/>
  </r>
  <r>
    <n v="6206"/>
    <s v="Lopez"/>
    <s v="Somer"/>
    <x v="6125"/>
    <x v="0"/>
    <x v="181"/>
    <x v="45"/>
    <x v="19"/>
    <x v="23"/>
    <x v="0"/>
    <x v="2"/>
    <n v="51.529212350000002"/>
    <x v="2"/>
    <x v="1"/>
    <x v="6174"/>
    <x v="1"/>
    <x v="4"/>
    <n v="122.1943788"/>
    <n v="5.0914324500000001"/>
    <s v="Stores"/>
  </r>
  <r>
    <n v="6207"/>
    <s v="Martin"/>
    <s v="James"/>
    <x v="6126"/>
    <x v="1"/>
    <x v="13"/>
    <x v="13"/>
    <x v="12"/>
    <x v="10"/>
    <x v="0"/>
    <x v="4"/>
    <n v="27.409734090000001"/>
    <x v="4"/>
    <x v="1"/>
    <x v="6175"/>
    <x v="1"/>
    <x v="0"/>
    <n v="0"/>
    <n v="0"/>
    <s v="Stores"/>
  </r>
  <r>
    <n v="6208"/>
    <s v="Pike"/>
    <s v="Miguel"/>
    <x v="6127"/>
    <x v="1"/>
    <x v="24"/>
    <x v="7"/>
    <x v="6"/>
    <x v="18"/>
    <x v="0"/>
    <x v="1"/>
    <n v="42.787327140000002"/>
    <x v="1"/>
    <x v="1"/>
    <x v="6176"/>
    <x v="1"/>
    <x v="1"/>
    <n v="88.310401909999996"/>
    <n v="3.679600079583333"/>
    <s v="Stores"/>
  </r>
  <r>
    <n v="6209"/>
    <s v="Cruz"/>
    <s v="Robert"/>
    <x v="6128"/>
    <x v="1"/>
    <x v="5"/>
    <x v="0"/>
    <x v="0"/>
    <x v="5"/>
    <x v="0"/>
    <x v="1"/>
    <n v="43.073895649999997"/>
    <x v="1"/>
    <x v="1"/>
    <x v="6177"/>
    <x v="1"/>
    <x v="2"/>
    <n v="72.376484189999999"/>
    <n v="3.01568684125"/>
    <s v="Stores"/>
  </r>
  <r>
    <n v="6210"/>
    <s v="Quin"/>
    <s v="Marcia"/>
    <x v="6129"/>
    <x v="0"/>
    <x v="5"/>
    <x v="0"/>
    <x v="0"/>
    <x v="5"/>
    <x v="0"/>
    <x v="4"/>
    <n v="29.804029180000001"/>
    <x v="4"/>
    <x v="1"/>
    <x v="6178"/>
    <x v="1"/>
    <x v="0"/>
    <n v="0"/>
    <n v="0"/>
    <s v="Stores"/>
  </r>
  <r>
    <n v="6211"/>
    <s v="Thomas"/>
    <s v="Robert"/>
    <x v="3671"/>
    <x v="1"/>
    <x v="3"/>
    <x v="0"/>
    <x v="0"/>
    <x v="3"/>
    <x v="0"/>
    <x v="0"/>
    <n v="39.389725050000003"/>
    <x v="0"/>
    <x v="0"/>
    <x v="6179"/>
    <x v="0"/>
    <x v="0"/>
    <n v="0"/>
    <n v="0"/>
    <s v="Stores"/>
  </r>
  <r>
    <n v="6212"/>
    <s v="Ramirez"/>
    <s v="James"/>
    <x v="6130"/>
    <x v="1"/>
    <x v="4"/>
    <x v="13"/>
    <x v="12"/>
    <x v="4"/>
    <x v="0"/>
    <x v="1"/>
    <n v="41.345204719999998"/>
    <x v="1"/>
    <x v="1"/>
    <x v="6180"/>
    <x v="1"/>
    <x v="2"/>
    <n v="52.518803640000002"/>
    <n v="2.1882834849999999"/>
    <s v="Stores"/>
  </r>
  <r>
    <n v="6213"/>
    <s v="Moss"/>
    <s v="Wendy"/>
    <x v="6131"/>
    <x v="0"/>
    <x v="140"/>
    <x v="7"/>
    <x v="6"/>
    <x v="18"/>
    <x v="0"/>
    <x v="2"/>
    <n v="56.089484380000002"/>
    <x v="2"/>
    <x v="1"/>
    <x v="6181"/>
    <x v="1"/>
    <x v="2"/>
    <n v="57.081094749999998"/>
    <n v="2.3783789479166666"/>
    <s v="Stores"/>
  </r>
  <r>
    <n v="6214"/>
    <s v="Miller"/>
    <s v="Mayme"/>
    <x v="6132"/>
    <x v="0"/>
    <x v="5"/>
    <x v="0"/>
    <x v="0"/>
    <x v="5"/>
    <x v="0"/>
    <x v="0"/>
    <n v="31.510984650000001"/>
    <x v="0"/>
    <x v="0"/>
    <x v="6182"/>
    <x v="0"/>
    <x v="0"/>
    <n v="0"/>
    <n v="0"/>
    <s v="Stores"/>
  </r>
  <r>
    <n v="6215"/>
    <s v="Brown"/>
    <s v="Denise"/>
    <x v="6133"/>
    <x v="0"/>
    <x v="15"/>
    <x v="13"/>
    <x v="12"/>
    <x v="10"/>
    <x v="0"/>
    <x v="1"/>
    <n v="45.611521199999999"/>
    <x v="1"/>
    <x v="1"/>
    <x v="6183"/>
    <x v="1"/>
    <x v="1"/>
    <n v="83.004017820000001"/>
    <n v="3.4585007425000005"/>
    <s v="Stores"/>
  </r>
  <r>
    <n v="6216"/>
    <s v="Kingsbury"/>
    <s v="Harold"/>
    <x v="6134"/>
    <x v="1"/>
    <x v="183"/>
    <x v="13"/>
    <x v="12"/>
    <x v="25"/>
    <x v="0"/>
    <x v="0"/>
    <n v="33.453939830000003"/>
    <x v="0"/>
    <x v="1"/>
    <x v="6184"/>
    <x v="1"/>
    <x v="0"/>
    <n v="32.060328720000001"/>
    <n v="1.33584703"/>
    <s v="Stores"/>
  </r>
  <r>
    <n v="6217"/>
    <s v="Gamble"/>
    <s v="Timothy"/>
    <x v="6135"/>
    <x v="1"/>
    <x v="116"/>
    <x v="46"/>
    <x v="20"/>
    <x v="1"/>
    <x v="0"/>
    <x v="1"/>
    <n v="44.446163509999998"/>
    <x v="1"/>
    <x v="1"/>
    <x v="6185"/>
    <x v="1"/>
    <x v="2"/>
    <n v="66.403265450000006"/>
    <n v="2.7668027270833333"/>
    <s v="Stores"/>
  </r>
  <r>
    <n v="6218"/>
    <s v="McAdams"/>
    <s v="Christopher"/>
    <x v="6136"/>
    <x v="1"/>
    <x v="106"/>
    <x v="0"/>
    <x v="0"/>
    <x v="13"/>
    <x v="0"/>
    <x v="1"/>
    <n v="46.459122929999999"/>
    <x v="1"/>
    <x v="1"/>
    <x v="6186"/>
    <x v="1"/>
    <x v="0"/>
    <n v="21.8826097"/>
    <n v="0.91177540416666669"/>
    <s v="Stores"/>
  </r>
  <r>
    <n v="6219"/>
    <s v="Paisley"/>
    <s v="Eileen"/>
    <x v="6137"/>
    <x v="0"/>
    <x v="4"/>
    <x v="13"/>
    <x v="12"/>
    <x v="4"/>
    <x v="0"/>
    <x v="2"/>
    <n v="56.113493810000001"/>
    <x v="2"/>
    <x v="1"/>
    <x v="6187"/>
    <x v="1"/>
    <x v="1"/>
    <n v="115.2753003"/>
    <n v="4.8031375124999993"/>
    <s v="Stores"/>
  </r>
  <r>
    <n v="6220"/>
    <s v="Parsons"/>
    <s v="Leslee"/>
    <x v="6138"/>
    <x v="0"/>
    <x v="9"/>
    <x v="46"/>
    <x v="20"/>
    <x v="1"/>
    <x v="0"/>
    <x v="4"/>
    <n v="22.18349555"/>
    <x v="4"/>
    <x v="1"/>
    <x v="6188"/>
    <x v="1"/>
    <x v="0"/>
    <n v="0"/>
    <n v="0"/>
    <s v="Stores"/>
  </r>
  <r>
    <n v="6221"/>
    <s v="Darlington"/>
    <s v="Aisha"/>
    <x v="6139"/>
    <x v="0"/>
    <x v="22"/>
    <x v="13"/>
    <x v="12"/>
    <x v="16"/>
    <x v="0"/>
    <x v="4"/>
    <n v="27.741264990000001"/>
    <x v="4"/>
    <x v="1"/>
    <x v="6189"/>
    <x v="1"/>
    <x v="0"/>
    <n v="0"/>
    <n v="0"/>
    <s v="Stores"/>
  </r>
  <r>
    <n v="6222"/>
    <s v="Skeete"/>
    <s v="Patrick"/>
    <x v="6140"/>
    <x v="1"/>
    <x v="125"/>
    <x v="46"/>
    <x v="20"/>
    <x v="1"/>
    <x v="0"/>
    <x v="2"/>
    <n v="54.812984239999999"/>
    <x v="2"/>
    <x v="1"/>
    <x v="6190"/>
    <x v="1"/>
    <x v="4"/>
    <n v="136.57746560000001"/>
    <n v="5.6907277333333335"/>
    <s v="Stores"/>
  </r>
  <r>
    <n v="6223"/>
    <s v="Hancock"/>
    <s v="Samuel"/>
    <x v="6141"/>
    <x v="1"/>
    <x v="22"/>
    <x v="13"/>
    <x v="12"/>
    <x v="16"/>
    <x v="0"/>
    <x v="4"/>
    <n v="28.669564749999999"/>
    <x v="4"/>
    <x v="0"/>
    <x v="6191"/>
    <x v="0"/>
    <x v="0"/>
    <n v="7.3843667530000001"/>
    <n v="0.30768194804166665"/>
    <s v="Stores"/>
  </r>
  <r>
    <n v="6224"/>
    <s v="Sipe"/>
    <s v="John"/>
    <x v="6142"/>
    <x v="1"/>
    <x v="5"/>
    <x v="0"/>
    <x v="0"/>
    <x v="5"/>
    <x v="0"/>
    <x v="1"/>
    <n v="43.581860759999998"/>
    <x v="1"/>
    <x v="0"/>
    <x v="6192"/>
    <x v="0"/>
    <x v="2"/>
    <n v="79.882980619999998"/>
    <n v="3.3284575258333335"/>
    <s v="Stores"/>
  </r>
  <r>
    <n v="6225"/>
    <s v="Armstrong"/>
    <s v="Alan"/>
    <x v="6143"/>
    <x v="1"/>
    <x v="36"/>
    <x v="46"/>
    <x v="20"/>
    <x v="22"/>
    <x v="0"/>
    <x v="2"/>
    <n v="55.954079569999998"/>
    <x v="2"/>
    <x v="0"/>
    <x v="6193"/>
    <x v="0"/>
    <x v="4"/>
    <n v="133.55362160000001"/>
    <n v="5.5647342333333336"/>
    <s v="Stores"/>
  </r>
  <r>
    <n v="6226"/>
    <s v="Williams"/>
    <s v="Kathryn"/>
    <x v="6144"/>
    <x v="0"/>
    <x v="172"/>
    <x v="13"/>
    <x v="12"/>
    <x v="10"/>
    <x v="0"/>
    <x v="1"/>
    <n v="44.054385719999999"/>
    <x v="1"/>
    <x v="0"/>
    <x v="6194"/>
    <x v="0"/>
    <x v="2"/>
    <n v="79.835380880000002"/>
    <n v="3.326474203333333"/>
    <s v="Stores"/>
  </r>
  <r>
    <n v="6227"/>
    <s v="Anaya"/>
    <s v="Raymond"/>
    <x v="6145"/>
    <x v="1"/>
    <x v="3"/>
    <x v="0"/>
    <x v="0"/>
    <x v="3"/>
    <x v="0"/>
    <x v="5"/>
    <n v="65.085447180000003"/>
    <x v="5"/>
    <x v="0"/>
    <x v="6195"/>
    <x v="0"/>
    <x v="3"/>
    <n v="168.29682410000001"/>
    <n v="7.012367670833334"/>
    <s v="Stores"/>
  </r>
  <r>
    <n v="6228"/>
    <s v="Lynch"/>
    <s v="Roger"/>
    <x v="6146"/>
    <x v="1"/>
    <x v="5"/>
    <x v="0"/>
    <x v="0"/>
    <x v="5"/>
    <x v="0"/>
    <x v="2"/>
    <n v="56.480517589999998"/>
    <x v="2"/>
    <x v="1"/>
    <x v="6196"/>
    <x v="1"/>
    <x v="1"/>
    <n v="105.7160105"/>
    <n v="4.4048337708333332"/>
    <s v="Stores"/>
  </r>
  <r>
    <n v="6229"/>
    <s v="Branson"/>
    <s v="Matthew"/>
    <x v="6147"/>
    <x v="1"/>
    <x v="0"/>
    <x v="13"/>
    <x v="12"/>
    <x v="0"/>
    <x v="0"/>
    <x v="0"/>
    <n v="34.111073609999998"/>
    <x v="0"/>
    <x v="0"/>
    <x v="6197"/>
    <x v="0"/>
    <x v="0"/>
    <n v="31.152034260000001"/>
    <n v="1.2980014275"/>
    <s v="Stores"/>
  </r>
  <r>
    <n v="6230"/>
    <s v="Jones"/>
    <s v="Gene"/>
    <x v="6148"/>
    <x v="1"/>
    <x v="5"/>
    <x v="0"/>
    <x v="0"/>
    <x v="5"/>
    <x v="0"/>
    <x v="2"/>
    <n v="50.150924959999998"/>
    <x v="2"/>
    <x v="1"/>
    <x v="6198"/>
    <x v="1"/>
    <x v="2"/>
    <n v="59.473124749999997"/>
    <n v="2.4780468645833333"/>
    <s v="Stores"/>
  </r>
  <r>
    <n v="6231"/>
    <s v="Ellis"/>
    <s v="Gilbert"/>
    <x v="6149"/>
    <x v="1"/>
    <x v="4"/>
    <x v="13"/>
    <x v="12"/>
    <x v="4"/>
    <x v="0"/>
    <x v="0"/>
    <n v="31.185005180000001"/>
    <x v="0"/>
    <x v="1"/>
    <x v="6199"/>
    <x v="1"/>
    <x v="0"/>
    <n v="0"/>
    <n v="0"/>
    <s v="Stores"/>
  </r>
  <r>
    <n v="6232"/>
    <s v="Wilson"/>
    <s v="William"/>
    <x v="6150"/>
    <x v="1"/>
    <x v="3"/>
    <x v="0"/>
    <x v="0"/>
    <x v="3"/>
    <x v="0"/>
    <x v="0"/>
    <n v="36.784424850000001"/>
    <x v="0"/>
    <x v="1"/>
    <x v="6200"/>
    <x v="1"/>
    <x v="0"/>
    <n v="14.42033397"/>
    <n v="0.60084724875000006"/>
    <s v="Stores"/>
  </r>
  <r>
    <n v="6233"/>
    <s v="Cape"/>
    <s v="Michael"/>
    <x v="6151"/>
    <x v="1"/>
    <x v="22"/>
    <x v="13"/>
    <x v="12"/>
    <x v="16"/>
    <x v="0"/>
    <x v="0"/>
    <n v="32.043778920000001"/>
    <x v="0"/>
    <x v="0"/>
    <x v="6201"/>
    <x v="0"/>
    <x v="0"/>
    <n v="0"/>
    <n v="0"/>
    <s v="Stores"/>
  </r>
  <r>
    <n v="6234"/>
    <s v="Verduzco"/>
    <s v="Michelle"/>
    <x v="6152"/>
    <x v="0"/>
    <x v="5"/>
    <x v="0"/>
    <x v="0"/>
    <x v="5"/>
    <x v="0"/>
    <x v="1"/>
    <n v="48.401530919999999"/>
    <x v="1"/>
    <x v="1"/>
    <x v="6202"/>
    <x v="1"/>
    <x v="1"/>
    <n v="117.66051849999999"/>
    <n v="4.902521604166667"/>
    <s v="Stores"/>
  </r>
  <r>
    <n v="6235"/>
    <s v="Kistner"/>
    <s v="Matthew"/>
    <x v="6153"/>
    <x v="1"/>
    <x v="5"/>
    <x v="0"/>
    <x v="0"/>
    <x v="5"/>
    <x v="0"/>
    <x v="1"/>
    <n v="44.427222960000002"/>
    <x v="1"/>
    <x v="1"/>
    <x v="6203"/>
    <x v="1"/>
    <x v="2"/>
    <n v="49.267135639999999"/>
    <n v="2.0527973183333335"/>
    <s v="Stores"/>
  </r>
  <r>
    <n v="6236"/>
    <s v="Rester"/>
    <s v="Bruce"/>
    <x v="6154"/>
    <x v="1"/>
    <x v="67"/>
    <x v="7"/>
    <x v="6"/>
    <x v="30"/>
    <x v="0"/>
    <x v="0"/>
    <n v="35.231521200000003"/>
    <x v="0"/>
    <x v="1"/>
    <x v="6204"/>
    <x v="1"/>
    <x v="0"/>
    <n v="18.05310759"/>
    <n v="0.75221281625000003"/>
    <s v="Stores"/>
  </r>
  <r>
    <n v="6237"/>
    <s v="Medina"/>
    <s v="Deana"/>
    <x v="6155"/>
    <x v="0"/>
    <x v="5"/>
    <x v="0"/>
    <x v="0"/>
    <x v="5"/>
    <x v="0"/>
    <x v="1"/>
    <n v="47.716313"/>
    <x v="1"/>
    <x v="1"/>
    <x v="6205"/>
    <x v="1"/>
    <x v="4"/>
    <n v="134.2479634"/>
    <n v="5.5936651416666674"/>
    <s v="Stores"/>
  </r>
  <r>
    <n v="6238"/>
    <s v="Amick"/>
    <s v="James"/>
    <x v="6156"/>
    <x v="1"/>
    <x v="4"/>
    <x v="13"/>
    <x v="12"/>
    <x v="4"/>
    <x v="0"/>
    <x v="1"/>
    <n v="45.303181270000003"/>
    <x v="1"/>
    <x v="1"/>
    <x v="6206"/>
    <x v="1"/>
    <x v="2"/>
    <n v="66.865785819999999"/>
    <n v="2.7860744091666669"/>
    <s v="Stores"/>
  </r>
  <r>
    <n v="6239"/>
    <s v="Howard"/>
    <s v="Mary"/>
    <x v="6157"/>
    <x v="0"/>
    <x v="37"/>
    <x v="13"/>
    <x v="12"/>
    <x v="11"/>
    <x v="0"/>
    <x v="1"/>
    <n v="40.180073559999997"/>
    <x v="1"/>
    <x v="1"/>
    <x v="6207"/>
    <x v="1"/>
    <x v="2"/>
    <n v="78.325580029999998"/>
    <n v="3.2635658345833334"/>
    <s v="Stores"/>
  </r>
  <r>
    <n v="6240"/>
    <s v="Good"/>
    <s v="Margaret"/>
    <x v="6158"/>
    <x v="0"/>
    <x v="152"/>
    <x v="13"/>
    <x v="12"/>
    <x v="0"/>
    <x v="0"/>
    <x v="0"/>
    <n v="35.632293990000001"/>
    <x v="0"/>
    <x v="1"/>
    <x v="6208"/>
    <x v="1"/>
    <x v="0"/>
    <n v="0"/>
    <n v="0"/>
    <s v="Stores"/>
  </r>
  <r>
    <n v="6241"/>
    <s v="Keith"/>
    <s v="Erma"/>
    <x v="6159"/>
    <x v="0"/>
    <x v="48"/>
    <x v="46"/>
    <x v="20"/>
    <x v="22"/>
    <x v="0"/>
    <x v="1"/>
    <n v="46.289945680000002"/>
    <x v="1"/>
    <x v="1"/>
    <x v="6209"/>
    <x v="5"/>
    <x v="1"/>
    <n v="97.340555609999996"/>
    <n v="4.0558564837499995"/>
    <s v="Stores"/>
  </r>
  <r>
    <n v="6242"/>
    <s v="Blakes"/>
    <s v="Nancy"/>
    <x v="6160"/>
    <x v="0"/>
    <x v="32"/>
    <x v="13"/>
    <x v="12"/>
    <x v="17"/>
    <x v="0"/>
    <x v="2"/>
    <n v="51.860804219999999"/>
    <x v="2"/>
    <x v="1"/>
    <x v="6210"/>
    <x v="1"/>
    <x v="4"/>
    <n v="124.57253919999999"/>
    <n v="5.1905224666666667"/>
    <s v="Stores"/>
  </r>
  <r>
    <n v="6243"/>
    <s v="Williams"/>
    <s v="Carolyn"/>
    <x v="6161"/>
    <x v="0"/>
    <x v="13"/>
    <x v="13"/>
    <x v="12"/>
    <x v="10"/>
    <x v="0"/>
    <x v="1"/>
    <n v="44.455373999999999"/>
    <x v="1"/>
    <x v="1"/>
    <x v="6211"/>
    <x v="1"/>
    <x v="2"/>
    <n v="69.068729009999998"/>
    <n v="2.8778637087500001"/>
    <s v="Stores"/>
  </r>
  <r>
    <n v="6244"/>
    <s v="Thomas"/>
    <s v="Phillip"/>
    <x v="6162"/>
    <x v="1"/>
    <x v="5"/>
    <x v="0"/>
    <x v="0"/>
    <x v="5"/>
    <x v="0"/>
    <x v="1"/>
    <n v="43.325099539999997"/>
    <x v="1"/>
    <x v="1"/>
    <x v="6212"/>
    <x v="1"/>
    <x v="1"/>
    <n v="82.064204059999994"/>
    <n v="3.4193418358333334"/>
    <s v="Stores"/>
  </r>
  <r>
    <n v="6245"/>
    <s v="Anderson"/>
    <s v="Shelia"/>
    <x v="6163"/>
    <x v="0"/>
    <x v="2"/>
    <x v="0"/>
    <x v="0"/>
    <x v="2"/>
    <x v="0"/>
    <x v="1"/>
    <n v="40.116558179999998"/>
    <x v="1"/>
    <x v="1"/>
    <x v="6213"/>
    <x v="1"/>
    <x v="2"/>
    <n v="49.498847320000003"/>
    <n v="2.0624519716666669"/>
    <s v="Stores"/>
  </r>
  <r>
    <n v="6246"/>
    <s v="Fisher"/>
    <s v="William"/>
    <x v="6164"/>
    <x v="1"/>
    <x v="40"/>
    <x v="46"/>
    <x v="20"/>
    <x v="20"/>
    <x v="0"/>
    <x v="0"/>
    <n v="39.904481859999997"/>
    <x v="0"/>
    <x v="1"/>
    <x v="6214"/>
    <x v="1"/>
    <x v="0"/>
    <n v="13.65525787"/>
    <n v="0.56896907791666662"/>
    <s v="Stores"/>
  </r>
  <r>
    <n v="6247"/>
    <s v="Vance"/>
    <s v="Warren"/>
    <x v="6165"/>
    <x v="1"/>
    <x v="67"/>
    <x v="7"/>
    <x v="6"/>
    <x v="30"/>
    <x v="0"/>
    <x v="1"/>
    <n v="40.72340303"/>
    <x v="1"/>
    <x v="1"/>
    <x v="6215"/>
    <x v="1"/>
    <x v="0"/>
    <n v="4.9320840349999999"/>
    <n v="0.20550350145833335"/>
    <s v="Stores"/>
  </r>
  <r>
    <n v="6248"/>
    <s v="Iverson"/>
    <s v="Joe"/>
    <x v="6166"/>
    <x v="1"/>
    <x v="69"/>
    <x v="13"/>
    <x v="12"/>
    <x v="29"/>
    <x v="0"/>
    <x v="1"/>
    <n v="46.594237239999998"/>
    <x v="1"/>
    <x v="1"/>
    <x v="6216"/>
    <x v="1"/>
    <x v="2"/>
    <n v="79.427591759999999"/>
    <n v="3.3094829900000002"/>
    <s v="Stores"/>
  </r>
  <r>
    <n v="6249"/>
    <s v="Hamlin"/>
    <s v="Roger"/>
    <x v="6167"/>
    <x v="1"/>
    <x v="2"/>
    <x v="0"/>
    <x v="0"/>
    <x v="2"/>
    <x v="0"/>
    <x v="2"/>
    <n v="55.834927290000003"/>
    <x v="2"/>
    <x v="1"/>
    <x v="6217"/>
    <x v="1"/>
    <x v="4"/>
    <n v="142.60988800000001"/>
    <n v="5.9420786666666672"/>
    <s v="Stores"/>
  </r>
  <r>
    <n v="6250"/>
    <s v="Johns"/>
    <s v="Flora"/>
    <x v="6168"/>
    <x v="0"/>
    <x v="5"/>
    <x v="0"/>
    <x v="0"/>
    <x v="5"/>
    <x v="0"/>
    <x v="0"/>
    <n v="37.976535460000001"/>
    <x v="0"/>
    <x v="1"/>
    <x v="6218"/>
    <x v="1"/>
    <x v="2"/>
    <n v="47.699767739999999"/>
    <n v="1.9874903225"/>
    <s v="Stores"/>
  </r>
  <r>
    <n v="6251"/>
    <s v="Reed"/>
    <s v="Norman"/>
    <x v="6169"/>
    <x v="1"/>
    <x v="91"/>
    <x v="13"/>
    <x v="12"/>
    <x v="25"/>
    <x v="0"/>
    <x v="1"/>
    <n v="46.754752230000001"/>
    <x v="1"/>
    <x v="1"/>
    <x v="6219"/>
    <x v="1"/>
    <x v="1"/>
    <n v="90.56969101"/>
    <n v="3.7737371254166665"/>
    <s v="Stores"/>
  </r>
  <r>
    <n v="6252"/>
    <s v="Green"/>
    <s v="Richard"/>
    <x v="6170"/>
    <x v="1"/>
    <x v="22"/>
    <x v="13"/>
    <x v="12"/>
    <x v="16"/>
    <x v="0"/>
    <x v="1"/>
    <n v="45.876155480000001"/>
    <x v="1"/>
    <x v="0"/>
    <x v="6220"/>
    <x v="0"/>
    <x v="0"/>
    <n v="35.472270139999999"/>
    <n v="1.4780112558333334"/>
    <s v="Stores"/>
  </r>
  <r>
    <n v="6253"/>
    <s v="Rios"/>
    <s v="Hilary"/>
    <x v="6171"/>
    <x v="0"/>
    <x v="0"/>
    <x v="13"/>
    <x v="12"/>
    <x v="0"/>
    <x v="0"/>
    <x v="1"/>
    <n v="42.063496010000001"/>
    <x v="1"/>
    <x v="1"/>
    <x v="6221"/>
    <x v="1"/>
    <x v="2"/>
    <n v="65.476616370000002"/>
    <n v="2.7281923487499999"/>
    <s v="Stores"/>
  </r>
  <r>
    <n v="6254"/>
    <s v="Slate"/>
    <s v="Kathy"/>
    <x v="6172"/>
    <x v="0"/>
    <x v="5"/>
    <x v="0"/>
    <x v="0"/>
    <x v="5"/>
    <x v="0"/>
    <x v="4"/>
    <n v="28.966215559999998"/>
    <x v="4"/>
    <x v="1"/>
    <x v="6222"/>
    <x v="1"/>
    <x v="0"/>
    <n v="0"/>
    <n v="0"/>
    <s v="Stores"/>
  </r>
  <r>
    <n v="6255"/>
    <s v="King"/>
    <s v="Aubrey"/>
    <x v="6173"/>
    <x v="0"/>
    <x v="5"/>
    <x v="0"/>
    <x v="0"/>
    <x v="5"/>
    <x v="0"/>
    <x v="0"/>
    <n v="39.960965029999997"/>
    <x v="0"/>
    <x v="1"/>
    <x v="6223"/>
    <x v="1"/>
    <x v="2"/>
    <n v="76.757369420000003"/>
    <n v="3.1982237258333335"/>
    <s v="Stores"/>
  </r>
  <r>
    <n v="6256"/>
    <s v="Walther"/>
    <s v="Kendra"/>
    <x v="6174"/>
    <x v="0"/>
    <x v="69"/>
    <x v="13"/>
    <x v="12"/>
    <x v="29"/>
    <x v="0"/>
    <x v="4"/>
    <n v="22.739212859999999"/>
    <x v="4"/>
    <x v="0"/>
    <x v="6224"/>
    <x v="0"/>
    <x v="0"/>
    <n v="0"/>
    <n v="0"/>
    <s v="Stores"/>
  </r>
  <r>
    <n v="6257"/>
    <s v="Stephens"/>
    <s v="Diane"/>
    <x v="6175"/>
    <x v="0"/>
    <x v="32"/>
    <x v="46"/>
    <x v="20"/>
    <x v="17"/>
    <x v="0"/>
    <x v="0"/>
    <n v="38.891894020000002"/>
    <x v="0"/>
    <x v="1"/>
    <x v="6225"/>
    <x v="1"/>
    <x v="0"/>
    <n v="17.9087444"/>
    <n v="0.74619768333333336"/>
    <s v="Stores"/>
  </r>
  <r>
    <n v="6258"/>
    <s v="Hernandez"/>
    <s v="Jill"/>
    <x v="6176"/>
    <x v="0"/>
    <x v="5"/>
    <x v="0"/>
    <x v="0"/>
    <x v="5"/>
    <x v="0"/>
    <x v="1"/>
    <n v="42.966575990000003"/>
    <x v="1"/>
    <x v="1"/>
    <x v="6226"/>
    <x v="1"/>
    <x v="2"/>
    <n v="70.499709170000003"/>
    <n v="2.9374878820833334"/>
    <s v="Stores"/>
  </r>
  <r>
    <n v="6259"/>
    <s v="Ybarra"/>
    <s v="Michael"/>
    <x v="6177"/>
    <x v="1"/>
    <x v="3"/>
    <x v="0"/>
    <x v="0"/>
    <x v="3"/>
    <x v="0"/>
    <x v="1"/>
    <n v="43.347032540000001"/>
    <x v="1"/>
    <x v="1"/>
    <x v="6227"/>
    <x v="1"/>
    <x v="2"/>
    <n v="53.298926880000003"/>
    <n v="2.2207886200000004"/>
    <s v="Stores"/>
  </r>
  <r>
    <n v="6260"/>
    <s v="Kirk"/>
    <s v="Jason"/>
    <x v="6178"/>
    <x v="1"/>
    <x v="5"/>
    <x v="0"/>
    <x v="0"/>
    <x v="5"/>
    <x v="0"/>
    <x v="0"/>
    <n v="33.22883504"/>
    <x v="0"/>
    <x v="1"/>
    <x v="6228"/>
    <x v="1"/>
    <x v="0"/>
    <n v="8.1384695899999997"/>
    <n v="0.33910289958333334"/>
    <s v="Stores"/>
  </r>
  <r>
    <n v="6261"/>
    <s v="Lawson"/>
    <s v="Carol"/>
    <x v="6179"/>
    <x v="0"/>
    <x v="0"/>
    <x v="13"/>
    <x v="12"/>
    <x v="0"/>
    <x v="0"/>
    <x v="1"/>
    <n v="40.254766510000003"/>
    <x v="1"/>
    <x v="1"/>
    <x v="6229"/>
    <x v="1"/>
    <x v="2"/>
    <n v="61.445843189999998"/>
    <n v="2.5602434662499998"/>
    <s v="Stores"/>
  </r>
  <r>
    <n v="6262"/>
    <s v="Emmanuel"/>
    <s v="Melody"/>
    <x v="6180"/>
    <x v="0"/>
    <x v="13"/>
    <x v="13"/>
    <x v="12"/>
    <x v="10"/>
    <x v="0"/>
    <x v="5"/>
    <n v="64.984406390000004"/>
    <x v="5"/>
    <x v="1"/>
    <x v="6230"/>
    <x v="1"/>
    <x v="4"/>
    <n v="158.9808855"/>
    <n v="6.6242035624999991"/>
    <s v="Stores"/>
  </r>
  <r>
    <n v="6263"/>
    <s v="Amos"/>
    <s v="Lynne"/>
    <x v="6181"/>
    <x v="0"/>
    <x v="61"/>
    <x v="7"/>
    <x v="6"/>
    <x v="28"/>
    <x v="0"/>
    <x v="0"/>
    <n v="39.671758969999999"/>
    <x v="0"/>
    <x v="0"/>
    <x v="6231"/>
    <x v="0"/>
    <x v="2"/>
    <n v="48.996718780000002"/>
    <n v="2.0415299491666667"/>
    <s v="Stores"/>
  </r>
  <r>
    <n v="6264"/>
    <s v="Johnson"/>
    <s v="Eldora"/>
    <x v="6182"/>
    <x v="0"/>
    <x v="5"/>
    <x v="0"/>
    <x v="0"/>
    <x v="5"/>
    <x v="0"/>
    <x v="1"/>
    <n v="44.077759710000002"/>
    <x v="1"/>
    <x v="1"/>
    <x v="6232"/>
    <x v="1"/>
    <x v="0"/>
    <n v="37.755874419999998"/>
    <n v="1.5731614341666664"/>
    <s v="Stores"/>
  </r>
  <r>
    <n v="6265"/>
    <s v="Vega"/>
    <s v="Steven"/>
    <x v="6183"/>
    <x v="1"/>
    <x v="5"/>
    <x v="13"/>
    <x v="12"/>
    <x v="5"/>
    <x v="0"/>
    <x v="4"/>
    <n v="22.621323950000001"/>
    <x v="4"/>
    <x v="1"/>
    <x v="6233"/>
    <x v="1"/>
    <x v="0"/>
    <n v="0"/>
    <n v="0"/>
    <s v="Stores"/>
  </r>
  <r>
    <n v="6266"/>
    <s v="Walla"/>
    <s v="Joyce"/>
    <x v="6184"/>
    <x v="0"/>
    <x v="2"/>
    <x v="13"/>
    <x v="12"/>
    <x v="2"/>
    <x v="0"/>
    <x v="2"/>
    <n v="58.875626060000002"/>
    <x v="2"/>
    <x v="0"/>
    <x v="6234"/>
    <x v="0"/>
    <x v="4"/>
    <n v="142.4810549"/>
    <n v="5.9367106208333338"/>
    <s v="Stores"/>
  </r>
  <r>
    <n v="6267"/>
    <s v="Diaz"/>
    <s v="Delia"/>
    <x v="6185"/>
    <x v="0"/>
    <x v="5"/>
    <x v="13"/>
    <x v="12"/>
    <x v="5"/>
    <x v="0"/>
    <x v="1"/>
    <n v="40.047531640000003"/>
    <x v="1"/>
    <x v="0"/>
    <x v="6235"/>
    <x v="0"/>
    <x v="2"/>
    <n v="68.601504270000007"/>
    <n v="2.8583960112500004"/>
    <s v="Stores"/>
  </r>
  <r>
    <n v="6268"/>
    <s v="Willis"/>
    <s v="Vilma"/>
    <x v="6186"/>
    <x v="0"/>
    <x v="16"/>
    <x v="46"/>
    <x v="20"/>
    <x v="12"/>
    <x v="0"/>
    <x v="0"/>
    <n v="38.563763770000001"/>
    <x v="0"/>
    <x v="1"/>
    <x v="6236"/>
    <x v="1"/>
    <x v="0"/>
    <n v="35.608273070000003"/>
    <n v="1.4836780445833335"/>
    <s v="Stores"/>
  </r>
  <r>
    <n v="6269"/>
    <s v="Bingham"/>
    <s v="John"/>
    <x v="6187"/>
    <x v="1"/>
    <x v="69"/>
    <x v="13"/>
    <x v="12"/>
    <x v="29"/>
    <x v="0"/>
    <x v="1"/>
    <n v="40.261795249999999"/>
    <x v="1"/>
    <x v="0"/>
    <x v="6237"/>
    <x v="0"/>
    <x v="0"/>
    <n v="12.15552169"/>
    <n v="0.50648007041666676"/>
    <s v="Stores"/>
  </r>
  <r>
    <n v="6270"/>
    <s v="Peterson"/>
    <s v="Johnathon"/>
    <x v="6188"/>
    <x v="1"/>
    <x v="60"/>
    <x v="7"/>
    <x v="6"/>
    <x v="27"/>
    <x v="0"/>
    <x v="1"/>
    <n v="43.149316890000001"/>
    <x v="1"/>
    <x v="1"/>
    <x v="6238"/>
    <x v="1"/>
    <x v="2"/>
    <n v="59.683579639999998"/>
    <n v="2.4868158183333335"/>
    <s v="Stores"/>
  </r>
  <r>
    <n v="6271"/>
    <s v="Dale"/>
    <s v="Beatrice"/>
    <x v="6189"/>
    <x v="0"/>
    <x v="4"/>
    <x v="13"/>
    <x v="12"/>
    <x v="4"/>
    <x v="0"/>
    <x v="1"/>
    <n v="41.06749568"/>
    <x v="1"/>
    <x v="1"/>
    <x v="6239"/>
    <x v="1"/>
    <x v="2"/>
    <n v="78.593063459999996"/>
    <n v="3.2747109774999998"/>
    <s v="Stores"/>
  </r>
  <r>
    <n v="6272"/>
    <s v="Polanco"/>
    <s v="Rebecca"/>
    <x v="6190"/>
    <x v="0"/>
    <x v="5"/>
    <x v="13"/>
    <x v="12"/>
    <x v="5"/>
    <x v="0"/>
    <x v="0"/>
    <n v="38.007993210000002"/>
    <x v="0"/>
    <x v="1"/>
    <x v="6240"/>
    <x v="1"/>
    <x v="1"/>
    <n v="96.008905299999995"/>
    <n v="4.0003710541666662"/>
    <s v="Stores"/>
  </r>
  <r>
    <n v="6273"/>
    <s v="Hayes"/>
    <s v="Jessica"/>
    <x v="6191"/>
    <x v="0"/>
    <x v="23"/>
    <x v="46"/>
    <x v="20"/>
    <x v="17"/>
    <x v="0"/>
    <x v="1"/>
    <n v="42.229502490000002"/>
    <x v="1"/>
    <x v="1"/>
    <x v="6241"/>
    <x v="1"/>
    <x v="1"/>
    <n v="97.869882140000001"/>
    <n v="4.0779117558333331"/>
    <s v="Stores"/>
  </r>
  <r>
    <n v="6274"/>
    <s v="Holthaus"/>
    <s v="Richard"/>
    <x v="6192"/>
    <x v="1"/>
    <x v="5"/>
    <x v="13"/>
    <x v="12"/>
    <x v="5"/>
    <x v="0"/>
    <x v="0"/>
    <n v="33.608591449999999"/>
    <x v="0"/>
    <x v="0"/>
    <x v="6242"/>
    <x v="0"/>
    <x v="0"/>
    <n v="7.2813035209999999"/>
    <n v="0.30338764670833335"/>
    <s v="Stores"/>
  </r>
  <r>
    <n v="6275"/>
    <s v="Gray"/>
    <s v="Doug"/>
    <x v="6193"/>
    <x v="1"/>
    <x v="196"/>
    <x v="13"/>
    <x v="12"/>
    <x v="10"/>
    <x v="0"/>
    <x v="1"/>
    <n v="49.643610330000001"/>
    <x v="1"/>
    <x v="1"/>
    <x v="6243"/>
    <x v="1"/>
    <x v="1"/>
    <n v="92.542775149999997"/>
    <n v="3.8559489645833329"/>
    <s v="Stores"/>
  </r>
  <r>
    <n v="6276"/>
    <s v="Bearden"/>
    <s v="Sherman"/>
    <x v="6194"/>
    <x v="1"/>
    <x v="143"/>
    <x v="46"/>
    <x v="20"/>
    <x v="1"/>
    <x v="0"/>
    <x v="0"/>
    <n v="32.516961719999998"/>
    <x v="0"/>
    <x v="1"/>
    <x v="6244"/>
    <x v="1"/>
    <x v="0"/>
    <n v="0"/>
    <n v="0"/>
    <s v="Stores"/>
  </r>
  <r>
    <n v="6277"/>
    <s v="Manzo"/>
    <s v="Eva"/>
    <x v="6195"/>
    <x v="0"/>
    <x v="49"/>
    <x v="46"/>
    <x v="20"/>
    <x v="12"/>
    <x v="0"/>
    <x v="0"/>
    <n v="32.48001257"/>
    <x v="0"/>
    <x v="1"/>
    <x v="6245"/>
    <x v="1"/>
    <x v="0"/>
    <n v="0"/>
    <n v="0"/>
    <s v="Stores"/>
  </r>
  <r>
    <n v="6278"/>
    <s v="Hamilton"/>
    <s v="Mary"/>
    <x v="6196"/>
    <x v="0"/>
    <x v="233"/>
    <x v="13"/>
    <x v="12"/>
    <x v="7"/>
    <x v="0"/>
    <x v="1"/>
    <n v="40.724278339999998"/>
    <x v="1"/>
    <x v="1"/>
    <x v="6246"/>
    <x v="1"/>
    <x v="0"/>
    <n v="30.601597720000001"/>
    <n v="1.2750665716666667"/>
    <s v="Stores"/>
  </r>
  <r>
    <n v="6279"/>
    <s v="Walker"/>
    <s v="Nora"/>
    <x v="6197"/>
    <x v="0"/>
    <x v="2"/>
    <x v="13"/>
    <x v="12"/>
    <x v="2"/>
    <x v="0"/>
    <x v="1"/>
    <n v="46.537080330000002"/>
    <x v="1"/>
    <x v="1"/>
    <x v="6247"/>
    <x v="1"/>
    <x v="1"/>
    <n v="104.8291871"/>
    <n v="4.3678827958333333"/>
    <s v="Stores"/>
  </r>
  <r>
    <n v="6280"/>
    <s v="Hayes"/>
    <s v="Jaime"/>
    <x v="6198"/>
    <x v="1"/>
    <x v="0"/>
    <x v="13"/>
    <x v="12"/>
    <x v="0"/>
    <x v="0"/>
    <x v="4"/>
    <n v="25.688501200000001"/>
    <x v="4"/>
    <x v="1"/>
    <x v="6248"/>
    <x v="5"/>
    <x v="0"/>
    <n v="0"/>
    <n v="0"/>
    <s v="Stores"/>
  </r>
  <r>
    <n v="6281"/>
    <s v="Vincent"/>
    <s v="Zachary"/>
    <x v="6199"/>
    <x v="1"/>
    <x v="20"/>
    <x v="0"/>
    <x v="0"/>
    <x v="14"/>
    <x v="0"/>
    <x v="1"/>
    <n v="42.083502860000003"/>
    <x v="1"/>
    <x v="1"/>
    <x v="6249"/>
    <x v="1"/>
    <x v="1"/>
    <n v="89.329646740000001"/>
    <n v="3.7220686141666666"/>
    <s v="Stores"/>
  </r>
  <r>
    <n v="6282"/>
    <s v="Hughes"/>
    <s v="Lori"/>
    <x v="6200"/>
    <x v="0"/>
    <x v="135"/>
    <x v="46"/>
    <x v="20"/>
    <x v="20"/>
    <x v="0"/>
    <x v="1"/>
    <n v="40.196224200000003"/>
    <x v="1"/>
    <x v="1"/>
    <x v="6250"/>
    <x v="1"/>
    <x v="1"/>
    <n v="92.787922069999993"/>
    <n v="3.8661634195833332"/>
    <s v="Stores"/>
  </r>
  <r>
    <n v="6283"/>
    <s v="Edmunds"/>
    <s v="Angela"/>
    <x v="6201"/>
    <x v="0"/>
    <x v="98"/>
    <x v="0"/>
    <x v="0"/>
    <x v="13"/>
    <x v="0"/>
    <x v="4"/>
    <n v="29.240501559999998"/>
    <x v="4"/>
    <x v="1"/>
    <x v="6251"/>
    <x v="1"/>
    <x v="0"/>
    <n v="0"/>
    <n v="0"/>
    <s v="Stores"/>
  </r>
  <r>
    <n v="6284"/>
    <s v="Widger"/>
    <s v="Michael"/>
    <x v="6202"/>
    <x v="1"/>
    <x v="61"/>
    <x v="7"/>
    <x v="6"/>
    <x v="28"/>
    <x v="0"/>
    <x v="0"/>
    <n v="35.626370829999999"/>
    <x v="0"/>
    <x v="1"/>
    <x v="6252"/>
    <x v="1"/>
    <x v="0"/>
    <n v="36.983464990000002"/>
    <n v="1.5409777079166667"/>
    <s v="Stores"/>
  </r>
  <r>
    <n v="6285"/>
    <s v="Jackson"/>
    <s v="Juanita"/>
    <x v="6203"/>
    <x v="0"/>
    <x v="4"/>
    <x v="13"/>
    <x v="12"/>
    <x v="4"/>
    <x v="0"/>
    <x v="1"/>
    <n v="48.460230170000003"/>
    <x v="1"/>
    <x v="1"/>
    <x v="6253"/>
    <x v="1"/>
    <x v="4"/>
    <n v="149.1687565"/>
    <n v="6.2153648541666664"/>
    <s v="Stores"/>
  </r>
  <r>
    <n v="6286"/>
    <s v="Thrasher"/>
    <s v="Christine"/>
    <x v="6204"/>
    <x v="0"/>
    <x v="121"/>
    <x v="46"/>
    <x v="20"/>
    <x v="1"/>
    <x v="0"/>
    <x v="1"/>
    <n v="42.837338369999998"/>
    <x v="1"/>
    <x v="1"/>
    <x v="6254"/>
    <x v="1"/>
    <x v="1"/>
    <n v="86.854263090000003"/>
    <n v="3.6189276287500003"/>
    <s v="Stores"/>
  </r>
  <r>
    <n v="6287"/>
    <s v="Brashear"/>
    <s v="Jeanette"/>
    <x v="6205"/>
    <x v="0"/>
    <x v="5"/>
    <x v="13"/>
    <x v="12"/>
    <x v="5"/>
    <x v="0"/>
    <x v="0"/>
    <n v="38.354539549999998"/>
    <x v="0"/>
    <x v="1"/>
    <x v="6255"/>
    <x v="1"/>
    <x v="0"/>
    <n v="0"/>
    <n v="0"/>
    <s v="Stores"/>
  </r>
  <r>
    <n v="6288"/>
    <s v="Seibel"/>
    <s v="Viola"/>
    <x v="6206"/>
    <x v="0"/>
    <x v="1"/>
    <x v="46"/>
    <x v="20"/>
    <x v="1"/>
    <x v="0"/>
    <x v="1"/>
    <n v="48.557126189999998"/>
    <x v="1"/>
    <x v="1"/>
    <x v="6256"/>
    <x v="1"/>
    <x v="2"/>
    <n v="55.70770315"/>
    <n v="2.3211542979166668"/>
    <s v="Stores"/>
  </r>
  <r>
    <n v="6289"/>
    <s v="Sandoval"/>
    <s v="Jason"/>
    <x v="6207"/>
    <x v="1"/>
    <x v="70"/>
    <x v="13"/>
    <x v="12"/>
    <x v="7"/>
    <x v="0"/>
    <x v="1"/>
    <n v="40.504320270000001"/>
    <x v="1"/>
    <x v="1"/>
    <x v="6257"/>
    <x v="1"/>
    <x v="0"/>
    <n v="29.949850619999999"/>
    <n v="1.2479104424999998"/>
    <s v="Stores"/>
  </r>
  <r>
    <n v="6290"/>
    <s v="Goudreau"/>
    <s v="Laura"/>
    <x v="6208"/>
    <x v="0"/>
    <x v="5"/>
    <x v="13"/>
    <x v="12"/>
    <x v="5"/>
    <x v="0"/>
    <x v="1"/>
    <n v="42.376561000000002"/>
    <x v="1"/>
    <x v="1"/>
    <x v="6258"/>
    <x v="1"/>
    <x v="1"/>
    <n v="85.328713460000003"/>
    <n v="3.5553630608333333"/>
    <s v="Stores"/>
  </r>
  <r>
    <n v="6291"/>
    <s v="Barnes"/>
    <s v="Jordan"/>
    <x v="6209"/>
    <x v="1"/>
    <x v="5"/>
    <x v="13"/>
    <x v="12"/>
    <x v="5"/>
    <x v="0"/>
    <x v="2"/>
    <n v="56.371618159999997"/>
    <x v="2"/>
    <x v="1"/>
    <x v="6259"/>
    <x v="1"/>
    <x v="1"/>
    <n v="112.8949363"/>
    <n v="4.7039556791666666"/>
    <s v="Stores"/>
  </r>
  <r>
    <n v="6292"/>
    <s v="Gastelum"/>
    <s v="Audry"/>
    <x v="6210"/>
    <x v="0"/>
    <x v="12"/>
    <x v="0"/>
    <x v="0"/>
    <x v="9"/>
    <x v="0"/>
    <x v="0"/>
    <n v="38.629458759999999"/>
    <x v="0"/>
    <x v="1"/>
    <x v="6260"/>
    <x v="1"/>
    <x v="2"/>
    <n v="70.751532179999998"/>
    <n v="2.9479805074999996"/>
    <s v="Stores"/>
  </r>
  <r>
    <n v="6293"/>
    <s v="Cawthon"/>
    <s v="Oscar"/>
    <x v="6211"/>
    <x v="1"/>
    <x v="4"/>
    <x v="13"/>
    <x v="12"/>
    <x v="4"/>
    <x v="0"/>
    <x v="1"/>
    <n v="43.425233290000001"/>
    <x v="1"/>
    <x v="1"/>
    <x v="6261"/>
    <x v="1"/>
    <x v="0"/>
    <n v="34.764156409999998"/>
    <n v="1.4485065170833333"/>
    <s v="Stores"/>
  </r>
  <r>
    <n v="6294"/>
    <s v="Lee"/>
    <s v="Patricia"/>
    <x v="4060"/>
    <x v="0"/>
    <x v="134"/>
    <x v="13"/>
    <x v="12"/>
    <x v="10"/>
    <x v="0"/>
    <x v="2"/>
    <n v="58.065357710000001"/>
    <x v="2"/>
    <x v="0"/>
    <x v="6262"/>
    <x v="0"/>
    <x v="3"/>
    <n v="195.13176110000001"/>
    <n v="8.1304900458333336"/>
    <s v="Stores"/>
  </r>
  <r>
    <n v="6295"/>
    <s v="Hampton"/>
    <s v="Benjamin"/>
    <x v="6212"/>
    <x v="1"/>
    <x v="153"/>
    <x v="13"/>
    <x v="12"/>
    <x v="10"/>
    <x v="0"/>
    <x v="1"/>
    <n v="44.98312937"/>
    <x v="1"/>
    <x v="1"/>
    <x v="6263"/>
    <x v="1"/>
    <x v="1"/>
    <n v="95.533711589999996"/>
    <n v="3.9805713162499994"/>
    <s v="Stores"/>
  </r>
  <r>
    <n v="6296"/>
    <s v="Lewis"/>
    <s v="Jerry"/>
    <x v="6213"/>
    <x v="1"/>
    <x v="5"/>
    <x v="13"/>
    <x v="12"/>
    <x v="5"/>
    <x v="0"/>
    <x v="1"/>
    <n v="47.651911409999997"/>
    <x v="1"/>
    <x v="1"/>
    <x v="6264"/>
    <x v="1"/>
    <x v="0"/>
    <n v="37.607070640000003"/>
    <n v="1.5669612766666667"/>
    <s v="Stores"/>
  </r>
  <r>
    <n v="6297"/>
    <s v="Kastner"/>
    <s v="Melissa"/>
    <x v="6214"/>
    <x v="0"/>
    <x v="8"/>
    <x v="46"/>
    <x v="20"/>
    <x v="8"/>
    <x v="0"/>
    <x v="1"/>
    <n v="48.434719919999999"/>
    <x v="1"/>
    <x v="1"/>
    <x v="6265"/>
    <x v="1"/>
    <x v="1"/>
    <n v="107.2567537"/>
    <n v="4.4690314041666666"/>
    <s v="Stores"/>
  </r>
  <r>
    <n v="6298"/>
    <s v="Gregory"/>
    <s v="Harry"/>
    <x v="6215"/>
    <x v="1"/>
    <x v="7"/>
    <x v="13"/>
    <x v="12"/>
    <x v="7"/>
    <x v="0"/>
    <x v="0"/>
    <n v="34.684556739999998"/>
    <x v="0"/>
    <x v="1"/>
    <x v="6266"/>
    <x v="1"/>
    <x v="0"/>
    <n v="19.84365163"/>
    <n v="0.82681881791666678"/>
    <s v="Stores"/>
  </r>
  <r>
    <n v="6299"/>
    <s v="Downer"/>
    <s v="Lauren"/>
    <x v="6216"/>
    <x v="0"/>
    <x v="152"/>
    <x v="13"/>
    <x v="12"/>
    <x v="0"/>
    <x v="0"/>
    <x v="2"/>
    <n v="50.462735760000001"/>
    <x v="2"/>
    <x v="0"/>
    <x v="6267"/>
    <x v="0"/>
    <x v="1"/>
    <n v="82.933486470000005"/>
    <n v="3.4555619362500005"/>
    <s v="Stores"/>
  </r>
  <r>
    <n v="6300"/>
    <s v="Bakos"/>
    <s v="Rose"/>
    <x v="6217"/>
    <x v="0"/>
    <x v="4"/>
    <x v="13"/>
    <x v="12"/>
    <x v="4"/>
    <x v="0"/>
    <x v="0"/>
    <n v="34.688021210000002"/>
    <x v="0"/>
    <x v="1"/>
    <x v="6268"/>
    <x v="1"/>
    <x v="2"/>
    <n v="49.746884620000003"/>
    <n v="2.0727868591666669"/>
    <s v="Stores"/>
  </r>
  <r>
    <n v="6301"/>
    <s v="Delisle"/>
    <s v="Katrina"/>
    <x v="6218"/>
    <x v="0"/>
    <x v="5"/>
    <x v="13"/>
    <x v="12"/>
    <x v="5"/>
    <x v="0"/>
    <x v="4"/>
    <n v="29.89262806"/>
    <x v="4"/>
    <x v="1"/>
    <x v="6269"/>
    <x v="1"/>
    <x v="0"/>
    <n v="0"/>
    <n v="0"/>
    <s v="Stores"/>
  </r>
  <r>
    <n v="6302"/>
    <s v="Defreitas"/>
    <s v="Alice"/>
    <x v="6219"/>
    <x v="0"/>
    <x v="5"/>
    <x v="13"/>
    <x v="12"/>
    <x v="5"/>
    <x v="0"/>
    <x v="4"/>
    <n v="27.383025180000001"/>
    <x v="4"/>
    <x v="1"/>
    <x v="6270"/>
    <x v="1"/>
    <x v="0"/>
    <n v="0"/>
    <n v="0"/>
    <s v="Stores"/>
  </r>
  <r>
    <n v="6303"/>
    <s v="Tyler"/>
    <s v="Danielle"/>
    <x v="6220"/>
    <x v="0"/>
    <x v="8"/>
    <x v="46"/>
    <x v="20"/>
    <x v="8"/>
    <x v="0"/>
    <x v="2"/>
    <n v="52.315044960000002"/>
    <x v="2"/>
    <x v="1"/>
    <x v="6271"/>
    <x v="1"/>
    <x v="4"/>
    <n v="130.31026919999999"/>
    <n v="5.42959455"/>
    <s v="Stores"/>
  </r>
  <r>
    <n v="6304"/>
    <s v="Owens"/>
    <s v="Brian"/>
    <x v="6221"/>
    <x v="1"/>
    <x v="7"/>
    <x v="13"/>
    <x v="12"/>
    <x v="7"/>
    <x v="0"/>
    <x v="1"/>
    <n v="46.183029740000002"/>
    <x v="1"/>
    <x v="1"/>
    <x v="6272"/>
    <x v="1"/>
    <x v="2"/>
    <n v="65.21207373"/>
    <n v="2.71716973875"/>
    <s v="Stores"/>
  </r>
  <r>
    <n v="6305"/>
    <s v="Johnson"/>
    <s v="Cris"/>
    <x v="6222"/>
    <x v="0"/>
    <x v="3"/>
    <x v="0"/>
    <x v="0"/>
    <x v="3"/>
    <x v="0"/>
    <x v="1"/>
    <n v="44.277488069999997"/>
    <x v="1"/>
    <x v="1"/>
    <x v="6273"/>
    <x v="1"/>
    <x v="2"/>
    <n v="70.842602580000005"/>
    <n v="2.9517751075000001"/>
    <s v="Stores"/>
  </r>
  <r>
    <n v="6306"/>
    <s v="Fields"/>
    <s v="Richard"/>
    <x v="6223"/>
    <x v="1"/>
    <x v="76"/>
    <x v="46"/>
    <x v="20"/>
    <x v="1"/>
    <x v="0"/>
    <x v="1"/>
    <n v="46.223304470000002"/>
    <x v="1"/>
    <x v="1"/>
    <x v="6274"/>
    <x v="1"/>
    <x v="2"/>
    <n v="46.475806589999998"/>
    <n v="1.9364919412500001"/>
    <s v="Stores"/>
  </r>
  <r>
    <n v="6307"/>
    <s v="Brown"/>
    <s v="Joy"/>
    <x v="6224"/>
    <x v="0"/>
    <x v="101"/>
    <x v="13"/>
    <x v="12"/>
    <x v="19"/>
    <x v="0"/>
    <x v="1"/>
    <n v="47.581939679999998"/>
    <x v="1"/>
    <x v="1"/>
    <x v="6275"/>
    <x v="1"/>
    <x v="1"/>
    <n v="83.722319990000003"/>
    <n v="3.4884299995833339"/>
    <s v="Stores"/>
  </r>
  <r>
    <n v="6308"/>
    <s v="Burd"/>
    <s v="Daniel"/>
    <x v="6225"/>
    <x v="1"/>
    <x v="3"/>
    <x v="0"/>
    <x v="0"/>
    <x v="3"/>
    <x v="0"/>
    <x v="1"/>
    <n v="44.045126789999998"/>
    <x v="1"/>
    <x v="0"/>
    <x v="6276"/>
    <x v="0"/>
    <x v="2"/>
    <n v="51.597947470000001"/>
    <n v="2.1499144779166666"/>
    <s v="Stores"/>
  </r>
  <r>
    <n v="6309"/>
    <s v="Hurley"/>
    <s v="Pamela"/>
    <x v="6226"/>
    <x v="0"/>
    <x v="3"/>
    <x v="0"/>
    <x v="0"/>
    <x v="3"/>
    <x v="0"/>
    <x v="0"/>
    <n v="33.523203219999999"/>
    <x v="0"/>
    <x v="1"/>
    <x v="6277"/>
    <x v="1"/>
    <x v="0"/>
    <n v="25.606812810000001"/>
    <n v="1.06695053375"/>
    <s v="Stores"/>
  </r>
  <r>
    <n v="6310"/>
    <s v="Archey"/>
    <s v="Marie"/>
    <x v="6227"/>
    <x v="0"/>
    <x v="8"/>
    <x v="46"/>
    <x v="20"/>
    <x v="8"/>
    <x v="0"/>
    <x v="1"/>
    <n v="44.764234440000003"/>
    <x v="1"/>
    <x v="1"/>
    <x v="6278"/>
    <x v="1"/>
    <x v="1"/>
    <n v="97.643479130000003"/>
    <n v="4.0684782970833338"/>
    <s v="Stores"/>
  </r>
  <r>
    <n v="6311"/>
    <s v="Potter"/>
    <s v="Eleanor"/>
    <x v="6228"/>
    <x v="0"/>
    <x v="4"/>
    <x v="13"/>
    <x v="12"/>
    <x v="4"/>
    <x v="0"/>
    <x v="1"/>
    <n v="48.522898179999999"/>
    <x v="1"/>
    <x v="1"/>
    <x v="6279"/>
    <x v="1"/>
    <x v="1"/>
    <n v="103.66404300000001"/>
    <n v="4.3193351250000003"/>
    <s v="Stores"/>
  </r>
  <r>
    <n v="6312"/>
    <s v="Potter"/>
    <s v="Mark"/>
    <x v="6229"/>
    <x v="1"/>
    <x v="225"/>
    <x v="13"/>
    <x v="12"/>
    <x v="37"/>
    <x v="0"/>
    <x v="0"/>
    <n v="31.039041860000001"/>
    <x v="0"/>
    <x v="1"/>
    <x v="6280"/>
    <x v="1"/>
    <x v="0"/>
    <n v="9.3691261440000009"/>
    <n v="0.39038025600000009"/>
    <s v="Stores"/>
  </r>
  <r>
    <n v="6313"/>
    <s v="Gunn"/>
    <s v="Donald"/>
    <x v="6230"/>
    <x v="1"/>
    <x v="5"/>
    <x v="13"/>
    <x v="12"/>
    <x v="5"/>
    <x v="0"/>
    <x v="2"/>
    <n v="56.473954630000001"/>
    <x v="2"/>
    <x v="1"/>
    <x v="6281"/>
    <x v="1"/>
    <x v="1"/>
    <n v="87.095295269999994"/>
    <n v="3.62897063625"/>
    <s v="Stores"/>
  </r>
  <r>
    <n v="6314"/>
    <s v="Bowman"/>
    <s v="John"/>
    <x v="6231"/>
    <x v="1"/>
    <x v="5"/>
    <x v="13"/>
    <x v="12"/>
    <x v="5"/>
    <x v="0"/>
    <x v="4"/>
    <n v="25.08333567"/>
    <x v="4"/>
    <x v="1"/>
    <x v="6282"/>
    <x v="1"/>
    <x v="0"/>
    <n v="23.87049524"/>
    <n v="0.99460396833333342"/>
    <s v="Stores"/>
  </r>
  <r>
    <n v="6315"/>
    <s v="Ross"/>
    <s v="Mark"/>
    <x v="5994"/>
    <x v="1"/>
    <x v="97"/>
    <x v="46"/>
    <x v="20"/>
    <x v="19"/>
    <x v="0"/>
    <x v="0"/>
    <n v="35.768516290000001"/>
    <x v="0"/>
    <x v="1"/>
    <x v="6283"/>
    <x v="1"/>
    <x v="0"/>
    <n v="23.789872750000001"/>
    <n v="0.99124469791666658"/>
    <s v="Stores"/>
  </r>
  <r>
    <n v="6316"/>
    <s v="Rose"/>
    <s v="Michelle"/>
    <x v="6232"/>
    <x v="0"/>
    <x v="95"/>
    <x v="7"/>
    <x v="6"/>
    <x v="18"/>
    <x v="0"/>
    <x v="1"/>
    <n v="41.023332619999998"/>
    <x v="1"/>
    <x v="1"/>
    <x v="6284"/>
    <x v="1"/>
    <x v="1"/>
    <n v="80.238971109999994"/>
    <n v="3.3432904629166669"/>
    <s v="Stores"/>
  </r>
  <r>
    <n v="6317"/>
    <s v="Carlson"/>
    <s v="Joey"/>
    <x v="6233"/>
    <x v="1"/>
    <x v="5"/>
    <x v="13"/>
    <x v="12"/>
    <x v="5"/>
    <x v="0"/>
    <x v="0"/>
    <n v="31.0030626"/>
    <x v="0"/>
    <x v="1"/>
    <x v="6285"/>
    <x v="1"/>
    <x v="0"/>
    <n v="20.717606100000001"/>
    <n v="0.86323358750000001"/>
    <s v="Stores"/>
  </r>
  <r>
    <n v="6318"/>
    <s v="Ward"/>
    <s v="Helen"/>
    <x v="6234"/>
    <x v="0"/>
    <x v="226"/>
    <x v="46"/>
    <x v="20"/>
    <x v="20"/>
    <x v="0"/>
    <x v="5"/>
    <n v="61.584261849999997"/>
    <x v="5"/>
    <x v="1"/>
    <x v="6286"/>
    <x v="1"/>
    <x v="3"/>
    <n v="197.64320559999999"/>
    <n v="8.2351335666666667"/>
    <s v="Stores"/>
  </r>
  <r>
    <n v="6319"/>
    <s v="Berning"/>
    <s v="Dan"/>
    <x v="6235"/>
    <x v="1"/>
    <x v="131"/>
    <x v="46"/>
    <x v="20"/>
    <x v="20"/>
    <x v="0"/>
    <x v="0"/>
    <n v="36.19322811"/>
    <x v="0"/>
    <x v="1"/>
    <x v="6287"/>
    <x v="1"/>
    <x v="0"/>
    <n v="11.056017219999999"/>
    <n v="0.46066738416666658"/>
    <s v="Stores"/>
  </r>
  <r>
    <n v="6320"/>
    <s v="Fong"/>
    <s v="Emilio"/>
    <x v="6236"/>
    <x v="1"/>
    <x v="5"/>
    <x v="13"/>
    <x v="12"/>
    <x v="5"/>
    <x v="0"/>
    <x v="1"/>
    <n v="49.04396809"/>
    <x v="1"/>
    <x v="1"/>
    <x v="6288"/>
    <x v="1"/>
    <x v="2"/>
    <n v="75.776133239999993"/>
    <n v="3.1573388849999997"/>
    <s v="Stores"/>
  </r>
  <r>
    <n v="6321"/>
    <s v="Webb"/>
    <s v="Gary"/>
    <x v="6237"/>
    <x v="1"/>
    <x v="82"/>
    <x v="46"/>
    <x v="20"/>
    <x v="20"/>
    <x v="0"/>
    <x v="0"/>
    <n v="34.901324610000003"/>
    <x v="0"/>
    <x v="1"/>
    <x v="6289"/>
    <x v="1"/>
    <x v="0"/>
    <n v="14.034143800000001"/>
    <n v="0.5847559916666667"/>
    <s v="Stores"/>
  </r>
  <r>
    <n v="6322"/>
    <s v="Armstrong"/>
    <s v="Warren"/>
    <x v="6238"/>
    <x v="1"/>
    <x v="235"/>
    <x v="13"/>
    <x v="12"/>
    <x v="7"/>
    <x v="0"/>
    <x v="0"/>
    <n v="39.069018450000002"/>
    <x v="0"/>
    <x v="1"/>
    <x v="6290"/>
    <x v="1"/>
    <x v="2"/>
    <n v="43.854492690000001"/>
    <n v="1.8272705287500002"/>
    <s v="Stores"/>
  </r>
  <r>
    <n v="6323"/>
    <s v="Kenyon"/>
    <s v="James"/>
    <x v="6239"/>
    <x v="1"/>
    <x v="34"/>
    <x v="45"/>
    <x v="19"/>
    <x v="21"/>
    <x v="0"/>
    <x v="0"/>
    <n v="37.23492804"/>
    <x v="0"/>
    <x v="1"/>
    <x v="6291"/>
    <x v="1"/>
    <x v="0"/>
    <n v="24.439405430000001"/>
    <n v="1.0183085595833334"/>
    <s v="Stores"/>
  </r>
  <r>
    <n v="6324"/>
    <s v="Rader"/>
    <s v="Mark"/>
    <x v="6240"/>
    <x v="1"/>
    <x v="213"/>
    <x v="13"/>
    <x v="12"/>
    <x v="7"/>
    <x v="0"/>
    <x v="1"/>
    <n v="49.226061039999998"/>
    <x v="1"/>
    <x v="0"/>
    <x v="6292"/>
    <x v="0"/>
    <x v="2"/>
    <n v="76.399069100000006"/>
    <n v="3.1832945458333333"/>
    <s v="Stores"/>
  </r>
  <r>
    <n v="6325"/>
    <s v="Madore"/>
    <s v="Carmela"/>
    <x v="6241"/>
    <x v="0"/>
    <x v="7"/>
    <x v="13"/>
    <x v="12"/>
    <x v="7"/>
    <x v="0"/>
    <x v="2"/>
    <n v="55.251330670000002"/>
    <x v="2"/>
    <x v="0"/>
    <x v="6293"/>
    <x v="0"/>
    <x v="4"/>
    <n v="124.9721375"/>
    <n v="5.2071723958333331"/>
    <s v="Stores"/>
  </r>
  <r>
    <n v="6326"/>
    <s v="Ford"/>
    <s v="Shelly"/>
    <x v="6242"/>
    <x v="0"/>
    <x v="5"/>
    <x v="13"/>
    <x v="12"/>
    <x v="5"/>
    <x v="0"/>
    <x v="4"/>
    <n v="28.3542679"/>
    <x v="4"/>
    <x v="0"/>
    <x v="6294"/>
    <x v="0"/>
    <x v="0"/>
    <n v="0"/>
    <n v="0"/>
    <s v="Stores"/>
  </r>
  <r>
    <n v="6327"/>
    <s v="Johnson"/>
    <s v="Brooks"/>
    <x v="6243"/>
    <x v="1"/>
    <x v="5"/>
    <x v="13"/>
    <x v="12"/>
    <x v="5"/>
    <x v="0"/>
    <x v="1"/>
    <n v="40.679628639999997"/>
    <x v="1"/>
    <x v="1"/>
    <x v="6295"/>
    <x v="1"/>
    <x v="1"/>
    <n v="97.330428400000002"/>
    <n v="4.0554345166666668"/>
    <s v="Stores"/>
  </r>
  <r>
    <n v="6328"/>
    <s v="Scott"/>
    <s v="Ann"/>
    <x v="6244"/>
    <x v="0"/>
    <x v="5"/>
    <x v="13"/>
    <x v="12"/>
    <x v="5"/>
    <x v="0"/>
    <x v="2"/>
    <n v="57.702552420000004"/>
    <x v="2"/>
    <x v="1"/>
    <x v="6296"/>
    <x v="1"/>
    <x v="4"/>
    <n v="154.58633349999999"/>
    <n v="6.4410972291666662"/>
    <s v="Stores"/>
  </r>
  <r>
    <n v="6329"/>
    <s v="Siddiqui"/>
    <s v="Brian"/>
    <x v="6245"/>
    <x v="1"/>
    <x v="112"/>
    <x v="13"/>
    <x v="12"/>
    <x v="11"/>
    <x v="0"/>
    <x v="1"/>
    <n v="47.018007400000002"/>
    <x v="1"/>
    <x v="1"/>
    <x v="6297"/>
    <x v="1"/>
    <x v="2"/>
    <n v="54.598446639999999"/>
    <n v="2.2749352766666666"/>
    <s v="Stores"/>
  </r>
  <r>
    <n v="6330"/>
    <s v="Moore"/>
    <s v="Michael"/>
    <x v="5704"/>
    <x v="1"/>
    <x v="30"/>
    <x v="46"/>
    <x v="20"/>
    <x v="20"/>
    <x v="0"/>
    <x v="1"/>
    <n v="49.98354604"/>
    <x v="1"/>
    <x v="1"/>
    <x v="6298"/>
    <x v="1"/>
    <x v="1"/>
    <n v="97.864522820000005"/>
    <n v="4.0776884508333335"/>
    <s v="Stores"/>
  </r>
  <r>
    <n v="6331"/>
    <s v="Peterson"/>
    <s v="Monica"/>
    <x v="6246"/>
    <x v="0"/>
    <x v="5"/>
    <x v="13"/>
    <x v="12"/>
    <x v="5"/>
    <x v="0"/>
    <x v="0"/>
    <n v="38.847043120000002"/>
    <x v="0"/>
    <x v="1"/>
    <x v="6299"/>
    <x v="1"/>
    <x v="2"/>
    <n v="78.227921839999993"/>
    <n v="3.2594967433333331"/>
    <s v="Stores"/>
  </r>
  <r>
    <n v="6332"/>
    <s v="Walker"/>
    <s v="David"/>
    <x v="6247"/>
    <x v="1"/>
    <x v="10"/>
    <x v="13"/>
    <x v="12"/>
    <x v="6"/>
    <x v="0"/>
    <x v="1"/>
    <n v="43.437864410000003"/>
    <x v="1"/>
    <x v="1"/>
    <x v="6300"/>
    <x v="1"/>
    <x v="0"/>
    <n v="35.978394899999998"/>
    <n v="1.4990997874999998"/>
    <s v="Stores"/>
  </r>
  <r>
    <n v="6333"/>
    <s v="Wood"/>
    <s v="Peggy"/>
    <x v="6248"/>
    <x v="0"/>
    <x v="13"/>
    <x v="13"/>
    <x v="12"/>
    <x v="10"/>
    <x v="0"/>
    <x v="1"/>
    <n v="41.72272581"/>
    <x v="1"/>
    <x v="1"/>
    <x v="6301"/>
    <x v="1"/>
    <x v="2"/>
    <n v="52.978461209999999"/>
    <n v="2.2074358837500001"/>
    <s v="Stores"/>
  </r>
  <r>
    <n v="6334"/>
    <s v="Wilson"/>
    <s v="Yvonne"/>
    <x v="6249"/>
    <x v="0"/>
    <x v="234"/>
    <x v="45"/>
    <x v="19"/>
    <x v="35"/>
    <x v="0"/>
    <x v="0"/>
    <n v="39.713151379999999"/>
    <x v="0"/>
    <x v="1"/>
    <x v="6302"/>
    <x v="1"/>
    <x v="2"/>
    <n v="69.303993360000007"/>
    <n v="2.8876663900000001"/>
    <s v="Stores"/>
  </r>
  <r>
    <n v="6335"/>
    <s v="Burchett"/>
    <s v="Robert"/>
    <x v="6250"/>
    <x v="1"/>
    <x v="5"/>
    <x v="13"/>
    <x v="12"/>
    <x v="5"/>
    <x v="0"/>
    <x v="1"/>
    <n v="40.835863170000003"/>
    <x v="1"/>
    <x v="1"/>
    <x v="6303"/>
    <x v="1"/>
    <x v="2"/>
    <n v="58.470941889999999"/>
    <n v="2.4362892454166665"/>
    <s v="Stores"/>
  </r>
  <r>
    <n v="6336"/>
    <s v="Campbell"/>
    <s v="Ray"/>
    <x v="6251"/>
    <x v="1"/>
    <x v="20"/>
    <x v="0"/>
    <x v="0"/>
    <x v="14"/>
    <x v="0"/>
    <x v="4"/>
    <n v="26.504527060000001"/>
    <x v="4"/>
    <x v="1"/>
    <x v="6304"/>
    <x v="1"/>
    <x v="0"/>
    <n v="0"/>
    <n v="0"/>
    <s v="Stores"/>
  </r>
  <r>
    <n v="6337"/>
    <s v="Caldwell"/>
    <s v="Eric"/>
    <x v="6252"/>
    <x v="1"/>
    <x v="3"/>
    <x v="0"/>
    <x v="0"/>
    <x v="3"/>
    <x v="0"/>
    <x v="1"/>
    <n v="42.766310310000001"/>
    <x v="1"/>
    <x v="1"/>
    <x v="6305"/>
    <x v="1"/>
    <x v="2"/>
    <n v="74.89638884"/>
    <n v="3.1206828683333332"/>
    <s v="Stores"/>
  </r>
  <r>
    <n v="6338"/>
    <s v="Miller"/>
    <s v="Keith"/>
    <x v="6253"/>
    <x v="1"/>
    <x v="13"/>
    <x v="13"/>
    <x v="12"/>
    <x v="10"/>
    <x v="0"/>
    <x v="5"/>
    <n v="63.094259540000003"/>
    <x v="5"/>
    <x v="1"/>
    <x v="6306"/>
    <x v="1"/>
    <x v="3"/>
    <n v="169.38134840000001"/>
    <n v="7.0575561833333333"/>
    <s v="Stores"/>
  </r>
  <r>
    <n v="6339"/>
    <s v="Graham"/>
    <s v="Mark"/>
    <x v="2769"/>
    <x v="1"/>
    <x v="18"/>
    <x v="46"/>
    <x v="20"/>
    <x v="1"/>
    <x v="0"/>
    <x v="0"/>
    <n v="38.959011840000002"/>
    <x v="0"/>
    <x v="1"/>
    <x v="6307"/>
    <x v="1"/>
    <x v="0"/>
    <n v="0"/>
    <n v="0"/>
    <s v="Stores"/>
  </r>
  <r>
    <n v="6340"/>
    <s v="Hunter"/>
    <s v="Dale"/>
    <x v="6254"/>
    <x v="1"/>
    <x v="76"/>
    <x v="46"/>
    <x v="20"/>
    <x v="1"/>
    <x v="0"/>
    <x v="1"/>
    <n v="46.538766189999997"/>
    <x v="1"/>
    <x v="1"/>
    <x v="6308"/>
    <x v="1"/>
    <x v="2"/>
    <n v="60.963765680000002"/>
    <n v="2.5401569033333335"/>
    <s v="Stores"/>
  </r>
  <r>
    <n v="6341"/>
    <s v="Gold"/>
    <s v="Ryan"/>
    <x v="6255"/>
    <x v="1"/>
    <x v="43"/>
    <x v="0"/>
    <x v="0"/>
    <x v="13"/>
    <x v="0"/>
    <x v="0"/>
    <n v="34.243618240000004"/>
    <x v="0"/>
    <x v="1"/>
    <x v="6309"/>
    <x v="1"/>
    <x v="0"/>
    <n v="24.089614910000002"/>
    <n v="1.0037339545833335"/>
    <s v="Stores"/>
  </r>
  <r>
    <n v="6342"/>
    <s v="Wells"/>
    <s v="David"/>
    <x v="6256"/>
    <x v="1"/>
    <x v="101"/>
    <x v="46"/>
    <x v="20"/>
    <x v="19"/>
    <x v="0"/>
    <x v="0"/>
    <n v="35.021361659999997"/>
    <x v="0"/>
    <x v="1"/>
    <x v="6310"/>
    <x v="1"/>
    <x v="0"/>
    <n v="30.358419309999999"/>
    <n v="1.2649341379166665"/>
    <s v="Stores"/>
  </r>
  <r>
    <n v="6343"/>
    <s v="Johnson"/>
    <s v="Harold"/>
    <x v="3865"/>
    <x v="1"/>
    <x v="4"/>
    <x v="13"/>
    <x v="12"/>
    <x v="4"/>
    <x v="0"/>
    <x v="2"/>
    <n v="54.84166553"/>
    <x v="2"/>
    <x v="1"/>
    <x v="6311"/>
    <x v="1"/>
    <x v="3"/>
    <n v="171.8114788"/>
    <n v="7.1588116166666671"/>
    <s v="Stores"/>
  </r>
  <r>
    <n v="6344"/>
    <s v="Russo"/>
    <s v="Donald"/>
    <x v="6257"/>
    <x v="1"/>
    <x v="7"/>
    <x v="13"/>
    <x v="12"/>
    <x v="7"/>
    <x v="0"/>
    <x v="5"/>
    <n v="63.390481170000001"/>
    <x v="5"/>
    <x v="1"/>
    <x v="6312"/>
    <x v="1"/>
    <x v="4"/>
    <n v="120.2283125"/>
    <n v="5.0095130208333334"/>
    <s v="Stores"/>
  </r>
  <r>
    <n v="6345"/>
    <s v="Brandt"/>
    <s v="Craig"/>
    <x v="6258"/>
    <x v="1"/>
    <x v="105"/>
    <x v="46"/>
    <x v="20"/>
    <x v="1"/>
    <x v="0"/>
    <x v="0"/>
    <n v="33.937705739999998"/>
    <x v="0"/>
    <x v="1"/>
    <x v="6313"/>
    <x v="1"/>
    <x v="0"/>
    <n v="0"/>
    <n v="0"/>
    <s v="Stores"/>
  </r>
  <r>
    <n v="6346"/>
    <s v="Obrien"/>
    <s v="Jocelyn"/>
    <x v="6259"/>
    <x v="0"/>
    <x v="0"/>
    <x v="13"/>
    <x v="12"/>
    <x v="0"/>
    <x v="0"/>
    <x v="0"/>
    <n v="38.959891300000002"/>
    <x v="0"/>
    <x v="0"/>
    <x v="6314"/>
    <x v="0"/>
    <x v="0"/>
    <n v="25.556966410000001"/>
    <n v="1.0648736004166668"/>
    <s v="Stores"/>
  </r>
  <r>
    <n v="6347"/>
    <s v="Woody"/>
    <s v="Walter"/>
    <x v="6260"/>
    <x v="1"/>
    <x v="3"/>
    <x v="0"/>
    <x v="0"/>
    <x v="3"/>
    <x v="0"/>
    <x v="1"/>
    <n v="45.865602590000002"/>
    <x v="1"/>
    <x v="1"/>
    <x v="6315"/>
    <x v="1"/>
    <x v="1"/>
    <n v="92.085164579999997"/>
    <n v="3.8368818574999999"/>
    <s v="Stores"/>
  </r>
  <r>
    <n v="6348"/>
    <s v="Conover"/>
    <s v="Florence"/>
    <x v="6261"/>
    <x v="0"/>
    <x v="4"/>
    <x v="13"/>
    <x v="12"/>
    <x v="4"/>
    <x v="0"/>
    <x v="2"/>
    <n v="54.02781281"/>
    <x v="2"/>
    <x v="1"/>
    <x v="6316"/>
    <x v="1"/>
    <x v="4"/>
    <n v="123.218042"/>
    <n v="5.1340850833333338"/>
    <s v="Stores"/>
  </r>
  <r>
    <n v="6349"/>
    <s v="Carter"/>
    <s v="David"/>
    <x v="6262"/>
    <x v="1"/>
    <x v="4"/>
    <x v="13"/>
    <x v="12"/>
    <x v="4"/>
    <x v="0"/>
    <x v="0"/>
    <n v="37.445436239999999"/>
    <x v="0"/>
    <x v="1"/>
    <x v="6317"/>
    <x v="1"/>
    <x v="0"/>
    <n v="17.45765681"/>
    <n v="0.72740236708333328"/>
    <s v="Stores"/>
  </r>
  <r>
    <n v="6350"/>
    <s v="Sweetman"/>
    <s v="Max"/>
    <x v="6263"/>
    <x v="1"/>
    <x v="20"/>
    <x v="0"/>
    <x v="0"/>
    <x v="14"/>
    <x v="0"/>
    <x v="0"/>
    <n v="37.584991860000002"/>
    <x v="0"/>
    <x v="1"/>
    <x v="6318"/>
    <x v="1"/>
    <x v="2"/>
    <n v="48.339481040000003"/>
    <n v="2.0141450433333334"/>
    <s v="Stores"/>
  </r>
  <r>
    <n v="6351"/>
    <s v="Madsen"/>
    <s v="Honey"/>
    <x v="6264"/>
    <x v="0"/>
    <x v="14"/>
    <x v="13"/>
    <x v="12"/>
    <x v="11"/>
    <x v="0"/>
    <x v="1"/>
    <n v="48.519360519999999"/>
    <x v="1"/>
    <x v="0"/>
    <x v="6319"/>
    <x v="0"/>
    <x v="2"/>
    <n v="71.559303470000003"/>
    <n v="2.9816376445833335"/>
    <s v="Stores"/>
  </r>
  <r>
    <n v="6352"/>
    <s v="Simmons"/>
    <s v="Robert"/>
    <x v="6265"/>
    <x v="1"/>
    <x v="2"/>
    <x v="13"/>
    <x v="12"/>
    <x v="2"/>
    <x v="0"/>
    <x v="2"/>
    <n v="53.41544829"/>
    <x v="2"/>
    <x v="1"/>
    <x v="6320"/>
    <x v="1"/>
    <x v="4"/>
    <n v="136.1110291"/>
    <n v="5.6712928791666668"/>
    <s v="Stores"/>
  </r>
  <r>
    <n v="6353"/>
    <s v="Allen"/>
    <s v="Hector"/>
    <x v="6266"/>
    <x v="1"/>
    <x v="167"/>
    <x v="13"/>
    <x v="12"/>
    <x v="37"/>
    <x v="0"/>
    <x v="2"/>
    <n v="55.266300360000002"/>
    <x v="2"/>
    <x v="1"/>
    <x v="6321"/>
    <x v="1"/>
    <x v="1"/>
    <n v="106.9748177"/>
    <n v="4.4572840708333334"/>
    <s v="Stores"/>
  </r>
  <r>
    <n v="6354"/>
    <s v="Hays"/>
    <s v="Derick"/>
    <x v="6267"/>
    <x v="1"/>
    <x v="5"/>
    <x v="13"/>
    <x v="12"/>
    <x v="5"/>
    <x v="0"/>
    <x v="1"/>
    <n v="43.334831659999999"/>
    <x v="1"/>
    <x v="1"/>
    <x v="6322"/>
    <x v="1"/>
    <x v="2"/>
    <n v="72.516009580000002"/>
    <n v="3.0215003991666669"/>
    <s v="Stores"/>
  </r>
  <r>
    <n v="6355"/>
    <s v="Gassaway"/>
    <s v="Lucille"/>
    <x v="6268"/>
    <x v="0"/>
    <x v="23"/>
    <x v="46"/>
    <x v="20"/>
    <x v="17"/>
    <x v="0"/>
    <x v="1"/>
    <n v="49.187968419999997"/>
    <x v="1"/>
    <x v="0"/>
    <x v="6323"/>
    <x v="0"/>
    <x v="4"/>
    <n v="124.3455134"/>
    <n v="5.1810630583333337"/>
    <s v="Stores"/>
  </r>
  <r>
    <n v="6356"/>
    <s v="Howell"/>
    <s v="Carolyn"/>
    <x v="6269"/>
    <x v="0"/>
    <x v="2"/>
    <x v="13"/>
    <x v="12"/>
    <x v="2"/>
    <x v="0"/>
    <x v="0"/>
    <n v="33.308422299999997"/>
    <x v="0"/>
    <x v="1"/>
    <x v="6324"/>
    <x v="1"/>
    <x v="2"/>
    <n v="63.090378520000002"/>
    <n v="2.628765771666667"/>
    <s v="Stores"/>
  </r>
  <r>
    <n v="6357"/>
    <s v="Morris"/>
    <s v="Elizabeth"/>
    <x v="6270"/>
    <x v="0"/>
    <x v="8"/>
    <x v="46"/>
    <x v="20"/>
    <x v="8"/>
    <x v="0"/>
    <x v="0"/>
    <n v="38.528552820000002"/>
    <x v="0"/>
    <x v="1"/>
    <x v="6325"/>
    <x v="1"/>
    <x v="2"/>
    <n v="44.274872530000003"/>
    <n v="1.8447863554166668"/>
    <s v="Stores"/>
  </r>
  <r>
    <n v="6358"/>
    <s v="Velasco"/>
    <s v="Jean"/>
    <x v="6271"/>
    <x v="0"/>
    <x v="3"/>
    <x v="0"/>
    <x v="0"/>
    <x v="3"/>
    <x v="0"/>
    <x v="1"/>
    <n v="47.541266460000003"/>
    <x v="1"/>
    <x v="1"/>
    <x v="6326"/>
    <x v="1"/>
    <x v="0"/>
    <n v="39.809703740000003"/>
    <n v="1.6587376558333333"/>
    <s v="Stores"/>
  </r>
  <r>
    <n v="6359"/>
    <s v="Adorno"/>
    <s v="Robert"/>
    <x v="6272"/>
    <x v="1"/>
    <x v="16"/>
    <x v="46"/>
    <x v="20"/>
    <x v="12"/>
    <x v="0"/>
    <x v="0"/>
    <n v="30.61769644"/>
    <x v="0"/>
    <x v="1"/>
    <x v="6327"/>
    <x v="1"/>
    <x v="0"/>
    <n v="16.81946984"/>
    <n v="0.70081124333333333"/>
    <s v="Stores"/>
  </r>
  <r>
    <n v="6360"/>
    <s v="Detrick"/>
    <s v="Nannie"/>
    <x v="6273"/>
    <x v="0"/>
    <x v="143"/>
    <x v="46"/>
    <x v="20"/>
    <x v="1"/>
    <x v="0"/>
    <x v="5"/>
    <n v="77.938003019999996"/>
    <x v="5"/>
    <x v="1"/>
    <x v="6328"/>
    <x v="1"/>
    <x v="6"/>
    <n v="257.92495760000003"/>
    <n v="10.746873233333336"/>
    <s v="Stores"/>
  </r>
  <r>
    <n v="6361"/>
    <s v="Carpio"/>
    <s v="Joyce"/>
    <x v="6274"/>
    <x v="0"/>
    <x v="29"/>
    <x v="0"/>
    <x v="0"/>
    <x v="3"/>
    <x v="0"/>
    <x v="0"/>
    <n v="31.843876550000001"/>
    <x v="0"/>
    <x v="1"/>
    <x v="6329"/>
    <x v="1"/>
    <x v="0"/>
    <n v="21.958263819999999"/>
    <n v="0.91492765916666674"/>
    <s v="Stores"/>
  </r>
  <r>
    <n v="6362"/>
    <s v="Herrera"/>
    <s v="Anthony"/>
    <x v="6275"/>
    <x v="1"/>
    <x v="5"/>
    <x v="13"/>
    <x v="12"/>
    <x v="5"/>
    <x v="0"/>
    <x v="4"/>
    <n v="22.47465931"/>
    <x v="4"/>
    <x v="0"/>
    <x v="6330"/>
    <x v="0"/>
    <x v="0"/>
    <n v="0"/>
    <n v="0"/>
    <s v="Stores"/>
  </r>
  <r>
    <n v="6363"/>
    <s v="Gonzalez"/>
    <s v="Paul"/>
    <x v="6276"/>
    <x v="1"/>
    <x v="136"/>
    <x v="0"/>
    <x v="0"/>
    <x v="3"/>
    <x v="0"/>
    <x v="1"/>
    <n v="45.043941050000001"/>
    <x v="1"/>
    <x v="1"/>
    <x v="6331"/>
    <x v="1"/>
    <x v="2"/>
    <n v="41.372916170000003"/>
    <n v="1.7238715070833335"/>
    <s v="Stores"/>
  </r>
  <r>
    <n v="6364"/>
    <s v="Buenrostro"/>
    <s v="Lena"/>
    <x v="6277"/>
    <x v="0"/>
    <x v="138"/>
    <x v="7"/>
    <x v="6"/>
    <x v="20"/>
    <x v="0"/>
    <x v="0"/>
    <n v="37.656513660000002"/>
    <x v="0"/>
    <x v="1"/>
    <x v="6332"/>
    <x v="1"/>
    <x v="2"/>
    <n v="51.27861644"/>
    <n v="2.1366090183333335"/>
    <s v="Stores"/>
  </r>
  <r>
    <n v="6365"/>
    <s v="Slater"/>
    <s v="Brad"/>
    <x v="6278"/>
    <x v="1"/>
    <x v="21"/>
    <x v="7"/>
    <x v="6"/>
    <x v="15"/>
    <x v="0"/>
    <x v="1"/>
    <n v="45.023978390000003"/>
    <x v="1"/>
    <x v="1"/>
    <x v="6333"/>
    <x v="1"/>
    <x v="0"/>
    <n v="23.143169090000001"/>
    <n v="0.9642987120833334"/>
    <s v="Stores"/>
  </r>
  <r>
    <n v="6366"/>
    <s v="Hannah"/>
    <s v="Honey"/>
    <x v="6279"/>
    <x v="0"/>
    <x v="5"/>
    <x v="13"/>
    <x v="12"/>
    <x v="5"/>
    <x v="0"/>
    <x v="0"/>
    <n v="33.32889531"/>
    <x v="0"/>
    <x v="1"/>
    <x v="6334"/>
    <x v="1"/>
    <x v="0"/>
    <n v="0"/>
    <n v="0"/>
    <s v="Stores"/>
  </r>
  <r>
    <n v="6367"/>
    <s v="Hansen"/>
    <s v="Stephen"/>
    <x v="6280"/>
    <x v="1"/>
    <x v="5"/>
    <x v="13"/>
    <x v="12"/>
    <x v="5"/>
    <x v="0"/>
    <x v="1"/>
    <n v="43.892643309999997"/>
    <x v="1"/>
    <x v="1"/>
    <x v="6335"/>
    <x v="1"/>
    <x v="2"/>
    <n v="54.012734219999999"/>
    <n v="2.2505305925000001"/>
    <s v="Stores"/>
  </r>
  <r>
    <n v="6368"/>
    <s v="Wynter"/>
    <s v="Kelly"/>
    <x v="6281"/>
    <x v="0"/>
    <x v="5"/>
    <x v="13"/>
    <x v="12"/>
    <x v="5"/>
    <x v="0"/>
    <x v="1"/>
    <n v="41.042551809999999"/>
    <x v="1"/>
    <x v="1"/>
    <x v="6336"/>
    <x v="1"/>
    <x v="2"/>
    <n v="67.01724222"/>
    <n v="2.7923850925"/>
    <s v="Stores"/>
  </r>
  <r>
    <n v="6369"/>
    <s v="Perkins"/>
    <s v="Mark"/>
    <x v="6282"/>
    <x v="1"/>
    <x v="22"/>
    <x v="13"/>
    <x v="12"/>
    <x v="16"/>
    <x v="0"/>
    <x v="0"/>
    <n v="30.25534163"/>
    <x v="0"/>
    <x v="1"/>
    <x v="6337"/>
    <x v="1"/>
    <x v="0"/>
    <n v="21.845230140000002"/>
    <n v="0.9102179225"/>
    <s v="Stores"/>
  </r>
  <r>
    <n v="6370"/>
    <s v="Carrigan"/>
    <s v="Karin"/>
    <x v="6283"/>
    <x v="0"/>
    <x v="5"/>
    <x v="13"/>
    <x v="12"/>
    <x v="5"/>
    <x v="0"/>
    <x v="1"/>
    <n v="48.884027369999998"/>
    <x v="1"/>
    <x v="1"/>
    <x v="6338"/>
    <x v="1"/>
    <x v="1"/>
    <n v="92.336750039999998"/>
    <n v="3.8473645849999998"/>
    <s v="Stores"/>
  </r>
  <r>
    <n v="6371"/>
    <s v="Scott"/>
    <s v="Raymond"/>
    <x v="6284"/>
    <x v="1"/>
    <x v="4"/>
    <x v="13"/>
    <x v="12"/>
    <x v="4"/>
    <x v="0"/>
    <x v="0"/>
    <n v="31.888283680000001"/>
    <x v="0"/>
    <x v="0"/>
    <x v="6339"/>
    <x v="0"/>
    <x v="0"/>
    <n v="0"/>
    <n v="0"/>
    <s v="Stores"/>
  </r>
  <r>
    <n v="6372"/>
    <s v="Robinson"/>
    <s v="Wallace"/>
    <x v="6285"/>
    <x v="1"/>
    <x v="5"/>
    <x v="13"/>
    <x v="12"/>
    <x v="5"/>
    <x v="0"/>
    <x v="1"/>
    <n v="41.028615129999999"/>
    <x v="1"/>
    <x v="1"/>
    <x v="6340"/>
    <x v="1"/>
    <x v="2"/>
    <n v="42.034309229999998"/>
    <n v="1.75142955125"/>
    <s v="Stores"/>
  </r>
  <r>
    <n v="6373"/>
    <s v="Prosser"/>
    <s v="William"/>
    <x v="6286"/>
    <x v="1"/>
    <x v="5"/>
    <x v="13"/>
    <x v="12"/>
    <x v="5"/>
    <x v="0"/>
    <x v="0"/>
    <n v="33.09283499"/>
    <x v="0"/>
    <x v="0"/>
    <x v="6341"/>
    <x v="0"/>
    <x v="0"/>
    <n v="0.226439423"/>
    <n v="9.4349759583333345E-3"/>
    <s v="Stores"/>
  </r>
  <r>
    <n v="6374"/>
    <s v="Rush"/>
    <s v="Emily"/>
    <x v="6287"/>
    <x v="0"/>
    <x v="5"/>
    <x v="13"/>
    <x v="12"/>
    <x v="5"/>
    <x v="0"/>
    <x v="1"/>
    <n v="43.379145469999997"/>
    <x v="1"/>
    <x v="1"/>
    <x v="6342"/>
    <x v="1"/>
    <x v="2"/>
    <n v="75.781688939999995"/>
    <n v="3.1575703724999995"/>
    <s v="Stores"/>
  </r>
  <r>
    <n v="6375"/>
    <s v="Cole"/>
    <s v="James"/>
    <x v="6288"/>
    <x v="1"/>
    <x v="181"/>
    <x v="0"/>
    <x v="0"/>
    <x v="23"/>
    <x v="0"/>
    <x v="2"/>
    <n v="50.99268103"/>
    <x v="2"/>
    <x v="1"/>
    <x v="6343"/>
    <x v="1"/>
    <x v="2"/>
    <n v="70.926297910000002"/>
    <n v="2.9552624129166669"/>
    <s v="Stores"/>
  </r>
  <r>
    <n v="6376"/>
    <s v="Coronel"/>
    <s v="Joel"/>
    <x v="6289"/>
    <x v="1"/>
    <x v="35"/>
    <x v="13"/>
    <x v="12"/>
    <x v="6"/>
    <x v="0"/>
    <x v="0"/>
    <n v="37.032197179999997"/>
    <x v="0"/>
    <x v="1"/>
    <x v="6344"/>
    <x v="1"/>
    <x v="0"/>
    <n v="0"/>
    <n v="0"/>
    <s v="Stores"/>
  </r>
  <r>
    <n v="6377"/>
    <s v="Crowe"/>
    <s v="Anthony"/>
    <x v="6290"/>
    <x v="1"/>
    <x v="10"/>
    <x v="13"/>
    <x v="12"/>
    <x v="6"/>
    <x v="0"/>
    <x v="2"/>
    <n v="52.209492959999999"/>
    <x v="2"/>
    <x v="1"/>
    <x v="6345"/>
    <x v="1"/>
    <x v="2"/>
    <n v="66.200288880000002"/>
    <n v="2.7583453699999998"/>
    <s v="Stores"/>
  </r>
  <r>
    <n v="6378"/>
    <s v="Michalski"/>
    <s v="Mildred"/>
    <x v="6291"/>
    <x v="0"/>
    <x v="169"/>
    <x v="7"/>
    <x v="6"/>
    <x v="20"/>
    <x v="0"/>
    <x v="1"/>
    <n v="40.395156839999999"/>
    <x v="1"/>
    <x v="1"/>
    <x v="6346"/>
    <x v="1"/>
    <x v="1"/>
    <n v="81.006211629999996"/>
    <n v="3.3752588179166669"/>
    <s v="Stores"/>
  </r>
  <r>
    <n v="6379"/>
    <s v="Bradley"/>
    <s v="Tracy"/>
    <x v="6292"/>
    <x v="0"/>
    <x v="106"/>
    <x v="0"/>
    <x v="0"/>
    <x v="13"/>
    <x v="0"/>
    <x v="1"/>
    <n v="43.265822909999997"/>
    <x v="1"/>
    <x v="1"/>
    <x v="6347"/>
    <x v="1"/>
    <x v="1"/>
    <n v="80.007644380000002"/>
    <n v="3.3336518491666665"/>
    <s v="Stores"/>
  </r>
  <r>
    <n v="6380"/>
    <s v="Jones"/>
    <s v="William"/>
    <x v="6293"/>
    <x v="1"/>
    <x v="240"/>
    <x v="0"/>
    <x v="0"/>
    <x v="13"/>
    <x v="0"/>
    <x v="0"/>
    <n v="35.883262440000003"/>
    <x v="0"/>
    <x v="1"/>
    <x v="6348"/>
    <x v="1"/>
    <x v="0"/>
    <n v="11.573117849999999"/>
    <n v="0.48221324374999996"/>
    <s v="Stores"/>
  </r>
  <r>
    <n v="6381"/>
    <s v="Huang"/>
    <s v="Lorraine"/>
    <x v="6294"/>
    <x v="0"/>
    <x v="0"/>
    <x v="13"/>
    <x v="12"/>
    <x v="0"/>
    <x v="0"/>
    <x v="0"/>
    <n v="34.538434680000002"/>
    <x v="0"/>
    <x v="1"/>
    <x v="6349"/>
    <x v="1"/>
    <x v="2"/>
    <n v="51.902450610000002"/>
    <n v="2.1626021087500003"/>
    <s v="Stores"/>
  </r>
  <r>
    <n v="6382"/>
    <s v="Smith"/>
    <s v="Vanessa"/>
    <x v="6295"/>
    <x v="0"/>
    <x v="18"/>
    <x v="46"/>
    <x v="20"/>
    <x v="1"/>
    <x v="0"/>
    <x v="4"/>
    <n v="29.09255898"/>
    <x v="4"/>
    <x v="1"/>
    <x v="6350"/>
    <x v="1"/>
    <x v="0"/>
    <n v="0"/>
    <n v="0"/>
    <s v="Stores"/>
  </r>
  <r>
    <n v="6383"/>
    <s v="Baughman"/>
    <s v="Chester"/>
    <x v="6296"/>
    <x v="1"/>
    <x v="2"/>
    <x v="13"/>
    <x v="12"/>
    <x v="2"/>
    <x v="0"/>
    <x v="4"/>
    <n v="25.98603314"/>
    <x v="4"/>
    <x v="1"/>
    <x v="6351"/>
    <x v="1"/>
    <x v="0"/>
    <n v="0"/>
    <n v="0"/>
    <s v="Stores"/>
  </r>
  <r>
    <n v="6384"/>
    <s v="Clear"/>
    <s v="Beverly"/>
    <x v="6297"/>
    <x v="0"/>
    <x v="60"/>
    <x v="7"/>
    <x v="6"/>
    <x v="27"/>
    <x v="0"/>
    <x v="1"/>
    <n v="47.325776670000003"/>
    <x v="1"/>
    <x v="1"/>
    <x v="6352"/>
    <x v="1"/>
    <x v="1"/>
    <n v="117.447093"/>
    <n v="4.8936288749999992"/>
    <s v="Stores"/>
  </r>
  <r>
    <n v="6385"/>
    <s v="Safford"/>
    <s v="Dawn"/>
    <x v="6298"/>
    <x v="0"/>
    <x v="11"/>
    <x v="46"/>
    <x v="20"/>
    <x v="1"/>
    <x v="0"/>
    <x v="1"/>
    <n v="48.48841144"/>
    <x v="1"/>
    <x v="1"/>
    <x v="6353"/>
    <x v="1"/>
    <x v="1"/>
    <n v="80.901928699999999"/>
    <n v="3.3709136958333334"/>
    <s v="Stores"/>
  </r>
  <r>
    <n v="6386"/>
    <s v="Vesely"/>
    <s v="Frank"/>
    <x v="6299"/>
    <x v="1"/>
    <x v="4"/>
    <x v="13"/>
    <x v="12"/>
    <x v="4"/>
    <x v="0"/>
    <x v="2"/>
    <n v="52.235610649999998"/>
    <x v="2"/>
    <x v="1"/>
    <x v="6354"/>
    <x v="1"/>
    <x v="1"/>
    <n v="80.062911200000002"/>
    <n v="3.3359546333333339"/>
    <s v="Stores"/>
  </r>
  <r>
    <n v="6387"/>
    <s v="Hammond"/>
    <s v="Christina"/>
    <x v="6300"/>
    <x v="0"/>
    <x v="5"/>
    <x v="13"/>
    <x v="12"/>
    <x v="5"/>
    <x v="0"/>
    <x v="3"/>
    <n v="17.134764539999999"/>
    <x v="3"/>
    <x v="0"/>
    <x v="6355"/>
    <x v="0"/>
    <x v="0"/>
    <n v="0"/>
    <n v="0"/>
    <s v="Stores"/>
  </r>
  <r>
    <n v="6388"/>
    <s v="Blair"/>
    <s v="Susan"/>
    <x v="6301"/>
    <x v="0"/>
    <x v="81"/>
    <x v="0"/>
    <x v="0"/>
    <x v="3"/>
    <x v="0"/>
    <x v="1"/>
    <n v="49.439064250000001"/>
    <x v="1"/>
    <x v="1"/>
    <x v="6356"/>
    <x v="1"/>
    <x v="2"/>
    <n v="66.756641689999995"/>
    <n v="2.781526737083333"/>
    <s v="Stores"/>
  </r>
  <r>
    <n v="6389"/>
    <s v="Sevin"/>
    <s v="Anthony"/>
    <x v="6302"/>
    <x v="1"/>
    <x v="239"/>
    <x v="7"/>
    <x v="6"/>
    <x v="12"/>
    <x v="0"/>
    <x v="1"/>
    <n v="49.761197490000001"/>
    <x v="1"/>
    <x v="1"/>
    <x v="6357"/>
    <x v="1"/>
    <x v="1"/>
    <n v="106.65246860000001"/>
    <n v="4.4438528583333339"/>
    <s v="Stores"/>
  </r>
  <r>
    <n v="6390"/>
    <s v="Stephens"/>
    <s v="Aaron"/>
    <x v="6303"/>
    <x v="1"/>
    <x v="22"/>
    <x v="13"/>
    <x v="12"/>
    <x v="16"/>
    <x v="0"/>
    <x v="4"/>
    <n v="24.18466978"/>
    <x v="4"/>
    <x v="1"/>
    <x v="6358"/>
    <x v="1"/>
    <x v="0"/>
    <n v="7.7965033940000001"/>
    <n v="0.32485430808333332"/>
    <s v="Stores"/>
  </r>
  <r>
    <n v="6391"/>
    <s v="Jordan"/>
    <s v="Veronica"/>
    <x v="6304"/>
    <x v="0"/>
    <x v="0"/>
    <x v="13"/>
    <x v="12"/>
    <x v="0"/>
    <x v="0"/>
    <x v="1"/>
    <n v="49.53964028"/>
    <x v="1"/>
    <x v="1"/>
    <x v="6359"/>
    <x v="1"/>
    <x v="4"/>
    <n v="135.48708020000001"/>
    <n v="5.645295008333334"/>
    <s v="Stores"/>
  </r>
  <r>
    <n v="6392"/>
    <s v="Wells"/>
    <s v="Martha"/>
    <x v="6305"/>
    <x v="0"/>
    <x v="5"/>
    <x v="13"/>
    <x v="12"/>
    <x v="5"/>
    <x v="0"/>
    <x v="2"/>
    <n v="52.875374000000001"/>
    <x v="2"/>
    <x v="1"/>
    <x v="6360"/>
    <x v="1"/>
    <x v="4"/>
    <n v="141.73646640000001"/>
    <n v="5.9056861000000005"/>
    <s v="Stores"/>
  </r>
  <r>
    <n v="6393"/>
    <s v="Harris"/>
    <s v="Kristie"/>
    <x v="6306"/>
    <x v="0"/>
    <x v="5"/>
    <x v="13"/>
    <x v="12"/>
    <x v="5"/>
    <x v="0"/>
    <x v="1"/>
    <n v="41.906892429999999"/>
    <x v="1"/>
    <x v="1"/>
    <x v="6361"/>
    <x v="1"/>
    <x v="2"/>
    <n v="52.066453250000002"/>
    <n v="2.1694355520833333"/>
    <s v="Stores"/>
  </r>
  <r>
    <n v="6394"/>
    <s v="Govan"/>
    <s v="Willie"/>
    <x v="6307"/>
    <x v="1"/>
    <x v="31"/>
    <x v="7"/>
    <x v="6"/>
    <x v="18"/>
    <x v="0"/>
    <x v="0"/>
    <n v="34.394044970000003"/>
    <x v="0"/>
    <x v="1"/>
    <x v="6362"/>
    <x v="1"/>
    <x v="0"/>
    <n v="25.807232670000001"/>
    <n v="1.07530136125"/>
    <s v="Stores"/>
  </r>
  <r>
    <n v="6395"/>
    <s v="Mount"/>
    <s v="Lindsey"/>
    <x v="6308"/>
    <x v="0"/>
    <x v="3"/>
    <x v="0"/>
    <x v="0"/>
    <x v="3"/>
    <x v="0"/>
    <x v="0"/>
    <n v="33.70976684"/>
    <x v="0"/>
    <x v="0"/>
    <x v="6363"/>
    <x v="0"/>
    <x v="0"/>
    <n v="0"/>
    <n v="0"/>
    <s v="Stores"/>
  </r>
  <r>
    <n v="6396"/>
    <s v="Lessard"/>
    <s v="Cassandra"/>
    <x v="6309"/>
    <x v="0"/>
    <x v="16"/>
    <x v="7"/>
    <x v="6"/>
    <x v="12"/>
    <x v="0"/>
    <x v="1"/>
    <n v="49.786919709999999"/>
    <x v="1"/>
    <x v="0"/>
    <x v="6364"/>
    <x v="0"/>
    <x v="1"/>
    <n v="111.4156229"/>
    <n v="4.6423176208333334"/>
    <s v="Stores"/>
  </r>
  <r>
    <n v="6397"/>
    <s v="Rogalski"/>
    <s v="Nancy"/>
    <x v="6310"/>
    <x v="0"/>
    <x v="95"/>
    <x v="7"/>
    <x v="6"/>
    <x v="18"/>
    <x v="0"/>
    <x v="1"/>
    <n v="40.624633729999999"/>
    <x v="1"/>
    <x v="1"/>
    <x v="6365"/>
    <x v="1"/>
    <x v="0"/>
    <n v="21.617093029999999"/>
    <n v="0.90071220958333331"/>
    <s v="Stores"/>
  </r>
  <r>
    <n v="6398"/>
    <s v="Henson"/>
    <s v="Rebecca"/>
    <x v="6311"/>
    <x v="0"/>
    <x v="219"/>
    <x v="0"/>
    <x v="0"/>
    <x v="13"/>
    <x v="0"/>
    <x v="0"/>
    <n v="38.898914079999997"/>
    <x v="0"/>
    <x v="1"/>
    <x v="6366"/>
    <x v="1"/>
    <x v="1"/>
    <n v="81.072514729999995"/>
    <n v="3.3780214470833334"/>
    <s v="Stores"/>
  </r>
  <r>
    <n v="6399"/>
    <s v="Edwards"/>
    <s v="Darrell"/>
    <x v="6312"/>
    <x v="1"/>
    <x v="76"/>
    <x v="46"/>
    <x v="20"/>
    <x v="1"/>
    <x v="0"/>
    <x v="1"/>
    <n v="48.904489050000002"/>
    <x v="1"/>
    <x v="1"/>
    <x v="6367"/>
    <x v="1"/>
    <x v="1"/>
    <n v="101.12808870000001"/>
    <n v="4.2136703625000003"/>
    <s v="Stores"/>
  </r>
  <r>
    <n v="6400"/>
    <s v="Armstrong"/>
    <s v="Donna"/>
    <x v="6313"/>
    <x v="0"/>
    <x v="3"/>
    <x v="0"/>
    <x v="0"/>
    <x v="3"/>
    <x v="0"/>
    <x v="0"/>
    <n v="38.778435739999999"/>
    <x v="0"/>
    <x v="1"/>
    <x v="6368"/>
    <x v="1"/>
    <x v="0"/>
    <n v="25.440526040000002"/>
    <n v="1.0600219183333333"/>
    <s v="Stores"/>
  </r>
  <r>
    <n v="6401"/>
    <s v="Chitwood"/>
    <s v="Linda"/>
    <x v="6314"/>
    <x v="0"/>
    <x v="2"/>
    <x v="13"/>
    <x v="12"/>
    <x v="2"/>
    <x v="0"/>
    <x v="0"/>
    <n v="30.31975718"/>
    <x v="0"/>
    <x v="0"/>
    <x v="6369"/>
    <x v="0"/>
    <x v="0"/>
    <n v="10.463463559999999"/>
    <n v="0.43597764833333336"/>
    <s v="Stores"/>
  </r>
  <r>
    <n v="6402"/>
    <s v="Hudson"/>
    <s v="Catherine"/>
    <x v="6315"/>
    <x v="0"/>
    <x v="36"/>
    <x v="7"/>
    <x v="6"/>
    <x v="22"/>
    <x v="0"/>
    <x v="0"/>
    <n v="35.150487069999997"/>
    <x v="0"/>
    <x v="1"/>
    <x v="6370"/>
    <x v="1"/>
    <x v="0"/>
    <n v="0"/>
    <n v="0"/>
    <s v="Stores"/>
  </r>
  <r>
    <n v="6403"/>
    <s v="Ford"/>
    <s v="Jane"/>
    <x v="6316"/>
    <x v="0"/>
    <x v="5"/>
    <x v="46"/>
    <x v="20"/>
    <x v="5"/>
    <x v="0"/>
    <x v="0"/>
    <n v="35.279318179999997"/>
    <x v="0"/>
    <x v="1"/>
    <x v="6371"/>
    <x v="1"/>
    <x v="0"/>
    <n v="11.0086847"/>
    <n v="0.45869519583333335"/>
    <s v="Stores"/>
  </r>
  <r>
    <n v="6404"/>
    <s v="Corder"/>
    <s v="Mary"/>
    <x v="6317"/>
    <x v="0"/>
    <x v="2"/>
    <x v="13"/>
    <x v="12"/>
    <x v="2"/>
    <x v="0"/>
    <x v="0"/>
    <n v="38.092928020000002"/>
    <x v="0"/>
    <x v="0"/>
    <x v="6372"/>
    <x v="0"/>
    <x v="2"/>
    <n v="43.437326110000001"/>
    <n v="1.8098885879166668"/>
    <s v="Stores"/>
  </r>
  <r>
    <n v="6405"/>
    <s v="Neal"/>
    <s v="Rex"/>
    <x v="6318"/>
    <x v="1"/>
    <x v="5"/>
    <x v="46"/>
    <x v="20"/>
    <x v="5"/>
    <x v="0"/>
    <x v="2"/>
    <n v="57.499709449999997"/>
    <x v="2"/>
    <x v="1"/>
    <x v="6373"/>
    <x v="1"/>
    <x v="1"/>
    <n v="105.4005705"/>
    <n v="4.3916904375000003"/>
    <s v="Stores"/>
  </r>
  <r>
    <n v="6406"/>
    <s v="Williams"/>
    <s v="Alda"/>
    <x v="6319"/>
    <x v="0"/>
    <x v="5"/>
    <x v="46"/>
    <x v="20"/>
    <x v="5"/>
    <x v="0"/>
    <x v="2"/>
    <n v="55.49251186"/>
    <x v="2"/>
    <x v="1"/>
    <x v="6374"/>
    <x v="1"/>
    <x v="1"/>
    <n v="109.3442652"/>
    <n v="4.5560110500000004"/>
    <s v="Stores"/>
  </r>
  <r>
    <n v="6407"/>
    <s v="Choi"/>
    <s v="William"/>
    <x v="6320"/>
    <x v="1"/>
    <x v="76"/>
    <x v="46"/>
    <x v="20"/>
    <x v="1"/>
    <x v="0"/>
    <x v="1"/>
    <n v="48.759386509999999"/>
    <x v="1"/>
    <x v="1"/>
    <x v="6375"/>
    <x v="1"/>
    <x v="2"/>
    <n v="63.285325469999997"/>
    <n v="2.6368885612499997"/>
    <s v="Stores"/>
  </r>
  <r>
    <n v="6408"/>
    <s v="Hamm"/>
    <s v="Dona"/>
    <x v="6321"/>
    <x v="0"/>
    <x v="15"/>
    <x v="13"/>
    <x v="12"/>
    <x v="10"/>
    <x v="0"/>
    <x v="4"/>
    <n v="29.46319484"/>
    <x v="4"/>
    <x v="1"/>
    <x v="6376"/>
    <x v="1"/>
    <x v="0"/>
    <n v="29.731270309999999"/>
    <n v="1.2388029295833334"/>
    <s v="Stores"/>
  </r>
  <r>
    <n v="6409"/>
    <s v="Parker"/>
    <s v="Marcus"/>
    <x v="6322"/>
    <x v="1"/>
    <x v="3"/>
    <x v="0"/>
    <x v="0"/>
    <x v="3"/>
    <x v="0"/>
    <x v="1"/>
    <n v="44.053709849999997"/>
    <x v="1"/>
    <x v="1"/>
    <x v="6377"/>
    <x v="1"/>
    <x v="2"/>
    <n v="50.264459969999997"/>
    <n v="2.0943524987500002"/>
    <s v="Stores"/>
  </r>
  <r>
    <n v="6410"/>
    <s v="Todd"/>
    <s v="Michele"/>
    <x v="6323"/>
    <x v="0"/>
    <x v="41"/>
    <x v="13"/>
    <x v="12"/>
    <x v="23"/>
    <x v="0"/>
    <x v="3"/>
    <n v="16.920936640000001"/>
    <x v="3"/>
    <x v="1"/>
    <x v="6378"/>
    <x v="1"/>
    <x v="0"/>
    <n v="0"/>
    <n v="0"/>
    <s v="Stores"/>
  </r>
  <r>
    <n v="6411"/>
    <s v="Alexander"/>
    <s v="Roberta"/>
    <x v="6324"/>
    <x v="0"/>
    <x v="27"/>
    <x v="46"/>
    <x v="20"/>
    <x v="19"/>
    <x v="0"/>
    <x v="4"/>
    <n v="25.232518859999999"/>
    <x v="4"/>
    <x v="1"/>
    <x v="6379"/>
    <x v="1"/>
    <x v="0"/>
    <n v="0"/>
    <n v="0"/>
    <s v="Stores"/>
  </r>
  <r>
    <n v="6412"/>
    <s v="Burns"/>
    <s v="Michael"/>
    <x v="6325"/>
    <x v="1"/>
    <x v="2"/>
    <x v="13"/>
    <x v="12"/>
    <x v="2"/>
    <x v="0"/>
    <x v="1"/>
    <n v="43.621236039999999"/>
    <x v="1"/>
    <x v="1"/>
    <x v="6380"/>
    <x v="1"/>
    <x v="2"/>
    <n v="53.835213250000002"/>
    <n v="2.2431338854166665"/>
    <s v="Stores"/>
  </r>
  <r>
    <n v="6413"/>
    <s v="Sabb"/>
    <s v="Floyd"/>
    <x v="6326"/>
    <x v="1"/>
    <x v="7"/>
    <x v="13"/>
    <x v="12"/>
    <x v="7"/>
    <x v="0"/>
    <x v="4"/>
    <n v="29.28818893"/>
    <x v="4"/>
    <x v="0"/>
    <x v="6381"/>
    <x v="0"/>
    <x v="0"/>
    <n v="0"/>
    <n v="0"/>
    <s v="Stores"/>
  </r>
  <r>
    <n v="6414"/>
    <s v="Keeney"/>
    <s v="Mia"/>
    <x v="6327"/>
    <x v="0"/>
    <x v="91"/>
    <x v="13"/>
    <x v="12"/>
    <x v="25"/>
    <x v="0"/>
    <x v="0"/>
    <n v="36.448343749999999"/>
    <x v="0"/>
    <x v="0"/>
    <x v="6382"/>
    <x v="0"/>
    <x v="0"/>
    <n v="2.5997444540000001"/>
    <n v="0.10832268558333333"/>
    <s v="Stores"/>
  </r>
  <r>
    <n v="6415"/>
    <s v="Best"/>
    <s v="Frederick"/>
    <x v="6328"/>
    <x v="1"/>
    <x v="5"/>
    <x v="46"/>
    <x v="20"/>
    <x v="5"/>
    <x v="0"/>
    <x v="2"/>
    <n v="57.237343699999997"/>
    <x v="2"/>
    <x v="1"/>
    <x v="6383"/>
    <x v="1"/>
    <x v="1"/>
    <n v="93.107085999999995"/>
    <n v="3.8794619166666666"/>
    <s v="Stores"/>
  </r>
  <r>
    <n v="6416"/>
    <s v="Leader"/>
    <s v="Michel"/>
    <x v="6329"/>
    <x v="1"/>
    <x v="2"/>
    <x v="13"/>
    <x v="12"/>
    <x v="2"/>
    <x v="0"/>
    <x v="1"/>
    <n v="42.269945"/>
    <x v="1"/>
    <x v="1"/>
    <x v="6384"/>
    <x v="1"/>
    <x v="2"/>
    <n v="65.996668319999998"/>
    <n v="2.7498611799999999"/>
    <s v="Stores"/>
  </r>
  <r>
    <n v="6417"/>
    <s v="Amaya"/>
    <s v="Arturo"/>
    <x v="6330"/>
    <x v="1"/>
    <x v="84"/>
    <x v="7"/>
    <x v="6"/>
    <x v="20"/>
    <x v="0"/>
    <x v="1"/>
    <n v="45.123583549999999"/>
    <x v="1"/>
    <x v="1"/>
    <x v="6385"/>
    <x v="1"/>
    <x v="2"/>
    <n v="41.915813030000002"/>
    <n v="1.7464922095833335"/>
    <s v="Stores"/>
  </r>
  <r>
    <n v="6418"/>
    <s v="Knox"/>
    <s v="Dwight"/>
    <x v="6331"/>
    <x v="1"/>
    <x v="0"/>
    <x v="13"/>
    <x v="12"/>
    <x v="0"/>
    <x v="0"/>
    <x v="1"/>
    <n v="47.402957970000003"/>
    <x v="1"/>
    <x v="1"/>
    <x v="6386"/>
    <x v="1"/>
    <x v="0"/>
    <n v="28.771256829999999"/>
    <n v="1.1988023679166666"/>
    <s v="Stores"/>
  </r>
  <r>
    <n v="6419"/>
    <s v="Jenkins"/>
    <s v="Jason"/>
    <x v="6332"/>
    <x v="1"/>
    <x v="5"/>
    <x v="46"/>
    <x v="20"/>
    <x v="5"/>
    <x v="0"/>
    <x v="5"/>
    <n v="68.173264349999997"/>
    <x v="5"/>
    <x v="1"/>
    <x v="6387"/>
    <x v="1"/>
    <x v="1"/>
    <n v="105.7156979"/>
    <n v="4.4048207458333328"/>
    <s v="Stores"/>
  </r>
  <r>
    <n v="6420"/>
    <s v="Borders"/>
    <s v="Courtney"/>
    <x v="6333"/>
    <x v="1"/>
    <x v="126"/>
    <x v="13"/>
    <x v="12"/>
    <x v="10"/>
    <x v="0"/>
    <x v="1"/>
    <n v="46.719986810000002"/>
    <x v="1"/>
    <x v="1"/>
    <x v="6388"/>
    <x v="1"/>
    <x v="1"/>
    <n v="103.1988894"/>
    <n v="4.2999537249999999"/>
    <s v="Stores"/>
  </r>
  <r>
    <n v="6421"/>
    <s v="Reveles"/>
    <s v="Gary"/>
    <x v="6334"/>
    <x v="1"/>
    <x v="3"/>
    <x v="0"/>
    <x v="0"/>
    <x v="3"/>
    <x v="0"/>
    <x v="4"/>
    <n v="20.4191495"/>
    <x v="4"/>
    <x v="0"/>
    <x v="6389"/>
    <x v="0"/>
    <x v="0"/>
    <n v="0"/>
    <n v="0"/>
    <s v="Stores"/>
  </r>
  <r>
    <n v="6422"/>
    <s v="Hyde"/>
    <s v="Dorothy"/>
    <x v="6335"/>
    <x v="0"/>
    <x v="5"/>
    <x v="46"/>
    <x v="20"/>
    <x v="5"/>
    <x v="0"/>
    <x v="1"/>
    <n v="45.23181684"/>
    <x v="1"/>
    <x v="0"/>
    <x v="6390"/>
    <x v="0"/>
    <x v="4"/>
    <n v="132.6015074"/>
    <n v="5.5250628083333337"/>
    <s v="Stores"/>
  </r>
  <r>
    <n v="6423"/>
    <s v="Card"/>
    <s v="Patrick"/>
    <x v="6336"/>
    <x v="1"/>
    <x v="5"/>
    <x v="46"/>
    <x v="20"/>
    <x v="5"/>
    <x v="0"/>
    <x v="1"/>
    <n v="41.126519819999999"/>
    <x v="1"/>
    <x v="1"/>
    <x v="6391"/>
    <x v="1"/>
    <x v="0"/>
    <n v="37.639003359999997"/>
    <n v="1.5682918066666665"/>
    <s v="Stores"/>
  </r>
  <r>
    <n v="6424"/>
    <s v="Coleman"/>
    <s v="Dolores"/>
    <x v="6337"/>
    <x v="0"/>
    <x v="3"/>
    <x v="0"/>
    <x v="0"/>
    <x v="3"/>
    <x v="0"/>
    <x v="4"/>
    <n v="28.82186505"/>
    <x v="4"/>
    <x v="0"/>
    <x v="6392"/>
    <x v="0"/>
    <x v="0"/>
    <n v="14.37957402"/>
    <n v="0.59914891749999999"/>
    <s v="Stores"/>
  </r>
  <r>
    <n v="6425"/>
    <s v="Fair"/>
    <s v="Tina"/>
    <x v="6338"/>
    <x v="0"/>
    <x v="3"/>
    <x v="0"/>
    <x v="0"/>
    <x v="3"/>
    <x v="0"/>
    <x v="1"/>
    <n v="47.873569539999998"/>
    <x v="1"/>
    <x v="1"/>
    <x v="6393"/>
    <x v="1"/>
    <x v="4"/>
    <n v="131.57201889999999"/>
    <n v="5.4821674541666656"/>
    <s v="Stores"/>
  </r>
  <r>
    <n v="6426"/>
    <s v="Crum"/>
    <s v="Leann"/>
    <x v="6339"/>
    <x v="0"/>
    <x v="91"/>
    <x v="46"/>
    <x v="20"/>
    <x v="25"/>
    <x v="0"/>
    <x v="4"/>
    <n v="25.5227547"/>
    <x v="4"/>
    <x v="0"/>
    <x v="6394"/>
    <x v="0"/>
    <x v="0"/>
    <n v="0"/>
    <n v="0"/>
    <s v="Stores"/>
  </r>
  <r>
    <n v="6427"/>
    <s v="Waring"/>
    <s v="John"/>
    <x v="6340"/>
    <x v="1"/>
    <x v="3"/>
    <x v="0"/>
    <x v="0"/>
    <x v="3"/>
    <x v="0"/>
    <x v="0"/>
    <n v="32.310332809999998"/>
    <x v="0"/>
    <x v="1"/>
    <x v="6395"/>
    <x v="1"/>
    <x v="0"/>
    <n v="38.59915719"/>
    <n v="1.6082982162500001"/>
    <s v="Stores"/>
  </r>
  <r>
    <n v="6428"/>
    <s v="Benedetto"/>
    <s v="Stephen"/>
    <x v="6341"/>
    <x v="1"/>
    <x v="76"/>
    <x v="46"/>
    <x v="20"/>
    <x v="1"/>
    <x v="0"/>
    <x v="1"/>
    <n v="40.442658739999999"/>
    <x v="1"/>
    <x v="1"/>
    <x v="6396"/>
    <x v="1"/>
    <x v="0"/>
    <n v="29.682403350000001"/>
    <n v="1.2367668062500001"/>
    <s v="Stores"/>
  </r>
  <r>
    <n v="6429"/>
    <s v="Fernandez"/>
    <s v="Peggy"/>
    <x v="6342"/>
    <x v="0"/>
    <x v="73"/>
    <x v="46"/>
    <x v="20"/>
    <x v="1"/>
    <x v="0"/>
    <x v="1"/>
    <n v="42.020340750000003"/>
    <x v="1"/>
    <x v="1"/>
    <x v="6397"/>
    <x v="1"/>
    <x v="2"/>
    <n v="49.8802564"/>
    <n v="2.0783440166666667"/>
    <s v="Stores"/>
  </r>
  <r>
    <n v="6430"/>
    <s v="Gilbert"/>
    <s v="Elvira"/>
    <x v="6343"/>
    <x v="0"/>
    <x v="36"/>
    <x v="7"/>
    <x v="6"/>
    <x v="22"/>
    <x v="0"/>
    <x v="1"/>
    <n v="46.165778930000002"/>
    <x v="1"/>
    <x v="1"/>
    <x v="6398"/>
    <x v="1"/>
    <x v="1"/>
    <n v="106.3860705"/>
    <n v="4.4327529375000001"/>
    <s v="Stores"/>
  </r>
  <r>
    <n v="6431"/>
    <s v="Bechtold"/>
    <s v="Laverne"/>
    <x v="6344"/>
    <x v="0"/>
    <x v="41"/>
    <x v="13"/>
    <x v="12"/>
    <x v="23"/>
    <x v="0"/>
    <x v="2"/>
    <n v="52.215495089999997"/>
    <x v="2"/>
    <x v="1"/>
    <x v="6399"/>
    <x v="1"/>
    <x v="3"/>
    <n v="186.9751967"/>
    <n v="7.7906331958333332"/>
    <s v="Stores"/>
  </r>
  <r>
    <n v="6432"/>
    <s v="Barlow"/>
    <s v="Steven"/>
    <x v="6345"/>
    <x v="1"/>
    <x v="182"/>
    <x v="13"/>
    <x v="12"/>
    <x v="10"/>
    <x v="0"/>
    <x v="0"/>
    <n v="37.394488959999997"/>
    <x v="0"/>
    <x v="0"/>
    <x v="6400"/>
    <x v="0"/>
    <x v="0"/>
    <n v="7.2546275839999996"/>
    <n v="0.3022761493333333"/>
    <s v="Stores"/>
  </r>
  <r>
    <n v="6433"/>
    <s v="Byrom"/>
    <s v="Les"/>
    <x v="6346"/>
    <x v="1"/>
    <x v="5"/>
    <x v="46"/>
    <x v="20"/>
    <x v="5"/>
    <x v="0"/>
    <x v="1"/>
    <n v="45.721969629999997"/>
    <x v="1"/>
    <x v="1"/>
    <x v="6401"/>
    <x v="1"/>
    <x v="0"/>
    <n v="37.561132200000003"/>
    <n v="1.5650471750000001"/>
    <s v="Stores"/>
  </r>
  <r>
    <n v="6434"/>
    <s v="Franz"/>
    <s v="Daniel"/>
    <x v="6347"/>
    <x v="1"/>
    <x v="5"/>
    <x v="46"/>
    <x v="20"/>
    <x v="5"/>
    <x v="0"/>
    <x v="2"/>
    <n v="52.148366019999997"/>
    <x v="2"/>
    <x v="1"/>
    <x v="6402"/>
    <x v="1"/>
    <x v="4"/>
    <n v="129.3643477"/>
    <n v="5.3901811541666662"/>
    <s v="Stores"/>
  </r>
  <r>
    <n v="6435"/>
    <s v="McGuinness"/>
    <s v="Corey"/>
    <x v="6348"/>
    <x v="0"/>
    <x v="5"/>
    <x v="46"/>
    <x v="20"/>
    <x v="5"/>
    <x v="0"/>
    <x v="1"/>
    <n v="43.440759360000001"/>
    <x v="1"/>
    <x v="1"/>
    <x v="6403"/>
    <x v="1"/>
    <x v="2"/>
    <n v="61.53216338"/>
    <n v="2.5638401408333333"/>
    <s v="Stores"/>
  </r>
  <r>
    <n v="6436"/>
    <s v="Nottingham"/>
    <s v="Josette"/>
    <x v="6349"/>
    <x v="0"/>
    <x v="7"/>
    <x v="13"/>
    <x v="12"/>
    <x v="7"/>
    <x v="0"/>
    <x v="4"/>
    <n v="26.148721909999999"/>
    <x v="4"/>
    <x v="0"/>
    <x v="6404"/>
    <x v="0"/>
    <x v="0"/>
    <n v="0"/>
    <n v="0"/>
    <s v="Stores"/>
  </r>
  <r>
    <n v="6437"/>
    <s v="Anderson"/>
    <s v="Ruth"/>
    <x v="6350"/>
    <x v="0"/>
    <x v="3"/>
    <x v="0"/>
    <x v="0"/>
    <x v="3"/>
    <x v="0"/>
    <x v="0"/>
    <n v="39.254925540000002"/>
    <x v="0"/>
    <x v="1"/>
    <x v="6405"/>
    <x v="1"/>
    <x v="2"/>
    <n v="75.196492939999999"/>
    <n v="3.133187205833333"/>
    <s v="Stores"/>
  </r>
  <r>
    <n v="6438"/>
    <s v="Nobles"/>
    <s v="Reyes"/>
    <x v="6351"/>
    <x v="1"/>
    <x v="3"/>
    <x v="0"/>
    <x v="0"/>
    <x v="3"/>
    <x v="0"/>
    <x v="2"/>
    <n v="53.985823400000001"/>
    <x v="2"/>
    <x v="1"/>
    <x v="6406"/>
    <x v="1"/>
    <x v="1"/>
    <n v="88.813831829999998"/>
    <n v="3.7005763262499998"/>
    <s v="Stores"/>
  </r>
  <r>
    <n v="6439"/>
    <s v="Green"/>
    <s v="Martha"/>
    <x v="6352"/>
    <x v="0"/>
    <x v="5"/>
    <x v="46"/>
    <x v="20"/>
    <x v="5"/>
    <x v="0"/>
    <x v="1"/>
    <n v="45.131449590000003"/>
    <x v="1"/>
    <x v="0"/>
    <x v="6407"/>
    <x v="0"/>
    <x v="2"/>
    <n v="79.513246199999998"/>
    <n v="3.3130519249999999"/>
    <s v="Stores"/>
  </r>
  <r>
    <n v="6440"/>
    <s v="Hughes"/>
    <s v="Darren"/>
    <x v="6353"/>
    <x v="1"/>
    <x v="4"/>
    <x v="13"/>
    <x v="12"/>
    <x v="4"/>
    <x v="0"/>
    <x v="2"/>
    <n v="55.735310550000001"/>
    <x v="2"/>
    <x v="1"/>
    <x v="6408"/>
    <x v="1"/>
    <x v="4"/>
    <n v="134.32721799999999"/>
    <n v="5.5969674166666668"/>
    <s v="Stores"/>
  </r>
  <r>
    <n v="6441"/>
    <s v="Skelton"/>
    <s v="Kristin"/>
    <x v="6354"/>
    <x v="0"/>
    <x v="111"/>
    <x v="13"/>
    <x v="12"/>
    <x v="32"/>
    <x v="0"/>
    <x v="0"/>
    <n v="37.961932390000001"/>
    <x v="0"/>
    <x v="1"/>
    <x v="6409"/>
    <x v="1"/>
    <x v="2"/>
    <n v="62.003528629999998"/>
    <n v="2.5834803595833336"/>
    <s v="Stores"/>
  </r>
  <r>
    <n v="6442"/>
    <s v="Jiminez"/>
    <s v="Marion"/>
    <x v="6355"/>
    <x v="0"/>
    <x v="5"/>
    <x v="46"/>
    <x v="20"/>
    <x v="5"/>
    <x v="0"/>
    <x v="0"/>
    <n v="38.011946379999998"/>
    <x v="0"/>
    <x v="1"/>
    <x v="6410"/>
    <x v="1"/>
    <x v="2"/>
    <n v="61.557643679999998"/>
    <n v="2.5649018199999998"/>
    <s v="Stores"/>
  </r>
  <r>
    <n v="6443"/>
    <s v="Thompson"/>
    <s v="Glenda"/>
    <x v="6356"/>
    <x v="0"/>
    <x v="3"/>
    <x v="0"/>
    <x v="0"/>
    <x v="3"/>
    <x v="0"/>
    <x v="0"/>
    <n v="38.529694040000003"/>
    <x v="0"/>
    <x v="1"/>
    <x v="6411"/>
    <x v="1"/>
    <x v="0"/>
    <n v="8.3861582469999991"/>
    <n v="0.34942326029166665"/>
    <s v="Stores"/>
  </r>
  <r>
    <n v="6444"/>
    <s v="Carpenter"/>
    <s v="Vanessa"/>
    <x v="6357"/>
    <x v="0"/>
    <x v="70"/>
    <x v="13"/>
    <x v="12"/>
    <x v="7"/>
    <x v="0"/>
    <x v="0"/>
    <n v="37.417296450000002"/>
    <x v="0"/>
    <x v="0"/>
    <x v="6412"/>
    <x v="0"/>
    <x v="2"/>
    <n v="61.825686279999999"/>
    <n v="2.5760702616666666"/>
    <s v="Stores"/>
  </r>
  <r>
    <n v="6445"/>
    <s v="Murray"/>
    <s v="Kevin"/>
    <x v="6358"/>
    <x v="1"/>
    <x v="7"/>
    <x v="13"/>
    <x v="12"/>
    <x v="7"/>
    <x v="0"/>
    <x v="1"/>
    <n v="48.796076550000002"/>
    <x v="1"/>
    <x v="0"/>
    <x v="6413"/>
    <x v="0"/>
    <x v="1"/>
    <n v="80.229906970000002"/>
    <n v="3.3429127904166664"/>
    <s v="Stores"/>
  </r>
  <r>
    <n v="6446"/>
    <s v="Edwards"/>
    <s v="Joseph"/>
    <x v="6359"/>
    <x v="1"/>
    <x v="5"/>
    <x v="46"/>
    <x v="20"/>
    <x v="5"/>
    <x v="0"/>
    <x v="0"/>
    <n v="36.893619630000003"/>
    <x v="0"/>
    <x v="0"/>
    <x v="6414"/>
    <x v="0"/>
    <x v="2"/>
    <n v="66.714820619999998"/>
    <n v="2.7797841924999998"/>
    <s v="Stores"/>
  </r>
  <r>
    <n v="6447"/>
    <s v="Tillery"/>
    <s v="Lance"/>
    <x v="6360"/>
    <x v="1"/>
    <x v="30"/>
    <x v="7"/>
    <x v="6"/>
    <x v="20"/>
    <x v="0"/>
    <x v="5"/>
    <n v="65.310702550000002"/>
    <x v="5"/>
    <x v="0"/>
    <x v="6415"/>
    <x v="0"/>
    <x v="3"/>
    <n v="183.96529820000001"/>
    <n v="7.6652207583333327"/>
    <s v="Stores"/>
  </r>
  <r>
    <n v="6448"/>
    <s v="Newquist"/>
    <s v="Leslie"/>
    <x v="6361"/>
    <x v="1"/>
    <x v="20"/>
    <x v="0"/>
    <x v="0"/>
    <x v="14"/>
    <x v="0"/>
    <x v="2"/>
    <n v="51.074518079999997"/>
    <x v="2"/>
    <x v="1"/>
    <x v="6416"/>
    <x v="1"/>
    <x v="4"/>
    <n v="134.8629507"/>
    <n v="5.6192896124999994"/>
    <s v="Stores"/>
  </r>
  <r>
    <n v="6449"/>
    <s v="Foley"/>
    <s v="Jonathan"/>
    <x v="6362"/>
    <x v="1"/>
    <x v="4"/>
    <x v="13"/>
    <x v="12"/>
    <x v="4"/>
    <x v="0"/>
    <x v="1"/>
    <n v="47.215996939999997"/>
    <x v="1"/>
    <x v="0"/>
    <x v="6417"/>
    <x v="0"/>
    <x v="1"/>
    <n v="119.08691109999999"/>
    <n v="4.9619546291666667"/>
    <s v="Stores"/>
  </r>
  <r>
    <n v="6450"/>
    <s v="White"/>
    <s v="Tim"/>
    <x v="6363"/>
    <x v="1"/>
    <x v="5"/>
    <x v="46"/>
    <x v="20"/>
    <x v="5"/>
    <x v="0"/>
    <x v="1"/>
    <n v="41.435275429999997"/>
    <x v="1"/>
    <x v="1"/>
    <x v="6418"/>
    <x v="1"/>
    <x v="2"/>
    <n v="47.644897880000002"/>
    <n v="1.9852040783333336"/>
    <s v="Stores"/>
  </r>
  <r>
    <n v="6451"/>
    <s v="Johnson"/>
    <s v="Patricia"/>
    <x v="128"/>
    <x v="0"/>
    <x v="111"/>
    <x v="13"/>
    <x v="12"/>
    <x v="32"/>
    <x v="0"/>
    <x v="1"/>
    <n v="41.526039519999998"/>
    <x v="1"/>
    <x v="1"/>
    <x v="6419"/>
    <x v="1"/>
    <x v="0"/>
    <n v="37.154719139999997"/>
    <n v="1.5481132975"/>
    <s v="Stores"/>
  </r>
  <r>
    <n v="6452"/>
    <s v="Moore"/>
    <s v="Pamela"/>
    <x v="6364"/>
    <x v="0"/>
    <x v="5"/>
    <x v="46"/>
    <x v="20"/>
    <x v="5"/>
    <x v="0"/>
    <x v="5"/>
    <n v="60.942528750000001"/>
    <x v="5"/>
    <x v="1"/>
    <x v="6420"/>
    <x v="1"/>
    <x v="3"/>
    <n v="176.4597996"/>
    <n v="7.3524916500000002"/>
    <s v="Stores"/>
  </r>
  <r>
    <n v="6453"/>
    <s v="Ramirez"/>
    <s v="Cheryl"/>
    <x v="2333"/>
    <x v="0"/>
    <x v="5"/>
    <x v="46"/>
    <x v="20"/>
    <x v="5"/>
    <x v="0"/>
    <x v="1"/>
    <n v="41.584300820000003"/>
    <x v="1"/>
    <x v="1"/>
    <x v="6421"/>
    <x v="1"/>
    <x v="4"/>
    <n v="139.9971199"/>
    <n v="5.8332133291666661"/>
    <s v="Stores"/>
  </r>
  <r>
    <n v="6454"/>
    <s v="Robbins"/>
    <s v="Carlos"/>
    <x v="6365"/>
    <x v="1"/>
    <x v="7"/>
    <x v="13"/>
    <x v="12"/>
    <x v="7"/>
    <x v="0"/>
    <x v="0"/>
    <n v="36.701441860000003"/>
    <x v="0"/>
    <x v="0"/>
    <x v="6422"/>
    <x v="0"/>
    <x v="2"/>
    <n v="53.119589159999997"/>
    <n v="2.2133162149999999"/>
    <s v="Stores"/>
  </r>
  <r>
    <n v="6455"/>
    <s v="Fish"/>
    <s v="Carrie"/>
    <x v="6366"/>
    <x v="0"/>
    <x v="2"/>
    <x v="13"/>
    <x v="12"/>
    <x v="2"/>
    <x v="0"/>
    <x v="1"/>
    <n v="44.715556100000001"/>
    <x v="1"/>
    <x v="1"/>
    <x v="6423"/>
    <x v="1"/>
    <x v="1"/>
    <n v="81.748158059999994"/>
    <n v="3.4061732524999995"/>
    <s v="Stores"/>
  </r>
  <r>
    <n v="6456"/>
    <s v="Carrillo"/>
    <s v="Chris"/>
    <x v="6367"/>
    <x v="1"/>
    <x v="34"/>
    <x v="0"/>
    <x v="0"/>
    <x v="21"/>
    <x v="0"/>
    <x v="0"/>
    <n v="38.272959669999999"/>
    <x v="0"/>
    <x v="1"/>
    <x v="6424"/>
    <x v="1"/>
    <x v="2"/>
    <n v="45.16723958"/>
    <n v="1.8819683158333333"/>
    <s v="Stores"/>
  </r>
  <r>
    <n v="6457"/>
    <s v="Whitman"/>
    <s v="Peter"/>
    <x v="6368"/>
    <x v="1"/>
    <x v="27"/>
    <x v="46"/>
    <x v="20"/>
    <x v="19"/>
    <x v="0"/>
    <x v="0"/>
    <n v="35.270846749999997"/>
    <x v="0"/>
    <x v="0"/>
    <x v="6425"/>
    <x v="0"/>
    <x v="0"/>
    <n v="35.426703670000002"/>
    <n v="1.4761126529166666"/>
    <s v="Stores"/>
  </r>
  <r>
    <n v="6458"/>
    <s v="Wilson"/>
    <s v="Jason"/>
    <x v="2370"/>
    <x v="1"/>
    <x v="5"/>
    <x v="46"/>
    <x v="20"/>
    <x v="5"/>
    <x v="0"/>
    <x v="1"/>
    <n v="45.739065480000001"/>
    <x v="1"/>
    <x v="1"/>
    <x v="6426"/>
    <x v="1"/>
    <x v="0"/>
    <n v="37.827021879999997"/>
    <n v="1.5761259116666666"/>
    <s v="Stores"/>
  </r>
  <r>
    <n v="6459"/>
    <s v="Hambly"/>
    <s v="Georgia"/>
    <x v="6369"/>
    <x v="0"/>
    <x v="47"/>
    <x v="46"/>
    <x v="20"/>
    <x v="25"/>
    <x v="0"/>
    <x v="1"/>
    <n v="40.453952549999997"/>
    <x v="1"/>
    <x v="1"/>
    <x v="6427"/>
    <x v="1"/>
    <x v="1"/>
    <n v="110.90407260000001"/>
    <n v="4.6210030250000003"/>
    <s v="Stores"/>
  </r>
  <r>
    <n v="6460"/>
    <s v="Marks"/>
    <s v="Connie"/>
    <x v="6370"/>
    <x v="0"/>
    <x v="5"/>
    <x v="46"/>
    <x v="20"/>
    <x v="5"/>
    <x v="0"/>
    <x v="1"/>
    <n v="42.519554319999997"/>
    <x v="1"/>
    <x v="1"/>
    <x v="6428"/>
    <x v="1"/>
    <x v="2"/>
    <n v="60.869446680000003"/>
    <n v="2.5362269450000001"/>
    <s v="Stores"/>
  </r>
  <r>
    <n v="6461"/>
    <s v="Tate"/>
    <s v="Mary"/>
    <x v="6371"/>
    <x v="0"/>
    <x v="203"/>
    <x v="7"/>
    <x v="6"/>
    <x v="20"/>
    <x v="0"/>
    <x v="1"/>
    <n v="45.322853819999999"/>
    <x v="1"/>
    <x v="0"/>
    <x v="6429"/>
    <x v="0"/>
    <x v="1"/>
    <n v="95.212595769999993"/>
    <n v="3.9671914904166665"/>
    <s v="Stores"/>
  </r>
  <r>
    <n v="6462"/>
    <s v="Alvarado"/>
    <s v="Sharron"/>
    <x v="6372"/>
    <x v="0"/>
    <x v="76"/>
    <x v="46"/>
    <x v="20"/>
    <x v="1"/>
    <x v="0"/>
    <x v="5"/>
    <n v="61.549145600000003"/>
    <x v="5"/>
    <x v="0"/>
    <x v="6430"/>
    <x v="0"/>
    <x v="3"/>
    <n v="196.96923989999999"/>
    <n v="8.2070516624999996"/>
    <s v="Stores"/>
  </r>
  <r>
    <n v="6463"/>
    <s v="McIntyre"/>
    <s v="James"/>
    <x v="6373"/>
    <x v="1"/>
    <x v="3"/>
    <x v="0"/>
    <x v="0"/>
    <x v="3"/>
    <x v="0"/>
    <x v="0"/>
    <n v="33.09213312"/>
    <x v="0"/>
    <x v="1"/>
    <x v="6431"/>
    <x v="1"/>
    <x v="0"/>
    <n v="0"/>
    <n v="0"/>
    <s v="Stores"/>
  </r>
  <r>
    <n v="6464"/>
    <s v="Jones"/>
    <s v="Alice"/>
    <x v="6374"/>
    <x v="0"/>
    <x v="5"/>
    <x v="46"/>
    <x v="20"/>
    <x v="5"/>
    <x v="0"/>
    <x v="2"/>
    <n v="55.133202359999999"/>
    <x v="2"/>
    <x v="1"/>
    <x v="6432"/>
    <x v="1"/>
    <x v="1"/>
    <n v="105.70019720000001"/>
    <n v="4.404174883333333"/>
    <s v="Stores"/>
  </r>
  <r>
    <n v="6465"/>
    <s v="Nunnally"/>
    <s v="William"/>
    <x v="6375"/>
    <x v="1"/>
    <x v="4"/>
    <x v="13"/>
    <x v="12"/>
    <x v="4"/>
    <x v="0"/>
    <x v="2"/>
    <n v="56.45957121"/>
    <x v="2"/>
    <x v="1"/>
    <x v="6433"/>
    <x v="1"/>
    <x v="1"/>
    <n v="105.30508159999999"/>
    <n v="4.3877117333333331"/>
    <s v="Stores"/>
  </r>
  <r>
    <n v="6466"/>
    <s v="Anderson"/>
    <s v="Lisa"/>
    <x v="6376"/>
    <x v="0"/>
    <x v="126"/>
    <x v="13"/>
    <x v="12"/>
    <x v="10"/>
    <x v="0"/>
    <x v="4"/>
    <n v="20.713467349999998"/>
    <x v="4"/>
    <x v="1"/>
    <x v="6434"/>
    <x v="1"/>
    <x v="0"/>
    <n v="0"/>
    <n v="0"/>
    <s v="Stores"/>
  </r>
  <r>
    <n v="6467"/>
    <s v="Haggard"/>
    <s v="Jeffrey"/>
    <x v="6377"/>
    <x v="1"/>
    <x v="5"/>
    <x v="46"/>
    <x v="20"/>
    <x v="5"/>
    <x v="0"/>
    <x v="4"/>
    <n v="26.39309913"/>
    <x v="4"/>
    <x v="1"/>
    <x v="6435"/>
    <x v="1"/>
    <x v="0"/>
    <n v="0"/>
    <n v="0"/>
    <s v="Stores"/>
  </r>
  <r>
    <n v="6468"/>
    <s v="Heffington"/>
    <s v="Linda"/>
    <x v="6378"/>
    <x v="0"/>
    <x v="5"/>
    <x v="46"/>
    <x v="20"/>
    <x v="5"/>
    <x v="0"/>
    <x v="0"/>
    <n v="34.99222906"/>
    <x v="0"/>
    <x v="1"/>
    <x v="6436"/>
    <x v="1"/>
    <x v="0"/>
    <n v="2.9687557469999999"/>
    <n v="0.12369815612499999"/>
    <s v="Stores"/>
  </r>
  <r>
    <n v="6469"/>
    <s v="Welke"/>
    <s v="Bobby"/>
    <x v="6379"/>
    <x v="1"/>
    <x v="22"/>
    <x v="13"/>
    <x v="12"/>
    <x v="16"/>
    <x v="0"/>
    <x v="4"/>
    <n v="28.915756739999999"/>
    <x v="4"/>
    <x v="1"/>
    <x v="6437"/>
    <x v="1"/>
    <x v="0"/>
    <n v="0"/>
    <n v="0"/>
    <s v="Stores"/>
  </r>
  <r>
    <n v="6470"/>
    <s v="Hatch"/>
    <s v="Hazel"/>
    <x v="6380"/>
    <x v="0"/>
    <x v="0"/>
    <x v="13"/>
    <x v="12"/>
    <x v="0"/>
    <x v="0"/>
    <x v="5"/>
    <n v="60.472972820000003"/>
    <x v="5"/>
    <x v="1"/>
    <x v="6438"/>
    <x v="1"/>
    <x v="3"/>
    <n v="193.82617579999999"/>
    <n v="8.0760906583333316"/>
    <s v="Stores"/>
  </r>
  <r>
    <n v="6471"/>
    <s v="Adams"/>
    <s v="Woodrow"/>
    <x v="6381"/>
    <x v="1"/>
    <x v="18"/>
    <x v="46"/>
    <x v="20"/>
    <x v="1"/>
    <x v="0"/>
    <x v="1"/>
    <n v="49.251910700000003"/>
    <x v="1"/>
    <x v="1"/>
    <x v="6439"/>
    <x v="1"/>
    <x v="2"/>
    <n v="77.177111330000002"/>
    <n v="3.2157129720833333"/>
    <s v="Stores"/>
  </r>
  <r>
    <n v="6472"/>
    <s v="Steil"/>
    <s v="Orville"/>
    <x v="6382"/>
    <x v="1"/>
    <x v="222"/>
    <x v="13"/>
    <x v="12"/>
    <x v="11"/>
    <x v="0"/>
    <x v="1"/>
    <n v="48.591248829999998"/>
    <x v="1"/>
    <x v="1"/>
    <x v="6440"/>
    <x v="1"/>
    <x v="1"/>
    <n v="111.47184609999999"/>
    <n v="4.6446602541666664"/>
    <s v="Stores"/>
  </r>
  <r>
    <n v="6473"/>
    <s v="Coppedge"/>
    <s v="Bertha"/>
    <x v="6383"/>
    <x v="0"/>
    <x v="62"/>
    <x v="13"/>
    <x v="12"/>
    <x v="10"/>
    <x v="0"/>
    <x v="1"/>
    <n v="41.451587000000004"/>
    <x v="1"/>
    <x v="1"/>
    <x v="6441"/>
    <x v="1"/>
    <x v="1"/>
    <n v="98.760114580000007"/>
    <n v="4.1150047741666667"/>
    <s v="Stores"/>
  </r>
  <r>
    <n v="6474"/>
    <s v="Weaver"/>
    <s v="Margaret"/>
    <x v="6384"/>
    <x v="0"/>
    <x v="61"/>
    <x v="7"/>
    <x v="6"/>
    <x v="28"/>
    <x v="0"/>
    <x v="2"/>
    <n v="51.268348609999997"/>
    <x v="2"/>
    <x v="1"/>
    <x v="6442"/>
    <x v="1"/>
    <x v="4"/>
    <n v="152.45988310000001"/>
    <n v="6.3524951291666678"/>
    <s v="Stores"/>
  </r>
  <r>
    <n v="6475"/>
    <s v="Hendricks"/>
    <s v="Sarita"/>
    <x v="6385"/>
    <x v="0"/>
    <x v="3"/>
    <x v="0"/>
    <x v="0"/>
    <x v="3"/>
    <x v="0"/>
    <x v="0"/>
    <n v="34.19133446"/>
    <x v="0"/>
    <x v="1"/>
    <x v="6443"/>
    <x v="1"/>
    <x v="2"/>
    <n v="48.790119439999998"/>
    <n v="2.0329216433333333"/>
    <s v="Stores"/>
  </r>
  <r>
    <n v="6476"/>
    <s v="Nance"/>
    <s v="Maria"/>
    <x v="6386"/>
    <x v="0"/>
    <x v="26"/>
    <x v="46"/>
    <x v="20"/>
    <x v="1"/>
    <x v="0"/>
    <x v="0"/>
    <n v="38.786064590000002"/>
    <x v="0"/>
    <x v="1"/>
    <x v="6444"/>
    <x v="1"/>
    <x v="0"/>
    <n v="36.36134156"/>
    <n v="1.5150558983333333"/>
    <s v="Stores"/>
  </r>
  <r>
    <n v="6477"/>
    <s v="Jamison"/>
    <s v="Marilyn"/>
    <x v="6387"/>
    <x v="0"/>
    <x v="4"/>
    <x v="13"/>
    <x v="12"/>
    <x v="4"/>
    <x v="0"/>
    <x v="1"/>
    <n v="48.104736070000001"/>
    <x v="1"/>
    <x v="1"/>
    <x v="6445"/>
    <x v="1"/>
    <x v="1"/>
    <n v="87.606588009999996"/>
    <n v="3.6502745004166663"/>
    <s v="Stores"/>
  </r>
  <r>
    <n v="6478"/>
    <s v="Beaumont"/>
    <s v="James"/>
    <x v="6388"/>
    <x v="1"/>
    <x v="109"/>
    <x v="0"/>
    <x v="0"/>
    <x v="24"/>
    <x v="0"/>
    <x v="0"/>
    <n v="34.17055715"/>
    <x v="0"/>
    <x v="1"/>
    <x v="6446"/>
    <x v="1"/>
    <x v="2"/>
    <n v="41.430473659999997"/>
    <n v="1.7262697358333332"/>
    <s v="Stores"/>
  </r>
  <r>
    <n v="6479"/>
    <s v="Ramirez"/>
    <s v="Caron"/>
    <x v="6389"/>
    <x v="0"/>
    <x v="22"/>
    <x v="13"/>
    <x v="12"/>
    <x v="16"/>
    <x v="0"/>
    <x v="1"/>
    <n v="40.350012030000002"/>
    <x v="1"/>
    <x v="1"/>
    <x v="6447"/>
    <x v="1"/>
    <x v="2"/>
    <n v="58.821265359999998"/>
    <n v="2.4508860566666666"/>
    <s v="Stores"/>
  </r>
  <r>
    <n v="6480"/>
    <s v="Burns"/>
    <s v="Aubrey"/>
    <x v="6390"/>
    <x v="0"/>
    <x v="21"/>
    <x v="7"/>
    <x v="6"/>
    <x v="15"/>
    <x v="0"/>
    <x v="1"/>
    <n v="43.788139100000002"/>
    <x v="1"/>
    <x v="1"/>
    <x v="6448"/>
    <x v="1"/>
    <x v="1"/>
    <n v="108.23130140000001"/>
    <n v="4.5096375583333339"/>
    <s v="Stores"/>
  </r>
  <r>
    <n v="6481"/>
    <s v="Bailey"/>
    <s v="Stephen"/>
    <x v="6391"/>
    <x v="1"/>
    <x v="4"/>
    <x v="13"/>
    <x v="12"/>
    <x v="4"/>
    <x v="0"/>
    <x v="2"/>
    <n v="51.67430804"/>
    <x v="2"/>
    <x v="1"/>
    <x v="6449"/>
    <x v="1"/>
    <x v="1"/>
    <n v="94.298342079999998"/>
    <n v="3.9290975866666669"/>
    <s v="Stores"/>
  </r>
  <r>
    <n v="6482"/>
    <s v="Ruiz"/>
    <s v="Marion"/>
    <x v="6392"/>
    <x v="0"/>
    <x v="163"/>
    <x v="13"/>
    <x v="12"/>
    <x v="36"/>
    <x v="0"/>
    <x v="0"/>
    <n v="37.630976169999997"/>
    <x v="0"/>
    <x v="1"/>
    <x v="6450"/>
    <x v="1"/>
    <x v="0"/>
    <n v="28.526040089999999"/>
    <n v="1.1885850037500001"/>
    <s v="Stores"/>
  </r>
  <r>
    <n v="6483"/>
    <s v="Knox"/>
    <s v="Tanya"/>
    <x v="6393"/>
    <x v="0"/>
    <x v="4"/>
    <x v="13"/>
    <x v="12"/>
    <x v="4"/>
    <x v="0"/>
    <x v="0"/>
    <n v="32.736539219999997"/>
    <x v="0"/>
    <x v="1"/>
    <x v="6451"/>
    <x v="1"/>
    <x v="0"/>
    <n v="26.85036118"/>
    <n v="1.1187650491666667"/>
    <s v="Stores"/>
  </r>
  <r>
    <n v="6484"/>
    <s v="Thornton"/>
    <s v="Linwood"/>
    <x v="6394"/>
    <x v="1"/>
    <x v="238"/>
    <x v="13"/>
    <x v="12"/>
    <x v="10"/>
    <x v="0"/>
    <x v="1"/>
    <n v="41.89267452"/>
    <x v="1"/>
    <x v="0"/>
    <x v="6452"/>
    <x v="0"/>
    <x v="0"/>
    <n v="16.915040250000001"/>
    <n v="0.70479334375000002"/>
    <s v="Stores"/>
  </r>
  <r>
    <n v="6485"/>
    <s v="Hunt"/>
    <s v="Mark"/>
    <x v="6395"/>
    <x v="1"/>
    <x v="4"/>
    <x v="13"/>
    <x v="12"/>
    <x v="4"/>
    <x v="0"/>
    <x v="1"/>
    <n v="43.512490239999998"/>
    <x v="1"/>
    <x v="0"/>
    <x v="6453"/>
    <x v="0"/>
    <x v="0"/>
    <n v="28.105372599999999"/>
    <n v="1.1710571916666666"/>
    <s v="Stores"/>
  </r>
  <r>
    <n v="6486"/>
    <s v="Richmond"/>
    <s v="Emily"/>
    <x v="6396"/>
    <x v="0"/>
    <x v="191"/>
    <x v="7"/>
    <x v="6"/>
    <x v="20"/>
    <x v="0"/>
    <x v="0"/>
    <n v="35.229423300000001"/>
    <x v="0"/>
    <x v="0"/>
    <x v="6454"/>
    <x v="0"/>
    <x v="2"/>
    <n v="52.331879639999997"/>
    <n v="2.1804949849999997"/>
    <s v="Stores"/>
  </r>
  <r>
    <n v="6487"/>
    <s v="Cutrer"/>
    <s v="Craig"/>
    <x v="6397"/>
    <x v="1"/>
    <x v="7"/>
    <x v="13"/>
    <x v="12"/>
    <x v="7"/>
    <x v="0"/>
    <x v="0"/>
    <n v="34.49974228"/>
    <x v="0"/>
    <x v="1"/>
    <x v="6455"/>
    <x v="1"/>
    <x v="0"/>
    <n v="14.10709956"/>
    <n v="0.587795815"/>
    <s v="Stores"/>
  </r>
  <r>
    <n v="6488"/>
    <s v="Gandy"/>
    <s v="Virginia"/>
    <x v="6398"/>
    <x v="0"/>
    <x v="61"/>
    <x v="7"/>
    <x v="6"/>
    <x v="28"/>
    <x v="0"/>
    <x v="0"/>
    <n v="33.882616570000003"/>
    <x v="0"/>
    <x v="1"/>
    <x v="6456"/>
    <x v="1"/>
    <x v="0"/>
    <n v="0"/>
    <n v="0"/>
    <s v="Stores"/>
  </r>
  <r>
    <n v="6489"/>
    <s v="Cox"/>
    <s v="Debbra"/>
    <x v="6399"/>
    <x v="0"/>
    <x v="12"/>
    <x v="0"/>
    <x v="0"/>
    <x v="9"/>
    <x v="0"/>
    <x v="0"/>
    <n v="39.277653409999999"/>
    <x v="0"/>
    <x v="1"/>
    <x v="6457"/>
    <x v="1"/>
    <x v="2"/>
    <n v="50.910331509999999"/>
    <n v="2.1212638129166668"/>
    <s v="Stores"/>
  </r>
  <r>
    <n v="6490"/>
    <s v="Richter"/>
    <s v="Hector"/>
    <x v="6400"/>
    <x v="1"/>
    <x v="5"/>
    <x v="46"/>
    <x v="20"/>
    <x v="5"/>
    <x v="0"/>
    <x v="0"/>
    <n v="30.729114259999999"/>
    <x v="0"/>
    <x v="0"/>
    <x v="6458"/>
    <x v="0"/>
    <x v="0"/>
    <n v="15.383651329999999"/>
    <n v="0.64098547208333334"/>
    <s v="Stores"/>
  </r>
  <r>
    <n v="6491"/>
    <s v="Frazier"/>
    <s v="David"/>
    <x v="6401"/>
    <x v="1"/>
    <x v="5"/>
    <x v="46"/>
    <x v="20"/>
    <x v="5"/>
    <x v="0"/>
    <x v="2"/>
    <n v="51.138564559999999"/>
    <x v="2"/>
    <x v="1"/>
    <x v="6459"/>
    <x v="1"/>
    <x v="1"/>
    <n v="89.300604509999999"/>
    <n v="3.7208585212499998"/>
    <s v="Stores"/>
  </r>
  <r>
    <n v="6492"/>
    <s v="Tomlin"/>
    <s v="Iris"/>
    <x v="6402"/>
    <x v="0"/>
    <x v="5"/>
    <x v="46"/>
    <x v="20"/>
    <x v="5"/>
    <x v="0"/>
    <x v="4"/>
    <n v="29.74391219"/>
    <x v="4"/>
    <x v="1"/>
    <x v="6460"/>
    <x v="1"/>
    <x v="2"/>
    <n v="47.097081090000003"/>
    <n v="1.96237837875"/>
    <s v="Stores"/>
  </r>
  <r>
    <n v="6493"/>
    <s v="Sabella"/>
    <s v="James"/>
    <x v="6403"/>
    <x v="1"/>
    <x v="5"/>
    <x v="46"/>
    <x v="20"/>
    <x v="5"/>
    <x v="0"/>
    <x v="1"/>
    <n v="41.201510280000001"/>
    <x v="1"/>
    <x v="0"/>
    <x v="6461"/>
    <x v="0"/>
    <x v="0"/>
    <n v="29.473258879999999"/>
    <n v="1.2280524533333332"/>
    <s v="Stores"/>
  </r>
  <r>
    <n v="6494"/>
    <s v="Calderon"/>
    <s v="Robin"/>
    <x v="6404"/>
    <x v="0"/>
    <x v="4"/>
    <x v="13"/>
    <x v="12"/>
    <x v="4"/>
    <x v="0"/>
    <x v="0"/>
    <n v="38.355632849999999"/>
    <x v="0"/>
    <x v="0"/>
    <x v="6462"/>
    <x v="0"/>
    <x v="0"/>
    <n v="9.7638759789999998"/>
    <n v="0.40682816579166664"/>
    <s v="Stores"/>
  </r>
  <r>
    <n v="6495"/>
    <s v="Kelley"/>
    <s v="Ronnie"/>
    <x v="6405"/>
    <x v="1"/>
    <x v="2"/>
    <x v="13"/>
    <x v="12"/>
    <x v="2"/>
    <x v="0"/>
    <x v="2"/>
    <n v="56.435043499999999"/>
    <x v="2"/>
    <x v="1"/>
    <x v="6463"/>
    <x v="1"/>
    <x v="2"/>
    <n v="72.099946270000004"/>
    <n v="3.0041644279166668"/>
    <s v="Stores"/>
  </r>
  <r>
    <n v="6496"/>
    <s v="Lehman"/>
    <s v="William"/>
    <x v="6406"/>
    <x v="1"/>
    <x v="44"/>
    <x v="0"/>
    <x v="0"/>
    <x v="13"/>
    <x v="0"/>
    <x v="5"/>
    <n v="60.819257389999997"/>
    <x v="5"/>
    <x v="1"/>
    <x v="6464"/>
    <x v="1"/>
    <x v="4"/>
    <n v="148.58240799999999"/>
    <n v="6.1909336666666661"/>
    <s v="Stores"/>
  </r>
  <r>
    <n v="6497"/>
    <s v="Mills"/>
    <s v="Allison"/>
    <x v="6407"/>
    <x v="0"/>
    <x v="58"/>
    <x v="7"/>
    <x v="6"/>
    <x v="18"/>
    <x v="0"/>
    <x v="1"/>
    <n v="49.92968312"/>
    <x v="1"/>
    <x v="1"/>
    <x v="6465"/>
    <x v="1"/>
    <x v="1"/>
    <n v="96.207896860000005"/>
    <n v="4.0086623691666672"/>
    <s v="Stores"/>
  </r>
  <r>
    <n v="6498"/>
    <s v="Chamberlain"/>
    <s v="Raymond"/>
    <x v="6408"/>
    <x v="1"/>
    <x v="5"/>
    <x v="46"/>
    <x v="20"/>
    <x v="5"/>
    <x v="0"/>
    <x v="1"/>
    <n v="45.154127180000003"/>
    <x v="1"/>
    <x v="1"/>
    <x v="6466"/>
    <x v="1"/>
    <x v="1"/>
    <n v="105.4818678"/>
    <n v="4.3950778250000004"/>
    <s v="Stores"/>
  </r>
  <r>
    <n v="6499"/>
    <s v="Robinson"/>
    <s v="Linda"/>
    <x v="6409"/>
    <x v="0"/>
    <x v="26"/>
    <x v="46"/>
    <x v="20"/>
    <x v="1"/>
    <x v="0"/>
    <x v="1"/>
    <n v="44.403503860000001"/>
    <x v="1"/>
    <x v="0"/>
    <x v="6467"/>
    <x v="0"/>
    <x v="1"/>
    <n v="107.3242522"/>
    <n v="4.4718438416666668"/>
    <s v="Stores"/>
  </r>
  <r>
    <n v="6500"/>
    <s v="Shook"/>
    <s v="Clark"/>
    <x v="6410"/>
    <x v="1"/>
    <x v="32"/>
    <x v="46"/>
    <x v="20"/>
    <x v="17"/>
    <x v="0"/>
    <x v="2"/>
    <n v="56.624496069999999"/>
    <x v="2"/>
    <x v="1"/>
    <x v="6468"/>
    <x v="1"/>
    <x v="1"/>
    <n v="110.8772692"/>
    <n v="4.6198862166666661"/>
    <s v="Stores"/>
  </r>
  <r>
    <n v="6501"/>
    <s v="Martinez"/>
    <s v="Carla"/>
    <x v="6411"/>
    <x v="0"/>
    <x v="5"/>
    <x v="46"/>
    <x v="20"/>
    <x v="5"/>
    <x v="0"/>
    <x v="0"/>
    <n v="39.37916431"/>
    <x v="0"/>
    <x v="1"/>
    <x v="6469"/>
    <x v="1"/>
    <x v="0"/>
    <n v="36.564311359999998"/>
    <n v="1.5235129733333335"/>
    <s v="Stores"/>
  </r>
  <r>
    <n v="6502"/>
    <s v="Brown"/>
    <s v="Betty"/>
    <x v="6412"/>
    <x v="0"/>
    <x v="5"/>
    <x v="46"/>
    <x v="20"/>
    <x v="5"/>
    <x v="0"/>
    <x v="0"/>
    <n v="32.655627989999999"/>
    <x v="0"/>
    <x v="1"/>
    <x v="6470"/>
    <x v="1"/>
    <x v="0"/>
    <n v="2.7287497279999999"/>
    <n v="0.11369790533333334"/>
    <s v="Stores"/>
  </r>
  <r>
    <n v="6503"/>
    <s v="Patterson"/>
    <s v="Brian"/>
    <x v="6413"/>
    <x v="1"/>
    <x v="5"/>
    <x v="46"/>
    <x v="20"/>
    <x v="5"/>
    <x v="0"/>
    <x v="0"/>
    <n v="33.658405879999997"/>
    <x v="0"/>
    <x v="1"/>
    <x v="6471"/>
    <x v="1"/>
    <x v="0"/>
    <n v="30.500046359999999"/>
    <n v="1.2708352649999999"/>
    <s v="Stores"/>
  </r>
  <r>
    <n v="6504"/>
    <s v="Stults"/>
    <s v="James"/>
    <x v="6414"/>
    <x v="1"/>
    <x v="5"/>
    <x v="46"/>
    <x v="20"/>
    <x v="5"/>
    <x v="0"/>
    <x v="1"/>
    <n v="44.605029350000002"/>
    <x v="1"/>
    <x v="1"/>
    <x v="6472"/>
    <x v="1"/>
    <x v="2"/>
    <n v="45.616701620000001"/>
    <n v="1.9006959008333333"/>
    <s v="Stores"/>
  </r>
  <r>
    <n v="6505"/>
    <s v="Young"/>
    <s v="Joseph"/>
    <x v="6415"/>
    <x v="1"/>
    <x v="116"/>
    <x v="46"/>
    <x v="20"/>
    <x v="1"/>
    <x v="0"/>
    <x v="1"/>
    <n v="45.857156240000002"/>
    <x v="1"/>
    <x v="1"/>
    <x v="6473"/>
    <x v="1"/>
    <x v="1"/>
    <n v="110.9448383"/>
    <n v="4.622701595833334"/>
    <s v="Stores"/>
  </r>
  <r>
    <n v="6506"/>
    <s v="Stoney"/>
    <s v="Carole"/>
    <x v="6416"/>
    <x v="0"/>
    <x v="5"/>
    <x v="46"/>
    <x v="20"/>
    <x v="5"/>
    <x v="0"/>
    <x v="0"/>
    <n v="33.763720259999999"/>
    <x v="0"/>
    <x v="1"/>
    <x v="6474"/>
    <x v="1"/>
    <x v="0"/>
    <n v="22.882420570000001"/>
    <n v="0.95343419041666666"/>
    <s v="Stores"/>
  </r>
  <r>
    <n v="6507"/>
    <s v="Richardson"/>
    <s v="Courtney"/>
    <x v="6417"/>
    <x v="1"/>
    <x v="3"/>
    <x v="0"/>
    <x v="0"/>
    <x v="3"/>
    <x v="0"/>
    <x v="0"/>
    <n v="34.851649279999997"/>
    <x v="0"/>
    <x v="0"/>
    <x v="6475"/>
    <x v="0"/>
    <x v="2"/>
    <n v="52.249644459999999"/>
    <n v="2.1770685191666668"/>
    <s v="Stores"/>
  </r>
  <r>
    <n v="6508"/>
    <s v="Looney"/>
    <s v="Patricia"/>
    <x v="6418"/>
    <x v="0"/>
    <x v="183"/>
    <x v="46"/>
    <x v="20"/>
    <x v="25"/>
    <x v="0"/>
    <x v="0"/>
    <n v="31.23952319"/>
    <x v="0"/>
    <x v="1"/>
    <x v="6476"/>
    <x v="1"/>
    <x v="0"/>
    <n v="0"/>
    <n v="0"/>
    <s v="Stores"/>
  </r>
  <r>
    <n v="6509"/>
    <s v="Polen"/>
    <s v="John"/>
    <x v="6419"/>
    <x v="1"/>
    <x v="27"/>
    <x v="46"/>
    <x v="20"/>
    <x v="19"/>
    <x v="0"/>
    <x v="1"/>
    <n v="43.947735100000003"/>
    <x v="1"/>
    <x v="1"/>
    <x v="6477"/>
    <x v="1"/>
    <x v="2"/>
    <n v="70.29306613"/>
    <n v="2.9288777554166665"/>
    <s v="Stores"/>
  </r>
  <r>
    <n v="6510"/>
    <s v="Lee"/>
    <s v="Charlotte"/>
    <x v="6420"/>
    <x v="0"/>
    <x v="16"/>
    <x v="7"/>
    <x v="6"/>
    <x v="12"/>
    <x v="0"/>
    <x v="2"/>
    <n v="55.920024920000003"/>
    <x v="2"/>
    <x v="1"/>
    <x v="6478"/>
    <x v="1"/>
    <x v="4"/>
    <n v="152.17681279999999"/>
    <n v="6.3407005333333331"/>
    <s v="Stores"/>
  </r>
  <r>
    <n v="6511"/>
    <s v="Winston"/>
    <s v="Lupe"/>
    <x v="6421"/>
    <x v="0"/>
    <x v="5"/>
    <x v="46"/>
    <x v="20"/>
    <x v="5"/>
    <x v="0"/>
    <x v="2"/>
    <n v="54.838945719999998"/>
    <x v="2"/>
    <x v="1"/>
    <x v="6479"/>
    <x v="1"/>
    <x v="5"/>
    <n v="199.88577599999999"/>
    <n v="8.3285739999999997"/>
    <s v="Stores"/>
  </r>
  <r>
    <n v="6512"/>
    <s v="Clower"/>
    <s v="Leroy"/>
    <x v="6422"/>
    <x v="1"/>
    <x v="41"/>
    <x v="0"/>
    <x v="0"/>
    <x v="23"/>
    <x v="0"/>
    <x v="2"/>
    <n v="55.246157009999997"/>
    <x v="2"/>
    <x v="1"/>
    <x v="6480"/>
    <x v="1"/>
    <x v="4"/>
    <n v="127.8582171"/>
    <n v="5.3274257125000002"/>
    <s v="Stores"/>
  </r>
  <r>
    <n v="6513"/>
    <s v="Waggoner"/>
    <s v="Stephen"/>
    <x v="6423"/>
    <x v="1"/>
    <x v="5"/>
    <x v="46"/>
    <x v="20"/>
    <x v="5"/>
    <x v="0"/>
    <x v="5"/>
    <n v="60.978385930000002"/>
    <x v="5"/>
    <x v="1"/>
    <x v="6481"/>
    <x v="1"/>
    <x v="4"/>
    <n v="127.8898875"/>
    <n v="5.3287453125000006"/>
    <s v="Stores"/>
  </r>
  <r>
    <n v="6514"/>
    <s v="Williams"/>
    <s v="Jose"/>
    <x v="6424"/>
    <x v="1"/>
    <x v="22"/>
    <x v="13"/>
    <x v="12"/>
    <x v="16"/>
    <x v="0"/>
    <x v="0"/>
    <n v="33.71384243"/>
    <x v="0"/>
    <x v="1"/>
    <x v="6482"/>
    <x v="1"/>
    <x v="2"/>
    <n v="52.88162895"/>
    <n v="2.2034012062499997"/>
    <s v="Stores"/>
  </r>
  <r>
    <n v="6515"/>
    <s v="Spears"/>
    <s v="Raul"/>
    <x v="6425"/>
    <x v="1"/>
    <x v="4"/>
    <x v="13"/>
    <x v="12"/>
    <x v="4"/>
    <x v="0"/>
    <x v="1"/>
    <n v="46.32755547"/>
    <x v="1"/>
    <x v="1"/>
    <x v="6483"/>
    <x v="1"/>
    <x v="2"/>
    <n v="67.416238629999995"/>
    <n v="2.8090099429166666"/>
    <s v="Stores"/>
  </r>
  <r>
    <n v="6516"/>
    <s v="Gibbs"/>
    <s v="Theresa"/>
    <x v="6426"/>
    <x v="0"/>
    <x v="5"/>
    <x v="46"/>
    <x v="20"/>
    <x v="5"/>
    <x v="0"/>
    <x v="2"/>
    <n v="59.417174099999997"/>
    <x v="2"/>
    <x v="0"/>
    <x v="6484"/>
    <x v="0"/>
    <x v="5"/>
    <n v="206.7041399"/>
    <n v="8.6126724958333334"/>
    <s v="Stores"/>
  </r>
  <r>
    <n v="6517"/>
    <s v="Phipps"/>
    <s v="Pauline"/>
    <x v="6427"/>
    <x v="0"/>
    <x v="120"/>
    <x v="46"/>
    <x v="20"/>
    <x v="25"/>
    <x v="0"/>
    <x v="0"/>
    <n v="33.237248819999998"/>
    <x v="0"/>
    <x v="1"/>
    <x v="6485"/>
    <x v="1"/>
    <x v="0"/>
    <n v="0"/>
    <n v="0"/>
    <s v="Stores"/>
  </r>
  <r>
    <n v="6518"/>
    <s v="Stevens"/>
    <s v="Samuel"/>
    <x v="6428"/>
    <x v="1"/>
    <x v="106"/>
    <x v="0"/>
    <x v="0"/>
    <x v="13"/>
    <x v="0"/>
    <x v="1"/>
    <n v="43.915977040000001"/>
    <x v="1"/>
    <x v="1"/>
    <x v="6486"/>
    <x v="1"/>
    <x v="2"/>
    <n v="53.69880723"/>
    <n v="2.23745030125"/>
    <s v="Stores"/>
  </r>
  <r>
    <n v="6519"/>
    <s v="Silveira"/>
    <s v="Laura"/>
    <x v="6429"/>
    <x v="0"/>
    <x v="5"/>
    <x v="46"/>
    <x v="20"/>
    <x v="5"/>
    <x v="0"/>
    <x v="1"/>
    <n v="43.451415079999997"/>
    <x v="1"/>
    <x v="1"/>
    <x v="6487"/>
    <x v="1"/>
    <x v="1"/>
    <n v="83.31255883"/>
    <n v="3.4713566179166668"/>
    <s v="Stores"/>
  </r>
  <r>
    <n v="6520"/>
    <s v="Haynes"/>
    <s v="Roland"/>
    <x v="6430"/>
    <x v="1"/>
    <x v="3"/>
    <x v="0"/>
    <x v="0"/>
    <x v="3"/>
    <x v="0"/>
    <x v="1"/>
    <n v="49.261236259999997"/>
    <x v="1"/>
    <x v="0"/>
    <x v="6488"/>
    <x v="0"/>
    <x v="2"/>
    <n v="60.550029649999999"/>
    <n v="2.522917902083333"/>
    <s v="Stores"/>
  </r>
  <r>
    <n v="6521"/>
    <s v="Hay"/>
    <s v="James"/>
    <x v="6431"/>
    <x v="1"/>
    <x v="5"/>
    <x v="46"/>
    <x v="20"/>
    <x v="5"/>
    <x v="0"/>
    <x v="0"/>
    <n v="33.093606880000003"/>
    <x v="0"/>
    <x v="1"/>
    <x v="6489"/>
    <x v="1"/>
    <x v="0"/>
    <n v="21.531916150000001"/>
    <n v="0.8971631729166667"/>
    <s v="Stores"/>
  </r>
  <r>
    <n v="6522"/>
    <s v="King"/>
    <s v="Linda"/>
    <x v="6432"/>
    <x v="0"/>
    <x v="5"/>
    <x v="46"/>
    <x v="20"/>
    <x v="5"/>
    <x v="0"/>
    <x v="1"/>
    <n v="48.691987859999998"/>
    <x v="1"/>
    <x v="1"/>
    <x v="6490"/>
    <x v="1"/>
    <x v="4"/>
    <n v="144.9282661"/>
    <n v="6.0386777541666667"/>
    <s v="Stores"/>
  </r>
  <r>
    <n v="6523"/>
    <s v="Wright"/>
    <s v="Elizabeth"/>
    <x v="6433"/>
    <x v="0"/>
    <x v="5"/>
    <x v="46"/>
    <x v="20"/>
    <x v="5"/>
    <x v="0"/>
    <x v="1"/>
    <n v="49.440757869999999"/>
    <x v="1"/>
    <x v="1"/>
    <x v="6491"/>
    <x v="1"/>
    <x v="1"/>
    <n v="114.45222269999999"/>
    <n v="4.7688426125000003"/>
    <s v="Stores"/>
  </r>
  <r>
    <n v="6524"/>
    <s v="McElroy"/>
    <s v="Josephine"/>
    <x v="6434"/>
    <x v="0"/>
    <x v="4"/>
    <x v="13"/>
    <x v="12"/>
    <x v="4"/>
    <x v="0"/>
    <x v="1"/>
    <n v="40.379710080000002"/>
    <x v="1"/>
    <x v="0"/>
    <x v="6492"/>
    <x v="0"/>
    <x v="2"/>
    <n v="69.589553890000005"/>
    <n v="2.8995647454166669"/>
    <s v="Stores"/>
  </r>
  <r>
    <n v="6525"/>
    <s v="Collins"/>
    <s v="Celia"/>
    <x v="6435"/>
    <x v="0"/>
    <x v="22"/>
    <x v="13"/>
    <x v="12"/>
    <x v="16"/>
    <x v="0"/>
    <x v="3"/>
    <n v="13.827073670000001"/>
    <x v="3"/>
    <x v="1"/>
    <x v="6493"/>
    <x v="1"/>
    <x v="0"/>
    <n v="0"/>
    <n v="0"/>
    <s v="Stores"/>
  </r>
  <r>
    <n v="6526"/>
    <s v="Kovar"/>
    <s v="Brandon"/>
    <x v="6436"/>
    <x v="1"/>
    <x v="5"/>
    <x v="46"/>
    <x v="20"/>
    <x v="5"/>
    <x v="0"/>
    <x v="0"/>
    <n v="31.670850519999998"/>
    <x v="0"/>
    <x v="1"/>
    <x v="6494"/>
    <x v="1"/>
    <x v="0"/>
    <n v="29.594267039999998"/>
    <n v="1.2330944599999998"/>
    <s v="Stores"/>
  </r>
  <r>
    <n v="6527"/>
    <s v="Sweet"/>
    <s v="Jane"/>
    <x v="6437"/>
    <x v="0"/>
    <x v="42"/>
    <x v="0"/>
    <x v="0"/>
    <x v="13"/>
    <x v="0"/>
    <x v="4"/>
    <n v="25.810961259999999"/>
    <x v="4"/>
    <x v="1"/>
    <x v="6495"/>
    <x v="1"/>
    <x v="0"/>
    <n v="0"/>
    <n v="0"/>
    <s v="Stores"/>
  </r>
  <r>
    <n v="6528"/>
    <s v="Hamrick"/>
    <s v="Cynthia"/>
    <x v="6438"/>
    <x v="0"/>
    <x v="111"/>
    <x v="13"/>
    <x v="12"/>
    <x v="32"/>
    <x v="0"/>
    <x v="2"/>
    <n v="53.851297700000003"/>
    <x v="2"/>
    <x v="1"/>
    <x v="6496"/>
    <x v="1"/>
    <x v="1"/>
    <n v="117.4435845"/>
    <n v="4.8934826874999997"/>
    <s v="Stores"/>
  </r>
  <r>
    <n v="6529"/>
    <s v="Bryant"/>
    <s v="Lucille"/>
    <x v="6439"/>
    <x v="0"/>
    <x v="20"/>
    <x v="0"/>
    <x v="0"/>
    <x v="14"/>
    <x v="0"/>
    <x v="0"/>
    <n v="30.521748129999999"/>
    <x v="0"/>
    <x v="1"/>
    <x v="6497"/>
    <x v="1"/>
    <x v="0"/>
    <n v="31.284481499999998"/>
    <n v="1.3035200624999999"/>
    <s v="Stores"/>
  </r>
  <r>
    <n v="6530"/>
    <s v="Cato"/>
    <s v="Anthony"/>
    <x v="6440"/>
    <x v="1"/>
    <x v="4"/>
    <x v="13"/>
    <x v="12"/>
    <x v="4"/>
    <x v="0"/>
    <x v="0"/>
    <n v="33.64248662"/>
    <x v="0"/>
    <x v="0"/>
    <x v="6498"/>
    <x v="0"/>
    <x v="0"/>
    <n v="37.241870949999999"/>
    <n v="1.5517446229166665"/>
    <s v="Stores"/>
  </r>
  <r>
    <n v="6531"/>
    <s v="Barnes"/>
    <s v="Herbert"/>
    <x v="6441"/>
    <x v="1"/>
    <x v="22"/>
    <x v="13"/>
    <x v="12"/>
    <x v="16"/>
    <x v="0"/>
    <x v="5"/>
    <n v="60.88482217"/>
    <x v="5"/>
    <x v="1"/>
    <x v="6499"/>
    <x v="1"/>
    <x v="3"/>
    <n v="164.5403762"/>
    <n v="6.8558490083333341"/>
    <s v="Stores"/>
  </r>
  <r>
    <n v="6532"/>
    <s v="Strom"/>
    <s v="Marc"/>
    <x v="6442"/>
    <x v="1"/>
    <x v="99"/>
    <x v="46"/>
    <x v="20"/>
    <x v="1"/>
    <x v="0"/>
    <x v="2"/>
    <n v="55.022037099999999"/>
    <x v="2"/>
    <x v="1"/>
    <x v="6500"/>
    <x v="1"/>
    <x v="1"/>
    <n v="117.17006379999999"/>
    <n v="4.8820859916666661"/>
    <s v="Stores"/>
  </r>
  <r>
    <n v="6533"/>
    <s v="Ward"/>
    <s v="Joel"/>
    <x v="6443"/>
    <x v="1"/>
    <x v="90"/>
    <x v="13"/>
    <x v="12"/>
    <x v="11"/>
    <x v="0"/>
    <x v="0"/>
    <n v="36.826277009999998"/>
    <x v="0"/>
    <x v="1"/>
    <x v="6501"/>
    <x v="1"/>
    <x v="0"/>
    <n v="26.870934729999998"/>
    <n v="1.1196222804166667"/>
    <s v="Stores"/>
  </r>
  <r>
    <n v="6534"/>
    <s v="Campbell"/>
    <s v="Tyler"/>
    <x v="6444"/>
    <x v="1"/>
    <x v="5"/>
    <x v="46"/>
    <x v="20"/>
    <x v="5"/>
    <x v="0"/>
    <x v="1"/>
    <n v="49.704617599999999"/>
    <x v="1"/>
    <x v="0"/>
    <x v="6502"/>
    <x v="0"/>
    <x v="1"/>
    <n v="102.9902888"/>
    <n v="4.2912620333333331"/>
    <s v="Stores"/>
  </r>
  <r>
    <n v="6535"/>
    <s v="Holland"/>
    <s v="John"/>
    <x v="6445"/>
    <x v="1"/>
    <x v="5"/>
    <x v="46"/>
    <x v="20"/>
    <x v="5"/>
    <x v="0"/>
    <x v="1"/>
    <n v="44.693821880000002"/>
    <x v="1"/>
    <x v="1"/>
    <x v="6503"/>
    <x v="1"/>
    <x v="2"/>
    <n v="58.575188619999999"/>
    <n v="2.4406328591666666"/>
    <s v="Stores"/>
  </r>
  <r>
    <n v="6536"/>
    <s v="Rivera"/>
    <s v="Terry"/>
    <x v="6446"/>
    <x v="1"/>
    <x v="12"/>
    <x v="0"/>
    <x v="0"/>
    <x v="9"/>
    <x v="0"/>
    <x v="1"/>
    <n v="48.226782440000001"/>
    <x v="1"/>
    <x v="1"/>
    <x v="6504"/>
    <x v="1"/>
    <x v="1"/>
    <n v="86.064997140000003"/>
    <n v="3.5860415475000003"/>
    <s v="Stores"/>
  </r>
  <r>
    <n v="6537"/>
    <s v="Blecha"/>
    <s v="Diana"/>
    <x v="6447"/>
    <x v="0"/>
    <x v="210"/>
    <x v="0"/>
    <x v="0"/>
    <x v="24"/>
    <x v="0"/>
    <x v="4"/>
    <n v="28.950321070000001"/>
    <x v="4"/>
    <x v="1"/>
    <x v="6505"/>
    <x v="1"/>
    <x v="0"/>
    <n v="0"/>
    <n v="0"/>
    <s v="Stores"/>
  </r>
  <r>
    <n v="6538"/>
    <s v="Bruce"/>
    <s v="Terrell"/>
    <x v="6448"/>
    <x v="1"/>
    <x v="199"/>
    <x v="13"/>
    <x v="12"/>
    <x v="24"/>
    <x v="0"/>
    <x v="0"/>
    <n v="30.251838119999999"/>
    <x v="0"/>
    <x v="1"/>
    <x v="6506"/>
    <x v="1"/>
    <x v="0"/>
    <n v="0"/>
    <n v="0"/>
    <s v="Stores"/>
  </r>
  <r>
    <n v="6539"/>
    <s v="McNish"/>
    <s v="Magaret"/>
    <x v="6449"/>
    <x v="0"/>
    <x v="3"/>
    <x v="0"/>
    <x v="0"/>
    <x v="3"/>
    <x v="0"/>
    <x v="0"/>
    <n v="34.408182670000002"/>
    <x v="0"/>
    <x v="1"/>
    <x v="6507"/>
    <x v="1"/>
    <x v="0"/>
    <n v="0"/>
    <n v="0"/>
    <s v="Stores"/>
  </r>
  <r>
    <n v="6540"/>
    <s v="Hoffman"/>
    <s v="Waylon"/>
    <x v="6450"/>
    <x v="1"/>
    <x v="3"/>
    <x v="0"/>
    <x v="0"/>
    <x v="3"/>
    <x v="0"/>
    <x v="5"/>
    <n v="65.599567179999994"/>
    <x v="5"/>
    <x v="0"/>
    <x v="6508"/>
    <x v="0"/>
    <x v="4"/>
    <n v="147.71642399999999"/>
    <n v="6.1548509999999998"/>
    <s v="Stores"/>
  </r>
  <r>
    <n v="6541"/>
    <s v="Taylor"/>
    <s v="Stephen"/>
    <x v="6451"/>
    <x v="0"/>
    <x v="204"/>
    <x v="7"/>
    <x v="6"/>
    <x v="18"/>
    <x v="0"/>
    <x v="0"/>
    <n v="35.052061180000003"/>
    <x v="0"/>
    <x v="1"/>
    <x v="6509"/>
    <x v="1"/>
    <x v="0"/>
    <n v="26.511565510000001"/>
    <n v="1.1046485629166667"/>
    <s v="Stores"/>
  </r>
  <r>
    <n v="6542"/>
    <s v="Hyder"/>
    <s v="David"/>
    <x v="6452"/>
    <x v="1"/>
    <x v="4"/>
    <x v="13"/>
    <x v="12"/>
    <x v="4"/>
    <x v="0"/>
    <x v="0"/>
    <n v="36.381516249999997"/>
    <x v="0"/>
    <x v="1"/>
    <x v="6510"/>
    <x v="1"/>
    <x v="0"/>
    <n v="13.265591479999999"/>
    <n v="0.55273297833333324"/>
    <s v="Stores"/>
  </r>
  <r>
    <n v="6543"/>
    <s v="Evans"/>
    <s v="James"/>
    <x v="6453"/>
    <x v="1"/>
    <x v="5"/>
    <x v="46"/>
    <x v="20"/>
    <x v="5"/>
    <x v="0"/>
    <x v="0"/>
    <n v="30.371096399999999"/>
    <x v="0"/>
    <x v="1"/>
    <x v="6511"/>
    <x v="1"/>
    <x v="0"/>
    <n v="0"/>
    <n v="0"/>
    <s v="Stores"/>
  </r>
  <r>
    <n v="6544"/>
    <s v="Hohn"/>
    <s v="Sylvia"/>
    <x v="6454"/>
    <x v="0"/>
    <x v="136"/>
    <x v="0"/>
    <x v="0"/>
    <x v="3"/>
    <x v="0"/>
    <x v="4"/>
    <n v="28.651458229999999"/>
    <x v="4"/>
    <x v="1"/>
    <x v="6512"/>
    <x v="1"/>
    <x v="0"/>
    <n v="29.521342619999999"/>
    <n v="1.2300559424999999"/>
    <s v="Stores"/>
  </r>
  <r>
    <n v="6545"/>
    <s v="Hernandez"/>
    <s v="Perry"/>
    <x v="6455"/>
    <x v="1"/>
    <x v="2"/>
    <x v="13"/>
    <x v="12"/>
    <x v="2"/>
    <x v="0"/>
    <x v="0"/>
    <n v="39.964432610000003"/>
    <x v="0"/>
    <x v="1"/>
    <x v="6513"/>
    <x v="1"/>
    <x v="0"/>
    <n v="20.06984014"/>
    <n v="0.8362433391666666"/>
    <s v="Stores"/>
  </r>
  <r>
    <n v="6546"/>
    <s v="Kaplan"/>
    <s v="Robin"/>
    <x v="6456"/>
    <x v="1"/>
    <x v="109"/>
    <x v="13"/>
    <x v="12"/>
    <x v="24"/>
    <x v="0"/>
    <x v="2"/>
    <n v="55.586926640000001"/>
    <x v="2"/>
    <x v="0"/>
    <x v="6514"/>
    <x v="0"/>
    <x v="4"/>
    <n v="122.68967379999999"/>
    <n v="5.1120697416666658"/>
    <s v="Stores"/>
  </r>
  <r>
    <n v="6547"/>
    <s v="Guarino"/>
    <s v="Robin"/>
    <x v="6457"/>
    <x v="0"/>
    <x v="5"/>
    <x v="46"/>
    <x v="20"/>
    <x v="5"/>
    <x v="0"/>
    <x v="0"/>
    <n v="33.832015259999999"/>
    <x v="0"/>
    <x v="0"/>
    <x v="6515"/>
    <x v="0"/>
    <x v="0"/>
    <n v="37.116646979999999"/>
    <n v="1.5465269574999998"/>
    <s v="Stores"/>
  </r>
  <r>
    <n v="6548"/>
    <s v="Fuller"/>
    <s v="Kathleen"/>
    <x v="6458"/>
    <x v="0"/>
    <x v="1"/>
    <x v="46"/>
    <x v="20"/>
    <x v="1"/>
    <x v="0"/>
    <x v="0"/>
    <n v="36.168212959999998"/>
    <x v="0"/>
    <x v="1"/>
    <x v="6516"/>
    <x v="1"/>
    <x v="0"/>
    <n v="29.821477430000002"/>
    <n v="1.2425615595833335"/>
    <s v="Stores"/>
  </r>
  <r>
    <n v="6549"/>
    <s v="Wolfe"/>
    <s v="Irving"/>
    <x v="6459"/>
    <x v="1"/>
    <x v="235"/>
    <x v="13"/>
    <x v="12"/>
    <x v="7"/>
    <x v="0"/>
    <x v="0"/>
    <n v="33.93447853"/>
    <x v="0"/>
    <x v="1"/>
    <x v="6517"/>
    <x v="1"/>
    <x v="0"/>
    <n v="0"/>
    <n v="0"/>
    <s v="Stores"/>
  </r>
  <r>
    <n v="6550"/>
    <s v="Lucas"/>
    <s v="Virginia"/>
    <x v="6460"/>
    <x v="0"/>
    <x v="41"/>
    <x v="0"/>
    <x v="0"/>
    <x v="23"/>
    <x v="0"/>
    <x v="4"/>
    <n v="29.732673460000001"/>
    <x v="4"/>
    <x v="0"/>
    <x v="6518"/>
    <x v="0"/>
    <x v="0"/>
    <n v="0"/>
    <n v="0"/>
    <s v="Stores"/>
  </r>
  <r>
    <n v="6551"/>
    <s v="Lunn"/>
    <s v="Shawn"/>
    <x v="6461"/>
    <x v="1"/>
    <x v="3"/>
    <x v="0"/>
    <x v="0"/>
    <x v="3"/>
    <x v="0"/>
    <x v="1"/>
    <n v="47.938669920000002"/>
    <x v="1"/>
    <x v="1"/>
    <x v="6519"/>
    <x v="1"/>
    <x v="2"/>
    <n v="42.882872839999997"/>
    <n v="1.7867863683333332"/>
    <s v="Stores"/>
  </r>
  <r>
    <n v="6552"/>
    <s v="Cummings"/>
    <s v="James"/>
    <x v="6462"/>
    <x v="1"/>
    <x v="4"/>
    <x v="13"/>
    <x v="12"/>
    <x v="4"/>
    <x v="0"/>
    <x v="0"/>
    <n v="30.665690359999999"/>
    <x v="0"/>
    <x v="1"/>
    <x v="6520"/>
    <x v="1"/>
    <x v="0"/>
    <n v="0"/>
    <n v="0"/>
    <s v="Stores"/>
  </r>
  <r>
    <n v="6553"/>
    <s v="McKenzie"/>
    <s v="Marvin"/>
    <x v="6463"/>
    <x v="1"/>
    <x v="11"/>
    <x v="46"/>
    <x v="20"/>
    <x v="1"/>
    <x v="0"/>
    <x v="2"/>
    <n v="52.007268979999999"/>
    <x v="2"/>
    <x v="1"/>
    <x v="6521"/>
    <x v="1"/>
    <x v="1"/>
    <n v="115.63996969999999"/>
    <n v="4.8183320708333328"/>
    <s v="Stores"/>
  </r>
  <r>
    <n v="6554"/>
    <s v="Lindstrom"/>
    <s v="Adriana"/>
    <x v="6464"/>
    <x v="0"/>
    <x v="16"/>
    <x v="7"/>
    <x v="6"/>
    <x v="12"/>
    <x v="0"/>
    <x v="2"/>
    <n v="50.323417800000001"/>
    <x v="2"/>
    <x v="1"/>
    <x v="6522"/>
    <x v="1"/>
    <x v="4"/>
    <n v="126.77124689999999"/>
    <n v="5.2821352875000001"/>
    <s v="Stores"/>
  </r>
  <r>
    <n v="6555"/>
    <s v="Daniels"/>
    <s v="Marion"/>
    <x v="6465"/>
    <x v="1"/>
    <x v="0"/>
    <x v="13"/>
    <x v="12"/>
    <x v="0"/>
    <x v="0"/>
    <x v="4"/>
    <n v="21.041730879999999"/>
    <x v="4"/>
    <x v="1"/>
    <x v="6523"/>
    <x v="1"/>
    <x v="0"/>
    <n v="0"/>
    <n v="0"/>
    <s v="Stores"/>
  </r>
  <r>
    <n v="6556"/>
    <s v="Christofferso"/>
    <s v="Laurie"/>
    <x v="6466"/>
    <x v="0"/>
    <x v="5"/>
    <x v="46"/>
    <x v="20"/>
    <x v="5"/>
    <x v="0"/>
    <x v="1"/>
    <n v="40.091784730000001"/>
    <x v="1"/>
    <x v="1"/>
    <x v="6524"/>
    <x v="1"/>
    <x v="0"/>
    <n v="23.755509870000001"/>
    <n v="0.98981291124999993"/>
    <s v="Stores"/>
  </r>
  <r>
    <n v="6557"/>
    <s v="Westberry"/>
    <s v="Andrew"/>
    <x v="6467"/>
    <x v="1"/>
    <x v="147"/>
    <x v="0"/>
    <x v="0"/>
    <x v="3"/>
    <x v="0"/>
    <x v="1"/>
    <n v="47.411632339999997"/>
    <x v="1"/>
    <x v="1"/>
    <x v="6525"/>
    <x v="1"/>
    <x v="2"/>
    <n v="71.120245940000004"/>
    <n v="2.9633435808333335"/>
    <s v="Stores"/>
  </r>
  <r>
    <n v="6558"/>
    <s v="Ayala"/>
    <s v="Robert"/>
    <x v="6468"/>
    <x v="1"/>
    <x v="132"/>
    <x v="0"/>
    <x v="0"/>
    <x v="13"/>
    <x v="0"/>
    <x v="0"/>
    <n v="36.914135229999999"/>
    <x v="0"/>
    <x v="1"/>
    <x v="6526"/>
    <x v="1"/>
    <x v="2"/>
    <n v="47.112995480000002"/>
    <n v="1.9630414783333334"/>
    <s v="Stores"/>
  </r>
  <r>
    <n v="6559"/>
    <s v="Garcia"/>
    <s v="Kathy"/>
    <x v="6469"/>
    <x v="0"/>
    <x v="5"/>
    <x v="46"/>
    <x v="20"/>
    <x v="5"/>
    <x v="0"/>
    <x v="2"/>
    <n v="51.036506019999997"/>
    <x v="2"/>
    <x v="1"/>
    <x v="6527"/>
    <x v="1"/>
    <x v="4"/>
    <n v="122.4239012"/>
    <n v="5.1009958833333329"/>
    <s v="Stores"/>
  </r>
  <r>
    <n v="6560"/>
    <s v="Wells"/>
    <s v="Chandra"/>
    <x v="6470"/>
    <x v="0"/>
    <x v="36"/>
    <x v="7"/>
    <x v="6"/>
    <x v="22"/>
    <x v="0"/>
    <x v="1"/>
    <n v="44.055088009999999"/>
    <x v="1"/>
    <x v="1"/>
    <x v="6528"/>
    <x v="1"/>
    <x v="4"/>
    <n v="136.288262"/>
    <n v="5.6786775833333341"/>
    <s v="Stores"/>
  </r>
  <r>
    <n v="6561"/>
    <s v="Taylor"/>
    <s v="Delmer"/>
    <x v="6471"/>
    <x v="1"/>
    <x v="5"/>
    <x v="46"/>
    <x v="20"/>
    <x v="5"/>
    <x v="0"/>
    <x v="0"/>
    <n v="37.48089427"/>
    <x v="0"/>
    <x v="1"/>
    <x v="6529"/>
    <x v="1"/>
    <x v="0"/>
    <n v="0"/>
    <n v="0"/>
    <s v="Stores"/>
  </r>
  <r>
    <n v="6562"/>
    <s v="Saxton"/>
    <s v="Edwina"/>
    <x v="6472"/>
    <x v="0"/>
    <x v="15"/>
    <x v="13"/>
    <x v="12"/>
    <x v="10"/>
    <x v="0"/>
    <x v="0"/>
    <n v="39.312994269999997"/>
    <x v="0"/>
    <x v="1"/>
    <x v="6530"/>
    <x v="1"/>
    <x v="2"/>
    <n v="44.386448000000001"/>
    <n v="1.8494353333333333"/>
    <s v="Stores"/>
  </r>
  <r>
    <n v="6563"/>
    <s v="Martin"/>
    <s v="Janelle"/>
    <x v="6473"/>
    <x v="0"/>
    <x v="145"/>
    <x v="13"/>
    <x v="12"/>
    <x v="7"/>
    <x v="0"/>
    <x v="1"/>
    <n v="40.436016700000003"/>
    <x v="1"/>
    <x v="0"/>
    <x v="6531"/>
    <x v="0"/>
    <x v="2"/>
    <n v="45.756353169999997"/>
    <n v="1.9065147154166664"/>
    <s v="Stores"/>
  </r>
  <r>
    <n v="6564"/>
    <s v="Weinstein"/>
    <s v="Shawn"/>
    <x v="6474"/>
    <x v="1"/>
    <x v="4"/>
    <x v="13"/>
    <x v="12"/>
    <x v="4"/>
    <x v="0"/>
    <x v="2"/>
    <n v="51.310860419999997"/>
    <x v="2"/>
    <x v="1"/>
    <x v="6532"/>
    <x v="1"/>
    <x v="1"/>
    <n v="97.033203459999996"/>
    <n v="4.0430501441666662"/>
    <s v="Stores"/>
  </r>
  <r>
    <n v="6565"/>
    <s v="Carrozza"/>
    <s v="Samantha"/>
    <x v="6475"/>
    <x v="0"/>
    <x v="5"/>
    <x v="46"/>
    <x v="20"/>
    <x v="5"/>
    <x v="0"/>
    <x v="0"/>
    <n v="30.312820259999999"/>
    <x v="0"/>
    <x v="1"/>
    <x v="6533"/>
    <x v="1"/>
    <x v="0"/>
    <n v="1.2987568810000001"/>
    <n v="5.4114870041666673E-2"/>
    <s v="Stores"/>
  </r>
  <r>
    <n v="6566"/>
    <s v="Simon"/>
    <s v="Vaughn"/>
    <x v="6476"/>
    <x v="1"/>
    <x v="106"/>
    <x v="0"/>
    <x v="0"/>
    <x v="13"/>
    <x v="0"/>
    <x v="2"/>
    <n v="57.911661129999999"/>
    <x v="2"/>
    <x v="1"/>
    <x v="6534"/>
    <x v="1"/>
    <x v="4"/>
    <n v="127.0074224"/>
    <n v="5.2919759333333332"/>
    <s v="Stores"/>
  </r>
  <r>
    <n v="6567"/>
    <s v="Dryer"/>
    <s v="Adam"/>
    <x v="6477"/>
    <x v="1"/>
    <x v="3"/>
    <x v="0"/>
    <x v="0"/>
    <x v="3"/>
    <x v="0"/>
    <x v="2"/>
    <n v="50.672104230000002"/>
    <x v="2"/>
    <x v="1"/>
    <x v="6535"/>
    <x v="1"/>
    <x v="1"/>
    <n v="87.069318359999997"/>
    <n v="3.6278882650000002"/>
    <s v="Stores"/>
  </r>
  <r>
    <n v="6568"/>
    <s v="Schreffler"/>
    <s v="Clifford"/>
    <x v="6478"/>
    <x v="1"/>
    <x v="76"/>
    <x v="46"/>
    <x v="20"/>
    <x v="1"/>
    <x v="0"/>
    <x v="1"/>
    <n v="45.826862370000001"/>
    <x v="1"/>
    <x v="1"/>
    <x v="6536"/>
    <x v="1"/>
    <x v="2"/>
    <n v="63.076504059999998"/>
    <n v="2.6281876691666666"/>
    <s v="Stores"/>
  </r>
  <r>
    <n v="6569"/>
    <s v="Snider"/>
    <s v="George"/>
    <x v="6479"/>
    <x v="1"/>
    <x v="25"/>
    <x v="13"/>
    <x v="12"/>
    <x v="3"/>
    <x v="0"/>
    <x v="1"/>
    <n v="49.353454810000002"/>
    <x v="1"/>
    <x v="1"/>
    <x v="6537"/>
    <x v="1"/>
    <x v="1"/>
    <n v="115.2785336"/>
    <n v="4.8032722333333338"/>
    <s v="Stores"/>
  </r>
  <r>
    <n v="6570"/>
    <s v="Faulkner"/>
    <s v="Sylvia"/>
    <x v="6480"/>
    <x v="0"/>
    <x v="76"/>
    <x v="46"/>
    <x v="20"/>
    <x v="1"/>
    <x v="0"/>
    <x v="4"/>
    <n v="27.34540471"/>
    <x v="4"/>
    <x v="1"/>
    <x v="6538"/>
    <x v="1"/>
    <x v="0"/>
    <n v="0"/>
    <n v="0"/>
    <s v="Stores"/>
  </r>
  <r>
    <n v="6571"/>
    <s v="Client"/>
    <s v="Paul"/>
    <x v="6481"/>
    <x v="1"/>
    <x v="5"/>
    <x v="46"/>
    <x v="20"/>
    <x v="5"/>
    <x v="0"/>
    <x v="4"/>
    <n v="29.893076730000001"/>
    <x v="4"/>
    <x v="1"/>
    <x v="6539"/>
    <x v="1"/>
    <x v="0"/>
    <n v="0"/>
    <n v="0"/>
    <s v="Stores"/>
  </r>
  <r>
    <n v="6572"/>
    <s v="Simmons"/>
    <s v="Rosa"/>
    <x v="6482"/>
    <x v="0"/>
    <x v="234"/>
    <x v="7"/>
    <x v="6"/>
    <x v="35"/>
    <x v="0"/>
    <x v="0"/>
    <n v="35.314403929999997"/>
    <x v="0"/>
    <x v="1"/>
    <x v="6540"/>
    <x v="1"/>
    <x v="0"/>
    <n v="27.05439273"/>
    <n v="1.12726636375"/>
    <s v="Stores"/>
  </r>
  <r>
    <n v="6573"/>
    <s v="Dobbs"/>
    <s v="Mathew"/>
    <x v="6483"/>
    <x v="1"/>
    <x v="5"/>
    <x v="46"/>
    <x v="20"/>
    <x v="5"/>
    <x v="0"/>
    <x v="2"/>
    <n v="50.351652710000003"/>
    <x v="2"/>
    <x v="1"/>
    <x v="6541"/>
    <x v="1"/>
    <x v="4"/>
    <n v="121.8382438"/>
    <n v="5.0765934916666673"/>
    <s v="Stores"/>
  </r>
  <r>
    <n v="6574"/>
    <s v="Gonzalez"/>
    <s v="Jerry"/>
    <x v="6484"/>
    <x v="1"/>
    <x v="11"/>
    <x v="46"/>
    <x v="20"/>
    <x v="1"/>
    <x v="0"/>
    <x v="1"/>
    <n v="44.726475639999997"/>
    <x v="1"/>
    <x v="1"/>
    <x v="6542"/>
    <x v="1"/>
    <x v="2"/>
    <n v="63.15433161"/>
    <n v="2.63143048375"/>
    <s v="Stores"/>
  </r>
  <r>
    <n v="6575"/>
    <s v="Oyer"/>
    <s v="Wanda"/>
    <x v="6485"/>
    <x v="0"/>
    <x v="4"/>
    <x v="13"/>
    <x v="12"/>
    <x v="4"/>
    <x v="0"/>
    <x v="0"/>
    <n v="35.080871590000001"/>
    <x v="0"/>
    <x v="1"/>
    <x v="6543"/>
    <x v="1"/>
    <x v="0"/>
    <n v="1.545771665"/>
    <n v="6.4407152708333332E-2"/>
    <s v="Stores"/>
  </r>
  <r>
    <n v="6576"/>
    <s v="Johnson"/>
    <s v="Theresa"/>
    <x v="6486"/>
    <x v="0"/>
    <x v="3"/>
    <x v="13"/>
    <x v="12"/>
    <x v="3"/>
    <x v="0"/>
    <x v="4"/>
    <n v="27.484089310000002"/>
    <x v="4"/>
    <x v="1"/>
    <x v="6544"/>
    <x v="1"/>
    <x v="0"/>
    <n v="0"/>
    <n v="0"/>
    <s v="Stores"/>
  </r>
  <r>
    <n v="6577"/>
    <s v="Santos"/>
    <s v="Mark"/>
    <x v="6487"/>
    <x v="1"/>
    <x v="184"/>
    <x v="7"/>
    <x v="6"/>
    <x v="15"/>
    <x v="0"/>
    <x v="1"/>
    <n v="44.623872550000002"/>
    <x v="1"/>
    <x v="1"/>
    <x v="6545"/>
    <x v="1"/>
    <x v="0"/>
    <n v="35.59300356"/>
    <n v="1.483041815"/>
    <s v="Stores"/>
  </r>
  <r>
    <n v="6578"/>
    <s v="Brown"/>
    <s v="Beverly"/>
    <x v="6488"/>
    <x v="0"/>
    <x v="5"/>
    <x v="46"/>
    <x v="20"/>
    <x v="5"/>
    <x v="0"/>
    <x v="1"/>
    <n v="44.917371160000002"/>
    <x v="1"/>
    <x v="1"/>
    <x v="6546"/>
    <x v="1"/>
    <x v="1"/>
    <n v="96.438944219999996"/>
    <n v="4.0182893424999993"/>
    <s v="Stores"/>
  </r>
  <r>
    <n v="6579"/>
    <s v="Campbell"/>
    <s v="Robert"/>
    <x v="6489"/>
    <x v="1"/>
    <x v="231"/>
    <x v="13"/>
    <x v="12"/>
    <x v="3"/>
    <x v="0"/>
    <x v="1"/>
    <n v="49.741799749999998"/>
    <x v="1"/>
    <x v="0"/>
    <x v="6547"/>
    <x v="0"/>
    <x v="0"/>
    <n v="35.456937070000002"/>
    <n v="1.4773723779166668"/>
    <s v="Stores"/>
  </r>
  <r>
    <n v="6580"/>
    <s v="Gamble"/>
    <s v="Belkis"/>
    <x v="6490"/>
    <x v="0"/>
    <x v="67"/>
    <x v="7"/>
    <x v="6"/>
    <x v="30"/>
    <x v="0"/>
    <x v="2"/>
    <n v="53.010155410000003"/>
    <x v="2"/>
    <x v="1"/>
    <x v="6548"/>
    <x v="1"/>
    <x v="2"/>
    <n v="77.191152419999995"/>
    <n v="3.2162980174999998"/>
    <s v="Stores"/>
  </r>
  <r>
    <n v="6581"/>
    <s v="Meehan"/>
    <s v="Emma"/>
    <x v="6491"/>
    <x v="0"/>
    <x v="22"/>
    <x v="13"/>
    <x v="12"/>
    <x v="16"/>
    <x v="0"/>
    <x v="1"/>
    <n v="43.634261459999998"/>
    <x v="1"/>
    <x v="1"/>
    <x v="6549"/>
    <x v="1"/>
    <x v="2"/>
    <n v="79.673159420000005"/>
    <n v="3.319714975833334"/>
    <s v="Stores"/>
  </r>
  <r>
    <n v="6582"/>
    <s v="Erikson"/>
    <s v="Ashley"/>
    <x v="6492"/>
    <x v="0"/>
    <x v="106"/>
    <x v="0"/>
    <x v="0"/>
    <x v="13"/>
    <x v="0"/>
    <x v="2"/>
    <n v="58.614850850000003"/>
    <x v="2"/>
    <x v="1"/>
    <x v="6550"/>
    <x v="1"/>
    <x v="4"/>
    <n v="152.2950759"/>
    <n v="6.3456281624999997"/>
    <s v="Stores"/>
  </r>
  <r>
    <n v="6583"/>
    <s v="Jacques"/>
    <s v="Charles"/>
    <x v="6493"/>
    <x v="1"/>
    <x v="27"/>
    <x v="46"/>
    <x v="20"/>
    <x v="19"/>
    <x v="0"/>
    <x v="1"/>
    <n v="40.715550229999998"/>
    <x v="1"/>
    <x v="1"/>
    <x v="6551"/>
    <x v="1"/>
    <x v="2"/>
    <n v="55.284092989999998"/>
    <n v="2.3035038745833334"/>
    <s v="Stores"/>
  </r>
  <r>
    <n v="6584"/>
    <s v="Herrera"/>
    <s v="Debbie"/>
    <x v="6494"/>
    <x v="0"/>
    <x v="5"/>
    <x v="46"/>
    <x v="20"/>
    <x v="5"/>
    <x v="0"/>
    <x v="1"/>
    <n v="43.74674229"/>
    <x v="1"/>
    <x v="1"/>
    <x v="6552"/>
    <x v="1"/>
    <x v="4"/>
    <n v="135.66427909999999"/>
    <n v="5.6526782958333328"/>
    <s v="Stores"/>
  </r>
  <r>
    <n v="6585"/>
    <s v="Read"/>
    <s v="Julius"/>
    <x v="6495"/>
    <x v="1"/>
    <x v="32"/>
    <x v="46"/>
    <x v="20"/>
    <x v="17"/>
    <x v="0"/>
    <x v="0"/>
    <n v="36.319602359999998"/>
    <x v="0"/>
    <x v="1"/>
    <x v="6553"/>
    <x v="1"/>
    <x v="0"/>
    <n v="28.915014419999999"/>
    <n v="1.2047922675"/>
    <s v="Stores"/>
  </r>
  <r>
    <n v="6586"/>
    <s v="Innocent"/>
    <s v="Diana"/>
    <x v="6496"/>
    <x v="0"/>
    <x v="67"/>
    <x v="7"/>
    <x v="6"/>
    <x v="30"/>
    <x v="0"/>
    <x v="2"/>
    <n v="57.826715049999997"/>
    <x v="2"/>
    <x v="1"/>
    <x v="6554"/>
    <x v="1"/>
    <x v="4"/>
    <n v="131.1688417"/>
    <n v="5.465368404166667"/>
    <s v="Stores"/>
  </r>
  <r>
    <n v="6587"/>
    <s v="Vargas"/>
    <s v="Eileen"/>
    <x v="6497"/>
    <x v="0"/>
    <x v="75"/>
    <x v="13"/>
    <x v="12"/>
    <x v="24"/>
    <x v="0"/>
    <x v="1"/>
    <n v="40.098089020000003"/>
    <x v="1"/>
    <x v="1"/>
    <x v="6555"/>
    <x v="1"/>
    <x v="2"/>
    <n v="48.116879740000002"/>
    <n v="2.004869989166667"/>
    <s v="Stores"/>
  </r>
  <r>
    <n v="6588"/>
    <s v="Sanford"/>
    <s v="Melvin"/>
    <x v="6498"/>
    <x v="1"/>
    <x v="25"/>
    <x v="13"/>
    <x v="12"/>
    <x v="3"/>
    <x v="0"/>
    <x v="3"/>
    <n v="17.385454029999998"/>
    <x v="3"/>
    <x v="1"/>
    <x v="6556"/>
    <x v="5"/>
    <x v="0"/>
    <n v="0"/>
    <n v="0"/>
    <s v="Stores"/>
  </r>
  <r>
    <n v="6589"/>
    <s v="Addis"/>
    <s v="Eric"/>
    <x v="6499"/>
    <x v="1"/>
    <x v="8"/>
    <x v="46"/>
    <x v="20"/>
    <x v="8"/>
    <x v="0"/>
    <x v="0"/>
    <n v="38.7256091"/>
    <x v="0"/>
    <x v="1"/>
    <x v="6557"/>
    <x v="1"/>
    <x v="0"/>
    <n v="0"/>
    <n v="0"/>
    <s v="Stores"/>
  </r>
  <r>
    <n v="6590"/>
    <s v="Lesko"/>
    <s v="Lashawnda"/>
    <x v="6500"/>
    <x v="0"/>
    <x v="11"/>
    <x v="46"/>
    <x v="20"/>
    <x v="1"/>
    <x v="0"/>
    <x v="0"/>
    <n v="33.828525939999999"/>
    <x v="0"/>
    <x v="1"/>
    <x v="6558"/>
    <x v="1"/>
    <x v="0"/>
    <n v="36.601899449999998"/>
    <n v="1.52507914375"/>
    <s v="Stores"/>
  </r>
  <r>
    <n v="6591"/>
    <s v="Say"/>
    <s v="Joan"/>
    <x v="6501"/>
    <x v="0"/>
    <x v="5"/>
    <x v="46"/>
    <x v="20"/>
    <x v="5"/>
    <x v="0"/>
    <x v="1"/>
    <n v="46.390677789999998"/>
    <x v="1"/>
    <x v="1"/>
    <x v="6559"/>
    <x v="1"/>
    <x v="2"/>
    <n v="44.98120445"/>
    <n v="1.8742168520833331"/>
    <s v="Stores"/>
  </r>
  <r>
    <n v="6592"/>
    <s v="Versace"/>
    <s v="Lorene"/>
    <x v="6502"/>
    <x v="0"/>
    <x v="4"/>
    <x v="13"/>
    <x v="12"/>
    <x v="4"/>
    <x v="0"/>
    <x v="2"/>
    <n v="56.794257360000003"/>
    <x v="2"/>
    <x v="0"/>
    <x v="6560"/>
    <x v="0"/>
    <x v="3"/>
    <n v="159.395903"/>
    <n v="6.6414959583333335"/>
    <s v="Stores"/>
  </r>
  <r>
    <n v="6593"/>
    <s v="Boyd"/>
    <s v="Frank"/>
    <x v="6503"/>
    <x v="1"/>
    <x v="3"/>
    <x v="13"/>
    <x v="12"/>
    <x v="3"/>
    <x v="0"/>
    <x v="1"/>
    <n v="45.006099929999998"/>
    <x v="1"/>
    <x v="1"/>
    <x v="6561"/>
    <x v="1"/>
    <x v="1"/>
    <n v="82.63733311"/>
    <n v="3.443222212916667"/>
    <s v="Stores"/>
  </r>
  <r>
    <n v="6594"/>
    <s v="Savarese"/>
    <s v="Michael"/>
    <x v="6504"/>
    <x v="1"/>
    <x v="5"/>
    <x v="46"/>
    <x v="20"/>
    <x v="5"/>
    <x v="0"/>
    <x v="2"/>
    <n v="51.52033359"/>
    <x v="2"/>
    <x v="1"/>
    <x v="6562"/>
    <x v="5"/>
    <x v="1"/>
    <n v="105.101297"/>
    <n v="4.3792207083333334"/>
    <s v="Stores"/>
  </r>
  <r>
    <n v="6595"/>
    <s v="Palmer"/>
    <s v="Charles"/>
    <x v="6505"/>
    <x v="1"/>
    <x v="5"/>
    <x v="46"/>
    <x v="20"/>
    <x v="5"/>
    <x v="0"/>
    <x v="2"/>
    <n v="57.798169459999997"/>
    <x v="2"/>
    <x v="1"/>
    <x v="6563"/>
    <x v="1"/>
    <x v="1"/>
    <n v="101.2105921"/>
    <n v="4.2171080041666666"/>
    <s v="Stores"/>
  </r>
  <r>
    <n v="6596"/>
    <s v="Holmes"/>
    <s v="Kate"/>
    <x v="6506"/>
    <x v="0"/>
    <x v="11"/>
    <x v="46"/>
    <x v="20"/>
    <x v="1"/>
    <x v="0"/>
    <x v="1"/>
    <n v="41.324037570000002"/>
    <x v="1"/>
    <x v="1"/>
    <x v="6564"/>
    <x v="1"/>
    <x v="0"/>
    <n v="30.222081849999999"/>
    <n v="1.2592534104166666"/>
    <s v="Stores"/>
  </r>
  <r>
    <n v="6597"/>
    <s v="Waters"/>
    <s v="Edgar"/>
    <x v="6507"/>
    <x v="1"/>
    <x v="0"/>
    <x v="13"/>
    <x v="12"/>
    <x v="0"/>
    <x v="0"/>
    <x v="1"/>
    <n v="41.169748339999998"/>
    <x v="1"/>
    <x v="0"/>
    <x v="6565"/>
    <x v="0"/>
    <x v="2"/>
    <n v="79.548224669999996"/>
    <n v="3.3145093612499994"/>
    <s v="Stores"/>
  </r>
  <r>
    <n v="6598"/>
    <s v="Labrecque"/>
    <s v="Marie"/>
    <x v="6508"/>
    <x v="0"/>
    <x v="5"/>
    <x v="46"/>
    <x v="20"/>
    <x v="5"/>
    <x v="0"/>
    <x v="1"/>
    <n v="48.819122909999997"/>
    <x v="1"/>
    <x v="1"/>
    <x v="6566"/>
    <x v="1"/>
    <x v="2"/>
    <n v="69.421816660000005"/>
    <n v="2.8925756941666672"/>
    <s v="Stores"/>
  </r>
  <r>
    <n v="6599"/>
    <s v="Schmidt"/>
    <s v="Christopher"/>
    <x v="6509"/>
    <x v="1"/>
    <x v="4"/>
    <x v="13"/>
    <x v="12"/>
    <x v="4"/>
    <x v="0"/>
    <x v="5"/>
    <n v="60.84465196"/>
    <x v="5"/>
    <x v="1"/>
    <x v="6567"/>
    <x v="1"/>
    <x v="4"/>
    <n v="126.10316400000001"/>
    <n v="5.2542985"/>
    <s v="Stores"/>
  </r>
  <r>
    <n v="6600"/>
    <s v="Hines"/>
    <s v="Jerry"/>
    <x v="6510"/>
    <x v="1"/>
    <x v="5"/>
    <x v="46"/>
    <x v="20"/>
    <x v="5"/>
    <x v="0"/>
    <x v="1"/>
    <n v="43.986017240000002"/>
    <x v="1"/>
    <x v="1"/>
    <x v="6568"/>
    <x v="1"/>
    <x v="2"/>
    <n v="47.298225330000001"/>
    <n v="1.9707593887500001"/>
    <s v="Stores"/>
  </r>
  <r>
    <n v="6601"/>
    <s v="Anderson"/>
    <s v="Elton"/>
    <x v="6511"/>
    <x v="1"/>
    <x v="5"/>
    <x v="46"/>
    <x v="20"/>
    <x v="5"/>
    <x v="0"/>
    <x v="1"/>
    <n v="42.714160100000001"/>
    <x v="1"/>
    <x v="1"/>
    <x v="6569"/>
    <x v="1"/>
    <x v="2"/>
    <n v="51.20334029"/>
    <n v="2.1334725120833333"/>
    <s v="Stores"/>
  </r>
  <r>
    <n v="6602"/>
    <s v="Silvey"/>
    <s v="Annie"/>
    <x v="6512"/>
    <x v="0"/>
    <x v="2"/>
    <x v="13"/>
    <x v="12"/>
    <x v="2"/>
    <x v="0"/>
    <x v="4"/>
    <n v="28.344208070000001"/>
    <x v="4"/>
    <x v="1"/>
    <x v="6570"/>
    <x v="1"/>
    <x v="0"/>
    <n v="13.954822890000001"/>
    <n v="0.58145095375"/>
    <s v="Stores"/>
  </r>
  <r>
    <n v="6603"/>
    <s v="Hicks"/>
    <s v="Elizabeth"/>
    <x v="6513"/>
    <x v="0"/>
    <x v="106"/>
    <x v="0"/>
    <x v="0"/>
    <x v="13"/>
    <x v="0"/>
    <x v="1"/>
    <n v="40.017668200000003"/>
    <x v="1"/>
    <x v="0"/>
    <x v="6571"/>
    <x v="0"/>
    <x v="2"/>
    <n v="66.624545220000002"/>
    <n v="2.7760227175000001"/>
    <s v="Stores"/>
  </r>
  <r>
    <n v="6604"/>
    <s v="Weber"/>
    <s v="Chad"/>
    <x v="6514"/>
    <x v="1"/>
    <x v="3"/>
    <x v="13"/>
    <x v="12"/>
    <x v="3"/>
    <x v="0"/>
    <x v="2"/>
    <n v="59.604129800000003"/>
    <x v="2"/>
    <x v="1"/>
    <x v="6572"/>
    <x v="1"/>
    <x v="2"/>
    <n v="78.38539059"/>
    <n v="3.2660579412499997"/>
    <s v="Stores"/>
  </r>
  <r>
    <n v="6605"/>
    <s v="Westerlund"/>
    <s v="Lisa"/>
    <x v="6515"/>
    <x v="0"/>
    <x v="5"/>
    <x v="46"/>
    <x v="20"/>
    <x v="5"/>
    <x v="0"/>
    <x v="0"/>
    <n v="35.020598769999999"/>
    <x v="0"/>
    <x v="1"/>
    <x v="6573"/>
    <x v="1"/>
    <x v="0"/>
    <n v="26.015943960000001"/>
    <n v="1.0839976650000001"/>
    <s v="Stores"/>
  </r>
  <r>
    <n v="6606"/>
    <s v="Sullivan"/>
    <s v="Rhonda"/>
    <x v="6516"/>
    <x v="0"/>
    <x v="5"/>
    <x v="46"/>
    <x v="20"/>
    <x v="5"/>
    <x v="0"/>
    <x v="2"/>
    <n v="52.357908399999999"/>
    <x v="2"/>
    <x v="1"/>
    <x v="6574"/>
    <x v="1"/>
    <x v="4"/>
    <n v="137.6460759"/>
    <n v="5.7352531625000003"/>
    <s v="Stores"/>
  </r>
  <r>
    <n v="6607"/>
    <s v="Helms"/>
    <s v="Russell"/>
    <x v="6517"/>
    <x v="1"/>
    <x v="26"/>
    <x v="46"/>
    <x v="20"/>
    <x v="1"/>
    <x v="0"/>
    <x v="1"/>
    <n v="40.773307070000001"/>
    <x v="1"/>
    <x v="1"/>
    <x v="6575"/>
    <x v="1"/>
    <x v="2"/>
    <n v="46.255559769999998"/>
    <n v="1.9273149904166664"/>
    <s v="Stores"/>
  </r>
  <r>
    <n v="6608"/>
    <s v="Ruiz"/>
    <s v="Jamie"/>
    <x v="6518"/>
    <x v="0"/>
    <x v="0"/>
    <x v="13"/>
    <x v="12"/>
    <x v="0"/>
    <x v="0"/>
    <x v="0"/>
    <n v="38.582692260000002"/>
    <x v="0"/>
    <x v="1"/>
    <x v="6576"/>
    <x v="1"/>
    <x v="0"/>
    <n v="0"/>
    <n v="0"/>
    <s v="Stores"/>
  </r>
  <r>
    <n v="6609"/>
    <s v="Stewart"/>
    <s v="Cara"/>
    <x v="6519"/>
    <x v="0"/>
    <x v="5"/>
    <x v="46"/>
    <x v="20"/>
    <x v="5"/>
    <x v="0"/>
    <x v="2"/>
    <n v="56.20825919"/>
    <x v="2"/>
    <x v="1"/>
    <x v="6577"/>
    <x v="1"/>
    <x v="3"/>
    <n v="159.138488"/>
    <n v="6.6307703333333334"/>
    <s v="Stores"/>
  </r>
  <r>
    <n v="6610"/>
    <s v="Gholson"/>
    <s v="Debra"/>
    <x v="6520"/>
    <x v="0"/>
    <x v="75"/>
    <x v="13"/>
    <x v="12"/>
    <x v="24"/>
    <x v="0"/>
    <x v="2"/>
    <n v="51.688293299999998"/>
    <x v="2"/>
    <x v="1"/>
    <x v="6578"/>
    <x v="1"/>
    <x v="4"/>
    <n v="125.71220580000001"/>
    <n v="5.2380085750000003"/>
    <s v="Stores"/>
  </r>
  <r>
    <n v="6611"/>
    <s v="Lynam"/>
    <s v="Dorothy"/>
    <x v="6521"/>
    <x v="0"/>
    <x v="22"/>
    <x v="13"/>
    <x v="12"/>
    <x v="16"/>
    <x v="0"/>
    <x v="3"/>
    <n v="7.1999090040000002"/>
    <x v="3"/>
    <x v="0"/>
    <x v="6579"/>
    <x v="0"/>
    <x v="0"/>
    <n v="0"/>
    <n v="0"/>
    <s v="Stores"/>
  </r>
  <r>
    <n v="6612"/>
    <s v="Martello"/>
    <s v="Deborah"/>
    <x v="6522"/>
    <x v="0"/>
    <x v="4"/>
    <x v="13"/>
    <x v="12"/>
    <x v="4"/>
    <x v="0"/>
    <x v="2"/>
    <n v="52.896208350000002"/>
    <x v="2"/>
    <x v="1"/>
    <x v="6580"/>
    <x v="1"/>
    <x v="4"/>
    <n v="122.52518550000001"/>
    <n v="5.1052160625000003"/>
    <s v="Stores"/>
  </r>
  <r>
    <n v="6613"/>
    <s v="Miller"/>
    <s v="Amy"/>
    <x v="6523"/>
    <x v="0"/>
    <x v="3"/>
    <x v="13"/>
    <x v="12"/>
    <x v="3"/>
    <x v="0"/>
    <x v="4"/>
    <n v="25.18619786"/>
    <x v="4"/>
    <x v="1"/>
    <x v="6581"/>
    <x v="1"/>
    <x v="0"/>
    <n v="0"/>
    <n v="0"/>
    <s v="Stores"/>
  </r>
  <r>
    <n v="6614"/>
    <s v="Otto"/>
    <s v="Clara"/>
    <x v="6524"/>
    <x v="0"/>
    <x v="12"/>
    <x v="13"/>
    <x v="12"/>
    <x v="9"/>
    <x v="0"/>
    <x v="2"/>
    <n v="55.973187539999998"/>
    <x v="2"/>
    <x v="1"/>
    <x v="6582"/>
    <x v="1"/>
    <x v="4"/>
    <n v="123.5684105"/>
    <n v="5.1486837708333333"/>
    <s v="Stores"/>
  </r>
  <r>
    <n v="6615"/>
    <s v="Long"/>
    <s v="David"/>
    <x v="6525"/>
    <x v="1"/>
    <x v="5"/>
    <x v="46"/>
    <x v="20"/>
    <x v="5"/>
    <x v="0"/>
    <x v="1"/>
    <n v="43.470929339999998"/>
    <x v="1"/>
    <x v="1"/>
    <x v="6583"/>
    <x v="1"/>
    <x v="1"/>
    <n v="90.55998649"/>
    <n v="3.7733327704166664"/>
    <s v="Stores"/>
  </r>
  <r>
    <n v="6616"/>
    <s v="Painter"/>
    <s v="Donald"/>
    <x v="6526"/>
    <x v="1"/>
    <x v="5"/>
    <x v="46"/>
    <x v="20"/>
    <x v="5"/>
    <x v="0"/>
    <x v="0"/>
    <n v="32.982923919999998"/>
    <x v="0"/>
    <x v="1"/>
    <x v="6584"/>
    <x v="1"/>
    <x v="0"/>
    <n v="14.03957651"/>
    <n v="0.58498235458333336"/>
    <s v="Stores"/>
  </r>
  <r>
    <n v="6617"/>
    <s v="Roberts"/>
    <s v="Corey"/>
    <x v="6527"/>
    <x v="1"/>
    <x v="20"/>
    <x v="0"/>
    <x v="0"/>
    <x v="14"/>
    <x v="0"/>
    <x v="0"/>
    <n v="34.652759449999998"/>
    <x v="0"/>
    <x v="1"/>
    <x v="6585"/>
    <x v="1"/>
    <x v="0"/>
    <n v="36.786258789999998"/>
    <n v="1.5327607829166667"/>
    <s v="Stores"/>
  </r>
  <r>
    <n v="6618"/>
    <s v="Landry"/>
    <s v="Eden"/>
    <x v="6528"/>
    <x v="0"/>
    <x v="228"/>
    <x v="13"/>
    <x v="12"/>
    <x v="7"/>
    <x v="0"/>
    <x v="1"/>
    <n v="45.604105250000003"/>
    <x v="1"/>
    <x v="1"/>
    <x v="6586"/>
    <x v="1"/>
    <x v="2"/>
    <n v="73.840616339999997"/>
    <n v="3.0766923474999999"/>
    <s v="Stores"/>
  </r>
  <r>
    <n v="6619"/>
    <s v="Sealy"/>
    <s v="Lida"/>
    <x v="6529"/>
    <x v="0"/>
    <x v="5"/>
    <x v="46"/>
    <x v="20"/>
    <x v="5"/>
    <x v="0"/>
    <x v="4"/>
    <n v="28.288631559999999"/>
    <x v="4"/>
    <x v="1"/>
    <x v="6587"/>
    <x v="1"/>
    <x v="0"/>
    <n v="32.967775250000003"/>
    <n v="1.3736573020833334"/>
    <s v="Stores"/>
  </r>
  <r>
    <n v="6620"/>
    <s v="Yon"/>
    <s v="Randy"/>
    <x v="6530"/>
    <x v="1"/>
    <x v="204"/>
    <x v="7"/>
    <x v="6"/>
    <x v="18"/>
    <x v="0"/>
    <x v="1"/>
    <n v="46.53399426"/>
    <x v="1"/>
    <x v="1"/>
    <x v="6588"/>
    <x v="1"/>
    <x v="2"/>
    <n v="50.249896120000002"/>
    <n v="2.0937456716666665"/>
    <s v="Stores"/>
  </r>
  <r>
    <n v="6621"/>
    <s v="Lawrence"/>
    <s v="John"/>
    <x v="6531"/>
    <x v="1"/>
    <x v="34"/>
    <x v="0"/>
    <x v="0"/>
    <x v="21"/>
    <x v="0"/>
    <x v="1"/>
    <n v="48.497349870000001"/>
    <x v="1"/>
    <x v="1"/>
    <x v="6589"/>
    <x v="1"/>
    <x v="1"/>
    <n v="94.992732380000007"/>
    <n v="3.9580305158333338"/>
    <s v="Stores"/>
  </r>
  <r>
    <n v="6622"/>
    <s v="Rawlins"/>
    <s v="Lisa"/>
    <x v="6532"/>
    <x v="0"/>
    <x v="12"/>
    <x v="13"/>
    <x v="12"/>
    <x v="9"/>
    <x v="0"/>
    <x v="0"/>
    <n v="37.306103110000002"/>
    <x v="0"/>
    <x v="1"/>
    <x v="6590"/>
    <x v="1"/>
    <x v="1"/>
    <n v="89.138889320000004"/>
    <n v="3.7141203883333334"/>
    <s v="Stores"/>
  </r>
  <r>
    <n v="6623"/>
    <s v="Robinson"/>
    <s v="Robert"/>
    <x v="6533"/>
    <x v="1"/>
    <x v="5"/>
    <x v="46"/>
    <x v="20"/>
    <x v="5"/>
    <x v="0"/>
    <x v="0"/>
    <n v="39.416607849999998"/>
    <x v="0"/>
    <x v="1"/>
    <x v="6591"/>
    <x v="1"/>
    <x v="0"/>
    <n v="25.0002481"/>
    <n v="1.0416770041666668"/>
    <s v="Stores"/>
  </r>
  <r>
    <n v="6624"/>
    <s v="Henry"/>
    <s v="Mary"/>
    <x v="6534"/>
    <x v="0"/>
    <x v="4"/>
    <x v="13"/>
    <x v="12"/>
    <x v="4"/>
    <x v="0"/>
    <x v="2"/>
    <n v="59.488152749999998"/>
    <x v="2"/>
    <x v="1"/>
    <x v="6592"/>
    <x v="1"/>
    <x v="3"/>
    <n v="170.0901288"/>
    <n v="7.0870887000000007"/>
    <s v="Stores"/>
  </r>
  <r>
    <n v="6625"/>
    <s v="Takacs"/>
    <s v="Eddie"/>
    <x v="6535"/>
    <x v="1"/>
    <x v="3"/>
    <x v="13"/>
    <x v="12"/>
    <x v="3"/>
    <x v="0"/>
    <x v="0"/>
    <n v="39.549083420000002"/>
    <x v="0"/>
    <x v="1"/>
    <x v="6593"/>
    <x v="1"/>
    <x v="0"/>
    <n v="17.215125239999999"/>
    <n v="0.717296885"/>
    <s v="Stores"/>
  </r>
  <r>
    <n v="6626"/>
    <s v="Conner"/>
    <s v="Diane"/>
    <x v="6536"/>
    <x v="0"/>
    <x v="5"/>
    <x v="46"/>
    <x v="20"/>
    <x v="5"/>
    <x v="0"/>
    <x v="2"/>
    <n v="53.137710400000003"/>
    <x v="2"/>
    <x v="1"/>
    <x v="6594"/>
    <x v="1"/>
    <x v="4"/>
    <n v="144.19282490000001"/>
    <n v="6.0080343708333341"/>
    <s v="Stores"/>
  </r>
  <r>
    <n v="6627"/>
    <s v="English"/>
    <s v="John"/>
    <x v="6537"/>
    <x v="1"/>
    <x v="0"/>
    <x v="13"/>
    <x v="12"/>
    <x v="0"/>
    <x v="0"/>
    <x v="0"/>
    <n v="34.18375305"/>
    <x v="0"/>
    <x v="1"/>
    <x v="6595"/>
    <x v="1"/>
    <x v="0"/>
    <n v="11.141788630000001"/>
    <n v="0.46424119291666666"/>
    <s v="Stores"/>
  </r>
  <r>
    <n v="6628"/>
    <s v="Hanson"/>
    <s v="William"/>
    <x v="6538"/>
    <x v="1"/>
    <x v="16"/>
    <x v="7"/>
    <x v="6"/>
    <x v="12"/>
    <x v="0"/>
    <x v="1"/>
    <n v="49.804387820000002"/>
    <x v="1"/>
    <x v="1"/>
    <x v="6596"/>
    <x v="1"/>
    <x v="1"/>
    <n v="103.96276229999999"/>
    <n v="4.3317817625000004"/>
    <s v="Stores"/>
  </r>
  <r>
    <n v="6629"/>
    <s v="Hensley"/>
    <s v="Frank"/>
    <x v="6539"/>
    <x v="1"/>
    <x v="5"/>
    <x v="46"/>
    <x v="20"/>
    <x v="5"/>
    <x v="0"/>
    <x v="1"/>
    <n v="45.305553410000002"/>
    <x v="1"/>
    <x v="0"/>
    <x v="6597"/>
    <x v="0"/>
    <x v="2"/>
    <n v="73.691790280000006"/>
    <n v="3.0704912616666666"/>
    <s v="Stores"/>
  </r>
  <r>
    <n v="6630"/>
    <s v="Landry"/>
    <s v="Richard"/>
    <x v="6540"/>
    <x v="1"/>
    <x v="12"/>
    <x v="13"/>
    <x v="12"/>
    <x v="9"/>
    <x v="0"/>
    <x v="0"/>
    <n v="35.42181317"/>
    <x v="0"/>
    <x v="1"/>
    <x v="6598"/>
    <x v="1"/>
    <x v="0"/>
    <n v="0"/>
    <n v="0"/>
    <s v="Stores"/>
  </r>
  <r>
    <n v="6631"/>
    <s v="Moore"/>
    <s v="Patsy"/>
    <x v="6541"/>
    <x v="0"/>
    <x v="15"/>
    <x v="13"/>
    <x v="12"/>
    <x v="10"/>
    <x v="0"/>
    <x v="4"/>
    <n v="23.778750089999999"/>
    <x v="4"/>
    <x v="1"/>
    <x v="6599"/>
    <x v="1"/>
    <x v="0"/>
    <n v="0"/>
    <n v="0"/>
    <s v="Stores"/>
  </r>
  <r>
    <n v="6632"/>
    <s v="Johnson"/>
    <s v="Nancy"/>
    <x v="6542"/>
    <x v="0"/>
    <x v="0"/>
    <x v="13"/>
    <x v="12"/>
    <x v="0"/>
    <x v="0"/>
    <x v="3"/>
    <n v="19.152654439999999"/>
    <x v="3"/>
    <x v="1"/>
    <x v="6600"/>
    <x v="1"/>
    <x v="0"/>
    <n v="0"/>
    <n v="0"/>
    <s v="Stores"/>
  </r>
  <r>
    <n v="6633"/>
    <s v="Noonan"/>
    <s v="Donna"/>
    <x v="6543"/>
    <x v="0"/>
    <x v="5"/>
    <x v="46"/>
    <x v="20"/>
    <x v="5"/>
    <x v="0"/>
    <x v="2"/>
    <n v="56.476793610000001"/>
    <x v="2"/>
    <x v="1"/>
    <x v="6601"/>
    <x v="1"/>
    <x v="4"/>
    <n v="122.1944562"/>
    <n v="5.0914356750000005"/>
    <s v="Stores"/>
  </r>
  <r>
    <n v="6634"/>
    <s v="Lowe"/>
    <s v="Robert"/>
    <x v="6544"/>
    <x v="1"/>
    <x v="63"/>
    <x v="13"/>
    <x v="12"/>
    <x v="29"/>
    <x v="0"/>
    <x v="1"/>
    <n v="42.733586699999996"/>
    <x v="1"/>
    <x v="1"/>
    <x v="6602"/>
    <x v="1"/>
    <x v="0"/>
    <n v="14.405571269999999"/>
    <n v="0.60023213625000005"/>
    <s v="Stores"/>
  </r>
  <r>
    <n v="6635"/>
    <s v="Grossman"/>
    <s v="Mary"/>
    <x v="6545"/>
    <x v="0"/>
    <x v="20"/>
    <x v="0"/>
    <x v="0"/>
    <x v="14"/>
    <x v="0"/>
    <x v="4"/>
    <n v="28.442871279999999"/>
    <x v="4"/>
    <x v="0"/>
    <x v="6603"/>
    <x v="0"/>
    <x v="0"/>
    <n v="0"/>
    <n v="0"/>
    <s v="Stores"/>
  </r>
  <r>
    <n v="6636"/>
    <s v="Sanders"/>
    <s v="Harry"/>
    <x v="6546"/>
    <x v="1"/>
    <x v="3"/>
    <x v="13"/>
    <x v="12"/>
    <x v="3"/>
    <x v="0"/>
    <x v="0"/>
    <n v="39.689382479999999"/>
    <x v="0"/>
    <x v="0"/>
    <x v="6604"/>
    <x v="0"/>
    <x v="2"/>
    <n v="52.198262419999999"/>
    <n v="2.1749276008333331"/>
    <s v="Stores"/>
  </r>
  <r>
    <n v="6637"/>
    <s v="Chapman"/>
    <s v="George"/>
    <x v="6547"/>
    <x v="1"/>
    <x v="5"/>
    <x v="46"/>
    <x v="20"/>
    <x v="5"/>
    <x v="0"/>
    <x v="0"/>
    <n v="38.729252459999998"/>
    <x v="0"/>
    <x v="1"/>
    <x v="6605"/>
    <x v="1"/>
    <x v="1"/>
    <n v="96.478073769999995"/>
    <n v="4.0199197404166664"/>
    <s v="Stores"/>
  </r>
  <r>
    <n v="6638"/>
    <s v="Dickey"/>
    <s v="Crystal"/>
    <x v="6548"/>
    <x v="0"/>
    <x v="30"/>
    <x v="7"/>
    <x v="6"/>
    <x v="20"/>
    <x v="0"/>
    <x v="1"/>
    <n v="46.355311110000002"/>
    <x v="1"/>
    <x v="1"/>
    <x v="6606"/>
    <x v="1"/>
    <x v="4"/>
    <n v="136.84297770000001"/>
    <n v="5.7017907374999997"/>
    <s v="Stores"/>
  </r>
  <r>
    <n v="6639"/>
    <s v="Johnson"/>
    <s v="Bryan"/>
    <x v="6549"/>
    <x v="1"/>
    <x v="3"/>
    <x v="13"/>
    <x v="12"/>
    <x v="3"/>
    <x v="0"/>
    <x v="0"/>
    <n v="36.121110880000003"/>
    <x v="0"/>
    <x v="1"/>
    <x v="6607"/>
    <x v="1"/>
    <x v="0"/>
    <n v="0"/>
    <n v="0"/>
    <s v="Stores"/>
  </r>
  <r>
    <n v="6640"/>
    <s v="Drum"/>
    <s v="Sarah"/>
    <x v="6550"/>
    <x v="0"/>
    <x v="111"/>
    <x v="46"/>
    <x v="20"/>
    <x v="32"/>
    <x v="0"/>
    <x v="3"/>
    <n v="18.296332570000001"/>
    <x v="3"/>
    <x v="1"/>
    <x v="6608"/>
    <x v="1"/>
    <x v="0"/>
    <n v="0"/>
    <n v="0"/>
    <s v="Stores"/>
  </r>
  <r>
    <n v="6641"/>
    <s v="Eisen"/>
    <s v="Maria"/>
    <x v="6551"/>
    <x v="0"/>
    <x v="55"/>
    <x v="7"/>
    <x v="6"/>
    <x v="20"/>
    <x v="0"/>
    <x v="0"/>
    <n v="39.156670439999999"/>
    <x v="0"/>
    <x v="1"/>
    <x v="6609"/>
    <x v="1"/>
    <x v="0"/>
    <n v="27.11167214"/>
    <n v="1.1296530058333334"/>
    <s v="Stores"/>
  </r>
  <r>
    <n v="6642"/>
    <s v="Frazier"/>
    <s v="Linda"/>
    <x v="6552"/>
    <x v="0"/>
    <x v="3"/>
    <x v="13"/>
    <x v="12"/>
    <x v="3"/>
    <x v="0"/>
    <x v="4"/>
    <n v="23.994127280000001"/>
    <x v="4"/>
    <x v="0"/>
    <x v="6610"/>
    <x v="0"/>
    <x v="0"/>
    <n v="0"/>
    <n v="0"/>
    <s v="Stores"/>
  </r>
  <r>
    <n v="6643"/>
    <s v="Charles"/>
    <s v="Armando"/>
    <x v="6553"/>
    <x v="1"/>
    <x v="146"/>
    <x v="13"/>
    <x v="12"/>
    <x v="3"/>
    <x v="0"/>
    <x v="0"/>
    <n v="36.74322471"/>
    <x v="0"/>
    <x v="1"/>
    <x v="6611"/>
    <x v="1"/>
    <x v="0"/>
    <n v="0"/>
    <n v="0"/>
    <s v="Stores"/>
  </r>
  <r>
    <n v="6644"/>
    <s v="Lee"/>
    <s v="William"/>
    <x v="6554"/>
    <x v="1"/>
    <x v="5"/>
    <x v="7"/>
    <x v="6"/>
    <x v="5"/>
    <x v="0"/>
    <x v="1"/>
    <n v="48.70658049"/>
    <x v="1"/>
    <x v="1"/>
    <x v="6612"/>
    <x v="1"/>
    <x v="1"/>
    <n v="94.109585589999995"/>
    <n v="3.9212327329166663"/>
    <s v="Stores"/>
  </r>
  <r>
    <n v="6645"/>
    <s v="Gambrel"/>
    <s v="Stephanie"/>
    <x v="6555"/>
    <x v="0"/>
    <x v="79"/>
    <x v="7"/>
    <x v="6"/>
    <x v="20"/>
    <x v="0"/>
    <x v="4"/>
    <n v="23.500752420000001"/>
    <x v="4"/>
    <x v="1"/>
    <x v="6613"/>
    <x v="1"/>
    <x v="0"/>
    <n v="0"/>
    <n v="0"/>
    <s v="Stores"/>
  </r>
  <r>
    <n v="6646"/>
    <s v="Frates"/>
    <s v="Deborah"/>
    <x v="6556"/>
    <x v="0"/>
    <x v="15"/>
    <x v="13"/>
    <x v="12"/>
    <x v="10"/>
    <x v="0"/>
    <x v="0"/>
    <n v="37.640529430000001"/>
    <x v="0"/>
    <x v="1"/>
    <x v="6614"/>
    <x v="1"/>
    <x v="1"/>
    <n v="82.731400129999997"/>
    <n v="3.4471416720833332"/>
    <s v="Stores"/>
  </r>
  <r>
    <n v="6647"/>
    <s v="Trevino"/>
    <s v="Lorna"/>
    <x v="6557"/>
    <x v="0"/>
    <x v="32"/>
    <x v="46"/>
    <x v="20"/>
    <x v="17"/>
    <x v="0"/>
    <x v="1"/>
    <n v="40.892380950000003"/>
    <x v="1"/>
    <x v="1"/>
    <x v="6615"/>
    <x v="1"/>
    <x v="2"/>
    <n v="47.70162028"/>
    <n v="1.9875675116666665"/>
    <s v="Stores"/>
  </r>
  <r>
    <n v="6648"/>
    <s v="Elmore"/>
    <s v="Peter"/>
    <x v="6558"/>
    <x v="1"/>
    <x v="4"/>
    <x v="13"/>
    <x v="12"/>
    <x v="4"/>
    <x v="0"/>
    <x v="0"/>
    <n v="38.693168149999998"/>
    <x v="0"/>
    <x v="1"/>
    <x v="6616"/>
    <x v="1"/>
    <x v="0"/>
    <n v="0"/>
    <n v="0"/>
    <s v="Stores"/>
  </r>
  <r>
    <n v="6649"/>
    <s v="Perez"/>
    <s v="Jacob"/>
    <x v="6559"/>
    <x v="1"/>
    <x v="194"/>
    <x v="0"/>
    <x v="0"/>
    <x v="13"/>
    <x v="0"/>
    <x v="2"/>
    <n v="59.384503879999997"/>
    <x v="2"/>
    <x v="1"/>
    <x v="6617"/>
    <x v="1"/>
    <x v="1"/>
    <n v="98.756926390000004"/>
    <n v="4.1148719329166674"/>
    <s v="Stores"/>
  </r>
  <r>
    <n v="6650"/>
    <s v="Harder"/>
    <s v="Stefanie"/>
    <x v="6560"/>
    <x v="0"/>
    <x v="36"/>
    <x v="7"/>
    <x v="6"/>
    <x v="22"/>
    <x v="0"/>
    <x v="2"/>
    <n v="53.698937119999997"/>
    <x v="2"/>
    <x v="1"/>
    <x v="6618"/>
    <x v="1"/>
    <x v="3"/>
    <n v="175.12604569999999"/>
    <n v="7.2969185708333333"/>
    <s v="Stores"/>
  </r>
  <r>
    <n v="6651"/>
    <s v="Hampton"/>
    <s v="Brenda"/>
    <x v="6561"/>
    <x v="0"/>
    <x v="3"/>
    <x v="13"/>
    <x v="12"/>
    <x v="3"/>
    <x v="0"/>
    <x v="4"/>
    <n v="26.677302780000002"/>
    <x v="4"/>
    <x v="1"/>
    <x v="6619"/>
    <x v="1"/>
    <x v="0"/>
    <n v="0"/>
    <n v="0"/>
    <s v="Stores"/>
  </r>
  <r>
    <n v="6652"/>
    <s v="Walden"/>
    <s v="Jason"/>
    <x v="6562"/>
    <x v="1"/>
    <x v="8"/>
    <x v="46"/>
    <x v="20"/>
    <x v="8"/>
    <x v="0"/>
    <x v="1"/>
    <n v="41.797587909999997"/>
    <x v="1"/>
    <x v="1"/>
    <x v="6620"/>
    <x v="1"/>
    <x v="2"/>
    <n v="42.65240696"/>
    <n v="1.7771836233333334"/>
    <s v="Stores"/>
  </r>
  <r>
    <n v="6653"/>
    <s v="Cohan"/>
    <s v="Nancy"/>
    <x v="6563"/>
    <x v="0"/>
    <x v="153"/>
    <x v="13"/>
    <x v="12"/>
    <x v="10"/>
    <x v="0"/>
    <x v="1"/>
    <n v="41.004571630000001"/>
    <x v="1"/>
    <x v="1"/>
    <x v="6621"/>
    <x v="1"/>
    <x v="2"/>
    <n v="57.154643720000003"/>
    <n v="2.3814434883333337"/>
    <s v="Stores"/>
  </r>
  <r>
    <n v="6654"/>
    <s v="Matta"/>
    <s v="Betty"/>
    <x v="6564"/>
    <x v="0"/>
    <x v="111"/>
    <x v="46"/>
    <x v="20"/>
    <x v="32"/>
    <x v="0"/>
    <x v="1"/>
    <n v="49.579256340000001"/>
    <x v="1"/>
    <x v="0"/>
    <x v="6622"/>
    <x v="0"/>
    <x v="1"/>
    <n v="119.8369012"/>
    <n v="4.9932042166666664"/>
    <s v="Stores"/>
  </r>
  <r>
    <n v="6655"/>
    <s v="Modlin"/>
    <s v="Emily"/>
    <x v="6565"/>
    <x v="0"/>
    <x v="55"/>
    <x v="7"/>
    <x v="6"/>
    <x v="20"/>
    <x v="0"/>
    <x v="0"/>
    <n v="38.79869557"/>
    <x v="0"/>
    <x v="0"/>
    <x v="6623"/>
    <x v="0"/>
    <x v="2"/>
    <n v="55.580379460000003"/>
    <n v="2.3158491441666667"/>
    <s v="Stores"/>
  </r>
  <r>
    <n v="6656"/>
    <s v="Jacobs"/>
    <s v="Lisa"/>
    <x v="6566"/>
    <x v="0"/>
    <x v="30"/>
    <x v="7"/>
    <x v="6"/>
    <x v="20"/>
    <x v="0"/>
    <x v="0"/>
    <n v="37.333752590000003"/>
    <x v="0"/>
    <x v="1"/>
    <x v="6624"/>
    <x v="1"/>
    <x v="2"/>
    <n v="45.412203859999998"/>
    <n v="1.8921751608333333"/>
    <s v="Stores"/>
  </r>
  <r>
    <n v="6657"/>
    <s v="Chappell"/>
    <s v="Jean"/>
    <x v="6567"/>
    <x v="0"/>
    <x v="22"/>
    <x v="46"/>
    <x v="20"/>
    <x v="16"/>
    <x v="0"/>
    <x v="1"/>
    <n v="49.599725919999997"/>
    <x v="1"/>
    <x v="0"/>
    <x v="6625"/>
    <x v="0"/>
    <x v="2"/>
    <n v="75.821131890000004"/>
    <n v="3.1592138287500005"/>
    <s v="Stores"/>
  </r>
  <r>
    <n v="6658"/>
    <s v="Clark"/>
    <s v="Jeff"/>
    <x v="6568"/>
    <x v="1"/>
    <x v="58"/>
    <x v="7"/>
    <x v="6"/>
    <x v="18"/>
    <x v="0"/>
    <x v="0"/>
    <n v="35.458421170000001"/>
    <x v="0"/>
    <x v="1"/>
    <x v="6626"/>
    <x v="1"/>
    <x v="2"/>
    <n v="63.81888652"/>
    <n v="2.6591202716666666"/>
    <s v="Stores"/>
  </r>
  <r>
    <n v="6659"/>
    <s v="Renzi"/>
    <s v="Samuel"/>
    <x v="6569"/>
    <x v="1"/>
    <x v="60"/>
    <x v="7"/>
    <x v="6"/>
    <x v="27"/>
    <x v="0"/>
    <x v="4"/>
    <n v="28.220050629999999"/>
    <x v="4"/>
    <x v="1"/>
    <x v="6627"/>
    <x v="1"/>
    <x v="0"/>
    <n v="0"/>
    <n v="0"/>
    <s v="Stores"/>
  </r>
  <r>
    <n v="6660"/>
    <s v="Shingleton"/>
    <s v="Denise"/>
    <x v="6570"/>
    <x v="0"/>
    <x v="17"/>
    <x v="0"/>
    <x v="0"/>
    <x v="13"/>
    <x v="0"/>
    <x v="1"/>
    <n v="44.280935900000003"/>
    <x v="1"/>
    <x v="0"/>
    <x v="6628"/>
    <x v="0"/>
    <x v="2"/>
    <n v="69.12452227"/>
    <n v="2.8801884279166665"/>
    <s v="Stores"/>
  </r>
  <r>
    <n v="6661"/>
    <s v="Fromm"/>
    <s v="Charles"/>
    <x v="6571"/>
    <x v="1"/>
    <x v="60"/>
    <x v="7"/>
    <x v="6"/>
    <x v="27"/>
    <x v="0"/>
    <x v="0"/>
    <n v="34.58295631"/>
    <x v="0"/>
    <x v="0"/>
    <x v="6629"/>
    <x v="0"/>
    <x v="0"/>
    <n v="9.7163604509999999"/>
    <n v="0.40484835212500003"/>
    <s v="Stores"/>
  </r>
  <r>
    <n v="6662"/>
    <s v="White"/>
    <s v="Kathleen"/>
    <x v="6572"/>
    <x v="0"/>
    <x v="65"/>
    <x v="46"/>
    <x v="20"/>
    <x v="19"/>
    <x v="0"/>
    <x v="4"/>
    <n v="23.1275829"/>
    <x v="4"/>
    <x v="1"/>
    <x v="6630"/>
    <x v="1"/>
    <x v="0"/>
    <n v="15.424452710000001"/>
    <n v="0.64268552958333336"/>
    <s v="Stores"/>
  </r>
  <r>
    <n v="6663"/>
    <s v="Williams"/>
    <s v="Bruce"/>
    <x v="6573"/>
    <x v="1"/>
    <x v="3"/>
    <x v="13"/>
    <x v="12"/>
    <x v="3"/>
    <x v="0"/>
    <x v="1"/>
    <n v="46.472239940000001"/>
    <x v="1"/>
    <x v="1"/>
    <x v="6631"/>
    <x v="1"/>
    <x v="1"/>
    <n v="90.565481270000006"/>
    <n v="3.7735617195833333"/>
    <s v="Stores"/>
  </r>
  <r>
    <n v="6664"/>
    <s v="Burke"/>
    <s v="Stephanie"/>
    <x v="6574"/>
    <x v="0"/>
    <x v="166"/>
    <x v="13"/>
    <x v="12"/>
    <x v="7"/>
    <x v="0"/>
    <x v="0"/>
    <n v="38.23595633"/>
    <x v="0"/>
    <x v="1"/>
    <x v="6632"/>
    <x v="1"/>
    <x v="1"/>
    <n v="86.859863090000005"/>
    <n v="3.6191609620833334"/>
    <s v="Stores"/>
  </r>
  <r>
    <n v="6665"/>
    <s v="Nelson"/>
    <s v="Robert"/>
    <x v="6575"/>
    <x v="1"/>
    <x v="1"/>
    <x v="46"/>
    <x v="20"/>
    <x v="1"/>
    <x v="0"/>
    <x v="0"/>
    <n v="34.471424450000001"/>
    <x v="0"/>
    <x v="1"/>
    <x v="6633"/>
    <x v="5"/>
    <x v="2"/>
    <n v="63.508487270000003"/>
    <n v="2.6461869695833333"/>
    <s v="Stores"/>
  </r>
  <r>
    <n v="6666"/>
    <s v="Lambert"/>
    <s v="Terry"/>
    <x v="6576"/>
    <x v="1"/>
    <x v="2"/>
    <x v="13"/>
    <x v="12"/>
    <x v="2"/>
    <x v="0"/>
    <x v="0"/>
    <n v="32.005205410000002"/>
    <x v="0"/>
    <x v="1"/>
    <x v="6634"/>
    <x v="1"/>
    <x v="0"/>
    <n v="20.720111150000001"/>
    <n v="0.86333796458333334"/>
    <s v="Stores"/>
  </r>
  <r>
    <n v="6667"/>
    <s v="Morgan"/>
    <s v="Brooke"/>
    <x v="6577"/>
    <x v="0"/>
    <x v="23"/>
    <x v="46"/>
    <x v="20"/>
    <x v="17"/>
    <x v="0"/>
    <x v="2"/>
    <n v="58.138141150000003"/>
    <x v="2"/>
    <x v="1"/>
    <x v="6635"/>
    <x v="1"/>
    <x v="3"/>
    <n v="190.16906689999999"/>
    <n v="7.9237111208333335"/>
    <s v="Stores"/>
  </r>
  <r>
    <n v="6668"/>
    <s v="Davis"/>
    <s v="Stacey"/>
    <x v="6578"/>
    <x v="0"/>
    <x v="60"/>
    <x v="7"/>
    <x v="6"/>
    <x v="27"/>
    <x v="0"/>
    <x v="4"/>
    <n v="22.995884799999999"/>
    <x v="4"/>
    <x v="1"/>
    <x v="6636"/>
    <x v="1"/>
    <x v="0"/>
    <n v="0"/>
    <n v="0"/>
    <s v="Stores"/>
  </r>
  <r>
    <n v="6669"/>
    <s v="Miller"/>
    <s v="David"/>
    <x v="6579"/>
    <x v="1"/>
    <x v="154"/>
    <x v="7"/>
    <x v="6"/>
    <x v="20"/>
    <x v="0"/>
    <x v="1"/>
    <n v="46.471882119999997"/>
    <x v="1"/>
    <x v="1"/>
    <x v="6637"/>
    <x v="5"/>
    <x v="1"/>
    <n v="94.388173879999997"/>
    <n v="3.9328405783333329"/>
    <s v="Stores"/>
  </r>
  <r>
    <n v="6670"/>
    <s v="Hunt"/>
    <s v="Thomas"/>
    <x v="6580"/>
    <x v="0"/>
    <x v="22"/>
    <x v="46"/>
    <x v="20"/>
    <x v="16"/>
    <x v="0"/>
    <x v="5"/>
    <n v="62.470054589999997"/>
    <x v="5"/>
    <x v="1"/>
    <x v="6638"/>
    <x v="1"/>
    <x v="5"/>
    <n v="227.2955638"/>
    <n v="9.4706484916666671"/>
    <s v="Stores"/>
  </r>
  <r>
    <n v="6671"/>
    <s v="Quick"/>
    <s v="Ronald"/>
    <x v="6581"/>
    <x v="1"/>
    <x v="0"/>
    <x v="13"/>
    <x v="12"/>
    <x v="0"/>
    <x v="0"/>
    <x v="1"/>
    <n v="43.626792360000003"/>
    <x v="1"/>
    <x v="1"/>
    <x v="6639"/>
    <x v="1"/>
    <x v="2"/>
    <n v="44.377974770000002"/>
    <n v="1.8490822820833335"/>
    <s v="Stores"/>
  </r>
  <r>
    <n v="6672"/>
    <s v="Saunders"/>
    <s v="Pablo"/>
    <x v="6582"/>
    <x v="1"/>
    <x v="5"/>
    <x v="7"/>
    <x v="6"/>
    <x v="5"/>
    <x v="0"/>
    <x v="0"/>
    <n v="34.986928339999999"/>
    <x v="0"/>
    <x v="1"/>
    <x v="6640"/>
    <x v="1"/>
    <x v="0"/>
    <n v="2.918216084"/>
    <n v="0.12159233683333334"/>
    <s v="Stores"/>
  </r>
  <r>
    <n v="6673"/>
    <s v="Moore"/>
    <s v="Brian"/>
    <x v="6583"/>
    <x v="1"/>
    <x v="232"/>
    <x v="13"/>
    <x v="12"/>
    <x v="3"/>
    <x v="0"/>
    <x v="1"/>
    <n v="45.346559200000002"/>
    <x v="1"/>
    <x v="1"/>
    <x v="6641"/>
    <x v="1"/>
    <x v="1"/>
    <n v="103.8677777"/>
    <n v="4.3278240708333335"/>
    <s v="Stores"/>
  </r>
  <r>
    <n v="6674"/>
    <s v="McCormack"/>
    <s v="Richard"/>
    <x v="6584"/>
    <x v="1"/>
    <x v="13"/>
    <x v="13"/>
    <x v="12"/>
    <x v="10"/>
    <x v="0"/>
    <x v="5"/>
    <n v="63.166203979999999"/>
    <x v="5"/>
    <x v="1"/>
    <x v="6642"/>
    <x v="1"/>
    <x v="4"/>
    <n v="123.4085432"/>
    <n v="5.1420226333333332"/>
    <s v="Stores"/>
  </r>
  <r>
    <n v="6675"/>
    <s v="Odom"/>
    <s v="Abraham"/>
    <x v="6585"/>
    <x v="1"/>
    <x v="0"/>
    <x v="13"/>
    <x v="12"/>
    <x v="0"/>
    <x v="0"/>
    <x v="1"/>
    <n v="40.616439200000002"/>
    <x v="1"/>
    <x v="1"/>
    <x v="6643"/>
    <x v="1"/>
    <x v="1"/>
    <n v="86.395495980000007"/>
    <n v="3.5998123325000004"/>
    <s v="Stores"/>
  </r>
  <r>
    <n v="6676"/>
    <s v="Hankinson"/>
    <s v="Betty"/>
    <x v="6586"/>
    <x v="0"/>
    <x v="67"/>
    <x v="7"/>
    <x v="6"/>
    <x v="30"/>
    <x v="0"/>
    <x v="1"/>
    <n v="45.30500447"/>
    <x v="1"/>
    <x v="1"/>
    <x v="6644"/>
    <x v="1"/>
    <x v="2"/>
    <n v="50.23702634"/>
    <n v="2.0932094308333333"/>
    <s v="Stores"/>
  </r>
  <r>
    <n v="6677"/>
    <s v="Styles"/>
    <s v="Betty"/>
    <x v="6587"/>
    <x v="0"/>
    <x v="5"/>
    <x v="7"/>
    <x v="6"/>
    <x v="5"/>
    <x v="0"/>
    <x v="1"/>
    <n v="40.905146940000002"/>
    <x v="1"/>
    <x v="1"/>
    <x v="6645"/>
    <x v="1"/>
    <x v="2"/>
    <n v="70.024223259999999"/>
    <n v="2.9176759691666665"/>
    <s v="Stores"/>
  </r>
  <r>
    <n v="6678"/>
    <s v="Simpson"/>
    <s v="Megan"/>
    <x v="6588"/>
    <x v="0"/>
    <x v="5"/>
    <x v="7"/>
    <x v="6"/>
    <x v="5"/>
    <x v="0"/>
    <x v="0"/>
    <n v="38.677027279999997"/>
    <x v="0"/>
    <x v="1"/>
    <x v="6646"/>
    <x v="1"/>
    <x v="2"/>
    <n v="76.507258930000006"/>
    <n v="3.1878024554166666"/>
    <s v="Stores"/>
  </r>
  <r>
    <n v="6679"/>
    <s v="Snowden"/>
    <s v="Stephanie"/>
    <x v="6589"/>
    <x v="0"/>
    <x v="4"/>
    <x v="13"/>
    <x v="12"/>
    <x v="4"/>
    <x v="0"/>
    <x v="4"/>
    <n v="27.714974510000001"/>
    <x v="4"/>
    <x v="1"/>
    <x v="6647"/>
    <x v="1"/>
    <x v="0"/>
    <n v="0"/>
    <n v="0"/>
    <s v="Stores"/>
  </r>
  <r>
    <n v="6680"/>
    <s v="Robinson"/>
    <s v="Walter"/>
    <x v="6590"/>
    <x v="1"/>
    <x v="4"/>
    <x v="13"/>
    <x v="12"/>
    <x v="4"/>
    <x v="0"/>
    <x v="4"/>
    <n v="29.280952729999999"/>
    <x v="4"/>
    <x v="1"/>
    <x v="6648"/>
    <x v="1"/>
    <x v="0"/>
    <n v="0"/>
    <n v="0"/>
    <s v="Stores"/>
  </r>
  <r>
    <n v="6681"/>
    <s v="Zinn"/>
    <s v="Lawrence"/>
    <x v="6591"/>
    <x v="1"/>
    <x v="5"/>
    <x v="7"/>
    <x v="6"/>
    <x v="5"/>
    <x v="0"/>
    <x v="2"/>
    <n v="50.762622589999999"/>
    <x v="2"/>
    <x v="1"/>
    <x v="6649"/>
    <x v="1"/>
    <x v="2"/>
    <n v="66.643097639999993"/>
    <n v="2.7767957349999999"/>
    <s v="Stores"/>
  </r>
  <r>
    <n v="6682"/>
    <s v="Wolfe"/>
    <s v="Brian"/>
    <x v="6592"/>
    <x v="1"/>
    <x v="5"/>
    <x v="7"/>
    <x v="6"/>
    <x v="5"/>
    <x v="0"/>
    <x v="0"/>
    <n v="34.692350279999999"/>
    <x v="0"/>
    <x v="1"/>
    <x v="6650"/>
    <x v="1"/>
    <x v="0"/>
    <n v="7.1535652340000002"/>
    <n v="0.29806521808333331"/>
    <s v="Stores"/>
  </r>
  <r>
    <n v="6683"/>
    <s v="Marcum"/>
    <s v="Steven"/>
    <x v="6593"/>
    <x v="1"/>
    <x v="12"/>
    <x v="13"/>
    <x v="12"/>
    <x v="9"/>
    <x v="0"/>
    <x v="1"/>
    <n v="40.910179749999998"/>
    <x v="1"/>
    <x v="1"/>
    <x v="6651"/>
    <x v="1"/>
    <x v="2"/>
    <n v="51.50162211"/>
    <n v="2.14590092125"/>
    <s v="Stores"/>
  </r>
  <r>
    <n v="6684"/>
    <s v="Wright"/>
    <s v="Alexandra"/>
    <x v="6594"/>
    <x v="0"/>
    <x v="5"/>
    <x v="7"/>
    <x v="6"/>
    <x v="5"/>
    <x v="0"/>
    <x v="5"/>
    <n v="63.769864159999997"/>
    <x v="5"/>
    <x v="0"/>
    <x v="6652"/>
    <x v="0"/>
    <x v="4"/>
    <n v="157.76414740000001"/>
    <n v="6.5735061416666669"/>
    <s v="Stores"/>
  </r>
  <r>
    <n v="6685"/>
    <s v="Porter"/>
    <s v="Dorothy"/>
    <x v="6595"/>
    <x v="0"/>
    <x v="4"/>
    <x v="13"/>
    <x v="12"/>
    <x v="4"/>
    <x v="0"/>
    <x v="1"/>
    <n v="42.870792780000002"/>
    <x v="1"/>
    <x v="0"/>
    <x v="6653"/>
    <x v="0"/>
    <x v="2"/>
    <n v="74.168331109999997"/>
    <n v="3.0903471295833334"/>
    <s v="Stores"/>
  </r>
  <r>
    <n v="6686"/>
    <s v="Young"/>
    <s v="Ann"/>
    <x v="6596"/>
    <x v="0"/>
    <x v="197"/>
    <x v="7"/>
    <x v="6"/>
    <x v="12"/>
    <x v="0"/>
    <x v="4"/>
    <n v="20.17467851"/>
    <x v="4"/>
    <x v="1"/>
    <x v="6654"/>
    <x v="1"/>
    <x v="0"/>
    <n v="0"/>
    <n v="0"/>
    <s v="Stores"/>
  </r>
  <r>
    <n v="6687"/>
    <s v="Wilson"/>
    <s v="James"/>
    <x v="6597"/>
    <x v="1"/>
    <x v="128"/>
    <x v="46"/>
    <x v="20"/>
    <x v="1"/>
    <x v="0"/>
    <x v="1"/>
    <n v="45.614859160000002"/>
    <x v="1"/>
    <x v="1"/>
    <x v="6655"/>
    <x v="1"/>
    <x v="2"/>
    <n v="54.428459830000001"/>
    <n v="2.2678524929166666"/>
    <s v="Stores"/>
  </r>
  <r>
    <n v="6688"/>
    <s v="Joseph"/>
    <s v="Terri"/>
    <x v="6598"/>
    <x v="0"/>
    <x v="173"/>
    <x v="7"/>
    <x v="6"/>
    <x v="12"/>
    <x v="0"/>
    <x v="0"/>
    <n v="36.44319831"/>
    <x v="0"/>
    <x v="1"/>
    <x v="6656"/>
    <x v="1"/>
    <x v="2"/>
    <n v="40.753303750000001"/>
    <n v="1.6980543229166667"/>
    <s v="Stores"/>
  </r>
  <r>
    <n v="6689"/>
    <s v="McGinnis"/>
    <s v="James"/>
    <x v="6599"/>
    <x v="1"/>
    <x v="5"/>
    <x v="7"/>
    <x v="6"/>
    <x v="5"/>
    <x v="0"/>
    <x v="0"/>
    <n v="37.39504651"/>
    <x v="0"/>
    <x v="1"/>
    <x v="6657"/>
    <x v="1"/>
    <x v="0"/>
    <n v="29.276950729999999"/>
    <n v="1.2198729470833332"/>
    <s v="Stores"/>
  </r>
  <r>
    <n v="6690"/>
    <s v="Chambers"/>
    <s v="Christopher"/>
    <x v="6600"/>
    <x v="1"/>
    <x v="5"/>
    <x v="7"/>
    <x v="6"/>
    <x v="5"/>
    <x v="0"/>
    <x v="0"/>
    <n v="36.311883010000003"/>
    <x v="0"/>
    <x v="1"/>
    <x v="6658"/>
    <x v="1"/>
    <x v="0"/>
    <n v="30.379888909999998"/>
    <n v="1.2658287045833332"/>
    <s v="Stores"/>
  </r>
  <r>
    <n v="6691"/>
    <s v="Pineda"/>
    <s v="Wayne"/>
    <x v="6601"/>
    <x v="1"/>
    <x v="7"/>
    <x v="13"/>
    <x v="12"/>
    <x v="7"/>
    <x v="0"/>
    <x v="1"/>
    <n v="47.459640970000002"/>
    <x v="1"/>
    <x v="1"/>
    <x v="6659"/>
    <x v="1"/>
    <x v="2"/>
    <n v="51.46038909"/>
    <n v="2.1441828787500001"/>
    <s v="Stores"/>
  </r>
  <r>
    <n v="6692"/>
    <s v="Dalke"/>
    <s v="Kathleen"/>
    <x v="6602"/>
    <x v="0"/>
    <x v="5"/>
    <x v="7"/>
    <x v="6"/>
    <x v="5"/>
    <x v="0"/>
    <x v="5"/>
    <n v="60.332984740000001"/>
    <x v="5"/>
    <x v="1"/>
    <x v="6660"/>
    <x v="1"/>
    <x v="3"/>
    <n v="175.0150802"/>
    <n v="7.2922950083333324"/>
    <s v="Stores"/>
  </r>
  <r>
    <n v="6693"/>
    <s v="Rucker"/>
    <s v="Cindy"/>
    <x v="6603"/>
    <x v="0"/>
    <x v="128"/>
    <x v="46"/>
    <x v="20"/>
    <x v="1"/>
    <x v="0"/>
    <x v="1"/>
    <n v="44.68236856"/>
    <x v="1"/>
    <x v="1"/>
    <x v="6661"/>
    <x v="1"/>
    <x v="1"/>
    <n v="104.49232480000001"/>
    <n v="4.3538468666666672"/>
    <s v="Stores"/>
  </r>
  <r>
    <n v="6694"/>
    <s v="Light"/>
    <s v="Bertha"/>
    <x v="6604"/>
    <x v="0"/>
    <x v="175"/>
    <x v="13"/>
    <x v="12"/>
    <x v="10"/>
    <x v="0"/>
    <x v="1"/>
    <n v="48.411110729999997"/>
    <x v="1"/>
    <x v="1"/>
    <x v="6662"/>
    <x v="1"/>
    <x v="4"/>
    <n v="124.8978381"/>
    <n v="5.2040765875000004"/>
    <s v="Stores"/>
  </r>
  <r>
    <n v="6695"/>
    <s v="Winter"/>
    <s v="Michael"/>
    <x v="6605"/>
    <x v="1"/>
    <x v="57"/>
    <x v="7"/>
    <x v="6"/>
    <x v="22"/>
    <x v="0"/>
    <x v="0"/>
    <n v="31.706802119999999"/>
    <x v="0"/>
    <x v="1"/>
    <x v="6663"/>
    <x v="1"/>
    <x v="0"/>
    <n v="0"/>
    <n v="0"/>
    <s v="Stores"/>
  </r>
  <r>
    <n v="6696"/>
    <s v="Creamer"/>
    <s v="Irma"/>
    <x v="6606"/>
    <x v="0"/>
    <x v="3"/>
    <x v="13"/>
    <x v="12"/>
    <x v="3"/>
    <x v="0"/>
    <x v="0"/>
    <n v="35.249738409999999"/>
    <x v="0"/>
    <x v="1"/>
    <x v="6664"/>
    <x v="1"/>
    <x v="0"/>
    <n v="30.501878529999999"/>
    <n v="1.2709116054166667"/>
    <s v="Stores"/>
  </r>
  <r>
    <n v="6697"/>
    <s v="Shortridge"/>
    <s v="Joel"/>
    <x v="6607"/>
    <x v="1"/>
    <x v="11"/>
    <x v="46"/>
    <x v="20"/>
    <x v="1"/>
    <x v="0"/>
    <x v="2"/>
    <n v="50.239931120000001"/>
    <x v="2"/>
    <x v="1"/>
    <x v="6665"/>
    <x v="1"/>
    <x v="4"/>
    <n v="122.2947332"/>
    <n v="5.0956138833333329"/>
    <s v="Stores"/>
  </r>
  <r>
    <n v="6698"/>
    <s v="Ramos"/>
    <s v="Danny"/>
    <x v="6608"/>
    <x v="1"/>
    <x v="15"/>
    <x v="13"/>
    <x v="12"/>
    <x v="10"/>
    <x v="0"/>
    <x v="0"/>
    <n v="35.662177849999999"/>
    <x v="0"/>
    <x v="1"/>
    <x v="6666"/>
    <x v="1"/>
    <x v="0"/>
    <n v="29.042694919999999"/>
    <n v="1.2101122883333333"/>
    <s v="Stores"/>
  </r>
  <r>
    <n v="6699"/>
    <s v="Coffman"/>
    <s v="Robert"/>
    <x v="6609"/>
    <x v="1"/>
    <x v="7"/>
    <x v="13"/>
    <x v="12"/>
    <x v="7"/>
    <x v="0"/>
    <x v="5"/>
    <n v="67.261476959999996"/>
    <x v="5"/>
    <x v="0"/>
    <x v="6667"/>
    <x v="0"/>
    <x v="3"/>
    <n v="172.2879891"/>
    <n v="7.1786662124999996"/>
    <s v="Stores"/>
  </r>
  <r>
    <n v="6700"/>
    <s v="Colston"/>
    <s v="Susanne"/>
    <x v="6610"/>
    <x v="0"/>
    <x v="1"/>
    <x v="46"/>
    <x v="20"/>
    <x v="1"/>
    <x v="0"/>
    <x v="0"/>
    <n v="37.794316719999998"/>
    <x v="0"/>
    <x v="1"/>
    <x v="6668"/>
    <x v="1"/>
    <x v="0"/>
    <n v="35.657247650000002"/>
    <n v="1.4857186520833334"/>
    <s v="Stores"/>
  </r>
  <r>
    <n v="6701"/>
    <s v="Richards"/>
    <s v="Felipe"/>
    <x v="6611"/>
    <x v="1"/>
    <x v="5"/>
    <x v="7"/>
    <x v="6"/>
    <x v="5"/>
    <x v="0"/>
    <x v="1"/>
    <n v="48.846252669999998"/>
    <x v="1"/>
    <x v="1"/>
    <x v="6669"/>
    <x v="1"/>
    <x v="1"/>
    <n v="90.973619310000004"/>
    <n v="3.7905674712500002"/>
    <s v="Stores"/>
  </r>
  <r>
    <n v="6702"/>
    <s v="White"/>
    <s v="Fannie"/>
    <x v="6612"/>
    <x v="0"/>
    <x v="111"/>
    <x v="46"/>
    <x v="20"/>
    <x v="32"/>
    <x v="0"/>
    <x v="4"/>
    <n v="26.172573629999999"/>
    <x v="4"/>
    <x v="1"/>
    <x v="6670"/>
    <x v="1"/>
    <x v="0"/>
    <n v="0"/>
    <n v="0"/>
    <s v="Stores"/>
  </r>
  <r>
    <n v="6703"/>
    <s v="Cumberbatch"/>
    <s v="Cherie"/>
    <x v="6613"/>
    <x v="0"/>
    <x v="5"/>
    <x v="7"/>
    <x v="6"/>
    <x v="5"/>
    <x v="0"/>
    <x v="2"/>
    <n v="51.051118989999999"/>
    <x v="2"/>
    <x v="1"/>
    <x v="6671"/>
    <x v="1"/>
    <x v="1"/>
    <n v="85.927033190000003"/>
    <n v="3.5802930495833336"/>
    <s v="Stores"/>
  </r>
  <r>
    <n v="6704"/>
    <s v="Carrillo"/>
    <s v="Jessica"/>
    <x v="6614"/>
    <x v="0"/>
    <x v="4"/>
    <x v="13"/>
    <x v="12"/>
    <x v="4"/>
    <x v="0"/>
    <x v="1"/>
    <n v="42.913163580000003"/>
    <x v="1"/>
    <x v="1"/>
    <x v="6672"/>
    <x v="1"/>
    <x v="2"/>
    <n v="60.040840129999999"/>
    <n v="2.5017016720833332"/>
    <s v="Stores"/>
  </r>
  <r>
    <n v="6705"/>
    <s v="Horn"/>
    <s v="Kevin"/>
    <x v="6615"/>
    <x v="1"/>
    <x v="0"/>
    <x v="13"/>
    <x v="12"/>
    <x v="0"/>
    <x v="0"/>
    <x v="1"/>
    <n v="40.869153310000002"/>
    <x v="1"/>
    <x v="1"/>
    <x v="6673"/>
    <x v="1"/>
    <x v="2"/>
    <n v="50.442391139999998"/>
    <n v="2.1017662974999998"/>
    <s v="Stores"/>
  </r>
  <r>
    <n v="6706"/>
    <s v="Lopez"/>
    <s v="Joshua"/>
    <x v="6616"/>
    <x v="1"/>
    <x v="15"/>
    <x v="13"/>
    <x v="12"/>
    <x v="10"/>
    <x v="0"/>
    <x v="0"/>
    <n v="30.393952550000002"/>
    <x v="0"/>
    <x v="1"/>
    <x v="6674"/>
    <x v="1"/>
    <x v="0"/>
    <n v="22.53976565"/>
    <n v="0.93915690208333336"/>
    <s v="Stores"/>
  </r>
  <r>
    <n v="6707"/>
    <s v="Winters"/>
    <s v="James"/>
    <x v="6617"/>
    <x v="1"/>
    <x v="0"/>
    <x v="13"/>
    <x v="12"/>
    <x v="0"/>
    <x v="0"/>
    <x v="1"/>
    <n v="40.653580750000003"/>
    <x v="1"/>
    <x v="1"/>
    <x v="6675"/>
    <x v="1"/>
    <x v="0"/>
    <n v="24.75011465"/>
    <n v="1.0312547770833334"/>
    <s v="Stores"/>
  </r>
  <r>
    <n v="6708"/>
    <s v="Herron"/>
    <s v="Timothy"/>
    <x v="6618"/>
    <x v="1"/>
    <x v="18"/>
    <x v="46"/>
    <x v="20"/>
    <x v="1"/>
    <x v="0"/>
    <x v="0"/>
    <n v="36.183831089999998"/>
    <x v="0"/>
    <x v="1"/>
    <x v="6676"/>
    <x v="1"/>
    <x v="0"/>
    <n v="5.1145429030000003"/>
    <n v="0.21310595429166668"/>
    <s v="Stores"/>
  </r>
  <r>
    <n v="6709"/>
    <s v="Lemaster"/>
    <s v="Sabrina"/>
    <x v="6619"/>
    <x v="0"/>
    <x v="113"/>
    <x v="7"/>
    <x v="6"/>
    <x v="22"/>
    <x v="0"/>
    <x v="4"/>
    <n v="24.42078867"/>
    <x v="4"/>
    <x v="1"/>
    <x v="6677"/>
    <x v="1"/>
    <x v="0"/>
    <n v="35.096089919999997"/>
    <n v="1.46233708"/>
    <s v="Stores"/>
  </r>
  <r>
    <n v="6710"/>
    <s v="Markle"/>
    <s v="Leah"/>
    <x v="6620"/>
    <x v="0"/>
    <x v="111"/>
    <x v="46"/>
    <x v="20"/>
    <x v="32"/>
    <x v="0"/>
    <x v="1"/>
    <n v="43.02817099"/>
    <x v="1"/>
    <x v="1"/>
    <x v="6678"/>
    <x v="1"/>
    <x v="2"/>
    <n v="51.237317189999999"/>
    <n v="2.1348882162499998"/>
    <s v="Stores"/>
  </r>
  <r>
    <n v="6711"/>
    <s v="To"/>
    <s v="Gregory"/>
    <x v="6621"/>
    <x v="1"/>
    <x v="5"/>
    <x v="7"/>
    <x v="6"/>
    <x v="5"/>
    <x v="0"/>
    <x v="5"/>
    <n v="64.909921049999994"/>
    <x v="5"/>
    <x v="1"/>
    <x v="6679"/>
    <x v="1"/>
    <x v="4"/>
    <n v="140.33052169999999"/>
    <n v="5.847105070833333"/>
    <s v="Stores"/>
  </r>
  <r>
    <n v="6712"/>
    <s v="Long"/>
    <s v="Maria"/>
    <x v="6622"/>
    <x v="0"/>
    <x v="13"/>
    <x v="13"/>
    <x v="12"/>
    <x v="10"/>
    <x v="0"/>
    <x v="2"/>
    <n v="55.155034299999997"/>
    <x v="2"/>
    <x v="1"/>
    <x v="6680"/>
    <x v="1"/>
    <x v="4"/>
    <n v="129.72960090000001"/>
    <n v="5.4054000375000006"/>
    <s v="Stores"/>
  </r>
  <r>
    <n v="6713"/>
    <s v="Trueblood"/>
    <s v="Frances"/>
    <x v="6623"/>
    <x v="0"/>
    <x v="41"/>
    <x v="0"/>
    <x v="0"/>
    <x v="23"/>
    <x v="0"/>
    <x v="2"/>
    <n v="55.4800799"/>
    <x v="2"/>
    <x v="1"/>
    <x v="6681"/>
    <x v="1"/>
    <x v="4"/>
    <n v="136.0749227"/>
    <n v="5.6697884458333334"/>
    <s v="Stores"/>
  </r>
  <r>
    <n v="6714"/>
    <s v="Stein"/>
    <s v="Rose"/>
    <x v="6624"/>
    <x v="0"/>
    <x v="22"/>
    <x v="46"/>
    <x v="20"/>
    <x v="16"/>
    <x v="0"/>
    <x v="1"/>
    <n v="40.648338879999997"/>
    <x v="1"/>
    <x v="1"/>
    <x v="6682"/>
    <x v="1"/>
    <x v="2"/>
    <n v="44.79939366"/>
    <n v="1.8666414025000002"/>
    <s v="Stores"/>
  </r>
  <r>
    <n v="6715"/>
    <s v="Barnes"/>
    <s v="Joy"/>
    <x v="2730"/>
    <x v="0"/>
    <x v="7"/>
    <x v="13"/>
    <x v="12"/>
    <x v="7"/>
    <x v="0"/>
    <x v="1"/>
    <n v="43.104601250000002"/>
    <x v="1"/>
    <x v="1"/>
    <x v="6683"/>
    <x v="1"/>
    <x v="1"/>
    <n v="93.894452009999995"/>
    <n v="3.9122688337499998"/>
    <s v="Stores"/>
  </r>
  <r>
    <n v="6716"/>
    <s v="Moseley"/>
    <s v="Armando"/>
    <x v="6625"/>
    <x v="1"/>
    <x v="229"/>
    <x v="7"/>
    <x v="6"/>
    <x v="18"/>
    <x v="0"/>
    <x v="1"/>
    <n v="47.31433612"/>
    <x v="1"/>
    <x v="1"/>
    <x v="6684"/>
    <x v="5"/>
    <x v="2"/>
    <n v="70.452481219999996"/>
    <n v="2.935520050833333"/>
    <s v="Stores"/>
  </r>
  <r>
    <n v="6717"/>
    <s v="Cantu"/>
    <s v="Kimberly"/>
    <x v="6626"/>
    <x v="0"/>
    <x v="63"/>
    <x v="46"/>
    <x v="20"/>
    <x v="29"/>
    <x v="0"/>
    <x v="0"/>
    <n v="36.423500310000001"/>
    <x v="0"/>
    <x v="1"/>
    <x v="6685"/>
    <x v="1"/>
    <x v="0"/>
    <n v="28.916795109999999"/>
    <n v="1.2048664629166668"/>
    <s v="Stores"/>
  </r>
  <r>
    <n v="6718"/>
    <s v="Colwell"/>
    <s v="Alvin"/>
    <x v="6627"/>
    <x v="1"/>
    <x v="8"/>
    <x v="46"/>
    <x v="20"/>
    <x v="8"/>
    <x v="0"/>
    <x v="1"/>
    <n v="44.81808273"/>
    <x v="1"/>
    <x v="1"/>
    <x v="6686"/>
    <x v="1"/>
    <x v="2"/>
    <n v="67.905455279999998"/>
    <n v="2.8293939699999999"/>
    <s v="Stores"/>
  </r>
  <r>
    <n v="6719"/>
    <s v="Henderson"/>
    <s v="Cecil"/>
    <x v="6628"/>
    <x v="1"/>
    <x v="5"/>
    <x v="7"/>
    <x v="6"/>
    <x v="5"/>
    <x v="0"/>
    <x v="4"/>
    <n v="28.67576863"/>
    <x v="4"/>
    <x v="1"/>
    <x v="6687"/>
    <x v="1"/>
    <x v="0"/>
    <n v="29.798511609999998"/>
    <n v="1.2416046504166667"/>
    <s v="Stores"/>
  </r>
  <r>
    <n v="6720"/>
    <s v="Diaz"/>
    <s v="Thomas"/>
    <x v="6629"/>
    <x v="1"/>
    <x v="4"/>
    <x v="13"/>
    <x v="12"/>
    <x v="4"/>
    <x v="0"/>
    <x v="2"/>
    <n v="54.359324010000002"/>
    <x v="2"/>
    <x v="1"/>
    <x v="6688"/>
    <x v="1"/>
    <x v="4"/>
    <n v="158.8036103"/>
    <n v="6.6168170958333334"/>
    <s v="Stores"/>
  </r>
  <r>
    <n v="6721"/>
    <s v="Miller"/>
    <s v="Jorge"/>
    <x v="6630"/>
    <x v="1"/>
    <x v="0"/>
    <x v="13"/>
    <x v="12"/>
    <x v="0"/>
    <x v="0"/>
    <x v="0"/>
    <n v="30.849961820000001"/>
    <x v="0"/>
    <x v="0"/>
    <x v="6689"/>
    <x v="0"/>
    <x v="0"/>
    <n v="0"/>
    <n v="0"/>
    <s v="Stores"/>
  </r>
  <r>
    <n v="6722"/>
    <s v="Dilworth"/>
    <s v="Francis"/>
    <x v="6631"/>
    <x v="1"/>
    <x v="5"/>
    <x v="7"/>
    <x v="6"/>
    <x v="5"/>
    <x v="0"/>
    <x v="2"/>
    <n v="52.28877748"/>
    <x v="2"/>
    <x v="1"/>
    <x v="6690"/>
    <x v="1"/>
    <x v="1"/>
    <n v="97.609163870000003"/>
    <n v="4.0670484945833332"/>
    <s v="Stores"/>
  </r>
  <r>
    <n v="6723"/>
    <s v="Taube"/>
    <s v="Mary"/>
    <x v="6632"/>
    <x v="0"/>
    <x v="29"/>
    <x v="13"/>
    <x v="12"/>
    <x v="3"/>
    <x v="0"/>
    <x v="2"/>
    <n v="55.458315140000003"/>
    <x v="2"/>
    <x v="1"/>
    <x v="6691"/>
    <x v="1"/>
    <x v="3"/>
    <n v="181.88977940000001"/>
    <n v="7.5787408083333343"/>
    <s v="Stores"/>
  </r>
  <r>
    <n v="6724"/>
    <s v="Dunigan"/>
    <s v="Lester"/>
    <x v="6633"/>
    <x v="1"/>
    <x v="30"/>
    <x v="7"/>
    <x v="6"/>
    <x v="20"/>
    <x v="0"/>
    <x v="2"/>
    <n v="51.82158699"/>
    <x v="2"/>
    <x v="1"/>
    <x v="6692"/>
    <x v="1"/>
    <x v="2"/>
    <n v="76.824306419999999"/>
    <n v="3.2010127675"/>
    <s v="Stores"/>
  </r>
  <r>
    <n v="6725"/>
    <s v="Spradlin"/>
    <s v="Alice"/>
    <x v="6634"/>
    <x v="0"/>
    <x v="5"/>
    <x v="7"/>
    <x v="6"/>
    <x v="5"/>
    <x v="0"/>
    <x v="1"/>
    <n v="42.061920260000001"/>
    <x v="1"/>
    <x v="0"/>
    <x v="6693"/>
    <x v="0"/>
    <x v="1"/>
    <n v="80.445526849999993"/>
    <n v="3.351896952083333"/>
    <s v="Stores"/>
  </r>
  <r>
    <n v="6726"/>
    <s v="Burdett"/>
    <s v="Lupe"/>
    <x v="6635"/>
    <x v="0"/>
    <x v="3"/>
    <x v="13"/>
    <x v="12"/>
    <x v="3"/>
    <x v="0"/>
    <x v="4"/>
    <n v="26.95413722"/>
    <x v="4"/>
    <x v="1"/>
    <x v="6694"/>
    <x v="1"/>
    <x v="0"/>
    <n v="0"/>
    <n v="0"/>
    <s v="Stores"/>
  </r>
  <r>
    <n v="6727"/>
    <s v="Madrid"/>
    <s v="Alice"/>
    <x v="6636"/>
    <x v="0"/>
    <x v="5"/>
    <x v="7"/>
    <x v="6"/>
    <x v="5"/>
    <x v="0"/>
    <x v="1"/>
    <n v="41.084223280000003"/>
    <x v="1"/>
    <x v="1"/>
    <x v="6695"/>
    <x v="1"/>
    <x v="2"/>
    <n v="77.852537229999996"/>
    <n v="3.2438557179166665"/>
    <s v="Stores"/>
  </r>
  <r>
    <n v="6728"/>
    <s v="Denton"/>
    <s v="Roseanne"/>
    <x v="6637"/>
    <x v="0"/>
    <x v="75"/>
    <x v="13"/>
    <x v="12"/>
    <x v="24"/>
    <x v="0"/>
    <x v="0"/>
    <n v="35.874694830000003"/>
    <x v="0"/>
    <x v="1"/>
    <x v="6696"/>
    <x v="1"/>
    <x v="2"/>
    <n v="40.45808632"/>
    <n v="1.6857535966666668"/>
    <s v="Stores"/>
  </r>
  <r>
    <n v="6729"/>
    <s v="Truesdale"/>
    <s v="Debra"/>
    <x v="6638"/>
    <x v="0"/>
    <x v="3"/>
    <x v="13"/>
    <x v="12"/>
    <x v="3"/>
    <x v="0"/>
    <x v="1"/>
    <n v="41.517332830000001"/>
    <x v="1"/>
    <x v="1"/>
    <x v="6697"/>
    <x v="1"/>
    <x v="1"/>
    <n v="105.7442983"/>
    <n v="4.4060124291666671"/>
    <s v="Stores"/>
  </r>
  <r>
    <n v="6730"/>
    <s v="Saunders"/>
    <s v="Elsie"/>
    <x v="6639"/>
    <x v="0"/>
    <x v="5"/>
    <x v="7"/>
    <x v="6"/>
    <x v="5"/>
    <x v="0"/>
    <x v="1"/>
    <n v="45.623088240000001"/>
    <x v="1"/>
    <x v="1"/>
    <x v="6698"/>
    <x v="1"/>
    <x v="2"/>
    <n v="78.507576830000005"/>
    <n v="3.2711490345833334"/>
    <s v="Stores"/>
  </r>
  <r>
    <n v="6731"/>
    <s v="Stephens"/>
    <s v="John"/>
    <x v="6640"/>
    <x v="1"/>
    <x v="3"/>
    <x v="13"/>
    <x v="12"/>
    <x v="3"/>
    <x v="0"/>
    <x v="1"/>
    <n v="42.424898409999997"/>
    <x v="1"/>
    <x v="0"/>
    <x v="6699"/>
    <x v="0"/>
    <x v="2"/>
    <n v="64.064887850000005"/>
    <n v="2.6693703270833335"/>
    <s v="Stores"/>
  </r>
  <r>
    <n v="6732"/>
    <s v="Johnson"/>
    <s v="David"/>
    <x v="4053"/>
    <x v="1"/>
    <x v="57"/>
    <x v="7"/>
    <x v="6"/>
    <x v="22"/>
    <x v="0"/>
    <x v="0"/>
    <n v="39.81176267"/>
    <x v="0"/>
    <x v="0"/>
    <x v="6700"/>
    <x v="0"/>
    <x v="2"/>
    <n v="72.702939389999997"/>
    <n v="3.02928914125"/>
    <s v="Stores"/>
  </r>
  <r>
    <n v="6733"/>
    <s v="Hart"/>
    <s v="April"/>
    <x v="6641"/>
    <x v="0"/>
    <x v="4"/>
    <x v="13"/>
    <x v="12"/>
    <x v="4"/>
    <x v="0"/>
    <x v="0"/>
    <n v="34.518932720000002"/>
    <x v="0"/>
    <x v="1"/>
    <x v="6701"/>
    <x v="1"/>
    <x v="0"/>
    <n v="10.716091459999999"/>
    <n v="0.44650381083333329"/>
    <s v="Stores"/>
  </r>
  <r>
    <n v="6734"/>
    <s v="Ford"/>
    <s v="Julius"/>
    <x v="6642"/>
    <x v="1"/>
    <x v="143"/>
    <x v="46"/>
    <x v="20"/>
    <x v="1"/>
    <x v="0"/>
    <x v="1"/>
    <n v="49.455783400000001"/>
    <x v="1"/>
    <x v="1"/>
    <x v="6702"/>
    <x v="5"/>
    <x v="1"/>
    <n v="109.2591087"/>
    <n v="4.5524628625000005"/>
    <s v="Stores"/>
  </r>
  <r>
    <n v="6735"/>
    <s v="Abbott"/>
    <s v="Monroe"/>
    <x v="6643"/>
    <x v="1"/>
    <x v="98"/>
    <x v="13"/>
    <x v="12"/>
    <x v="13"/>
    <x v="0"/>
    <x v="5"/>
    <n v="62.250490730000003"/>
    <x v="5"/>
    <x v="1"/>
    <x v="6703"/>
    <x v="1"/>
    <x v="3"/>
    <n v="163.86820209999999"/>
    <n v="6.8278417541666663"/>
    <s v="Stores"/>
  </r>
  <r>
    <n v="6736"/>
    <s v="Nelson"/>
    <s v="Gloria"/>
    <x v="6644"/>
    <x v="0"/>
    <x v="2"/>
    <x v="13"/>
    <x v="12"/>
    <x v="2"/>
    <x v="0"/>
    <x v="1"/>
    <n v="42.319838509999997"/>
    <x v="1"/>
    <x v="1"/>
    <x v="6704"/>
    <x v="1"/>
    <x v="2"/>
    <n v="57.877527569999998"/>
    <n v="2.4115636487499996"/>
    <s v="Stores"/>
  </r>
  <r>
    <n v="6737"/>
    <s v="Bennett"/>
    <s v="Linda"/>
    <x v="6645"/>
    <x v="0"/>
    <x v="116"/>
    <x v="46"/>
    <x v="20"/>
    <x v="1"/>
    <x v="0"/>
    <x v="0"/>
    <n v="36.579780200000002"/>
    <x v="0"/>
    <x v="1"/>
    <x v="6705"/>
    <x v="1"/>
    <x v="1"/>
    <n v="92.321272149999999"/>
    <n v="3.8467196729166671"/>
    <s v="Stores"/>
  </r>
  <r>
    <n v="6738"/>
    <s v="Robbins"/>
    <s v="Loraine"/>
    <x v="6646"/>
    <x v="0"/>
    <x v="5"/>
    <x v="7"/>
    <x v="6"/>
    <x v="5"/>
    <x v="0"/>
    <x v="1"/>
    <n v="46.005586809999997"/>
    <x v="1"/>
    <x v="1"/>
    <x v="6706"/>
    <x v="1"/>
    <x v="4"/>
    <n v="139.2362755"/>
    <n v="5.8015114791666669"/>
    <s v="Stores"/>
  </r>
  <r>
    <n v="6739"/>
    <s v="Pierce"/>
    <s v="Fred"/>
    <x v="6647"/>
    <x v="1"/>
    <x v="3"/>
    <x v="13"/>
    <x v="12"/>
    <x v="3"/>
    <x v="0"/>
    <x v="0"/>
    <n v="38.390511089999997"/>
    <x v="0"/>
    <x v="1"/>
    <x v="6707"/>
    <x v="1"/>
    <x v="0"/>
    <n v="31.430827440000002"/>
    <n v="1.30961781"/>
    <s v="Stores"/>
  </r>
  <r>
    <n v="6740"/>
    <s v="Foster"/>
    <s v="Phillip"/>
    <x v="1752"/>
    <x v="1"/>
    <x v="34"/>
    <x v="0"/>
    <x v="0"/>
    <x v="21"/>
    <x v="0"/>
    <x v="1"/>
    <n v="45.419315910000002"/>
    <x v="1"/>
    <x v="0"/>
    <x v="6708"/>
    <x v="0"/>
    <x v="1"/>
    <n v="93.324002199999995"/>
    <n v="3.8885000916666663"/>
    <s v="Stores"/>
  </r>
  <r>
    <n v="6741"/>
    <s v="Sword"/>
    <s v="Chong"/>
    <x v="6648"/>
    <x v="0"/>
    <x v="61"/>
    <x v="7"/>
    <x v="6"/>
    <x v="28"/>
    <x v="0"/>
    <x v="1"/>
    <n v="41.130257729999997"/>
    <x v="1"/>
    <x v="1"/>
    <x v="6709"/>
    <x v="1"/>
    <x v="2"/>
    <n v="71.585958189999999"/>
    <n v="2.9827482579166666"/>
    <s v="Stores"/>
  </r>
  <r>
    <n v="6742"/>
    <s v="White"/>
    <s v="Marsha"/>
    <x v="6649"/>
    <x v="0"/>
    <x v="4"/>
    <x v="13"/>
    <x v="12"/>
    <x v="4"/>
    <x v="0"/>
    <x v="1"/>
    <n v="43.734270160000001"/>
    <x v="1"/>
    <x v="1"/>
    <x v="6710"/>
    <x v="1"/>
    <x v="2"/>
    <n v="71.95536371"/>
    <n v="2.9981401545833335"/>
    <s v="Stores"/>
  </r>
  <r>
    <n v="6743"/>
    <s v="Smith"/>
    <s v="Ruth"/>
    <x v="6650"/>
    <x v="0"/>
    <x v="3"/>
    <x v="13"/>
    <x v="12"/>
    <x v="3"/>
    <x v="0"/>
    <x v="1"/>
    <n v="44.306870170000003"/>
    <x v="1"/>
    <x v="1"/>
    <x v="6711"/>
    <x v="1"/>
    <x v="1"/>
    <n v="89.272536959999996"/>
    <n v="3.71968904"/>
    <s v="Stores"/>
  </r>
  <r>
    <n v="6744"/>
    <s v="Villareal"/>
    <s v="Jeffrey"/>
    <x v="6651"/>
    <x v="1"/>
    <x v="22"/>
    <x v="46"/>
    <x v="20"/>
    <x v="16"/>
    <x v="0"/>
    <x v="1"/>
    <n v="47.444109279999999"/>
    <x v="1"/>
    <x v="1"/>
    <x v="46"/>
    <x v="1"/>
    <x v="2"/>
    <n v="48.247998199999998"/>
    <n v="2.0103332583333335"/>
    <s v="Stores"/>
  </r>
  <r>
    <n v="6745"/>
    <s v="James"/>
    <s v="Allen"/>
    <x v="6652"/>
    <x v="1"/>
    <x v="63"/>
    <x v="46"/>
    <x v="20"/>
    <x v="29"/>
    <x v="0"/>
    <x v="4"/>
    <n v="29.939857289999999"/>
    <x v="4"/>
    <x v="0"/>
    <x v="6712"/>
    <x v="0"/>
    <x v="0"/>
    <n v="0"/>
    <n v="0"/>
    <s v="Stores"/>
  </r>
  <r>
    <n v="6746"/>
    <s v="Shaw"/>
    <s v="Kevin"/>
    <x v="6653"/>
    <x v="1"/>
    <x v="3"/>
    <x v="13"/>
    <x v="12"/>
    <x v="3"/>
    <x v="0"/>
    <x v="1"/>
    <n v="47.907499180000002"/>
    <x v="1"/>
    <x v="1"/>
    <x v="6713"/>
    <x v="1"/>
    <x v="2"/>
    <n v="46.389436080000003"/>
    <n v="1.9328931700000003"/>
    <s v="Stores"/>
  </r>
  <r>
    <n v="6747"/>
    <s v="Kirkpatrick"/>
    <s v="Janet"/>
    <x v="6654"/>
    <x v="0"/>
    <x v="30"/>
    <x v="7"/>
    <x v="6"/>
    <x v="20"/>
    <x v="0"/>
    <x v="4"/>
    <n v="26.38730533"/>
    <x v="4"/>
    <x v="1"/>
    <x v="6714"/>
    <x v="1"/>
    <x v="0"/>
    <n v="0"/>
    <n v="0"/>
    <s v="Stores"/>
  </r>
  <r>
    <n v="6748"/>
    <s v="Locklear"/>
    <s v="Michael"/>
    <x v="6655"/>
    <x v="1"/>
    <x v="5"/>
    <x v="7"/>
    <x v="6"/>
    <x v="5"/>
    <x v="0"/>
    <x v="1"/>
    <n v="46.962451459999997"/>
    <x v="1"/>
    <x v="1"/>
    <x v="6715"/>
    <x v="1"/>
    <x v="2"/>
    <n v="44.948427789999997"/>
    <n v="1.8728511579166665"/>
    <s v="Stores"/>
  </r>
  <r>
    <n v="6749"/>
    <s v="Novak"/>
    <s v="Jacqueline"/>
    <x v="6656"/>
    <x v="0"/>
    <x v="22"/>
    <x v="46"/>
    <x v="20"/>
    <x v="16"/>
    <x v="0"/>
    <x v="0"/>
    <n v="30.902290950000001"/>
    <x v="0"/>
    <x v="1"/>
    <x v="6716"/>
    <x v="1"/>
    <x v="2"/>
    <n v="53.253853960000001"/>
    <n v="2.218910581666667"/>
    <s v="Stores"/>
  </r>
  <r>
    <n v="6750"/>
    <s v="Thompson"/>
    <s v="Susana"/>
    <x v="6657"/>
    <x v="0"/>
    <x v="5"/>
    <x v="7"/>
    <x v="6"/>
    <x v="5"/>
    <x v="0"/>
    <x v="2"/>
    <n v="55.224937230000002"/>
    <x v="2"/>
    <x v="1"/>
    <x v="6717"/>
    <x v="1"/>
    <x v="4"/>
    <n v="135.49311710000001"/>
    <n v="5.6455465458333336"/>
    <s v="Stores"/>
  </r>
  <r>
    <n v="6751"/>
    <s v="Power"/>
    <s v="Kimberly"/>
    <x v="6658"/>
    <x v="0"/>
    <x v="3"/>
    <x v="13"/>
    <x v="12"/>
    <x v="3"/>
    <x v="0"/>
    <x v="0"/>
    <n v="32.845561910000001"/>
    <x v="0"/>
    <x v="1"/>
    <x v="6718"/>
    <x v="1"/>
    <x v="0"/>
    <n v="29.958618940000001"/>
    <n v="1.2482757891666667"/>
    <s v="Stores"/>
  </r>
  <r>
    <n v="6752"/>
    <s v="Harris"/>
    <s v="Bessie"/>
    <x v="6659"/>
    <x v="0"/>
    <x v="4"/>
    <x v="13"/>
    <x v="12"/>
    <x v="4"/>
    <x v="0"/>
    <x v="1"/>
    <n v="42.166872339999998"/>
    <x v="1"/>
    <x v="1"/>
    <x v="6719"/>
    <x v="1"/>
    <x v="0"/>
    <n v="21.87029265"/>
    <n v="0.91126219374999995"/>
    <s v="Stores"/>
  </r>
  <r>
    <n v="6753"/>
    <s v="Astle"/>
    <s v="Leslie"/>
    <x v="6660"/>
    <x v="0"/>
    <x v="22"/>
    <x v="46"/>
    <x v="20"/>
    <x v="16"/>
    <x v="0"/>
    <x v="0"/>
    <n v="39.899553169999997"/>
    <x v="0"/>
    <x v="1"/>
    <x v="6720"/>
    <x v="1"/>
    <x v="0"/>
    <n v="28.22969634"/>
    <n v="1.1762373475000001"/>
    <s v="Stores"/>
  </r>
  <r>
    <n v="6754"/>
    <s v="Hamilton"/>
    <s v="Debbie"/>
    <x v="6661"/>
    <x v="0"/>
    <x v="15"/>
    <x v="46"/>
    <x v="20"/>
    <x v="10"/>
    <x v="0"/>
    <x v="0"/>
    <n v="34.240632269999999"/>
    <x v="0"/>
    <x v="1"/>
    <x v="6721"/>
    <x v="1"/>
    <x v="2"/>
    <n v="61.94542328"/>
    <n v="2.5810593033333333"/>
    <s v="Stores"/>
  </r>
  <r>
    <n v="6755"/>
    <s v="French"/>
    <s v="Tammi"/>
    <x v="6662"/>
    <x v="0"/>
    <x v="20"/>
    <x v="0"/>
    <x v="0"/>
    <x v="14"/>
    <x v="0"/>
    <x v="0"/>
    <n v="38.397528620000003"/>
    <x v="0"/>
    <x v="1"/>
    <x v="6722"/>
    <x v="1"/>
    <x v="0"/>
    <n v="12.09185791"/>
    <n v="0.50382741291666666"/>
    <s v="Stores"/>
  </r>
  <r>
    <n v="6756"/>
    <s v="Truby"/>
    <s v="Donna"/>
    <x v="6663"/>
    <x v="0"/>
    <x v="2"/>
    <x v="13"/>
    <x v="12"/>
    <x v="2"/>
    <x v="0"/>
    <x v="0"/>
    <n v="35.089136529999998"/>
    <x v="0"/>
    <x v="1"/>
    <x v="6723"/>
    <x v="1"/>
    <x v="2"/>
    <n v="62.005683179999998"/>
    <n v="2.5835701324999998"/>
    <s v="Stores"/>
  </r>
  <r>
    <n v="6757"/>
    <s v="Obrien"/>
    <s v="Natalie"/>
    <x v="6664"/>
    <x v="0"/>
    <x v="63"/>
    <x v="46"/>
    <x v="20"/>
    <x v="29"/>
    <x v="0"/>
    <x v="1"/>
    <n v="44.219903530000003"/>
    <x v="1"/>
    <x v="1"/>
    <x v="6724"/>
    <x v="1"/>
    <x v="1"/>
    <n v="83.55071667"/>
    <n v="3.48127986125"/>
    <s v="Stores"/>
  </r>
  <r>
    <n v="6758"/>
    <s v="Borrero"/>
    <s v="Stephanie"/>
    <x v="6665"/>
    <x v="0"/>
    <x v="0"/>
    <x v="13"/>
    <x v="12"/>
    <x v="0"/>
    <x v="0"/>
    <x v="5"/>
    <n v="68.380953860000005"/>
    <x v="5"/>
    <x v="1"/>
    <x v="6725"/>
    <x v="1"/>
    <x v="6"/>
    <n v="259.53222540000002"/>
    <n v="10.813842725000001"/>
    <s v="Stores"/>
  </r>
  <r>
    <n v="6759"/>
    <s v="Howard"/>
    <s v="James"/>
    <x v="6666"/>
    <x v="1"/>
    <x v="30"/>
    <x v="7"/>
    <x v="6"/>
    <x v="20"/>
    <x v="0"/>
    <x v="1"/>
    <n v="47.057958149999997"/>
    <x v="1"/>
    <x v="0"/>
    <x v="6726"/>
    <x v="0"/>
    <x v="2"/>
    <n v="71.126303359999994"/>
    <n v="2.9635959733333332"/>
    <s v="Stores"/>
  </r>
  <r>
    <n v="6760"/>
    <s v="Barker"/>
    <s v="Pam"/>
    <x v="6667"/>
    <x v="0"/>
    <x v="3"/>
    <x v="13"/>
    <x v="12"/>
    <x v="3"/>
    <x v="0"/>
    <x v="1"/>
    <n v="47.66478326"/>
    <x v="1"/>
    <x v="1"/>
    <x v="6727"/>
    <x v="1"/>
    <x v="2"/>
    <n v="77.733074459999997"/>
    <n v="3.2388781024999997"/>
    <s v="Stores"/>
  </r>
  <r>
    <n v="6761"/>
    <s v="West"/>
    <s v="Jerome"/>
    <x v="6668"/>
    <x v="1"/>
    <x v="53"/>
    <x v="13"/>
    <x v="12"/>
    <x v="3"/>
    <x v="0"/>
    <x v="0"/>
    <n v="32.34100634"/>
    <x v="0"/>
    <x v="1"/>
    <x v="6728"/>
    <x v="1"/>
    <x v="0"/>
    <n v="0"/>
    <n v="0"/>
    <s v="Stores"/>
  </r>
  <r>
    <n v="6762"/>
    <s v="Howell"/>
    <s v="Brenda"/>
    <x v="6669"/>
    <x v="0"/>
    <x v="5"/>
    <x v="7"/>
    <x v="6"/>
    <x v="5"/>
    <x v="0"/>
    <x v="0"/>
    <n v="37.881981449999998"/>
    <x v="0"/>
    <x v="0"/>
    <x v="6729"/>
    <x v="0"/>
    <x v="0"/>
    <n v="27.217029320000002"/>
    <n v="1.1340428883333333"/>
    <s v="Stores"/>
  </r>
  <r>
    <n v="6763"/>
    <s v="Ziegler"/>
    <s v="Victor"/>
    <x v="6670"/>
    <x v="1"/>
    <x v="67"/>
    <x v="7"/>
    <x v="6"/>
    <x v="30"/>
    <x v="0"/>
    <x v="1"/>
    <n v="42.326222459999997"/>
    <x v="1"/>
    <x v="1"/>
    <x v="6730"/>
    <x v="1"/>
    <x v="2"/>
    <n v="50.362619930000001"/>
    <n v="2.0984424970833335"/>
    <s v="Stores"/>
  </r>
  <r>
    <n v="6764"/>
    <s v="Stallings"/>
    <s v="Louise"/>
    <x v="6671"/>
    <x v="0"/>
    <x v="4"/>
    <x v="13"/>
    <x v="12"/>
    <x v="4"/>
    <x v="0"/>
    <x v="1"/>
    <n v="46.733471389999998"/>
    <x v="1"/>
    <x v="1"/>
    <x v="6731"/>
    <x v="1"/>
    <x v="1"/>
    <n v="85.848133290000007"/>
    <n v="3.5770055537499998"/>
    <s v="Stores"/>
  </r>
  <r>
    <n v="6765"/>
    <s v="Henderson"/>
    <s v="Annie"/>
    <x v="6672"/>
    <x v="0"/>
    <x v="90"/>
    <x v="13"/>
    <x v="12"/>
    <x v="11"/>
    <x v="0"/>
    <x v="2"/>
    <n v="52.536893210000002"/>
    <x v="2"/>
    <x v="0"/>
    <x v="6732"/>
    <x v="0"/>
    <x v="4"/>
    <n v="143.89092020000001"/>
    <n v="5.9954550083333338"/>
    <s v="Stores"/>
  </r>
  <r>
    <n v="6766"/>
    <s v="Lawrence"/>
    <s v="Phyllis"/>
    <x v="6673"/>
    <x v="0"/>
    <x v="4"/>
    <x v="13"/>
    <x v="12"/>
    <x v="4"/>
    <x v="0"/>
    <x v="0"/>
    <n v="32.12994226"/>
    <x v="0"/>
    <x v="1"/>
    <x v="6733"/>
    <x v="1"/>
    <x v="0"/>
    <n v="12.809564480000001"/>
    <n v="0.53373185333333328"/>
    <s v="Stores"/>
  </r>
  <r>
    <n v="6767"/>
    <s v="Baker"/>
    <s v="Russell"/>
    <x v="6674"/>
    <x v="1"/>
    <x v="20"/>
    <x v="0"/>
    <x v="0"/>
    <x v="14"/>
    <x v="0"/>
    <x v="0"/>
    <n v="37.967765810000003"/>
    <x v="0"/>
    <x v="1"/>
    <x v="6734"/>
    <x v="1"/>
    <x v="0"/>
    <n v="28.929306310000001"/>
    <n v="1.2053877629166667"/>
    <s v="Stores"/>
  </r>
  <r>
    <n v="6768"/>
    <s v="Mauro"/>
    <s v="Jeffrey"/>
    <x v="6675"/>
    <x v="1"/>
    <x v="5"/>
    <x v="7"/>
    <x v="6"/>
    <x v="5"/>
    <x v="0"/>
    <x v="0"/>
    <n v="32.766101659999997"/>
    <x v="0"/>
    <x v="1"/>
    <x v="6735"/>
    <x v="1"/>
    <x v="0"/>
    <n v="28.521334190000001"/>
    <n v="1.1883889245833332"/>
    <s v="Stores"/>
  </r>
  <r>
    <n v="6769"/>
    <s v="Heath"/>
    <s v="Fay"/>
    <x v="6676"/>
    <x v="0"/>
    <x v="18"/>
    <x v="46"/>
    <x v="20"/>
    <x v="1"/>
    <x v="0"/>
    <x v="5"/>
    <n v="63.166577019999998"/>
    <x v="5"/>
    <x v="1"/>
    <x v="6736"/>
    <x v="1"/>
    <x v="3"/>
    <n v="196.99954529999999"/>
    <n v="8.2083143874999998"/>
    <s v="Stores"/>
  </r>
  <r>
    <n v="6770"/>
    <s v="Christiansen"/>
    <s v="Rickey"/>
    <x v="6677"/>
    <x v="1"/>
    <x v="5"/>
    <x v="7"/>
    <x v="6"/>
    <x v="5"/>
    <x v="0"/>
    <x v="0"/>
    <n v="37.303914040000002"/>
    <x v="0"/>
    <x v="1"/>
    <x v="6737"/>
    <x v="1"/>
    <x v="0"/>
    <n v="22.316648229999998"/>
    <n v="0.92986034291666664"/>
    <s v="Stores"/>
  </r>
  <r>
    <n v="6771"/>
    <s v="McCoy"/>
    <s v="Sara"/>
    <x v="6678"/>
    <x v="0"/>
    <x v="18"/>
    <x v="46"/>
    <x v="20"/>
    <x v="1"/>
    <x v="0"/>
    <x v="0"/>
    <n v="34.380159720000002"/>
    <x v="0"/>
    <x v="1"/>
    <x v="6738"/>
    <x v="1"/>
    <x v="0"/>
    <n v="21.90411375"/>
    <n v="0.91267140624999998"/>
    <s v="Stores"/>
  </r>
  <r>
    <n v="6772"/>
    <s v="Thomas"/>
    <s v="Willie"/>
    <x v="6679"/>
    <x v="1"/>
    <x v="3"/>
    <x v="13"/>
    <x v="12"/>
    <x v="3"/>
    <x v="0"/>
    <x v="1"/>
    <n v="48.36443981"/>
    <x v="1"/>
    <x v="1"/>
    <x v="6739"/>
    <x v="1"/>
    <x v="1"/>
    <n v="88.620994330000002"/>
    <n v="3.692541430416667"/>
    <s v="Stores"/>
  </r>
  <r>
    <n v="6773"/>
    <s v="Berman"/>
    <s v="Nicole"/>
    <x v="6680"/>
    <x v="0"/>
    <x v="7"/>
    <x v="46"/>
    <x v="20"/>
    <x v="7"/>
    <x v="0"/>
    <x v="0"/>
    <n v="34.297494219999997"/>
    <x v="0"/>
    <x v="1"/>
    <x v="6740"/>
    <x v="1"/>
    <x v="2"/>
    <n v="43.10107335"/>
    <n v="1.7958780562499999"/>
    <s v="Stores"/>
  </r>
  <r>
    <n v="6774"/>
    <s v="Lemieux"/>
    <s v="Carol"/>
    <x v="6681"/>
    <x v="0"/>
    <x v="84"/>
    <x v="7"/>
    <x v="6"/>
    <x v="20"/>
    <x v="0"/>
    <x v="1"/>
    <n v="40.03869718"/>
    <x v="1"/>
    <x v="1"/>
    <x v="6741"/>
    <x v="1"/>
    <x v="0"/>
    <n v="35.833669309999998"/>
    <n v="1.4930695545833332"/>
    <s v="Stores"/>
  </r>
  <r>
    <n v="6775"/>
    <s v="Medina"/>
    <s v="Nellie"/>
    <x v="6682"/>
    <x v="0"/>
    <x v="218"/>
    <x v="46"/>
    <x v="20"/>
    <x v="19"/>
    <x v="0"/>
    <x v="0"/>
    <n v="32.81798628"/>
    <x v="0"/>
    <x v="1"/>
    <x v="6742"/>
    <x v="1"/>
    <x v="0"/>
    <n v="15.55864935"/>
    <n v="0.64827705624999998"/>
    <s v="Stores"/>
  </r>
  <r>
    <n v="6776"/>
    <s v="Gamble"/>
    <s v="Mary"/>
    <x v="6683"/>
    <x v="0"/>
    <x v="5"/>
    <x v="7"/>
    <x v="6"/>
    <x v="5"/>
    <x v="0"/>
    <x v="3"/>
    <n v="19.577382719999999"/>
    <x v="3"/>
    <x v="0"/>
    <x v="6743"/>
    <x v="0"/>
    <x v="0"/>
    <n v="0"/>
    <n v="0"/>
    <s v="Stores"/>
  </r>
  <r>
    <n v="6777"/>
    <s v="Nguyen"/>
    <s v="Lawrence"/>
    <x v="6684"/>
    <x v="1"/>
    <x v="4"/>
    <x v="13"/>
    <x v="12"/>
    <x v="4"/>
    <x v="0"/>
    <x v="0"/>
    <n v="32.036311789999999"/>
    <x v="0"/>
    <x v="0"/>
    <x v="6744"/>
    <x v="0"/>
    <x v="0"/>
    <n v="0"/>
    <n v="0"/>
    <s v="Stores"/>
  </r>
  <r>
    <n v="6778"/>
    <s v="Williams"/>
    <s v="Joseph"/>
    <x v="4779"/>
    <x v="1"/>
    <x v="5"/>
    <x v="7"/>
    <x v="6"/>
    <x v="5"/>
    <x v="0"/>
    <x v="0"/>
    <n v="39.201796209999998"/>
    <x v="0"/>
    <x v="1"/>
    <x v="6745"/>
    <x v="1"/>
    <x v="0"/>
    <n v="3.072597193"/>
    <n v="0.12802488304166668"/>
    <s v="Stores"/>
  </r>
  <r>
    <n v="6779"/>
    <s v="Murphy"/>
    <s v="Kenny"/>
    <x v="6685"/>
    <x v="1"/>
    <x v="106"/>
    <x v="13"/>
    <x v="12"/>
    <x v="13"/>
    <x v="0"/>
    <x v="1"/>
    <n v="47.394642789999999"/>
    <x v="1"/>
    <x v="1"/>
    <x v="6746"/>
    <x v="1"/>
    <x v="2"/>
    <n v="74.556631400000001"/>
    <n v="3.1065263083333332"/>
    <s v="Stores"/>
  </r>
  <r>
    <n v="6780"/>
    <s v="Price"/>
    <s v="Neal"/>
    <x v="6686"/>
    <x v="1"/>
    <x v="5"/>
    <x v="7"/>
    <x v="6"/>
    <x v="5"/>
    <x v="0"/>
    <x v="1"/>
    <n v="45.850806169999998"/>
    <x v="1"/>
    <x v="1"/>
    <x v="6747"/>
    <x v="1"/>
    <x v="2"/>
    <n v="44.715494739999997"/>
    <n v="1.8631456141666665"/>
    <s v="Stores"/>
  </r>
  <r>
    <n v="6781"/>
    <s v="Dunn"/>
    <s v="Tammy"/>
    <x v="6687"/>
    <x v="0"/>
    <x v="34"/>
    <x v="0"/>
    <x v="0"/>
    <x v="21"/>
    <x v="0"/>
    <x v="1"/>
    <n v="43.122965600000001"/>
    <x v="1"/>
    <x v="0"/>
    <x v="6748"/>
    <x v="0"/>
    <x v="2"/>
    <n v="63.557006729999998"/>
    <n v="2.6482086137499996"/>
    <s v="Stores"/>
  </r>
  <r>
    <n v="6782"/>
    <s v="Chu"/>
    <s v="Hershel"/>
    <x v="6688"/>
    <x v="1"/>
    <x v="5"/>
    <x v="7"/>
    <x v="6"/>
    <x v="5"/>
    <x v="0"/>
    <x v="0"/>
    <n v="36.219807529999997"/>
    <x v="0"/>
    <x v="1"/>
    <x v="6749"/>
    <x v="1"/>
    <x v="1"/>
    <n v="84.846690269999996"/>
    <n v="3.5352787612499998"/>
    <s v="Stores"/>
  </r>
  <r>
    <n v="6783"/>
    <s v="Silvia"/>
    <s v="Ethan"/>
    <x v="6689"/>
    <x v="1"/>
    <x v="5"/>
    <x v="7"/>
    <x v="6"/>
    <x v="5"/>
    <x v="0"/>
    <x v="0"/>
    <n v="38.244413549999997"/>
    <x v="0"/>
    <x v="1"/>
    <x v="6750"/>
    <x v="1"/>
    <x v="0"/>
    <n v="18.207535610000001"/>
    <n v="0.75864731708333344"/>
    <s v="Stores"/>
  </r>
  <r>
    <n v="6784"/>
    <s v="Stewart"/>
    <s v="Jerry"/>
    <x v="6690"/>
    <x v="1"/>
    <x v="124"/>
    <x v="13"/>
    <x v="12"/>
    <x v="33"/>
    <x v="0"/>
    <x v="1"/>
    <n v="43.933435439999997"/>
    <x v="1"/>
    <x v="1"/>
    <x v="6751"/>
    <x v="1"/>
    <x v="1"/>
    <n v="80.877589479999997"/>
    <n v="3.3698995616666663"/>
    <s v="Stores"/>
  </r>
  <r>
    <n v="6785"/>
    <s v="Maples"/>
    <s v="Lewis"/>
    <x v="6691"/>
    <x v="1"/>
    <x v="27"/>
    <x v="46"/>
    <x v="20"/>
    <x v="19"/>
    <x v="0"/>
    <x v="0"/>
    <n v="37.50344922"/>
    <x v="0"/>
    <x v="1"/>
    <x v="6752"/>
    <x v="1"/>
    <x v="0"/>
    <n v="30.74507693"/>
    <n v="1.2810448720833334"/>
    <s v="Stores"/>
  </r>
  <r>
    <n v="6786"/>
    <s v="Laverty"/>
    <s v="John"/>
    <x v="6692"/>
    <x v="1"/>
    <x v="5"/>
    <x v="7"/>
    <x v="6"/>
    <x v="5"/>
    <x v="0"/>
    <x v="2"/>
    <n v="50.244165029999998"/>
    <x v="2"/>
    <x v="1"/>
    <x v="6753"/>
    <x v="1"/>
    <x v="4"/>
    <n v="141.5583283"/>
    <n v="5.8982636791666661"/>
    <s v="Stores"/>
  </r>
  <r>
    <n v="6787"/>
    <s v="Reynolds"/>
    <s v="David"/>
    <x v="6693"/>
    <x v="1"/>
    <x v="4"/>
    <x v="13"/>
    <x v="12"/>
    <x v="4"/>
    <x v="0"/>
    <x v="1"/>
    <n v="48.535749850000002"/>
    <x v="1"/>
    <x v="1"/>
    <x v="6754"/>
    <x v="1"/>
    <x v="1"/>
    <n v="94.140327360000001"/>
    <n v="3.92251364"/>
    <s v="Stores"/>
  </r>
  <r>
    <n v="6788"/>
    <s v="Davis"/>
    <s v="Joann"/>
    <x v="6694"/>
    <x v="0"/>
    <x v="91"/>
    <x v="46"/>
    <x v="20"/>
    <x v="25"/>
    <x v="0"/>
    <x v="0"/>
    <n v="33.582501499999999"/>
    <x v="0"/>
    <x v="1"/>
    <x v="6755"/>
    <x v="1"/>
    <x v="2"/>
    <n v="47.333154149999999"/>
    <n v="1.9722147562499999"/>
    <s v="Stores"/>
  </r>
  <r>
    <n v="6789"/>
    <s v="Young"/>
    <s v="Kim"/>
    <x v="6695"/>
    <x v="0"/>
    <x v="0"/>
    <x v="13"/>
    <x v="12"/>
    <x v="0"/>
    <x v="0"/>
    <x v="2"/>
    <n v="59.26096398"/>
    <x v="2"/>
    <x v="1"/>
    <x v="6756"/>
    <x v="1"/>
    <x v="4"/>
    <n v="144.17448010000001"/>
    <n v="6.0072700041666671"/>
    <s v="Stores"/>
  </r>
  <r>
    <n v="6790"/>
    <s v="Martin"/>
    <s v="Patricia"/>
    <x v="6696"/>
    <x v="0"/>
    <x v="5"/>
    <x v="7"/>
    <x v="6"/>
    <x v="5"/>
    <x v="0"/>
    <x v="4"/>
    <n v="24.78919977"/>
    <x v="4"/>
    <x v="1"/>
    <x v="6757"/>
    <x v="1"/>
    <x v="0"/>
    <n v="0"/>
    <n v="0"/>
    <s v="Stores"/>
  </r>
  <r>
    <n v="6791"/>
    <s v="Castaneda"/>
    <s v="Michael"/>
    <x v="6697"/>
    <x v="1"/>
    <x v="11"/>
    <x v="46"/>
    <x v="20"/>
    <x v="1"/>
    <x v="0"/>
    <x v="1"/>
    <n v="40.604604029999997"/>
    <x v="1"/>
    <x v="1"/>
    <x v="6758"/>
    <x v="1"/>
    <x v="1"/>
    <n v="80.593040149999993"/>
    <n v="3.3580433395833333"/>
    <s v="Stores"/>
  </r>
  <r>
    <n v="6792"/>
    <s v="Farrar"/>
    <s v="Sandra"/>
    <x v="6698"/>
    <x v="0"/>
    <x v="11"/>
    <x v="46"/>
    <x v="20"/>
    <x v="1"/>
    <x v="0"/>
    <x v="0"/>
    <n v="38.483263319999999"/>
    <x v="0"/>
    <x v="1"/>
    <x v="6759"/>
    <x v="1"/>
    <x v="2"/>
    <n v="46.930520129999998"/>
    <n v="1.9554383387499998"/>
    <s v="Stores"/>
  </r>
  <r>
    <n v="6793"/>
    <s v="Lee"/>
    <s v="Mary"/>
    <x v="6699"/>
    <x v="0"/>
    <x v="22"/>
    <x v="46"/>
    <x v="20"/>
    <x v="16"/>
    <x v="0"/>
    <x v="5"/>
    <n v="72.340353609999994"/>
    <x v="5"/>
    <x v="1"/>
    <x v="6760"/>
    <x v="1"/>
    <x v="5"/>
    <n v="236.692995"/>
    <n v="9.8622081250000004"/>
    <s v="Stores"/>
  </r>
  <r>
    <n v="6794"/>
    <s v="Franks"/>
    <s v="Scott"/>
    <x v="6700"/>
    <x v="1"/>
    <x v="91"/>
    <x v="46"/>
    <x v="20"/>
    <x v="25"/>
    <x v="0"/>
    <x v="2"/>
    <n v="50.267959099999999"/>
    <x v="2"/>
    <x v="1"/>
    <x v="6761"/>
    <x v="1"/>
    <x v="1"/>
    <n v="108.9619371"/>
    <n v="4.5400807125"/>
    <s v="Stores"/>
  </r>
  <r>
    <n v="6795"/>
    <s v="West"/>
    <s v="Corinna"/>
    <x v="6701"/>
    <x v="0"/>
    <x v="5"/>
    <x v="7"/>
    <x v="6"/>
    <x v="5"/>
    <x v="0"/>
    <x v="2"/>
    <n v="51.28712694"/>
    <x v="2"/>
    <x v="1"/>
    <x v="6762"/>
    <x v="1"/>
    <x v="4"/>
    <n v="134.06943459999999"/>
    <n v="5.5862264416666667"/>
    <s v="Stores"/>
  </r>
  <r>
    <n v="6796"/>
    <s v="Walker"/>
    <s v="Judy"/>
    <x v="6702"/>
    <x v="0"/>
    <x v="69"/>
    <x v="46"/>
    <x v="20"/>
    <x v="29"/>
    <x v="0"/>
    <x v="0"/>
    <n v="30.987680309999998"/>
    <x v="0"/>
    <x v="1"/>
    <x v="6763"/>
    <x v="1"/>
    <x v="2"/>
    <n v="40.480064980000002"/>
    <n v="1.6866693741666667"/>
    <s v="Stores"/>
  </r>
  <r>
    <n v="6797"/>
    <s v="Wolfe"/>
    <s v="Opal"/>
    <x v="6703"/>
    <x v="0"/>
    <x v="179"/>
    <x v="46"/>
    <x v="20"/>
    <x v="1"/>
    <x v="0"/>
    <x v="1"/>
    <n v="44.326342189999998"/>
    <x v="1"/>
    <x v="1"/>
    <x v="6764"/>
    <x v="1"/>
    <x v="1"/>
    <n v="101.091145"/>
    <n v="4.212131041666666"/>
    <s v="Stores"/>
  </r>
  <r>
    <n v="6798"/>
    <s v="Coats"/>
    <s v="Judith"/>
    <x v="6704"/>
    <x v="0"/>
    <x v="27"/>
    <x v="46"/>
    <x v="20"/>
    <x v="19"/>
    <x v="0"/>
    <x v="2"/>
    <n v="50.752876800000003"/>
    <x v="2"/>
    <x v="1"/>
    <x v="6765"/>
    <x v="1"/>
    <x v="4"/>
    <n v="157.01402279999999"/>
    <n v="6.5422509499999997"/>
    <s v="Stores"/>
  </r>
  <r>
    <n v="6799"/>
    <s v="Evans"/>
    <s v="David"/>
    <x v="6705"/>
    <x v="1"/>
    <x v="36"/>
    <x v="7"/>
    <x v="6"/>
    <x v="22"/>
    <x v="0"/>
    <x v="0"/>
    <n v="37.595463219999999"/>
    <x v="0"/>
    <x v="1"/>
    <x v="6766"/>
    <x v="1"/>
    <x v="0"/>
    <n v="13.596265900000001"/>
    <n v="0.56651107916666665"/>
    <s v="Stores"/>
  </r>
  <r>
    <n v="6800"/>
    <s v="White"/>
    <s v="Trina"/>
    <x v="6706"/>
    <x v="0"/>
    <x v="8"/>
    <x v="46"/>
    <x v="20"/>
    <x v="8"/>
    <x v="0"/>
    <x v="4"/>
    <n v="26.288959940000002"/>
    <x v="4"/>
    <x v="1"/>
    <x v="6767"/>
    <x v="1"/>
    <x v="0"/>
    <n v="29.716996259999998"/>
    <n v="1.2382081775"/>
    <s v="Stores"/>
  </r>
  <r>
    <n v="6801"/>
    <s v="Johnson"/>
    <s v="Raymond"/>
    <x v="6707"/>
    <x v="1"/>
    <x v="22"/>
    <x v="46"/>
    <x v="20"/>
    <x v="16"/>
    <x v="0"/>
    <x v="0"/>
    <n v="36.905445229999998"/>
    <x v="0"/>
    <x v="0"/>
    <x v="6768"/>
    <x v="0"/>
    <x v="2"/>
    <n v="48.06335851"/>
    <n v="2.0026399379166668"/>
    <s v="Stores"/>
  </r>
  <r>
    <n v="6802"/>
    <s v="Troutman"/>
    <s v="Jeannine"/>
    <x v="6708"/>
    <x v="0"/>
    <x v="5"/>
    <x v="7"/>
    <x v="6"/>
    <x v="5"/>
    <x v="0"/>
    <x v="0"/>
    <n v="37.366428939999999"/>
    <x v="0"/>
    <x v="1"/>
    <x v="6769"/>
    <x v="1"/>
    <x v="0"/>
    <n v="30.24390708"/>
    <n v="1.2601627949999998"/>
    <s v="Stores"/>
  </r>
  <r>
    <n v="6803"/>
    <s v="Hoffer"/>
    <s v="Armando"/>
    <x v="6709"/>
    <x v="1"/>
    <x v="219"/>
    <x v="13"/>
    <x v="12"/>
    <x v="13"/>
    <x v="0"/>
    <x v="0"/>
    <n v="33.698441299999999"/>
    <x v="0"/>
    <x v="1"/>
    <x v="6770"/>
    <x v="1"/>
    <x v="0"/>
    <n v="0"/>
    <n v="0"/>
    <s v="Stores"/>
  </r>
  <r>
    <n v="6804"/>
    <s v="Swain"/>
    <s v="Michael"/>
    <x v="6710"/>
    <x v="1"/>
    <x v="201"/>
    <x v="7"/>
    <x v="6"/>
    <x v="20"/>
    <x v="0"/>
    <x v="1"/>
    <n v="44.555607850000001"/>
    <x v="1"/>
    <x v="0"/>
    <x v="6771"/>
    <x v="0"/>
    <x v="2"/>
    <n v="75.741040519999999"/>
    <n v="3.1558766883333331"/>
    <s v="Stores"/>
  </r>
  <r>
    <n v="6805"/>
    <s v="Henderson"/>
    <s v="Francis"/>
    <x v="6711"/>
    <x v="1"/>
    <x v="4"/>
    <x v="13"/>
    <x v="12"/>
    <x v="4"/>
    <x v="0"/>
    <x v="1"/>
    <n v="44.22441405"/>
    <x v="1"/>
    <x v="1"/>
    <x v="6772"/>
    <x v="1"/>
    <x v="1"/>
    <n v="96.384820950000005"/>
    <n v="4.0160342062500005"/>
    <s v="Stores"/>
  </r>
  <r>
    <n v="6806"/>
    <s v="Kinney"/>
    <s v="Jason"/>
    <x v="6712"/>
    <x v="1"/>
    <x v="5"/>
    <x v="7"/>
    <x v="6"/>
    <x v="5"/>
    <x v="0"/>
    <x v="1"/>
    <n v="42.011392090000001"/>
    <x v="1"/>
    <x v="1"/>
    <x v="6773"/>
    <x v="1"/>
    <x v="2"/>
    <n v="56.311286840000001"/>
    <n v="2.3463036183333332"/>
    <s v="Stores"/>
  </r>
  <r>
    <n v="6807"/>
    <s v="Gott"/>
    <s v="Eli"/>
    <x v="6713"/>
    <x v="1"/>
    <x v="5"/>
    <x v="7"/>
    <x v="6"/>
    <x v="5"/>
    <x v="0"/>
    <x v="1"/>
    <n v="46.965249749999998"/>
    <x v="1"/>
    <x v="1"/>
    <x v="6774"/>
    <x v="1"/>
    <x v="1"/>
    <n v="98.948193709999998"/>
    <n v="4.1228414045833333"/>
    <s v="Stores"/>
  </r>
  <r>
    <n v="6808"/>
    <s v="Parrish"/>
    <s v="Jeanette"/>
    <x v="6714"/>
    <x v="0"/>
    <x v="5"/>
    <x v="7"/>
    <x v="6"/>
    <x v="5"/>
    <x v="0"/>
    <x v="1"/>
    <n v="46.66420506"/>
    <x v="1"/>
    <x v="1"/>
    <x v="6775"/>
    <x v="1"/>
    <x v="1"/>
    <n v="83.89857524"/>
    <n v="3.4957739683333333"/>
    <s v="Stores"/>
  </r>
  <r>
    <n v="6809"/>
    <s v="Presley"/>
    <s v="John"/>
    <x v="6715"/>
    <x v="1"/>
    <x v="5"/>
    <x v="7"/>
    <x v="6"/>
    <x v="5"/>
    <x v="0"/>
    <x v="0"/>
    <n v="32.371614800000003"/>
    <x v="0"/>
    <x v="0"/>
    <x v="6776"/>
    <x v="0"/>
    <x v="0"/>
    <n v="0"/>
    <n v="0"/>
    <s v="Stores"/>
  </r>
  <r>
    <n v="6810"/>
    <s v="Hardin"/>
    <s v="Robert"/>
    <x v="6716"/>
    <x v="1"/>
    <x v="49"/>
    <x v="7"/>
    <x v="6"/>
    <x v="12"/>
    <x v="0"/>
    <x v="1"/>
    <n v="40.200136520000001"/>
    <x v="1"/>
    <x v="1"/>
    <x v="6777"/>
    <x v="1"/>
    <x v="2"/>
    <n v="46.38028766"/>
    <n v="1.9325119858333333"/>
    <s v="Stores"/>
  </r>
  <r>
    <n v="6811"/>
    <s v="Allen"/>
    <s v="Freda"/>
    <x v="6717"/>
    <x v="0"/>
    <x v="88"/>
    <x v="46"/>
    <x v="20"/>
    <x v="7"/>
    <x v="0"/>
    <x v="0"/>
    <n v="33.087757799999999"/>
    <x v="0"/>
    <x v="1"/>
    <x v="6778"/>
    <x v="1"/>
    <x v="2"/>
    <n v="45.222058539999999"/>
    <n v="1.8842524391666666"/>
    <s v="Stores"/>
  </r>
  <r>
    <n v="6812"/>
    <s v="Gengler"/>
    <s v="Cheryl"/>
    <x v="6718"/>
    <x v="0"/>
    <x v="169"/>
    <x v="7"/>
    <x v="6"/>
    <x v="20"/>
    <x v="0"/>
    <x v="4"/>
    <n v="25.130372650000002"/>
    <x v="4"/>
    <x v="1"/>
    <x v="6779"/>
    <x v="1"/>
    <x v="0"/>
    <n v="7.9246805000000003E-2"/>
    <n v="3.3019502083333333E-3"/>
    <s v="Stores"/>
  </r>
  <r>
    <n v="6813"/>
    <s v="Vasquez"/>
    <s v="David"/>
    <x v="6719"/>
    <x v="1"/>
    <x v="128"/>
    <x v="46"/>
    <x v="20"/>
    <x v="1"/>
    <x v="0"/>
    <x v="1"/>
    <n v="45.14499953"/>
    <x v="1"/>
    <x v="1"/>
    <x v="6780"/>
    <x v="1"/>
    <x v="2"/>
    <n v="76.151381169999993"/>
    <n v="3.1729742154166667"/>
    <s v="Stores"/>
  </r>
  <r>
    <n v="6814"/>
    <s v="High"/>
    <s v="David"/>
    <x v="6720"/>
    <x v="1"/>
    <x v="88"/>
    <x v="46"/>
    <x v="20"/>
    <x v="7"/>
    <x v="0"/>
    <x v="0"/>
    <n v="31.95389552"/>
    <x v="0"/>
    <x v="1"/>
    <x v="6781"/>
    <x v="1"/>
    <x v="0"/>
    <n v="17.264467839999998"/>
    <n v="0.71935282666666656"/>
    <s v="Stores"/>
  </r>
  <r>
    <n v="6815"/>
    <s v="Goldberg"/>
    <s v="John"/>
    <x v="6721"/>
    <x v="1"/>
    <x v="5"/>
    <x v="7"/>
    <x v="6"/>
    <x v="5"/>
    <x v="0"/>
    <x v="2"/>
    <n v="57.525859670000003"/>
    <x v="2"/>
    <x v="1"/>
    <x v="6782"/>
    <x v="1"/>
    <x v="4"/>
    <n v="139.10678909999999"/>
    <n v="5.7961162124999994"/>
    <s v="Stores"/>
  </r>
  <r>
    <n v="6816"/>
    <s v="Tucker"/>
    <s v="Norman"/>
    <x v="6722"/>
    <x v="1"/>
    <x v="5"/>
    <x v="7"/>
    <x v="6"/>
    <x v="5"/>
    <x v="0"/>
    <x v="0"/>
    <n v="36.500313980000001"/>
    <x v="0"/>
    <x v="1"/>
    <x v="6783"/>
    <x v="1"/>
    <x v="0"/>
    <n v="19.914047709999998"/>
    <n v="0.8297519879166666"/>
    <s v="Stores"/>
  </r>
  <r>
    <n v="6817"/>
    <s v="Basil"/>
    <s v="Emmett"/>
    <x v="6723"/>
    <x v="1"/>
    <x v="3"/>
    <x v="13"/>
    <x v="12"/>
    <x v="3"/>
    <x v="0"/>
    <x v="1"/>
    <n v="46.940819429999998"/>
    <x v="1"/>
    <x v="0"/>
    <x v="6784"/>
    <x v="0"/>
    <x v="1"/>
    <n v="83.085553640000001"/>
    <n v="3.4618980683333334"/>
    <s v="Stores"/>
  </r>
  <r>
    <n v="6818"/>
    <s v="Short"/>
    <s v="Tony"/>
    <x v="6724"/>
    <x v="1"/>
    <x v="75"/>
    <x v="13"/>
    <x v="12"/>
    <x v="24"/>
    <x v="0"/>
    <x v="0"/>
    <n v="39.10050176"/>
    <x v="0"/>
    <x v="1"/>
    <x v="6785"/>
    <x v="1"/>
    <x v="0"/>
    <n v="0"/>
    <n v="0"/>
    <s v="Stores"/>
  </r>
  <r>
    <n v="6819"/>
    <s v="Scheffel"/>
    <s v="Kevin"/>
    <x v="6725"/>
    <x v="1"/>
    <x v="78"/>
    <x v="46"/>
    <x v="20"/>
    <x v="19"/>
    <x v="0"/>
    <x v="0"/>
    <n v="31.820785239999999"/>
    <x v="0"/>
    <x v="1"/>
    <x v="6786"/>
    <x v="1"/>
    <x v="0"/>
    <n v="0"/>
    <n v="0"/>
    <s v="Stores"/>
  </r>
  <r>
    <n v="6820"/>
    <s v="Vereen"/>
    <s v="Kurt"/>
    <x v="6726"/>
    <x v="1"/>
    <x v="5"/>
    <x v="7"/>
    <x v="6"/>
    <x v="5"/>
    <x v="0"/>
    <x v="1"/>
    <n v="43.702312069999998"/>
    <x v="1"/>
    <x v="1"/>
    <x v="6787"/>
    <x v="1"/>
    <x v="2"/>
    <n v="73.265992060000002"/>
    <n v="3.0527496691666669"/>
    <s v="Stores"/>
  </r>
  <r>
    <n v="6821"/>
    <s v="Stubbs"/>
    <s v="Brittany"/>
    <x v="6727"/>
    <x v="0"/>
    <x v="2"/>
    <x v="13"/>
    <x v="12"/>
    <x v="2"/>
    <x v="0"/>
    <x v="0"/>
    <n v="30.722307189999999"/>
    <x v="0"/>
    <x v="1"/>
    <x v="6788"/>
    <x v="1"/>
    <x v="0"/>
    <n v="0"/>
    <n v="0"/>
    <s v="Stores"/>
  </r>
  <r>
    <n v="6822"/>
    <s v="Scott"/>
    <s v="Naomi"/>
    <x v="6728"/>
    <x v="0"/>
    <x v="91"/>
    <x v="46"/>
    <x v="20"/>
    <x v="25"/>
    <x v="0"/>
    <x v="1"/>
    <n v="46.015744470000001"/>
    <x v="1"/>
    <x v="1"/>
    <x v="6789"/>
    <x v="1"/>
    <x v="1"/>
    <n v="116.7597682"/>
    <n v="4.8649903416666662"/>
    <s v="Stores"/>
  </r>
  <r>
    <n v="6823"/>
    <s v="Miller"/>
    <s v="James"/>
    <x v="6729"/>
    <x v="1"/>
    <x v="4"/>
    <x v="13"/>
    <x v="12"/>
    <x v="4"/>
    <x v="0"/>
    <x v="1"/>
    <n v="43.03061211"/>
    <x v="1"/>
    <x v="1"/>
    <x v="6790"/>
    <x v="1"/>
    <x v="0"/>
    <n v="29.397083240000001"/>
    <n v="1.2248784683333334"/>
    <s v="Stores"/>
  </r>
  <r>
    <n v="6824"/>
    <s v="Geary"/>
    <s v="Benjamin"/>
    <x v="6730"/>
    <x v="1"/>
    <x v="2"/>
    <x v="46"/>
    <x v="20"/>
    <x v="2"/>
    <x v="0"/>
    <x v="0"/>
    <n v="31.72333798"/>
    <x v="0"/>
    <x v="1"/>
    <x v="6791"/>
    <x v="1"/>
    <x v="0"/>
    <n v="0"/>
    <n v="0"/>
    <s v="Stores"/>
  </r>
  <r>
    <n v="6825"/>
    <s v="Griffin"/>
    <s v="Benjamin"/>
    <x v="6731"/>
    <x v="1"/>
    <x v="2"/>
    <x v="46"/>
    <x v="20"/>
    <x v="2"/>
    <x v="0"/>
    <x v="2"/>
    <n v="54.006913330000003"/>
    <x v="2"/>
    <x v="1"/>
    <x v="6792"/>
    <x v="1"/>
    <x v="1"/>
    <n v="102.6672629"/>
    <n v="4.2778026208333335"/>
    <s v="Stores"/>
  </r>
  <r>
    <n v="6826"/>
    <s v="Yates"/>
    <s v="Barbara"/>
    <x v="6732"/>
    <x v="0"/>
    <x v="3"/>
    <x v="13"/>
    <x v="12"/>
    <x v="3"/>
    <x v="0"/>
    <x v="1"/>
    <n v="45.906682060000001"/>
    <x v="1"/>
    <x v="1"/>
    <x v="6793"/>
    <x v="1"/>
    <x v="2"/>
    <n v="50.369940149999998"/>
    <n v="2.0987475062500001"/>
    <s v="Stores"/>
  </r>
  <r>
    <n v="6827"/>
    <s v="Leach"/>
    <s v="Pete"/>
    <x v="6733"/>
    <x v="1"/>
    <x v="13"/>
    <x v="46"/>
    <x v="20"/>
    <x v="10"/>
    <x v="0"/>
    <x v="1"/>
    <n v="44.735073710000002"/>
    <x v="1"/>
    <x v="1"/>
    <x v="6794"/>
    <x v="1"/>
    <x v="0"/>
    <n v="10.30427143"/>
    <n v="0.42934464291666669"/>
    <s v="Stores"/>
  </r>
  <r>
    <n v="6828"/>
    <s v="Camp"/>
    <s v="Ellen"/>
    <x v="6734"/>
    <x v="0"/>
    <x v="14"/>
    <x v="13"/>
    <x v="12"/>
    <x v="11"/>
    <x v="0"/>
    <x v="0"/>
    <n v="30.192008649999998"/>
    <x v="0"/>
    <x v="0"/>
    <x v="6795"/>
    <x v="0"/>
    <x v="0"/>
    <n v="16.93461327"/>
    <n v="0.70560888625000007"/>
    <s v="Stores"/>
  </r>
  <r>
    <n v="6829"/>
    <s v="Shockley"/>
    <s v="Sherry"/>
    <x v="6735"/>
    <x v="0"/>
    <x v="236"/>
    <x v="46"/>
    <x v="20"/>
    <x v="7"/>
    <x v="0"/>
    <x v="1"/>
    <n v="40.087049149999999"/>
    <x v="1"/>
    <x v="1"/>
    <x v="6796"/>
    <x v="1"/>
    <x v="0"/>
    <n v="35.38195494"/>
    <n v="1.4742481224999999"/>
    <s v="Stores"/>
  </r>
  <r>
    <n v="6830"/>
    <s v="Fraise"/>
    <s v="Michael"/>
    <x v="6736"/>
    <x v="1"/>
    <x v="3"/>
    <x v="13"/>
    <x v="12"/>
    <x v="3"/>
    <x v="0"/>
    <x v="1"/>
    <n v="43.473157839999999"/>
    <x v="1"/>
    <x v="1"/>
    <x v="6797"/>
    <x v="1"/>
    <x v="2"/>
    <n v="44.002118029999998"/>
    <n v="1.8334215845833333"/>
    <s v="Stores"/>
  </r>
  <r>
    <n v="6831"/>
    <s v="Bridwell"/>
    <s v="Elizabeth"/>
    <x v="6737"/>
    <x v="0"/>
    <x v="55"/>
    <x v="7"/>
    <x v="6"/>
    <x v="20"/>
    <x v="0"/>
    <x v="4"/>
    <n v="28.543804189999999"/>
    <x v="4"/>
    <x v="1"/>
    <x v="6798"/>
    <x v="1"/>
    <x v="0"/>
    <n v="0"/>
    <n v="0"/>
    <s v="Stores"/>
  </r>
  <r>
    <n v="6832"/>
    <s v="Johnson"/>
    <s v="Betty"/>
    <x v="6738"/>
    <x v="0"/>
    <x v="14"/>
    <x v="13"/>
    <x v="12"/>
    <x v="11"/>
    <x v="0"/>
    <x v="2"/>
    <n v="51.960937629999997"/>
    <x v="2"/>
    <x v="1"/>
    <x v="6799"/>
    <x v="1"/>
    <x v="4"/>
    <n v="146.19780840000001"/>
    <n v="6.0915753500000012"/>
    <s v="Stores"/>
  </r>
  <r>
    <n v="6833"/>
    <s v="Jun"/>
    <s v="Lena"/>
    <x v="6739"/>
    <x v="0"/>
    <x v="60"/>
    <x v="7"/>
    <x v="6"/>
    <x v="27"/>
    <x v="0"/>
    <x v="0"/>
    <n v="38.434718529999998"/>
    <x v="0"/>
    <x v="0"/>
    <x v="6800"/>
    <x v="0"/>
    <x v="0"/>
    <n v="36.664991639999997"/>
    <n v="1.5277079849999999"/>
    <s v="Stores"/>
  </r>
  <r>
    <n v="6834"/>
    <s v="Coston"/>
    <s v="Warren"/>
    <x v="6740"/>
    <x v="1"/>
    <x v="36"/>
    <x v="7"/>
    <x v="6"/>
    <x v="22"/>
    <x v="0"/>
    <x v="0"/>
    <n v="30.094183390000001"/>
    <x v="0"/>
    <x v="1"/>
    <x v="6801"/>
    <x v="1"/>
    <x v="0"/>
    <n v="0"/>
    <n v="0"/>
    <s v="Stores"/>
  </r>
  <r>
    <n v="6835"/>
    <s v="Parker"/>
    <s v="Kendall"/>
    <x v="6741"/>
    <x v="1"/>
    <x v="7"/>
    <x v="46"/>
    <x v="20"/>
    <x v="7"/>
    <x v="0"/>
    <x v="1"/>
    <n v="40.042965979999998"/>
    <x v="1"/>
    <x v="1"/>
    <x v="6802"/>
    <x v="1"/>
    <x v="0"/>
    <n v="23.114316779999999"/>
    <n v="0.96309653250000005"/>
    <s v="Stores"/>
  </r>
  <r>
    <n v="6836"/>
    <s v="Drews"/>
    <s v="Brittney"/>
    <x v="6742"/>
    <x v="0"/>
    <x v="4"/>
    <x v="13"/>
    <x v="12"/>
    <x v="4"/>
    <x v="0"/>
    <x v="1"/>
    <n v="47.498927100000003"/>
    <x v="1"/>
    <x v="1"/>
    <x v="6803"/>
    <x v="1"/>
    <x v="2"/>
    <n v="50.48002451"/>
    <n v="2.1033343545833336"/>
    <s v="Stores"/>
  </r>
  <r>
    <n v="6837"/>
    <s v="Dale"/>
    <s v="Rebecca"/>
    <x v="6743"/>
    <x v="0"/>
    <x v="63"/>
    <x v="46"/>
    <x v="20"/>
    <x v="29"/>
    <x v="0"/>
    <x v="1"/>
    <n v="40.115869570000001"/>
    <x v="1"/>
    <x v="1"/>
    <x v="6804"/>
    <x v="1"/>
    <x v="0"/>
    <n v="25.077071419999999"/>
    <n v="1.0448779758333333"/>
    <s v="Stores"/>
  </r>
  <r>
    <n v="6838"/>
    <s v="Fraser"/>
    <s v="Dorothy"/>
    <x v="6744"/>
    <x v="0"/>
    <x v="97"/>
    <x v="46"/>
    <x v="20"/>
    <x v="19"/>
    <x v="0"/>
    <x v="0"/>
    <n v="32.936667819999997"/>
    <x v="0"/>
    <x v="1"/>
    <x v="6805"/>
    <x v="1"/>
    <x v="0"/>
    <n v="0"/>
    <n v="0"/>
    <s v="Stores"/>
  </r>
  <r>
    <n v="6839"/>
    <s v="Freeman"/>
    <s v="Edmond"/>
    <x v="6745"/>
    <x v="1"/>
    <x v="91"/>
    <x v="46"/>
    <x v="20"/>
    <x v="25"/>
    <x v="0"/>
    <x v="2"/>
    <n v="54.531419270000001"/>
    <x v="2"/>
    <x v="1"/>
    <x v="6806"/>
    <x v="1"/>
    <x v="1"/>
    <n v="82.625898730000003"/>
    <n v="3.4427457804166663"/>
    <s v="Stores"/>
  </r>
  <r>
    <n v="6840"/>
    <s v="Edwards"/>
    <s v="Marcia"/>
    <x v="6746"/>
    <x v="0"/>
    <x v="5"/>
    <x v="7"/>
    <x v="6"/>
    <x v="5"/>
    <x v="0"/>
    <x v="4"/>
    <n v="28.21871187"/>
    <x v="4"/>
    <x v="1"/>
    <x v="6807"/>
    <x v="1"/>
    <x v="0"/>
    <n v="4.9100328510000004"/>
    <n v="0.20458470212500002"/>
    <s v="Stores"/>
  </r>
  <r>
    <n v="6841"/>
    <s v="Richardson"/>
    <s v="Carol"/>
    <x v="6747"/>
    <x v="0"/>
    <x v="99"/>
    <x v="46"/>
    <x v="20"/>
    <x v="1"/>
    <x v="0"/>
    <x v="1"/>
    <n v="45.59656519"/>
    <x v="1"/>
    <x v="0"/>
    <x v="6808"/>
    <x v="0"/>
    <x v="1"/>
    <n v="109.34116849999999"/>
    <n v="4.5558820208333328"/>
    <s v="Stores"/>
  </r>
  <r>
    <n v="6842"/>
    <s v="Rhodes"/>
    <s v="Andrew"/>
    <x v="6748"/>
    <x v="1"/>
    <x v="5"/>
    <x v="7"/>
    <x v="6"/>
    <x v="5"/>
    <x v="0"/>
    <x v="0"/>
    <n v="39.7132741"/>
    <x v="0"/>
    <x v="1"/>
    <x v="6809"/>
    <x v="1"/>
    <x v="2"/>
    <n v="45.963993240000001"/>
    <n v="1.9151663849999998"/>
    <s v="Stores"/>
  </r>
  <r>
    <n v="6843"/>
    <s v="Hines"/>
    <s v="Donald"/>
    <x v="6749"/>
    <x v="1"/>
    <x v="27"/>
    <x v="46"/>
    <x v="20"/>
    <x v="19"/>
    <x v="0"/>
    <x v="2"/>
    <n v="51.166028869999998"/>
    <x v="2"/>
    <x v="1"/>
    <x v="6810"/>
    <x v="1"/>
    <x v="2"/>
    <n v="53.519016059999998"/>
    <n v="2.2299590024999998"/>
    <s v="Stores"/>
  </r>
  <r>
    <n v="6844"/>
    <s v="Woodley"/>
    <s v="Mike"/>
    <x v="6750"/>
    <x v="1"/>
    <x v="5"/>
    <x v="7"/>
    <x v="6"/>
    <x v="5"/>
    <x v="0"/>
    <x v="1"/>
    <n v="42.734134050000002"/>
    <x v="1"/>
    <x v="1"/>
    <x v="6811"/>
    <x v="1"/>
    <x v="0"/>
    <n v="36.803995749999999"/>
    <n v="1.5334998229166665"/>
    <s v="Stores"/>
  </r>
  <r>
    <n v="6845"/>
    <s v="Thompson"/>
    <s v="James"/>
    <x v="6751"/>
    <x v="1"/>
    <x v="5"/>
    <x v="7"/>
    <x v="6"/>
    <x v="5"/>
    <x v="0"/>
    <x v="2"/>
    <n v="51.004104210000001"/>
    <x v="2"/>
    <x v="1"/>
    <x v="6812"/>
    <x v="1"/>
    <x v="4"/>
    <n v="131.3549907"/>
    <n v="5.4731246125000004"/>
    <s v="Stores"/>
  </r>
  <r>
    <n v="6846"/>
    <s v="Kimbrough"/>
    <s v="Juli"/>
    <x v="6752"/>
    <x v="0"/>
    <x v="4"/>
    <x v="13"/>
    <x v="12"/>
    <x v="4"/>
    <x v="0"/>
    <x v="4"/>
    <n v="25.557129320000001"/>
    <x v="4"/>
    <x v="0"/>
    <x v="6813"/>
    <x v="0"/>
    <x v="0"/>
    <n v="14.62730672"/>
    <n v="0.60947111333333337"/>
    <s v="Stores"/>
  </r>
  <r>
    <n v="6847"/>
    <s v="Guido"/>
    <s v="Rubye"/>
    <x v="6753"/>
    <x v="0"/>
    <x v="14"/>
    <x v="46"/>
    <x v="20"/>
    <x v="11"/>
    <x v="0"/>
    <x v="2"/>
    <n v="57.135840979999998"/>
    <x v="2"/>
    <x v="1"/>
    <x v="6814"/>
    <x v="1"/>
    <x v="3"/>
    <n v="163.8239481"/>
    <n v="6.8259978374999992"/>
    <s v="Stores"/>
  </r>
  <r>
    <n v="6848"/>
    <s v="Mumford"/>
    <s v="Mark"/>
    <x v="6754"/>
    <x v="1"/>
    <x v="13"/>
    <x v="46"/>
    <x v="20"/>
    <x v="10"/>
    <x v="0"/>
    <x v="2"/>
    <n v="52.779843339999999"/>
    <x v="2"/>
    <x v="1"/>
    <x v="6815"/>
    <x v="1"/>
    <x v="4"/>
    <n v="122.65344450000001"/>
    <n v="5.1105601875"/>
    <s v="Stores"/>
  </r>
  <r>
    <n v="6849"/>
    <s v="Lopez"/>
    <s v="Bill"/>
    <x v="6755"/>
    <x v="1"/>
    <x v="30"/>
    <x v="7"/>
    <x v="6"/>
    <x v="20"/>
    <x v="0"/>
    <x v="0"/>
    <n v="35.08845204"/>
    <x v="0"/>
    <x v="1"/>
    <x v="6816"/>
    <x v="1"/>
    <x v="0"/>
    <n v="11.70460482"/>
    <n v="0.48769186749999999"/>
    <s v="Stores"/>
  </r>
  <r>
    <n v="6850"/>
    <s v="Younger"/>
    <s v="James"/>
    <x v="6756"/>
    <x v="1"/>
    <x v="7"/>
    <x v="46"/>
    <x v="20"/>
    <x v="7"/>
    <x v="0"/>
    <x v="2"/>
    <n v="50.209469380000002"/>
    <x v="2"/>
    <x v="1"/>
    <x v="6817"/>
    <x v="1"/>
    <x v="1"/>
    <n v="113.82387850000001"/>
    <n v="4.7426616041666669"/>
    <s v="Stores"/>
  </r>
  <r>
    <n v="6851"/>
    <s v="Crocker"/>
    <s v="Laura"/>
    <x v="6757"/>
    <x v="0"/>
    <x v="32"/>
    <x v="46"/>
    <x v="20"/>
    <x v="17"/>
    <x v="0"/>
    <x v="0"/>
    <n v="35.383015530000002"/>
    <x v="0"/>
    <x v="1"/>
    <x v="6818"/>
    <x v="1"/>
    <x v="0"/>
    <n v="25.202260280000001"/>
    <n v="1.0500941783333333"/>
    <s v="Stores"/>
  </r>
  <r>
    <n v="6852"/>
    <s v="Peters"/>
    <s v="Matthew"/>
    <x v="6758"/>
    <x v="1"/>
    <x v="44"/>
    <x v="13"/>
    <x v="12"/>
    <x v="13"/>
    <x v="0"/>
    <x v="2"/>
    <n v="55.513518210000001"/>
    <x v="2"/>
    <x v="1"/>
    <x v="6819"/>
    <x v="1"/>
    <x v="4"/>
    <n v="155.71308239999999"/>
    <n v="6.4880450999999999"/>
    <s v="Stores"/>
  </r>
  <r>
    <n v="6853"/>
    <s v="Backer"/>
    <s v="Louise"/>
    <x v="6759"/>
    <x v="0"/>
    <x v="0"/>
    <x v="13"/>
    <x v="12"/>
    <x v="0"/>
    <x v="0"/>
    <x v="0"/>
    <n v="35.025886280000002"/>
    <x v="0"/>
    <x v="1"/>
    <x v="6820"/>
    <x v="5"/>
    <x v="0"/>
    <n v="6.2582493299999999"/>
    <n v="0.26076038875000002"/>
    <s v="Stores"/>
  </r>
  <r>
    <n v="6854"/>
    <s v="Brigance"/>
    <s v="Judith"/>
    <x v="6760"/>
    <x v="0"/>
    <x v="12"/>
    <x v="13"/>
    <x v="12"/>
    <x v="9"/>
    <x v="0"/>
    <x v="1"/>
    <n v="47.987081860000004"/>
    <x v="1"/>
    <x v="1"/>
    <x v="6821"/>
    <x v="1"/>
    <x v="2"/>
    <n v="79.606529120000005"/>
    <n v="3.3169387133333332"/>
    <s v="Stores"/>
  </r>
  <r>
    <n v="6855"/>
    <s v="Tuggle"/>
    <s v="Paula"/>
    <x v="6761"/>
    <x v="0"/>
    <x v="13"/>
    <x v="46"/>
    <x v="20"/>
    <x v="10"/>
    <x v="0"/>
    <x v="3"/>
    <n v="13.625930970000001"/>
    <x v="3"/>
    <x v="1"/>
    <x v="6822"/>
    <x v="1"/>
    <x v="0"/>
    <n v="0"/>
    <n v="0"/>
    <s v="Stores"/>
  </r>
  <r>
    <n v="6856"/>
    <s v="Hayes"/>
    <s v="Brenda"/>
    <x v="6762"/>
    <x v="0"/>
    <x v="229"/>
    <x v="7"/>
    <x v="6"/>
    <x v="18"/>
    <x v="0"/>
    <x v="0"/>
    <n v="34.177530570000002"/>
    <x v="0"/>
    <x v="1"/>
    <x v="6823"/>
    <x v="1"/>
    <x v="0"/>
    <n v="32.92102027"/>
    <n v="1.3717091779166666"/>
    <s v="Stores"/>
  </r>
  <r>
    <n v="6857"/>
    <s v="Phillips"/>
    <s v="Russell"/>
    <x v="6763"/>
    <x v="1"/>
    <x v="122"/>
    <x v="46"/>
    <x v="20"/>
    <x v="17"/>
    <x v="0"/>
    <x v="1"/>
    <n v="48.46825888"/>
    <x v="1"/>
    <x v="0"/>
    <x v="6824"/>
    <x v="0"/>
    <x v="2"/>
    <n v="67.300218549999997"/>
    <n v="2.8041757729166665"/>
    <s v="Stores"/>
  </r>
  <r>
    <n v="6858"/>
    <s v="Harvey"/>
    <s v="Guy"/>
    <x v="6764"/>
    <x v="1"/>
    <x v="3"/>
    <x v="13"/>
    <x v="12"/>
    <x v="3"/>
    <x v="0"/>
    <x v="2"/>
    <n v="50.01072963"/>
    <x v="2"/>
    <x v="0"/>
    <x v="6825"/>
    <x v="0"/>
    <x v="1"/>
    <n v="114.1528641"/>
    <n v="4.7563693375000007"/>
    <s v="Stores"/>
  </r>
  <r>
    <n v="6859"/>
    <s v="Schuler"/>
    <s v="Daniel"/>
    <x v="6765"/>
    <x v="1"/>
    <x v="4"/>
    <x v="13"/>
    <x v="12"/>
    <x v="4"/>
    <x v="0"/>
    <x v="3"/>
    <n v="17.558426069999999"/>
    <x v="3"/>
    <x v="1"/>
    <x v="6826"/>
    <x v="1"/>
    <x v="0"/>
    <n v="0"/>
    <n v="0"/>
    <s v="Stores"/>
  </r>
  <r>
    <n v="6860"/>
    <s v="Moorer"/>
    <s v="Margie"/>
    <x v="6766"/>
    <x v="0"/>
    <x v="194"/>
    <x v="13"/>
    <x v="12"/>
    <x v="13"/>
    <x v="0"/>
    <x v="0"/>
    <n v="35.134957139999997"/>
    <x v="0"/>
    <x v="1"/>
    <x v="6827"/>
    <x v="1"/>
    <x v="0"/>
    <n v="7.8459304320000003"/>
    <n v="0.32691376800000005"/>
    <s v="Stores"/>
  </r>
  <r>
    <n v="6861"/>
    <s v="Tamayo"/>
    <s v="Jordan"/>
    <x v="6767"/>
    <x v="0"/>
    <x v="4"/>
    <x v="13"/>
    <x v="12"/>
    <x v="4"/>
    <x v="0"/>
    <x v="0"/>
    <n v="31.296619379999999"/>
    <x v="0"/>
    <x v="1"/>
    <x v="6828"/>
    <x v="1"/>
    <x v="0"/>
    <n v="23.902947770000001"/>
    <n v="0.99595615708333329"/>
    <s v="Stores"/>
  </r>
  <r>
    <n v="6862"/>
    <s v="Richardson"/>
    <s v="Beverly"/>
    <x v="6768"/>
    <x v="0"/>
    <x v="30"/>
    <x v="7"/>
    <x v="6"/>
    <x v="20"/>
    <x v="0"/>
    <x v="1"/>
    <n v="45.89796595"/>
    <x v="1"/>
    <x v="0"/>
    <x v="6829"/>
    <x v="0"/>
    <x v="2"/>
    <n v="65.525587029999997"/>
    <n v="2.7302327929166665"/>
    <s v="Stores"/>
  </r>
  <r>
    <n v="6863"/>
    <s v="Futrell"/>
    <s v="Nina"/>
    <x v="6769"/>
    <x v="0"/>
    <x v="183"/>
    <x v="46"/>
    <x v="20"/>
    <x v="25"/>
    <x v="0"/>
    <x v="1"/>
    <n v="43.677170009999998"/>
    <x v="1"/>
    <x v="1"/>
    <x v="6830"/>
    <x v="1"/>
    <x v="1"/>
    <n v="92.624856149999999"/>
    <n v="3.8593690062499997"/>
    <s v="Stores"/>
  </r>
  <r>
    <n v="6864"/>
    <s v="Young"/>
    <s v="Daniel"/>
    <x v="6770"/>
    <x v="1"/>
    <x v="92"/>
    <x v="46"/>
    <x v="20"/>
    <x v="11"/>
    <x v="0"/>
    <x v="1"/>
    <n v="42.904621599999999"/>
    <x v="1"/>
    <x v="0"/>
    <x v="6831"/>
    <x v="0"/>
    <x v="2"/>
    <n v="40.671500819999999"/>
    <n v="1.6946458675"/>
    <s v="Stores"/>
  </r>
  <r>
    <n v="6865"/>
    <s v="Moore"/>
    <s v="Paul"/>
    <x v="6771"/>
    <x v="1"/>
    <x v="153"/>
    <x v="46"/>
    <x v="20"/>
    <x v="10"/>
    <x v="0"/>
    <x v="4"/>
    <n v="28.074474129999999"/>
    <x v="4"/>
    <x v="0"/>
    <x v="6832"/>
    <x v="0"/>
    <x v="0"/>
    <n v="11.968999739999999"/>
    <n v="0.49870832249999997"/>
    <s v="Stores"/>
  </r>
  <r>
    <n v="6866"/>
    <s v="Jones"/>
    <s v="Frank"/>
    <x v="6772"/>
    <x v="1"/>
    <x v="116"/>
    <x v="46"/>
    <x v="20"/>
    <x v="1"/>
    <x v="0"/>
    <x v="0"/>
    <n v="31.412145290000002"/>
    <x v="0"/>
    <x v="1"/>
    <x v="6833"/>
    <x v="1"/>
    <x v="0"/>
    <n v="31.023365380000001"/>
    <n v="1.2926402241666666"/>
    <s v="Stores"/>
  </r>
  <r>
    <n v="6867"/>
    <s v="Mosley"/>
    <s v="Charlotte"/>
    <x v="6773"/>
    <x v="0"/>
    <x v="3"/>
    <x v="13"/>
    <x v="12"/>
    <x v="3"/>
    <x v="0"/>
    <x v="0"/>
    <n v="30.630105319999998"/>
    <x v="0"/>
    <x v="1"/>
    <x v="6834"/>
    <x v="1"/>
    <x v="0"/>
    <n v="18.719660829999999"/>
    <n v="0.77998586791666658"/>
    <s v="Stores"/>
  </r>
  <r>
    <n v="6868"/>
    <s v="Robertson"/>
    <s v="Joyce"/>
    <x v="6774"/>
    <x v="0"/>
    <x v="52"/>
    <x v="46"/>
    <x v="20"/>
    <x v="11"/>
    <x v="0"/>
    <x v="0"/>
    <n v="31.00882459"/>
    <x v="0"/>
    <x v="1"/>
    <x v="6835"/>
    <x v="1"/>
    <x v="0"/>
    <n v="27.43881202"/>
    <n v="1.1432838341666667"/>
    <s v="Stores"/>
  </r>
  <r>
    <n v="6869"/>
    <s v="Hamilton"/>
    <s v="Mary"/>
    <x v="6196"/>
    <x v="0"/>
    <x v="0"/>
    <x v="13"/>
    <x v="12"/>
    <x v="0"/>
    <x v="0"/>
    <x v="2"/>
    <n v="58.229532390000003"/>
    <x v="2"/>
    <x v="1"/>
    <x v="6836"/>
    <x v="1"/>
    <x v="4"/>
    <n v="125.2543273"/>
    <n v="5.2189303041666673"/>
    <s v="Stores"/>
  </r>
  <r>
    <n v="6870"/>
    <s v="Havens"/>
    <s v="Judy"/>
    <x v="6775"/>
    <x v="0"/>
    <x v="111"/>
    <x v="46"/>
    <x v="20"/>
    <x v="32"/>
    <x v="0"/>
    <x v="1"/>
    <n v="44.585331549999999"/>
    <x v="1"/>
    <x v="1"/>
    <x v="6837"/>
    <x v="1"/>
    <x v="1"/>
    <n v="80.152087219999999"/>
    <n v="3.3396703008333337"/>
    <s v="Stores"/>
  </r>
  <r>
    <n v="6871"/>
    <s v="James"/>
    <s v="Clarence"/>
    <x v="6776"/>
    <x v="1"/>
    <x v="20"/>
    <x v="0"/>
    <x v="0"/>
    <x v="14"/>
    <x v="0"/>
    <x v="1"/>
    <n v="44.167644549999999"/>
    <x v="1"/>
    <x v="1"/>
    <x v="6838"/>
    <x v="1"/>
    <x v="0"/>
    <n v="37.887703500000001"/>
    <n v="1.5786543124999999"/>
    <s v="Stores"/>
  </r>
  <r>
    <n v="6872"/>
    <s v="Felton"/>
    <s v="David"/>
    <x v="6777"/>
    <x v="1"/>
    <x v="124"/>
    <x v="13"/>
    <x v="12"/>
    <x v="33"/>
    <x v="0"/>
    <x v="0"/>
    <n v="36.101603679999997"/>
    <x v="0"/>
    <x v="0"/>
    <x v="6839"/>
    <x v="0"/>
    <x v="2"/>
    <n v="55.467001150000002"/>
    <n v="2.3111250479166667"/>
    <s v="Stores"/>
  </r>
  <r>
    <n v="6873"/>
    <s v="White"/>
    <s v="James"/>
    <x v="5044"/>
    <x v="1"/>
    <x v="5"/>
    <x v="7"/>
    <x v="6"/>
    <x v="5"/>
    <x v="0"/>
    <x v="1"/>
    <n v="45.33481862"/>
    <x v="1"/>
    <x v="0"/>
    <x v="6840"/>
    <x v="0"/>
    <x v="1"/>
    <n v="98.975821370000006"/>
    <n v="4.1239925570833336"/>
    <s v="Stores"/>
  </r>
  <r>
    <n v="6874"/>
    <s v="Miller"/>
    <s v="Brenda"/>
    <x v="6778"/>
    <x v="0"/>
    <x v="2"/>
    <x v="46"/>
    <x v="20"/>
    <x v="2"/>
    <x v="0"/>
    <x v="2"/>
    <n v="54.771689109999997"/>
    <x v="2"/>
    <x v="1"/>
    <x v="6841"/>
    <x v="1"/>
    <x v="1"/>
    <n v="93.579509299999998"/>
    <n v="3.8991462208333334"/>
    <s v="Stores"/>
  </r>
  <r>
    <n v="6875"/>
    <s v="Ketner"/>
    <s v="Doris"/>
    <x v="6779"/>
    <x v="0"/>
    <x v="25"/>
    <x v="13"/>
    <x v="12"/>
    <x v="3"/>
    <x v="0"/>
    <x v="1"/>
    <n v="49.177555159999997"/>
    <x v="1"/>
    <x v="1"/>
    <x v="6842"/>
    <x v="1"/>
    <x v="2"/>
    <n v="71.12140986"/>
    <n v="2.9633920775"/>
    <s v="Stores"/>
  </r>
  <r>
    <n v="6876"/>
    <s v="Blaise"/>
    <s v="Pedro"/>
    <x v="6780"/>
    <x v="1"/>
    <x v="59"/>
    <x v="13"/>
    <x v="12"/>
    <x v="13"/>
    <x v="0"/>
    <x v="2"/>
    <n v="55.651511929999998"/>
    <x v="2"/>
    <x v="1"/>
    <x v="6843"/>
    <x v="1"/>
    <x v="4"/>
    <n v="137.3460431"/>
    <n v="5.7227517958333332"/>
    <s v="Stores"/>
  </r>
  <r>
    <n v="6877"/>
    <s v="Ford"/>
    <s v="Curtis"/>
    <x v="6781"/>
    <x v="1"/>
    <x v="22"/>
    <x v="46"/>
    <x v="20"/>
    <x v="16"/>
    <x v="0"/>
    <x v="1"/>
    <n v="47.937035229999999"/>
    <x v="1"/>
    <x v="0"/>
    <x v="6844"/>
    <x v="0"/>
    <x v="1"/>
    <n v="81.970406949999997"/>
    <n v="3.4154336229166669"/>
    <s v="Stores"/>
  </r>
  <r>
    <n v="6878"/>
    <s v="Rose"/>
    <s v="Don"/>
    <x v="6782"/>
    <x v="1"/>
    <x v="217"/>
    <x v="7"/>
    <x v="6"/>
    <x v="22"/>
    <x v="0"/>
    <x v="1"/>
    <n v="44.189723860000001"/>
    <x v="1"/>
    <x v="1"/>
    <x v="6845"/>
    <x v="1"/>
    <x v="0"/>
    <n v="23.958044739999998"/>
    <n v="0.99825186416666656"/>
    <s v="Stores"/>
  </r>
  <r>
    <n v="6879"/>
    <s v="Poplin"/>
    <s v="Glen"/>
    <x v="6783"/>
    <x v="1"/>
    <x v="8"/>
    <x v="46"/>
    <x v="20"/>
    <x v="8"/>
    <x v="0"/>
    <x v="1"/>
    <n v="48.151363189999998"/>
    <x v="1"/>
    <x v="1"/>
    <x v="6846"/>
    <x v="1"/>
    <x v="2"/>
    <n v="74.979882009999997"/>
    <n v="3.1241617504166665"/>
    <s v="Stores"/>
  </r>
  <r>
    <n v="6880"/>
    <s v="Clarke"/>
    <s v="Mickey"/>
    <x v="6784"/>
    <x v="0"/>
    <x v="3"/>
    <x v="13"/>
    <x v="12"/>
    <x v="3"/>
    <x v="0"/>
    <x v="4"/>
    <n v="22.887537080000001"/>
    <x v="4"/>
    <x v="1"/>
    <x v="6847"/>
    <x v="1"/>
    <x v="0"/>
    <n v="0"/>
    <n v="0"/>
    <s v="Stores"/>
  </r>
  <r>
    <n v="6881"/>
    <s v="Horton"/>
    <s v="Nathan"/>
    <x v="6785"/>
    <x v="1"/>
    <x v="4"/>
    <x v="13"/>
    <x v="12"/>
    <x v="4"/>
    <x v="0"/>
    <x v="0"/>
    <n v="38.971868669999999"/>
    <x v="0"/>
    <x v="1"/>
    <x v="6848"/>
    <x v="1"/>
    <x v="0"/>
    <n v="27.584549389999999"/>
    <n v="1.1493562245833333"/>
    <s v="Stores"/>
  </r>
  <r>
    <n v="6882"/>
    <s v="Padilla"/>
    <s v="Tyler"/>
    <x v="6786"/>
    <x v="1"/>
    <x v="3"/>
    <x v="13"/>
    <x v="12"/>
    <x v="3"/>
    <x v="0"/>
    <x v="1"/>
    <n v="46.272762909999997"/>
    <x v="1"/>
    <x v="1"/>
    <x v="6849"/>
    <x v="1"/>
    <x v="1"/>
    <n v="87.920263300000002"/>
    <n v="3.6633443041666665"/>
    <s v="Stores"/>
  </r>
  <r>
    <n v="6883"/>
    <s v="Roth"/>
    <s v="George"/>
    <x v="6787"/>
    <x v="1"/>
    <x v="13"/>
    <x v="46"/>
    <x v="20"/>
    <x v="10"/>
    <x v="0"/>
    <x v="0"/>
    <n v="34.667964840000003"/>
    <x v="0"/>
    <x v="1"/>
    <x v="6850"/>
    <x v="1"/>
    <x v="2"/>
    <n v="51.549308680000003"/>
    <n v="2.1478878616666668"/>
    <s v="Stores"/>
  </r>
  <r>
    <n v="6884"/>
    <s v="Malone"/>
    <s v="Annie"/>
    <x v="6788"/>
    <x v="0"/>
    <x v="4"/>
    <x v="13"/>
    <x v="12"/>
    <x v="4"/>
    <x v="0"/>
    <x v="0"/>
    <n v="36.314735900000002"/>
    <x v="0"/>
    <x v="1"/>
    <x v="6851"/>
    <x v="1"/>
    <x v="0"/>
    <n v="39.17511433"/>
    <n v="1.6322964304166665"/>
    <s v="Stores"/>
  </r>
  <r>
    <n v="6885"/>
    <s v="Meade"/>
    <s v="Freddie"/>
    <x v="6789"/>
    <x v="1"/>
    <x v="5"/>
    <x v="7"/>
    <x v="6"/>
    <x v="5"/>
    <x v="0"/>
    <x v="0"/>
    <n v="39.865719009999999"/>
    <x v="0"/>
    <x v="1"/>
    <x v="6852"/>
    <x v="1"/>
    <x v="0"/>
    <n v="4.7838479039999999"/>
    <n v="0.19932699599999998"/>
    <s v="Stores"/>
  </r>
  <r>
    <n v="6886"/>
    <s v="Campos"/>
    <s v="Shane"/>
    <x v="6790"/>
    <x v="1"/>
    <x v="5"/>
    <x v="7"/>
    <x v="6"/>
    <x v="5"/>
    <x v="0"/>
    <x v="0"/>
    <n v="31.19409903"/>
    <x v="0"/>
    <x v="0"/>
    <x v="6853"/>
    <x v="0"/>
    <x v="2"/>
    <n v="49.425441640000003"/>
    <n v="2.0593934016666671"/>
    <s v="Stores"/>
  </r>
  <r>
    <n v="6887"/>
    <s v="Brown"/>
    <s v="Stephanie"/>
    <x v="6791"/>
    <x v="0"/>
    <x v="121"/>
    <x v="46"/>
    <x v="20"/>
    <x v="1"/>
    <x v="0"/>
    <x v="1"/>
    <n v="48.744780120000001"/>
    <x v="1"/>
    <x v="1"/>
    <x v="6854"/>
    <x v="1"/>
    <x v="1"/>
    <n v="98.873312350000006"/>
    <n v="4.1197213479166663"/>
    <s v="Stores"/>
  </r>
  <r>
    <n v="6888"/>
    <s v="Nash"/>
    <s v="Efrain"/>
    <x v="6792"/>
    <x v="1"/>
    <x v="14"/>
    <x v="46"/>
    <x v="20"/>
    <x v="11"/>
    <x v="0"/>
    <x v="2"/>
    <n v="51.512568350000002"/>
    <x v="2"/>
    <x v="0"/>
    <x v="6855"/>
    <x v="0"/>
    <x v="2"/>
    <n v="49.330223830000001"/>
    <n v="2.0554259929166667"/>
    <s v="Stores"/>
  </r>
  <r>
    <n v="6889"/>
    <s v="Epley"/>
    <s v="Raul"/>
    <x v="6793"/>
    <x v="1"/>
    <x v="86"/>
    <x v="13"/>
    <x v="12"/>
    <x v="3"/>
    <x v="0"/>
    <x v="0"/>
    <n v="33.471708190000001"/>
    <x v="0"/>
    <x v="0"/>
    <x v="6856"/>
    <x v="0"/>
    <x v="0"/>
    <n v="3.7226664129999998"/>
    <n v="0.15511110054166666"/>
    <s v="Stores"/>
  </r>
  <r>
    <n v="6890"/>
    <s v="McQuillen"/>
    <s v="Mary"/>
    <x v="6794"/>
    <x v="0"/>
    <x v="2"/>
    <x v="46"/>
    <x v="20"/>
    <x v="2"/>
    <x v="0"/>
    <x v="0"/>
    <n v="37.313835670000003"/>
    <x v="0"/>
    <x v="1"/>
    <x v="6857"/>
    <x v="1"/>
    <x v="2"/>
    <n v="44.802134010000003"/>
    <n v="1.8667555837500001"/>
    <s v="Stores"/>
  </r>
  <r>
    <n v="6891"/>
    <s v="Hoover"/>
    <s v="Faye"/>
    <x v="6795"/>
    <x v="0"/>
    <x v="20"/>
    <x v="0"/>
    <x v="0"/>
    <x v="14"/>
    <x v="0"/>
    <x v="1"/>
    <n v="43.46949077"/>
    <x v="1"/>
    <x v="1"/>
    <x v="6858"/>
    <x v="1"/>
    <x v="0"/>
    <n v="30.998129479999999"/>
    <n v="1.2915887283333334"/>
    <s v="Stores"/>
  </r>
  <r>
    <n v="6892"/>
    <s v="Jordan"/>
    <s v="James"/>
    <x v="6796"/>
    <x v="1"/>
    <x v="42"/>
    <x v="13"/>
    <x v="12"/>
    <x v="13"/>
    <x v="0"/>
    <x v="0"/>
    <n v="39.777372280000002"/>
    <x v="0"/>
    <x v="1"/>
    <x v="6859"/>
    <x v="1"/>
    <x v="0"/>
    <n v="39.961985669999997"/>
    <n v="1.6650827362499998"/>
    <s v="Stores"/>
  </r>
  <r>
    <n v="6893"/>
    <s v="George"/>
    <s v="Nathan"/>
    <x v="6797"/>
    <x v="1"/>
    <x v="200"/>
    <x v="13"/>
    <x v="12"/>
    <x v="13"/>
    <x v="0"/>
    <x v="0"/>
    <n v="39.396215429999998"/>
    <x v="0"/>
    <x v="1"/>
    <x v="6860"/>
    <x v="1"/>
    <x v="0"/>
    <n v="26.844859929999998"/>
    <n v="1.1185358304166666"/>
    <s v="Stores"/>
  </r>
  <r>
    <n v="6894"/>
    <s v="Morgan"/>
    <s v="Sophia"/>
    <x v="6798"/>
    <x v="0"/>
    <x v="3"/>
    <x v="13"/>
    <x v="12"/>
    <x v="3"/>
    <x v="0"/>
    <x v="0"/>
    <n v="39.162741799999999"/>
    <x v="0"/>
    <x v="1"/>
    <x v="6861"/>
    <x v="1"/>
    <x v="0"/>
    <n v="27.98869998"/>
    <n v="1.1661958324999999"/>
    <s v="Stores"/>
  </r>
  <r>
    <n v="6895"/>
    <s v="Cole"/>
    <s v="Reginald"/>
    <x v="6799"/>
    <x v="1"/>
    <x v="106"/>
    <x v="13"/>
    <x v="12"/>
    <x v="13"/>
    <x v="0"/>
    <x v="0"/>
    <n v="32.871848370000002"/>
    <x v="0"/>
    <x v="1"/>
    <x v="6862"/>
    <x v="1"/>
    <x v="0"/>
    <n v="7.1931183809999997"/>
    <n v="0.29971326587499997"/>
    <s v="Stores"/>
  </r>
  <r>
    <n v="6896"/>
    <s v="Rivera"/>
    <s v="Ronald"/>
    <x v="3790"/>
    <x v="1"/>
    <x v="5"/>
    <x v="7"/>
    <x v="6"/>
    <x v="5"/>
    <x v="0"/>
    <x v="0"/>
    <n v="31.345119090000001"/>
    <x v="0"/>
    <x v="0"/>
    <x v="6863"/>
    <x v="0"/>
    <x v="2"/>
    <n v="52.110936299999999"/>
    <n v="2.1712890124999999"/>
    <s v="Stores"/>
  </r>
  <r>
    <n v="6897"/>
    <s v="McIntire"/>
    <s v="Florence"/>
    <x v="6800"/>
    <x v="0"/>
    <x v="3"/>
    <x v="13"/>
    <x v="12"/>
    <x v="3"/>
    <x v="0"/>
    <x v="1"/>
    <n v="41.318882049999999"/>
    <x v="1"/>
    <x v="1"/>
    <x v="6864"/>
    <x v="1"/>
    <x v="1"/>
    <n v="91.484854400000003"/>
    <n v="3.8118689333333338"/>
    <s v="Stores"/>
  </r>
  <r>
    <n v="6898"/>
    <s v="Routh"/>
    <s v="Justin"/>
    <x v="6801"/>
    <x v="1"/>
    <x v="5"/>
    <x v="7"/>
    <x v="6"/>
    <x v="5"/>
    <x v="0"/>
    <x v="0"/>
    <n v="30.921268040000001"/>
    <x v="0"/>
    <x v="1"/>
    <x v="6865"/>
    <x v="1"/>
    <x v="0"/>
    <n v="18.139252190000001"/>
    <n v="0.75580217458333332"/>
    <s v="Stores"/>
  </r>
  <r>
    <n v="6899"/>
    <s v="Martindale"/>
    <s v="Nancy"/>
    <x v="6802"/>
    <x v="0"/>
    <x v="22"/>
    <x v="46"/>
    <x v="20"/>
    <x v="16"/>
    <x v="0"/>
    <x v="2"/>
    <n v="54.455229039999999"/>
    <x v="2"/>
    <x v="1"/>
    <x v="6866"/>
    <x v="5"/>
    <x v="1"/>
    <n v="83.890854189999999"/>
    <n v="3.4954522579166669"/>
    <s v="Stores"/>
  </r>
  <r>
    <n v="6900"/>
    <s v="Moore"/>
    <s v="Salvador"/>
    <x v="6803"/>
    <x v="1"/>
    <x v="5"/>
    <x v="7"/>
    <x v="6"/>
    <x v="5"/>
    <x v="0"/>
    <x v="1"/>
    <n v="41.522473419999997"/>
    <x v="1"/>
    <x v="1"/>
    <x v="6867"/>
    <x v="1"/>
    <x v="2"/>
    <n v="60.06465326"/>
    <n v="2.5026938858333332"/>
    <s v="Stores"/>
  </r>
  <r>
    <n v="6901"/>
    <s v="Thomas"/>
    <s v="Sharon"/>
    <x v="6804"/>
    <x v="0"/>
    <x v="159"/>
    <x v="46"/>
    <x v="20"/>
    <x v="7"/>
    <x v="0"/>
    <x v="0"/>
    <n v="31.473627029999999"/>
    <x v="0"/>
    <x v="1"/>
    <x v="6868"/>
    <x v="1"/>
    <x v="0"/>
    <n v="32.324556039999997"/>
    <n v="1.3468565016666665"/>
    <s v="Stores"/>
  </r>
  <r>
    <n v="6902"/>
    <s v="Trego"/>
    <s v="Bill"/>
    <x v="6805"/>
    <x v="1"/>
    <x v="69"/>
    <x v="46"/>
    <x v="20"/>
    <x v="29"/>
    <x v="0"/>
    <x v="1"/>
    <n v="46.894356549999998"/>
    <x v="1"/>
    <x v="0"/>
    <x v="6869"/>
    <x v="0"/>
    <x v="1"/>
    <n v="99.13917361"/>
    <n v="4.130798900416667"/>
    <s v="Stores"/>
  </r>
  <r>
    <n v="6903"/>
    <s v="Buss"/>
    <s v="Lynette"/>
    <x v="6806"/>
    <x v="0"/>
    <x v="4"/>
    <x v="46"/>
    <x v="20"/>
    <x v="4"/>
    <x v="0"/>
    <x v="0"/>
    <n v="35.095090300000003"/>
    <x v="0"/>
    <x v="0"/>
    <x v="6870"/>
    <x v="0"/>
    <x v="2"/>
    <n v="53.846886830000003"/>
    <n v="2.2436202845833333"/>
    <s v="Stores"/>
  </r>
  <r>
    <n v="6904"/>
    <s v="Jackson"/>
    <s v="Joann"/>
    <x v="6807"/>
    <x v="0"/>
    <x v="5"/>
    <x v="7"/>
    <x v="6"/>
    <x v="5"/>
    <x v="0"/>
    <x v="1"/>
    <n v="43.576235019999999"/>
    <x v="1"/>
    <x v="1"/>
    <x v="6871"/>
    <x v="1"/>
    <x v="2"/>
    <n v="71.16144946"/>
    <n v="2.9650603941666667"/>
    <s v="Stores"/>
  </r>
  <r>
    <n v="6905"/>
    <s v="Finch"/>
    <s v="Diane"/>
    <x v="6808"/>
    <x v="0"/>
    <x v="3"/>
    <x v="13"/>
    <x v="12"/>
    <x v="3"/>
    <x v="0"/>
    <x v="4"/>
    <n v="27.185653080000002"/>
    <x v="4"/>
    <x v="1"/>
    <x v="6872"/>
    <x v="1"/>
    <x v="0"/>
    <n v="26.13225838"/>
    <n v="1.0888440991666668"/>
    <s v="Stores"/>
  </r>
  <r>
    <n v="6906"/>
    <s v="Koziol"/>
    <s v="Dominick"/>
    <x v="6809"/>
    <x v="1"/>
    <x v="3"/>
    <x v="13"/>
    <x v="12"/>
    <x v="3"/>
    <x v="0"/>
    <x v="0"/>
    <n v="37.681685880000003"/>
    <x v="0"/>
    <x v="0"/>
    <x v="6873"/>
    <x v="0"/>
    <x v="0"/>
    <n v="11.44196698"/>
    <n v="0.47674862416666663"/>
    <s v="Stores"/>
  </r>
  <r>
    <n v="6907"/>
    <s v="Mahan"/>
    <s v="Russell"/>
    <x v="6810"/>
    <x v="1"/>
    <x v="3"/>
    <x v="13"/>
    <x v="12"/>
    <x v="3"/>
    <x v="0"/>
    <x v="0"/>
    <n v="36.277851429999998"/>
    <x v="0"/>
    <x v="1"/>
    <x v="6874"/>
    <x v="1"/>
    <x v="0"/>
    <n v="0"/>
    <n v="0"/>
    <s v="Stores"/>
  </r>
  <r>
    <n v="6908"/>
    <s v="Guenther"/>
    <s v="Marquis"/>
    <x v="6811"/>
    <x v="1"/>
    <x v="20"/>
    <x v="0"/>
    <x v="0"/>
    <x v="14"/>
    <x v="0"/>
    <x v="4"/>
    <n v="26.009431209999999"/>
    <x v="4"/>
    <x v="1"/>
    <x v="6875"/>
    <x v="1"/>
    <x v="0"/>
    <n v="0"/>
    <n v="0"/>
    <s v="Stores"/>
  </r>
  <r>
    <n v="6909"/>
    <s v="Reed"/>
    <s v="Margaret"/>
    <x v="6812"/>
    <x v="0"/>
    <x v="152"/>
    <x v="13"/>
    <x v="12"/>
    <x v="0"/>
    <x v="0"/>
    <x v="0"/>
    <n v="36.033096749999999"/>
    <x v="0"/>
    <x v="0"/>
    <x v="6876"/>
    <x v="0"/>
    <x v="2"/>
    <n v="45.167191469999999"/>
    <n v="1.88196631125"/>
    <s v="Stores"/>
  </r>
  <r>
    <n v="6910"/>
    <s v="Littleton"/>
    <s v="Dustin"/>
    <x v="6813"/>
    <x v="1"/>
    <x v="5"/>
    <x v="7"/>
    <x v="6"/>
    <x v="5"/>
    <x v="0"/>
    <x v="0"/>
    <n v="30.955350769999999"/>
    <x v="0"/>
    <x v="1"/>
    <x v="6877"/>
    <x v="1"/>
    <x v="0"/>
    <n v="11.58932819"/>
    <n v="0.48288867458333334"/>
    <s v="Stores"/>
  </r>
  <r>
    <n v="6911"/>
    <s v="Funches"/>
    <s v="Sharon"/>
    <x v="6814"/>
    <x v="0"/>
    <x v="22"/>
    <x v="46"/>
    <x v="20"/>
    <x v="16"/>
    <x v="0"/>
    <x v="4"/>
    <n v="20.58032704"/>
    <x v="4"/>
    <x v="1"/>
    <x v="6878"/>
    <x v="1"/>
    <x v="0"/>
    <n v="0"/>
    <n v="0"/>
    <s v="Stores"/>
  </r>
  <r>
    <n v="6912"/>
    <s v="Faircloth"/>
    <s v="Irene"/>
    <x v="6815"/>
    <x v="0"/>
    <x v="110"/>
    <x v="45"/>
    <x v="19"/>
    <x v="31"/>
    <x v="0"/>
    <x v="1"/>
    <n v="41.428670070000003"/>
    <x v="1"/>
    <x v="1"/>
    <x v="6879"/>
    <x v="1"/>
    <x v="1"/>
    <n v="105.24954990000001"/>
    <n v="4.3853979125000002"/>
    <s v="Stores"/>
  </r>
  <r>
    <n v="6913"/>
    <s v="Guzman"/>
    <s v="Jerry"/>
    <x v="6816"/>
    <x v="1"/>
    <x v="3"/>
    <x v="13"/>
    <x v="12"/>
    <x v="3"/>
    <x v="0"/>
    <x v="1"/>
    <n v="41.265556779999997"/>
    <x v="1"/>
    <x v="1"/>
    <x v="6880"/>
    <x v="1"/>
    <x v="2"/>
    <n v="67.094831499999998"/>
    <n v="2.7956179791666669"/>
    <s v="Stores"/>
  </r>
  <r>
    <n v="6914"/>
    <s v="Sword"/>
    <s v="John"/>
    <x v="6817"/>
    <x v="1"/>
    <x v="15"/>
    <x v="46"/>
    <x v="20"/>
    <x v="10"/>
    <x v="0"/>
    <x v="2"/>
    <n v="54.069802510000002"/>
    <x v="2"/>
    <x v="1"/>
    <x v="6881"/>
    <x v="1"/>
    <x v="1"/>
    <n v="85.256032340000004"/>
    <n v="3.5523346808333338"/>
    <s v="Stores"/>
  </r>
  <r>
    <n v="6915"/>
    <s v="Patterson"/>
    <s v="Brad"/>
    <x v="6818"/>
    <x v="1"/>
    <x v="25"/>
    <x v="13"/>
    <x v="12"/>
    <x v="3"/>
    <x v="0"/>
    <x v="0"/>
    <n v="36.251050409999998"/>
    <x v="0"/>
    <x v="1"/>
    <x v="6882"/>
    <x v="1"/>
    <x v="0"/>
    <n v="22.261606499999999"/>
    <n v="0.92756693749999997"/>
    <s v="Stores"/>
  </r>
  <r>
    <n v="6916"/>
    <s v="Farmer"/>
    <s v="Juan"/>
    <x v="6819"/>
    <x v="1"/>
    <x v="183"/>
    <x v="7"/>
    <x v="6"/>
    <x v="25"/>
    <x v="0"/>
    <x v="1"/>
    <n v="44.680423150000003"/>
    <x v="1"/>
    <x v="1"/>
    <x v="6883"/>
    <x v="1"/>
    <x v="0"/>
    <n v="0.77817664900000005"/>
    <n v="3.2424027041666671E-2"/>
    <s v="Stores"/>
  </r>
  <r>
    <n v="6917"/>
    <s v="Lapan"/>
    <s v="Patricia"/>
    <x v="6820"/>
    <x v="0"/>
    <x v="41"/>
    <x v="0"/>
    <x v="0"/>
    <x v="23"/>
    <x v="0"/>
    <x v="1"/>
    <n v="44.656308549999999"/>
    <x v="1"/>
    <x v="1"/>
    <x v="6884"/>
    <x v="1"/>
    <x v="2"/>
    <n v="66.801436580000001"/>
    <n v="2.7833931908333334"/>
    <s v="Stores"/>
  </r>
  <r>
    <n v="6918"/>
    <s v="Toner"/>
    <s v="Anthony"/>
    <x v="6821"/>
    <x v="1"/>
    <x v="5"/>
    <x v="7"/>
    <x v="6"/>
    <x v="5"/>
    <x v="0"/>
    <x v="1"/>
    <n v="41.259602000000001"/>
    <x v="1"/>
    <x v="1"/>
    <x v="6885"/>
    <x v="1"/>
    <x v="2"/>
    <n v="71.324032750000001"/>
    <n v="2.9718346979166665"/>
    <s v="Stores"/>
  </r>
  <r>
    <n v="6919"/>
    <s v="Blas"/>
    <s v="Ashley"/>
    <x v="6822"/>
    <x v="0"/>
    <x v="76"/>
    <x v="46"/>
    <x v="20"/>
    <x v="1"/>
    <x v="0"/>
    <x v="0"/>
    <n v="38.296463029999998"/>
    <x v="0"/>
    <x v="1"/>
    <x v="6886"/>
    <x v="1"/>
    <x v="0"/>
    <n v="31.81643794"/>
    <n v="1.3256849141666667"/>
    <s v="Stores"/>
  </r>
  <r>
    <n v="6920"/>
    <s v="McCray"/>
    <s v="Mark"/>
    <x v="6823"/>
    <x v="1"/>
    <x v="214"/>
    <x v="13"/>
    <x v="12"/>
    <x v="3"/>
    <x v="0"/>
    <x v="1"/>
    <n v="40.842464829999997"/>
    <x v="1"/>
    <x v="1"/>
    <x v="6887"/>
    <x v="1"/>
    <x v="0"/>
    <n v="10.51290169"/>
    <n v="0.43803757041666663"/>
    <s v="Stores"/>
  </r>
  <r>
    <n v="6921"/>
    <s v="Everhart"/>
    <s v="Joe"/>
    <x v="6824"/>
    <x v="1"/>
    <x v="5"/>
    <x v="7"/>
    <x v="6"/>
    <x v="5"/>
    <x v="0"/>
    <x v="1"/>
    <n v="48.418013889999997"/>
    <x v="1"/>
    <x v="1"/>
    <x v="6888"/>
    <x v="1"/>
    <x v="1"/>
    <n v="95.534746040000002"/>
    <n v="3.980614418333333"/>
    <s v="Stores"/>
  </r>
  <r>
    <n v="6922"/>
    <s v="Sanderson"/>
    <s v="Lori"/>
    <x v="6825"/>
    <x v="0"/>
    <x v="13"/>
    <x v="46"/>
    <x v="20"/>
    <x v="10"/>
    <x v="0"/>
    <x v="1"/>
    <n v="41.900953010000002"/>
    <x v="1"/>
    <x v="1"/>
    <x v="6889"/>
    <x v="1"/>
    <x v="2"/>
    <n v="54.144801399999999"/>
    <n v="2.2560333916666666"/>
    <s v="Stores"/>
  </r>
  <r>
    <n v="6923"/>
    <s v="Wallace"/>
    <s v="Terry"/>
    <x v="6826"/>
    <x v="1"/>
    <x v="7"/>
    <x v="46"/>
    <x v="20"/>
    <x v="7"/>
    <x v="0"/>
    <x v="0"/>
    <n v="38.218435130000003"/>
    <x v="0"/>
    <x v="1"/>
    <x v="6890"/>
    <x v="1"/>
    <x v="2"/>
    <n v="51.26253079"/>
    <n v="2.1359387829166669"/>
    <s v="Stores"/>
  </r>
  <r>
    <n v="6924"/>
    <s v="Hall"/>
    <s v="Dorris"/>
    <x v="6827"/>
    <x v="0"/>
    <x v="12"/>
    <x v="13"/>
    <x v="12"/>
    <x v="9"/>
    <x v="0"/>
    <x v="1"/>
    <n v="43.113244790000003"/>
    <x v="1"/>
    <x v="1"/>
    <x v="6891"/>
    <x v="1"/>
    <x v="2"/>
    <n v="57.821072620000002"/>
    <n v="2.4092113591666666"/>
    <s v="Stores"/>
  </r>
  <r>
    <n v="6925"/>
    <s v="Smiley"/>
    <s v="Shirley"/>
    <x v="6828"/>
    <x v="0"/>
    <x v="5"/>
    <x v="7"/>
    <x v="6"/>
    <x v="5"/>
    <x v="0"/>
    <x v="1"/>
    <n v="41.327603310000001"/>
    <x v="1"/>
    <x v="1"/>
    <x v="6892"/>
    <x v="1"/>
    <x v="2"/>
    <n v="76.166925160000005"/>
    <n v="3.173621881666667"/>
    <s v="Stores"/>
  </r>
  <r>
    <n v="6926"/>
    <s v="Vasquez"/>
    <s v="John"/>
    <x v="6829"/>
    <x v="1"/>
    <x v="3"/>
    <x v="13"/>
    <x v="12"/>
    <x v="3"/>
    <x v="0"/>
    <x v="0"/>
    <n v="34.290009769999998"/>
    <x v="0"/>
    <x v="1"/>
    <x v="6893"/>
    <x v="1"/>
    <x v="0"/>
    <n v="14.71165953"/>
    <n v="0.61298581375000005"/>
    <s v="Stores"/>
  </r>
  <r>
    <n v="6927"/>
    <s v="Mack"/>
    <s v="Kevin"/>
    <x v="6830"/>
    <x v="1"/>
    <x v="129"/>
    <x v="13"/>
    <x v="12"/>
    <x v="3"/>
    <x v="0"/>
    <x v="1"/>
    <n v="43.303130330000002"/>
    <x v="1"/>
    <x v="0"/>
    <x v="6894"/>
    <x v="0"/>
    <x v="0"/>
    <n v="2.2773099179999998"/>
    <n v="9.4887913249999997E-2"/>
    <s v="Stores"/>
  </r>
  <r>
    <n v="6928"/>
    <s v="Storer"/>
    <s v="Jason"/>
    <x v="6831"/>
    <x v="1"/>
    <x v="3"/>
    <x v="13"/>
    <x v="12"/>
    <x v="3"/>
    <x v="0"/>
    <x v="2"/>
    <n v="50.691621400000002"/>
    <x v="2"/>
    <x v="0"/>
    <x v="6895"/>
    <x v="0"/>
    <x v="2"/>
    <n v="68.890361100000007"/>
    <n v="2.8704317125000003"/>
    <s v="Stores"/>
  </r>
  <r>
    <n v="6929"/>
    <s v="Smith"/>
    <s v="Gregory"/>
    <x v="6832"/>
    <x v="1"/>
    <x v="7"/>
    <x v="46"/>
    <x v="20"/>
    <x v="7"/>
    <x v="0"/>
    <x v="2"/>
    <n v="54.03803036"/>
    <x v="2"/>
    <x v="1"/>
    <x v="6896"/>
    <x v="1"/>
    <x v="1"/>
    <n v="98.950798430000006"/>
    <n v="4.1229499345833336"/>
    <s v="Stores"/>
  </r>
  <r>
    <n v="6930"/>
    <s v="Woodruff"/>
    <s v="Joshua"/>
    <x v="6833"/>
    <x v="1"/>
    <x v="5"/>
    <x v="7"/>
    <x v="6"/>
    <x v="5"/>
    <x v="0"/>
    <x v="5"/>
    <n v="62.808208110000002"/>
    <x v="5"/>
    <x v="1"/>
    <x v="6897"/>
    <x v="1"/>
    <x v="3"/>
    <n v="195.6533355"/>
    <n v="8.1522223125000011"/>
    <s v="Stores"/>
  </r>
  <r>
    <n v="6931"/>
    <s v="McAlpin"/>
    <s v="James"/>
    <x v="6834"/>
    <x v="1"/>
    <x v="14"/>
    <x v="46"/>
    <x v="20"/>
    <x v="11"/>
    <x v="0"/>
    <x v="2"/>
    <n v="50.385848330000002"/>
    <x v="2"/>
    <x v="1"/>
    <x v="6898"/>
    <x v="1"/>
    <x v="1"/>
    <n v="115.83317030000001"/>
    <n v="4.8263820958333339"/>
    <s v="Stores"/>
  </r>
  <r>
    <n v="6932"/>
    <s v="Trout"/>
    <s v="Lindsey"/>
    <x v="6835"/>
    <x v="0"/>
    <x v="22"/>
    <x v="46"/>
    <x v="20"/>
    <x v="16"/>
    <x v="0"/>
    <x v="0"/>
    <n v="36.484959060000001"/>
    <x v="0"/>
    <x v="1"/>
    <x v="6899"/>
    <x v="1"/>
    <x v="2"/>
    <n v="57.221541719999998"/>
    <n v="2.3842309049999999"/>
    <s v="Stores"/>
  </r>
  <r>
    <n v="6933"/>
    <s v="Davenport"/>
    <s v="Leslie"/>
    <x v="6836"/>
    <x v="0"/>
    <x v="20"/>
    <x v="13"/>
    <x v="12"/>
    <x v="14"/>
    <x v="0"/>
    <x v="0"/>
    <n v="35.034747230000001"/>
    <x v="0"/>
    <x v="0"/>
    <x v="6900"/>
    <x v="0"/>
    <x v="0"/>
    <n v="39.572065819999999"/>
    <n v="1.6488360758333331"/>
    <s v="Stores"/>
  </r>
  <r>
    <n v="6934"/>
    <s v="Martello"/>
    <s v="Elden"/>
    <x v="6837"/>
    <x v="1"/>
    <x v="13"/>
    <x v="46"/>
    <x v="20"/>
    <x v="10"/>
    <x v="0"/>
    <x v="0"/>
    <n v="37.710082710000002"/>
    <x v="0"/>
    <x v="1"/>
    <x v="6901"/>
    <x v="1"/>
    <x v="0"/>
    <n v="25.86161487"/>
    <n v="1.0775672862500001"/>
    <s v="Stores"/>
  </r>
  <r>
    <n v="6935"/>
    <s v="Grady"/>
    <s v="Matthew"/>
    <x v="6838"/>
    <x v="1"/>
    <x v="3"/>
    <x v="13"/>
    <x v="12"/>
    <x v="3"/>
    <x v="0"/>
    <x v="4"/>
    <n v="27.242822199999999"/>
    <x v="4"/>
    <x v="1"/>
    <x v="6902"/>
    <x v="1"/>
    <x v="0"/>
    <n v="0"/>
    <n v="0"/>
    <s v="Stores"/>
  </r>
  <r>
    <n v="6936"/>
    <s v="Neufeld"/>
    <s v="Allegra"/>
    <x v="6839"/>
    <x v="0"/>
    <x v="20"/>
    <x v="13"/>
    <x v="12"/>
    <x v="14"/>
    <x v="0"/>
    <x v="0"/>
    <n v="30.358346139999998"/>
    <x v="0"/>
    <x v="1"/>
    <x v="6903"/>
    <x v="1"/>
    <x v="0"/>
    <n v="21.043264690000001"/>
    <n v="0.87680269541666667"/>
    <s v="Stores"/>
  </r>
  <r>
    <n v="6937"/>
    <s v="Luther"/>
    <s v="Kimberly"/>
    <x v="6840"/>
    <x v="0"/>
    <x v="5"/>
    <x v="7"/>
    <x v="6"/>
    <x v="5"/>
    <x v="0"/>
    <x v="2"/>
    <n v="51.530716060000003"/>
    <x v="2"/>
    <x v="1"/>
    <x v="6904"/>
    <x v="1"/>
    <x v="1"/>
    <n v="100.50344029999999"/>
    <n v="4.1876433458333331"/>
    <s v="Stores"/>
  </r>
  <r>
    <n v="6938"/>
    <s v="Leonard"/>
    <s v="Jacque"/>
    <x v="6841"/>
    <x v="0"/>
    <x v="11"/>
    <x v="46"/>
    <x v="20"/>
    <x v="1"/>
    <x v="0"/>
    <x v="4"/>
    <n v="29.315847099999999"/>
    <x v="4"/>
    <x v="1"/>
    <x v="6905"/>
    <x v="1"/>
    <x v="0"/>
    <n v="0"/>
    <n v="0"/>
    <s v="Stores"/>
  </r>
  <r>
    <n v="6939"/>
    <s v="Conklin"/>
    <s v="Jorge"/>
    <x v="6842"/>
    <x v="1"/>
    <x v="4"/>
    <x v="46"/>
    <x v="20"/>
    <x v="4"/>
    <x v="0"/>
    <x v="2"/>
    <n v="52.923137369999999"/>
    <x v="2"/>
    <x v="1"/>
    <x v="6906"/>
    <x v="1"/>
    <x v="1"/>
    <n v="114.0466696"/>
    <n v="4.7519445666666673"/>
    <s v="Stores"/>
  </r>
  <r>
    <n v="6940"/>
    <s v="Harney"/>
    <s v="Gene"/>
    <x v="6843"/>
    <x v="1"/>
    <x v="6"/>
    <x v="13"/>
    <x v="12"/>
    <x v="6"/>
    <x v="0"/>
    <x v="1"/>
    <n v="49.653016340000001"/>
    <x v="1"/>
    <x v="1"/>
    <x v="6907"/>
    <x v="1"/>
    <x v="1"/>
    <n v="101.9624381"/>
    <n v="4.2484349208333336"/>
    <s v="Stores"/>
  </r>
  <r>
    <n v="6941"/>
    <s v="Lotz"/>
    <s v="Alice"/>
    <x v="6844"/>
    <x v="0"/>
    <x v="110"/>
    <x v="7"/>
    <x v="6"/>
    <x v="31"/>
    <x v="0"/>
    <x v="0"/>
    <n v="35.78122776"/>
    <x v="0"/>
    <x v="1"/>
    <x v="6908"/>
    <x v="1"/>
    <x v="0"/>
    <n v="0"/>
    <n v="0"/>
    <s v="Stores"/>
  </r>
  <r>
    <n v="6942"/>
    <s v="Galeana"/>
    <s v="Kelvin"/>
    <x v="6845"/>
    <x v="1"/>
    <x v="8"/>
    <x v="46"/>
    <x v="20"/>
    <x v="8"/>
    <x v="0"/>
    <x v="2"/>
    <n v="54.609274929999998"/>
    <x v="2"/>
    <x v="0"/>
    <x v="6909"/>
    <x v="0"/>
    <x v="2"/>
    <n v="55.108249440000002"/>
    <n v="2.2961770599999998"/>
    <s v="Stores"/>
  </r>
  <r>
    <n v="6943"/>
    <s v="Jimenez"/>
    <s v="Matthew"/>
    <x v="6846"/>
    <x v="1"/>
    <x v="49"/>
    <x v="7"/>
    <x v="6"/>
    <x v="12"/>
    <x v="0"/>
    <x v="3"/>
    <n v="13.80410539"/>
    <x v="3"/>
    <x v="0"/>
    <x v="6910"/>
    <x v="0"/>
    <x v="0"/>
    <n v="0"/>
    <n v="0"/>
    <s v="Stores"/>
  </r>
  <r>
    <n v="6944"/>
    <s v="Sellars"/>
    <s v="Patricia"/>
    <x v="6847"/>
    <x v="0"/>
    <x v="3"/>
    <x v="13"/>
    <x v="12"/>
    <x v="3"/>
    <x v="0"/>
    <x v="2"/>
    <n v="53.778545989999998"/>
    <x v="2"/>
    <x v="1"/>
    <x v="6911"/>
    <x v="1"/>
    <x v="4"/>
    <n v="143.5455714"/>
    <n v="5.9810654749999994"/>
    <s v="Stores"/>
  </r>
  <r>
    <n v="6945"/>
    <s v="Smith"/>
    <s v="Felix"/>
    <x v="6848"/>
    <x v="1"/>
    <x v="3"/>
    <x v="13"/>
    <x v="12"/>
    <x v="3"/>
    <x v="0"/>
    <x v="1"/>
    <n v="49.240199519999997"/>
    <x v="1"/>
    <x v="1"/>
    <x v="6912"/>
    <x v="1"/>
    <x v="1"/>
    <n v="109.65770430000001"/>
    <n v="4.5690710125000003"/>
    <s v="Stores"/>
  </r>
  <r>
    <n v="6946"/>
    <s v="Fields"/>
    <s v="Alice"/>
    <x v="6849"/>
    <x v="0"/>
    <x v="121"/>
    <x v="46"/>
    <x v="20"/>
    <x v="1"/>
    <x v="0"/>
    <x v="1"/>
    <n v="42.94818669"/>
    <x v="1"/>
    <x v="1"/>
    <x v="6913"/>
    <x v="1"/>
    <x v="2"/>
    <n v="76.781493339999997"/>
    <n v="3.1992288891666667"/>
    <s v="Stores"/>
  </r>
  <r>
    <n v="6947"/>
    <s v="Ratner"/>
    <s v="Jonathan"/>
    <x v="6850"/>
    <x v="1"/>
    <x v="20"/>
    <x v="13"/>
    <x v="12"/>
    <x v="14"/>
    <x v="0"/>
    <x v="1"/>
    <n v="49.959151030000001"/>
    <x v="1"/>
    <x v="1"/>
    <x v="6914"/>
    <x v="1"/>
    <x v="2"/>
    <n v="62.380580070000001"/>
    <n v="2.59919083625"/>
    <s v="Stores"/>
  </r>
  <r>
    <n v="6948"/>
    <s v="Means"/>
    <s v="Winifred"/>
    <x v="6851"/>
    <x v="0"/>
    <x v="3"/>
    <x v="13"/>
    <x v="12"/>
    <x v="3"/>
    <x v="0"/>
    <x v="1"/>
    <n v="43.817184490000002"/>
    <x v="1"/>
    <x v="1"/>
    <x v="6915"/>
    <x v="1"/>
    <x v="4"/>
    <n v="131.82379030000001"/>
    <n v="5.4926579291666675"/>
    <s v="Stores"/>
  </r>
  <r>
    <n v="6949"/>
    <s v="More"/>
    <s v="Jose"/>
    <x v="6852"/>
    <x v="1"/>
    <x v="3"/>
    <x v="13"/>
    <x v="12"/>
    <x v="3"/>
    <x v="0"/>
    <x v="1"/>
    <n v="45.783714719999999"/>
    <x v="1"/>
    <x v="1"/>
    <x v="6916"/>
    <x v="1"/>
    <x v="2"/>
    <n v="74.50640516"/>
    <n v="3.1044335483333332"/>
    <s v="Stores"/>
  </r>
  <r>
    <n v="6950"/>
    <s v="Rickard"/>
    <s v="Paul"/>
    <x v="6853"/>
    <x v="1"/>
    <x v="22"/>
    <x v="46"/>
    <x v="20"/>
    <x v="16"/>
    <x v="0"/>
    <x v="2"/>
    <n v="50.507948730000003"/>
    <x v="2"/>
    <x v="1"/>
    <x v="6917"/>
    <x v="1"/>
    <x v="1"/>
    <n v="81.450999179999997"/>
    <n v="3.3937916324999997"/>
    <s v="Stores"/>
  </r>
  <r>
    <n v="6951"/>
    <s v="Murphy"/>
    <s v="Michael"/>
    <x v="6854"/>
    <x v="1"/>
    <x v="5"/>
    <x v="7"/>
    <x v="6"/>
    <x v="5"/>
    <x v="0"/>
    <x v="0"/>
    <n v="31.508747280000001"/>
    <x v="0"/>
    <x v="1"/>
    <x v="6918"/>
    <x v="1"/>
    <x v="0"/>
    <n v="0.41050120800000001"/>
    <n v="1.7104217000000001E-2"/>
    <s v="Stores"/>
  </r>
  <r>
    <n v="6952"/>
    <s v="Francis"/>
    <s v="Carmen"/>
    <x v="6855"/>
    <x v="0"/>
    <x v="98"/>
    <x v="13"/>
    <x v="12"/>
    <x v="13"/>
    <x v="0"/>
    <x v="0"/>
    <n v="34.572911619999999"/>
    <x v="0"/>
    <x v="1"/>
    <x v="6919"/>
    <x v="1"/>
    <x v="1"/>
    <n v="90.770481500000002"/>
    <n v="3.7821033958333334"/>
    <s v="Stores"/>
  </r>
  <r>
    <n v="6953"/>
    <s v="Sinnott"/>
    <s v="David"/>
    <x v="6856"/>
    <x v="1"/>
    <x v="4"/>
    <x v="46"/>
    <x v="20"/>
    <x v="4"/>
    <x v="0"/>
    <x v="1"/>
    <n v="41.75885572"/>
    <x v="1"/>
    <x v="0"/>
    <x v="6920"/>
    <x v="0"/>
    <x v="2"/>
    <n v="51.483504920000001"/>
    <n v="2.1451460383333334"/>
    <s v="Stores"/>
  </r>
  <r>
    <n v="6954"/>
    <s v="Brown"/>
    <s v="Catharine"/>
    <x v="6857"/>
    <x v="0"/>
    <x v="13"/>
    <x v="46"/>
    <x v="20"/>
    <x v="10"/>
    <x v="0"/>
    <x v="1"/>
    <n v="49.493181290000003"/>
    <x v="1"/>
    <x v="1"/>
    <x v="6921"/>
    <x v="1"/>
    <x v="4"/>
    <n v="138.57944430000001"/>
    <n v="5.7741435125000002"/>
    <s v="Stores"/>
  </r>
  <r>
    <n v="6955"/>
    <s v="Foster"/>
    <s v="Kelly"/>
    <x v="6858"/>
    <x v="0"/>
    <x v="34"/>
    <x v="0"/>
    <x v="0"/>
    <x v="21"/>
    <x v="0"/>
    <x v="1"/>
    <n v="45.598108330000002"/>
    <x v="1"/>
    <x v="1"/>
    <x v="6922"/>
    <x v="1"/>
    <x v="2"/>
    <n v="63.924857000000003"/>
    <n v="2.6635357083333338"/>
    <s v="Stores"/>
  </r>
  <r>
    <n v="6956"/>
    <s v="Wilson"/>
    <s v="Charles"/>
    <x v="6859"/>
    <x v="1"/>
    <x v="2"/>
    <x v="46"/>
    <x v="20"/>
    <x v="2"/>
    <x v="0"/>
    <x v="4"/>
    <n v="28.995183480000001"/>
    <x v="4"/>
    <x v="1"/>
    <x v="6923"/>
    <x v="1"/>
    <x v="0"/>
    <n v="0"/>
    <n v="0"/>
    <s v="Stores"/>
  </r>
  <r>
    <n v="6957"/>
    <s v="Vaughn"/>
    <s v="Margaret"/>
    <x v="6860"/>
    <x v="0"/>
    <x v="11"/>
    <x v="46"/>
    <x v="20"/>
    <x v="1"/>
    <x v="0"/>
    <x v="1"/>
    <n v="40.116552220000003"/>
    <x v="1"/>
    <x v="0"/>
    <x v="6924"/>
    <x v="0"/>
    <x v="1"/>
    <n v="85.998424240000006"/>
    <n v="3.5832676766666669"/>
    <s v="Stores"/>
  </r>
  <r>
    <n v="6958"/>
    <s v="Johnson"/>
    <s v="Gary"/>
    <x v="6861"/>
    <x v="1"/>
    <x v="5"/>
    <x v="7"/>
    <x v="6"/>
    <x v="5"/>
    <x v="0"/>
    <x v="1"/>
    <n v="41.723343989999996"/>
    <x v="1"/>
    <x v="1"/>
    <x v="6925"/>
    <x v="1"/>
    <x v="0"/>
    <n v="22.069877529999999"/>
    <n v="0.91957823041666664"/>
    <s v="Stores"/>
  </r>
  <r>
    <n v="6959"/>
    <s v="Elliot"/>
    <s v="Stephen"/>
    <x v="6862"/>
    <x v="1"/>
    <x v="3"/>
    <x v="13"/>
    <x v="12"/>
    <x v="3"/>
    <x v="0"/>
    <x v="4"/>
    <n v="26.15730542"/>
    <x v="4"/>
    <x v="1"/>
    <x v="6926"/>
    <x v="1"/>
    <x v="0"/>
    <n v="0"/>
    <n v="0"/>
    <s v="Stores"/>
  </r>
  <r>
    <n v="6960"/>
    <s v="Funkhouser"/>
    <s v="Allen"/>
    <x v="6863"/>
    <x v="1"/>
    <x v="222"/>
    <x v="46"/>
    <x v="20"/>
    <x v="11"/>
    <x v="0"/>
    <x v="2"/>
    <n v="53.562554800000001"/>
    <x v="2"/>
    <x v="0"/>
    <x v="6927"/>
    <x v="0"/>
    <x v="1"/>
    <n v="113.054897"/>
    <n v="4.7106207083333329"/>
    <s v="Stores"/>
  </r>
  <r>
    <n v="6961"/>
    <s v="Young"/>
    <s v="Betty"/>
    <x v="6864"/>
    <x v="0"/>
    <x v="159"/>
    <x v="46"/>
    <x v="20"/>
    <x v="7"/>
    <x v="0"/>
    <x v="2"/>
    <n v="54.16886349"/>
    <x v="2"/>
    <x v="1"/>
    <x v="6928"/>
    <x v="1"/>
    <x v="4"/>
    <n v="156.0952724"/>
    <n v="6.5039696833333327"/>
    <s v="Stores"/>
  </r>
  <r>
    <n v="6962"/>
    <s v="Haupt"/>
    <s v="Cherry"/>
    <x v="6865"/>
    <x v="0"/>
    <x v="107"/>
    <x v="7"/>
    <x v="6"/>
    <x v="17"/>
    <x v="0"/>
    <x v="1"/>
    <n v="42.045226540000002"/>
    <x v="1"/>
    <x v="1"/>
    <x v="6929"/>
    <x v="1"/>
    <x v="2"/>
    <n v="50.905948440000003"/>
    <n v="2.121081185"/>
    <s v="Stores"/>
  </r>
  <r>
    <n v="6963"/>
    <s v="Boles"/>
    <s v="Fred"/>
    <x v="6866"/>
    <x v="1"/>
    <x v="5"/>
    <x v="7"/>
    <x v="6"/>
    <x v="5"/>
    <x v="0"/>
    <x v="0"/>
    <n v="36.939124790000001"/>
    <x v="0"/>
    <x v="1"/>
    <x v="6930"/>
    <x v="1"/>
    <x v="2"/>
    <n v="59.990575849999999"/>
    <n v="2.4996073270833334"/>
    <s v="Stores"/>
  </r>
  <r>
    <n v="6964"/>
    <s v="Underwood"/>
    <s v="Maria"/>
    <x v="6867"/>
    <x v="0"/>
    <x v="106"/>
    <x v="46"/>
    <x v="20"/>
    <x v="13"/>
    <x v="0"/>
    <x v="1"/>
    <n v="46.558170070000003"/>
    <x v="1"/>
    <x v="1"/>
    <x v="6931"/>
    <x v="1"/>
    <x v="1"/>
    <n v="88.056546699999998"/>
    <n v="3.6690227791666667"/>
    <s v="Stores"/>
  </r>
  <r>
    <n v="6965"/>
    <s v="Farmer"/>
    <s v="Sharon"/>
    <x v="6868"/>
    <x v="0"/>
    <x v="0"/>
    <x v="13"/>
    <x v="12"/>
    <x v="0"/>
    <x v="0"/>
    <x v="2"/>
    <n v="52.627452650000002"/>
    <x v="2"/>
    <x v="1"/>
    <x v="6932"/>
    <x v="1"/>
    <x v="1"/>
    <n v="101.99817640000001"/>
    <n v="4.2499240166666672"/>
    <s v="Stores"/>
  </r>
  <r>
    <n v="6966"/>
    <s v="Snyder"/>
    <s v="Eric"/>
    <x v="6869"/>
    <x v="1"/>
    <x v="31"/>
    <x v="7"/>
    <x v="6"/>
    <x v="18"/>
    <x v="0"/>
    <x v="1"/>
    <n v="49.705464139999997"/>
    <x v="1"/>
    <x v="1"/>
    <x v="6933"/>
    <x v="1"/>
    <x v="1"/>
    <n v="116.6027043"/>
    <n v="4.8584460125"/>
    <s v="Stores"/>
  </r>
  <r>
    <n v="6967"/>
    <s v="Trotman"/>
    <s v="Casie"/>
    <x v="6870"/>
    <x v="0"/>
    <x v="5"/>
    <x v="7"/>
    <x v="6"/>
    <x v="5"/>
    <x v="0"/>
    <x v="0"/>
    <n v="38.764221200000001"/>
    <x v="0"/>
    <x v="1"/>
    <x v="6934"/>
    <x v="1"/>
    <x v="2"/>
    <n v="51.44684007"/>
    <n v="2.1436183362500003"/>
    <s v="Stores"/>
  </r>
  <r>
    <n v="6968"/>
    <s v="Lawler"/>
    <s v="Kevin"/>
    <x v="6871"/>
    <x v="1"/>
    <x v="5"/>
    <x v="7"/>
    <x v="6"/>
    <x v="5"/>
    <x v="0"/>
    <x v="2"/>
    <n v="50.737312170000003"/>
    <x v="2"/>
    <x v="1"/>
    <x v="6935"/>
    <x v="1"/>
    <x v="0"/>
    <n v="25.998206840000002"/>
    <n v="1.0832586183333333"/>
    <s v="Stores"/>
  </r>
  <r>
    <n v="6969"/>
    <s v="Vasquez"/>
    <s v="Tomas"/>
    <x v="6872"/>
    <x v="1"/>
    <x v="36"/>
    <x v="7"/>
    <x v="6"/>
    <x v="22"/>
    <x v="0"/>
    <x v="1"/>
    <n v="41.988670800000001"/>
    <x v="1"/>
    <x v="0"/>
    <x v="6936"/>
    <x v="0"/>
    <x v="2"/>
    <n v="48.961790550000003"/>
    <n v="2.0400746062500001"/>
    <s v="Stores"/>
  </r>
  <r>
    <n v="6970"/>
    <s v="Tompkins"/>
    <s v="Fanny"/>
    <x v="6873"/>
    <x v="0"/>
    <x v="5"/>
    <x v="7"/>
    <x v="6"/>
    <x v="5"/>
    <x v="0"/>
    <x v="0"/>
    <n v="37.005133720000003"/>
    <x v="0"/>
    <x v="1"/>
    <x v="6937"/>
    <x v="1"/>
    <x v="0"/>
    <n v="38.091044850000003"/>
    <n v="1.5871268687500002"/>
    <s v="Stores"/>
  </r>
  <r>
    <n v="6971"/>
    <s v="Anderson"/>
    <s v="Bruce"/>
    <x v="6874"/>
    <x v="1"/>
    <x v="62"/>
    <x v="46"/>
    <x v="20"/>
    <x v="10"/>
    <x v="0"/>
    <x v="1"/>
    <n v="49.093443290000003"/>
    <x v="1"/>
    <x v="1"/>
    <x v="6938"/>
    <x v="1"/>
    <x v="0"/>
    <n v="36.210636880000003"/>
    <n v="1.5087765366666668"/>
    <s v="Stores"/>
  </r>
  <r>
    <n v="6972"/>
    <s v="Dodson"/>
    <s v="Gerald"/>
    <x v="6875"/>
    <x v="1"/>
    <x v="26"/>
    <x v="46"/>
    <x v="20"/>
    <x v="1"/>
    <x v="0"/>
    <x v="1"/>
    <n v="48.77286599"/>
    <x v="1"/>
    <x v="1"/>
    <x v="6939"/>
    <x v="1"/>
    <x v="2"/>
    <n v="44.968499029999997"/>
    <n v="1.8736874595833333"/>
    <s v="Stores"/>
  </r>
  <r>
    <n v="6973"/>
    <s v="Fant"/>
    <s v="Kimberly"/>
    <x v="6876"/>
    <x v="0"/>
    <x v="30"/>
    <x v="7"/>
    <x v="6"/>
    <x v="20"/>
    <x v="0"/>
    <x v="0"/>
    <n v="33.498665189999997"/>
    <x v="0"/>
    <x v="1"/>
    <x v="6940"/>
    <x v="1"/>
    <x v="0"/>
    <n v="21.318660829999999"/>
    <n v="0.88827753458333336"/>
    <s v="Stores"/>
  </r>
  <r>
    <n v="6974"/>
    <s v="Rodriguez"/>
    <s v="Lisa"/>
    <x v="6877"/>
    <x v="0"/>
    <x v="5"/>
    <x v="7"/>
    <x v="6"/>
    <x v="5"/>
    <x v="0"/>
    <x v="4"/>
    <n v="29.928219670000001"/>
    <x v="4"/>
    <x v="1"/>
    <x v="6941"/>
    <x v="1"/>
    <x v="0"/>
    <n v="0"/>
    <n v="0"/>
    <s v="Stores"/>
  </r>
  <r>
    <n v="6975"/>
    <s v="Ginder"/>
    <s v="Katharine"/>
    <x v="6878"/>
    <x v="0"/>
    <x v="196"/>
    <x v="46"/>
    <x v="20"/>
    <x v="10"/>
    <x v="0"/>
    <x v="2"/>
    <n v="52.67894166"/>
    <x v="2"/>
    <x v="1"/>
    <x v="6942"/>
    <x v="1"/>
    <x v="1"/>
    <n v="95.744387230000001"/>
    <n v="3.9893494679166666"/>
    <s v="Stores"/>
  </r>
  <r>
    <n v="6976"/>
    <s v="Whitehead"/>
    <s v="Boris"/>
    <x v="6879"/>
    <x v="1"/>
    <x v="2"/>
    <x v="46"/>
    <x v="20"/>
    <x v="2"/>
    <x v="0"/>
    <x v="1"/>
    <n v="47.722447729999999"/>
    <x v="1"/>
    <x v="1"/>
    <x v="6943"/>
    <x v="1"/>
    <x v="1"/>
    <n v="113.0177133"/>
    <n v="4.7090713874999999"/>
    <s v="Stores"/>
  </r>
  <r>
    <n v="6977"/>
    <s v="Boyter"/>
    <s v="Hilda"/>
    <x v="6880"/>
    <x v="0"/>
    <x v="19"/>
    <x v="46"/>
    <x v="20"/>
    <x v="7"/>
    <x v="0"/>
    <x v="1"/>
    <n v="41.448618949999997"/>
    <x v="1"/>
    <x v="1"/>
    <x v="6944"/>
    <x v="1"/>
    <x v="0"/>
    <n v="16.869209000000001"/>
    <n v="0.70288370833333336"/>
    <s v="Stores"/>
  </r>
  <r>
    <n v="6978"/>
    <s v="White"/>
    <s v="Matthew"/>
    <x v="6881"/>
    <x v="1"/>
    <x v="5"/>
    <x v="7"/>
    <x v="6"/>
    <x v="5"/>
    <x v="0"/>
    <x v="1"/>
    <n v="42.613398119999999"/>
    <x v="1"/>
    <x v="1"/>
    <x v="6945"/>
    <x v="1"/>
    <x v="0"/>
    <n v="35.149906780000002"/>
    <n v="1.4645794491666668"/>
    <s v="Stores"/>
  </r>
  <r>
    <n v="6979"/>
    <s v="Carrero"/>
    <s v="Ronald"/>
    <x v="6882"/>
    <x v="1"/>
    <x v="22"/>
    <x v="46"/>
    <x v="20"/>
    <x v="16"/>
    <x v="0"/>
    <x v="4"/>
    <n v="23.002294989999999"/>
    <x v="4"/>
    <x v="1"/>
    <x v="6946"/>
    <x v="1"/>
    <x v="0"/>
    <n v="0"/>
    <n v="0"/>
    <s v="Stores"/>
  </r>
  <r>
    <n v="6980"/>
    <s v="Shires"/>
    <s v="Ashley"/>
    <x v="6883"/>
    <x v="1"/>
    <x v="2"/>
    <x v="46"/>
    <x v="20"/>
    <x v="2"/>
    <x v="0"/>
    <x v="2"/>
    <n v="53.648450199999999"/>
    <x v="2"/>
    <x v="1"/>
    <x v="6947"/>
    <x v="1"/>
    <x v="1"/>
    <n v="98.269781690000002"/>
    <n v="4.094574237083334"/>
    <s v="Stores"/>
  </r>
  <r>
    <n v="6981"/>
    <s v="Fisher"/>
    <s v="Leonard"/>
    <x v="6884"/>
    <x v="1"/>
    <x v="11"/>
    <x v="46"/>
    <x v="20"/>
    <x v="1"/>
    <x v="0"/>
    <x v="5"/>
    <n v="62.817738290000001"/>
    <x v="5"/>
    <x v="1"/>
    <x v="6948"/>
    <x v="1"/>
    <x v="1"/>
    <n v="102.19744230000001"/>
    <n v="4.2582267624999997"/>
    <s v="Stores"/>
  </r>
  <r>
    <n v="6982"/>
    <s v="Ferguson"/>
    <s v="Nicole"/>
    <x v="6885"/>
    <x v="0"/>
    <x v="199"/>
    <x v="13"/>
    <x v="12"/>
    <x v="24"/>
    <x v="0"/>
    <x v="4"/>
    <n v="27.846507819999999"/>
    <x v="4"/>
    <x v="1"/>
    <x v="6949"/>
    <x v="1"/>
    <x v="0"/>
    <n v="27.23285826"/>
    <n v="1.1347024275000002"/>
    <s v="Stores"/>
  </r>
  <r>
    <n v="6983"/>
    <s v="Witzel"/>
    <s v="Williams"/>
    <x v="6886"/>
    <x v="1"/>
    <x v="5"/>
    <x v="7"/>
    <x v="6"/>
    <x v="5"/>
    <x v="0"/>
    <x v="2"/>
    <n v="55.643656700000001"/>
    <x v="2"/>
    <x v="1"/>
    <x v="6950"/>
    <x v="1"/>
    <x v="1"/>
    <n v="97.011967440000006"/>
    <n v="4.0421653100000006"/>
    <s v="Stores"/>
  </r>
  <r>
    <n v="6984"/>
    <s v="Peace"/>
    <s v="Celestine"/>
    <x v="6887"/>
    <x v="0"/>
    <x v="211"/>
    <x v="46"/>
    <x v="20"/>
    <x v="19"/>
    <x v="0"/>
    <x v="4"/>
    <n v="28.988885459999999"/>
    <x v="4"/>
    <x v="1"/>
    <x v="6951"/>
    <x v="1"/>
    <x v="0"/>
    <n v="0"/>
    <n v="0"/>
    <s v="Stores"/>
  </r>
  <r>
    <n v="6985"/>
    <s v="Hailey"/>
    <s v="Carolyn"/>
    <x v="6888"/>
    <x v="0"/>
    <x v="4"/>
    <x v="46"/>
    <x v="20"/>
    <x v="4"/>
    <x v="0"/>
    <x v="1"/>
    <n v="45.621903869999997"/>
    <x v="1"/>
    <x v="1"/>
    <x v="6952"/>
    <x v="1"/>
    <x v="1"/>
    <n v="103.5838392"/>
    <n v="4.3159932999999997"/>
    <s v="Stores"/>
  </r>
  <r>
    <n v="6986"/>
    <s v="Daniels"/>
    <s v="Maude"/>
    <x v="6889"/>
    <x v="0"/>
    <x v="5"/>
    <x v="7"/>
    <x v="6"/>
    <x v="5"/>
    <x v="0"/>
    <x v="0"/>
    <n v="34.707699380000001"/>
    <x v="0"/>
    <x v="1"/>
    <x v="6953"/>
    <x v="1"/>
    <x v="0"/>
    <n v="1.2697436449999999"/>
    <n v="5.2905985208333332E-2"/>
    <s v="Stores"/>
  </r>
  <r>
    <n v="6987"/>
    <s v="Evans"/>
    <s v="Guillermo"/>
    <x v="6890"/>
    <x v="1"/>
    <x v="5"/>
    <x v="7"/>
    <x v="6"/>
    <x v="5"/>
    <x v="0"/>
    <x v="1"/>
    <n v="48.523743000000003"/>
    <x v="1"/>
    <x v="1"/>
    <x v="6954"/>
    <x v="1"/>
    <x v="2"/>
    <n v="65.287047169999994"/>
    <n v="2.7202936320833331"/>
    <s v="Stores"/>
  </r>
  <r>
    <n v="6988"/>
    <s v="Honea"/>
    <s v="Maria"/>
    <x v="6891"/>
    <x v="0"/>
    <x v="8"/>
    <x v="46"/>
    <x v="20"/>
    <x v="8"/>
    <x v="0"/>
    <x v="0"/>
    <n v="38.23473508"/>
    <x v="0"/>
    <x v="0"/>
    <x v="6955"/>
    <x v="0"/>
    <x v="0"/>
    <n v="1.8652724940000001"/>
    <n v="7.7719687250000002E-2"/>
    <s v="Stores"/>
  </r>
  <r>
    <n v="6989"/>
    <s v="Urban"/>
    <s v="Marvin"/>
    <x v="6892"/>
    <x v="1"/>
    <x v="142"/>
    <x v="7"/>
    <x v="6"/>
    <x v="18"/>
    <x v="0"/>
    <x v="0"/>
    <n v="32.490023549999997"/>
    <x v="0"/>
    <x v="0"/>
    <x v="6956"/>
    <x v="0"/>
    <x v="0"/>
    <n v="34.619493519999999"/>
    <n v="1.4424788966666666"/>
    <s v="Stores"/>
  </r>
  <r>
    <n v="6990"/>
    <s v="Fournier"/>
    <s v="Wayne"/>
    <x v="6893"/>
    <x v="1"/>
    <x v="4"/>
    <x v="46"/>
    <x v="20"/>
    <x v="4"/>
    <x v="0"/>
    <x v="1"/>
    <n v="48.175980559999999"/>
    <x v="1"/>
    <x v="1"/>
    <x v="6957"/>
    <x v="1"/>
    <x v="2"/>
    <n v="74.337074709999996"/>
    <n v="3.0973781129166666"/>
    <s v="Stores"/>
  </r>
  <r>
    <n v="6991"/>
    <s v="Street"/>
    <s v="Howard"/>
    <x v="6894"/>
    <x v="1"/>
    <x v="7"/>
    <x v="46"/>
    <x v="20"/>
    <x v="7"/>
    <x v="0"/>
    <x v="2"/>
    <n v="56.313360799999998"/>
    <x v="2"/>
    <x v="1"/>
    <x v="6958"/>
    <x v="1"/>
    <x v="4"/>
    <n v="137.35634479999999"/>
    <n v="5.7231810333333328"/>
    <s v="Stores"/>
  </r>
  <r>
    <n v="6992"/>
    <s v="Griffin"/>
    <s v="Lillie"/>
    <x v="6895"/>
    <x v="0"/>
    <x v="7"/>
    <x v="46"/>
    <x v="20"/>
    <x v="7"/>
    <x v="0"/>
    <x v="0"/>
    <n v="39.33109177"/>
    <x v="0"/>
    <x v="1"/>
    <x v="6959"/>
    <x v="1"/>
    <x v="1"/>
    <n v="100.6506019"/>
    <n v="4.1937750791666666"/>
    <s v="Stores"/>
  </r>
  <r>
    <n v="6993"/>
    <s v="Dudley"/>
    <s v="Thomas"/>
    <x v="6896"/>
    <x v="1"/>
    <x v="4"/>
    <x v="46"/>
    <x v="20"/>
    <x v="4"/>
    <x v="0"/>
    <x v="1"/>
    <n v="44.996705009999999"/>
    <x v="1"/>
    <x v="1"/>
    <x v="6960"/>
    <x v="1"/>
    <x v="2"/>
    <n v="71.372774340000007"/>
    <n v="2.9738655975000006"/>
    <s v="Stores"/>
  </r>
  <r>
    <n v="6994"/>
    <s v="Elledge"/>
    <s v="David"/>
    <x v="6897"/>
    <x v="1"/>
    <x v="3"/>
    <x v="13"/>
    <x v="12"/>
    <x v="3"/>
    <x v="0"/>
    <x v="1"/>
    <n v="41.264097300000003"/>
    <x v="1"/>
    <x v="1"/>
    <x v="6961"/>
    <x v="1"/>
    <x v="2"/>
    <n v="52.188028850000002"/>
    <n v="2.1745012020833334"/>
    <s v="Stores"/>
  </r>
  <r>
    <n v="6995"/>
    <s v="Sutherland"/>
    <s v="Louis"/>
    <x v="6898"/>
    <x v="1"/>
    <x v="63"/>
    <x v="46"/>
    <x v="20"/>
    <x v="29"/>
    <x v="0"/>
    <x v="1"/>
    <n v="46.565869990000003"/>
    <x v="1"/>
    <x v="1"/>
    <x v="6962"/>
    <x v="1"/>
    <x v="2"/>
    <n v="65.046767419999995"/>
    <n v="2.710281975833333"/>
    <s v="Stores"/>
  </r>
  <r>
    <n v="6996"/>
    <s v="Nawrocki"/>
    <s v="Frank"/>
    <x v="6899"/>
    <x v="1"/>
    <x v="0"/>
    <x v="13"/>
    <x v="12"/>
    <x v="0"/>
    <x v="0"/>
    <x v="1"/>
    <n v="45.96214758"/>
    <x v="1"/>
    <x v="1"/>
    <x v="6963"/>
    <x v="1"/>
    <x v="0"/>
    <n v="29.676248990000001"/>
    <n v="1.2365103745833335"/>
    <s v="Stores"/>
  </r>
  <r>
    <n v="6997"/>
    <s v="Dean"/>
    <s v="Chris"/>
    <x v="6900"/>
    <x v="1"/>
    <x v="217"/>
    <x v="7"/>
    <x v="6"/>
    <x v="22"/>
    <x v="0"/>
    <x v="1"/>
    <n v="44.37088378"/>
    <x v="1"/>
    <x v="1"/>
    <x v="6964"/>
    <x v="1"/>
    <x v="2"/>
    <n v="55.366595429999997"/>
    <n v="2.30694147625"/>
    <s v="Stores"/>
  </r>
  <r>
    <n v="6998"/>
    <s v="Primeaux"/>
    <s v="Lauren"/>
    <x v="6901"/>
    <x v="0"/>
    <x v="13"/>
    <x v="46"/>
    <x v="20"/>
    <x v="10"/>
    <x v="0"/>
    <x v="2"/>
    <n v="56.919311260000001"/>
    <x v="2"/>
    <x v="1"/>
    <x v="6965"/>
    <x v="1"/>
    <x v="4"/>
    <n v="131.37972640000001"/>
    <n v="5.4741552666666671"/>
    <s v="Stores"/>
  </r>
  <r>
    <n v="6999"/>
    <s v="Blose"/>
    <s v="Debra"/>
    <x v="6902"/>
    <x v="0"/>
    <x v="1"/>
    <x v="46"/>
    <x v="20"/>
    <x v="1"/>
    <x v="0"/>
    <x v="0"/>
    <n v="32.636156419999999"/>
    <x v="0"/>
    <x v="1"/>
    <x v="6966"/>
    <x v="1"/>
    <x v="0"/>
    <n v="24.926941899999999"/>
    <n v="1.0386225791666666"/>
    <s v="Stores"/>
  </r>
  <r>
    <n v="7000"/>
    <s v="Cantu"/>
    <s v="Bonnie"/>
    <x v="6903"/>
    <x v="0"/>
    <x v="80"/>
    <x v="46"/>
    <x v="20"/>
    <x v="7"/>
    <x v="0"/>
    <x v="1"/>
    <n v="43.728855199999998"/>
    <x v="1"/>
    <x v="1"/>
    <x v="6967"/>
    <x v="1"/>
    <x v="2"/>
    <n v="79.405781059999995"/>
    <n v="3.3085742108333331"/>
    <s v="Stores"/>
  </r>
  <r>
    <n v="7001"/>
    <s v="Puckett"/>
    <s v="Horace"/>
    <x v="6904"/>
    <x v="1"/>
    <x v="32"/>
    <x v="7"/>
    <x v="6"/>
    <x v="17"/>
    <x v="0"/>
    <x v="1"/>
    <n v="42.423757999999999"/>
    <x v="1"/>
    <x v="1"/>
    <x v="6968"/>
    <x v="1"/>
    <x v="2"/>
    <n v="47.53566841"/>
    <n v="1.9806528504166665"/>
    <s v="Stores"/>
  </r>
  <r>
    <n v="7002"/>
    <s v="Hayes"/>
    <s v="Eva"/>
    <x v="6905"/>
    <x v="0"/>
    <x v="0"/>
    <x v="13"/>
    <x v="12"/>
    <x v="0"/>
    <x v="0"/>
    <x v="4"/>
    <n v="28.04880923"/>
    <x v="4"/>
    <x v="0"/>
    <x v="6969"/>
    <x v="0"/>
    <x v="0"/>
    <n v="0"/>
    <n v="0"/>
    <s v="Stores"/>
  </r>
  <r>
    <n v="7003"/>
    <s v="Thompson"/>
    <s v="James"/>
    <x v="6751"/>
    <x v="1"/>
    <x v="5"/>
    <x v="7"/>
    <x v="6"/>
    <x v="5"/>
    <x v="0"/>
    <x v="0"/>
    <n v="37.241163999999998"/>
    <x v="0"/>
    <x v="1"/>
    <x v="6970"/>
    <x v="1"/>
    <x v="0"/>
    <n v="9.4086460380000005"/>
    <n v="0.39202691825000002"/>
    <s v="Stores"/>
  </r>
  <r>
    <n v="7004"/>
    <s v="Jenkins"/>
    <s v="Mary"/>
    <x v="6906"/>
    <x v="0"/>
    <x v="113"/>
    <x v="7"/>
    <x v="6"/>
    <x v="22"/>
    <x v="0"/>
    <x v="1"/>
    <n v="46.008593439999999"/>
    <x v="1"/>
    <x v="1"/>
    <x v="6971"/>
    <x v="1"/>
    <x v="1"/>
    <n v="113.02670639999999"/>
    <n v="4.7094461000000001"/>
    <s v="Stores"/>
  </r>
  <r>
    <n v="7005"/>
    <s v="Byrne"/>
    <s v="Amanda"/>
    <x v="6907"/>
    <x v="0"/>
    <x v="34"/>
    <x v="13"/>
    <x v="12"/>
    <x v="21"/>
    <x v="0"/>
    <x v="1"/>
    <n v="43.279836260000003"/>
    <x v="1"/>
    <x v="1"/>
    <x v="6972"/>
    <x v="1"/>
    <x v="2"/>
    <n v="61.65544405"/>
    <n v="2.5689768354166667"/>
    <s v="Stores"/>
  </r>
  <r>
    <n v="7006"/>
    <s v="Flora"/>
    <s v="Tony"/>
    <x v="6908"/>
    <x v="1"/>
    <x v="139"/>
    <x v="13"/>
    <x v="12"/>
    <x v="34"/>
    <x v="0"/>
    <x v="1"/>
    <n v="40.34302658"/>
    <x v="1"/>
    <x v="1"/>
    <x v="6973"/>
    <x v="1"/>
    <x v="0"/>
    <n v="29.15055066"/>
    <n v="1.2146062774999999"/>
    <s v="Stores"/>
  </r>
  <r>
    <n v="7007"/>
    <s v="Salgado"/>
    <s v="Dorothy"/>
    <x v="6909"/>
    <x v="0"/>
    <x v="106"/>
    <x v="46"/>
    <x v="20"/>
    <x v="13"/>
    <x v="0"/>
    <x v="1"/>
    <n v="43.376034339999997"/>
    <x v="1"/>
    <x v="1"/>
    <x v="6974"/>
    <x v="1"/>
    <x v="2"/>
    <n v="77.962159130000003"/>
    <n v="3.2484232970833338"/>
    <s v="Stores"/>
  </r>
  <r>
    <n v="7008"/>
    <s v="Jimenez"/>
    <s v="Daniel"/>
    <x v="6910"/>
    <x v="1"/>
    <x v="5"/>
    <x v="7"/>
    <x v="6"/>
    <x v="5"/>
    <x v="0"/>
    <x v="2"/>
    <n v="51.133277759999999"/>
    <x v="2"/>
    <x v="0"/>
    <x v="6975"/>
    <x v="0"/>
    <x v="1"/>
    <n v="95.722826069999996"/>
    <n v="3.9884510862499996"/>
    <s v="Stores"/>
  </r>
  <r>
    <n v="7009"/>
    <s v="Sullivan"/>
    <s v="Jason"/>
    <x v="6911"/>
    <x v="1"/>
    <x v="26"/>
    <x v="46"/>
    <x v="20"/>
    <x v="1"/>
    <x v="0"/>
    <x v="1"/>
    <n v="40.111903210000001"/>
    <x v="1"/>
    <x v="1"/>
    <x v="6976"/>
    <x v="1"/>
    <x v="0"/>
    <n v="37.976001519999997"/>
    <n v="1.5823333966666666"/>
    <s v="Stores"/>
  </r>
  <r>
    <n v="7010"/>
    <s v="Ashton"/>
    <s v="Ralph"/>
    <x v="6912"/>
    <x v="1"/>
    <x v="61"/>
    <x v="7"/>
    <x v="6"/>
    <x v="28"/>
    <x v="0"/>
    <x v="1"/>
    <n v="45.48159381"/>
    <x v="1"/>
    <x v="0"/>
    <x v="6977"/>
    <x v="0"/>
    <x v="2"/>
    <n v="68.746120399999995"/>
    <n v="2.8644216833333331"/>
    <s v="Stores"/>
  </r>
  <r>
    <n v="7011"/>
    <s v="Allen"/>
    <s v="Devon"/>
    <x v="6913"/>
    <x v="1"/>
    <x v="237"/>
    <x v="46"/>
    <x v="20"/>
    <x v="7"/>
    <x v="0"/>
    <x v="1"/>
    <n v="49.400347529999998"/>
    <x v="1"/>
    <x v="1"/>
    <x v="6978"/>
    <x v="1"/>
    <x v="1"/>
    <n v="106.2001379"/>
    <n v="4.4250057458333334"/>
    <s v="Stores"/>
  </r>
  <r>
    <n v="7012"/>
    <s v="Brown"/>
    <s v="Irene"/>
    <x v="6914"/>
    <x v="0"/>
    <x v="4"/>
    <x v="46"/>
    <x v="20"/>
    <x v="4"/>
    <x v="0"/>
    <x v="0"/>
    <n v="34.371772960000001"/>
    <x v="0"/>
    <x v="1"/>
    <x v="6979"/>
    <x v="1"/>
    <x v="0"/>
    <n v="30.65005661"/>
    <n v="1.2770856920833333"/>
    <s v="Stores"/>
  </r>
  <r>
    <n v="7013"/>
    <s v="Hanson"/>
    <s v="Joel"/>
    <x v="6915"/>
    <x v="1"/>
    <x v="4"/>
    <x v="46"/>
    <x v="20"/>
    <x v="4"/>
    <x v="0"/>
    <x v="0"/>
    <n v="39.961138480000002"/>
    <x v="0"/>
    <x v="1"/>
    <x v="6980"/>
    <x v="1"/>
    <x v="0"/>
    <n v="38.865845479999997"/>
    <n v="1.6194102283333331"/>
    <s v="Stores"/>
  </r>
  <r>
    <n v="7014"/>
    <s v="Britt"/>
    <s v="Francesca"/>
    <x v="6916"/>
    <x v="0"/>
    <x v="7"/>
    <x v="46"/>
    <x v="20"/>
    <x v="7"/>
    <x v="0"/>
    <x v="4"/>
    <n v="21.25007437"/>
    <x v="4"/>
    <x v="1"/>
    <x v="6981"/>
    <x v="1"/>
    <x v="0"/>
    <n v="0"/>
    <n v="0"/>
    <s v="Stores"/>
  </r>
  <r>
    <n v="7015"/>
    <s v="Adamek"/>
    <s v="Adam"/>
    <x v="6917"/>
    <x v="1"/>
    <x v="3"/>
    <x v="13"/>
    <x v="12"/>
    <x v="3"/>
    <x v="0"/>
    <x v="2"/>
    <n v="51.092509679999999"/>
    <x v="2"/>
    <x v="1"/>
    <x v="6982"/>
    <x v="5"/>
    <x v="1"/>
    <n v="113.7179294"/>
    <n v="4.738247058333334"/>
    <s v="Stores"/>
  </r>
  <r>
    <n v="7016"/>
    <s v="Adams"/>
    <s v="Carl"/>
    <x v="6918"/>
    <x v="1"/>
    <x v="139"/>
    <x v="13"/>
    <x v="12"/>
    <x v="34"/>
    <x v="0"/>
    <x v="1"/>
    <n v="48.590185269999999"/>
    <x v="1"/>
    <x v="1"/>
    <x v="6983"/>
    <x v="1"/>
    <x v="2"/>
    <n v="64.734101600000002"/>
    <n v="2.6972542333333336"/>
    <s v="Stores"/>
  </r>
  <r>
    <n v="7017"/>
    <s v="Tucker"/>
    <s v="David"/>
    <x v="6919"/>
    <x v="1"/>
    <x v="11"/>
    <x v="46"/>
    <x v="20"/>
    <x v="1"/>
    <x v="0"/>
    <x v="0"/>
    <n v="38.031298999999997"/>
    <x v="0"/>
    <x v="1"/>
    <x v="6984"/>
    <x v="1"/>
    <x v="0"/>
    <n v="11.944517790000001"/>
    <n v="0.49768824125000005"/>
    <s v="Stores"/>
  </r>
  <r>
    <n v="7018"/>
    <s v="Na"/>
    <s v="Joann"/>
    <x v="6920"/>
    <x v="0"/>
    <x v="4"/>
    <x v="46"/>
    <x v="20"/>
    <x v="4"/>
    <x v="0"/>
    <x v="2"/>
    <n v="51.434797289999999"/>
    <x v="2"/>
    <x v="0"/>
    <x v="6985"/>
    <x v="0"/>
    <x v="1"/>
    <n v="110.6346004"/>
    <n v="4.6097750166666662"/>
    <s v="Stores"/>
  </r>
  <r>
    <n v="7019"/>
    <s v="Ellis"/>
    <s v="Russell"/>
    <x v="6921"/>
    <x v="1"/>
    <x v="3"/>
    <x v="13"/>
    <x v="12"/>
    <x v="3"/>
    <x v="0"/>
    <x v="4"/>
    <n v="28.22008962"/>
    <x v="4"/>
    <x v="1"/>
    <x v="6986"/>
    <x v="1"/>
    <x v="0"/>
    <n v="0"/>
    <n v="0"/>
    <s v="Stores"/>
  </r>
  <r>
    <n v="7020"/>
    <s v="Parker"/>
    <s v="Andrew"/>
    <x v="6922"/>
    <x v="1"/>
    <x v="167"/>
    <x v="13"/>
    <x v="12"/>
    <x v="37"/>
    <x v="0"/>
    <x v="4"/>
    <n v="27.917708690000001"/>
    <x v="4"/>
    <x v="1"/>
    <x v="6987"/>
    <x v="1"/>
    <x v="0"/>
    <n v="5.4203185960000004"/>
    <n v="0.22584660816666668"/>
    <s v="Stores"/>
  </r>
  <r>
    <n v="7021"/>
    <s v="Boggs"/>
    <s v="Thomas"/>
    <x v="6923"/>
    <x v="1"/>
    <x v="5"/>
    <x v="16"/>
    <x v="15"/>
    <x v="5"/>
    <x v="0"/>
    <x v="0"/>
    <n v="37.024361990000003"/>
    <x v="0"/>
    <x v="1"/>
    <x v="6988"/>
    <x v="1"/>
    <x v="0"/>
    <n v="0"/>
    <n v="0"/>
    <s v="Stores"/>
  </r>
  <r>
    <n v="7022"/>
    <s v="Irizarry"/>
    <s v="Dolores"/>
    <x v="6924"/>
    <x v="0"/>
    <x v="5"/>
    <x v="16"/>
    <x v="15"/>
    <x v="5"/>
    <x v="0"/>
    <x v="0"/>
    <n v="38.01237708"/>
    <x v="0"/>
    <x v="1"/>
    <x v="6989"/>
    <x v="1"/>
    <x v="0"/>
    <n v="23.20153702"/>
    <n v="0.9667307091666667"/>
    <s v="Stores"/>
  </r>
  <r>
    <n v="7023"/>
    <s v="Wilson"/>
    <s v="Mary"/>
    <x v="1069"/>
    <x v="0"/>
    <x v="13"/>
    <x v="46"/>
    <x v="20"/>
    <x v="10"/>
    <x v="0"/>
    <x v="4"/>
    <n v="26.580275919999998"/>
    <x v="4"/>
    <x v="1"/>
    <x v="6990"/>
    <x v="1"/>
    <x v="2"/>
    <n v="42.561257699999999"/>
    <n v="1.7733857374999997"/>
    <s v="Stores"/>
  </r>
  <r>
    <n v="7024"/>
    <s v="Flynn"/>
    <s v="Zachary"/>
    <x v="6925"/>
    <x v="1"/>
    <x v="4"/>
    <x v="46"/>
    <x v="20"/>
    <x v="4"/>
    <x v="0"/>
    <x v="1"/>
    <n v="49.550682109999997"/>
    <x v="1"/>
    <x v="1"/>
    <x v="6991"/>
    <x v="1"/>
    <x v="0"/>
    <n v="33.68161585"/>
    <n v="1.4034006604166667"/>
    <s v="Stores"/>
  </r>
  <r>
    <n v="7025"/>
    <s v="Harris"/>
    <s v="Troy"/>
    <x v="6926"/>
    <x v="1"/>
    <x v="58"/>
    <x v="7"/>
    <x v="6"/>
    <x v="18"/>
    <x v="0"/>
    <x v="0"/>
    <n v="37.757473269999998"/>
    <x v="0"/>
    <x v="1"/>
    <x v="6992"/>
    <x v="1"/>
    <x v="0"/>
    <n v="39.07385154"/>
    <n v="1.6280771475"/>
    <s v="Stores"/>
  </r>
  <r>
    <n v="7026"/>
    <s v="Dickinson"/>
    <s v="Cynthia"/>
    <x v="6927"/>
    <x v="0"/>
    <x v="4"/>
    <x v="46"/>
    <x v="20"/>
    <x v="4"/>
    <x v="0"/>
    <x v="1"/>
    <n v="48.23192993"/>
    <x v="1"/>
    <x v="0"/>
    <x v="6993"/>
    <x v="0"/>
    <x v="2"/>
    <n v="73.748178269999997"/>
    <n v="3.0728407612499997"/>
    <s v="Stores"/>
  </r>
  <r>
    <n v="7027"/>
    <s v="Gardner"/>
    <s v="Elsie"/>
    <x v="6928"/>
    <x v="0"/>
    <x v="187"/>
    <x v="46"/>
    <x v="20"/>
    <x v="19"/>
    <x v="0"/>
    <x v="5"/>
    <n v="61.508267029999999"/>
    <x v="5"/>
    <x v="1"/>
    <x v="6994"/>
    <x v="1"/>
    <x v="5"/>
    <n v="199.94070049999999"/>
    <n v="8.3308625208333336"/>
    <s v="Stores"/>
  </r>
  <r>
    <n v="7028"/>
    <s v="Stine"/>
    <s v="Phillip"/>
    <x v="6929"/>
    <x v="1"/>
    <x v="197"/>
    <x v="7"/>
    <x v="6"/>
    <x v="12"/>
    <x v="0"/>
    <x v="2"/>
    <n v="50.232950979999998"/>
    <x v="2"/>
    <x v="1"/>
    <x v="6995"/>
    <x v="1"/>
    <x v="1"/>
    <n v="98.080550619999997"/>
    <n v="4.0866896091666662"/>
    <s v="Stores"/>
  </r>
  <r>
    <n v="7029"/>
    <s v="Willis"/>
    <s v="Joseph"/>
    <x v="6930"/>
    <x v="1"/>
    <x v="5"/>
    <x v="16"/>
    <x v="15"/>
    <x v="5"/>
    <x v="0"/>
    <x v="2"/>
    <n v="51.935616670000002"/>
    <x v="2"/>
    <x v="1"/>
    <x v="6996"/>
    <x v="1"/>
    <x v="2"/>
    <n v="76.084283029999995"/>
    <n v="3.1701784595833331"/>
    <s v="Stores"/>
  </r>
  <r>
    <n v="7030"/>
    <s v="Blankenship"/>
    <s v="Lee"/>
    <x v="6931"/>
    <x v="0"/>
    <x v="16"/>
    <x v="7"/>
    <x v="6"/>
    <x v="12"/>
    <x v="0"/>
    <x v="1"/>
    <n v="48.306133989999999"/>
    <x v="1"/>
    <x v="1"/>
    <x v="6997"/>
    <x v="1"/>
    <x v="0"/>
    <n v="39.610471420000003"/>
    <n v="1.6504363091666669"/>
    <s v="Stores"/>
  </r>
  <r>
    <n v="7031"/>
    <s v="Robinson"/>
    <s v="Karl"/>
    <x v="6932"/>
    <x v="1"/>
    <x v="69"/>
    <x v="46"/>
    <x v="20"/>
    <x v="29"/>
    <x v="0"/>
    <x v="2"/>
    <n v="54.150503270000002"/>
    <x v="2"/>
    <x v="0"/>
    <x v="6998"/>
    <x v="0"/>
    <x v="2"/>
    <n v="76.029250039999994"/>
    <n v="3.1678854183333329"/>
    <s v="Stores"/>
  </r>
  <r>
    <n v="7032"/>
    <s v="Quintanilla"/>
    <s v="Daniel"/>
    <x v="6933"/>
    <x v="1"/>
    <x v="106"/>
    <x v="46"/>
    <x v="20"/>
    <x v="13"/>
    <x v="0"/>
    <x v="2"/>
    <n v="59.27448064"/>
    <x v="2"/>
    <x v="1"/>
    <x v="6999"/>
    <x v="1"/>
    <x v="3"/>
    <n v="179.70504389999999"/>
    <n v="7.4877101625"/>
    <s v="Stores"/>
  </r>
  <r>
    <n v="7033"/>
    <s v="Foster"/>
    <s v="Anthony"/>
    <x v="6934"/>
    <x v="1"/>
    <x v="174"/>
    <x v="13"/>
    <x v="12"/>
    <x v="37"/>
    <x v="0"/>
    <x v="0"/>
    <n v="34.694945179999998"/>
    <x v="0"/>
    <x v="1"/>
    <x v="7000"/>
    <x v="1"/>
    <x v="0"/>
    <n v="24.627212419999999"/>
    <n v="1.0261338508333333"/>
    <s v="Stores"/>
  </r>
  <r>
    <n v="7034"/>
    <s v="Woodrum"/>
    <s v="Clyde"/>
    <x v="6935"/>
    <x v="1"/>
    <x v="73"/>
    <x v="46"/>
    <x v="20"/>
    <x v="1"/>
    <x v="0"/>
    <x v="0"/>
    <n v="36.03791339"/>
    <x v="0"/>
    <x v="1"/>
    <x v="7001"/>
    <x v="1"/>
    <x v="0"/>
    <n v="0"/>
    <n v="0"/>
    <s v="Stores"/>
  </r>
  <r>
    <n v="7035"/>
    <s v="Woods"/>
    <s v="Steven"/>
    <x v="6936"/>
    <x v="1"/>
    <x v="5"/>
    <x v="16"/>
    <x v="15"/>
    <x v="5"/>
    <x v="0"/>
    <x v="2"/>
    <n v="51.098396520000001"/>
    <x v="2"/>
    <x v="1"/>
    <x v="7002"/>
    <x v="1"/>
    <x v="1"/>
    <n v="114.3369794"/>
    <n v="4.7640408083333332"/>
    <s v="Stores"/>
  </r>
  <r>
    <n v="7036"/>
    <s v="Worden"/>
    <s v="Nannie"/>
    <x v="6937"/>
    <x v="0"/>
    <x v="5"/>
    <x v="16"/>
    <x v="15"/>
    <x v="5"/>
    <x v="0"/>
    <x v="1"/>
    <n v="49.815247079999999"/>
    <x v="1"/>
    <x v="1"/>
    <x v="7003"/>
    <x v="1"/>
    <x v="4"/>
    <n v="144.338686"/>
    <n v="6.0141119166666668"/>
    <s v="Stores"/>
  </r>
  <r>
    <n v="7037"/>
    <s v="Marquez"/>
    <s v="Christopher"/>
    <x v="6938"/>
    <x v="1"/>
    <x v="11"/>
    <x v="46"/>
    <x v="20"/>
    <x v="1"/>
    <x v="0"/>
    <x v="0"/>
    <n v="35.75987507"/>
    <x v="0"/>
    <x v="1"/>
    <x v="7004"/>
    <x v="1"/>
    <x v="2"/>
    <n v="45.667267950000003"/>
    <n v="1.9028028312500003"/>
    <s v="Stores"/>
  </r>
  <r>
    <n v="7038"/>
    <s v="Squire"/>
    <s v="Jacob"/>
    <x v="6939"/>
    <x v="1"/>
    <x v="14"/>
    <x v="46"/>
    <x v="20"/>
    <x v="11"/>
    <x v="0"/>
    <x v="0"/>
    <n v="35.580902909999999"/>
    <x v="0"/>
    <x v="0"/>
    <x v="7005"/>
    <x v="0"/>
    <x v="0"/>
    <n v="19.049634489999999"/>
    <n v="0.79373477041666651"/>
    <s v="Stores"/>
  </r>
  <r>
    <n v="7039"/>
    <s v="Baggett"/>
    <s v="Terri"/>
    <x v="6940"/>
    <x v="0"/>
    <x v="5"/>
    <x v="16"/>
    <x v="15"/>
    <x v="5"/>
    <x v="0"/>
    <x v="1"/>
    <n v="46.520188830000002"/>
    <x v="1"/>
    <x v="1"/>
    <x v="7006"/>
    <x v="1"/>
    <x v="4"/>
    <n v="147.15234459999999"/>
    <n v="6.1313476916666669"/>
    <s v="Stores"/>
  </r>
  <r>
    <n v="7040"/>
    <s v="Keiser"/>
    <s v="Brandon"/>
    <x v="6941"/>
    <x v="1"/>
    <x v="190"/>
    <x v="46"/>
    <x v="20"/>
    <x v="13"/>
    <x v="0"/>
    <x v="1"/>
    <n v="40.074849489999998"/>
    <x v="1"/>
    <x v="1"/>
    <x v="7007"/>
    <x v="1"/>
    <x v="2"/>
    <n v="68.881086980000006"/>
    <n v="2.8700452908333336"/>
    <s v="Stores"/>
  </r>
  <r>
    <n v="7041"/>
    <s v="Murphy"/>
    <s v="Donna"/>
    <x v="6942"/>
    <x v="0"/>
    <x v="3"/>
    <x v="13"/>
    <x v="12"/>
    <x v="3"/>
    <x v="0"/>
    <x v="0"/>
    <n v="38.001911839999998"/>
    <x v="0"/>
    <x v="0"/>
    <x v="7008"/>
    <x v="0"/>
    <x v="2"/>
    <n v="74.282087239999996"/>
    <n v="3.0950869683333333"/>
    <s v="Stores"/>
  </r>
  <r>
    <n v="7042"/>
    <s v="Porter"/>
    <s v="Diana"/>
    <x v="6943"/>
    <x v="0"/>
    <x v="2"/>
    <x v="46"/>
    <x v="20"/>
    <x v="2"/>
    <x v="0"/>
    <x v="0"/>
    <n v="34.042151019999999"/>
    <x v="0"/>
    <x v="1"/>
    <x v="7009"/>
    <x v="1"/>
    <x v="0"/>
    <n v="17.496309360000001"/>
    <n v="0.72901289000000002"/>
    <s v="Stores"/>
  </r>
  <r>
    <n v="7043"/>
    <s v="Garcia"/>
    <s v="Becky"/>
    <x v="6944"/>
    <x v="0"/>
    <x v="5"/>
    <x v="16"/>
    <x v="15"/>
    <x v="5"/>
    <x v="0"/>
    <x v="0"/>
    <n v="33.62766783"/>
    <x v="0"/>
    <x v="1"/>
    <x v="7010"/>
    <x v="1"/>
    <x v="0"/>
    <n v="31.991411509999999"/>
    <n v="1.3329754795833333"/>
    <s v="Stores"/>
  </r>
  <r>
    <n v="7044"/>
    <s v="Stamper"/>
    <s v="Nannie"/>
    <x v="6945"/>
    <x v="0"/>
    <x v="53"/>
    <x v="13"/>
    <x v="12"/>
    <x v="3"/>
    <x v="0"/>
    <x v="0"/>
    <n v="38.144568319999998"/>
    <x v="0"/>
    <x v="1"/>
    <x v="7011"/>
    <x v="1"/>
    <x v="2"/>
    <n v="64.891416860000007"/>
    <n v="2.7038090358333338"/>
    <s v="Stores"/>
  </r>
  <r>
    <n v="7045"/>
    <s v="Canales"/>
    <s v="Brian"/>
    <x v="6946"/>
    <x v="1"/>
    <x v="0"/>
    <x v="13"/>
    <x v="12"/>
    <x v="0"/>
    <x v="0"/>
    <x v="1"/>
    <n v="45.275990270000001"/>
    <x v="1"/>
    <x v="0"/>
    <x v="7012"/>
    <x v="0"/>
    <x v="0"/>
    <n v="25.965011260000001"/>
    <n v="1.0818754691666668"/>
    <s v="Stores"/>
  </r>
  <r>
    <n v="7046"/>
    <s v="Zarate"/>
    <s v="Todd"/>
    <x v="6947"/>
    <x v="1"/>
    <x v="5"/>
    <x v="16"/>
    <x v="15"/>
    <x v="5"/>
    <x v="0"/>
    <x v="0"/>
    <n v="30.395325880000001"/>
    <x v="0"/>
    <x v="1"/>
    <x v="7013"/>
    <x v="1"/>
    <x v="0"/>
    <n v="0"/>
    <n v="0"/>
    <s v="Stores"/>
  </r>
  <r>
    <n v="7047"/>
    <s v="Davis"/>
    <s v="James"/>
    <x v="5548"/>
    <x v="1"/>
    <x v="4"/>
    <x v="46"/>
    <x v="20"/>
    <x v="4"/>
    <x v="0"/>
    <x v="1"/>
    <n v="43.297079250000003"/>
    <x v="1"/>
    <x v="1"/>
    <x v="7014"/>
    <x v="1"/>
    <x v="1"/>
    <n v="89.94521933"/>
    <n v="3.7477174720833331"/>
    <s v="Stores"/>
  </r>
  <r>
    <n v="7048"/>
    <s v="Dykes"/>
    <s v="John"/>
    <x v="6948"/>
    <x v="1"/>
    <x v="5"/>
    <x v="16"/>
    <x v="15"/>
    <x v="5"/>
    <x v="0"/>
    <x v="1"/>
    <n v="47.872661890000003"/>
    <x v="1"/>
    <x v="1"/>
    <x v="7015"/>
    <x v="1"/>
    <x v="4"/>
    <n v="130.1697423"/>
    <n v="5.4237392624999998"/>
    <s v="Stores"/>
  </r>
  <r>
    <n v="7049"/>
    <s v="Garland"/>
    <s v="Frances"/>
    <x v="6949"/>
    <x v="0"/>
    <x v="1"/>
    <x v="46"/>
    <x v="20"/>
    <x v="1"/>
    <x v="0"/>
    <x v="1"/>
    <n v="44.06773527"/>
    <x v="1"/>
    <x v="1"/>
    <x v="7016"/>
    <x v="1"/>
    <x v="2"/>
    <n v="50.606917809999999"/>
    <n v="2.1086215754166666"/>
    <s v="Stores"/>
  </r>
  <r>
    <n v="7050"/>
    <s v="Gonzalez"/>
    <s v="Paul"/>
    <x v="6276"/>
    <x v="1"/>
    <x v="5"/>
    <x v="16"/>
    <x v="15"/>
    <x v="5"/>
    <x v="0"/>
    <x v="1"/>
    <n v="41.014078529999999"/>
    <x v="1"/>
    <x v="1"/>
    <x v="7017"/>
    <x v="1"/>
    <x v="2"/>
    <n v="69.678680270000001"/>
    <n v="2.9032783445833332"/>
    <s v="Stores"/>
  </r>
  <r>
    <n v="7051"/>
    <s v="Jones"/>
    <s v="David"/>
    <x v="6950"/>
    <x v="1"/>
    <x v="217"/>
    <x v="7"/>
    <x v="6"/>
    <x v="22"/>
    <x v="0"/>
    <x v="0"/>
    <n v="39.905456710000003"/>
    <x v="0"/>
    <x v="1"/>
    <x v="7018"/>
    <x v="1"/>
    <x v="2"/>
    <n v="51.33503941"/>
    <n v="2.1389599754166668"/>
    <s v="Stores"/>
  </r>
  <r>
    <n v="7052"/>
    <s v="Cochran"/>
    <s v="John"/>
    <x v="6951"/>
    <x v="1"/>
    <x v="5"/>
    <x v="16"/>
    <x v="15"/>
    <x v="5"/>
    <x v="0"/>
    <x v="2"/>
    <n v="52.403058209999998"/>
    <x v="2"/>
    <x v="1"/>
    <x v="7019"/>
    <x v="1"/>
    <x v="1"/>
    <n v="93.612976090000004"/>
    <n v="3.900540670416667"/>
    <s v="Stores"/>
  </r>
  <r>
    <n v="7053"/>
    <s v="Couto"/>
    <s v="James"/>
    <x v="6952"/>
    <x v="1"/>
    <x v="133"/>
    <x v="46"/>
    <x v="20"/>
    <x v="7"/>
    <x v="0"/>
    <x v="0"/>
    <n v="39.621861879999997"/>
    <x v="0"/>
    <x v="1"/>
    <x v="7020"/>
    <x v="1"/>
    <x v="1"/>
    <n v="91.157444810000001"/>
    <n v="3.7982268670833332"/>
    <s v="Stores"/>
  </r>
  <r>
    <n v="7054"/>
    <s v="Flower"/>
    <s v="Ryan"/>
    <x v="6953"/>
    <x v="1"/>
    <x v="5"/>
    <x v="16"/>
    <x v="15"/>
    <x v="5"/>
    <x v="0"/>
    <x v="1"/>
    <n v="42.784825699999999"/>
    <x v="1"/>
    <x v="1"/>
    <x v="7021"/>
    <x v="1"/>
    <x v="2"/>
    <n v="51.68079032"/>
    <n v="2.1533662633333335"/>
    <s v="Stores"/>
  </r>
  <r>
    <n v="7055"/>
    <s v="Plemmons"/>
    <s v="Jamie"/>
    <x v="6954"/>
    <x v="1"/>
    <x v="2"/>
    <x v="46"/>
    <x v="20"/>
    <x v="2"/>
    <x v="0"/>
    <x v="2"/>
    <n v="50.597473950000001"/>
    <x v="2"/>
    <x v="1"/>
    <x v="7022"/>
    <x v="1"/>
    <x v="1"/>
    <n v="94.323977810000002"/>
    <n v="3.9301657420833336"/>
    <s v="Stores"/>
  </r>
  <r>
    <n v="7056"/>
    <s v="McMaster"/>
    <s v="Alex"/>
    <x v="6955"/>
    <x v="1"/>
    <x v="52"/>
    <x v="46"/>
    <x v="20"/>
    <x v="11"/>
    <x v="0"/>
    <x v="4"/>
    <n v="26.318618910000001"/>
    <x v="4"/>
    <x v="1"/>
    <x v="7023"/>
    <x v="1"/>
    <x v="0"/>
    <n v="0"/>
    <n v="0"/>
    <s v="Stores"/>
  </r>
  <r>
    <n v="7057"/>
    <s v="Kirk"/>
    <s v="Robin"/>
    <x v="6956"/>
    <x v="0"/>
    <x v="48"/>
    <x v="7"/>
    <x v="6"/>
    <x v="22"/>
    <x v="0"/>
    <x v="2"/>
    <n v="57.841351260000003"/>
    <x v="2"/>
    <x v="1"/>
    <x v="7024"/>
    <x v="1"/>
    <x v="4"/>
    <n v="147.21246310000001"/>
    <n v="6.1338526291666673"/>
    <s v="Stores"/>
  </r>
  <r>
    <n v="7058"/>
    <s v="Richardson"/>
    <s v="Monica"/>
    <x v="6957"/>
    <x v="0"/>
    <x v="11"/>
    <x v="7"/>
    <x v="6"/>
    <x v="1"/>
    <x v="0"/>
    <x v="1"/>
    <n v="49.948288009999999"/>
    <x v="1"/>
    <x v="1"/>
    <x v="7025"/>
    <x v="1"/>
    <x v="1"/>
    <n v="112.6080539"/>
    <n v="4.6920022458333337"/>
    <s v="Stores"/>
  </r>
  <r>
    <n v="7059"/>
    <s v="Murphy"/>
    <s v="Valerie"/>
    <x v="6958"/>
    <x v="0"/>
    <x v="110"/>
    <x v="7"/>
    <x v="6"/>
    <x v="31"/>
    <x v="0"/>
    <x v="0"/>
    <n v="30.582298590000001"/>
    <x v="0"/>
    <x v="1"/>
    <x v="7026"/>
    <x v="1"/>
    <x v="0"/>
    <n v="9.6804349999999994E-3"/>
    <n v="4.0335145833333329E-4"/>
    <s v="Stores"/>
  </r>
  <r>
    <n v="7060"/>
    <s v="Streetman"/>
    <s v="Mary"/>
    <x v="6959"/>
    <x v="0"/>
    <x v="3"/>
    <x v="13"/>
    <x v="12"/>
    <x v="3"/>
    <x v="0"/>
    <x v="1"/>
    <n v="44.439801549999999"/>
    <x v="1"/>
    <x v="1"/>
    <x v="7027"/>
    <x v="1"/>
    <x v="2"/>
    <n v="67.671205760000007"/>
    <n v="2.8196335733333333"/>
    <s v="Stores"/>
  </r>
  <r>
    <n v="7061"/>
    <s v="White"/>
    <s v="Bonnie"/>
    <x v="6960"/>
    <x v="0"/>
    <x v="92"/>
    <x v="46"/>
    <x v="20"/>
    <x v="11"/>
    <x v="0"/>
    <x v="1"/>
    <n v="48.903965929999998"/>
    <x v="1"/>
    <x v="1"/>
    <x v="7028"/>
    <x v="1"/>
    <x v="4"/>
    <n v="124.8069749"/>
    <n v="5.200290620833333"/>
    <s v="Stores"/>
  </r>
  <r>
    <n v="7062"/>
    <s v="Harton"/>
    <s v="Amanda"/>
    <x v="6961"/>
    <x v="0"/>
    <x v="3"/>
    <x v="13"/>
    <x v="12"/>
    <x v="3"/>
    <x v="0"/>
    <x v="1"/>
    <n v="46.963135989999998"/>
    <x v="1"/>
    <x v="0"/>
    <x v="7029"/>
    <x v="0"/>
    <x v="1"/>
    <n v="88.256126890000004"/>
    <n v="3.6773386204166667"/>
    <s v="Stores"/>
  </r>
  <r>
    <n v="7063"/>
    <s v="Williams"/>
    <s v="Erin"/>
    <x v="6962"/>
    <x v="0"/>
    <x v="106"/>
    <x v="46"/>
    <x v="20"/>
    <x v="13"/>
    <x v="0"/>
    <x v="5"/>
    <n v="67.374761620000001"/>
    <x v="5"/>
    <x v="1"/>
    <x v="7030"/>
    <x v="1"/>
    <x v="5"/>
    <n v="224.8000491"/>
    <n v="9.3666687124999992"/>
    <s v="Stores"/>
  </r>
  <r>
    <n v="7064"/>
    <s v="Blackmon"/>
    <s v="Barbara"/>
    <x v="6963"/>
    <x v="0"/>
    <x v="4"/>
    <x v="46"/>
    <x v="20"/>
    <x v="4"/>
    <x v="0"/>
    <x v="0"/>
    <n v="32.91505935"/>
    <x v="0"/>
    <x v="1"/>
    <x v="7031"/>
    <x v="1"/>
    <x v="2"/>
    <n v="55.036802090000002"/>
    <n v="2.2932000870833331"/>
    <s v="Stores"/>
  </r>
  <r>
    <n v="7065"/>
    <s v="Dawes"/>
    <s v="Thomas"/>
    <x v="6964"/>
    <x v="1"/>
    <x v="4"/>
    <x v="46"/>
    <x v="20"/>
    <x v="4"/>
    <x v="0"/>
    <x v="2"/>
    <n v="54.01842826"/>
    <x v="2"/>
    <x v="1"/>
    <x v="7032"/>
    <x v="1"/>
    <x v="1"/>
    <n v="116.4085705"/>
    <n v="4.8503571041666662"/>
    <s v="Stores"/>
  </r>
  <r>
    <n v="7066"/>
    <s v="Nair"/>
    <s v="Carl"/>
    <x v="6965"/>
    <x v="1"/>
    <x v="5"/>
    <x v="16"/>
    <x v="15"/>
    <x v="5"/>
    <x v="0"/>
    <x v="1"/>
    <n v="48.747697709999997"/>
    <x v="1"/>
    <x v="1"/>
    <x v="7033"/>
    <x v="1"/>
    <x v="2"/>
    <n v="62.921415860000003"/>
    <n v="2.6217256608333335"/>
    <s v="Stores"/>
  </r>
  <r>
    <n v="7067"/>
    <s v="Perryman"/>
    <s v="Wilbert"/>
    <x v="6966"/>
    <x v="1"/>
    <x v="76"/>
    <x v="7"/>
    <x v="6"/>
    <x v="1"/>
    <x v="0"/>
    <x v="1"/>
    <n v="44.042348189999998"/>
    <x v="1"/>
    <x v="1"/>
    <x v="7034"/>
    <x v="1"/>
    <x v="2"/>
    <n v="42.862358610000001"/>
    <n v="1.7859316087500001"/>
    <s v="Stores"/>
  </r>
  <r>
    <n v="7068"/>
    <s v="Herrman"/>
    <s v="Latisha"/>
    <x v="6967"/>
    <x v="0"/>
    <x v="106"/>
    <x v="46"/>
    <x v="20"/>
    <x v="13"/>
    <x v="0"/>
    <x v="1"/>
    <n v="44.652771829999999"/>
    <x v="1"/>
    <x v="1"/>
    <x v="7035"/>
    <x v="1"/>
    <x v="2"/>
    <n v="51.0889253"/>
    <n v="2.128705220833333"/>
    <s v="Stores"/>
  </r>
  <r>
    <n v="7069"/>
    <s v="Borgman"/>
    <s v="Leon"/>
    <x v="6968"/>
    <x v="1"/>
    <x v="36"/>
    <x v="7"/>
    <x v="6"/>
    <x v="22"/>
    <x v="0"/>
    <x v="1"/>
    <n v="45.385950360000002"/>
    <x v="1"/>
    <x v="1"/>
    <x v="7036"/>
    <x v="1"/>
    <x v="2"/>
    <n v="46.869535820000003"/>
    <n v="1.9528973258333335"/>
    <s v="Stores"/>
  </r>
  <r>
    <n v="7070"/>
    <s v="Funes"/>
    <s v="Sarah"/>
    <x v="6969"/>
    <x v="0"/>
    <x v="30"/>
    <x v="7"/>
    <x v="6"/>
    <x v="20"/>
    <x v="0"/>
    <x v="1"/>
    <n v="41.696275329999999"/>
    <x v="1"/>
    <x v="1"/>
    <x v="7037"/>
    <x v="1"/>
    <x v="2"/>
    <n v="72.300824390000002"/>
    <n v="3.0125343495833334"/>
    <s v="Stores"/>
  </r>
  <r>
    <n v="7071"/>
    <s v="Thao"/>
    <s v="Claudia"/>
    <x v="6970"/>
    <x v="0"/>
    <x v="5"/>
    <x v="16"/>
    <x v="15"/>
    <x v="5"/>
    <x v="0"/>
    <x v="4"/>
    <n v="29.518089870000001"/>
    <x v="4"/>
    <x v="1"/>
    <x v="7038"/>
    <x v="1"/>
    <x v="2"/>
    <n v="52.718657640000004"/>
    <n v="2.1966107350000001"/>
    <s v="Stores"/>
  </r>
  <r>
    <n v="7072"/>
    <s v="Grogg"/>
    <s v="Glen"/>
    <x v="6971"/>
    <x v="1"/>
    <x v="5"/>
    <x v="16"/>
    <x v="15"/>
    <x v="5"/>
    <x v="0"/>
    <x v="2"/>
    <n v="57.505643880000001"/>
    <x v="2"/>
    <x v="1"/>
    <x v="7039"/>
    <x v="1"/>
    <x v="4"/>
    <n v="124.36935219999999"/>
    <n v="5.1820563416666667"/>
    <s v="Stores"/>
  </r>
  <r>
    <n v="7073"/>
    <s v="Behnke"/>
    <s v="Lisa"/>
    <x v="6972"/>
    <x v="0"/>
    <x v="5"/>
    <x v="16"/>
    <x v="15"/>
    <x v="5"/>
    <x v="0"/>
    <x v="0"/>
    <n v="38.352791170000003"/>
    <x v="0"/>
    <x v="1"/>
    <x v="7040"/>
    <x v="1"/>
    <x v="2"/>
    <n v="75.852290600000003"/>
    <n v="3.1605121083333336"/>
    <s v="Stores"/>
  </r>
  <r>
    <n v="7074"/>
    <s v="Browning"/>
    <s v="Luisa"/>
    <x v="6973"/>
    <x v="0"/>
    <x v="4"/>
    <x v="46"/>
    <x v="20"/>
    <x v="4"/>
    <x v="0"/>
    <x v="1"/>
    <n v="46.49257325"/>
    <x v="1"/>
    <x v="1"/>
    <x v="7041"/>
    <x v="1"/>
    <x v="2"/>
    <n v="72.972301920000007"/>
    <n v="3.0405125800000006"/>
    <s v="Stores"/>
  </r>
  <r>
    <n v="7075"/>
    <s v="Mack"/>
    <s v="Estelle"/>
    <x v="6974"/>
    <x v="0"/>
    <x v="0"/>
    <x v="13"/>
    <x v="12"/>
    <x v="0"/>
    <x v="0"/>
    <x v="0"/>
    <n v="38.446290779999998"/>
    <x v="0"/>
    <x v="1"/>
    <x v="7042"/>
    <x v="1"/>
    <x v="0"/>
    <n v="15.18164895"/>
    <n v="0.63256870624999995"/>
    <s v="Stores"/>
  </r>
  <r>
    <n v="7076"/>
    <s v="Lail"/>
    <s v="Beulah"/>
    <x v="6975"/>
    <x v="0"/>
    <x v="22"/>
    <x v="46"/>
    <x v="20"/>
    <x v="16"/>
    <x v="0"/>
    <x v="4"/>
    <n v="28.302753989999999"/>
    <x v="4"/>
    <x v="1"/>
    <x v="7043"/>
    <x v="1"/>
    <x v="0"/>
    <n v="6.653166541"/>
    <n v="0.27721527254166667"/>
    <s v="Stores"/>
  </r>
  <r>
    <n v="7077"/>
    <s v="Richards"/>
    <s v="Lois"/>
    <x v="6976"/>
    <x v="0"/>
    <x v="182"/>
    <x v="46"/>
    <x v="20"/>
    <x v="10"/>
    <x v="0"/>
    <x v="1"/>
    <n v="46.761496719999997"/>
    <x v="1"/>
    <x v="0"/>
    <x v="7044"/>
    <x v="0"/>
    <x v="2"/>
    <n v="68.77314475"/>
    <n v="2.8655476979166665"/>
    <s v="Stores"/>
  </r>
  <r>
    <n v="7078"/>
    <s v="Park"/>
    <s v="Sally"/>
    <x v="6977"/>
    <x v="0"/>
    <x v="5"/>
    <x v="16"/>
    <x v="15"/>
    <x v="5"/>
    <x v="0"/>
    <x v="0"/>
    <n v="36.928175189999997"/>
    <x v="0"/>
    <x v="0"/>
    <x v="7045"/>
    <x v="0"/>
    <x v="2"/>
    <n v="41.827969119999999"/>
    <n v="1.7428320466666665"/>
    <s v="Stores"/>
  </r>
  <r>
    <n v="7079"/>
    <s v="Kasper"/>
    <s v="Zachary"/>
    <x v="6978"/>
    <x v="1"/>
    <x v="225"/>
    <x v="46"/>
    <x v="20"/>
    <x v="37"/>
    <x v="0"/>
    <x v="1"/>
    <n v="44.483784739999997"/>
    <x v="1"/>
    <x v="1"/>
    <x v="7046"/>
    <x v="1"/>
    <x v="1"/>
    <n v="107.2585177"/>
    <n v="4.4691049041666666"/>
    <s v="Stores"/>
  </r>
  <r>
    <n v="7080"/>
    <s v="Wickstrom"/>
    <s v="Julian"/>
    <x v="6979"/>
    <x v="1"/>
    <x v="110"/>
    <x v="7"/>
    <x v="6"/>
    <x v="31"/>
    <x v="0"/>
    <x v="0"/>
    <n v="31.68320911"/>
    <x v="0"/>
    <x v="0"/>
    <x v="7047"/>
    <x v="0"/>
    <x v="0"/>
    <n v="10.76913732"/>
    <n v="0.44871405500000006"/>
    <s v="Stores"/>
  </r>
  <r>
    <n v="7081"/>
    <s v="Page"/>
    <s v="Hector"/>
    <x v="6980"/>
    <x v="1"/>
    <x v="5"/>
    <x v="16"/>
    <x v="15"/>
    <x v="5"/>
    <x v="0"/>
    <x v="2"/>
    <n v="59.597880320000002"/>
    <x v="2"/>
    <x v="0"/>
    <x v="7048"/>
    <x v="0"/>
    <x v="1"/>
    <n v="109.2526257"/>
    <n v="4.5521927374999995"/>
    <s v="Stores"/>
  </r>
  <r>
    <n v="7082"/>
    <s v="Stem"/>
    <s v="Alexandria"/>
    <x v="6981"/>
    <x v="0"/>
    <x v="2"/>
    <x v="46"/>
    <x v="20"/>
    <x v="2"/>
    <x v="0"/>
    <x v="1"/>
    <n v="40.25060319"/>
    <x v="1"/>
    <x v="1"/>
    <x v="7049"/>
    <x v="1"/>
    <x v="2"/>
    <n v="42.836821430000001"/>
    <n v="1.7848675595833332"/>
    <s v="Stores"/>
  </r>
  <r>
    <n v="7083"/>
    <s v="Abercrombie"/>
    <s v="Cynthia"/>
    <x v="6120"/>
    <x v="0"/>
    <x v="22"/>
    <x v="46"/>
    <x v="20"/>
    <x v="16"/>
    <x v="0"/>
    <x v="0"/>
    <n v="39.344469160000003"/>
    <x v="0"/>
    <x v="1"/>
    <x v="7050"/>
    <x v="1"/>
    <x v="1"/>
    <n v="87.098114150000001"/>
    <n v="3.6290880895833335"/>
    <s v="Stores"/>
  </r>
  <r>
    <n v="7084"/>
    <s v="Moore"/>
    <s v="Jeffery"/>
    <x v="6982"/>
    <x v="1"/>
    <x v="5"/>
    <x v="16"/>
    <x v="15"/>
    <x v="5"/>
    <x v="0"/>
    <x v="0"/>
    <n v="32.926657910000003"/>
    <x v="0"/>
    <x v="1"/>
    <x v="7051"/>
    <x v="1"/>
    <x v="0"/>
    <n v="0"/>
    <n v="0"/>
    <s v="Stores"/>
  </r>
  <r>
    <n v="7085"/>
    <s v="Rodriguez"/>
    <s v="Larry"/>
    <x v="6983"/>
    <x v="1"/>
    <x v="13"/>
    <x v="46"/>
    <x v="20"/>
    <x v="10"/>
    <x v="0"/>
    <x v="0"/>
    <n v="38.811186050000003"/>
    <x v="0"/>
    <x v="1"/>
    <x v="7052"/>
    <x v="1"/>
    <x v="0"/>
    <n v="7.6707477209999997"/>
    <n v="0.31961448837500001"/>
    <s v="Stores"/>
  </r>
  <r>
    <n v="7086"/>
    <s v="Nelson"/>
    <s v="Rita"/>
    <x v="6984"/>
    <x v="0"/>
    <x v="25"/>
    <x v="13"/>
    <x v="12"/>
    <x v="3"/>
    <x v="0"/>
    <x v="1"/>
    <n v="43.155597370000002"/>
    <x v="1"/>
    <x v="0"/>
    <x v="7053"/>
    <x v="0"/>
    <x v="1"/>
    <n v="85.68082776"/>
    <n v="3.5700344900000003"/>
    <s v="Stores"/>
  </r>
  <r>
    <n v="7087"/>
    <s v="Williams"/>
    <s v="Alfred"/>
    <x v="6985"/>
    <x v="1"/>
    <x v="5"/>
    <x v="16"/>
    <x v="15"/>
    <x v="5"/>
    <x v="0"/>
    <x v="2"/>
    <n v="50.409261790000002"/>
    <x v="2"/>
    <x v="0"/>
    <x v="7054"/>
    <x v="0"/>
    <x v="4"/>
    <n v="143.82923690000001"/>
    <n v="5.9928848708333335"/>
    <s v="Stores"/>
  </r>
  <r>
    <n v="7088"/>
    <s v="Applewhite"/>
    <s v="Andrea"/>
    <x v="6986"/>
    <x v="1"/>
    <x v="82"/>
    <x v="7"/>
    <x v="6"/>
    <x v="20"/>
    <x v="0"/>
    <x v="2"/>
    <n v="53.677059720000003"/>
    <x v="2"/>
    <x v="0"/>
    <x v="7055"/>
    <x v="0"/>
    <x v="4"/>
    <n v="144.6682466"/>
    <n v="6.0278436083333338"/>
    <s v="Stores"/>
  </r>
  <r>
    <n v="7089"/>
    <s v="Johnson"/>
    <s v="Rosemary"/>
    <x v="6987"/>
    <x v="0"/>
    <x v="150"/>
    <x v="46"/>
    <x v="20"/>
    <x v="13"/>
    <x v="0"/>
    <x v="1"/>
    <n v="49.85265914"/>
    <x v="1"/>
    <x v="1"/>
    <x v="7056"/>
    <x v="1"/>
    <x v="1"/>
    <n v="82.614075369999995"/>
    <n v="3.4422531404166667"/>
    <s v="Stores"/>
  </r>
  <r>
    <n v="7090"/>
    <s v="Koch"/>
    <s v="Robert"/>
    <x v="6988"/>
    <x v="1"/>
    <x v="5"/>
    <x v="16"/>
    <x v="15"/>
    <x v="5"/>
    <x v="0"/>
    <x v="1"/>
    <n v="48.538241149999998"/>
    <x v="1"/>
    <x v="1"/>
    <x v="7057"/>
    <x v="1"/>
    <x v="2"/>
    <n v="79.204124930000006"/>
    <n v="3.3001718720833337"/>
    <s v="Stores"/>
  </r>
  <r>
    <n v="7091"/>
    <s v="Walker"/>
    <s v="Judith"/>
    <x v="6989"/>
    <x v="0"/>
    <x v="154"/>
    <x v="7"/>
    <x v="6"/>
    <x v="20"/>
    <x v="0"/>
    <x v="0"/>
    <n v="39.49420301"/>
    <x v="0"/>
    <x v="1"/>
    <x v="7058"/>
    <x v="1"/>
    <x v="2"/>
    <n v="77.821209809999999"/>
    <n v="3.2425504087500001"/>
    <s v="Stores"/>
  </r>
  <r>
    <n v="7092"/>
    <s v="Suhr"/>
    <s v="Robert"/>
    <x v="6990"/>
    <x v="1"/>
    <x v="5"/>
    <x v="16"/>
    <x v="15"/>
    <x v="5"/>
    <x v="0"/>
    <x v="1"/>
    <n v="43.783733179999999"/>
    <x v="1"/>
    <x v="1"/>
    <x v="7059"/>
    <x v="1"/>
    <x v="2"/>
    <n v="71.939312110000003"/>
    <n v="2.9974713379166666"/>
    <s v="Stores"/>
  </r>
  <r>
    <n v="7093"/>
    <s v="Fretwell"/>
    <s v="Kathleen"/>
    <x v="6991"/>
    <x v="0"/>
    <x v="5"/>
    <x v="16"/>
    <x v="15"/>
    <x v="5"/>
    <x v="0"/>
    <x v="3"/>
    <n v="19.482793829999999"/>
    <x v="3"/>
    <x v="1"/>
    <x v="7060"/>
    <x v="1"/>
    <x v="0"/>
    <n v="0"/>
    <n v="0"/>
    <s v="Stores"/>
  </r>
  <r>
    <n v="7094"/>
    <s v="Pedersen"/>
    <s v="Frances"/>
    <x v="6992"/>
    <x v="0"/>
    <x v="22"/>
    <x v="46"/>
    <x v="20"/>
    <x v="16"/>
    <x v="0"/>
    <x v="2"/>
    <n v="59.92518982"/>
    <x v="2"/>
    <x v="1"/>
    <x v="7061"/>
    <x v="1"/>
    <x v="3"/>
    <n v="166.8016159"/>
    <n v="6.950067329166667"/>
    <s v="Stores"/>
  </r>
  <r>
    <n v="7095"/>
    <s v="Garrett"/>
    <s v="Winston"/>
    <x v="6993"/>
    <x v="1"/>
    <x v="4"/>
    <x v="46"/>
    <x v="20"/>
    <x v="4"/>
    <x v="0"/>
    <x v="0"/>
    <n v="33.294373980000003"/>
    <x v="0"/>
    <x v="1"/>
    <x v="7062"/>
    <x v="1"/>
    <x v="0"/>
    <n v="32.993262590000001"/>
    <n v="1.3747192745833334"/>
    <s v="Stores"/>
  </r>
  <r>
    <n v="7096"/>
    <s v="Felt"/>
    <s v="Mary"/>
    <x v="6994"/>
    <x v="0"/>
    <x v="97"/>
    <x v="46"/>
    <x v="20"/>
    <x v="19"/>
    <x v="0"/>
    <x v="0"/>
    <n v="39.242407890000003"/>
    <x v="0"/>
    <x v="0"/>
    <x v="7063"/>
    <x v="0"/>
    <x v="1"/>
    <n v="90.573464720000004"/>
    <n v="3.7738943633333335"/>
    <s v="Stores"/>
  </r>
  <r>
    <n v="7097"/>
    <s v="Burke"/>
    <s v="Gary"/>
    <x v="6995"/>
    <x v="1"/>
    <x v="3"/>
    <x v="13"/>
    <x v="12"/>
    <x v="3"/>
    <x v="0"/>
    <x v="1"/>
    <n v="48.475597639999997"/>
    <x v="1"/>
    <x v="0"/>
    <x v="7064"/>
    <x v="0"/>
    <x v="1"/>
    <n v="97.179565359999998"/>
    <n v="4.0491485566666663"/>
    <s v="Stores"/>
  </r>
  <r>
    <n v="7098"/>
    <s v="Holmes"/>
    <s v="Gary"/>
    <x v="6996"/>
    <x v="1"/>
    <x v="3"/>
    <x v="13"/>
    <x v="12"/>
    <x v="3"/>
    <x v="0"/>
    <x v="2"/>
    <n v="50.722971350000002"/>
    <x v="2"/>
    <x v="1"/>
    <x v="7065"/>
    <x v="1"/>
    <x v="1"/>
    <n v="90.109142050000003"/>
    <n v="3.7545475854166668"/>
    <s v="Stores"/>
  </r>
  <r>
    <n v="7099"/>
    <s v="Payne"/>
    <s v="Johnnie"/>
    <x v="6997"/>
    <x v="1"/>
    <x v="5"/>
    <x v="16"/>
    <x v="15"/>
    <x v="5"/>
    <x v="0"/>
    <x v="2"/>
    <n v="54.919516860000002"/>
    <x v="2"/>
    <x v="1"/>
    <x v="7066"/>
    <x v="1"/>
    <x v="4"/>
    <n v="151.32513710000001"/>
    <n v="6.305214045833333"/>
    <s v="Stores"/>
  </r>
  <r>
    <n v="7100"/>
    <s v="Smith"/>
    <s v="Suzanne"/>
    <x v="6998"/>
    <x v="0"/>
    <x v="5"/>
    <x v="16"/>
    <x v="15"/>
    <x v="5"/>
    <x v="0"/>
    <x v="1"/>
    <n v="45.308474359999998"/>
    <x v="1"/>
    <x v="1"/>
    <x v="7067"/>
    <x v="1"/>
    <x v="1"/>
    <n v="114.9420823"/>
    <n v="4.7892534291666662"/>
    <s v="Stores"/>
  </r>
  <r>
    <n v="7101"/>
    <s v="Pineda"/>
    <s v="Bessie"/>
    <x v="6999"/>
    <x v="0"/>
    <x v="0"/>
    <x v="13"/>
    <x v="12"/>
    <x v="0"/>
    <x v="0"/>
    <x v="5"/>
    <n v="61.584644609999998"/>
    <x v="5"/>
    <x v="1"/>
    <x v="7068"/>
    <x v="1"/>
    <x v="3"/>
    <n v="166.0581445"/>
    <n v="6.9190893541666663"/>
    <s v="Stores"/>
  </r>
  <r>
    <n v="7102"/>
    <s v="Pelton"/>
    <s v="Jesus"/>
    <x v="7000"/>
    <x v="1"/>
    <x v="12"/>
    <x v="13"/>
    <x v="12"/>
    <x v="9"/>
    <x v="0"/>
    <x v="2"/>
    <n v="55.240460970000001"/>
    <x v="2"/>
    <x v="1"/>
    <x v="7069"/>
    <x v="1"/>
    <x v="1"/>
    <n v="89.588583610000001"/>
    <n v="3.7328576504166664"/>
    <s v="Stores"/>
  </r>
  <r>
    <n v="7103"/>
    <s v="Shepherd"/>
    <s v="Susie"/>
    <x v="7001"/>
    <x v="0"/>
    <x v="163"/>
    <x v="13"/>
    <x v="12"/>
    <x v="36"/>
    <x v="0"/>
    <x v="1"/>
    <n v="42.528058510000001"/>
    <x v="1"/>
    <x v="1"/>
    <x v="7070"/>
    <x v="1"/>
    <x v="2"/>
    <n v="41.411902380000001"/>
    <n v="1.7254959325000001"/>
    <s v="Stores"/>
  </r>
  <r>
    <n v="7104"/>
    <s v="Duran"/>
    <s v="James"/>
    <x v="7002"/>
    <x v="1"/>
    <x v="5"/>
    <x v="16"/>
    <x v="15"/>
    <x v="5"/>
    <x v="0"/>
    <x v="1"/>
    <n v="41.213774999999998"/>
    <x v="1"/>
    <x v="1"/>
    <x v="7071"/>
    <x v="1"/>
    <x v="0"/>
    <n v="39.409994990000001"/>
    <n v="1.6420831245833334"/>
    <s v="Stores"/>
  </r>
  <r>
    <n v="7105"/>
    <s v="Duncan"/>
    <s v="Nathan"/>
    <x v="7003"/>
    <x v="1"/>
    <x v="11"/>
    <x v="7"/>
    <x v="6"/>
    <x v="1"/>
    <x v="0"/>
    <x v="4"/>
    <n v="28.606711399999998"/>
    <x v="4"/>
    <x v="0"/>
    <x v="7072"/>
    <x v="0"/>
    <x v="0"/>
    <n v="7.4224755949999999"/>
    <n v="0.30926981645833335"/>
    <s v="Stores"/>
  </r>
  <r>
    <n v="7106"/>
    <s v="Warren"/>
    <s v="Zachary"/>
    <x v="7004"/>
    <x v="1"/>
    <x v="0"/>
    <x v="13"/>
    <x v="12"/>
    <x v="0"/>
    <x v="0"/>
    <x v="1"/>
    <n v="40.593462870000003"/>
    <x v="1"/>
    <x v="1"/>
    <x v="7073"/>
    <x v="1"/>
    <x v="2"/>
    <n v="51.620898969999999"/>
    <n v="2.1508707904166666"/>
    <s v="Stores"/>
  </r>
  <r>
    <n v="7107"/>
    <s v="Tanner"/>
    <s v="Frances"/>
    <x v="7005"/>
    <x v="0"/>
    <x v="4"/>
    <x v="46"/>
    <x v="20"/>
    <x v="4"/>
    <x v="0"/>
    <x v="0"/>
    <n v="34.21286593"/>
    <x v="0"/>
    <x v="1"/>
    <x v="7074"/>
    <x v="1"/>
    <x v="2"/>
    <n v="49.219896890000001"/>
    <n v="2.0508290370833335"/>
    <s v="Stores"/>
  </r>
  <r>
    <n v="7108"/>
    <s v="Lantz"/>
    <s v="Darlene"/>
    <x v="7006"/>
    <x v="0"/>
    <x v="3"/>
    <x v="13"/>
    <x v="12"/>
    <x v="3"/>
    <x v="0"/>
    <x v="2"/>
    <n v="53.146184849999997"/>
    <x v="2"/>
    <x v="1"/>
    <x v="7075"/>
    <x v="1"/>
    <x v="4"/>
    <n v="122.0328614"/>
    <n v="5.0847025583333334"/>
    <s v="Stores"/>
  </r>
  <r>
    <n v="7109"/>
    <s v="Raymond"/>
    <s v="Toni"/>
    <x v="7007"/>
    <x v="0"/>
    <x v="3"/>
    <x v="13"/>
    <x v="12"/>
    <x v="3"/>
    <x v="0"/>
    <x v="1"/>
    <n v="48.883410320000003"/>
    <x v="1"/>
    <x v="0"/>
    <x v="7076"/>
    <x v="0"/>
    <x v="2"/>
    <n v="53.19833431"/>
    <n v="2.2165972629166668"/>
    <s v="Stores"/>
  </r>
  <r>
    <n v="7110"/>
    <s v="Jenkins"/>
    <s v="Ernest"/>
    <x v="7008"/>
    <x v="1"/>
    <x v="5"/>
    <x v="16"/>
    <x v="15"/>
    <x v="5"/>
    <x v="0"/>
    <x v="1"/>
    <n v="44.71609935"/>
    <x v="1"/>
    <x v="1"/>
    <x v="7077"/>
    <x v="1"/>
    <x v="2"/>
    <n v="72.69807308"/>
    <n v="3.0290863783333335"/>
    <s v="Stores"/>
  </r>
  <r>
    <n v="7111"/>
    <s v="Velez"/>
    <s v="Shirley"/>
    <x v="7009"/>
    <x v="0"/>
    <x v="41"/>
    <x v="13"/>
    <x v="12"/>
    <x v="23"/>
    <x v="0"/>
    <x v="1"/>
    <n v="46.786858500000001"/>
    <x v="1"/>
    <x v="0"/>
    <x v="7078"/>
    <x v="0"/>
    <x v="1"/>
    <n v="114.23447229999999"/>
    <n v="4.7597696791666664"/>
    <s v="Stores"/>
  </r>
  <r>
    <n v="7112"/>
    <s v="Holly"/>
    <s v="Lucille"/>
    <x v="7010"/>
    <x v="0"/>
    <x v="97"/>
    <x v="46"/>
    <x v="20"/>
    <x v="19"/>
    <x v="0"/>
    <x v="4"/>
    <n v="28.80714635"/>
    <x v="4"/>
    <x v="1"/>
    <x v="7079"/>
    <x v="1"/>
    <x v="2"/>
    <n v="58.5623395"/>
    <n v="2.4400974791666665"/>
    <s v="Stores"/>
  </r>
  <r>
    <n v="7113"/>
    <s v="Williams"/>
    <s v="Earl"/>
    <x v="7011"/>
    <x v="1"/>
    <x v="13"/>
    <x v="46"/>
    <x v="20"/>
    <x v="10"/>
    <x v="0"/>
    <x v="0"/>
    <n v="39.235766750000003"/>
    <x v="0"/>
    <x v="1"/>
    <x v="7080"/>
    <x v="1"/>
    <x v="0"/>
    <n v="32.338051489999998"/>
    <n v="1.3474188120833333"/>
    <s v="Stores"/>
  </r>
  <r>
    <n v="7114"/>
    <s v="Williams"/>
    <s v="Peter"/>
    <x v="7012"/>
    <x v="1"/>
    <x v="108"/>
    <x v="7"/>
    <x v="6"/>
    <x v="1"/>
    <x v="0"/>
    <x v="1"/>
    <n v="43.418915890000001"/>
    <x v="1"/>
    <x v="0"/>
    <x v="7081"/>
    <x v="0"/>
    <x v="2"/>
    <n v="54.616772070000003"/>
    <n v="2.2756988362500001"/>
    <s v="Stores"/>
  </r>
  <r>
    <n v="7115"/>
    <s v="Forrest"/>
    <s v="Katia"/>
    <x v="7013"/>
    <x v="0"/>
    <x v="11"/>
    <x v="7"/>
    <x v="6"/>
    <x v="1"/>
    <x v="0"/>
    <x v="1"/>
    <n v="45.153419550000002"/>
    <x v="1"/>
    <x v="1"/>
    <x v="7082"/>
    <x v="1"/>
    <x v="1"/>
    <n v="119.97064090000001"/>
    <n v="4.9987767041666666"/>
    <s v="Stores"/>
  </r>
  <r>
    <n v="7116"/>
    <s v="Culpepper"/>
    <s v="Chi"/>
    <x v="7014"/>
    <x v="1"/>
    <x v="20"/>
    <x v="13"/>
    <x v="12"/>
    <x v="14"/>
    <x v="0"/>
    <x v="0"/>
    <n v="33.761761290000003"/>
    <x v="0"/>
    <x v="1"/>
    <x v="7083"/>
    <x v="1"/>
    <x v="2"/>
    <n v="68.417806339999998"/>
    <n v="2.8507419308333333"/>
    <s v="Stores"/>
  </r>
  <r>
    <n v="7117"/>
    <s v="Stephenson"/>
    <s v="John"/>
    <x v="7015"/>
    <x v="1"/>
    <x v="3"/>
    <x v="13"/>
    <x v="12"/>
    <x v="3"/>
    <x v="0"/>
    <x v="0"/>
    <n v="37.597479589999999"/>
    <x v="0"/>
    <x v="1"/>
    <x v="7084"/>
    <x v="1"/>
    <x v="0"/>
    <n v="3.3608752079999999"/>
    <n v="0.140036467"/>
    <s v="Stores"/>
  </r>
  <r>
    <n v="7118"/>
    <s v="Giambrone"/>
    <s v="Ryan"/>
    <x v="7016"/>
    <x v="1"/>
    <x v="5"/>
    <x v="16"/>
    <x v="15"/>
    <x v="5"/>
    <x v="0"/>
    <x v="0"/>
    <n v="36.55724987"/>
    <x v="0"/>
    <x v="1"/>
    <x v="7085"/>
    <x v="1"/>
    <x v="0"/>
    <n v="23.19135752"/>
    <n v="0.96630656333333331"/>
    <s v="Stores"/>
  </r>
  <r>
    <n v="7119"/>
    <s v="Moore"/>
    <s v="Janice"/>
    <x v="7017"/>
    <x v="0"/>
    <x v="5"/>
    <x v="16"/>
    <x v="15"/>
    <x v="5"/>
    <x v="0"/>
    <x v="4"/>
    <n v="29.168170140000001"/>
    <x v="4"/>
    <x v="1"/>
    <x v="7086"/>
    <x v="1"/>
    <x v="0"/>
    <n v="12.438599630000001"/>
    <n v="0.51827498458333332"/>
    <s v="Stores"/>
  </r>
  <r>
    <n v="7120"/>
    <s v="Eubanks"/>
    <s v="Mary"/>
    <x v="7018"/>
    <x v="0"/>
    <x v="136"/>
    <x v="13"/>
    <x v="12"/>
    <x v="3"/>
    <x v="0"/>
    <x v="1"/>
    <n v="49.86102992"/>
    <x v="1"/>
    <x v="1"/>
    <x v="7087"/>
    <x v="1"/>
    <x v="1"/>
    <n v="80.952076969999993"/>
    <n v="3.3730032070833329"/>
    <s v="Stores"/>
  </r>
  <r>
    <n v="7121"/>
    <s v="Kern"/>
    <s v="Brenda"/>
    <x v="7019"/>
    <x v="0"/>
    <x v="5"/>
    <x v="16"/>
    <x v="15"/>
    <x v="5"/>
    <x v="0"/>
    <x v="4"/>
    <n v="26.362165430000001"/>
    <x v="4"/>
    <x v="1"/>
    <x v="7088"/>
    <x v="1"/>
    <x v="0"/>
    <n v="26.284698639999998"/>
    <n v="1.0951957766666667"/>
    <s v="Stores"/>
  </r>
  <r>
    <n v="7122"/>
    <s v="Jeter"/>
    <s v="Allen"/>
    <x v="7020"/>
    <x v="1"/>
    <x v="174"/>
    <x v="46"/>
    <x v="20"/>
    <x v="37"/>
    <x v="0"/>
    <x v="1"/>
    <n v="45.931226979999998"/>
    <x v="1"/>
    <x v="1"/>
    <x v="7089"/>
    <x v="1"/>
    <x v="1"/>
    <n v="116.8095328"/>
    <n v="4.8670638666666663"/>
    <s v="Stores"/>
  </r>
  <r>
    <n v="7123"/>
    <s v="Walker"/>
    <s v="Martha"/>
    <x v="7021"/>
    <x v="0"/>
    <x v="22"/>
    <x v="46"/>
    <x v="20"/>
    <x v="16"/>
    <x v="0"/>
    <x v="1"/>
    <n v="45.28910527"/>
    <x v="1"/>
    <x v="1"/>
    <x v="7090"/>
    <x v="1"/>
    <x v="1"/>
    <n v="86.081641629999993"/>
    <n v="3.5867350679166661"/>
    <s v="Stores"/>
  </r>
  <r>
    <n v="7124"/>
    <s v="Guthrie"/>
    <s v="Susan"/>
    <x v="7022"/>
    <x v="0"/>
    <x v="4"/>
    <x v="46"/>
    <x v="20"/>
    <x v="4"/>
    <x v="0"/>
    <x v="0"/>
    <n v="37.270700830000003"/>
    <x v="0"/>
    <x v="0"/>
    <x v="7091"/>
    <x v="0"/>
    <x v="2"/>
    <n v="52.950632919999997"/>
    <n v="2.2062763716666667"/>
    <s v="Stores"/>
  </r>
  <r>
    <n v="7125"/>
    <s v="Patterson"/>
    <s v="Jacqueline"/>
    <x v="7023"/>
    <x v="0"/>
    <x v="111"/>
    <x v="7"/>
    <x v="6"/>
    <x v="32"/>
    <x v="0"/>
    <x v="1"/>
    <n v="44.562765409999997"/>
    <x v="1"/>
    <x v="1"/>
    <x v="7092"/>
    <x v="1"/>
    <x v="2"/>
    <n v="78.566289089999998"/>
    <n v="3.2735953787500001"/>
    <s v="Stores"/>
  </r>
  <r>
    <n v="7126"/>
    <s v="Marion"/>
    <s v="Norman"/>
    <x v="7024"/>
    <x v="1"/>
    <x v="73"/>
    <x v="7"/>
    <x v="6"/>
    <x v="1"/>
    <x v="0"/>
    <x v="5"/>
    <n v="62.799520100000002"/>
    <x v="5"/>
    <x v="1"/>
    <x v="7093"/>
    <x v="1"/>
    <x v="4"/>
    <n v="147.13254230000001"/>
    <n v="6.1305225958333338"/>
    <s v="Stores"/>
  </r>
  <r>
    <n v="7127"/>
    <s v="Brooks"/>
    <s v="Phyllis"/>
    <x v="7025"/>
    <x v="0"/>
    <x v="5"/>
    <x v="16"/>
    <x v="15"/>
    <x v="5"/>
    <x v="0"/>
    <x v="0"/>
    <n v="34.189449590000002"/>
    <x v="0"/>
    <x v="1"/>
    <x v="7094"/>
    <x v="1"/>
    <x v="2"/>
    <n v="44.962756280000001"/>
    <n v="1.8734481783333332"/>
    <s v="Stores"/>
  </r>
  <r>
    <n v="7128"/>
    <s v="Horwitz"/>
    <s v="Lisa"/>
    <x v="7026"/>
    <x v="0"/>
    <x v="4"/>
    <x v="46"/>
    <x v="20"/>
    <x v="4"/>
    <x v="0"/>
    <x v="1"/>
    <n v="42.567934190000003"/>
    <x v="1"/>
    <x v="1"/>
    <x v="7095"/>
    <x v="1"/>
    <x v="1"/>
    <n v="105.441647"/>
    <n v="4.3934019583333335"/>
    <s v="Stores"/>
  </r>
  <r>
    <n v="7129"/>
    <s v="Kearney"/>
    <s v="Evelyn"/>
    <x v="7027"/>
    <x v="0"/>
    <x v="161"/>
    <x v="13"/>
    <x v="12"/>
    <x v="3"/>
    <x v="0"/>
    <x v="4"/>
    <n v="23.804626989999999"/>
    <x v="4"/>
    <x v="1"/>
    <x v="7096"/>
    <x v="1"/>
    <x v="0"/>
    <n v="0"/>
    <n v="0"/>
    <s v="Stores"/>
  </r>
  <r>
    <n v="7130"/>
    <s v="Jones"/>
    <s v="Eunice"/>
    <x v="7028"/>
    <x v="0"/>
    <x v="11"/>
    <x v="7"/>
    <x v="6"/>
    <x v="1"/>
    <x v="0"/>
    <x v="0"/>
    <n v="37.168438889999997"/>
    <x v="0"/>
    <x v="1"/>
    <x v="7097"/>
    <x v="1"/>
    <x v="2"/>
    <n v="41.802991579999997"/>
    <n v="1.7417913158333334"/>
    <s v="Stores"/>
  </r>
  <r>
    <n v="7131"/>
    <s v="Bowen"/>
    <s v="Dominic"/>
    <x v="7029"/>
    <x v="1"/>
    <x v="111"/>
    <x v="7"/>
    <x v="6"/>
    <x v="32"/>
    <x v="0"/>
    <x v="2"/>
    <n v="50.910806440000002"/>
    <x v="2"/>
    <x v="1"/>
    <x v="7098"/>
    <x v="1"/>
    <x v="2"/>
    <n v="58.662848220000001"/>
    <n v="2.4442853424999997"/>
    <s v="Stores"/>
  </r>
  <r>
    <n v="7132"/>
    <s v="Reed"/>
    <s v="William"/>
    <x v="7030"/>
    <x v="1"/>
    <x v="75"/>
    <x v="13"/>
    <x v="12"/>
    <x v="24"/>
    <x v="0"/>
    <x v="0"/>
    <n v="36.727488729999997"/>
    <x v="0"/>
    <x v="1"/>
    <x v="7099"/>
    <x v="1"/>
    <x v="0"/>
    <n v="34.422387440000001"/>
    <n v="1.4342661433333332"/>
    <s v="Stores"/>
  </r>
  <r>
    <n v="7133"/>
    <s v="Hickey"/>
    <s v="Ronald"/>
    <x v="7031"/>
    <x v="1"/>
    <x v="4"/>
    <x v="46"/>
    <x v="20"/>
    <x v="4"/>
    <x v="0"/>
    <x v="2"/>
    <n v="50.050988850000003"/>
    <x v="2"/>
    <x v="1"/>
    <x v="7100"/>
    <x v="1"/>
    <x v="1"/>
    <n v="102.23028770000001"/>
    <n v="4.2595953208333341"/>
    <s v="Stores"/>
  </r>
  <r>
    <n v="7134"/>
    <s v="Kessler"/>
    <s v="John"/>
    <x v="7032"/>
    <x v="1"/>
    <x v="72"/>
    <x v="13"/>
    <x v="12"/>
    <x v="3"/>
    <x v="0"/>
    <x v="4"/>
    <n v="29.846561699999999"/>
    <x v="4"/>
    <x v="1"/>
    <x v="7101"/>
    <x v="1"/>
    <x v="0"/>
    <n v="7.8960331879999996"/>
    <n v="0.3290013828333333"/>
    <s v="Stores"/>
  </r>
  <r>
    <n v="7135"/>
    <s v="Ingram"/>
    <s v="Sonia"/>
    <x v="7033"/>
    <x v="0"/>
    <x v="70"/>
    <x v="46"/>
    <x v="20"/>
    <x v="7"/>
    <x v="0"/>
    <x v="2"/>
    <n v="58.863855440000002"/>
    <x v="2"/>
    <x v="1"/>
    <x v="7102"/>
    <x v="1"/>
    <x v="4"/>
    <n v="146.23389280000001"/>
    <n v="6.0930788666666666"/>
    <s v="Stores"/>
  </r>
  <r>
    <n v="7136"/>
    <s v="Espinosa"/>
    <s v="Eileen"/>
    <x v="7034"/>
    <x v="0"/>
    <x v="72"/>
    <x v="13"/>
    <x v="12"/>
    <x v="3"/>
    <x v="0"/>
    <x v="1"/>
    <n v="45.552809289999999"/>
    <x v="1"/>
    <x v="1"/>
    <x v="7103"/>
    <x v="1"/>
    <x v="1"/>
    <n v="96.878982429999994"/>
    <n v="4.0366242679166664"/>
    <s v="Stores"/>
  </r>
  <r>
    <n v="7137"/>
    <s v="Bays"/>
    <s v="Marty"/>
    <x v="7035"/>
    <x v="0"/>
    <x v="173"/>
    <x v="7"/>
    <x v="6"/>
    <x v="12"/>
    <x v="0"/>
    <x v="0"/>
    <n v="37.965138009999997"/>
    <x v="0"/>
    <x v="1"/>
    <x v="7104"/>
    <x v="1"/>
    <x v="0"/>
    <n v="26.21987197"/>
    <n v="1.0924946654166667"/>
    <s v="Stores"/>
  </r>
  <r>
    <n v="7138"/>
    <s v="Bibbs"/>
    <s v="Holly"/>
    <x v="7036"/>
    <x v="0"/>
    <x v="5"/>
    <x v="16"/>
    <x v="15"/>
    <x v="5"/>
    <x v="0"/>
    <x v="2"/>
    <n v="54.311898739999997"/>
    <x v="2"/>
    <x v="1"/>
    <x v="7105"/>
    <x v="1"/>
    <x v="1"/>
    <n v="108.5448727"/>
    <n v="4.5227030291666663"/>
    <s v="Stores"/>
  </r>
  <r>
    <n v="7139"/>
    <s v="Taylor"/>
    <s v="Ronald"/>
    <x v="7037"/>
    <x v="1"/>
    <x v="2"/>
    <x v="46"/>
    <x v="20"/>
    <x v="2"/>
    <x v="0"/>
    <x v="2"/>
    <n v="55.894989150000001"/>
    <x v="2"/>
    <x v="1"/>
    <x v="7106"/>
    <x v="1"/>
    <x v="1"/>
    <n v="83.875209040000001"/>
    <n v="3.4948003766666664"/>
    <s v="Stores"/>
  </r>
  <r>
    <n v="7140"/>
    <s v="Flores"/>
    <s v="Carly"/>
    <x v="7038"/>
    <x v="0"/>
    <x v="20"/>
    <x v="13"/>
    <x v="12"/>
    <x v="14"/>
    <x v="0"/>
    <x v="1"/>
    <n v="40.853369360000002"/>
    <x v="1"/>
    <x v="1"/>
    <x v="7107"/>
    <x v="1"/>
    <x v="2"/>
    <n v="46.8809258"/>
    <n v="1.9533719083333334"/>
    <s v="Stores"/>
  </r>
  <r>
    <n v="7141"/>
    <s v="Grant"/>
    <s v="Nicholas"/>
    <x v="7039"/>
    <x v="1"/>
    <x v="5"/>
    <x v="16"/>
    <x v="15"/>
    <x v="5"/>
    <x v="0"/>
    <x v="0"/>
    <n v="36.867088129999999"/>
    <x v="0"/>
    <x v="1"/>
    <x v="7108"/>
    <x v="1"/>
    <x v="0"/>
    <n v="16.30521727"/>
    <n v="0.6793840529166667"/>
    <s v="Stores"/>
  </r>
  <r>
    <n v="7142"/>
    <s v="Martinez"/>
    <s v="Ronald"/>
    <x v="7040"/>
    <x v="1"/>
    <x v="61"/>
    <x v="7"/>
    <x v="6"/>
    <x v="28"/>
    <x v="0"/>
    <x v="1"/>
    <n v="45.160109050000003"/>
    <x v="1"/>
    <x v="1"/>
    <x v="7109"/>
    <x v="1"/>
    <x v="2"/>
    <n v="70.66162722"/>
    <n v="2.9442344674999998"/>
    <s v="Stores"/>
  </r>
  <r>
    <n v="7143"/>
    <s v="Smith"/>
    <s v="Aida"/>
    <x v="7041"/>
    <x v="0"/>
    <x v="4"/>
    <x v="46"/>
    <x v="20"/>
    <x v="4"/>
    <x v="0"/>
    <x v="1"/>
    <n v="41.97813008"/>
    <x v="1"/>
    <x v="1"/>
    <x v="7110"/>
    <x v="1"/>
    <x v="2"/>
    <n v="70.176690249999993"/>
    <n v="2.9240287604166664"/>
    <s v="Stores"/>
  </r>
  <r>
    <n v="7144"/>
    <s v="Coats"/>
    <s v="Viola"/>
    <x v="7042"/>
    <x v="0"/>
    <x v="181"/>
    <x v="13"/>
    <x v="12"/>
    <x v="23"/>
    <x v="0"/>
    <x v="1"/>
    <n v="48.626576679999999"/>
    <x v="1"/>
    <x v="1"/>
    <x v="7111"/>
    <x v="1"/>
    <x v="1"/>
    <n v="89.088413369999998"/>
    <n v="3.7120172237500002"/>
    <s v="Stores"/>
  </r>
  <r>
    <n v="7145"/>
    <s v="Stein"/>
    <s v="Ruth"/>
    <x v="7043"/>
    <x v="0"/>
    <x v="5"/>
    <x v="16"/>
    <x v="15"/>
    <x v="5"/>
    <x v="0"/>
    <x v="1"/>
    <n v="48.724009150000001"/>
    <x v="1"/>
    <x v="1"/>
    <x v="7112"/>
    <x v="1"/>
    <x v="1"/>
    <n v="108.6239424"/>
    <n v="4.5259976000000002"/>
    <s v="Stores"/>
  </r>
  <r>
    <n v="7146"/>
    <s v="Stanley"/>
    <s v="Marlin"/>
    <x v="7044"/>
    <x v="1"/>
    <x v="124"/>
    <x v="13"/>
    <x v="12"/>
    <x v="33"/>
    <x v="0"/>
    <x v="1"/>
    <n v="42.682524389999998"/>
    <x v="1"/>
    <x v="1"/>
    <x v="7113"/>
    <x v="1"/>
    <x v="1"/>
    <n v="86.335420150000004"/>
    <n v="3.5973091729166669"/>
    <s v="Stores"/>
  </r>
  <r>
    <n v="7147"/>
    <s v="Sanford"/>
    <s v="Michael"/>
    <x v="7045"/>
    <x v="1"/>
    <x v="95"/>
    <x v="7"/>
    <x v="6"/>
    <x v="18"/>
    <x v="0"/>
    <x v="0"/>
    <n v="35.603199660000001"/>
    <x v="0"/>
    <x v="1"/>
    <x v="7114"/>
    <x v="1"/>
    <x v="0"/>
    <n v="19.803926929999999"/>
    <n v="0.82516362208333338"/>
    <s v="Stores"/>
  </r>
  <r>
    <n v="7148"/>
    <s v="Bunnell"/>
    <s v="Dennis"/>
    <x v="7046"/>
    <x v="0"/>
    <x v="3"/>
    <x v="13"/>
    <x v="12"/>
    <x v="3"/>
    <x v="0"/>
    <x v="0"/>
    <n v="36.961154450000002"/>
    <x v="0"/>
    <x v="1"/>
    <x v="7115"/>
    <x v="1"/>
    <x v="2"/>
    <n v="46.113962039999997"/>
    <n v="1.9214150849999998"/>
    <s v="Stores"/>
  </r>
  <r>
    <n v="7149"/>
    <s v="Williams"/>
    <s v="Jason"/>
    <x v="7047"/>
    <x v="1"/>
    <x v="118"/>
    <x v="7"/>
    <x v="6"/>
    <x v="20"/>
    <x v="0"/>
    <x v="0"/>
    <n v="38.034636220000003"/>
    <x v="0"/>
    <x v="1"/>
    <x v="7116"/>
    <x v="1"/>
    <x v="0"/>
    <n v="22.56329684"/>
    <n v="0.94013736833333328"/>
    <s v="Stores"/>
  </r>
  <r>
    <n v="7150"/>
    <s v="Ruiz"/>
    <s v="Allen"/>
    <x v="7048"/>
    <x v="1"/>
    <x v="5"/>
    <x v="16"/>
    <x v="15"/>
    <x v="5"/>
    <x v="0"/>
    <x v="2"/>
    <n v="53.70596433"/>
    <x v="2"/>
    <x v="1"/>
    <x v="7117"/>
    <x v="1"/>
    <x v="1"/>
    <n v="116.3858869"/>
    <n v="4.8494119541666674"/>
    <s v="Stores"/>
  </r>
  <r>
    <n v="7151"/>
    <s v="Finn"/>
    <s v="Azalee"/>
    <x v="7049"/>
    <x v="0"/>
    <x v="5"/>
    <x v="16"/>
    <x v="15"/>
    <x v="5"/>
    <x v="0"/>
    <x v="0"/>
    <n v="38.034063860000003"/>
    <x v="0"/>
    <x v="1"/>
    <x v="7118"/>
    <x v="1"/>
    <x v="2"/>
    <n v="64.343253899999993"/>
    <n v="2.6809689124999996"/>
    <s v="Stores"/>
  </r>
  <r>
    <n v="7152"/>
    <s v="Gray"/>
    <s v="Frances"/>
    <x v="7050"/>
    <x v="0"/>
    <x v="5"/>
    <x v="16"/>
    <x v="15"/>
    <x v="5"/>
    <x v="0"/>
    <x v="2"/>
    <n v="56.924655549999997"/>
    <x v="2"/>
    <x v="1"/>
    <x v="7119"/>
    <x v="1"/>
    <x v="1"/>
    <n v="102.93145130000001"/>
    <n v="4.2888104708333339"/>
    <s v="Stores"/>
  </r>
  <r>
    <n v="7153"/>
    <s v="Weathers"/>
    <s v="Mary"/>
    <x v="7051"/>
    <x v="0"/>
    <x v="5"/>
    <x v="16"/>
    <x v="15"/>
    <x v="5"/>
    <x v="0"/>
    <x v="4"/>
    <n v="26.522656430000001"/>
    <x v="4"/>
    <x v="1"/>
    <x v="7120"/>
    <x v="1"/>
    <x v="0"/>
    <n v="0"/>
    <n v="0"/>
    <s v="Stores"/>
  </r>
  <r>
    <n v="7154"/>
    <s v="Derryberry"/>
    <s v="Jay"/>
    <x v="7052"/>
    <x v="1"/>
    <x v="0"/>
    <x v="13"/>
    <x v="12"/>
    <x v="0"/>
    <x v="0"/>
    <x v="0"/>
    <n v="30.633498410000001"/>
    <x v="0"/>
    <x v="1"/>
    <x v="7121"/>
    <x v="1"/>
    <x v="0"/>
    <n v="5.4651959980000004"/>
    <n v="0.22771649991666668"/>
    <s v="Stores"/>
  </r>
  <r>
    <n v="7155"/>
    <s v="Bradley"/>
    <s v="Kenneth"/>
    <x v="7053"/>
    <x v="1"/>
    <x v="60"/>
    <x v="7"/>
    <x v="6"/>
    <x v="27"/>
    <x v="0"/>
    <x v="1"/>
    <n v="48.832051730000003"/>
    <x v="1"/>
    <x v="1"/>
    <x v="7122"/>
    <x v="1"/>
    <x v="1"/>
    <n v="103.71998790000001"/>
    <n v="4.3216661625000006"/>
    <s v="Stores"/>
  </r>
  <r>
    <n v="7156"/>
    <s v="Elwell"/>
    <s v="Joseph"/>
    <x v="7054"/>
    <x v="1"/>
    <x v="75"/>
    <x v="13"/>
    <x v="12"/>
    <x v="24"/>
    <x v="0"/>
    <x v="0"/>
    <n v="32.072894359999999"/>
    <x v="0"/>
    <x v="1"/>
    <x v="7123"/>
    <x v="1"/>
    <x v="0"/>
    <n v="0"/>
    <n v="0"/>
    <s v="Stores"/>
  </r>
  <r>
    <n v="7157"/>
    <s v="Hall"/>
    <s v="Louise"/>
    <x v="7055"/>
    <x v="0"/>
    <x v="5"/>
    <x v="16"/>
    <x v="15"/>
    <x v="5"/>
    <x v="0"/>
    <x v="1"/>
    <n v="41.356143449999998"/>
    <x v="1"/>
    <x v="1"/>
    <x v="7124"/>
    <x v="1"/>
    <x v="1"/>
    <n v="102.246112"/>
    <n v="4.2602546666666665"/>
    <s v="Stores"/>
  </r>
  <r>
    <n v="7158"/>
    <s v="Waller"/>
    <s v="Jacob"/>
    <x v="7056"/>
    <x v="1"/>
    <x v="5"/>
    <x v="16"/>
    <x v="15"/>
    <x v="5"/>
    <x v="0"/>
    <x v="1"/>
    <n v="44.721275560000002"/>
    <x v="1"/>
    <x v="1"/>
    <x v="7125"/>
    <x v="1"/>
    <x v="2"/>
    <n v="76.247928250000001"/>
    <n v="3.1769970104166667"/>
    <s v="Stores"/>
  </r>
  <r>
    <n v="7159"/>
    <s v="Fretwell"/>
    <s v="Jerry"/>
    <x v="7057"/>
    <x v="1"/>
    <x v="0"/>
    <x v="13"/>
    <x v="12"/>
    <x v="0"/>
    <x v="0"/>
    <x v="1"/>
    <n v="41.502230480000001"/>
    <x v="1"/>
    <x v="1"/>
    <x v="7126"/>
    <x v="1"/>
    <x v="0"/>
    <n v="39.39404923"/>
    <n v="1.6414187179166668"/>
    <s v="Stores"/>
  </r>
  <r>
    <n v="7160"/>
    <s v="Carrico"/>
    <s v="Sharon"/>
    <x v="7058"/>
    <x v="0"/>
    <x v="7"/>
    <x v="46"/>
    <x v="20"/>
    <x v="7"/>
    <x v="0"/>
    <x v="0"/>
    <n v="30.37897345"/>
    <x v="0"/>
    <x v="1"/>
    <x v="7127"/>
    <x v="1"/>
    <x v="0"/>
    <n v="31.07204711"/>
    <n v="1.2946686295833334"/>
    <s v="Stores"/>
  </r>
  <r>
    <n v="7161"/>
    <s v="Haines"/>
    <s v="Maxine"/>
    <x v="7059"/>
    <x v="0"/>
    <x v="12"/>
    <x v="13"/>
    <x v="12"/>
    <x v="9"/>
    <x v="0"/>
    <x v="4"/>
    <n v="27.055584119999999"/>
    <x v="4"/>
    <x v="1"/>
    <x v="7128"/>
    <x v="1"/>
    <x v="0"/>
    <n v="0"/>
    <n v="0"/>
    <s v="Stores"/>
  </r>
  <r>
    <n v="7162"/>
    <s v="Mathis"/>
    <s v="Victor"/>
    <x v="7060"/>
    <x v="1"/>
    <x v="5"/>
    <x v="16"/>
    <x v="15"/>
    <x v="5"/>
    <x v="0"/>
    <x v="4"/>
    <n v="29.529056910000001"/>
    <x v="4"/>
    <x v="0"/>
    <x v="7129"/>
    <x v="0"/>
    <x v="0"/>
    <n v="0"/>
    <n v="0"/>
    <s v="Stores"/>
  </r>
  <r>
    <n v="7163"/>
    <s v="Brown"/>
    <s v="William"/>
    <x v="2290"/>
    <x v="1"/>
    <x v="5"/>
    <x v="16"/>
    <x v="15"/>
    <x v="5"/>
    <x v="0"/>
    <x v="1"/>
    <n v="44.59055"/>
    <x v="1"/>
    <x v="1"/>
    <x v="7130"/>
    <x v="1"/>
    <x v="1"/>
    <n v="98.590417529999996"/>
    <n v="4.1079340637500001"/>
    <s v="Stores"/>
  </r>
  <r>
    <n v="7164"/>
    <s v="Johns"/>
    <s v="Lucila"/>
    <x v="7061"/>
    <x v="0"/>
    <x v="0"/>
    <x v="13"/>
    <x v="12"/>
    <x v="0"/>
    <x v="0"/>
    <x v="1"/>
    <n v="48.513875880000001"/>
    <x v="1"/>
    <x v="1"/>
    <x v="7131"/>
    <x v="1"/>
    <x v="1"/>
    <n v="119.37386619999999"/>
    <n v="4.9739110916666665"/>
    <s v="Stores"/>
  </r>
  <r>
    <n v="7165"/>
    <s v="Dorsey"/>
    <s v="Vada"/>
    <x v="7062"/>
    <x v="0"/>
    <x v="15"/>
    <x v="46"/>
    <x v="20"/>
    <x v="10"/>
    <x v="0"/>
    <x v="2"/>
    <n v="50.709258179999999"/>
    <x v="2"/>
    <x v="1"/>
    <x v="7132"/>
    <x v="1"/>
    <x v="2"/>
    <n v="43.911240489999997"/>
    <n v="1.8296350204166665"/>
    <s v="Stores"/>
  </r>
  <r>
    <n v="7166"/>
    <s v="Taylor"/>
    <s v="Richard"/>
    <x v="7063"/>
    <x v="1"/>
    <x v="76"/>
    <x v="7"/>
    <x v="6"/>
    <x v="1"/>
    <x v="0"/>
    <x v="0"/>
    <n v="37.550228679999996"/>
    <x v="0"/>
    <x v="1"/>
    <x v="7133"/>
    <x v="1"/>
    <x v="2"/>
    <n v="59.052851510000004"/>
    <n v="2.4605354795833336"/>
    <s v="Stores"/>
  </r>
  <r>
    <n v="7167"/>
    <s v="Cole"/>
    <s v="Rey"/>
    <x v="7064"/>
    <x v="1"/>
    <x v="4"/>
    <x v="46"/>
    <x v="20"/>
    <x v="4"/>
    <x v="0"/>
    <x v="0"/>
    <n v="31.797791459999999"/>
    <x v="0"/>
    <x v="1"/>
    <x v="7134"/>
    <x v="1"/>
    <x v="0"/>
    <n v="0"/>
    <n v="0"/>
    <s v="Stores"/>
  </r>
  <r>
    <n v="7168"/>
    <s v="Douglas"/>
    <s v="Natalia"/>
    <x v="7065"/>
    <x v="0"/>
    <x v="5"/>
    <x v="16"/>
    <x v="15"/>
    <x v="5"/>
    <x v="0"/>
    <x v="0"/>
    <n v="32.966368610000004"/>
    <x v="0"/>
    <x v="0"/>
    <x v="7135"/>
    <x v="0"/>
    <x v="0"/>
    <n v="9.3506579589999994"/>
    <n v="0.3896107482916667"/>
    <s v="Stores"/>
  </r>
  <r>
    <n v="7169"/>
    <s v="Bowens"/>
    <s v="Joseph"/>
    <x v="7066"/>
    <x v="1"/>
    <x v="91"/>
    <x v="7"/>
    <x v="6"/>
    <x v="25"/>
    <x v="0"/>
    <x v="0"/>
    <n v="34.938080659999997"/>
    <x v="0"/>
    <x v="1"/>
    <x v="7136"/>
    <x v="1"/>
    <x v="0"/>
    <n v="7.1607546150000001"/>
    <n v="0.29836477562500002"/>
    <s v="Stores"/>
  </r>
  <r>
    <n v="7170"/>
    <s v="Angelo"/>
    <s v="Elsie"/>
    <x v="7067"/>
    <x v="0"/>
    <x v="2"/>
    <x v="46"/>
    <x v="20"/>
    <x v="2"/>
    <x v="0"/>
    <x v="2"/>
    <n v="50.314970029999998"/>
    <x v="2"/>
    <x v="1"/>
    <x v="7137"/>
    <x v="1"/>
    <x v="1"/>
    <n v="94.766624910000004"/>
    <n v="3.9486093712500003"/>
    <s v="Stores"/>
  </r>
  <r>
    <n v="7171"/>
    <s v="Dean"/>
    <s v="Wendy"/>
    <x v="7068"/>
    <x v="0"/>
    <x v="5"/>
    <x v="16"/>
    <x v="15"/>
    <x v="5"/>
    <x v="0"/>
    <x v="2"/>
    <n v="56.382846379999997"/>
    <x v="2"/>
    <x v="1"/>
    <x v="7138"/>
    <x v="1"/>
    <x v="3"/>
    <n v="168.02483760000001"/>
    <n v="7.0010349000000014"/>
    <s v="Stores"/>
  </r>
  <r>
    <n v="7172"/>
    <s v="McGuire"/>
    <s v="Mary"/>
    <x v="7069"/>
    <x v="0"/>
    <x v="5"/>
    <x v="16"/>
    <x v="15"/>
    <x v="5"/>
    <x v="0"/>
    <x v="0"/>
    <n v="38.618221409999997"/>
    <x v="0"/>
    <x v="0"/>
    <x v="7139"/>
    <x v="0"/>
    <x v="2"/>
    <n v="72.009082030000002"/>
    <n v="3.0003784179166666"/>
    <s v="Stores"/>
  </r>
  <r>
    <n v="7173"/>
    <s v="Hardesty"/>
    <s v="Chester"/>
    <x v="7070"/>
    <x v="1"/>
    <x v="13"/>
    <x v="46"/>
    <x v="20"/>
    <x v="10"/>
    <x v="0"/>
    <x v="1"/>
    <n v="40.415132880000002"/>
    <x v="1"/>
    <x v="1"/>
    <x v="7140"/>
    <x v="1"/>
    <x v="2"/>
    <n v="71.530199839999995"/>
    <n v="2.9804249933333331"/>
    <s v="Stores"/>
  </r>
  <r>
    <n v="7174"/>
    <s v="Swartz"/>
    <s v="Austin"/>
    <x v="7071"/>
    <x v="1"/>
    <x v="63"/>
    <x v="46"/>
    <x v="20"/>
    <x v="29"/>
    <x v="0"/>
    <x v="2"/>
    <n v="59.809182"/>
    <x v="2"/>
    <x v="0"/>
    <x v="7141"/>
    <x v="0"/>
    <x v="4"/>
    <n v="151.96705370000001"/>
    <n v="6.331960570833334"/>
    <s v="Stores"/>
  </r>
  <r>
    <n v="7175"/>
    <s v="Reynolds"/>
    <s v="Steven"/>
    <x v="7072"/>
    <x v="1"/>
    <x v="5"/>
    <x v="16"/>
    <x v="15"/>
    <x v="5"/>
    <x v="0"/>
    <x v="2"/>
    <n v="53.469611499999999"/>
    <x v="2"/>
    <x v="1"/>
    <x v="7142"/>
    <x v="1"/>
    <x v="4"/>
    <n v="136.4094465"/>
    <n v="5.6837269375000004"/>
    <s v="Stores"/>
  </r>
  <r>
    <n v="7176"/>
    <s v="Thompson"/>
    <s v="Albert"/>
    <x v="7073"/>
    <x v="1"/>
    <x v="30"/>
    <x v="7"/>
    <x v="6"/>
    <x v="20"/>
    <x v="0"/>
    <x v="2"/>
    <n v="52.740077929999998"/>
    <x v="2"/>
    <x v="1"/>
    <x v="7143"/>
    <x v="1"/>
    <x v="1"/>
    <n v="109.78002720000001"/>
    <n v="4.5741678000000006"/>
    <s v="Stores"/>
  </r>
  <r>
    <n v="7177"/>
    <s v="Gray"/>
    <s v="Michael"/>
    <x v="7074"/>
    <x v="1"/>
    <x v="5"/>
    <x v="16"/>
    <x v="15"/>
    <x v="5"/>
    <x v="0"/>
    <x v="0"/>
    <n v="37.220163030000002"/>
    <x v="0"/>
    <x v="1"/>
    <x v="7144"/>
    <x v="1"/>
    <x v="0"/>
    <n v="0"/>
    <n v="0"/>
    <s v="Stores"/>
  </r>
  <r>
    <n v="7178"/>
    <s v="Smith"/>
    <s v="Monica"/>
    <x v="7075"/>
    <x v="0"/>
    <x v="27"/>
    <x v="7"/>
    <x v="6"/>
    <x v="19"/>
    <x v="0"/>
    <x v="0"/>
    <n v="35.250098710000003"/>
    <x v="0"/>
    <x v="1"/>
    <x v="7145"/>
    <x v="1"/>
    <x v="0"/>
    <n v="32.029415810000003"/>
    <n v="1.3345589920833334"/>
    <s v="Stores"/>
  </r>
  <r>
    <n v="7179"/>
    <s v="Sleeper"/>
    <s v="Ernesto"/>
    <x v="7076"/>
    <x v="1"/>
    <x v="5"/>
    <x v="16"/>
    <x v="15"/>
    <x v="5"/>
    <x v="0"/>
    <x v="2"/>
    <n v="57.532807050000002"/>
    <x v="2"/>
    <x v="1"/>
    <x v="7146"/>
    <x v="1"/>
    <x v="4"/>
    <n v="128.71846679999999"/>
    <n v="5.3632694499999998"/>
    <s v="Stores"/>
  </r>
  <r>
    <n v="7180"/>
    <s v="Vierra"/>
    <s v="Betty"/>
    <x v="7077"/>
    <x v="0"/>
    <x v="2"/>
    <x v="46"/>
    <x v="20"/>
    <x v="2"/>
    <x v="0"/>
    <x v="4"/>
    <n v="20.021981069999999"/>
    <x v="4"/>
    <x v="0"/>
    <x v="7147"/>
    <x v="0"/>
    <x v="0"/>
    <n v="0"/>
    <n v="0"/>
    <s v="Stores"/>
  </r>
  <r>
    <n v="7181"/>
    <s v="Mims"/>
    <s v="Deborah"/>
    <x v="7078"/>
    <x v="0"/>
    <x v="10"/>
    <x v="46"/>
    <x v="20"/>
    <x v="6"/>
    <x v="0"/>
    <x v="1"/>
    <n v="46.824973620000002"/>
    <x v="1"/>
    <x v="1"/>
    <x v="7148"/>
    <x v="1"/>
    <x v="1"/>
    <n v="96.645727070000007"/>
    <n v="4.0269052945833339"/>
    <s v="Stores"/>
  </r>
  <r>
    <n v="7182"/>
    <s v="Bowlin"/>
    <s v="Bonnie"/>
    <x v="7079"/>
    <x v="0"/>
    <x v="5"/>
    <x v="16"/>
    <x v="15"/>
    <x v="5"/>
    <x v="0"/>
    <x v="4"/>
    <n v="26.13046821"/>
    <x v="4"/>
    <x v="1"/>
    <x v="7149"/>
    <x v="1"/>
    <x v="0"/>
    <n v="0"/>
    <n v="0"/>
    <s v="Stores"/>
  </r>
  <r>
    <n v="7183"/>
    <s v="Crum"/>
    <s v="Donald"/>
    <x v="7080"/>
    <x v="1"/>
    <x v="5"/>
    <x v="16"/>
    <x v="15"/>
    <x v="5"/>
    <x v="0"/>
    <x v="2"/>
    <n v="52.9193061"/>
    <x v="2"/>
    <x v="0"/>
    <x v="7150"/>
    <x v="0"/>
    <x v="2"/>
    <n v="76.772367029999998"/>
    <n v="3.1988486262499998"/>
    <s v="Stores"/>
  </r>
  <r>
    <n v="7184"/>
    <s v="Anderson"/>
    <s v="Mark"/>
    <x v="1429"/>
    <x v="1"/>
    <x v="12"/>
    <x v="46"/>
    <x v="20"/>
    <x v="9"/>
    <x v="0"/>
    <x v="2"/>
    <n v="51.88785085"/>
    <x v="2"/>
    <x v="1"/>
    <x v="7151"/>
    <x v="1"/>
    <x v="4"/>
    <n v="137.27213029999999"/>
    <n v="5.7196720958333325"/>
    <s v="Stores"/>
  </r>
  <r>
    <n v="7185"/>
    <s v="Fletcher"/>
    <s v="Ernest"/>
    <x v="7081"/>
    <x v="1"/>
    <x v="20"/>
    <x v="13"/>
    <x v="12"/>
    <x v="14"/>
    <x v="0"/>
    <x v="1"/>
    <n v="40.811262239999998"/>
    <x v="1"/>
    <x v="1"/>
    <x v="7152"/>
    <x v="1"/>
    <x v="0"/>
    <n v="18.48769506"/>
    <n v="0.77032062750000008"/>
    <s v="Stores"/>
  </r>
  <r>
    <n v="7186"/>
    <s v="Johnson"/>
    <s v="Juana"/>
    <x v="7082"/>
    <x v="0"/>
    <x v="80"/>
    <x v="46"/>
    <x v="20"/>
    <x v="7"/>
    <x v="0"/>
    <x v="0"/>
    <n v="39.434713960000003"/>
    <x v="0"/>
    <x v="1"/>
    <x v="7153"/>
    <x v="1"/>
    <x v="0"/>
    <n v="0"/>
    <n v="0"/>
    <s v="Stores"/>
  </r>
  <r>
    <n v="7187"/>
    <s v="Wells"/>
    <s v="Brenda"/>
    <x v="7083"/>
    <x v="0"/>
    <x v="95"/>
    <x v="7"/>
    <x v="6"/>
    <x v="18"/>
    <x v="0"/>
    <x v="1"/>
    <n v="40.592048230000003"/>
    <x v="1"/>
    <x v="1"/>
    <x v="7154"/>
    <x v="1"/>
    <x v="2"/>
    <n v="72.989676959999997"/>
    <n v="3.0412365400000003"/>
    <s v="Stores"/>
  </r>
  <r>
    <n v="7188"/>
    <s v="Bernal"/>
    <s v="Debra"/>
    <x v="7084"/>
    <x v="0"/>
    <x v="126"/>
    <x v="46"/>
    <x v="20"/>
    <x v="10"/>
    <x v="0"/>
    <x v="1"/>
    <n v="43.233657299999997"/>
    <x v="1"/>
    <x v="1"/>
    <x v="7155"/>
    <x v="1"/>
    <x v="2"/>
    <n v="67.977057869999996"/>
    <n v="2.83237741125"/>
    <s v="Stores"/>
  </r>
  <r>
    <n v="7189"/>
    <s v="Rolfe"/>
    <s v="Frank"/>
    <x v="7085"/>
    <x v="1"/>
    <x v="5"/>
    <x v="16"/>
    <x v="15"/>
    <x v="5"/>
    <x v="0"/>
    <x v="1"/>
    <n v="41.620831930000001"/>
    <x v="1"/>
    <x v="1"/>
    <x v="7156"/>
    <x v="1"/>
    <x v="0"/>
    <n v="23.427084839999999"/>
    <n v="0.97612853500000007"/>
    <s v="Stores"/>
  </r>
  <r>
    <n v="7190"/>
    <s v="Brown"/>
    <s v="Kenneth"/>
    <x v="7086"/>
    <x v="1"/>
    <x v="156"/>
    <x v="7"/>
    <x v="6"/>
    <x v="17"/>
    <x v="0"/>
    <x v="2"/>
    <n v="54.785357449999999"/>
    <x v="2"/>
    <x v="1"/>
    <x v="7157"/>
    <x v="1"/>
    <x v="1"/>
    <n v="93.493552649999998"/>
    <n v="3.8955646937499995"/>
    <s v="Stores"/>
  </r>
  <r>
    <n v="7191"/>
    <s v="Garcia"/>
    <s v="Robert"/>
    <x v="7087"/>
    <x v="1"/>
    <x v="20"/>
    <x v="13"/>
    <x v="12"/>
    <x v="14"/>
    <x v="0"/>
    <x v="0"/>
    <n v="37.722934289999998"/>
    <x v="0"/>
    <x v="1"/>
    <x v="7158"/>
    <x v="1"/>
    <x v="0"/>
    <n v="26.121252630000001"/>
    <n v="1.08838552625"/>
    <s v="Stores"/>
  </r>
  <r>
    <n v="7192"/>
    <s v="Narvaez"/>
    <s v="Cory"/>
    <x v="7088"/>
    <x v="0"/>
    <x v="4"/>
    <x v="46"/>
    <x v="20"/>
    <x v="4"/>
    <x v="0"/>
    <x v="4"/>
    <n v="21.386080360000001"/>
    <x v="4"/>
    <x v="1"/>
    <x v="7159"/>
    <x v="1"/>
    <x v="0"/>
    <n v="0"/>
    <n v="0"/>
    <s v="Stores"/>
  </r>
  <r>
    <n v="7193"/>
    <s v="Hamm"/>
    <s v="Douglas"/>
    <x v="7089"/>
    <x v="1"/>
    <x v="5"/>
    <x v="16"/>
    <x v="15"/>
    <x v="5"/>
    <x v="0"/>
    <x v="2"/>
    <n v="55.696054439999997"/>
    <x v="2"/>
    <x v="1"/>
    <x v="7160"/>
    <x v="1"/>
    <x v="4"/>
    <n v="123.5300845"/>
    <n v="5.147086854166667"/>
    <s v="Stores"/>
  </r>
  <r>
    <n v="7194"/>
    <s v="Patty"/>
    <s v="Sharon"/>
    <x v="7090"/>
    <x v="0"/>
    <x v="34"/>
    <x v="13"/>
    <x v="12"/>
    <x v="21"/>
    <x v="0"/>
    <x v="0"/>
    <n v="36.861905530000001"/>
    <x v="0"/>
    <x v="1"/>
    <x v="7161"/>
    <x v="1"/>
    <x v="0"/>
    <n v="0"/>
    <n v="0"/>
    <s v="Stores"/>
  </r>
  <r>
    <n v="7195"/>
    <s v="Pierce"/>
    <s v="Brandon"/>
    <x v="7091"/>
    <x v="1"/>
    <x v="27"/>
    <x v="7"/>
    <x v="6"/>
    <x v="19"/>
    <x v="0"/>
    <x v="0"/>
    <n v="38.39401634"/>
    <x v="0"/>
    <x v="1"/>
    <x v="7162"/>
    <x v="1"/>
    <x v="0"/>
    <n v="27.767408830000001"/>
    <n v="1.1569753679166668"/>
    <s v="Stores"/>
  </r>
  <r>
    <n v="7196"/>
    <s v="Ellison"/>
    <s v="Jayson"/>
    <x v="7092"/>
    <x v="1"/>
    <x v="63"/>
    <x v="46"/>
    <x v="20"/>
    <x v="29"/>
    <x v="0"/>
    <x v="2"/>
    <n v="51.432446720000002"/>
    <x v="2"/>
    <x v="1"/>
    <x v="7163"/>
    <x v="1"/>
    <x v="1"/>
    <n v="91.121709100000004"/>
    <n v="3.7967378791666668"/>
    <s v="Stores"/>
  </r>
  <r>
    <n v="7197"/>
    <s v="Coursey"/>
    <s v="Melissa"/>
    <x v="7093"/>
    <x v="0"/>
    <x v="10"/>
    <x v="46"/>
    <x v="20"/>
    <x v="6"/>
    <x v="0"/>
    <x v="1"/>
    <n v="44.75921228"/>
    <x v="1"/>
    <x v="0"/>
    <x v="7164"/>
    <x v="0"/>
    <x v="2"/>
    <n v="71.095800850000003"/>
    <n v="2.9623250354166668"/>
    <s v="Stores"/>
  </r>
  <r>
    <n v="7198"/>
    <s v="Norris"/>
    <s v="Carlos"/>
    <x v="7094"/>
    <x v="1"/>
    <x v="82"/>
    <x v="7"/>
    <x v="6"/>
    <x v="20"/>
    <x v="0"/>
    <x v="4"/>
    <n v="21.816517770000001"/>
    <x v="4"/>
    <x v="1"/>
    <x v="7165"/>
    <x v="1"/>
    <x v="0"/>
    <n v="0"/>
    <n v="0"/>
    <s v="Stores"/>
  </r>
  <r>
    <n v="7199"/>
    <s v="Sullivan"/>
    <s v="Patrick"/>
    <x v="7095"/>
    <x v="1"/>
    <x v="2"/>
    <x v="46"/>
    <x v="20"/>
    <x v="2"/>
    <x v="0"/>
    <x v="0"/>
    <n v="32.747107999999997"/>
    <x v="0"/>
    <x v="1"/>
    <x v="7166"/>
    <x v="1"/>
    <x v="0"/>
    <n v="5.6997608059999996"/>
    <n v="0.23749003358333332"/>
    <s v="Stores"/>
  </r>
  <r>
    <n v="7200"/>
    <s v="Scroggs"/>
    <s v="Kelly"/>
    <x v="7096"/>
    <x v="1"/>
    <x v="5"/>
    <x v="16"/>
    <x v="15"/>
    <x v="5"/>
    <x v="0"/>
    <x v="1"/>
    <n v="45.546937980000003"/>
    <x v="1"/>
    <x v="0"/>
    <x v="7167"/>
    <x v="0"/>
    <x v="2"/>
    <n v="54.18856358"/>
    <n v="2.2578568158333332"/>
    <s v="Stores"/>
  </r>
  <r>
    <n v="7201"/>
    <s v="Hoge"/>
    <s v="Erica"/>
    <x v="7097"/>
    <x v="0"/>
    <x v="5"/>
    <x v="16"/>
    <x v="15"/>
    <x v="5"/>
    <x v="0"/>
    <x v="1"/>
    <n v="41.915947109999998"/>
    <x v="1"/>
    <x v="1"/>
    <x v="7168"/>
    <x v="1"/>
    <x v="2"/>
    <n v="69.789396830000001"/>
    <n v="2.9078915345833334"/>
    <s v="Stores"/>
  </r>
  <r>
    <n v="7202"/>
    <s v="Jones"/>
    <s v="Gregory"/>
    <x v="7098"/>
    <x v="1"/>
    <x v="59"/>
    <x v="46"/>
    <x v="20"/>
    <x v="13"/>
    <x v="0"/>
    <x v="1"/>
    <n v="41.451559359999997"/>
    <x v="1"/>
    <x v="1"/>
    <x v="7169"/>
    <x v="1"/>
    <x v="0"/>
    <n v="0"/>
    <n v="0"/>
    <s v="Stores"/>
  </r>
  <r>
    <n v="7203"/>
    <s v="Scott"/>
    <s v="Donna"/>
    <x v="7099"/>
    <x v="0"/>
    <x v="22"/>
    <x v="46"/>
    <x v="20"/>
    <x v="16"/>
    <x v="0"/>
    <x v="0"/>
    <n v="39.017706240000003"/>
    <x v="0"/>
    <x v="1"/>
    <x v="7170"/>
    <x v="1"/>
    <x v="0"/>
    <n v="33.96514474"/>
    <n v="1.4152143641666666"/>
    <s v="Stores"/>
  </r>
  <r>
    <n v="7204"/>
    <s v="Atencio"/>
    <s v="Eileen"/>
    <x v="7100"/>
    <x v="0"/>
    <x v="30"/>
    <x v="7"/>
    <x v="6"/>
    <x v="20"/>
    <x v="0"/>
    <x v="1"/>
    <n v="44.645902040000003"/>
    <x v="1"/>
    <x v="1"/>
    <x v="7171"/>
    <x v="1"/>
    <x v="1"/>
    <n v="111.8586976"/>
    <n v="4.6607790666666666"/>
    <s v="Stores"/>
  </r>
  <r>
    <n v="7205"/>
    <s v="Morgan"/>
    <s v="Alberta"/>
    <x v="7101"/>
    <x v="0"/>
    <x v="7"/>
    <x v="46"/>
    <x v="20"/>
    <x v="7"/>
    <x v="0"/>
    <x v="1"/>
    <n v="40.255939949999998"/>
    <x v="1"/>
    <x v="1"/>
    <x v="7172"/>
    <x v="1"/>
    <x v="2"/>
    <n v="63.270328030000002"/>
    <n v="2.6362636679166669"/>
    <s v="Stores"/>
  </r>
  <r>
    <n v="7206"/>
    <s v="Cox"/>
    <s v="Wilmer"/>
    <x v="7102"/>
    <x v="1"/>
    <x v="18"/>
    <x v="7"/>
    <x v="6"/>
    <x v="1"/>
    <x v="0"/>
    <x v="5"/>
    <n v="61.989813390000002"/>
    <x v="5"/>
    <x v="1"/>
    <x v="7173"/>
    <x v="1"/>
    <x v="3"/>
    <n v="176.472241"/>
    <n v="7.3530100416666659"/>
    <s v="Stores"/>
  </r>
  <r>
    <n v="7207"/>
    <s v="Williams"/>
    <s v="Louise"/>
    <x v="7103"/>
    <x v="0"/>
    <x v="4"/>
    <x v="46"/>
    <x v="20"/>
    <x v="4"/>
    <x v="0"/>
    <x v="1"/>
    <n v="44.269123190000002"/>
    <x v="1"/>
    <x v="1"/>
    <x v="7174"/>
    <x v="1"/>
    <x v="1"/>
    <n v="110.0676984"/>
    <n v="4.5861540999999999"/>
    <s v="Stores"/>
  </r>
  <r>
    <n v="7208"/>
    <s v="Mitchell"/>
    <s v="Chara"/>
    <x v="7104"/>
    <x v="0"/>
    <x v="3"/>
    <x v="13"/>
    <x v="12"/>
    <x v="3"/>
    <x v="0"/>
    <x v="1"/>
    <n v="42.157829849999999"/>
    <x v="1"/>
    <x v="0"/>
    <x v="7175"/>
    <x v="0"/>
    <x v="1"/>
    <n v="90.809398520000002"/>
    <n v="3.7837249383333336"/>
    <s v="Stores"/>
  </r>
  <r>
    <n v="7209"/>
    <s v="Atkins"/>
    <s v="Robert"/>
    <x v="7105"/>
    <x v="1"/>
    <x v="106"/>
    <x v="46"/>
    <x v="20"/>
    <x v="13"/>
    <x v="0"/>
    <x v="1"/>
    <n v="41.633848569999998"/>
    <x v="1"/>
    <x v="1"/>
    <x v="7176"/>
    <x v="1"/>
    <x v="0"/>
    <n v="15.88540132"/>
    <n v="0.66189172166666665"/>
    <s v="Stores"/>
  </r>
  <r>
    <n v="7210"/>
    <s v="Harmon"/>
    <s v="Johnathon"/>
    <x v="7106"/>
    <x v="1"/>
    <x v="94"/>
    <x v="13"/>
    <x v="12"/>
    <x v="3"/>
    <x v="0"/>
    <x v="1"/>
    <n v="49.616896609999998"/>
    <x v="1"/>
    <x v="1"/>
    <x v="7177"/>
    <x v="1"/>
    <x v="4"/>
    <n v="125.00589770000001"/>
    <n v="5.2085790708333342"/>
    <s v="Stores"/>
  </r>
  <r>
    <n v="7211"/>
    <s v="Boyle"/>
    <s v="Misty"/>
    <x v="7107"/>
    <x v="0"/>
    <x v="146"/>
    <x v="13"/>
    <x v="12"/>
    <x v="3"/>
    <x v="0"/>
    <x v="1"/>
    <n v="40.995185339999999"/>
    <x v="1"/>
    <x v="1"/>
    <x v="7178"/>
    <x v="1"/>
    <x v="2"/>
    <n v="58.305395500000003"/>
    <n v="2.4293914791666671"/>
    <s v="Stores"/>
  </r>
  <r>
    <n v="7212"/>
    <s v="Anderson"/>
    <s v="Gail"/>
    <x v="7108"/>
    <x v="0"/>
    <x v="3"/>
    <x v="13"/>
    <x v="12"/>
    <x v="3"/>
    <x v="0"/>
    <x v="2"/>
    <n v="50.920196099999998"/>
    <x v="2"/>
    <x v="1"/>
    <x v="7179"/>
    <x v="1"/>
    <x v="4"/>
    <n v="122.5595131"/>
    <n v="5.1066463791666674"/>
    <s v="Stores"/>
  </r>
  <r>
    <n v="7213"/>
    <s v="Fleming"/>
    <s v="Willie"/>
    <x v="7109"/>
    <x v="1"/>
    <x v="211"/>
    <x v="7"/>
    <x v="6"/>
    <x v="19"/>
    <x v="0"/>
    <x v="1"/>
    <n v="46.8645687"/>
    <x v="1"/>
    <x v="1"/>
    <x v="7180"/>
    <x v="1"/>
    <x v="1"/>
    <n v="80.506319840000003"/>
    <n v="3.3544299933333335"/>
    <s v="Stores"/>
  </r>
  <r>
    <n v="7214"/>
    <s v="Haley"/>
    <s v="Edith"/>
    <x v="7110"/>
    <x v="0"/>
    <x v="4"/>
    <x v="46"/>
    <x v="20"/>
    <x v="4"/>
    <x v="0"/>
    <x v="0"/>
    <n v="32.285382609999999"/>
    <x v="0"/>
    <x v="1"/>
    <x v="7181"/>
    <x v="1"/>
    <x v="2"/>
    <n v="53.027983650000003"/>
    <n v="2.2094993187499998"/>
    <s v="Stores"/>
  </r>
  <r>
    <n v="7215"/>
    <s v="Wilson"/>
    <s v="Clyde"/>
    <x v="7111"/>
    <x v="1"/>
    <x v="4"/>
    <x v="46"/>
    <x v="20"/>
    <x v="4"/>
    <x v="0"/>
    <x v="0"/>
    <n v="35.002817710000002"/>
    <x v="0"/>
    <x v="0"/>
    <x v="7182"/>
    <x v="0"/>
    <x v="0"/>
    <n v="26.827956369999999"/>
    <n v="1.1178315154166667"/>
    <s v="Stores"/>
  </r>
  <r>
    <n v="7216"/>
    <s v="Pulley"/>
    <s v="Danny"/>
    <x v="7112"/>
    <x v="1"/>
    <x v="2"/>
    <x v="46"/>
    <x v="20"/>
    <x v="2"/>
    <x v="0"/>
    <x v="0"/>
    <n v="32.450471100000001"/>
    <x v="0"/>
    <x v="1"/>
    <x v="7183"/>
    <x v="1"/>
    <x v="0"/>
    <n v="0"/>
    <n v="0"/>
    <s v="Stores"/>
  </r>
  <r>
    <n v="7217"/>
    <s v="Sweet"/>
    <s v="Jesus"/>
    <x v="7113"/>
    <x v="1"/>
    <x v="11"/>
    <x v="7"/>
    <x v="6"/>
    <x v="1"/>
    <x v="0"/>
    <x v="5"/>
    <n v="60.669601280000002"/>
    <x v="5"/>
    <x v="1"/>
    <x v="7184"/>
    <x v="1"/>
    <x v="2"/>
    <n v="76.670980049999997"/>
    <n v="3.1946241687499994"/>
    <s v="Stores"/>
  </r>
  <r>
    <n v="7218"/>
    <s v="Ingram"/>
    <s v="Robert"/>
    <x v="7114"/>
    <x v="1"/>
    <x v="34"/>
    <x v="13"/>
    <x v="12"/>
    <x v="21"/>
    <x v="0"/>
    <x v="1"/>
    <n v="45.597801769999997"/>
    <x v="1"/>
    <x v="1"/>
    <x v="7185"/>
    <x v="1"/>
    <x v="4"/>
    <n v="129.21510369999999"/>
    <n v="5.3839626541666661"/>
    <s v="Stores"/>
  </r>
  <r>
    <n v="7219"/>
    <s v="Imai"/>
    <s v="Terry"/>
    <x v="7115"/>
    <x v="1"/>
    <x v="67"/>
    <x v="7"/>
    <x v="6"/>
    <x v="30"/>
    <x v="0"/>
    <x v="0"/>
    <n v="31.625501419999999"/>
    <x v="0"/>
    <x v="0"/>
    <x v="7186"/>
    <x v="0"/>
    <x v="0"/>
    <n v="5.4109330269999996"/>
    <n v="0.22545554279166666"/>
    <s v="Stores"/>
  </r>
  <r>
    <n v="7220"/>
    <s v="West"/>
    <s v="Mia"/>
    <x v="7116"/>
    <x v="0"/>
    <x v="76"/>
    <x v="7"/>
    <x v="6"/>
    <x v="1"/>
    <x v="0"/>
    <x v="1"/>
    <n v="49.234793320000001"/>
    <x v="1"/>
    <x v="1"/>
    <x v="7187"/>
    <x v="1"/>
    <x v="2"/>
    <n v="50.714458540000003"/>
    <n v="2.1131024391666666"/>
    <s v="Stores"/>
  </r>
  <r>
    <n v="7221"/>
    <s v="Coffman"/>
    <s v="Wesley"/>
    <x v="7117"/>
    <x v="1"/>
    <x v="0"/>
    <x v="13"/>
    <x v="12"/>
    <x v="0"/>
    <x v="0"/>
    <x v="2"/>
    <n v="51.353361980000003"/>
    <x v="2"/>
    <x v="1"/>
    <x v="46"/>
    <x v="1"/>
    <x v="1"/>
    <n v="95.683329819999997"/>
    <n v="3.9868054091666663"/>
    <s v="Stores"/>
  </r>
  <r>
    <n v="7222"/>
    <s v="Snyder"/>
    <s v="Dalton"/>
    <x v="7118"/>
    <x v="1"/>
    <x v="5"/>
    <x v="16"/>
    <x v="15"/>
    <x v="5"/>
    <x v="0"/>
    <x v="4"/>
    <n v="28.300819229999998"/>
    <x v="4"/>
    <x v="0"/>
    <x v="7188"/>
    <x v="0"/>
    <x v="0"/>
    <n v="39.509154649999999"/>
    <n v="1.6462147770833333"/>
    <s v="Stores"/>
  </r>
  <r>
    <n v="7223"/>
    <s v="Schaffer"/>
    <s v="James"/>
    <x v="7119"/>
    <x v="1"/>
    <x v="117"/>
    <x v="7"/>
    <x v="6"/>
    <x v="1"/>
    <x v="0"/>
    <x v="5"/>
    <n v="64.582045280000003"/>
    <x v="5"/>
    <x v="1"/>
    <x v="7189"/>
    <x v="1"/>
    <x v="1"/>
    <n v="116.54830990000001"/>
    <n v="4.8561795791666666"/>
    <s v="Stores"/>
  </r>
  <r>
    <n v="7224"/>
    <s v="Hatfield"/>
    <s v="Ramona"/>
    <x v="7120"/>
    <x v="0"/>
    <x v="5"/>
    <x v="16"/>
    <x v="15"/>
    <x v="5"/>
    <x v="0"/>
    <x v="0"/>
    <n v="32.61492423"/>
    <x v="0"/>
    <x v="1"/>
    <x v="7190"/>
    <x v="1"/>
    <x v="0"/>
    <n v="0"/>
    <n v="0"/>
    <s v="Stores"/>
  </r>
  <r>
    <n v="7225"/>
    <s v="Littlefield"/>
    <s v="Lucy"/>
    <x v="7121"/>
    <x v="0"/>
    <x v="15"/>
    <x v="46"/>
    <x v="20"/>
    <x v="10"/>
    <x v="0"/>
    <x v="2"/>
    <n v="51.693843209999997"/>
    <x v="2"/>
    <x v="1"/>
    <x v="7191"/>
    <x v="1"/>
    <x v="4"/>
    <n v="123.50340300000001"/>
    <n v="5.1459751250000005"/>
    <s v="Stores"/>
  </r>
  <r>
    <n v="7226"/>
    <s v="Richart"/>
    <s v="Vada"/>
    <x v="7122"/>
    <x v="0"/>
    <x v="105"/>
    <x v="7"/>
    <x v="6"/>
    <x v="1"/>
    <x v="0"/>
    <x v="0"/>
    <n v="33.095515759999998"/>
    <x v="0"/>
    <x v="1"/>
    <x v="7192"/>
    <x v="1"/>
    <x v="2"/>
    <n v="70.955106110000003"/>
    <n v="2.9564627545833333"/>
    <s v="Stores"/>
  </r>
  <r>
    <n v="7227"/>
    <s v="Criddle"/>
    <s v="Chandra"/>
    <x v="7123"/>
    <x v="0"/>
    <x v="0"/>
    <x v="13"/>
    <x v="12"/>
    <x v="0"/>
    <x v="0"/>
    <x v="2"/>
    <n v="54.109939799999999"/>
    <x v="2"/>
    <x v="1"/>
    <x v="7193"/>
    <x v="1"/>
    <x v="1"/>
    <n v="85.950435080000005"/>
    <n v="3.5812681283333339"/>
    <s v="Stores"/>
  </r>
  <r>
    <n v="7228"/>
    <s v="Parker"/>
    <s v="Roger"/>
    <x v="7124"/>
    <x v="1"/>
    <x v="13"/>
    <x v="46"/>
    <x v="20"/>
    <x v="10"/>
    <x v="0"/>
    <x v="0"/>
    <n v="37.555366939999999"/>
    <x v="0"/>
    <x v="1"/>
    <x v="7194"/>
    <x v="1"/>
    <x v="0"/>
    <n v="35.219720959999997"/>
    <n v="1.4674883733333333"/>
    <s v="Stores"/>
  </r>
  <r>
    <n v="7229"/>
    <s v="Cobb"/>
    <s v="Louis"/>
    <x v="7125"/>
    <x v="1"/>
    <x v="0"/>
    <x v="13"/>
    <x v="12"/>
    <x v="0"/>
    <x v="0"/>
    <x v="0"/>
    <n v="35.49732049"/>
    <x v="0"/>
    <x v="0"/>
    <x v="7195"/>
    <x v="0"/>
    <x v="0"/>
    <n v="39.768801359999998"/>
    <n v="1.6570333899999998"/>
    <s v="Stores"/>
  </r>
  <r>
    <n v="7230"/>
    <s v="Xiong"/>
    <s v="Robin"/>
    <x v="7126"/>
    <x v="0"/>
    <x v="14"/>
    <x v="46"/>
    <x v="20"/>
    <x v="11"/>
    <x v="0"/>
    <x v="1"/>
    <n v="45.733817889999997"/>
    <x v="1"/>
    <x v="1"/>
    <x v="7196"/>
    <x v="1"/>
    <x v="4"/>
    <n v="142.901647"/>
    <n v="5.9542352916666665"/>
    <s v="Stores"/>
  </r>
  <r>
    <n v="7231"/>
    <s v="Miller"/>
    <s v="Lewis"/>
    <x v="7127"/>
    <x v="1"/>
    <x v="173"/>
    <x v="7"/>
    <x v="6"/>
    <x v="12"/>
    <x v="0"/>
    <x v="0"/>
    <n v="30.095936089999999"/>
    <x v="0"/>
    <x v="1"/>
    <x v="7197"/>
    <x v="1"/>
    <x v="0"/>
    <n v="13.70244754"/>
    <n v="0.57093531416666665"/>
    <s v="Stores"/>
  </r>
  <r>
    <n v="7232"/>
    <s v="Bailey"/>
    <s v="George"/>
    <x v="7128"/>
    <x v="1"/>
    <x v="5"/>
    <x v="16"/>
    <x v="15"/>
    <x v="5"/>
    <x v="0"/>
    <x v="1"/>
    <n v="47.64843055"/>
    <x v="1"/>
    <x v="1"/>
    <x v="7198"/>
    <x v="1"/>
    <x v="2"/>
    <n v="58.066066159999998"/>
    <n v="2.4194194233333333"/>
    <s v="Stores"/>
  </r>
  <r>
    <n v="7233"/>
    <s v="Young"/>
    <s v="Mickey"/>
    <x v="7129"/>
    <x v="1"/>
    <x v="5"/>
    <x v="16"/>
    <x v="15"/>
    <x v="5"/>
    <x v="0"/>
    <x v="1"/>
    <n v="49.226545590000001"/>
    <x v="1"/>
    <x v="0"/>
    <x v="7199"/>
    <x v="0"/>
    <x v="1"/>
    <n v="83.140185990000006"/>
    <n v="3.4641744162500006"/>
    <s v="Stores"/>
  </r>
  <r>
    <n v="7234"/>
    <s v="Quijada"/>
    <s v="Debra"/>
    <x v="7130"/>
    <x v="0"/>
    <x v="116"/>
    <x v="7"/>
    <x v="6"/>
    <x v="1"/>
    <x v="0"/>
    <x v="0"/>
    <n v="34.1396546"/>
    <x v="0"/>
    <x v="1"/>
    <x v="7200"/>
    <x v="1"/>
    <x v="0"/>
    <n v="12.956201330000001"/>
    <n v="0.53984172208333336"/>
    <s v="Stores"/>
  </r>
  <r>
    <n v="7235"/>
    <s v="Duncan"/>
    <s v="Charles"/>
    <x v="7131"/>
    <x v="1"/>
    <x v="13"/>
    <x v="46"/>
    <x v="20"/>
    <x v="10"/>
    <x v="0"/>
    <x v="1"/>
    <n v="43.163527010000003"/>
    <x v="1"/>
    <x v="1"/>
    <x v="7201"/>
    <x v="1"/>
    <x v="1"/>
    <n v="90.49129988"/>
    <n v="3.7704708283333335"/>
    <s v="Stores"/>
  </r>
  <r>
    <n v="7236"/>
    <s v="Stonge"/>
    <s v="Cathy"/>
    <x v="7132"/>
    <x v="0"/>
    <x v="5"/>
    <x v="16"/>
    <x v="15"/>
    <x v="5"/>
    <x v="0"/>
    <x v="0"/>
    <n v="30.21747375"/>
    <x v="0"/>
    <x v="1"/>
    <x v="7202"/>
    <x v="1"/>
    <x v="0"/>
    <n v="0"/>
    <n v="0"/>
    <s v="Stores"/>
  </r>
  <r>
    <n v="7237"/>
    <s v="Ruffin"/>
    <s v="Susan"/>
    <x v="7133"/>
    <x v="0"/>
    <x v="11"/>
    <x v="7"/>
    <x v="6"/>
    <x v="1"/>
    <x v="0"/>
    <x v="0"/>
    <n v="31.222370659999999"/>
    <x v="0"/>
    <x v="0"/>
    <x v="7203"/>
    <x v="0"/>
    <x v="0"/>
    <n v="0"/>
    <n v="0"/>
    <s v="Stores"/>
  </r>
  <r>
    <n v="7238"/>
    <s v="Placencia"/>
    <s v="Paul"/>
    <x v="7134"/>
    <x v="1"/>
    <x v="3"/>
    <x v="13"/>
    <x v="12"/>
    <x v="3"/>
    <x v="0"/>
    <x v="0"/>
    <n v="35.888819159999997"/>
    <x v="0"/>
    <x v="1"/>
    <x v="7204"/>
    <x v="1"/>
    <x v="0"/>
    <n v="7.2501704489999996"/>
    <n v="0.30209043537499997"/>
    <s v="Stores"/>
  </r>
  <r>
    <n v="7239"/>
    <s v="McGlothin"/>
    <s v="Mariano"/>
    <x v="7135"/>
    <x v="1"/>
    <x v="150"/>
    <x v="46"/>
    <x v="20"/>
    <x v="13"/>
    <x v="0"/>
    <x v="2"/>
    <n v="52.1090053"/>
    <x v="2"/>
    <x v="1"/>
    <x v="7205"/>
    <x v="1"/>
    <x v="1"/>
    <n v="99.777837219999995"/>
    <n v="4.1574098841666665"/>
    <s v="Stores"/>
  </r>
  <r>
    <n v="7240"/>
    <s v="Lang"/>
    <s v="Mary"/>
    <x v="7136"/>
    <x v="0"/>
    <x v="22"/>
    <x v="46"/>
    <x v="20"/>
    <x v="16"/>
    <x v="0"/>
    <x v="1"/>
    <n v="47.581384389999997"/>
    <x v="1"/>
    <x v="1"/>
    <x v="7206"/>
    <x v="1"/>
    <x v="1"/>
    <n v="98.700815849999998"/>
    <n v="4.1125339937499996"/>
    <s v="Stores"/>
  </r>
  <r>
    <n v="7241"/>
    <s v="Walden"/>
    <s v="Ronnie"/>
    <x v="7137"/>
    <x v="1"/>
    <x v="4"/>
    <x v="46"/>
    <x v="20"/>
    <x v="4"/>
    <x v="0"/>
    <x v="0"/>
    <n v="39.115556439999999"/>
    <x v="0"/>
    <x v="0"/>
    <x v="7207"/>
    <x v="0"/>
    <x v="2"/>
    <n v="62.070072420000002"/>
    <n v="2.5862530175000003"/>
    <s v="Stores"/>
  </r>
  <r>
    <n v="7242"/>
    <s v="Young"/>
    <s v="Judith"/>
    <x v="7138"/>
    <x v="0"/>
    <x v="3"/>
    <x v="13"/>
    <x v="12"/>
    <x v="3"/>
    <x v="0"/>
    <x v="0"/>
    <n v="39.749115500000002"/>
    <x v="0"/>
    <x v="1"/>
    <x v="7208"/>
    <x v="1"/>
    <x v="2"/>
    <n v="62.639122059999998"/>
    <n v="2.6099634191666667"/>
    <s v="Stores"/>
  </r>
  <r>
    <n v="7243"/>
    <s v="Rodriguez"/>
    <s v="Don"/>
    <x v="7139"/>
    <x v="1"/>
    <x v="3"/>
    <x v="13"/>
    <x v="12"/>
    <x v="3"/>
    <x v="0"/>
    <x v="2"/>
    <n v="50.253024269999997"/>
    <x v="2"/>
    <x v="1"/>
    <x v="7209"/>
    <x v="1"/>
    <x v="2"/>
    <n v="76.303959579999997"/>
    <n v="3.1793316491666666"/>
    <s v="Stores"/>
  </r>
  <r>
    <n v="7244"/>
    <s v="Culver"/>
    <s v="Steve"/>
    <x v="7140"/>
    <x v="1"/>
    <x v="5"/>
    <x v="16"/>
    <x v="15"/>
    <x v="5"/>
    <x v="0"/>
    <x v="0"/>
    <n v="37.688995210000002"/>
    <x v="0"/>
    <x v="1"/>
    <x v="7210"/>
    <x v="1"/>
    <x v="0"/>
    <n v="7.5184074130000003"/>
    <n v="0.31326697554166666"/>
    <s v="Stores"/>
  </r>
  <r>
    <n v="7245"/>
    <s v="Paulson"/>
    <s v="Lance"/>
    <x v="7141"/>
    <x v="1"/>
    <x v="2"/>
    <x v="46"/>
    <x v="20"/>
    <x v="2"/>
    <x v="0"/>
    <x v="1"/>
    <n v="40.604992180000004"/>
    <x v="1"/>
    <x v="1"/>
    <x v="7211"/>
    <x v="1"/>
    <x v="2"/>
    <n v="57.265855670000001"/>
    <n v="2.3860773195833334"/>
    <s v="Stores"/>
  </r>
  <r>
    <n v="7246"/>
    <s v="Stroup"/>
    <s v="James"/>
    <x v="7142"/>
    <x v="1"/>
    <x v="5"/>
    <x v="16"/>
    <x v="15"/>
    <x v="5"/>
    <x v="0"/>
    <x v="0"/>
    <n v="32.342258989999998"/>
    <x v="0"/>
    <x v="0"/>
    <x v="7212"/>
    <x v="0"/>
    <x v="0"/>
    <n v="22.773490460000001"/>
    <n v="0.94889543583333336"/>
    <s v="Stores"/>
  </r>
  <r>
    <n v="7247"/>
    <s v="Baxter"/>
    <s v="Noel"/>
    <x v="7143"/>
    <x v="1"/>
    <x v="38"/>
    <x v="7"/>
    <x v="6"/>
    <x v="20"/>
    <x v="0"/>
    <x v="1"/>
    <n v="48.589444129999997"/>
    <x v="1"/>
    <x v="1"/>
    <x v="7213"/>
    <x v="1"/>
    <x v="2"/>
    <n v="48.691303740000002"/>
    <n v="2.0288043225000001"/>
    <s v="Stores"/>
  </r>
  <r>
    <n v="7248"/>
    <s v="Sweeney"/>
    <s v="Aileen"/>
    <x v="7144"/>
    <x v="0"/>
    <x v="3"/>
    <x v="13"/>
    <x v="12"/>
    <x v="3"/>
    <x v="0"/>
    <x v="1"/>
    <n v="44.909134360000003"/>
    <x v="1"/>
    <x v="0"/>
    <x v="7214"/>
    <x v="0"/>
    <x v="1"/>
    <n v="87.018459239999999"/>
    <n v="3.6257691350000001"/>
    <s v="Stores"/>
  </r>
  <r>
    <n v="7249"/>
    <s v="Day"/>
    <s v="Melinda"/>
    <x v="7145"/>
    <x v="0"/>
    <x v="167"/>
    <x v="46"/>
    <x v="20"/>
    <x v="37"/>
    <x v="0"/>
    <x v="0"/>
    <n v="36.403099750000003"/>
    <x v="0"/>
    <x v="1"/>
    <x v="7215"/>
    <x v="1"/>
    <x v="2"/>
    <n v="65.243167700000001"/>
    <n v="2.7184653208333334"/>
    <s v="Stores"/>
  </r>
  <r>
    <n v="7250"/>
    <s v="Roden"/>
    <s v="Jarrod"/>
    <x v="7146"/>
    <x v="1"/>
    <x v="69"/>
    <x v="46"/>
    <x v="20"/>
    <x v="29"/>
    <x v="0"/>
    <x v="1"/>
    <n v="42.426324800000003"/>
    <x v="1"/>
    <x v="0"/>
    <x v="7216"/>
    <x v="0"/>
    <x v="0"/>
    <n v="23.842714399999998"/>
    <n v="0.99344643333333338"/>
    <s v="Stores"/>
  </r>
  <r>
    <n v="7251"/>
    <s v="Jones"/>
    <s v="George"/>
    <x v="547"/>
    <x v="1"/>
    <x v="139"/>
    <x v="13"/>
    <x v="12"/>
    <x v="34"/>
    <x v="0"/>
    <x v="1"/>
    <n v="44.05276705"/>
    <x v="1"/>
    <x v="1"/>
    <x v="7217"/>
    <x v="1"/>
    <x v="2"/>
    <n v="63.872646379999999"/>
    <n v="2.6613602658333333"/>
    <s v="Stores"/>
  </r>
  <r>
    <n v="7252"/>
    <s v="McIntyre"/>
    <s v="Daniel"/>
    <x v="7147"/>
    <x v="1"/>
    <x v="5"/>
    <x v="16"/>
    <x v="15"/>
    <x v="5"/>
    <x v="0"/>
    <x v="0"/>
    <n v="31.12352018"/>
    <x v="0"/>
    <x v="1"/>
    <x v="7218"/>
    <x v="1"/>
    <x v="0"/>
    <n v="0"/>
    <n v="0"/>
    <s v="Stores"/>
  </r>
  <r>
    <n v="7253"/>
    <s v="Johnson"/>
    <s v="David"/>
    <x v="4053"/>
    <x v="1"/>
    <x v="60"/>
    <x v="7"/>
    <x v="6"/>
    <x v="27"/>
    <x v="0"/>
    <x v="2"/>
    <n v="51.060190130000002"/>
    <x v="2"/>
    <x v="1"/>
    <x v="7219"/>
    <x v="1"/>
    <x v="2"/>
    <n v="58.13145952"/>
    <n v="2.4221441466666667"/>
    <s v="Stores"/>
  </r>
  <r>
    <n v="7254"/>
    <s v="Nugent"/>
    <s v="Margaret"/>
    <x v="7148"/>
    <x v="0"/>
    <x v="5"/>
    <x v="16"/>
    <x v="15"/>
    <x v="5"/>
    <x v="0"/>
    <x v="0"/>
    <n v="30.861398919999999"/>
    <x v="0"/>
    <x v="1"/>
    <x v="7220"/>
    <x v="1"/>
    <x v="0"/>
    <n v="0"/>
    <n v="0"/>
    <s v="Stores"/>
  </r>
  <r>
    <n v="7255"/>
    <s v="Cole"/>
    <s v="Anne"/>
    <x v="7149"/>
    <x v="0"/>
    <x v="8"/>
    <x v="46"/>
    <x v="20"/>
    <x v="8"/>
    <x v="0"/>
    <x v="1"/>
    <n v="47.61904449"/>
    <x v="1"/>
    <x v="0"/>
    <x v="7221"/>
    <x v="0"/>
    <x v="1"/>
    <n v="107.8736881"/>
    <n v="4.4947370041666668"/>
    <s v="Stores"/>
  </r>
  <r>
    <n v="7256"/>
    <s v="Johnson"/>
    <s v="Eddie"/>
    <x v="7150"/>
    <x v="1"/>
    <x v="3"/>
    <x v="13"/>
    <x v="12"/>
    <x v="3"/>
    <x v="0"/>
    <x v="2"/>
    <n v="53.638084970000001"/>
    <x v="2"/>
    <x v="1"/>
    <x v="7222"/>
    <x v="1"/>
    <x v="1"/>
    <n v="89.229072919999993"/>
    <n v="3.7178780383333327"/>
    <s v="Stores"/>
  </r>
  <r>
    <n v="7257"/>
    <s v="Campbell"/>
    <s v="Debra"/>
    <x v="7151"/>
    <x v="0"/>
    <x v="4"/>
    <x v="46"/>
    <x v="20"/>
    <x v="4"/>
    <x v="0"/>
    <x v="1"/>
    <n v="43.605559130000003"/>
    <x v="1"/>
    <x v="1"/>
    <x v="7223"/>
    <x v="1"/>
    <x v="2"/>
    <n v="42.882145209999997"/>
    <n v="1.7867560504166666"/>
    <s v="Stores"/>
  </r>
  <r>
    <n v="7258"/>
    <s v="Mashburn"/>
    <s v="Alfred"/>
    <x v="7152"/>
    <x v="1"/>
    <x v="71"/>
    <x v="7"/>
    <x v="6"/>
    <x v="18"/>
    <x v="0"/>
    <x v="1"/>
    <n v="47.226482650000001"/>
    <x v="1"/>
    <x v="1"/>
    <x v="7224"/>
    <x v="1"/>
    <x v="2"/>
    <n v="70.276492579999996"/>
    <n v="2.928187190833333"/>
    <s v="Stores"/>
  </r>
  <r>
    <n v="7259"/>
    <s v="Jackson"/>
    <s v="Jonathan"/>
    <x v="7153"/>
    <x v="1"/>
    <x v="13"/>
    <x v="46"/>
    <x v="20"/>
    <x v="10"/>
    <x v="0"/>
    <x v="1"/>
    <n v="45.075428760000001"/>
    <x v="1"/>
    <x v="1"/>
    <x v="7225"/>
    <x v="1"/>
    <x v="2"/>
    <n v="79.384963959999993"/>
    <n v="3.3077068316666662"/>
    <s v="Stores"/>
  </r>
  <r>
    <n v="7260"/>
    <s v="Mills"/>
    <s v="Daniel"/>
    <x v="7154"/>
    <x v="1"/>
    <x v="67"/>
    <x v="7"/>
    <x v="6"/>
    <x v="30"/>
    <x v="0"/>
    <x v="0"/>
    <n v="32.82991415"/>
    <x v="0"/>
    <x v="1"/>
    <x v="7226"/>
    <x v="1"/>
    <x v="0"/>
    <n v="0"/>
    <n v="0"/>
    <s v="Stores"/>
  </r>
  <r>
    <n v="7261"/>
    <s v="Patterson"/>
    <s v="Robert"/>
    <x v="7155"/>
    <x v="1"/>
    <x v="5"/>
    <x v="45"/>
    <x v="19"/>
    <x v="5"/>
    <x v="0"/>
    <x v="1"/>
    <n v="43.202077240000001"/>
    <x v="1"/>
    <x v="0"/>
    <x v="7227"/>
    <x v="0"/>
    <x v="1"/>
    <n v="98.728704870000001"/>
    <n v="4.1136960362500004"/>
    <s v="Stores"/>
  </r>
  <r>
    <n v="7262"/>
    <s v="Bowling"/>
    <s v="Rick"/>
    <x v="7156"/>
    <x v="1"/>
    <x v="97"/>
    <x v="7"/>
    <x v="6"/>
    <x v="19"/>
    <x v="0"/>
    <x v="4"/>
    <n v="20.069690179999998"/>
    <x v="4"/>
    <x v="1"/>
    <x v="7228"/>
    <x v="1"/>
    <x v="0"/>
    <n v="0"/>
    <n v="0"/>
    <s v="Stores"/>
  </r>
  <r>
    <n v="7263"/>
    <s v="Phipps"/>
    <s v="Carl"/>
    <x v="7157"/>
    <x v="1"/>
    <x v="115"/>
    <x v="7"/>
    <x v="6"/>
    <x v="19"/>
    <x v="0"/>
    <x v="2"/>
    <n v="55.637372169999999"/>
    <x v="2"/>
    <x v="1"/>
    <x v="7229"/>
    <x v="1"/>
    <x v="4"/>
    <n v="134.08391639999999"/>
    <n v="5.58682985"/>
    <s v="Stores"/>
  </r>
  <r>
    <n v="7264"/>
    <s v="Armstrong"/>
    <s v="Nancy"/>
    <x v="7158"/>
    <x v="0"/>
    <x v="13"/>
    <x v="46"/>
    <x v="20"/>
    <x v="10"/>
    <x v="0"/>
    <x v="1"/>
    <n v="40.753626760000003"/>
    <x v="1"/>
    <x v="1"/>
    <x v="7230"/>
    <x v="1"/>
    <x v="1"/>
    <n v="107.5016423"/>
    <n v="4.4792350958333333"/>
    <s v="Stores"/>
  </r>
  <r>
    <n v="7265"/>
    <s v="Young"/>
    <s v="James"/>
    <x v="7159"/>
    <x v="1"/>
    <x v="74"/>
    <x v="7"/>
    <x v="6"/>
    <x v="25"/>
    <x v="0"/>
    <x v="1"/>
    <n v="46.536352389999998"/>
    <x v="1"/>
    <x v="1"/>
    <x v="7231"/>
    <x v="1"/>
    <x v="2"/>
    <n v="68.299883750000006"/>
    <n v="2.8458284895833335"/>
    <s v="Stores"/>
  </r>
  <r>
    <n v="7266"/>
    <s v="Rodriguez"/>
    <s v="Mary"/>
    <x v="1721"/>
    <x v="0"/>
    <x v="5"/>
    <x v="45"/>
    <x v="19"/>
    <x v="5"/>
    <x v="0"/>
    <x v="2"/>
    <n v="54.032308010000001"/>
    <x v="2"/>
    <x v="1"/>
    <x v="7232"/>
    <x v="1"/>
    <x v="4"/>
    <n v="154.93715460000001"/>
    <n v="6.4557147749999997"/>
    <s v="Stores"/>
  </r>
  <r>
    <n v="7267"/>
    <s v="Evanoff"/>
    <s v="Margery"/>
    <x v="7160"/>
    <x v="0"/>
    <x v="4"/>
    <x v="46"/>
    <x v="20"/>
    <x v="4"/>
    <x v="0"/>
    <x v="1"/>
    <n v="42.980218000000001"/>
    <x v="1"/>
    <x v="1"/>
    <x v="7233"/>
    <x v="1"/>
    <x v="2"/>
    <n v="42.09971427"/>
    <n v="1.7541547612499999"/>
    <s v="Stores"/>
  </r>
  <r>
    <n v="7268"/>
    <s v="Napoleon"/>
    <s v="Charles"/>
    <x v="7161"/>
    <x v="1"/>
    <x v="165"/>
    <x v="7"/>
    <x v="6"/>
    <x v="22"/>
    <x v="0"/>
    <x v="4"/>
    <n v="27.420216010000001"/>
    <x v="4"/>
    <x v="1"/>
    <x v="7234"/>
    <x v="1"/>
    <x v="0"/>
    <n v="9.9706185719999993"/>
    <n v="0.41544244049999995"/>
    <s v="Stores"/>
  </r>
  <r>
    <n v="7269"/>
    <s v="Spencer"/>
    <s v="Elizabeth"/>
    <x v="7162"/>
    <x v="0"/>
    <x v="239"/>
    <x v="7"/>
    <x v="6"/>
    <x v="12"/>
    <x v="0"/>
    <x v="4"/>
    <n v="29.680058639999999"/>
    <x v="4"/>
    <x v="1"/>
    <x v="7235"/>
    <x v="1"/>
    <x v="0"/>
    <n v="0"/>
    <n v="0"/>
    <s v="Stores"/>
  </r>
  <r>
    <n v="7270"/>
    <s v="Burney"/>
    <s v="Yvonne"/>
    <x v="7163"/>
    <x v="0"/>
    <x v="16"/>
    <x v="7"/>
    <x v="6"/>
    <x v="12"/>
    <x v="0"/>
    <x v="0"/>
    <n v="32.640771090000001"/>
    <x v="0"/>
    <x v="1"/>
    <x v="7236"/>
    <x v="1"/>
    <x v="0"/>
    <n v="24.305000119999999"/>
    <n v="1.0127083383333333"/>
    <s v="Stores"/>
  </r>
  <r>
    <n v="7271"/>
    <s v="McAlister"/>
    <s v="Carl"/>
    <x v="7164"/>
    <x v="1"/>
    <x v="5"/>
    <x v="45"/>
    <x v="19"/>
    <x v="5"/>
    <x v="0"/>
    <x v="0"/>
    <n v="36.982925700000003"/>
    <x v="0"/>
    <x v="1"/>
    <x v="7237"/>
    <x v="1"/>
    <x v="0"/>
    <n v="21.038874280000002"/>
    <n v="0.87661976166666677"/>
    <s v="Stores"/>
  </r>
  <r>
    <n v="7272"/>
    <s v="Wingo"/>
    <s v="Patricia"/>
    <x v="7165"/>
    <x v="0"/>
    <x v="5"/>
    <x v="45"/>
    <x v="19"/>
    <x v="5"/>
    <x v="0"/>
    <x v="1"/>
    <n v="48.085514310000001"/>
    <x v="1"/>
    <x v="1"/>
    <x v="7238"/>
    <x v="1"/>
    <x v="1"/>
    <n v="94.570908380000006"/>
    <n v="3.9404545158333337"/>
    <s v="Stores"/>
  </r>
  <r>
    <n v="7273"/>
    <s v="Phillips"/>
    <s v="Leigh"/>
    <x v="7166"/>
    <x v="0"/>
    <x v="46"/>
    <x v="7"/>
    <x v="6"/>
    <x v="18"/>
    <x v="0"/>
    <x v="1"/>
    <n v="45.501146560000002"/>
    <x v="1"/>
    <x v="1"/>
    <x v="7239"/>
    <x v="1"/>
    <x v="4"/>
    <n v="122.3394681"/>
    <n v="5.0974778375000005"/>
    <s v="Stores"/>
  </r>
  <r>
    <n v="7274"/>
    <s v="Davis"/>
    <s v="Elizabeth"/>
    <x v="7167"/>
    <x v="0"/>
    <x v="60"/>
    <x v="7"/>
    <x v="6"/>
    <x v="27"/>
    <x v="0"/>
    <x v="2"/>
    <n v="54.487662989999997"/>
    <x v="2"/>
    <x v="0"/>
    <x v="7240"/>
    <x v="0"/>
    <x v="4"/>
    <n v="156.32481300000001"/>
    <n v="6.5135338750000003"/>
    <s v="Stores"/>
  </r>
  <r>
    <n v="7275"/>
    <s v="Starr"/>
    <s v="Donald"/>
    <x v="7168"/>
    <x v="1"/>
    <x v="147"/>
    <x v="13"/>
    <x v="12"/>
    <x v="3"/>
    <x v="0"/>
    <x v="1"/>
    <n v="40.635074920000001"/>
    <x v="1"/>
    <x v="1"/>
    <x v="7241"/>
    <x v="1"/>
    <x v="0"/>
    <n v="35.446374550000002"/>
    <n v="1.4769322729166667"/>
    <s v="Stores"/>
  </r>
  <r>
    <n v="7276"/>
    <s v="McAllister"/>
    <s v="Raymond"/>
    <x v="7169"/>
    <x v="1"/>
    <x v="3"/>
    <x v="13"/>
    <x v="12"/>
    <x v="3"/>
    <x v="0"/>
    <x v="5"/>
    <n v="66.561106460000005"/>
    <x v="5"/>
    <x v="1"/>
    <x v="7242"/>
    <x v="1"/>
    <x v="4"/>
    <n v="146.69842629999999"/>
    <n v="6.1124344291666661"/>
    <s v="Stores"/>
  </r>
  <r>
    <n v="7277"/>
    <s v="Diaz"/>
    <s v="Rodney"/>
    <x v="7170"/>
    <x v="1"/>
    <x v="0"/>
    <x v="13"/>
    <x v="12"/>
    <x v="0"/>
    <x v="0"/>
    <x v="4"/>
    <n v="28.49692391"/>
    <x v="4"/>
    <x v="1"/>
    <x v="7243"/>
    <x v="1"/>
    <x v="0"/>
    <n v="0"/>
    <n v="0"/>
    <s v="Stores"/>
  </r>
  <r>
    <n v="7278"/>
    <s v="Perry"/>
    <s v="Constance"/>
    <x v="7171"/>
    <x v="0"/>
    <x v="5"/>
    <x v="45"/>
    <x v="19"/>
    <x v="5"/>
    <x v="0"/>
    <x v="4"/>
    <n v="23.3741181"/>
    <x v="4"/>
    <x v="1"/>
    <x v="7244"/>
    <x v="1"/>
    <x v="0"/>
    <n v="0"/>
    <n v="0"/>
    <s v="Stores"/>
  </r>
  <r>
    <n v="7279"/>
    <s v="Thompson"/>
    <s v="Thomas"/>
    <x v="7172"/>
    <x v="1"/>
    <x v="2"/>
    <x v="46"/>
    <x v="20"/>
    <x v="2"/>
    <x v="0"/>
    <x v="1"/>
    <n v="41.735422100000001"/>
    <x v="1"/>
    <x v="1"/>
    <x v="7245"/>
    <x v="1"/>
    <x v="1"/>
    <n v="85.652557349999995"/>
    <n v="3.5688565562499996"/>
    <s v="Stores"/>
  </r>
  <r>
    <n v="7280"/>
    <s v="Wallace"/>
    <s v="Belinda"/>
    <x v="7173"/>
    <x v="0"/>
    <x v="0"/>
    <x v="13"/>
    <x v="12"/>
    <x v="0"/>
    <x v="0"/>
    <x v="1"/>
    <n v="44.033665310000004"/>
    <x v="1"/>
    <x v="1"/>
    <x v="7246"/>
    <x v="1"/>
    <x v="1"/>
    <n v="101.7033905"/>
    <n v="4.2376412708333335"/>
    <s v="Stores"/>
  </r>
  <r>
    <n v="7281"/>
    <s v="Gaytan"/>
    <s v="Eula"/>
    <x v="7174"/>
    <x v="0"/>
    <x v="0"/>
    <x v="13"/>
    <x v="12"/>
    <x v="0"/>
    <x v="0"/>
    <x v="1"/>
    <n v="46.564143799999997"/>
    <x v="1"/>
    <x v="0"/>
    <x v="7247"/>
    <x v="0"/>
    <x v="2"/>
    <n v="74.152165760000003"/>
    <n v="3.0896735733333331"/>
    <s v="Stores"/>
  </r>
  <r>
    <n v="7282"/>
    <s v="Stanfield"/>
    <s v="Alice"/>
    <x v="7175"/>
    <x v="0"/>
    <x v="55"/>
    <x v="7"/>
    <x v="6"/>
    <x v="20"/>
    <x v="0"/>
    <x v="1"/>
    <n v="41.873841059999997"/>
    <x v="1"/>
    <x v="1"/>
    <x v="7248"/>
    <x v="1"/>
    <x v="2"/>
    <n v="41.277321800000003"/>
    <n v="1.7198884083333337"/>
    <s v="Stores"/>
  </r>
  <r>
    <n v="7283"/>
    <s v="Bird"/>
    <s v="Flora"/>
    <x v="7176"/>
    <x v="0"/>
    <x v="153"/>
    <x v="46"/>
    <x v="20"/>
    <x v="10"/>
    <x v="0"/>
    <x v="0"/>
    <n v="33.159298499999998"/>
    <x v="0"/>
    <x v="1"/>
    <x v="7249"/>
    <x v="1"/>
    <x v="0"/>
    <n v="23.606863069999999"/>
    <n v="0.9836192945833333"/>
    <s v="Stores"/>
  </r>
  <r>
    <n v="7284"/>
    <s v="Crawford"/>
    <s v="Sarah"/>
    <x v="7177"/>
    <x v="0"/>
    <x v="5"/>
    <x v="45"/>
    <x v="19"/>
    <x v="5"/>
    <x v="0"/>
    <x v="1"/>
    <n v="47.428806129999998"/>
    <x v="1"/>
    <x v="1"/>
    <x v="7250"/>
    <x v="1"/>
    <x v="1"/>
    <n v="104.7060591"/>
    <n v="4.3627524624999996"/>
    <s v="Stores"/>
  </r>
  <r>
    <n v="7285"/>
    <s v="Curtis"/>
    <s v="Pamela"/>
    <x v="7178"/>
    <x v="0"/>
    <x v="5"/>
    <x v="45"/>
    <x v="19"/>
    <x v="5"/>
    <x v="0"/>
    <x v="4"/>
    <n v="27.096770370000002"/>
    <x v="4"/>
    <x v="1"/>
    <x v="7251"/>
    <x v="1"/>
    <x v="0"/>
    <n v="0"/>
    <n v="0"/>
    <s v="Stores"/>
  </r>
  <r>
    <n v="7286"/>
    <s v="Catchings"/>
    <s v="Clinton"/>
    <x v="7179"/>
    <x v="1"/>
    <x v="52"/>
    <x v="46"/>
    <x v="20"/>
    <x v="11"/>
    <x v="0"/>
    <x v="4"/>
    <n v="29.42825654"/>
    <x v="4"/>
    <x v="1"/>
    <x v="7252"/>
    <x v="1"/>
    <x v="0"/>
    <n v="4.894952119"/>
    <n v="0.20395633829166665"/>
    <s v="Stores"/>
  </r>
  <r>
    <n v="7287"/>
    <s v="Mercado"/>
    <s v="Paula"/>
    <x v="7180"/>
    <x v="0"/>
    <x v="30"/>
    <x v="7"/>
    <x v="6"/>
    <x v="20"/>
    <x v="0"/>
    <x v="1"/>
    <n v="43.78609762"/>
    <x v="1"/>
    <x v="1"/>
    <x v="7253"/>
    <x v="1"/>
    <x v="2"/>
    <n v="52.447078070000003"/>
    <n v="2.1852949195833333"/>
    <s v="Stores"/>
  </r>
  <r>
    <n v="7288"/>
    <s v="Savage"/>
    <s v="Emery"/>
    <x v="7181"/>
    <x v="1"/>
    <x v="174"/>
    <x v="46"/>
    <x v="20"/>
    <x v="37"/>
    <x v="0"/>
    <x v="1"/>
    <n v="40.752702560000003"/>
    <x v="1"/>
    <x v="0"/>
    <x v="7254"/>
    <x v="0"/>
    <x v="0"/>
    <n v="35.658536589999997"/>
    <n v="1.4857723579166664"/>
    <s v="Stores"/>
  </r>
  <r>
    <n v="7289"/>
    <s v="Brown"/>
    <s v="William"/>
    <x v="2290"/>
    <x v="1"/>
    <x v="92"/>
    <x v="46"/>
    <x v="20"/>
    <x v="11"/>
    <x v="0"/>
    <x v="0"/>
    <n v="33.207450809999997"/>
    <x v="0"/>
    <x v="1"/>
    <x v="7255"/>
    <x v="1"/>
    <x v="0"/>
    <n v="0"/>
    <n v="0"/>
    <s v="Stores"/>
  </r>
  <r>
    <n v="7290"/>
    <s v="Neal"/>
    <s v="Juana"/>
    <x v="7182"/>
    <x v="0"/>
    <x v="69"/>
    <x v="46"/>
    <x v="20"/>
    <x v="29"/>
    <x v="0"/>
    <x v="0"/>
    <n v="38.43868664"/>
    <x v="0"/>
    <x v="1"/>
    <x v="7256"/>
    <x v="1"/>
    <x v="2"/>
    <n v="46.244333709999999"/>
    <n v="1.9268472379166666"/>
    <s v="Stores"/>
  </r>
  <r>
    <n v="7291"/>
    <s v="Savage"/>
    <s v="Kara"/>
    <x v="7183"/>
    <x v="0"/>
    <x v="219"/>
    <x v="46"/>
    <x v="20"/>
    <x v="13"/>
    <x v="0"/>
    <x v="2"/>
    <n v="56.014519890000003"/>
    <x v="2"/>
    <x v="1"/>
    <x v="7257"/>
    <x v="1"/>
    <x v="1"/>
    <n v="118.8015108"/>
    <n v="4.9500629500000004"/>
    <s v="Stores"/>
  </r>
  <r>
    <n v="7292"/>
    <s v="Murphy"/>
    <s v="Tammy"/>
    <x v="7184"/>
    <x v="0"/>
    <x v="22"/>
    <x v="46"/>
    <x v="20"/>
    <x v="16"/>
    <x v="0"/>
    <x v="1"/>
    <n v="40.631724949999999"/>
    <x v="1"/>
    <x v="1"/>
    <x v="7258"/>
    <x v="1"/>
    <x v="1"/>
    <n v="91.315650399999996"/>
    <n v="3.8048187666666666"/>
    <s v="Stores"/>
  </r>
  <r>
    <n v="7293"/>
    <s v="Medina"/>
    <s v="Shawna"/>
    <x v="7185"/>
    <x v="0"/>
    <x v="5"/>
    <x v="45"/>
    <x v="19"/>
    <x v="5"/>
    <x v="0"/>
    <x v="2"/>
    <n v="56.40963249"/>
    <x v="2"/>
    <x v="1"/>
    <x v="7259"/>
    <x v="1"/>
    <x v="4"/>
    <n v="123.9039389"/>
    <n v="5.162664120833333"/>
    <s v="Stores"/>
  </r>
  <r>
    <n v="7294"/>
    <s v="Williams"/>
    <s v="Jeffrey"/>
    <x v="7186"/>
    <x v="1"/>
    <x v="175"/>
    <x v="46"/>
    <x v="20"/>
    <x v="10"/>
    <x v="0"/>
    <x v="2"/>
    <n v="52.332397839999999"/>
    <x v="2"/>
    <x v="1"/>
    <x v="7260"/>
    <x v="1"/>
    <x v="1"/>
    <n v="107.0203393"/>
    <n v="4.4591808041666665"/>
    <s v="Stores"/>
  </r>
  <r>
    <n v="7295"/>
    <s v="Hayes"/>
    <s v="Jason"/>
    <x v="7187"/>
    <x v="1"/>
    <x v="3"/>
    <x v="46"/>
    <x v="20"/>
    <x v="3"/>
    <x v="0"/>
    <x v="1"/>
    <n v="40.975217180000001"/>
    <x v="1"/>
    <x v="0"/>
    <x v="7261"/>
    <x v="0"/>
    <x v="0"/>
    <n v="33.709404599999999"/>
    <n v="1.4045585249999999"/>
    <s v="Stores"/>
  </r>
  <r>
    <n v="7296"/>
    <s v="Coley"/>
    <s v="Tony"/>
    <x v="7188"/>
    <x v="1"/>
    <x v="5"/>
    <x v="45"/>
    <x v="19"/>
    <x v="5"/>
    <x v="0"/>
    <x v="1"/>
    <n v="48.952238250000001"/>
    <x v="1"/>
    <x v="1"/>
    <x v="7262"/>
    <x v="1"/>
    <x v="1"/>
    <n v="96.696134909999998"/>
    <n v="4.0290056212499996"/>
    <s v="Stores"/>
  </r>
  <r>
    <n v="7297"/>
    <s v="Taylor"/>
    <s v="Kenneth"/>
    <x v="7189"/>
    <x v="1"/>
    <x v="0"/>
    <x v="13"/>
    <x v="12"/>
    <x v="0"/>
    <x v="0"/>
    <x v="1"/>
    <n v="48.870451369999998"/>
    <x v="1"/>
    <x v="1"/>
    <x v="7263"/>
    <x v="1"/>
    <x v="2"/>
    <n v="66.303018039999998"/>
    <n v="2.7626257516666666"/>
    <s v="Stores"/>
  </r>
  <r>
    <n v="7298"/>
    <s v="White"/>
    <s v="Walter"/>
    <x v="7190"/>
    <x v="1"/>
    <x v="235"/>
    <x v="46"/>
    <x v="20"/>
    <x v="7"/>
    <x v="0"/>
    <x v="0"/>
    <n v="32.496280849999998"/>
    <x v="0"/>
    <x v="1"/>
    <x v="7264"/>
    <x v="1"/>
    <x v="0"/>
    <n v="23.845358879999999"/>
    <n v="0.99355661999999989"/>
    <s v="Stores"/>
  </r>
  <r>
    <n v="7299"/>
    <s v="Clark"/>
    <s v="Joseph"/>
    <x v="7191"/>
    <x v="1"/>
    <x v="3"/>
    <x v="46"/>
    <x v="20"/>
    <x v="3"/>
    <x v="0"/>
    <x v="0"/>
    <n v="37.937471119999998"/>
    <x v="0"/>
    <x v="1"/>
    <x v="7265"/>
    <x v="1"/>
    <x v="0"/>
    <n v="33.900614070000003"/>
    <n v="1.4125255862500001"/>
    <s v="Stores"/>
  </r>
  <r>
    <n v="7300"/>
    <s v="Fuller"/>
    <s v="Mariann"/>
    <x v="7192"/>
    <x v="0"/>
    <x v="27"/>
    <x v="7"/>
    <x v="6"/>
    <x v="19"/>
    <x v="0"/>
    <x v="1"/>
    <n v="41.520767960000001"/>
    <x v="1"/>
    <x v="0"/>
    <x v="7266"/>
    <x v="0"/>
    <x v="0"/>
    <n v="35.529103839999998"/>
    <n v="1.4803793266666665"/>
    <s v="Stores"/>
  </r>
  <r>
    <n v="7301"/>
    <s v="Hicks"/>
    <s v="Al"/>
    <x v="7193"/>
    <x v="1"/>
    <x v="12"/>
    <x v="46"/>
    <x v="20"/>
    <x v="9"/>
    <x v="0"/>
    <x v="0"/>
    <n v="37.69573089"/>
    <x v="0"/>
    <x v="0"/>
    <x v="7267"/>
    <x v="0"/>
    <x v="2"/>
    <n v="72.899235599999997"/>
    <n v="3.03746815"/>
    <s v="Stores"/>
  </r>
  <r>
    <n v="7302"/>
    <s v="Marshall"/>
    <s v="Brittany"/>
    <x v="7194"/>
    <x v="0"/>
    <x v="58"/>
    <x v="7"/>
    <x v="6"/>
    <x v="18"/>
    <x v="0"/>
    <x v="2"/>
    <n v="52.404108119999997"/>
    <x v="2"/>
    <x v="1"/>
    <x v="7268"/>
    <x v="1"/>
    <x v="4"/>
    <n v="132.30308489999999"/>
    <n v="5.5126285374999995"/>
    <s v="Stores"/>
  </r>
  <r>
    <n v="7303"/>
    <s v="Leach"/>
    <s v="John"/>
    <x v="7195"/>
    <x v="1"/>
    <x v="4"/>
    <x v="46"/>
    <x v="20"/>
    <x v="4"/>
    <x v="0"/>
    <x v="1"/>
    <n v="44.351569519999998"/>
    <x v="1"/>
    <x v="1"/>
    <x v="7269"/>
    <x v="1"/>
    <x v="2"/>
    <n v="56.409192560000001"/>
    <n v="2.3503830233333334"/>
    <s v="Stores"/>
  </r>
  <r>
    <n v="7304"/>
    <s v="Taylor"/>
    <s v="Erica"/>
    <x v="7196"/>
    <x v="0"/>
    <x v="75"/>
    <x v="13"/>
    <x v="12"/>
    <x v="24"/>
    <x v="0"/>
    <x v="4"/>
    <n v="26.51147615"/>
    <x v="4"/>
    <x v="1"/>
    <x v="7270"/>
    <x v="5"/>
    <x v="0"/>
    <n v="12.10112434"/>
    <n v="0.5042135141666666"/>
    <s v="Stores"/>
  </r>
  <r>
    <n v="7305"/>
    <s v="Robison"/>
    <s v="Roger"/>
    <x v="7197"/>
    <x v="1"/>
    <x v="8"/>
    <x v="7"/>
    <x v="6"/>
    <x v="8"/>
    <x v="0"/>
    <x v="0"/>
    <n v="37.659528469999998"/>
    <x v="0"/>
    <x v="1"/>
    <x v="7271"/>
    <x v="1"/>
    <x v="0"/>
    <n v="38.113944910000001"/>
    <n v="1.5880810379166665"/>
    <s v="Stores"/>
  </r>
  <r>
    <n v="7306"/>
    <s v="Patterson"/>
    <s v="Casey"/>
    <x v="7198"/>
    <x v="0"/>
    <x v="5"/>
    <x v="45"/>
    <x v="19"/>
    <x v="5"/>
    <x v="0"/>
    <x v="1"/>
    <n v="47.563796449999998"/>
    <x v="1"/>
    <x v="0"/>
    <x v="7272"/>
    <x v="0"/>
    <x v="1"/>
    <n v="108.28912769999999"/>
    <n v="4.5120469874999998"/>
    <s v="Stores"/>
  </r>
  <r>
    <n v="7307"/>
    <s v="Garcia"/>
    <s v="Peggy"/>
    <x v="7199"/>
    <x v="0"/>
    <x v="69"/>
    <x v="46"/>
    <x v="20"/>
    <x v="29"/>
    <x v="0"/>
    <x v="0"/>
    <n v="30.634932410000001"/>
    <x v="0"/>
    <x v="1"/>
    <x v="7273"/>
    <x v="1"/>
    <x v="0"/>
    <n v="16.47112757"/>
    <n v="0.68629698208333334"/>
    <s v="Stores"/>
  </r>
  <r>
    <n v="7308"/>
    <s v="Flowers"/>
    <s v="Sabrina"/>
    <x v="7200"/>
    <x v="0"/>
    <x v="5"/>
    <x v="45"/>
    <x v="19"/>
    <x v="5"/>
    <x v="0"/>
    <x v="0"/>
    <n v="39.769714100000002"/>
    <x v="0"/>
    <x v="1"/>
    <x v="7274"/>
    <x v="1"/>
    <x v="0"/>
    <n v="38.418751569999998"/>
    <n v="1.6007813154166666"/>
    <s v="Stores"/>
  </r>
  <r>
    <n v="7309"/>
    <s v="Stephens"/>
    <s v="Dustin"/>
    <x v="7201"/>
    <x v="1"/>
    <x v="5"/>
    <x v="45"/>
    <x v="19"/>
    <x v="5"/>
    <x v="0"/>
    <x v="0"/>
    <n v="31.750152199999999"/>
    <x v="0"/>
    <x v="1"/>
    <x v="7275"/>
    <x v="1"/>
    <x v="0"/>
    <n v="0"/>
    <n v="0"/>
    <s v="Stores"/>
  </r>
  <r>
    <n v="7310"/>
    <s v="Wagner"/>
    <s v="Kathleen"/>
    <x v="7202"/>
    <x v="0"/>
    <x v="0"/>
    <x v="13"/>
    <x v="12"/>
    <x v="0"/>
    <x v="0"/>
    <x v="2"/>
    <n v="59.166166939999997"/>
    <x v="2"/>
    <x v="0"/>
    <x v="7276"/>
    <x v="0"/>
    <x v="3"/>
    <n v="167.78449190000001"/>
    <n v="6.9910204958333342"/>
    <s v="Stores"/>
  </r>
  <r>
    <n v="7311"/>
    <s v="Calderon"/>
    <s v="Hazel"/>
    <x v="7203"/>
    <x v="0"/>
    <x v="0"/>
    <x v="13"/>
    <x v="12"/>
    <x v="0"/>
    <x v="0"/>
    <x v="0"/>
    <n v="38.238278780000002"/>
    <x v="0"/>
    <x v="1"/>
    <x v="7277"/>
    <x v="1"/>
    <x v="0"/>
    <n v="37.16425263"/>
    <n v="1.5485105262499999"/>
    <s v="Stores"/>
  </r>
  <r>
    <n v="7312"/>
    <s v="Benton"/>
    <s v="Tammy"/>
    <x v="7204"/>
    <x v="0"/>
    <x v="66"/>
    <x v="7"/>
    <x v="6"/>
    <x v="18"/>
    <x v="0"/>
    <x v="0"/>
    <n v="32.830805869999999"/>
    <x v="0"/>
    <x v="1"/>
    <x v="7278"/>
    <x v="1"/>
    <x v="0"/>
    <n v="36.923645819999997"/>
    <n v="1.5384852424999997"/>
    <s v="Stores"/>
  </r>
  <r>
    <n v="7313"/>
    <s v="Yates"/>
    <s v="Vern"/>
    <x v="7205"/>
    <x v="1"/>
    <x v="11"/>
    <x v="7"/>
    <x v="6"/>
    <x v="1"/>
    <x v="0"/>
    <x v="2"/>
    <n v="51.071814199999999"/>
    <x v="2"/>
    <x v="1"/>
    <x v="7279"/>
    <x v="1"/>
    <x v="2"/>
    <n v="74.986533100000003"/>
    <n v="3.1244388791666671"/>
    <s v="Stores"/>
  </r>
  <r>
    <n v="7314"/>
    <s v="Vargas"/>
    <s v="Jack"/>
    <x v="7206"/>
    <x v="1"/>
    <x v="5"/>
    <x v="45"/>
    <x v="19"/>
    <x v="5"/>
    <x v="0"/>
    <x v="4"/>
    <n v="27.202971210000001"/>
    <x v="4"/>
    <x v="1"/>
    <x v="7280"/>
    <x v="1"/>
    <x v="0"/>
    <n v="0"/>
    <n v="0"/>
    <s v="Stores"/>
  </r>
  <r>
    <n v="7315"/>
    <s v="Ruiz"/>
    <s v="John"/>
    <x v="7207"/>
    <x v="1"/>
    <x v="141"/>
    <x v="7"/>
    <x v="6"/>
    <x v="11"/>
    <x v="0"/>
    <x v="0"/>
    <n v="32.606511640000001"/>
    <x v="0"/>
    <x v="1"/>
    <x v="7281"/>
    <x v="1"/>
    <x v="0"/>
    <n v="0.40866246899999997"/>
    <n v="1.7027602874999999E-2"/>
    <s v="Stores"/>
  </r>
  <r>
    <n v="7316"/>
    <s v="Bennett"/>
    <s v="Percy"/>
    <x v="7208"/>
    <x v="1"/>
    <x v="2"/>
    <x v="46"/>
    <x v="20"/>
    <x v="2"/>
    <x v="0"/>
    <x v="2"/>
    <n v="50.616060179999998"/>
    <x v="2"/>
    <x v="1"/>
    <x v="7282"/>
    <x v="1"/>
    <x v="4"/>
    <n v="133.55443639999999"/>
    <n v="5.5647681833333333"/>
    <s v="Stores"/>
  </r>
  <r>
    <n v="7317"/>
    <s v="Gilstrap"/>
    <s v="Lore"/>
    <x v="7209"/>
    <x v="0"/>
    <x v="0"/>
    <x v="13"/>
    <x v="12"/>
    <x v="0"/>
    <x v="0"/>
    <x v="1"/>
    <n v="42.908057049999996"/>
    <x v="1"/>
    <x v="1"/>
    <x v="7283"/>
    <x v="1"/>
    <x v="1"/>
    <n v="90.926477790000007"/>
    <n v="3.7886032412500006"/>
    <s v="Stores"/>
  </r>
  <r>
    <n v="7318"/>
    <s v="Kraus"/>
    <s v="Renee"/>
    <x v="7210"/>
    <x v="0"/>
    <x v="13"/>
    <x v="46"/>
    <x v="20"/>
    <x v="10"/>
    <x v="0"/>
    <x v="2"/>
    <n v="56.937739479999998"/>
    <x v="2"/>
    <x v="1"/>
    <x v="7284"/>
    <x v="1"/>
    <x v="3"/>
    <n v="164.2846802"/>
    <n v="6.8451950083333335"/>
    <s v="Stores"/>
  </r>
  <r>
    <n v="7319"/>
    <s v="Maldonado"/>
    <s v="Antonio"/>
    <x v="7211"/>
    <x v="1"/>
    <x v="35"/>
    <x v="46"/>
    <x v="20"/>
    <x v="6"/>
    <x v="0"/>
    <x v="1"/>
    <n v="47.278778889999998"/>
    <x v="1"/>
    <x v="1"/>
    <x v="7285"/>
    <x v="1"/>
    <x v="1"/>
    <n v="85.851745940000001"/>
    <n v="3.5771560808333334"/>
    <s v="Stores"/>
  </r>
  <r>
    <n v="7320"/>
    <s v="Harper"/>
    <s v="Paul"/>
    <x v="7212"/>
    <x v="1"/>
    <x v="16"/>
    <x v="7"/>
    <x v="6"/>
    <x v="12"/>
    <x v="0"/>
    <x v="0"/>
    <n v="34.802697360000003"/>
    <x v="0"/>
    <x v="1"/>
    <x v="7286"/>
    <x v="1"/>
    <x v="0"/>
    <n v="0"/>
    <n v="0"/>
    <s v="Stores"/>
  </r>
  <r>
    <n v="7321"/>
    <s v="Simpson"/>
    <s v="Rebecca"/>
    <x v="7213"/>
    <x v="0"/>
    <x v="5"/>
    <x v="45"/>
    <x v="19"/>
    <x v="5"/>
    <x v="0"/>
    <x v="4"/>
    <n v="25.43448549"/>
    <x v="4"/>
    <x v="1"/>
    <x v="7287"/>
    <x v="1"/>
    <x v="0"/>
    <n v="0"/>
    <n v="0"/>
    <s v="Stores"/>
  </r>
  <r>
    <n v="7322"/>
    <s v="Young"/>
    <s v="Esther"/>
    <x v="7214"/>
    <x v="0"/>
    <x v="5"/>
    <x v="45"/>
    <x v="19"/>
    <x v="5"/>
    <x v="0"/>
    <x v="0"/>
    <n v="39.30010437"/>
    <x v="0"/>
    <x v="1"/>
    <x v="7288"/>
    <x v="1"/>
    <x v="2"/>
    <n v="57.510356270000003"/>
    <n v="2.3962648445833334"/>
    <s v="Stores"/>
  </r>
  <r>
    <n v="7323"/>
    <s v="Gillespie"/>
    <s v="Clara"/>
    <x v="7215"/>
    <x v="0"/>
    <x v="4"/>
    <x v="46"/>
    <x v="20"/>
    <x v="4"/>
    <x v="0"/>
    <x v="4"/>
    <n v="24.97433732"/>
    <x v="4"/>
    <x v="1"/>
    <x v="7289"/>
    <x v="1"/>
    <x v="0"/>
    <n v="22.952356730000002"/>
    <n v="0.9563481970833333"/>
    <s v="Stores"/>
  </r>
  <r>
    <n v="7324"/>
    <s v="Nelson"/>
    <s v="Latonya"/>
    <x v="7216"/>
    <x v="0"/>
    <x v="17"/>
    <x v="46"/>
    <x v="20"/>
    <x v="13"/>
    <x v="0"/>
    <x v="5"/>
    <n v="67.26224852"/>
    <x v="5"/>
    <x v="1"/>
    <x v="7290"/>
    <x v="1"/>
    <x v="5"/>
    <n v="219.5614449"/>
    <n v="9.1483935375000005"/>
    <s v="Stores"/>
  </r>
  <r>
    <n v="7325"/>
    <s v="Costa"/>
    <s v="Christopher"/>
    <x v="7217"/>
    <x v="1"/>
    <x v="34"/>
    <x v="13"/>
    <x v="12"/>
    <x v="21"/>
    <x v="0"/>
    <x v="1"/>
    <n v="49.008787740000002"/>
    <x v="1"/>
    <x v="1"/>
    <x v="7291"/>
    <x v="1"/>
    <x v="0"/>
    <n v="13.59013618"/>
    <n v="0.56625567416666667"/>
    <s v="Stores"/>
  </r>
  <r>
    <n v="7326"/>
    <s v="Hust"/>
    <s v="Joe"/>
    <x v="7218"/>
    <x v="1"/>
    <x v="33"/>
    <x v="46"/>
    <x v="20"/>
    <x v="7"/>
    <x v="0"/>
    <x v="1"/>
    <n v="47.793487349999999"/>
    <x v="1"/>
    <x v="1"/>
    <x v="7292"/>
    <x v="1"/>
    <x v="1"/>
    <n v="87.825472250000004"/>
    <n v="3.6593946770833337"/>
    <s v="Stores"/>
  </r>
  <r>
    <n v="7327"/>
    <s v="Tokarz"/>
    <s v="Rudolph"/>
    <x v="7219"/>
    <x v="1"/>
    <x v="73"/>
    <x v="7"/>
    <x v="6"/>
    <x v="1"/>
    <x v="0"/>
    <x v="0"/>
    <n v="37.681637019999997"/>
    <x v="0"/>
    <x v="1"/>
    <x v="7293"/>
    <x v="1"/>
    <x v="0"/>
    <n v="36.960087510000001"/>
    <n v="1.5400036462500002"/>
    <s v="Stores"/>
  </r>
  <r>
    <n v="7328"/>
    <s v="Forrester"/>
    <s v="Ray"/>
    <x v="7220"/>
    <x v="1"/>
    <x v="8"/>
    <x v="7"/>
    <x v="6"/>
    <x v="8"/>
    <x v="0"/>
    <x v="4"/>
    <n v="24.873627679999998"/>
    <x v="4"/>
    <x v="1"/>
    <x v="7294"/>
    <x v="1"/>
    <x v="0"/>
    <n v="0"/>
    <n v="0"/>
    <s v="Stores"/>
  </r>
  <r>
    <n v="7329"/>
    <s v="Parkinson"/>
    <s v="Dorothy"/>
    <x v="7221"/>
    <x v="0"/>
    <x v="5"/>
    <x v="45"/>
    <x v="19"/>
    <x v="5"/>
    <x v="0"/>
    <x v="2"/>
    <n v="56.661777669999999"/>
    <x v="2"/>
    <x v="1"/>
    <x v="7295"/>
    <x v="1"/>
    <x v="3"/>
    <n v="169.4755447"/>
    <n v="7.0614810291666661"/>
    <s v="Stores"/>
  </r>
  <r>
    <n v="7330"/>
    <s v="Lail"/>
    <s v="Keith"/>
    <x v="7222"/>
    <x v="1"/>
    <x v="5"/>
    <x v="45"/>
    <x v="19"/>
    <x v="5"/>
    <x v="0"/>
    <x v="2"/>
    <n v="55.766580159999997"/>
    <x v="2"/>
    <x v="1"/>
    <x v="7296"/>
    <x v="1"/>
    <x v="4"/>
    <n v="140.9367192"/>
    <n v="5.8723633"/>
    <s v="Stores"/>
  </r>
  <r>
    <n v="7331"/>
    <s v="Burks"/>
    <s v="Christopher"/>
    <x v="7223"/>
    <x v="1"/>
    <x v="0"/>
    <x v="13"/>
    <x v="12"/>
    <x v="0"/>
    <x v="0"/>
    <x v="0"/>
    <n v="30.43628292"/>
    <x v="0"/>
    <x v="1"/>
    <x v="7297"/>
    <x v="1"/>
    <x v="0"/>
    <n v="17.148383410000001"/>
    <n v="0.71451597541666678"/>
    <s v="Stores"/>
  </r>
  <r>
    <n v="7332"/>
    <s v="Ku"/>
    <s v="Kathleen"/>
    <x v="7224"/>
    <x v="0"/>
    <x v="116"/>
    <x v="7"/>
    <x v="6"/>
    <x v="1"/>
    <x v="0"/>
    <x v="1"/>
    <n v="46.983349009999998"/>
    <x v="1"/>
    <x v="0"/>
    <x v="7298"/>
    <x v="0"/>
    <x v="4"/>
    <n v="133.86211470000001"/>
    <n v="5.5775881125000009"/>
    <s v="Stores"/>
  </r>
  <r>
    <n v="7333"/>
    <s v="Cavanaugh"/>
    <s v="Aaron"/>
    <x v="7225"/>
    <x v="1"/>
    <x v="7"/>
    <x v="46"/>
    <x v="20"/>
    <x v="7"/>
    <x v="0"/>
    <x v="0"/>
    <n v="37.287555759999996"/>
    <x v="0"/>
    <x v="1"/>
    <x v="7299"/>
    <x v="1"/>
    <x v="0"/>
    <n v="0"/>
    <n v="0"/>
    <s v="Stores"/>
  </r>
  <r>
    <n v="7334"/>
    <s v="Hysell"/>
    <s v="Jose"/>
    <x v="7226"/>
    <x v="1"/>
    <x v="27"/>
    <x v="7"/>
    <x v="6"/>
    <x v="19"/>
    <x v="0"/>
    <x v="1"/>
    <n v="49.28275438"/>
    <x v="1"/>
    <x v="1"/>
    <x v="7300"/>
    <x v="1"/>
    <x v="1"/>
    <n v="105.896959"/>
    <n v="4.4123732916666665"/>
    <s v="Stores"/>
  </r>
  <r>
    <n v="7335"/>
    <s v="Gould"/>
    <s v="Jason"/>
    <x v="7227"/>
    <x v="1"/>
    <x v="89"/>
    <x v="7"/>
    <x v="6"/>
    <x v="11"/>
    <x v="0"/>
    <x v="3"/>
    <n v="18.559421690000001"/>
    <x v="3"/>
    <x v="1"/>
    <x v="7301"/>
    <x v="1"/>
    <x v="0"/>
    <n v="0"/>
    <n v="0"/>
    <s v="Stores"/>
  </r>
  <r>
    <n v="7336"/>
    <s v="Urquhart"/>
    <s v="Daniel"/>
    <x v="7228"/>
    <x v="1"/>
    <x v="27"/>
    <x v="7"/>
    <x v="6"/>
    <x v="19"/>
    <x v="0"/>
    <x v="2"/>
    <n v="52.823708430000003"/>
    <x v="2"/>
    <x v="1"/>
    <x v="7302"/>
    <x v="1"/>
    <x v="2"/>
    <n v="48.827417830000002"/>
    <n v="2.0344757429166669"/>
    <s v="Stores"/>
  </r>
  <r>
    <n v="7337"/>
    <s v="James"/>
    <s v="Shelby"/>
    <x v="7229"/>
    <x v="1"/>
    <x v="2"/>
    <x v="46"/>
    <x v="20"/>
    <x v="2"/>
    <x v="0"/>
    <x v="0"/>
    <n v="34.010014179999999"/>
    <x v="0"/>
    <x v="1"/>
    <x v="7303"/>
    <x v="1"/>
    <x v="0"/>
    <n v="22.151400809999998"/>
    <n v="0.9229750337499999"/>
    <s v="Stores"/>
  </r>
  <r>
    <n v="7338"/>
    <s v="Lambert"/>
    <s v="Carl"/>
    <x v="7230"/>
    <x v="1"/>
    <x v="0"/>
    <x v="13"/>
    <x v="12"/>
    <x v="0"/>
    <x v="0"/>
    <x v="1"/>
    <n v="44.985789459999999"/>
    <x v="1"/>
    <x v="1"/>
    <x v="7304"/>
    <x v="1"/>
    <x v="0"/>
    <n v="33.96088391"/>
    <n v="1.4150368295833333"/>
    <s v="Stores"/>
  </r>
  <r>
    <n v="7339"/>
    <s v="Washington"/>
    <s v="Donna"/>
    <x v="7231"/>
    <x v="0"/>
    <x v="3"/>
    <x v="46"/>
    <x v="20"/>
    <x v="3"/>
    <x v="0"/>
    <x v="1"/>
    <n v="49.69908736"/>
    <x v="1"/>
    <x v="1"/>
    <x v="7305"/>
    <x v="1"/>
    <x v="4"/>
    <n v="123.8569672"/>
    <n v="5.160706966666667"/>
    <s v="Stores"/>
  </r>
  <r>
    <n v="7340"/>
    <s v="Church"/>
    <s v="Robert"/>
    <x v="7232"/>
    <x v="1"/>
    <x v="2"/>
    <x v="46"/>
    <x v="20"/>
    <x v="2"/>
    <x v="0"/>
    <x v="1"/>
    <n v="43.683964930000002"/>
    <x v="1"/>
    <x v="1"/>
    <x v="7306"/>
    <x v="1"/>
    <x v="2"/>
    <n v="55.58666479"/>
    <n v="2.316111032916667"/>
    <s v="Stores"/>
  </r>
  <r>
    <n v="7341"/>
    <s v="Slater"/>
    <s v="Lucille"/>
    <x v="7233"/>
    <x v="0"/>
    <x v="5"/>
    <x v="45"/>
    <x v="19"/>
    <x v="5"/>
    <x v="0"/>
    <x v="2"/>
    <n v="57.119415080000003"/>
    <x v="2"/>
    <x v="1"/>
    <x v="7307"/>
    <x v="1"/>
    <x v="4"/>
    <n v="155.14589860000001"/>
    <n v="6.4644124416666671"/>
    <s v="Stores"/>
  </r>
  <r>
    <n v="7342"/>
    <s v="Joachim"/>
    <s v="George"/>
    <x v="7234"/>
    <x v="1"/>
    <x v="186"/>
    <x v="46"/>
    <x v="20"/>
    <x v="10"/>
    <x v="0"/>
    <x v="2"/>
    <n v="51.685284150000001"/>
    <x v="2"/>
    <x v="1"/>
    <x v="7308"/>
    <x v="1"/>
    <x v="4"/>
    <n v="149.8319769"/>
    <n v="6.2429990375000006"/>
    <s v="Stores"/>
  </r>
  <r>
    <n v="7343"/>
    <s v="Leister"/>
    <s v="David"/>
    <x v="7235"/>
    <x v="1"/>
    <x v="11"/>
    <x v="7"/>
    <x v="6"/>
    <x v="1"/>
    <x v="0"/>
    <x v="1"/>
    <n v="41.491098100000002"/>
    <x v="1"/>
    <x v="1"/>
    <x v="7309"/>
    <x v="1"/>
    <x v="0"/>
    <n v="30.696409039999999"/>
    <n v="1.2790170433333332"/>
    <s v="Stores"/>
  </r>
  <r>
    <n v="7344"/>
    <s v="Sussman"/>
    <s v="Mario"/>
    <x v="7236"/>
    <x v="1"/>
    <x v="76"/>
    <x v="7"/>
    <x v="6"/>
    <x v="1"/>
    <x v="0"/>
    <x v="0"/>
    <n v="39.412238819999999"/>
    <x v="0"/>
    <x v="1"/>
    <x v="7310"/>
    <x v="1"/>
    <x v="0"/>
    <n v="15.491521880000001"/>
    <n v="0.64548007833333332"/>
    <s v="Stores"/>
  </r>
  <r>
    <n v="7345"/>
    <s v="Booker"/>
    <s v="Bertha"/>
    <x v="7237"/>
    <x v="0"/>
    <x v="43"/>
    <x v="46"/>
    <x v="20"/>
    <x v="13"/>
    <x v="0"/>
    <x v="1"/>
    <n v="48.23345115"/>
    <x v="1"/>
    <x v="1"/>
    <x v="7311"/>
    <x v="1"/>
    <x v="2"/>
    <n v="47.089257359999998"/>
    <n v="1.96205239"/>
    <s v="Stores"/>
  </r>
  <r>
    <n v="7346"/>
    <s v="Dobbins"/>
    <s v="Donald"/>
    <x v="7238"/>
    <x v="1"/>
    <x v="172"/>
    <x v="46"/>
    <x v="20"/>
    <x v="10"/>
    <x v="0"/>
    <x v="1"/>
    <n v="41.965286740000003"/>
    <x v="1"/>
    <x v="0"/>
    <x v="7312"/>
    <x v="0"/>
    <x v="2"/>
    <n v="67.339986909999993"/>
    <n v="2.8058327879166662"/>
    <s v="Stores"/>
  </r>
  <r>
    <n v="7347"/>
    <s v="Vaughn"/>
    <s v="Ronald"/>
    <x v="7239"/>
    <x v="1"/>
    <x v="30"/>
    <x v="7"/>
    <x v="6"/>
    <x v="20"/>
    <x v="0"/>
    <x v="2"/>
    <n v="55.934072569999998"/>
    <x v="2"/>
    <x v="0"/>
    <x v="7313"/>
    <x v="0"/>
    <x v="4"/>
    <n v="153.8249697"/>
    <n v="6.4093737375000002"/>
    <s v="Stores"/>
  </r>
  <r>
    <n v="7348"/>
    <s v="Turley"/>
    <s v="Mary"/>
    <x v="7240"/>
    <x v="0"/>
    <x v="3"/>
    <x v="46"/>
    <x v="20"/>
    <x v="3"/>
    <x v="0"/>
    <x v="4"/>
    <n v="29.592639900000002"/>
    <x v="4"/>
    <x v="0"/>
    <x v="7314"/>
    <x v="0"/>
    <x v="0"/>
    <n v="0"/>
    <n v="0"/>
    <s v="Stores"/>
  </r>
  <r>
    <n v="7349"/>
    <s v="Bowman"/>
    <s v="Sonya"/>
    <x v="7241"/>
    <x v="0"/>
    <x v="157"/>
    <x v="13"/>
    <x v="12"/>
    <x v="24"/>
    <x v="0"/>
    <x v="4"/>
    <n v="28.33900959"/>
    <x v="4"/>
    <x v="0"/>
    <x v="7315"/>
    <x v="0"/>
    <x v="0"/>
    <n v="13.4534406"/>
    <n v="0.56056002500000002"/>
    <s v="Stores"/>
  </r>
  <r>
    <n v="7350"/>
    <s v="Smith"/>
    <s v="Lee"/>
    <x v="7242"/>
    <x v="0"/>
    <x v="63"/>
    <x v="7"/>
    <x v="6"/>
    <x v="29"/>
    <x v="0"/>
    <x v="2"/>
    <n v="53.151480239999998"/>
    <x v="2"/>
    <x v="1"/>
    <x v="7316"/>
    <x v="1"/>
    <x v="2"/>
    <n v="68.481711779999998"/>
    <n v="2.8534046575000001"/>
    <s v="Stores"/>
  </r>
  <r>
    <n v="7351"/>
    <s v="Franks"/>
    <s v="Millie"/>
    <x v="7243"/>
    <x v="0"/>
    <x v="63"/>
    <x v="7"/>
    <x v="6"/>
    <x v="29"/>
    <x v="0"/>
    <x v="2"/>
    <n v="50.738166919999998"/>
    <x v="2"/>
    <x v="0"/>
    <x v="7317"/>
    <x v="0"/>
    <x v="1"/>
    <n v="84.650108799999998"/>
    <n v="3.5270878666666667"/>
    <s v="Stores"/>
  </r>
  <r>
    <n v="7352"/>
    <s v="Wolf"/>
    <s v="Amy"/>
    <x v="7244"/>
    <x v="0"/>
    <x v="161"/>
    <x v="46"/>
    <x v="20"/>
    <x v="3"/>
    <x v="0"/>
    <x v="1"/>
    <n v="44.05397447"/>
    <x v="1"/>
    <x v="1"/>
    <x v="7318"/>
    <x v="1"/>
    <x v="2"/>
    <n v="69.284752710000006"/>
    <n v="2.8868646962500004"/>
    <s v="Stores"/>
  </r>
  <r>
    <n v="7353"/>
    <s v="Yao"/>
    <s v="David"/>
    <x v="7245"/>
    <x v="1"/>
    <x v="75"/>
    <x v="46"/>
    <x v="20"/>
    <x v="24"/>
    <x v="0"/>
    <x v="1"/>
    <n v="43.283610959999997"/>
    <x v="1"/>
    <x v="0"/>
    <x v="7319"/>
    <x v="0"/>
    <x v="2"/>
    <n v="74.775495520000007"/>
    <n v="3.1156456466666667"/>
    <s v="Stores"/>
  </r>
  <r>
    <n v="7354"/>
    <s v="Huff"/>
    <s v="Harry"/>
    <x v="7246"/>
    <x v="1"/>
    <x v="6"/>
    <x v="46"/>
    <x v="20"/>
    <x v="6"/>
    <x v="0"/>
    <x v="0"/>
    <n v="36.609284729999999"/>
    <x v="0"/>
    <x v="0"/>
    <x v="7320"/>
    <x v="0"/>
    <x v="2"/>
    <n v="67.544208920000003"/>
    <n v="2.8143420383333333"/>
    <s v="Stores"/>
  </r>
  <r>
    <n v="7355"/>
    <s v="Grady"/>
    <s v="Karen"/>
    <x v="7247"/>
    <x v="0"/>
    <x v="42"/>
    <x v="46"/>
    <x v="20"/>
    <x v="13"/>
    <x v="0"/>
    <x v="1"/>
    <n v="47.27757107"/>
    <x v="1"/>
    <x v="1"/>
    <x v="7321"/>
    <x v="1"/>
    <x v="1"/>
    <n v="103.9980576"/>
    <n v="4.3332524000000001"/>
    <s v="Stores"/>
  </r>
  <r>
    <n v="7356"/>
    <s v="Santos"/>
    <s v="Glen"/>
    <x v="7248"/>
    <x v="1"/>
    <x v="15"/>
    <x v="46"/>
    <x v="20"/>
    <x v="10"/>
    <x v="0"/>
    <x v="4"/>
    <n v="24.477136730000002"/>
    <x v="4"/>
    <x v="1"/>
    <x v="7322"/>
    <x v="1"/>
    <x v="0"/>
    <n v="0"/>
    <n v="0"/>
    <s v="Stores"/>
  </r>
  <r>
    <n v="7357"/>
    <s v="Foley"/>
    <s v="Dorothy"/>
    <x v="7249"/>
    <x v="0"/>
    <x v="98"/>
    <x v="46"/>
    <x v="20"/>
    <x v="13"/>
    <x v="0"/>
    <x v="1"/>
    <n v="43.187393299999997"/>
    <x v="1"/>
    <x v="1"/>
    <x v="7323"/>
    <x v="1"/>
    <x v="2"/>
    <n v="77.067344739999996"/>
    <n v="3.2111393641666668"/>
    <s v="Stores"/>
  </r>
  <r>
    <n v="7358"/>
    <s v="Setzer"/>
    <s v="Diane"/>
    <x v="7250"/>
    <x v="0"/>
    <x v="3"/>
    <x v="46"/>
    <x v="20"/>
    <x v="3"/>
    <x v="0"/>
    <x v="1"/>
    <n v="47.111920150000003"/>
    <x v="1"/>
    <x v="1"/>
    <x v="7324"/>
    <x v="1"/>
    <x v="1"/>
    <n v="99.840092909999996"/>
    <n v="4.1600038712499998"/>
    <s v="Stores"/>
  </r>
  <r>
    <n v="7359"/>
    <s v="Perkins"/>
    <s v="Michael"/>
    <x v="7251"/>
    <x v="1"/>
    <x v="4"/>
    <x v="46"/>
    <x v="20"/>
    <x v="4"/>
    <x v="0"/>
    <x v="1"/>
    <n v="41.44537467"/>
    <x v="1"/>
    <x v="1"/>
    <x v="7325"/>
    <x v="1"/>
    <x v="0"/>
    <n v="0"/>
    <n v="0"/>
    <s v="Stores"/>
  </r>
  <r>
    <n v="7360"/>
    <s v="Hoover"/>
    <s v="Helen"/>
    <x v="7252"/>
    <x v="0"/>
    <x v="105"/>
    <x v="7"/>
    <x v="6"/>
    <x v="1"/>
    <x v="0"/>
    <x v="1"/>
    <n v="43.935171529999998"/>
    <x v="1"/>
    <x v="1"/>
    <x v="7326"/>
    <x v="1"/>
    <x v="2"/>
    <n v="60.998803649999999"/>
    <n v="2.5416168187499997"/>
    <s v="Stores"/>
  </r>
  <r>
    <n v="7361"/>
    <s v="Herzberg"/>
    <s v="Doretha"/>
    <x v="7253"/>
    <x v="0"/>
    <x v="176"/>
    <x v="7"/>
    <x v="6"/>
    <x v="18"/>
    <x v="0"/>
    <x v="1"/>
    <n v="47.837321899999999"/>
    <x v="1"/>
    <x v="1"/>
    <x v="7327"/>
    <x v="1"/>
    <x v="1"/>
    <n v="107.98526649999999"/>
    <n v="4.4993861041666667"/>
    <s v="Stores"/>
  </r>
  <r>
    <n v="7362"/>
    <s v="Warriner"/>
    <s v="Rita"/>
    <x v="7254"/>
    <x v="0"/>
    <x v="65"/>
    <x v="7"/>
    <x v="6"/>
    <x v="19"/>
    <x v="0"/>
    <x v="1"/>
    <n v="46.638377579999997"/>
    <x v="1"/>
    <x v="1"/>
    <x v="7328"/>
    <x v="1"/>
    <x v="1"/>
    <n v="108.3488947"/>
    <n v="4.5145372791666665"/>
    <s v="Stores"/>
  </r>
  <r>
    <n v="7363"/>
    <s v="Sherwood"/>
    <s v="Michael"/>
    <x v="7255"/>
    <x v="1"/>
    <x v="5"/>
    <x v="45"/>
    <x v="19"/>
    <x v="5"/>
    <x v="0"/>
    <x v="1"/>
    <n v="42.99232722"/>
    <x v="1"/>
    <x v="1"/>
    <x v="7329"/>
    <x v="1"/>
    <x v="2"/>
    <n v="68.841658260000003"/>
    <n v="2.8684024275"/>
    <s v="Stores"/>
  </r>
  <r>
    <n v="7364"/>
    <s v="Rodgers"/>
    <s v="Robbie"/>
    <x v="7256"/>
    <x v="0"/>
    <x v="22"/>
    <x v="7"/>
    <x v="6"/>
    <x v="16"/>
    <x v="0"/>
    <x v="1"/>
    <n v="46.0630199"/>
    <x v="1"/>
    <x v="1"/>
    <x v="7330"/>
    <x v="1"/>
    <x v="1"/>
    <n v="97.423211530000003"/>
    <n v="4.0593004804166668"/>
    <s v="Stores"/>
  </r>
  <r>
    <n v="7365"/>
    <s v="Molter"/>
    <s v="William"/>
    <x v="7257"/>
    <x v="1"/>
    <x v="4"/>
    <x v="46"/>
    <x v="20"/>
    <x v="4"/>
    <x v="0"/>
    <x v="1"/>
    <n v="46.071921209999999"/>
    <x v="1"/>
    <x v="1"/>
    <x v="7331"/>
    <x v="1"/>
    <x v="2"/>
    <n v="53.805849459999997"/>
    <n v="2.2419103941666663"/>
    <s v="Stores"/>
  </r>
  <r>
    <n v="7366"/>
    <s v="Blackburn"/>
    <s v="Darlene"/>
    <x v="7258"/>
    <x v="0"/>
    <x v="3"/>
    <x v="46"/>
    <x v="20"/>
    <x v="3"/>
    <x v="0"/>
    <x v="0"/>
    <n v="33.864592139999999"/>
    <x v="0"/>
    <x v="0"/>
    <x v="7332"/>
    <x v="0"/>
    <x v="0"/>
    <n v="24.793791509999998"/>
    <n v="1.03307464625"/>
    <s v="Stores"/>
  </r>
  <r>
    <n v="7367"/>
    <s v="Wagner"/>
    <s v="Graham"/>
    <x v="7259"/>
    <x v="1"/>
    <x v="115"/>
    <x v="7"/>
    <x v="6"/>
    <x v="19"/>
    <x v="0"/>
    <x v="2"/>
    <n v="51.942926159999999"/>
    <x v="2"/>
    <x v="0"/>
    <x v="7333"/>
    <x v="0"/>
    <x v="4"/>
    <n v="121.55300440000001"/>
    <n v="5.0647085166666663"/>
    <s v="Stores"/>
  </r>
  <r>
    <n v="7368"/>
    <s v="Molina"/>
    <s v="Terry"/>
    <x v="7260"/>
    <x v="0"/>
    <x v="75"/>
    <x v="46"/>
    <x v="20"/>
    <x v="24"/>
    <x v="0"/>
    <x v="1"/>
    <n v="47.781172249999997"/>
    <x v="1"/>
    <x v="0"/>
    <x v="7334"/>
    <x v="0"/>
    <x v="4"/>
    <n v="128.56603390000001"/>
    <n v="5.3569180791666673"/>
    <s v="Stores"/>
  </r>
  <r>
    <n v="7369"/>
    <s v="Anderson"/>
    <s v="Galen"/>
    <x v="7261"/>
    <x v="1"/>
    <x v="22"/>
    <x v="7"/>
    <x v="6"/>
    <x v="16"/>
    <x v="0"/>
    <x v="0"/>
    <n v="36.849680159999998"/>
    <x v="0"/>
    <x v="1"/>
    <x v="7335"/>
    <x v="1"/>
    <x v="0"/>
    <n v="0"/>
    <n v="0"/>
    <s v="Stores"/>
  </r>
  <r>
    <n v="7370"/>
    <s v="Doucette"/>
    <s v="Dewitt"/>
    <x v="7262"/>
    <x v="1"/>
    <x v="34"/>
    <x v="46"/>
    <x v="20"/>
    <x v="21"/>
    <x v="0"/>
    <x v="4"/>
    <n v="26.21799451"/>
    <x v="4"/>
    <x v="1"/>
    <x v="7336"/>
    <x v="1"/>
    <x v="0"/>
    <n v="0"/>
    <n v="0"/>
    <s v="Stores"/>
  </r>
  <r>
    <n v="7371"/>
    <s v="Strickland"/>
    <s v="Kimberly"/>
    <x v="7263"/>
    <x v="0"/>
    <x v="7"/>
    <x v="46"/>
    <x v="20"/>
    <x v="7"/>
    <x v="0"/>
    <x v="5"/>
    <n v="69.404368719999994"/>
    <x v="5"/>
    <x v="0"/>
    <x v="7337"/>
    <x v="0"/>
    <x v="6"/>
    <n v="272.53012339999998"/>
    <n v="11.355421808333332"/>
    <s v="Stores"/>
  </r>
  <r>
    <n v="7372"/>
    <s v="Julian"/>
    <s v="Patsy"/>
    <x v="7264"/>
    <x v="0"/>
    <x v="3"/>
    <x v="46"/>
    <x v="20"/>
    <x v="3"/>
    <x v="0"/>
    <x v="1"/>
    <n v="44.604648619999999"/>
    <x v="1"/>
    <x v="1"/>
    <x v="7338"/>
    <x v="1"/>
    <x v="2"/>
    <n v="75.794072740000004"/>
    <n v="3.158086364166667"/>
    <s v="Stores"/>
  </r>
  <r>
    <n v="7373"/>
    <s v="Pitts"/>
    <s v="Geraldine"/>
    <x v="7265"/>
    <x v="0"/>
    <x v="143"/>
    <x v="7"/>
    <x v="6"/>
    <x v="1"/>
    <x v="0"/>
    <x v="2"/>
    <n v="51.29334901"/>
    <x v="2"/>
    <x v="1"/>
    <x v="7339"/>
    <x v="1"/>
    <x v="1"/>
    <n v="99.164470769999994"/>
    <n v="4.1318529487499998"/>
    <s v="Stores"/>
  </r>
  <r>
    <n v="7374"/>
    <s v="Branch"/>
    <s v="Joanne"/>
    <x v="7266"/>
    <x v="0"/>
    <x v="5"/>
    <x v="45"/>
    <x v="19"/>
    <x v="5"/>
    <x v="0"/>
    <x v="1"/>
    <n v="41.3643778"/>
    <x v="1"/>
    <x v="1"/>
    <x v="7340"/>
    <x v="1"/>
    <x v="2"/>
    <n v="61.691310739999999"/>
    <n v="2.570471280833333"/>
    <s v="Stores"/>
  </r>
  <r>
    <n v="7375"/>
    <s v="Barriga"/>
    <s v="Kevin"/>
    <x v="7267"/>
    <x v="1"/>
    <x v="5"/>
    <x v="45"/>
    <x v="19"/>
    <x v="5"/>
    <x v="0"/>
    <x v="0"/>
    <n v="34.841319990000002"/>
    <x v="0"/>
    <x v="1"/>
    <x v="7341"/>
    <x v="1"/>
    <x v="2"/>
    <n v="48.625973940000002"/>
    <n v="2.0260822474999998"/>
    <s v="Stores"/>
  </r>
  <r>
    <n v="7376"/>
    <s v="Sykes"/>
    <s v="Allen"/>
    <x v="7268"/>
    <x v="1"/>
    <x v="30"/>
    <x v="7"/>
    <x v="6"/>
    <x v="20"/>
    <x v="0"/>
    <x v="4"/>
    <n v="28.999074910000001"/>
    <x v="4"/>
    <x v="1"/>
    <x v="7342"/>
    <x v="1"/>
    <x v="0"/>
    <n v="0"/>
    <n v="0"/>
    <s v="Stores"/>
  </r>
  <r>
    <n v="7377"/>
    <s v="Stella"/>
    <s v="Jessica"/>
    <x v="7269"/>
    <x v="0"/>
    <x v="5"/>
    <x v="45"/>
    <x v="19"/>
    <x v="5"/>
    <x v="0"/>
    <x v="5"/>
    <n v="60.933420959999999"/>
    <x v="5"/>
    <x v="0"/>
    <x v="7343"/>
    <x v="0"/>
    <x v="3"/>
    <n v="169.1057782"/>
    <n v="7.0460740916666662"/>
    <s v="Stores"/>
  </r>
  <r>
    <n v="7378"/>
    <s v="Espinal"/>
    <s v="Patrica"/>
    <x v="7270"/>
    <x v="0"/>
    <x v="30"/>
    <x v="7"/>
    <x v="6"/>
    <x v="20"/>
    <x v="0"/>
    <x v="1"/>
    <n v="45.902015329999998"/>
    <x v="1"/>
    <x v="1"/>
    <x v="7344"/>
    <x v="1"/>
    <x v="2"/>
    <n v="69.466171200000005"/>
    <n v="2.8944238000000002"/>
    <s v="Stores"/>
  </r>
  <r>
    <n v="7379"/>
    <s v="Esser"/>
    <s v="Carole"/>
    <x v="7271"/>
    <x v="0"/>
    <x v="14"/>
    <x v="7"/>
    <x v="6"/>
    <x v="11"/>
    <x v="0"/>
    <x v="1"/>
    <n v="42.608778520000001"/>
    <x v="1"/>
    <x v="1"/>
    <x v="7345"/>
    <x v="1"/>
    <x v="1"/>
    <n v="85.933563309999997"/>
    <n v="3.5805651379166665"/>
    <s v="Stores"/>
  </r>
  <r>
    <n v="7380"/>
    <s v="Dardar"/>
    <s v="Lorene"/>
    <x v="7272"/>
    <x v="0"/>
    <x v="22"/>
    <x v="7"/>
    <x v="6"/>
    <x v="16"/>
    <x v="0"/>
    <x v="0"/>
    <n v="37.839174040000003"/>
    <x v="0"/>
    <x v="1"/>
    <x v="7346"/>
    <x v="1"/>
    <x v="2"/>
    <n v="50.238771939999999"/>
    <n v="2.0932821641666668"/>
    <s v="Stores"/>
  </r>
  <r>
    <n v="7381"/>
    <s v="Ellingsworth"/>
    <s v="Debra"/>
    <x v="7273"/>
    <x v="0"/>
    <x v="58"/>
    <x v="7"/>
    <x v="6"/>
    <x v="18"/>
    <x v="0"/>
    <x v="0"/>
    <n v="37.39881407"/>
    <x v="0"/>
    <x v="1"/>
    <x v="7347"/>
    <x v="1"/>
    <x v="2"/>
    <n v="66.646871919999995"/>
    <n v="2.7769529966666662"/>
    <s v="Stores"/>
  </r>
  <r>
    <n v="7382"/>
    <s v="Burk"/>
    <s v="Darrin"/>
    <x v="7274"/>
    <x v="1"/>
    <x v="5"/>
    <x v="45"/>
    <x v="19"/>
    <x v="5"/>
    <x v="0"/>
    <x v="2"/>
    <n v="57.27711351"/>
    <x v="2"/>
    <x v="1"/>
    <x v="7348"/>
    <x v="1"/>
    <x v="4"/>
    <n v="142.77969909999999"/>
    <n v="5.9491541291666659"/>
    <s v="Stores"/>
  </r>
  <r>
    <n v="7383"/>
    <s v="Brockett"/>
    <s v="Andrew"/>
    <x v="7275"/>
    <x v="1"/>
    <x v="2"/>
    <x v="46"/>
    <x v="20"/>
    <x v="2"/>
    <x v="0"/>
    <x v="1"/>
    <n v="44.153495909999997"/>
    <x v="1"/>
    <x v="1"/>
    <x v="7349"/>
    <x v="1"/>
    <x v="2"/>
    <n v="71.462048839999994"/>
    <n v="2.9775853683333331"/>
    <s v="Stores"/>
  </r>
  <r>
    <n v="7384"/>
    <s v="Rodriquez"/>
    <s v="Eric"/>
    <x v="7276"/>
    <x v="1"/>
    <x v="7"/>
    <x v="46"/>
    <x v="20"/>
    <x v="7"/>
    <x v="0"/>
    <x v="4"/>
    <n v="29.199101509999998"/>
    <x v="4"/>
    <x v="1"/>
    <x v="7350"/>
    <x v="1"/>
    <x v="0"/>
    <n v="0"/>
    <n v="0"/>
    <s v="Stores"/>
  </r>
  <r>
    <n v="7385"/>
    <s v="Franklin"/>
    <s v="Karla"/>
    <x v="7277"/>
    <x v="0"/>
    <x v="0"/>
    <x v="13"/>
    <x v="12"/>
    <x v="0"/>
    <x v="0"/>
    <x v="1"/>
    <n v="41.705058430000001"/>
    <x v="1"/>
    <x v="1"/>
    <x v="7351"/>
    <x v="1"/>
    <x v="1"/>
    <n v="81.260153590000002"/>
    <n v="3.3858397329166667"/>
    <s v="Stores"/>
  </r>
  <r>
    <n v="7386"/>
    <s v="Cochran"/>
    <s v="David"/>
    <x v="7278"/>
    <x v="1"/>
    <x v="12"/>
    <x v="7"/>
    <x v="6"/>
    <x v="9"/>
    <x v="0"/>
    <x v="1"/>
    <n v="44.73793895"/>
    <x v="1"/>
    <x v="1"/>
    <x v="7352"/>
    <x v="1"/>
    <x v="2"/>
    <n v="56.349425490000002"/>
    <n v="2.3478927287500002"/>
    <s v="Stores"/>
  </r>
  <r>
    <n v="7387"/>
    <s v="Hornung"/>
    <s v="James"/>
    <x v="7279"/>
    <x v="1"/>
    <x v="5"/>
    <x v="45"/>
    <x v="19"/>
    <x v="5"/>
    <x v="0"/>
    <x v="1"/>
    <n v="42.407044759999998"/>
    <x v="1"/>
    <x v="1"/>
    <x v="7353"/>
    <x v="1"/>
    <x v="2"/>
    <n v="58.408658899999999"/>
    <n v="2.4336941208333336"/>
    <s v="Stores"/>
  </r>
  <r>
    <n v="7388"/>
    <s v="Dillingham"/>
    <s v="Maxine"/>
    <x v="7280"/>
    <x v="0"/>
    <x v="157"/>
    <x v="46"/>
    <x v="20"/>
    <x v="24"/>
    <x v="0"/>
    <x v="1"/>
    <n v="49.76575699"/>
    <x v="1"/>
    <x v="0"/>
    <x v="7354"/>
    <x v="0"/>
    <x v="1"/>
    <n v="86.514795969999994"/>
    <n v="3.6047831654166664"/>
    <s v="Stores"/>
  </r>
  <r>
    <n v="7389"/>
    <s v="Huston"/>
    <s v="Bonnie"/>
    <x v="7281"/>
    <x v="0"/>
    <x v="16"/>
    <x v="7"/>
    <x v="6"/>
    <x v="12"/>
    <x v="0"/>
    <x v="5"/>
    <n v="62.513250790000001"/>
    <x v="5"/>
    <x v="0"/>
    <x v="7355"/>
    <x v="0"/>
    <x v="5"/>
    <n v="230.9739759"/>
    <n v="9.6239156625"/>
    <s v="Stores"/>
  </r>
  <r>
    <n v="7390"/>
    <s v="Garcia"/>
    <s v="Shawna"/>
    <x v="7282"/>
    <x v="0"/>
    <x v="59"/>
    <x v="46"/>
    <x v="20"/>
    <x v="13"/>
    <x v="0"/>
    <x v="4"/>
    <n v="28.998317029999999"/>
    <x v="4"/>
    <x v="1"/>
    <x v="7356"/>
    <x v="1"/>
    <x v="0"/>
    <n v="7.2782059099999996"/>
    <n v="0.30325857958333335"/>
    <s v="Stores"/>
  </r>
  <r>
    <n v="7391"/>
    <s v="McDonald"/>
    <s v="Sarah"/>
    <x v="7283"/>
    <x v="0"/>
    <x v="201"/>
    <x v="7"/>
    <x v="6"/>
    <x v="20"/>
    <x v="0"/>
    <x v="0"/>
    <n v="37.614687580000002"/>
    <x v="0"/>
    <x v="1"/>
    <x v="7357"/>
    <x v="1"/>
    <x v="0"/>
    <n v="37.800618749999998"/>
    <n v="1.5750257812499997"/>
    <s v="Stores"/>
  </r>
  <r>
    <n v="7392"/>
    <s v="Song"/>
    <s v="Samantha"/>
    <x v="7284"/>
    <x v="0"/>
    <x v="36"/>
    <x v="7"/>
    <x v="6"/>
    <x v="22"/>
    <x v="0"/>
    <x v="0"/>
    <n v="37.246998210000001"/>
    <x v="0"/>
    <x v="1"/>
    <x v="7358"/>
    <x v="1"/>
    <x v="0"/>
    <n v="21.380651650000001"/>
    <n v="0.89086048541666663"/>
    <s v="Stores"/>
  </r>
  <r>
    <n v="7393"/>
    <s v="Trujillo"/>
    <s v="Paul"/>
    <x v="7285"/>
    <x v="1"/>
    <x v="233"/>
    <x v="46"/>
    <x v="20"/>
    <x v="7"/>
    <x v="0"/>
    <x v="2"/>
    <n v="53.171684679999998"/>
    <x v="2"/>
    <x v="1"/>
    <x v="7359"/>
    <x v="1"/>
    <x v="2"/>
    <n v="66.723887529999999"/>
    <n v="2.7801619804166666"/>
    <s v="Stores"/>
  </r>
  <r>
    <n v="7394"/>
    <s v="Dubin"/>
    <s v="Matthew"/>
    <x v="7286"/>
    <x v="1"/>
    <x v="3"/>
    <x v="46"/>
    <x v="20"/>
    <x v="3"/>
    <x v="0"/>
    <x v="0"/>
    <n v="33.524527329999998"/>
    <x v="0"/>
    <x v="1"/>
    <x v="7360"/>
    <x v="1"/>
    <x v="2"/>
    <n v="46.282112849999997"/>
    <n v="1.92842136875"/>
    <s v="Stores"/>
  </r>
  <r>
    <n v="7395"/>
    <s v="Reynolds"/>
    <s v="Leo"/>
    <x v="7287"/>
    <x v="1"/>
    <x v="14"/>
    <x v="7"/>
    <x v="6"/>
    <x v="11"/>
    <x v="0"/>
    <x v="1"/>
    <n v="41.26367003"/>
    <x v="1"/>
    <x v="1"/>
    <x v="7361"/>
    <x v="1"/>
    <x v="0"/>
    <n v="2.8133531230000002"/>
    <n v="0.11722304679166667"/>
    <s v="Stores"/>
  </r>
  <r>
    <n v="7396"/>
    <s v="Ham"/>
    <s v="Lucie"/>
    <x v="7288"/>
    <x v="0"/>
    <x v="66"/>
    <x v="7"/>
    <x v="6"/>
    <x v="18"/>
    <x v="0"/>
    <x v="0"/>
    <n v="36.959780430000002"/>
    <x v="0"/>
    <x v="1"/>
    <x v="7362"/>
    <x v="1"/>
    <x v="0"/>
    <n v="31.09722382"/>
    <n v="1.2957176591666666"/>
    <s v="Stores"/>
  </r>
  <r>
    <n v="7397"/>
    <s v="Phillips"/>
    <s v="David"/>
    <x v="7289"/>
    <x v="1"/>
    <x v="2"/>
    <x v="46"/>
    <x v="20"/>
    <x v="2"/>
    <x v="0"/>
    <x v="2"/>
    <n v="57.986949060000001"/>
    <x v="2"/>
    <x v="1"/>
    <x v="7363"/>
    <x v="1"/>
    <x v="1"/>
    <n v="114.944515"/>
    <n v="4.7893547916666659"/>
    <s v="Stores"/>
  </r>
  <r>
    <n v="7398"/>
    <s v="Cooper"/>
    <s v="Ted"/>
    <x v="7290"/>
    <x v="1"/>
    <x v="188"/>
    <x v="7"/>
    <x v="6"/>
    <x v="35"/>
    <x v="0"/>
    <x v="0"/>
    <n v="30.904463029999999"/>
    <x v="0"/>
    <x v="1"/>
    <x v="7364"/>
    <x v="1"/>
    <x v="0"/>
    <n v="0"/>
    <n v="0"/>
    <s v="Stores"/>
  </r>
  <r>
    <n v="7399"/>
    <s v="Miles"/>
    <s v="Lorenza"/>
    <x v="7291"/>
    <x v="0"/>
    <x v="4"/>
    <x v="46"/>
    <x v="20"/>
    <x v="4"/>
    <x v="0"/>
    <x v="0"/>
    <n v="36.96421892"/>
    <x v="0"/>
    <x v="1"/>
    <x v="7365"/>
    <x v="1"/>
    <x v="2"/>
    <n v="68.975039710000004"/>
    <n v="2.8739599879166668"/>
    <s v="Stores"/>
  </r>
  <r>
    <n v="7400"/>
    <s v="Glazer"/>
    <s v="Johnnie"/>
    <x v="7292"/>
    <x v="1"/>
    <x v="190"/>
    <x v="46"/>
    <x v="20"/>
    <x v="13"/>
    <x v="0"/>
    <x v="1"/>
    <n v="46.692772490000003"/>
    <x v="1"/>
    <x v="1"/>
    <x v="7366"/>
    <x v="1"/>
    <x v="2"/>
    <n v="51.102726570000002"/>
    <n v="2.1292802737500001"/>
    <s v="Stores"/>
  </r>
  <r>
    <n v="7401"/>
    <s v="Pugh"/>
    <s v="Kathryn"/>
    <x v="7293"/>
    <x v="0"/>
    <x v="12"/>
    <x v="7"/>
    <x v="6"/>
    <x v="9"/>
    <x v="0"/>
    <x v="1"/>
    <n v="48.430881130000003"/>
    <x v="1"/>
    <x v="1"/>
    <x v="7367"/>
    <x v="1"/>
    <x v="2"/>
    <n v="68.529086730000003"/>
    <n v="2.8553786137500001"/>
    <s v="Stores"/>
  </r>
  <r>
    <n v="7402"/>
    <s v="Mazzarella"/>
    <s v="Andrew"/>
    <x v="7294"/>
    <x v="1"/>
    <x v="221"/>
    <x v="46"/>
    <x v="20"/>
    <x v="24"/>
    <x v="0"/>
    <x v="2"/>
    <n v="50.725698489999999"/>
    <x v="2"/>
    <x v="1"/>
    <x v="7368"/>
    <x v="1"/>
    <x v="1"/>
    <n v="110.8461243"/>
    <n v="4.6185885124999997"/>
    <s v="Stores"/>
  </r>
  <r>
    <n v="7403"/>
    <s v="Johnson"/>
    <s v="Betty"/>
    <x v="6738"/>
    <x v="0"/>
    <x v="189"/>
    <x v="7"/>
    <x v="6"/>
    <x v="25"/>
    <x v="0"/>
    <x v="1"/>
    <n v="40.604197650000003"/>
    <x v="1"/>
    <x v="1"/>
    <x v="7369"/>
    <x v="1"/>
    <x v="2"/>
    <n v="66.105890450000004"/>
    <n v="2.7544121020833336"/>
    <s v="Stores"/>
  </r>
  <r>
    <n v="7404"/>
    <s v="O'Donnell"/>
    <s v="Adam"/>
    <x v="7295"/>
    <x v="1"/>
    <x v="12"/>
    <x v="7"/>
    <x v="6"/>
    <x v="9"/>
    <x v="0"/>
    <x v="1"/>
    <n v="48.839948239999998"/>
    <x v="1"/>
    <x v="1"/>
    <x v="7370"/>
    <x v="1"/>
    <x v="2"/>
    <n v="76.599900379999994"/>
    <n v="3.1916625158333329"/>
    <s v="Stores"/>
  </r>
  <r>
    <n v="7405"/>
    <s v="Sanders"/>
    <s v="Darnell"/>
    <x v="7296"/>
    <x v="1"/>
    <x v="10"/>
    <x v="46"/>
    <x v="20"/>
    <x v="6"/>
    <x v="0"/>
    <x v="1"/>
    <n v="41.329673419999999"/>
    <x v="1"/>
    <x v="0"/>
    <x v="7371"/>
    <x v="0"/>
    <x v="0"/>
    <n v="19.883333199999999"/>
    <n v="0.82847221666666659"/>
    <s v="Stores"/>
  </r>
  <r>
    <n v="7406"/>
    <s v="Henry"/>
    <s v="Tommy"/>
    <x v="7297"/>
    <x v="1"/>
    <x v="111"/>
    <x v="7"/>
    <x v="6"/>
    <x v="32"/>
    <x v="0"/>
    <x v="1"/>
    <n v="44.218000019999998"/>
    <x v="1"/>
    <x v="1"/>
    <x v="7372"/>
    <x v="1"/>
    <x v="0"/>
    <n v="24.08541224"/>
    <n v="1.0035588433333333"/>
    <s v="Stores"/>
  </r>
  <r>
    <n v="7407"/>
    <s v="Loos"/>
    <s v="Rodrigo"/>
    <x v="7298"/>
    <x v="1"/>
    <x v="52"/>
    <x v="7"/>
    <x v="6"/>
    <x v="11"/>
    <x v="0"/>
    <x v="1"/>
    <n v="48.776739599999999"/>
    <x v="1"/>
    <x v="1"/>
    <x v="7373"/>
    <x v="1"/>
    <x v="2"/>
    <n v="71.331699670000006"/>
    <n v="2.9721541529166671"/>
    <s v="Stores"/>
  </r>
  <r>
    <n v="7408"/>
    <s v="Sarver"/>
    <s v="Carol"/>
    <x v="7299"/>
    <x v="0"/>
    <x v="12"/>
    <x v="7"/>
    <x v="6"/>
    <x v="9"/>
    <x v="0"/>
    <x v="1"/>
    <n v="43.299697600000002"/>
    <x v="1"/>
    <x v="1"/>
    <x v="7374"/>
    <x v="1"/>
    <x v="2"/>
    <n v="42.206002769999998"/>
    <n v="1.7585834487500001"/>
    <s v="Stores"/>
  </r>
  <r>
    <n v="7409"/>
    <s v="Veit"/>
    <s v="Randall"/>
    <x v="7300"/>
    <x v="1"/>
    <x v="5"/>
    <x v="45"/>
    <x v="19"/>
    <x v="5"/>
    <x v="0"/>
    <x v="4"/>
    <n v="26.372013519999999"/>
    <x v="4"/>
    <x v="1"/>
    <x v="7375"/>
    <x v="1"/>
    <x v="0"/>
    <n v="0"/>
    <n v="0"/>
    <s v="Stores"/>
  </r>
  <r>
    <n v="7410"/>
    <s v="Crawford"/>
    <s v="Kenneth"/>
    <x v="7301"/>
    <x v="1"/>
    <x v="27"/>
    <x v="7"/>
    <x v="6"/>
    <x v="19"/>
    <x v="0"/>
    <x v="5"/>
    <n v="63.709964149999998"/>
    <x v="5"/>
    <x v="1"/>
    <x v="7376"/>
    <x v="1"/>
    <x v="4"/>
    <n v="135.43415189999999"/>
    <n v="5.6430896624999995"/>
    <s v="Stores"/>
  </r>
  <r>
    <n v="7411"/>
    <s v="Montoya"/>
    <s v="Russell"/>
    <x v="7302"/>
    <x v="1"/>
    <x v="10"/>
    <x v="46"/>
    <x v="20"/>
    <x v="6"/>
    <x v="0"/>
    <x v="0"/>
    <n v="37.577988400000002"/>
    <x v="0"/>
    <x v="1"/>
    <x v="7377"/>
    <x v="1"/>
    <x v="0"/>
    <n v="15.76433357"/>
    <n v="0.65684723208333329"/>
    <s v="Stores"/>
  </r>
  <r>
    <n v="7412"/>
    <s v="Green"/>
    <s v="Pamela"/>
    <x v="7303"/>
    <x v="0"/>
    <x v="22"/>
    <x v="7"/>
    <x v="6"/>
    <x v="16"/>
    <x v="0"/>
    <x v="0"/>
    <n v="32.683744220000001"/>
    <x v="0"/>
    <x v="1"/>
    <x v="7378"/>
    <x v="1"/>
    <x v="2"/>
    <n v="51.48214669"/>
    <n v="2.1450894454166667"/>
    <s v="Stores"/>
  </r>
  <r>
    <n v="7413"/>
    <s v="Blackwell"/>
    <s v="Tommie"/>
    <x v="7304"/>
    <x v="1"/>
    <x v="30"/>
    <x v="7"/>
    <x v="6"/>
    <x v="20"/>
    <x v="0"/>
    <x v="2"/>
    <n v="58.069759140000002"/>
    <x v="2"/>
    <x v="1"/>
    <x v="7379"/>
    <x v="1"/>
    <x v="3"/>
    <n v="163.4151296"/>
    <n v="6.808963733333333"/>
    <s v="Stores"/>
  </r>
  <r>
    <n v="7414"/>
    <s v="Leigh"/>
    <s v="Jodi"/>
    <x v="7305"/>
    <x v="0"/>
    <x v="5"/>
    <x v="45"/>
    <x v="19"/>
    <x v="5"/>
    <x v="0"/>
    <x v="1"/>
    <n v="41.062793900000003"/>
    <x v="1"/>
    <x v="1"/>
    <x v="7380"/>
    <x v="1"/>
    <x v="2"/>
    <n v="41.467229060000001"/>
    <n v="1.7278012108333334"/>
    <s v="Stores"/>
  </r>
  <r>
    <n v="7415"/>
    <s v="Clark"/>
    <s v="Claire"/>
    <x v="7306"/>
    <x v="0"/>
    <x v="3"/>
    <x v="46"/>
    <x v="20"/>
    <x v="3"/>
    <x v="0"/>
    <x v="0"/>
    <n v="38.79160151"/>
    <x v="0"/>
    <x v="1"/>
    <x v="7381"/>
    <x v="1"/>
    <x v="0"/>
    <n v="0"/>
    <n v="0"/>
    <s v="Stores"/>
  </r>
  <r>
    <n v="7416"/>
    <s v="Parkhurst"/>
    <s v="Jason"/>
    <x v="7307"/>
    <x v="1"/>
    <x v="218"/>
    <x v="7"/>
    <x v="6"/>
    <x v="19"/>
    <x v="0"/>
    <x v="2"/>
    <n v="52.53183422"/>
    <x v="2"/>
    <x v="1"/>
    <x v="7382"/>
    <x v="1"/>
    <x v="1"/>
    <n v="103.34880510000001"/>
    <n v="4.3062002125000003"/>
    <s v="Stores"/>
  </r>
  <r>
    <n v="7417"/>
    <s v="Hall"/>
    <s v="Richard"/>
    <x v="7308"/>
    <x v="1"/>
    <x v="12"/>
    <x v="7"/>
    <x v="6"/>
    <x v="9"/>
    <x v="0"/>
    <x v="2"/>
    <n v="55.634210250000002"/>
    <x v="2"/>
    <x v="0"/>
    <x v="7383"/>
    <x v="0"/>
    <x v="2"/>
    <n v="71.731272329999996"/>
    <n v="2.9888030137499997"/>
    <s v="Stores"/>
  </r>
  <r>
    <n v="7418"/>
    <s v="Jorgenson"/>
    <s v="Tammy"/>
    <x v="7309"/>
    <x v="0"/>
    <x v="40"/>
    <x v="7"/>
    <x v="6"/>
    <x v="20"/>
    <x v="0"/>
    <x v="1"/>
    <n v="49.351901669999997"/>
    <x v="1"/>
    <x v="1"/>
    <x v="7384"/>
    <x v="1"/>
    <x v="1"/>
    <n v="85.899507850000006"/>
    <n v="3.5791461604166668"/>
    <s v="Stores"/>
  </r>
  <r>
    <n v="7419"/>
    <s v="Diaz"/>
    <s v="Al"/>
    <x v="7310"/>
    <x v="1"/>
    <x v="75"/>
    <x v="46"/>
    <x v="20"/>
    <x v="24"/>
    <x v="0"/>
    <x v="0"/>
    <n v="36.298001399999997"/>
    <x v="0"/>
    <x v="1"/>
    <x v="7385"/>
    <x v="1"/>
    <x v="0"/>
    <n v="14.20600954"/>
    <n v="0.59191706416666667"/>
    <s v="Stores"/>
  </r>
  <r>
    <n v="7420"/>
    <s v="Lundberg"/>
    <s v="Doris"/>
    <x v="7311"/>
    <x v="0"/>
    <x v="5"/>
    <x v="45"/>
    <x v="19"/>
    <x v="5"/>
    <x v="0"/>
    <x v="1"/>
    <n v="47.735094740000001"/>
    <x v="1"/>
    <x v="1"/>
    <x v="7386"/>
    <x v="1"/>
    <x v="1"/>
    <n v="101.82625229999999"/>
    <n v="4.2427605124999994"/>
    <s v="Stores"/>
  </r>
  <r>
    <n v="7421"/>
    <s v="Robertson"/>
    <s v="Robert"/>
    <x v="7312"/>
    <x v="1"/>
    <x v="5"/>
    <x v="45"/>
    <x v="19"/>
    <x v="5"/>
    <x v="0"/>
    <x v="1"/>
    <n v="44.8181388"/>
    <x v="1"/>
    <x v="0"/>
    <x v="7387"/>
    <x v="0"/>
    <x v="0"/>
    <n v="37.131195400000003"/>
    <n v="1.5471331416666669"/>
    <s v="Stores"/>
  </r>
  <r>
    <n v="7422"/>
    <s v="Cass"/>
    <s v="Leonard"/>
    <x v="7313"/>
    <x v="1"/>
    <x v="0"/>
    <x v="13"/>
    <x v="12"/>
    <x v="0"/>
    <x v="0"/>
    <x v="1"/>
    <n v="44.779984210000002"/>
    <x v="1"/>
    <x v="1"/>
    <x v="7388"/>
    <x v="1"/>
    <x v="0"/>
    <n v="21.334321030000002"/>
    <n v="0.88893004291666666"/>
    <s v="Stores"/>
  </r>
  <r>
    <n v="7423"/>
    <s v="Mundt"/>
    <s v="Karen"/>
    <x v="7314"/>
    <x v="0"/>
    <x v="98"/>
    <x v="46"/>
    <x v="20"/>
    <x v="13"/>
    <x v="0"/>
    <x v="1"/>
    <n v="43.377695719999998"/>
    <x v="1"/>
    <x v="1"/>
    <x v="7389"/>
    <x v="1"/>
    <x v="1"/>
    <n v="107.231495"/>
    <n v="4.4679789583333331"/>
    <s v="Stores"/>
  </r>
  <r>
    <n v="7424"/>
    <s v="Fruge"/>
    <s v="Linda"/>
    <x v="7315"/>
    <x v="0"/>
    <x v="23"/>
    <x v="7"/>
    <x v="6"/>
    <x v="17"/>
    <x v="0"/>
    <x v="4"/>
    <n v="28.217733989999999"/>
    <x v="4"/>
    <x v="1"/>
    <x v="7390"/>
    <x v="1"/>
    <x v="0"/>
    <n v="0"/>
    <n v="0"/>
    <s v="Stores"/>
  </r>
  <r>
    <n v="7425"/>
    <s v="Donmoyer"/>
    <s v="Dawn"/>
    <x v="7316"/>
    <x v="0"/>
    <x v="234"/>
    <x v="7"/>
    <x v="6"/>
    <x v="35"/>
    <x v="0"/>
    <x v="0"/>
    <n v="30.985625580000001"/>
    <x v="0"/>
    <x v="1"/>
    <x v="7391"/>
    <x v="1"/>
    <x v="0"/>
    <n v="0"/>
    <n v="0"/>
    <s v="Stores"/>
  </r>
  <r>
    <n v="7426"/>
    <s v="Ramirez"/>
    <s v="Jamel"/>
    <x v="7317"/>
    <x v="1"/>
    <x v="3"/>
    <x v="46"/>
    <x v="20"/>
    <x v="3"/>
    <x v="0"/>
    <x v="4"/>
    <n v="22.254628409999999"/>
    <x v="4"/>
    <x v="1"/>
    <x v="7392"/>
    <x v="1"/>
    <x v="0"/>
    <n v="0"/>
    <n v="0"/>
    <s v="Stores"/>
  </r>
  <r>
    <n v="7427"/>
    <s v="Williams"/>
    <s v="Sandy"/>
    <x v="7318"/>
    <x v="0"/>
    <x v="5"/>
    <x v="45"/>
    <x v="19"/>
    <x v="5"/>
    <x v="0"/>
    <x v="1"/>
    <n v="40.504678830000003"/>
    <x v="1"/>
    <x v="1"/>
    <x v="7393"/>
    <x v="1"/>
    <x v="0"/>
    <n v="38.047830279999999"/>
    <n v="1.5853262616666666"/>
    <s v="Stores"/>
  </r>
  <r>
    <n v="7428"/>
    <s v="Stevenson"/>
    <s v="Chad"/>
    <x v="7319"/>
    <x v="1"/>
    <x v="3"/>
    <x v="46"/>
    <x v="20"/>
    <x v="3"/>
    <x v="0"/>
    <x v="2"/>
    <n v="50.257305029999998"/>
    <x v="2"/>
    <x v="1"/>
    <x v="7394"/>
    <x v="1"/>
    <x v="4"/>
    <n v="129.94440069999999"/>
    <n v="5.4143500291666662"/>
    <s v="Stores"/>
  </r>
  <r>
    <n v="7429"/>
    <s v="Vigil"/>
    <s v="Carl"/>
    <x v="7320"/>
    <x v="1"/>
    <x v="0"/>
    <x v="13"/>
    <x v="12"/>
    <x v="0"/>
    <x v="0"/>
    <x v="1"/>
    <n v="42.945666160000002"/>
    <x v="1"/>
    <x v="1"/>
    <x v="7395"/>
    <x v="1"/>
    <x v="2"/>
    <n v="66.206337930000004"/>
    <n v="2.75859741375"/>
    <s v="Stores"/>
  </r>
  <r>
    <n v="7430"/>
    <s v="Parker"/>
    <s v="Julio"/>
    <x v="7321"/>
    <x v="1"/>
    <x v="22"/>
    <x v="7"/>
    <x v="6"/>
    <x v="16"/>
    <x v="0"/>
    <x v="0"/>
    <n v="38.33709863"/>
    <x v="0"/>
    <x v="1"/>
    <x v="7396"/>
    <x v="1"/>
    <x v="2"/>
    <n v="63.9670773"/>
    <n v="2.6652948875"/>
    <s v="Stores"/>
  </r>
  <r>
    <n v="7431"/>
    <s v="Holley"/>
    <s v="Alexander"/>
    <x v="7322"/>
    <x v="1"/>
    <x v="75"/>
    <x v="46"/>
    <x v="20"/>
    <x v="24"/>
    <x v="0"/>
    <x v="5"/>
    <n v="62.457379260000003"/>
    <x v="5"/>
    <x v="0"/>
    <x v="7397"/>
    <x v="0"/>
    <x v="3"/>
    <n v="169.28525500000001"/>
    <n v="7.0535522916666675"/>
    <s v="Stores"/>
  </r>
  <r>
    <n v="7432"/>
    <s v="Swiderski"/>
    <s v="Mark"/>
    <x v="7323"/>
    <x v="1"/>
    <x v="0"/>
    <x v="13"/>
    <x v="12"/>
    <x v="0"/>
    <x v="0"/>
    <x v="0"/>
    <n v="34.865823769999999"/>
    <x v="0"/>
    <x v="1"/>
    <x v="7398"/>
    <x v="1"/>
    <x v="2"/>
    <n v="56.342102060000002"/>
    <n v="2.3475875858333333"/>
    <s v="Stores"/>
  </r>
  <r>
    <n v="7433"/>
    <s v="Bennett"/>
    <s v="Roger"/>
    <x v="7324"/>
    <x v="1"/>
    <x v="76"/>
    <x v="7"/>
    <x v="6"/>
    <x v="1"/>
    <x v="0"/>
    <x v="1"/>
    <n v="46.277128439999998"/>
    <x v="1"/>
    <x v="1"/>
    <x v="7399"/>
    <x v="1"/>
    <x v="1"/>
    <n v="81.014873870000002"/>
    <n v="3.3756197445833336"/>
    <s v="Stores"/>
  </r>
  <r>
    <n v="7434"/>
    <s v="Casas"/>
    <s v="Gregory"/>
    <x v="7325"/>
    <x v="1"/>
    <x v="63"/>
    <x v="7"/>
    <x v="6"/>
    <x v="29"/>
    <x v="0"/>
    <x v="0"/>
    <n v="34.624526240000002"/>
    <x v="0"/>
    <x v="1"/>
    <x v="7400"/>
    <x v="1"/>
    <x v="0"/>
    <n v="5.2724140180000001"/>
    <n v="0.21968391741666668"/>
    <s v="Stores"/>
  </r>
  <r>
    <n v="7435"/>
    <s v="Ferguson"/>
    <s v="James"/>
    <x v="7326"/>
    <x v="1"/>
    <x v="65"/>
    <x v="7"/>
    <x v="6"/>
    <x v="19"/>
    <x v="0"/>
    <x v="2"/>
    <n v="51.697108120000003"/>
    <x v="2"/>
    <x v="1"/>
    <x v="7401"/>
    <x v="1"/>
    <x v="2"/>
    <n v="72.990093779999995"/>
    <n v="3.0412539074999998"/>
    <s v="Stores"/>
  </r>
  <r>
    <n v="7436"/>
    <s v="Reed"/>
    <s v="Michael"/>
    <x v="7327"/>
    <x v="1"/>
    <x v="0"/>
    <x v="13"/>
    <x v="12"/>
    <x v="0"/>
    <x v="0"/>
    <x v="0"/>
    <n v="35.062668639999998"/>
    <x v="0"/>
    <x v="1"/>
    <x v="7402"/>
    <x v="1"/>
    <x v="0"/>
    <n v="16.492280210000001"/>
    <n v="0.68717834208333328"/>
    <s v="Stores"/>
  </r>
  <r>
    <n v="7437"/>
    <s v="Ewing"/>
    <s v="Sammie"/>
    <x v="7328"/>
    <x v="1"/>
    <x v="0"/>
    <x v="13"/>
    <x v="12"/>
    <x v="0"/>
    <x v="0"/>
    <x v="1"/>
    <n v="49.291654690000001"/>
    <x v="1"/>
    <x v="1"/>
    <x v="7403"/>
    <x v="1"/>
    <x v="1"/>
    <n v="98.335879480000003"/>
    <n v="4.0973283116666668"/>
    <s v="Stores"/>
  </r>
  <r>
    <n v="7438"/>
    <s v="Ferrell"/>
    <s v="Andrew"/>
    <x v="7329"/>
    <x v="1"/>
    <x v="88"/>
    <x v="46"/>
    <x v="20"/>
    <x v="7"/>
    <x v="0"/>
    <x v="1"/>
    <n v="40.847558300000003"/>
    <x v="1"/>
    <x v="0"/>
    <x v="7404"/>
    <x v="0"/>
    <x v="0"/>
    <n v="25.497449289999999"/>
    <n v="1.0623937204166667"/>
    <s v="Stores"/>
  </r>
  <r>
    <n v="7439"/>
    <s v="Solis"/>
    <s v="John"/>
    <x v="7330"/>
    <x v="1"/>
    <x v="48"/>
    <x v="7"/>
    <x v="6"/>
    <x v="22"/>
    <x v="0"/>
    <x v="4"/>
    <n v="23.478096799999999"/>
    <x v="4"/>
    <x v="1"/>
    <x v="7405"/>
    <x v="1"/>
    <x v="0"/>
    <n v="0"/>
    <n v="0"/>
    <s v="Stores"/>
  </r>
  <r>
    <n v="7440"/>
    <s v="Alvarez"/>
    <s v="Richard"/>
    <x v="7331"/>
    <x v="1"/>
    <x v="32"/>
    <x v="7"/>
    <x v="6"/>
    <x v="17"/>
    <x v="0"/>
    <x v="0"/>
    <n v="30.47963128"/>
    <x v="0"/>
    <x v="1"/>
    <x v="7406"/>
    <x v="1"/>
    <x v="0"/>
    <n v="13.811056580000001"/>
    <n v="0.57546069083333329"/>
    <s v="Stores"/>
  </r>
  <r>
    <n v="7441"/>
    <s v="Wright"/>
    <s v="Estelle"/>
    <x v="7332"/>
    <x v="0"/>
    <x v="67"/>
    <x v="16"/>
    <x v="15"/>
    <x v="30"/>
    <x v="0"/>
    <x v="4"/>
    <n v="29.442568099999999"/>
    <x v="4"/>
    <x v="1"/>
    <x v="7407"/>
    <x v="1"/>
    <x v="0"/>
    <n v="0"/>
    <n v="0"/>
    <s v="Stores"/>
  </r>
  <r>
    <n v="7442"/>
    <s v="Dumas"/>
    <s v="Chelsea"/>
    <x v="7333"/>
    <x v="0"/>
    <x v="186"/>
    <x v="46"/>
    <x v="20"/>
    <x v="10"/>
    <x v="0"/>
    <x v="1"/>
    <n v="49.70925768"/>
    <x v="1"/>
    <x v="1"/>
    <x v="7408"/>
    <x v="1"/>
    <x v="4"/>
    <n v="140.15814889999999"/>
    <n v="5.8399228708333331"/>
    <s v="Stores"/>
  </r>
  <r>
    <n v="7443"/>
    <s v="Davis"/>
    <s v="Betty"/>
    <x v="7334"/>
    <x v="0"/>
    <x v="58"/>
    <x v="7"/>
    <x v="6"/>
    <x v="18"/>
    <x v="0"/>
    <x v="1"/>
    <n v="42.991888119999999"/>
    <x v="1"/>
    <x v="1"/>
    <x v="7409"/>
    <x v="1"/>
    <x v="1"/>
    <n v="88.504453130000002"/>
    <n v="3.6876855470833334"/>
    <s v="Stores"/>
  </r>
  <r>
    <n v="7444"/>
    <s v="Stone"/>
    <s v="Mario"/>
    <x v="7335"/>
    <x v="1"/>
    <x v="5"/>
    <x v="45"/>
    <x v="19"/>
    <x v="5"/>
    <x v="0"/>
    <x v="0"/>
    <n v="37.93787219"/>
    <x v="0"/>
    <x v="0"/>
    <x v="7410"/>
    <x v="0"/>
    <x v="2"/>
    <n v="43.180564820000001"/>
    <n v="1.7991902008333334"/>
    <s v="Stores"/>
  </r>
  <r>
    <n v="7445"/>
    <s v="Mather"/>
    <s v="Joshua"/>
    <x v="7336"/>
    <x v="1"/>
    <x v="5"/>
    <x v="45"/>
    <x v="19"/>
    <x v="5"/>
    <x v="0"/>
    <x v="1"/>
    <n v="40.759965790000003"/>
    <x v="1"/>
    <x v="1"/>
    <x v="7411"/>
    <x v="1"/>
    <x v="2"/>
    <n v="48.921103789999997"/>
    <n v="2.038379324583333"/>
    <s v="Stores"/>
  </r>
  <r>
    <n v="7446"/>
    <s v="Williams"/>
    <s v="Sylvia"/>
    <x v="7337"/>
    <x v="0"/>
    <x v="5"/>
    <x v="45"/>
    <x v="19"/>
    <x v="5"/>
    <x v="0"/>
    <x v="4"/>
    <n v="26.183855869999999"/>
    <x v="4"/>
    <x v="0"/>
    <x v="7412"/>
    <x v="0"/>
    <x v="0"/>
    <n v="0"/>
    <n v="0"/>
    <s v="Stores"/>
  </r>
  <r>
    <n v="7447"/>
    <s v="Peterson"/>
    <s v="Matthew"/>
    <x v="7338"/>
    <x v="1"/>
    <x v="4"/>
    <x v="46"/>
    <x v="20"/>
    <x v="4"/>
    <x v="0"/>
    <x v="1"/>
    <n v="41.925690080000003"/>
    <x v="1"/>
    <x v="1"/>
    <x v="7413"/>
    <x v="1"/>
    <x v="0"/>
    <n v="0"/>
    <n v="0"/>
    <s v="Stores"/>
  </r>
  <r>
    <n v="7448"/>
    <s v="Duke"/>
    <s v="Sarah"/>
    <x v="7339"/>
    <x v="0"/>
    <x v="131"/>
    <x v="7"/>
    <x v="6"/>
    <x v="20"/>
    <x v="0"/>
    <x v="0"/>
    <n v="36.802948149999999"/>
    <x v="0"/>
    <x v="1"/>
    <x v="7414"/>
    <x v="1"/>
    <x v="2"/>
    <n v="59.799698399999997"/>
    <n v="2.4916540999999999"/>
    <s v="Stores"/>
  </r>
  <r>
    <n v="7449"/>
    <s v="Numbers"/>
    <s v="Billy"/>
    <x v="7340"/>
    <x v="1"/>
    <x v="5"/>
    <x v="45"/>
    <x v="19"/>
    <x v="5"/>
    <x v="0"/>
    <x v="1"/>
    <n v="47.980531509999999"/>
    <x v="1"/>
    <x v="1"/>
    <x v="7415"/>
    <x v="1"/>
    <x v="0"/>
    <n v="38.118065919999999"/>
    <n v="1.5882527466666667"/>
    <s v="Stores"/>
  </r>
  <r>
    <n v="7450"/>
    <s v="Merchant"/>
    <s v="Jessica"/>
    <x v="7341"/>
    <x v="0"/>
    <x v="204"/>
    <x v="7"/>
    <x v="6"/>
    <x v="18"/>
    <x v="0"/>
    <x v="1"/>
    <n v="42.79583796"/>
    <x v="1"/>
    <x v="1"/>
    <x v="7416"/>
    <x v="1"/>
    <x v="2"/>
    <n v="46.411541120000003"/>
    <n v="1.9338142133333336"/>
    <s v="Stores"/>
  </r>
  <r>
    <n v="7451"/>
    <s v="Lewis"/>
    <s v="Carol"/>
    <x v="7342"/>
    <x v="0"/>
    <x v="203"/>
    <x v="7"/>
    <x v="6"/>
    <x v="20"/>
    <x v="0"/>
    <x v="1"/>
    <n v="47.860756500000001"/>
    <x v="1"/>
    <x v="1"/>
    <x v="7417"/>
    <x v="1"/>
    <x v="1"/>
    <n v="115.1527924"/>
    <n v="4.7980330166666665"/>
    <s v="Stores"/>
  </r>
  <r>
    <n v="7452"/>
    <s v="Thompson"/>
    <s v="John"/>
    <x v="7343"/>
    <x v="1"/>
    <x v="188"/>
    <x v="7"/>
    <x v="6"/>
    <x v="35"/>
    <x v="0"/>
    <x v="1"/>
    <n v="45.622558179999999"/>
    <x v="1"/>
    <x v="1"/>
    <x v="7418"/>
    <x v="1"/>
    <x v="2"/>
    <n v="74.100785770000002"/>
    <n v="3.0875327404166666"/>
    <s v="Stores"/>
  </r>
  <r>
    <n v="7453"/>
    <s v="Herrera"/>
    <s v="Fred"/>
    <x v="7344"/>
    <x v="1"/>
    <x v="197"/>
    <x v="7"/>
    <x v="6"/>
    <x v="12"/>
    <x v="0"/>
    <x v="5"/>
    <n v="61.7426891"/>
    <x v="5"/>
    <x v="0"/>
    <x v="7419"/>
    <x v="0"/>
    <x v="1"/>
    <n v="100.90884800000001"/>
    <n v="4.2045353333333333"/>
    <s v="Stores"/>
  </r>
  <r>
    <n v="7454"/>
    <s v="Coyle"/>
    <s v="Jesus"/>
    <x v="7345"/>
    <x v="1"/>
    <x v="4"/>
    <x v="46"/>
    <x v="20"/>
    <x v="4"/>
    <x v="0"/>
    <x v="1"/>
    <n v="40.850930150000003"/>
    <x v="1"/>
    <x v="1"/>
    <x v="7420"/>
    <x v="5"/>
    <x v="2"/>
    <n v="74.091919279999999"/>
    <n v="3.0871633033333334"/>
    <s v="Stores"/>
  </r>
  <r>
    <n v="7455"/>
    <s v="Perales"/>
    <s v="Jose"/>
    <x v="7346"/>
    <x v="1"/>
    <x v="2"/>
    <x v="7"/>
    <x v="6"/>
    <x v="2"/>
    <x v="0"/>
    <x v="1"/>
    <n v="42.17541173"/>
    <x v="1"/>
    <x v="1"/>
    <x v="7421"/>
    <x v="1"/>
    <x v="0"/>
    <n v="27.091683310000001"/>
    <n v="1.1288201379166667"/>
    <s v="Stores"/>
  </r>
  <r>
    <n v="7456"/>
    <s v="Weaver"/>
    <s v="James"/>
    <x v="7347"/>
    <x v="1"/>
    <x v="116"/>
    <x v="7"/>
    <x v="6"/>
    <x v="1"/>
    <x v="0"/>
    <x v="2"/>
    <n v="54.443473959999999"/>
    <x v="2"/>
    <x v="1"/>
    <x v="7422"/>
    <x v="1"/>
    <x v="2"/>
    <n v="73.515461099999996"/>
    <n v="3.0631442124999997"/>
    <s v="Stores"/>
  </r>
  <r>
    <n v="7457"/>
    <s v="Kearns"/>
    <s v="Kim"/>
    <x v="7348"/>
    <x v="0"/>
    <x v="75"/>
    <x v="46"/>
    <x v="20"/>
    <x v="24"/>
    <x v="0"/>
    <x v="1"/>
    <n v="49.43192655"/>
    <x v="1"/>
    <x v="1"/>
    <x v="7423"/>
    <x v="1"/>
    <x v="1"/>
    <n v="99.692850949999993"/>
    <n v="4.1538687895833331"/>
    <s v="Stores"/>
  </r>
  <r>
    <n v="7458"/>
    <s v="Patterson"/>
    <s v="Belinda"/>
    <x v="7349"/>
    <x v="0"/>
    <x v="229"/>
    <x v="7"/>
    <x v="6"/>
    <x v="18"/>
    <x v="0"/>
    <x v="1"/>
    <n v="45.119068560000002"/>
    <x v="1"/>
    <x v="1"/>
    <x v="7424"/>
    <x v="1"/>
    <x v="1"/>
    <n v="99.395591240000002"/>
    <n v="4.1414829683333334"/>
    <s v="Stores"/>
  </r>
  <r>
    <n v="7459"/>
    <s v="Brown"/>
    <s v="Jose"/>
    <x v="7350"/>
    <x v="1"/>
    <x v="12"/>
    <x v="7"/>
    <x v="6"/>
    <x v="9"/>
    <x v="0"/>
    <x v="1"/>
    <n v="44.002910499999999"/>
    <x v="1"/>
    <x v="0"/>
    <x v="7425"/>
    <x v="0"/>
    <x v="4"/>
    <n v="141.0999846"/>
    <n v="5.879166025"/>
    <s v="Stores"/>
  </r>
  <r>
    <n v="7460"/>
    <s v="Grear"/>
    <s v="Malcolm"/>
    <x v="7351"/>
    <x v="1"/>
    <x v="41"/>
    <x v="46"/>
    <x v="20"/>
    <x v="23"/>
    <x v="0"/>
    <x v="0"/>
    <n v="33.122994030000001"/>
    <x v="0"/>
    <x v="1"/>
    <x v="7426"/>
    <x v="1"/>
    <x v="0"/>
    <n v="0"/>
    <n v="0"/>
    <s v="Stores"/>
  </r>
  <r>
    <n v="7461"/>
    <s v="Crowe"/>
    <s v="Jessie"/>
    <x v="7352"/>
    <x v="0"/>
    <x v="3"/>
    <x v="46"/>
    <x v="20"/>
    <x v="3"/>
    <x v="0"/>
    <x v="4"/>
    <n v="27.801114699999999"/>
    <x v="4"/>
    <x v="1"/>
    <x v="7427"/>
    <x v="1"/>
    <x v="0"/>
    <n v="0"/>
    <n v="0"/>
    <s v="Stores"/>
  </r>
  <r>
    <n v="7462"/>
    <s v="Cook"/>
    <s v="Gregory"/>
    <x v="7353"/>
    <x v="1"/>
    <x v="61"/>
    <x v="7"/>
    <x v="6"/>
    <x v="28"/>
    <x v="0"/>
    <x v="1"/>
    <n v="48.347055560000001"/>
    <x v="1"/>
    <x v="1"/>
    <x v="7428"/>
    <x v="1"/>
    <x v="2"/>
    <n v="75.447860590000005"/>
    <n v="3.1436608579166667"/>
    <s v="Stores"/>
  </r>
  <r>
    <n v="7463"/>
    <s v="Logsdon"/>
    <s v="John"/>
    <x v="7354"/>
    <x v="1"/>
    <x v="7"/>
    <x v="46"/>
    <x v="20"/>
    <x v="7"/>
    <x v="0"/>
    <x v="1"/>
    <n v="40.762224570000001"/>
    <x v="1"/>
    <x v="1"/>
    <x v="7429"/>
    <x v="1"/>
    <x v="2"/>
    <n v="72.255135170000003"/>
    <n v="3.0106306320833336"/>
    <s v="Stores"/>
  </r>
  <r>
    <n v="7464"/>
    <s v="Lane"/>
    <s v="David"/>
    <x v="7355"/>
    <x v="1"/>
    <x v="30"/>
    <x v="7"/>
    <x v="6"/>
    <x v="20"/>
    <x v="0"/>
    <x v="5"/>
    <n v="66.583527369999999"/>
    <x v="5"/>
    <x v="0"/>
    <x v="7430"/>
    <x v="0"/>
    <x v="5"/>
    <n v="205.34881849999999"/>
    <n v="8.5562007708333336"/>
    <s v="Stores"/>
  </r>
  <r>
    <n v="7465"/>
    <s v="Barns"/>
    <s v="Timothy"/>
    <x v="7356"/>
    <x v="1"/>
    <x v="5"/>
    <x v="0"/>
    <x v="0"/>
    <x v="5"/>
    <x v="0"/>
    <x v="0"/>
    <n v="34.23516317"/>
    <x v="0"/>
    <x v="1"/>
    <x v="7431"/>
    <x v="1"/>
    <x v="0"/>
    <n v="0"/>
    <n v="0"/>
    <s v="Stores"/>
  </r>
  <r>
    <n v="7466"/>
    <s v="Thompson"/>
    <s v="Susie"/>
    <x v="7357"/>
    <x v="0"/>
    <x v="27"/>
    <x v="7"/>
    <x v="6"/>
    <x v="19"/>
    <x v="0"/>
    <x v="2"/>
    <n v="58.02924367"/>
    <x v="2"/>
    <x v="1"/>
    <x v="7432"/>
    <x v="1"/>
    <x v="4"/>
    <n v="151.8494584"/>
    <n v="6.3270607666666665"/>
    <s v="Stores"/>
  </r>
  <r>
    <n v="7467"/>
    <s v="Oneal"/>
    <s v="Anthony"/>
    <x v="7358"/>
    <x v="1"/>
    <x v="18"/>
    <x v="7"/>
    <x v="6"/>
    <x v="1"/>
    <x v="0"/>
    <x v="2"/>
    <n v="50.664279690000001"/>
    <x v="2"/>
    <x v="1"/>
    <x v="7433"/>
    <x v="1"/>
    <x v="2"/>
    <n v="66.640779679999994"/>
    <n v="2.7766991533333329"/>
    <s v="Stores"/>
  </r>
  <r>
    <n v="7468"/>
    <s v="Lewis"/>
    <s v="Frankie"/>
    <x v="7359"/>
    <x v="0"/>
    <x v="20"/>
    <x v="13"/>
    <x v="12"/>
    <x v="14"/>
    <x v="0"/>
    <x v="1"/>
    <n v="49.314512280000002"/>
    <x v="1"/>
    <x v="1"/>
    <x v="7434"/>
    <x v="1"/>
    <x v="1"/>
    <n v="88.160270359999998"/>
    <n v="3.6733445983333333"/>
    <s v="Stores"/>
  </r>
  <r>
    <n v="7469"/>
    <s v="Wright"/>
    <s v="Jaime"/>
    <x v="7360"/>
    <x v="1"/>
    <x v="32"/>
    <x v="7"/>
    <x v="6"/>
    <x v="17"/>
    <x v="0"/>
    <x v="4"/>
    <n v="24.355443999999999"/>
    <x v="4"/>
    <x v="1"/>
    <x v="7435"/>
    <x v="1"/>
    <x v="0"/>
    <n v="0"/>
    <n v="0"/>
    <s v="Stores"/>
  </r>
  <r>
    <n v="7470"/>
    <s v="Schaefer"/>
    <s v="Ralph"/>
    <x v="7361"/>
    <x v="1"/>
    <x v="3"/>
    <x v="46"/>
    <x v="20"/>
    <x v="3"/>
    <x v="0"/>
    <x v="5"/>
    <n v="66.601609690000004"/>
    <x v="5"/>
    <x v="1"/>
    <x v="7436"/>
    <x v="1"/>
    <x v="3"/>
    <n v="176.0302403"/>
    <n v="7.3345933458333334"/>
    <s v="Stores"/>
  </r>
  <r>
    <n v="7471"/>
    <s v="Chambers"/>
    <s v="Robert"/>
    <x v="7362"/>
    <x v="1"/>
    <x v="3"/>
    <x v="46"/>
    <x v="20"/>
    <x v="3"/>
    <x v="0"/>
    <x v="1"/>
    <n v="41.478576799999999"/>
    <x v="1"/>
    <x v="1"/>
    <x v="7437"/>
    <x v="1"/>
    <x v="2"/>
    <n v="75.409097130000006"/>
    <n v="3.1420457137500004"/>
    <s v="Stores"/>
  </r>
  <r>
    <n v="7472"/>
    <s v="Andrews"/>
    <s v="Carol"/>
    <x v="7363"/>
    <x v="0"/>
    <x v="214"/>
    <x v="46"/>
    <x v="20"/>
    <x v="3"/>
    <x v="0"/>
    <x v="0"/>
    <n v="36.856919550000001"/>
    <x v="0"/>
    <x v="1"/>
    <x v="7438"/>
    <x v="1"/>
    <x v="0"/>
    <n v="0"/>
    <n v="0"/>
    <s v="Stores"/>
  </r>
  <r>
    <n v="7473"/>
    <s v="Greenblatt"/>
    <s v="Irene"/>
    <x v="7364"/>
    <x v="0"/>
    <x v="36"/>
    <x v="7"/>
    <x v="6"/>
    <x v="22"/>
    <x v="0"/>
    <x v="3"/>
    <n v="16.453183490000001"/>
    <x v="3"/>
    <x v="1"/>
    <x v="7439"/>
    <x v="1"/>
    <x v="0"/>
    <n v="0"/>
    <n v="0"/>
    <s v="Stores"/>
  </r>
  <r>
    <n v="7474"/>
    <s v="Phillips"/>
    <s v="Sara"/>
    <x v="7365"/>
    <x v="0"/>
    <x v="4"/>
    <x v="46"/>
    <x v="20"/>
    <x v="4"/>
    <x v="0"/>
    <x v="1"/>
    <n v="43.964399710000002"/>
    <x v="1"/>
    <x v="1"/>
    <x v="7440"/>
    <x v="1"/>
    <x v="1"/>
    <n v="83.451813490000006"/>
    <n v="3.4771588954166672"/>
    <s v="Stores"/>
  </r>
  <r>
    <n v="7475"/>
    <s v="Hartsfield"/>
    <s v="Brenda"/>
    <x v="7366"/>
    <x v="0"/>
    <x v="22"/>
    <x v="7"/>
    <x v="6"/>
    <x v="16"/>
    <x v="0"/>
    <x v="0"/>
    <n v="32.881259640000003"/>
    <x v="0"/>
    <x v="1"/>
    <x v="7441"/>
    <x v="1"/>
    <x v="2"/>
    <n v="43.39259131"/>
    <n v="1.8080246379166665"/>
    <s v="Stores"/>
  </r>
  <r>
    <n v="7476"/>
    <s v="Randall"/>
    <s v="Angela"/>
    <x v="7367"/>
    <x v="0"/>
    <x v="5"/>
    <x v="0"/>
    <x v="0"/>
    <x v="5"/>
    <x v="0"/>
    <x v="1"/>
    <n v="47.176164530000001"/>
    <x v="1"/>
    <x v="1"/>
    <x v="7442"/>
    <x v="1"/>
    <x v="1"/>
    <n v="94.97272676"/>
    <n v="3.9571969483333334"/>
    <s v="Stores"/>
  </r>
  <r>
    <n v="7477"/>
    <s v="Cupp"/>
    <s v="Matthew"/>
    <x v="7368"/>
    <x v="1"/>
    <x v="182"/>
    <x v="46"/>
    <x v="20"/>
    <x v="10"/>
    <x v="0"/>
    <x v="1"/>
    <n v="43.897566959999999"/>
    <x v="1"/>
    <x v="1"/>
    <x v="7443"/>
    <x v="1"/>
    <x v="0"/>
    <n v="34.737184360000001"/>
    <n v="1.4473826816666666"/>
    <s v="Stores"/>
  </r>
  <r>
    <n v="7478"/>
    <s v="Jones"/>
    <s v="Albert"/>
    <x v="7369"/>
    <x v="1"/>
    <x v="43"/>
    <x v="46"/>
    <x v="20"/>
    <x v="13"/>
    <x v="0"/>
    <x v="2"/>
    <n v="57.4734464"/>
    <x v="2"/>
    <x v="1"/>
    <x v="7444"/>
    <x v="1"/>
    <x v="4"/>
    <n v="154.1851341"/>
    <n v="6.4243805875000008"/>
    <s v="Stores"/>
  </r>
  <r>
    <n v="7479"/>
    <s v="Thomas"/>
    <s v="Helen"/>
    <x v="1016"/>
    <x v="0"/>
    <x v="30"/>
    <x v="7"/>
    <x v="6"/>
    <x v="20"/>
    <x v="0"/>
    <x v="1"/>
    <n v="43.085898419999999"/>
    <x v="1"/>
    <x v="1"/>
    <x v="7445"/>
    <x v="1"/>
    <x v="1"/>
    <n v="99.958082619999999"/>
    <n v="4.1649201091666663"/>
    <s v="Stores"/>
  </r>
  <r>
    <n v="7480"/>
    <s v="Kellison"/>
    <s v="Nancy"/>
    <x v="7370"/>
    <x v="0"/>
    <x v="240"/>
    <x v="46"/>
    <x v="20"/>
    <x v="13"/>
    <x v="0"/>
    <x v="2"/>
    <n v="53.185975069999998"/>
    <x v="2"/>
    <x v="1"/>
    <x v="7446"/>
    <x v="1"/>
    <x v="1"/>
    <n v="105.41856749999999"/>
    <n v="4.3924403124999998"/>
    <s v="Stores"/>
  </r>
  <r>
    <n v="7481"/>
    <s v="Brown"/>
    <s v="Clinton"/>
    <x v="7371"/>
    <x v="1"/>
    <x v="91"/>
    <x v="7"/>
    <x v="6"/>
    <x v="25"/>
    <x v="0"/>
    <x v="1"/>
    <n v="43.388620099999997"/>
    <x v="1"/>
    <x v="1"/>
    <x v="7447"/>
    <x v="1"/>
    <x v="1"/>
    <n v="102.21520649999999"/>
    <n v="4.2589669374999994"/>
    <s v="Stores"/>
  </r>
  <r>
    <n v="7482"/>
    <s v="Lim"/>
    <s v="John"/>
    <x v="7372"/>
    <x v="1"/>
    <x v="80"/>
    <x v="46"/>
    <x v="20"/>
    <x v="7"/>
    <x v="0"/>
    <x v="0"/>
    <n v="39.744563200000002"/>
    <x v="0"/>
    <x v="1"/>
    <x v="7448"/>
    <x v="1"/>
    <x v="2"/>
    <n v="48.609425299999998"/>
    <n v="2.0253927208333331"/>
    <s v="Stores"/>
  </r>
  <r>
    <n v="7483"/>
    <s v="Oliver"/>
    <s v="Brian"/>
    <x v="7373"/>
    <x v="1"/>
    <x v="22"/>
    <x v="7"/>
    <x v="6"/>
    <x v="16"/>
    <x v="0"/>
    <x v="2"/>
    <n v="51.134596160000001"/>
    <x v="2"/>
    <x v="1"/>
    <x v="7449"/>
    <x v="1"/>
    <x v="1"/>
    <n v="86.5643216"/>
    <n v="3.6068467333333332"/>
    <s v="Stores"/>
  </r>
  <r>
    <n v="7484"/>
    <s v="Porter"/>
    <s v="Alice"/>
    <x v="7374"/>
    <x v="0"/>
    <x v="147"/>
    <x v="46"/>
    <x v="20"/>
    <x v="3"/>
    <x v="0"/>
    <x v="1"/>
    <n v="45.81596073"/>
    <x v="1"/>
    <x v="1"/>
    <x v="7450"/>
    <x v="1"/>
    <x v="2"/>
    <n v="75.078286860000006"/>
    <n v="3.1282619524999999"/>
    <s v="Stores"/>
  </r>
  <r>
    <n v="7485"/>
    <s v="Jones"/>
    <s v="Beulah"/>
    <x v="7375"/>
    <x v="0"/>
    <x v="3"/>
    <x v="46"/>
    <x v="20"/>
    <x v="3"/>
    <x v="0"/>
    <x v="4"/>
    <n v="21.51047689"/>
    <x v="4"/>
    <x v="1"/>
    <x v="7451"/>
    <x v="1"/>
    <x v="0"/>
    <n v="4.2966432010000002"/>
    <n v="0.17902680004166668"/>
    <s v="Stores"/>
  </r>
  <r>
    <n v="7486"/>
    <s v="Bible"/>
    <s v="James"/>
    <x v="7376"/>
    <x v="1"/>
    <x v="30"/>
    <x v="7"/>
    <x v="6"/>
    <x v="20"/>
    <x v="0"/>
    <x v="5"/>
    <n v="60.116890300000001"/>
    <x v="5"/>
    <x v="1"/>
    <x v="7452"/>
    <x v="1"/>
    <x v="1"/>
    <n v="115.32927050000001"/>
    <n v="4.805386270833333"/>
    <s v="Stores"/>
  </r>
  <r>
    <n v="7487"/>
    <s v="Rogers"/>
    <s v="Lillian"/>
    <x v="7377"/>
    <x v="0"/>
    <x v="204"/>
    <x v="7"/>
    <x v="6"/>
    <x v="18"/>
    <x v="0"/>
    <x v="0"/>
    <n v="38.278974499999997"/>
    <x v="0"/>
    <x v="1"/>
    <x v="7453"/>
    <x v="1"/>
    <x v="2"/>
    <n v="69.634121070000006"/>
    <n v="2.9014217112500003"/>
    <s v="Stores"/>
  </r>
  <r>
    <n v="7488"/>
    <s v="Lauber"/>
    <s v="Freddie"/>
    <x v="7378"/>
    <x v="1"/>
    <x v="5"/>
    <x v="0"/>
    <x v="0"/>
    <x v="5"/>
    <x v="0"/>
    <x v="0"/>
    <n v="38.128077840000003"/>
    <x v="0"/>
    <x v="1"/>
    <x v="7454"/>
    <x v="5"/>
    <x v="0"/>
    <n v="0"/>
    <n v="0"/>
    <s v="Stores"/>
  </r>
  <r>
    <n v="7489"/>
    <s v="Kittelson"/>
    <s v="Herman"/>
    <x v="7379"/>
    <x v="1"/>
    <x v="43"/>
    <x v="46"/>
    <x v="20"/>
    <x v="13"/>
    <x v="0"/>
    <x v="2"/>
    <n v="51.364070140000003"/>
    <x v="2"/>
    <x v="0"/>
    <x v="7455"/>
    <x v="0"/>
    <x v="2"/>
    <n v="70.968454829999999"/>
    <n v="2.9570189512499998"/>
    <s v="Stores"/>
  </r>
  <r>
    <n v="7490"/>
    <s v="Anderson"/>
    <s v="Tammy"/>
    <x v="7380"/>
    <x v="0"/>
    <x v="0"/>
    <x v="13"/>
    <x v="12"/>
    <x v="0"/>
    <x v="0"/>
    <x v="1"/>
    <n v="44.45531192"/>
    <x v="1"/>
    <x v="1"/>
    <x v="7456"/>
    <x v="1"/>
    <x v="1"/>
    <n v="102.4099509"/>
    <n v="4.2670812874999999"/>
    <s v="Stores"/>
  </r>
  <r>
    <n v="7491"/>
    <s v="Ewen"/>
    <s v="Margaret"/>
    <x v="7381"/>
    <x v="0"/>
    <x v="18"/>
    <x v="7"/>
    <x v="6"/>
    <x v="1"/>
    <x v="0"/>
    <x v="1"/>
    <n v="46.957900860000002"/>
    <x v="1"/>
    <x v="0"/>
    <x v="7457"/>
    <x v="0"/>
    <x v="2"/>
    <n v="75.466124719999996"/>
    <n v="3.1444218633333332"/>
    <s v="Stores"/>
  </r>
  <r>
    <n v="7492"/>
    <s v="Wittman"/>
    <s v="Helen"/>
    <x v="7382"/>
    <x v="0"/>
    <x v="16"/>
    <x v="7"/>
    <x v="6"/>
    <x v="12"/>
    <x v="0"/>
    <x v="2"/>
    <n v="56.247044539999997"/>
    <x v="2"/>
    <x v="1"/>
    <x v="7458"/>
    <x v="1"/>
    <x v="1"/>
    <n v="104.9923355"/>
    <n v="4.3746806458333332"/>
    <s v="Stores"/>
  </r>
  <r>
    <n v="7493"/>
    <s v="Rogers"/>
    <s v="Timothy"/>
    <x v="7383"/>
    <x v="1"/>
    <x v="60"/>
    <x v="7"/>
    <x v="6"/>
    <x v="27"/>
    <x v="0"/>
    <x v="2"/>
    <n v="50.481209819999997"/>
    <x v="2"/>
    <x v="1"/>
    <x v="7459"/>
    <x v="1"/>
    <x v="4"/>
    <n v="134.4264924"/>
    <n v="5.6011038500000003"/>
    <s v="Stores"/>
  </r>
  <r>
    <n v="7494"/>
    <s v="Cox"/>
    <s v="Justin"/>
    <x v="7384"/>
    <x v="1"/>
    <x v="4"/>
    <x v="46"/>
    <x v="20"/>
    <x v="4"/>
    <x v="0"/>
    <x v="2"/>
    <n v="58.581716989999997"/>
    <x v="2"/>
    <x v="1"/>
    <x v="7460"/>
    <x v="5"/>
    <x v="1"/>
    <n v="82.961129389999996"/>
    <n v="3.4567137245833335"/>
    <s v="Stores"/>
  </r>
  <r>
    <n v="7495"/>
    <s v="Manning"/>
    <s v="Blake"/>
    <x v="7385"/>
    <x v="1"/>
    <x v="143"/>
    <x v="7"/>
    <x v="6"/>
    <x v="1"/>
    <x v="0"/>
    <x v="0"/>
    <n v="38.34376314"/>
    <x v="0"/>
    <x v="0"/>
    <x v="7461"/>
    <x v="0"/>
    <x v="2"/>
    <n v="43.365890010000001"/>
    <n v="1.8069120837500001"/>
    <s v="Stores"/>
  </r>
  <r>
    <n v="7496"/>
    <s v="Gill"/>
    <s v="Edna"/>
    <x v="7386"/>
    <x v="0"/>
    <x v="60"/>
    <x v="7"/>
    <x v="6"/>
    <x v="27"/>
    <x v="0"/>
    <x v="1"/>
    <n v="44.73888771"/>
    <x v="1"/>
    <x v="1"/>
    <x v="7462"/>
    <x v="1"/>
    <x v="2"/>
    <n v="74.488189349999999"/>
    <n v="3.1036745562500001"/>
    <s v="Stores"/>
  </r>
  <r>
    <n v="7497"/>
    <s v="Garcia"/>
    <s v="Shirley"/>
    <x v="7387"/>
    <x v="0"/>
    <x v="5"/>
    <x v="0"/>
    <x v="0"/>
    <x v="5"/>
    <x v="0"/>
    <x v="2"/>
    <n v="51.687250499999998"/>
    <x v="2"/>
    <x v="1"/>
    <x v="7463"/>
    <x v="1"/>
    <x v="1"/>
    <n v="106.05737739999999"/>
    <n v="4.4190573916666667"/>
    <s v="Stores"/>
  </r>
  <r>
    <n v="7498"/>
    <s v="Fagan"/>
    <s v="Mark"/>
    <x v="7388"/>
    <x v="1"/>
    <x v="37"/>
    <x v="7"/>
    <x v="6"/>
    <x v="11"/>
    <x v="0"/>
    <x v="1"/>
    <n v="47.584016300000002"/>
    <x v="1"/>
    <x v="1"/>
    <x v="7464"/>
    <x v="1"/>
    <x v="2"/>
    <n v="72.123627709999994"/>
    <n v="3.0051511545833329"/>
    <s v="Stores"/>
  </r>
  <r>
    <n v="7499"/>
    <s v="Castillo"/>
    <s v="Kristi"/>
    <x v="7389"/>
    <x v="0"/>
    <x v="5"/>
    <x v="0"/>
    <x v="0"/>
    <x v="5"/>
    <x v="0"/>
    <x v="1"/>
    <n v="49.131930089999997"/>
    <x v="1"/>
    <x v="0"/>
    <x v="7465"/>
    <x v="0"/>
    <x v="1"/>
    <n v="86.833409709999998"/>
    <n v="3.6180587379166664"/>
    <s v="Stores"/>
  </r>
  <r>
    <n v="7500"/>
    <s v="Gonzalez"/>
    <s v="Harriet"/>
    <x v="7390"/>
    <x v="0"/>
    <x v="0"/>
    <x v="13"/>
    <x v="12"/>
    <x v="0"/>
    <x v="0"/>
    <x v="4"/>
    <n v="28.651950360000001"/>
    <x v="4"/>
    <x v="1"/>
    <x v="7466"/>
    <x v="1"/>
    <x v="0"/>
    <n v="0"/>
    <n v="0"/>
    <s v="Stores"/>
  </r>
  <r>
    <n v="7501"/>
    <s v="Newell"/>
    <s v="Thomas"/>
    <x v="7391"/>
    <x v="1"/>
    <x v="12"/>
    <x v="7"/>
    <x v="6"/>
    <x v="9"/>
    <x v="0"/>
    <x v="5"/>
    <n v="66.59238612"/>
    <x v="5"/>
    <x v="1"/>
    <x v="7467"/>
    <x v="1"/>
    <x v="3"/>
    <n v="176.59373719999999"/>
    <n v="7.358072383333333"/>
    <s v="Stores"/>
  </r>
  <r>
    <n v="7502"/>
    <s v="Hagen"/>
    <s v="William"/>
    <x v="7392"/>
    <x v="1"/>
    <x v="150"/>
    <x v="46"/>
    <x v="20"/>
    <x v="13"/>
    <x v="0"/>
    <x v="0"/>
    <n v="33.340986309999998"/>
    <x v="0"/>
    <x v="1"/>
    <x v="7468"/>
    <x v="1"/>
    <x v="0"/>
    <n v="0"/>
    <n v="0"/>
    <s v="Stores"/>
  </r>
  <r>
    <n v="7503"/>
    <s v="Abernathy"/>
    <s v="Grover"/>
    <x v="7393"/>
    <x v="1"/>
    <x v="186"/>
    <x v="7"/>
    <x v="6"/>
    <x v="10"/>
    <x v="0"/>
    <x v="0"/>
    <n v="32.067175970000001"/>
    <x v="0"/>
    <x v="1"/>
    <x v="7469"/>
    <x v="1"/>
    <x v="0"/>
    <n v="0"/>
    <n v="0"/>
    <s v="Stores"/>
  </r>
  <r>
    <n v="7504"/>
    <s v="Kaufman"/>
    <s v="Melvin"/>
    <x v="7394"/>
    <x v="1"/>
    <x v="8"/>
    <x v="7"/>
    <x v="6"/>
    <x v="8"/>
    <x v="0"/>
    <x v="0"/>
    <n v="35.527207830000002"/>
    <x v="0"/>
    <x v="1"/>
    <x v="7470"/>
    <x v="1"/>
    <x v="0"/>
    <n v="25.88589472"/>
    <n v="1.0785789466666666"/>
    <s v="Stores"/>
  </r>
  <r>
    <n v="7505"/>
    <s v="Jones"/>
    <s v="Ralph"/>
    <x v="7395"/>
    <x v="1"/>
    <x v="76"/>
    <x v="7"/>
    <x v="6"/>
    <x v="1"/>
    <x v="0"/>
    <x v="2"/>
    <n v="57.450972479999997"/>
    <x v="2"/>
    <x v="1"/>
    <x v="7471"/>
    <x v="1"/>
    <x v="1"/>
    <n v="116.1146014"/>
    <n v="4.8381083916666672"/>
    <s v="Stores"/>
  </r>
  <r>
    <n v="7506"/>
    <s v="Baldwin"/>
    <s v="Linda"/>
    <x v="7396"/>
    <x v="0"/>
    <x v="4"/>
    <x v="46"/>
    <x v="20"/>
    <x v="4"/>
    <x v="0"/>
    <x v="0"/>
    <n v="37.271598539999999"/>
    <x v="0"/>
    <x v="1"/>
    <x v="7472"/>
    <x v="1"/>
    <x v="2"/>
    <n v="46.067890060000003"/>
    <n v="1.9194954191666669"/>
    <s v="Stores"/>
  </r>
  <r>
    <n v="7507"/>
    <s v="Johnson"/>
    <s v="Esther"/>
    <x v="7397"/>
    <x v="0"/>
    <x v="118"/>
    <x v="7"/>
    <x v="6"/>
    <x v="20"/>
    <x v="0"/>
    <x v="4"/>
    <n v="22.90814366"/>
    <x v="4"/>
    <x v="0"/>
    <x v="7473"/>
    <x v="0"/>
    <x v="0"/>
    <n v="11.38355544"/>
    <n v="0.47431481000000003"/>
    <s v="Stores"/>
  </r>
  <r>
    <n v="7508"/>
    <s v="Thomas"/>
    <s v="Robin"/>
    <x v="7398"/>
    <x v="0"/>
    <x v="5"/>
    <x v="0"/>
    <x v="0"/>
    <x v="5"/>
    <x v="0"/>
    <x v="4"/>
    <n v="29.456804160000001"/>
    <x v="4"/>
    <x v="1"/>
    <x v="7474"/>
    <x v="1"/>
    <x v="0"/>
    <n v="0"/>
    <n v="0"/>
    <s v="Stores"/>
  </r>
  <r>
    <n v="7509"/>
    <s v="Cowan"/>
    <s v="Mae"/>
    <x v="7399"/>
    <x v="0"/>
    <x v="53"/>
    <x v="46"/>
    <x v="20"/>
    <x v="3"/>
    <x v="0"/>
    <x v="1"/>
    <n v="46.80954054"/>
    <x v="1"/>
    <x v="1"/>
    <x v="7475"/>
    <x v="1"/>
    <x v="1"/>
    <n v="112.6550019"/>
    <n v="4.6939584124999998"/>
    <s v="Stores"/>
  </r>
  <r>
    <n v="7510"/>
    <s v="Hedgepeth"/>
    <s v="Douglas"/>
    <x v="7400"/>
    <x v="1"/>
    <x v="4"/>
    <x v="46"/>
    <x v="20"/>
    <x v="4"/>
    <x v="0"/>
    <x v="0"/>
    <n v="34.169410429999999"/>
    <x v="0"/>
    <x v="0"/>
    <x v="7476"/>
    <x v="0"/>
    <x v="0"/>
    <n v="8.8273863010000007"/>
    <n v="0.36780776254166669"/>
    <s v="Stores"/>
  </r>
  <r>
    <n v="7511"/>
    <s v="Hill"/>
    <s v="Ashley"/>
    <x v="7401"/>
    <x v="0"/>
    <x v="18"/>
    <x v="7"/>
    <x v="6"/>
    <x v="1"/>
    <x v="0"/>
    <x v="1"/>
    <n v="43.29885402"/>
    <x v="1"/>
    <x v="1"/>
    <x v="7477"/>
    <x v="1"/>
    <x v="2"/>
    <n v="51.926672949999997"/>
    <n v="2.1636113729166664"/>
    <s v="Stores"/>
  </r>
  <r>
    <n v="7512"/>
    <s v="Wright"/>
    <s v="Joan"/>
    <x v="7402"/>
    <x v="0"/>
    <x v="3"/>
    <x v="46"/>
    <x v="20"/>
    <x v="3"/>
    <x v="0"/>
    <x v="0"/>
    <n v="30.017700739999999"/>
    <x v="0"/>
    <x v="1"/>
    <x v="7478"/>
    <x v="1"/>
    <x v="0"/>
    <n v="2.7207846899999999"/>
    <n v="0.11336602875"/>
    <s v="Stores"/>
  </r>
  <r>
    <n v="7513"/>
    <s v="Macdonald"/>
    <s v="Rebecca"/>
    <x v="7403"/>
    <x v="0"/>
    <x v="13"/>
    <x v="7"/>
    <x v="6"/>
    <x v="10"/>
    <x v="0"/>
    <x v="1"/>
    <n v="46.104251759999997"/>
    <x v="1"/>
    <x v="1"/>
    <x v="7479"/>
    <x v="1"/>
    <x v="1"/>
    <n v="107.1257535"/>
    <n v="4.4635730625000001"/>
    <s v="Stores"/>
  </r>
  <r>
    <n v="7514"/>
    <s v="Eide"/>
    <s v="Kimberly"/>
    <x v="7404"/>
    <x v="0"/>
    <x v="5"/>
    <x v="0"/>
    <x v="0"/>
    <x v="5"/>
    <x v="0"/>
    <x v="0"/>
    <n v="32.706481580000002"/>
    <x v="0"/>
    <x v="1"/>
    <x v="7480"/>
    <x v="1"/>
    <x v="0"/>
    <n v="14.598754169999999"/>
    <n v="0.60828142374999994"/>
    <s v="Stores"/>
  </r>
  <r>
    <n v="7515"/>
    <s v="Roberson"/>
    <s v="Harold"/>
    <x v="7405"/>
    <x v="1"/>
    <x v="164"/>
    <x v="46"/>
    <x v="20"/>
    <x v="13"/>
    <x v="0"/>
    <x v="1"/>
    <n v="46.131767459999999"/>
    <x v="1"/>
    <x v="1"/>
    <x v="7481"/>
    <x v="1"/>
    <x v="0"/>
    <n v="34.255404800000001"/>
    <n v="1.4273085333333333"/>
    <s v="Stores"/>
  </r>
  <r>
    <n v="7516"/>
    <s v="McLendon"/>
    <s v="Mark"/>
    <x v="7406"/>
    <x v="1"/>
    <x v="173"/>
    <x v="7"/>
    <x v="6"/>
    <x v="12"/>
    <x v="0"/>
    <x v="2"/>
    <n v="56.939519699999998"/>
    <x v="2"/>
    <x v="1"/>
    <x v="7482"/>
    <x v="1"/>
    <x v="1"/>
    <n v="110.48458309999999"/>
    <n v="4.6035242958333331"/>
    <s v="Stores"/>
  </r>
  <r>
    <n v="7517"/>
    <s v="Choi"/>
    <s v="Paul"/>
    <x v="7407"/>
    <x v="1"/>
    <x v="5"/>
    <x v="0"/>
    <x v="0"/>
    <x v="5"/>
    <x v="0"/>
    <x v="4"/>
    <n v="26.290680800000001"/>
    <x v="4"/>
    <x v="0"/>
    <x v="7483"/>
    <x v="0"/>
    <x v="0"/>
    <n v="0"/>
    <n v="0"/>
    <s v="Stores"/>
  </r>
  <r>
    <n v="7518"/>
    <s v="McLain"/>
    <s v="Maria"/>
    <x v="7408"/>
    <x v="0"/>
    <x v="5"/>
    <x v="0"/>
    <x v="0"/>
    <x v="5"/>
    <x v="0"/>
    <x v="2"/>
    <n v="52.958144220000001"/>
    <x v="2"/>
    <x v="1"/>
    <x v="7484"/>
    <x v="1"/>
    <x v="1"/>
    <n v="81.693994509999996"/>
    <n v="3.4039164379166666"/>
    <s v="Stores"/>
  </r>
  <r>
    <n v="7519"/>
    <s v="Gordon"/>
    <s v="Bradley"/>
    <x v="7409"/>
    <x v="1"/>
    <x v="68"/>
    <x v="0"/>
    <x v="0"/>
    <x v="5"/>
    <x v="0"/>
    <x v="2"/>
    <n v="59.507169330000004"/>
    <x v="2"/>
    <x v="1"/>
    <x v="7485"/>
    <x v="1"/>
    <x v="1"/>
    <n v="99.534482710000006"/>
    <n v="4.1472701129166669"/>
    <s v="Stores"/>
  </r>
  <r>
    <n v="7520"/>
    <s v="McGrath"/>
    <s v="Jodi"/>
    <x v="7410"/>
    <x v="0"/>
    <x v="5"/>
    <x v="0"/>
    <x v="0"/>
    <x v="5"/>
    <x v="0"/>
    <x v="4"/>
    <n v="24.83404582"/>
    <x v="4"/>
    <x v="1"/>
    <x v="7486"/>
    <x v="1"/>
    <x v="0"/>
    <n v="0"/>
    <n v="0"/>
    <s v="Stores"/>
  </r>
  <r>
    <n v="7521"/>
    <s v="Forney"/>
    <s v="Robert"/>
    <x v="7411"/>
    <x v="1"/>
    <x v="240"/>
    <x v="46"/>
    <x v="20"/>
    <x v="13"/>
    <x v="0"/>
    <x v="5"/>
    <n v="67.185334319999996"/>
    <x v="5"/>
    <x v="1"/>
    <x v="7487"/>
    <x v="1"/>
    <x v="3"/>
    <n v="191.38894490000001"/>
    <n v="7.9745393708333348"/>
    <s v="Stores"/>
  </r>
  <r>
    <n v="7522"/>
    <s v="Goldsberry"/>
    <s v="Rachel"/>
    <x v="7412"/>
    <x v="0"/>
    <x v="5"/>
    <x v="0"/>
    <x v="0"/>
    <x v="5"/>
    <x v="0"/>
    <x v="4"/>
    <n v="29.813073930000002"/>
    <x v="4"/>
    <x v="1"/>
    <x v="7488"/>
    <x v="1"/>
    <x v="0"/>
    <n v="0.41176417100000001"/>
    <n v="1.7156840458333333E-2"/>
    <s v="Stores"/>
  </r>
  <r>
    <n v="7523"/>
    <s v="Hutchinson"/>
    <s v="Nigel"/>
    <x v="7413"/>
    <x v="1"/>
    <x v="5"/>
    <x v="0"/>
    <x v="0"/>
    <x v="5"/>
    <x v="0"/>
    <x v="0"/>
    <n v="38.719866920000001"/>
    <x v="0"/>
    <x v="1"/>
    <x v="7489"/>
    <x v="1"/>
    <x v="0"/>
    <n v="39.165942719999997"/>
    <n v="1.6319142799999999"/>
    <s v="Stores"/>
  </r>
  <r>
    <n v="7524"/>
    <s v="Matthias"/>
    <s v="Karen"/>
    <x v="7414"/>
    <x v="0"/>
    <x v="5"/>
    <x v="0"/>
    <x v="0"/>
    <x v="5"/>
    <x v="0"/>
    <x v="1"/>
    <n v="43.502953439999999"/>
    <x v="1"/>
    <x v="1"/>
    <x v="7490"/>
    <x v="1"/>
    <x v="2"/>
    <n v="64.538469500000005"/>
    <n v="2.6891028958333338"/>
    <s v="Stores"/>
  </r>
  <r>
    <n v="7525"/>
    <s v="Hatcher"/>
    <s v="John"/>
    <x v="7415"/>
    <x v="1"/>
    <x v="5"/>
    <x v="0"/>
    <x v="0"/>
    <x v="5"/>
    <x v="0"/>
    <x v="2"/>
    <n v="53.558186069999998"/>
    <x v="2"/>
    <x v="1"/>
    <x v="7491"/>
    <x v="1"/>
    <x v="1"/>
    <n v="113.9181303"/>
    <n v="4.7465887625000001"/>
    <s v="Stores"/>
  </r>
  <r>
    <n v="7526"/>
    <s v="Phillips"/>
    <s v="Mary"/>
    <x v="7416"/>
    <x v="0"/>
    <x v="5"/>
    <x v="0"/>
    <x v="0"/>
    <x v="5"/>
    <x v="0"/>
    <x v="4"/>
    <n v="29.68790168"/>
    <x v="4"/>
    <x v="1"/>
    <x v="7492"/>
    <x v="1"/>
    <x v="0"/>
    <n v="0"/>
    <n v="0"/>
    <s v="Stores"/>
  </r>
  <r>
    <n v="7527"/>
    <s v="Jensen"/>
    <s v="Lucille"/>
    <x v="7417"/>
    <x v="0"/>
    <x v="106"/>
    <x v="46"/>
    <x v="20"/>
    <x v="13"/>
    <x v="0"/>
    <x v="4"/>
    <n v="29.201885399999998"/>
    <x v="4"/>
    <x v="0"/>
    <x v="7493"/>
    <x v="0"/>
    <x v="0"/>
    <n v="4.2869341089999997"/>
    <n v="0.17862225454166666"/>
    <s v="Stores"/>
  </r>
  <r>
    <n v="7528"/>
    <s v="Morgan"/>
    <s v="Aurelio"/>
    <x v="7418"/>
    <x v="1"/>
    <x v="11"/>
    <x v="7"/>
    <x v="6"/>
    <x v="1"/>
    <x v="0"/>
    <x v="1"/>
    <n v="47.19590943"/>
    <x v="1"/>
    <x v="0"/>
    <x v="7494"/>
    <x v="0"/>
    <x v="1"/>
    <n v="101.08154999999999"/>
    <n v="4.2117312499999997"/>
    <s v="Stores"/>
  </r>
  <r>
    <n v="7529"/>
    <s v="Rose"/>
    <s v="Linda"/>
    <x v="7419"/>
    <x v="0"/>
    <x v="27"/>
    <x v="7"/>
    <x v="6"/>
    <x v="19"/>
    <x v="0"/>
    <x v="1"/>
    <n v="46.228592370000001"/>
    <x v="1"/>
    <x v="1"/>
    <x v="7495"/>
    <x v="1"/>
    <x v="4"/>
    <n v="128.53657509999999"/>
    <n v="5.3556906291666664"/>
    <s v="Stores"/>
  </r>
  <r>
    <n v="7530"/>
    <s v="Kruger"/>
    <s v="Augustine"/>
    <x v="7420"/>
    <x v="0"/>
    <x v="76"/>
    <x v="7"/>
    <x v="6"/>
    <x v="1"/>
    <x v="0"/>
    <x v="0"/>
    <n v="37.539540770000002"/>
    <x v="0"/>
    <x v="1"/>
    <x v="7496"/>
    <x v="1"/>
    <x v="2"/>
    <n v="59.121926379999998"/>
    <n v="2.4634135991666666"/>
    <s v="Stores"/>
  </r>
  <r>
    <n v="7531"/>
    <s v="Harris"/>
    <s v="Thomas"/>
    <x v="7421"/>
    <x v="1"/>
    <x v="3"/>
    <x v="46"/>
    <x v="20"/>
    <x v="3"/>
    <x v="0"/>
    <x v="2"/>
    <n v="54.14199739"/>
    <x v="2"/>
    <x v="1"/>
    <x v="7497"/>
    <x v="1"/>
    <x v="1"/>
    <n v="99.203522950000007"/>
    <n v="4.1334801229166667"/>
    <s v="Stores"/>
  </r>
  <r>
    <n v="7532"/>
    <s v="Ryan"/>
    <s v="Brian"/>
    <x v="7422"/>
    <x v="1"/>
    <x v="111"/>
    <x v="7"/>
    <x v="6"/>
    <x v="32"/>
    <x v="0"/>
    <x v="0"/>
    <n v="36.387640869999998"/>
    <x v="0"/>
    <x v="1"/>
    <x v="7498"/>
    <x v="1"/>
    <x v="0"/>
    <n v="26.63201682"/>
    <n v="1.1096673675000002"/>
    <s v="Stores"/>
  </r>
  <r>
    <n v="7533"/>
    <s v="Stiles"/>
    <s v="Christopher"/>
    <x v="7423"/>
    <x v="1"/>
    <x v="5"/>
    <x v="0"/>
    <x v="0"/>
    <x v="5"/>
    <x v="0"/>
    <x v="1"/>
    <n v="45.314654820000001"/>
    <x v="1"/>
    <x v="1"/>
    <x v="7499"/>
    <x v="1"/>
    <x v="2"/>
    <n v="45.597164579999998"/>
    <n v="1.8998818574999998"/>
    <s v="Stores"/>
  </r>
  <r>
    <n v="7534"/>
    <s v="Thompson"/>
    <s v="Sharon"/>
    <x v="7424"/>
    <x v="0"/>
    <x v="19"/>
    <x v="7"/>
    <x v="6"/>
    <x v="7"/>
    <x v="0"/>
    <x v="1"/>
    <n v="48.376034730000001"/>
    <x v="1"/>
    <x v="0"/>
    <x v="7500"/>
    <x v="0"/>
    <x v="4"/>
    <n v="127.37045860000001"/>
    <n v="5.3071024416666663"/>
    <s v="Stores"/>
  </r>
  <r>
    <n v="7535"/>
    <s v="Triplett"/>
    <s v="Michael"/>
    <x v="7425"/>
    <x v="1"/>
    <x v="16"/>
    <x v="7"/>
    <x v="6"/>
    <x v="12"/>
    <x v="0"/>
    <x v="1"/>
    <n v="40.611001119999997"/>
    <x v="1"/>
    <x v="1"/>
    <x v="7501"/>
    <x v="1"/>
    <x v="2"/>
    <n v="50.040273630000002"/>
    <n v="2.0850114012500001"/>
    <s v="Stores"/>
  </r>
  <r>
    <n v="7536"/>
    <s v="Hunter"/>
    <s v="Teresa"/>
    <x v="7426"/>
    <x v="0"/>
    <x v="232"/>
    <x v="46"/>
    <x v="20"/>
    <x v="3"/>
    <x v="0"/>
    <x v="0"/>
    <n v="38.9630796"/>
    <x v="0"/>
    <x v="1"/>
    <x v="7502"/>
    <x v="1"/>
    <x v="2"/>
    <n v="71.739111129999998"/>
    <n v="2.9891296304166666"/>
    <s v="Stores"/>
  </r>
  <r>
    <n v="7537"/>
    <s v="Gormley"/>
    <s v="Leslee"/>
    <x v="7427"/>
    <x v="0"/>
    <x v="5"/>
    <x v="0"/>
    <x v="0"/>
    <x v="5"/>
    <x v="0"/>
    <x v="1"/>
    <n v="42.180856890000001"/>
    <x v="1"/>
    <x v="1"/>
    <x v="7503"/>
    <x v="1"/>
    <x v="2"/>
    <n v="59.777835179999997"/>
    <n v="2.4907431325"/>
    <s v="Stores"/>
  </r>
  <r>
    <n v="7538"/>
    <s v="Conner"/>
    <s v="Richard"/>
    <x v="7428"/>
    <x v="1"/>
    <x v="4"/>
    <x v="46"/>
    <x v="20"/>
    <x v="4"/>
    <x v="0"/>
    <x v="0"/>
    <n v="31.36186219"/>
    <x v="0"/>
    <x v="0"/>
    <x v="7504"/>
    <x v="0"/>
    <x v="0"/>
    <n v="0"/>
    <n v="0"/>
    <s v="Stores"/>
  </r>
  <r>
    <n v="7539"/>
    <s v="Lord"/>
    <s v="Cecelia"/>
    <x v="7429"/>
    <x v="0"/>
    <x v="125"/>
    <x v="7"/>
    <x v="6"/>
    <x v="1"/>
    <x v="0"/>
    <x v="1"/>
    <n v="40.961758070000002"/>
    <x v="1"/>
    <x v="1"/>
    <x v="7505"/>
    <x v="1"/>
    <x v="2"/>
    <n v="65.123504159999996"/>
    <n v="2.7134793399999997"/>
    <s v="Stores"/>
  </r>
  <r>
    <n v="7540"/>
    <s v="Bowman"/>
    <s v="Steven"/>
    <x v="7430"/>
    <x v="1"/>
    <x v="215"/>
    <x v="7"/>
    <x v="6"/>
    <x v="10"/>
    <x v="0"/>
    <x v="1"/>
    <n v="40.721533829999998"/>
    <x v="1"/>
    <x v="1"/>
    <x v="7506"/>
    <x v="1"/>
    <x v="0"/>
    <n v="38.79097513"/>
    <n v="1.6162906304166667"/>
    <s v="Stores"/>
  </r>
  <r>
    <n v="7541"/>
    <s v="Lewis"/>
    <s v="Alta"/>
    <x v="7431"/>
    <x v="0"/>
    <x v="5"/>
    <x v="0"/>
    <x v="0"/>
    <x v="5"/>
    <x v="0"/>
    <x v="1"/>
    <n v="47.703875199999999"/>
    <x v="1"/>
    <x v="0"/>
    <x v="7507"/>
    <x v="0"/>
    <x v="1"/>
    <n v="113.5941138"/>
    <n v="4.7330880750000004"/>
    <s v="Stores"/>
  </r>
  <r>
    <n v="7542"/>
    <s v="Harris"/>
    <s v="Eva"/>
    <x v="7432"/>
    <x v="0"/>
    <x v="203"/>
    <x v="7"/>
    <x v="6"/>
    <x v="20"/>
    <x v="0"/>
    <x v="0"/>
    <n v="31.865046469999999"/>
    <x v="0"/>
    <x v="1"/>
    <x v="7508"/>
    <x v="1"/>
    <x v="0"/>
    <n v="0"/>
    <n v="0"/>
    <s v="Stores"/>
  </r>
  <r>
    <n v="7543"/>
    <s v="Brannan"/>
    <s v="Jose"/>
    <x v="7433"/>
    <x v="1"/>
    <x v="3"/>
    <x v="46"/>
    <x v="20"/>
    <x v="3"/>
    <x v="0"/>
    <x v="2"/>
    <n v="52.715822760000002"/>
    <x v="2"/>
    <x v="1"/>
    <x v="7509"/>
    <x v="1"/>
    <x v="1"/>
    <n v="96.514469939999998"/>
    <n v="4.0214362474999996"/>
    <s v="Stores"/>
  </r>
  <r>
    <n v="7544"/>
    <s v="Foxworth"/>
    <s v="Drew"/>
    <x v="7434"/>
    <x v="1"/>
    <x v="4"/>
    <x v="46"/>
    <x v="20"/>
    <x v="4"/>
    <x v="0"/>
    <x v="1"/>
    <n v="42.528677719999997"/>
    <x v="1"/>
    <x v="1"/>
    <x v="7510"/>
    <x v="1"/>
    <x v="2"/>
    <n v="63.066951969999998"/>
    <n v="2.6277896654166666"/>
    <s v="Stores"/>
  </r>
  <r>
    <n v="7545"/>
    <s v="Dangelo"/>
    <s v="Steven"/>
    <x v="7435"/>
    <x v="1"/>
    <x v="22"/>
    <x v="7"/>
    <x v="6"/>
    <x v="16"/>
    <x v="0"/>
    <x v="5"/>
    <n v="63.414158970000003"/>
    <x v="5"/>
    <x v="1"/>
    <x v="7511"/>
    <x v="1"/>
    <x v="4"/>
    <n v="147.46812360000001"/>
    <n v="6.1445051500000005"/>
    <s v="Stores"/>
  </r>
  <r>
    <n v="7546"/>
    <s v="Herbert"/>
    <s v="Andrew"/>
    <x v="7436"/>
    <x v="1"/>
    <x v="0"/>
    <x v="13"/>
    <x v="12"/>
    <x v="0"/>
    <x v="0"/>
    <x v="0"/>
    <n v="34.201021539999999"/>
    <x v="0"/>
    <x v="0"/>
    <x v="7512"/>
    <x v="0"/>
    <x v="0"/>
    <n v="30.288039990000001"/>
    <n v="1.26200166625"/>
    <s v="Stores"/>
  </r>
  <r>
    <n v="7547"/>
    <s v="Harrison"/>
    <s v="Marquetta"/>
    <x v="7437"/>
    <x v="0"/>
    <x v="3"/>
    <x v="46"/>
    <x v="20"/>
    <x v="3"/>
    <x v="0"/>
    <x v="0"/>
    <n v="36.014202490000002"/>
    <x v="0"/>
    <x v="1"/>
    <x v="7513"/>
    <x v="1"/>
    <x v="2"/>
    <n v="51.3058403"/>
    <n v="2.137743345833333"/>
    <s v="Stores"/>
  </r>
  <r>
    <n v="7548"/>
    <s v="Deforge"/>
    <s v="Roland"/>
    <x v="7438"/>
    <x v="1"/>
    <x v="22"/>
    <x v="7"/>
    <x v="6"/>
    <x v="16"/>
    <x v="0"/>
    <x v="1"/>
    <n v="41.143293540000002"/>
    <x v="1"/>
    <x v="1"/>
    <x v="7514"/>
    <x v="1"/>
    <x v="2"/>
    <n v="41.708286989999998"/>
    <n v="1.7378452912499998"/>
    <s v="Stores"/>
  </r>
  <r>
    <n v="7549"/>
    <s v="Rasmussen"/>
    <s v="Scott"/>
    <x v="7439"/>
    <x v="1"/>
    <x v="180"/>
    <x v="7"/>
    <x v="6"/>
    <x v="18"/>
    <x v="0"/>
    <x v="0"/>
    <n v="35.384214989999997"/>
    <x v="0"/>
    <x v="1"/>
    <x v="7515"/>
    <x v="1"/>
    <x v="0"/>
    <n v="0"/>
    <n v="0"/>
    <s v="Stores"/>
  </r>
  <r>
    <n v="7550"/>
    <s v="Henry"/>
    <s v="James"/>
    <x v="7440"/>
    <x v="1"/>
    <x v="22"/>
    <x v="7"/>
    <x v="6"/>
    <x v="16"/>
    <x v="0"/>
    <x v="1"/>
    <n v="43.663244149999997"/>
    <x v="1"/>
    <x v="1"/>
    <x v="7516"/>
    <x v="1"/>
    <x v="0"/>
    <n v="36.56299284"/>
    <n v="1.523458035"/>
    <s v="Stores"/>
  </r>
  <r>
    <n v="7551"/>
    <s v="Adams"/>
    <s v="Keith"/>
    <x v="7441"/>
    <x v="1"/>
    <x v="133"/>
    <x v="7"/>
    <x v="6"/>
    <x v="7"/>
    <x v="0"/>
    <x v="1"/>
    <n v="44.696082910000001"/>
    <x v="1"/>
    <x v="1"/>
    <x v="7517"/>
    <x v="1"/>
    <x v="2"/>
    <n v="42.852139880000003"/>
    <n v="1.7855058283333334"/>
    <s v="Stores"/>
  </r>
  <r>
    <n v="7552"/>
    <s v="Childs"/>
    <s v="Claudia"/>
    <x v="7442"/>
    <x v="0"/>
    <x v="0"/>
    <x v="13"/>
    <x v="12"/>
    <x v="0"/>
    <x v="0"/>
    <x v="2"/>
    <n v="50.279652280000001"/>
    <x v="2"/>
    <x v="1"/>
    <x v="7518"/>
    <x v="1"/>
    <x v="4"/>
    <n v="122.9712505"/>
    <n v="5.1238021041666659"/>
    <s v="Stores"/>
  </r>
  <r>
    <n v="7553"/>
    <s v="Lemos"/>
    <s v="April"/>
    <x v="7443"/>
    <x v="0"/>
    <x v="49"/>
    <x v="7"/>
    <x v="6"/>
    <x v="12"/>
    <x v="0"/>
    <x v="4"/>
    <n v="27.536187959999999"/>
    <x v="4"/>
    <x v="1"/>
    <x v="7519"/>
    <x v="1"/>
    <x v="0"/>
    <n v="36.908030719999999"/>
    <n v="1.5378346133333334"/>
    <s v="Stores"/>
  </r>
  <r>
    <n v="7554"/>
    <s v="Regan"/>
    <s v="James"/>
    <x v="7444"/>
    <x v="1"/>
    <x v="32"/>
    <x v="7"/>
    <x v="6"/>
    <x v="17"/>
    <x v="0"/>
    <x v="0"/>
    <n v="35.229783759999997"/>
    <x v="0"/>
    <x v="0"/>
    <x v="7520"/>
    <x v="0"/>
    <x v="0"/>
    <n v="0"/>
    <n v="0"/>
    <s v="Stores"/>
  </r>
  <r>
    <n v="7555"/>
    <s v="Dermody"/>
    <s v="James"/>
    <x v="7445"/>
    <x v="1"/>
    <x v="15"/>
    <x v="7"/>
    <x v="6"/>
    <x v="10"/>
    <x v="0"/>
    <x v="0"/>
    <n v="34.784341400000002"/>
    <x v="0"/>
    <x v="0"/>
    <x v="7521"/>
    <x v="0"/>
    <x v="2"/>
    <n v="53.537687939999998"/>
    <n v="2.2307369975000002"/>
    <s v="Stores"/>
  </r>
  <r>
    <n v="7556"/>
    <s v="Sorenson"/>
    <s v="Matthew"/>
    <x v="7446"/>
    <x v="1"/>
    <x v="7"/>
    <x v="7"/>
    <x v="6"/>
    <x v="7"/>
    <x v="0"/>
    <x v="1"/>
    <n v="45.996493039999997"/>
    <x v="1"/>
    <x v="1"/>
    <x v="7522"/>
    <x v="1"/>
    <x v="2"/>
    <n v="64.503848649999995"/>
    <n v="2.6876603604166664"/>
    <s v="Stores"/>
  </r>
  <r>
    <n v="7557"/>
    <s v="Carpentier"/>
    <s v="John"/>
    <x v="7447"/>
    <x v="1"/>
    <x v="2"/>
    <x v="7"/>
    <x v="6"/>
    <x v="2"/>
    <x v="0"/>
    <x v="1"/>
    <n v="43.187221690000001"/>
    <x v="1"/>
    <x v="0"/>
    <x v="7523"/>
    <x v="0"/>
    <x v="2"/>
    <n v="50.064718820000003"/>
    <n v="2.0860299508333333"/>
    <s v="Stores"/>
  </r>
  <r>
    <n v="7558"/>
    <s v="Brown"/>
    <s v="Joann"/>
    <x v="7448"/>
    <x v="0"/>
    <x v="133"/>
    <x v="7"/>
    <x v="6"/>
    <x v="7"/>
    <x v="0"/>
    <x v="1"/>
    <n v="40.217775279999998"/>
    <x v="1"/>
    <x v="1"/>
    <x v="7524"/>
    <x v="1"/>
    <x v="2"/>
    <n v="66.57620197"/>
    <n v="2.7740084154166667"/>
    <s v="Stores"/>
  </r>
  <r>
    <n v="7559"/>
    <s v="Alvarez"/>
    <s v="Murray"/>
    <x v="7449"/>
    <x v="1"/>
    <x v="22"/>
    <x v="7"/>
    <x v="6"/>
    <x v="16"/>
    <x v="0"/>
    <x v="2"/>
    <n v="51.402418590000003"/>
    <x v="2"/>
    <x v="0"/>
    <x v="7525"/>
    <x v="0"/>
    <x v="1"/>
    <n v="85.235345969999997"/>
    <n v="3.5514727487500002"/>
    <s v="Stores"/>
  </r>
  <r>
    <n v="7560"/>
    <s v="Silvers"/>
    <s v="Robbie"/>
    <x v="7450"/>
    <x v="1"/>
    <x v="189"/>
    <x v="7"/>
    <x v="6"/>
    <x v="25"/>
    <x v="0"/>
    <x v="1"/>
    <n v="48.156418379999998"/>
    <x v="1"/>
    <x v="1"/>
    <x v="7526"/>
    <x v="1"/>
    <x v="1"/>
    <n v="117.95115749999999"/>
    <n v="4.9146315624999994"/>
    <s v="Stores"/>
  </r>
  <r>
    <n v="7561"/>
    <s v="Paquette"/>
    <s v="Gwendolyn"/>
    <x v="7451"/>
    <x v="0"/>
    <x v="5"/>
    <x v="0"/>
    <x v="0"/>
    <x v="5"/>
    <x v="0"/>
    <x v="1"/>
    <n v="44.799413950000002"/>
    <x v="1"/>
    <x v="1"/>
    <x v="7527"/>
    <x v="1"/>
    <x v="2"/>
    <n v="66.587515780000004"/>
    <n v="2.7744798241666668"/>
    <s v="Stores"/>
  </r>
  <r>
    <n v="7562"/>
    <s v="Ward"/>
    <s v="Bradley"/>
    <x v="7452"/>
    <x v="1"/>
    <x v="4"/>
    <x v="46"/>
    <x v="20"/>
    <x v="4"/>
    <x v="0"/>
    <x v="1"/>
    <n v="49.92076848"/>
    <x v="1"/>
    <x v="1"/>
    <x v="7528"/>
    <x v="1"/>
    <x v="1"/>
    <n v="81.654595150000006"/>
    <n v="3.4022747979166668"/>
    <s v="Stores"/>
  </r>
  <r>
    <n v="7563"/>
    <s v="Swenson"/>
    <s v="Laura"/>
    <x v="7453"/>
    <x v="0"/>
    <x v="52"/>
    <x v="7"/>
    <x v="6"/>
    <x v="11"/>
    <x v="0"/>
    <x v="2"/>
    <n v="50.561974569999997"/>
    <x v="2"/>
    <x v="0"/>
    <x v="7529"/>
    <x v="0"/>
    <x v="1"/>
    <n v="116.9508713"/>
    <n v="4.8729529708333335"/>
    <s v="Stores"/>
  </r>
  <r>
    <n v="7564"/>
    <s v="Camargo"/>
    <s v="Larry"/>
    <x v="7454"/>
    <x v="1"/>
    <x v="5"/>
    <x v="0"/>
    <x v="0"/>
    <x v="5"/>
    <x v="0"/>
    <x v="1"/>
    <n v="43.643640640000001"/>
    <x v="1"/>
    <x v="1"/>
    <x v="7530"/>
    <x v="1"/>
    <x v="2"/>
    <n v="42.656560120000002"/>
    <n v="1.7773566716666669"/>
    <s v="Stores"/>
  </r>
  <r>
    <n v="7565"/>
    <s v="Workman"/>
    <s v="Tracy"/>
    <x v="7455"/>
    <x v="0"/>
    <x v="63"/>
    <x v="7"/>
    <x v="6"/>
    <x v="29"/>
    <x v="0"/>
    <x v="0"/>
    <n v="32.454617839999997"/>
    <x v="0"/>
    <x v="1"/>
    <x v="7531"/>
    <x v="1"/>
    <x v="0"/>
    <n v="25.149554030000001"/>
    <n v="1.0478980845833332"/>
    <s v="Stores"/>
  </r>
  <r>
    <n v="7566"/>
    <s v="Evans"/>
    <s v="Clarissa"/>
    <x v="7456"/>
    <x v="0"/>
    <x v="21"/>
    <x v="7"/>
    <x v="6"/>
    <x v="15"/>
    <x v="0"/>
    <x v="1"/>
    <n v="43.487752520000001"/>
    <x v="1"/>
    <x v="1"/>
    <x v="7532"/>
    <x v="1"/>
    <x v="1"/>
    <n v="87.186622619999994"/>
    <n v="3.6327759424999999"/>
    <s v="Stores"/>
  </r>
  <r>
    <n v="7567"/>
    <s v="Langston"/>
    <s v="Ruby"/>
    <x v="7457"/>
    <x v="0"/>
    <x v="16"/>
    <x v="7"/>
    <x v="6"/>
    <x v="12"/>
    <x v="0"/>
    <x v="2"/>
    <n v="55.004813140000003"/>
    <x v="2"/>
    <x v="1"/>
    <x v="7533"/>
    <x v="1"/>
    <x v="4"/>
    <n v="143.3762404"/>
    <n v="5.974010016666667"/>
    <s v="Stores"/>
  </r>
  <r>
    <n v="7568"/>
    <s v="Trammel"/>
    <s v="Lee"/>
    <x v="7458"/>
    <x v="1"/>
    <x v="5"/>
    <x v="0"/>
    <x v="0"/>
    <x v="5"/>
    <x v="0"/>
    <x v="0"/>
    <n v="30.80858684"/>
    <x v="0"/>
    <x v="1"/>
    <x v="7534"/>
    <x v="1"/>
    <x v="0"/>
    <n v="13.56736538"/>
    <n v="0.5653068908333333"/>
    <s v="Stores"/>
  </r>
  <r>
    <n v="7569"/>
    <s v="Delacruz"/>
    <s v="Carol"/>
    <x v="7459"/>
    <x v="0"/>
    <x v="3"/>
    <x v="46"/>
    <x v="20"/>
    <x v="3"/>
    <x v="0"/>
    <x v="1"/>
    <n v="45.688965439999997"/>
    <x v="1"/>
    <x v="1"/>
    <x v="7535"/>
    <x v="1"/>
    <x v="2"/>
    <n v="48.506321540000002"/>
    <n v="2.0210967308333334"/>
    <s v="Stores"/>
  </r>
  <r>
    <n v="7570"/>
    <s v="Moore"/>
    <s v="Eric"/>
    <x v="7460"/>
    <x v="1"/>
    <x v="90"/>
    <x v="7"/>
    <x v="6"/>
    <x v="11"/>
    <x v="0"/>
    <x v="2"/>
    <n v="57.11984605"/>
    <x v="2"/>
    <x v="1"/>
    <x v="7536"/>
    <x v="1"/>
    <x v="1"/>
    <n v="91.590369480000007"/>
    <n v="3.8162653949999998"/>
    <s v="Stores"/>
  </r>
  <r>
    <n v="7571"/>
    <s v="Bray"/>
    <s v="Rudy"/>
    <x v="7461"/>
    <x v="1"/>
    <x v="4"/>
    <x v="46"/>
    <x v="20"/>
    <x v="4"/>
    <x v="0"/>
    <x v="1"/>
    <n v="42.789188729999999"/>
    <x v="1"/>
    <x v="0"/>
    <x v="7537"/>
    <x v="0"/>
    <x v="1"/>
    <n v="94.562000999999995"/>
    <n v="3.9400833749999999"/>
    <s v="Stores"/>
  </r>
  <r>
    <n v="7572"/>
    <s v="Foster"/>
    <s v="Dorothy"/>
    <x v="7462"/>
    <x v="0"/>
    <x v="10"/>
    <x v="46"/>
    <x v="20"/>
    <x v="6"/>
    <x v="0"/>
    <x v="1"/>
    <n v="47.358809620000002"/>
    <x v="1"/>
    <x v="1"/>
    <x v="7538"/>
    <x v="1"/>
    <x v="2"/>
    <n v="56.971690969999997"/>
    <n v="2.3738204570833332"/>
    <s v="Stores"/>
  </r>
  <r>
    <n v="7573"/>
    <s v="Aichele"/>
    <s v="Jessie"/>
    <x v="7463"/>
    <x v="0"/>
    <x v="195"/>
    <x v="7"/>
    <x v="6"/>
    <x v="20"/>
    <x v="0"/>
    <x v="2"/>
    <n v="52.266430040000003"/>
    <x v="2"/>
    <x v="1"/>
    <x v="7539"/>
    <x v="1"/>
    <x v="1"/>
    <n v="99.081139629999996"/>
    <n v="4.1283808179166668"/>
    <s v="Stores"/>
  </r>
  <r>
    <n v="7574"/>
    <s v="Teasley"/>
    <s v="Daisy"/>
    <x v="7464"/>
    <x v="0"/>
    <x v="58"/>
    <x v="7"/>
    <x v="6"/>
    <x v="18"/>
    <x v="0"/>
    <x v="2"/>
    <n v="54.611459119999999"/>
    <x v="2"/>
    <x v="0"/>
    <x v="7540"/>
    <x v="0"/>
    <x v="1"/>
    <n v="98.255315370000005"/>
    <n v="4.0939714737500008"/>
    <s v="Stores"/>
  </r>
  <r>
    <n v="7575"/>
    <s v="Jones"/>
    <s v="Raul"/>
    <x v="7465"/>
    <x v="1"/>
    <x v="2"/>
    <x v="7"/>
    <x v="6"/>
    <x v="2"/>
    <x v="0"/>
    <x v="0"/>
    <n v="35.440322340000002"/>
    <x v="0"/>
    <x v="1"/>
    <x v="7541"/>
    <x v="1"/>
    <x v="2"/>
    <n v="73.971470319999995"/>
    <n v="3.0821445966666667"/>
    <s v="Stores"/>
  </r>
  <r>
    <n v="7576"/>
    <s v="Russell"/>
    <s v="Derek"/>
    <x v="7466"/>
    <x v="1"/>
    <x v="175"/>
    <x v="7"/>
    <x v="6"/>
    <x v="10"/>
    <x v="0"/>
    <x v="1"/>
    <n v="46.368562150000002"/>
    <x v="1"/>
    <x v="1"/>
    <x v="7542"/>
    <x v="1"/>
    <x v="0"/>
    <n v="39.611275149999997"/>
    <n v="1.6504697979166667"/>
    <s v="Stores"/>
  </r>
  <r>
    <n v="7577"/>
    <s v="Woodruff"/>
    <s v="Shawn"/>
    <x v="7467"/>
    <x v="1"/>
    <x v="165"/>
    <x v="7"/>
    <x v="6"/>
    <x v="22"/>
    <x v="0"/>
    <x v="0"/>
    <n v="34.112639569999999"/>
    <x v="0"/>
    <x v="1"/>
    <x v="7543"/>
    <x v="1"/>
    <x v="0"/>
    <n v="0"/>
    <n v="0"/>
    <s v="Stores"/>
  </r>
  <r>
    <n v="7578"/>
    <s v="Wallis"/>
    <s v="Roland"/>
    <x v="7468"/>
    <x v="1"/>
    <x v="4"/>
    <x v="46"/>
    <x v="20"/>
    <x v="4"/>
    <x v="0"/>
    <x v="0"/>
    <n v="36.658293260000001"/>
    <x v="0"/>
    <x v="1"/>
    <x v="7544"/>
    <x v="1"/>
    <x v="0"/>
    <n v="22.39229795"/>
    <n v="0.93301241458333339"/>
    <s v="Stores"/>
  </r>
  <r>
    <n v="7579"/>
    <s v="Smith"/>
    <s v="Frank"/>
    <x v="7469"/>
    <x v="1"/>
    <x v="82"/>
    <x v="7"/>
    <x v="6"/>
    <x v="20"/>
    <x v="0"/>
    <x v="0"/>
    <n v="31.157576240000001"/>
    <x v="0"/>
    <x v="1"/>
    <x v="7545"/>
    <x v="1"/>
    <x v="0"/>
    <n v="0"/>
    <n v="0"/>
    <s v="Stores"/>
  </r>
  <r>
    <n v="7580"/>
    <s v="Palermo"/>
    <s v="Emily"/>
    <x v="7470"/>
    <x v="0"/>
    <x v="80"/>
    <x v="7"/>
    <x v="6"/>
    <x v="7"/>
    <x v="0"/>
    <x v="0"/>
    <n v="34.950026319999999"/>
    <x v="0"/>
    <x v="1"/>
    <x v="7546"/>
    <x v="1"/>
    <x v="0"/>
    <n v="0"/>
    <n v="0"/>
    <s v="Stores"/>
  </r>
  <r>
    <n v="7581"/>
    <s v="Lopez"/>
    <s v="John"/>
    <x v="7471"/>
    <x v="1"/>
    <x v="176"/>
    <x v="7"/>
    <x v="6"/>
    <x v="18"/>
    <x v="0"/>
    <x v="2"/>
    <n v="54.812342489999999"/>
    <x v="2"/>
    <x v="1"/>
    <x v="7547"/>
    <x v="1"/>
    <x v="1"/>
    <n v="96.582335830000005"/>
    <n v="4.0242639929166666"/>
    <s v="Stores"/>
  </r>
  <r>
    <n v="7582"/>
    <s v="Ray"/>
    <s v="Christopher"/>
    <x v="7472"/>
    <x v="1"/>
    <x v="3"/>
    <x v="46"/>
    <x v="20"/>
    <x v="3"/>
    <x v="0"/>
    <x v="2"/>
    <n v="50.002977880000003"/>
    <x v="2"/>
    <x v="1"/>
    <x v="7548"/>
    <x v="1"/>
    <x v="1"/>
    <n v="83.76175542"/>
    <n v="3.4900731425"/>
    <s v="Stores"/>
  </r>
  <r>
    <n v="7583"/>
    <s v="Shilling"/>
    <s v="Janet"/>
    <x v="7473"/>
    <x v="0"/>
    <x v="3"/>
    <x v="46"/>
    <x v="20"/>
    <x v="3"/>
    <x v="0"/>
    <x v="1"/>
    <n v="40.646507800000002"/>
    <x v="1"/>
    <x v="1"/>
    <x v="7549"/>
    <x v="1"/>
    <x v="2"/>
    <n v="50.797585390000002"/>
    <n v="2.1165660579166667"/>
    <s v="Stores"/>
  </r>
  <r>
    <n v="7584"/>
    <s v="Henderson"/>
    <s v="William"/>
    <x v="7474"/>
    <x v="1"/>
    <x v="179"/>
    <x v="7"/>
    <x v="6"/>
    <x v="1"/>
    <x v="0"/>
    <x v="0"/>
    <n v="30.240246389999999"/>
    <x v="0"/>
    <x v="1"/>
    <x v="7550"/>
    <x v="1"/>
    <x v="0"/>
    <n v="0"/>
    <n v="0"/>
    <s v="Stores"/>
  </r>
  <r>
    <n v="7585"/>
    <s v="Reyes"/>
    <s v="Jimmy"/>
    <x v="7475"/>
    <x v="1"/>
    <x v="5"/>
    <x v="0"/>
    <x v="0"/>
    <x v="5"/>
    <x v="0"/>
    <x v="1"/>
    <n v="45.403889749999998"/>
    <x v="1"/>
    <x v="0"/>
    <x v="7551"/>
    <x v="0"/>
    <x v="2"/>
    <n v="60.29581555"/>
    <n v="2.5123256479166667"/>
    <s v="Stores"/>
  </r>
  <r>
    <n v="7586"/>
    <s v="Hill"/>
    <s v="Justin"/>
    <x v="7476"/>
    <x v="1"/>
    <x v="169"/>
    <x v="7"/>
    <x v="6"/>
    <x v="20"/>
    <x v="0"/>
    <x v="0"/>
    <n v="38.732403720000001"/>
    <x v="0"/>
    <x v="1"/>
    <x v="7552"/>
    <x v="1"/>
    <x v="2"/>
    <n v="47.391066889999998"/>
    <n v="1.9746277870833331"/>
    <s v="Stores"/>
  </r>
  <r>
    <n v="7587"/>
    <s v="McIntyre"/>
    <s v="Brian"/>
    <x v="7477"/>
    <x v="1"/>
    <x v="14"/>
    <x v="7"/>
    <x v="6"/>
    <x v="11"/>
    <x v="0"/>
    <x v="4"/>
    <n v="28.787621470000001"/>
    <x v="4"/>
    <x v="1"/>
    <x v="7553"/>
    <x v="1"/>
    <x v="0"/>
    <n v="0"/>
    <n v="0"/>
    <s v="Stores"/>
  </r>
  <r>
    <n v="7588"/>
    <s v="Richardson"/>
    <s v="Mervin"/>
    <x v="7478"/>
    <x v="1"/>
    <x v="3"/>
    <x v="46"/>
    <x v="20"/>
    <x v="3"/>
    <x v="0"/>
    <x v="0"/>
    <n v="36.414429400000003"/>
    <x v="0"/>
    <x v="1"/>
    <x v="7554"/>
    <x v="1"/>
    <x v="0"/>
    <n v="0"/>
    <n v="0"/>
    <s v="Stores"/>
  </r>
  <r>
    <n v="7589"/>
    <s v="Dismuke"/>
    <s v="Harry"/>
    <x v="7479"/>
    <x v="1"/>
    <x v="15"/>
    <x v="7"/>
    <x v="6"/>
    <x v="10"/>
    <x v="0"/>
    <x v="1"/>
    <n v="45.85140921"/>
    <x v="1"/>
    <x v="1"/>
    <x v="7555"/>
    <x v="1"/>
    <x v="1"/>
    <n v="84.072461410000003"/>
    <n v="3.5030192254166672"/>
    <s v="Stores"/>
  </r>
  <r>
    <n v="7590"/>
    <s v="Durkin"/>
    <s v="Patrick"/>
    <x v="7480"/>
    <x v="1"/>
    <x v="5"/>
    <x v="0"/>
    <x v="0"/>
    <x v="5"/>
    <x v="0"/>
    <x v="0"/>
    <n v="34.049187609999997"/>
    <x v="0"/>
    <x v="1"/>
    <x v="7556"/>
    <x v="1"/>
    <x v="2"/>
    <n v="64.52993884"/>
    <n v="2.6887474516666665"/>
    <s v="Stores"/>
  </r>
  <r>
    <n v="7591"/>
    <s v="Rosario"/>
    <s v="Brian"/>
    <x v="7481"/>
    <x v="1"/>
    <x v="4"/>
    <x v="46"/>
    <x v="20"/>
    <x v="4"/>
    <x v="0"/>
    <x v="1"/>
    <n v="44.75281794"/>
    <x v="1"/>
    <x v="1"/>
    <x v="7557"/>
    <x v="1"/>
    <x v="2"/>
    <n v="77.20647117"/>
    <n v="3.2169362987500003"/>
    <s v="Stores"/>
  </r>
  <r>
    <n v="7592"/>
    <s v="Council"/>
    <s v="Dominic"/>
    <x v="7482"/>
    <x v="1"/>
    <x v="12"/>
    <x v="7"/>
    <x v="6"/>
    <x v="9"/>
    <x v="0"/>
    <x v="0"/>
    <n v="31.493673439999998"/>
    <x v="0"/>
    <x v="1"/>
    <x v="7558"/>
    <x v="1"/>
    <x v="0"/>
    <n v="5.0132042009999997"/>
    <n v="0.208883508375"/>
    <s v="Stores"/>
  </r>
  <r>
    <n v="7593"/>
    <s v="Ward"/>
    <s v="Helen"/>
    <x v="6234"/>
    <x v="0"/>
    <x v="2"/>
    <x v="7"/>
    <x v="6"/>
    <x v="2"/>
    <x v="0"/>
    <x v="1"/>
    <n v="42.854545809999998"/>
    <x v="1"/>
    <x v="0"/>
    <x v="7559"/>
    <x v="0"/>
    <x v="2"/>
    <n v="55.73565558"/>
    <n v="2.3223189824999997"/>
    <s v="Stores"/>
  </r>
  <r>
    <n v="7594"/>
    <s v="Payton"/>
    <s v="Denise"/>
    <x v="7483"/>
    <x v="0"/>
    <x v="8"/>
    <x v="7"/>
    <x v="6"/>
    <x v="8"/>
    <x v="0"/>
    <x v="1"/>
    <n v="47.370344500000002"/>
    <x v="1"/>
    <x v="1"/>
    <x v="7560"/>
    <x v="1"/>
    <x v="1"/>
    <n v="108.5654287"/>
    <n v="4.5235595291666666"/>
    <s v="Stores"/>
  </r>
  <r>
    <n v="7595"/>
    <s v="Kent"/>
    <s v="Laura"/>
    <x v="7484"/>
    <x v="0"/>
    <x v="3"/>
    <x v="46"/>
    <x v="20"/>
    <x v="3"/>
    <x v="0"/>
    <x v="4"/>
    <n v="20.872966330000001"/>
    <x v="4"/>
    <x v="1"/>
    <x v="7561"/>
    <x v="1"/>
    <x v="0"/>
    <n v="0"/>
    <n v="0"/>
    <s v="Stores"/>
  </r>
  <r>
    <n v="7596"/>
    <s v="Young"/>
    <s v="Dale"/>
    <x v="7485"/>
    <x v="1"/>
    <x v="5"/>
    <x v="0"/>
    <x v="0"/>
    <x v="5"/>
    <x v="0"/>
    <x v="0"/>
    <n v="31.306071750000001"/>
    <x v="0"/>
    <x v="1"/>
    <x v="7562"/>
    <x v="1"/>
    <x v="0"/>
    <n v="13.841373490000001"/>
    <n v="0.57672389541666669"/>
    <s v="Stores"/>
  </r>
  <r>
    <n v="7597"/>
    <s v="Bruss"/>
    <s v="Darla"/>
    <x v="7486"/>
    <x v="0"/>
    <x v="3"/>
    <x v="7"/>
    <x v="6"/>
    <x v="3"/>
    <x v="0"/>
    <x v="0"/>
    <n v="33.894677860000002"/>
    <x v="0"/>
    <x v="1"/>
    <x v="7563"/>
    <x v="1"/>
    <x v="2"/>
    <n v="55.644952920000001"/>
    <n v="2.3185397050000001"/>
    <s v="Stores"/>
  </r>
  <r>
    <n v="7598"/>
    <s v="Powell"/>
    <s v="Rodney"/>
    <x v="7487"/>
    <x v="1"/>
    <x v="2"/>
    <x v="7"/>
    <x v="6"/>
    <x v="2"/>
    <x v="0"/>
    <x v="1"/>
    <n v="43.863572249999997"/>
    <x v="1"/>
    <x v="1"/>
    <x v="7564"/>
    <x v="1"/>
    <x v="2"/>
    <n v="52.584451350000002"/>
    <n v="2.1910188062500002"/>
    <s v="Stores"/>
  </r>
  <r>
    <n v="7599"/>
    <s v="McCloskey"/>
    <s v="Alicia"/>
    <x v="7488"/>
    <x v="0"/>
    <x v="234"/>
    <x v="7"/>
    <x v="6"/>
    <x v="35"/>
    <x v="0"/>
    <x v="0"/>
    <n v="33.213652660000001"/>
    <x v="0"/>
    <x v="1"/>
    <x v="7565"/>
    <x v="1"/>
    <x v="0"/>
    <n v="16.682000479999999"/>
    <n v="0.69508335333333338"/>
    <s v="Stores"/>
  </r>
  <r>
    <n v="7600"/>
    <s v="Jones"/>
    <s v="Joseph"/>
    <x v="530"/>
    <x v="1"/>
    <x v="182"/>
    <x v="7"/>
    <x v="6"/>
    <x v="10"/>
    <x v="0"/>
    <x v="1"/>
    <n v="44.592075260000001"/>
    <x v="1"/>
    <x v="1"/>
    <x v="7566"/>
    <x v="1"/>
    <x v="0"/>
    <n v="34.423501360000003"/>
    <n v="1.4343125566666668"/>
    <s v="Stores"/>
  </r>
  <r>
    <n v="7601"/>
    <s v="Loyola"/>
    <s v="Becky"/>
    <x v="7489"/>
    <x v="0"/>
    <x v="7"/>
    <x v="7"/>
    <x v="6"/>
    <x v="7"/>
    <x v="0"/>
    <x v="4"/>
    <n v="29.593365429999999"/>
    <x v="4"/>
    <x v="1"/>
    <x v="7567"/>
    <x v="1"/>
    <x v="0"/>
    <n v="0"/>
    <n v="0"/>
    <s v="Stores"/>
  </r>
  <r>
    <n v="7602"/>
    <s v="McBride"/>
    <s v="Nikki"/>
    <x v="7490"/>
    <x v="0"/>
    <x v="5"/>
    <x v="0"/>
    <x v="0"/>
    <x v="5"/>
    <x v="0"/>
    <x v="2"/>
    <n v="54.48483753"/>
    <x v="2"/>
    <x v="1"/>
    <x v="7568"/>
    <x v="1"/>
    <x v="4"/>
    <n v="137.19581890000001"/>
    <n v="5.7164924541666675"/>
    <s v="Stores"/>
  </r>
  <r>
    <n v="7603"/>
    <s v="Wade"/>
    <s v="Faye"/>
    <x v="7491"/>
    <x v="0"/>
    <x v="2"/>
    <x v="7"/>
    <x v="6"/>
    <x v="2"/>
    <x v="0"/>
    <x v="0"/>
    <n v="33.997095270000003"/>
    <x v="0"/>
    <x v="1"/>
    <x v="7569"/>
    <x v="1"/>
    <x v="2"/>
    <n v="68.316277900000003"/>
    <n v="2.8465115791666666"/>
    <s v="Stores"/>
  </r>
  <r>
    <n v="7604"/>
    <s v="Palomo"/>
    <s v="Aida"/>
    <x v="7492"/>
    <x v="0"/>
    <x v="5"/>
    <x v="0"/>
    <x v="0"/>
    <x v="5"/>
    <x v="0"/>
    <x v="1"/>
    <n v="40.340498519999997"/>
    <x v="1"/>
    <x v="1"/>
    <x v="7570"/>
    <x v="1"/>
    <x v="2"/>
    <n v="46.88737012"/>
    <n v="1.9536404216666667"/>
    <s v="Stores"/>
  </r>
  <r>
    <n v="7605"/>
    <s v="Mitchell"/>
    <s v="Michael"/>
    <x v="7493"/>
    <x v="1"/>
    <x v="87"/>
    <x v="7"/>
    <x v="6"/>
    <x v="7"/>
    <x v="0"/>
    <x v="0"/>
    <n v="31.35937715"/>
    <x v="0"/>
    <x v="0"/>
    <x v="7571"/>
    <x v="0"/>
    <x v="0"/>
    <n v="0"/>
    <n v="0"/>
    <s v="Stores"/>
  </r>
  <r>
    <n v="7606"/>
    <s v="Salazar"/>
    <s v="Virginia"/>
    <x v="7494"/>
    <x v="0"/>
    <x v="41"/>
    <x v="46"/>
    <x v="20"/>
    <x v="23"/>
    <x v="0"/>
    <x v="0"/>
    <n v="33.347010589999996"/>
    <x v="0"/>
    <x v="1"/>
    <x v="7572"/>
    <x v="1"/>
    <x v="0"/>
    <n v="31.294241710000001"/>
    <n v="1.3039267379166666"/>
    <s v="Stores"/>
  </r>
  <r>
    <n v="7607"/>
    <s v="Hayward"/>
    <s v="Bobbie"/>
    <x v="7495"/>
    <x v="0"/>
    <x v="4"/>
    <x v="46"/>
    <x v="20"/>
    <x v="4"/>
    <x v="0"/>
    <x v="1"/>
    <n v="46.346673610000003"/>
    <x v="1"/>
    <x v="1"/>
    <x v="7573"/>
    <x v="1"/>
    <x v="1"/>
    <n v="106.92727840000001"/>
    <n v="4.4553032666666672"/>
    <s v="Stores"/>
  </r>
  <r>
    <n v="7608"/>
    <s v="Baker"/>
    <s v="Ryan"/>
    <x v="7496"/>
    <x v="1"/>
    <x v="22"/>
    <x v="7"/>
    <x v="6"/>
    <x v="16"/>
    <x v="0"/>
    <x v="0"/>
    <n v="35.11835584"/>
    <x v="0"/>
    <x v="1"/>
    <x v="7574"/>
    <x v="1"/>
    <x v="0"/>
    <n v="20.56325824"/>
    <n v="0.85680242666666662"/>
    <s v="Stores"/>
  </r>
  <r>
    <n v="7609"/>
    <s v="Hart"/>
    <s v="Stacia"/>
    <x v="7497"/>
    <x v="0"/>
    <x v="3"/>
    <x v="7"/>
    <x v="6"/>
    <x v="3"/>
    <x v="0"/>
    <x v="0"/>
    <n v="37.270075239999997"/>
    <x v="0"/>
    <x v="1"/>
    <x v="7575"/>
    <x v="1"/>
    <x v="0"/>
    <n v="11.620673310000001"/>
    <n v="0.48419472125000002"/>
    <s v="Stores"/>
  </r>
  <r>
    <n v="7610"/>
    <s v="Behrendt"/>
    <s v="Margaret"/>
    <x v="7498"/>
    <x v="0"/>
    <x v="20"/>
    <x v="13"/>
    <x v="12"/>
    <x v="14"/>
    <x v="0"/>
    <x v="2"/>
    <n v="54.988132090000001"/>
    <x v="2"/>
    <x v="1"/>
    <x v="7576"/>
    <x v="1"/>
    <x v="1"/>
    <n v="104.7672106"/>
    <n v="4.3653004416666663"/>
    <s v="Stores"/>
  </r>
  <r>
    <n v="7611"/>
    <s v="Bow"/>
    <s v="Jessica"/>
    <x v="7499"/>
    <x v="0"/>
    <x v="30"/>
    <x v="7"/>
    <x v="6"/>
    <x v="20"/>
    <x v="0"/>
    <x v="1"/>
    <n v="40.667873870000001"/>
    <x v="1"/>
    <x v="1"/>
    <x v="7577"/>
    <x v="1"/>
    <x v="1"/>
    <n v="95.40341943"/>
    <n v="3.9751424762500003"/>
    <s v="Stores"/>
  </r>
  <r>
    <n v="7612"/>
    <s v="McKenzie"/>
    <s v="Javier"/>
    <x v="7500"/>
    <x v="1"/>
    <x v="8"/>
    <x v="7"/>
    <x v="6"/>
    <x v="8"/>
    <x v="0"/>
    <x v="1"/>
    <n v="48.088311320000003"/>
    <x v="1"/>
    <x v="0"/>
    <x v="7578"/>
    <x v="0"/>
    <x v="2"/>
    <n v="74.934216210000002"/>
    <n v="3.12225900875"/>
    <s v="Stores"/>
  </r>
  <r>
    <n v="7613"/>
    <s v="Peres"/>
    <s v="Sarah"/>
    <x v="7501"/>
    <x v="0"/>
    <x v="205"/>
    <x v="7"/>
    <x v="6"/>
    <x v="1"/>
    <x v="0"/>
    <x v="4"/>
    <n v="24.305158680000002"/>
    <x v="4"/>
    <x v="1"/>
    <x v="7579"/>
    <x v="1"/>
    <x v="0"/>
    <n v="0"/>
    <n v="0"/>
    <s v="Stores"/>
  </r>
  <r>
    <n v="7614"/>
    <s v="Serra"/>
    <s v="Ronald"/>
    <x v="7502"/>
    <x v="1"/>
    <x v="4"/>
    <x v="46"/>
    <x v="20"/>
    <x v="4"/>
    <x v="0"/>
    <x v="0"/>
    <n v="34.135487789999999"/>
    <x v="0"/>
    <x v="1"/>
    <x v="7580"/>
    <x v="5"/>
    <x v="0"/>
    <n v="0"/>
    <n v="0"/>
    <s v="Stores"/>
  </r>
  <r>
    <n v="7615"/>
    <s v="Swader"/>
    <s v="Paula"/>
    <x v="7503"/>
    <x v="0"/>
    <x v="7"/>
    <x v="7"/>
    <x v="6"/>
    <x v="7"/>
    <x v="0"/>
    <x v="0"/>
    <n v="37.468049630000003"/>
    <x v="0"/>
    <x v="1"/>
    <x v="7581"/>
    <x v="1"/>
    <x v="0"/>
    <n v="28.16584108"/>
    <n v="1.1735767116666667"/>
    <s v="Stores"/>
  </r>
  <r>
    <n v="7616"/>
    <s v="Branton"/>
    <s v="Neil"/>
    <x v="7504"/>
    <x v="1"/>
    <x v="5"/>
    <x v="0"/>
    <x v="0"/>
    <x v="5"/>
    <x v="0"/>
    <x v="1"/>
    <n v="44.269551659999998"/>
    <x v="1"/>
    <x v="0"/>
    <x v="7582"/>
    <x v="0"/>
    <x v="2"/>
    <n v="68.039901470000004"/>
    <n v="2.8349958945833333"/>
    <s v="Stores"/>
  </r>
  <r>
    <n v="7617"/>
    <s v="Jones"/>
    <s v="Lane"/>
    <x v="7505"/>
    <x v="0"/>
    <x v="3"/>
    <x v="7"/>
    <x v="6"/>
    <x v="3"/>
    <x v="0"/>
    <x v="1"/>
    <n v="43.26240086"/>
    <x v="1"/>
    <x v="1"/>
    <x v="7583"/>
    <x v="1"/>
    <x v="2"/>
    <n v="77.130597320000007"/>
    <n v="3.2137748883333335"/>
    <s v="Stores"/>
  </r>
  <r>
    <n v="7618"/>
    <s v="Nowicki"/>
    <s v="Patricia"/>
    <x v="7506"/>
    <x v="0"/>
    <x v="2"/>
    <x v="7"/>
    <x v="6"/>
    <x v="2"/>
    <x v="0"/>
    <x v="1"/>
    <n v="49.706493960000003"/>
    <x v="1"/>
    <x v="1"/>
    <x v="7584"/>
    <x v="1"/>
    <x v="1"/>
    <n v="111.0206227"/>
    <n v="4.6258592791666668"/>
    <s v="Stores"/>
  </r>
  <r>
    <n v="7619"/>
    <s v="Chapman"/>
    <s v="Lena"/>
    <x v="7507"/>
    <x v="0"/>
    <x v="10"/>
    <x v="46"/>
    <x v="20"/>
    <x v="6"/>
    <x v="0"/>
    <x v="0"/>
    <n v="37.8208178"/>
    <x v="0"/>
    <x v="1"/>
    <x v="7585"/>
    <x v="1"/>
    <x v="0"/>
    <n v="18.2620431"/>
    <n v="0.76091846249999995"/>
    <s v="Stores"/>
  </r>
  <r>
    <n v="7620"/>
    <s v="Clark"/>
    <s v="Charles"/>
    <x v="7508"/>
    <x v="1"/>
    <x v="5"/>
    <x v="0"/>
    <x v="0"/>
    <x v="5"/>
    <x v="0"/>
    <x v="2"/>
    <n v="59.147976530000001"/>
    <x v="2"/>
    <x v="1"/>
    <x v="7586"/>
    <x v="1"/>
    <x v="4"/>
    <n v="130.01481229999999"/>
    <n v="5.4172838458333326"/>
    <s v="Stores"/>
  </r>
  <r>
    <n v="7621"/>
    <s v="Ronquillo"/>
    <s v="Miguel"/>
    <x v="7509"/>
    <x v="1"/>
    <x v="58"/>
    <x v="7"/>
    <x v="6"/>
    <x v="18"/>
    <x v="0"/>
    <x v="4"/>
    <n v="25.827584330000001"/>
    <x v="4"/>
    <x v="1"/>
    <x v="7587"/>
    <x v="1"/>
    <x v="0"/>
    <n v="0"/>
    <n v="0"/>
    <s v="Stores"/>
  </r>
  <r>
    <n v="7622"/>
    <s v="Wright"/>
    <s v="Mabel"/>
    <x v="7510"/>
    <x v="0"/>
    <x v="4"/>
    <x v="46"/>
    <x v="20"/>
    <x v="4"/>
    <x v="0"/>
    <x v="0"/>
    <n v="39.05508648"/>
    <x v="0"/>
    <x v="1"/>
    <x v="7588"/>
    <x v="1"/>
    <x v="0"/>
    <n v="27.765943369999999"/>
    <n v="1.1569143070833332"/>
    <s v="Stores"/>
  </r>
  <r>
    <n v="7623"/>
    <s v="Alexander"/>
    <s v="Ronald"/>
    <x v="7511"/>
    <x v="1"/>
    <x v="4"/>
    <x v="46"/>
    <x v="20"/>
    <x v="4"/>
    <x v="0"/>
    <x v="1"/>
    <n v="44.148427349999999"/>
    <x v="1"/>
    <x v="1"/>
    <x v="7589"/>
    <x v="1"/>
    <x v="0"/>
    <n v="10.890989980000001"/>
    <n v="0.45379124916666669"/>
    <s v="Stores"/>
  </r>
  <r>
    <n v="7624"/>
    <s v="Bowden"/>
    <s v="Zenia"/>
    <x v="7512"/>
    <x v="0"/>
    <x v="30"/>
    <x v="7"/>
    <x v="6"/>
    <x v="20"/>
    <x v="0"/>
    <x v="0"/>
    <n v="36.008821689999998"/>
    <x v="0"/>
    <x v="1"/>
    <x v="7590"/>
    <x v="1"/>
    <x v="0"/>
    <n v="32.796670890000001"/>
    <n v="1.3665279537500001"/>
    <s v="Stores"/>
  </r>
  <r>
    <n v="7625"/>
    <s v="McDaniel"/>
    <s v="Susan"/>
    <x v="7513"/>
    <x v="0"/>
    <x v="5"/>
    <x v="0"/>
    <x v="0"/>
    <x v="5"/>
    <x v="0"/>
    <x v="1"/>
    <n v="45.659905279999997"/>
    <x v="1"/>
    <x v="1"/>
    <x v="7591"/>
    <x v="1"/>
    <x v="2"/>
    <n v="54.12566056"/>
    <n v="2.2552358566666668"/>
    <s v="Stores"/>
  </r>
  <r>
    <n v="7626"/>
    <s v="Burton"/>
    <s v="Edward"/>
    <x v="7514"/>
    <x v="1"/>
    <x v="54"/>
    <x v="46"/>
    <x v="20"/>
    <x v="24"/>
    <x v="0"/>
    <x v="2"/>
    <n v="53.373981809999997"/>
    <x v="2"/>
    <x v="0"/>
    <x v="7592"/>
    <x v="0"/>
    <x v="1"/>
    <n v="118.62238960000001"/>
    <n v="4.9425995666666669"/>
    <s v="Stores"/>
  </r>
  <r>
    <n v="7627"/>
    <s v="Story"/>
    <s v="Dolly"/>
    <x v="7515"/>
    <x v="0"/>
    <x v="3"/>
    <x v="7"/>
    <x v="6"/>
    <x v="3"/>
    <x v="0"/>
    <x v="4"/>
    <n v="27.170227109999999"/>
    <x v="4"/>
    <x v="1"/>
    <x v="7593"/>
    <x v="1"/>
    <x v="0"/>
    <n v="0"/>
    <n v="0"/>
    <s v="Stores"/>
  </r>
  <r>
    <n v="7628"/>
    <s v="Sellers"/>
    <s v="Alice"/>
    <x v="7516"/>
    <x v="0"/>
    <x v="11"/>
    <x v="7"/>
    <x v="6"/>
    <x v="1"/>
    <x v="0"/>
    <x v="1"/>
    <n v="42.062244999999997"/>
    <x v="1"/>
    <x v="0"/>
    <x v="7594"/>
    <x v="0"/>
    <x v="2"/>
    <n v="54.63445171"/>
    <n v="2.2764354879166668"/>
    <s v="Stores"/>
  </r>
  <r>
    <n v="7629"/>
    <s v="Cates"/>
    <s v="Hae"/>
    <x v="7517"/>
    <x v="0"/>
    <x v="5"/>
    <x v="0"/>
    <x v="0"/>
    <x v="5"/>
    <x v="0"/>
    <x v="2"/>
    <n v="55.801597289999997"/>
    <x v="2"/>
    <x v="1"/>
    <x v="7595"/>
    <x v="1"/>
    <x v="1"/>
    <n v="94.289893030000002"/>
    <n v="3.9287455429166664"/>
    <s v="Stores"/>
  </r>
  <r>
    <n v="7630"/>
    <s v="Buttram"/>
    <s v="Antonio"/>
    <x v="7518"/>
    <x v="1"/>
    <x v="2"/>
    <x v="7"/>
    <x v="6"/>
    <x v="2"/>
    <x v="0"/>
    <x v="2"/>
    <n v="52.09892851"/>
    <x v="2"/>
    <x v="0"/>
    <x v="7596"/>
    <x v="0"/>
    <x v="4"/>
    <n v="145.91652740000001"/>
    <n v="6.0798553083333333"/>
    <s v="Stores"/>
  </r>
  <r>
    <n v="7631"/>
    <s v="Peabody"/>
    <s v="George"/>
    <x v="7519"/>
    <x v="1"/>
    <x v="0"/>
    <x v="13"/>
    <x v="12"/>
    <x v="0"/>
    <x v="0"/>
    <x v="5"/>
    <n v="64.122878569999997"/>
    <x v="5"/>
    <x v="1"/>
    <x v="7597"/>
    <x v="1"/>
    <x v="1"/>
    <n v="114.6653173"/>
    <n v="4.777721554166666"/>
    <s v="Stores"/>
  </r>
  <r>
    <n v="7632"/>
    <s v="Morissette"/>
    <s v="Mary"/>
    <x v="7520"/>
    <x v="0"/>
    <x v="34"/>
    <x v="46"/>
    <x v="20"/>
    <x v="21"/>
    <x v="0"/>
    <x v="0"/>
    <n v="36.443378610000003"/>
    <x v="0"/>
    <x v="1"/>
    <x v="7598"/>
    <x v="1"/>
    <x v="2"/>
    <n v="57.080910840000001"/>
    <n v="2.3783712850000001"/>
    <s v="Stores"/>
  </r>
  <r>
    <n v="7633"/>
    <s v="Hess"/>
    <s v="Mary"/>
    <x v="7521"/>
    <x v="0"/>
    <x v="4"/>
    <x v="46"/>
    <x v="20"/>
    <x v="4"/>
    <x v="0"/>
    <x v="2"/>
    <n v="53.07599158"/>
    <x v="2"/>
    <x v="1"/>
    <x v="7599"/>
    <x v="1"/>
    <x v="4"/>
    <n v="126.3760073"/>
    <n v="5.2656669708333332"/>
    <s v="Stores"/>
  </r>
  <r>
    <n v="7634"/>
    <s v="Fong"/>
    <s v="Lucy"/>
    <x v="7522"/>
    <x v="0"/>
    <x v="8"/>
    <x v="7"/>
    <x v="6"/>
    <x v="8"/>
    <x v="0"/>
    <x v="0"/>
    <n v="36.565302269999997"/>
    <x v="0"/>
    <x v="0"/>
    <x v="7600"/>
    <x v="0"/>
    <x v="0"/>
    <n v="15.910309"/>
    <n v="0.66292954166666662"/>
    <s v="Stores"/>
  </r>
  <r>
    <n v="7635"/>
    <s v="Wilson"/>
    <s v="Sandra"/>
    <x v="7523"/>
    <x v="0"/>
    <x v="0"/>
    <x v="13"/>
    <x v="12"/>
    <x v="0"/>
    <x v="0"/>
    <x v="0"/>
    <n v="36.74729894"/>
    <x v="0"/>
    <x v="1"/>
    <x v="7601"/>
    <x v="1"/>
    <x v="0"/>
    <n v="16.45913152"/>
    <n v="0.68579714666666669"/>
    <s v="Stores"/>
  </r>
  <r>
    <n v="7636"/>
    <s v="Duggan"/>
    <s v="Evelyn"/>
    <x v="7524"/>
    <x v="0"/>
    <x v="0"/>
    <x v="13"/>
    <x v="12"/>
    <x v="0"/>
    <x v="0"/>
    <x v="2"/>
    <n v="57.624268350000001"/>
    <x v="2"/>
    <x v="0"/>
    <x v="7602"/>
    <x v="0"/>
    <x v="3"/>
    <n v="198.23744909999999"/>
    <n v="8.2598937125000003"/>
    <s v="Stores"/>
  </r>
  <r>
    <n v="7637"/>
    <s v="Hartley"/>
    <s v="Jesus"/>
    <x v="7525"/>
    <x v="1"/>
    <x v="11"/>
    <x v="7"/>
    <x v="6"/>
    <x v="1"/>
    <x v="0"/>
    <x v="5"/>
    <n v="61.312437289999998"/>
    <x v="5"/>
    <x v="1"/>
    <x v="7603"/>
    <x v="1"/>
    <x v="3"/>
    <n v="160.7589461"/>
    <n v="6.6982894208333343"/>
    <s v="Stores"/>
  </r>
  <r>
    <n v="7638"/>
    <s v="Lown"/>
    <s v="Tarsha"/>
    <x v="7526"/>
    <x v="0"/>
    <x v="76"/>
    <x v="7"/>
    <x v="6"/>
    <x v="1"/>
    <x v="0"/>
    <x v="0"/>
    <n v="30.69691731"/>
    <x v="0"/>
    <x v="1"/>
    <x v="7604"/>
    <x v="1"/>
    <x v="0"/>
    <n v="14.471438920000001"/>
    <n v="0.60297662166666666"/>
    <s v="Stores"/>
  </r>
  <r>
    <n v="7639"/>
    <s v="Robinson"/>
    <s v="Guillermo"/>
    <x v="7527"/>
    <x v="1"/>
    <x v="22"/>
    <x v="7"/>
    <x v="6"/>
    <x v="16"/>
    <x v="0"/>
    <x v="0"/>
    <n v="35.237409800000002"/>
    <x v="0"/>
    <x v="1"/>
    <x v="7605"/>
    <x v="1"/>
    <x v="0"/>
    <n v="18.712450100000002"/>
    <n v="0.77968542083333348"/>
    <s v="Stores"/>
  </r>
  <r>
    <n v="7640"/>
    <s v="Phillips"/>
    <s v="Randy"/>
    <x v="7528"/>
    <x v="1"/>
    <x v="71"/>
    <x v="7"/>
    <x v="6"/>
    <x v="18"/>
    <x v="0"/>
    <x v="1"/>
    <n v="41.057424760000004"/>
    <x v="1"/>
    <x v="0"/>
    <x v="7606"/>
    <x v="0"/>
    <x v="0"/>
    <n v="12.58760253"/>
    <n v="0.52448343875000003"/>
    <s v="Stores"/>
  </r>
  <r>
    <n v="7641"/>
    <s v="King"/>
    <s v="Teresa"/>
    <x v="7529"/>
    <x v="0"/>
    <x v="0"/>
    <x v="13"/>
    <x v="12"/>
    <x v="0"/>
    <x v="0"/>
    <x v="2"/>
    <n v="53.480408879999999"/>
    <x v="2"/>
    <x v="1"/>
    <x v="7607"/>
    <x v="1"/>
    <x v="1"/>
    <n v="104.64142339999999"/>
    <n v="4.3600593083333328"/>
    <s v="Stores"/>
  </r>
  <r>
    <n v="7642"/>
    <s v="Bonneau"/>
    <s v="Archie"/>
    <x v="7530"/>
    <x v="1"/>
    <x v="5"/>
    <x v="0"/>
    <x v="0"/>
    <x v="5"/>
    <x v="0"/>
    <x v="5"/>
    <n v="77.238098300000004"/>
    <x v="5"/>
    <x v="0"/>
    <x v="7608"/>
    <x v="0"/>
    <x v="3"/>
    <n v="164.8823577"/>
    <n v="6.8700982374999997"/>
    <s v="Stores"/>
  </r>
  <r>
    <n v="7643"/>
    <s v="Snow"/>
    <s v="Sharon"/>
    <x v="7531"/>
    <x v="0"/>
    <x v="10"/>
    <x v="46"/>
    <x v="20"/>
    <x v="6"/>
    <x v="0"/>
    <x v="3"/>
    <n v="19.81669153"/>
    <x v="3"/>
    <x v="1"/>
    <x v="7609"/>
    <x v="1"/>
    <x v="0"/>
    <n v="0"/>
    <n v="0"/>
    <s v="Stores"/>
  </r>
  <r>
    <n v="7644"/>
    <s v="Dunn"/>
    <s v="Ralph"/>
    <x v="7532"/>
    <x v="1"/>
    <x v="5"/>
    <x v="0"/>
    <x v="0"/>
    <x v="5"/>
    <x v="0"/>
    <x v="0"/>
    <n v="35.47038611"/>
    <x v="0"/>
    <x v="1"/>
    <x v="7610"/>
    <x v="1"/>
    <x v="0"/>
    <n v="26.238239790000002"/>
    <n v="1.0932599912500001"/>
    <s v="Stores"/>
  </r>
  <r>
    <n v="7645"/>
    <s v="Martinez"/>
    <s v="Micheal"/>
    <x v="7533"/>
    <x v="1"/>
    <x v="187"/>
    <x v="7"/>
    <x v="6"/>
    <x v="19"/>
    <x v="0"/>
    <x v="0"/>
    <n v="35.762973150000001"/>
    <x v="0"/>
    <x v="1"/>
    <x v="7611"/>
    <x v="1"/>
    <x v="0"/>
    <n v="13.84351191"/>
    <n v="0.57681299624999993"/>
    <s v="Stores"/>
  </r>
  <r>
    <n v="7646"/>
    <s v="Rodriguez"/>
    <s v="Michael"/>
    <x v="7534"/>
    <x v="1"/>
    <x v="60"/>
    <x v="7"/>
    <x v="6"/>
    <x v="27"/>
    <x v="0"/>
    <x v="1"/>
    <n v="48.753983869999999"/>
    <x v="1"/>
    <x v="1"/>
    <x v="7612"/>
    <x v="1"/>
    <x v="2"/>
    <n v="76.394746990000002"/>
    <n v="3.1831144579166666"/>
    <s v="Stores"/>
  </r>
  <r>
    <n v="7647"/>
    <s v="Payton"/>
    <s v="Martha"/>
    <x v="7535"/>
    <x v="0"/>
    <x v="116"/>
    <x v="7"/>
    <x v="6"/>
    <x v="1"/>
    <x v="0"/>
    <x v="0"/>
    <n v="30.080438690000001"/>
    <x v="0"/>
    <x v="1"/>
    <x v="7613"/>
    <x v="1"/>
    <x v="0"/>
    <n v="28.410951579999999"/>
    <n v="1.1837896491666666"/>
    <s v="Stores"/>
  </r>
  <r>
    <n v="7648"/>
    <s v="Walker"/>
    <s v="Louis"/>
    <x v="7536"/>
    <x v="1"/>
    <x v="167"/>
    <x v="7"/>
    <x v="6"/>
    <x v="37"/>
    <x v="0"/>
    <x v="2"/>
    <n v="51.670838519999997"/>
    <x v="2"/>
    <x v="1"/>
    <x v="7614"/>
    <x v="1"/>
    <x v="2"/>
    <n v="66.205349830000003"/>
    <n v="2.7585562429166668"/>
    <s v="Stores"/>
  </r>
  <r>
    <n v="7649"/>
    <s v="Rodriguez"/>
    <s v="Marion"/>
    <x v="7537"/>
    <x v="0"/>
    <x v="21"/>
    <x v="7"/>
    <x v="6"/>
    <x v="15"/>
    <x v="0"/>
    <x v="0"/>
    <n v="37.110031739999997"/>
    <x v="0"/>
    <x v="1"/>
    <x v="7615"/>
    <x v="1"/>
    <x v="0"/>
    <n v="0"/>
    <n v="0"/>
    <s v="Stores"/>
  </r>
  <r>
    <n v="7650"/>
    <s v="Lemire"/>
    <s v="Jessica"/>
    <x v="7538"/>
    <x v="0"/>
    <x v="116"/>
    <x v="7"/>
    <x v="6"/>
    <x v="1"/>
    <x v="0"/>
    <x v="1"/>
    <n v="42.357740049999997"/>
    <x v="1"/>
    <x v="1"/>
    <x v="7616"/>
    <x v="1"/>
    <x v="2"/>
    <n v="52.458577830000003"/>
    <n v="2.18577407625"/>
    <s v="Stores"/>
  </r>
  <r>
    <n v="7651"/>
    <s v="Patrick"/>
    <s v="Jack"/>
    <x v="7539"/>
    <x v="1"/>
    <x v="5"/>
    <x v="0"/>
    <x v="0"/>
    <x v="5"/>
    <x v="0"/>
    <x v="1"/>
    <n v="44.419620590000001"/>
    <x v="1"/>
    <x v="1"/>
    <x v="7617"/>
    <x v="1"/>
    <x v="2"/>
    <n v="59.055620140000002"/>
    <n v="2.460650839166667"/>
    <s v="Stores"/>
  </r>
  <r>
    <n v="7652"/>
    <s v="Stoneking"/>
    <s v="Mary"/>
    <x v="7540"/>
    <x v="0"/>
    <x v="11"/>
    <x v="7"/>
    <x v="6"/>
    <x v="1"/>
    <x v="0"/>
    <x v="0"/>
    <n v="38.769134880000003"/>
    <x v="0"/>
    <x v="1"/>
    <x v="7618"/>
    <x v="1"/>
    <x v="2"/>
    <n v="54.345144320000003"/>
    <n v="2.2643810133333333"/>
    <s v="Stores"/>
  </r>
  <r>
    <n v="7653"/>
    <s v="Erwin"/>
    <s v="Mary"/>
    <x v="7541"/>
    <x v="0"/>
    <x v="76"/>
    <x v="7"/>
    <x v="6"/>
    <x v="1"/>
    <x v="0"/>
    <x v="0"/>
    <n v="36.220403650000002"/>
    <x v="0"/>
    <x v="0"/>
    <x v="7619"/>
    <x v="0"/>
    <x v="0"/>
    <n v="23.5540938"/>
    <n v="0.98142057500000002"/>
    <s v="Stores"/>
  </r>
  <r>
    <n v="7654"/>
    <s v="Herrington"/>
    <s v="Barbara"/>
    <x v="7542"/>
    <x v="0"/>
    <x v="0"/>
    <x v="13"/>
    <x v="12"/>
    <x v="0"/>
    <x v="0"/>
    <x v="1"/>
    <n v="46.673293370000003"/>
    <x v="1"/>
    <x v="1"/>
    <x v="7620"/>
    <x v="1"/>
    <x v="1"/>
    <n v="101.8370329"/>
    <n v="4.2432097041666665"/>
    <s v="Stores"/>
  </r>
  <r>
    <n v="7655"/>
    <s v="Simpkins"/>
    <s v="Charles"/>
    <x v="7543"/>
    <x v="1"/>
    <x v="198"/>
    <x v="7"/>
    <x v="6"/>
    <x v="22"/>
    <x v="0"/>
    <x v="4"/>
    <n v="20.877037999999999"/>
    <x v="4"/>
    <x v="1"/>
    <x v="7621"/>
    <x v="1"/>
    <x v="0"/>
    <n v="0"/>
    <n v="0"/>
    <s v="Stores"/>
  </r>
  <r>
    <n v="7656"/>
    <s v="Clark"/>
    <s v="Josephine"/>
    <x v="7544"/>
    <x v="0"/>
    <x v="4"/>
    <x v="46"/>
    <x v="20"/>
    <x v="4"/>
    <x v="0"/>
    <x v="0"/>
    <n v="34.995738889999998"/>
    <x v="0"/>
    <x v="1"/>
    <x v="7622"/>
    <x v="1"/>
    <x v="2"/>
    <n v="55.524972470000002"/>
    <n v="2.3135405195833334"/>
    <s v="Stores"/>
  </r>
  <r>
    <n v="7657"/>
    <s v="Best"/>
    <s v="Randall"/>
    <x v="7545"/>
    <x v="1"/>
    <x v="178"/>
    <x v="7"/>
    <x v="6"/>
    <x v="3"/>
    <x v="0"/>
    <x v="1"/>
    <n v="42.867074209999998"/>
    <x v="1"/>
    <x v="1"/>
    <x v="7623"/>
    <x v="1"/>
    <x v="0"/>
    <n v="36.98581798"/>
    <n v="1.5410757491666667"/>
    <s v="Stores"/>
  </r>
  <r>
    <n v="7658"/>
    <s v="Ross"/>
    <s v="Jennifer"/>
    <x v="7546"/>
    <x v="0"/>
    <x v="64"/>
    <x v="13"/>
    <x v="12"/>
    <x v="14"/>
    <x v="0"/>
    <x v="1"/>
    <n v="41.059731059999997"/>
    <x v="1"/>
    <x v="1"/>
    <x v="7624"/>
    <x v="1"/>
    <x v="0"/>
    <n v="10.71164563"/>
    <n v="0.44631856791666663"/>
    <s v="Stores"/>
  </r>
  <r>
    <n v="7659"/>
    <s v="Weaver"/>
    <s v="Heidi"/>
    <x v="7547"/>
    <x v="0"/>
    <x v="56"/>
    <x v="7"/>
    <x v="6"/>
    <x v="11"/>
    <x v="0"/>
    <x v="2"/>
    <n v="51.525198320000001"/>
    <x v="2"/>
    <x v="1"/>
    <x v="7625"/>
    <x v="1"/>
    <x v="1"/>
    <n v="112.93144820000001"/>
    <n v="4.7054770083333342"/>
    <s v="Stores"/>
  </r>
  <r>
    <n v="7660"/>
    <s v="Fanning"/>
    <s v="Terri"/>
    <x v="7548"/>
    <x v="0"/>
    <x v="5"/>
    <x v="0"/>
    <x v="0"/>
    <x v="5"/>
    <x v="0"/>
    <x v="0"/>
    <n v="36.056930999999999"/>
    <x v="0"/>
    <x v="1"/>
    <x v="7626"/>
    <x v="1"/>
    <x v="0"/>
    <n v="27.707925100000001"/>
    <n v="1.1544968791666668"/>
    <s v="Stores"/>
  </r>
  <r>
    <n v="7661"/>
    <s v="Smith"/>
    <s v="Willard"/>
    <x v="7549"/>
    <x v="1"/>
    <x v="41"/>
    <x v="46"/>
    <x v="20"/>
    <x v="23"/>
    <x v="0"/>
    <x v="0"/>
    <n v="38.549871969999998"/>
    <x v="0"/>
    <x v="1"/>
    <x v="7627"/>
    <x v="1"/>
    <x v="0"/>
    <n v="34.967264909999997"/>
    <n v="1.4569693712499998"/>
    <s v="Stores"/>
  </r>
  <r>
    <n v="7662"/>
    <s v="Davis"/>
    <s v="James"/>
    <x v="5548"/>
    <x v="1"/>
    <x v="5"/>
    <x v="13"/>
    <x v="12"/>
    <x v="5"/>
    <x v="0"/>
    <x v="1"/>
    <n v="49.628631400000003"/>
    <x v="1"/>
    <x v="1"/>
    <x v="7628"/>
    <x v="1"/>
    <x v="1"/>
    <n v="118.9247441"/>
    <n v="4.955197670833333"/>
    <s v="Stores"/>
  </r>
  <r>
    <n v="7663"/>
    <s v="Harris"/>
    <s v="Steven"/>
    <x v="7550"/>
    <x v="1"/>
    <x v="4"/>
    <x v="46"/>
    <x v="20"/>
    <x v="4"/>
    <x v="0"/>
    <x v="0"/>
    <n v="34.178531319999998"/>
    <x v="0"/>
    <x v="1"/>
    <x v="7629"/>
    <x v="1"/>
    <x v="0"/>
    <n v="6.202913981"/>
    <n v="0.25845474920833333"/>
    <s v="Stores"/>
  </r>
  <r>
    <n v="7664"/>
    <s v="Woods"/>
    <s v="Margaret"/>
    <x v="7551"/>
    <x v="0"/>
    <x v="8"/>
    <x v="7"/>
    <x v="6"/>
    <x v="8"/>
    <x v="0"/>
    <x v="4"/>
    <n v="28.67273028"/>
    <x v="4"/>
    <x v="1"/>
    <x v="7630"/>
    <x v="1"/>
    <x v="0"/>
    <n v="0"/>
    <n v="0"/>
    <s v="Stores"/>
  </r>
  <r>
    <n v="7665"/>
    <s v="Stokes"/>
    <s v="John"/>
    <x v="7552"/>
    <x v="1"/>
    <x v="30"/>
    <x v="7"/>
    <x v="6"/>
    <x v="20"/>
    <x v="0"/>
    <x v="2"/>
    <n v="57.813410449999999"/>
    <x v="2"/>
    <x v="1"/>
    <x v="7631"/>
    <x v="1"/>
    <x v="1"/>
    <n v="96.691024310000003"/>
    <n v="4.0287926795833338"/>
    <s v="Stores"/>
  </r>
  <r>
    <n v="7666"/>
    <s v="Boyd"/>
    <s v="Ellen"/>
    <x v="7553"/>
    <x v="0"/>
    <x v="63"/>
    <x v="7"/>
    <x v="6"/>
    <x v="29"/>
    <x v="0"/>
    <x v="0"/>
    <n v="39.829369110000002"/>
    <x v="0"/>
    <x v="1"/>
    <x v="7632"/>
    <x v="1"/>
    <x v="2"/>
    <n v="63.717288430000004"/>
    <n v="2.6548870179166668"/>
    <s v="Stores"/>
  </r>
  <r>
    <n v="7667"/>
    <s v="Winner"/>
    <s v="Bradley"/>
    <x v="7554"/>
    <x v="1"/>
    <x v="5"/>
    <x v="13"/>
    <x v="12"/>
    <x v="5"/>
    <x v="0"/>
    <x v="1"/>
    <n v="45.42973705"/>
    <x v="1"/>
    <x v="1"/>
    <x v="7633"/>
    <x v="1"/>
    <x v="2"/>
    <n v="59.875958730000001"/>
    <n v="2.4948316137500002"/>
    <s v="Stores"/>
  </r>
  <r>
    <n v="7668"/>
    <s v="Johnson"/>
    <s v="Mary"/>
    <x v="2367"/>
    <x v="0"/>
    <x v="3"/>
    <x v="7"/>
    <x v="6"/>
    <x v="3"/>
    <x v="0"/>
    <x v="1"/>
    <n v="41.828690780000002"/>
    <x v="1"/>
    <x v="1"/>
    <x v="7634"/>
    <x v="1"/>
    <x v="0"/>
    <n v="35.668389410000003"/>
    <n v="1.4861828920833333"/>
    <s v="Stores"/>
  </r>
  <r>
    <n v="7669"/>
    <s v="Tirado"/>
    <s v="Charles"/>
    <x v="7555"/>
    <x v="1"/>
    <x v="5"/>
    <x v="13"/>
    <x v="12"/>
    <x v="5"/>
    <x v="0"/>
    <x v="1"/>
    <n v="48.752473930000001"/>
    <x v="1"/>
    <x v="1"/>
    <x v="7635"/>
    <x v="1"/>
    <x v="3"/>
    <n v="166.556274"/>
    <n v="6.9398447500000007"/>
    <s v="Stores"/>
  </r>
  <r>
    <n v="7670"/>
    <s v="Belcher"/>
    <s v="Philip"/>
    <x v="7556"/>
    <x v="1"/>
    <x v="5"/>
    <x v="13"/>
    <x v="12"/>
    <x v="5"/>
    <x v="0"/>
    <x v="1"/>
    <n v="47.6118624"/>
    <x v="1"/>
    <x v="1"/>
    <x v="7636"/>
    <x v="1"/>
    <x v="2"/>
    <n v="74.389634729999997"/>
    <n v="3.0995681137499997"/>
    <s v="Stores"/>
  </r>
  <r>
    <n v="7671"/>
    <s v="Carrington"/>
    <s v="Sherman"/>
    <x v="7557"/>
    <x v="1"/>
    <x v="4"/>
    <x v="46"/>
    <x v="20"/>
    <x v="4"/>
    <x v="0"/>
    <x v="0"/>
    <n v="31.463811490000001"/>
    <x v="0"/>
    <x v="1"/>
    <x v="7637"/>
    <x v="1"/>
    <x v="0"/>
    <n v="0"/>
    <n v="0"/>
    <s v="Stores"/>
  </r>
  <r>
    <n v="7672"/>
    <s v="Beard"/>
    <s v="Gregory"/>
    <x v="7558"/>
    <x v="1"/>
    <x v="27"/>
    <x v="7"/>
    <x v="6"/>
    <x v="19"/>
    <x v="0"/>
    <x v="0"/>
    <n v="31.56142461"/>
    <x v="0"/>
    <x v="1"/>
    <x v="7638"/>
    <x v="1"/>
    <x v="0"/>
    <n v="0"/>
    <n v="0"/>
    <s v="Stores"/>
  </r>
  <r>
    <n v="7673"/>
    <s v="Jordan"/>
    <s v="Jennie"/>
    <x v="7559"/>
    <x v="0"/>
    <x v="90"/>
    <x v="7"/>
    <x v="6"/>
    <x v="11"/>
    <x v="0"/>
    <x v="1"/>
    <n v="43.78330983"/>
    <x v="1"/>
    <x v="1"/>
    <x v="7639"/>
    <x v="1"/>
    <x v="2"/>
    <n v="65.238410200000004"/>
    <n v="2.7182670916666671"/>
    <s v="Stores"/>
  </r>
  <r>
    <n v="7674"/>
    <s v="Wester"/>
    <s v="Joseph"/>
    <x v="7560"/>
    <x v="1"/>
    <x v="5"/>
    <x v="13"/>
    <x v="12"/>
    <x v="5"/>
    <x v="0"/>
    <x v="2"/>
    <n v="54.772737329999998"/>
    <x v="2"/>
    <x v="0"/>
    <x v="7640"/>
    <x v="0"/>
    <x v="1"/>
    <n v="80.935404820000002"/>
    <n v="3.3723085341666668"/>
    <s v="Stores"/>
  </r>
  <r>
    <n v="7675"/>
    <s v="Copeland"/>
    <s v="Theresia"/>
    <x v="7561"/>
    <x v="0"/>
    <x v="80"/>
    <x v="7"/>
    <x v="6"/>
    <x v="7"/>
    <x v="0"/>
    <x v="4"/>
    <n v="24.453635340000002"/>
    <x v="4"/>
    <x v="1"/>
    <x v="7641"/>
    <x v="1"/>
    <x v="0"/>
    <n v="0"/>
    <n v="0"/>
    <s v="Stores"/>
  </r>
  <r>
    <n v="7676"/>
    <s v="Volk"/>
    <s v="Amanda"/>
    <x v="7562"/>
    <x v="0"/>
    <x v="3"/>
    <x v="7"/>
    <x v="6"/>
    <x v="3"/>
    <x v="0"/>
    <x v="0"/>
    <n v="39.06598898"/>
    <x v="0"/>
    <x v="1"/>
    <x v="7642"/>
    <x v="1"/>
    <x v="1"/>
    <n v="84.852467160000003"/>
    <n v="3.5355194650000001"/>
    <s v="Stores"/>
  </r>
  <r>
    <n v="7677"/>
    <s v="Campbell"/>
    <s v="James"/>
    <x v="7563"/>
    <x v="1"/>
    <x v="10"/>
    <x v="7"/>
    <x v="6"/>
    <x v="6"/>
    <x v="0"/>
    <x v="1"/>
    <n v="49.950712099999997"/>
    <x v="1"/>
    <x v="1"/>
    <x v="7643"/>
    <x v="1"/>
    <x v="1"/>
    <n v="118.31628980000001"/>
    <n v="4.9298454083333336"/>
    <s v="Stores"/>
  </r>
  <r>
    <n v="7678"/>
    <s v="Clark"/>
    <s v="Joel"/>
    <x v="7564"/>
    <x v="1"/>
    <x v="5"/>
    <x v="13"/>
    <x v="12"/>
    <x v="5"/>
    <x v="0"/>
    <x v="5"/>
    <n v="60.612499030000002"/>
    <x v="5"/>
    <x v="1"/>
    <x v="7644"/>
    <x v="1"/>
    <x v="4"/>
    <n v="140.27418729999999"/>
    <n v="5.844757804166667"/>
    <s v="Stores"/>
  </r>
  <r>
    <n v="7679"/>
    <s v="Deen"/>
    <s v="April"/>
    <x v="7565"/>
    <x v="0"/>
    <x v="23"/>
    <x v="7"/>
    <x v="6"/>
    <x v="17"/>
    <x v="0"/>
    <x v="2"/>
    <n v="51.95387539"/>
    <x v="2"/>
    <x v="0"/>
    <x v="7645"/>
    <x v="0"/>
    <x v="1"/>
    <n v="106.01193600000001"/>
    <n v="4.4171640000000005"/>
    <s v="Stores"/>
  </r>
  <r>
    <n v="7680"/>
    <s v="Arroyo"/>
    <s v="Morton"/>
    <x v="7566"/>
    <x v="1"/>
    <x v="214"/>
    <x v="7"/>
    <x v="6"/>
    <x v="3"/>
    <x v="0"/>
    <x v="4"/>
    <n v="28.710250259999999"/>
    <x v="4"/>
    <x v="1"/>
    <x v="7646"/>
    <x v="1"/>
    <x v="0"/>
    <n v="0"/>
    <n v="0"/>
    <s v="Stores"/>
  </r>
  <r>
    <n v="7681"/>
    <s v="Spencer"/>
    <s v="James"/>
    <x v="7567"/>
    <x v="1"/>
    <x v="3"/>
    <x v="7"/>
    <x v="6"/>
    <x v="3"/>
    <x v="0"/>
    <x v="4"/>
    <n v="29.420142089999999"/>
    <x v="4"/>
    <x v="1"/>
    <x v="7647"/>
    <x v="1"/>
    <x v="0"/>
    <n v="18.07786428"/>
    <n v="0.75324434500000004"/>
    <s v="Stores"/>
  </r>
  <r>
    <n v="7682"/>
    <s v="Carter"/>
    <s v="Tracy"/>
    <x v="7568"/>
    <x v="0"/>
    <x v="10"/>
    <x v="7"/>
    <x v="6"/>
    <x v="6"/>
    <x v="0"/>
    <x v="1"/>
    <n v="45.355176669999999"/>
    <x v="1"/>
    <x v="1"/>
    <x v="46"/>
    <x v="1"/>
    <x v="1"/>
    <n v="117.4328864"/>
    <n v="4.8930369333333337"/>
    <s v="Stores"/>
  </r>
  <r>
    <n v="7683"/>
    <s v="Shepard"/>
    <s v="Shawn"/>
    <x v="7569"/>
    <x v="1"/>
    <x v="22"/>
    <x v="7"/>
    <x v="6"/>
    <x v="16"/>
    <x v="0"/>
    <x v="2"/>
    <n v="52.741011469999997"/>
    <x v="2"/>
    <x v="1"/>
    <x v="7648"/>
    <x v="1"/>
    <x v="2"/>
    <n v="68.449548329999999"/>
    <n v="2.8520645137500003"/>
    <s v="Stores"/>
  </r>
  <r>
    <n v="7684"/>
    <s v="Carter"/>
    <s v="Hank"/>
    <x v="7570"/>
    <x v="1"/>
    <x v="5"/>
    <x v="13"/>
    <x v="12"/>
    <x v="5"/>
    <x v="0"/>
    <x v="2"/>
    <n v="59.279488929999999"/>
    <x v="2"/>
    <x v="1"/>
    <x v="7649"/>
    <x v="1"/>
    <x v="1"/>
    <n v="115.0463219"/>
    <n v="4.7935967458333328"/>
    <s v="Stores"/>
  </r>
  <r>
    <n v="7685"/>
    <s v="Lowery"/>
    <s v="Audrey"/>
    <x v="7571"/>
    <x v="0"/>
    <x v="72"/>
    <x v="7"/>
    <x v="6"/>
    <x v="3"/>
    <x v="0"/>
    <x v="0"/>
    <n v="34.700388879999998"/>
    <x v="0"/>
    <x v="0"/>
    <x v="7650"/>
    <x v="0"/>
    <x v="0"/>
    <n v="14.57029485"/>
    <n v="0.60709561874999995"/>
    <s v="Stores"/>
  </r>
  <r>
    <n v="7686"/>
    <s v="Poole"/>
    <s v="Carl"/>
    <x v="7572"/>
    <x v="1"/>
    <x v="7"/>
    <x v="7"/>
    <x v="6"/>
    <x v="7"/>
    <x v="0"/>
    <x v="1"/>
    <n v="42.871233050000001"/>
    <x v="1"/>
    <x v="1"/>
    <x v="7651"/>
    <x v="5"/>
    <x v="2"/>
    <n v="43.830579210000003"/>
    <n v="1.8262741337500001"/>
    <s v="Stores"/>
  </r>
  <r>
    <n v="7687"/>
    <s v="Lane"/>
    <s v="Edward"/>
    <x v="7573"/>
    <x v="1"/>
    <x v="32"/>
    <x v="7"/>
    <x v="6"/>
    <x v="17"/>
    <x v="0"/>
    <x v="0"/>
    <n v="34.51296309"/>
    <x v="0"/>
    <x v="1"/>
    <x v="7652"/>
    <x v="1"/>
    <x v="2"/>
    <n v="60.729212169999997"/>
    <n v="2.5303838404166665"/>
    <s v="Stores"/>
  </r>
  <r>
    <n v="7688"/>
    <s v="Grover"/>
    <s v="Hannelore"/>
    <x v="7574"/>
    <x v="0"/>
    <x v="34"/>
    <x v="46"/>
    <x v="20"/>
    <x v="21"/>
    <x v="0"/>
    <x v="1"/>
    <n v="46.739400439999997"/>
    <x v="1"/>
    <x v="0"/>
    <x v="7653"/>
    <x v="0"/>
    <x v="2"/>
    <n v="74.953352429999995"/>
    <n v="3.1230563512499994"/>
    <s v="Stores"/>
  </r>
  <r>
    <n v="7689"/>
    <s v="McGee"/>
    <s v="Matthew"/>
    <x v="7575"/>
    <x v="1"/>
    <x v="35"/>
    <x v="7"/>
    <x v="6"/>
    <x v="6"/>
    <x v="0"/>
    <x v="0"/>
    <n v="30.96330176"/>
    <x v="0"/>
    <x v="0"/>
    <x v="7654"/>
    <x v="0"/>
    <x v="0"/>
    <n v="17.523745479999999"/>
    <n v="0.73015606166666658"/>
    <s v="Stores"/>
  </r>
  <r>
    <n v="7690"/>
    <s v="Graves"/>
    <s v="John"/>
    <x v="7576"/>
    <x v="1"/>
    <x v="13"/>
    <x v="7"/>
    <x v="6"/>
    <x v="10"/>
    <x v="0"/>
    <x v="0"/>
    <n v="32.748175889999999"/>
    <x v="0"/>
    <x v="1"/>
    <x v="7655"/>
    <x v="1"/>
    <x v="0"/>
    <n v="14.270589790000001"/>
    <n v="0.59460790791666673"/>
    <s v="Stores"/>
  </r>
  <r>
    <n v="7691"/>
    <s v="Coleman"/>
    <s v="Edna"/>
    <x v="7577"/>
    <x v="0"/>
    <x v="8"/>
    <x v="7"/>
    <x v="6"/>
    <x v="8"/>
    <x v="0"/>
    <x v="0"/>
    <n v="34.558484249999999"/>
    <x v="0"/>
    <x v="1"/>
    <x v="7656"/>
    <x v="1"/>
    <x v="2"/>
    <n v="57.173144559999997"/>
    <n v="2.3822143566666667"/>
    <s v="Stores"/>
  </r>
  <r>
    <n v="7692"/>
    <s v="Cook"/>
    <s v="Jeffrey"/>
    <x v="7578"/>
    <x v="1"/>
    <x v="5"/>
    <x v="13"/>
    <x v="12"/>
    <x v="5"/>
    <x v="0"/>
    <x v="0"/>
    <n v="31.794793370000001"/>
    <x v="0"/>
    <x v="1"/>
    <x v="7657"/>
    <x v="1"/>
    <x v="0"/>
    <n v="8.1499179420000001"/>
    <n v="0.33957991425"/>
    <s v="Stores"/>
  </r>
  <r>
    <n v="7693"/>
    <s v="Dixon"/>
    <s v="Joan"/>
    <x v="7579"/>
    <x v="0"/>
    <x v="41"/>
    <x v="46"/>
    <x v="20"/>
    <x v="23"/>
    <x v="0"/>
    <x v="4"/>
    <n v="26.666689460000001"/>
    <x v="4"/>
    <x v="1"/>
    <x v="7658"/>
    <x v="1"/>
    <x v="0"/>
    <n v="0"/>
    <n v="0"/>
    <s v="Stores"/>
  </r>
  <r>
    <n v="7694"/>
    <s v="Spears"/>
    <s v="Robert"/>
    <x v="7580"/>
    <x v="1"/>
    <x v="143"/>
    <x v="7"/>
    <x v="6"/>
    <x v="1"/>
    <x v="0"/>
    <x v="5"/>
    <n v="60.393654239999996"/>
    <x v="5"/>
    <x v="1"/>
    <x v="7659"/>
    <x v="1"/>
    <x v="4"/>
    <n v="150.86243880000001"/>
    <n v="6.2859349500000006"/>
    <s v="Stores"/>
  </r>
  <r>
    <n v="7695"/>
    <s v="Wingfield"/>
    <s v="John"/>
    <x v="7581"/>
    <x v="1"/>
    <x v="27"/>
    <x v="7"/>
    <x v="6"/>
    <x v="19"/>
    <x v="0"/>
    <x v="0"/>
    <n v="32.93947678"/>
    <x v="0"/>
    <x v="1"/>
    <x v="7660"/>
    <x v="1"/>
    <x v="0"/>
    <n v="0"/>
    <n v="0"/>
    <s v="Stores"/>
  </r>
  <r>
    <n v="7696"/>
    <s v="Leach"/>
    <s v="John"/>
    <x v="7195"/>
    <x v="1"/>
    <x v="166"/>
    <x v="7"/>
    <x v="6"/>
    <x v="7"/>
    <x v="0"/>
    <x v="0"/>
    <n v="38.874751369999998"/>
    <x v="0"/>
    <x v="1"/>
    <x v="7661"/>
    <x v="1"/>
    <x v="0"/>
    <n v="21.951465540000001"/>
    <n v="0.91464439750000004"/>
    <s v="Stores"/>
  </r>
  <r>
    <n v="7697"/>
    <s v="Franzen"/>
    <s v="Kelly"/>
    <x v="7582"/>
    <x v="0"/>
    <x v="172"/>
    <x v="7"/>
    <x v="6"/>
    <x v="10"/>
    <x v="0"/>
    <x v="2"/>
    <n v="56.0253479"/>
    <x v="2"/>
    <x v="0"/>
    <x v="7662"/>
    <x v="0"/>
    <x v="1"/>
    <n v="103.3090184"/>
    <n v="4.3045424333333333"/>
    <s v="Stores"/>
  </r>
  <r>
    <n v="7698"/>
    <s v="Miller"/>
    <s v="Helen"/>
    <x v="7583"/>
    <x v="0"/>
    <x v="0"/>
    <x v="13"/>
    <x v="12"/>
    <x v="0"/>
    <x v="0"/>
    <x v="4"/>
    <n v="25.459740289999999"/>
    <x v="4"/>
    <x v="1"/>
    <x v="7663"/>
    <x v="1"/>
    <x v="0"/>
    <n v="0"/>
    <n v="0"/>
    <s v="Stores"/>
  </r>
  <r>
    <n v="7699"/>
    <s v="Best"/>
    <s v="Carolyn"/>
    <x v="7584"/>
    <x v="0"/>
    <x v="26"/>
    <x v="7"/>
    <x v="6"/>
    <x v="1"/>
    <x v="0"/>
    <x v="0"/>
    <n v="37.718478349999998"/>
    <x v="0"/>
    <x v="1"/>
    <x v="7664"/>
    <x v="1"/>
    <x v="2"/>
    <n v="66.874783660000006"/>
    <n v="2.786449319166667"/>
    <s v="Stores"/>
  </r>
  <r>
    <n v="7700"/>
    <s v="Parker"/>
    <s v="Nancy"/>
    <x v="7585"/>
    <x v="0"/>
    <x v="4"/>
    <x v="46"/>
    <x v="20"/>
    <x v="4"/>
    <x v="0"/>
    <x v="0"/>
    <n v="33.015007369999999"/>
    <x v="0"/>
    <x v="0"/>
    <x v="7665"/>
    <x v="0"/>
    <x v="0"/>
    <n v="14.554052240000001"/>
    <n v="0.6064188433333334"/>
    <s v="Stores"/>
  </r>
  <r>
    <n v="7701"/>
    <s v="Robinson"/>
    <s v="Miranda"/>
    <x v="7586"/>
    <x v="0"/>
    <x v="7"/>
    <x v="7"/>
    <x v="6"/>
    <x v="7"/>
    <x v="0"/>
    <x v="5"/>
    <n v="61.3519176"/>
    <x v="5"/>
    <x v="1"/>
    <x v="7666"/>
    <x v="1"/>
    <x v="3"/>
    <n v="159.21184389999999"/>
    <n v="6.6338268291666669"/>
    <s v="Stores"/>
  </r>
  <r>
    <n v="7702"/>
    <s v="Rubio"/>
    <s v="Robert"/>
    <x v="7587"/>
    <x v="1"/>
    <x v="14"/>
    <x v="7"/>
    <x v="6"/>
    <x v="11"/>
    <x v="0"/>
    <x v="1"/>
    <n v="46.056636990000001"/>
    <x v="1"/>
    <x v="1"/>
    <x v="7667"/>
    <x v="1"/>
    <x v="1"/>
    <n v="94.508506089999997"/>
    <n v="3.9378544204166666"/>
    <s v="Stores"/>
  </r>
  <r>
    <n v="7703"/>
    <s v="Moore"/>
    <s v="Jeremy"/>
    <x v="7588"/>
    <x v="1"/>
    <x v="104"/>
    <x v="7"/>
    <x v="6"/>
    <x v="17"/>
    <x v="0"/>
    <x v="1"/>
    <n v="43.812304660000002"/>
    <x v="1"/>
    <x v="1"/>
    <x v="7668"/>
    <x v="1"/>
    <x v="2"/>
    <n v="70.992838410000005"/>
    <n v="2.9580349337500005"/>
    <s v="Stores"/>
  </r>
  <r>
    <n v="7704"/>
    <s v="Parker"/>
    <s v="Heather"/>
    <x v="7589"/>
    <x v="0"/>
    <x v="35"/>
    <x v="7"/>
    <x v="6"/>
    <x v="6"/>
    <x v="0"/>
    <x v="0"/>
    <n v="36.709222009999998"/>
    <x v="0"/>
    <x v="1"/>
    <x v="7669"/>
    <x v="1"/>
    <x v="0"/>
    <n v="23.99750873"/>
    <n v="0.99989619708333333"/>
    <s v="Stores"/>
  </r>
  <r>
    <n v="7705"/>
    <s v="Britton"/>
    <s v="Andrea"/>
    <x v="7590"/>
    <x v="0"/>
    <x v="5"/>
    <x v="13"/>
    <x v="12"/>
    <x v="5"/>
    <x v="0"/>
    <x v="4"/>
    <n v="25.086170060000001"/>
    <x v="4"/>
    <x v="1"/>
    <x v="7670"/>
    <x v="1"/>
    <x v="0"/>
    <n v="0"/>
    <n v="0"/>
    <s v="Stores"/>
  </r>
  <r>
    <n v="7706"/>
    <s v="Ward"/>
    <s v="Kevin"/>
    <x v="7591"/>
    <x v="1"/>
    <x v="5"/>
    <x v="13"/>
    <x v="12"/>
    <x v="5"/>
    <x v="0"/>
    <x v="1"/>
    <n v="49.424443070000002"/>
    <x v="1"/>
    <x v="1"/>
    <x v="7671"/>
    <x v="1"/>
    <x v="1"/>
    <n v="98.066927719999995"/>
    <n v="4.0861219883333328"/>
    <s v="Stores"/>
  </r>
  <r>
    <n v="7707"/>
    <s v="Christensen"/>
    <s v="Annie"/>
    <x v="7592"/>
    <x v="0"/>
    <x v="5"/>
    <x v="13"/>
    <x v="12"/>
    <x v="5"/>
    <x v="0"/>
    <x v="1"/>
    <n v="49.590186459999998"/>
    <x v="1"/>
    <x v="1"/>
    <x v="7672"/>
    <x v="1"/>
    <x v="2"/>
    <n v="79.361872419999997"/>
    <n v="3.3067446841666666"/>
    <s v="Stores"/>
  </r>
  <r>
    <n v="7708"/>
    <s v="Pitts"/>
    <s v="Maggie"/>
    <x v="7593"/>
    <x v="0"/>
    <x v="116"/>
    <x v="7"/>
    <x v="6"/>
    <x v="1"/>
    <x v="0"/>
    <x v="0"/>
    <n v="34.622696249999997"/>
    <x v="0"/>
    <x v="1"/>
    <x v="7673"/>
    <x v="1"/>
    <x v="2"/>
    <n v="43.600452320000002"/>
    <n v="1.8166855133333333"/>
    <s v="Stores"/>
  </r>
  <r>
    <n v="7709"/>
    <s v="Keeton"/>
    <s v="Thomas"/>
    <x v="7594"/>
    <x v="1"/>
    <x v="175"/>
    <x v="7"/>
    <x v="6"/>
    <x v="10"/>
    <x v="0"/>
    <x v="0"/>
    <n v="36.518458459999998"/>
    <x v="0"/>
    <x v="1"/>
    <x v="7674"/>
    <x v="1"/>
    <x v="2"/>
    <n v="48.236379620000001"/>
    <n v="2.0098491508333334"/>
    <s v="Stores"/>
  </r>
  <r>
    <n v="7710"/>
    <s v="Young"/>
    <s v="Annie"/>
    <x v="7595"/>
    <x v="0"/>
    <x v="116"/>
    <x v="7"/>
    <x v="6"/>
    <x v="1"/>
    <x v="0"/>
    <x v="0"/>
    <n v="33.406346790000001"/>
    <x v="0"/>
    <x v="1"/>
    <x v="7675"/>
    <x v="1"/>
    <x v="0"/>
    <n v="1.2203015189999999"/>
    <n v="5.0845896624999998E-2"/>
    <s v="Stores"/>
  </r>
  <r>
    <n v="7711"/>
    <s v="Edmond"/>
    <s v="Andrea"/>
    <x v="7596"/>
    <x v="0"/>
    <x v="20"/>
    <x v="13"/>
    <x v="12"/>
    <x v="14"/>
    <x v="0"/>
    <x v="0"/>
    <n v="35.1846356"/>
    <x v="0"/>
    <x v="1"/>
    <x v="7676"/>
    <x v="1"/>
    <x v="0"/>
    <n v="36.093121570000001"/>
    <n v="1.5038800654166669"/>
    <s v="Stores"/>
  </r>
  <r>
    <n v="7712"/>
    <s v="McMichael"/>
    <s v="Terence"/>
    <x v="7597"/>
    <x v="1"/>
    <x v="5"/>
    <x v="13"/>
    <x v="12"/>
    <x v="5"/>
    <x v="0"/>
    <x v="0"/>
    <n v="36.311481790000002"/>
    <x v="0"/>
    <x v="1"/>
    <x v="7677"/>
    <x v="1"/>
    <x v="1"/>
    <n v="86.022321009999999"/>
    <n v="3.5842633754166666"/>
    <s v="Stores"/>
  </r>
  <r>
    <n v="7713"/>
    <s v="Bannister"/>
    <s v="Christopher"/>
    <x v="7598"/>
    <x v="1"/>
    <x v="4"/>
    <x v="46"/>
    <x v="20"/>
    <x v="4"/>
    <x v="0"/>
    <x v="1"/>
    <n v="41.362878510000002"/>
    <x v="1"/>
    <x v="1"/>
    <x v="7678"/>
    <x v="1"/>
    <x v="2"/>
    <n v="65.312467670000004"/>
    <n v="2.7213528195833332"/>
    <s v="Stores"/>
  </r>
  <r>
    <n v="7714"/>
    <s v="Gann"/>
    <s v="Linda"/>
    <x v="7599"/>
    <x v="0"/>
    <x v="5"/>
    <x v="13"/>
    <x v="12"/>
    <x v="5"/>
    <x v="0"/>
    <x v="2"/>
    <n v="50.034123839999999"/>
    <x v="2"/>
    <x v="1"/>
    <x v="7679"/>
    <x v="1"/>
    <x v="4"/>
    <n v="130.40379390000001"/>
    <n v="5.4334914125000005"/>
    <s v="Stores"/>
  </r>
  <r>
    <n v="7715"/>
    <s v="Beck"/>
    <s v="Leslie"/>
    <x v="7600"/>
    <x v="0"/>
    <x v="5"/>
    <x v="13"/>
    <x v="12"/>
    <x v="5"/>
    <x v="0"/>
    <x v="1"/>
    <n v="41.152952079999999"/>
    <x v="1"/>
    <x v="1"/>
    <x v="7680"/>
    <x v="1"/>
    <x v="2"/>
    <n v="65.977285629999997"/>
    <n v="2.7490535679166666"/>
    <s v="Stores"/>
  </r>
  <r>
    <n v="7716"/>
    <s v="Barr"/>
    <s v="Karen"/>
    <x v="7601"/>
    <x v="0"/>
    <x v="5"/>
    <x v="13"/>
    <x v="12"/>
    <x v="5"/>
    <x v="0"/>
    <x v="1"/>
    <n v="48.951895440000001"/>
    <x v="1"/>
    <x v="1"/>
    <x v="7681"/>
    <x v="1"/>
    <x v="2"/>
    <n v="68.670468940000006"/>
    <n v="2.8612695391666669"/>
    <s v="Stores"/>
  </r>
  <r>
    <n v="7717"/>
    <s v="Adams"/>
    <s v="Santos"/>
    <x v="7602"/>
    <x v="0"/>
    <x v="7"/>
    <x v="7"/>
    <x v="6"/>
    <x v="7"/>
    <x v="0"/>
    <x v="0"/>
    <n v="39.947117560000002"/>
    <x v="0"/>
    <x v="1"/>
    <x v="7682"/>
    <x v="1"/>
    <x v="0"/>
    <n v="32.81257677"/>
    <n v="1.36719069875"/>
    <s v="Stores"/>
  </r>
  <r>
    <n v="7718"/>
    <s v="Crosby"/>
    <s v="Julie"/>
    <x v="7603"/>
    <x v="0"/>
    <x v="2"/>
    <x v="7"/>
    <x v="6"/>
    <x v="2"/>
    <x v="0"/>
    <x v="5"/>
    <n v="66.390840350000005"/>
    <x v="5"/>
    <x v="1"/>
    <x v="7683"/>
    <x v="1"/>
    <x v="3"/>
    <n v="187.57290470000001"/>
    <n v="7.815537695833334"/>
    <s v="Stores"/>
  </r>
  <r>
    <n v="7719"/>
    <s v="Lopez"/>
    <s v="Norman"/>
    <x v="7604"/>
    <x v="1"/>
    <x v="61"/>
    <x v="7"/>
    <x v="6"/>
    <x v="28"/>
    <x v="0"/>
    <x v="2"/>
    <n v="54.43655021"/>
    <x v="2"/>
    <x v="1"/>
    <x v="7684"/>
    <x v="1"/>
    <x v="4"/>
    <n v="133.25235960000001"/>
    <n v="5.5521816500000005"/>
    <s v="Stores"/>
  </r>
  <r>
    <n v="7720"/>
    <s v="Pannell"/>
    <s v="Joseph"/>
    <x v="7605"/>
    <x v="1"/>
    <x v="144"/>
    <x v="7"/>
    <x v="6"/>
    <x v="10"/>
    <x v="0"/>
    <x v="1"/>
    <n v="47.590221300000003"/>
    <x v="1"/>
    <x v="1"/>
    <x v="7685"/>
    <x v="1"/>
    <x v="1"/>
    <n v="97.391997349999997"/>
    <n v="4.0579998895833338"/>
    <s v="Stores"/>
  </r>
  <r>
    <n v="7721"/>
    <s v="Quintana"/>
    <s v="Christopher"/>
    <x v="7606"/>
    <x v="1"/>
    <x v="92"/>
    <x v="7"/>
    <x v="6"/>
    <x v="11"/>
    <x v="0"/>
    <x v="1"/>
    <n v="42.514266259999999"/>
    <x v="1"/>
    <x v="1"/>
    <x v="7686"/>
    <x v="1"/>
    <x v="0"/>
    <n v="34.429242379999998"/>
    <n v="1.4345517658333331"/>
    <s v="Stores"/>
  </r>
  <r>
    <n v="7722"/>
    <s v="Williams"/>
    <s v="Tina"/>
    <x v="7607"/>
    <x v="0"/>
    <x v="97"/>
    <x v="7"/>
    <x v="6"/>
    <x v="19"/>
    <x v="0"/>
    <x v="1"/>
    <n v="49.025423750000002"/>
    <x v="1"/>
    <x v="1"/>
    <x v="7687"/>
    <x v="1"/>
    <x v="2"/>
    <n v="73.08539098"/>
    <n v="3.0452246241666669"/>
    <s v="Stores"/>
  </r>
  <r>
    <n v="7723"/>
    <s v="Carner"/>
    <s v="Angela"/>
    <x v="7608"/>
    <x v="0"/>
    <x v="5"/>
    <x v="13"/>
    <x v="12"/>
    <x v="5"/>
    <x v="0"/>
    <x v="1"/>
    <n v="42.222057249999999"/>
    <x v="1"/>
    <x v="0"/>
    <x v="7688"/>
    <x v="0"/>
    <x v="2"/>
    <n v="72.501846490000005"/>
    <n v="3.020910270416667"/>
    <s v="Stores"/>
  </r>
  <r>
    <n v="7724"/>
    <s v="Turpin"/>
    <s v="Charles"/>
    <x v="7609"/>
    <x v="1"/>
    <x v="4"/>
    <x v="46"/>
    <x v="20"/>
    <x v="4"/>
    <x v="0"/>
    <x v="2"/>
    <n v="56.714681519999999"/>
    <x v="2"/>
    <x v="1"/>
    <x v="7689"/>
    <x v="1"/>
    <x v="4"/>
    <n v="123.87621059999999"/>
    <n v="5.1615087749999997"/>
    <s v="Stores"/>
  </r>
  <r>
    <n v="7725"/>
    <s v="Cuddy"/>
    <s v="John"/>
    <x v="7610"/>
    <x v="1"/>
    <x v="58"/>
    <x v="7"/>
    <x v="6"/>
    <x v="18"/>
    <x v="0"/>
    <x v="1"/>
    <n v="49.390394960000002"/>
    <x v="1"/>
    <x v="1"/>
    <x v="7690"/>
    <x v="1"/>
    <x v="2"/>
    <n v="63.931677890000003"/>
    <n v="2.6638199120833335"/>
    <s v="Stores"/>
  </r>
  <r>
    <n v="7726"/>
    <s v="Warwick"/>
    <s v="Richard"/>
    <x v="7611"/>
    <x v="1"/>
    <x v="3"/>
    <x v="7"/>
    <x v="6"/>
    <x v="3"/>
    <x v="0"/>
    <x v="0"/>
    <n v="39.67099984"/>
    <x v="0"/>
    <x v="1"/>
    <x v="7691"/>
    <x v="1"/>
    <x v="2"/>
    <n v="65.863121890000002"/>
    <n v="2.7442967454166669"/>
    <s v="Stores"/>
  </r>
  <r>
    <n v="7727"/>
    <s v="Hawkins"/>
    <s v="Robert"/>
    <x v="7612"/>
    <x v="1"/>
    <x v="0"/>
    <x v="13"/>
    <x v="12"/>
    <x v="0"/>
    <x v="0"/>
    <x v="4"/>
    <n v="23.462136910000002"/>
    <x v="4"/>
    <x v="1"/>
    <x v="7692"/>
    <x v="1"/>
    <x v="0"/>
    <n v="0"/>
    <n v="0"/>
    <s v="Stores"/>
  </r>
  <r>
    <n v="7728"/>
    <s v="Scofield"/>
    <s v="Gerald"/>
    <x v="7613"/>
    <x v="1"/>
    <x v="0"/>
    <x v="13"/>
    <x v="12"/>
    <x v="0"/>
    <x v="0"/>
    <x v="3"/>
    <n v="17.933058320000001"/>
    <x v="3"/>
    <x v="1"/>
    <x v="7693"/>
    <x v="1"/>
    <x v="0"/>
    <n v="0"/>
    <n v="0"/>
    <s v="Stores"/>
  </r>
  <r>
    <n v="7729"/>
    <s v="Reed"/>
    <s v="Lori"/>
    <x v="7614"/>
    <x v="0"/>
    <x v="3"/>
    <x v="7"/>
    <x v="6"/>
    <x v="3"/>
    <x v="0"/>
    <x v="0"/>
    <n v="36.716810469999999"/>
    <x v="0"/>
    <x v="1"/>
    <x v="7694"/>
    <x v="1"/>
    <x v="2"/>
    <n v="45.986628330000002"/>
    <n v="1.9161095137500002"/>
    <s v="Stores"/>
  </r>
  <r>
    <n v="7730"/>
    <s v="Kollman"/>
    <s v="Chelsea"/>
    <x v="7615"/>
    <x v="0"/>
    <x v="118"/>
    <x v="7"/>
    <x v="6"/>
    <x v="20"/>
    <x v="0"/>
    <x v="1"/>
    <n v="48.348594339999998"/>
    <x v="1"/>
    <x v="1"/>
    <x v="7695"/>
    <x v="1"/>
    <x v="1"/>
    <n v="118.4463847"/>
    <n v="4.9352660291666659"/>
    <s v="Stores"/>
  </r>
  <r>
    <n v="7731"/>
    <s v="Shank"/>
    <s v="William"/>
    <x v="7616"/>
    <x v="1"/>
    <x v="3"/>
    <x v="7"/>
    <x v="6"/>
    <x v="3"/>
    <x v="0"/>
    <x v="3"/>
    <n v="11.539554539999999"/>
    <x v="3"/>
    <x v="1"/>
    <x v="7696"/>
    <x v="1"/>
    <x v="0"/>
    <n v="0"/>
    <n v="0"/>
    <s v="Stores"/>
  </r>
  <r>
    <n v="7732"/>
    <s v="Montgomery"/>
    <s v="Jeannette"/>
    <x v="7617"/>
    <x v="0"/>
    <x v="30"/>
    <x v="7"/>
    <x v="6"/>
    <x v="20"/>
    <x v="0"/>
    <x v="4"/>
    <n v="25.24263461"/>
    <x v="4"/>
    <x v="0"/>
    <x v="7697"/>
    <x v="0"/>
    <x v="0"/>
    <n v="0"/>
    <n v="0"/>
    <s v="Stores"/>
  </r>
  <r>
    <n v="7733"/>
    <s v="Kesterson"/>
    <s v="Kelly"/>
    <x v="7618"/>
    <x v="0"/>
    <x v="102"/>
    <x v="7"/>
    <x v="6"/>
    <x v="7"/>
    <x v="0"/>
    <x v="0"/>
    <n v="34.651537329999996"/>
    <x v="0"/>
    <x v="0"/>
    <x v="7698"/>
    <x v="0"/>
    <x v="2"/>
    <n v="40.692371739999999"/>
    <n v="1.6955154891666666"/>
    <s v="Stores"/>
  </r>
  <r>
    <n v="7734"/>
    <s v="Fallin"/>
    <s v="William"/>
    <x v="7619"/>
    <x v="1"/>
    <x v="5"/>
    <x v="13"/>
    <x v="12"/>
    <x v="5"/>
    <x v="0"/>
    <x v="0"/>
    <n v="33.36255568"/>
    <x v="0"/>
    <x v="1"/>
    <x v="7699"/>
    <x v="1"/>
    <x v="0"/>
    <n v="0"/>
    <n v="0"/>
    <s v="Stores"/>
  </r>
  <r>
    <n v="7735"/>
    <s v="Snyder"/>
    <s v="Lucille"/>
    <x v="7620"/>
    <x v="0"/>
    <x v="5"/>
    <x v="13"/>
    <x v="12"/>
    <x v="5"/>
    <x v="0"/>
    <x v="1"/>
    <n v="43.164070559999999"/>
    <x v="1"/>
    <x v="1"/>
    <x v="7700"/>
    <x v="1"/>
    <x v="2"/>
    <n v="51.596442320000001"/>
    <n v="2.1498517633333334"/>
    <s v="Stores"/>
  </r>
  <r>
    <n v="7736"/>
    <s v="Garcia"/>
    <s v="Leonila"/>
    <x v="7621"/>
    <x v="0"/>
    <x v="106"/>
    <x v="46"/>
    <x v="20"/>
    <x v="13"/>
    <x v="0"/>
    <x v="1"/>
    <n v="42.526248989999999"/>
    <x v="1"/>
    <x v="1"/>
    <x v="7701"/>
    <x v="1"/>
    <x v="2"/>
    <n v="53.02798327"/>
    <n v="2.2094993029166665"/>
    <s v="Stores"/>
  </r>
  <r>
    <n v="7737"/>
    <s v="Vincent"/>
    <s v="Max"/>
    <x v="7622"/>
    <x v="1"/>
    <x v="3"/>
    <x v="7"/>
    <x v="6"/>
    <x v="3"/>
    <x v="0"/>
    <x v="1"/>
    <n v="47.242507160000002"/>
    <x v="1"/>
    <x v="1"/>
    <x v="7702"/>
    <x v="1"/>
    <x v="2"/>
    <n v="77.172587890000003"/>
    <n v="3.2155244954166666"/>
    <s v="Stores"/>
  </r>
  <r>
    <n v="7738"/>
    <s v="Graves"/>
    <s v="Lucy"/>
    <x v="7623"/>
    <x v="0"/>
    <x v="5"/>
    <x v="13"/>
    <x v="12"/>
    <x v="5"/>
    <x v="0"/>
    <x v="2"/>
    <n v="54.816703789999998"/>
    <x v="2"/>
    <x v="1"/>
    <x v="7703"/>
    <x v="1"/>
    <x v="4"/>
    <n v="151.7065384"/>
    <n v="6.3211057666666672"/>
    <s v="Stores"/>
  </r>
  <r>
    <n v="7739"/>
    <s v="Helzer"/>
    <s v="Darnell"/>
    <x v="7624"/>
    <x v="1"/>
    <x v="106"/>
    <x v="46"/>
    <x v="20"/>
    <x v="13"/>
    <x v="0"/>
    <x v="0"/>
    <n v="38.784565499999999"/>
    <x v="0"/>
    <x v="1"/>
    <x v="7704"/>
    <x v="1"/>
    <x v="2"/>
    <n v="57.80593081"/>
    <n v="2.4085804504166668"/>
    <s v="Stores"/>
  </r>
  <r>
    <n v="7740"/>
    <s v="Fleeman"/>
    <s v="Peter"/>
    <x v="7625"/>
    <x v="1"/>
    <x v="3"/>
    <x v="7"/>
    <x v="6"/>
    <x v="3"/>
    <x v="0"/>
    <x v="5"/>
    <n v="63.569779930000003"/>
    <x v="5"/>
    <x v="1"/>
    <x v="7705"/>
    <x v="1"/>
    <x v="3"/>
    <n v="179.3384313"/>
    <n v="7.4724346375000001"/>
    <s v="Stores"/>
  </r>
  <r>
    <n v="7741"/>
    <s v="Fry"/>
    <s v="Aubrey"/>
    <x v="7626"/>
    <x v="1"/>
    <x v="1"/>
    <x v="7"/>
    <x v="6"/>
    <x v="1"/>
    <x v="0"/>
    <x v="2"/>
    <n v="54.261615319999997"/>
    <x v="2"/>
    <x v="0"/>
    <x v="7706"/>
    <x v="0"/>
    <x v="1"/>
    <n v="89.714132149999998"/>
    <n v="3.7380888395833334"/>
    <s v="Stores"/>
  </r>
  <r>
    <n v="7742"/>
    <s v="Thompson"/>
    <s v="James"/>
    <x v="6751"/>
    <x v="1"/>
    <x v="49"/>
    <x v="7"/>
    <x v="6"/>
    <x v="12"/>
    <x v="0"/>
    <x v="0"/>
    <n v="30.300044830000001"/>
    <x v="0"/>
    <x v="1"/>
    <x v="7707"/>
    <x v="1"/>
    <x v="0"/>
    <n v="5.7955905630000002"/>
    <n v="0.24148294012500002"/>
    <s v="Stores"/>
  </r>
  <r>
    <n v="7743"/>
    <s v="Miller"/>
    <s v="Robert"/>
    <x v="2231"/>
    <x v="1"/>
    <x v="4"/>
    <x v="46"/>
    <x v="20"/>
    <x v="4"/>
    <x v="0"/>
    <x v="0"/>
    <n v="36.584980719999997"/>
    <x v="0"/>
    <x v="1"/>
    <x v="7708"/>
    <x v="1"/>
    <x v="0"/>
    <n v="0"/>
    <n v="0"/>
    <s v="Stores"/>
  </r>
  <r>
    <n v="7744"/>
    <s v="Kenny"/>
    <s v="Ronald"/>
    <x v="7627"/>
    <x v="1"/>
    <x v="5"/>
    <x v="13"/>
    <x v="12"/>
    <x v="5"/>
    <x v="0"/>
    <x v="0"/>
    <n v="37.661287999999999"/>
    <x v="0"/>
    <x v="1"/>
    <x v="7709"/>
    <x v="1"/>
    <x v="0"/>
    <n v="21.009792229999999"/>
    <n v="0.8754080095833332"/>
    <s v="Stores"/>
  </r>
  <r>
    <n v="7745"/>
    <s v="Mielke"/>
    <s v="John"/>
    <x v="7628"/>
    <x v="1"/>
    <x v="5"/>
    <x v="13"/>
    <x v="12"/>
    <x v="5"/>
    <x v="0"/>
    <x v="0"/>
    <n v="34.907042969999999"/>
    <x v="0"/>
    <x v="1"/>
    <x v="7710"/>
    <x v="1"/>
    <x v="0"/>
    <n v="0"/>
    <n v="0"/>
    <s v="Stores"/>
  </r>
  <r>
    <n v="7746"/>
    <s v="Jolly"/>
    <s v="Antonio"/>
    <x v="7629"/>
    <x v="1"/>
    <x v="0"/>
    <x v="13"/>
    <x v="12"/>
    <x v="0"/>
    <x v="0"/>
    <x v="0"/>
    <n v="39.853014590000001"/>
    <x v="0"/>
    <x v="0"/>
    <x v="7711"/>
    <x v="0"/>
    <x v="2"/>
    <n v="52.433406040000001"/>
    <n v="2.1847252516666669"/>
    <s v="Stores"/>
  </r>
  <r>
    <n v="7747"/>
    <s v="Burton"/>
    <s v="Lisa"/>
    <x v="7630"/>
    <x v="0"/>
    <x v="5"/>
    <x v="13"/>
    <x v="12"/>
    <x v="5"/>
    <x v="0"/>
    <x v="1"/>
    <n v="44.460155380000003"/>
    <x v="1"/>
    <x v="0"/>
    <x v="7712"/>
    <x v="0"/>
    <x v="2"/>
    <n v="63.035850570000001"/>
    <n v="2.62649377375"/>
    <s v="Stores"/>
  </r>
  <r>
    <n v="7748"/>
    <s v="Taylor"/>
    <s v="Aimee"/>
    <x v="7631"/>
    <x v="0"/>
    <x v="60"/>
    <x v="7"/>
    <x v="6"/>
    <x v="27"/>
    <x v="0"/>
    <x v="2"/>
    <n v="56.550581049999998"/>
    <x v="2"/>
    <x v="1"/>
    <x v="7713"/>
    <x v="1"/>
    <x v="1"/>
    <n v="113.5705395"/>
    <n v="4.7321058124999995"/>
    <s v="Stores"/>
  </r>
  <r>
    <n v="7749"/>
    <s v="Crum"/>
    <s v="Alejandrina"/>
    <x v="7632"/>
    <x v="0"/>
    <x v="122"/>
    <x v="7"/>
    <x v="6"/>
    <x v="17"/>
    <x v="0"/>
    <x v="0"/>
    <n v="33.49344653"/>
    <x v="0"/>
    <x v="1"/>
    <x v="7714"/>
    <x v="1"/>
    <x v="2"/>
    <n v="48.070041029999999"/>
    <n v="2.0029183762500002"/>
    <s v="Stores"/>
  </r>
  <r>
    <n v="7750"/>
    <s v="Watkins"/>
    <s v="Diane"/>
    <x v="7633"/>
    <x v="0"/>
    <x v="32"/>
    <x v="7"/>
    <x v="6"/>
    <x v="17"/>
    <x v="0"/>
    <x v="2"/>
    <n v="51.209923660000001"/>
    <x v="2"/>
    <x v="1"/>
    <x v="7715"/>
    <x v="1"/>
    <x v="4"/>
    <n v="137.9648315"/>
    <n v="5.7485346458333337"/>
    <s v="Stores"/>
  </r>
  <r>
    <n v="7751"/>
    <s v="Wesley"/>
    <s v="Roseann"/>
    <x v="7634"/>
    <x v="0"/>
    <x v="5"/>
    <x v="13"/>
    <x v="12"/>
    <x v="5"/>
    <x v="0"/>
    <x v="2"/>
    <n v="56.630051430000002"/>
    <x v="2"/>
    <x v="1"/>
    <x v="7716"/>
    <x v="1"/>
    <x v="3"/>
    <n v="171.7821955"/>
    <n v="7.1575914791666664"/>
    <s v="Stores"/>
  </r>
  <r>
    <n v="7752"/>
    <s v="Favors"/>
    <s v="Michelle"/>
    <x v="7635"/>
    <x v="0"/>
    <x v="96"/>
    <x v="7"/>
    <x v="6"/>
    <x v="31"/>
    <x v="0"/>
    <x v="1"/>
    <n v="44.904905479999996"/>
    <x v="1"/>
    <x v="0"/>
    <x v="7717"/>
    <x v="0"/>
    <x v="1"/>
    <n v="119.0108367"/>
    <n v="4.9587848624999999"/>
    <s v="Stores"/>
  </r>
  <r>
    <n v="7753"/>
    <s v="Graham"/>
    <s v="Justin"/>
    <x v="7636"/>
    <x v="1"/>
    <x v="12"/>
    <x v="7"/>
    <x v="6"/>
    <x v="9"/>
    <x v="0"/>
    <x v="1"/>
    <n v="43.45155321"/>
    <x v="1"/>
    <x v="1"/>
    <x v="7718"/>
    <x v="1"/>
    <x v="2"/>
    <n v="73.717191009999993"/>
    <n v="3.0715496254166665"/>
    <s v="Stores"/>
  </r>
  <r>
    <n v="7754"/>
    <s v="Johnson"/>
    <s v="Carrol"/>
    <x v="7637"/>
    <x v="0"/>
    <x v="7"/>
    <x v="7"/>
    <x v="6"/>
    <x v="7"/>
    <x v="0"/>
    <x v="5"/>
    <n v="66.436371309999998"/>
    <x v="5"/>
    <x v="1"/>
    <x v="7719"/>
    <x v="1"/>
    <x v="3"/>
    <n v="174.31571450000001"/>
    <n v="7.2631547708333342"/>
    <s v="Stores"/>
  </r>
  <r>
    <n v="7755"/>
    <s v="Foster"/>
    <s v="Timothy"/>
    <x v="7638"/>
    <x v="1"/>
    <x v="5"/>
    <x v="13"/>
    <x v="12"/>
    <x v="5"/>
    <x v="0"/>
    <x v="4"/>
    <n v="27.506592789999999"/>
    <x v="4"/>
    <x v="1"/>
    <x v="7720"/>
    <x v="1"/>
    <x v="0"/>
    <n v="0"/>
    <n v="0"/>
    <s v="Stores"/>
  </r>
  <r>
    <n v="7756"/>
    <s v="Nicklas"/>
    <s v="Penny"/>
    <x v="7639"/>
    <x v="0"/>
    <x v="11"/>
    <x v="7"/>
    <x v="6"/>
    <x v="1"/>
    <x v="0"/>
    <x v="1"/>
    <n v="43.186358060000003"/>
    <x v="1"/>
    <x v="0"/>
    <x v="7721"/>
    <x v="0"/>
    <x v="0"/>
    <n v="26.879294860000002"/>
    <n v="1.1199706191666667"/>
    <s v="Stores"/>
  </r>
  <r>
    <n v="7757"/>
    <s v="Crosby"/>
    <s v="Margaret"/>
    <x v="7640"/>
    <x v="0"/>
    <x v="32"/>
    <x v="7"/>
    <x v="6"/>
    <x v="17"/>
    <x v="0"/>
    <x v="0"/>
    <n v="37.86731984"/>
    <x v="0"/>
    <x v="1"/>
    <x v="7722"/>
    <x v="1"/>
    <x v="0"/>
    <n v="14.527877500000001"/>
    <n v="0.60532822916666673"/>
    <s v="Stores"/>
  </r>
  <r>
    <n v="7758"/>
    <s v="Doiron"/>
    <s v="Penny"/>
    <x v="7641"/>
    <x v="0"/>
    <x v="67"/>
    <x v="0"/>
    <x v="0"/>
    <x v="30"/>
    <x v="0"/>
    <x v="1"/>
    <n v="48.694566180000002"/>
    <x v="1"/>
    <x v="1"/>
    <x v="7723"/>
    <x v="1"/>
    <x v="2"/>
    <n v="78.171461809999997"/>
    <n v="3.2571442420833336"/>
    <s v="Stores"/>
  </r>
  <r>
    <n v="7759"/>
    <s v="Selvidge"/>
    <s v="Rebecca"/>
    <x v="7642"/>
    <x v="0"/>
    <x v="30"/>
    <x v="7"/>
    <x v="6"/>
    <x v="20"/>
    <x v="0"/>
    <x v="2"/>
    <n v="58.624562589999996"/>
    <x v="2"/>
    <x v="1"/>
    <x v="7724"/>
    <x v="1"/>
    <x v="4"/>
    <n v="129.2873707"/>
    <n v="5.3869737791666665"/>
    <s v="Stores"/>
  </r>
  <r>
    <n v="7760"/>
    <s v="Pimentel"/>
    <s v="Brian"/>
    <x v="7643"/>
    <x v="1"/>
    <x v="5"/>
    <x v="13"/>
    <x v="12"/>
    <x v="5"/>
    <x v="0"/>
    <x v="1"/>
    <n v="43.559319950000003"/>
    <x v="1"/>
    <x v="1"/>
    <x v="7725"/>
    <x v="1"/>
    <x v="1"/>
    <n v="110.4510702"/>
    <n v="4.6021279250000005"/>
    <s v="Stores"/>
  </r>
  <r>
    <n v="7761"/>
    <s v="Sartor"/>
    <s v="Norma"/>
    <x v="7644"/>
    <x v="0"/>
    <x v="5"/>
    <x v="13"/>
    <x v="12"/>
    <x v="5"/>
    <x v="0"/>
    <x v="2"/>
    <n v="50.326818039999999"/>
    <x v="2"/>
    <x v="1"/>
    <x v="7726"/>
    <x v="1"/>
    <x v="1"/>
    <n v="101.0035779"/>
    <n v="4.2084824124999995"/>
    <s v="Stores"/>
  </r>
  <r>
    <n v="7762"/>
    <s v="Starbuck"/>
    <s v="James"/>
    <x v="7645"/>
    <x v="1"/>
    <x v="36"/>
    <x v="7"/>
    <x v="6"/>
    <x v="22"/>
    <x v="0"/>
    <x v="0"/>
    <n v="36.541201690000001"/>
    <x v="0"/>
    <x v="1"/>
    <x v="7727"/>
    <x v="1"/>
    <x v="0"/>
    <n v="26.820722459999999"/>
    <n v="1.1175301025"/>
    <s v="Stores"/>
  </r>
  <r>
    <n v="7763"/>
    <s v="Lambert"/>
    <s v="Elbert"/>
    <x v="7646"/>
    <x v="1"/>
    <x v="14"/>
    <x v="7"/>
    <x v="6"/>
    <x v="11"/>
    <x v="0"/>
    <x v="1"/>
    <n v="44.560634620000002"/>
    <x v="1"/>
    <x v="1"/>
    <x v="7728"/>
    <x v="1"/>
    <x v="2"/>
    <n v="53.445085110000001"/>
    <n v="2.22687854625"/>
    <s v="Stores"/>
  </r>
  <r>
    <n v="7764"/>
    <s v="Spikes"/>
    <s v="Ida"/>
    <x v="7647"/>
    <x v="0"/>
    <x v="5"/>
    <x v="13"/>
    <x v="12"/>
    <x v="5"/>
    <x v="0"/>
    <x v="1"/>
    <n v="47.186260779999998"/>
    <x v="1"/>
    <x v="1"/>
    <x v="7729"/>
    <x v="1"/>
    <x v="1"/>
    <n v="114.68959220000001"/>
    <n v="4.7787330083333339"/>
    <s v="Stores"/>
  </r>
  <r>
    <n v="7765"/>
    <s v="Just"/>
    <s v="Theresa"/>
    <x v="7648"/>
    <x v="0"/>
    <x v="5"/>
    <x v="13"/>
    <x v="12"/>
    <x v="5"/>
    <x v="0"/>
    <x v="0"/>
    <n v="37.170193130000001"/>
    <x v="0"/>
    <x v="1"/>
    <x v="7730"/>
    <x v="1"/>
    <x v="0"/>
    <n v="21.837083360000001"/>
    <n v="0.90987847333333338"/>
    <s v="Stores"/>
  </r>
  <r>
    <n v="7766"/>
    <s v="Knisley"/>
    <s v="Richard"/>
    <x v="7649"/>
    <x v="1"/>
    <x v="7"/>
    <x v="7"/>
    <x v="6"/>
    <x v="7"/>
    <x v="0"/>
    <x v="1"/>
    <n v="43.385501249999997"/>
    <x v="1"/>
    <x v="1"/>
    <x v="7731"/>
    <x v="1"/>
    <x v="1"/>
    <n v="95.121437630000003"/>
    <n v="3.9633932345833331"/>
    <s v="Stores"/>
  </r>
  <r>
    <n v="7767"/>
    <s v="Murphy"/>
    <s v="Anita"/>
    <x v="7650"/>
    <x v="0"/>
    <x v="18"/>
    <x v="7"/>
    <x v="6"/>
    <x v="1"/>
    <x v="0"/>
    <x v="0"/>
    <n v="30.31224276"/>
    <x v="0"/>
    <x v="1"/>
    <x v="7732"/>
    <x v="1"/>
    <x v="0"/>
    <n v="13.49555821"/>
    <n v="0.56231492541666672"/>
    <s v="Stores"/>
  </r>
  <r>
    <n v="7768"/>
    <s v="Moore"/>
    <s v="Rita"/>
    <x v="7651"/>
    <x v="0"/>
    <x v="5"/>
    <x v="13"/>
    <x v="12"/>
    <x v="5"/>
    <x v="0"/>
    <x v="0"/>
    <n v="35.509931539999997"/>
    <x v="0"/>
    <x v="1"/>
    <x v="7733"/>
    <x v="1"/>
    <x v="2"/>
    <n v="46.363825839999997"/>
    <n v="1.9318260766666666"/>
    <s v="Stores"/>
  </r>
  <r>
    <n v="7769"/>
    <s v="Ford"/>
    <s v="Gary"/>
    <x v="7652"/>
    <x v="1"/>
    <x v="11"/>
    <x v="7"/>
    <x v="6"/>
    <x v="1"/>
    <x v="0"/>
    <x v="1"/>
    <n v="44.149759500000002"/>
    <x v="1"/>
    <x v="1"/>
    <x v="7734"/>
    <x v="1"/>
    <x v="2"/>
    <n v="62.575763879999997"/>
    <n v="2.6073234949999997"/>
    <s v="Stores"/>
  </r>
  <r>
    <n v="7770"/>
    <s v="Jones"/>
    <s v="Ronald"/>
    <x v="7653"/>
    <x v="1"/>
    <x v="238"/>
    <x v="7"/>
    <x v="6"/>
    <x v="10"/>
    <x v="0"/>
    <x v="4"/>
    <n v="23.540206319999999"/>
    <x v="4"/>
    <x v="1"/>
    <x v="7735"/>
    <x v="1"/>
    <x v="0"/>
    <n v="0"/>
    <n v="0"/>
    <s v="Stores"/>
  </r>
  <r>
    <n v="7771"/>
    <s v="Rhodes"/>
    <s v="Lillian"/>
    <x v="7654"/>
    <x v="0"/>
    <x v="3"/>
    <x v="7"/>
    <x v="6"/>
    <x v="3"/>
    <x v="0"/>
    <x v="1"/>
    <n v="40.475409550000002"/>
    <x v="1"/>
    <x v="1"/>
    <x v="7736"/>
    <x v="1"/>
    <x v="2"/>
    <n v="64.248296580000002"/>
    <n v="2.6770123574999998"/>
    <s v="Stores"/>
  </r>
  <r>
    <n v="7772"/>
    <s v="Pappas"/>
    <s v="James"/>
    <x v="7655"/>
    <x v="1"/>
    <x v="5"/>
    <x v="13"/>
    <x v="12"/>
    <x v="5"/>
    <x v="0"/>
    <x v="1"/>
    <n v="49.310861940000002"/>
    <x v="1"/>
    <x v="1"/>
    <x v="7737"/>
    <x v="1"/>
    <x v="1"/>
    <n v="97.788294109999995"/>
    <n v="4.0745122545833325"/>
    <s v="Stores"/>
  </r>
  <r>
    <n v="7773"/>
    <s v="Nutt"/>
    <s v="Thomas"/>
    <x v="7656"/>
    <x v="1"/>
    <x v="24"/>
    <x v="7"/>
    <x v="6"/>
    <x v="18"/>
    <x v="0"/>
    <x v="1"/>
    <n v="42.477056920000003"/>
    <x v="1"/>
    <x v="1"/>
    <x v="7738"/>
    <x v="1"/>
    <x v="2"/>
    <n v="43.972368879999998"/>
    <n v="1.8321820366666663"/>
    <s v="Stores"/>
  </r>
  <r>
    <n v="7774"/>
    <s v="Swank"/>
    <s v="Jason"/>
    <x v="7657"/>
    <x v="1"/>
    <x v="88"/>
    <x v="7"/>
    <x v="6"/>
    <x v="7"/>
    <x v="0"/>
    <x v="1"/>
    <n v="46.200427529999999"/>
    <x v="1"/>
    <x v="1"/>
    <x v="7739"/>
    <x v="1"/>
    <x v="1"/>
    <n v="108.8574157"/>
    <n v="4.5357256541666668"/>
    <s v="Stores"/>
  </r>
  <r>
    <n v="7775"/>
    <s v="Knight"/>
    <s v="Edith"/>
    <x v="7658"/>
    <x v="0"/>
    <x v="91"/>
    <x v="7"/>
    <x v="6"/>
    <x v="25"/>
    <x v="0"/>
    <x v="2"/>
    <n v="52.137839560000003"/>
    <x v="2"/>
    <x v="1"/>
    <x v="7740"/>
    <x v="1"/>
    <x v="4"/>
    <n v="134.19232099999999"/>
    <n v="5.591346708333333"/>
    <s v="Stores"/>
  </r>
  <r>
    <n v="7776"/>
    <s v="McKillip"/>
    <s v="Esteban"/>
    <x v="7659"/>
    <x v="1"/>
    <x v="145"/>
    <x v="7"/>
    <x v="6"/>
    <x v="7"/>
    <x v="0"/>
    <x v="2"/>
    <n v="58.529242459999999"/>
    <x v="2"/>
    <x v="1"/>
    <x v="7741"/>
    <x v="1"/>
    <x v="4"/>
    <n v="152.2400772"/>
    <n v="6.3433365500000001"/>
    <s v="Stores"/>
  </r>
  <r>
    <n v="7777"/>
    <s v="Blanding"/>
    <s v="Donna"/>
    <x v="7660"/>
    <x v="0"/>
    <x v="146"/>
    <x v="7"/>
    <x v="6"/>
    <x v="3"/>
    <x v="0"/>
    <x v="1"/>
    <n v="43.803203490000001"/>
    <x v="1"/>
    <x v="1"/>
    <x v="7742"/>
    <x v="1"/>
    <x v="1"/>
    <n v="119.23096409999999"/>
    <n v="4.9679568375000001"/>
    <s v="Stores"/>
  </r>
  <r>
    <n v="7778"/>
    <s v="Gay"/>
    <s v="Thomas"/>
    <x v="7661"/>
    <x v="1"/>
    <x v="21"/>
    <x v="7"/>
    <x v="6"/>
    <x v="15"/>
    <x v="0"/>
    <x v="0"/>
    <n v="36.156910680000003"/>
    <x v="0"/>
    <x v="1"/>
    <x v="7743"/>
    <x v="5"/>
    <x v="0"/>
    <n v="0"/>
    <n v="0"/>
    <s v="Stores"/>
  </r>
  <r>
    <n v="7779"/>
    <s v="Ferguson"/>
    <s v="Terrance"/>
    <x v="7662"/>
    <x v="1"/>
    <x v="75"/>
    <x v="46"/>
    <x v="20"/>
    <x v="24"/>
    <x v="0"/>
    <x v="1"/>
    <n v="43.929896890000002"/>
    <x v="1"/>
    <x v="1"/>
    <x v="7744"/>
    <x v="1"/>
    <x v="0"/>
    <n v="31.559108080000001"/>
    <n v="1.3149628366666668"/>
    <s v="Stores"/>
  </r>
  <r>
    <n v="7780"/>
    <s v="Rhodes"/>
    <s v="Joshua"/>
    <x v="7663"/>
    <x v="1"/>
    <x v="5"/>
    <x v="13"/>
    <x v="12"/>
    <x v="5"/>
    <x v="0"/>
    <x v="1"/>
    <n v="46.788137939999999"/>
    <x v="1"/>
    <x v="1"/>
    <x v="7745"/>
    <x v="1"/>
    <x v="0"/>
    <n v="37.929975659999997"/>
    <n v="1.5804156524999999"/>
    <s v="Stores"/>
  </r>
  <r>
    <n v="7781"/>
    <s v="Harris"/>
    <s v="Marvin"/>
    <x v="7664"/>
    <x v="1"/>
    <x v="107"/>
    <x v="7"/>
    <x v="6"/>
    <x v="17"/>
    <x v="0"/>
    <x v="2"/>
    <n v="52.918545729999998"/>
    <x v="2"/>
    <x v="1"/>
    <x v="7746"/>
    <x v="1"/>
    <x v="1"/>
    <n v="82.208958019999997"/>
    <n v="3.4253732508333328"/>
    <s v="Stores"/>
  </r>
  <r>
    <n v="7782"/>
    <s v="Kee"/>
    <s v="Jessica"/>
    <x v="7665"/>
    <x v="0"/>
    <x v="22"/>
    <x v="7"/>
    <x v="6"/>
    <x v="16"/>
    <x v="0"/>
    <x v="1"/>
    <n v="45.645112570000002"/>
    <x v="1"/>
    <x v="1"/>
    <x v="7747"/>
    <x v="1"/>
    <x v="2"/>
    <n v="69.218292030000001"/>
    <n v="2.88409550125"/>
    <s v="Stores"/>
  </r>
  <r>
    <n v="7783"/>
    <s v="Martin"/>
    <s v="Anita"/>
    <x v="7666"/>
    <x v="0"/>
    <x v="11"/>
    <x v="7"/>
    <x v="6"/>
    <x v="1"/>
    <x v="0"/>
    <x v="1"/>
    <n v="48.554988000000002"/>
    <x v="1"/>
    <x v="1"/>
    <x v="7748"/>
    <x v="1"/>
    <x v="1"/>
    <n v="116.831468"/>
    <n v="4.8679778333333337"/>
    <s v="Stores"/>
  </r>
  <r>
    <n v="7784"/>
    <s v="Bailey"/>
    <s v="Colleen"/>
    <x v="7667"/>
    <x v="0"/>
    <x v="58"/>
    <x v="7"/>
    <x v="6"/>
    <x v="18"/>
    <x v="0"/>
    <x v="0"/>
    <n v="37.349863190000001"/>
    <x v="0"/>
    <x v="1"/>
    <x v="7749"/>
    <x v="1"/>
    <x v="0"/>
    <n v="12.67737924"/>
    <n v="0.52822413500000009"/>
    <s v="Stores"/>
  </r>
  <r>
    <n v="7785"/>
    <s v="Barrett"/>
    <s v="Henry"/>
    <x v="7668"/>
    <x v="1"/>
    <x v="63"/>
    <x v="7"/>
    <x v="6"/>
    <x v="29"/>
    <x v="0"/>
    <x v="2"/>
    <n v="53.907425590000003"/>
    <x v="2"/>
    <x v="1"/>
    <x v="7750"/>
    <x v="1"/>
    <x v="2"/>
    <n v="72.983484599999997"/>
    <n v="3.0409785250000003"/>
    <s v="Stores"/>
  </r>
  <r>
    <n v="7786"/>
    <s v="Johnson"/>
    <s v="Connie"/>
    <x v="7669"/>
    <x v="0"/>
    <x v="5"/>
    <x v="13"/>
    <x v="12"/>
    <x v="5"/>
    <x v="0"/>
    <x v="1"/>
    <n v="44.393339920000003"/>
    <x v="1"/>
    <x v="1"/>
    <x v="7751"/>
    <x v="1"/>
    <x v="0"/>
    <n v="28.517044980000001"/>
    <n v="1.1882102075000001"/>
    <s v="Stores"/>
  </r>
  <r>
    <n v="7787"/>
    <s v="Cantero"/>
    <s v="Gene"/>
    <x v="7670"/>
    <x v="1"/>
    <x v="198"/>
    <x v="7"/>
    <x v="6"/>
    <x v="22"/>
    <x v="0"/>
    <x v="4"/>
    <n v="29.595426119999999"/>
    <x v="4"/>
    <x v="0"/>
    <x v="7752"/>
    <x v="0"/>
    <x v="0"/>
    <n v="0"/>
    <n v="0"/>
    <s v="Stores"/>
  </r>
  <r>
    <n v="7788"/>
    <s v="Howard"/>
    <s v="Neva"/>
    <x v="7671"/>
    <x v="0"/>
    <x v="32"/>
    <x v="7"/>
    <x v="6"/>
    <x v="17"/>
    <x v="0"/>
    <x v="1"/>
    <n v="40.964617369999999"/>
    <x v="1"/>
    <x v="1"/>
    <x v="7753"/>
    <x v="1"/>
    <x v="0"/>
    <n v="34.583276349999998"/>
    <n v="1.4409698479166666"/>
    <s v="Stores"/>
  </r>
  <r>
    <n v="7789"/>
    <s v="Souder"/>
    <s v="Jorge"/>
    <x v="7672"/>
    <x v="1"/>
    <x v="5"/>
    <x v="13"/>
    <x v="12"/>
    <x v="5"/>
    <x v="0"/>
    <x v="1"/>
    <n v="45.08440126"/>
    <x v="1"/>
    <x v="1"/>
    <x v="7754"/>
    <x v="1"/>
    <x v="2"/>
    <n v="55.026282569999999"/>
    <n v="2.2927617737500001"/>
    <s v="Stores"/>
  </r>
  <r>
    <n v="7790"/>
    <s v="Bingham"/>
    <s v="Courtney"/>
    <x v="7673"/>
    <x v="0"/>
    <x v="13"/>
    <x v="7"/>
    <x v="6"/>
    <x v="10"/>
    <x v="0"/>
    <x v="0"/>
    <n v="33.513730279999997"/>
    <x v="0"/>
    <x v="0"/>
    <x v="7755"/>
    <x v="0"/>
    <x v="2"/>
    <n v="75.988442190000001"/>
    <n v="3.1661850912499996"/>
    <s v="Stores"/>
  </r>
  <r>
    <n v="7791"/>
    <s v="Marshall"/>
    <s v="Alysia"/>
    <x v="7674"/>
    <x v="0"/>
    <x v="7"/>
    <x v="7"/>
    <x v="6"/>
    <x v="7"/>
    <x v="0"/>
    <x v="2"/>
    <n v="52.327519010000003"/>
    <x v="2"/>
    <x v="1"/>
    <x v="7756"/>
    <x v="1"/>
    <x v="4"/>
    <n v="144.88077809999999"/>
    <n v="6.0366990874999997"/>
    <s v="Stores"/>
  </r>
  <r>
    <n v="7792"/>
    <s v="Gibson"/>
    <s v="Virginia"/>
    <x v="7675"/>
    <x v="0"/>
    <x v="5"/>
    <x v="13"/>
    <x v="12"/>
    <x v="5"/>
    <x v="0"/>
    <x v="1"/>
    <n v="41.517251590000001"/>
    <x v="1"/>
    <x v="0"/>
    <x v="7757"/>
    <x v="0"/>
    <x v="2"/>
    <n v="63.71158251"/>
    <n v="2.6546492712499998"/>
    <s v="Stores"/>
  </r>
  <r>
    <n v="7793"/>
    <s v="Ross"/>
    <s v="Mary"/>
    <x v="7676"/>
    <x v="0"/>
    <x v="5"/>
    <x v="13"/>
    <x v="12"/>
    <x v="5"/>
    <x v="0"/>
    <x v="1"/>
    <n v="46.42941682"/>
    <x v="1"/>
    <x v="1"/>
    <x v="7758"/>
    <x v="1"/>
    <x v="1"/>
    <n v="90.363256719999995"/>
    <n v="3.7651356966666665"/>
    <s v="Stores"/>
  </r>
  <r>
    <n v="7794"/>
    <s v="Taylor"/>
    <s v="Benjamin"/>
    <x v="7677"/>
    <x v="1"/>
    <x v="32"/>
    <x v="7"/>
    <x v="6"/>
    <x v="17"/>
    <x v="0"/>
    <x v="1"/>
    <n v="46.526652769999998"/>
    <x v="1"/>
    <x v="1"/>
    <x v="7759"/>
    <x v="1"/>
    <x v="2"/>
    <n v="52.289051929999999"/>
    <n v="2.1787104970833333"/>
    <s v="Stores"/>
  </r>
  <r>
    <n v="7795"/>
    <s v="Marguez"/>
    <s v="Quyen"/>
    <x v="7678"/>
    <x v="0"/>
    <x v="90"/>
    <x v="7"/>
    <x v="6"/>
    <x v="11"/>
    <x v="0"/>
    <x v="0"/>
    <n v="36.753355800000001"/>
    <x v="0"/>
    <x v="1"/>
    <x v="7760"/>
    <x v="1"/>
    <x v="0"/>
    <n v="38.488180710000002"/>
    <n v="1.6036741962499999"/>
    <s v="Stores"/>
  </r>
  <r>
    <n v="7796"/>
    <s v="Fleury"/>
    <s v="Susanna"/>
    <x v="7679"/>
    <x v="0"/>
    <x v="22"/>
    <x v="7"/>
    <x v="6"/>
    <x v="16"/>
    <x v="0"/>
    <x v="5"/>
    <n v="72.075897999999995"/>
    <x v="5"/>
    <x v="1"/>
    <x v="7761"/>
    <x v="1"/>
    <x v="5"/>
    <n v="215.69498580000001"/>
    <n v="8.9872910749999999"/>
    <s v="Stores"/>
  </r>
  <r>
    <n v="7797"/>
    <s v="Waddell"/>
    <s v="Denise"/>
    <x v="7680"/>
    <x v="0"/>
    <x v="34"/>
    <x v="46"/>
    <x v="20"/>
    <x v="21"/>
    <x v="0"/>
    <x v="4"/>
    <n v="29.989091720000001"/>
    <x v="4"/>
    <x v="0"/>
    <x v="7762"/>
    <x v="0"/>
    <x v="0"/>
    <n v="18.068646139999998"/>
    <n v="0.75286025583333327"/>
    <s v="Stores"/>
  </r>
  <r>
    <n v="7798"/>
    <s v="McAlpin"/>
    <s v="Eric"/>
    <x v="7681"/>
    <x v="1"/>
    <x v="27"/>
    <x v="7"/>
    <x v="6"/>
    <x v="19"/>
    <x v="0"/>
    <x v="0"/>
    <n v="34.258777629999997"/>
    <x v="0"/>
    <x v="0"/>
    <x v="7763"/>
    <x v="0"/>
    <x v="0"/>
    <n v="12.850558149999999"/>
    <n v="0.53543992291666664"/>
    <s v="Stores"/>
  </r>
  <r>
    <n v="7799"/>
    <s v="Byfield"/>
    <s v="John"/>
    <x v="7682"/>
    <x v="1"/>
    <x v="7"/>
    <x v="7"/>
    <x v="6"/>
    <x v="7"/>
    <x v="0"/>
    <x v="2"/>
    <n v="51.311059499999999"/>
    <x v="2"/>
    <x v="1"/>
    <x v="7764"/>
    <x v="1"/>
    <x v="1"/>
    <n v="97.28755314"/>
    <n v="4.0536480474999994"/>
    <s v="Stores"/>
  </r>
  <r>
    <n v="7800"/>
    <s v="Wagner"/>
    <s v="Jaime"/>
    <x v="7683"/>
    <x v="0"/>
    <x v="38"/>
    <x v="7"/>
    <x v="6"/>
    <x v="20"/>
    <x v="0"/>
    <x v="1"/>
    <n v="45.793017460000002"/>
    <x v="1"/>
    <x v="1"/>
    <x v="7765"/>
    <x v="1"/>
    <x v="1"/>
    <n v="80.195746450000001"/>
    <n v="3.3414894354166669"/>
    <s v="Stores"/>
  </r>
  <r>
    <n v="7801"/>
    <s v="Frink"/>
    <s v="Paula"/>
    <x v="7684"/>
    <x v="0"/>
    <x v="20"/>
    <x v="13"/>
    <x v="12"/>
    <x v="14"/>
    <x v="0"/>
    <x v="5"/>
    <n v="66.118187989999996"/>
    <x v="5"/>
    <x v="1"/>
    <x v="7766"/>
    <x v="1"/>
    <x v="3"/>
    <n v="187.96223699999999"/>
    <n v="7.8317598749999995"/>
    <s v="Stores"/>
  </r>
  <r>
    <n v="7802"/>
    <s v="McDowell"/>
    <s v="Anna"/>
    <x v="7685"/>
    <x v="0"/>
    <x v="71"/>
    <x v="7"/>
    <x v="6"/>
    <x v="18"/>
    <x v="0"/>
    <x v="0"/>
    <n v="36.110863700000003"/>
    <x v="0"/>
    <x v="0"/>
    <x v="7767"/>
    <x v="0"/>
    <x v="0"/>
    <n v="12.92735615"/>
    <n v="0.53863983958333328"/>
    <s v="Stores"/>
  </r>
  <r>
    <n v="7803"/>
    <s v="Koster"/>
    <s v="Anne"/>
    <x v="7686"/>
    <x v="0"/>
    <x v="5"/>
    <x v="13"/>
    <x v="12"/>
    <x v="5"/>
    <x v="0"/>
    <x v="2"/>
    <n v="59.990594090000002"/>
    <x v="2"/>
    <x v="1"/>
    <x v="7768"/>
    <x v="1"/>
    <x v="5"/>
    <n v="203.1040169"/>
    <n v="8.4626673708333335"/>
    <s v="Stores"/>
  </r>
  <r>
    <n v="7804"/>
    <s v="Houseman"/>
    <s v="Jack"/>
    <x v="7687"/>
    <x v="1"/>
    <x v="2"/>
    <x v="7"/>
    <x v="6"/>
    <x v="2"/>
    <x v="0"/>
    <x v="1"/>
    <n v="47.520561389999997"/>
    <x v="1"/>
    <x v="1"/>
    <x v="7769"/>
    <x v="1"/>
    <x v="2"/>
    <n v="53.050707199999998"/>
    <n v="2.2104461333333334"/>
    <s v="Stores"/>
  </r>
  <r>
    <n v="7805"/>
    <s v="Weaver"/>
    <s v="Blair"/>
    <x v="7688"/>
    <x v="0"/>
    <x v="34"/>
    <x v="7"/>
    <x v="6"/>
    <x v="21"/>
    <x v="0"/>
    <x v="2"/>
    <n v="56.80623052"/>
    <x v="2"/>
    <x v="1"/>
    <x v="7770"/>
    <x v="1"/>
    <x v="4"/>
    <n v="140.18134670000001"/>
    <n v="5.8408894458333336"/>
    <s v="Stores"/>
  </r>
  <r>
    <n v="7806"/>
    <s v="Burdette"/>
    <s v="Jessica"/>
    <x v="7689"/>
    <x v="0"/>
    <x v="30"/>
    <x v="7"/>
    <x v="6"/>
    <x v="20"/>
    <x v="0"/>
    <x v="1"/>
    <n v="43.80087047"/>
    <x v="1"/>
    <x v="1"/>
    <x v="7771"/>
    <x v="1"/>
    <x v="1"/>
    <n v="91.411731110000005"/>
    <n v="3.808822129583334"/>
    <s v="Stores"/>
  </r>
  <r>
    <n v="7807"/>
    <s v="Ring"/>
    <s v="Lorenzo"/>
    <x v="7690"/>
    <x v="1"/>
    <x v="3"/>
    <x v="7"/>
    <x v="6"/>
    <x v="3"/>
    <x v="0"/>
    <x v="1"/>
    <n v="40.062510449999998"/>
    <x v="1"/>
    <x v="1"/>
    <x v="7772"/>
    <x v="1"/>
    <x v="0"/>
    <n v="22.11565272"/>
    <n v="0.92148552999999989"/>
    <s v="Stores"/>
  </r>
  <r>
    <n v="7808"/>
    <s v="Jenkins"/>
    <s v="Lorraine"/>
    <x v="7691"/>
    <x v="0"/>
    <x v="19"/>
    <x v="7"/>
    <x v="6"/>
    <x v="7"/>
    <x v="0"/>
    <x v="1"/>
    <n v="45.46964663"/>
    <x v="1"/>
    <x v="1"/>
    <x v="7773"/>
    <x v="1"/>
    <x v="2"/>
    <n v="61.979850030000001"/>
    <n v="2.5824937512499999"/>
    <s v="Stores"/>
  </r>
  <r>
    <n v="7809"/>
    <s v="Sweeney"/>
    <s v="Christine"/>
    <x v="7692"/>
    <x v="0"/>
    <x v="22"/>
    <x v="7"/>
    <x v="6"/>
    <x v="16"/>
    <x v="0"/>
    <x v="1"/>
    <n v="47.06611745"/>
    <x v="1"/>
    <x v="1"/>
    <x v="7774"/>
    <x v="1"/>
    <x v="1"/>
    <n v="80.246002230000002"/>
    <n v="3.3435834262499999"/>
    <s v="Stores"/>
  </r>
  <r>
    <n v="7810"/>
    <s v="Delagarza"/>
    <s v="Debbie"/>
    <x v="7693"/>
    <x v="0"/>
    <x v="5"/>
    <x v="13"/>
    <x v="12"/>
    <x v="5"/>
    <x v="0"/>
    <x v="0"/>
    <n v="39.337340349999998"/>
    <x v="0"/>
    <x v="1"/>
    <x v="7775"/>
    <x v="1"/>
    <x v="0"/>
    <n v="37.039052480000002"/>
    <n v="1.5432938533333336"/>
    <s v="Stores"/>
  </r>
  <r>
    <n v="7811"/>
    <s v="Minjares"/>
    <s v="Kimberly"/>
    <x v="7694"/>
    <x v="0"/>
    <x v="1"/>
    <x v="7"/>
    <x v="6"/>
    <x v="1"/>
    <x v="0"/>
    <x v="1"/>
    <n v="46.806404899999997"/>
    <x v="1"/>
    <x v="1"/>
    <x v="7776"/>
    <x v="1"/>
    <x v="1"/>
    <n v="82.179447210000006"/>
    <n v="3.4241436337500004"/>
    <s v="Stores"/>
  </r>
  <r>
    <n v="7812"/>
    <s v="Nicholson"/>
    <s v="John"/>
    <x v="7695"/>
    <x v="1"/>
    <x v="63"/>
    <x v="7"/>
    <x v="6"/>
    <x v="29"/>
    <x v="0"/>
    <x v="0"/>
    <n v="35.950965570000001"/>
    <x v="0"/>
    <x v="1"/>
    <x v="7777"/>
    <x v="1"/>
    <x v="0"/>
    <n v="0"/>
    <n v="0"/>
    <s v="Stores"/>
  </r>
  <r>
    <n v="7813"/>
    <s v="Caldwell"/>
    <s v="Jacob"/>
    <x v="7696"/>
    <x v="1"/>
    <x v="115"/>
    <x v="7"/>
    <x v="6"/>
    <x v="19"/>
    <x v="0"/>
    <x v="0"/>
    <n v="39.766502799999998"/>
    <x v="0"/>
    <x v="1"/>
    <x v="7778"/>
    <x v="1"/>
    <x v="2"/>
    <n v="47.875895249999999"/>
    <n v="1.9948289687499998"/>
    <s v="Stores"/>
  </r>
  <r>
    <n v="7814"/>
    <s v="Sharp"/>
    <s v="Melissa"/>
    <x v="7697"/>
    <x v="0"/>
    <x v="3"/>
    <x v="7"/>
    <x v="6"/>
    <x v="3"/>
    <x v="0"/>
    <x v="2"/>
    <n v="52.272258319999999"/>
    <x v="2"/>
    <x v="1"/>
    <x v="7779"/>
    <x v="1"/>
    <x v="4"/>
    <n v="152.461285"/>
    <n v="6.3525535416666674"/>
    <s v="Stores"/>
  </r>
  <r>
    <n v="7815"/>
    <s v="Peart"/>
    <s v="Jodie"/>
    <x v="7698"/>
    <x v="0"/>
    <x v="60"/>
    <x v="7"/>
    <x v="6"/>
    <x v="27"/>
    <x v="0"/>
    <x v="4"/>
    <n v="28.021223060000001"/>
    <x v="4"/>
    <x v="0"/>
    <x v="7780"/>
    <x v="0"/>
    <x v="0"/>
    <n v="0"/>
    <n v="0"/>
    <s v="Stores"/>
  </r>
  <r>
    <n v="7816"/>
    <s v="Ruiz"/>
    <s v="Linda"/>
    <x v="7699"/>
    <x v="0"/>
    <x v="4"/>
    <x v="46"/>
    <x v="20"/>
    <x v="4"/>
    <x v="0"/>
    <x v="1"/>
    <n v="40.348306469999997"/>
    <x v="1"/>
    <x v="1"/>
    <x v="7781"/>
    <x v="1"/>
    <x v="2"/>
    <n v="42.156907650000001"/>
    <n v="1.75653781875"/>
    <s v="Stores"/>
  </r>
  <r>
    <n v="7817"/>
    <s v="Doe"/>
    <s v="Elliot"/>
    <x v="7700"/>
    <x v="1"/>
    <x v="5"/>
    <x v="13"/>
    <x v="12"/>
    <x v="5"/>
    <x v="0"/>
    <x v="0"/>
    <n v="34.996596670000002"/>
    <x v="0"/>
    <x v="1"/>
    <x v="7782"/>
    <x v="1"/>
    <x v="0"/>
    <n v="28.78630313"/>
    <n v="1.1994292970833333"/>
    <s v="Stores"/>
  </r>
  <r>
    <n v="7818"/>
    <s v="Carbaugh"/>
    <s v="James"/>
    <x v="7701"/>
    <x v="1"/>
    <x v="8"/>
    <x v="7"/>
    <x v="6"/>
    <x v="8"/>
    <x v="0"/>
    <x v="2"/>
    <n v="53.587854849999999"/>
    <x v="2"/>
    <x v="1"/>
    <x v="7783"/>
    <x v="1"/>
    <x v="4"/>
    <n v="125.91759159999999"/>
    <n v="5.2465663166666667"/>
    <s v="Stores"/>
  </r>
  <r>
    <n v="7819"/>
    <s v="Thurston"/>
    <s v="Toby"/>
    <x v="7702"/>
    <x v="1"/>
    <x v="10"/>
    <x v="7"/>
    <x v="6"/>
    <x v="6"/>
    <x v="0"/>
    <x v="0"/>
    <n v="35.885953120000003"/>
    <x v="0"/>
    <x v="1"/>
    <x v="7784"/>
    <x v="1"/>
    <x v="0"/>
    <n v="0"/>
    <n v="0"/>
    <s v="Stores"/>
  </r>
  <r>
    <n v="7820"/>
    <s v="Duncan"/>
    <s v="Janene"/>
    <x v="7703"/>
    <x v="0"/>
    <x v="2"/>
    <x v="7"/>
    <x v="6"/>
    <x v="2"/>
    <x v="0"/>
    <x v="2"/>
    <n v="51.416331730000003"/>
    <x v="2"/>
    <x v="1"/>
    <x v="7785"/>
    <x v="1"/>
    <x v="1"/>
    <n v="91.757755130000007"/>
    <n v="3.8232397970833336"/>
    <s v="Stores"/>
  </r>
  <r>
    <n v="7821"/>
    <s v="Olson"/>
    <s v="Willie"/>
    <x v="7704"/>
    <x v="1"/>
    <x v="5"/>
    <x v="13"/>
    <x v="12"/>
    <x v="5"/>
    <x v="0"/>
    <x v="1"/>
    <n v="44.200414649999999"/>
    <x v="1"/>
    <x v="1"/>
    <x v="7786"/>
    <x v="1"/>
    <x v="2"/>
    <n v="56.283385549999998"/>
    <n v="2.3451410645833333"/>
    <s v="Stores"/>
  </r>
  <r>
    <n v="7822"/>
    <s v="Lingerfelt"/>
    <s v="Luz"/>
    <x v="7705"/>
    <x v="0"/>
    <x v="75"/>
    <x v="46"/>
    <x v="20"/>
    <x v="24"/>
    <x v="0"/>
    <x v="0"/>
    <n v="31.050685510000001"/>
    <x v="0"/>
    <x v="1"/>
    <x v="7787"/>
    <x v="1"/>
    <x v="0"/>
    <n v="7.5714814050000001"/>
    <n v="0.31547839187499999"/>
    <s v="Stores"/>
  </r>
  <r>
    <n v="7823"/>
    <s v="Stewart"/>
    <s v="Jordan"/>
    <x v="7706"/>
    <x v="1"/>
    <x v="5"/>
    <x v="13"/>
    <x v="12"/>
    <x v="5"/>
    <x v="0"/>
    <x v="0"/>
    <n v="39.495754210000001"/>
    <x v="0"/>
    <x v="1"/>
    <x v="7788"/>
    <x v="1"/>
    <x v="0"/>
    <n v="0"/>
    <n v="0"/>
    <s v="Stores"/>
  </r>
  <r>
    <n v="7824"/>
    <s v="Gomez"/>
    <s v="Edward"/>
    <x v="7707"/>
    <x v="1"/>
    <x v="30"/>
    <x v="7"/>
    <x v="6"/>
    <x v="20"/>
    <x v="0"/>
    <x v="0"/>
    <n v="35.943817080000002"/>
    <x v="0"/>
    <x v="1"/>
    <x v="7789"/>
    <x v="1"/>
    <x v="2"/>
    <n v="40.204266519999997"/>
    <n v="1.6751777716666665"/>
    <s v="Stores"/>
  </r>
  <r>
    <n v="7825"/>
    <s v="Roderick"/>
    <s v="Rose"/>
    <x v="7708"/>
    <x v="0"/>
    <x v="3"/>
    <x v="7"/>
    <x v="6"/>
    <x v="3"/>
    <x v="0"/>
    <x v="1"/>
    <n v="43.826329289999997"/>
    <x v="1"/>
    <x v="1"/>
    <x v="7790"/>
    <x v="1"/>
    <x v="2"/>
    <n v="68.285379390000003"/>
    <n v="2.8452241412500001"/>
    <s v="Stores"/>
  </r>
  <r>
    <n v="7826"/>
    <s v="Aldrich"/>
    <s v="Clyde"/>
    <x v="7709"/>
    <x v="1"/>
    <x v="4"/>
    <x v="46"/>
    <x v="20"/>
    <x v="4"/>
    <x v="0"/>
    <x v="0"/>
    <n v="39.127619629999998"/>
    <x v="0"/>
    <x v="1"/>
    <x v="7791"/>
    <x v="1"/>
    <x v="0"/>
    <n v="29.095121259999999"/>
    <n v="1.2122967191666667"/>
    <s v="Stores"/>
  </r>
  <r>
    <n v="7827"/>
    <s v="Bannister"/>
    <s v="Juanita"/>
    <x v="7710"/>
    <x v="0"/>
    <x v="164"/>
    <x v="46"/>
    <x v="20"/>
    <x v="13"/>
    <x v="0"/>
    <x v="1"/>
    <n v="45.317354190000003"/>
    <x v="1"/>
    <x v="1"/>
    <x v="7792"/>
    <x v="1"/>
    <x v="1"/>
    <n v="92.543080180000004"/>
    <n v="3.8559616741666671"/>
    <s v="Stores"/>
  </r>
  <r>
    <n v="7828"/>
    <s v="Hornbuckle"/>
    <s v="John"/>
    <x v="7711"/>
    <x v="1"/>
    <x v="5"/>
    <x v="13"/>
    <x v="12"/>
    <x v="5"/>
    <x v="0"/>
    <x v="2"/>
    <n v="50.105185769999999"/>
    <x v="2"/>
    <x v="1"/>
    <x v="7793"/>
    <x v="1"/>
    <x v="1"/>
    <n v="100.08341110000001"/>
    <n v="4.1701421291666669"/>
    <s v="Stores"/>
  </r>
  <r>
    <n v="7829"/>
    <s v="Woods"/>
    <s v="Richard"/>
    <x v="7712"/>
    <x v="1"/>
    <x v="188"/>
    <x v="7"/>
    <x v="6"/>
    <x v="35"/>
    <x v="0"/>
    <x v="2"/>
    <n v="56.928829780000001"/>
    <x v="2"/>
    <x v="1"/>
    <x v="7794"/>
    <x v="1"/>
    <x v="2"/>
    <n v="69.781325120000005"/>
    <n v="2.9075552133333336"/>
    <s v="Stores"/>
  </r>
  <r>
    <n v="7830"/>
    <s v="Innes"/>
    <s v="Ralph"/>
    <x v="7713"/>
    <x v="1"/>
    <x v="2"/>
    <x v="7"/>
    <x v="6"/>
    <x v="2"/>
    <x v="0"/>
    <x v="1"/>
    <n v="47.722916560000002"/>
    <x v="1"/>
    <x v="0"/>
    <x v="7795"/>
    <x v="0"/>
    <x v="1"/>
    <n v="105.49188530000001"/>
    <n v="4.3954952208333342"/>
    <s v="Stores"/>
  </r>
  <r>
    <n v="7831"/>
    <s v="Johnson"/>
    <s v="Cynthia"/>
    <x v="7714"/>
    <x v="0"/>
    <x v="5"/>
    <x v="13"/>
    <x v="12"/>
    <x v="5"/>
    <x v="0"/>
    <x v="2"/>
    <n v="55.159345899999998"/>
    <x v="2"/>
    <x v="0"/>
    <x v="7796"/>
    <x v="0"/>
    <x v="1"/>
    <n v="109.6390869"/>
    <n v="4.5682952874999998"/>
    <s v="Stores"/>
  </r>
  <r>
    <n v="7832"/>
    <s v="McDermott"/>
    <s v="Paul"/>
    <x v="7715"/>
    <x v="1"/>
    <x v="143"/>
    <x v="7"/>
    <x v="6"/>
    <x v="1"/>
    <x v="0"/>
    <x v="0"/>
    <n v="34.98580149"/>
    <x v="0"/>
    <x v="1"/>
    <x v="7797"/>
    <x v="1"/>
    <x v="2"/>
    <n v="48.812913479999999"/>
    <n v="2.0338713949999998"/>
    <s v="Stores"/>
  </r>
  <r>
    <n v="7833"/>
    <s v="Williamson"/>
    <s v="Justin"/>
    <x v="7716"/>
    <x v="1"/>
    <x v="97"/>
    <x v="7"/>
    <x v="6"/>
    <x v="19"/>
    <x v="0"/>
    <x v="0"/>
    <n v="37.373874649999998"/>
    <x v="0"/>
    <x v="1"/>
    <x v="7798"/>
    <x v="1"/>
    <x v="2"/>
    <n v="51.649914719999998"/>
    <n v="2.1520797799999998"/>
    <s v="Stores"/>
  </r>
  <r>
    <n v="7834"/>
    <s v="Frost"/>
    <s v="Tommy"/>
    <x v="7717"/>
    <x v="1"/>
    <x v="0"/>
    <x v="13"/>
    <x v="12"/>
    <x v="0"/>
    <x v="0"/>
    <x v="0"/>
    <n v="32.088511390000001"/>
    <x v="0"/>
    <x v="1"/>
    <x v="7799"/>
    <x v="1"/>
    <x v="0"/>
    <n v="0"/>
    <n v="0"/>
    <s v="Stores"/>
  </r>
  <r>
    <n v="7835"/>
    <s v="Goodnight"/>
    <s v="Mae"/>
    <x v="7718"/>
    <x v="0"/>
    <x v="5"/>
    <x v="13"/>
    <x v="12"/>
    <x v="5"/>
    <x v="0"/>
    <x v="1"/>
    <n v="41.716789390000002"/>
    <x v="1"/>
    <x v="1"/>
    <x v="7800"/>
    <x v="1"/>
    <x v="1"/>
    <n v="82.748593529999994"/>
    <n v="3.4478580637499996"/>
    <s v="Stores"/>
  </r>
  <r>
    <n v="7836"/>
    <s v="Harty"/>
    <s v="John"/>
    <x v="7719"/>
    <x v="1"/>
    <x v="70"/>
    <x v="7"/>
    <x v="6"/>
    <x v="7"/>
    <x v="0"/>
    <x v="2"/>
    <n v="58.440837100000003"/>
    <x v="2"/>
    <x v="0"/>
    <x v="7801"/>
    <x v="0"/>
    <x v="4"/>
    <n v="144.6673017"/>
    <n v="6.0278042374999998"/>
    <s v="Stores"/>
  </r>
  <r>
    <n v="7837"/>
    <s v="Pinson"/>
    <s v="Robin"/>
    <x v="7720"/>
    <x v="0"/>
    <x v="5"/>
    <x v="46"/>
    <x v="20"/>
    <x v="5"/>
    <x v="0"/>
    <x v="0"/>
    <n v="35.732109129999998"/>
    <x v="0"/>
    <x v="1"/>
    <x v="7802"/>
    <x v="1"/>
    <x v="0"/>
    <n v="18.653876310000001"/>
    <n v="0.77724484625000012"/>
    <s v="Stores"/>
  </r>
  <r>
    <n v="7838"/>
    <s v="Machado"/>
    <s v="Mildred"/>
    <x v="7721"/>
    <x v="0"/>
    <x v="5"/>
    <x v="46"/>
    <x v="20"/>
    <x v="5"/>
    <x v="0"/>
    <x v="4"/>
    <n v="26.559513760000002"/>
    <x v="4"/>
    <x v="1"/>
    <x v="7803"/>
    <x v="1"/>
    <x v="0"/>
    <n v="0"/>
    <n v="0"/>
    <s v="Stores"/>
  </r>
  <r>
    <n v="7839"/>
    <s v="Pablo"/>
    <s v="Grace"/>
    <x v="7722"/>
    <x v="0"/>
    <x v="60"/>
    <x v="7"/>
    <x v="6"/>
    <x v="27"/>
    <x v="0"/>
    <x v="0"/>
    <n v="33.300258049999997"/>
    <x v="0"/>
    <x v="1"/>
    <x v="7804"/>
    <x v="1"/>
    <x v="0"/>
    <n v="19.453787470000002"/>
    <n v="0.8105744779166667"/>
    <s v="Stores"/>
  </r>
  <r>
    <n v="7840"/>
    <s v="Williams"/>
    <s v="William"/>
    <x v="3749"/>
    <x v="1"/>
    <x v="116"/>
    <x v="7"/>
    <x v="6"/>
    <x v="1"/>
    <x v="0"/>
    <x v="1"/>
    <n v="48.297154990000003"/>
    <x v="1"/>
    <x v="1"/>
    <x v="7805"/>
    <x v="1"/>
    <x v="2"/>
    <n v="74.956030569999996"/>
    <n v="3.1231679404166668"/>
    <s v="Stores"/>
  </r>
  <r>
    <n v="7841"/>
    <s v="Bell"/>
    <s v="Roselyn"/>
    <x v="7723"/>
    <x v="0"/>
    <x v="11"/>
    <x v="7"/>
    <x v="6"/>
    <x v="1"/>
    <x v="0"/>
    <x v="0"/>
    <n v="32.318006199999999"/>
    <x v="0"/>
    <x v="1"/>
    <x v="7806"/>
    <x v="1"/>
    <x v="0"/>
    <n v="29.679773829999998"/>
    <n v="1.2366572429166665"/>
    <s v="Stores"/>
  </r>
  <r>
    <n v="7842"/>
    <s v="Fulton"/>
    <s v="Mary"/>
    <x v="7724"/>
    <x v="0"/>
    <x v="5"/>
    <x v="46"/>
    <x v="20"/>
    <x v="5"/>
    <x v="0"/>
    <x v="3"/>
    <n v="17.297465710000001"/>
    <x v="3"/>
    <x v="1"/>
    <x v="7807"/>
    <x v="1"/>
    <x v="0"/>
    <n v="0"/>
    <n v="0"/>
    <s v="Stores"/>
  </r>
  <r>
    <n v="7843"/>
    <s v="Daye"/>
    <s v="Brian"/>
    <x v="7725"/>
    <x v="1"/>
    <x v="223"/>
    <x v="46"/>
    <x v="20"/>
    <x v="13"/>
    <x v="0"/>
    <x v="0"/>
    <n v="34.352131210000003"/>
    <x v="0"/>
    <x v="1"/>
    <x v="7808"/>
    <x v="1"/>
    <x v="2"/>
    <n v="65.407536730000004"/>
    <n v="2.7253140304166665"/>
    <s v="Stores"/>
  </r>
  <r>
    <n v="7844"/>
    <s v="Hooper"/>
    <s v="David"/>
    <x v="7726"/>
    <x v="1"/>
    <x v="5"/>
    <x v="46"/>
    <x v="20"/>
    <x v="5"/>
    <x v="0"/>
    <x v="0"/>
    <n v="30.95177734"/>
    <x v="0"/>
    <x v="1"/>
    <x v="7809"/>
    <x v="1"/>
    <x v="0"/>
    <n v="10.15642856"/>
    <n v="0.42318452333333334"/>
    <s v="Stores"/>
  </r>
  <r>
    <n v="7845"/>
    <s v="Siller"/>
    <s v="James"/>
    <x v="7727"/>
    <x v="1"/>
    <x v="118"/>
    <x v="7"/>
    <x v="6"/>
    <x v="20"/>
    <x v="0"/>
    <x v="1"/>
    <n v="46.12785504"/>
    <x v="1"/>
    <x v="1"/>
    <x v="7810"/>
    <x v="1"/>
    <x v="2"/>
    <n v="75.606969390000003"/>
    <n v="3.15029039125"/>
    <s v="Stores"/>
  </r>
  <r>
    <n v="7846"/>
    <s v="Murrell"/>
    <s v="Catherine"/>
    <x v="7728"/>
    <x v="0"/>
    <x v="177"/>
    <x v="46"/>
    <x v="20"/>
    <x v="5"/>
    <x v="0"/>
    <x v="1"/>
    <n v="45.165256419999999"/>
    <x v="1"/>
    <x v="1"/>
    <x v="7811"/>
    <x v="1"/>
    <x v="1"/>
    <n v="90.154130080000002"/>
    <n v="3.7564220866666664"/>
    <s v="Stores"/>
  </r>
  <r>
    <n v="7847"/>
    <s v="Nagle"/>
    <s v="George"/>
    <x v="7729"/>
    <x v="1"/>
    <x v="5"/>
    <x v="46"/>
    <x v="20"/>
    <x v="5"/>
    <x v="0"/>
    <x v="1"/>
    <n v="46.988705490000001"/>
    <x v="1"/>
    <x v="0"/>
    <x v="7812"/>
    <x v="0"/>
    <x v="1"/>
    <n v="99.941994570000006"/>
    <n v="4.1642497737499999"/>
    <s v="Stores"/>
  </r>
  <r>
    <n v="7848"/>
    <s v="Yang"/>
    <s v="Gilbert"/>
    <x v="7730"/>
    <x v="1"/>
    <x v="11"/>
    <x v="7"/>
    <x v="6"/>
    <x v="1"/>
    <x v="0"/>
    <x v="1"/>
    <n v="41.713723549999997"/>
    <x v="1"/>
    <x v="0"/>
    <x v="7813"/>
    <x v="0"/>
    <x v="0"/>
    <n v="31.893765470000002"/>
    <n v="1.3289068945833333"/>
    <s v="Stores"/>
  </r>
  <r>
    <n v="7849"/>
    <s v="Orellana"/>
    <s v="Robert"/>
    <x v="7731"/>
    <x v="1"/>
    <x v="32"/>
    <x v="7"/>
    <x v="6"/>
    <x v="17"/>
    <x v="0"/>
    <x v="2"/>
    <n v="53.948310929999998"/>
    <x v="2"/>
    <x v="0"/>
    <x v="7814"/>
    <x v="0"/>
    <x v="1"/>
    <n v="112.1143258"/>
    <n v="4.6714302416666662"/>
    <s v="Stores"/>
  </r>
  <r>
    <n v="7850"/>
    <s v="Brier"/>
    <s v="Fred"/>
    <x v="7732"/>
    <x v="1"/>
    <x v="5"/>
    <x v="46"/>
    <x v="20"/>
    <x v="5"/>
    <x v="0"/>
    <x v="1"/>
    <n v="43.588185549999999"/>
    <x v="1"/>
    <x v="1"/>
    <x v="7815"/>
    <x v="1"/>
    <x v="0"/>
    <n v="11.88716565"/>
    <n v="0.49529856875"/>
    <s v="Stores"/>
  </r>
  <r>
    <n v="7851"/>
    <s v="Gonzalez"/>
    <s v="Carol"/>
    <x v="7733"/>
    <x v="0"/>
    <x v="11"/>
    <x v="7"/>
    <x v="6"/>
    <x v="1"/>
    <x v="0"/>
    <x v="2"/>
    <n v="58.071861259999999"/>
    <x v="2"/>
    <x v="1"/>
    <x v="7816"/>
    <x v="1"/>
    <x v="4"/>
    <n v="148.5577687"/>
    <n v="6.1899070291666662"/>
    <s v="Stores"/>
  </r>
  <r>
    <n v="7852"/>
    <s v="Freeman"/>
    <s v="Margarita"/>
    <x v="7734"/>
    <x v="0"/>
    <x v="11"/>
    <x v="7"/>
    <x v="6"/>
    <x v="1"/>
    <x v="0"/>
    <x v="0"/>
    <n v="37.673945519999997"/>
    <x v="0"/>
    <x v="1"/>
    <x v="7817"/>
    <x v="1"/>
    <x v="2"/>
    <n v="63.688132690000003"/>
    <n v="2.6536721954166667"/>
    <s v="Stores"/>
  </r>
  <r>
    <n v="7853"/>
    <s v="Cronin"/>
    <s v="Michelle"/>
    <x v="7735"/>
    <x v="0"/>
    <x v="2"/>
    <x v="7"/>
    <x v="6"/>
    <x v="2"/>
    <x v="0"/>
    <x v="1"/>
    <n v="42.735003820000003"/>
    <x v="1"/>
    <x v="0"/>
    <x v="7818"/>
    <x v="0"/>
    <x v="2"/>
    <n v="43.824934829999997"/>
    <n v="1.8260389512499999"/>
    <s v="Stores"/>
  </r>
  <r>
    <n v="7854"/>
    <s v="Gould"/>
    <s v="Dora"/>
    <x v="7736"/>
    <x v="0"/>
    <x v="110"/>
    <x v="7"/>
    <x v="6"/>
    <x v="31"/>
    <x v="0"/>
    <x v="1"/>
    <n v="40.589705019999997"/>
    <x v="1"/>
    <x v="0"/>
    <x v="7819"/>
    <x v="0"/>
    <x v="2"/>
    <n v="78.301447490000001"/>
    <n v="3.2625603120833335"/>
    <s v="Stores"/>
  </r>
  <r>
    <n v="7855"/>
    <s v="Dubois"/>
    <s v="Richard"/>
    <x v="7737"/>
    <x v="1"/>
    <x v="5"/>
    <x v="46"/>
    <x v="20"/>
    <x v="5"/>
    <x v="0"/>
    <x v="0"/>
    <n v="35.1417468"/>
    <x v="0"/>
    <x v="1"/>
    <x v="7820"/>
    <x v="1"/>
    <x v="0"/>
    <n v="30.674131930000001"/>
    <n v="1.2780888304166669"/>
    <s v="Stores"/>
  </r>
  <r>
    <n v="7856"/>
    <s v="Holder"/>
    <s v="Katrina"/>
    <x v="7738"/>
    <x v="0"/>
    <x v="67"/>
    <x v="13"/>
    <x v="12"/>
    <x v="30"/>
    <x v="0"/>
    <x v="1"/>
    <n v="43.915456249999998"/>
    <x v="1"/>
    <x v="1"/>
    <x v="7821"/>
    <x v="1"/>
    <x v="0"/>
    <n v="34.377537850000003"/>
    <n v="1.4323974104166668"/>
    <s v="Stores"/>
  </r>
  <r>
    <n v="7857"/>
    <s v="Davis"/>
    <s v="Rebecca"/>
    <x v="7739"/>
    <x v="0"/>
    <x v="11"/>
    <x v="7"/>
    <x v="6"/>
    <x v="1"/>
    <x v="0"/>
    <x v="0"/>
    <n v="34.18816571"/>
    <x v="0"/>
    <x v="1"/>
    <x v="7822"/>
    <x v="1"/>
    <x v="0"/>
    <n v="38.497052269999998"/>
    <n v="1.6040438445833332"/>
    <s v="Stores"/>
  </r>
  <r>
    <n v="7858"/>
    <s v="Chafin"/>
    <s v="Joy"/>
    <x v="7740"/>
    <x v="0"/>
    <x v="4"/>
    <x v="7"/>
    <x v="6"/>
    <x v="4"/>
    <x v="0"/>
    <x v="0"/>
    <n v="32.597046370000001"/>
    <x v="0"/>
    <x v="1"/>
    <x v="7823"/>
    <x v="1"/>
    <x v="0"/>
    <n v="0"/>
    <n v="0"/>
    <s v="Stores"/>
  </r>
  <r>
    <n v="7859"/>
    <s v="Earley"/>
    <s v="Garfield"/>
    <x v="7741"/>
    <x v="1"/>
    <x v="16"/>
    <x v="7"/>
    <x v="6"/>
    <x v="12"/>
    <x v="0"/>
    <x v="0"/>
    <n v="34.071247700000001"/>
    <x v="0"/>
    <x v="1"/>
    <x v="7824"/>
    <x v="1"/>
    <x v="0"/>
    <n v="1.110152469"/>
    <n v="4.6256352875000004E-2"/>
    <s v="Stores"/>
  </r>
  <r>
    <n v="7860"/>
    <s v="Keith"/>
    <s v="Freda"/>
    <x v="7742"/>
    <x v="0"/>
    <x v="106"/>
    <x v="46"/>
    <x v="20"/>
    <x v="13"/>
    <x v="0"/>
    <x v="2"/>
    <n v="52.527387779999998"/>
    <x v="2"/>
    <x v="1"/>
    <x v="7825"/>
    <x v="1"/>
    <x v="4"/>
    <n v="131.0161038"/>
    <n v="5.4590043249999995"/>
    <s v="Stores"/>
  </r>
  <r>
    <n v="7861"/>
    <s v="Williams"/>
    <s v="Nancy"/>
    <x v="5041"/>
    <x v="0"/>
    <x v="138"/>
    <x v="7"/>
    <x v="6"/>
    <x v="20"/>
    <x v="0"/>
    <x v="0"/>
    <n v="34.624526529999997"/>
    <x v="0"/>
    <x v="0"/>
    <x v="7826"/>
    <x v="0"/>
    <x v="2"/>
    <n v="50.867106890000002"/>
    <n v="2.1194627870833336"/>
    <s v="Stores"/>
  </r>
  <r>
    <n v="7862"/>
    <s v="Lancaster"/>
    <s v="Ofelia"/>
    <x v="7743"/>
    <x v="0"/>
    <x v="4"/>
    <x v="7"/>
    <x v="6"/>
    <x v="4"/>
    <x v="0"/>
    <x v="1"/>
    <n v="41.008661019999998"/>
    <x v="1"/>
    <x v="1"/>
    <x v="7827"/>
    <x v="1"/>
    <x v="2"/>
    <n v="75.749359240000004"/>
    <n v="3.1562233016666665"/>
    <s v="Stores"/>
  </r>
  <r>
    <n v="7863"/>
    <s v="Love"/>
    <s v="Janet"/>
    <x v="7744"/>
    <x v="0"/>
    <x v="3"/>
    <x v="7"/>
    <x v="6"/>
    <x v="3"/>
    <x v="0"/>
    <x v="1"/>
    <n v="43.274387699999998"/>
    <x v="1"/>
    <x v="1"/>
    <x v="7828"/>
    <x v="1"/>
    <x v="1"/>
    <n v="81.489304660000002"/>
    <n v="3.3953876941666667"/>
    <s v="Stores"/>
  </r>
  <r>
    <n v="7864"/>
    <s v="Savoie"/>
    <s v="Helen"/>
    <x v="7745"/>
    <x v="0"/>
    <x v="13"/>
    <x v="7"/>
    <x v="6"/>
    <x v="10"/>
    <x v="0"/>
    <x v="2"/>
    <n v="50.487216850000003"/>
    <x v="2"/>
    <x v="1"/>
    <x v="7829"/>
    <x v="1"/>
    <x v="1"/>
    <n v="113.71939709999999"/>
    <n v="4.7383082124999998"/>
    <s v="Stores"/>
  </r>
  <r>
    <n v="7865"/>
    <s v="Sims"/>
    <s v="James"/>
    <x v="7746"/>
    <x v="1"/>
    <x v="8"/>
    <x v="7"/>
    <x v="6"/>
    <x v="8"/>
    <x v="0"/>
    <x v="0"/>
    <n v="33.977194480000001"/>
    <x v="0"/>
    <x v="0"/>
    <x v="7830"/>
    <x v="0"/>
    <x v="0"/>
    <n v="0"/>
    <n v="0"/>
    <s v="Stores"/>
  </r>
  <r>
    <n v="7866"/>
    <s v="Willis"/>
    <s v="Christopher"/>
    <x v="7747"/>
    <x v="1"/>
    <x v="215"/>
    <x v="7"/>
    <x v="6"/>
    <x v="10"/>
    <x v="0"/>
    <x v="3"/>
    <n v="16.743553739999999"/>
    <x v="3"/>
    <x v="1"/>
    <x v="7831"/>
    <x v="1"/>
    <x v="0"/>
    <n v="0"/>
    <n v="0"/>
    <s v="Stores"/>
  </r>
  <r>
    <n v="7867"/>
    <s v="Burkhart"/>
    <s v="Keith"/>
    <x v="7748"/>
    <x v="1"/>
    <x v="5"/>
    <x v="46"/>
    <x v="20"/>
    <x v="5"/>
    <x v="0"/>
    <x v="2"/>
    <n v="50.196226959999997"/>
    <x v="2"/>
    <x v="1"/>
    <x v="7832"/>
    <x v="1"/>
    <x v="2"/>
    <n v="73.1118807"/>
    <n v="3.0463283625000002"/>
    <s v="Stores"/>
  </r>
  <r>
    <n v="7868"/>
    <s v="Lee"/>
    <s v="Wilbert"/>
    <x v="7749"/>
    <x v="1"/>
    <x v="7"/>
    <x v="7"/>
    <x v="6"/>
    <x v="7"/>
    <x v="0"/>
    <x v="1"/>
    <n v="41.587851899999997"/>
    <x v="1"/>
    <x v="1"/>
    <x v="7833"/>
    <x v="1"/>
    <x v="0"/>
    <n v="25.10581642"/>
    <n v="1.0460756841666667"/>
    <s v="Stores"/>
  </r>
  <r>
    <n v="7869"/>
    <s v="Wessel"/>
    <s v="Clara"/>
    <x v="7750"/>
    <x v="0"/>
    <x v="5"/>
    <x v="46"/>
    <x v="20"/>
    <x v="5"/>
    <x v="0"/>
    <x v="2"/>
    <n v="57.456257129999997"/>
    <x v="2"/>
    <x v="1"/>
    <x v="7834"/>
    <x v="1"/>
    <x v="4"/>
    <n v="139.30724559999999"/>
    <n v="5.8044685666666664"/>
    <s v="Stores"/>
  </r>
  <r>
    <n v="7870"/>
    <s v="Hartley"/>
    <s v="Pamela"/>
    <x v="7751"/>
    <x v="0"/>
    <x v="208"/>
    <x v="7"/>
    <x v="6"/>
    <x v="10"/>
    <x v="0"/>
    <x v="2"/>
    <n v="53.684621900000003"/>
    <x v="2"/>
    <x v="1"/>
    <x v="7835"/>
    <x v="1"/>
    <x v="2"/>
    <n v="73.606009069999999"/>
    <n v="3.0669170445833331"/>
    <s v="Stores"/>
  </r>
  <r>
    <n v="7871"/>
    <s v="McFarlin"/>
    <s v="William"/>
    <x v="7752"/>
    <x v="1"/>
    <x v="36"/>
    <x v="7"/>
    <x v="6"/>
    <x v="22"/>
    <x v="0"/>
    <x v="1"/>
    <n v="42.881553099999998"/>
    <x v="1"/>
    <x v="1"/>
    <x v="7836"/>
    <x v="1"/>
    <x v="0"/>
    <n v="0"/>
    <n v="0"/>
    <s v="Stores"/>
  </r>
  <r>
    <n v="7872"/>
    <s v="Barrett"/>
    <s v="Kristen"/>
    <x v="7753"/>
    <x v="0"/>
    <x v="0"/>
    <x v="13"/>
    <x v="12"/>
    <x v="0"/>
    <x v="0"/>
    <x v="1"/>
    <n v="49.719864379999997"/>
    <x v="1"/>
    <x v="1"/>
    <x v="7837"/>
    <x v="1"/>
    <x v="1"/>
    <n v="114.5118495"/>
    <n v="4.7713270625000002"/>
    <s v="Stores"/>
  </r>
  <r>
    <n v="7873"/>
    <s v="Delacruz"/>
    <s v="Marion"/>
    <x v="7754"/>
    <x v="0"/>
    <x v="169"/>
    <x v="7"/>
    <x v="6"/>
    <x v="20"/>
    <x v="0"/>
    <x v="2"/>
    <n v="50.850966489999998"/>
    <x v="2"/>
    <x v="0"/>
    <x v="7838"/>
    <x v="0"/>
    <x v="1"/>
    <n v="93.091467059999999"/>
    <n v="3.8788111274999997"/>
    <s v="Stores"/>
  </r>
  <r>
    <n v="7874"/>
    <s v="Dunn"/>
    <s v="Mary"/>
    <x v="7755"/>
    <x v="0"/>
    <x v="4"/>
    <x v="7"/>
    <x v="6"/>
    <x v="4"/>
    <x v="0"/>
    <x v="0"/>
    <n v="36.767315480000001"/>
    <x v="0"/>
    <x v="0"/>
    <x v="7839"/>
    <x v="0"/>
    <x v="0"/>
    <n v="35.646064699999997"/>
    <n v="1.4852526958333332"/>
    <s v="Stores"/>
  </r>
  <r>
    <n v="7875"/>
    <s v="Berardi"/>
    <s v="Renna"/>
    <x v="7756"/>
    <x v="0"/>
    <x v="30"/>
    <x v="7"/>
    <x v="6"/>
    <x v="20"/>
    <x v="0"/>
    <x v="1"/>
    <n v="48.473713269999998"/>
    <x v="1"/>
    <x v="1"/>
    <x v="7840"/>
    <x v="1"/>
    <x v="1"/>
    <n v="93.478048329999993"/>
    <n v="3.8949186804166662"/>
    <s v="Stores"/>
  </r>
  <r>
    <n v="7876"/>
    <s v="Moore"/>
    <s v="Harry"/>
    <x v="7757"/>
    <x v="1"/>
    <x v="5"/>
    <x v="46"/>
    <x v="20"/>
    <x v="5"/>
    <x v="0"/>
    <x v="1"/>
    <n v="47.565316189999997"/>
    <x v="1"/>
    <x v="1"/>
    <x v="7841"/>
    <x v="1"/>
    <x v="1"/>
    <n v="93.489482150000001"/>
    <n v="3.8953950895833334"/>
    <s v="Stores"/>
  </r>
  <r>
    <n v="7877"/>
    <s v="Perkinson"/>
    <s v="Cassandra"/>
    <x v="7758"/>
    <x v="0"/>
    <x v="20"/>
    <x v="13"/>
    <x v="12"/>
    <x v="14"/>
    <x v="0"/>
    <x v="1"/>
    <n v="40.214896950000004"/>
    <x v="1"/>
    <x v="1"/>
    <x v="7842"/>
    <x v="1"/>
    <x v="0"/>
    <n v="34.225833530000003"/>
    <n v="1.4260763970833334"/>
    <s v="Stores"/>
  </r>
  <r>
    <n v="7878"/>
    <s v="Macias"/>
    <s v="Glenna"/>
    <x v="7759"/>
    <x v="0"/>
    <x v="158"/>
    <x v="7"/>
    <x v="6"/>
    <x v="25"/>
    <x v="0"/>
    <x v="1"/>
    <n v="40.272716039999999"/>
    <x v="1"/>
    <x v="1"/>
    <x v="7843"/>
    <x v="1"/>
    <x v="4"/>
    <n v="134.73333239999999"/>
    <n v="5.6138888499999995"/>
    <s v="Stores"/>
  </r>
  <r>
    <n v="7879"/>
    <s v="Kendall"/>
    <s v="Gary"/>
    <x v="7760"/>
    <x v="1"/>
    <x v="20"/>
    <x v="13"/>
    <x v="12"/>
    <x v="14"/>
    <x v="0"/>
    <x v="2"/>
    <n v="57.289676720000003"/>
    <x v="2"/>
    <x v="1"/>
    <x v="7844"/>
    <x v="1"/>
    <x v="4"/>
    <n v="132.4393795"/>
    <n v="5.5183074791666664"/>
    <s v="Stores"/>
  </r>
  <r>
    <n v="7880"/>
    <s v="Hardnett"/>
    <s v="Jessica"/>
    <x v="7761"/>
    <x v="0"/>
    <x v="4"/>
    <x v="7"/>
    <x v="6"/>
    <x v="4"/>
    <x v="0"/>
    <x v="2"/>
    <n v="52.202300870000002"/>
    <x v="2"/>
    <x v="0"/>
    <x v="7845"/>
    <x v="0"/>
    <x v="4"/>
    <n v="122.95318930000001"/>
    <n v="5.1230495541666672"/>
    <s v="Stores"/>
  </r>
  <r>
    <n v="7881"/>
    <s v="Quarles"/>
    <s v="Nora"/>
    <x v="7762"/>
    <x v="0"/>
    <x v="2"/>
    <x v="7"/>
    <x v="6"/>
    <x v="2"/>
    <x v="0"/>
    <x v="1"/>
    <n v="46.146981709999999"/>
    <x v="1"/>
    <x v="1"/>
    <x v="7846"/>
    <x v="1"/>
    <x v="1"/>
    <n v="102.9252891"/>
    <n v="4.2885537124999997"/>
    <s v="Stores"/>
  </r>
  <r>
    <n v="7882"/>
    <s v="Koch"/>
    <s v="Ardis"/>
    <x v="7763"/>
    <x v="0"/>
    <x v="5"/>
    <x v="46"/>
    <x v="20"/>
    <x v="5"/>
    <x v="0"/>
    <x v="4"/>
    <n v="20.75395606"/>
    <x v="4"/>
    <x v="1"/>
    <x v="7847"/>
    <x v="1"/>
    <x v="0"/>
    <n v="0"/>
    <n v="0"/>
    <s v="Stores"/>
  </r>
  <r>
    <n v="7883"/>
    <s v="Logan"/>
    <s v="James"/>
    <x v="269"/>
    <x v="1"/>
    <x v="5"/>
    <x v="46"/>
    <x v="20"/>
    <x v="5"/>
    <x v="0"/>
    <x v="0"/>
    <n v="32.915702750000001"/>
    <x v="0"/>
    <x v="0"/>
    <x v="7848"/>
    <x v="0"/>
    <x v="0"/>
    <n v="0"/>
    <n v="0"/>
    <s v="Stores"/>
  </r>
  <r>
    <n v="7884"/>
    <s v="Herman"/>
    <s v="Charles"/>
    <x v="7764"/>
    <x v="1"/>
    <x v="215"/>
    <x v="7"/>
    <x v="6"/>
    <x v="10"/>
    <x v="0"/>
    <x v="4"/>
    <n v="27.020177530000002"/>
    <x v="4"/>
    <x v="1"/>
    <x v="7849"/>
    <x v="1"/>
    <x v="0"/>
    <n v="0"/>
    <n v="0"/>
    <s v="Stores"/>
  </r>
  <r>
    <n v="7885"/>
    <s v="Bitter"/>
    <s v="Alisha"/>
    <x v="7765"/>
    <x v="0"/>
    <x v="130"/>
    <x v="7"/>
    <x v="6"/>
    <x v="3"/>
    <x v="0"/>
    <x v="0"/>
    <n v="33.649870159999999"/>
    <x v="0"/>
    <x v="1"/>
    <x v="7850"/>
    <x v="1"/>
    <x v="2"/>
    <n v="59.516255479999998"/>
    <n v="2.4798439783333333"/>
    <s v="Stores"/>
  </r>
  <r>
    <n v="7886"/>
    <s v="Hanson"/>
    <s v="Mary"/>
    <x v="7766"/>
    <x v="0"/>
    <x v="4"/>
    <x v="7"/>
    <x v="6"/>
    <x v="4"/>
    <x v="0"/>
    <x v="1"/>
    <n v="40.433177559999997"/>
    <x v="1"/>
    <x v="1"/>
    <x v="7851"/>
    <x v="1"/>
    <x v="2"/>
    <n v="47.101629250000002"/>
    <n v="1.9625678854166668"/>
    <s v="Stores"/>
  </r>
  <r>
    <n v="7887"/>
    <s v="Jarvis"/>
    <s v="Carl"/>
    <x v="7767"/>
    <x v="1"/>
    <x v="5"/>
    <x v="46"/>
    <x v="20"/>
    <x v="5"/>
    <x v="0"/>
    <x v="1"/>
    <n v="40.228250029999998"/>
    <x v="1"/>
    <x v="1"/>
    <x v="7852"/>
    <x v="1"/>
    <x v="2"/>
    <n v="45.342103010000002"/>
    <n v="1.8892542920833333"/>
    <s v="Stores"/>
  </r>
  <r>
    <n v="7888"/>
    <s v="Howell"/>
    <s v="Mary"/>
    <x v="7768"/>
    <x v="0"/>
    <x v="4"/>
    <x v="7"/>
    <x v="6"/>
    <x v="4"/>
    <x v="0"/>
    <x v="2"/>
    <n v="50.500862599999998"/>
    <x v="2"/>
    <x v="1"/>
    <x v="7853"/>
    <x v="1"/>
    <x v="1"/>
    <n v="116.8714828"/>
    <n v="4.8696451166666659"/>
    <s v="Stores"/>
  </r>
  <r>
    <n v="7889"/>
    <s v="Giblin"/>
    <s v="Paola"/>
    <x v="7769"/>
    <x v="0"/>
    <x v="52"/>
    <x v="7"/>
    <x v="6"/>
    <x v="11"/>
    <x v="0"/>
    <x v="1"/>
    <n v="40.87495492"/>
    <x v="1"/>
    <x v="1"/>
    <x v="7854"/>
    <x v="1"/>
    <x v="2"/>
    <n v="51.867457530000003"/>
    <n v="2.1611440637500001"/>
    <s v="Stores"/>
  </r>
  <r>
    <n v="7890"/>
    <s v="Perry"/>
    <s v="Elias"/>
    <x v="7770"/>
    <x v="1"/>
    <x v="5"/>
    <x v="46"/>
    <x v="20"/>
    <x v="5"/>
    <x v="0"/>
    <x v="1"/>
    <n v="48.504613720000002"/>
    <x v="1"/>
    <x v="0"/>
    <x v="7855"/>
    <x v="0"/>
    <x v="2"/>
    <n v="56.828734609999998"/>
    <n v="2.3678639420833334"/>
    <s v="Stores"/>
  </r>
  <r>
    <n v="7891"/>
    <s v="Potter"/>
    <s v="Frances"/>
    <x v="7771"/>
    <x v="0"/>
    <x v="5"/>
    <x v="46"/>
    <x v="20"/>
    <x v="5"/>
    <x v="0"/>
    <x v="4"/>
    <n v="20.62665737"/>
    <x v="4"/>
    <x v="0"/>
    <x v="7856"/>
    <x v="0"/>
    <x v="0"/>
    <n v="0"/>
    <n v="0"/>
    <s v="Stores"/>
  </r>
  <r>
    <n v="7892"/>
    <s v="Bryant"/>
    <s v="Cynthia"/>
    <x v="7772"/>
    <x v="0"/>
    <x v="63"/>
    <x v="7"/>
    <x v="6"/>
    <x v="29"/>
    <x v="0"/>
    <x v="2"/>
    <n v="53.439129389999998"/>
    <x v="2"/>
    <x v="1"/>
    <x v="7857"/>
    <x v="1"/>
    <x v="3"/>
    <n v="187.50653270000001"/>
    <n v="7.8127721958333334"/>
    <s v="Stores"/>
  </r>
  <r>
    <n v="7893"/>
    <s v="Childs"/>
    <s v="Lou"/>
    <x v="7773"/>
    <x v="0"/>
    <x v="22"/>
    <x v="7"/>
    <x v="6"/>
    <x v="16"/>
    <x v="0"/>
    <x v="2"/>
    <n v="54.303147099999997"/>
    <x v="2"/>
    <x v="1"/>
    <x v="7858"/>
    <x v="1"/>
    <x v="1"/>
    <n v="107.90821219999999"/>
    <n v="4.4961755083333328"/>
    <s v="Stores"/>
  </r>
  <r>
    <n v="7894"/>
    <s v="Williams"/>
    <s v="Judy"/>
    <x v="7774"/>
    <x v="0"/>
    <x v="11"/>
    <x v="7"/>
    <x v="6"/>
    <x v="1"/>
    <x v="0"/>
    <x v="2"/>
    <n v="57.957367660000003"/>
    <x v="2"/>
    <x v="1"/>
    <x v="7859"/>
    <x v="1"/>
    <x v="4"/>
    <n v="155.1193969"/>
    <n v="6.4633082041666663"/>
    <s v="Stores"/>
  </r>
  <r>
    <n v="7895"/>
    <s v="Mort"/>
    <s v="Daniel"/>
    <x v="7775"/>
    <x v="1"/>
    <x v="4"/>
    <x v="7"/>
    <x v="6"/>
    <x v="4"/>
    <x v="0"/>
    <x v="2"/>
    <n v="50.42929393"/>
    <x v="2"/>
    <x v="1"/>
    <x v="7860"/>
    <x v="1"/>
    <x v="0"/>
    <n v="34.221241599999999"/>
    <n v="1.4258850666666665"/>
    <s v="Stores"/>
  </r>
  <r>
    <n v="7896"/>
    <s v="Bissett"/>
    <s v="James"/>
    <x v="7776"/>
    <x v="1"/>
    <x v="5"/>
    <x v="46"/>
    <x v="20"/>
    <x v="5"/>
    <x v="0"/>
    <x v="1"/>
    <n v="42.284863029999997"/>
    <x v="1"/>
    <x v="1"/>
    <x v="7861"/>
    <x v="1"/>
    <x v="0"/>
    <n v="24.30061547"/>
    <n v="1.0125256445833333"/>
    <s v="Stores"/>
  </r>
  <r>
    <n v="7897"/>
    <s v="Iversen"/>
    <s v="Judy"/>
    <x v="7777"/>
    <x v="0"/>
    <x v="5"/>
    <x v="46"/>
    <x v="20"/>
    <x v="5"/>
    <x v="0"/>
    <x v="1"/>
    <n v="42.930144230000003"/>
    <x v="1"/>
    <x v="0"/>
    <x v="7862"/>
    <x v="0"/>
    <x v="1"/>
    <n v="85.770204730000003"/>
    <n v="3.5737585304166668"/>
    <s v="Stores"/>
  </r>
  <r>
    <n v="7898"/>
    <s v="Johnson"/>
    <s v="Kelly"/>
    <x v="7778"/>
    <x v="0"/>
    <x v="90"/>
    <x v="7"/>
    <x v="6"/>
    <x v="11"/>
    <x v="0"/>
    <x v="4"/>
    <n v="27.41475415"/>
    <x v="4"/>
    <x v="1"/>
    <x v="7863"/>
    <x v="1"/>
    <x v="0"/>
    <n v="11.85110049"/>
    <n v="0.49379585375000001"/>
    <s v="Stores"/>
  </r>
  <r>
    <n v="7899"/>
    <s v="Owens"/>
    <s v="Kristi"/>
    <x v="7779"/>
    <x v="0"/>
    <x v="4"/>
    <x v="7"/>
    <x v="6"/>
    <x v="4"/>
    <x v="0"/>
    <x v="5"/>
    <n v="62.432901960000002"/>
    <x v="5"/>
    <x v="1"/>
    <x v="7864"/>
    <x v="1"/>
    <x v="3"/>
    <n v="166.4633407"/>
    <n v="6.9359725291666665"/>
    <s v="Stores"/>
  </r>
  <r>
    <n v="7900"/>
    <s v="McNeill"/>
    <s v="Rico"/>
    <x v="7780"/>
    <x v="1"/>
    <x v="5"/>
    <x v="46"/>
    <x v="20"/>
    <x v="5"/>
    <x v="0"/>
    <x v="0"/>
    <n v="31.505716270000001"/>
    <x v="0"/>
    <x v="1"/>
    <x v="7865"/>
    <x v="1"/>
    <x v="0"/>
    <n v="0"/>
    <n v="0"/>
    <s v="Stores"/>
  </r>
  <r>
    <n v="7901"/>
    <s v="Pham"/>
    <s v="Tommie"/>
    <x v="7781"/>
    <x v="1"/>
    <x v="5"/>
    <x v="46"/>
    <x v="20"/>
    <x v="5"/>
    <x v="0"/>
    <x v="1"/>
    <n v="46.880841109999999"/>
    <x v="1"/>
    <x v="1"/>
    <x v="7866"/>
    <x v="1"/>
    <x v="0"/>
    <n v="36.454622630000003"/>
    <n v="1.5189426095833336"/>
    <s v="Stores"/>
  </r>
  <r>
    <n v="7902"/>
    <s v="Pugh"/>
    <s v="Brian"/>
    <x v="7782"/>
    <x v="1"/>
    <x v="11"/>
    <x v="7"/>
    <x v="6"/>
    <x v="1"/>
    <x v="0"/>
    <x v="1"/>
    <n v="45.774032419999998"/>
    <x v="1"/>
    <x v="1"/>
    <x v="7867"/>
    <x v="1"/>
    <x v="0"/>
    <n v="13.915813139999999"/>
    <n v="0.57982554749999993"/>
    <s v="Stores"/>
  </r>
  <r>
    <n v="7903"/>
    <s v="Rodriguez"/>
    <s v="Jamie"/>
    <x v="7783"/>
    <x v="0"/>
    <x v="16"/>
    <x v="7"/>
    <x v="6"/>
    <x v="12"/>
    <x v="0"/>
    <x v="1"/>
    <n v="41.197915190000003"/>
    <x v="1"/>
    <x v="1"/>
    <x v="7868"/>
    <x v="1"/>
    <x v="2"/>
    <n v="47.13929255"/>
    <n v="1.9641371895833335"/>
    <s v="Stores"/>
  </r>
  <r>
    <n v="7904"/>
    <s v="Jones"/>
    <s v="Mary"/>
    <x v="7784"/>
    <x v="0"/>
    <x v="75"/>
    <x v="46"/>
    <x v="20"/>
    <x v="24"/>
    <x v="0"/>
    <x v="2"/>
    <n v="54.755690880000003"/>
    <x v="2"/>
    <x v="1"/>
    <x v="7869"/>
    <x v="1"/>
    <x v="4"/>
    <n v="138.01603019999999"/>
    <n v="5.7506679249999992"/>
    <s v="Stores"/>
  </r>
  <r>
    <n v="7905"/>
    <s v="Edwards"/>
    <s v="William"/>
    <x v="7785"/>
    <x v="1"/>
    <x v="5"/>
    <x v="46"/>
    <x v="20"/>
    <x v="5"/>
    <x v="0"/>
    <x v="4"/>
    <n v="26.90635271"/>
    <x v="4"/>
    <x v="1"/>
    <x v="7870"/>
    <x v="1"/>
    <x v="0"/>
    <n v="0"/>
    <n v="0"/>
    <s v="Stores"/>
  </r>
  <r>
    <n v="7906"/>
    <s v="Jefferson"/>
    <s v="Ellen"/>
    <x v="7786"/>
    <x v="0"/>
    <x v="5"/>
    <x v="46"/>
    <x v="20"/>
    <x v="5"/>
    <x v="0"/>
    <x v="0"/>
    <n v="31.940825830000001"/>
    <x v="0"/>
    <x v="0"/>
    <x v="7871"/>
    <x v="0"/>
    <x v="0"/>
    <n v="9.8567281159999993"/>
    <n v="0.41069700483333327"/>
    <s v="Stores"/>
  </r>
  <r>
    <n v="7907"/>
    <s v="Beede"/>
    <s v="Annemarie"/>
    <x v="7787"/>
    <x v="0"/>
    <x v="4"/>
    <x v="7"/>
    <x v="6"/>
    <x v="4"/>
    <x v="0"/>
    <x v="2"/>
    <n v="51.340307629999998"/>
    <x v="2"/>
    <x v="1"/>
    <x v="7872"/>
    <x v="1"/>
    <x v="1"/>
    <n v="119.38110399999999"/>
    <n v="4.9742126666666664"/>
    <s v="Stores"/>
  </r>
  <r>
    <n v="7908"/>
    <s v="Whelchel"/>
    <s v="Mark"/>
    <x v="7788"/>
    <x v="1"/>
    <x v="7"/>
    <x v="7"/>
    <x v="6"/>
    <x v="7"/>
    <x v="0"/>
    <x v="0"/>
    <n v="37.587472699999999"/>
    <x v="0"/>
    <x v="1"/>
    <x v="7873"/>
    <x v="5"/>
    <x v="0"/>
    <n v="14.21134174"/>
    <n v="0.59213923916666666"/>
    <s v="Stores"/>
  </r>
  <r>
    <n v="7909"/>
    <s v="Stone"/>
    <s v="Catherine"/>
    <x v="7789"/>
    <x v="0"/>
    <x v="30"/>
    <x v="7"/>
    <x v="6"/>
    <x v="20"/>
    <x v="0"/>
    <x v="1"/>
    <n v="48.423323689999997"/>
    <x v="1"/>
    <x v="1"/>
    <x v="7874"/>
    <x v="1"/>
    <x v="1"/>
    <n v="83.53416301"/>
    <n v="3.4805901254166667"/>
    <s v="Stores"/>
  </r>
  <r>
    <n v="7910"/>
    <s v="Luttrell"/>
    <s v="Joann"/>
    <x v="7790"/>
    <x v="0"/>
    <x v="3"/>
    <x v="7"/>
    <x v="6"/>
    <x v="3"/>
    <x v="0"/>
    <x v="0"/>
    <n v="31.826765980000001"/>
    <x v="0"/>
    <x v="1"/>
    <x v="7875"/>
    <x v="1"/>
    <x v="0"/>
    <n v="31.79368646"/>
    <n v="1.3247369358333332"/>
    <s v="Stores"/>
  </r>
  <r>
    <n v="7911"/>
    <s v="Lillis"/>
    <s v="Javier"/>
    <x v="7791"/>
    <x v="1"/>
    <x v="111"/>
    <x v="7"/>
    <x v="6"/>
    <x v="32"/>
    <x v="0"/>
    <x v="5"/>
    <n v="64.628780449999994"/>
    <x v="5"/>
    <x v="1"/>
    <x v="7876"/>
    <x v="1"/>
    <x v="3"/>
    <n v="172.17342579999999"/>
    <n v="7.1738927416666671"/>
    <s v="Stores"/>
  </r>
  <r>
    <n v="7912"/>
    <s v="Raymond"/>
    <s v="Jason"/>
    <x v="7792"/>
    <x v="1"/>
    <x v="3"/>
    <x v="7"/>
    <x v="6"/>
    <x v="3"/>
    <x v="0"/>
    <x v="1"/>
    <n v="45.285942630000001"/>
    <x v="1"/>
    <x v="1"/>
    <x v="7877"/>
    <x v="1"/>
    <x v="2"/>
    <n v="58.628128099999998"/>
    <n v="2.4428386708333334"/>
    <s v="Stores"/>
  </r>
  <r>
    <n v="7913"/>
    <s v="Gantz"/>
    <s v="Phillip"/>
    <x v="7793"/>
    <x v="1"/>
    <x v="199"/>
    <x v="46"/>
    <x v="20"/>
    <x v="24"/>
    <x v="0"/>
    <x v="0"/>
    <n v="30.953852770000001"/>
    <x v="0"/>
    <x v="1"/>
    <x v="7878"/>
    <x v="1"/>
    <x v="0"/>
    <n v="0"/>
    <n v="0"/>
    <s v="Stores"/>
  </r>
  <r>
    <n v="7914"/>
    <s v="Forbush"/>
    <s v="John"/>
    <x v="7794"/>
    <x v="1"/>
    <x v="224"/>
    <x v="46"/>
    <x v="20"/>
    <x v="13"/>
    <x v="0"/>
    <x v="0"/>
    <n v="34.135727670000001"/>
    <x v="0"/>
    <x v="0"/>
    <x v="7879"/>
    <x v="0"/>
    <x v="0"/>
    <n v="0"/>
    <n v="0"/>
    <s v="Stores"/>
  </r>
  <r>
    <n v="7915"/>
    <s v="Brenner"/>
    <s v="Amanda"/>
    <x v="7795"/>
    <x v="0"/>
    <x v="2"/>
    <x v="7"/>
    <x v="6"/>
    <x v="2"/>
    <x v="0"/>
    <x v="0"/>
    <n v="33.78516192"/>
    <x v="0"/>
    <x v="1"/>
    <x v="7880"/>
    <x v="1"/>
    <x v="2"/>
    <n v="73.275551960000001"/>
    <n v="3.0531479983333329"/>
    <s v="Stores"/>
  </r>
  <r>
    <n v="7916"/>
    <s v="Crow"/>
    <s v="Arlette"/>
    <x v="7796"/>
    <x v="0"/>
    <x v="63"/>
    <x v="7"/>
    <x v="6"/>
    <x v="29"/>
    <x v="0"/>
    <x v="1"/>
    <n v="40.143175239999998"/>
    <x v="1"/>
    <x v="1"/>
    <x v="7881"/>
    <x v="1"/>
    <x v="0"/>
    <n v="28.29667491"/>
    <n v="1.17902812125"/>
    <s v="Stores"/>
  </r>
  <r>
    <n v="7917"/>
    <s v="Howell"/>
    <s v="Edward"/>
    <x v="7797"/>
    <x v="1"/>
    <x v="233"/>
    <x v="7"/>
    <x v="6"/>
    <x v="7"/>
    <x v="0"/>
    <x v="2"/>
    <n v="56.028394050000003"/>
    <x v="2"/>
    <x v="1"/>
    <x v="7882"/>
    <x v="1"/>
    <x v="1"/>
    <n v="98.760592259999996"/>
    <n v="4.1150246774999992"/>
    <s v="Stores"/>
  </r>
  <r>
    <n v="7918"/>
    <s v="Amezcua"/>
    <s v="Margaret"/>
    <x v="7798"/>
    <x v="0"/>
    <x v="0"/>
    <x v="13"/>
    <x v="12"/>
    <x v="0"/>
    <x v="0"/>
    <x v="0"/>
    <n v="30.650911270000002"/>
    <x v="0"/>
    <x v="1"/>
    <x v="7883"/>
    <x v="1"/>
    <x v="0"/>
    <n v="0"/>
    <n v="0"/>
    <s v="Stores"/>
  </r>
  <r>
    <n v="7919"/>
    <s v="Gothard"/>
    <s v="Emily"/>
    <x v="7799"/>
    <x v="0"/>
    <x v="5"/>
    <x v="46"/>
    <x v="20"/>
    <x v="5"/>
    <x v="0"/>
    <x v="0"/>
    <n v="37.548902939999998"/>
    <x v="0"/>
    <x v="1"/>
    <x v="7884"/>
    <x v="1"/>
    <x v="2"/>
    <n v="62.027661090000002"/>
    <n v="2.5844858787500002"/>
    <s v="Stores"/>
  </r>
  <r>
    <n v="7920"/>
    <s v="Wang"/>
    <s v="Kathy"/>
    <x v="7800"/>
    <x v="0"/>
    <x v="188"/>
    <x v="7"/>
    <x v="6"/>
    <x v="35"/>
    <x v="0"/>
    <x v="0"/>
    <n v="30.848385560000001"/>
    <x v="0"/>
    <x v="1"/>
    <x v="7885"/>
    <x v="1"/>
    <x v="0"/>
    <n v="34.535487070000002"/>
    <n v="1.4389786279166668"/>
    <s v="Stores"/>
  </r>
  <r>
    <n v="7921"/>
    <s v="McBride"/>
    <s v="Andrew"/>
    <x v="7801"/>
    <x v="1"/>
    <x v="5"/>
    <x v="46"/>
    <x v="20"/>
    <x v="5"/>
    <x v="0"/>
    <x v="0"/>
    <n v="38.828331009999999"/>
    <x v="0"/>
    <x v="0"/>
    <x v="7886"/>
    <x v="0"/>
    <x v="0"/>
    <n v="34.23989984"/>
    <n v="1.4266624933333332"/>
    <s v="Stores"/>
  </r>
  <r>
    <n v="7922"/>
    <s v="Wolford"/>
    <s v="Dewayne"/>
    <x v="7802"/>
    <x v="1"/>
    <x v="5"/>
    <x v="46"/>
    <x v="20"/>
    <x v="5"/>
    <x v="0"/>
    <x v="5"/>
    <n v="61.478531529999998"/>
    <x v="5"/>
    <x v="1"/>
    <x v="7887"/>
    <x v="1"/>
    <x v="4"/>
    <n v="150.5897731"/>
    <n v="6.2745738791666668"/>
    <s v="Stores"/>
  </r>
  <r>
    <n v="7923"/>
    <s v="Kaczmarek"/>
    <s v="Everett"/>
    <x v="7803"/>
    <x v="1"/>
    <x v="5"/>
    <x v="46"/>
    <x v="20"/>
    <x v="5"/>
    <x v="0"/>
    <x v="1"/>
    <n v="48.099109910000003"/>
    <x v="1"/>
    <x v="1"/>
    <x v="7888"/>
    <x v="1"/>
    <x v="2"/>
    <n v="75.856575899999996"/>
    <n v="3.1606906624999995"/>
    <s v="Stores"/>
  </r>
  <r>
    <n v="7924"/>
    <s v="Santos"/>
    <s v="Michelle"/>
    <x v="7804"/>
    <x v="0"/>
    <x v="0"/>
    <x v="13"/>
    <x v="12"/>
    <x v="0"/>
    <x v="0"/>
    <x v="0"/>
    <n v="33.300037019999998"/>
    <x v="0"/>
    <x v="1"/>
    <x v="7889"/>
    <x v="1"/>
    <x v="0"/>
    <n v="0"/>
    <n v="0"/>
    <s v="Stores"/>
  </r>
  <r>
    <n v="7925"/>
    <s v="Novoa"/>
    <s v="Stephen"/>
    <x v="7805"/>
    <x v="1"/>
    <x v="4"/>
    <x v="7"/>
    <x v="6"/>
    <x v="4"/>
    <x v="0"/>
    <x v="1"/>
    <n v="42.087142630000002"/>
    <x v="1"/>
    <x v="1"/>
    <x v="7890"/>
    <x v="1"/>
    <x v="2"/>
    <n v="68.921314240000001"/>
    <n v="2.8717214266666669"/>
    <s v="Stores"/>
  </r>
  <r>
    <n v="7926"/>
    <s v="Evans"/>
    <s v="Thomas"/>
    <x v="7806"/>
    <x v="1"/>
    <x v="195"/>
    <x v="7"/>
    <x v="6"/>
    <x v="20"/>
    <x v="0"/>
    <x v="4"/>
    <n v="23.966718530000001"/>
    <x v="4"/>
    <x v="1"/>
    <x v="7891"/>
    <x v="1"/>
    <x v="0"/>
    <n v="0"/>
    <n v="0"/>
    <s v="Stores"/>
  </r>
  <r>
    <n v="7927"/>
    <s v="Allred"/>
    <s v="Leticia"/>
    <x v="7807"/>
    <x v="0"/>
    <x v="5"/>
    <x v="46"/>
    <x v="20"/>
    <x v="5"/>
    <x v="0"/>
    <x v="1"/>
    <n v="41.55012919"/>
    <x v="1"/>
    <x v="1"/>
    <x v="7892"/>
    <x v="1"/>
    <x v="0"/>
    <n v="34.09495931"/>
    <n v="1.4206233045833334"/>
    <s v="Stores"/>
  </r>
  <r>
    <n v="7928"/>
    <s v="Pace"/>
    <s v="Dennis"/>
    <x v="7808"/>
    <x v="1"/>
    <x v="30"/>
    <x v="7"/>
    <x v="6"/>
    <x v="20"/>
    <x v="0"/>
    <x v="1"/>
    <n v="41.704555159999998"/>
    <x v="1"/>
    <x v="1"/>
    <x v="7893"/>
    <x v="1"/>
    <x v="2"/>
    <n v="50.874067949999997"/>
    <n v="2.1197528312499996"/>
    <s v="Stores"/>
  </r>
  <r>
    <n v="7929"/>
    <s v="Vanallen"/>
    <s v="John"/>
    <x v="7809"/>
    <x v="0"/>
    <x v="73"/>
    <x v="7"/>
    <x v="6"/>
    <x v="1"/>
    <x v="0"/>
    <x v="0"/>
    <n v="38.974491360000002"/>
    <x v="0"/>
    <x v="1"/>
    <x v="7894"/>
    <x v="1"/>
    <x v="2"/>
    <n v="49.892267109999999"/>
    <n v="2.0788444629166665"/>
    <s v="Stores"/>
  </r>
  <r>
    <n v="7930"/>
    <s v="Bigelow"/>
    <s v="Caroline"/>
    <x v="7810"/>
    <x v="0"/>
    <x v="123"/>
    <x v="7"/>
    <x v="6"/>
    <x v="10"/>
    <x v="0"/>
    <x v="2"/>
    <n v="59.145666210000002"/>
    <x v="2"/>
    <x v="1"/>
    <x v="7895"/>
    <x v="1"/>
    <x v="5"/>
    <n v="230.16757050000001"/>
    <n v="9.590315437500001"/>
    <s v="Stores"/>
  </r>
  <r>
    <n v="7931"/>
    <s v="Miguel"/>
    <s v="Michael"/>
    <x v="7811"/>
    <x v="1"/>
    <x v="10"/>
    <x v="7"/>
    <x v="6"/>
    <x v="6"/>
    <x v="0"/>
    <x v="1"/>
    <n v="46.456966049999998"/>
    <x v="1"/>
    <x v="0"/>
    <x v="7896"/>
    <x v="0"/>
    <x v="1"/>
    <n v="94.504505359999996"/>
    <n v="3.9376877233333332"/>
    <s v="Stores"/>
  </r>
  <r>
    <n v="7932"/>
    <s v="Rieke"/>
    <s v="Melinda"/>
    <x v="7812"/>
    <x v="0"/>
    <x v="2"/>
    <x v="7"/>
    <x v="6"/>
    <x v="2"/>
    <x v="0"/>
    <x v="5"/>
    <n v="66.338982819999998"/>
    <x v="5"/>
    <x v="1"/>
    <x v="7897"/>
    <x v="1"/>
    <x v="5"/>
    <n v="226.92108519999999"/>
    <n v="9.455045216666667"/>
    <s v="Stores"/>
  </r>
  <r>
    <n v="7933"/>
    <s v="Cortez"/>
    <s v="Erwin"/>
    <x v="7813"/>
    <x v="1"/>
    <x v="5"/>
    <x v="46"/>
    <x v="20"/>
    <x v="5"/>
    <x v="0"/>
    <x v="1"/>
    <n v="44.794787650000004"/>
    <x v="1"/>
    <x v="0"/>
    <x v="7898"/>
    <x v="0"/>
    <x v="2"/>
    <n v="75.348788780000007"/>
    <n v="3.1395328658333335"/>
    <s v="Stores"/>
  </r>
  <r>
    <n v="7934"/>
    <s v="Edelman"/>
    <s v="Maria"/>
    <x v="7814"/>
    <x v="0"/>
    <x v="6"/>
    <x v="7"/>
    <x v="6"/>
    <x v="6"/>
    <x v="0"/>
    <x v="0"/>
    <n v="34.72549454"/>
    <x v="0"/>
    <x v="0"/>
    <x v="7899"/>
    <x v="0"/>
    <x v="0"/>
    <n v="11.25824695"/>
    <n v="0.46909362291666662"/>
    <s v="Stores"/>
  </r>
  <r>
    <n v="7935"/>
    <s v="Goodall"/>
    <s v="Michael"/>
    <x v="7815"/>
    <x v="1"/>
    <x v="76"/>
    <x v="7"/>
    <x v="6"/>
    <x v="1"/>
    <x v="0"/>
    <x v="0"/>
    <n v="39.445338649999997"/>
    <x v="0"/>
    <x v="1"/>
    <x v="7900"/>
    <x v="1"/>
    <x v="2"/>
    <n v="50.499077849999999"/>
    <n v="2.10412824375"/>
    <s v="Stores"/>
  </r>
  <r>
    <n v="7936"/>
    <s v="Smart"/>
    <s v="Martin"/>
    <x v="7816"/>
    <x v="1"/>
    <x v="64"/>
    <x v="7"/>
    <x v="6"/>
    <x v="14"/>
    <x v="0"/>
    <x v="2"/>
    <n v="53.23437792"/>
    <x v="2"/>
    <x v="1"/>
    <x v="7901"/>
    <x v="1"/>
    <x v="4"/>
    <n v="139.49026989999999"/>
    <n v="5.8120945791666658"/>
    <s v="Stores"/>
  </r>
  <r>
    <n v="7937"/>
    <s v="Boettcher"/>
    <s v="Kerri"/>
    <x v="7817"/>
    <x v="0"/>
    <x v="5"/>
    <x v="46"/>
    <x v="20"/>
    <x v="5"/>
    <x v="0"/>
    <x v="0"/>
    <n v="36.953102469999997"/>
    <x v="0"/>
    <x v="1"/>
    <x v="7902"/>
    <x v="1"/>
    <x v="2"/>
    <n v="72.125515399999998"/>
    <n v="3.0052298083333331"/>
    <s v="Stores"/>
  </r>
  <r>
    <n v="7938"/>
    <s v="Mobley"/>
    <s v="Deborah"/>
    <x v="7818"/>
    <x v="0"/>
    <x v="18"/>
    <x v="7"/>
    <x v="6"/>
    <x v="1"/>
    <x v="0"/>
    <x v="2"/>
    <n v="50.376226639999999"/>
    <x v="2"/>
    <x v="1"/>
    <x v="7903"/>
    <x v="1"/>
    <x v="4"/>
    <n v="124.3675726"/>
    <n v="5.1819821916666671"/>
    <s v="Stores"/>
  </r>
  <r>
    <n v="7939"/>
    <s v="Maroney"/>
    <s v="Melanie"/>
    <x v="7819"/>
    <x v="0"/>
    <x v="20"/>
    <x v="7"/>
    <x v="6"/>
    <x v="14"/>
    <x v="0"/>
    <x v="4"/>
    <n v="29.922978690000001"/>
    <x v="4"/>
    <x v="0"/>
    <x v="7904"/>
    <x v="0"/>
    <x v="0"/>
    <n v="9.8328242479999997"/>
    <n v="0.40970101033333328"/>
    <s v="Stores"/>
  </r>
  <r>
    <n v="7940"/>
    <s v="Carter"/>
    <s v="Waylon"/>
    <x v="7820"/>
    <x v="1"/>
    <x v="0"/>
    <x v="13"/>
    <x v="12"/>
    <x v="0"/>
    <x v="0"/>
    <x v="0"/>
    <n v="35.609408070000001"/>
    <x v="0"/>
    <x v="1"/>
    <x v="7905"/>
    <x v="1"/>
    <x v="0"/>
    <n v="5.0474804899999999"/>
    <n v="0.21031168708333334"/>
    <s v="Stores"/>
  </r>
  <r>
    <n v="7941"/>
    <s v="Lopez"/>
    <s v="Clyde"/>
    <x v="7821"/>
    <x v="1"/>
    <x v="30"/>
    <x v="7"/>
    <x v="6"/>
    <x v="20"/>
    <x v="0"/>
    <x v="4"/>
    <n v="24.82851909"/>
    <x v="4"/>
    <x v="1"/>
    <x v="7906"/>
    <x v="1"/>
    <x v="0"/>
    <n v="0"/>
    <n v="0"/>
    <s v="Stores"/>
  </r>
  <r>
    <n v="7942"/>
    <s v="Craig"/>
    <s v="John"/>
    <x v="7822"/>
    <x v="1"/>
    <x v="11"/>
    <x v="7"/>
    <x v="6"/>
    <x v="1"/>
    <x v="0"/>
    <x v="0"/>
    <n v="36.184277479999999"/>
    <x v="0"/>
    <x v="1"/>
    <x v="7907"/>
    <x v="1"/>
    <x v="2"/>
    <n v="41.495861429999998"/>
    <n v="1.7289942262499998"/>
    <s v="Stores"/>
  </r>
  <r>
    <n v="7943"/>
    <s v="Williams"/>
    <s v="Margaret"/>
    <x v="7823"/>
    <x v="0"/>
    <x v="1"/>
    <x v="7"/>
    <x v="6"/>
    <x v="1"/>
    <x v="0"/>
    <x v="1"/>
    <n v="48.862171750000002"/>
    <x v="1"/>
    <x v="1"/>
    <x v="7908"/>
    <x v="1"/>
    <x v="1"/>
    <n v="113.7171171"/>
    <n v="4.7382132124999998"/>
    <s v="Stores"/>
  </r>
  <r>
    <n v="7944"/>
    <s v="Holder"/>
    <s v="Eveline"/>
    <x v="7824"/>
    <x v="0"/>
    <x v="0"/>
    <x v="13"/>
    <x v="12"/>
    <x v="0"/>
    <x v="0"/>
    <x v="2"/>
    <n v="50.114792919999999"/>
    <x v="2"/>
    <x v="0"/>
    <x v="7909"/>
    <x v="0"/>
    <x v="4"/>
    <n v="132.57953000000001"/>
    <n v="5.5241470833333333"/>
    <s v="Stores"/>
  </r>
  <r>
    <n v="7945"/>
    <s v="George"/>
    <s v="James"/>
    <x v="7825"/>
    <x v="1"/>
    <x v="3"/>
    <x v="7"/>
    <x v="6"/>
    <x v="3"/>
    <x v="0"/>
    <x v="0"/>
    <n v="38.240104760000001"/>
    <x v="0"/>
    <x v="1"/>
    <x v="7910"/>
    <x v="1"/>
    <x v="2"/>
    <n v="49.03221877"/>
    <n v="2.043009115416667"/>
    <s v="Stores"/>
  </r>
  <r>
    <n v="7946"/>
    <s v="Wright"/>
    <s v="Mike"/>
    <x v="7826"/>
    <x v="1"/>
    <x v="64"/>
    <x v="7"/>
    <x v="6"/>
    <x v="14"/>
    <x v="0"/>
    <x v="0"/>
    <n v="38.747897260000002"/>
    <x v="0"/>
    <x v="0"/>
    <x v="7911"/>
    <x v="0"/>
    <x v="0"/>
    <n v="18.41139768"/>
    <n v="0.76714157000000005"/>
    <s v="Stores"/>
  </r>
  <r>
    <n v="7947"/>
    <s v="Hartley"/>
    <s v="Sheila"/>
    <x v="7827"/>
    <x v="0"/>
    <x v="63"/>
    <x v="7"/>
    <x v="6"/>
    <x v="29"/>
    <x v="0"/>
    <x v="2"/>
    <n v="52.468725280000001"/>
    <x v="2"/>
    <x v="0"/>
    <x v="7912"/>
    <x v="0"/>
    <x v="1"/>
    <n v="103.02328129999999"/>
    <n v="4.2926367208333334"/>
    <s v="Stores"/>
  </r>
  <r>
    <n v="7948"/>
    <s v="Medina"/>
    <s v="Carl"/>
    <x v="7828"/>
    <x v="1"/>
    <x v="0"/>
    <x v="13"/>
    <x v="12"/>
    <x v="0"/>
    <x v="0"/>
    <x v="3"/>
    <n v="13.036145250000001"/>
    <x v="3"/>
    <x v="1"/>
    <x v="7913"/>
    <x v="1"/>
    <x v="0"/>
    <n v="0"/>
    <n v="0"/>
    <s v="Stores"/>
  </r>
  <r>
    <n v="7949"/>
    <s v="Reynolds"/>
    <s v="Karin"/>
    <x v="7829"/>
    <x v="0"/>
    <x v="111"/>
    <x v="7"/>
    <x v="6"/>
    <x v="32"/>
    <x v="0"/>
    <x v="0"/>
    <n v="33.027619029999997"/>
    <x v="0"/>
    <x v="0"/>
    <x v="7914"/>
    <x v="0"/>
    <x v="0"/>
    <n v="0"/>
    <n v="0"/>
    <s v="Stores"/>
  </r>
  <r>
    <n v="7950"/>
    <s v="Jones"/>
    <s v="Charles"/>
    <x v="7830"/>
    <x v="1"/>
    <x v="14"/>
    <x v="7"/>
    <x v="6"/>
    <x v="11"/>
    <x v="0"/>
    <x v="0"/>
    <n v="38.54354103"/>
    <x v="0"/>
    <x v="1"/>
    <x v="7915"/>
    <x v="1"/>
    <x v="0"/>
    <n v="9.3890922779999997"/>
    <n v="0.39121217824999999"/>
    <s v="Stores"/>
  </r>
  <r>
    <n v="7951"/>
    <s v="Alvarado"/>
    <s v="Glenn"/>
    <x v="7831"/>
    <x v="1"/>
    <x v="5"/>
    <x v="46"/>
    <x v="20"/>
    <x v="5"/>
    <x v="0"/>
    <x v="5"/>
    <n v="63.123373479999998"/>
    <x v="5"/>
    <x v="1"/>
    <x v="7916"/>
    <x v="1"/>
    <x v="3"/>
    <n v="178.2477767"/>
    <n v="7.426990695833334"/>
    <s v="Stores"/>
  </r>
  <r>
    <n v="7952"/>
    <s v="Flynn"/>
    <s v="Elizabeth"/>
    <x v="7832"/>
    <x v="0"/>
    <x v="2"/>
    <x v="7"/>
    <x v="6"/>
    <x v="2"/>
    <x v="0"/>
    <x v="0"/>
    <n v="39.451892780000001"/>
    <x v="0"/>
    <x v="1"/>
    <x v="7917"/>
    <x v="1"/>
    <x v="2"/>
    <n v="51.34999663"/>
    <n v="2.1395831929166667"/>
    <s v="Stores"/>
  </r>
  <r>
    <n v="7953"/>
    <s v="Reynolds"/>
    <s v="Judy"/>
    <x v="7833"/>
    <x v="0"/>
    <x v="0"/>
    <x v="13"/>
    <x v="12"/>
    <x v="0"/>
    <x v="0"/>
    <x v="4"/>
    <n v="27.941968970000001"/>
    <x v="4"/>
    <x v="1"/>
    <x v="7918"/>
    <x v="1"/>
    <x v="2"/>
    <n v="46.868759410000003"/>
    <n v="1.9528649754166667"/>
    <s v="Stores"/>
  </r>
  <r>
    <n v="7954"/>
    <s v="Pfeffer"/>
    <s v="Julia"/>
    <x v="7834"/>
    <x v="0"/>
    <x v="5"/>
    <x v="46"/>
    <x v="20"/>
    <x v="5"/>
    <x v="0"/>
    <x v="1"/>
    <n v="47.993433400000001"/>
    <x v="1"/>
    <x v="0"/>
    <x v="7919"/>
    <x v="0"/>
    <x v="1"/>
    <n v="101.2053986"/>
    <n v="4.2168916083333334"/>
    <s v="Stores"/>
  </r>
  <r>
    <n v="7955"/>
    <s v="Freeman"/>
    <s v="Trey"/>
    <x v="7835"/>
    <x v="1"/>
    <x v="12"/>
    <x v="7"/>
    <x v="6"/>
    <x v="9"/>
    <x v="0"/>
    <x v="1"/>
    <n v="49.265994429999999"/>
    <x v="1"/>
    <x v="1"/>
    <x v="7920"/>
    <x v="1"/>
    <x v="1"/>
    <n v="93.500362429999996"/>
    <n v="3.8958484345833333"/>
    <s v="Stores"/>
  </r>
  <r>
    <n v="7956"/>
    <s v="Sloan"/>
    <s v="John"/>
    <x v="7836"/>
    <x v="1"/>
    <x v="27"/>
    <x v="7"/>
    <x v="6"/>
    <x v="19"/>
    <x v="0"/>
    <x v="2"/>
    <n v="52.443652559999997"/>
    <x v="2"/>
    <x v="1"/>
    <x v="7921"/>
    <x v="1"/>
    <x v="1"/>
    <n v="87.885202710000002"/>
    <n v="3.6618834462499996"/>
    <s v="Stores"/>
  </r>
  <r>
    <n v="7957"/>
    <s v="Numbers"/>
    <s v="Tatiana"/>
    <x v="7837"/>
    <x v="0"/>
    <x v="8"/>
    <x v="7"/>
    <x v="6"/>
    <x v="8"/>
    <x v="0"/>
    <x v="1"/>
    <n v="47.943946820000001"/>
    <x v="1"/>
    <x v="0"/>
    <x v="7922"/>
    <x v="0"/>
    <x v="4"/>
    <n v="133.89975039999999"/>
    <n v="5.5791562666666659"/>
    <s v="Stores"/>
  </r>
  <r>
    <n v="7958"/>
    <s v="Terry"/>
    <s v="Stephen"/>
    <x v="7838"/>
    <x v="1"/>
    <x v="5"/>
    <x v="46"/>
    <x v="20"/>
    <x v="5"/>
    <x v="0"/>
    <x v="4"/>
    <n v="24.839357360000001"/>
    <x v="4"/>
    <x v="1"/>
    <x v="7923"/>
    <x v="1"/>
    <x v="0"/>
    <n v="0"/>
    <n v="0"/>
    <s v="Stores"/>
  </r>
  <r>
    <n v="7959"/>
    <s v="Wells"/>
    <s v="Carol"/>
    <x v="7839"/>
    <x v="0"/>
    <x v="5"/>
    <x v="46"/>
    <x v="20"/>
    <x v="5"/>
    <x v="0"/>
    <x v="0"/>
    <n v="39.984724540000002"/>
    <x v="0"/>
    <x v="1"/>
    <x v="7924"/>
    <x v="1"/>
    <x v="2"/>
    <n v="55.456605349999997"/>
    <n v="2.310691889583333"/>
    <s v="Stores"/>
  </r>
  <r>
    <n v="7960"/>
    <s v="McDonough"/>
    <s v="Fred"/>
    <x v="7840"/>
    <x v="1"/>
    <x v="0"/>
    <x v="13"/>
    <x v="12"/>
    <x v="0"/>
    <x v="0"/>
    <x v="5"/>
    <n v="60.704039569999999"/>
    <x v="5"/>
    <x v="1"/>
    <x v="7925"/>
    <x v="1"/>
    <x v="4"/>
    <n v="142.3470859"/>
    <n v="5.9311285791666668"/>
    <s v="Stores"/>
  </r>
  <r>
    <n v="7961"/>
    <s v="Anderson"/>
    <s v="Justin"/>
    <x v="7841"/>
    <x v="1"/>
    <x v="4"/>
    <x v="7"/>
    <x v="6"/>
    <x v="4"/>
    <x v="0"/>
    <x v="0"/>
    <n v="38.975643140000003"/>
    <x v="0"/>
    <x v="1"/>
    <x v="7926"/>
    <x v="1"/>
    <x v="0"/>
    <n v="0"/>
    <n v="0"/>
    <s v="Stores"/>
  </r>
  <r>
    <n v="7962"/>
    <s v="McDade"/>
    <s v="Dominic"/>
    <x v="7842"/>
    <x v="1"/>
    <x v="92"/>
    <x v="7"/>
    <x v="6"/>
    <x v="11"/>
    <x v="0"/>
    <x v="0"/>
    <n v="34.057245250000001"/>
    <x v="0"/>
    <x v="1"/>
    <x v="7927"/>
    <x v="1"/>
    <x v="0"/>
    <n v="33.830788759999997"/>
    <n v="1.4096161983333331"/>
    <s v="Stores"/>
  </r>
  <r>
    <n v="7963"/>
    <s v="Hoover"/>
    <s v="Corine"/>
    <x v="7843"/>
    <x v="0"/>
    <x v="11"/>
    <x v="7"/>
    <x v="6"/>
    <x v="1"/>
    <x v="0"/>
    <x v="1"/>
    <n v="42.879738320000001"/>
    <x v="1"/>
    <x v="0"/>
    <x v="7928"/>
    <x v="0"/>
    <x v="2"/>
    <n v="41.873232489999999"/>
    <n v="1.7447180204166668"/>
    <s v="Stores"/>
  </r>
  <r>
    <n v="7964"/>
    <s v="Young"/>
    <s v="Bruce"/>
    <x v="7844"/>
    <x v="1"/>
    <x v="76"/>
    <x v="7"/>
    <x v="6"/>
    <x v="1"/>
    <x v="0"/>
    <x v="0"/>
    <n v="36.699989330000001"/>
    <x v="0"/>
    <x v="1"/>
    <x v="7929"/>
    <x v="1"/>
    <x v="0"/>
    <n v="4.9375034539999998"/>
    <n v="0.20572931058333332"/>
    <s v="Stores"/>
  </r>
  <r>
    <n v="7965"/>
    <s v="Fanning"/>
    <s v="Mary"/>
    <x v="7845"/>
    <x v="0"/>
    <x v="0"/>
    <x v="13"/>
    <x v="12"/>
    <x v="0"/>
    <x v="0"/>
    <x v="0"/>
    <n v="38.04322913"/>
    <x v="0"/>
    <x v="0"/>
    <x v="7930"/>
    <x v="0"/>
    <x v="0"/>
    <n v="36.629482920000001"/>
    <n v="1.526228455"/>
    <s v="Stores"/>
  </r>
  <r>
    <n v="7966"/>
    <s v="Allen"/>
    <s v="Lisa"/>
    <x v="7846"/>
    <x v="0"/>
    <x v="0"/>
    <x v="13"/>
    <x v="12"/>
    <x v="0"/>
    <x v="0"/>
    <x v="5"/>
    <n v="61.743083460000001"/>
    <x v="5"/>
    <x v="1"/>
    <x v="7931"/>
    <x v="1"/>
    <x v="3"/>
    <n v="185.194366"/>
    <n v="7.7164319166666662"/>
    <s v="Stores"/>
  </r>
  <r>
    <n v="7967"/>
    <s v="Estes"/>
    <s v="Dorthea"/>
    <x v="7847"/>
    <x v="0"/>
    <x v="11"/>
    <x v="7"/>
    <x v="6"/>
    <x v="1"/>
    <x v="0"/>
    <x v="0"/>
    <n v="33.977618900000003"/>
    <x v="0"/>
    <x v="1"/>
    <x v="7932"/>
    <x v="1"/>
    <x v="0"/>
    <n v="0"/>
    <n v="0"/>
    <s v="Stores"/>
  </r>
  <r>
    <n v="7968"/>
    <s v="Powers"/>
    <s v="Daniel"/>
    <x v="7848"/>
    <x v="1"/>
    <x v="5"/>
    <x v="46"/>
    <x v="20"/>
    <x v="5"/>
    <x v="0"/>
    <x v="1"/>
    <n v="44.621123820000001"/>
    <x v="1"/>
    <x v="1"/>
    <x v="7933"/>
    <x v="1"/>
    <x v="2"/>
    <n v="54.577318920000003"/>
    <n v="2.274054955"/>
    <s v="Stores"/>
  </r>
  <r>
    <n v="7969"/>
    <s v="White"/>
    <s v="Donald"/>
    <x v="7849"/>
    <x v="1"/>
    <x v="4"/>
    <x v="7"/>
    <x v="6"/>
    <x v="4"/>
    <x v="0"/>
    <x v="0"/>
    <n v="35.043225030000002"/>
    <x v="0"/>
    <x v="1"/>
    <x v="7934"/>
    <x v="1"/>
    <x v="0"/>
    <n v="0"/>
    <n v="0"/>
    <s v="Stores"/>
  </r>
  <r>
    <n v="7970"/>
    <s v="Roberts"/>
    <s v="Carmen"/>
    <x v="7850"/>
    <x v="1"/>
    <x v="3"/>
    <x v="7"/>
    <x v="6"/>
    <x v="3"/>
    <x v="0"/>
    <x v="4"/>
    <n v="28.31907575"/>
    <x v="4"/>
    <x v="1"/>
    <x v="7935"/>
    <x v="1"/>
    <x v="0"/>
    <n v="0"/>
    <n v="0"/>
    <s v="Stores"/>
  </r>
  <r>
    <n v="7971"/>
    <s v="Lee"/>
    <s v="Martha"/>
    <x v="7851"/>
    <x v="0"/>
    <x v="35"/>
    <x v="7"/>
    <x v="6"/>
    <x v="6"/>
    <x v="0"/>
    <x v="4"/>
    <n v="29.227887899999999"/>
    <x v="4"/>
    <x v="0"/>
    <x v="7936"/>
    <x v="0"/>
    <x v="0"/>
    <n v="1.7959411759999999"/>
    <n v="7.4830882333333334E-2"/>
    <s v="Stores"/>
  </r>
  <r>
    <n v="7972"/>
    <s v="Morton"/>
    <s v="Larry"/>
    <x v="7852"/>
    <x v="1"/>
    <x v="5"/>
    <x v="46"/>
    <x v="20"/>
    <x v="5"/>
    <x v="0"/>
    <x v="1"/>
    <n v="42.17752651"/>
    <x v="1"/>
    <x v="1"/>
    <x v="7937"/>
    <x v="1"/>
    <x v="2"/>
    <n v="59.623354939999999"/>
    <n v="2.4843064558333334"/>
    <s v="Stores"/>
  </r>
  <r>
    <n v="7973"/>
    <s v="Jackson"/>
    <s v="Jennifer"/>
    <x v="7853"/>
    <x v="0"/>
    <x v="110"/>
    <x v="7"/>
    <x v="6"/>
    <x v="31"/>
    <x v="0"/>
    <x v="2"/>
    <n v="56.199703300000003"/>
    <x v="2"/>
    <x v="1"/>
    <x v="7938"/>
    <x v="1"/>
    <x v="3"/>
    <n v="163.59558100000001"/>
    <n v="6.8164825416666668"/>
    <s v="Stores"/>
  </r>
  <r>
    <n v="7974"/>
    <s v="Rippeon"/>
    <s v="Kimberly"/>
    <x v="7854"/>
    <x v="0"/>
    <x v="58"/>
    <x v="7"/>
    <x v="6"/>
    <x v="18"/>
    <x v="0"/>
    <x v="5"/>
    <n v="65.453335640000006"/>
    <x v="5"/>
    <x v="0"/>
    <x v="7939"/>
    <x v="0"/>
    <x v="3"/>
    <n v="179.235119"/>
    <n v="7.4681299583333329"/>
    <s v="Stores"/>
  </r>
  <r>
    <n v="7975"/>
    <s v="Stout"/>
    <s v="Terry"/>
    <x v="7855"/>
    <x v="1"/>
    <x v="5"/>
    <x v="46"/>
    <x v="20"/>
    <x v="5"/>
    <x v="0"/>
    <x v="2"/>
    <n v="54.011628190000003"/>
    <x v="2"/>
    <x v="1"/>
    <x v="7940"/>
    <x v="1"/>
    <x v="1"/>
    <n v="101.36033"/>
    <n v="4.2233470833333335"/>
    <s v="Stores"/>
  </r>
  <r>
    <n v="7976"/>
    <s v="Keene"/>
    <s v="Carmen"/>
    <x v="7856"/>
    <x v="0"/>
    <x v="111"/>
    <x v="7"/>
    <x v="6"/>
    <x v="32"/>
    <x v="0"/>
    <x v="1"/>
    <n v="46.023457729999997"/>
    <x v="1"/>
    <x v="1"/>
    <x v="7941"/>
    <x v="1"/>
    <x v="1"/>
    <n v="82.852270739999994"/>
    <n v="3.4521779475000001"/>
    <s v="Stores"/>
  </r>
  <r>
    <n v="7977"/>
    <s v="Golding"/>
    <s v="Merle"/>
    <x v="7857"/>
    <x v="1"/>
    <x v="76"/>
    <x v="7"/>
    <x v="6"/>
    <x v="1"/>
    <x v="0"/>
    <x v="1"/>
    <n v="45.929873460000003"/>
    <x v="1"/>
    <x v="1"/>
    <x v="7942"/>
    <x v="1"/>
    <x v="1"/>
    <n v="80.67828274"/>
    <n v="3.3615951141666667"/>
    <s v="Stores"/>
  </r>
  <r>
    <n v="7978"/>
    <s v="Christian"/>
    <s v="Deborah"/>
    <x v="7858"/>
    <x v="0"/>
    <x v="205"/>
    <x v="7"/>
    <x v="6"/>
    <x v="1"/>
    <x v="0"/>
    <x v="0"/>
    <n v="38.753075070000001"/>
    <x v="0"/>
    <x v="1"/>
    <x v="7943"/>
    <x v="1"/>
    <x v="2"/>
    <n v="62.761334259999998"/>
    <n v="2.6150555941666664"/>
    <s v="Stores"/>
  </r>
  <r>
    <n v="7979"/>
    <s v="Horton"/>
    <s v="Jennifer"/>
    <x v="7859"/>
    <x v="0"/>
    <x v="5"/>
    <x v="46"/>
    <x v="20"/>
    <x v="5"/>
    <x v="0"/>
    <x v="1"/>
    <n v="40.961657449999997"/>
    <x v="1"/>
    <x v="1"/>
    <x v="7944"/>
    <x v="1"/>
    <x v="2"/>
    <n v="52.76213242"/>
    <n v="2.1984221841666667"/>
    <s v="Stores"/>
  </r>
  <r>
    <n v="7980"/>
    <s v="Richards"/>
    <s v="Pat"/>
    <x v="7860"/>
    <x v="0"/>
    <x v="30"/>
    <x v="7"/>
    <x v="6"/>
    <x v="20"/>
    <x v="0"/>
    <x v="4"/>
    <n v="25.199266550000001"/>
    <x v="4"/>
    <x v="0"/>
    <x v="7945"/>
    <x v="0"/>
    <x v="0"/>
    <n v="0"/>
    <n v="0"/>
    <s v="Stores"/>
  </r>
  <r>
    <n v="7981"/>
    <s v="Allison"/>
    <s v="Nicholas"/>
    <x v="7861"/>
    <x v="1"/>
    <x v="5"/>
    <x v="46"/>
    <x v="20"/>
    <x v="5"/>
    <x v="0"/>
    <x v="2"/>
    <n v="51.375968950000001"/>
    <x v="2"/>
    <x v="1"/>
    <x v="7946"/>
    <x v="1"/>
    <x v="1"/>
    <n v="96.921939370000004"/>
    <n v="4.0384141404166671"/>
    <s v="Stores"/>
  </r>
  <r>
    <n v="7982"/>
    <s v="Carter"/>
    <s v="Aurora"/>
    <x v="7862"/>
    <x v="0"/>
    <x v="27"/>
    <x v="7"/>
    <x v="6"/>
    <x v="19"/>
    <x v="0"/>
    <x v="0"/>
    <n v="39.775382559999997"/>
    <x v="0"/>
    <x v="1"/>
    <x v="7947"/>
    <x v="1"/>
    <x v="1"/>
    <n v="96.601966180000005"/>
    <n v="4.0250819241666669"/>
    <s v="Stores"/>
  </r>
  <r>
    <n v="7983"/>
    <s v="Hill"/>
    <s v="Linda"/>
    <x v="7863"/>
    <x v="0"/>
    <x v="159"/>
    <x v="7"/>
    <x v="6"/>
    <x v="7"/>
    <x v="0"/>
    <x v="1"/>
    <n v="42.32957407"/>
    <x v="1"/>
    <x v="1"/>
    <x v="7948"/>
    <x v="1"/>
    <x v="2"/>
    <n v="69.408291570000003"/>
    <n v="2.8920121487500001"/>
    <s v="Stores"/>
  </r>
  <r>
    <n v="7984"/>
    <s v="Coury"/>
    <s v="Sean"/>
    <x v="7864"/>
    <x v="1"/>
    <x v="8"/>
    <x v="7"/>
    <x v="6"/>
    <x v="8"/>
    <x v="0"/>
    <x v="1"/>
    <n v="41.59862871"/>
    <x v="1"/>
    <x v="1"/>
    <x v="7949"/>
    <x v="1"/>
    <x v="0"/>
    <n v="36.629468240000001"/>
    <n v="1.5262278433333334"/>
    <s v="Stores"/>
  </r>
  <r>
    <n v="7985"/>
    <s v="Powers"/>
    <s v="Jessica"/>
    <x v="7865"/>
    <x v="0"/>
    <x v="242"/>
    <x v="7"/>
    <x v="6"/>
    <x v="10"/>
    <x v="0"/>
    <x v="1"/>
    <n v="43.838164020000001"/>
    <x v="1"/>
    <x v="1"/>
    <x v="7950"/>
    <x v="1"/>
    <x v="1"/>
    <n v="103.7393375"/>
    <n v="4.3224723958333335"/>
    <s v="Stores"/>
  </r>
  <r>
    <n v="7986"/>
    <s v="Allison"/>
    <s v="Audrey"/>
    <x v="7866"/>
    <x v="0"/>
    <x v="46"/>
    <x v="7"/>
    <x v="6"/>
    <x v="18"/>
    <x v="0"/>
    <x v="5"/>
    <n v="62.33840344"/>
    <x v="5"/>
    <x v="1"/>
    <x v="7951"/>
    <x v="1"/>
    <x v="3"/>
    <n v="194.12001380000001"/>
    <n v="8.0883339083333343"/>
    <s v="Stores"/>
  </r>
  <r>
    <n v="7987"/>
    <s v="Moore"/>
    <s v="Janice"/>
    <x v="7017"/>
    <x v="0"/>
    <x v="187"/>
    <x v="7"/>
    <x v="6"/>
    <x v="19"/>
    <x v="0"/>
    <x v="1"/>
    <n v="45.556954900000001"/>
    <x v="1"/>
    <x v="1"/>
    <x v="7952"/>
    <x v="1"/>
    <x v="1"/>
    <n v="112.4847147"/>
    <n v="4.6868631124999993"/>
    <s v="Stores"/>
  </r>
  <r>
    <n v="7988"/>
    <s v="Cole"/>
    <s v="William"/>
    <x v="7867"/>
    <x v="1"/>
    <x v="5"/>
    <x v="46"/>
    <x v="20"/>
    <x v="5"/>
    <x v="0"/>
    <x v="0"/>
    <n v="31.164410289999999"/>
    <x v="0"/>
    <x v="1"/>
    <x v="7953"/>
    <x v="1"/>
    <x v="0"/>
    <n v="0"/>
    <n v="0"/>
    <s v="Stores"/>
  </r>
  <r>
    <n v="7989"/>
    <s v="Horn"/>
    <s v="Marjorie"/>
    <x v="7868"/>
    <x v="0"/>
    <x v="22"/>
    <x v="7"/>
    <x v="6"/>
    <x v="16"/>
    <x v="0"/>
    <x v="3"/>
    <n v="17.770866389999998"/>
    <x v="3"/>
    <x v="1"/>
    <x v="7954"/>
    <x v="1"/>
    <x v="0"/>
    <n v="0"/>
    <n v="0"/>
    <s v="Stores"/>
  </r>
  <r>
    <n v="7990"/>
    <s v="Carr"/>
    <s v="Joan"/>
    <x v="7869"/>
    <x v="0"/>
    <x v="43"/>
    <x v="46"/>
    <x v="20"/>
    <x v="13"/>
    <x v="0"/>
    <x v="1"/>
    <n v="47.62988343"/>
    <x v="1"/>
    <x v="1"/>
    <x v="7955"/>
    <x v="1"/>
    <x v="1"/>
    <n v="113.76636550000001"/>
    <n v="4.7402652291666669"/>
    <s v="Stores"/>
  </r>
  <r>
    <n v="7991"/>
    <s v="McDowell"/>
    <s v="Michael"/>
    <x v="7870"/>
    <x v="1"/>
    <x v="131"/>
    <x v="7"/>
    <x v="6"/>
    <x v="20"/>
    <x v="0"/>
    <x v="2"/>
    <n v="51.522054060000002"/>
    <x v="2"/>
    <x v="1"/>
    <x v="7956"/>
    <x v="1"/>
    <x v="2"/>
    <n v="53.847696540000001"/>
    <n v="2.2436540224999999"/>
    <s v="Stores"/>
  </r>
  <r>
    <n v="7992"/>
    <s v="Richards"/>
    <s v="Arthur"/>
    <x v="7871"/>
    <x v="1"/>
    <x v="5"/>
    <x v="46"/>
    <x v="20"/>
    <x v="5"/>
    <x v="0"/>
    <x v="0"/>
    <n v="33.533718569999998"/>
    <x v="0"/>
    <x v="0"/>
    <x v="7957"/>
    <x v="0"/>
    <x v="0"/>
    <n v="32.877477710000001"/>
    <n v="1.3698949045833333"/>
    <s v="Stores"/>
  </r>
  <r>
    <n v="7993"/>
    <s v="Souza"/>
    <s v="Betty"/>
    <x v="7872"/>
    <x v="0"/>
    <x v="5"/>
    <x v="46"/>
    <x v="20"/>
    <x v="5"/>
    <x v="0"/>
    <x v="1"/>
    <n v="49.238992320000001"/>
    <x v="1"/>
    <x v="1"/>
    <x v="7958"/>
    <x v="1"/>
    <x v="2"/>
    <n v="68.204281339999994"/>
    <n v="2.8418450558333328"/>
    <s v="Stores"/>
  </r>
  <r>
    <n v="7994"/>
    <s v="Watts"/>
    <s v="Tonie"/>
    <x v="7873"/>
    <x v="0"/>
    <x v="5"/>
    <x v="46"/>
    <x v="20"/>
    <x v="5"/>
    <x v="0"/>
    <x v="1"/>
    <n v="49.859605520000002"/>
    <x v="1"/>
    <x v="1"/>
    <x v="7959"/>
    <x v="1"/>
    <x v="4"/>
    <n v="152.7365312"/>
    <n v="6.3640221333333331"/>
    <s v="Stores"/>
  </r>
  <r>
    <n v="7995"/>
    <s v="Johnson"/>
    <s v="Sandra"/>
    <x v="2339"/>
    <x v="0"/>
    <x v="3"/>
    <x v="7"/>
    <x v="6"/>
    <x v="3"/>
    <x v="0"/>
    <x v="2"/>
    <n v="52.381578179999998"/>
    <x v="2"/>
    <x v="1"/>
    <x v="7960"/>
    <x v="1"/>
    <x v="1"/>
    <n v="96.291743740000001"/>
    <n v="4.0121559891666667"/>
    <s v="Stores"/>
  </r>
  <r>
    <n v="7996"/>
    <s v="Perkins"/>
    <s v="Reginald"/>
    <x v="7874"/>
    <x v="1"/>
    <x v="4"/>
    <x v="7"/>
    <x v="6"/>
    <x v="4"/>
    <x v="0"/>
    <x v="4"/>
    <n v="26.958162130000002"/>
    <x v="4"/>
    <x v="1"/>
    <x v="7961"/>
    <x v="1"/>
    <x v="0"/>
    <n v="2.5398085209999999"/>
    <n v="0.10582535504166667"/>
    <s v="Stores"/>
  </r>
  <r>
    <n v="7997"/>
    <s v="Whitman"/>
    <s v="Sandra"/>
    <x v="7875"/>
    <x v="0"/>
    <x v="21"/>
    <x v="7"/>
    <x v="6"/>
    <x v="15"/>
    <x v="0"/>
    <x v="1"/>
    <n v="42.046938949999998"/>
    <x v="1"/>
    <x v="1"/>
    <x v="7962"/>
    <x v="1"/>
    <x v="0"/>
    <n v="0"/>
    <n v="0"/>
    <s v="Stores"/>
  </r>
  <r>
    <n v="7998"/>
    <s v="Carter"/>
    <s v="Joanne"/>
    <x v="7876"/>
    <x v="0"/>
    <x v="5"/>
    <x v="46"/>
    <x v="20"/>
    <x v="5"/>
    <x v="0"/>
    <x v="1"/>
    <n v="40.61740236"/>
    <x v="1"/>
    <x v="1"/>
    <x v="7963"/>
    <x v="1"/>
    <x v="0"/>
    <n v="0"/>
    <n v="0"/>
    <s v="Stores"/>
  </r>
  <r>
    <n v="7999"/>
    <s v="Lebowitz"/>
    <s v="Josephine"/>
    <x v="7877"/>
    <x v="0"/>
    <x v="5"/>
    <x v="7"/>
    <x v="6"/>
    <x v="5"/>
    <x v="0"/>
    <x v="1"/>
    <n v="41.883883580000003"/>
    <x v="1"/>
    <x v="1"/>
    <x v="7964"/>
    <x v="1"/>
    <x v="1"/>
    <n v="89.14538288"/>
    <n v="3.714390953333333"/>
    <s v="Stores"/>
  </r>
  <r>
    <n v="8000"/>
    <s v="Friedman"/>
    <s v="Donald"/>
    <x v="7878"/>
    <x v="1"/>
    <x v="0"/>
    <x v="13"/>
    <x v="12"/>
    <x v="0"/>
    <x v="0"/>
    <x v="2"/>
    <n v="59.904814049999999"/>
    <x v="2"/>
    <x v="1"/>
    <x v="7965"/>
    <x v="1"/>
    <x v="1"/>
    <n v="119.7719551"/>
    <n v="4.9904981291666664"/>
    <s v="Stores"/>
  </r>
  <r>
    <n v="8001"/>
    <s v="Mayer"/>
    <s v="Shawn"/>
    <x v="7879"/>
    <x v="1"/>
    <x v="30"/>
    <x v="7"/>
    <x v="6"/>
    <x v="20"/>
    <x v="0"/>
    <x v="1"/>
    <n v="49.884548369999997"/>
    <x v="1"/>
    <x v="1"/>
    <x v="7966"/>
    <x v="1"/>
    <x v="1"/>
    <n v="100.49755039999999"/>
    <n v="4.1873979333333331"/>
    <s v="Stores"/>
  </r>
  <r>
    <n v="8002"/>
    <s v="Lake"/>
    <s v="Robert"/>
    <x v="7880"/>
    <x v="1"/>
    <x v="5"/>
    <x v="7"/>
    <x v="6"/>
    <x v="5"/>
    <x v="0"/>
    <x v="1"/>
    <n v="46.355708700000001"/>
    <x v="1"/>
    <x v="1"/>
    <x v="7967"/>
    <x v="1"/>
    <x v="0"/>
    <n v="37.858202499999997"/>
    <n v="1.5774251041666665"/>
    <s v="Stores"/>
  </r>
  <r>
    <n v="8003"/>
    <s v="Johnston"/>
    <s v="John"/>
    <x v="7881"/>
    <x v="1"/>
    <x v="2"/>
    <x v="7"/>
    <x v="6"/>
    <x v="2"/>
    <x v="0"/>
    <x v="2"/>
    <n v="58.257472159999999"/>
    <x v="2"/>
    <x v="1"/>
    <x v="7968"/>
    <x v="1"/>
    <x v="4"/>
    <n v="155.77090200000001"/>
    <n v="6.49045425"/>
    <s v="Stores"/>
  </r>
  <r>
    <n v="8004"/>
    <s v="Barksdale"/>
    <s v="Robert"/>
    <x v="7882"/>
    <x v="1"/>
    <x v="30"/>
    <x v="7"/>
    <x v="6"/>
    <x v="20"/>
    <x v="0"/>
    <x v="1"/>
    <n v="46.798809290000001"/>
    <x v="1"/>
    <x v="1"/>
    <x v="7969"/>
    <x v="1"/>
    <x v="2"/>
    <n v="69.696695129999995"/>
    <n v="2.9040289637499996"/>
    <s v="Stores"/>
  </r>
  <r>
    <n v="8005"/>
    <s v="Baker"/>
    <s v="Henry"/>
    <x v="7883"/>
    <x v="1"/>
    <x v="5"/>
    <x v="7"/>
    <x v="6"/>
    <x v="5"/>
    <x v="0"/>
    <x v="1"/>
    <n v="45.795028459999997"/>
    <x v="1"/>
    <x v="1"/>
    <x v="7970"/>
    <x v="1"/>
    <x v="1"/>
    <n v="83.476915579999996"/>
    <n v="3.4782048158333332"/>
    <s v="Stores"/>
  </r>
  <r>
    <n v="8006"/>
    <s v="Howell"/>
    <s v="Jane"/>
    <x v="7884"/>
    <x v="0"/>
    <x v="8"/>
    <x v="7"/>
    <x v="6"/>
    <x v="8"/>
    <x v="0"/>
    <x v="0"/>
    <n v="39.490322390000003"/>
    <x v="0"/>
    <x v="0"/>
    <x v="7971"/>
    <x v="0"/>
    <x v="2"/>
    <n v="75.095424429999994"/>
    <n v="3.1289760179166666"/>
    <s v="Stores"/>
  </r>
  <r>
    <n v="8007"/>
    <s v="Santibanez"/>
    <s v="Cheryl"/>
    <x v="7885"/>
    <x v="0"/>
    <x v="5"/>
    <x v="7"/>
    <x v="6"/>
    <x v="5"/>
    <x v="0"/>
    <x v="1"/>
    <n v="41.285131560000004"/>
    <x v="1"/>
    <x v="1"/>
    <x v="7972"/>
    <x v="1"/>
    <x v="2"/>
    <n v="51.634286019999998"/>
    <n v="2.1514285841666667"/>
    <s v="Stores"/>
  </r>
  <r>
    <n v="8008"/>
    <s v="Wood"/>
    <s v="Lynn"/>
    <x v="7886"/>
    <x v="1"/>
    <x v="5"/>
    <x v="7"/>
    <x v="6"/>
    <x v="5"/>
    <x v="0"/>
    <x v="1"/>
    <n v="44.794913680000001"/>
    <x v="1"/>
    <x v="1"/>
    <x v="7973"/>
    <x v="1"/>
    <x v="2"/>
    <n v="47.235994249999997"/>
    <n v="1.9681664270833332"/>
    <s v="Stores"/>
  </r>
  <r>
    <n v="8009"/>
    <s v="Ellis"/>
    <s v="Stephanie"/>
    <x v="7887"/>
    <x v="0"/>
    <x v="0"/>
    <x v="13"/>
    <x v="12"/>
    <x v="0"/>
    <x v="0"/>
    <x v="4"/>
    <n v="27.144091469999999"/>
    <x v="4"/>
    <x v="1"/>
    <x v="7974"/>
    <x v="1"/>
    <x v="0"/>
    <n v="15.823531750000001"/>
    <n v="0.65931382291666663"/>
    <s v="Stores"/>
  </r>
  <r>
    <n v="8010"/>
    <s v="Vasquez"/>
    <s v="Alice"/>
    <x v="7888"/>
    <x v="0"/>
    <x v="22"/>
    <x v="7"/>
    <x v="6"/>
    <x v="16"/>
    <x v="0"/>
    <x v="2"/>
    <n v="54.794253949999998"/>
    <x v="2"/>
    <x v="1"/>
    <x v="7975"/>
    <x v="1"/>
    <x v="1"/>
    <n v="103.9787285"/>
    <n v="4.3324470208333334"/>
    <s v="Stores"/>
  </r>
  <r>
    <n v="8011"/>
    <s v="Anderson"/>
    <s v="Herman"/>
    <x v="7889"/>
    <x v="1"/>
    <x v="5"/>
    <x v="7"/>
    <x v="6"/>
    <x v="5"/>
    <x v="0"/>
    <x v="0"/>
    <n v="35.33193988"/>
    <x v="0"/>
    <x v="1"/>
    <x v="7976"/>
    <x v="1"/>
    <x v="0"/>
    <n v="26.431300799999999"/>
    <n v="1.1013042"/>
    <s v="Stores"/>
  </r>
  <r>
    <n v="8012"/>
    <s v="Collier"/>
    <s v="Florence"/>
    <x v="7890"/>
    <x v="0"/>
    <x v="0"/>
    <x v="13"/>
    <x v="12"/>
    <x v="0"/>
    <x v="0"/>
    <x v="1"/>
    <n v="44.605658630000001"/>
    <x v="1"/>
    <x v="1"/>
    <x v="7977"/>
    <x v="1"/>
    <x v="1"/>
    <n v="118.87833639999999"/>
    <n v="4.9532640166666662"/>
    <s v="Stores"/>
  </r>
  <r>
    <n v="8013"/>
    <s v="Brown"/>
    <s v="Seth"/>
    <x v="7891"/>
    <x v="1"/>
    <x v="91"/>
    <x v="7"/>
    <x v="6"/>
    <x v="25"/>
    <x v="0"/>
    <x v="1"/>
    <n v="42.256585209999997"/>
    <x v="1"/>
    <x v="1"/>
    <x v="7978"/>
    <x v="1"/>
    <x v="2"/>
    <n v="54.203312689999997"/>
    <n v="2.2584713620833332"/>
    <s v="Stores"/>
  </r>
  <r>
    <n v="8014"/>
    <s v="Kruger"/>
    <s v="Marilyn"/>
    <x v="7892"/>
    <x v="0"/>
    <x v="3"/>
    <x v="7"/>
    <x v="6"/>
    <x v="3"/>
    <x v="0"/>
    <x v="2"/>
    <n v="50.413809919999998"/>
    <x v="2"/>
    <x v="1"/>
    <x v="7979"/>
    <x v="1"/>
    <x v="4"/>
    <n v="121.13378760000001"/>
    <n v="5.0472411500000005"/>
    <s v="Stores"/>
  </r>
  <r>
    <n v="8015"/>
    <s v="Jones"/>
    <s v="Britni"/>
    <x v="7893"/>
    <x v="0"/>
    <x v="13"/>
    <x v="7"/>
    <x v="6"/>
    <x v="10"/>
    <x v="0"/>
    <x v="2"/>
    <n v="57.951905889999999"/>
    <x v="2"/>
    <x v="1"/>
    <x v="7980"/>
    <x v="1"/>
    <x v="4"/>
    <n v="128.0868658"/>
    <n v="5.3369527416666669"/>
    <s v="Stores"/>
  </r>
  <r>
    <n v="8016"/>
    <s v="Dumais"/>
    <s v="Robert"/>
    <x v="7894"/>
    <x v="1"/>
    <x v="5"/>
    <x v="7"/>
    <x v="6"/>
    <x v="5"/>
    <x v="0"/>
    <x v="2"/>
    <n v="55.975788360000003"/>
    <x v="2"/>
    <x v="1"/>
    <x v="7981"/>
    <x v="1"/>
    <x v="4"/>
    <n v="128.9502124"/>
    <n v="5.3729255166666672"/>
    <s v="Stores"/>
  </r>
  <r>
    <n v="8017"/>
    <s v="Lavelle"/>
    <s v="Angela"/>
    <x v="7895"/>
    <x v="0"/>
    <x v="139"/>
    <x v="13"/>
    <x v="12"/>
    <x v="34"/>
    <x v="0"/>
    <x v="0"/>
    <n v="34.872661880000003"/>
    <x v="0"/>
    <x v="1"/>
    <x v="7982"/>
    <x v="1"/>
    <x v="0"/>
    <n v="0"/>
    <n v="0"/>
    <s v="Stores"/>
  </r>
  <r>
    <n v="8018"/>
    <s v="Oliver"/>
    <s v="Myra"/>
    <x v="7896"/>
    <x v="0"/>
    <x v="198"/>
    <x v="7"/>
    <x v="6"/>
    <x v="22"/>
    <x v="0"/>
    <x v="4"/>
    <n v="22.398756540000001"/>
    <x v="4"/>
    <x v="1"/>
    <x v="7983"/>
    <x v="1"/>
    <x v="0"/>
    <n v="0"/>
    <n v="0"/>
    <s v="Stores"/>
  </r>
  <r>
    <n v="8019"/>
    <s v="Wagnon"/>
    <s v="James"/>
    <x v="7897"/>
    <x v="1"/>
    <x v="136"/>
    <x v="7"/>
    <x v="6"/>
    <x v="3"/>
    <x v="0"/>
    <x v="1"/>
    <n v="40.01292273"/>
    <x v="1"/>
    <x v="1"/>
    <x v="7984"/>
    <x v="1"/>
    <x v="0"/>
    <n v="18.907528769999999"/>
    <n v="0.78781369874999996"/>
    <s v="Stores"/>
  </r>
  <r>
    <n v="8020"/>
    <s v="Kelly"/>
    <s v="Jess"/>
    <x v="7898"/>
    <x v="1"/>
    <x v="15"/>
    <x v="7"/>
    <x v="6"/>
    <x v="10"/>
    <x v="0"/>
    <x v="0"/>
    <n v="30.811620550000001"/>
    <x v="0"/>
    <x v="1"/>
    <x v="7985"/>
    <x v="1"/>
    <x v="0"/>
    <n v="13.134626819999999"/>
    <n v="0.54727611750000005"/>
    <s v="Stores"/>
  </r>
  <r>
    <n v="8021"/>
    <s v="Cooper"/>
    <s v="Anthony"/>
    <x v="7899"/>
    <x v="1"/>
    <x v="7"/>
    <x v="7"/>
    <x v="6"/>
    <x v="7"/>
    <x v="0"/>
    <x v="0"/>
    <n v="33.816248780000002"/>
    <x v="0"/>
    <x v="1"/>
    <x v="7986"/>
    <x v="1"/>
    <x v="0"/>
    <n v="0"/>
    <n v="0"/>
    <s v="Stores"/>
  </r>
  <r>
    <n v="8022"/>
    <s v="Guzman"/>
    <s v="Grace"/>
    <x v="7900"/>
    <x v="0"/>
    <x v="4"/>
    <x v="7"/>
    <x v="6"/>
    <x v="4"/>
    <x v="0"/>
    <x v="1"/>
    <n v="41.792561480000003"/>
    <x v="1"/>
    <x v="1"/>
    <x v="7987"/>
    <x v="1"/>
    <x v="2"/>
    <n v="70.890757699999995"/>
    <n v="2.9537815708333328"/>
    <s v="Stores"/>
  </r>
  <r>
    <n v="8023"/>
    <s v="Sanders"/>
    <s v="Leroy"/>
    <x v="7901"/>
    <x v="1"/>
    <x v="5"/>
    <x v="7"/>
    <x v="6"/>
    <x v="5"/>
    <x v="0"/>
    <x v="0"/>
    <n v="38.821055440000002"/>
    <x v="0"/>
    <x v="1"/>
    <x v="7988"/>
    <x v="1"/>
    <x v="0"/>
    <n v="10.68641869"/>
    <n v="0.44526744541666663"/>
    <s v="Stores"/>
  </r>
  <r>
    <n v="8024"/>
    <s v="Ramos"/>
    <s v="Amy"/>
    <x v="7902"/>
    <x v="0"/>
    <x v="4"/>
    <x v="7"/>
    <x v="6"/>
    <x v="4"/>
    <x v="0"/>
    <x v="0"/>
    <n v="31.741502100000002"/>
    <x v="0"/>
    <x v="1"/>
    <x v="7989"/>
    <x v="1"/>
    <x v="2"/>
    <n v="58.333503290000003"/>
    <n v="2.4305626370833333"/>
    <s v="Stores"/>
  </r>
  <r>
    <n v="8025"/>
    <s v="Turner"/>
    <s v="Glenn"/>
    <x v="7903"/>
    <x v="1"/>
    <x v="5"/>
    <x v="7"/>
    <x v="6"/>
    <x v="5"/>
    <x v="0"/>
    <x v="2"/>
    <n v="53.552007189999998"/>
    <x v="2"/>
    <x v="1"/>
    <x v="7990"/>
    <x v="1"/>
    <x v="4"/>
    <n v="135.60201950000001"/>
    <n v="5.6500841458333335"/>
    <s v="Stores"/>
  </r>
  <r>
    <n v="8026"/>
    <s v="Villanueva"/>
    <s v="Doris"/>
    <x v="7904"/>
    <x v="0"/>
    <x v="195"/>
    <x v="7"/>
    <x v="6"/>
    <x v="20"/>
    <x v="0"/>
    <x v="1"/>
    <n v="47.01073117"/>
    <x v="1"/>
    <x v="1"/>
    <x v="7991"/>
    <x v="1"/>
    <x v="4"/>
    <n v="127.3839383"/>
    <n v="5.3076640958333332"/>
    <s v="Stores"/>
  </r>
  <r>
    <n v="8027"/>
    <s v="Horan"/>
    <s v="George"/>
    <x v="7905"/>
    <x v="1"/>
    <x v="3"/>
    <x v="7"/>
    <x v="6"/>
    <x v="3"/>
    <x v="0"/>
    <x v="2"/>
    <n v="53.893102859999999"/>
    <x v="2"/>
    <x v="0"/>
    <x v="7992"/>
    <x v="0"/>
    <x v="4"/>
    <n v="120.3754855"/>
    <n v="5.0156452291666671"/>
    <s v="Stores"/>
  </r>
  <r>
    <n v="8028"/>
    <s v="Downey"/>
    <s v="Brandon"/>
    <x v="7906"/>
    <x v="1"/>
    <x v="18"/>
    <x v="7"/>
    <x v="6"/>
    <x v="1"/>
    <x v="0"/>
    <x v="0"/>
    <n v="38.121579400000002"/>
    <x v="0"/>
    <x v="1"/>
    <x v="7993"/>
    <x v="1"/>
    <x v="2"/>
    <n v="73.177948670000006"/>
    <n v="3.0490811945833336"/>
    <s v="Stores"/>
  </r>
  <r>
    <n v="8029"/>
    <s v="Alexander"/>
    <s v="Ricardo"/>
    <x v="7907"/>
    <x v="1"/>
    <x v="18"/>
    <x v="7"/>
    <x v="6"/>
    <x v="1"/>
    <x v="0"/>
    <x v="0"/>
    <n v="36.744492979999997"/>
    <x v="0"/>
    <x v="1"/>
    <x v="7994"/>
    <x v="1"/>
    <x v="0"/>
    <n v="0"/>
    <n v="0"/>
    <s v="Stores"/>
  </r>
  <r>
    <n v="8030"/>
    <s v="Isaacs"/>
    <s v="Frank"/>
    <x v="7908"/>
    <x v="1"/>
    <x v="4"/>
    <x v="7"/>
    <x v="6"/>
    <x v="4"/>
    <x v="0"/>
    <x v="0"/>
    <n v="30.70727458"/>
    <x v="0"/>
    <x v="1"/>
    <x v="7995"/>
    <x v="1"/>
    <x v="0"/>
    <n v="0"/>
    <n v="0"/>
    <s v="Stores"/>
  </r>
  <r>
    <n v="8031"/>
    <s v="Corns"/>
    <s v="Sade"/>
    <x v="7909"/>
    <x v="0"/>
    <x v="127"/>
    <x v="46"/>
    <x v="20"/>
    <x v="13"/>
    <x v="0"/>
    <x v="1"/>
    <n v="44.198256780000001"/>
    <x v="1"/>
    <x v="1"/>
    <x v="7996"/>
    <x v="1"/>
    <x v="2"/>
    <n v="60.019583689999997"/>
    <n v="2.5008159870833335"/>
    <s v="Stores"/>
  </r>
  <r>
    <n v="8032"/>
    <s v="McBee"/>
    <s v="Gwendolyn"/>
    <x v="7910"/>
    <x v="0"/>
    <x v="5"/>
    <x v="7"/>
    <x v="6"/>
    <x v="5"/>
    <x v="0"/>
    <x v="0"/>
    <n v="32.784531250000001"/>
    <x v="0"/>
    <x v="1"/>
    <x v="7997"/>
    <x v="1"/>
    <x v="0"/>
    <n v="37.936382950000002"/>
    <n v="1.5806826229166668"/>
    <s v="Stores"/>
  </r>
  <r>
    <n v="8033"/>
    <s v="Cummings"/>
    <s v="Harold"/>
    <x v="7911"/>
    <x v="1"/>
    <x v="22"/>
    <x v="7"/>
    <x v="6"/>
    <x v="16"/>
    <x v="0"/>
    <x v="2"/>
    <n v="50.165561349999997"/>
    <x v="2"/>
    <x v="1"/>
    <x v="7998"/>
    <x v="1"/>
    <x v="2"/>
    <n v="40.151950460000002"/>
    <n v="1.6729979358333333"/>
    <s v="Stores"/>
  </r>
  <r>
    <n v="8034"/>
    <s v="Mancuso"/>
    <s v="Melisa"/>
    <x v="7912"/>
    <x v="0"/>
    <x v="232"/>
    <x v="7"/>
    <x v="6"/>
    <x v="3"/>
    <x v="0"/>
    <x v="0"/>
    <n v="31.34885701"/>
    <x v="0"/>
    <x v="1"/>
    <x v="7999"/>
    <x v="1"/>
    <x v="0"/>
    <n v="24.351141510000001"/>
    <n v="1.0146308962499999"/>
    <s v="Stores"/>
  </r>
  <r>
    <n v="8035"/>
    <s v="Dickson"/>
    <s v="Roger"/>
    <x v="7913"/>
    <x v="1"/>
    <x v="225"/>
    <x v="7"/>
    <x v="6"/>
    <x v="37"/>
    <x v="0"/>
    <x v="2"/>
    <n v="54.043289610000002"/>
    <x v="2"/>
    <x v="0"/>
    <x v="8000"/>
    <x v="0"/>
    <x v="2"/>
    <n v="70.198859159999998"/>
    <n v="2.9249524650000001"/>
    <s v="Stores"/>
  </r>
  <r>
    <n v="8036"/>
    <s v="Wheeler"/>
    <s v="Jennifer"/>
    <x v="7914"/>
    <x v="0"/>
    <x v="34"/>
    <x v="7"/>
    <x v="6"/>
    <x v="21"/>
    <x v="0"/>
    <x v="0"/>
    <n v="34.208022309999997"/>
    <x v="0"/>
    <x v="1"/>
    <x v="8001"/>
    <x v="1"/>
    <x v="0"/>
    <n v="0"/>
    <n v="0"/>
    <s v="Stores"/>
  </r>
  <r>
    <n v="8037"/>
    <s v="Small"/>
    <s v="Kenneth"/>
    <x v="7915"/>
    <x v="1"/>
    <x v="20"/>
    <x v="7"/>
    <x v="6"/>
    <x v="14"/>
    <x v="0"/>
    <x v="1"/>
    <n v="41.03737228"/>
    <x v="1"/>
    <x v="1"/>
    <x v="8002"/>
    <x v="1"/>
    <x v="2"/>
    <n v="53.78976016"/>
    <n v="2.2412400066666667"/>
    <s v="Stores"/>
  </r>
  <r>
    <n v="8038"/>
    <s v="Numbers"/>
    <s v="Andre"/>
    <x v="7916"/>
    <x v="1"/>
    <x v="4"/>
    <x v="7"/>
    <x v="6"/>
    <x v="4"/>
    <x v="0"/>
    <x v="1"/>
    <n v="48.309577910000002"/>
    <x v="1"/>
    <x v="0"/>
    <x v="8003"/>
    <x v="0"/>
    <x v="2"/>
    <n v="72.030860610000005"/>
    <n v="3.0012858587500002"/>
    <s v="Stores"/>
  </r>
  <r>
    <n v="8039"/>
    <s v="Faulkner"/>
    <s v="Barbara"/>
    <x v="7917"/>
    <x v="0"/>
    <x v="30"/>
    <x v="7"/>
    <x v="6"/>
    <x v="20"/>
    <x v="0"/>
    <x v="0"/>
    <n v="39.724129310000002"/>
    <x v="0"/>
    <x v="0"/>
    <x v="8004"/>
    <x v="0"/>
    <x v="2"/>
    <n v="68.382276759999996"/>
    <n v="2.8492615316666665"/>
    <s v="Stores"/>
  </r>
  <r>
    <n v="8040"/>
    <s v="Oconnell"/>
    <s v="Henry"/>
    <x v="7918"/>
    <x v="1"/>
    <x v="30"/>
    <x v="7"/>
    <x v="6"/>
    <x v="20"/>
    <x v="0"/>
    <x v="1"/>
    <n v="42.837895760000002"/>
    <x v="1"/>
    <x v="1"/>
    <x v="8005"/>
    <x v="1"/>
    <x v="0"/>
    <n v="24.27061608"/>
    <n v="1.0112756700000001"/>
    <s v="Stores"/>
  </r>
  <r>
    <n v="8041"/>
    <s v="Richardson"/>
    <s v="Jay"/>
    <x v="7919"/>
    <x v="1"/>
    <x v="5"/>
    <x v="7"/>
    <x v="6"/>
    <x v="5"/>
    <x v="0"/>
    <x v="0"/>
    <n v="33.650021700000003"/>
    <x v="0"/>
    <x v="1"/>
    <x v="8006"/>
    <x v="1"/>
    <x v="0"/>
    <n v="0"/>
    <n v="0"/>
    <s v="Stores"/>
  </r>
  <r>
    <n v="8042"/>
    <s v="Anderson"/>
    <s v="Miguel"/>
    <x v="7920"/>
    <x v="1"/>
    <x v="111"/>
    <x v="7"/>
    <x v="6"/>
    <x v="32"/>
    <x v="0"/>
    <x v="5"/>
    <n v="64.299188799999996"/>
    <x v="5"/>
    <x v="1"/>
    <x v="8007"/>
    <x v="1"/>
    <x v="4"/>
    <n v="156.0545084"/>
    <n v="6.5022711833333338"/>
    <s v="Stores"/>
  </r>
  <r>
    <n v="8043"/>
    <s v="Mui"/>
    <s v="Lisa"/>
    <x v="7921"/>
    <x v="0"/>
    <x v="76"/>
    <x v="7"/>
    <x v="6"/>
    <x v="1"/>
    <x v="0"/>
    <x v="5"/>
    <n v="60.917714770000003"/>
    <x v="5"/>
    <x v="0"/>
    <x v="8008"/>
    <x v="0"/>
    <x v="3"/>
    <n v="165.0528157"/>
    <n v="6.8772006541666659"/>
    <s v="Stores"/>
  </r>
  <r>
    <n v="8044"/>
    <s v="Stanton"/>
    <s v="David"/>
    <x v="7922"/>
    <x v="1"/>
    <x v="5"/>
    <x v="7"/>
    <x v="6"/>
    <x v="5"/>
    <x v="0"/>
    <x v="0"/>
    <n v="33.798866689999997"/>
    <x v="0"/>
    <x v="0"/>
    <x v="8009"/>
    <x v="0"/>
    <x v="0"/>
    <n v="19.32057541"/>
    <n v="0.80502397541666659"/>
    <s v="Stores"/>
  </r>
  <r>
    <n v="8045"/>
    <s v="Blair"/>
    <s v="John"/>
    <x v="7923"/>
    <x v="1"/>
    <x v="11"/>
    <x v="7"/>
    <x v="6"/>
    <x v="1"/>
    <x v="0"/>
    <x v="1"/>
    <n v="44.198485720000001"/>
    <x v="1"/>
    <x v="1"/>
    <x v="8010"/>
    <x v="1"/>
    <x v="2"/>
    <n v="43.793130179999999"/>
    <n v="1.8247137574999999"/>
    <s v="Stores"/>
  </r>
  <r>
    <n v="8046"/>
    <s v="Knight"/>
    <s v="Lynn"/>
    <x v="7924"/>
    <x v="0"/>
    <x v="15"/>
    <x v="7"/>
    <x v="6"/>
    <x v="10"/>
    <x v="0"/>
    <x v="1"/>
    <n v="48.982406849999997"/>
    <x v="1"/>
    <x v="1"/>
    <x v="8011"/>
    <x v="1"/>
    <x v="2"/>
    <n v="76.717775900000007"/>
    <n v="3.1965739958333339"/>
    <s v="Stores"/>
  </r>
  <r>
    <n v="8047"/>
    <s v="Oliver"/>
    <s v="Keith"/>
    <x v="7925"/>
    <x v="1"/>
    <x v="34"/>
    <x v="7"/>
    <x v="6"/>
    <x v="21"/>
    <x v="0"/>
    <x v="2"/>
    <n v="52.803685549999997"/>
    <x v="2"/>
    <x v="1"/>
    <x v="8012"/>
    <x v="1"/>
    <x v="1"/>
    <n v="86.289130999999998"/>
    <n v="3.5953804583333335"/>
    <s v="Stores"/>
  </r>
  <r>
    <n v="8048"/>
    <s v="Womack"/>
    <s v="Robert"/>
    <x v="7926"/>
    <x v="1"/>
    <x v="194"/>
    <x v="46"/>
    <x v="20"/>
    <x v="13"/>
    <x v="0"/>
    <x v="0"/>
    <n v="38.962346330000003"/>
    <x v="0"/>
    <x v="1"/>
    <x v="8013"/>
    <x v="1"/>
    <x v="0"/>
    <n v="3.7343260709999999"/>
    <n v="0.155596919625"/>
    <s v="Stores"/>
  </r>
  <r>
    <n v="8049"/>
    <s v="Gardner"/>
    <s v="Adrian"/>
    <x v="7927"/>
    <x v="1"/>
    <x v="5"/>
    <x v="7"/>
    <x v="6"/>
    <x v="5"/>
    <x v="0"/>
    <x v="0"/>
    <n v="39.244869350000002"/>
    <x v="0"/>
    <x v="1"/>
    <x v="8014"/>
    <x v="1"/>
    <x v="2"/>
    <n v="41.438279479999999"/>
    <n v="1.7265949783333332"/>
    <s v="Stores"/>
  </r>
  <r>
    <n v="8050"/>
    <s v="Cowan"/>
    <s v="Vickie"/>
    <x v="7928"/>
    <x v="0"/>
    <x v="49"/>
    <x v="7"/>
    <x v="6"/>
    <x v="12"/>
    <x v="0"/>
    <x v="1"/>
    <n v="42.462107039999999"/>
    <x v="1"/>
    <x v="1"/>
    <x v="8015"/>
    <x v="1"/>
    <x v="2"/>
    <n v="77.708883270000001"/>
    <n v="3.2378701362499998"/>
    <s v="Stores"/>
  </r>
  <r>
    <n v="8051"/>
    <s v="Cano"/>
    <s v="Michael"/>
    <x v="7929"/>
    <x v="1"/>
    <x v="20"/>
    <x v="7"/>
    <x v="6"/>
    <x v="14"/>
    <x v="0"/>
    <x v="1"/>
    <n v="44.288297710000002"/>
    <x v="1"/>
    <x v="1"/>
    <x v="8016"/>
    <x v="1"/>
    <x v="1"/>
    <n v="96.866689640000004"/>
    <n v="4.0361120683333329"/>
    <s v="Stores"/>
  </r>
  <r>
    <n v="8052"/>
    <s v="Garrard"/>
    <s v="Kimberly"/>
    <x v="7930"/>
    <x v="0"/>
    <x v="5"/>
    <x v="7"/>
    <x v="6"/>
    <x v="5"/>
    <x v="0"/>
    <x v="4"/>
    <n v="22.78937664"/>
    <x v="4"/>
    <x v="0"/>
    <x v="8017"/>
    <x v="0"/>
    <x v="0"/>
    <n v="0"/>
    <n v="0"/>
    <s v="Stores"/>
  </r>
  <r>
    <n v="8053"/>
    <s v="Roldan"/>
    <s v="Alexander"/>
    <x v="7931"/>
    <x v="1"/>
    <x v="11"/>
    <x v="7"/>
    <x v="6"/>
    <x v="1"/>
    <x v="0"/>
    <x v="0"/>
    <n v="30.44718087"/>
    <x v="0"/>
    <x v="0"/>
    <x v="8018"/>
    <x v="0"/>
    <x v="0"/>
    <n v="13.016162270000001"/>
    <n v="0.54234009458333332"/>
    <s v="Stores"/>
  </r>
  <r>
    <n v="8054"/>
    <s v="Nathaniel"/>
    <s v="Nellie"/>
    <x v="7932"/>
    <x v="0"/>
    <x v="5"/>
    <x v="7"/>
    <x v="6"/>
    <x v="5"/>
    <x v="0"/>
    <x v="1"/>
    <n v="44.364577449999999"/>
    <x v="1"/>
    <x v="1"/>
    <x v="8019"/>
    <x v="1"/>
    <x v="1"/>
    <n v="85.630454400000005"/>
    <n v="3.5679356000000002"/>
    <s v="Stores"/>
  </r>
  <r>
    <n v="8055"/>
    <s v="Green"/>
    <s v="David"/>
    <x v="7933"/>
    <x v="1"/>
    <x v="34"/>
    <x v="7"/>
    <x v="6"/>
    <x v="21"/>
    <x v="0"/>
    <x v="1"/>
    <n v="47.253724439999999"/>
    <x v="1"/>
    <x v="0"/>
    <x v="8020"/>
    <x v="0"/>
    <x v="1"/>
    <n v="108.1380027"/>
    <n v="4.5057501125000003"/>
    <s v="Stores"/>
  </r>
  <r>
    <n v="8056"/>
    <s v="Evans"/>
    <s v="Corina"/>
    <x v="7934"/>
    <x v="0"/>
    <x v="8"/>
    <x v="7"/>
    <x v="6"/>
    <x v="8"/>
    <x v="0"/>
    <x v="2"/>
    <n v="58.280366389999998"/>
    <x v="2"/>
    <x v="0"/>
    <x v="8021"/>
    <x v="0"/>
    <x v="3"/>
    <n v="164.62867829999999"/>
    <n v="6.8595282624999996"/>
    <s v="Stores"/>
  </r>
  <r>
    <n v="8057"/>
    <s v="Roberts"/>
    <s v="Jennifer"/>
    <x v="7935"/>
    <x v="0"/>
    <x v="5"/>
    <x v="7"/>
    <x v="6"/>
    <x v="5"/>
    <x v="0"/>
    <x v="0"/>
    <n v="38.27910344"/>
    <x v="0"/>
    <x v="1"/>
    <x v="8022"/>
    <x v="1"/>
    <x v="2"/>
    <n v="42.989910369999997"/>
    <n v="1.7912462654166665"/>
    <s v="Stores"/>
  </r>
  <r>
    <n v="8058"/>
    <s v="Fleetwood"/>
    <s v="William"/>
    <x v="7936"/>
    <x v="1"/>
    <x v="14"/>
    <x v="7"/>
    <x v="6"/>
    <x v="11"/>
    <x v="0"/>
    <x v="1"/>
    <n v="42.66205557"/>
    <x v="1"/>
    <x v="1"/>
    <x v="8023"/>
    <x v="1"/>
    <x v="0"/>
    <n v="8.0309033289999991"/>
    <n v="0.33462097204166663"/>
    <s v="Stores"/>
  </r>
  <r>
    <n v="8059"/>
    <s v="Kelson"/>
    <s v="Alan"/>
    <x v="7937"/>
    <x v="1"/>
    <x v="4"/>
    <x v="7"/>
    <x v="6"/>
    <x v="4"/>
    <x v="0"/>
    <x v="0"/>
    <n v="35.447743510000002"/>
    <x v="0"/>
    <x v="1"/>
    <x v="8024"/>
    <x v="1"/>
    <x v="2"/>
    <n v="62.211250579999998"/>
    <n v="2.5921354408333332"/>
    <s v="Stores"/>
  </r>
  <r>
    <n v="8060"/>
    <s v="Hill"/>
    <s v="Katrina"/>
    <x v="7938"/>
    <x v="0"/>
    <x v="3"/>
    <x v="7"/>
    <x v="6"/>
    <x v="3"/>
    <x v="0"/>
    <x v="0"/>
    <n v="37.323638529999997"/>
    <x v="0"/>
    <x v="1"/>
    <x v="8025"/>
    <x v="1"/>
    <x v="2"/>
    <n v="50.131079460000002"/>
    <n v="2.0887949775000001"/>
    <s v="Stores"/>
  </r>
  <r>
    <n v="8061"/>
    <s v="Bachman"/>
    <s v="Pauline"/>
    <x v="7939"/>
    <x v="0"/>
    <x v="5"/>
    <x v="7"/>
    <x v="6"/>
    <x v="5"/>
    <x v="0"/>
    <x v="3"/>
    <n v="16.129028309999999"/>
    <x v="3"/>
    <x v="1"/>
    <x v="8026"/>
    <x v="1"/>
    <x v="0"/>
    <n v="0"/>
    <n v="0"/>
    <s v="Stores"/>
  </r>
  <r>
    <n v="8062"/>
    <s v="Smith"/>
    <s v="Eldora"/>
    <x v="7940"/>
    <x v="0"/>
    <x v="89"/>
    <x v="7"/>
    <x v="6"/>
    <x v="11"/>
    <x v="0"/>
    <x v="0"/>
    <n v="37.261129939999996"/>
    <x v="0"/>
    <x v="1"/>
    <x v="8027"/>
    <x v="1"/>
    <x v="1"/>
    <n v="80.048307199999996"/>
    <n v="3.3353461333333332"/>
    <s v="Stores"/>
  </r>
  <r>
    <n v="8063"/>
    <s v="Sanford"/>
    <s v="Pablo"/>
    <x v="7941"/>
    <x v="1"/>
    <x v="7"/>
    <x v="7"/>
    <x v="6"/>
    <x v="7"/>
    <x v="0"/>
    <x v="1"/>
    <n v="41.411841410000001"/>
    <x v="1"/>
    <x v="0"/>
    <x v="8028"/>
    <x v="0"/>
    <x v="2"/>
    <n v="60.760401479999999"/>
    <n v="2.5316833949999999"/>
    <s v="Stores"/>
  </r>
  <r>
    <n v="8064"/>
    <s v="Redd"/>
    <s v="Edward"/>
    <x v="7942"/>
    <x v="1"/>
    <x v="88"/>
    <x v="7"/>
    <x v="6"/>
    <x v="7"/>
    <x v="0"/>
    <x v="5"/>
    <n v="60.483111229999999"/>
    <x v="5"/>
    <x v="1"/>
    <x v="8029"/>
    <x v="5"/>
    <x v="4"/>
    <n v="121.8828319"/>
    <n v="5.0784513291666666"/>
    <s v="Stores"/>
  </r>
  <r>
    <n v="8065"/>
    <s v="Rock"/>
    <s v="Judy"/>
    <x v="7943"/>
    <x v="0"/>
    <x v="122"/>
    <x v="7"/>
    <x v="6"/>
    <x v="17"/>
    <x v="0"/>
    <x v="1"/>
    <n v="45.19334688"/>
    <x v="1"/>
    <x v="1"/>
    <x v="8030"/>
    <x v="1"/>
    <x v="1"/>
    <n v="90.005111940000006"/>
    <n v="3.7502129975000007"/>
    <s v="Stores"/>
  </r>
  <r>
    <n v="8066"/>
    <s v="Banner"/>
    <s v="Roger"/>
    <x v="7944"/>
    <x v="1"/>
    <x v="11"/>
    <x v="7"/>
    <x v="6"/>
    <x v="1"/>
    <x v="0"/>
    <x v="2"/>
    <n v="53.908421369999999"/>
    <x v="2"/>
    <x v="1"/>
    <x v="8031"/>
    <x v="1"/>
    <x v="1"/>
    <n v="118.15917279999999"/>
    <n v="4.9232988666666664"/>
    <s v="Stores"/>
  </r>
  <r>
    <n v="8067"/>
    <s v="Williams"/>
    <s v="Ruben"/>
    <x v="7945"/>
    <x v="1"/>
    <x v="42"/>
    <x v="7"/>
    <x v="6"/>
    <x v="13"/>
    <x v="0"/>
    <x v="1"/>
    <n v="47.175787819999996"/>
    <x v="1"/>
    <x v="1"/>
    <x v="8032"/>
    <x v="1"/>
    <x v="2"/>
    <n v="55.412938250000003"/>
    <n v="2.3088724270833336"/>
    <s v="Stores"/>
  </r>
  <r>
    <n v="8068"/>
    <s v="McDonald"/>
    <s v="Brian"/>
    <x v="7946"/>
    <x v="1"/>
    <x v="75"/>
    <x v="7"/>
    <x v="6"/>
    <x v="24"/>
    <x v="0"/>
    <x v="2"/>
    <n v="51.023864349999997"/>
    <x v="2"/>
    <x v="1"/>
    <x v="8033"/>
    <x v="1"/>
    <x v="2"/>
    <n v="60.16921696"/>
    <n v="2.5070507066666665"/>
    <s v="Stores"/>
  </r>
  <r>
    <n v="8069"/>
    <s v="Weatherspoon"/>
    <s v="Jacqueline"/>
    <x v="7947"/>
    <x v="0"/>
    <x v="34"/>
    <x v="7"/>
    <x v="6"/>
    <x v="21"/>
    <x v="0"/>
    <x v="1"/>
    <n v="47.405314650000001"/>
    <x v="1"/>
    <x v="1"/>
    <x v="8034"/>
    <x v="1"/>
    <x v="2"/>
    <n v="73.680110790000001"/>
    <n v="3.0700046162500003"/>
    <s v="Stores"/>
  </r>
  <r>
    <n v="8070"/>
    <s v="Zajicek"/>
    <s v="Mary"/>
    <x v="7948"/>
    <x v="0"/>
    <x v="111"/>
    <x v="7"/>
    <x v="6"/>
    <x v="32"/>
    <x v="0"/>
    <x v="1"/>
    <n v="42.287443160000002"/>
    <x v="1"/>
    <x v="1"/>
    <x v="8035"/>
    <x v="1"/>
    <x v="2"/>
    <n v="72.706024040000003"/>
    <n v="3.0294176683333331"/>
    <s v="Stores"/>
  </r>
  <r>
    <n v="8071"/>
    <s v="Marino"/>
    <s v="Irene"/>
    <x v="7949"/>
    <x v="0"/>
    <x v="30"/>
    <x v="7"/>
    <x v="6"/>
    <x v="20"/>
    <x v="0"/>
    <x v="4"/>
    <n v="29.034716849999999"/>
    <x v="4"/>
    <x v="1"/>
    <x v="8036"/>
    <x v="1"/>
    <x v="0"/>
    <n v="1.367883387"/>
    <n v="5.6995141124999996E-2"/>
    <s v="Stores"/>
  </r>
  <r>
    <n v="8072"/>
    <s v="Jones"/>
    <s v="Beatrice"/>
    <x v="7950"/>
    <x v="0"/>
    <x v="162"/>
    <x v="7"/>
    <x v="6"/>
    <x v="6"/>
    <x v="0"/>
    <x v="0"/>
    <n v="31.567377839999999"/>
    <x v="0"/>
    <x v="1"/>
    <x v="8037"/>
    <x v="1"/>
    <x v="0"/>
    <n v="0"/>
    <n v="0"/>
    <s v="Stores"/>
  </r>
  <r>
    <n v="8073"/>
    <s v="Krueger"/>
    <s v="Jean"/>
    <x v="7951"/>
    <x v="0"/>
    <x v="5"/>
    <x v="7"/>
    <x v="6"/>
    <x v="5"/>
    <x v="0"/>
    <x v="5"/>
    <n v="61.124571070000002"/>
    <x v="5"/>
    <x v="1"/>
    <x v="8038"/>
    <x v="1"/>
    <x v="4"/>
    <n v="143.5115126"/>
    <n v="5.9796463583333335"/>
    <s v="Stores"/>
  </r>
  <r>
    <n v="8074"/>
    <s v="Colby"/>
    <s v="Aaron"/>
    <x v="7952"/>
    <x v="1"/>
    <x v="105"/>
    <x v="7"/>
    <x v="6"/>
    <x v="1"/>
    <x v="0"/>
    <x v="0"/>
    <n v="33.944636240000001"/>
    <x v="0"/>
    <x v="0"/>
    <x v="8039"/>
    <x v="0"/>
    <x v="2"/>
    <n v="48.000379469999999"/>
    <n v="2.0000158112499999"/>
    <s v="Stores"/>
  </r>
  <r>
    <n v="8075"/>
    <s v="Pope"/>
    <s v="Frances"/>
    <x v="7953"/>
    <x v="0"/>
    <x v="3"/>
    <x v="7"/>
    <x v="6"/>
    <x v="3"/>
    <x v="0"/>
    <x v="4"/>
    <n v="27.36165239"/>
    <x v="4"/>
    <x v="1"/>
    <x v="8040"/>
    <x v="1"/>
    <x v="0"/>
    <n v="0"/>
    <n v="0"/>
    <s v="Stores"/>
  </r>
  <r>
    <n v="8076"/>
    <s v="Burton"/>
    <s v="Abel"/>
    <x v="7954"/>
    <x v="1"/>
    <x v="5"/>
    <x v="7"/>
    <x v="6"/>
    <x v="5"/>
    <x v="0"/>
    <x v="5"/>
    <n v="60.542838230000001"/>
    <x v="5"/>
    <x v="1"/>
    <x v="8041"/>
    <x v="1"/>
    <x v="1"/>
    <n v="116.549773"/>
    <n v="4.8562405416666667"/>
    <s v="Stores"/>
  </r>
  <r>
    <n v="8077"/>
    <s v="Licon"/>
    <s v="Amy"/>
    <x v="7955"/>
    <x v="0"/>
    <x v="113"/>
    <x v="7"/>
    <x v="6"/>
    <x v="22"/>
    <x v="0"/>
    <x v="0"/>
    <n v="39.84527628"/>
    <x v="0"/>
    <x v="1"/>
    <x v="8042"/>
    <x v="1"/>
    <x v="2"/>
    <n v="44.676298269999997"/>
    <n v="1.8615124279166664"/>
    <s v="Stores"/>
  </r>
  <r>
    <n v="8078"/>
    <s v="Blankenship"/>
    <s v="Bette"/>
    <x v="7956"/>
    <x v="0"/>
    <x v="58"/>
    <x v="7"/>
    <x v="6"/>
    <x v="18"/>
    <x v="0"/>
    <x v="0"/>
    <n v="39.954505830000002"/>
    <x v="0"/>
    <x v="1"/>
    <x v="8043"/>
    <x v="1"/>
    <x v="0"/>
    <n v="36.139698070000001"/>
    <n v="1.5058207529166667"/>
    <s v="Stores"/>
  </r>
  <r>
    <n v="8079"/>
    <s v="Garcia"/>
    <s v="Paul"/>
    <x v="7957"/>
    <x v="1"/>
    <x v="5"/>
    <x v="7"/>
    <x v="6"/>
    <x v="5"/>
    <x v="0"/>
    <x v="1"/>
    <n v="43.808082130000003"/>
    <x v="1"/>
    <x v="1"/>
    <x v="8044"/>
    <x v="1"/>
    <x v="2"/>
    <n v="52.651571169999997"/>
    <n v="2.1938154654166668"/>
    <s v="Stores"/>
  </r>
  <r>
    <n v="8080"/>
    <s v="Dunleavy"/>
    <s v="Gregory"/>
    <x v="7958"/>
    <x v="1"/>
    <x v="34"/>
    <x v="7"/>
    <x v="6"/>
    <x v="21"/>
    <x v="0"/>
    <x v="0"/>
    <n v="39.570477009999998"/>
    <x v="0"/>
    <x v="1"/>
    <x v="8045"/>
    <x v="1"/>
    <x v="0"/>
    <n v="0"/>
    <n v="0"/>
    <s v="Stores"/>
  </r>
  <r>
    <n v="8081"/>
    <s v="Bolton"/>
    <s v="Ina"/>
    <x v="7959"/>
    <x v="0"/>
    <x v="5"/>
    <x v="7"/>
    <x v="6"/>
    <x v="5"/>
    <x v="0"/>
    <x v="0"/>
    <n v="32.927725000000002"/>
    <x v="0"/>
    <x v="1"/>
    <x v="8046"/>
    <x v="1"/>
    <x v="0"/>
    <n v="19.873774000000001"/>
    <n v="0.82807391666666663"/>
    <s v="Stores"/>
  </r>
  <r>
    <n v="8082"/>
    <s v="Durham"/>
    <s v="Elmer"/>
    <x v="7960"/>
    <x v="1"/>
    <x v="172"/>
    <x v="7"/>
    <x v="6"/>
    <x v="10"/>
    <x v="0"/>
    <x v="1"/>
    <n v="49.859067359999997"/>
    <x v="1"/>
    <x v="1"/>
    <x v="8047"/>
    <x v="1"/>
    <x v="2"/>
    <n v="73.184356739999998"/>
    <n v="3.0493481974999996"/>
    <s v="Stores"/>
  </r>
  <r>
    <n v="8083"/>
    <s v="Boyd"/>
    <s v="Amanda"/>
    <x v="7961"/>
    <x v="0"/>
    <x v="12"/>
    <x v="7"/>
    <x v="6"/>
    <x v="9"/>
    <x v="0"/>
    <x v="1"/>
    <n v="44.537382600000001"/>
    <x v="1"/>
    <x v="1"/>
    <x v="8048"/>
    <x v="1"/>
    <x v="1"/>
    <n v="95.710168030000006"/>
    <n v="3.9879236679166672"/>
    <s v="Stores"/>
  </r>
  <r>
    <n v="8084"/>
    <s v="Peel"/>
    <s v="Sheila"/>
    <x v="7962"/>
    <x v="0"/>
    <x v="5"/>
    <x v="7"/>
    <x v="6"/>
    <x v="5"/>
    <x v="0"/>
    <x v="2"/>
    <n v="57.16155449"/>
    <x v="2"/>
    <x v="1"/>
    <x v="8049"/>
    <x v="1"/>
    <x v="4"/>
    <n v="122.5292022"/>
    <n v="5.1053834250000003"/>
    <s v="Stores"/>
  </r>
  <r>
    <n v="8085"/>
    <s v="Harris"/>
    <s v="Esther"/>
    <x v="964"/>
    <x v="0"/>
    <x v="235"/>
    <x v="7"/>
    <x v="6"/>
    <x v="7"/>
    <x v="0"/>
    <x v="0"/>
    <n v="38.236725530000001"/>
    <x v="0"/>
    <x v="1"/>
    <x v="8050"/>
    <x v="1"/>
    <x v="2"/>
    <n v="41.570239829999998"/>
    <n v="1.73209332625"/>
    <s v="Stores"/>
  </r>
  <r>
    <n v="8086"/>
    <s v="Jennings"/>
    <s v="Daniel"/>
    <x v="7963"/>
    <x v="1"/>
    <x v="32"/>
    <x v="7"/>
    <x v="6"/>
    <x v="17"/>
    <x v="0"/>
    <x v="2"/>
    <n v="54.751476050000001"/>
    <x v="2"/>
    <x v="0"/>
    <x v="8051"/>
    <x v="0"/>
    <x v="1"/>
    <n v="118.169848"/>
    <n v="4.9237436666666667"/>
    <s v="Stores"/>
  </r>
  <r>
    <n v="8087"/>
    <s v="Phillips"/>
    <s v="Thomas"/>
    <x v="7964"/>
    <x v="1"/>
    <x v="53"/>
    <x v="7"/>
    <x v="6"/>
    <x v="3"/>
    <x v="0"/>
    <x v="4"/>
    <n v="27.899597329999999"/>
    <x v="4"/>
    <x v="1"/>
    <x v="8052"/>
    <x v="1"/>
    <x v="0"/>
    <n v="14.426461529999999"/>
    <n v="0.60110256374999993"/>
    <s v="Stores"/>
  </r>
  <r>
    <n v="8088"/>
    <s v="Edwards"/>
    <s v="Sandra"/>
    <x v="7965"/>
    <x v="0"/>
    <x v="4"/>
    <x v="7"/>
    <x v="6"/>
    <x v="4"/>
    <x v="0"/>
    <x v="0"/>
    <n v="31.977090230000002"/>
    <x v="0"/>
    <x v="1"/>
    <x v="8053"/>
    <x v="1"/>
    <x v="0"/>
    <n v="6.8452200359999997"/>
    <n v="0.28521750149999997"/>
    <s v="Stores"/>
  </r>
  <r>
    <n v="8089"/>
    <s v="Sparks"/>
    <s v="Cheri"/>
    <x v="7966"/>
    <x v="0"/>
    <x v="3"/>
    <x v="7"/>
    <x v="6"/>
    <x v="3"/>
    <x v="0"/>
    <x v="4"/>
    <n v="27.54903268"/>
    <x v="4"/>
    <x v="1"/>
    <x v="8054"/>
    <x v="1"/>
    <x v="0"/>
    <n v="0"/>
    <n v="0"/>
    <s v="Stores"/>
  </r>
  <r>
    <n v="8090"/>
    <s v="Lindsay"/>
    <s v="Victor"/>
    <x v="7967"/>
    <x v="1"/>
    <x v="76"/>
    <x v="7"/>
    <x v="6"/>
    <x v="1"/>
    <x v="0"/>
    <x v="4"/>
    <n v="29.131826910000001"/>
    <x v="4"/>
    <x v="0"/>
    <x v="8055"/>
    <x v="0"/>
    <x v="0"/>
    <n v="0"/>
    <n v="0"/>
    <s v="Stores"/>
  </r>
  <r>
    <n v="8091"/>
    <s v="Bellamy"/>
    <s v="Daniel"/>
    <x v="7968"/>
    <x v="1"/>
    <x v="30"/>
    <x v="7"/>
    <x v="6"/>
    <x v="20"/>
    <x v="0"/>
    <x v="0"/>
    <n v="35.190215559999999"/>
    <x v="0"/>
    <x v="1"/>
    <x v="8056"/>
    <x v="1"/>
    <x v="0"/>
    <n v="33.630124539999997"/>
    <n v="1.4012551891666665"/>
    <s v="Stores"/>
  </r>
  <r>
    <n v="8092"/>
    <s v="Watson"/>
    <s v="Joel"/>
    <x v="7969"/>
    <x v="1"/>
    <x v="4"/>
    <x v="7"/>
    <x v="6"/>
    <x v="4"/>
    <x v="0"/>
    <x v="1"/>
    <n v="44.257252039999997"/>
    <x v="1"/>
    <x v="0"/>
    <x v="8057"/>
    <x v="0"/>
    <x v="2"/>
    <n v="47.278788949999999"/>
    <n v="1.9699495395833333"/>
    <s v="Stores"/>
  </r>
  <r>
    <n v="8093"/>
    <s v="Wilson"/>
    <s v="Cynthia"/>
    <x v="7970"/>
    <x v="0"/>
    <x v="87"/>
    <x v="7"/>
    <x v="6"/>
    <x v="7"/>
    <x v="0"/>
    <x v="0"/>
    <n v="37.4354084"/>
    <x v="0"/>
    <x v="1"/>
    <x v="8058"/>
    <x v="1"/>
    <x v="0"/>
    <n v="11.17024732"/>
    <n v="0.46542697166666669"/>
    <s v="Stores"/>
  </r>
  <r>
    <n v="8094"/>
    <s v="Leet"/>
    <s v="Mary"/>
    <x v="7971"/>
    <x v="0"/>
    <x v="4"/>
    <x v="7"/>
    <x v="6"/>
    <x v="4"/>
    <x v="0"/>
    <x v="0"/>
    <n v="35.239354230000004"/>
    <x v="0"/>
    <x v="1"/>
    <x v="8059"/>
    <x v="1"/>
    <x v="0"/>
    <n v="11.80111559"/>
    <n v="0.49171314958333334"/>
    <s v="Stores"/>
  </r>
  <r>
    <n v="8095"/>
    <s v="Wells"/>
    <s v="Maureen"/>
    <x v="7972"/>
    <x v="0"/>
    <x v="20"/>
    <x v="7"/>
    <x v="6"/>
    <x v="14"/>
    <x v="0"/>
    <x v="1"/>
    <n v="47.323345459999999"/>
    <x v="1"/>
    <x v="1"/>
    <x v="8060"/>
    <x v="1"/>
    <x v="2"/>
    <n v="78.377139560000003"/>
    <n v="3.2657141483333336"/>
    <s v="Stores"/>
  </r>
  <r>
    <n v="8096"/>
    <s v="Black"/>
    <s v="Faith"/>
    <x v="7973"/>
    <x v="0"/>
    <x v="0"/>
    <x v="13"/>
    <x v="12"/>
    <x v="0"/>
    <x v="0"/>
    <x v="3"/>
    <n v="13.87029912"/>
    <x v="3"/>
    <x v="1"/>
    <x v="8061"/>
    <x v="1"/>
    <x v="0"/>
    <n v="0"/>
    <n v="0"/>
    <s v="Stores"/>
  </r>
  <r>
    <n v="8097"/>
    <s v="Walker"/>
    <s v="Florence"/>
    <x v="7974"/>
    <x v="0"/>
    <x v="22"/>
    <x v="7"/>
    <x v="6"/>
    <x v="16"/>
    <x v="0"/>
    <x v="3"/>
    <n v="15.66860655"/>
    <x v="3"/>
    <x v="1"/>
    <x v="8062"/>
    <x v="1"/>
    <x v="0"/>
    <n v="0"/>
    <n v="0"/>
    <s v="Stores"/>
  </r>
  <r>
    <n v="8098"/>
    <s v="Murch"/>
    <s v="Ron"/>
    <x v="7975"/>
    <x v="1"/>
    <x v="0"/>
    <x v="13"/>
    <x v="12"/>
    <x v="0"/>
    <x v="0"/>
    <x v="0"/>
    <n v="32.621231700000003"/>
    <x v="0"/>
    <x v="1"/>
    <x v="8063"/>
    <x v="1"/>
    <x v="0"/>
    <n v="0"/>
    <n v="0"/>
    <s v="Stores"/>
  </r>
  <r>
    <n v="8099"/>
    <s v="Lunn"/>
    <s v="Iona"/>
    <x v="7976"/>
    <x v="0"/>
    <x v="5"/>
    <x v="7"/>
    <x v="6"/>
    <x v="5"/>
    <x v="0"/>
    <x v="2"/>
    <n v="53.729386980000001"/>
    <x v="2"/>
    <x v="1"/>
    <x v="8064"/>
    <x v="1"/>
    <x v="3"/>
    <n v="182.1538348"/>
    <n v="7.589743116666666"/>
    <s v="Stores"/>
  </r>
  <r>
    <n v="8100"/>
    <s v="Branch"/>
    <s v="Noel"/>
    <x v="7977"/>
    <x v="1"/>
    <x v="5"/>
    <x v="7"/>
    <x v="6"/>
    <x v="5"/>
    <x v="0"/>
    <x v="2"/>
    <n v="53.692571950000001"/>
    <x v="2"/>
    <x v="1"/>
    <x v="8065"/>
    <x v="1"/>
    <x v="1"/>
    <n v="110.6760973"/>
    <n v="4.6115040541666668"/>
    <s v="Stores"/>
  </r>
  <r>
    <n v="8101"/>
    <s v="Engelhardt"/>
    <s v="Teresa"/>
    <x v="7978"/>
    <x v="0"/>
    <x v="0"/>
    <x v="13"/>
    <x v="12"/>
    <x v="0"/>
    <x v="0"/>
    <x v="0"/>
    <n v="35.960264850000002"/>
    <x v="0"/>
    <x v="1"/>
    <x v="8066"/>
    <x v="1"/>
    <x v="0"/>
    <n v="21.42179668"/>
    <n v="0.89257486166666666"/>
    <s v="Stores"/>
  </r>
  <r>
    <n v="8102"/>
    <s v="Quintana"/>
    <s v="Jessie"/>
    <x v="7979"/>
    <x v="0"/>
    <x v="2"/>
    <x v="7"/>
    <x v="6"/>
    <x v="2"/>
    <x v="0"/>
    <x v="0"/>
    <n v="38.310657020000001"/>
    <x v="0"/>
    <x v="1"/>
    <x v="8067"/>
    <x v="1"/>
    <x v="2"/>
    <n v="67.309959849999998"/>
    <n v="2.8045816604166665"/>
    <s v="Stores"/>
  </r>
  <r>
    <n v="8103"/>
    <s v="Osborn"/>
    <s v="Cameron"/>
    <x v="7980"/>
    <x v="1"/>
    <x v="80"/>
    <x v="7"/>
    <x v="6"/>
    <x v="7"/>
    <x v="0"/>
    <x v="5"/>
    <n v="71.230281079999997"/>
    <x v="5"/>
    <x v="1"/>
    <x v="8068"/>
    <x v="1"/>
    <x v="5"/>
    <n v="204.19086780000001"/>
    <n v="8.5079528250000003"/>
    <s v="Stores"/>
  </r>
  <r>
    <n v="8104"/>
    <s v="Manuel"/>
    <s v="Erin"/>
    <x v="7981"/>
    <x v="0"/>
    <x v="5"/>
    <x v="7"/>
    <x v="6"/>
    <x v="5"/>
    <x v="0"/>
    <x v="4"/>
    <n v="26.722229970000001"/>
    <x v="4"/>
    <x v="1"/>
    <x v="8069"/>
    <x v="5"/>
    <x v="0"/>
    <n v="0"/>
    <n v="0"/>
    <s v="Stores"/>
  </r>
  <r>
    <n v="8105"/>
    <s v="Hallmark"/>
    <s v="Wanda"/>
    <x v="7982"/>
    <x v="0"/>
    <x v="34"/>
    <x v="7"/>
    <x v="6"/>
    <x v="21"/>
    <x v="0"/>
    <x v="1"/>
    <n v="42.964945970000002"/>
    <x v="1"/>
    <x v="1"/>
    <x v="8070"/>
    <x v="1"/>
    <x v="1"/>
    <n v="96.586847629999994"/>
    <n v="4.0244519845833331"/>
    <s v="Stores"/>
  </r>
  <r>
    <n v="8106"/>
    <s v="Golliday"/>
    <s v="Kristi"/>
    <x v="7983"/>
    <x v="0"/>
    <x v="155"/>
    <x v="7"/>
    <x v="6"/>
    <x v="1"/>
    <x v="0"/>
    <x v="0"/>
    <n v="31.796622670000001"/>
    <x v="0"/>
    <x v="1"/>
    <x v="8071"/>
    <x v="1"/>
    <x v="0"/>
    <n v="18.876194439999999"/>
    <n v="0.78650810166666663"/>
    <s v="Stores"/>
  </r>
  <r>
    <n v="8107"/>
    <s v="Solomon"/>
    <s v="Christopher"/>
    <x v="7984"/>
    <x v="1"/>
    <x v="3"/>
    <x v="7"/>
    <x v="6"/>
    <x v="3"/>
    <x v="0"/>
    <x v="0"/>
    <n v="33.237976439999997"/>
    <x v="0"/>
    <x v="0"/>
    <x v="8072"/>
    <x v="0"/>
    <x v="0"/>
    <n v="0"/>
    <n v="0"/>
    <s v="Stores"/>
  </r>
  <r>
    <n v="8108"/>
    <s v="Nielson"/>
    <s v="Judy"/>
    <x v="7985"/>
    <x v="0"/>
    <x v="3"/>
    <x v="7"/>
    <x v="6"/>
    <x v="3"/>
    <x v="0"/>
    <x v="1"/>
    <n v="40.935978599999999"/>
    <x v="1"/>
    <x v="1"/>
    <x v="8073"/>
    <x v="1"/>
    <x v="2"/>
    <n v="59.247879140000002"/>
    <n v="2.4686616308333336"/>
    <s v="Stores"/>
  </r>
  <r>
    <n v="8109"/>
    <s v="Greco"/>
    <s v="Walter"/>
    <x v="7986"/>
    <x v="1"/>
    <x v="15"/>
    <x v="7"/>
    <x v="6"/>
    <x v="10"/>
    <x v="0"/>
    <x v="1"/>
    <n v="47.121585940000003"/>
    <x v="1"/>
    <x v="1"/>
    <x v="8074"/>
    <x v="1"/>
    <x v="2"/>
    <n v="64.246199099999998"/>
    <n v="2.6769249624999998"/>
    <s v="Stores"/>
  </r>
  <r>
    <n v="8110"/>
    <s v="Marshall"/>
    <s v="Judy"/>
    <x v="7987"/>
    <x v="0"/>
    <x v="12"/>
    <x v="7"/>
    <x v="6"/>
    <x v="9"/>
    <x v="0"/>
    <x v="4"/>
    <n v="27.154048679999999"/>
    <x v="4"/>
    <x v="1"/>
    <x v="8075"/>
    <x v="1"/>
    <x v="0"/>
    <n v="0"/>
    <n v="0"/>
    <s v="Stores"/>
  </r>
  <r>
    <n v="8111"/>
    <s v="Webb"/>
    <s v="Barbara"/>
    <x v="7988"/>
    <x v="0"/>
    <x v="3"/>
    <x v="7"/>
    <x v="6"/>
    <x v="3"/>
    <x v="0"/>
    <x v="2"/>
    <n v="51.701339959999999"/>
    <x v="2"/>
    <x v="1"/>
    <x v="8076"/>
    <x v="1"/>
    <x v="2"/>
    <n v="70.683985800000002"/>
    <n v="2.9451660749999999"/>
    <s v="Stores"/>
  </r>
  <r>
    <n v="8112"/>
    <s v="Kelley"/>
    <s v="Michael"/>
    <x v="7989"/>
    <x v="1"/>
    <x v="22"/>
    <x v="7"/>
    <x v="6"/>
    <x v="16"/>
    <x v="0"/>
    <x v="4"/>
    <n v="29.917827039999999"/>
    <x v="4"/>
    <x v="0"/>
    <x v="8077"/>
    <x v="0"/>
    <x v="0"/>
    <n v="14.9459044"/>
    <n v="0.62274601666666662"/>
    <s v="Stores"/>
  </r>
  <r>
    <n v="8113"/>
    <s v="Broadway"/>
    <s v="Michael"/>
    <x v="7990"/>
    <x v="1"/>
    <x v="63"/>
    <x v="7"/>
    <x v="6"/>
    <x v="29"/>
    <x v="0"/>
    <x v="1"/>
    <n v="42.216183489999999"/>
    <x v="1"/>
    <x v="1"/>
    <x v="8078"/>
    <x v="1"/>
    <x v="0"/>
    <n v="0"/>
    <n v="0"/>
    <s v="Stores"/>
  </r>
  <r>
    <n v="8114"/>
    <s v="Lawson"/>
    <s v="Dolores"/>
    <x v="7991"/>
    <x v="0"/>
    <x v="91"/>
    <x v="7"/>
    <x v="6"/>
    <x v="25"/>
    <x v="0"/>
    <x v="2"/>
    <n v="55.400825259999998"/>
    <x v="2"/>
    <x v="1"/>
    <x v="8079"/>
    <x v="1"/>
    <x v="4"/>
    <n v="134.1833183"/>
    <n v="5.5909715958333335"/>
    <s v="Stores"/>
  </r>
  <r>
    <n v="8115"/>
    <s v="Miles"/>
    <s v="Josefina"/>
    <x v="7992"/>
    <x v="0"/>
    <x v="5"/>
    <x v="7"/>
    <x v="6"/>
    <x v="5"/>
    <x v="0"/>
    <x v="3"/>
    <n v="9.8332359940000007"/>
    <x v="3"/>
    <x v="1"/>
    <x v="8080"/>
    <x v="1"/>
    <x v="0"/>
    <n v="0"/>
    <n v="0"/>
    <s v="Stores"/>
  </r>
  <r>
    <n v="8116"/>
    <s v="Stjohn"/>
    <s v="Russell"/>
    <x v="7993"/>
    <x v="1"/>
    <x v="38"/>
    <x v="7"/>
    <x v="6"/>
    <x v="20"/>
    <x v="0"/>
    <x v="0"/>
    <n v="36.103319919999997"/>
    <x v="0"/>
    <x v="0"/>
    <x v="8081"/>
    <x v="0"/>
    <x v="0"/>
    <n v="25.727626999999998"/>
    <n v="1.0719844583333331"/>
    <s v="Stores"/>
  </r>
  <r>
    <n v="8117"/>
    <s v="Walden"/>
    <s v="Charles"/>
    <x v="7994"/>
    <x v="1"/>
    <x v="204"/>
    <x v="7"/>
    <x v="6"/>
    <x v="18"/>
    <x v="0"/>
    <x v="0"/>
    <n v="38.433313679999998"/>
    <x v="0"/>
    <x v="1"/>
    <x v="8082"/>
    <x v="1"/>
    <x v="0"/>
    <n v="29.54202664"/>
    <n v="1.2309177766666666"/>
    <s v="Stores"/>
  </r>
  <r>
    <n v="8118"/>
    <s v="Aichele"/>
    <s v="Lynette"/>
    <x v="7995"/>
    <x v="0"/>
    <x v="4"/>
    <x v="7"/>
    <x v="6"/>
    <x v="4"/>
    <x v="0"/>
    <x v="1"/>
    <n v="47.877173470000002"/>
    <x v="1"/>
    <x v="1"/>
    <x v="8083"/>
    <x v="1"/>
    <x v="1"/>
    <n v="118.74185869999999"/>
    <n v="4.9475774458333328"/>
    <s v="Stores"/>
  </r>
  <r>
    <n v="8119"/>
    <s v="Khan"/>
    <s v="William"/>
    <x v="7996"/>
    <x v="1"/>
    <x v="3"/>
    <x v="7"/>
    <x v="6"/>
    <x v="3"/>
    <x v="0"/>
    <x v="2"/>
    <n v="59.17858434"/>
    <x v="2"/>
    <x v="1"/>
    <x v="8084"/>
    <x v="1"/>
    <x v="4"/>
    <n v="154.07999029999999"/>
    <n v="6.4199995958333336"/>
    <s v="Stores"/>
  </r>
  <r>
    <n v="8120"/>
    <s v="Easley"/>
    <s v="Richard"/>
    <x v="7997"/>
    <x v="1"/>
    <x v="30"/>
    <x v="7"/>
    <x v="6"/>
    <x v="20"/>
    <x v="0"/>
    <x v="1"/>
    <n v="46.74991756"/>
    <x v="1"/>
    <x v="0"/>
    <x v="8085"/>
    <x v="0"/>
    <x v="2"/>
    <n v="48.554573470000001"/>
    <n v="2.0231072279166669"/>
    <s v="Stores"/>
  </r>
  <r>
    <n v="8121"/>
    <s v="Benjamin"/>
    <s v="Rose"/>
    <x v="7998"/>
    <x v="0"/>
    <x v="3"/>
    <x v="7"/>
    <x v="6"/>
    <x v="3"/>
    <x v="0"/>
    <x v="0"/>
    <n v="32.71690426"/>
    <x v="0"/>
    <x v="1"/>
    <x v="8086"/>
    <x v="1"/>
    <x v="0"/>
    <n v="0"/>
    <n v="0"/>
    <s v="Stores"/>
  </r>
  <r>
    <n v="8122"/>
    <s v="Covington"/>
    <s v="Steven"/>
    <x v="7999"/>
    <x v="1"/>
    <x v="8"/>
    <x v="7"/>
    <x v="6"/>
    <x v="8"/>
    <x v="0"/>
    <x v="2"/>
    <n v="58.194968279999998"/>
    <x v="2"/>
    <x v="0"/>
    <x v="8087"/>
    <x v="0"/>
    <x v="3"/>
    <n v="165.85827069999999"/>
    <n v="6.9107612791666666"/>
    <s v="Stores"/>
  </r>
  <r>
    <n v="8123"/>
    <s v="Whitaker"/>
    <s v="Maria"/>
    <x v="8000"/>
    <x v="0"/>
    <x v="30"/>
    <x v="7"/>
    <x v="6"/>
    <x v="20"/>
    <x v="0"/>
    <x v="1"/>
    <n v="44.483618819999997"/>
    <x v="1"/>
    <x v="1"/>
    <x v="8088"/>
    <x v="1"/>
    <x v="1"/>
    <n v="102.2936342"/>
    <n v="4.2622347583333333"/>
    <s v="Stores"/>
  </r>
  <r>
    <n v="8124"/>
    <s v="Spain"/>
    <s v="Dominique"/>
    <x v="8001"/>
    <x v="0"/>
    <x v="5"/>
    <x v="7"/>
    <x v="6"/>
    <x v="5"/>
    <x v="0"/>
    <x v="1"/>
    <n v="45.864803430000002"/>
    <x v="1"/>
    <x v="1"/>
    <x v="8089"/>
    <x v="1"/>
    <x v="1"/>
    <n v="118.99606850000001"/>
    <n v="4.9581695208333336"/>
    <s v="Stores"/>
  </r>
  <r>
    <n v="8125"/>
    <s v="Adams"/>
    <s v="Mary"/>
    <x v="8002"/>
    <x v="0"/>
    <x v="0"/>
    <x v="13"/>
    <x v="12"/>
    <x v="0"/>
    <x v="0"/>
    <x v="1"/>
    <n v="40.191452920000003"/>
    <x v="1"/>
    <x v="1"/>
    <x v="8090"/>
    <x v="1"/>
    <x v="2"/>
    <n v="47.998827489999996"/>
    <n v="1.9999511454166667"/>
    <s v="Stores"/>
  </r>
  <r>
    <n v="8126"/>
    <s v="Bogle"/>
    <s v="Mary"/>
    <x v="8003"/>
    <x v="0"/>
    <x v="174"/>
    <x v="7"/>
    <x v="6"/>
    <x v="37"/>
    <x v="0"/>
    <x v="4"/>
    <n v="22.79601843"/>
    <x v="4"/>
    <x v="1"/>
    <x v="8091"/>
    <x v="1"/>
    <x v="0"/>
    <n v="0"/>
    <n v="0"/>
    <s v="Stores"/>
  </r>
  <r>
    <n v="8127"/>
    <s v="Charles"/>
    <s v="Gladys"/>
    <x v="8004"/>
    <x v="0"/>
    <x v="108"/>
    <x v="7"/>
    <x v="6"/>
    <x v="1"/>
    <x v="0"/>
    <x v="1"/>
    <n v="45.199154919999998"/>
    <x v="1"/>
    <x v="1"/>
    <x v="8092"/>
    <x v="1"/>
    <x v="4"/>
    <n v="142.66067459999999"/>
    <n v="5.9441947749999997"/>
    <s v="Stores"/>
  </r>
  <r>
    <n v="8128"/>
    <s v="Padilla"/>
    <s v="Leroy"/>
    <x v="8005"/>
    <x v="1"/>
    <x v="4"/>
    <x v="7"/>
    <x v="6"/>
    <x v="4"/>
    <x v="0"/>
    <x v="2"/>
    <n v="53.038318019999998"/>
    <x v="2"/>
    <x v="1"/>
    <x v="8093"/>
    <x v="1"/>
    <x v="1"/>
    <n v="113.7382341"/>
    <n v="4.7390930875000006"/>
    <s v="Stores"/>
  </r>
  <r>
    <n v="8129"/>
    <s v="Gibson"/>
    <s v="Linda"/>
    <x v="8006"/>
    <x v="0"/>
    <x v="5"/>
    <x v="7"/>
    <x v="6"/>
    <x v="5"/>
    <x v="0"/>
    <x v="2"/>
    <n v="58.262644160000001"/>
    <x v="2"/>
    <x v="1"/>
    <x v="8094"/>
    <x v="1"/>
    <x v="3"/>
    <n v="167.65264920000001"/>
    <n v="6.98552705"/>
    <s v="Stores"/>
  </r>
  <r>
    <n v="8130"/>
    <s v="Riley"/>
    <s v="Troy"/>
    <x v="8007"/>
    <x v="1"/>
    <x v="3"/>
    <x v="7"/>
    <x v="6"/>
    <x v="3"/>
    <x v="0"/>
    <x v="2"/>
    <n v="53.365637409999998"/>
    <x v="2"/>
    <x v="1"/>
    <x v="8095"/>
    <x v="1"/>
    <x v="2"/>
    <n v="59.092637019999998"/>
    <n v="2.4621932091666667"/>
    <s v="Stores"/>
  </r>
  <r>
    <n v="8131"/>
    <s v="Miller"/>
    <s v="Creola"/>
    <x v="8008"/>
    <x v="0"/>
    <x v="3"/>
    <x v="7"/>
    <x v="6"/>
    <x v="3"/>
    <x v="0"/>
    <x v="1"/>
    <n v="45.907952870000003"/>
    <x v="1"/>
    <x v="1"/>
    <x v="8096"/>
    <x v="1"/>
    <x v="2"/>
    <n v="74.472892009999995"/>
    <n v="3.103037167083333"/>
    <s v="Stores"/>
  </r>
  <r>
    <n v="8132"/>
    <s v="Krok"/>
    <s v="Sean"/>
    <x v="8009"/>
    <x v="1"/>
    <x v="27"/>
    <x v="7"/>
    <x v="6"/>
    <x v="19"/>
    <x v="0"/>
    <x v="1"/>
    <n v="44.265858080000001"/>
    <x v="1"/>
    <x v="1"/>
    <x v="8097"/>
    <x v="1"/>
    <x v="0"/>
    <n v="25.542156909999999"/>
    <n v="1.0642565379166666"/>
    <s v="Stores"/>
  </r>
  <r>
    <n v="8133"/>
    <s v="Vogel"/>
    <s v="Kenneth"/>
    <x v="8010"/>
    <x v="1"/>
    <x v="7"/>
    <x v="7"/>
    <x v="6"/>
    <x v="7"/>
    <x v="0"/>
    <x v="2"/>
    <n v="51.338223659999997"/>
    <x v="2"/>
    <x v="1"/>
    <x v="8098"/>
    <x v="1"/>
    <x v="2"/>
    <n v="59.824376549999997"/>
    <n v="2.49268235625"/>
    <s v="Stores"/>
  </r>
  <r>
    <n v="8134"/>
    <s v="Stearns"/>
    <s v="Gary"/>
    <x v="8011"/>
    <x v="1"/>
    <x v="75"/>
    <x v="7"/>
    <x v="6"/>
    <x v="24"/>
    <x v="0"/>
    <x v="3"/>
    <n v="8.1159335800000001"/>
    <x v="3"/>
    <x v="1"/>
    <x v="8099"/>
    <x v="5"/>
    <x v="0"/>
    <n v="0"/>
    <n v="0"/>
    <s v="Stores"/>
  </r>
  <r>
    <n v="8135"/>
    <s v="Waldschmidt"/>
    <s v="Shamika"/>
    <x v="8012"/>
    <x v="0"/>
    <x v="2"/>
    <x v="7"/>
    <x v="6"/>
    <x v="2"/>
    <x v="0"/>
    <x v="0"/>
    <n v="35.014492179999998"/>
    <x v="0"/>
    <x v="1"/>
    <x v="8100"/>
    <x v="1"/>
    <x v="0"/>
    <n v="0"/>
    <n v="0"/>
    <s v="Stores"/>
  </r>
  <r>
    <n v="8136"/>
    <s v="Barksdale"/>
    <s v="Marla"/>
    <x v="8013"/>
    <x v="0"/>
    <x v="0"/>
    <x v="13"/>
    <x v="12"/>
    <x v="0"/>
    <x v="0"/>
    <x v="2"/>
    <n v="59.565871080000001"/>
    <x v="2"/>
    <x v="1"/>
    <x v="8101"/>
    <x v="1"/>
    <x v="4"/>
    <n v="154.3964349"/>
    <n v="6.4331847875000001"/>
    <s v="Stores"/>
  </r>
  <r>
    <n v="8137"/>
    <s v="Richard"/>
    <s v="Myrtle"/>
    <x v="8014"/>
    <x v="0"/>
    <x v="176"/>
    <x v="7"/>
    <x v="6"/>
    <x v="18"/>
    <x v="0"/>
    <x v="4"/>
    <n v="24.434039769999998"/>
    <x v="4"/>
    <x v="1"/>
    <x v="8102"/>
    <x v="1"/>
    <x v="0"/>
    <n v="0"/>
    <n v="0"/>
    <s v="Stores"/>
  </r>
  <r>
    <n v="8138"/>
    <s v="Martinez"/>
    <s v="Adrienne"/>
    <x v="8015"/>
    <x v="0"/>
    <x v="226"/>
    <x v="7"/>
    <x v="6"/>
    <x v="20"/>
    <x v="0"/>
    <x v="1"/>
    <n v="46.426063399999997"/>
    <x v="1"/>
    <x v="1"/>
    <x v="8103"/>
    <x v="1"/>
    <x v="2"/>
    <n v="70.475921670000005"/>
    <n v="2.9364967362500005"/>
    <s v="Stores"/>
  </r>
  <r>
    <n v="8139"/>
    <s v="Pruett"/>
    <s v="Patricia"/>
    <x v="8016"/>
    <x v="0"/>
    <x v="3"/>
    <x v="7"/>
    <x v="6"/>
    <x v="3"/>
    <x v="0"/>
    <x v="0"/>
    <n v="38.728176670000003"/>
    <x v="0"/>
    <x v="1"/>
    <x v="8104"/>
    <x v="1"/>
    <x v="2"/>
    <n v="79.128060880000007"/>
    <n v="3.2970025366666671"/>
    <s v="Stores"/>
  </r>
  <r>
    <n v="8140"/>
    <s v="Murray"/>
    <s v="Donald"/>
    <x v="8017"/>
    <x v="1"/>
    <x v="5"/>
    <x v="7"/>
    <x v="6"/>
    <x v="5"/>
    <x v="0"/>
    <x v="0"/>
    <n v="39.625593700000003"/>
    <x v="0"/>
    <x v="0"/>
    <x v="8105"/>
    <x v="0"/>
    <x v="0"/>
    <n v="16.246832779999998"/>
    <n v="0.67695136583333326"/>
    <s v="Stores"/>
  </r>
  <r>
    <n v="8141"/>
    <s v="Jones"/>
    <s v="Earl"/>
    <x v="8018"/>
    <x v="1"/>
    <x v="105"/>
    <x v="7"/>
    <x v="6"/>
    <x v="1"/>
    <x v="0"/>
    <x v="2"/>
    <n v="50.702970319999999"/>
    <x v="2"/>
    <x v="1"/>
    <x v="8106"/>
    <x v="1"/>
    <x v="1"/>
    <n v="98.205615510000001"/>
    <n v="4.0919006462500001"/>
    <s v="Stores"/>
  </r>
  <r>
    <n v="8142"/>
    <s v="Depriest"/>
    <s v="David"/>
    <x v="8019"/>
    <x v="1"/>
    <x v="43"/>
    <x v="7"/>
    <x v="6"/>
    <x v="13"/>
    <x v="0"/>
    <x v="5"/>
    <n v="61.452941000000003"/>
    <x v="5"/>
    <x v="0"/>
    <x v="8107"/>
    <x v="0"/>
    <x v="1"/>
    <n v="93.127582739999994"/>
    <n v="3.8803159474999998"/>
    <s v="Stores"/>
  </r>
  <r>
    <n v="8143"/>
    <s v="Velez"/>
    <s v="Bettye"/>
    <x v="8020"/>
    <x v="0"/>
    <x v="58"/>
    <x v="7"/>
    <x v="6"/>
    <x v="18"/>
    <x v="0"/>
    <x v="1"/>
    <n v="43.650915439999999"/>
    <x v="1"/>
    <x v="1"/>
    <x v="8108"/>
    <x v="1"/>
    <x v="2"/>
    <n v="64.394888289999997"/>
    <n v="2.6831203454166666"/>
    <s v="Stores"/>
  </r>
  <r>
    <n v="8144"/>
    <s v="Stutts"/>
    <s v="Herman"/>
    <x v="8021"/>
    <x v="1"/>
    <x v="3"/>
    <x v="7"/>
    <x v="6"/>
    <x v="3"/>
    <x v="0"/>
    <x v="0"/>
    <n v="30.69906649"/>
    <x v="0"/>
    <x v="0"/>
    <x v="8109"/>
    <x v="0"/>
    <x v="0"/>
    <n v="2.8841130150000001"/>
    <n v="0.12017137562500001"/>
    <s v="Stores"/>
  </r>
  <r>
    <n v="8145"/>
    <s v="Cooper"/>
    <s v="Diane"/>
    <x v="8022"/>
    <x v="0"/>
    <x v="5"/>
    <x v="7"/>
    <x v="6"/>
    <x v="5"/>
    <x v="0"/>
    <x v="1"/>
    <n v="46.409299310000002"/>
    <x v="1"/>
    <x v="1"/>
    <x v="8110"/>
    <x v="1"/>
    <x v="1"/>
    <n v="106.5927823"/>
    <n v="4.4413659291666665"/>
    <s v="Stores"/>
  </r>
  <r>
    <n v="8146"/>
    <s v="Baier"/>
    <s v="Cassandra"/>
    <x v="8023"/>
    <x v="0"/>
    <x v="1"/>
    <x v="7"/>
    <x v="6"/>
    <x v="1"/>
    <x v="0"/>
    <x v="1"/>
    <n v="45.19699258"/>
    <x v="1"/>
    <x v="1"/>
    <x v="8111"/>
    <x v="1"/>
    <x v="1"/>
    <n v="83.18627515"/>
    <n v="3.4660947979166665"/>
    <s v="Stores"/>
  </r>
  <r>
    <n v="8147"/>
    <s v="Bruno"/>
    <s v="Cynthia"/>
    <x v="8024"/>
    <x v="0"/>
    <x v="22"/>
    <x v="7"/>
    <x v="6"/>
    <x v="16"/>
    <x v="0"/>
    <x v="2"/>
    <n v="50.631710130000002"/>
    <x v="2"/>
    <x v="1"/>
    <x v="8112"/>
    <x v="1"/>
    <x v="2"/>
    <n v="78.148885089999993"/>
    <n v="3.2562035454166667"/>
    <s v="Stores"/>
  </r>
  <r>
    <n v="8148"/>
    <s v="Richardson"/>
    <s v="Stephen"/>
    <x v="8025"/>
    <x v="1"/>
    <x v="2"/>
    <x v="7"/>
    <x v="6"/>
    <x v="2"/>
    <x v="0"/>
    <x v="1"/>
    <n v="45.214188479999997"/>
    <x v="1"/>
    <x v="1"/>
    <x v="8113"/>
    <x v="1"/>
    <x v="2"/>
    <n v="67.094715730000004"/>
    <n v="2.7956131554166666"/>
    <s v="Stores"/>
  </r>
  <r>
    <n v="8149"/>
    <s v="Moore"/>
    <s v="Madeline"/>
    <x v="8026"/>
    <x v="0"/>
    <x v="111"/>
    <x v="7"/>
    <x v="6"/>
    <x v="32"/>
    <x v="0"/>
    <x v="0"/>
    <n v="36.399832959999998"/>
    <x v="0"/>
    <x v="1"/>
    <x v="8114"/>
    <x v="1"/>
    <x v="0"/>
    <n v="25.477225109999999"/>
    <n v="1.06155104625"/>
    <s v="Stores"/>
  </r>
  <r>
    <n v="8150"/>
    <s v="Lepe"/>
    <s v="Raleigh"/>
    <x v="8027"/>
    <x v="1"/>
    <x v="132"/>
    <x v="7"/>
    <x v="6"/>
    <x v="13"/>
    <x v="0"/>
    <x v="2"/>
    <n v="55.564031329999999"/>
    <x v="2"/>
    <x v="0"/>
    <x v="8115"/>
    <x v="0"/>
    <x v="1"/>
    <n v="101.3132426"/>
    <n v="4.2213851083333331"/>
    <s v="Stores"/>
  </r>
  <r>
    <n v="8151"/>
    <s v="McGovern"/>
    <s v="Michele"/>
    <x v="8028"/>
    <x v="0"/>
    <x v="5"/>
    <x v="7"/>
    <x v="6"/>
    <x v="5"/>
    <x v="0"/>
    <x v="4"/>
    <n v="23.831963689999998"/>
    <x v="4"/>
    <x v="0"/>
    <x v="8116"/>
    <x v="0"/>
    <x v="0"/>
    <n v="0"/>
    <n v="0"/>
    <s v="Stores"/>
  </r>
  <r>
    <n v="8152"/>
    <s v="Woodward"/>
    <s v="Michael"/>
    <x v="8029"/>
    <x v="1"/>
    <x v="30"/>
    <x v="7"/>
    <x v="6"/>
    <x v="20"/>
    <x v="0"/>
    <x v="0"/>
    <n v="36.764819250000002"/>
    <x v="0"/>
    <x v="1"/>
    <x v="8117"/>
    <x v="1"/>
    <x v="2"/>
    <n v="55.754717190000001"/>
    <n v="2.3231132162499999"/>
    <s v="Stores"/>
  </r>
  <r>
    <n v="8153"/>
    <s v="Reason"/>
    <s v="Charles"/>
    <x v="8030"/>
    <x v="1"/>
    <x v="22"/>
    <x v="7"/>
    <x v="6"/>
    <x v="16"/>
    <x v="0"/>
    <x v="0"/>
    <n v="32.310432900000002"/>
    <x v="0"/>
    <x v="1"/>
    <x v="8118"/>
    <x v="1"/>
    <x v="0"/>
    <n v="5.9410848190000003"/>
    <n v="0.24754520079166667"/>
    <s v="Stores"/>
  </r>
  <r>
    <n v="8154"/>
    <s v="Parker"/>
    <s v="Joan"/>
    <x v="8031"/>
    <x v="0"/>
    <x v="27"/>
    <x v="7"/>
    <x v="6"/>
    <x v="19"/>
    <x v="0"/>
    <x v="1"/>
    <n v="42.535676070000001"/>
    <x v="1"/>
    <x v="1"/>
    <x v="8119"/>
    <x v="1"/>
    <x v="0"/>
    <n v="37.157702950000001"/>
    <n v="1.5482376229166668"/>
    <s v="Stores"/>
  </r>
  <r>
    <n v="8155"/>
    <s v="Campbell"/>
    <s v="Stuart"/>
    <x v="8032"/>
    <x v="1"/>
    <x v="5"/>
    <x v="7"/>
    <x v="6"/>
    <x v="5"/>
    <x v="0"/>
    <x v="1"/>
    <n v="49.537904169999997"/>
    <x v="1"/>
    <x v="0"/>
    <x v="8120"/>
    <x v="0"/>
    <x v="1"/>
    <n v="85.153246749999994"/>
    <n v="3.5480519479166666"/>
    <s v="Stores"/>
  </r>
  <r>
    <n v="8156"/>
    <s v="Colvin"/>
    <s v="Justin"/>
    <x v="8033"/>
    <x v="1"/>
    <x v="4"/>
    <x v="7"/>
    <x v="6"/>
    <x v="4"/>
    <x v="0"/>
    <x v="5"/>
    <n v="63.136718369999997"/>
    <x v="5"/>
    <x v="1"/>
    <x v="8121"/>
    <x v="1"/>
    <x v="4"/>
    <n v="131.37740120000001"/>
    <n v="5.4740583833333334"/>
    <s v="Stores"/>
  </r>
  <r>
    <n v="8157"/>
    <s v="Moore"/>
    <s v="Stephen"/>
    <x v="8034"/>
    <x v="1"/>
    <x v="39"/>
    <x v="7"/>
    <x v="6"/>
    <x v="7"/>
    <x v="0"/>
    <x v="5"/>
    <n v="60.655091339999998"/>
    <x v="5"/>
    <x v="1"/>
    <x v="8122"/>
    <x v="1"/>
    <x v="3"/>
    <n v="191.29888320000001"/>
    <n v="7.9707868000000008"/>
    <s v="Stores"/>
  </r>
  <r>
    <n v="8158"/>
    <s v="Smith"/>
    <s v="Ross"/>
    <x v="8035"/>
    <x v="1"/>
    <x v="3"/>
    <x v="7"/>
    <x v="6"/>
    <x v="3"/>
    <x v="0"/>
    <x v="0"/>
    <n v="35.458692540000001"/>
    <x v="0"/>
    <x v="1"/>
    <x v="46"/>
    <x v="1"/>
    <x v="0"/>
    <n v="12.00049619"/>
    <n v="0.50002067458333332"/>
    <s v="Stores"/>
  </r>
  <r>
    <n v="8159"/>
    <s v="Almond"/>
    <s v="William"/>
    <x v="8036"/>
    <x v="1"/>
    <x v="15"/>
    <x v="7"/>
    <x v="6"/>
    <x v="10"/>
    <x v="0"/>
    <x v="0"/>
    <n v="37.577487750000003"/>
    <x v="0"/>
    <x v="0"/>
    <x v="8123"/>
    <x v="0"/>
    <x v="2"/>
    <n v="60.367720480000003"/>
    <n v="2.5153216866666668"/>
    <s v="Stores"/>
  </r>
  <r>
    <n v="8160"/>
    <s v="Harris"/>
    <s v="Raymundo"/>
    <x v="8037"/>
    <x v="1"/>
    <x v="7"/>
    <x v="7"/>
    <x v="6"/>
    <x v="7"/>
    <x v="0"/>
    <x v="1"/>
    <n v="42.275873279999999"/>
    <x v="1"/>
    <x v="1"/>
    <x v="8124"/>
    <x v="1"/>
    <x v="2"/>
    <n v="72.436904290000001"/>
    <n v="3.0182043454166667"/>
    <s v="Stores"/>
  </r>
  <r>
    <n v="8161"/>
    <s v="Krause"/>
    <s v="Elizabeth"/>
    <x v="8038"/>
    <x v="0"/>
    <x v="5"/>
    <x v="7"/>
    <x v="6"/>
    <x v="5"/>
    <x v="0"/>
    <x v="5"/>
    <n v="68.470067049999997"/>
    <x v="5"/>
    <x v="0"/>
    <x v="8125"/>
    <x v="0"/>
    <x v="5"/>
    <n v="205.9501501"/>
    <n v="8.5812562541666662"/>
    <s v="Stores"/>
  </r>
  <r>
    <n v="8162"/>
    <s v="Swanson"/>
    <s v="Lawrence"/>
    <x v="8039"/>
    <x v="1"/>
    <x v="58"/>
    <x v="7"/>
    <x v="6"/>
    <x v="18"/>
    <x v="0"/>
    <x v="0"/>
    <n v="31.095233950000001"/>
    <x v="0"/>
    <x v="1"/>
    <x v="8126"/>
    <x v="1"/>
    <x v="0"/>
    <n v="0"/>
    <n v="0"/>
    <s v="Stores"/>
  </r>
  <r>
    <n v="8163"/>
    <s v="Clark"/>
    <s v="Norman"/>
    <x v="8040"/>
    <x v="1"/>
    <x v="27"/>
    <x v="7"/>
    <x v="6"/>
    <x v="19"/>
    <x v="0"/>
    <x v="5"/>
    <n v="61.441710049999998"/>
    <x v="5"/>
    <x v="1"/>
    <x v="8127"/>
    <x v="1"/>
    <x v="1"/>
    <n v="103.5042203"/>
    <n v="4.3126758458333336"/>
    <s v="Stores"/>
  </r>
  <r>
    <n v="8164"/>
    <s v="Thompson"/>
    <s v="Viola"/>
    <x v="8041"/>
    <x v="0"/>
    <x v="76"/>
    <x v="7"/>
    <x v="6"/>
    <x v="1"/>
    <x v="0"/>
    <x v="1"/>
    <n v="42.20170383"/>
    <x v="1"/>
    <x v="1"/>
    <x v="8128"/>
    <x v="1"/>
    <x v="1"/>
    <n v="99.480635329999998"/>
    <n v="4.145026472083333"/>
    <s v="Stores"/>
  </r>
  <r>
    <n v="8165"/>
    <s v="Woodby"/>
    <s v="Melvina"/>
    <x v="8042"/>
    <x v="0"/>
    <x v="5"/>
    <x v="7"/>
    <x v="6"/>
    <x v="5"/>
    <x v="0"/>
    <x v="2"/>
    <n v="51.952977169999997"/>
    <x v="2"/>
    <x v="1"/>
    <x v="8129"/>
    <x v="1"/>
    <x v="4"/>
    <n v="135.656102"/>
    <n v="5.6523375833333338"/>
    <s v="Stores"/>
  </r>
  <r>
    <n v="8166"/>
    <s v="Elliott"/>
    <s v="Anthony"/>
    <x v="8043"/>
    <x v="1"/>
    <x v="5"/>
    <x v="7"/>
    <x v="6"/>
    <x v="5"/>
    <x v="0"/>
    <x v="1"/>
    <n v="45.150060089999997"/>
    <x v="1"/>
    <x v="1"/>
    <x v="8130"/>
    <x v="1"/>
    <x v="1"/>
    <n v="82.354860340000002"/>
    <n v="3.4314525141666667"/>
    <s v="Stores"/>
  </r>
  <r>
    <n v="8167"/>
    <s v="Duhon"/>
    <s v="Chris"/>
    <x v="8044"/>
    <x v="0"/>
    <x v="3"/>
    <x v="7"/>
    <x v="6"/>
    <x v="3"/>
    <x v="0"/>
    <x v="2"/>
    <n v="53.430013209999998"/>
    <x v="2"/>
    <x v="1"/>
    <x v="8131"/>
    <x v="1"/>
    <x v="3"/>
    <n v="172.3242726"/>
    <n v="7.180178025"/>
    <s v="Stores"/>
  </r>
  <r>
    <n v="8168"/>
    <s v="Kraemer"/>
    <s v="William"/>
    <x v="8045"/>
    <x v="1"/>
    <x v="3"/>
    <x v="7"/>
    <x v="6"/>
    <x v="3"/>
    <x v="0"/>
    <x v="3"/>
    <n v="18.290294840000001"/>
    <x v="3"/>
    <x v="1"/>
    <x v="8132"/>
    <x v="1"/>
    <x v="0"/>
    <n v="0"/>
    <n v="0"/>
    <s v="Stores"/>
  </r>
  <r>
    <n v="8169"/>
    <s v="Day"/>
    <s v="Dana"/>
    <x v="8046"/>
    <x v="0"/>
    <x v="5"/>
    <x v="7"/>
    <x v="6"/>
    <x v="5"/>
    <x v="0"/>
    <x v="1"/>
    <n v="43.317882410000003"/>
    <x v="1"/>
    <x v="1"/>
    <x v="8133"/>
    <x v="1"/>
    <x v="4"/>
    <n v="124.0063241"/>
    <n v="5.1669301708333339"/>
    <s v="Stores"/>
  </r>
  <r>
    <n v="8170"/>
    <s v="Hamler"/>
    <s v="Maria"/>
    <x v="8047"/>
    <x v="0"/>
    <x v="210"/>
    <x v="7"/>
    <x v="6"/>
    <x v="24"/>
    <x v="0"/>
    <x v="1"/>
    <n v="46.09464157"/>
    <x v="1"/>
    <x v="0"/>
    <x v="8134"/>
    <x v="0"/>
    <x v="1"/>
    <n v="109.0688257"/>
    <n v="4.5445344041666669"/>
    <s v="Stores"/>
  </r>
  <r>
    <n v="8171"/>
    <s v="Cruz"/>
    <s v="Adam"/>
    <x v="8048"/>
    <x v="1"/>
    <x v="22"/>
    <x v="7"/>
    <x v="6"/>
    <x v="16"/>
    <x v="0"/>
    <x v="1"/>
    <n v="44.635532990000002"/>
    <x v="1"/>
    <x v="1"/>
    <x v="8135"/>
    <x v="1"/>
    <x v="1"/>
    <n v="99.386041789999993"/>
    <n v="4.1410850745833327"/>
    <s v="Stores"/>
  </r>
  <r>
    <n v="8172"/>
    <s v="Richter"/>
    <s v="Lula"/>
    <x v="8049"/>
    <x v="0"/>
    <x v="79"/>
    <x v="7"/>
    <x v="6"/>
    <x v="20"/>
    <x v="0"/>
    <x v="0"/>
    <n v="38.003126479999999"/>
    <x v="0"/>
    <x v="1"/>
    <x v="8136"/>
    <x v="1"/>
    <x v="2"/>
    <n v="51.580746419999997"/>
    <n v="2.1491977675"/>
    <s v="Stores"/>
  </r>
  <r>
    <n v="8173"/>
    <s v="Robinson"/>
    <s v="Carmen"/>
    <x v="8050"/>
    <x v="0"/>
    <x v="63"/>
    <x v="7"/>
    <x v="6"/>
    <x v="29"/>
    <x v="0"/>
    <x v="5"/>
    <n v="72.841775269999999"/>
    <x v="5"/>
    <x v="1"/>
    <x v="8137"/>
    <x v="1"/>
    <x v="3"/>
    <n v="189.94816520000001"/>
    <n v="7.914506883333333"/>
    <s v="Stores"/>
  </r>
  <r>
    <n v="8174"/>
    <s v="Ortega"/>
    <s v="Charles"/>
    <x v="8051"/>
    <x v="1"/>
    <x v="116"/>
    <x v="7"/>
    <x v="6"/>
    <x v="1"/>
    <x v="0"/>
    <x v="0"/>
    <n v="34.257564379999998"/>
    <x v="0"/>
    <x v="1"/>
    <x v="8138"/>
    <x v="1"/>
    <x v="0"/>
    <n v="24.50597097"/>
    <n v="1.0210821237500001"/>
    <s v="Stores"/>
  </r>
  <r>
    <n v="8175"/>
    <s v="Choi"/>
    <s v="Darin"/>
    <x v="8052"/>
    <x v="1"/>
    <x v="5"/>
    <x v="7"/>
    <x v="6"/>
    <x v="5"/>
    <x v="0"/>
    <x v="1"/>
    <n v="41.539380909999998"/>
    <x v="1"/>
    <x v="0"/>
    <x v="8139"/>
    <x v="0"/>
    <x v="2"/>
    <n v="47.549339619999998"/>
    <n v="1.9812224841666666"/>
    <s v="Stores"/>
  </r>
  <r>
    <n v="8176"/>
    <s v="Hauck"/>
    <s v="Michael"/>
    <x v="8053"/>
    <x v="1"/>
    <x v="28"/>
    <x v="7"/>
    <x v="6"/>
    <x v="10"/>
    <x v="0"/>
    <x v="5"/>
    <n v="60.350938640000003"/>
    <x v="5"/>
    <x v="1"/>
    <x v="8140"/>
    <x v="1"/>
    <x v="4"/>
    <n v="143.6786596"/>
    <n v="5.9866108166666665"/>
    <s v="Stores"/>
  </r>
  <r>
    <n v="8177"/>
    <s v="Little"/>
    <s v="Martin"/>
    <x v="8054"/>
    <x v="1"/>
    <x v="231"/>
    <x v="7"/>
    <x v="6"/>
    <x v="3"/>
    <x v="0"/>
    <x v="4"/>
    <n v="20.965749089999999"/>
    <x v="4"/>
    <x v="1"/>
    <x v="8141"/>
    <x v="1"/>
    <x v="0"/>
    <n v="0"/>
    <n v="0"/>
    <s v="Stores"/>
  </r>
  <r>
    <n v="8178"/>
    <s v="Orr"/>
    <s v="Antonio"/>
    <x v="8055"/>
    <x v="0"/>
    <x v="5"/>
    <x v="7"/>
    <x v="6"/>
    <x v="5"/>
    <x v="0"/>
    <x v="2"/>
    <n v="55.809850529999999"/>
    <x v="2"/>
    <x v="1"/>
    <x v="8142"/>
    <x v="1"/>
    <x v="4"/>
    <n v="145.8543847"/>
    <n v="6.0772660291666671"/>
    <s v="Stores"/>
  </r>
  <r>
    <n v="8179"/>
    <s v="Warren"/>
    <s v="Oliver"/>
    <x v="8056"/>
    <x v="1"/>
    <x v="96"/>
    <x v="7"/>
    <x v="6"/>
    <x v="31"/>
    <x v="0"/>
    <x v="0"/>
    <n v="37.30165933"/>
    <x v="0"/>
    <x v="0"/>
    <x v="8143"/>
    <x v="0"/>
    <x v="0"/>
    <n v="3.3792225720000002"/>
    <n v="0.1408009405"/>
    <s v="Stores"/>
  </r>
  <r>
    <n v="8180"/>
    <s v="Blaney"/>
    <s v="William"/>
    <x v="8057"/>
    <x v="1"/>
    <x v="63"/>
    <x v="7"/>
    <x v="6"/>
    <x v="29"/>
    <x v="0"/>
    <x v="0"/>
    <n v="36.266696590000002"/>
    <x v="0"/>
    <x v="1"/>
    <x v="8144"/>
    <x v="1"/>
    <x v="0"/>
    <n v="29.75528559"/>
    <n v="1.23980356625"/>
    <s v="Stores"/>
  </r>
  <r>
    <n v="8181"/>
    <s v="Delapaz"/>
    <s v="Jonas"/>
    <x v="8058"/>
    <x v="1"/>
    <x v="30"/>
    <x v="7"/>
    <x v="6"/>
    <x v="20"/>
    <x v="0"/>
    <x v="5"/>
    <n v="60.220481169999999"/>
    <x v="5"/>
    <x v="1"/>
    <x v="8145"/>
    <x v="1"/>
    <x v="4"/>
    <n v="151.31369309999999"/>
    <n v="6.3047372125000001"/>
    <s v="Stores"/>
  </r>
  <r>
    <n v="8182"/>
    <s v="Legette"/>
    <s v="Peter"/>
    <x v="8059"/>
    <x v="1"/>
    <x v="75"/>
    <x v="7"/>
    <x v="6"/>
    <x v="24"/>
    <x v="0"/>
    <x v="4"/>
    <n v="29.60735515"/>
    <x v="4"/>
    <x v="1"/>
    <x v="8146"/>
    <x v="1"/>
    <x v="0"/>
    <n v="0"/>
    <n v="0"/>
    <s v="Stores"/>
  </r>
  <r>
    <n v="8183"/>
    <s v="Hornbuckle"/>
    <s v="Marni"/>
    <x v="8060"/>
    <x v="0"/>
    <x v="91"/>
    <x v="7"/>
    <x v="6"/>
    <x v="25"/>
    <x v="0"/>
    <x v="2"/>
    <n v="54.179638850000003"/>
    <x v="2"/>
    <x v="1"/>
    <x v="8147"/>
    <x v="1"/>
    <x v="1"/>
    <n v="104.3090411"/>
    <n v="4.3462100458333337"/>
    <s v="Stores"/>
  </r>
  <r>
    <n v="8184"/>
    <s v="Dunaway"/>
    <s v="Carmen"/>
    <x v="8061"/>
    <x v="0"/>
    <x v="149"/>
    <x v="7"/>
    <x v="6"/>
    <x v="19"/>
    <x v="0"/>
    <x v="1"/>
    <n v="48.484542009999998"/>
    <x v="1"/>
    <x v="1"/>
    <x v="8148"/>
    <x v="1"/>
    <x v="1"/>
    <n v="102.2790791"/>
    <n v="4.2616282958333338"/>
    <s v="Stores"/>
  </r>
  <r>
    <n v="8185"/>
    <s v="Gordon"/>
    <s v="Johnnie"/>
    <x v="8062"/>
    <x v="1"/>
    <x v="228"/>
    <x v="7"/>
    <x v="6"/>
    <x v="7"/>
    <x v="0"/>
    <x v="1"/>
    <n v="48.692980800000001"/>
    <x v="1"/>
    <x v="1"/>
    <x v="8149"/>
    <x v="1"/>
    <x v="4"/>
    <n v="123.86400449999999"/>
    <n v="5.1610001875"/>
    <s v="Stores"/>
  </r>
  <r>
    <n v="8186"/>
    <s v="Carey"/>
    <s v="Aaron"/>
    <x v="8063"/>
    <x v="1"/>
    <x v="2"/>
    <x v="7"/>
    <x v="6"/>
    <x v="2"/>
    <x v="0"/>
    <x v="2"/>
    <n v="50.021531029999998"/>
    <x v="2"/>
    <x v="1"/>
    <x v="8150"/>
    <x v="1"/>
    <x v="1"/>
    <n v="82.715196710000001"/>
    <n v="3.4464665295833332"/>
    <s v="Stores"/>
  </r>
  <r>
    <n v="8187"/>
    <s v="Warren"/>
    <s v="Linda"/>
    <x v="8064"/>
    <x v="0"/>
    <x v="106"/>
    <x v="7"/>
    <x v="6"/>
    <x v="13"/>
    <x v="0"/>
    <x v="4"/>
    <n v="21.40387561"/>
    <x v="4"/>
    <x v="0"/>
    <x v="8151"/>
    <x v="0"/>
    <x v="0"/>
    <n v="0"/>
    <n v="0"/>
    <s v="Stores"/>
  </r>
  <r>
    <n v="8188"/>
    <s v="Cartwright"/>
    <s v="Andrea"/>
    <x v="8065"/>
    <x v="0"/>
    <x v="29"/>
    <x v="7"/>
    <x v="6"/>
    <x v="3"/>
    <x v="0"/>
    <x v="4"/>
    <n v="26.080896849999998"/>
    <x v="4"/>
    <x v="1"/>
    <x v="8152"/>
    <x v="1"/>
    <x v="0"/>
    <n v="2.2172615059999998"/>
    <n v="9.2385896083333321E-2"/>
    <s v="Stores"/>
  </r>
  <r>
    <n v="8189"/>
    <s v="Viers"/>
    <s v="Alfred"/>
    <x v="8066"/>
    <x v="1"/>
    <x v="4"/>
    <x v="7"/>
    <x v="6"/>
    <x v="4"/>
    <x v="0"/>
    <x v="2"/>
    <n v="51.72810776"/>
    <x v="2"/>
    <x v="1"/>
    <x v="8153"/>
    <x v="1"/>
    <x v="4"/>
    <n v="135.48306869999999"/>
    <n v="5.6451278624999999"/>
    <s v="Stores"/>
  </r>
  <r>
    <n v="8190"/>
    <s v="McClellan"/>
    <s v="Frank"/>
    <x v="8067"/>
    <x v="1"/>
    <x v="1"/>
    <x v="7"/>
    <x v="6"/>
    <x v="1"/>
    <x v="0"/>
    <x v="1"/>
    <n v="49.865213969999999"/>
    <x v="1"/>
    <x v="1"/>
    <x v="8154"/>
    <x v="1"/>
    <x v="2"/>
    <n v="73.603774369999996"/>
    <n v="3.066823932083333"/>
    <s v="Stores"/>
  </r>
  <r>
    <n v="8191"/>
    <s v="Breckenridge"/>
    <s v="Courtney"/>
    <x v="8068"/>
    <x v="0"/>
    <x v="5"/>
    <x v="7"/>
    <x v="6"/>
    <x v="5"/>
    <x v="0"/>
    <x v="0"/>
    <n v="32.392353489999998"/>
    <x v="0"/>
    <x v="1"/>
    <x v="8155"/>
    <x v="1"/>
    <x v="0"/>
    <n v="0"/>
    <n v="0"/>
    <s v="Stores"/>
  </r>
  <r>
    <n v="8192"/>
    <s v="Clark"/>
    <s v="James"/>
    <x v="8069"/>
    <x v="1"/>
    <x v="76"/>
    <x v="7"/>
    <x v="6"/>
    <x v="1"/>
    <x v="0"/>
    <x v="4"/>
    <n v="27.808660790000001"/>
    <x v="4"/>
    <x v="0"/>
    <x v="8156"/>
    <x v="0"/>
    <x v="0"/>
    <n v="0"/>
    <n v="0"/>
    <s v="Stores"/>
  </r>
  <r>
    <n v="8193"/>
    <s v="Conner"/>
    <s v="Diane"/>
    <x v="6536"/>
    <x v="0"/>
    <x v="4"/>
    <x v="7"/>
    <x v="6"/>
    <x v="4"/>
    <x v="0"/>
    <x v="0"/>
    <n v="34.0507846"/>
    <x v="0"/>
    <x v="0"/>
    <x v="8157"/>
    <x v="0"/>
    <x v="0"/>
    <n v="39.7368211"/>
    <n v="1.6557008791666668"/>
    <s v="Stores"/>
  </r>
  <r>
    <n v="8194"/>
    <s v="Huggins"/>
    <s v="Christian"/>
    <x v="8070"/>
    <x v="0"/>
    <x v="5"/>
    <x v="7"/>
    <x v="6"/>
    <x v="5"/>
    <x v="0"/>
    <x v="2"/>
    <n v="51.735367119999999"/>
    <x v="2"/>
    <x v="1"/>
    <x v="8158"/>
    <x v="1"/>
    <x v="4"/>
    <n v="132.52641149999999"/>
    <n v="5.5219338124999995"/>
    <s v="Stores"/>
  </r>
  <r>
    <n v="8195"/>
    <s v="Taylor"/>
    <s v="Joseph"/>
    <x v="8071"/>
    <x v="1"/>
    <x v="5"/>
    <x v="7"/>
    <x v="6"/>
    <x v="5"/>
    <x v="0"/>
    <x v="0"/>
    <n v="36.542119509999999"/>
    <x v="0"/>
    <x v="1"/>
    <x v="8159"/>
    <x v="1"/>
    <x v="0"/>
    <n v="2.1485932659999998"/>
    <n v="8.9524719416666662E-2"/>
    <s v="Stores"/>
  </r>
  <r>
    <n v="8196"/>
    <s v="Renninger"/>
    <s v="Vincent"/>
    <x v="8072"/>
    <x v="1"/>
    <x v="108"/>
    <x v="7"/>
    <x v="6"/>
    <x v="1"/>
    <x v="0"/>
    <x v="0"/>
    <n v="37.541524770000002"/>
    <x v="0"/>
    <x v="0"/>
    <x v="8160"/>
    <x v="0"/>
    <x v="0"/>
    <n v="16.51833113"/>
    <n v="0.6882637970833333"/>
    <s v="Stores"/>
  </r>
  <r>
    <n v="8197"/>
    <s v="Cairns"/>
    <s v="Casandra"/>
    <x v="8073"/>
    <x v="0"/>
    <x v="204"/>
    <x v="7"/>
    <x v="6"/>
    <x v="18"/>
    <x v="0"/>
    <x v="0"/>
    <n v="37.658721440000001"/>
    <x v="0"/>
    <x v="1"/>
    <x v="8161"/>
    <x v="1"/>
    <x v="0"/>
    <n v="16.925516720000001"/>
    <n v="0.70522986333333337"/>
    <s v="Stores"/>
  </r>
  <r>
    <n v="8198"/>
    <s v="Navarro"/>
    <s v="Mike"/>
    <x v="8074"/>
    <x v="1"/>
    <x v="25"/>
    <x v="7"/>
    <x v="6"/>
    <x v="3"/>
    <x v="0"/>
    <x v="2"/>
    <n v="55.09885465"/>
    <x v="2"/>
    <x v="1"/>
    <x v="8162"/>
    <x v="1"/>
    <x v="4"/>
    <n v="157.9361303"/>
    <n v="6.580672095833334"/>
    <s v="Stores"/>
  </r>
  <r>
    <n v="8199"/>
    <s v="Turner"/>
    <s v="Brenda"/>
    <x v="8075"/>
    <x v="0"/>
    <x v="194"/>
    <x v="7"/>
    <x v="6"/>
    <x v="13"/>
    <x v="0"/>
    <x v="1"/>
    <n v="44.284031489999997"/>
    <x v="1"/>
    <x v="0"/>
    <x v="8163"/>
    <x v="0"/>
    <x v="2"/>
    <n v="56.098613239999999"/>
    <n v="2.3374422183333334"/>
    <s v="Stores"/>
  </r>
  <r>
    <n v="8200"/>
    <s v="Andino"/>
    <s v="Donnie"/>
    <x v="8076"/>
    <x v="1"/>
    <x v="22"/>
    <x v="7"/>
    <x v="6"/>
    <x v="16"/>
    <x v="0"/>
    <x v="0"/>
    <n v="34.331081769999997"/>
    <x v="0"/>
    <x v="0"/>
    <x v="8164"/>
    <x v="0"/>
    <x v="0"/>
    <n v="0"/>
    <n v="0"/>
    <s v="Stores"/>
  </r>
  <r>
    <n v="8201"/>
    <s v="Pitts"/>
    <s v="Ward"/>
    <x v="8077"/>
    <x v="1"/>
    <x v="30"/>
    <x v="7"/>
    <x v="6"/>
    <x v="20"/>
    <x v="0"/>
    <x v="2"/>
    <n v="51.872944609999998"/>
    <x v="2"/>
    <x v="0"/>
    <x v="8165"/>
    <x v="0"/>
    <x v="1"/>
    <n v="99.743743789999996"/>
    <n v="4.1559893245833326"/>
    <s v="Stores"/>
  </r>
  <r>
    <n v="8202"/>
    <s v="Stallworth"/>
    <s v="Robert"/>
    <x v="8078"/>
    <x v="1"/>
    <x v="182"/>
    <x v="7"/>
    <x v="6"/>
    <x v="10"/>
    <x v="0"/>
    <x v="2"/>
    <n v="55.605416400000003"/>
    <x v="2"/>
    <x v="1"/>
    <x v="8166"/>
    <x v="1"/>
    <x v="4"/>
    <n v="125.8698572"/>
    <n v="5.2445773833333336"/>
    <s v="Stores"/>
  </r>
  <r>
    <n v="8203"/>
    <s v="Salisbury"/>
    <s v="Theresa"/>
    <x v="8079"/>
    <x v="0"/>
    <x v="13"/>
    <x v="7"/>
    <x v="6"/>
    <x v="10"/>
    <x v="0"/>
    <x v="4"/>
    <n v="28.391450590000002"/>
    <x v="4"/>
    <x v="1"/>
    <x v="8167"/>
    <x v="1"/>
    <x v="0"/>
    <n v="0"/>
    <n v="0"/>
    <s v="Stores"/>
  </r>
  <r>
    <n v="8204"/>
    <s v="Freeman"/>
    <s v="Elizabeth"/>
    <x v="8080"/>
    <x v="0"/>
    <x v="16"/>
    <x v="7"/>
    <x v="6"/>
    <x v="12"/>
    <x v="0"/>
    <x v="2"/>
    <n v="51.86057649"/>
    <x v="2"/>
    <x v="1"/>
    <x v="8168"/>
    <x v="1"/>
    <x v="4"/>
    <n v="125.7628172"/>
    <n v="5.2401173833333337"/>
    <s v="Stores"/>
  </r>
  <r>
    <n v="8205"/>
    <s v="Jones"/>
    <s v="Manuela"/>
    <x v="8081"/>
    <x v="0"/>
    <x v="5"/>
    <x v="7"/>
    <x v="6"/>
    <x v="5"/>
    <x v="0"/>
    <x v="1"/>
    <n v="45.840816449999998"/>
    <x v="1"/>
    <x v="1"/>
    <x v="8169"/>
    <x v="1"/>
    <x v="2"/>
    <n v="66.253933979999999"/>
    <n v="2.7605805825000003"/>
    <s v="Stores"/>
  </r>
  <r>
    <n v="8206"/>
    <s v="Simpson"/>
    <s v="Rebecca"/>
    <x v="7213"/>
    <x v="0"/>
    <x v="12"/>
    <x v="7"/>
    <x v="6"/>
    <x v="9"/>
    <x v="0"/>
    <x v="1"/>
    <n v="46.035780619999997"/>
    <x v="1"/>
    <x v="1"/>
    <x v="8170"/>
    <x v="1"/>
    <x v="2"/>
    <n v="71.67306361"/>
    <n v="2.9863776504166668"/>
    <s v="Stores"/>
  </r>
  <r>
    <n v="8207"/>
    <s v="Martin"/>
    <s v="Kenneth"/>
    <x v="8082"/>
    <x v="1"/>
    <x v="5"/>
    <x v="7"/>
    <x v="6"/>
    <x v="5"/>
    <x v="0"/>
    <x v="0"/>
    <n v="30.32355879"/>
    <x v="0"/>
    <x v="1"/>
    <x v="8171"/>
    <x v="1"/>
    <x v="0"/>
    <n v="0"/>
    <n v="0"/>
    <s v="Stores"/>
  </r>
  <r>
    <n v="8208"/>
    <s v="Bustamante"/>
    <s v="Walter"/>
    <x v="8083"/>
    <x v="1"/>
    <x v="2"/>
    <x v="7"/>
    <x v="6"/>
    <x v="2"/>
    <x v="0"/>
    <x v="1"/>
    <n v="41.097960309999998"/>
    <x v="1"/>
    <x v="1"/>
    <x v="8172"/>
    <x v="1"/>
    <x v="1"/>
    <n v="80.034590390000005"/>
    <n v="3.3347745995833336"/>
    <s v="Stores"/>
  </r>
  <r>
    <n v="8209"/>
    <s v="Castillo"/>
    <s v="Carolyn"/>
    <x v="8084"/>
    <x v="0"/>
    <x v="63"/>
    <x v="7"/>
    <x v="6"/>
    <x v="29"/>
    <x v="0"/>
    <x v="1"/>
    <n v="45.540345530000003"/>
    <x v="1"/>
    <x v="1"/>
    <x v="8173"/>
    <x v="1"/>
    <x v="1"/>
    <n v="85.937948090000006"/>
    <n v="3.5807478370833334"/>
    <s v="Stores"/>
  </r>
  <r>
    <n v="8210"/>
    <s v="Whiteman"/>
    <s v="Amanda"/>
    <x v="8085"/>
    <x v="0"/>
    <x v="32"/>
    <x v="7"/>
    <x v="6"/>
    <x v="17"/>
    <x v="0"/>
    <x v="1"/>
    <n v="43.273327940000001"/>
    <x v="1"/>
    <x v="1"/>
    <x v="8174"/>
    <x v="1"/>
    <x v="1"/>
    <n v="81.063958029999995"/>
    <n v="3.3776649179166669"/>
    <s v="Stores"/>
  </r>
  <r>
    <n v="8211"/>
    <s v="Hindman"/>
    <s v="Carlos"/>
    <x v="8086"/>
    <x v="1"/>
    <x v="169"/>
    <x v="7"/>
    <x v="6"/>
    <x v="20"/>
    <x v="0"/>
    <x v="2"/>
    <n v="51.468407489999997"/>
    <x v="2"/>
    <x v="1"/>
    <x v="8175"/>
    <x v="1"/>
    <x v="2"/>
    <n v="71.118620199999995"/>
    <n v="2.9632758416666665"/>
    <s v="Stores"/>
  </r>
  <r>
    <n v="8212"/>
    <s v="Blake"/>
    <s v="James"/>
    <x v="8087"/>
    <x v="1"/>
    <x v="13"/>
    <x v="7"/>
    <x v="6"/>
    <x v="10"/>
    <x v="0"/>
    <x v="4"/>
    <n v="24.590846339999999"/>
    <x v="4"/>
    <x v="1"/>
    <x v="8176"/>
    <x v="1"/>
    <x v="0"/>
    <n v="0"/>
    <n v="0"/>
    <s v="Stores"/>
  </r>
  <r>
    <n v="8213"/>
    <s v="English"/>
    <s v="Jeffrey"/>
    <x v="8088"/>
    <x v="1"/>
    <x v="116"/>
    <x v="7"/>
    <x v="6"/>
    <x v="1"/>
    <x v="0"/>
    <x v="0"/>
    <n v="36.279570040000003"/>
    <x v="0"/>
    <x v="1"/>
    <x v="8177"/>
    <x v="1"/>
    <x v="2"/>
    <n v="53.120206549999999"/>
    <n v="2.2133419395833336"/>
    <s v="Stores"/>
  </r>
  <r>
    <n v="8214"/>
    <s v="Merrill"/>
    <s v="Joan"/>
    <x v="8089"/>
    <x v="0"/>
    <x v="67"/>
    <x v="45"/>
    <x v="19"/>
    <x v="30"/>
    <x v="0"/>
    <x v="0"/>
    <n v="35.594127409999999"/>
    <x v="0"/>
    <x v="1"/>
    <x v="8178"/>
    <x v="1"/>
    <x v="0"/>
    <n v="17.926712859999999"/>
    <n v="0.74694636916666657"/>
    <s v="Stores"/>
  </r>
  <r>
    <n v="8215"/>
    <s v="Valdez"/>
    <s v="Karla"/>
    <x v="8090"/>
    <x v="0"/>
    <x v="22"/>
    <x v="7"/>
    <x v="6"/>
    <x v="16"/>
    <x v="0"/>
    <x v="4"/>
    <n v="29.846187359999998"/>
    <x v="4"/>
    <x v="1"/>
    <x v="8179"/>
    <x v="1"/>
    <x v="0"/>
    <n v="27.958122970000002"/>
    <n v="1.1649217904166667"/>
    <s v="Stores"/>
  </r>
  <r>
    <n v="8216"/>
    <s v="Tarvin"/>
    <s v="Steve"/>
    <x v="8091"/>
    <x v="1"/>
    <x v="125"/>
    <x v="7"/>
    <x v="6"/>
    <x v="1"/>
    <x v="0"/>
    <x v="1"/>
    <n v="43.98549337"/>
    <x v="1"/>
    <x v="1"/>
    <x v="8180"/>
    <x v="1"/>
    <x v="0"/>
    <n v="36.338535659999998"/>
    <n v="1.5141056525000001"/>
    <s v="Stores"/>
  </r>
  <r>
    <n v="8217"/>
    <s v="Duke"/>
    <s v="Lucinda"/>
    <x v="8092"/>
    <x v="0"/>
    <x v="5"/>
    <x v="7"/>
    <x v="6"/>
    <x v="5"/>
    <x v="0"/>
    <x v="2"/>
    <n v="53.11754792"/>
    <x v="2"/>
    <x v="1"/>
    <x v="8181"/>
    <x v="1"/>
    <x v="1"/>
    <n v="104.058442"/>
    <n v="4.3357684166666672"/>
    <s v="Stores"/>
  </r>
  <r>
    <n v="8218"/>
    <s v="Romano"/>
    <s v="Roland"/>
    <x v="8093"/>
    <x v="1"/>
    <x v="4"/>
    <x v="7"/>
    <x v="6"/>
    <x v="4"/>
    <x v="0"/>
    <x v="0"/>
    <n v="32.735165430000002"/>
    <x v="0"/>
    <x v="1"/>
    <x v="8182"/>
    <x v="1"/>
    <x v="0"/>
    <n v="6.8094692840000004"/>
    <n v="0.28372788683333333"/>
    <s v="Stores"/>
  </r>
  <r>
    <n v="8219"/>
    <s v="Henry"/>
    <s v="Lucille"/>
    <x v="8094"/>
    <x v="0"/>
    <x v="5"/>
    <x v="7"/>
    <x v="6"/>
    <x v="5"/>
    <x v="0"/>
    <x v="1"/>
    <n v="49.646990680000002"/>
    <x v="1"/>
    <x v="1"/>
    <x v="8183"/>
    <x v="1"/>
    <x v="1"/>
    <n v="99.520311210000003"/>
    <n v="4.1466796337500007"/>
    <s v="Stores"/>
  </r>
  <r>
    <n v="8220"/>
    <s v="Cummings"/>
    <s v="George"/>
    <x v="8095"/>
    <x v="1"/>
    <x v="91"/>
    <x v="7"/>
    <x v="6"/>
    <x v="25"/>
    <x v="0"/>
    <x v="0"/>
    <n v="31.055942389999998"/>
    <x v="0"/>
    <x v="1"/>
    <x v="8184"/>
    <x v="1"/>
    <x v="0"/>
    <n v="0"/>
    <n v="0"/>
    <s v="Stores"/>
  </r>
  <r>
    <n v="8221"/>
    <s v="Bermudez"/>
    <s v="Dawn"/>
    <x v="8096"/>
    <x v="0"/>
    <x v="4"/>
    <x v="7"/>
    <x v="6"/>
    <x v="4"/>
    <x v="0"/>
    <x v="1"/>
    <n v="41.712760600000003"/>
    <x v="1"/>
    <x v="1"/>
    <x v="8185"/>
    <x v="1"/>
    <x v="2"/>
    <n v="51.779124439999997"/>
    <n v="2.1574635183333331"/>
    <s v="Stores"/>
  </r>
  <r>
    <n v="8222"/>
    <s v="Perez"/>
    <s v="Jo"/>
    <x v="8097"/>
    <x v="0"/>
    <x v="47"/>
    <x v="7"/>
    <x v="6"/>
    <x v="25"/>
    <x v="0"/>
    <x v="2"/>
    <n v="51.473070749999998"/>
    <x v="2"/>
    <x v="1"/>
    <x v="8186"/>
    <x v="1"/>
    <x v="1"/>
    <n v="102.1416244"/>
    <n v="4.2559010166666669"/>
    <s v="Stores"/>
  </r>
  <r>
    <n v="8223"/>
    <s v="Neal"/>
    <s v="Rickey"/>
    <x v="8098"/>
    <x v="1"/>
    <x v="141"/>
    <x v="7"/>
    <x v="6"/>
    <x v="11"/>
    <x v="0"/>
    <x v="1"/>
    <n v="45.37662057"/>
    <x v="1"/>
    <x v="1"/>
    <x v="8187"/>
    <x v="1"/>
    <x v="0"/>
    <n v="29.79572761"/>
    <n v="1.2414886504166667"/>
    <s v="Stores"/>
  </r>
  <r>
    <n v="8224"/>
    <s v="Potter"/>
    <s v="Frankie"/>
    <x v="8099"/>
    <x v="0"/>
    <x v="18"/>
    <x v="7"/>
    <x v="6"/>
    <x v="1"/>
    <x v="0"/>
    <x v="4"/>
    <n v="26.469233840000001"/>
    <x v="4"/>
    <x v="1"/>
    <x v="8188"/>
    <x v="1"/>
    <x v="0"/>
    <n v="0"/>
    <n v="0"/>
    <s v="Stores"/>
  </r>
  <r>
    <n v="8225"/>
    <s v="Pedro"/>
    <s v="Elma"/>
    <x v="8100"/>
    <x v="0"/>
    <x v="10"/>
    <x v="7"/>
    <x v="6"/>
    <x v="6"/>
    <x v="0"/>
    <x v="0"/>
    <n v="33.964906480000003"/>
    <x v="0"/>
    <x v="1"/>
    <x v="8189"/>
    <x v="1"/>
    <x v="0"/>
    <n v="10.88798338"/>
    <n v="0.45366597416666665"/>
    <s v="Stores"/>
  </r>
  <r>
    <n v="8226"/>
    <s v="Garrard"/>
    <s v="Maria"/>
    <x v="8101"/>
    <x v="0"/>
    <x v="25"/>
    <x v="7"/>
    <x v="6"/>
    <x v="3"/>
    <x v="0"/>
    <x v="4"/>
    <n v="22.859467420000001"/>
    <x v="4"/>
    <x v="1"/>
    <x v="8190"/>
    <x v="1"/>
    <x v="0"/>
    <n v="0"/>
    <n v="0"/>
    <s v="Stores"/>
  </r>
  <r>
    <n v="8227"/>
    <s v="Rios"/>
    <s v="Quinton"/>
    <x v="8102"/>
    <x v="1"/>
    <x v="213"/>
    <x v="7"/>
    <x v="6"/>
    <x v="7"/>
    <x v="0"/>
    <x v="0"/>
    <n v="38.697710839999999"/>
    <x v="0"/>
    <x v="1"/>
    <x v="8191"/>
    <x v="1"/>
    <x v="0"/>
    <n v="7.2702819429999996"/>
    <n v="0.30292841429166667"/>
    <s v="Stores"/>
  </r>
  <r>
    <n v="8228"/>
    <s v="Edwards"/>
    <s v="Clara"/>
    <x v="8103"/>
    <x v="0"/>
    <x v="132"/>
    <x v="7"/>
    <x v="6"/>
    <x v="13"/>
    <x v="0"/>
    <x v="4"/>
    <n v="20.480703479999999"/>
    <x v="4"/>
    <x v="1"/>
    <x v="8192"/>
    <x v="1"/>
    <x v="0"/>
    <n v="0"/>
    <n v="0"/>
    <s v="Stores"/>
  </r>
  <r>
    <n v="8229"/>
    <s v="Ward"/>
    <s v="Dorothy"/>
    <x v="8104"/>
    <x v="0"/>
    <x v="5"/>
    <x v="7"/>
    <x v="6"/>
    <x v="5"/>
    <x v="0"/>
    <x v="4"/>
    <n v="27.971624899999998"/>
    <x v="4"/>
    <x v="1"/>
    <x v="8193"/>
    <x v="1"/>
    <x v="0"/>
    <n v="0"/>
    <n v="0"/>
    <s v="Stores"/>
  </r>
  <r>
    <n v="8230"/>
    <s v="Shannon"/>
    <s v="Hugh"/>
    <x v="8105"/>
    <x v="1"/>
    <x v="106"/>
    <x v="7"/>
    <x v="6"/>
    <x v="13"/>
    <x v="0"/>
    <x v="1"/>
    <n v="46.406738169999997"/>
    <x v="1"/>
    <x v="1"/>
    <x v="8194"/>
    <x v="1"/>
    <x v="1"/>
    <n v="96.326310329999998"/>
    <n v="4.0135962637499993"/>
    <s v="Stores"/>
  </r>
  <r>
    <n v="8231"/>
    <s v="Martin"/>
    <s v="John"/>
    <x v="8106"/>
    <x v="1"/>
    <x v="96"/>
    <x v="7"/>
    <x v="6"/>
    <x v="31"/>
    <x v="0"/>
    <x v="0"/>
    <n v="32.676760170000001"/>
    <x v="0"/>
    <x v="1"/>
    <x v="8195"/>
    <x v="1"/>
    <x v="0"/>
    <n v="1.9362243859999999"/>
    <n v="8.067601608333333E-2"/>
    <s v="Stores"/>
  </r>
  <r>
    <n v="8232"/>
    <s v="Dickson"/>
    <s v="Natasha"/>
    <x v="8107"/>
    <x v="0"/>
    <x v="54"/>
    <x v="7"/>
    <x v="6"/>
    <x v="24"/>
    <x v="0"/>
    <x v="0"/>
    <n v="33.735188219999998"/>
    <x v="0"/>
    <x v="1"/>
    <x v="8196"/>
    <x v="1"/>
    <x v="2"/>
    <n v="48.627460059999997"/>
    <n v="2.0261441691666664"/>
    <s v="Stores"/>
  </r>
  <r>
    <n v="8233"/>
    <s v="Cannon"/>
    <s v="Consuelo"/>
    <x v="8108"/>
    <x v="0"/>
    <x v="76"/>
    <x v="7"/>
    <x v="6"/>
    <x v="1"/>
    <x v="0"/>
    <x v="2"/>
    <n v="51.425399329999998"/>
    <x v="2"/>
    <x v="0"/>
    <x v="8197"/>
    <x v="0"/>
    <x v="4"/>
    <n v="146.12790910000001"/>
    <n v="6.0886628791666668"/>
    <s v="Stores"/>
  </r>
  <r>
    <n v="8234"/>
    <s v="Anderson"/>
    <s v="Michelle"/>
    <x v="8109"/>
    <x v="0"/>
    <x v="3"/>
    <x v="7"/>
    <x v="6"/>
    <x v="3"/>
    <x v="0"/>
    <x v="0"/>
    <n v="38.479076489999997"/>
    <x v="0"/>
    <x v="0"/>
    <x v="8198"/>
    <x v="0"/>
    <x v="2"/>
    <n v="43.273078890000001"/>
    <n v="1.80304495375"/>
    <s v="Stores"/>
  </r>
  <r>
    <n v="8235"/>
    <s v="Tyler"/>
    <s v="Stanley"/>
    <x v="8110"/>
    <x v="1"/>
    <x v="3"/>
    <x v="7"/>
    <x v="6"/>
    <x v="3"/>
    <x v="0"/>
    <x v="0"/>
    <n v="37.138110820000001"/>
    <x v="0"/>
    <x v="0"/>
    <x v="8199"/>
    <x v="0"/>
    <x v="0"/>
    <n v="0"/>
    <n v="0"/>
    <s v="Stores"/>
  </r>
  <r>
    <n v="8236"/>
    <s v="Mathison"/>
    <s v="Daisy"/>
    <x v="8111"/>
    <x v="0"/>
    <x v="7"/>
    <x v="7"/>
    <x v="6"/>
    <x v="7"/>
    <x v="0"/>
    <x v="2"/>
    <n v="50.080047219999997"/>
    <x v="2"/>
    <x v="0"/>
    <x v="8200"/>
    <x v="0"/>
    <x v="4"/>
    <n v="137.0773331"/>
    <n v="5.7115555458333338"/>
    <s v="Stores"/>
  </r>
  <r>
    <n v="8237"/>
    <s v="Edwards"/>
    <s v="Pablo"/>
    <x v="8112"/>
    <x v="1"/>
    <x v="200"/>
    <x v="7"/>
    <x v="6"/>
    <x v="13"/>
    <x v="0"/>
    <x v="1"/>
    <n v="45.162397149999997"/>
    <x v="1"/>
    <x v="1"/>
    <x v="8201"/>
    <x v="1"/>
    <x v="1"/>
    <n v="89.095227269999995"/>
    <n v="3.7123011362499998"/>
    <s v="Stores"/>
  </r>
  <r>
    <n v="8238"/>
    <s v="Hamilton"/>
    <s v="Barbara"/>
    <x v="8113"/>
    <x v="0"/>
    <x v="80"/>
    <x v="7"/>
    <x v="6"/>
    <x v="7"/>
    <x v="0"/>
    <x v="0"/>
    <n v="39.308135900000003"/>
    <x v="0"/>
    <x v="1"/>
    <x v="8202"/>
    <x v="1"/>
    <x v="0"/>
    <n v="37.738695159999999"/>
    <n v="1.5724456316666666"/>
    <s v="Stores"/>
  </r>
  <r>
    <n v="8239"/>
    <s v="Angeles"/>
    <s v="Jeanette"/>
    <x v="8114"/>
    <x v="0"/>
    <x v="106"/>
    <x v="7"/>
    <x v="6"/>
    <x v="13"/>
    <x v="0"/>
    <x v="0"/>
    <n v="35.792752120000003"/>
    <x v="0"/>
    <x v="0"/>
    <x v="8203"/>
    <x v="0"/>
    <x v="0"/>
    <n v="22.39101737"/>
    <n v="0.93295905708333338"/>
    <s v="Stores"/>
  </r>
  <r>
    <n v="8240"/>
    <s v="Howard"/>
    <s v="Joesph"/>
    <x v="8115"/>
    <x v="1"/>
    <x v="3"/>
    <x v="7"/>
    <x v="6"/>
    <x v="3"/>
    <x v="0"/>
    <x v="1"/>
    <n v="46.949240719999999"/>
    <x v="1"/>
    <x v="1"/>
    <x v="8204"/>
    <x v="1"/>
    <x v="2"/>
    <n v="78.450270950000004"/>
    <n v="3.2687612895833338"/>
    <s v="Stores"/>
  </r>
  <r>
    <n v="8241"/>
    <s v="Gabler"/>
    <s v="Michael"/>
    <x v="8116"/>
    <x v="1"/>
    <x v="4"/>
    <x v="7"/>
    <x v="6"/>
    <x v="4"/>
    <x v="0"/>
    <x v="4"/>
    <n v="26.777246949999999"/>
    <x v="4"/>
    <x v="0"/>
    <x v="8205"/>
    <x v="0"/>
    <x v="0"/>
    <n v="0"/>
    <n v="0"/>
    <s v="Stores"/>
  </r>
  <r>
    <n v="8242"/>
    <s v="Feeney"/>
    <s v="Jennifer"/>
    <x v="8117"/>
    <x v="0"/>
    <x v="127"/>
    <x v="7"/>
    <x v="6"/>
    <x v="13"/>
    <x v="0"/>
    <x v="5"/>
    <n v="67.349022000000005"/>
    <x v="5"/>
    <x v="1"/>
    <x v="8206"/>
    <x v="1"/>
    <x v="5"/>
    <n v="223.1100381"/>
    <n v="9.2962515875000005"/>
    <s v="Stores"/>
  </r>
  <r>
    <n v="8243"/>
    <s v="Nguyen"/>
    <s v="Greg"/>
    <x v="8118"/>
    <x v="1"/>
    <x v="5"/>
    <x v="7"/>
    <x v="6"/>
    <x v="5"/>
    <x v="0"/>
    <x v="4"/>
    <n v="25.702084070000002"/>
    <x v="4"/>
    <x v="1"/>
    <x v="8207"/>
    <x v="1"/>
    <x v="0"/>
    <n v="0"/>
    <n v="0"/>
    <s v="Stores"/>
  </r>
  <r>
    <n v="8244"/>
    <s v="Forrest"/>
    <s v="Isabel"/>
    <x v="8119"/>
    <x v="0"/>
    <x v="5"/>
    <x v="7"/>
    <x v="6"/>
    <x v="5"/>
    <x v="0"/>
    <x v="4"/>
    <n v="29.95440438"/>
    <x v="4"/>
    <x v="1"/>
    <x v="8208"/>
    <x v="1"/>
    <x v="0"/>
    <n v="0"/>
    <n v="0"/>
    <s v="Stores"/>
  </r>
  <r>
    <n v="8245"/>
    <s v="Jackson"/>
    <s v="John"/>
    <x v="8120"/>
    <x v="1"/>
    <x v="32"/>
    <x v="7"/>
    <x v="6"/>
    <x v="17"/>
    <x v="0"/>
    <x v="2"/>
    <n v="50.669775700000002"/>
    <x v="2"/>
    <x v="1"/>
    <x v="8209"/>
    <x v="1"/>
    <x v="1"/>
    <n v="102.0823891"/>
    <n v="4.2534328791666667"/>
    <s v="Stores"/>
  </r>
  <r>
    <n v="8246"/>
    <s v="Beane"/>
    <s v="Jeffery"/>
    <x v="8121"/>
    <x v="1"/>
    <x v="5"/>
    <x v="7"/>
    <x v="6"/>
    <x v="5"/>
    <x v="0"/>
    <x v="0"/>
    <n v="36.281272229999999"/>
    <x v="0"/>
    <x v="1"/>
    <x v="8210"/>
    <x v="1"/>
    <x v="0"/>
    <n v="38.162563800000001"/>
    <n v="1.5901068249999999"/>
    <s v="Stores"/>
  </r>
  <r>
    <n v="8247"/>
    <s v="Hogan"/>
    <s v="Carolyn"/>
    <x v="8122"/>
    <x v="0"/>
    <x v="7"/>
    <x v="7"/>
    <x v="6"/>
    <x v="7"/>
    <x v="0"/>
    <x v="1"/>
    <n v="41.063788670000001"/>
    <x v="1"/>
    <x v="1"/>
    <x v="8211"/>
    <x v="1"/>
    <x v="2"/>
    <n v="78.95483523"/>
    <n v="3.2897848012499997"/>
    <s v="Stores"/>
  </r>
  <r>
    <n v="8248"/>
    <s v="Ollis"/>
    <s v="Stanley"/>
    <x v="8123"/>
    <x v="1"/>
    <x v="19"/>
    <x v="7"/>
    <x v="6"/>
    <x v="7"/>
    <x v="0"/>
    <x v="0"/>
    <n v="39.456646069999998"/>
    <x v="0"/>
    <x v="1"/>
    <x v="8212"/>
    <x v="1"/>
    <x v="0"/>
    <n v="9.7444870689999998"/>
    <n v="0.40602029454166666"/>
    <s v="Stores"/>
  </r>
  <r>
    <n v="8249"/>
    <s v="White"/>
    <s v="Willie"/>
    <x v="8124"/>
    <x v="1"/>
    <x v="4"/>
    <x v="7"/>
    <x v="6"/>
    <x v="4"/>
    <x v="0"/>
    <x v="1"/>
    <n v="48.328322989999997"/>
    <x v="1"/>
    <x v="1"/>
    <x v="8213"/>
    <x v="1"/>
    <x v="2"/>
    <n v="77.628176280000005"/>
    <n v="3.2345073450000004"/>
    <s v="Stores"/>
  </r>
  <r>
    <n v="8250"/>
    <s v="Parks"/>
    <s v="Patricia"/>
    <x v="8125"/>
    <x v="0"/>
    <x v="0"/>
    <x v="13"/>
    <x v="12"/>
    <x v="0"/>
    <x v="0"/>
    <x v="1"/>
    <n v="41.858521529999997"/>
    <x v="1"/>
    <x v="1"/>
    <x v="8214"/>
    <x v="1"/>
    <x v="2"/>
    <n v="64.733293470000007"/>
    <n v="2.6972205612500004"/>
    <s v="Stores"/>
  </r>
  <r>
    <n v="8251"/>
    <s v="Maxwell"/>
    <s v="Sharyn"/>
    <x v="8126"/>
    <x v="0"/>
    <x v="5"/>
    <x v="7"/>
    <x v="6"/>
    <x v="5"/>
    <x v="0"/>
    <x v="2"/>
    <n v="51.552123700000003"/>
    <x v="2"/>
    <x v="1"/>
    <x v="8215"/>
    <x v="1"/>
    <x v="4"/>
    <n v="125.123587"/>
    <n v="5.2134827916666664"/>
    <s v="Stores"/>
  </r>
  <r>
    <n v="8252"/>
    <s v="Ramey"/>
    <s v="Courtney"/>
    <x v="8127"/>
    <x v="0"/>
    <x v="3"/>
    <x v="7"/>
    <x v="6"/>
    <x v="3"/>
    <x v="0"/>
    <x v="0"/>
    <n v="37.214894110000003"/>
    <x v="0"/>
    <x v="1"/>
    <x v="8216"/>
    <x v="1"/>
    <x v="2"/>
    <n v="69.707351380000006"/>
    <n v="2.9044729741666671"/>
    <s v="Stores"/>
  </r>
  <r>
    <n v="8253"/>
    <s v="Barrios"/>
    <s v="Effie"/>
    <x v="8128"/>
    <x v="0"/>
    <x v="8"/>
    <x v="7"/>
    <x v="6"/>
    <x v="8"/>
    <x v="0"/>
    <x v="1"/>
    <n v="45.627778300000003"/>
    <x v="1"/>
    <x v="1"/>
    <x v="8217"/>
    <x v="1"/>
    <x v="1"/>
    <n v="102.6781464"/>
    <n v="4.2782561000000001"/>
    <s v="Stores"/>
  </r>
  <r>
    <n v="8254"/>
    <s v="Ruffin"/>
    <s v="Craig"/>
    <x v="8129"/>
    <x v="1"/>
    <x v="3"/>
    <x v="7"/>
    <x v="6"/>
    <x v="3"/>
    <x v="0"/>
    <x v="0"/>
    <n v="34.50394524"/>
    <x v="0"/>
    <x v="0"/>
    <x v="8218"/>
    <x v="0"/>
    <x v="0"/>
    <n v="14.64075476"/>
    <n v="0.61003144833333334"/>
    <s v="Stores"/>
  </r>
  <r>
    <n v="8255"/>
    <s v="Brandt"/>
    <s v="Ed"/>
    <x v="8130"/>
    <x v="1"/>
    <x v="142"/>
    <x v="7"/>
    <x v="6"/>
    <x v="18"/>
    <x v="0"/>
    <x v="5"/>
    <n v="62.794132570000002"/>
    <x v="5"/>
    <x v="0"/>
    <x v="8219"/>
    <x v="0"/>
    <x v="3"/>
    <n v="169.0017891"/>
    <n v="7.0417412125000007"/>
    <s v="Stores"/>
  </r>
  <r>
    <n v="8256"/>
    <s v="McBrayer"/>
    <s v="Patricia"/>
    <x v="8131"/>
    <x v="0"/>
    <x v="235"/>
    <x v="7"/>
    <x v="6"/>
    <x v="7"/>
    <x v="0"/>
    <x v="1"/>
    <n v="46.91641619"/>
    <x v="1"/>
    <x v="1"/>
    <x v="8220"/>
    <x v="1"/>
    <x v="1"/>
    <n v="84.311746130000003"/>
    <n v="3.5129894220833333"/>
    <s v="Stores"/>
  </r>
  <r>
    <n v="8257"/>
    <s v="Roberts"/>
    <s v="Andrew"/>
    <x v="8132"/>
    <x v="1"/>
    <x v="20"/>
    <x v="7"/>
    <x v="6"/>
    <x v="14"/>
    <x v="0"/>
    <x v="0"/>
    <n v="31.069042889999999"/>
    <x v="0"/>
    <x v="1"/>
    <x v="8221"/>
    <x v="1"/>
    <x v="0"/>
    <n v="5.3711881420000003"/>
    <n v="0.22379950591666667"/>
    <s v="Stores"/>
  </r>
  <r>
    <n v="8258"/>
    <s v="Young"/>
    <s v="Robert"/>
    <x v="825"/>
    <x v="1"/>
    <x v="124"/>
    <x v="13"/>
    <x v="12"/>
    <x v="33"/>
    <x v="0"/>
    <x v="4"/>
    <n v="29.917381370000001"/>
    <x v="4"/>
    <x v="1"/>
    <x v="8222"/>
    <x v="1"/>
    <x v="0"/>
    <n v="0"/>
    <n v="0"/>
    <s v="Stores"/>
  </r>
  <r>
    <n v="8259"/>
    <s v="Jensen"/>
    <s v="Jared"/>
    <x v="8133"/>
    <x v="1"/>
    <x v="3"/>
    <x v="7"/>
    <x v="6"/>
    <x v="3"/>
    <x v="0"/>
    <x v="0"/>
    <n v="38.38909915"/>
    <x v="0"/>
    <x v="1"/>
    <x v="8223"/>
    <x v="1"/>
    <x v="2"/>
    <n v="56.381745070000001"/>
    <n v="2.3492393779166667"/>
    <s v="Stores"/>
  </r>
  <r>
    <n v="8260"/>
    <s v="Simmons"/>
    <s v="Thomas"/>
    <x v="8134"/>
    <x v="1"/>
    <x v="64"/>
    <x v="7"/>
    <x v="6"/>
    <x v="14"/>
    <x v="0"/>
    <x v="1"/>
    <n v="48.073480859999997"/>
    <x v="1"/>
    <x v="1"/>
    <x v="8224"/>
    <x v="1"/>
    <x v="1"/>
    <n v="84.367155240000002"/>
    <n v="3.5152981350000005"/>
    <s v="Stores"/>
  </r>
  <r>
    <n v="8261"/>
    <s v="Dupree"/>
    <s v="Aaron"/>
    <x v="8135"/>
    <x v="1"/>
    <x v="0"/>
    <x v="13"/>
    <x v="12"/>
    <x v="0"/>
    <x v="0"/>
    <x v="2"/>
    <n v="58.700975319999998"/>
    <x v="2"/>
    <x v="1"/>
    <x v="8225"/>
    <x v="1"/>
    <x v="2"/>
    <n v="69.156812930000001"/>
    <n v="2.8815338720833332"/>
    <s v="Stores"/>
  </r>
  <r>
    <n v="8262"/>
    <s v="Vong"/>
    <s v="Lourdes"/>
    <x v="8136"/>
    <x v="0"/>
    <x v="2"/>
    <x v="7"/>
    <x v="6"/>
    <x v="2"/>
    <x v="0"/>
    <x v="3"/>
    <n v="17.74095621"/>
    <x v="3"/>
    <x v="1"/>
    <x v="8226"/>
    <x v="1"/>
    <x v="0"/>
    <n v="0"/>
    <n v="0"/>
    <s v="Stores"/>
  </r>
  <r>
    <n v="8263"/>
    <s v="Waterman"/>
    <s v="Amy"/>
    <x v="8137"/>
    <x v="0"/>
    <x v="97"/>
    <x v="7"/>
    <x v="6"/>
    <x v="19"/>
    <x v="0"/>
    <x v="0"/>
    <n v="37.375709749999999"/>
    <x v="0"/>
    <x v="1"/>
    <x v="8227"/>
    <x v="1"/>
    <x v="0"/>
    <n v="23.417132590000001"/>
    <n v="0.97571385791666676"/>
    <s v="Stores"/>
  </r>
  <r>
    <n v="8264"/>
    <s v="Taylor"/>
    <s v="Rosetta"/>
    <x v="8138"/>
    <x v="0"/>
    <x v="5"/>
    <x v="7"/>
    <x v="6"/>
    <x v="5"/>
    <x v="0"/>
    <x v="0"/>
    <n v="39.359166459999997"/>
    <x v="0"/>
    <x v="1"/>
    <x v="8228"/>
    <x v="1"/>
    <x v="0"/>
    <n v="23.994437869999999"/>
    <n v="0.99976824458333324"/>
    <s v="Stores"/>
  </r>
  <r>
    <n v="8265"/>
    <s v="Farris"/>
    <s v="Cindy"/>
    <x v="8139"/>
    <x v="0"/>
    <x v="0"/>
    <x v="13"/>
    <x v="12"/>
    <x v="0"/>
    <x v="0"/>
    <x v="1"/>
    <n v="44.412637930000002"/>
    <x v="1"/>
    <x v="0"/>
    <x v="8229"/>
    <x v="0"/>
    <x v="1"/>
    <n v="94.20984018"/>
    <n v="3.9254100075"/>
    <s v="Stores"/>
  </r>
  <r>
    <n v="8266"/>
    <s v="Reed"/>
    <s v="Katherine"/>
    <x v="8140"/>
    <x v="0"/>
    <x v="223"/>
    <x v="7"/>
    <x v="6"/>
    <x v="13"/>
    <x v="0"/>
    <x v="1"/>
    <n v="46.800621649999997"/>
    <x v="1"/>
    <x v="1"/>
    <x v="8230"/>
    <x v="1"/>
    <x v="1"/>
    <n v="92.123068910000001"/>
    <n v="3.8384612045833335"/>
    <s v="Stores"/>
  </r>
  <r>
    <n v="8267"/>
    <s v="Blair"/>
    <s v="Alma"/>
    <x v="8141"/>
    <x v="0"/>
    <x v="46"/>
    <x v="7"/>
    <x v="6"/>
    <x v="18"/>
    <x v="0"/>
    <x v="0"/>
    <n v="37.74792995"/>
    <x v="0"/>
    <x v="1"/>
    <x v="8231"/>
    <x v="1"/>
    <x v="2"/>
    <n v="64.415249549999999"/>
    <n v="2.6839687312499998"/>
    <s v="Stores"/>
  </r>
  <r>
    <n v="8268"/>
    <s v="Welch"/>
    <s v="Teresa"/>
    <x v="8142"/>
    <x v="0"/>
    <x v="3"/>
    <x v="7"/>
    <x v="6"/>
    <x v="3"/>
    <x v="0"/>
    <x v="0"/>
    <n v="39.076708330000002"/>
    <x v="0"/>
    <x v="1"/>
    <x v="8232"/>
    <x v="1"/>
    <x v="2"/>
    <n v="56.932522669999997"/>
    <n v="2.3721884445833332"/>
    <s v="Stores"/>
  </r>
  <r>
    <n v="8269"/>
    <s v="Warfield"/>
    <s v="Carolyn"/>
    <x v="8143"/>
    <x v="0"/>
    <x v="14"/>
    <x v="7"/>
    <x v="6"/>
    <x v="11"/>
    <x v="0"/>
    <x v="1"/>
    <n v="49.449267579999997"/>
    <x v="1"/>
    <x v="1"/>
    <x v="8233"/>
    <x v="1"/>
    <x v="1"/>
    <n v="114.2109305"/>
    <n v="4.7587887708333341"/>
    <s v="Stores"/>
  </r>
  <r>
    <n v="8270"/>
    <s v="Hughes"/>
    <s v="Leona"/>
    <x v="8144"/>
    <x v="0"/>
    <x v="5"/>
    <x v="7"/>
    <x v="6"/>
    <x v="5"/>
    <x v="0"/>
    <x v="0"/>
    <n v="36.317856769999999"/>
    <x v="0"/>
    <x v="1"/>
    <x v="8234"/>
    <x v="1"/>
    <x v="2"/>
    <n v="66.588115259999995"/>
    <n v="2.7745048024999996"/>
    <s v="Stores"/>
  </r>
  <r>
    <n v="8271"/>
    <s v="Martin"/>
    <s v="Charles"/>
    <x v="8145"/>
    <x v="1"/>
    <x v="5"/>
    <x v="7"/>
    <x v="6"/>
    <x v="5"/>
    <x v="0"/>
    <x v="0"/>
    <n v="33.028609830000001"/>
    <x v="0"/>
    <x v="1"/>
    <x v="8235"/>
    <x v="1"/>
    <x v="0"/>
    <n v="0"/>
    <n v="0"/>
    <s v="Stores"/>
  </r>
  <r>
    <n v="8272"/>
    <s v="Leopold"/>
    <s v="Sherry"/>
    <x v="8146"/>
    <x v="0"/>
    <x v="43"/>
    <x v="7"/>
    <x v="6"/>
    <x v="13"/>
    <x v="0"/>
    <x v="0"/>
    <n v="30.985526449999998"/>
    <x v="0"/>
    <x v="0"/>
    <x v="8236"/>
    <x v="0"/>
    <x v="0"/>
    <n v="22.957516980000001"/>
    <n v="0.95656320750000001"/>
    <s v="Stores"/>
  </r>
  <r>
    <n v="8273"/>
    <s v="Deshotel"/>
    <s v="Charles"/>
    <x v="8147"/>
    <x v="1"/>
    <x v="0"/>
    <x v="13"/>
    <x v="12"/>
    <x v="0"/>
    <x v="0"/>
    <x v="0"/>
    <n v="36.751813660000003"/>
    <x v="0"/>
    <x v="1"/>
    <x v="8237"/>
    <x v="1"/>
    <x v="0"/>
    <n v="34.17828677"/>
    <n v="1.4240952820833335"/>
    <s v="Stores"/>
  </r>
  <r>
    <n v="8274"/>
    <s v="Shake"/>
    <s v="Harriett"/>
    <x v="8148"/>
    <x v="0"/>
    <x v="4"/>
    <x v="7"/>
    <x v="6"/>
    <x v="4"/>
    <x v="0"/>
    <x v="4"/>
    <n v="25.354180410000001"/>
    <x v="4"/>
    <x v="1"/>
    <x v="8238"/>
    <x v="1"/>
    <x v="0"/>
    <n v="0"/>
    <n v="0"/>
    <s v="Stores"/>
  </r>
  <r>
    <n v="8275"/>
    <s v="Vosburgh"/>
    <s v="Leonard"/>
    <x v="8149"/>
    <x v="1"/>
    <x v="2"/>
    <x v="7"/>
    <x v="6"/>
    <x v="2"/>
    <x v="0"/>
    <x v="0"/>
    <n v="30.829025869999999"/>
    <x v="0"/>
    <x v="1"/>
    <x v="8239"/>
    <x v="1"/>
    <x v="0"/>
    <n v="0"/>
    <n v="0"/>
    <s v="Stores"/>
  </r>
  <r>
    <n v="8276"/>
    <s v="Schumaker"/>
    <s v="Emily"/>
    <x v="8150"/>
    <x v="0"/>
    <x v="56"/>
    <x v="7"/>
    <x v="6"/>
    <x v="11"/>
    <x v="0"/>
    <x v="1"/>
    <n v="45.132322670000001"/>
    <x v="1"/>
    <x v="1"/>
    <x v="8240"/>
    <x v="1"/>
    <x v="2"/>
    <n v="74.344053959999997"/>
    <n v="3.0976689150000003"/>
    <s v="Stores"/>
  </r>
  <r>
    <n v="8277"/>
    <s v="Sanchez"/>
    <s v="Charles"/>
    <x v="8151"/>
    <x v="1"/>
    <x v="190"/>
    <x v="7"/>
    <x v="6"/>
    <x v="13"/>
    <x v="0"/>
    <x v="0"/>
    <n v="34.713313030000002"/>
    <x v="0"/>
    <x v="1"/>
    <x v="8241"/>
    <x v="1"/>
    <x v="0"/>
    <n v="18.08724672"/>
    <n v="0.75363527999999991"/>
    <s v="Stores"/>
  </r>
  <r>
    <n v="8278"/>
    <s v="Moya"/>
    <s v="Edward"/>
    <x v="8152"/>
    <x v="1"/>
    <x v="0"/>
    <x v="13"/>
    <x v="12"/>
    <x v="0"/>
    <x v="0"/>
    <x v="4"/>
    <n v="24.041503049999999"/>
    <x v="4"/>
    <x v="0"/>
    <x v="8242"/>
    <x v="0"/>
    <x v="0"/>
    <n v="0"/>
    <n v="0"/>
    <s v="Stores"/>
  </r>
  <r>
    <n v="8279"/>
    <s v="Yount"/>
    <s v="Deborah"/>
    <x v="8153"/>
    <x v="0"/>
    <x v="61"/>
    <x v="7"/>
    <x v="6"/>
    <x v="28"/>
    <x v="0"/>
    <x v="2"/>
    <n v="53.867414459999999"/>
    <x v="2"/>
    <x v="1"/>
    <x v="8243"/>
    <x v="1"/>
    <x v="4"/>
    <n v="120.04972859999999"/>
    <n v="5.0020720249999995"/>
    <s v="Stores"/>
  </r>
  <r>
    <n v="8280"/>
    <s v="Butts"/>
    <s v="Rosalinda"/>
    <x v="8154"/>
    <x v="0"/>
    <x v="63"/>
    <x v="7"/>
    <x v="6"/>
    <x v="29"/>
    <x v="0"/>
    <x v="1"/>
    <n v="49.761923099999997"/>
    <x v="1"/>
    <x v="1"/>
    <x v="8244"/>
    <x v="1"/>
    <x v="4"/>
    <n v="157.94244839999999"/>
    <n v="6.5809353499999999"/>
    <s v="Stores"/>
  </r>
  <r>
    <n v="8281"/>
    <s v="Cole"/>
    <s v="Garland"/>
    <x v="8155"/>
    <x v="1"/>
    <x v="48"/>
    <x v="7"/>
    <x v="6"/>
    <x v="22"/>
    <x v="0"/>
    <x v="0"/>
    <n v="39.518895700000002"/>
    <x v="0"/>
    <x v="1"/>
    <x v="8245"/>
    <x v="1"/>
    <x v="0"/>
    <n v="21.454784270000001"/>
    <n v="0.89394934458333342"/>
    <s v="Stores"/>
  </r>
  <r>
    <n v="8282"/>
    <s v="Emery"/>
    <s v="Lettie"/>
    <x v="8156"/>
    <x v="0"/>
    <x v="36"/>
    <x v="7"/>
    <x v="6"/>
    <x v="22"/>
    <x v="0"/>
    <x v="0"/>
    <n v="33.821971650000002"/>
    <x v="0"/>
    <x v="1"/>
    <x v="8246"/>
    <x v="1"/>
    <x v="2"/>
    <n v="46.122728670000001"/>
    <n v="1.92178036125"/>
    <s v="Stores"/>
  </r>
  <r>
    <n v="8283"/>
    <s v="Fortier"/>
    <s v="Johnny"/>
    <x v="8157"/>
    <x v="1"/>
    <x v="113"/>
    <x v="7"/>
    <x v="6"/>
    <x v="22"/>
    <x v="0"/>
    <x v="1"/>
    <n v="41.109079719999997"/>
    <x v="1"/>
    <x v="1"/>
    <x v="8247"/>
    <x v="1"/>
    <x v="0"/>
    <n v="0"/>
    <n v="0"/>
    <s v="Stores"/>
  </r>
  <r>
    <n v="8284"/>
    <s v="Ham"/>
    <s v="David"/>
    <x v="8158"/>
    <x v="1"/>
    <x v="106"/>
    <x v="7"/>
    <x v="6"/>
    <x v="13"/>
    <x v="0"/>
    <x v="0"/>
    <n v="32.207250139999999"/>
    <x v="0"/>
    <x v="1"/>
    <x v="8248"/>
    <x v="1"/>
    <x v="0"/>
    <n v="0"/>
    <n v="0"/>
    <s v="Stores"/>
  </r>
  <r>
    <n v="8285"/>
    <s v="Broadwater"/>
    <s v="Donna"/>
    <x v="8159"/>
    <x v="0"/>
    <x v="11"/>
    <x v="7"/>
    <x v="6"/>
    <x v="1"/>
    <x v="0"/>
    <x v="3"/>
    <n v="12.991620429999999"/>
    <x v="3"/>
    <x v="1"/>
    <x v="8249"/>
    <x v="1"/>
    <x v="0"/>
    <n v="0"/>
    <n v="0"/>
    <s v="Stores"/>
  </r>
  <r>
    <n v="8286"/>
    <s v="Rodriguez"/>
    <s v="Douglas"/>
    <x v="8160"/>
    <x v="1"/>
    <x v="5"/>
    <x v="7"/>
    <x v="6"/>
    <x v="5"/>
    <x v="0"/>
    <x v="1"/>
    <n v="46.108483939999999"/>
    <x v="1"/>
    <x v="0"/>
    <x v="8250"/>
    <x v="0"/>
    <x v="2"/>
    <n v="42.597300769999997"/>
    <n v="1.7748875320833331"/>
    <s v="Stores"/>
  </r>
  <r>
    <n v="8287"/>
    <s v="Moore"/>
    <s v="William"/>
    <x v="302"/>
    <x v="1"/>
    <x v="3"/>
    <x v="7"/>
    <x v="6"/>
    <x v="3"/>
    <x v="0"/>
    <x v="1"/>
    <n v="42.54891559"/>
    <x v="1"/>
    <x v="0"/>
    <x v="8251"/>
    <x v="0"/>
    <x v="0"/>
    <n v="22.575365420000001"/>
    <n v="0.9406402258333334"/>
    <s v="Stores"/>
  </r>
  <r>
    <n v="8288"/>
    <s v="Garcia"/>
    <s v="Joyce"/>
    <x v="8161"/>
    <x v="0"/>
    <x v="5"/>
    <x v="7"/>
    <x v="6"/>
    <x v="5"/>
    <x v="0"/>
    <x v="1"/>
    <n v="44.00455075"/>
    <x v="1"/>
    <x v="1"/>
    <x v="8252"/>
    <x v="1"/>
    <x v="1"/>
    <n v="99.383283370000001"/>
    <n v="4.140970140416667"/>
    <s v="Stores"/>
  </r>
  <r>
    <n v="8289"/>
    <s v="Malone"/>
    <s v="Frances"/>
    <x v="8162"/>
    <x v="0"/>
    <x v="41"/>
    <x v="7"/>
    <x v="6"/>
    <x v="23"/>
    <x v="0"/>
    <x v="0"/>
    <n v="38.524315139999999"/>
    <x v="0"/>
    <x v="1"/>
    <x v="8253"/>
    <x v="1"/>
    <x v="1"/>
    <n v="91.0938862"/>
    <n v="3.7955785916666667"/>
    <s v="Stores"/>
  </r>
  <r>
    <n v="8290"/>
    <s v="Christian"/>
    <s v="George"/>
    <x v="8163"/>
    <x v="1"/>
    <x v="3"/>
    <x v="7"/>
    <x v="6"/>
    <x v="3"/>
    <x v="0"/>
    <x v="4"/>
    <n v="29.083876950000001"/>
    <x v="4"/>
    <x v="1"/>
    <x v="8254"/>
    <x v="1"/>
    <x v="0"/>
    <n v="0"/>
    <n v="0"/>
    <s v="Stores"/>
  </r>
  <r>
    <n v="8291"/>
    <s v="Jackson"/>
    <s v="Malissa"/>
    <x v="8164"/>
    <x v="0"/>
    <x v="25"/>
    <x v="7"/>
    <x v="6"/>
    <x v="3"/>
    <x v="0"/>
    <x v="2"/>
    <n v="50.145309769999997"/>
    <x v="2"/>
    <x v="1"/>
    <x v="8255"/>
    <x v="1"/>
    <x v="1"/>
    <n v="86.876086020000002"/>
    <n v="3.6198369174999998"/>
    <s v="Stores"/>
  </r>
  <r>
    <n v="8292"/>
    <s v="Edge"/>
    <s v="Ruthie"/>
    <x v="8165"/>
    <x v="0"/>
    <x v="169"/>
    <x v="7"/>
    <x v="6"/>
    <x v="20"/>
    <x v="0"/>
    <x v="4"/>
    <n v="20.665305400000001"/>
    <x v="4"/>
    <x v="1"/>
    <x v="8256"/>
    <x v="1"/>
    <x v="0"/>
    <n v="0"/>
    <n v="0"/>
    <s v="Stores"/>
  </r>
  <r>
    <n v="8293"/>
    <s v="Dowdy"/>
    <s v="Willie"/>
    <x v="8166"/>
    <x v="1"/>
    <x v="5"/>
    <x v="7"/>
    <x v="6"/>
    <x v="5"/>
    <x v="0"/>
    <x v="0"/>
    <n v="30.113942420000001"/>
    <x v="0"/>
    <x v="1"/>
    <x v="8257"/>
    <x v="1"/>
    <x v="0"/>
    <n v="0"/>
    <n v="0"/>
    <s v="Stores"/>
  </r>
  <r>
    <n v="8294"/>
    <s v="Blanchard"/>
    <s v="Francine"/>
    <x v="8167"/>
    <x v="0"/>
    <x v="0"/>
    <x v="13"/>
    <x v="12"/>
    <x v="0"/>
    <x v="0"/>
    <x v="2"/>
    <n v="58.230654389999998"/>
    <x v="2"/>
    <x v="1"/>
    <x v="8258"/>
    <x v="1"/>
    <x v="1"/>
    <n v="114.75740949999999"/>
    <n v="4.781558729166667"/>
    <s v="Stores"/>
  </r>
  <r>
    <n v="8295"/>
    <s v="Vargas"/>
    <s v="Denis"/>
    <x v="8168"/>
    <x v="1"/>
    <x v="0"/>
    <x v="13"/>
    <x v="12"/>
    <x v="0"/>
    <x v="0"/>
    <x v="2"/>
    <n v="53.512734270000003"/>
    <x v="2"/>
    <x v="1"/>
    <x v="8259"/>
    <x v="1"/>
    <x v="3"/>
    <n v="173.8023115"/>
    <n v="7.2417629791666664"/>
    <s v="Stores"/>
  </r>
  <r>
    <n v="8296"/>
    <s v="Sutherland"/>
    <s v="Darlene"/>
    <x v="8169"/>
    <x v="0"/>
    <x v="13"/>
    <x v="7"/>
    <x v="6"/>
    <x v="10"/>
    <x v="0"/>
    <x v="2"/>
    <n v="52.484332219999999"/>
    <x v="2"/>
    <x v="1"/>
    <x v="8260"/>
    <x v="1"/>
    <x v="1"/>
    <n v="109.46773520000001"/>
    <n v="4.5611556333333336"/>
    <s v="Stores"/>
  </r>
  <r>
    <n v="8297"/>
    <s v="Snyder"/>
    <s v="Christopher"/>
    <x v="8170"/>
    <x v="1"/>
    <x v="4"/>
    <x v="7"/>
    <x v="6"/>
    <x v="4"/>
    <x v="0"/>
    <x v="0"/>
    <n v="39.360229080000003"/>
    <x v="0"/>
    <x v="1"/>
    <x v="8261"/>
    <x v="1"/>
    <x v="2"/>
    <n v="75.940101580000004"/>
    <n v="3.1641708991666664"/>
    <s v="Stores"/>
  </r>
  <r>
    <n v="8298"/>
    <s v="Scott"/>
    <s v="Brittany"/>
    <x v="8171"/>
    <x v="0"/>
    <x v="4"/>
    <x v="7"/>
    <x v="6"/>
    <x v="4"/>
    <x v="0"/>
    <x v="1"/>
    <n v="49.904885030000003"/>
    <x v="1"/>
    <x v="1"/>
    <x v="8262"/>
    <x v="1"/>
    <x v="1"/>
    <n v="113.5783424"/>
    <n v="4.7324309333333332"/>
    <s v="Stores"/>
  </r>
  <r>
    <n v="8299"/>
    <s v="Maze"/>
    <s v="David"/>
    <x v="8172"/>
    <x v="1"/>
    <x v="5"/>
    <x v="7"/>
    <x v="6"/>
    <x v="5"/>
    <x v="0"/>
    <x v="3"/>
    <n v="12.94409563"/>
    <x v="3"/>
    <x v="1"/>
    <x v="8263"/>
    <x v="1"/>
    <x v="0"/>
    <n v="0"/>
    <n v="0"/>
    <s v="Stores"/>
  </r>
  <r>
    <n v="8300"/>
    <s v="Hicks"/>
    <s v="Mary"/>
    <x v="8173"/>
    <x v="0"/>
    <x v="5"/>
    <x v="7"/>
    <x v="6"/>
    <x v="5"/>
    <x v="0"/>
    <x v="1"/>
    <n v="40.472669949999997"/>
    <x v="1"/>
    <x v="1"/>
    <x v="8264"/>
    <x v="1"/>
    <x v="0"/>
    <n v="26.38793605"/>
    <n v="1.0994973354166668"/>
    <s v="Stores"/>
  </r>
  <r>
    <n v="8301"/>
    <s v="Ledezma"/>
    <s v="Bryan"/>
    <x v="8174"/>
    <x v="1"/>
    <x v="3"/>
    <x v="7"/>
    <x v="6"/>
    <x v="3"/>
    <x v="0"/>
    <x v="1"/>
    <n v="49.709395139999998"/>
    <x v="1"/>
    <x v="1"/>
    <x v="8265"/>
    <x v="1"/>
    <x v="4"/>
    <n v="120.9393544"/>
    <n v="5.0391397666666666"/>
    <s v="Stores"/>
  </r>
  <r>
    <n v="8302"/>
    <s v="Willson"/>
    <s v="Christopher"/>
    <x v="8175"/>
    <x v="1"/>
    <x v="5"/>
    <x v="7"/>
    <x v="6"/>
    <x v="5"/>
    <x v="0"/>
    <x v="1"/>
    <n v="43.908094820000002"/>
    <x v="1"/>
    <x v="1"/>
    <x v="8266"/>
    <x v="1"/>
    <x v="2"/>
    <n v="66.901176019999994"/>
    <n v="2.7875490008333332"/>
    <s v="Stores"/>
  </r>
  <r>
    <n v="8303"/>
    <s v="Lee"/>
    <s v="Kirk"/>
    <x v="8176"/>
    <x v="1"/>
    <x v="73"/>
    <x v="7"/>
    <x v="6"/>
    <x v="1"/>
    <x v="0"/>
    <x v="1"/>
    <n v="41.979483020000004"/>
    <x v="1"/>
    <x v="1"/>
    <x v="8267"/>
    <x v="1"/>
    <x v="2"/>
    <n v="50.739732410000002"/>
    <n v="2.1141555170833337"/>
    <s v="Stores"/>
  </r>
  <r>
    <n v="8304"/>
    <s v="McCall"/>
    <s v="Gene"/>
    <x v="8177"/>
    <x v="1"/>
    <x v="58"/>
    <x v="7"/>
    <x v="6"/>
    <x v="18"/>
    <x v="0"/>
    <x v="4"/>
    <n v="29.94584343"/>
    <x v="4"/>
    <x v="1"/>
    <x v="8268"/>
    <x v="1"/>
    <x v="0"/>
    <n v="0"/>
    <n v="0"/>
    <s v="Stores"/>
  </r>
  <r>
    <n v="8305"/>
    <s v="Tackett"/>
    <s v="Karen"/>
    <x v="8178"/>
    <x v="0"/>
    <x v="64"/>
    <x v="7"/>
    <x v="6"/>
    <x v="14"/>
    <x v="0"/>
    <x v="2"/>
    <n v="54.513188390000003"/>
    <x v="2"/>
    <x v="1"/>
    <x v="8269"/>
    <x v="1"/>
    <x v="4"/>
    <n v="138.19463150000001"/>
    <n v="5.7581096458333336"/>
    <s v="Stores"/>
  </r>
  <r>
    <n v="8306"/>
    <s v="Grayson"/>
    <s v="David"/>
    <x v="8179"/>
    <x v="1"/>
    <x v="54"/>
    <x v="7"/>
    <x v="6"/>
    <x v="24"/>
    <x v="0"/>
    <x v="2"/>
    <n v="57.153423250000003"/>
    <x v="2"/>
    <x v="1"/>
    <x v="8270"/>
    <x v="1"/>
    <x v="2"/>
    <n v="69.583037050000001"/>
    <n v="2.8992932104166669"/>
    <s v="Stores"/>
  </r>
  <r>
    <n v="8307"/>
    <s v="Woods"/>
    <s v="John"/>
    <x v="8180"/>
    <x v="1"/>
    <x v="0"/>
    <x v="13"/>
    <x v="12"/>
    <x v="0"/>
    <x v="0"/>
    <x v="4"/>
    <n v="29.639450029999999"/>
    <x v="4"/>
    <x v="1"/>
    <x v="8271"/>
    <x v="1"/>
    <x v="0"/>
    <n v="0"/>
    <n v="0"/>
    <s v="Stores"/>
  </r>
  <r>
    <n v="8308"/>
    <s v="Bermudez"/>
    <s v="Edgar"/>
    <x v="8181"/>
    <x v="1"/>
    <x v="241"/>
    <x v="7"/>
    <x v="6"/>
    <x v="25"/>
    <x v="0"/>
    <x v="1"/>
    <n v="45.790540829999998"/>
    <x v="1"/>
    <x v="1"/>
    <x v="8272"/>
    <x v="5"/>
    <x v="1"/>
    <n v="89.085631879999994"/>
    <n v="3.7119013283333335"/>
    <s v="Stores"/>
  </r>
  <r>
    <n v="8309"/>
    <s v="Edson"/>
    <s v="Raymond"/>
    <x v="8182"/>
    <x v="1"/>
    <x v="4"/>
    <x v="7"/>
    <x v="6"/>
    <x v="4"/>
    <x v="0"/>
    <x v="0"/>
    <n v="37.764317609999999"/>
    <x v="0"/>
    <x v="1"/>
    <x v="8273"/>
    <x v="1"/>
    <x v="2"/>
    <n v="77.136719589999998"/>
    <n v="3.2140299829166663"/>
    <s v="Stores"/>
  </r>
  <r>
    <n v="8310"/>
    <s v="Thomas"/>
    <s v="Wanda"/>
    <x v="8183"/>
    <x v="0"/>
    <x v="13"/>
    <x v="7"/>
    <x v="6"/>
    <x v="10"/>
    <x v="0"/>
    <x v="0"/>
    <n v="35.027290010000002"/>
    <x v="0"/>
    <x v="1"/>
    <x v="8274"/>
    <x v="1"/>
    <x v="0"/>
    <n v="0"/>
    <n v="0"/>
    <s v="Stores"/>
  </r>
  <r>
    <n v="8311"/>
    <s v="Stanley"/>
    <s v="Ronald"/>
    <x v="8184"/>
    <x v="1"/>
    <x v="4"/>
    <x v="7"/>
    <x v="6"/>
    <x v="4"/>
    <x v="0"/>
    <x v="1"/>
    <n v="41.005532860000002"/>
    <x v="1"/>
    <x v="0"/>
    <x v="8275"/>
    <x v="0"/>
    <x v="2"/>
    <n v="49.113985499999998"/>
    <n v="2.0464160625000001"/>
    <s v="Stores"/>
  </r>
  <r>
    <n v="8312"/>
    <s v="Johnson"/>
    <s v="Alfred"/>
    <x v="8185"/>
    <x v="1"/>
    <x v="0"/>
    <x v="13"/>
    <x v="12"/>
    <x v="0"/>
    <x v="0"/>
    <x v="1"/>
    <n v="47.484636139999999"/>
    <x v="1"/>
    <x v="1"/>
    <x v="8276"/>
    <x v="1"/>
    <x v="1"/>
    <n v="117.25261070000001"/>
    <n v="4.8855254458333341"/>
    <s v="Stores"/>
  </r>
  <r>
    <n v="8313"/>
    <s v="Scott"/>
    <s v="Marianne"/>
    <x v="8186"/>
    <x v="0"/>
    <x v="35"/>
    <x v="7"/>
    <x v="6"/>
    <x v="6"/>
    <x v="0"/>
    <x v="1"/>
    <n v="44.46915929"/>
    <x v="1"/>
    <x v="1"/>
    <x v="8277"/>
    <x v="1"/>
    <x v="1"/>
    <n v="88.278982780000007"/>
    <n v="3.6782909491666671"/>
    <s v="Stores"/>
  </r>
  <r>
    <n v="8314"/>
    <s v="Ortiz"/>
    <s v="Hui"/>
    <x v="8187"/>
    <x v="0"/>
    <x v="5"/>
    <x v="7"/>
    <x v="6"/>
    <x v="5"/>
    <x v="0"/>
    <x v="1"/>
    <n v="40.136868530000001"/>
    <x v="1"/>
    <x v="1"/>
    <x v="8278"/>
    <x v="1"/>
    <x v="0"/>
    <n v="21.27153354"/>
    <n v="0.88631389749999989"/>
    <s v="Stores"/>
  </r>
  <r>
    <n v="8315"/>
    <s v="Floyd"/>
    <s v="Aimee"/>
    <x v="8188"/>
    <x v="0"/>
    <x v="0"/>
    <x v="13"/>
    <x v="12"/>
    <x v="0"/>
    <x v="0"/>
    <x v="0"/>
    <n v="37.525722649999999"/>
    <x v="0"/>
    <x v="1"/>
    <x v="8279"/>
    <x v="1"/>
    <x v="2"/>
    <n v="52.114954590000004"/>
    <n v="2.1714564412500001"/>
    <s v="Stores"/>
  </r>
  <r>
    <n v="8316"/>
    <s v="Smith"/>
    <s v="Phillip"/>
    <x v="8189"/>
    <x v="1"/>
    <x v="20"/>
    <x v="7"/>
    <x v="6"/>
    <x v="14"/>
    <x v="0"/>
    <x v="1"/>
    <n v="43.625842069999997"/>
    <x v="1"/>
    <x v="1"/>
    <x v="8280"/>
    <x v="1"/>
    <x v="1"/>
    <n v="109.118573"/>
    <n v="4.5466072083333335"/>
    <s v="Stores"/>
  </r>
  <r>
    <n v="8317"/>
    <s v="Wheeler"/>
    <s v="Camille"/>
    <x v="8190"/>
    <x v="0"/>
    <x v="4"/>
    <x v="7"/>
    <x v="6"/>
    <x v="4"/>
    <x v="0"/>
    <x v="0"/>
    <n v="38.509250489999999"/>
    <x v="0"/>
    <x v="1"/>
    <x v="8281"/>
    <x v="1"/>
    <x v="0"/>
    <n v="34.62353366"/>
    <n v="1.4426472358333333"/>
    <s v="Stores"/>
  </r>
  <r>
    <n v="8318"/>
    <s v="White"/>
    <s v="Carol"/>
    <x v="8191"/>
    <x v="0"/>
    <x v="2"/>
    <x v="7"/>
    <x v="6"/>
    <x v="2"/>
    <x v="0"/>
    <x v="0"/>
    <n v="30.040191060000001"/>
    <x v="0"/>
    <x v="1"/>
    <x v="8282"/>
    <x v="1"/>
    <x v="0"/>
    <n v="0"/>
    <n v="0"/>
    <s v="Stores"/>
  </r>
  <r>
    <n v="8319"/>
    <s v="Tyler"/>
    <s v="David"/>
    <x v="8192"/>
    <x v="1"/>
    <x v="3"/>
    <x v="7"/>
    <x v="6"/>
    <x v="3"/>
    <x v="0"/>
    <x v="0"/>
    <n v="35.355472409999997"/>
    <x v="0"/>
    <x v="1"/>
    <x v="8283"/>
    <x v="1"/>
    <x v="2"/>
    <n v="48.172195019999997"/>
    <n v="2.0071747924999999"/>
    <s v="Stores"/>
  </r>
  <r>
    <n v="8320"/>
    <s v="Ziegler"/>
    <s v="Stephanie"/>
    <x v="8193"/>
    <x v="0"/>
    <x v="7"/>
    <x v="7"/>
    <x v="6"/>
    <x v="7"/>
    <x v="0"/>
    <x v="1"/>
    <n v="45.213492000000002"/>
    <x v="1"/>
    <x v="1"/>
    <x v="8284"/>
    <x v="1"/>
    <x v="4"/>
    <n v="128.07883140000001"/>
    <n v="5.3366179750000002"/>
    <s v="Stores"/>
  </r>
  <r>
    <n v="8321"/>
    <s v="Gallagher"/>
    <s v="Nancy"/>
    <x v="8194"/>
    <x v="0"/>
    <x v="167"/>
    <x v="7"/>
    <x v="6"/>
    <x v="37"/>
    <x v="0"/>
    <x v="1"/>
    <n v="47.925425019999999"/>
    <x v="1"/>
    <x v="1"/>
    <x v="8285"/>
    <x v="1"/>
    <x v="2"/>
    <n v="73.332561479999995"/>
    <n v="3.0555233949999994"/>
    <s v="Stores"/>
  </r>
  <r>
    <n v="8322"/>
    <s v="Poole"/>
    <s v="Patricia"/>
    <x v="8195"/>
    <x v="0"/>
    <x v="15"/>
    <x v="7"/>
    <x v="6"/>
    <x v="10"/>
    <x v="0"/>
    <x v="2"/>
    <n v="56.641156039999998"/>
    <x v="2"/>
    <x v="1"/>
    <x v="8286"/>
    <x v="1"/>
    <x v="1"/>
    <n v="114.6348079"/>
    <n v="4.7764503291666669"/>
    <s v="Stores"/>
  </r>
  <r>
    <n v="8323"/>
    <s v="Barnhart"/>
    <s v="Kim"/>
    <x v="8196"/>
    <x v="0"/>
    <x v="27"/>
    <x v="7"/>
    <x v="6"/>
    <x v="19"/>
    <x v="0"/>
    <x v="0"/>
    <n v="34.497413440000003"/>
    <x v="0"/>
    <x v="1"/>
    <x v="8287"/>
    <x v="1"/>
    <x v="0"/>
    <n v="2.866901232"/>
    <n v="0.119454218"/>
    <s v="Stores"/>
  </r>
  <r>
    <n v="8324"/>
    <s v="Vesely"/>
    <s v="Shaun"/>
    <x v="8197"/>
    <x v="1"/>
    <x v="41"/>
    <x v="7"/>
    <x v="6"/>
    <x v="23"/>
    <x v="0"/>
    <x v="3"/>
    <n v="13.19029379"/>
    <x v="3"/>
    <x v="0"/>
    <x v="8288"/>
    <x v="0"/>
    <x v="0"/>
    <n v="0"/>
    <n v="0"/>
    <s v="Stores"/>
  </r>
  <r>
    <n v="8325"/>
    <s v="McLemore"/>
    <s v="Robert"/>
    <x v="8198"/>
    <x v="1"/>
    <x v="106"/>
    <x v="7"/>
    <x v="6"/>
    <x v="13"/>
    <x v="0"/>
    <x v="0"/>
    <n v="31.729961240000002"/>
    <x v="0"/>
    <x v="1"/>
    <x v="8289"/>
    <x v="1"/>
    <x v="0"/>
    <n v="0"/>
    <n v="0"/>
    <s v="Stores"/>
  </r>
  <r>
    <n v="8326"/>
    <s v="Graham"/>
    <s v="Jerry"/>
    <x v="8199"/>
    <x v="1"/>
    <x v="106"/>
    <x v="7"/>
    <x v="6"/>
    <x v="13"/>
    <x v="0"/>
    <x v="0"/>
    <n v="34.921910670000003"/>
    <x v="0"/>
    <x v="1"/>
    <x v="8290"/>
    <x v="1"/>
    <x v="0"/>
    <n v="0"/>
    <n v="0"/>
    <s v="Stores"/>
  </r>
  <r>
    <n v="8327"/>
    <s v="Foerster"/>
    <s v="Norman"/>
    <x v="8200"/>
    <x v="1"/>
    <x v="8"/>
    <x v="7"/>
    <x v="6"/>
    <x v="8"/>
    <x v="0"/>
    <x v="2"/>
    <n v="50.978770240000003"/>
    <x v="2"/>
    <x v="1"/>
    <x v="8291"/>
    <x v="1"/>
    <x v="1"/>
    <n v="110.90629180000001"/>
    <n v="4.6210954916666669"/>
    <s v="Stores"/>
  </r>
  <r>
    <n v="8328"/>
    <s v="Bosworth"/>
    <s v="Carrie"/>
    <x v="8201"/>
    <x v="0"/>
    <x v="22"/>
    <x v="7"/>
    <x v="6"/>
    <x v="16"/>
    <x v="0"/>
    <x v="4"/>
    <n v="22.155280439999999"/>
    <x v="4"/>
    <x v="0"/>
    <x v="8292"/>
    <x v="0"/>
    <x v="0"/>
    <n v="0"/>
    <n v="0"/>
    <s v="Stores"/>
  </r>
  <r>
    <n v="8329"/>
    <s v="Sheaffer"/>
    <s v="Cheryl"/>
    <x v="8202"/>
    <x v="0"/>
    <x v="59"/>
    <x v="7"/>
    <x v="6"/>
    <x v="13"/>
    <x v="0"/>
    <x v="0"/>
    <n v="37.615123220000001"/>
    <x v="0"/>
    <x v="1"/>
    <x v="8293"/>
    <x v="1"/>
    <x v="2"/>
    <n v="40.367061550000003"/>
    <n v="1.6819608979166667"/>
    <s v="Stores"/>
  </r>
  <r>
    <n v="8330"/>
    <s v="Pointer"/>
    <s v="Ronald"/>
    <x v="8203"/>
    <x v="1"/>
    <x v="150"/>
    <x v="7"/>
    <x v="6"/>
    <x v="13"/>
    <x v="0"/>
    <x v="1"/>
    <n v="46.46558847"/>
    <x v="1"/>
    <x v="1"/>
    <x v="8294"/>
    <x v="1"/>
    <x v="2"/>
    <n v="49.226318640000002"/>
    <n v="2.0510966100000001"/>
    <s v="Stores"/>
  </r>
  <r>
    <n v="8331"/>
    <s v="Williams"/>
    <s v="Margaret"/>
    <x v="7823"/>
    <x v="0"/>
    <x v="5"/>
    <x v="13"/>
    <x v="12"/>
    <x v="5"/>
    <x v="0"/>
    <x v="1"/>
    <n v="46.548427510000003"/>
    <x v="1"/>
    <x v="0"/>
    <x v="8295"/>
    <x v="0"/>
    <x v="4"/>
    <n v="151.28510489999999"/>
    <n v="6.3035460374999994"/>
    <s v="Stores"/>
  </r>
  <r>
    <n v="8332"/>
    <s v="Coniglio"/>
    <s v="Bianca"/>
    <x v="8204"/>
    <x v="0"/>
    <x v="63"/>
    <x v="7"/>
    <x v="6"/>
    <x v="29"/>
    <x v="0"/>
    <x v="1"/>
    <n v="46.057544300000004"/>
    <x v="1"/>
    <x v="1"/>
    <x v="8296"/>
    <x v="1"/>
    <x v="1"/>
    <n v="93.665111100000004"/>
    <n v="3.9027129625000003"/>
    <s v="Stores"/>
  </r>
  <r>
    <n v="8333"/>
    <s v="Cox"/>
    <s v="Jimmie"/>
    <x v="8205"/>
    <x v="1"/>
    <x v="54"/>
    <x v="7"/>
    <x v="6"/>
    <x v="24"/>
    <x v="0"/>
    <x v="0"/>
    <n v="34.455490480000002"/>
    <x v="0"/>
    <x v="1"/>
    <x v="8297"/>
    <x v="1"/>
    <x v="0"/>
    <n v="0"/>
    <n v="0"/>
    <s v="Stores"/>
  </r>
  <r>
    <n v="8334"/>
    <s v="Hawkins"/>
    <s v="Mary"/>
    <x v="8206"/>
    <x v="0"/>
    <x v="10"/>
    <x v="7"/>
    <x v="6"/>
    <x v="6"/>
    <x v="0"/>
    <x v="2"/>
    <n v="58.347160459999998"/>
    <x v="2"/>
    <x v="1"/>
    <x v="8298"/>
    <x v="1"/>
    <x v="3"/>
    <n v="176.3569396"/>
    <n v="7.3482058166666668"/>
    <s v="Stores"/>
  </r>
  <r>
    <n v="8335"/>
    <s v="Proctor"/>
    <s v="Theresa"/>
    <x v="8207"/>
    <x v="0"/>
    <x v="5"/>
    <x v="13"/>
    <x v="12"/>
    <x v="5"/>
    <x v="0"/>
    <x v="1"/>
    <n v="43.340615569999997"/>
    <x v="1"/>
    <x v="0"/>
    <x v="8299"/>
    <x v="0"/>
    <x v="2"/>
    <n v="60.321917200000001"/>
    <n v="2.5134132166666667"/>
    <s v="Stores"/>
  </r>
  <r>
    <n v="8336"/>
    <s v="Salter"/>
    <s v="Charles"/>
    <x v="8208"/>
    <x v="1"/>
    <x v="5"/>
    <x v="13"/>
    <x v="12"/>
    <x v="5"/>
    <x v="0"/>
    <x v="1"/>
    <n v="46.192781910000001"/>
    <x v="1"/>
    <x v="1"/>
    <x v="8300"/>
    <x v="1"/>
    <x v="1"/>
    <n v="112.02338880000001"/>
    <n v="4.6676412000000003"/>
    <s v="Stor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20">
    <pivotField showAll="0"/>
    <pivotField showAll="0"/>
    <pivotField dataField="1" showAll="0"/>
    <pivotField showAll="0"/>
    <pivotField showAll="0">
      <items count="3">
        <item x="0"/>
        <item x="1"/>
        <item t="default"/>
      </items>
    </pivotField>
    <pivotField showAll="0"/>
    <pivotField axis="axisRow" showAll="0" measureFilter="1"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6"/>
  </rowFields>
  <rowItems count="6">
    <i>
      <x v="7"/>
    </i>
    <i>
      <x v="14"/>
    </i>
    <i>
      <x v="34"/>
    </i>
    <i>
      <x v="4"/>
    </i>
    <i>
      <x v="37"/>
    </i>
    <i t="grand">
      <x/>
    </i>
  </rowItems>
  <colItems count="1">
    <i/>
  </colItems>
  <dataFields count="1">
    <dataField name="Count of GivenName" fld="2" subtotal="count" baseField="0" baseItem="0" numFmtId="164"/>
  </dataFields>
  <formats count="1">
    <format dxfId="13">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7"/>
          </reference>
        </references>
      </pivotArea>
    </chartFormat>
    <chartFormat chart="0" format="2">
      <pivotArea type="data" outline="0" fieldPosition="0">
        <references count="2">
          <reference field="4294967294" count="1" selected="0">
            <x v="0"/>
          </reference>
          <reference field="6" count="1" selected="0">
            <x v="14"/>
          </reference>
        </references>
      </pivotArea>
    </chartFormat>
    <chartFormat chart="0" format="3">
      <pivotArea type="data" outline="0" fieldPosition="0">
        <references count="2">
          <reference field="4294967294" count="1" selected="0">
            <x v="0"/>
          </reference>
          <reference field="6" count="1" selected="0">
            <x v="34"/>
          </reference>
        </references>
      </pivotArea>
    </chartFormat>
    <chartFormat chart="0" format="4">
      <pivotArea type="data" outline="0" fieldPosition="0">
        <references count="2">
          <reference field="4294967294" count="1" selected="0">
            <x v="0"/>
          </reference>
          <reference field="6" count="1" selected="0">
            <x v="37"/>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7"/>
          </reference>
        </references>
      </pivotArea>
    </chartFormat>
    <chartFormat chart="2" format="12">
      <pivotArea type="data" outline="0" fieldPosition="0">
        <references count="2">
          <reference field="4294967294" count="1" selected="0">
            <x v="0"/>
          </reference>
          <reference field="6" count="1" selected="0">
            <x v="14"/>
          </reference>
        </references>
      </pivotArea>
    </chartFormat>
    <chartFormat chart="2" format="13">
      <pivotArea type="data" outline="0" fieldPosition="0">
        <references count="2">
          <reference field="4294967294" count="1" selected="0">
            <x v="0"/>
          </reference>
          <reference field="6" count="1" selected="0">
            <x v="34"/>
          </reference>
        </references>
      </pivotArea>
    </chartFormat>
    <chartFormat chart="2" format="14">
      <pivotArea type="data" outline="0" fieldPosition="0">
        <references count="2">
          <reference field="4294967294" count="1" selected="0">
            <x v="0"/>
          </reference>
          <reference field="6" count="1" selected="0">
            <x v="37"/>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33" firstHeaderRow="1" firstDataRow="1" firstDataCol="1"/>
  <pivotFields count="20">
    <pivotField showAll="0"/>
    <pivotField showAll="0"/>
    <pivotField dataField="1" showAll="0"/>
    <pivotField showAll="0"/>
    <pivotField showAll="0">
      <items count="3">
        <item x="0"/>
        <item x="1"/>
        <item t="default"/>
      </items>
    </pivotField>
    <pivotField showAll="0"/>
    <pivotField axis="axisRow" showAll="0" measureFilter="1">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pivotField>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6"/>
  </rowFields>
  <rowItems count="22">
    <i>
      <x v="8"/>
    </i>
    <i>
      <x v="9"/>
    </i>
    <i>
      <x v="13"/>
    </i>
    <i>
      <x v="15"/>
    </i>
    <i>
      <x v="16"/>
    </i>
    <i>
      <x v="17"/>
    </i>
    <i>
      <x v="18"/>
    </i>
    <i>
      <x v="19"/>
    </i>
    <i>
      <x v="20"/>
    </i>
    <i>
      <x v="21"/>
    </i>
    <i>
      <x v="22"/>
    </i>
    <i>
      <x v="23"/>
    </i>
    <i>
      <x v="24"/>
    </i>
    <i>
      <x v="25"/>
    </i>
    <i>
      <x v="26"/>
    </i>
    <i>
      <x v="28"/>
    </i>
    <i>
      <x v="29"/>
    </i>
    <i>
      <x v="33"/>
    </i>
    <i>
      <x v="44"/>
    </i>
    <i>
      <x v="45"/>
    </i>
    <i>
      <x v="46"/>
    </i>
    <i t="grand">
      <x/>
    </i>
  </rowItems>
  <colItems count="1">
    <i/>
  </colItems>
  <dataFields count="1">
    <dataField name="Count of GivenName" fld="2" subtotal="count" baseField="0" baseItem="0" numFmtId="164"/>
  </dataFields>
  <formats count="1">
    <format dxfId="2">
      <pivotArea outline="0" collapsedLevelsAreSubtotals="1" fieldPosition="0"/>
    </format>
  </formats>
  <pivotTableStyleInfo name="PivotStyleLight16" showRowHeaders="1" showColHeaders="1" showRowStripes="0" showColStripes="0" showLastColumn="1"/>
  <filters count="1">
    <filter fld="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9" firstHeaderRow="1" firstDataRow="1" firstDataCol="1"/>
  <pivotFields count="20">
    <pivotField showAll="0"/>
    <pivotField showAll="0"/>
    <pivotField dataField="1" showAll="0"/>
    <pivotField showAll="0"/>
    <pivotField showAll="0">
      <items count="3">
        <item x="0"/>
        <item x="1"/>
        <item t="default"/>
      </items>
    </pivotField>
    <pivotField showAll="0"/>
    <pivotField showAll="0"/>
    <pivotField showAll="0"/>
    <pivotField axis="axisRow" showAll="0" measureFilter="1" sortType="a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8"/>
  </rowFields>
  <rowItems count="7">
    <i>
      <x v="3"/>
    </i>
    <i>
      <x v="9"/>
    </i>
    <i>
      <x v="33"/>
    </i>
    <i>
      <x v="6"/>
    </i>
    <i>
      <x v="22"/>
    </i>
    <i>
      <x v="23"/>
    </i>
    <i t="grand">
      <x/>
    </i>
  </rowItems>
  <colItems count="1">
    <i/>
  </colItems>
  <dataFields count="1">
    <dataField name="Count of GivenName" fld="2" subtotal="count" baseField="0" baseItem="0"/>
  </dataFields>
  <formats count="1">
    <format dxfId="4">
      <pivotArea outline="0" collapsedLevelsAreSubtotals="1" fieldPosition="0"/>
    </format>
  </formats>
  <pivotTableStyleInfo name="PivotStyleLight16" showRowHeaders="1" showColHeaders="1" showRowStripes="0" showColStripes="0" showLastColumn="1"/>
  <filters count="1">
    <filter fld="8"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20">
    <pivotField showAll="0"/>
    <pivotField showAll="0"/>
    <pivotField dataField="1" showAll="0"/>
    <pivotField showAll="0"/>
    <pivotField showAll="0">
      <items count="3">
        <item x="0"/>
        <item x="1"/>
        <item t="default"/>
      </items>
    </pivotField>
    <pivotField showAll="0"/>
    <pivotField showAll="0"/>
    <pivotField showAll="0"/>
    <pivotField axis="axisRow" showAll="0" measureFilter="1"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8"/>
  </rowFields>
  <rowItems count="6">
    <i>
      <x v="34"/>
    </i>
    <i>
      <x v="36"/>
    </i>
    <i>
      <x v="17"/>
    </i>
    <i>
      <x v="20"/>
    </i>
    <i>
      <x v="15"/>
    </i>
    <i t="grand">
      <x/>
    </i>
  </rowItems>
  <colItems count="1">
    <i/>
  </colItems>
  <dataFields count="1">
    <dataField name="Count of GivenName" fld="2" subtotal="count" baseField="0" baseItem="0"/>
  </dataFields>
  <formats count="1">
    <format dxfId="5">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6"/>
          </reference>
        </references>
      </pivotArea>
    </chartFormat>
    <chartFormat chart="0" format="2">
      <pivotArea type="data" outline="0" fieldPosition="0">
        <references count="2">
          <reference field="4294967294" count="1" selected="0">
            <x v="0"/>
          </reference>
          <reference field="8" count="1" selected="0">
            <x v="17"/>
          </reference>
        </references>
      </pivotArea>
    </chartFormat>
    <chartFormat chart="0" format="3">
      <pivotArea type="data" outline="0" fieldPosition="0">
        <references count="2">
          <reference field="4294967294" count="1" selected="0">
            <x v="0"/>
          </reference>
          <reference field="8" count="1" selected="0">
            <x v="20"/>
          </reference>
        </references>
      </pivotArea>
    </chartFormat>
    <chartFormat chart="0" format="4">
      <pivotArea type="data" outline="0" fieldPosition="0">
        <references count="2">
          <reference field="4294967294" count="1" selected="0">
            <x v="0"/>
          </reference>
          <reference field="8" count="1" selected="0">
            <x v="15"/>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8" count="1" selected="0">
            <x v="34"/>
          </reference>
        </references>
      </pivotArea>
    </chartFormat>
    <chartFormat chart="2" format="13">
      <pivotArea type="data" outline="0" fieldPosition="0">
        <references count="2">
          <reference field="4294967294" count="1" selected="0">
            <x v="0"/>
          </reference>
          <reference field="8" count="1" selected="0">
            <x v="36"/>
          </reference>
        </references>
      </pivotArea>
    </chartFormat>
    <chartFormat chart="2" format="14">
      <pivotArea type="data" outline="0" fieldPosition="0">
        <references count="2">
          <reference field="4294967294" count="1" selected="0">
            <x v="0"/>
          </reference>
          <reference field="8" count="1" selected="0">
            <x v="17"/>
          </reference>
        </references>
      </pivotArea>
    </chartFormat>
    <chartFormat chart="2" format="15">
      <pivotArea type="data" outline="0" fieldPosition="0">
        <references count="2">
          <reference field="4294967294" count="1" selected="0">
            <x v="0"/>
          </reference>
          <reference field="8" count="1" selected="0">
            <x v="20"/>
          </reference>
        </references>
      </pivotArea>
    </chartFormat>
    <chartFormat chart="2" format="16">
      <pivotArea type="data" outline="0" fieldPosition="0">
        <references count="2">
          <reference field="4294967294" count="1" selected="0">
            <x v="0"/>
          </reference>
          <reference field="8" count="1" selected="0">
            <x v="15"/>
          </reference>
        </references>
      </pivotArea>
    </chartFormat>
    <chartFormat chart="0" format="5">
      <pivotArea type="data" outline="0" fieldPosition="0">
        <references count="2">
          <reference field="4294967294" count="1" selected="0">
            <x v="0"/>
          </reference>
          <reference field="8" count="1" selected="0">
            <x v="34"/>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20F529-0907-4F04-95DC-6E173D3F6287}"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22:B26" firstHeaderRow="1" firstDataRow="1" firstDataCol="1"/>
  <pivotFields count="20">
    <pivotField showAll="0"/>
    <pivotField showAll="0"/>
    <pivotField dataField="1" showAll="0"/>
    <pivotField showAll="0"/>
    <pivotField showAll="0">
      <items count="3">
        <item x="0"/>
        <item x="1"/>
        <item t="default"/>
      </items>
    </pivotField>
    <pivotField axis="axisRow" showAll="0" measureFilter="1" sortType="descending">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autoSortScope>
        <pivotArea dataOnly="0" outline="0" fieldPosition="0">
          <references count="1">
            <reference field="4294967294" count="1" selected="0">
              <x v="0"/>
            </reference>
          </references>
        </pivotArea>
      </autoSortScope>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5"/>
  </rowFields>
  <rowItems count="4">
    <i>
      <x v="18"/>
    </i>
    <i>
      <x v="127"/>
    </i>
    <i>
      <x v="110"/>
    </i>
    <i t="grand">
      <x/>
    </i>
  </rowItems>
  <colItems count="1">
    <i/>
  </colItems>
  <dataFields count="1">
    <dataField name="Count of GivenName" fld="2" subtotal="count" baseField="0" baseItem="0"/>
  </dataFields>
  <formats count="1">
    <format dxfId="1">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22"/>
          </reference>
        </references>
      </pivotArea>
    </chartFormat>
    <chartFormat chart="0" format="2">
      <pivotArea type="data" outline="0" fieldPosition="0">
        <references count="2">
          <reference field="4294967294" count="1" selected="0">
            <x v="0"/>
          </reference>
          <reference field="5" count="1" selected="0">
            <x v="226"/>
          </reference>
        </references>
      </pivotArea>
    </chartFormat>
    <chartFormat chart="0" format="3">
      <pivotArea type="data" outline="0" fieldPosition="0">
        <references count="2">
          <reference field="4294967294" count="1" selected="0">
            <x v="0"/>
          </reference>
          <reference field="5" count="1" selected="0">
            <x v="143"/>
          </reference>
        </references>
      </pivotArea>
    </chartFormat>
    <chartFormat chart="0" format="4">
      <pivotArea type="data" outline="0" fieldPosition="0">
        <references count="2">
          <reference field="4294967294" count="1" selected="0">
            <x v="0"/>
          </reference>
          <reference field="5" count="1" selected="0">
            <x v="28"/>
          </reference>
        </references>
      </pivotArea>
    </chartFormat>
    <chartFormat chart="0" format="5">
      <pivotArea type="data" outline="0" fieldPosition="0">
        <references count="2">
          <reference field="4294967294" count="1" selected="0">
            <x v="0"/>
          </reference>
          <reference field="5" count="1" selected="0">
            <x v="206"/>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5" count="1" selected="0">
            <x v="222"/>
          </reference>
        </references>
      </pivotArea>
    </chartFormat>
    <chartFormat chart="5" format="14">
      <pivotArea type="data" outline="0" fieldPosition="0">
        <references count="2">
          <reference field="4294967294" count="1" selected="0">
            <x v="0"/>
          </reference>
          <reference field="5" count="1" selected="0">
            <x v="226"/>
          </reference>
        </references>
      </pivotArea>
    </chartFormat>
    <chartFormat chart="5" format="15">
      <pivotArea type="data" outline="0" fieldPosition="0">
        <references count="2">
          <reference field="4294967294" count="1" selected="0">
            <x v="0"/>
          </reference>
          <reference field="5" count="1" selected="0">
            <x v="143"/>
          </reference>
        </references>
      </pivotArea>
    </chartFormat>
    <chartFormat chart="5" format="16">
      <pivotArea type="data" outline="0" fieldPosition="0">
        <references count="2">
          <reference field="4294967294" count="1" selected="0">
            <x v="0"/>
          </reference>
          <reference field="5" count="1" selected="0">
            <x v="28"/>
          </reference>
        </references>
      </pivotArea>
    </chartFormat>
    <chartFormat chart="5" format="17">
      <pivotArea type="data" outline="0" fieldPosition="0">
        <references count="2">
          <reference field="4294967294" count="1" selected="0">
            <x v="0"/>
          </reference>
          <reference field="5" count="1" selected="0">
            <x v="206"/>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4" iMeasureFld="0">
      <autoFilter ref="A1">
        <filterColumn colId="0">
          <top10 top="0" val="3" filterVal="3"/>
        </filterColumn>
      </autoFilter>
    </filter>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20C2FF-BAF3-45B2-AECD-F1A6A45AC61B}"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7" firstHeaderRow="1" firstDataRow="1" firstDataCol="1"/>
  <pivotFields count="20">
    <pivotField showAll="0"/>
    <pivotField showAll="0"/>
    <pivotField dataField="1" showAll="0"/>
    <pivotField showAll="0"/>
    <pivotField showAll="0">
      <items count="3">
        <item x="0"/>
        <item x="1"/>
        <item t="default"/>
      </items>
    </pivotField>
    <pivotField axis="axisRow" showAll="0" measureFilter="1" sortType="descending">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autoSortScope>
        <pivotArea dataOnly="0" outline="0" fieldPosition="0">
          <references count="1">
            <reference field="4294967294" count="1" selected="0">
              <x v="0"/>
            </reference>
          </references>
        </pivotArea>
      </autoSortScope>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5"/>
  </rowFields>
  <rowItems count="6">
    <i>
      <x v="222"/>
    </i>
    <i>
      <x v="226"/>
    </i>
    <i>
      <x v="143"/>
    </i>
    <i>
      <x v="28"/>
    </i>
    <i>
      <x v="206"/>
    </i>
    <i t="grand">
      <x/>
    </i>
  </rowItems>
  <colItems count="1">
    <i/>
  </colItems>
  <dataFields count="1">
    <dataField name="Count of GivenName" fld="2" subtotal="count" baseField="0" baseItem="0"/>
  </dataFields>
  <formats count="1">
    <format dxfId="22">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22"/>
          </reference>
        </references>
      </pivotArea>
    </chartFormat>
    <chartFormat chart="0" format="2">
      <pivotArea type="data" outline="0" fieldPosition="0">
        <references count="2">
          <reference field="4294967294" count="1" selected="0">
            <x v="0"/>
          </reference>
          <reference field="5" count="1" selected="0">
            <x v="226"/>
          </reference>
        </references>
      </pivotArea>
    </chartFormat>
    <chartFormat chart="0" format="3">
      <pivotArea type="data" outline="0" fieldPosition="0">
        <references count="2">
          <reference field="4294967294" count="1" selected="0">
            <x v="0"/>
          </reference>
          <reference field="5" count="1" selected="0">
            <x v="143"/>
          </reference>
        </references>
      </pivotArea>
    </chartFormat>
    <chartFormat chart="0" format="4">
      <pivotArea type="data" outline="0" fieldPosition="0">
        <references count="2">
          <reference field="4294967294" count="1" selected="0">
            <x v="0"/>
          </reference>
          <reference field="5" count="1" selected="0">
            <x v="28"/>
          </reference>
        </references>
      </pivotArea>
    </chartFormat>
    <chartFormat chart="0" format="5">
      <pivotArea type="data" outline="0" fieldPosition="0">
        <references count="2">
          <reference field="4294967294" count="1" selected="0">
            <x v="0"/>
          </reference>
          <reference field="5" count="1" selected="0">
            <x v="206"/>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5" count="1" selected="0">
            <x v="222"/>
          </reference>
        </references>
      </pivotArea>
    </chartFormat>
    <chartFormat chart="5" format="14">
      <pivotArea type="data" outline="0" fieldPosition="0">
        <references count="2">
          <reference field="4294967294" count="1" selected="0">
            <x v="0"/>
          </reference>
          <reference field="5" count="1" selected="0">
            <x v="226"/>
          </reference>
        </references>
      </pivotArea>
    </chartFormat>
    <chartFormat chart="5" format="15">
      <pivotArea type="data" outline="0" fieldPosition="0">
        <references count="2">
          <reference field="4294967294" count="1" selected="0">
            <x v="0"/>
          </reference>
          <reference field="5" count="1" selected="0">
            <x v="143"/>
          </reference>
        </references>
      </pivotArea>
    </chartFormat>
    <chartFormat chart="5" format="16">
      <pivotArea type="data" outline="0" fieldPosition="0">
        <references count="2">
          <reference field="4294967294" count="1" selected="0">
            <x v="0"/>
          </reference>
          <reference field="5" count="1" selected="0">
            <x v="28"/>
          </reference>
        </references>
      </pivotArea>
    </chartFormat>
    <chartFormat chart="5" format="17">
      <pivotArea type="data" outline="0" fieldPosition="0">
        <references count="2">
          <reference field="4294967294" count="1" selected="0">
            <x v="0"/>
          </reference>
          <reference field="5" count="1" selected="0">
            <x v="206"/>
          </reference>
        </references>
      </pivotArea>
    </chartFormat>
    <chartFormat chart="12" format="18" series="1">
      <pivotArea type="data" outline="0" fieldPosition="0">
        <references count="1">
          <reference field="4294967294" count="1" selected="0">
            <x v="0"/>
          </reference>
        </references>
      </pivotArea>
    </chartFormat>
    <chartFormat chart="12" format="19">
      <pivotArea type="data" outline="0" fieldPosition="0">
        <references count="2">
          <reference field="4294967294" count="1" selected="0">
            <x v="0"/>
          </reference>
          <reference field="5" count="1" selected="0">
            <x v="222"/>
          </reference>
        </references>
      </pivotArea>
    </chartFormat>
    <chartFormat chart="12" format="20">
      <pivotArea type="data" outline="0" fieldPosition="0">
        <references count="2">
          <reference field="4294967294" count="1" selected="0">
            <x v="0"/>
          </reference>
          <reference field="5" count="1" selected="0">
            <x v="226"/>
          </reference>
        </references>
      </pivotArea>
    </chartFormat>
    <chartFormat chart="12" format="21">
      <pivotArea type="data" outline="0" fieldPosition="0">
        <references count="2">
          <reference field="4294967294" count="1" selected="0">
            <x v="0"/>
          </reference>
          <reference field="5" count="1" selected="0">
            <x v="143"/>
          </reference>
        </references>
      </pivotArea>
    </chartFormat>
    <chartFormat chart="12" format="22">
      <pivotArea type="data" outline="0" fieldPosition="0">
        <references count="2">
          <reference field="4294967294" count="1" selected="0">
            <x v="0"/>
          </reference>
          <reference field="5" count="1" selected="0">
            <x v="28"/>
          </reference>
        </references>
      </pivotArea>
    </chartFormat>
    <chartFormat chart="12" format="23">
      <pivotArea type="data" outline="0" fieldPosition="0">
        <references count="2">
          <reference field="4294967294" count="1" selected="0">
            <x v="0"/>
          </reference>
          <reference field="5" count="1" selected="0">
            <x v="206"/>
          </reference>
        </references>
      </pivotArea>
    </chartFormat>
  </chartFormats>
  <pivotTableStyleInfo name="PivotStyleLight16" showRowHeaders="1" showColHeaders="1" showRowStripes="0" showColStripes="0" showLastColumn="1"/>
  <filters count="2">
    <filter fld="8"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0C0C44-E0AC-459E-9BC7-42E50DFA4B7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pivotField showAll="0"/>
    <pivotField showAll="0"/>
    <pivotField showAll="0"/>
  </pivotFields>
  <rowItems count="1">
    <i/>
  </rowItems>
  <colItems count="1">
    <i/>
  </colItems>
  <dataFields count="1">
    <dataField name="Count of Full Name" fld="3" subtotal="count"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028251-DE2A-4185-9C51-62341AED0E36}"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4" firstHeaderRow="1" firstDataRow="1" firstDataCol="1"/>
  <pivotFields count="2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4"/>
  </rowFields>
  <rowItems count="3">
    <i>
      <x/>
    </i>
    <i>
      <x v="1"/>
    </i>
    <i t="grand">
      <x/>
    </i>
  </rowItems>
  <colItems count="1">
    <i/>
  </colItems>
  <dataFields count="1">
    <dataField name="Count of Full Name" fld="3" subtotal="count" baseField="0" baseItem="0"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C38FFE-5B6F-4677-97D4-E562D5B8F9A4}"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2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4"/>
  </rowFields>
  <rowItems count="3">
    <i>
      <x/>
    </i>
    <i>
      <x v="1"/>
    </i>
    <i t="grand">
      <x/>
    </i>
  </rowItems>
  <colItems count="1">
    <i/>
  </colItems>
  <dataFields count="1">
    <dataField name="Count of Full Name" fld="3" subtotal="count" showDataAs="percentOfTotal" baseField="0" baseItem="0" numFmtId="9"/>
  </dataFields>
  <formats count="3">
    <format dxfId="14">
      <pivotArea collapsedLevelsAreSubtotals="1" fieldPosition="0">
        <references count="1">
          <reference field="4" count="0"/>
        </references>
      </pivotArea>
    </format>
    <format dxfId="15">
      <pivotArea outline="0" fieldPosition="0">
        <references count="1">
          <reference field="4294967294" count="1">
            <x v="0"/>
          </reference>
        </references>
      </pivotArea>
    </format>
    <format dxfId="16">
      <pivotArea outline="0" collapsedLevelsAreSubtotals="1" fieldPosition="0"/>
    </format>
  </formats>
  <chartFormats count="6">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4" count="1" selected="0">
            <x v="1"/>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4" count="1" selected="0">
            <x v="0"/>
          </reference>
        </references>
      </pivotArea>
    </chartFormat>
    <chartFormat chart="6" format="13">
      <pivotArea type="data" outline="0" fieldPosition="0">
        <references count="2">
          <reference field="4294967294" count="1" selected="0">
            <x v="0"/>
          </reference>
          <reference field="4" count="1" selected="0">
            <x v="1"/>
          </reference>
        </references>
      </pivotArea>
    </chartFormat>
    <chartFormat chart="1" format="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27752B-ABAC-4B21-86B8-2EE211930BCE}"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1:A2" firstHeaderRow="1" firstDataRow="1" firstDataCol="0"/>
  <pivotFields count="20">
    <pivotField showAll="0"/>
    <pivotField showAll="0"/>
    <pivotField showAll="0"/>
    <pivotField showAll="0"/>
    <pivotField showAll="0">
      <items count="3">
        <item x="0"/>
        <item x="1"/>
        <item t="default"/>
      </items>
    </pivotField>
    <pivotField showAll="0"/>
    <pivotField showAll="0"/>
    <pivotField showAll="0"/>
    <pivotField showAll="0"/>
    <pivotField showAll="0">
      <items count="7">
        <item x="4"/>
        <item x="1"/>
        <item x="2"/>
        <item x="3"/>
        <item x="5"/>
        <item x="0"/>
        <item t="default"/>
      </items>
    </pivotField>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Items count="1">
    <i/>
  </rowItems>
  <colItems count="1">
    <i/>
  </colItems>
  <dataFields count="1">
    <dataField name="Sum of AbsentDays2" fld="18" baseField="0" baseItem="0"/>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20FF31-88EF-4D8B-A56E-03FDBEC2ACAD}"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1:B8" firstHeaderRow="1" firstDataRow="1" firstDataCol="1"/>
  <pivotFields count="20">
    <pivotField showAll="0"/>
    <pivotField showAll="0"/>
    <pivotField showAll="0"/>
    <pivotField showAll="0"/>
    <pivotField showAll="0">
      <items count="3">
        <item x="0"/>
        <item x="1"/>
        <item t="default"/>
      </items>
    </pivotField>
    <pivotField showAll="0">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pivotField>
    <pivotField showAll="0"/>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axis="axisRow" showAll="0">
      <items count="7">
        <item x="4"/>
        <item x="1"/>
        <item x="2"/>
        <item x="3"/>
        <item x="5"/>
        <item x="0"/>
        <item t="default"/>
      </items>
    </pivotField>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9"/>
  </rowFields>
  <rowItems count="7">
    <i>
      <x/>
    </i>
    <i>
      <x v="1"/>
    </i>
    <i>
      <x v="2"/>
    </i>
    <i>
      <x v="3"/>
    </i>
    <i>
      <x v="4"/>
    </i>
    <i>
      <x v="5"/>
    </i>
    <i t="grand">
      <x/>
    </i>
  </rowItems>
  <colItems count="1">
    <i/>
  </colItems>
  <dataFields count="1">
    <dataField name="Sum of AbsentDays2" fld="18" baseField="0" baseItem="0"/>
  </dataFields>
  <formats count="1">
    <format dxfId="21">
      <pivotArea outline="0" collapsedLevelsAreSubtotals="1" fieldPosition="0"/>
    </format>
  </formats>
  <chartFormats count="3">
    <chartFormat chart="40" format="7"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614738-141B-4A64-BB58-ED203C7BEE60}"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G9:H20" firstHeaderRow="1" firstDataRow="1" firstDataCol="1"/>
  <pivotFields count="20">
    <pivotField showAll="0"/>
    <pivotField showAll="0"/>
    <pivotField showAll="0"/>
    <pivotField showAll="0"/>
    <pivotField showAll="0">
      <items count="3">
        <item x="0"/>
        <item x="1"/>
        <item t="default"/>
      </items>
    </pivotField>
    <pivotField showAll="0"/>
    <pivotField axis="axisRow" showAll="0" measureFilter="1"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6"/>
  </rowFields>
  <rowItems count="11">
    <i>
      <x v="40"/>
    </i>
    <i>
      <x v="14"/>
    </i>
    <i>
      <x v="4"/>
    </i>
    <i>
      <x v="37"/>
    </i>
    <i>
      <x v="7"/>
    </i>
    <i>
      <x v="34"/>
    </i>
    <i>
      <x v="12"/>
    </i>
    <i>
      <x v="41"/>
    </i>
    <i>
      <x v="13"/>
    </i>
    <i>
      <x v="5"/>
    </i>
    <i t="grand">
      <x/>
    </i>
  </rowItems>
  <colItems count="1">
    <i/>
  </colItems>
  <dataFields count="1">
    <dataField name="Max of AbsentDays2" fld="18" subtotal="max" baseField="0" baseItem="0"/>
  </dataFields>
  <formats count="1">
    <format dxfId="10">
      <pivotArea outline="0" collapsedLevelsAreSubtotals="1" fieldPosition="0"/>
    </format>
  </formats>
  <chartFormats count="14">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6" count="1" selected="0">
            <x v="40"/>
          </reference>
        </references>
      </pivotArea>
    </chartFormat>
    <chartFormat chart="39" format="2">
      <pivotArea type="data" outline="0" fieldPosition="0">
        <references count="2">
          <reference field="4294967294" count="1" selected="0">
            <x v="0"/>
          </reference>
          <reference field="6" count="1" selected="0">
            <x v="14"/>
          </reference>
        </references>
      </pivotArea>
    </chartFormat>
    <chartFormat chart="39" format="3">
      <pivotArea type="data" outline="0" fieldPosition="0">
        <references count="2">
          <reference field="4294967294" count="1" selected="0">
            <x v="0"/>
          </reference>
          <reference field="6" count="1" selected="0">
            <x v="4"/>
          </reference>
        </references>
      </pivotArea>
    </chartFormat>
    <chartFormat chart="39" format="4">
      <pivotArea type="data" outline="0" fieldPosition="0">
        <references count="2">
          <reference field="4294967294" count="1" selected="0">
            <x v="0"/>
          </reference>
          <reference field="6" count="1" selected="0">
            <x v="37"/>
          </reference>
        </references>
      </pivotArea>
    </chartFormat>
    <chartFormat chart="39" format="5">
      <pivotArea type="data" outline="0" fieldPosition="0">
        <references count="2">
          <reference field="4294967294" count="1" selected="0">
            <x v="0"/>
          </reference>
          <reference field="6" count="1" selected="0">
            <x v="7"/>
          </reference>
        </references>
      </pivotArea>
    </chartFormat>
    <chartFormat chart="44" format="24" series="1">
      <pivotArea type="data" outline="0" fieldPosition="0">
        <references count="1">
          <reference field="4294967294" count="1" selected="0">
            <x v="0"/>
          </reference>
        </references>
      </pivotArea>
    </chartFormat>
    <chartFormat chart="44" format="25">
      <pivotArea type="data" outline="0" fieldPosition="0">
        <references count="2">
          <reference field="4294967294" count="1" selected="0">
            <x v="0"/>
          </reference>
          <reference field="6" count="1" selected="0">
            <x v="40"/>
          </reference>
        </references>
      </pivotArea>
    </chartFormat>
    <chartFormat chart="44" format="26">
      <pivotArea type="data" outline="0" fieldPosition="0">
        <references count="2">
          <reference field="4294967294" count="1" selected="0">
            <x v="0"/>
          </reference>
          <reference field="6" count="1" selected="0">
            <x v="14"/>
          </reference>
        </references>
      </pivotArea>
    </chartFormat>
    <chartFormat chart="44" format="27">
      <pivotArea type="data" outline="0" fieldPosition="0">
        <references count="2">
          <reference field="4294967294" count="1" selected="0">
            <x v="0"/>
          </reference>
          <reference field="6" count="1" selected="0">
            <x v="4"/>
          </reference>
        </references>
      </pivotArea>
    </chartFormat>
    <chartFormat chart="44" format="28">
      <pivotArea type="data" outline="0" fieldPosition="0">
        <references count="2">
          <reference field="4294967294" count="1" selected="0">
            <x v="0"/>
          </reference>
          <reference field="6" count="1" selected="0">
            <x v="37"/>
          </reference>
        </references>
      </pivotArea>
    </chartFormat>
    <chartFormat chart="44" format="29">
      <pivotArea type="data" outline="0" fieldPosition="0">
        <references count="2">
          <reference field="4294967294" count="1" selected="0">
            <x v="0"/>
          </reference>
          <reference field="6" count="1" selected="0">
            <x v="7"/>
          </reference>
        </references>
      </pivotArea>
    </chartFormat>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6977DF-D65B-4014-A73A-F6FAC26901F2}"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24:B72" firstHeaderRow="1" firstDataRow="1" firstDataCol="1"/>
  <pivotFields count="20">
    <pivotField showAll="0"/>
    <pivotField showAll="0"/>
    <pivotField showAll="0"/>
    <pivotField showAll="0"/>
    <pivotField showAll="0">
      <items count="3">
        <item x="0"/>
        <item x="1"/>
        <item t="default"/>
      </items>
    </pivotField>
    <pivotField showAll="0"/>
    <pivotField axis="axisRow" showAll="0" sortType="a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6"/>
  </rowFields>
  <rowItems count="48">
    <i>
      <x v="23"/>
    </i>
    <i>
      <x/>
    </i>
    <i>
      <x v="2"/>
    </i>
    <i>
      <x v="3"/>
    </i>
    <i>
      <x v="4"/>
    </i>
    <i>
      <x v="5"/>
    </i>
    <i>
      <x v="43"/>
    </i>
    <i>
      <x v="29"/>
    </i>
    <i>
      <x v="30"/>
    </i>
    <i>
      <x v="10"/>
    </i>
    <i>
      <x v="31"/>
    </i>
    <i>
      <x v="14"/>
    </i>
    <i>
      <x v="32"/>
    </i>
    <i>
      <x v="21"/>
    </i>
    <i>
      <x v="33"/>
    </i>
    <i>
      <x v="1"/>
    </i>
    <i>
      <x v="34"/>
    </i>
    <i>
      <x v="7"/>
    </i>
    <i>
      <x v="35"/>
    </i>
    <i>
      <x v="42"/>
    </i>
    <i>
      <x v="36"/>
    </i>
    <i>
      <x v="22"/>
    </i>
    <i>
      <x v="41"/>
    </i>
    <i>
      <x v="37"/>
    </i>
    <i>
      <x v="26"/>
    </i>
    <i>
      <x v="38"/>
    </i>
    <i>
      <x v="6"/>
    </i>
    <i>
      <x v="39"/>
    </i>
    <i>
      <x v="12"/>
    </i>
    <i>
      <x v="40"/>
    </i>
    <i>
      <x v="19"/>
    </i>
    <i>
      <x v="25"/>
    </i>
    <i>
      <x v="18"/>
    </i>
    <i>
      <x v="17"/>
    </i>
    <i>
      <x v="8"/>
    </i>
    <i>
      <x v="11"/>
    </i>
    <i>
      <x v="16"/>
    </i>
    <i>
      <x v="20"/>
    </i>
    <i>
      <x v="27"/>
    </i>
    <i>
      <x v="15"/>
    </i>
    <i>
      <x v="44"/>
    </i>
    <i>
      <x v="45"/>
    </i>
    <i>
      <x v="46"/>
    </i>
    <i>
      <x v="28"/>
    </i>
    <i>
      <x v="9"/>
    </i>
    <i>
      <x v="24"/>
    </i>
    <i>
      <x v="13"/>
    </i>
    <i t="grand">
      <x/>
    </i>
  </rowItems>
  <colItems count="1">
    <i/>
  </colItems>
  <dataFields count="1">
    <dataField name="Min of AbsentDays2" fld="18" subtotal="min"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775BF6F-51B2-4A3C-A67C-9E708854E2D6}"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1:A2" firstHeaderRow="1" firstDataRow="1" firstDataCol="0"/>
  <pivotFields count="2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dataField="1" showAll="0"/>
    <pivotField showAll="0"/>
    <pivotField showAll="0"/>
  </pivotFields>
  <rowItems count="1">
    <i/>
  </rowItems>
  <colItems count="1">
    <i/>
  </colItems>
  <dataFields count="1">
    <dataField name="Max of AbsentHours" fld="17" subtotal="max" baseField="0" baseItem="0"/>
  </dataFields>
  <formats count="1">
    <format dxfId="8">
      <pivotArea outline="0" collapsedLevelsAreSubtotals="1" fieldPosition="0"/>
    </format>
  </formats>
  <pivotTableStyleInfo name="PivotStyleLight16" showRowHeaders="1" showColHeaders="1" showRowStripes="0" showColStripes="0" showLastColumn="1"/>
  <filters count="1">
    <filter fld="3"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098152-13B7-4A86-B041-000B3760503E}" name="PivotTable9" cacheId="4"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37">
  <location ref="A1:A2" firstHeaderRow="1" firstDataRow="1" firstDataCol="0"/>
  <pivotFields count="2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dataField="1" showAll="0"/>
    <pivotField showAll="0"/>
    <pivotField showAll="0"/>
  </pivotFields>
  <rowItems count="1">
    <i/>
  </rowItems>
  <colItems count="1">
    <i/>
  </colItems>
  <dataFields count="1">
    <dataField name="Min of AbsentHours" fld="17" subtotal="min"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45DB177-8003-49DB-9A95-7739797F1C1D}"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5:B26" firstHeaderRow="1" firstDataRow="1" firstDataCol="1"/>
  <pivotFields count="20">
    <pivotField showAll="0"/>
    <pivotField showAll="0"/>
    <pivotField showAll="0"/>
    <pivotField showAll="0"/>
    <pivotField showAll="0">
      <items count="3">
        <item x="0"/>
        <item x="1"/>
        <item t="default"/>
      </items>
    </pivotField>
    <pivotField showAll="0"/>
    <pivotField showAll="0"/>
    <pivotField axis="axisRow" showAll="0" measureFilter="1"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7"/>
  </rowFields>
  <rowItems count="11">
    <i>
      <x v="16"/>
    </i>
    <i>
      <x v="7"/>
    </i>
    <i>
      <x v="4"/>
    </i>
    <i>
      <x v="17"/>
    </i>
    <i>
      <x v="6"/>
    </i>
    <i>
      <x v="15"/>
    </i>
    <i>
      <x v="19"/>
    </i>
    <i>
      <x v="12"/>
    </i>
    <i>
      <x v="8"/>
    </i>
    <i>
      <x v="20"/>
    </i>
    <i t="grand">
      <x/>
    </i>
  </rowItems>
  <colItems count="1">
    <i/>
  </colItems>
  <dataFields count="1">
    <dataField name="Max of AbsentDays2" fld="18" subtotal="max" baseField="0" baseItem="0"/>
  </dataFields>
  <formats count="1">
    <format dxfId="25">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7" firstHeaderRow="1" firstDataRow="1" firstDataCol="1"/>
  <pivotFields count="20">
    <pivotField showAll="0"/>
    <pivotField showAll="0"/>
    <pivotField dataField="1" showAll="0"/>
    <pivotField showAll="0"/>
    <pivotField showAll="0">
      <items count="3">
        <item x="0"/>
        <item x="1"/>
        <item t="default"/>
      </items>
    </pivotField>
    <pivotField showAll="0"/>
    <pivotField showAll="0" measureFilter="1"/>
    <pivotField axis="axisRow" showAll="0" measureFilter="1"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7"/>
  </rowFields>
  <rowItems count="6">
    <i>
      <x v="6"/>
    </i>
    <i>
      <x v="7"/>
    </i>
    <i>
      <x v="15"/>
    </i>
    <i>
      <x v="4"/>
    </i>
    <i>
      <x v="17"/>
    </i>
    <i t="grand">
      <x/>
    </i>
  </rowItems>
  <colItems count="1">
    <i/>
  </colItems>
  <dataFields count="1">
    <dataField name="Count of GivenName" fld="2" subtotal="count" baseField="0" baseItem="0" numFmtId="164"/>
  </dataFields>
  <formats count="1">
    <format dxfId="2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6"/>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2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dataField="1" showAll="0"/>
    <pivotField showAll="0"/>
    <pivotField showAll="0">
      <items count="8">
        <item x="6"/>
        <item x="4"/>
        <item x="1"/>
        <item x="2"/>
        <item x="0"/>
        <item x="3"/>
        <item x="5"/>
        <item t="default"/>
      </items>
    </pivotField>
    <pivotField showAll="0"/>
    <pivotField showAll="0"/>
    <pivotField showAll="0"/>
  </pivotFields>
  <rowFields count="1">
    <field x="4"/>
  </rowFields>
  <rowItems count="3">
    <i>
      <x/>
    </i>
    <i>
      <x v="1"/>
    </i>
    <i t="grand">
      <x/>
    </i>
  </rowItems>
  <colItems count="1">
    <i/>
  </colItems>
  <dataFields count="1">
    <dataField name="Sum of LengthService" fld="14" baseField="0" baseItem="0"/>
  </dataFields>
  <formats count="1">
    <format dxfId="1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B9" firstHeaderRow="1" firstDataRow="1" firstDataCol="1"/>
  <pivotFields count="2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axis="axisRow" showAll="0" sortType="descending">
      <items count="7">
        <item x="3"/>
        <item x="2"/>
        <item x="0"/>
        <item x="1"/>
        <item x="4"/>
        <item x="5"/>
        <item t="default"/>
      </items>
      <autoSortScope>
        <pivotArea dataOnly="0" outline="0" fieldPosition="0">
          <references count="1">
            <reference field="4294967294" count="1" selected="0">
              <x v="0"/>
            </reference>
          </references>
        </pivotArea>
      </autoSortScope>
    </pivotField>
    <pivotField showAll="0"/>
    <pivotField showAll="0" sortType="descending">
      <items count="8">
        <item x="1"/>
        <item x="2"/>
        <item x="3"/>
        <item x="4"/>
        <item x="6"/>
        <item x="0"/>
        <item x="5"/>
        <item t="default"/>
      </items>
      <autoSortScope>
        <pivotArea dataOnly="0" outline="0" fieldPosition="0">
          <references count="1">
            <reference field="4294967294" count="1" selected="0">
              <x v="0"/>
            </reference>
          </references>
        </pivotArea>
      </autoSortScope>
    </pivotField>
    <pivotField showAll="0">
      <items count="8">
        <item x="6"/>
        <item x="4"/>
        <item x="1"/>
        <item x="2"/>
        <item x="0"/>
        <item x="3"/>
        <item x="5"/>
        <item t="default"/>
      </items>
    </pivotField>
    <pivotField showAll="0"/>
    <pivotField showAll="0"/>
    <pivotField showAll="0"/>
  </pivotFields>
  <rowFields count="1">
    <field x="13"/>
  </rowFields>
  <rowItems count="7">
    <i>
      <x v="3"/>
    </i>
    <i>
      <x v="2"/>
    </i>
    <i>
      <x v="1"/>
    </i>
    <i>
      <x/>
    </i>
    <i>
      <x v="5"/>
    </i>
    <i>
      <x v="4"/>
    </i>
    <i t="grand">
      <x/>
    </i>
  </rowItems>
  <colItems count="1">
    <i/>
  </colItems>
  <dataFields count="1">
    <dataField name="Count of GivenName" fld="2" subtotal="count" baseField="0" baseItem="0"/>
  </dataFields>
  <formats count="1">
    <format dxfId="18">
      <pivotArea outline="0" collapsedLevelsAreSubtotals="1" fieldPosition="0"/>
    </format>
  </formats>
  <chartFormats count="14">
    <chartFormat chart="4" format="13"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3" count="1" selected="0">
            <x v="2"/>
          </reference>
        </references>
      </pivotArea>
    </chartFormat>
    <chartFormat chart="6" format="2">
      <pivotArea type="data" outline="0" fieldPosition="0">
        <references count="2">
          <reference field="4294967294" count="1" selected="0">
            <x v="0"/>
          </reference>
          <reference field="13" count="1" selected="0">
            <x v="3"/>
          </reference>
        </references>
      </pivotArea>
    </chartFormat>
    <chartFormat chart="6" format="3">
      <pivotArea type="data" outline="0" fieldPosition="0">
        <references count="2">
          <reference field="4294967294" count="1" selected="0">
            <x v="0"/>
          </reference>
          <reference field="13" count="1" selected="0">
            <x v="4"/>
          </reference>
        </references>
      </pivotArea>
    </chartFormat>
    <chartFormat chart="6" format="4">
      <pivotArea type="data" outline="0" fieldPosition="0">
        <references count="2">
          <reference field="4294967294" count="1" selected="0">
            <x v="0"/>
          </reference>
          <reference field="13" count="1" selected="0">
            <x v="5"/>
          </reference>
        </references>
      </pivotArea>
    </chartFormat>
    <chartFormat chart="4" format="21">
      <pivotArea type="data" outline="0" fieldPosition="0">
        <references count="2">
          <reference field="4294967294" count="1" selected="0">
            <x v="0"/>
          </reference>
          <reference field="13" count="1" selected="0">
            <x v="3"/>
          </reference>
        </references>
      </pivotArea>
    </chartFormat>
    <chartFormat chart="4" format="22">
      <pivotArea type="data" outline="0" fieldPosition="0">
        <references count="2">
          <reference field="4294967294" count="1" selected="0">
            <x v="0"/>
          </reference>
          <reference field="13" count="1" selected="0">
            <x v="2"/>
          </reference>
        </references>
      </pivotArea>
    </chartFormat>
    <chartFormat chart="4" format="23">
      <pivotArea type="data" outline="0" fieldPosition="0">
        <references count="2">
          <reference field="4294967294" count="1" selected="0">
            <x v="0"/>
          </reference>
          <reference field="13" count="1" selected="0">
            <x v="1"/>
          </reference>
        </references>
      </pivotArea>
    </chartFormat>
    <chartFormat chart="4" format="24">
      <pivotArea type="data" outline="0" fieldPosition="0">
        <references count="2">
          <reference field="4294967294" count="1" selected="0">
            <x v="0"/>
          </reference>
          <reference field="13" count="1" selected="0">
            <x v="0"/>
          </reference>
        </references>
      </pivotArea>
    </chartFormat>
    <chartFormat chart="4" format="25">
      <pivotArea type="data" outline="0" fieldPosition="0">
        <references count="2">
          <reference field="4294967294" count="1" selected="0">
            <x v="0"/>
          </reference>
          <reference field="13" count="1" selected="0">
            <x v="5"/>
          </reference>
        </references>
      </pivotArea>
    </chartFormat>
    <chartFormat chart="4" format="26">
      <pivotArea type="data" outline="0" fieldPosition="0">
        <references count="2">
          <reference field="4294967294" count="1" selected="0">
            <x v="0"/>
          </reference>
          <reference field="13" count="1" selected="0">
            <x v="4"/>
          </reference>
        </references>
      </pivotArea>
    </chartFormat>
    <chartFormat chart="6" format="5">
      <pivotArea type="data" outline="0" fieldPosition="0">
        <references count="2">
          <reference field="4294967294" count="1" selected="0">
            <x v="0"/>
          </reference>
          <reference field="13" count="1" selected="0">
            <x v="1"/>
          </reference>
        </references>
      </pivotArea>
    </chartFormat>
    <chartFormat chart="6" format="6">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1354D92-2BB7-4A96-B46C-4E67F7A2762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Items count="1">
    <i/>
  </rowItems>
  <colItems count="1">
    <i/>
  </colItems>
  <dataFields count="1">
    <dataField name="Max of AbsentDays2" fld="18" subtotal="max"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06F0E77-4DF5-47FA-8E08-395DA4717AD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Items count="1">
    <i/>
  </rowItems>
  <colItems count="1">
    <i/>
  </colItems>
  <dataFields count="1">
    <dataField name="Min of AbsentDays2" fld="18" subtotal="min"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8" firstHeaderRow="1" firstDataRow="1" firstDataCol="1"/>
  <pivotFields count="20">
    <pivotField showAll="0"/>
    <pivotField showAll="0"/>
    <pivotField dataField="1" showAll="0"/>
    <pivotField showAll="0"/>
    <pivotField showAll="0">
      <items count="3">
        <item x="0"/>
        <item x="1"/>
        <item t="default"/>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7">
        <item x="1"/>
        <item x="2"/>
        <item x="5"/>
        <item x="3"/>
        <item x="0"/>
        <item x="4"/>
        <item t="default"/>
      </items>
      <autoSortScope>
        <pivotArea dataOnly="0" outline="0" fieldPosition="0">
          <references count="1">
            <reference field="4294967294" count="1" selected="0">
              <x v="0"/>
            </reference>
          </references>
        </pivotArea>
      </autoSortScope>
    </pivotField>
    <pivotField showAll="0"/>
    <pivotField showAll="0" sortType="descending">
      <items count="13">
        <item h="1" m="1" x="8"/>
        <item h="1" m="1" x="11"/>
        <item h="1" m="1" x="9"/>
        <item h="1" m="1" x="6"/>
        <item h="1" m="1" x="7"/>
        <item h="1" m="1" x="10"/>
        <item h="1" x="0"/>
        <item h="1" x="1"/>
        <item h="1" x="2"/>
        <item h="1" x="3"/>
        <item x="4"/>
        <item h="1" x="5"/>
        <item t="default"/>
      </items>
      <autoSortScope>
        <pivotArea dataOnly="0" outline="0" fieldPosition="0">
          <references count="1">
            <reference field="4294967294" count="1" selected="0">
              <x v="0"/>
            </reference>
          </references>
        </pivotArea>
      </autoSortScope>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showAll="0"/>
    <pivotField showAll="0"/>
  </pivotFields>
  <rowFields count="1">
    <field x="10"/>
  </rowFields>
  <rowItems count="7">
    <i>
      <x/>
    </i>
    <i>
      <x v="4"/>
    </i>
    <i>
      <x v="1"/>
    </i>
    <i>
      <x v="5"/>
    </i>
    <i>
      <x v="2"/>
    </i>
    <i>
      <x v="3"/>
    </i>
    <i t="grand">
      <x/>
    </i>
  </rowItems>
  <colItems count="1">
    <i/>
  </colItems>
  <dataFields count="1">
    <dataField name="Count of GivenName" fld="2" subtotal="count" baseField="0" baseItem="0"/>
  </dataFields>
  <formats count="1">
    <format dxfId="26">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1310" firstHeaderRow="1" firstDataRow="1" firstDataCol="1"/>
  <pivotFields count="20">
    <pivotField showAll="0"/>
    <pivotField showAll="0"/>
    <pivotField showAll="0"/>
    <pivotField axis="axisRow" showAll="0" measureFilter="1" sortType="descending">
      <items count="8210">
        <item x="218"/>
        <item x="5614"/>
        <item x="3539"/>
        <item x="2557"/>
        <item x="5552"/>
        <item x="6114"/>
        <item x="1646"/>
        <item x="6643"/>
        <item x="1529"/>
        <item x="6120"/>
        <item x="7393"/>
        <item x="4257"/>
        <item x="3458"/>
        <item x="2984"/>
        <item x="401"/>
        <item x="127"/>
        <item x="2461"/>
        <item x="2780"/>
        <item x="2508"/>
        <item x="4906"/>
        <item x="993"/>
        <item x="6917"/>
        <item x="3245"/>
        <item x="244"/>
        <item x="6918"/>
        <item x="5383"/>
        <item x="4796"/>
        <item x="4617"/>
        <item x="3081"/>
        <item x="7441"/>
        <item x="2957"/>
        <item x="609"/>
        <item x="8002"/>
        <item x="4618"/>
        <item x="3845"/>
        <item x="5004"/>
        <item x="7602"/>
        <item x="4803"/>
        <item x="6381"/>
        <item x="2300"/>
        <item x="746"/>
        <item x="2467"/>
        <item x="6499"/>
        <item x="1120"/>
        <item x="433"/>
        <item x="6003"/>
        <item x="5460"/>
        <item x="6272"/>
        <item x="1106"/>
        <item x="4353"/>
        <item x="1891"/>
        <item x="6042"/>
        <item x="1734"/>
        <item x="4109"/>
        <item x="7463"/>
        <item x="7995"/>
        <item x="1265"/>
        <item x="945"/>
        <item x="5011"/>
        <item x="1816"/>
        <item x="3677"/>
        <item x="2629"/>
        <item x="3776"/>
        <item x="65"/>
        <item x="4910"/>
        <item x="7709"/>
        <item x="1968"/>
        <item x="5528"/>
        <item x="3664"/>
        <item x="1947"/>
        <item x="4555"/>
        <item x="3180"/>
        <item x="4856"/>
        <item x="2665"/>
        <item x="3347"/>
        <item x="5490"/>
        <item x="7907"/>
        <item x="6324"/>
        <item x="7511"/>
        <item x="425"/>
        <item x="838"/>
        <item x="125"/>
        <item x="511"/>
        <item x="1123"/>
        <item x="644"/>
        <item x="1109"/>
        <item x="3606"/>
        <item x="3244"/>
        <item x="1033"/>
        <item x="3462"/>
        <item x="6913"/>
        <item x="2106"/>
        <item x="2583"/>
        <item x="6717"/>
        <item x="4041"/>
        <item x="1381"/>
        <item x="6266"/>
        <item x="4719"/>
        <item x="2275"/>
        <item x="3705"/>
        <item x="3222"/>
        <item x="7846"/>
        <item x="62"/>
        <item x="4886"/>
        <item x="5926"/>
        <item x="4036"/>
        <item x="870"/>
        <item x="587"/>
        <item x="4640"/>
        <item x="4754"/>
        <item x="7866"/>
        <item x="48"/>
        <item x="7861"/>
        <item x="7807"/>
        <item x="3922"/>
        <item x="8036"/>
        <item x="2431"/>
        <item x="371"/>
        <item x="871"/>
        <item x="1773"/>
        <item x="5551"/>
        <item x="343"/>
        <item x="478"/>
        <item x="7831"/>
        <item x="1465"/>
        <item x="6372"/>
        <item x="4898"/>
        <item x="4043"/>
        <item x="4501"/>
        <item x="81"/>
        <item x="7449"/>
        <item x="7331"/>
        <item x="3425"/>
        <item x="5952"/>
        <item x="6330"/>
        <item x="978"/>
        <item x="4194"/>
        <item x="797"/>
        <item x="5647"/>
        <item x="7798"/>
        <item x="6156"/>
        <item x="6181"/>
        <item x="6145"/>
        <item x="3026"/>
        <item x="5264"/>
        <item x="1726"/>
        <item x="4308"/>
        <item x="768"/>
        <item x="1182"/>
        <item x="6874"/>
        <item x="1989"/>
        <item x="1550"/>
        <item x="6511"/>
        <item x="7108"/>
        <item x="7261"/>
        <item x="7889"/>
        <item x="6089"/>
        <item x="2614"/>
        <item x="7841"/>
        <item x="3878"/>
        <item x="5781"/>
        <item x="2547"/>
        <item x="6376"/>
        <item x="3704"/>
        <item x="1429"/>
        <item x="591"/>
        <item x="1137"/>
        <item x="8109"/>
        <item x="7920"/>
        <item x="5716"/>
        <item x="1105"/>
        <item x="6350"/>
        <item x="2870"/>
        <item x="6163"/>
        <item x="5095"/>
        <item x="2079"/>
        <item x="7380"/>
        <item x="1895"/>
        <item x="8076"/>
        <item x="704"/>
        <item x="3424"/>
        <item x="990"/>
        <item x="1810"/>
        <item x="7363"/>
        <item x="116"/>
        <item x="2284"/>
        <item x="421"/>
        <item x="8114"/>
        <item x="2823"/>
        <item x="7067"/>
        <item x="2655"/>
        <item x="4377"/>
        <item x="211"/>
        <item x="2359"/>
        <item x="4255"/>
        <item x="5922"/>
        <item x="2085"/>
        <item x="1573"/>
        <item x="4838"/>
        <item x="4673"/>
        <item x="3596"/>
        <item x="4689"/>
        <item x="1128"/>
        <item x="6986"/>
        <item x="2839"/>
        <item x="5695"/>
        <item x="2473"/>
        <item x="3032"/>
        <item x="531"/>
        <item x="451"/>
        <item x="600"/>
        <item x="6227"/>
        <item x="4376"/>
        <item x="5059"/>
        <item x="1277"/>
        <item x="1280"/>
        <item x="4957"/>
        <item x="6143"/>
        <item x="4525"/>
        <item x="6313"/>
        <item x="2209"/>
        <item x="3787"/>
        <item x="4093"/>
        <item x="7158"/>
        <item x="3125"/>
        <item x="6238"/>
        <item x="2170"/>
        <item x="1354"/>
        <item x="1253"/>
        <item x="6095"/>
        <item x="5163"/>
        <item x="2750"/>
        <item x="5256"/>
        <item x="5570"/>
        <item x="1870"/>
        <item x="965"/>
        <item x="429"/>
        <item x="2408"/>
        <item x="673"/>
        <item x="5712"/>
        <item x="6088"/>
        <item x="7566"/>
        <item x="2919"/>
        <item x="1720"/>
        <item x="765"/>
        <item x="2961"/>
        <item x="4219"/>
        <item x="4936"/>
        <item x="597"/>
        <item x="238"/>
        <item x="1617"/>
        <item x="5010"/>
        <item x="4288"/>
        <item x="297"/>
        <item x="34"/>
        <item x="5291"/>
        <item x="5546"/>
        <item x="2806"/>
        <item x="3636"/>
        <item x="6912"/>
        <item x="2600"/>
        <item x="6660"/>
        <item x="1403"/>
        <item x="912"/>
        <item x="2204"/>
        <item x="3444"/>
        <item x="7100"/>
        <item x="39"/>
        <item x="2684"/>
        <item x="7105"/>
        <item x="2093"/>
        <item x="1032"/>
        <item x="5021"/>
        <item x="2918"/>
        <item x="2406"/>
        <item x="2127"/>
        <item x="5771"/>
        <item x="4696"/>
        <item x="5937"/>
        <item x="4868"/>
        <item x="1618"/>
        <item x="1547"/>
        <item x="1426"/>
        <item x="2387"/>
        <item x="1458"/>
        <item x="2667"/>
        <item x="1854"/>
        <item x="6468"/>
        <item x="957"/>
        <item x="3921"/>
        <item x="5820"/>
        <item x="1310"/>
        <item x="4196"/>
        <item x="5372"/>
        <item x="895"/>
        <item x="2882"/>
        <item x="5755"/>
        <item x="5477"/>
        <item x="7939"/>
        <item x="6759"/>
        <item x="5538"/>
        <item x="1495"/>
        <item x="6940"/>
        <item x="1715"/>
        <item x="8023"/>
        <item x="5124"/>
        <item x="7667"/>
        <item x="7128"/>
        <item x="658"/>
        <item x="2582"/>
        <item x="3429"/>
        <item x="1762"/>
        <item x="6391"/>
        <item x="4560"/>
        <item x="1853"/>
        <item x="4786"/>
        <item x="3631"/>
        <item x="522"/>
        <item x="6076"/>
        <item x="5403"/>
        <item x="2950"/>
        <item x="7883"/>
        <item x="524"/>
        <item x="1471"/>
        <item x="3906"/>
        <item x="716"/>
        <item x="53"/>
        <item x="5977"/>
        <item x="3561"/>
        <item x="6674"/>
        <item x="7496"/>
        <item x="2589"/>
        <item x="4600"/>
        <item x="6217"/>
        <item x="3819"/>
        <item x="718"/>
        <item x="630"/>
        <item x="1148"/>
        <item x="7396"/>
        <item x="4429"/>
        <item x="2055"/>
        <item x="3215"/>
        <item x="3598"/>
        <item x="2787"/>
        <item x="1841"/>
        <item x="2714"/>
        <item x="234"/>
        <item x="775"/>
        <item x="5958"/>
        <item x="7944"/>
        <item x="7598"/>
        <item x="7710"/>
        <item x="5290"/>
        <item x="11"/>
        <item x="4046"/>
        <item x="3920"/>
        <item x="692"/>
        <item x="3967"/>
        <item x="4186"/>
        <item x="708"/>
        <item x="5395"/>
        <item x="5121"/>
        <item x="3734"/>
        <item x="1737"/>
        <item x="5397"/>
        <item x="2017"/>
        <item x="3256"/>
        <item x="6667"/>
        <item x="4588"/>
        <item x="2448"/>
        <item x="8013"/>
        <item x="7882"/>
        <item x="2833"/>
        <item x="6345"/>
        <item x="257"/>
        <item x="3037"/>
        <item x="4839"/>
        <item x="2739"/>
        <item x="2405"/>
        <item x="1643"/>
        <item x="1139"/>
        <item x="2118"/>
        <item x="6441"/>
        <item x="1750"/>
        <item x="6209"/>
        <item x="2730"/>
        <item x="2210"/>
        <item x="5718"/>
        <item x="4565"/>
        <item x="3793"/>
        <item x="2330"/>
        <item x="1390"/>
        <item x="2276"/>
        <item x="1081"/>
        <item x="1207"/>
        <item x="8196"/>
        <item x="2637"/>
        <item x="7356"/>
        <item x="510"/>
        <item x="7601"/>
        <item x="5692"/>
        <item x="1387"/>
        <item x="4502"/>
        <item x="903"/>
        <item x="5921"/>
        <item x="3484"/>
        <item x="7668"/>
        <item x="7753"/>
        <item x="5823"/>
        <item x="303"/>
        <item x="4715"/>
        <item x="6056"/>
        <item x="7267"/>
        <item x="8128"/>
        <item x="3430"/>
        <item x="3381"/>
        <item x="4108"/>
        <item x="4133"/>
        <item x="5307"/>
        <item x="1658"/>
        <item x="1588"/>
        <item x="4733"/>
        <item x="2809"/>
        <item x="1007"/>
        <item x="4016"/>
        <item x="5496"/>
        <item x="2576"/>
        <item x="3356"/>
        <item x="6723"/>
        <item x="5024"/>
        <item x="3850"/>
        <item x="2735"/>
        <item x="133"/>
        <item x="1831"/>
        <item x="2310"/>
        <item x="1882"/>
        <item x="58"/>
        <item x="1350"/>
        <item x="2753"/>
        <item x="934"/>
        <item x="5378"/>
        <item x="2475"/>
        <item x="1613"/>
        <item x="6296"/>
        <item x="539"/>
        <item x="2340"/>
        <item x="174"/>
        <item x="2135"/>
        <item x="1938"/>
        <item x="4136"/>
        <item x="7143"/>
        <item x="7035"/>
        <item x="668"/>
        <item x="4826"/>
        <item x="5829"/>
        <item x="2877"/>
        <item x="8121"/>
        <item x="6105"/>
        <item x="1306"/>
        <item x="7558"/>
        <item x="9"/>
        <item x="5891"/>
        <item x="6194"/>
        <item x="1687"/>
        <item x="3491"/>
        <item x="2470"/>
        <item x="2951"/>
        <item x="4748"/>
        <item x="6388"/>
        <item x="2874"/>
        <item x="3441"/>
        <item x="2519"/>
        <item x="624"/>
        <item x="6344"/>
        <item x="2268"/>
        <item x="7600"/>
        <item x="897"/>
        <item x="3875"/>
        <item x="2061"/>
        <item x="4630"/>
        <item x="7787"/>
        <item x="1508"/>
        <item x="6080"/>
        <item x="540"/>
        <item x="1264"/>
        <item x="1344"/>
        <item x="4204"/>
        <item x="1428"/>
        <item x="6972"/>
        <item x="7498"/>
        <item x="7556"/>
        <item x="3844"/>
        <item x="3000"/>
        <item x="41"/>
        <item x="3668"/>
        <item x="3149"/>
        <item x="5462"/>
        <item x="4750"/>
        <item x="3817"/>
        <item x="4919"/>
        <item x="7723"/>
        <item x="14"/>
        <item x="4081"/>
        <item x="7968"/>
        <item x="4311"/>
        <item x="4209"/>
        <item x="605"/>
        <item x="181"/>
        <item x="3320"/>
        <item x="822"/>
        <item x="629"/>
        <item x="6341"/>
        <item x="5537"/>
        <item x="4782"/>
        <item x="7998"/>
        <item x="2062"/>
        <item x="201"/>
        <item x="6645"/>
        <item x="7208"/>
        <item x="4944"/>
        <item x="3861"/>
        <item x="7324"/>
        <item x="1926"/>
        <item x="743"/>
        <item x="2003"/>
        <item x="4784"/>
        <item x="4350"/>
        <item x="5357"/>
        <item x="3970"/>
        <item x="7204"/>
        <item x="1629"/>
        <item x="7756"/>
        <item x="3843"/>
        <item x="4629"/>
        <item x="2288"/>
        <item x="1872"/>
        <item x="766"/>
        <item x="834"/>
        <item x="2344"/>
        <item x="795"/>
        <item x="790"/>
        <item x="1287"/>
        <item x="3171"/>
        <item x="5109"/>
        <item x="6680"/>
        <item x="8096"/>
        <item x="8181"/>
        <item x="7084"/>
        <item x="3516"/>
        <item x="3368"/>
        <item x="3733"/>
        <item x="2436"/>
        <item x="6235"/>
        <item x="3834"/>
        <item x="971"/>
        <item x="2197"/>
        <item x="4870"/>
        <item x="2774"/>
        <item x="3221"/>
        <item x="5475"/>
        <item x="1219"/>
        <item x="492"/>
        <item x="3434"/>
        <item x="914"/>
        <item x="1055"/>
        <item x="843"/>
        <item x="7584"/>
        <item x="6328"/>
        <item x="2881"/>
        <item x="7545"/>
        <item x="3367"/>
        <item x="2416"/>
        <item x="3927"/>
        <item x="1704"/>
        <item x="3758"/>
        <item x="7036"/>
        <item x="7376"/>
        <item x="1925"/>
        <item x="3504"/>
        <item x="876"/>
        <item x="5096"/>
        <item x="682"/>
        <item x="7810"/>
        <item x="2292"/>
        <item x="1482"/>
        <item x="4952"/>
        <item x="2128"/>
        <item x="2594"/>
        <item x="3784"/>
        <item x="4888"/>
        <item x="4682"/>
        <item x="4089"/>
        <item x="7673"/>
        <item x="6187"/>
        <item x="617"/>
        <item x="7176"/>
        <item x="4126"/>
        <item x="1262"/>
        <item x="5747"/>
        <item x="5179"/>
        <item x="801"/>
        <item x="921"/>
        <item x="3929"/>
        <item x="3905"/>
        <item x="2101"/>
        <item x="955"/>
        <item x="7776"/>
        <item x="4074"/>
        <item x="5132"/>
        <item x="7765"/>
        <item x="1249"/>
        <item x="1914"/>
        <item x="4116"/>
        <item x="2685"/>
        <item x="7973"/>
        <item x="1688"/>
        <item x="6078"/>
        <item x="2674"/>
        <item x="4686"/>
        <item x="7258"/>
        <item x="6963"/>
        <item x="715"/>
        <item x="2327"/>
        <item x="7304"/>
        <item x="1888"/>
        <item x="8141"/>
        <item x="4386"/>
        <item x="974"/>
        <item x="5138"/>
        <item x="7923"/>
        <item x="3348"/>
        <item x="4812"/>
        <item x="6301"/>
        <item x="6780"/>
        <item x="241"/>
        <item x="8087"/>
        <item x="4637"/>
        <item x="2908"/>
        <item x="3565"/>
        <item x="3237"/>
        <item x="6160"/>
        <item x="3470"/>
        <item x="8167"/>
        <item x="3200"/>
        <item x="1040"/>
        <item x="4788"/>
        <item x="4895"/>
        <item x="4239"/>
        <item x="7660"/>
        <item x="8057"/>
        <item x="7956"/>
        <item x="6931"/>
        <item x="1937"/>
        <item x="6822"/>
        <item x="3816"/>
        <item x="3022"/>
        <item x="1435"/>
        <item x="6447"/>
        <item x="3485"/>
        <item x="1700"/>
        <item x="2970"/>
        <item x="5730"/>
        <item x="5363"/>
        <item x="6902"/>
        <item x="4857"/>
        <item x="1260"/>
        <item x="2568"/>
        <item x="4664"/>
        <item x="3182"/>
        <item x="5227"/>
        <item x="359"/>
        <item x="5616"/>
        <item x="3456"/>
        <item x="7817"/>
        <item x="5825"/>
        <item x="6923"/>
        <item x="8003"/>
        <item x="3274"/>
        <item x="5338"/>
        <item x="5559"/>
        <item x="6866"/>
        <item x="3275"/>
        <item x="1597"/>
        <item x="2590"/>
        <item x="7959"/>
        <item x="2699"/>
        <item x="5453"/>
        <item x="5207"/>
        <item x="3216"/>
        <item x="5217"/>
        <item x="168"/>
        <item x="2274"/>
        <item x="7530"/>
        <item x="5173"/>
        <item x="3454"/>
        <item x="5864"/>
        <item x="3307"/>
        <item x="7237"/>
        <item x="4590"/>
        <item x="2982"/>
        <item x="357"/>
        <item x="2449"/>
        <item x="1102"/>
        <item x="6333"/>
        <item x="6968"/>
        <item x="4240"/>
        <item x="6111"/>
        <item x="6665"/>
        <item x="1735"/>
        <item x="4932"/>
        <item x="8201"/>
        <item x="2933"/>
        <item x="2828"/>
        <item x="4167"/>
        <item x="637"/>
        <item x="2185"/>
        <item x="4544"/>
        <item x="5103"/>
        <item x="3177"/>
        <item x="7499"/>
        <item x="7512"/>
        <item x="7029"/>
        <item x="2146"/>
        <item x="7066"/>
        <item x="2624"/>
        <item x="863"/>
        <item x="595"/>
        <item x="5458"/>
        <item x="7079"/>
        <item x="7156"/>
        <item x="967"/>
        <item x="6231"/>
        <item x="2348"/>
        <item x="821"/>
        <item x="7241"/>
        <item x="7430"/>
        <item x="2879"/>
        <item x="677"/>
        <item x="7961"/>
        <item x="1089"/>
        <item x="7553"/>
        <item x="6503"/>
        <item x="512"/>
        <item x="4652"/>
        <item x="4230"/>
        <item x="3934"/>
        <item x="3837"/>
        <item x="6051"/>
        <item x="1440"/>
        <item x="2815"/>
        <item x="1906"/>
        <item x="5461"/>
        <item x="3325"/>
        <item x="4440"/>
        <item x="7107"/>
        <item x="5366"/>
        <item x="4188"/>
        <item x="2345"/>
        <item x="6880"/>
        <item x="4007"/>
        <item x="1904"/>
        <item x="1275"/>
        <item x="5252"/>
        <item x="3759"/>
        <item x="7053"/>
        <item x="6292"/>
        <item x="4443"/>
        <item x="3602"/>
        <item x="4556"/>
        <item x="972"/>
        <item x="7266"/>
        <item x="7977"/>
        <item x="5957"/>
        <item x="6258"/>
        <item x="8130"/>
        <item x="7433"/>
        <item x="1599"/>
        <item x="6147"/>
        <item x="1119"/>
        <item x="4049"/>
        <item x="7504"/>
        <item x="3153"/>
        <item x="6205"/>
        <item x="5516"/>
        <item x="5495"/>
        <item x="3687"/>
        <item x="284"/>
        <item x="851"/>
        <item x="1373"/>
        <item x="835"/>
        <item x="3673"/>
        <item x="2105"/>
        <item x="3438"/>
        <item x="7461"/>
        <item x="1164"/>
        <item x="8068"/>
        <item x="4282"/>
        <item x="5049"/>
        <item x="639"/>
        <item x="3896"/>
        <item x="7795"/>
        <item x="5153"/>
        <item x="2368"/>
        <item x="2737"/>
        <item x="2926"/>
        <item x="3409"/>
        <item x="318"/>
        <item x="6057"/>
        <item x="3642"/>
        <item x="2094"/>
        <item x="3212"/>
        <item x="6737"/>
        <item x="7732"/>
        <item x="6760"/>
        <item x="1217"/>
        <item x="4058"/>
        <item x="2391"/>
        <item x="4032"/>
        <item x="5944"/>
        <item x="5318"/>
        <item x="1820"/>
        <item x="3649"/>
        <item x="2193"/>
        <item x="417"/>
        <item x="1107"/>
        <item x="3093"/>
        <item x="4309"/>
        <item x="6916"/>
        <item x="1842"/>
        <item x="200"/>
        <item x="3431"/>
        <item x="7590"/>
        <item x="5353"/>
        <item x="1952"/>
        <item x="8159"/>
        <item x="7990"/>
        <item x="2852"/>
        <item x="5930"/>
        <item x="3106"/>
        <item x="7275"/>
        <item x="4645"/>
        <item x="4132"/>
        <item x="5399"/>
        <item x="5014"/>
        <item x="4361"/>
        <item x="1675"/>
        <item x="7025"/>
        <item x="3996"/>
        <item x="2676"/>
        <item x="5524"/>
        <item x="2897"/>
        <item x="2621"/>
        <item x="3181"/>
        <item x="3886"/>
        <item x="2588"/>
        <item x="1901"/>
        <item x="5313"/>
        <item x="6412"/>
        <item x="6488"/>
        <item x="2066"/>
        <item x="656"/>
        <item x="6857"/>
        <item x="1833"/>
        <item x="4506"/>
        <item x="7371"/>
        <item x="1966"/>
        <item x="2490"/>
        <item x="6133"/>
        <item x="4769"/>
        <item x="2320"/>
        <item x="1860"/>
        <item x="2090"/>
        <item x="3451"/>
        <item x="5565"/>
        <item x="1413"/>
        <item x="6914"/>
        <item x="833"/>
        <item x="7448"/>
        <item x="5859"/>
        <item x="774"/>
        <item x="2829"/>
        <item x="885"/>
        <item x="7350"/>
        <item x="2000"/>
        <item x="669"/>
        <item x="5681"/>
        <item x="6224"/>
        <item x="7086"/>
        <item x="4272"/>
        <item x="2311"/>
        <item x="2137"/>
        <item x="5347"/>
        <item x="3071"/>
        <item x="635"/>
        <item x="1575"/>
        <item x="2572"/>
        <item x="2533"/>
        <item x="4512"/>
        <item x="2466"/>
        <item x="502"/>
        <item x="2053"/>
        <item x="7891"/>
        <item x="6791"/>
        <item x="3898"/>
        <item x="4730"/>
        <item x="4934"/>
        <item x="2016"/>
        <item x="2290"/>
        <item x="2890"/>
        <item x="4364"/>
        <item x="120"/>
        <item x="6973"/>
        <item x="5547"/>
        <item x="3172"/>
        <item x="929"/>
        <item x="4642"/>
        <item x="4344"/>
        <item x="5697"/>
        <item x="6448"/>
        <item x="3415"/>
        <item x="3520"/>
        <item x="3492"/>
        <item x="4034"/>
        <item x="5432"/>
        <item x="8024"/>
        <item x="4076"/>
        <item x="4482"/>
        <item x="7486"/>
        <item x="185"/>
        <item x="2785"/>
        <item x="7772"/>
        <item x="4437"/>
        <item x="1500"/>
        <item x="46"/>
        <item x="6439"/>
        <item x="213"/>
        <item x="5392"/>
        <item x="1058"/>
        <item x="4115"/>
        <item x="4162"/>
        <item x="4174"/>
        <item x="5898"/>
        <item x="1969"/>
        <item x="4422"/>
        <item x="882"/>
        <item x="1083"/>
        <item x="457"/>
        <item x="614"/>
        <item x="395"/>
        <item x="6277"/>
        <item x="6"/>
        <item x="5913"/>
        <item x="1328"/>
        <item x="481"/>
        <item x="3469"/>
        <item x="5421"/>
        <item x="6068"/>
        <item x="5411"/>
        <item x="4504"/>
        <item x="1799"/>
        <item x="2203"/>
        <item x="131"/>
        <item x="585"/>
        <item x="7046"/>
        <item x="1919"/>
        <item x="6250"/>
        <item x="6225"/>
        <item x="83"/>
        <item x="6635"/>
        <item x="7689"/>
        <item x="5835"/>
        <item x="340"/>
        <item x="5402"/>
        <item x="5985"/>
        <item x="647"/>
        <item x="1371"/>
        <item x="7274"/>
        <item x="5711"/>
        <item x="6995"/>
        <item x="5350"/>
        <item x="6574"/>
        <item x="5775"/>
        <item x="7748"/>
        <item x="7223"/>
        <item x="594"/>
        <item x="7163"/>
        <item x="5785"/>
        <item x="6390"/>
        <item x="1908"/>
        <item x="4494"/>
        <item x="5368"/>
        <item x="6325"/>
        <item x="6062"/>
        <item x="446"/>
        <item x="3786"/>
        <item x="7954"/>
        <item x="7514"/>
        <item x="7630"/>
        <item x="198"/>
        <item x="505"/>
        <item x="26"/>
        <item x="145"/>
        <item x="3973"/>
        <item x="2184"/>
        <item x="5900"/>
        <item x="6806"/>
        <item x="8083"/>
        <item x="1366"/>
        <item x="5603"/>
        <item x="6091"/>
        <item x="2767"/>
        <item x="2027"/>
        <item x="4180"/>
        <item x="4669"/>
        <item x="23"/>
        <item x="4884"/>
        <item x="5776"/>
        <item x="3678"/>
        <item x="2312"/>
        <item x="7518"/>
        <item x="1447"/>
        <item x="8154"/>
        <item x="737"/>
        <item x="7682"/>
        <item x="4809"/>
        <item x="4930"/>
        <item x="6001"/>
        <item x="5312"/>
        <item x="6907"/>
        <item x="6346"/>
        <item x="4761"/>
        <item x="86"/>
        <item x="2087"/>
        <item x="3336"/>
        <item x="2289"/>
        <item x="1815"/>
        <item x="5417"/>
        <item x="2605"/>
        <item x="604"/>
        <item x="1094"/>
        <item x="4724"/>
        <item x="1364"/>
        <item x="8073"/>
        <item x="477"/>
        <item x="7203"/>
        <item x="6404"/>
        <item x="117"/>
        <item x="5644"/>
        <item x="3194"/>
        <item x="6252"/>
        <item x="7696"/>
        <item x="6016"/>
        <item x="2380"/>
        <item x="3726"/>
        <item x="4545"/>
        <item x="5220"/>
        <item x="508"/>
        <item x="20"/>
        <item x="362"/>
        <item x="4152"/>
        <item x="7454"/>
        <item x="468"/>
        <item x="6734"/>
        <item x="4378"/>
        <item x="584"/>
        <item x="7151"/>
        <item x="2238"/>
        <item x="4516"/>
        <item x="162"/>
        <item x="4297"/>
        <item x="4549"/>
        <item x="1193"/>
        <item x="7563"/>
        <item x="3617"/>
        <item x="5908"/>
        <item x="342"/>
        <item x="3887"/>
        <item x="1322"/>
        <item x="6251"/>
        <item x="6489"/>
        <item x="5106"/>
        <item x="4438"/>
        <item x="8032"/>
        <item x="6444"/>
        <item x="2757"/>
        <item x="4163"/>
        <item x="6790"/>
        <item x="6946"/>
        <item x="6024"/>
        <item x="3757"/>
        <item x="5760"/>
        <item x="8108"/>
        <item x="5345"/>
        <item x="7929"/>
        <item x="4940"/>
        <item x="7670"/>
        <item x="1191"/>
        <item x="2460"/>
        <item x="5826"/>
        <item x="6903"/>
        <item x="5251"/>
        <item x="6626"/>
        <item x="3981"/>
        <item x="6151"/>
        <item x="2921"/>
        <item x="983"/>
        <item x="4471"/>
        <item x="7701"/>
        <item x="314"/>
        <item x="160"/>
        <item x="2917"/>
        <item x="6336"/>
        <item x="3070"/>
        <item x="5939"/>
        <item x="3042"/>
        <item x="8063"/>
        <item x="3377"/>
        <item x="2444"/>
        <item x="5257"/>
        <item x="1291"/>
        <item x="5899"/>
        <item x="5563"/>
        <item x="6122"/>
        <item x="6037"/>
        <item x="6233"/>
        <item x="1278"/>
        <item x="2463"/>
        <item x="5177"/>
        <item x="3382"/>
        <item x="7608"/>
        <item x="1961"/>
        <item x="1787"/>
        <item x="5162"/>
        <item x="962"/>
        <item x="3483"/>
        <item x="3525"/>
        <item x="6357"/>
        <item x="7447"/>
        <item x="390"/>
        <item x="6274"/>
        <item x="2180"/>
        <item x="7869"/>
        <item x="4992"/>
        <item x="3205"/>
        <item x="6882"/>
        <item x="7058"/>
        <item x="2009"/>
        <item x="6283"/>
        <item x="6367"/>
        <item x="6614"/>
        <item x="2907"/>
        <item x="916"/>
        <item x="719"/>
        <item x="7557"/>
        <item x="3513"/>
        <item x="576"/>
        <item x="3372"/>
        <item x="2515"/>
        <item x="1679"/>
        <item x="672"/>
        <item x="1206"/>
        <item x="3263"/>
        <item x="3616"/>
        <item x="1499"/>
        <item x="3057"/>
        <item x="6475"/>
        <item x="245"/>
        <item x="3805"/>
        <item x="2286"/>
        <item x="1612"/>
        <item x="791"/>
        <item x="7862"/>
        <item x="2046"/>
        <item x="3489"/>
        <item x="6262"/>
        <item x="1393"/>
        <item x="1054"/>
        <item x="4823"/>
        <item x="7570"/>
        <item x="7876"/>
        <item x="1003"/>
        <item x="3570"/>
        <item x="2680"/>
        <item x="1846"/>
        <item x="2550"/>
        <item x="2378"/>
        <item x="4270"/>
        <item x="7568"/>
        <item x="5277"/>
        <item x="7820"/>
        <item x="8065"/>
        <item x="2949"/>
        <item x="4450"/>
        <item x="1973"/>
        <item x="7325"/>
        <item x="5951"/>
        <item x="3840"/>
        <item x="3144"/>
        <item x="1423"/>
        <item x="2934"/>
        <item x="3722"/>
        <item x="7313"/>
        <item x="1239"/>
        <item x="6697"/>
        <item x="5639"/>
        <item x="5721"/>
        <item x="5367"/>
        <item x="3133"/>
        <item x="366"/>
        <item x="8084"/>
        <item x="5442"/>
        <item x="7389"/>
        <item x="941"/>
        <item x="5320"/>
        <item x="2864"/>
        <item x="2225"/>
        <item x="7179"/>
        <item x="7517"/>
        <item x="6440"/>
        <item x="5793"/>
        <item x="7225"/>
        <item x="6211"/>
        <item x="216"/>
        <item x="1638"/>
        <item x="1586"/>
        <item x="5762"/>
        <item x="4521"/>
        <item x="2698"/>
        <item x="1981"/>
        <item x="3785"/>
        <item x="2123"/>
        <item x="151"/>
        <item x="4000"/>
        <item x="7740"/>
        <item x="5151"/>
        <item x="6408"/>
        <item x="5587"/>
        <item x="6600"/>
        <item x="1483"/>
        <item x="1174"/>
        <item x="3796"/>
        <item x="2149"/>
        <item x="2539"/>
        <item x="5753"/>
        <item x="7362"/>
        <item x="317"/>
        <item x="1394"/>
        <item x="3252"/>
        <item x="580"/>
        <item x="1813"/>
        <item x="5650"/>
        <item x="4252"/>
        <item x="5054"/>
        <item x="5355"/>
        <item x="4172"/>
        <item x="479"/>
        <item x="1359"/>
        <item x="2649"/>
        <item x="5270"/>
        <item x="3472"/>
        <item x="6547"/>
        <item x="2484"/>
        <item x="7507"/>
        <item x="844"/>
        <item x="6567"/>
        <item x="1067"/>
        <item x="6553"/>
        <item x="6020"/>
        <item x="8004"/>
        <item x="5765"/>
        <item x="5117"/>
        <item x="5880"/>
        <item x="3775"/>
        <item x="5051"/>
        <item x="2759"/>
        <item x="1025"/>
        <item x="4292"/>
        <item x="3463"/>
        <item x="5667"/>
        <item x="1785"/>
        <item x="3041"/>
        <item x="3168"/>
        <item x="5903"/>
        <item x="126"/>
        <item x="4265"/>
        <item x="1523"/>
        <item x="5740"/>
        <item x="1171"/>
        <item x="3121"/>
        <item x="2510"/>
        <item x="2860"/>
        <item x="75"/>
        <item x="3912"/>
        <item x="3419"/>
        <item x="2153"/>
        <item x="2328"/>
        <item x="7442"/>
        <item x="7773"/>
        <item x="5569"/>
        <item x="1455"/>
        <item x="1793"/>
        <item x="1993"/>
        <item x="6314"/>
        <item x="2464"/>
        <item x="8052"/>
        <item x="7407"/>
        <item x="6320"/>
        <item x="2671"/>
        <item x="1074"/>
        <item x="3915"/>
        <item x="3318"/>
        <item x="7592"/>
        <item x="5053"/>
        <item x="1110"/>
        <item x="5298"/>
        <item x="7858"/>
        <item x="8163"/>
        <item x="6677"/>
        <item x="6466"/>
        <item x="3718"/>
        <item x="5491"/>
        <item x="6688"/>
        <item x="3018"/>
        <item x="4418"/>
        <item x="7232"/>
        <item x="2607"/>
        <item x="3507"/>
        <item x="5335"/>
        <item x="3505"/>
        <item x="7508"/>
        <item x="7306"/>
        <item x="3935"/>
        <item x="758"/>
        <item x="5560"/>
        <item x="3936"/>
        <item x="8069"/>
        <item x="6568"/>
        <item x="6123"/>
        <item x="7564"/>
        <item x="5472"/>
        <item x="7191"/>
        <item x="7544"/>
        <item x="467"/>
        <item x="2246"/>
        <item x="1585"/>
        <item x="8040"/>
        <item x="1490"/>
        <item x="3807"/>
        <item x="115"/>
        <item x="1017"/>
        <item x="3116"/>
        <item x="5503"/>
        <item x="707"/>
        <item x="3801"/>
        <item x="1444"/>
        <item x="2834"/>
        <item x="5904"/>
        <item x="1847"/>
        <item x="951"/>
        <item x="6784"/>
        <item x="4365"/>
        <item x="1740"/>
        <item x="4915"/>
        <item x="334"/>
        <item x="5093"/>
        <item x="6297"/>
        <item x="4262"/>
        <item x="3729"/>
        <item x="1057"/>
        <item x="4189"/>
        <item x="5514"/>
        <item x="4692"/>
        <item x="2142"/>
        <item x="411"/>
        <item x="6481"/>
        <item x="3750"/>
        <item x="2751"/>
        <item x="3089"/>
        <item x="5478"/>
        <item x="2709"/>
        <item x="5221"/>
        <item x="3019"/>
        <item x="5780"/>
        <item x="5933"/>
        <item x="3129"/>
        <item x="5380"/>
        <item x="6072"/>
        <item x="6422"/>
        <item x="5469"/>
        <item x="4393"/>
        <item x="627"/>
        <item x="3286"/>
        <item x="5928"/>
        <item x="4592"/>
        <item x="6704"/>
        <item x="7042"/>
        <item x="2558"/>
        <item x="7125"/>
        <item x="1684"/>
        <item x="4001"/>
        <item x="1864"/>
        <item x="7278"/>
        <item x="6951"/>
        <item x="1160"/>
        <item x="3522"/>
        <item x="763"/>
        <item x="5920"/>
        <item x="1619"/>
        <item x="6609"/>
        <item x="7117"/>
        <item x="6563"/>
        <item x="5674"/>
        <item x="1351"/>
        <item x="786"/>
        <item x="860"/>
        <item x="5437"/>
        <item x="7952"/>
        <item x="5861"/>
        <item x="634"/>
        <item x="5182"/>
        <item x="7149"/>
        <item x="4013"/>
        <item x="3233"/>
        <item x="8155"/>
        <item x="6288"/>
        <item x="5592"/>
        <item x="628"/>
        <item x="6799"/>
        <item x="7064"/>
        <item x="3576"/>
        <item x="2258"/>
        <item x="7867"/>
        <item x="464"/>
        <item x="4781"/>
        <item x="683"/>
        <item x="166"/>
        <item x="6337"/>
        <item x="7577"/>
        <item x="1607"/>
        <item x="4448"/>
        <item x="1515"/>
        <item x="5017"/>
        <item x="1122"/>
        <item x="4583"/>
        <item x="5612"/>
        <item x="814"/>
        <item x="7188"/>
        <item x="1620"/>
        <item x="7890"/>
        <item x="217"/>
        <item x="5955"/>
        <item x="6435"/>
        <item x="4962"/>
        <item x="345"/>
        <item x="4040"/>
        <item x="602"/>
        <item x="3592"/>
        <item x="5764"/>
        <item x="2652"/>
        <item x="1800"/>
        <item x="5857"/>
        <item x="5348"/>
        <item x="333"/>
        <item x="6069"/>
        <item x="37"/>
        <item x="1047"/>
        <item x="1971"/>
        <item x="4348"/>
        <item x="4250"/>
        <item x="4562"/>
        <item x="5420"/>
        <item x="3709"/>
        <item x="6610"/>
        <item x="5973"/>
        <item x="254"/>
        <item x="8033"/>
        <item x="6627"/>
        <item x="15"/>
        <item x="1999"/>
        <item x="1433"/>
        <item x="4899"/>
        <item x="5830"/>
        <item x="5678"/>
        <item x="2611"/>
        <item x="8204"/>
        <item x="6842"/>
        <item x="535"/>
        <item x="3700"/>
        <item x="6536"/>
        <item x="1845"/>
        <item x="7428"/>
        <item x="3909"/>
        <item x="5583"/>
        <item x="1068"/>
        <item x="1308"/>
        <item x="6261"/>
        <item x="4340"/>
        <item x="6063"/>
        <item x="1685"/>
        <item x="4683"/>
        <item x="4524"/>
        <item x="6090"/>
        <item x="137"/>
        <item x="3268"/>
        <item x="4363"/>
        <item x="7353"/>
        <item x="3656"/>
        <item x="5412"/>
        <item x="7578"/>
        <item x="396"/>
        <item x="1965"/>
        <item x="2253"/>
        <item x="5539"/>
        <item x="1692"/>
        <item x="2956"/>
        <item x="5064"/>
        <item x="5306"/>
        <item x="3158"/>
        <item x="4828"/>
        <item x="6067"/>
        <item x="7899"/>
        <item x="1431"/>
        <item x="2429"/>
        <item x="8022"/>
        <item x="3076"/>
        <item x="1051"/>
        <item x="787"/>
        <item x="3045"/>
        <item x="3069"/>
        <item x="7290"/>
        <item x="5009"/>
        <item x="2531"/>
        <item x="1004"/>
        <item x="1960"/>
        <item x="3646"/>
        <item x="7561"/>
        <item x="4954"/>
        <item x="6383"/>
        <item x="2026"/>
        <item x="347"/>
        <item x="3511"/>
        <item x="6317"/>
        <item x="4874"/>
        <item x="2150"/>
        <item x="4853"/>
        <item x="2036"/>
        <item x="6104"/>
        <item x="5203"/>
        <item x="3455"/>
        <item x="2295"/>
        <item x="4716"/>
        <item x="7909"/>
        <item x="6289"/>
        <item x="3452"/>
        <item x="5199"/>
        <item x="7813"/>
        <item x="3900"/>
        <item x="7217"/>
        <item x="6740"/>
        <item x="2070"/>
        <item x="3199"/>
        <item x="5680"/>
        <item x="2316"/>
        <item x="3986"/>
        <item x="7482"/>
        <item x="7093"/>
        <item x="1298"/>
        <item x="299"/>
        <item x="5285"/>
        <item x="5710"/>
        <item x="7864"/>
        <item x="98"/>
        <item x="6952"/>
        <item x="4968"/>
        <item x="1456"/>
        <item x="4147"/>
        <item x="7999"/>
        <item x="3611"/>
        <item x="7399"/>
        <item x="7928"/>
        <item x="232"/>
        <item x="2117"/>
        <item x="6399"/>
        <item x="653"/>
        <item x="5809"/>
        <item x="8205"/>
        <item x="7384"/>
        <item x="3590"/>
        <item x="4890"/>
        <item x="2169"/>
        <item x="2109"/>
        <item x="6052"/>
        <item x="431"/>
        <item x="2566"/>
        <item x="7102"/>
        <item x="7345"/>
        <item x="3001"/>
        <item x="1625"/>
        <item x="1834"/>
        <item x="5195"/>
        <item x="4362"/>
        <item x="295"/>
        <item x="2492"/>
        <item x="17"/>
        <item x="740"/>
        <item x="94"/>
        <item x="7822"/>
        <item x="1644"/>
        <item x="3486"/>
        <item x="3479"/>
        <item x="4463"/>
        <item x="3693"/>
        <item x="3607"/>
        <item x="7301"/>
        <item x="7177"/>
        <item x="3097"/>
        <item x="1832"/>
        <item x="6606"/>
        <item x="3571"/>
        <item x="4037"/>
        <item x="416"/>
        <item x="3766"/>
        <item x="3262"/>
        <item x="4615"/>
        <item x="5102"/>
        <item x="5586"/>
        <item x="2911"/>
        <item x="1942"/>
        <item x="7123"/>
        <item x="4168"/>
        <item x="6110"/>
        <item x="384"/>
        <item x="593"/>
        <item x="5127"/>
        <item x="6757"/>
        <item x="932"/>
        <item x="322"/>
        <item x="7735"/>
        <item x="1689"/>
        <item x="1401"/>
        <item x="4028"/>
        <item x="7603"/>
        <item x="7640"/>
        <item x="3025"/>
        <item x="2034"/>
        <item x="2100"/>
        <item x="1439"/>
        <item x="3397"/>
        <item x="5259"/>
        <item x="7796"/>
        <item x="2200"/>
        <item x="2039"/>
        <item x="6290"/>
        <item x="7352"/>
        <item x="1087"/>
        <item x="2560"/>
        <item x="5072"/>
        <item x="5149"/>
        <item x="2526"/>
        <item x="4248"/>
        <item x="7632"/>
        <item x="7080"/>
        <item x="6339"/>
        <item x="1121"/>
        <item x="3395"/>
        <item x="2151"/>
        <item x="8048"/>
        <item x="2482"/>
        <item x="3270"/>
        <item x="2979"/>
        <item x="6128"/>
        <item x="7610"/>
        <item x="5305"/>
        <item x="5370"/>
        <item x="2489"/>
        <item x="2291"/>
        <item x="4035"/>
        <item x="3008"/>
        <item x="7014"/>
        <item x="3791"/>
        <item x="6012"/>
        <item x="922"/>
        <item x="7140"/>
        <item x="6613"/>
        <item x="8095"/>
        <item x="7911"/>
        <item x="6462"/>
        <item x="1759"/>
        <item x="358"/>
        <item x="3278"/>
        <item x="2786"/>
        <item x="2095"/>
        <item x="2455"/>
        <item x="3583"/>
        <item x="346"/>
        <item x="2819"/>
        <item x="5074"/>
        <item x="1271"/>
        <item x="7368"/>
        <item x="2439"/>
        <item x="1252"/>
        <item x="4145"/>
        <item x="5430"/>
        <item x="3497"/>
        <item x="2259"/>
        <item x="296"/>
        <item x="7178"/>
        <item x="1743"/>
        <item x="4666"/>
        <item x="6397"/>
        <item x="4832"/>
        <item x="874"/>
        <item x="4834"/>
        <item x="1360"/>
        <item x="3068"/>
        <item x="789"/>
        <item x="4134"/>
        <item x="3824"/>
        <item x="1776"/>
        <item x="3062"/>
        <item x="4767"/>
        <item x="6189"/>
        <item x="4453"/>
        <item x="1042"/>
        <item x="6743"/>
        <item x="1824"/>
        <item x="2865"/>
        <item x="3127"/>
        <item x="6602"/>
        <item x="1044"/>
        <item x="3519"/>
        <item x="5266"/>
        <item x="2145"/>
        <item x="7435"/>
        <item x="6121"/>
        <item x="312"/>
        <item x="2687"/>
        <item x="2741"/>
        <item x="5293"/>
        <item x="6465"/>
        <item x="6889"/>
        <item x="4216"/>
        <item x="2148"/>
        <item x="7272"/>
        <item x="6139"/>
        <item x="1450"/>
        <item x="980"/>
        <item x="3394"/>
        <item x="2379"/>
        <item x="2603"/>
        <item x="351"/>
        <item x="6836"/>
        <item x="5858"/>
        <item x="4178"/>
        <item x="2233"/>
        <item x="5393"/>
        <item x="5645"/>
        <item x="5055"/>
        <item x="1380"/>
        <item x="5671"/>
        <item x="3506"/>
        <item x="1511"/>
        <item x="7334"/>
        <item x="1954"/>
        <item x="4223"/>
        <item x="3128"/>
        <item x="503"/>
        <item x="6100"/>
        <item x="3545"/>
        <item x="5233"/>
        <item x="7167"/>
        <item x="4771"/>
        <item x="819"/>
        <item x="4846"/>
        <item x="5548"/>
        <item x="3017"/>
        <item x="13"/>
        <item x="35"/>
        <item x="6694"/>
        <item x="1717"/>
        <item x="1382"/>
        <item x="2719"/>
        <item x="307"/>
        <item x="1912"/>
        <item x="323"/>
        <item x="5759"/>
        <item x="335"/>
        <item x="7739"/>
        <item x="3534"/>
        <item x="3464"/>
        <item x="2554"/>
        <item x="6578"/>
        <item x="5008"/>
        <item x="1589"/>
        <item x="5782"/>
        <item x="456"/>
        <item x="5953"/>
        <item x="3043"/>
        <item x="3251"/>
        <item x="2995"/>
        <item x="6964"/>
        <item x="4173"/>
        <item x="5275"/>
        <item x="4925"/>
        <item x="8046"/>
        <item x="2456"/>
        <item x="5389"/>
        <item x="4166"/>
        <item x="7145"/>
        <item x="5544"/>
        <item x="1256"/>
        <item x="7725"/>
        <item x="5935"/>
        <item x="5216"/>
        <item x="6900"/>
        <item x="3410"/>
        <item x="1204"/>
        <item x="1451"/>
        <item x="6043"/>
        <item x="7068"/>
        <item x="4546"/>
        <item x="2626"/>
        <item x="5284"/>
        <item x="2477"/>
        <item x="4865"/>
        <item x="4708"/>
        <item x="5800"/>
        <item x="3254"/>
        <item x="4345"/>
        <item x="5467"/>
        <item x="4830"/>
        <item x="1434"/>
        <item x="7565"/>
        <item x="139"/>
        <item x="7438"/>
        <item x="6219"/>
        <item x="4388"/>
        <item x="7459"/>
        <item x="2130"/>
        <item x="7754"/>
        <item x="1504"/>
        <item x="7693"/>
        <item x="8058"/>
        <item x="1851"/>
        <item x="4688"/>
        <item x="3291"/>
        <item x="4510"/>
        <item x="1097"/>
        <item x="4514"/>
        <item x="2"/>
        <item x="4718"/>
        <item x="5253"/>
        <item x="1662"/>
        <item x="5342"/>
        <item x="6218"/>
        <item x="3662"/>
        <item x="4842"/>
        <item x="1240"/>
        <item x="2688"/>
        <item x="4"/>
        <item x="5991"/>
        <item x="5840"/>
        <item x="3059"/>
        <item x="4656"/>
        <item x="3638"/>
        <item x="3608"/>
        <item x="5396"/>
        <item x="2491"/>
        <item x="1294"/>
        <item x="5605"/>
        <item x="4349"/>
        <item x="5540"/>
        <item x="4762"/>
        <item x="2952"/>
        <item x="2270"/>
        <item x="2943"/>
        <item x="6637"/>
        <item x="79"/>
        <item x="8019"/>
        <item x="2129"/>
        <item x="1231"/>
        <item x="7445"/>
        <item x="5171"/>
        <item x="1405"/>
        <item x="4097"/>
        <item x="7052"/>
        <item x="3084"/>
        <item x="8147"/>
        <item x="2227"/>
        <item x="6273"/>
        <item x="518"/>
        <item x="1284"/>
        <item x="1086"/>
        <item x="1418"/>
        <item x="3736"/>
        <item x="4301"/>
        <item x="2556"/>
        <item x="7310"/>
        <item x="6185"/>
        <item x="2230"/>
        <item x="4402"/>
        <item x="7170"/>
        <item x="6629"/>
        <item x="4956"/>
        <item x="2241"/>
        <item x="1819"/>
        <item x="4768"/>
        <item x="5879"/>
        <item x="5414"/>
        <item x="6548"/>
        <item x="6927"/>
        <item x="8107"/>
        <item x="7913"/>
        <item x="6119"/>
        <item x="1606"/>
        <item x="923"/>
        <item x="6011"/>
        <item x="7280"/>
        <item x="6631"/>
        <item x="5885"/>
        <item x="5364"/>
        <item x="667"/>
        <item x="4658"/>
        <item x="7479"/>
        <item x="189"/>
        <item x="5139"/>
        <item x="2332"/>
        <item x="665"/>
        <item x="4941"/>
        <item x="6048"/>
        <item x="920"/>
        <item x="7579"/>
        <item x="3732"/>
        <item x="2726"/>
        <item x="4476"/>
        <item x="1855"/>
        <item x="7238"/>
        <item x="2212"/>
        <item x="6483"/>
        <item x="353"/>
        <item x="4176"/>
        <item x="5687"/>
        <item x="3969"/>
        <item x="6875"/>
        <item x="7700"/>
        <item x="1929"/>
        <item x="7641"/>
        <item x="4119"/>
        <item x="2704"/>
        <item x="3612"/>
        <item x="4742"/>
        <item x="3118"/>
        <item x="5030"/>
        <item x="534"/>
        <item x="2729"/>
        <item x="31"/>
        <item x="5140"/>
        <item x="3618"/>
        <item x="7316"/>
        <item x="4783"/>
        <item x="1567"/>
        <item x="6053"/>
        <item x="5337"/>
        <item x="5783"/>
        <item x="452"/>
        <item x="2771"/>
        <item x="5107"/>
        <item x="1141"/>
        <item x="805"/>
        <item x="7062"/>
        <item x="3213"/>
        <item x="570"/>
        <item x="2973"/>
        <item x="7262"/>
        <item x="3810"/>
        <item x="7065"/>
        <item x="8166"/>
        <item x="2945"/>
        <item x="6216"/>
        <item x="7906"/>
        <item x="3088"/>
        <item x="6096"/>
        <item x="4509"/>
        <item x="4634"/>
        <item x="5236"/>
        <item x="1857"/>
        <item x="3117"/>
        <item x="4547"/>
        <item x="5738"/>
        <item x="3160"/>
        <item x="99"/>
        <item x="2176"/>
        <item x="1877"/>
        <item x="385"/>
        <item x="5269"/>
        <item x="4988"/>
        <item x="4707"/>
        <item x="6742"/>
        <item x="1574"/>
        <item x="3745"/>
        <item x="4432"/>
        <item x="6550"/>
        <item x="793"/>
        <item x="4500"/>
        <item x="1656"/>
        <item x="4150"/>
        <item x="6477"/>
        <item x="5999"/>
        <item x="175"/>
        <item x="7286"/>
        <item x="5457"/>
        <item x="7737"/>
        <item x="1582"/>
        <item x="4023"/>
        <item x="6896"/>
        <item x="4347"/>
        <item x="5608"/>
        <item x="7524"/>
        <item x="8044"/>
        <item x="5112"/>
        <item x="2481"/>
        <item x="8092"/>
        <item x="7339"/>
        <item x="7894"/>
        <item x="7333"/>
        <item x="2625"/>
        <item x="586"/>
        <item x="2411"/>
        <item x="8061"/>
        <item x="2450"/>
        <item x="5073"/>
        <item x="7131"/>
        <item x="3352"/>
        <item x="3027"/>
        <item x="7703"/>
        <item x="7003"/>
        <item x="2512"/>
        <item x="123"/>
        <item x="5141"/>
        <item x="6633"/>
        <item x="1817"/>
        <item x="1230"/>
        <item x="7958"/>
        <item x="265"/>
        <item x="1190"/>
        <item x="622"/>
        <item x="4337"/>
        <item x="226"/>
        <item x="4746"/>
        <item x="948"/>
        <item x="2358"/>
        <item x="7755"/>
        <item x="7532"/>
        <item x="5219"/>
        <item x="6687"/>
        <item x="1559"/>
        <item x="4128"/>
        <item x="8135"/>
        <item x="2024"/>
        <item x="7002"/>
        <item x="1551"/>
        <item x="772"/>
        <item x="592"/>
        <item x="4858"/>
        <item x="7960"/>
        <item x="1419"/>
        <item x="4691"/>
        <item x="2136"/>
        <item x="7480"/>
        <item x="2186"/>
        <item x="5023"/>
        <item x="2361"/>
        <item x="221"/>
        <item x="2953"/>
        <item x="84"/>
        <item x="867"/>
        <item x="6948"/>
        <item x="713"/>
        <item x="4127"/>
        <item x="7741"/>
        <item x="2962"/>
        <item x="7997"/>
        <item x="5379"/>
        <item x="1014"/>
        <item x="745"/>
        <item x="4496"/>
        <item x="559"/>
        <item x="4829"/>
        <item x="5260"/>
        <item x="1503"/>
        <item x="1505"/>
        <item x="5724"/>
        <item x="4461"/>
        <item x="4192"/>
        <item x="5886"/>
        <item x="640"/>
        <item x="1443"/>
        <item x="6029"/>
        <item x="3013"/>
        <item x="5889"/>
        <item x="1664"/>
        <item x="1748"/>
        <item x="4736"/>
        <item x="7814"/>
        <item x="8165"/>
        <item x="660"/>
        <item x="7596"/>
        <item x="736"/>
        <item x="108"/>
        <item x="6201"/>
        <item x="2773"/>
        <item x="4778"/>
        <item x="1561"/>
        <item x="8182"/>
        <item x="8103"/>
        <item x="6312"/>
        <item x="4670"/>
        <item x="6359"/>
        <item x="5895"/>
        <item x="6746"/>
        <item x="8112"/>
        <item x="7965"/>
        <item x="3110"/>
        <item x="7785"/>
        <item x="599"/>
        <item x="7404"/>
        <item x="873"/>
        <item x="6551"/>
        <item x="5715"/>
        <item x="2082"/>
        <item x="6075"/>
        <item x="6124"/>
        <item x="3109"/>
        <item x="6897"/>
        <item x="3689"/>
        <item x="7273"/>
        <item x="6862"/>
        <item x="2487"/>
        <item x="3421"/>
        <item x="8043"/>
        <item x="5385"/>
        <item x="2906"/>
        <item x="6149"/>
        <item x="231"/>
        <item x="6049"/>
        <item x="6921"/>
        <item x="7887"/>
        <item x="3778"/>
        <item x="7092"/>
        <item x="2613"/>
        <item x="4414"/>
        <item x="6058"/>
        <item x="214"/>
        <item x="2163"/>
        <item x="6558"/>
        <item x="1156"/>
        <item x="2068"/>
        <item x="5090"/>
        <item x="5768"/>
        <item x="4693"/>
        <item x="7054"/>
        <item x="4958"/>
        <item x="2545"/>
        <item x="8156"/>
        <item x="3866"/>
        <item x="1741"/>
        <item x="6180"/>
        <item x="1228"/>
        <item x="4266"/>
        <item x="7978"/>
        <item x="1626"/>
        <item x="813"/>
        <item x="910"/>
        <item x="556"/>
        <item x="613"/>
        <item x="3536"/>
        <item x="8088"/>
        <item x="6537"/>
        <item x="6081"/>
        <item x="1307"/>
        <item x="3960"/>
        <item x="6793"/>
        <item x="3870"/>
        <item x="3742"/>
        <item x="2565"/>
        <item x="4975"/>
        <item x="1424"/>
        <item x="3769"/>
        <item x="840"/>
        <item x="4732"/>
        <item x="831"/>
        <item x="1140"/>
        <item x="3321"/>
        <item x="4744"/>
        <item x="6492"/>
        <item x="735"/>
        <item x="3316"/>
        <item x="507"/>
        <item x="4039"/>
        <item x="1775"/>
        <item x="2002"/>
        <item x="114"/>
        <item x="7541"/>
        <item x="5527"/>
        <item x="2886"/>
        <item x="5373"/>
        <item x="7270"/>
        <item x="7034"/>
        <item x="3191"/>
        <item x="315"/>
        <item x="1795"/>
        <item x="2977"/>
        <item x="7271"/>
        <item x="7847"/>
        <item x="4599"/>
        <item x="4731"/>
        <item x="4729"/>
        <item x="712"/>
        <item x="1006"/>
        <item x="2140"/>
        <item x="7018"/>
        <item x="2564"/>
        <item x="2335"/>
        <item x="7160"/>
        <item x="5119"/>
        <item x="4660"/>
        <item x="7456"/>
        <item x="7934"/>
        <item x="6705"/>
        <item x="2816"/>
        <item x="6890"/>
        <item x="6453"/>
        <item x="4538"/>
        <item x="2548"/>
        <item x="5192"/>
        <item x="5424"/>
        <item x="4401"/>
        <item x="7806"/>
        <item x="4648"/>
        <item x="949"/>
        <item x="3529"/>
        <item x="6824"/>
        <item x="1884"/>
        <item x="5572"/>
        <item x="7381"/>
        <item x="4737"/>
        <item x="5176"/>
        <item x="7328"/>
        <item x="551"/>
        <item x="7388"/>
        <item x="4537"/>
        <item x="4535"/>
        <item x="6338"/>
        <item x="6815"/>
        <item x="935"/>
        <item x="7619"/>
        <item x="5610"/>
        <item x="1803"/>
        <item x="1462"/>
        <item x="7845"/>
        <item x="1713"/>
        <item x="7548"/>
        <item x="6876"/>
        <item x="5623"/>
        <item x="499"/>
        <item x="5945"/>
        <item x="603"/>
        <item x="3696"/>
        <item x="6819"/>
        <item x="6868"/>
        <item x="2930"/>
        <item x="5703"/>
        <item x="6698"/>
        <item x="1065"/>
        <item x="36"/>
        <item x="8139"/>
        <item x="2814"/>
        <item x="7917"/>
        <item x="4465"/>
        <item x="1092"/>
        <item x="6480"/>
        <item x="4503"/>
        <item x="7635"/>
        <item x="4953"/>
        <item x="5696"/>
        <item x="6006"/>
        <item x="2851"/>
        <item x="8117"/>
        <item x="2476"/>
        <item x="356"/>
        <item x="494"/>
        <item x="6994"/>
        <item x="6777"/>
        <item x="5080"/>
        <item x="4770"/>
        <item x="2165"/>
        <item x="7326"/>
        <item x="4439"/>
        <item x="6885"/>
        <item x="5856"/>
        <item x="7662"/>
        <item x="236"/>
        <item x="148"/>
        <item x="4867"/>
        <item x="5882"/>
        <item x="483"/>
        <item x="5588"/>
        <item x="4529"/>
        <item x="197"/>
        <item x="6342"/>
        <item x="3630"/>
        <item x="1342"/>
        <item x="4191"/>
        <item x="3164"/>
        <item x="2775"/>
        <item x="7329"/>
        <item x="4146"/>
        <item x="3346"/>
        <item x="1112"/>
        <item x="4394"/>
        <item x="2045"/>
        <item x="6849"/>
        <item x="5811"/>
        <item x="3123"/>
        <item x="4539"/>
        <item x="5683"/>
        <item x="6223"/>
        <item x="4431"/>
        <item x="1161"/>
        <item x="1243"/>
        <item x="1432"/>
        <item x="6808"/>
        <item x="4370"/>
        <item x="3723"/>
        <item x="228"/>
        <item x="4473"/>
        <item x="5438"/>
        <item x="3978"/>
        <item x="187"/>
        <item x="4328"/>
        <item x="7049"/>
        <item x="1668"/>
        <item x="1953"/>
        <item x="5115"/>
        <item x="2326"/>
        <item x="1159"/>
        <item x="1600"/>
        <item x="6366"/>
        <item x="1410"/>
        <item x="5222"/>
        <item x="6884"/>
        <item x="1038"/>
        <item x="6164"/>
        <item x="5914"/>
        <item x="3102"/>
        <item x="544"/>
        <item x="770"/>
        <item x="5688"/>
        <item x="1176"/>
        <item x="1343"/>
        <item x="815"/>
        <item x="1185"/>
        <item x="1263"/>
        <item x="5577"/>
        <item x="5334"/>
        <item x="4624"/>
        <item x="7625"/>
        <item x="2743"/>
        <item x="7936"/>
        <item x="2242"/>
        <item x="5158"/>
        <item x="5360"/>
        <item x="2103"/>
        <item x="4938"/>
        <item x="4420"/>
        <item x="3288"/>
        <item x="7109"/>
        <item x="7081"/>
        <item x="4222"/>
        <item x="7679"/>
        <item x="2218"/>
        <item x="2538"/>
        <item x="6908"/>
        <item x="4654"/>
        <item x="5116"/>
        <item x="7038"/>
        <item x="5865"/>
        <item x="2265"/>
        <item x="144"/>
        <item x="4474"/>
        <item x="4273"/>
        <item x="4633"/>
        <item x="583"/>
        <item x="4477"/>
        <item x="2207"/>
        <item x="3004"/>
        <item x="732"/>
        <item x="5627"/>
        <item x="6953"/>
        <item x="7200"/>
        <item x="8188"/>
        <item x="1745"/>
        <item x="4339"/>
        <item x="7832"/>
        <item x="6925"/>
        <item x="8200"/>
        <item x="7249"/>
        <item x="5246"/>
        <item x="6362"/>
        <item x="3604"/>
        <item x="5670"/>
        <item x="6087"/>
        <item x="6236"/>
        <item x="7522"/>
        <item x="1103"/>
        <item x="2718"/>
        <item x="7794"/>
        <item x="1592"/>
        <item x="1770"/>
        <item x="6781"/>
        <item x="7652"/>
        <item x="6316"/>
        <item x="5465"/>
        <item x="6642"/>
        <item x="3023"/>
        <item x="3685"/>
        <item x="6242"/>
        <item x="4817"/>
        <item x="2372"/>
        <item x="3156"/>
        <item x="1598"/>
        <item x="7411"/>
        <item x="8119"/>
        <item x="1783"/>
        <item x="7013"/>
        <item x="199"/>
        <item x="7220"/>
        <item x="4175"/>
        <item x="1001"/>
        <item x="5160"/>
        <item x="1338"/>
        <item x="8157"/>
        <item x="659"/>
        <item x="6934"/>
        <item x="560"/>
        <item x="190"/>
        <item x="7462"/>
        <item x="1245"/>
        <item x="1255"/>
        <item x="6858"/>
        <item x="4498"/>
        <item x="463"/>
        <item x="1752"/>
        <item x="400"/>
        <item x="7638"/>
        <item x="6893"/>
        <item x="3510"/>
        <item x="723"/>
        <item x="3640"/>
        <item x="4536"/>
        <item x="4679"/>
        <item x="1479"/>
        <item x="1135"/>
        <item x="111"/>
        <item x="722"/>
        <item x="7434"/>
        <item x="6736"/>
        <item x="276"/>
        <item x="1635"/>
        <item x="4790"/>
        <item x="6855"/>
        <item x="249"/>
        <item x="1173"/>
        <item x="3794"/>
        <item x="6102"/>
        <item x="1995"/>
        <item x="709"/>
        <item x="2650"/>
        <item x="4409"/>
        <item x="5943"/>
        <item x="3925"/>
        <item x="4873"/>
        <item x="2058"/>
        <item x="7277"/>
        <item x="5187"/>
        <item x="3783"/>
        <item x="2309"/>
        <item x="7243"/>
        <item x="6700"/>
        <item x="4626"/>
        <item x="6347"/>
        <item x="5744"/>
        <item x="7582"/>
        <item x="6744"/>
        <item x="2536"/>
        <item x="6556"/>
        <item x="3644"/>
        <item x="3105"/>
        <item x="6401"/>
        <item x="4526"/>
        <item x="896"/>
        <item x="6552"/>
        <item x="4831"/>
        <item x="2267"/>
        <item x="5529"/>
        <item x="3155"/>
        <item x="620"/>
        <item x="1242"/>
        <item x="6745"/>
        <item x="8080"/>
        <item x="7734"/>
        <item x="4042"/>
        <item x="5698"/>
        <item x="5449"/>
        <item x="2478"/>
        <item x="7835"/>
        <item x="6662"/>
        <item x="7057"/>
        <item x="6991"/>
        <item x="2987"/>
        <item x="5970"/>
        <item x="3142"/>
        <item x="7878"/>
        <item x="5693"/>
        <item x="7684"/>
        <item x="6571"/>
        <item x="7717"/>
        <item x="7315"/>
        <item x="7626"/>
        <item x="3901"/>
        <item x="4413"/>
        <item x="6093"/>
        <item x="4900"/>
        <item x="5058"/>
        <item x="1812"/>
        <item x="5576"/>
        <item x="881"/>
        <item x="761"/>
        <item x="1609"/>
        <item x="2111"/>
        <item x="3447"/>
        <item x="6458"/>
        <item x="7192"/>
        <item x="744"/>
        <item x="5518"/>
        <item x="4009"/>
        <item x="3311"/>
        <item x="7724"/>
        <item x="4639"/>
        <item x="6814"/>
        <item x="6969"/>
        <item x="2947"/>
        <item x="2631"/>
        <item x="6863"/>
        <item x="260"/>
        <item x="6769"/>
        <item x="4667"/>
        <item x="8116"/>
        <item x="3290"/>
        <item x="1150"/>
        <item x="1765"/>
        <item x="274"/>
        <item x="2124"/>
        <item x="2796"/>
        <item x="2096"/>
        <item x="4694"/>
        <item x="6845"/>
        <item x="142"/>
        <item x="8194"/>
        <item x="3666"/>
        <item x="3384"/>
        <item x="3028"/>
        <item x="4706"/>
        <item x="279"/>
        <item x="4833"/>
        <item x="1157"/>
        <item x="2035"/>
        <item x="2208"/>
        <item x="5585"/>
        <item x="4661"/>
        <item x="5526"/>
        <item x="6490"/>
        <item x="6683"/>
        <item x="5550"/>
        <item x="6135"/>
        <item x="2884"/>
        <item x="6555"/>
        <item x="1616"/>
        <item x="684"/>
        <item x="6398"/>
        <item x="7599"/>
        <item x="4776"/>
        <item x="3706"/>
        <item x="7793"/>
        <item x="729"/>
        <item x="890"/>
        <item x="1467"/>
        <item x="5416"/>
        <item x="6944"/>
        <item x="1304"/>
        <item x="1463"/>
        <item x="4818"/>
        <item x="5982"/>
        <item x="782"/>
        <item x="2706"/>
        <item x="4712"/>
        <item x="8161"/>
        <item x="4406"/>
        <item x="6469"/>
        <item x="893"/>
        <item x="5200"/>
        <item x="7621"/>
        <item x="2454"/>
        <item x="373"/>
        <item x="5675"/>
        <item x="5422"/>
        <item x="1192"/>
        <item x="7957"/>
        <item x="7199"/>
        <item x="1133"/>
        <item x="7087"/>
        <item x="5164"/>
        <item x="7282"/>
        <item x="7387"/>
        <item x="5446"/>
        <item x="2453"/>
        <item x="7927"/>
        <item x="3259"/>
        <item x="6928"/>
        <item x="2249"/>
        <item x="3628"/>
        <item x="3502"/>
        <item x="549"/>
        <item x="6949"/>
        <item x="5805"/>
        <item x="1910"/>
        <item x="4801"/>
        <item x="5250"/>
        <item x="899"/>
        <item x="7930"/>
        <item x="8101"/>
        <item x="3821"/>
        <item x="2561"/>
        <item x="2351"/>
        <item x="124"/>
        <item x="6993"/>
        <item x="4584"/>
        <item x="3033"/>
        <item x="2443"/>
        <item x="3914"/>
        <item x="5016"/>
        <item x="5196"/>
        <item x="6268"/>
        <item x="803"/>
        <item x="6210"/>
        <item x="5344"/>
        <item x="2749"/>
        <item x="2504"/>
        <item x="2239"/>
        <item x="4299"/>
        <item x="4091"/>
        <item x="2916"/>
        <item x="4519"/>
        <item x="3999"/>
        <item x="998"/>
        <item x="69"/>
        <item x="1763"/>
        <item x="7661"/>
        <item x="7174"/>
        <item x="6730"/>
        <item x="1836"/>
        <item x="267"/>
        <item x="2354"/>
        <item x="289"/>
        <item x="6718"/>
        <item x="3950"/>
        <item x="2998"/>
        <item x="2805"/>
        <item x="5323"/>
        <item x="7825"/>
        <item x="2904"/>
        <item x="6797"/>
        <item x="1889"/>
        <item x="1939"/>
        <item x="311"/>
        <item x="5425"/>
        <item x="4398"/>
        <item x="3359"/>
        <item x="4665"/>
        <item x="4104"/>
        <item x="5519"/>
        <item x="6520"/>
        <item x="7016"/>
        <item x="3615"/>
        <item x="3376"/>
        <item x="4854"/>
        <item x="6015"/>
        <item x="6426"/>
        <item x="7769"/>
        <item x="785"/>
        <item x="1470"/>
        <item x="5308"/>
        <item x="8006"/>
        <item x="4319"/>
        <item x="7675"/>
        <item x="1009"/>
        <item x="3931"/>
        <item x="4511"/>
        <item x="5846"/>
        <item x="6343"/>
        <item x="2018"/>
        <item x="2417"/>
        <item x="4518"/>
        <item x="1117"/>
        <item x="5388"/>
        <item x="5361"/>
        <item x="1257"/>
        <item x="176"/>
        <item x="7386"/>
        <item x="2939"/>
        <item x="4922"/>
        <item x="3242"/>
        <item x="4243"/>
        <item x="1335"/>
        <item x="7215"/>
        <item x="2869"/>
        <item x="2797"/>
        <item x="2188"/>
        <item x="925"/>
        <item x="5272"/>
        <item x="4003"/>
        <item x="100"/>
        <item x="7209"/>
        <item x="3136"/>
        <item x="6878"/>
        <item x="5748"/>
        <item x="3049"/>
        <item x="5621"/>
        <item x="337"/>
        <item x="1460"/>
        <item x="810"/>
        <item x="1386"/>
        <item x="780"/>
        <item x="3871"/>
        <item x="7292"/>
        <item x="102"/>
        <item x="3107"/>
        <item x="5815"/>
        <item x="5657"/>
        <item x="2381"/>
        <item x="566"/>
        <item x="5566"/>
        <item x="5593"/>
        <item x="1090"/>
        <item x="961"/>
        <item x="5386"/>
        <item x="92"/>
        <item x="1521"/>
        <item x="1733"/>
        <item x="250"/>
        <item x="3308"/>
        <item x="1436"/>
        <item x="6255"/>
        <item x="3374"/>
        <item x="6721"/>
        <item x="2325"/>
        <item x="5224"/>
        <item x="7857"/>
        <item x="7412"/>
        <item x="7983"/>
        <item x="7707"/>
        <item x="2424"/>
        <item x="321"/>
        <item x="3632"/>
        <item x="4137"/>
        <item x="4971"/>
        <item x="5340"/>
        <item x="880"/>
        <item x="1978"/>
        <item x="2244"/>
        <item x="3792"/>
        <item x="1826"/>
        <item x="2432"/>
        <item x="1886"/>
        <item x="1862"/>
        <item x="2088"/>
        <item x="3756"/>
        <item x="4434"/>
        <item x="2552"/>
        <item x="7733"/>
        <item x="1177"/>
        <item x="5079"/>
        <item x="5377"/>
        <item x="2447"/>
        <item x="7390"/>
        <item x="6484"/>
        <item x="3610"/>
        <item x="717"/>
        <item x="2051"/>
        <item x="6276"/>
        <item x="329"/>
        <item x="6158"/>
        <item x="7815"/>
        <item x="264"/>
        <item x="1951"/>
        <item x="2341"/>
        <item x="7718"/>
        <item x="1774"/>
        <item x="6098"/>
        <item x="4070"/>
        <item x="5694"/>
        <item x="5486"/>
        <item x="3481"/>
        <item x="2537"/>
        <item x="1422"/>
        <item x="7409"/>
        <item x="8062"/>
        <item x="2854"/>
        <item x="4747"/>
        <item x="4655"/>
        <item x="7427"/>
        <item x="286"/>
        <item x="3398"/>
        <item x="3219"/>
        <item x="2324"/>
        <item x="2465"/>
        <item x="1564"/>
        <item x="7799"/>
        <item x="6713"/>
        <item x="6208"/>
        <item x="5408"/>
        <item x="7736"/>
        <item x="7227"/>
        <item x="1211"/>
        <item x="6307"/>
        <item x="3979"/>
        <item x="3614"/>
        <item x="3645"/>
        <item x="4079"/>
        <item x="3416"/>
        <item x="7247"/>
        <item x="688"/>
        <item x="6838"/>
        <item x="2280"/>
        <item x="3730"/>
        <item x="2014"/>
        <item x="543"/>
        <item x="4864"/>
        <item x="8199"/>
        <item x="4101"/>
        <item x="7636"/>
        <item x="799"/>
        <item x="2769"/>
        <item x="2001"/>
        <item x="4425"/>
        <item x="1300"/>
        <item x="3799"/>
        <item x="3439"/>
        <item x="3751"/>
        <item x="3273"/>
        <item x="7039"/>
        <item x="2744"/>
        <item x="2223"/>
        <item x="1349"/>
        <item x="7576"/>
        <item x="7623"/>
        <item x="2623"/>
        <item x="1710"/>
        <item x="3789"/>
        <item x="6193"/>
        <item x="5211"/>
        <item x="7050"/>
        <item x="3265"/>
        <item x="4662"/>
        <item x="4933"/>
        <item x="5924"/>
        <item x="7074"/>
        <item x="5545"/>
        <item x="8179"/>
        <item x="7351"/>
        <item x="7986"/>
        <item x="2754"/>
        <item x="966"/>
        <item x="909"/>
        <item x="495"/>
        <item x="5375"/>
        <item x="5892"/>
        <item x="3961"/>
        <item x="2543"/>
        <item x="1584"/>
        <item x="7933"/>
        <item x="70"/>
        <item x="3919"/>
        <item x="3881"/>
        <item x="2830"/>
        <item x="3552"/>
        <item x="6352"/>
        <item x="3423"/>
        <item x="2486"/>
        <item x="7303"/>
        <item x="6170"/>
        <item x="3879"/>
        <item x="4389"/>
        <item x="2043"/>
        <item x="381"/>
        <item x="1933"/>
        <item x="7364"/>
        <item x="4056"/>
        <item x="4866"/>
        <item x="4481"/>
        <item x="5172"/>
        <item x="2807"/>
        <item x="4702"/>
        <item x="5254"/>
        <item x="3581"/>
        <item x="1878"/>
        <item x="590"/>
        <item x="278"/>
        <item x="3892"/>
        <item x="4397"/>
        <item x="6215"/>
        <item x="5031"/>
        <item x="5813"/>
        <item x="4399"/>
        <item x="4576"/>
        <item x="4371"/>
        <item x="2732"/>
        <item x="759"/>
        <item x="6731"/>
        <item x="6895"/>
        <item x="2994"/>
        <item x="1241"/>
        <item x="1706"/>
        <item x="1962"/>
        <item x="2086"/>
        <item x="4775"/>
        <item x="1932"/>
        <item x="2078"/>
        <item x="5646"/>
        <item x="5218"/>
        <item x="488"/>
        <item x="5447"/>
        <item x="2116"/>
        <item x="6971"/>
        <item x="2922"/>
        <item x="5868"/>
        <item x="545"/>
        <item x="4793"/>
        <item x="6545"/>
        <item x="2226"/>
        <item x="5866"/>
        <item x="4416"/>
        <item x="7574"/>
        <item x="1269"/>
        <item x="5873"/>
        <item x="3609"/>
        <item x="171"/>
        <item x="4106"/>
        <item x="6457"/>
        <item x="1690"/>
        <item x="5665"/>
        <item x="6811"/>
        <item x="3056"/>
        <item x="1512"/>
        <item x="5235"/>
        <item x="4684"/>
        <item x="6753"/>
        <item x="4960"/>
        <item x="3152"/>
        <item x="3600"/>
        <item x="1408"/>
        <item x="6230"/>
        <item x="1611"/>
        <item x="3893"/>
        <item x="1653"/>
        <item x="7022"/>
        <item x="3702"/>
        <item x="2336"/>
        <item x="4415"/>
        <item x="6071"/>
        <item x="5641"/>
        <item x="5057"/>
        <item x="1566"/>
        <item x="0"/>
        <item x="5622"/>
        <item x="1581"/>
        <item x="4254"/>
        <item x="2616"/>
        <item x="7900"/>
        <item x="6816"/>
        <item x="313"/>
        <item x="1389"/>
        <item x="3355"/>
        <item x="2194"/>
        <item x="5690"/>
        <item x="2915"/>
        <item x="5746"/>
        <item x="5881"/>
        <item x="2496"/>
        <item x="5213"/>
        <item x="4700"/>
        <item x="2690"/>
        <item x="7392"/>
        <item x="6377"/>
        <item x="3708"/>
        <item x="6888"/>
        <item x="2768"/>
        <item x="7059"/>
        <item x="2642"/>
        <item x="3187"/>
        <item x="4140"/>
        <item x="1641"/>
        <item x="2318"/>
        <item x="129"/>
        <item x="7110"/>
        <item x="3053"/>
        <item x="523"/>
        <item x="3941"/>
        <item x="5165"/>
        <item x="436"/>
        <item x="6827"/>
        <item x="917"/>
        <item x="1719"/>
        <item x="461"/>
        <item x="1502"/>
        <item x="7055"/>
        <item x="130"/>
        <item x="7308"/>
        <item x="5206"/>
        <item x="1031"/>
        <item x="4581"/>
        <item x="7982"/>
        <item x="1078"/>
        <item x="449"/>
        <item x="5590"/>
        <item x="4723"/>
        <item x="1811"/>
        <item x="3672"/>
        <item x="8158"/>
        <item x="7288"/>
        <item x="6369"/>
        <item x="563"/>
        <item x="3543"/>
        <item x="8113"/>
        <item x="4963"/>
        <item x="6661"/>
        <item x="6030"/>
        <item x="6196"/>
        <item x="4213"/>
        <item x="5906"/>
        <item x="2873"/>
        <item x="8047"/>
        <item x="5743"/>
        <item x="243"/>
        <item x="1979"/>
        <item x="6167"/>
        <item x="6321"/>
        <item x="7089"/>
        <item x="872"/>
        <item x="3743"/>
        <item x="21"/>
        <item x="6300"/>
        <item x="1532"/>
        <item x="4897"/>
        <item x="4709"/>
        <item x="5642"/>
        <item x="6212"/>
        <item x="6561"/>
        <item x="4030"/>
        <item x="1875"/>
        <item x="6438"/>
        <item x="2703"/>
        <item x="4901"/>
        <item x="6141"/>
        <item x="578"/>
        <item x="1234"/>
        <item x="5304"/>
        <item x="6586"/>
        <item x="3188"/>
        <item x="6279"/>
        <item x="4006"/>
        <item x="290"/>
        <item x="3038"/>
        <item x="1076"/>
        <item x="6280"/>
        <item x="5784"/>
        <item x="6915"/>
        <item x="7766"/>
        <item x="1839"/>
        <item x="4859"/>
        <item x="6538"/>
        <item x="552"/>
        <item x="3113"/>
        <item x="263"/>
        <item x="6560"/>
        <item x="1317"/>
        <item x="7070"/>
        <item x="3836"/>
        <item x="6716"/>
        <item x="1466"/>
        <item x="1716"/>
        <item x="1540"/>
        <item x="2772"/>
        <item x="3082"/>
        <item x="7761"/>
        <item x="1"/>
        <item x="517"/>
        <item x="1216"/>
        <item x="3930"/>
        <item x="4851"/>
        <item x="956"/>
        <item x="5188"/>
        <item x="7106"/>
        <item x="3942"/>
        <item x="1383"/>
        <item x="6843"/>
        <item x="1154"/>
        <item x="5701"/>
        <item x="1213"/>
        <item x="5032"/>
        <item x="7212"/>
        <item x="1323"/>
        <item x="2999"/>
        <item x="3860"/>
        <item x="3562"/>
        <item x="1404"/>
        <item x="5561"/>
        <item x="2305"/>
        <item x="3569"/>
        <item x="2022"/>
        <item x="4585"/>
        <item x="1325"/>
        <item x="4407"/>
        <item x="1798"/>
        <item x="5184"/>
        <item x="4374"/>
        <item x="105"/>
        <item x="6659"/>
        <item x="4973"/>
        <item x="3667"/>
        <item x="964"/>
        <item x="7432"/>
        <item x="1334"/>
        <item x="6306"/>
        <item x="2427"/>
        <item x="7664"/>
        <item x="4380"/>
        <item x="2098"/>
        <item x="5571"/>
        <item x="8037"/>
        <item x="5278"/>
        <item x="7550"/>
        <item x="7421"/>
        <item x="6926"/>
        <item x="3085"/>
        <item x="5808"/>
        <item x="6117"/>
        <item x="3427"/>
        <item x="4558"/>
        <item x="1430"/>
        <item x="7437"/>
        <item x="6013"/>
        <item x="5727"/>
        <item x="2892"/>
        <item x="568"/>
        <item x="40"/>
        <item x="4092"/>
        <item x="6641"/>
        <item x="3388"/>
        <item x="1034"/>
        <item x="7497"/>
        <item x="141"/>
        <item x="3655"/>
        <item x="7525"/>
        <item x="7751"/>
        <item x="7827"/>
        <item x="2669"/>
        <item x="6961"/>
        <item x="3862"/>
        <item x="4212"/>
        <item x="7366"/>
        <item x="5812"/>
        <item x="5294"/>
        <item x="7719"/>
        <item x="3203"/>
        <item x="2573"/>
        <item x="6764"/>
        <item x="5018"/>
        <item x="2574"/>
        <item x="3317"/>
        <item x="3432"/>
        <item x="104"/>
        <item x="3465"/>
        <item x="6380"/>
        <item x="1472"/>
        <item x="3292"/>
        <item x="7415"/>
        <item x="2801"/>
        <item x="5441"/>
        <item x="4550"/>
        <item x="7120"/>
        <item x="4727"/>
        <item x="2615"/>
        <item x="5413"/>
        <item x="8053"/>
        <item x="1151"/>
        <item x="5917"/>
        <item x="6865"/>
        <item x="4863"/>
        <item x="194"/>
        <item x="458"/>
        <item x="6775"/>
        <item x="4722"/>
        <item x="8206"/>
        <item x="7612"/>
        <item x="4135"/>
        <item x="1200"/>
        <item x="6431"/>
        <item x="85"/>
        <item x="6762"/>
        <item x="1724"/>
        <item x="415"/>
        <item x="6905"/>
        <item x="4943"/>
        <item x="6198"/>
        <item x="7187"/>
        <item x="6191"/>
        <item x="4256"/>
        <item x="5239"/>
        <item x="2546"/>
        <item x="3132"/>
        <item x="2857"/>
        <item x="5536"/>
        <item x="167"/>
        <item x="6430"/>
        <item x="378"/>
        <item x="6267"/>
        <item x="7495"/>
        <item x="2232"/>
        <item x="509"/>
        <item x="3980"/>
        <item x="3035"/>
        <item x="2696"/>
        <item x="240"/>
        <item x="4449"/>
        <item x="6092"/>
        <item x="5661"/>
        <item x="943"/>
        <item x="6676"/>
        <item x="5888"/>
        <item x="1957"/>
        <item x="1703"/>
        <item x="1469"/>
        <item x="156"/>
        <item x="4346"/>
        <item x="696"/>
        <item x="3319"/>
        <item x="3547"/>
        <item x="960"/>
        <item x="7400"/>
        <item x="355"/>
        <item x="6378"/>
        <item x="1560"/>
        <item x="2681"/>
        <item x="3323"/>
        <item x="1331"/>
        <item x="60"/>
        <item x="5714"/>
        <item x="1608"/>
        <item x="6517"/>
        <item x="5097"/>
        <item x="325"/>
        <item x="4218"/>
        <item x="7624"/>
        <item x="6672"/>
        <item x="6628"/>
        <item x="6711"/>
        <item x="2527"/>
        <item x="3197"/>
        <item x="1848"/>
        <item x="5289"/>
        <item x="4338"/>
        <item x="1922"/>
        <item x="7474"/>
        <item x="6385"/>
        <item x="4861"/>
        <item x="1098"/>
        <item x="1406"/>
        <item x="3779"/>
        <item x="788"/>
        <item x="7440"/>
        <item x="5407"/>
        <item x="8094"/>
        <item x="6534"/>
        <item x="7297"/>
        <item x="5237"/>
        <item x="6539"/>
        <item x="5268"/>
        <item x="6311"/>
        <item x="1391"/>
        <item x="2514"/>
        <item x="7436"/>
        <item x="3350"/>
        <item x="991"/>
        <item x="1272"/>
        <item x="7764"/>
        <item x="4245"/>
        <item x="2747"/>
        <item x="6038"/>
        <item x="1130"/>
        <item x="4603"/>
        <item x="662"/>
        <item x="4142"/>
        <item x="2104"/>
        <item x="542"/>
        <item x="3944"/>
        <item x="3111"/>
        <item x="6176"/>
        <item x="161"/>
        <item x="3496"/>
        <item x="5802"/>
        <item x="6455"/>
        <item x="2076"/>
        <item x="2065"/>
        <item x="5288"/>
        <item x="405"/>
        <item x="1569"/>
        <item x="1649"/>
        <item x="6275"/>
        <item x="5871"/>
        <item x="6494"/>
        <item x="7344"/>
        <item x="1997"/>
        <item x="685"/>
        <item x="5757"/>
        <item x="3490"/>
        <item x="842"/>
        <item x="7542"/>
        <item x="6967"/>
        <item x="3544"/>
        <item x="6618"/>
        <item x="1659"/>
        <item x="2782"/>
        <item x="7253"/>
        <item x="426"/>
        <item x="2315"/>
        <item x="7521"/>
        <item x="3330"/>
        <item x="2701"/>
        <item x="1911"/>
        <item x="2855"/>
        <item x="3390"/>
        <item x="3440"/>
        <item x="7031"/>
        <item x="7193"/>
        <item x="5242"/>
        <item x="1838"/>
        <item x="1046"/>
        <item x="6513"/>
        <item x="5123"/>
        <item x="3331"/>
        <item x="8173"/>
        <item x="5778"/>
        <item x="4359"/>
        <item x="1035"/>
        <item x="572"/>
        <item x="292"/>
        <item x="1297"/>
        <item x="5098"/>
        <item x="5954"/>
        <item x="537"/>
        <item x="6720"/>
        <item x="4485"/>
        <item x="3763"/>
        <item x="7401"/>
        <item x="902"/>
        <item x="6116"/>
        <item x="625"/>
        <item x="7476"/>
        <item x="7938"/>
        <item x="3746"/>
        <item x="7863"/>
        <item x="4391"/>
        <item x="3946"/>
        <item x="5632"/>
        <item x="5012"/>
        <item x="262"/>
        <item x="8086"/>
        <item x="1535"/>
        <item x="5941"/>
        <item x="6749"/>
        <item x="6510"/>
        <item x="186"/>
        <item x="4489"/>
        <item x="3230"/>
        <item x="5989"/>
        <item x="6026"/>
        <item x="2777"/>
        <item x="2990"/>
        <item x="988"/>
        <item x="5330"/>
        <item x="3575"/>
        <item x="1484"/>
        <item x="3403"/>
        <item x="5831"/>
        <item x="5609"/>
        <item x="460"/>
        <item x="1002"/>
        <item x="4111"/>
        <item x="4010"/>
        <item x="2403"/>
        <item x="1048"/>
        <item x="1796"/>
        <item x="1655"/>
        <item x="4594"/>
        <item x="3309"/>
        <item x="4497"/>
        <item x="6709"/>
        <item x="182"/>
        <item x="6450"/>
        <item x="8122"/>
        <item x="1630"/>
        <item x="2343"/>
        <item x="3052"/>
        <item x="4333"/>
        <item x="7097"/>
        <item x="5481"/>
        <item x="1326"/>
        <item x="6454"/>
        <item x="5001"/>
        <item x="3031"/>
        <item x="7824"/>
        <item x="7738"/>
        <item x="4659"/>
        <item x="4300"/>
        <item x="781"/>
        <item x="6445"/>
        <item x="2992"/>
        <item x="293"/>
        <item x="4390"/>
        <item x="7322"/>
        <item x="3210"/>
        <item x="2277"/>
        <item x="1367"/>
        <item x="1183"/>
        <item x="1984"/>
        <item x="3086"/>
        <item x="4845"/>
        <item x="275"/>
        <item x="7010"/>
        <item x="3047"/>
        <item x="6996"/>
        <item x="2353"/>
        <item x="4419"/>
        <item x="6506"/>
        <item x="645"/>
        <item x="6192"/>
        <item x="4961"/>
        <item x="1181"/>
        <item x="4011"/>
        <item x="368"/>
        <item x="6891"/>
        <item x="5983"/>
        <item x="2895"/>
        <item x="7726"/>
        <item x="1753"/>
        <item x="7843"/>
        <item x="6795"/>
        <item x="7252"/>
        <item x="762"/>
        <item x="3788"/>
        <item x="4281"/>
        <item x="3036"/>
        <item x="5071"/>
        <item x="7905"/>
        <item x="6615"/>
        <item x="7868"/>
        <item x="7711"/>
        <item x="8060"/>
        <item x="3231"/>
        <item x="4703"/>
        <item x="1454"/>
        <item x="7279"/>
        <item x="7859"/>
        <item x="4293"/>
        <item x="6785"/>
        <item x="349"/>
        <item x="7026"/>
        <item x="1570"/>
        <item x="555"/>
        <item x="5942"/>
        <item x="2122"/>
        <item x="1808"/>
        <item x="5325"/>
        <item x="4821"/>
        <item x="3337"/>
        <item x="6113"/>
        <item x="7687"/>
        <item x="1299"/>
        <item x="4467"/>
        <item x="56"/>
        <item x="3165"/>
        <item x="2894"/>
        <item x="5658"/>
        <item x="2868"/>
        <item x="2056"/>
        <item x="1166"/>
        <item x="5282"/>
        <item x="6666"/>
        <item x="8115"/>
        <item x="6157"/>
        <item x="7671"/>
        <item x="5015"/>
        <item x="407"/>
        <item x="3968"/>
        <item x="1996"/>
        <item x="1116"/>
        <item x="6669"/>
        <item x="74"/>
        <item x="6269"/>
        <item x="7797"/>
        <item x="3605"/>
        <item x="7884"/>
        <item x="7768"/>
        <item x="5911"/>
        <item x="2632"/>
        <item x="5197"/>
        <item x="4628"/>
        <item x="5686"/>
        <item x="4096"/>
        <item x="3830"/>
        <item x="180"/>
        <item x="4528"/>
        <item x="5037"/>
        <item x="6294"/>
        <item x="1037"/>
        <item x="4586"/>
        <item x="1943"/>
        <item x="4843"/>
        <item x="674"/>
        <item x="1829"/>
        <item x="749"/>
        <item x="3731"/>
        <item x="3680"/>
        <item x="6315"/>
        <item x="4720"/>
        <item x="7246"/>
        <item x="442"/>
        <item x="5240"/>
        <item x="2826"/>
        <item x="8070"/>
        <item x="5474"/>
        <item x="4312"/>
        <item x="3054"/>
        <item x="6353"/>
        <item x="5065"/>
        <item x="5797"/>
        <item x="2793"/>
        <item x="2084"/>
        <item x="8144"/>
        <item x="6200"/>
        <item x="344"/>
        <item x="229"/>
        <item x="306"/>
        <item x="5433"/>
        <item x="839"/>
        <item x="1492"/>
        <item x="3518"/>
        <item x="621"/>
        <item x="2488"/>
        <item x="27"/>
        <item x="6395"/>
        <item x="859"/>
        <item x="1958"/>
        <item x="6580"/>
        <item x="2734"/>
        <item x="6254"/>
        <item x="3741"/>
        <item x="403"/>
        <item x="5226"/>
        <item x="5036"/>
        <item x="7426"/>
        <item x="365"/>
        <item x="6226"/>
        <item x="5927"/>
        <item x="705"/>
        <item x="7218"/>
        <item x="7281"/>
        <item x="3126"/>
        <item x="5434"/>
        <item x="7413"/>
        <item x="3690"/>
        <item x="1874"/>
        <item x="3498"/>
        <item x="3530"/>
        <item x="979"/>
        <item x="6335"/>
        <item x="6452"/>
        <item x="2125"/>
        <item x="7226"/>
        <item x="1247"/>
        <item x="3918"/>
        <item x="7115"/>
        <item x="4760"/>
        <item x="1807"/>
        <item x="2474"/>
        <item x="304"/>
        <item x="7114"/>
        <item x="7033"/>
        <item x="811"/>
        <item x="1869"/>
        <item x="7713"/>
        <item x="6496"/>
        <item x="6924"/>
        <item x="4183"/>
        <item x="4876"/>
        <item x="4117"/>
        <item x="7908"/>
        <item x="2196"/>
        <item x="3055"/>
        <item x="1041"/>
        <item x="823"/>
        <item x="7777"/>
        <item x="6166"/>
        <item x="3193"/>
        <item x="1686"/>
        <item x="2755"/>
        <item x="5685"/>
        <item x="1011"/>
        <item x="4611"/>
        <item x="4306"/>
        <item x="4383"/>
        <item x="2770"/>
        <item x="5905"/>
        <item x="4269"/>
        <item x="3880"/>
        <item x="7853"/>
        <item x="6807"/>
        <item x="8120"/>
        <item x="3294"/>
        <item x="7153"/>
        <item x="5819"/>
        <item x="1520"/>
        <item x="6203"/>
        <item x="320"/>
        <item x="2440"/>
        <item x="8164"/>
        <item x="693"/>
        <item x="1603"/>
        <item x="93"/>
        <item x="1718"/>
        <item x="2025"/>
        <item x="3725"/>
        <item x="5959"/>
        <item x="6566"/>
        <item x="223"/>
        <item x="6493"/>
        <item x="157"/>
        <item x="2966"/>
        <item x="6652"/>
        <item x="4200"/>
        <item x="1543"/>
        <item x="6776"/>
        <item x="5156"/>
        <item x="3621"/>
        <item x="818"/>
        <item x="2716"/>
        <item x="4994"/>
        <item x="7229"/>
        <item x="5451"/>
        <item x="4483"/>
        <item x="6387"/>
        <item x="4208"/>
        <item x="3313"/>
        <item x="553"/>
        <item x="5648"/>
        <item x="1627"/>
        <item x="5907"/>
        <item x="22"/>
        <item x="1187"/>
        <item x="4182"/>
        <item x="5839"/>
        <item x="1823"/>
        <item x="7767"/>
        <item x="2134"/>
        <item x="5936"/>
        <item x="2229"/>
        <item x="5081"/>
        <item x="7786"/>
        <item x="5229"/>
        <item x="4131"/>
        <item x="4369"/>
        <item x="4181"/>
        <item x="731"/>
        <item x="7008"/>
        <item x="1930"/>
        <item x="6332"/>
        <item x="2113"/>
        <item x="3884"/>
        <item x="7691"/>
        <item x="6906"/>
        <item x="2654"/>
        <item x="2824"/>
        <item x="2298"/>
        <item x="7963"/>
        <item x="2215"/>
        <item x="8133"/>
        <item x="4268"/>
        <item x="7417"/>
        <item x="5476"/>
        <item x="3277"/>
        <item x="632"/>
        <item x="5659"/>
        <item x="4318"/>
        <item x="567"/>
        <item x="5045"/>
        <item x="7020"/>
        <item x="6910"/>
        <item x="3965"/>
        <item x="2389"/>
        <item x="6846"/>
        <item x="475"/>
        <item x="2264"/>
        <item x="6355"/>
        <item x="7234"/>
        <item x="4061"/>
        <item x="4740"/>
        <item x="5967"/>
        <item x="6168"/>
        <item x="7061"/>
        <item x="8185"/>
        <item x="2179"/>
        <item x="5790"/>
        <item x="5100"/>
        <item x="5966"/>
        <item x="3443"/>
        <item x="6738"/>
        <item x="215"/>
        <item x="3386"/>
        <item x="6243"/>
        <item x="6549"/>
        <item x="7637"/>
        <item x="4765"/>
        <item x="4710"/>
        <item x="4085"/>
        <item x="7669"/>
        <item x="6222"/>
        <item x="7714"/>
        <item x="1778"/>
        <item x="4053"/>
        <item x="999"/>
        <item x="5274"/>
        <item x="110"/>
        <item x="3966"/>
        <item x="7150"/>
        <item x="2266"/>
        <item x="6182"/>
        <item x="4924"/>
        <item x="7397"/>
        <item x="5931"/>
        <item x="6861"/>
        <item x="3048"/>
        <item x="3865"/>
        <item x="2640"/>
        <item x="4499"/>
        <item x="4794"/>
        <item x="4616"/>
        <item x="391"/>
        <item x="3314"/>
        <item x="2960"/>
        <item x="4314"/>
        <item x="2005"/>
        <item x="7082"/>
        <item x="3818"/>
        <item x="1595"/>
        <item x="7778"/>
        <item x="2214"/>
        <item x="5471"/>
        <item x="1208"/>
        <item x="3471"/>
        <item x="4423"/>
        <item x="4728"/>
        <item x="5464"/>
        <item x="4513"/>
        <item x="1353"/>
        <item x="4253"/>
        <item x="2143"/>
        <item x="2367"/>
        <item x="2758"/>
        <item x="1266"/>
        <item x="2746"/>
        <item x="6542"/>
        <item x="128"/>
        <item x="5836"/>
        <item x="136"/>
        <item x="3537"/>
        <item x="206"/>
        <item x="3137"/>
        <item x="3991"/>
        <item x="6707"/>
        <item x="1944"/>
        <item x="3227"/>
        <item x="2441"/>
        <item x="3954"/>
        <item x="6987"/>
        <item x="5774"/>
        <item x="1636"/>
        <item x="2339"/>
        <item x="4241"/>
        <item x="3820"/>
        <item x="5426"/>
        <item x="3720"/>
        <item x="5231"/>
        <item x="6486"/>
        <item x="2795"/>
        <item x="1728"/>
        <item x="2369"/>
        <item x="4031"/>
        <item x="2097"/>
        <item x="2206"/>
        <item x="4711"/>
        <item x="7881"/>
        <item x="4604"/>
        <item x="5101"/>
        <item x="327"/>
        <item x="5003"/>
        <item x="7629"/>
        <item x="3589"/>
        <item x="4169"/>
        <item x="7369"/>
        <item x="1496"/>
        <item x="6374"/>
        <item x="7950"/>
        <item x="7375"/>
        <item x="4228"/>
        <item x="7893"/>
        <item x="5243"/>
        <item x="7830"/>
        <item x="5169"/>
        <item x="4738"/>
        <item x="6950"/>
        <item x="3209"/>
        <item x="8018"/>
        <item x="1624"/>
        <item x="3603"/>
        <item x="4177"/>
        <item x="5"/>
        <item x="7028"/>
        <item x="6772"/>
        <item x="3189"/>
        <item x="6148"/>
        <item x="5262"/>
        <item x="547"/>
        <item x="2931"/>
        <item x="3945"/>
        <item x="7098"/>
        <item x="63"/>
        <item x="2256"/>
        <item x="1736"/>
        <item x="18"/>
        <item x="1180"/>
        <item x="1438"/>
        <item x="4316"/>
        <item x="419"/>
        <item x="5531"/>
        <item x="4913"/>
        <item x="619"/>
        <item x="4313"/>
        <item x="350"/>
        <item x="530"/>
        <item x="1998"/>
        <item x="7505"/>
        <item x="2781"/>
        <item x="8081"/>
        <item x="7784"/>
        <item x="4820"/>
        <item x="3061"/>
        <item x="4291"/>
        <item x="7395"/>
        <item x="7465"/>
        <item x="1977"/>
        <item x="4354"/>
        <item x="4855"/>
        <item x="7653"/>
        <item x="4205"/>
        <item x="459"/>
        <item x="2846"/>
        <item x="6094"/>
        <item x="4105"/>
        <item x="1802"/>
        <item x="68"/>
        <item x="3493"/>
        <item x="528"/>
        <item x="6293"/>
        <item x="4151"/>
        <item x="2971"/>
        <item x="1727"/>
        <item x="6796"/>
        <item x="7559"/>
        <item x="4705"/>
        <item x="4878"/>
        <item x="4214"/>
        <item x="6304"/>
        <item x="2503"/>
        <item x="5083"/>
        <item x="7309"/>
        <item x="751"/>
        <item x="5549"/>
        <item x="4201"/>
        <item x="6598"/>
        <item x="5887"/>
        <item x="380"/>
        <item x="3046"/>
        <item x="2638"/>
        <item x="1281"/>
        <item x="7264"/>
        <item x="6739"/>
        <item x="606"/>
        <item x="4523"/>
        <item x="7648"/>
        <item x="2889"/>
        <item x="7803"/>
        <item x="2525"/>
        <item x="2707"/>
        <item x="112"/>
        <item x="1052"/>
        <item x="4426"/>
        <item x="2092"/>
        <item x="6456"/>
        <item x="1871"/>
        <item x="2928"/>
        <item x="3101"/>
        <item x="2517"/>
        <item x="6978"/>
        <item x="6214"/>
        <item x="812"/>
        <item x="2843"/>
        <item x="7394"/>
        <item x="913"/>
        <item x="1916"/>
        <item x="4220"/>
        <item x="7027"/>
        <item x="1858"/>
        <item x="7348"/>
        <item x="252"/>
        <item x="5584"/>
        <item x="2529"/>
        <item x="3223"/>
        <item x="7665"/>
        <item x="5699"/>
        <item x="6000"/>
        <item x="5844"/>
        <item x="3411"/>
        <item x="3660"/>
        <item x="7856"/>
        <item x="6327"/>
        <item x="7594"/>
        <item x="6941"/>
        <item x="6159"/>
        <item x="7742"/>
        <item x="4019"/>
        <item x="4237"/>
        <item x="473"/>
        <item x="5709"/>
        <item x="285"/>
        <item x="2567"/>
        <item x="3276"/>
        <item x="506"/>
        <item x="7989"/>
        <item x="6405"/>
        <item x="4533"/>
        <item x="42"/>
        <item x="7370"/>
        <item x="1155"/>
        <item x="5439"/>
        <item x="1525"/>
        <item x="7898"/>
        <item x="5543"/>
        <item x="2847"/>
        <item x="5035"/>
        <item x="7937"/>
        <item x="235"/>
        <item x="7760"/>
        <item x="1928"/>
        <item x="5852"/>
        <item x="1248"/>
        <item x="3104"/>
        <item x="3300"/>
        <item x="2192"/>
        <item x="2914"/>
        <item x="7627"/>
        <item x="418"/>
        <item x="7484"/>
        <item x="2938"/>
        <item x="6239"/>
        <item x="4478"/>
        <item x="694"/>
        <item x="1189"/>
        <item x="986"/>
        <item x="7019"/>
        <item x="7032"/>
        <item x="4113"/>
        <item x="7618"/>
        <item x="6779"/>
        <item x="6019"/>
        <item x="4927"/>
        <item x="3354"/>
        <item x="7996"/>
        <item x="3170"/>
        <item x="1127"/>
        <item x="3849"/>
        <item x="1992"/>
        <item x="5562"/>
        <item x="5853"/>
        <item x="3842"/>
        <item x="6752"/>
        <item x="2715"/>
        <item x="1209"/>
        <item x="5296"/>
        <item x="5578"/>
        <item x="1866"/>
        <item x="3157"/>
        <item x="6173"/>
        <item x="4148"/>
        <item x="2307"/>
        <item x="2798"/>
        <item x="6432"/>
        <item x="5628"/>
        <item x="7529"/>
        <item x="1931"/>
        <item x="3873"/>
        <item x="465"/>
        <item x="6134"/>
        <item x="6712"/>
        <item x="1132"/>
        <item x="6178"/>
        <item x="2822"/>
        <item x="6956"/>
        <item x="3083"/>
        <item x="926"/>
        <item x="2301"/>
        <item x="1850"/>
        <item x="6654"/>
        <item x="5872"/>
        <item x="701"/>
        <item x="1936"/>
        <item x="6153"/>
        <item x="2620"/>
        <item x="7379"/>
        <item x="4329"/>
        <item x="3207"/>
        <item x="3178"/>
        <item x="2262"/>
        <item x="5484"/>
        <item x="3457"/>
        <item x="1563"/>
        <item x="209"/>
        <item x="2794"/>
        <item x="2201"/>
        <item x="450"/>
        <item x="6083"/>
        <item x="5000"/>
        <item x="7658"/>
        <item x="7924"/>
        <item x="87"/>
        <item x="3134"/>
        <item x="7649"/>
        <item x="273"/>
        <item x="5480"/>
        <item x="3654"/>
        <item x="6331"/>
        <item x="4195"/>
        <item x="6393"/>
        <item x="7763"/>
        <item x="2020"/>
        <item x="6988"/>
        <item x="930"/>
        <item x="2029"/>
        <item x="1060"/>
        <item x="4087"/>
        <item x="5230"/>
        <item x="3599"/>
        <item x="2598"/>
        <item x="2089"/>
        <item x="7615"/>
        <item x="1604"/>
        <item x="4772"/>
        <item x="1746"/>
        <item x="3928"/>
        <item x="4674"/>
        <item x="527"/>
        <item x="2159"/>
        <item x="7686"/>
        <item x="5404"/>
        <item x="6436"/>
        <item x="3021"/>
        <item x="6809"/>
        <item x="8045"/>
        <item x="3542"/>
        <item x="4862"/>
        <item x="5228"/>
        <item x="7210"/>
        <item x="2162"/>
        <item x="8038"/>
        <item x="2190"/>
        <item x="5194"/>
        <item x="8009"/>
        <item x="227"/>
        <item x="2161"/>
        <item x="7951"/>
        <item x="7420"/>
        <item x="7892"/>
        <item x="7224"/>
        <item x="3989"/>
        <item x="5806"/>
        <item x="4567"/>
        <item x="3987"/>
        <item x="4271"/>
        <item x="370"/>
        <item x="1186"/>
        <item x="2033"/>
        <item x="338"/>
        <item x="4470"/>
        <item x="4816"/>
        <item x="2955"/>
        <item x="6508"/>
        <item x="237"/>
        <item x="3586"/>
        <item x="1863"/>
        <item x="3958"/>
        <item x="5148"/>
        <item x="2314"/>
        <item x="706"/>
        <item x="1524"/>
        <item x="2050"/>
        <item x="1175"/>
        <item x="5029"/>
        <item x="4451"/>
        <item x="4757"/>
        <item x="2840"/>
        <item x="5837"/>
        <item x="4421"/>
        <item x="6975"/>
        <item x="7222"/>
        <item x="3249"/>
        <item x="7880"/>
        <item x="4068"/>
        <item x="5186"/>
        <item x="3029"/>
        <item x="3933"/>
        <item x="4566"/>
        <item x="2725"/>
        <item x="7230"/>
        <item x="2287"/>
        <item x="7646"/>
        <item x="6576"/>
        <item x="3351"/>
        <item x="894"/>
        <item x="277"/>
        <item x="5651"/>
        <item x="7743"/>
        <item x="5602"/>
        <item x="2414"/>
        <item x="4699"/>
        <item x="5754"/>
        <item x="6528"/>
        <item x="6540"/>
        <item x="7355"/>
        <item x="7573"/>
        <item x="1794"/>
        <item x="3623"/>
        <item x="6065"/>
        <item x="7136"/>
        <item x="4593"/>
        <item x="4713"/>
        <item x="3624"/>
        <item x="1949"/>
        <item x="3214"/>
        <item x="2202"/>
        <item x="4077"/>
        <item x="7457"/>
        <item x="7006"/>
        <item x="6820"/>
        <item x="4493"/>
        <item x="5265"/>
        <item x="1073"/>
        <item x="878"/>
        <item x="1376"/>
        <item x="3765"/>
        <item x="1311"/>
        <item x="2645"/>
        <item x="5443"/>
        <item x="5673"/>
        <item x="1320"/>
        <item x="1070"/>
        <item x="3855"/>
        <item x="3282"/>
        <item x="2985"/>
        <item x="1452"/>
        <item x="5170"/>
        <item x="725"/>
        <item x="5276"/>
        <item x="5180"/>
        <item x="4323"/>
        <item x="7378"/>
        <item x="1021"/>
        <item x="2042"/>
        <item x="212"/>
        <item x="7895"/>
        <item x="4844"/>
        <item x="6692"/>
        <item x="3154"/>
        <item x="3302"/>
        <item x="3442"/>
        <item x="6871"/>
        <item x="2705"/>
        <item x="1671"/>
        <item x="6531"/>
        <item x="3911"/>
        <item x="6673"/>
        <item x="5142"/>
        <item x="4522"/>
        <item x="3248"/>
        <item x="6179"/>
        <item x="7991"/>
        <item x="1236"/>
        <item x="529"/>
        <item x="3923"/>
        <item x="5118"/>
        <item x="3466"/>
        <item x="5448"/>
        <item x="177"/>
        <item x="2678"/>
        <item x="4179"/>
        <item x="4400"/>
        <item x="5851"/>
        <item x="7195"/>
        <item x="6733"/>
        <item x="6329"/>
        <item x="5968"/>
        <item x="2483"/>
        <item x="266"/>
        <item x="3285"/>
        <item x="504"/>
        <item x="4598"/>
        <item x="5869"/>
        <item x="7877"/>
        <item x="5341"/>
        <item x="641"/>
        <item x="6021"/>
        <item x="8174"/>
        <item x="6046"/>
        <item x="5649"/>
        <item x="2386"/>
        <item x="6420"/>
        <item x="1188"/>
        <item x="1623"/>
        <item x="1421"/>
        <item x="1370"/>
        <item x="7"/>
        <item x="439"/>
        <item x="3838"/>
        <item x="3176"/>
        <item x="2535"/>
        <item x="8176"/>
        <item x="1660"/>
        <item x="7851"/>
        <item x="6699"/>
        <item x="5175"/>
        <item x="1674"/>
        <item x="3781"/>
        <item x="4060"/>
        <item x="1072"/>
        <item x="3365"/>
        <item x="3009"/>
        <item x="3841"/>
        <item x="7749"/>
        <item x="6554"/>
        <item x="4928"/>
        <item x="7971"/>
        <item x="5405"/>
        <item x="2283"/>
        <item x="1285"/>
        <item x="8059"/>
        <item x="1179"/>
        <item x="4460"/>
        <item x="6406"/>
        <item x="7305"/>
        <item x="1126"/>
        <item x="7235"/>
        <item x="2400"/>
        <item x="2334"/>
        <item x="4568"/>
        <item x="6619"/>
        <item x="6681"/>
        <item x="5005"/>
        <item x="868"/>
        <item x="7538"/>
        <item x="2294"/>
        <item x="2198"/>
        <item x="3594"/>
        <item x="7443"/>
        <item x="1448"/>
        <item x="1898"/>
        <item x="2924"/>
        <item x="2357"/>
        <item x="2257"/>
        <item x="3241"/>
        <item x="6841"/>
        <item x="12"/>
        <item x="3145"/>
        <item x="4447"/>
        <item x="4663"/>
        <item x="5450"/>
        <item x="8146"/>
        <item x="5832"/>
        <item x="8027"/>
        <item x="2419"/>
        <item x="4234"/>
        <item x="6500"/>
        <item x="3538"/>
        <item x="5210"/>
        <item x="1142"/>
        <item x="6309"/>
        <item x="5761"/>
        <item x="2670"/>
        <item x="2974"/>
        <item x="1647"/>
        <item x="4457"/>
        <item x="7431"/>
        <item x="987"/>
        <item x="7342"/>
        <item x="3473"/>
        <item x="2132"/>
        <item x="5508"/>
        <item x="7359"/>
        <item x="4773"/>
        <item x="5798"/>
        <item x="2462"/>
        <item x="6213"/>
        <item x="5575"/>
        <item x="5034"/>
        <item x="3240"/>
        <item x="5523"/>
        <item x="4066"/>
        <item x="1168"/>
        <item x="981"/>
        <item x="754"/>
        <item x="7955"/>
        <item x="6086"/>
        <item x="389"/>
        <item x="5956"/>
        <item x="6604"/>
        <item x="2155"/>
        <item x="1250"/>
        <item x="1814"/>
        <item x="7791"/>
        <item x="3809"/>
        <item x="7372"/>
        <item x="5506"/>
        <item x="328"/>
        <item x="1907"/>
        <item x="259"/>
        <item x="2458"/>
        <item x="3217"/>
        <item x="5525"/>
        <item x="7967"/>
        <item x="2080"/>
        <item x="3669"/>
        <item x="6464"/>
        <item x="5152"/>
        <item x="7705"/>
        <item x="1329"/>
        <item x="5084"/>
        <item x="4029"/>
        <item x="4156"/>
        <item x="5174"/>
        <item x="554"/>
        <item x="680"/>
        <item x="2963"/>
        <item x="8054"/>
        <item x="901"/>
        <item x="7121"/>
        <item x="6813"/>
        <item x="1449"/>
        <item x="2164"/>
        <item x="33"/>
        <item x="5702"/>
        <item x="138"/>
        <item x="1982"/>
        <item x="6655"/>
        <item x="2413"/>
        <item x="3260"/>
        <item x="269"/>
        <item x="3474"/>
        <item x="4033"/>
        <item x="7354"/>
        <item x="2057"/>
        <item x="1043"/>
        <item x="28"/>
        <item x="2120"/>
        <item x="5087"/>
        <item x="6525"/>
        <item x="4647"/>
        <item x="3857"/>
        <item x="6622"/>
        <item x="5766"/>
        <item x="638"/>
        <item x="969"/>
        <item x="5178"/>
        <item x="5193"/>
        <item x="1498"/>
        <item x="4578"/>
        <item x="4044"/>
        <item x="6418"/>
        <item x="7298"/>
        <item x="224"/>
        <item x="1340"/>
        <item x="1975"/>
        <item x="2375"/>
        <item x="6755"/>
        <item x="5022"/>
        <item x="5786"/>
        <item x="2495"/>
        <item x="147"/>
        <item x="7821"/>
        <item x="1288"/>
        <item x="5672"/>
        <item x="73"/>
        <item x="5874"/>
        <item x="5803"/>
        <item x="7471"/>
        <item x="6616"/>
        <item x="2342"/>
        <item x="4202"/>
        <item x="7604"/>
        <item x="760"/>
        <item x="6125"/>
        <item x="4977"/>
        <item x="3988"/>
        <item x="3174"/>
        <item x="2630"/>
        <item x="7429"/>
        <item x="493"/>
        <item x="2507"/>
        <item x="6844"/>
        <item x="5769"/>
        <item x="7744"/>
        <item x="1991"/>
        <item x="1036"/>
        <item x="66"/>
        <item x="847"/>
        <item x="1475"/>
        <item x="3094"/>
        <item x="5077"/>
        <item x="6544"/>
        <item x="1729"/>
        <item x="7571"/>
        <item x="7526"/>
        <item x="3238"/>
        <item x="3902"/>
        <item x="7489"/>
        <item x="4680"/>
        <item x="1518"/>
        <item x="702"/>
        <item x="520"/>
        <item x="5371"/>
        <item x="1868"/>
        <item x="6460"/>
        <item x="5752"/>
        <item x="1388"/>
        <item x="5993"/>
        <item x="6060"/>
        <item x="2976"/>
        <item x="3185"/>
        <item x="4763"/>
        <item x="4912"/>
        <item x="1312"/>
        <item x="3112"/>
        <item x="4054"/>
        <item x="4024"/>
        <item x="4141"/>
        <item x="1739"/>
        <item x="2114"/>
        <item x="5893"/>
        <item x="5147"/>
        <item x="2765"/>
        <item x="1809"/>
        <item x="7311"/>
        <item x="3220"/>
        <item x="101"/>
        <item x="4935"/>
        <item x="7976"/>
        <item x="6461"/>
        <item x="2872"/>
        <item x="5427"/>
        <item x="4479"/>
        <item x="1000"/>
        <item x="2385"/>
        <item x="1732"/>
        <item x="6840"/>
        <item x="864"/>
        <item x="7790"/>
        <item x="6521"/>
        <item x="3060"/>
        <item x="3957"/>
        <item x="310"/>
        <item x="2139"/>
        <item x="6146"/>
        <item x="2679"/>
        <item x="1026"/>
        <item x="1843"/>
        <item x="3712"/>
        <item x="3100"/>
        <item x="472"/>
        <item x="3015"/>
        <item x="2349"/>
        <item x="4548"/>
        <item x="5133"/>
        <item x="3310"/>
        <item x="7403"/>
        <item x="7721"/>
        <item x="5890"/>
        <item x="1372"/>
        <item x="7759"/>
        <item x="794"/>
        <item x="6974"/>
        <item x="6830"/>
        <item x="5190"/>
        <item x="5046"/>
        <item x="4791"/>
        <item x="1149"/>
        <item x="4869"/>
        <item x="5940"/>
        <item x="4050"/>
        <item x="996"/>
        <item x="1980"/>
        <item x="1777"/>
        <item x="6241"/>
        <item x="6636"/>
        <item x="2540"/>
        <item x="6264"/>
        <item x="3099"/>
        <item x="1553"/>
        <item x="1974"/>
        <item x="1420"/>
        <item x="3831"/>
        <item x="6810"/>
        <item x="827"/>
        <item x="5497"/>
        <item x="3226"/>
        <item x="2040"/>
        <item x="3797"/>
        <item x="3349"/>
        <item x="4290"/>
        <item x="5513"/>
        <item x="4557"/>
        <item x="3224"/>
        <item x="7211"/>
        <item x="4382"/>
        <item x="1723"/>
        <item x="1279"/>
        <item x="72"/>
        <item x="2121"/>
        <item x="3943"/>
        <item x="3039"/>
        <item x="3341"/>
        <item x="6788"/>
        <item x="8162"/>
        <item x="4580"/>
        <item x="726"/>
        <item x="1514"/>
        <item x="3634"/>
        <item x="2321"/>
        <item x="3333"/>
        <item x="7912"/>
        <item x="1134"/>
        <item x="4875"/>
        <item x="4071"/>
        <item x="809"/>
        <item x="3293"/>
        <item x="4225"/>
        <item x="1590"/>
        <item x="2415"/>
        <item x="7385"/>
        <item x="5479"/>
        <item x="2601"/>
        <item x="1666"/>
        <item x="1229"/>
        <item x="3692"/>
        <item x="3710"/>
        <item x="1917"/>
        <item x="1196"/>
        <item x="7981"/>
        <item x="2580"/>
        <item x="3546"/>
        <item x="6195"/>
        <item x="6691"/>
        <item x="4099"/>
        <item x="377"/>
        <item x="6593"/>
        <item x="1441"/>
        <item x="6032"/>
        <item x="7678"/>
        <item x="438"/>
        <item x="7949"/>
        <item x="7024"/>
        <item x="1071"/>
        <item x="2263"/>
        <item x="3235"/>
        <item x="648"/>
        <item x="6620"/>
        <item x="6370"/>
        <item x="7819"/>
        <item x="1145"/>
        <item x="6938"/>
        <item x="4207"/>
        <item x="4445"/>
        <item x="1223"/>
        <item x="3179"/>
        <item x="1909"/>
        <item x="5594"/>
        <item x="4149"/>
        <item x="3832"/>
        <item x="5787"/>
        <item x="7674"/>
        <item x="7194"/>
        <item x="172"/>
        <item x="283"/>
        <item x="3468"/>
        <item x="7987"/>
        <item x="1332"/>
        <item x="6522"/>
        <item x="6837"/>
        <item x="915"/>
        <item x="4490"/>
        <item x="2107"/>
        <item x="4305"/>
        <item x="3904"/>
        <item x="1063"/>
        <item x="7666"/>
        <item x="1138"/>
        <item x="8145"/>
        <item x="38"/>
        <item x="2954"/>
        <item x="5249"/>
        <item x="6126"/>
        <item x="6473"/>
        <item x="1254"/>
        <item x="8106"/>
        <item x="393"/>
        <item x="1015"/>
        <item x="8082"/>
        <item x="91"/>
        <item x="178"/>
        <item x="6696"/>
        <item x="1019"/>
        <item x="1152"/>
        <item x="2395"/>
        <item x="132"/>
        <item x="3625"/>
        <item x="1772"/>
        <item x="2844"/>
        <item x="2006"/>
        <item x="6802"/>
        <item x="1082"/>
        <item x="8015"/>
        <item x="1964"/>
        <item x="4850"/>
        <item x="2279"/>
        <item x="6411"/>
        <item x="4591"/>
        <item x="3108"/>
        <item x="4063"/>
        <item x="2958"/>
        <item x="375"/>
        <item x="3681"/>
        <item x="1414"/>
        <item x="4410"/>
        <item x="5068"/>
        <item x="7533"/>
        <item x="7040"/>
        <item x="2115"/>
        <item x="5429"/>
        <item x="4112"/>
        <item x="5964"/>
        <item x="1356"/>
        <item x="4327"/>
        <item x="4671"/>
        <item x="2030"/>
        <item x="7152"/>
        <item x="1935"/>
        <item x="25"/>
        <item x="3992"/>
        <item x="106"/>
        <item x="4609"/>
        <item x="7336"/>
        <item x="3584"/>
        <item x="5822"/>
        <item x="10"/>
        <item x="4433"/>
        <item x="7060"/>
        <item x="8111"/>
        <item x="2008"/>
        <item x="6564"/>
        <item x="6017"/>
        <item x="2878"/>
        <item x="1790"/>
        <item x="3301"/>
        <item x="720"/>
        <item x="4777"/>
        <item x="1374"/>
        <item x="1375"/>
        <item x="7414"/>
        <item x="2946"/>
        <item x="6014"/>
        <item x="5092"/>
        <item x="1963"/>
        <item x="3284"/>
        <item x="5732"/>
        <item x="4835"/>
        <item x="6675"/>
        <item x="3246"/>
        <item x="2199"/>
        <item x="8126"/>
        <item x="2659"/>
        <item x="2147"/>
        <item x="848"/>
        <item x="6107"/>
        <item x="7879"/>
        <item x="4366"/>
        <item x="937"/>
        <item x="5883"/>
        <item x="4714"/>
        <item x="5626"/>
        <item x="3670"/>
        <item x="5910"/>
        <item x="5938"/>
        <item x="1292"/>
        <item x="490"/>
        <item x="2639"/>
        <item x="8172"/>
        <item x="3034"/>
        <item x="7294"/>
        <item x="5901"/>
        <item x="6136"/>
        <item x="7164"/>
        <item x="49"/>
        <item x="7169"/>
        <item x="7681"/>
        <item x="6834"/>
        <item x="5878"/>
        <item x="1099"/>
        <item x="7910"/>
        <item x="3760"/>
        <item x="8131"/>
        <item x="7801"/>
        <item x="2700"/>
        <item x="135"/>
        <item x="7490"/>
        <item x="3629"/>
        <item x="1894"/>
        <item x="2152"/>
        <item x="188"/>
        <item x="1631"/>
        <item x="8177"/>
        <item x="4022"/>
        <item x="5418"/>
        <item x="268"/>
        <item x="5369"/>
        <item x="3460"/>
        <item x="4527"/>
        <item x="4921"/>
        <item x="1018"/>
        <item x="4379"/>
        <item x="1363"/>
        <item x="3856"/>
        <item x="2799"/>
        <item x="3096"/>
        <item x="4991"/>
        <item x="2211"/>
        <item x="5512"/>
        <item x="8067"/>
        <item x="3815"/>
        <item x="5796"/>
        <item x="7488"/>
        <item x="392"/>
        <item x="1296"/>
        <item x="3572"/>
        <item x="1224"/>
        <item x="6584"/>
        <item x="618"/>
        <item x="1170"/>
        <item x="52"/>
        <item x="1486"/>
        <item x="5640"/>
        <item x="5894"/>
        <item x="6678"/>
        <item x="5167"/>
        <item x="6077"/>
        <item x="2168"/>
        <item x="3202"/>
        <item x="3651"/>
        <item x="6823"/>
        <item x="3002"/>
        <item x="4774"/>
        <item x="2587"/>
        <item x="4187"/>
        <item x="5134"/>
        <item x="2633"/>
        <item x="7842"/>
        <item x="4100"/>
        <item x="3016"/>
        <item x="2627"/>
        <item x="7513"/>
        <item x="7715"/>
        <item x="5916"/>
        <item x="7946"/>
        <item x="3867"/>
        <item x="2721"/>
        <item x="939"/>
        <item x="4436"/>
        <item x="5501"/>
        <item x="2940"/>
        <item x="409"/>
        <item x="7283"/>
        <item x="5915"/>
        <item x="1672"/>
        <item x="3753"/>
        <item x="7840"/>
        <item x="4602"/>
        <item x="1578"/>
        <item x="7685"/>
        <item x="7870"/>
        <item x="1651"/>
        <item x="850"/>
        <item x="2365"/>
        <item x="6434"/>
        <item x="4582"/>
        <item x="675"/>
        <item x="7752"/>
        <item x="4552"/>
        <item x="7575"/>
        <item x="4233"/>
        <item x="4004"/>
        <item x="3971"/>
        <item x="3888"/>
        <item x="5731"/>
        <item x="5773"/>
        <item x="3622"/>
        <item x="6599"/>
        <item x="7135"/>
        <item x="8028"/>
        <item x="2509"/>
        <item x="7410"/>
        <item x="3271"/>
        <item x="3558"/>
        <item x="6348"/>
        <item x="7069"/>
        <item x="3633"/>
        <item x="836"/>
        <item x="1358"/>
        <item x="4534"/>
        <item x="6800"/>
        <item x="3478"/>
        <item x="7477"/>
        <item x="7147"/>
        <item x="6373"/>
        <item x="4987"/>
        <item x="1163"/>
        <item x="7500"/>
        <item x="5912"/>
        <item x="6463"/>
        <item x="6079"/>
        <item x="7659"/>
        <item x="5515"/>
        <item x="4721"/>
        <item x="3777"/>
        <item x="1818"/>
        <item x="4984"/>
        <item x="4495"/>
        <item x="1491"/>
        <item x="686"/>
        <item x="7408"/>
        <item x="253"/>
        <item x="2800"/>
        <item x="5814"/>
        <item x="1049"/>
        <item x="5161"/>
        <item x="8198"/>
        <item x="820"/>
        <item x="7406"/>
        <item x="5925"/>
        <item x="1859"/>
        <item x="5245"/>
        <item x="6955"/>
        <item x="516"/>
        <item x="2932"/>
        <item x="7597"/>
        <item x="2446"/>
        <item x="2205"/>
        <item x="3557"/>
        <item x="7780"/>
        <item x="2761"/>
        <item x="6449"/>
        <item x="3890"/>
        <item x="5150"/>
        <item x="1336"/>
        <item x="6794"/>
        <item x="3998"/>
        <item x="1079"/>
        <item x="6789"/>
        <item x="4203"/>
        <item x="4326"/>
        <item x="364"/>
        <item x="5713"/>
        <item x="3120"/>
        <item x="6851"/>
        <item x="5976"/>
        <item x="1558"/>
        <item x="55"/>
        <item x="7828"/>
        <item x="6155"/>
        <item x="2479"/>
        <item x="6682"/>
        <item x="7185"/>
        <item x="6491"/>
        <item x="2764"/>
        <item x="5979"/>
        <item x="1830"/>
        <item x="1385"/>
        <item x="57"/>
        <item x="4341"/>
        <item x="2302"/>
        <item x="4384"/>
        <item x="5056"/>
        <item x="4825"/>
        <item x="4505"/>
        <item x="1029"/>
        <item x="5075"/>
        <item x="354"/>
        <item x="4424"/>
        <item x="5992"/>
        <item x="4795"/>
        <item x="3140"/>
        <item x="1355"/>
        <item x="3315"/>
        <item x="7180"/>
        <item x="5656"/>
        <item x="5283"/>
        <item x="7341"/>
        <item x="5691"/>
        <item x="3907"/>
        <item x="5997"/>
        <item x="8089"/>
        <item x="5625"/>
        <item x="4605"/>
        <item x="3851"/>
        <item x="5487"/>
        <item x="724"/>
        <item x="862"/>
        <item x="5553"/>
        <item x="155"/>
        <item x="3868"/>
        <item x="2993"/>
        <item x="3917"/>
        <item x="6291"/>
        <item x="1118"/>
        <item x="2255"/>
        <item x="3864"/>
        <item x="2112"/>
        <item x="5376"/>
        <item x="7628"/>
        <item x="4027"/>
        <item x="976"/>
        <item x="7811"/>
        <item x="7992"/>
        <item x="5114"/>
        <item x="7291"/>
        <item x="2542"/>
        <item x="5653"/>
        <item x="4632"/>
        <item x="6523"/>
        <item x="963"/>
        <item x="4302"/>
        <item x="6778"/>
        <item x="6064"/>
        <item x="5824"/>
        <item x="3303"/>
        <item x="8008"/>
        <item x="6579"/>
        <item x="4020"/>
        <item x="4766"/>
        <item x="2317"/>
        <item x="1273"/>
        <item x="7583"/>
        <item x="6729"/>
        <item x="1657"/>
        <item x="6630"/>
        <item x="5918"/>
        <item x="5281"/>
        <item x="6253"/>
        <item x="7127"/>
        <item x="3143"/>
        <item x="1095"/>
        <item x="3524"/>
        <item x="6132"/>
        <item x="557"/>
        <item x="2597"/>
        <item x="2231"/>
        <item x="4284"/>
        <item x="2636"/>
        <item x="824"/>
        <item x="3768"/>
        <item x="4764"/>
        <item x="1766"/>
        <item x="3635"/>
        <item x="6407"/>
        <item x="2880"/>
        <item x="7154"/>
        <item x="1195"/>
        <item x="316"/>
        <item x="3826"/>
        <item x="3883"/>
        <item x="7078"/>
        <item x="7694"/>
        <item x="4334"/>
        <item x="846"/>
        <item x="404"/>
        <item x="5400"/>
        <item x="6047"/>
        <item x="4608"/>
        <item x="5329"/>
        <item x="7104"/>
        <item x="1549"/>
        <item x="2052"/>
        <item x="5705"/>
        <item x="1946"/>
        <item x="3767"/>
        <item x="3206"/>
        <item x="3414"/>
        <item x="191"/>
        <item x="7493"/>
        <item x="905"/>
        <item x="877"/>
        <item x="3658"/>
        <item x="7818"/>
        <item x="300"/>
        <item x="6565"/>
        <item x="1283"/>
        <item x="1792"/>
        <item x="4069"/>
        <item x="4259"/>
        <item x="7260"/>
        <item x="7257"/>
        <item x="3243"/>
        <item x="2243"/>
        <item x="89"/>
        <item x="2037"/>
        <item x="5043"/>
        <item x="5834"/>
        <item x="2965"/>
        <item x="3802"/>
        <item x="7617"/>
        <item x="4939"/>
        <item x="5067"/>
        <item x="7302"/>
        <item x="339"/>
        <item x="5129"/>
        <item x="1309"/>
        <item x="3383"/>
        <item x="5066"/>
        <item x="1352"/>
        <item x="6583"/>
        <item x="5205"/>
        <item x="432"/>
        <item x="5204"/>
        <item x="3639"/>
        <item x="1400"/>
        <item x="3641"/>
        <item x="7460"/>
        <item x="3073"/>
        <item x="205"/>
        <item x="1289"/>
        <item x="7757"/>
        <item x="4261"/>
        <item x="7017"/>
        <item x="6982"/>
        <item x="7588"/>
        <item x="3413"/>
        <item x="3554"/>
        <item x="500"/>
        <item x="3715"/>
        <item x="3916"/>
        <item x="734"/>
        <item x="1915"/>
        <item x="8026"/>
        <item x="1577"/>
        <item x="5704"/>
        <item x="4726"/>
        <item x="6364"/>
        <item x="6541"/>
        <item x="6771"/>
        <item x="1622"/>
        <item x="4903"/>
        <item x="7651"/>
        <item x="6803"/>
        <item x="2853"/>
        <item x="8034"/>
        <item x="3011"/>
        <item x="6039"/>
        <item x="4094"/>
        <item x="302"/>
        <item x="6766"/>
        <item x="4018"/>
        <item x="852"/>
        <item x="474"/>
        <item x="2570"/>
        <item x="82"/>
        <item x="4804"/>
        <item x="3828"/>
        <item x="6852"/>
        <item x="5972"/>
        <item x="4368"/>
        <item x="1282"/>
        <item x="5300"/>
        <item x="4606"/>
        <item x="6112"/>
        <item x="7101"/>
        <item x="5604"/>
        <item x="7418"/>
        <item x="1738"/>
        <item x="6577"/>
        <item x="2779"/>
        <item x="4095"/>
        <item x="532"/>
        <item x="2672"/>
        <item x="2511"/>
        <item x="6798"/>
        <item x="1510"/>
        <item x="5297"/>
        <item x="5855"/>
        <item x="3267"/>
        <item x="5406"/>
        <item x="1013"/>
        <item x="1890"/>
        <item x="5978"/>
        <item x="7520"/>
        <item x="1694"/>
        <item x="2506"/>
        <item x="3772"/>
        <item x="6103"/>
        <item x="2421"/>
        <item x="5225"/>
        <item x="1725"/>
        <item x="6270"/>
        <item x="5500"/>
        <item x="386"/>
        <item x="4492"/>
        <item x="4807"/>
        <item x="1227"/>
        <item x="2711"/>
        <item x="5454"/>
        <item x="3342"/>
        <item x="4883"/>
        <item x="4303"/>
        <item x="1852"/>
        <item x="3362"/>
        <item x="4320"/>
        <item x="7775"/>
        <item x="44"/>
        <item x="3169"/>
        <item x="7852"/>
        <item x="6625"/>
        <item x="1407"/>
        <item x="2584"/>
        <item x="5767"/>
        <item x="4532"/>
        <item x="2069"/>
        <item x="3869"/>
        <item x="6773"/>
        <item x="3698"/>
        <item x="5356"/>
        <item x="5845"/>
        <item x="3939"/>
        <item x="4959"/>
        <item x="5319"/>
        <item x="2133"/>
        <item x="6131"/>
        <item x="5108"/>
        <item x="196"/>
        <item x="3433"/>
        <item x="4229"/>
        <item x="219"/>
        <item x="2371"/>
        <item x="6308"/>
        <item x="4124"/>
        <item x="8152"/>
        <item x="6036"/>
        <item x="5742"/>
        <item x="1368"/>
        <item x="2717"/>
        <item x="7921"/>
        <item x="462"/>
        <item x="1125"/>
        <item x="3976"/>
        <item x="352"/>
        <item x="3903"/>
        <item x="3306"/>
        <item x="3711"/>
        <item x="5212"/>
        <item x="2044"/>
        <item x="3461"/>
        <item x="3913"/>
        <item x="6754"/>
        <item x="7314"/>
        <item x="4649"/>
        <item x="5286"/>
        <item x="1392"/>
        <item x="2811"/>
        <item x="7975"/>
        <item x="4055"/>
        <item x="1642"/>
        <item x="7650"/>
        <item x="3077"/>
        <item x="6942"/>
        <item x="608"/>
        <item x="6685"/>
        <item x="6854"/>
        <item x="5909"/>
        <item x="5459"/>
        <item x="7184"/>
        <item x="6958"/>
        <item x="5750"/>
        <item x="8017"/>
        <item x="61"/>
        <item x="287"/>
        <item x="6358"/>
        <item x="7728"/>
        <item x="50"/>
        <item x="4324"/>
        <item x="5532"/>
        <item x="3295"/>
        <item x="3392"/>
        <item x="757"/>
        <item x="1596"/>
        <item x="2074"/>
        <item x="1313"/>
        <item x="3115"/>
        <item x="374"/>
        <item x="4570"/>
        <item x="5126"/>
        <item x="800"/>
        <item x="6920"/>
        <item x="7729"/>
        <item x="6965"/>
        <item x="1837"/>
        <item x="2832"/>
        <item x="727"/>
        <item x="3695"/>
        <item x="427"/>
        <item x="6386"/>
        <item x="7161"/>
        <item x="1509"/>
        <item x="5919"/>
        <item x="2338"/>
        <item x="7088"/>
        <item x="5962"/>
        <item x="6792"/>
        <item x="4454"/>
        <item x="5013"/>
        <item x="7932"/>
        <item x="4197"/>
        <item x="3272"/>
        <item x="394"/>
        <item x="3375"/>
        <item x="3839"/>
        <item x="8074"/>
        <item x="3691"/>
        <item x="6899"/>
        <item x="1579"/>
        <item x="298"/>
        <item x="4685"/>
        <item x="7182"/>
        <item x="4887"/>
        <item x="973"/>
        <item x="6318"/>
        <item x="8098"/>
        <item x="4978"/>
        <item x="1544"/>
        <item x="4627"/>
        <item x="5751"/>
        <item x="5183"/>
        <item x="2896"/>
        <item x="5507"/>
        <item x="4331"/>
        <item x="2235"/>
        <item x="1008"/>
        <item x="5607"/>
        <item x="1667"/>
        <item x="288"/>
        <item x="261"/>
        <item x="562"/>
        <item x="3721"/>
        <item x="5113"/>
        <item x="6644"/>
        <item x="767"/>
        <item x="3012"/>
        <item x="4283"/>
        <item x="7216"/>
        <item x="4976"/>
        <item x="5321"/>
        <item x="6984"/>
        <item x="6575"/>
        <item x="1648"/>
        <item x="806"/>
        <item x="1702"/>
        <item x="2007"/>
        <item x="2740"/>
        <item x="6839"/>
        <item x="3020"/>
        <item x="2410"/>
        <item x="496"/>
        <item x="2927"/>
        <item x="1114"/>
        <item x="5070"/>
        <item x="7391"/>
        <item x="3147"/>
        <item x="6361"/>
        <item x="1153"/>
        <item x="3728"/>
        <item x="4902"/>
        <item x="3812"/>
        <item x="2063"/>
        <item x="6115"/>
        <item x="5419"/>
        <item x="8118"/>
        <item x="1760"/>
        <item x="6684"/>
        <item x="2692"/>
        <item x="29"/>
        <item x="1199"/>
        <item x="3877"/>
        <item x="2004"/>
        <item x="7695"/>
        <item x="5498"/>
        <item x="1680"/>
        <item x="3095"/>
        <item x="5394"/>
        <item x="7639"/>
        <item x="5582"/>
        <item x="7985"/>
        <item x="2091"/>
        <item x="778"/>
        <item x="3173"/>
        <item x="1562"/>
        <item x="5779"/>
        <item x="3553"/>
        <item x="6351"/>
        <item x="4310"/>
        <item x="4789"/>
        <item x="47"/>
        <item x="3280"/>
        <item x="4315"/>
        <item x="6543"/>
        <item x="513"/>
        <item x="4170"/>
        <item x="367"/>
        <item x="301"/>
        <item x="4484"/>
        <item x="3385"/>
        <item x="3058"/>
        <item x="3764"/>
        <item x="376"/>
        <item x="7094"/>
        <item x="5662"/>
        <item x="247"/>
        <item x="2903"/>
        <item x="3959"/>
        <item x="997"/>
        <item x="2224"/>
        <item x="4073"/>
        <item x="1022"/>
        <item x="1124"/>
        <item x="2944"/>
        <item x="5336"/>
        <item x="690"/>
        <item x="6349"/>
        <item x="2742"/>
        <item x="6656"/>
        <item x="7805"/>
        <item x="1828"/>
        <item x="4317"/>
        <item x="7506"/>
        <item x="3087"/>
        <item x="7148"/>
        <item x="7916"/>
        <item x="7340"/>
        <item x="7837"/>
        <item x="3281"/>
        <item x="4343"/>
        <item x="6375"/>
        <item x="476"/>
        <item x="1237"/>
        <item x="7656"/>
        <item x="64"/>
        <item x="3090"/>
        <item x="2579"/>
        <item x="6035"/>
        <item x="305"/>
        <item x="6259"/>
        <item x="849"/>
        <item x="5208"/>
        <item x="6664"/>
        <item x="5611"/>
        <item x="7918"/>
        <item x="5682"/>
        <item x="6070"/>
        <item x="6585"/>
        <item x="3124"/>
        <item x="3006"/>
        <item x="4695"/>
        <item x="7295"/>
        <item x="6073"/>
        <item x="2457"/>
        <item x="1233"/>
        <item x="2596"/>
        <item x="113"/>
        <item x="514"/>
        <item x="5595"/>
        <item x="4014"/>
        <item x="2710"/>
        <item x="4945"/>
        <item x="4486"/>
        <item x="5042"/>
        <item x="7373"/>
        <item x="4138"/>
        <item x="1920"/>
        <item x="7925"/>
        <item x="7896"/>
        <item x="5002"/>
        <item x="3201"/>
        <item x="8123"/>
        <item x="2260"/>
        <item x="642"/>
        <item x="3250"/>
        <item x="4160"/>
        <item x="2524"/>
        <item x="332"/>
        <item x="2452"/>
        <item x="7704"/>
        <item x="679"/>
        <item x="7358"/>
        <item x="402"/>
        <item x="5700"/>
        <item x="428"/>
        <item x="1771"/>
        <item x="4153"/>
        <item x="3560"/>
        <item x="7731"/>
        <item x="5214"/>
        <item x="4597"/>
        <item x="1918"/>
        <item x="8055"/>
        <item x="1481"/>
        <item x="2075"/>
        <item x="1580"/>
        <item x="447"/>
        <item x="8051"/>
        <item x="5971"/>
        <item x="2812"/>
        <item x="2362"/>
        <item x="3448"/>
        <item x="8187"/>
        <item x="5144"/>
        <item x="5241"/>
        <item x="5104"/>
        <item x="3825"/>
        <item x="2682"/>
        <item x="7980"/>
        <item x="6034"/>
        <item x="5601"/>
        <item x="2469"/>
        <item x="2866"/>
        <item x="1379"/>
        <item x="4612"/>
        <item x="5923"/>
        <item x="3626"/>
        <item x="6524"/>
        <item x="3338"/>
        <item x="1546"/>
        <item x="607"/>
        <item x="414"/>
        <item x="6221"/>
        <item x="2861"/>
        <item x="2322"/>
        <item x="7779"/>
        <item x="1955"/>
        <item x="3488"/>
        <item x="1357"/>
        <item x="2593"/>
        <item x="4810"/>
        <item x="6485"/>
        <item x="5431"/>
        <item x="7722"/>
        <item x="3748"/>
        <item x="7808"/>
        <item x="3573"/>
        <item x="4355"/>
        <item x="2471"/>
        <item x="8005"/>
        <item x="6786"/>
        <item x="5209"/>
        <item x="2273"/>
        <item x="6980"/>
        <item x="1941"/>
        <item x="6526"/>
        <item x="6137"/>
        <item x="4982"/>
        <item x="2802"/>
        <item x="2831"/>
        <item x="2617"/>
        <item x="7470"/>
        <item x="2876"/>
        <item x="6505"/>
        <item x="2651"/>
        <item x="3582"/>
        <item x="4986"/>
        <item x="933"/>
        <item x="5788"/>
        <item x="7492"/>
        <item x="5511"/>
        <item x="7605"/>
        <item x="6055"/>
        <item x="7655"/>
        <item x="7451"/>
        <item x="853"/>
        <item x="5635"/>
        <item x="3211"/>
        <item x="2323"/>
        <item x="4480"/>
        <item x="5007"/>
        <item x="5745"/>
        <item x="4367"/>
        <item x="4411"/>
        <item x="6977"/>
        <item x="2390"/>
        <item x="3549"/>
        <item x="6922"/>
        <item x="5729"/>
        <item x="5986"/>
        <item x="5136"/>
        <item x="7589"/>
        <item x="8031"/>
        <item x="7321"/>
        <item x="207"/>
        <item x="6741"/>
        <item x="1045"/>
        <item x="2666"/>
        <item x="6322"/>
        <item x="5492"/>
        <item x="7585"/>
        <item x="2983"/>
        <item x="7124"/>
        <item x="3476"/>
        <item x="2604"/>
        <item x="3613"/>
        <item x="2752"/>
        <item x="7307"/>
        <item x="7221"/>
        <item x="1246"/>
        <item x="8125"/>
        <item x="1096"/>
        <item x="4697"/>
        <item x="6714"/>
        <item x="6138"/>
        <item x="3098"/>
        <item x="109"/>
        <item x="5818"/>
        <item x="5600"/>
        <item x="5934"/>
        <item x="4356"/>
        <item x="7539"/>
        <item x="970"/>
        <item x="2222"/>
        <item x="7349"/>
        <item x="6818"/>
        <item x="6413"/>
        <item x="7198"/>
        <item x="5292"/>
        <item x="748"/>
        <item x="519"/>
        <item x="7023"/>
        <item x="742"/>
        <item x="3548"/>
        <item x="5663"/>
        <item x="4158"/>
        <item x="808"/>
        <item x="5111"/>
        <item x="7155"/>
        <item x="379"/>
        <item x="5258"/>
        <item x="2505"/>
        <item x="4325"/>
        <item x="5629"/>
        <item x="5981"/>
        <item x="7090"/>
        <item x="5463"/>
        <item x="3412"/>
        <item x="3067"/>
        <item x="888"/>
        <item x="5736"/>
        <item x="1053"/>
        <item x="7141"/>
        <item x="1696"/>
        <item x="399"/>
        <item x="1402"/>
        <item x="3619"/>
        <item x="3146"/>
        <item x="5535"/>
        <item x="6997"/>
        <item x="538"/>
        <item x="3591"/>
        <item x="4352"/>
        <item x="5255"/>
        <item x="1453"/>
        <item x="7483"/>
        <item x="7535"/>
        <item x="7519"/>
        <item x="6887"/>
        <item x="5580"/>
        <item x="7698"/>
        <item x="3500"/>
        <item x="4226"/>
        <item x="3540"/>
        <item x="4103"/>
        <item x="6992"/>
        <item x="5488"/>
        <item x="8100"/>
        <item x="4800"/>
        <item x="7962"/>
        <item x="2559"/>
        <item x="4221"/>
        <item x="150"/>
        <item x="2404"/>
        <item x="7000"/>
        <item x="2997"/>
        <item x="3739"/>
        <item x="3938"/>
        <item x="3863"/>
        <item x="5047"/>
        <item x="2071"/>
        <item x="2077"/>
        <item x="2936"/>
        <item x="4276"/>
        <item x="4677"/>
        <item x="3393"/>
        <item x="5382"/>
        <item x="6044"/>
        <item x="2221"/>
        <item x="5279"/>
        <item x="2183"/>
        <item x="7346"/>
        <item x="3563"/>
        <item x="5494"/>
        <item x="5410"/>
        <item x="7501"/>
        <item x="3699"/>
        <item x="4279"/>
        <item x="258"/>
        <item x="6559"/>
        <item x="8097"/>
        <item x="3065"/>
        <item x="1214"/>
        <item x="5668"/>
        <item x="5146"/>
        <item x="652"/>
        <item x="5504"/>
        <item x="1985"/>
        <item x="2867"/>
        <item x="1934"/>
        <item x="826"/>
        <item x="6282"/>
        <item x="7251"/>
        <item x="7874"/>
        <item x="5215"/>
        <item x="7758"/>
        <item x="3494"/>
        <item x="5652"/>
        <item x="7171"/>
        <item x="7770"/>
        <item x="5428"/>
        <item x="5078"/>
        <item x="4072"/>
        <item x="5897"/>
        <item x="5896"/>
        <item x="6966"/>
        <item x="1645"/>
        <item x="3066"/>
        <item x="6758"/>
        <item x="3567"/>
        <item x="4143"/>
        <item x="2644"/>
        <item x="1480"/>
        <item x="643"/>
        <item x="192"/>
        <item x="2131"/>
        <item x="4946"/>
        <item x="3298"/>
        <item x="1010"/>
        <item x="4561"/>
        <item x="4277"/>
        <item x="6188"/>
        <item x="3114"/>
        <item x="1259"/>
        <item x="7338"/>
        <item x="6246"/>
        <item x="5617"/>
        <item x="5733"/>
        <item x="4827"/>
        <item x="4396"/>
        <item x="1825"/>
        <item x="487"/>
        <item x="1461"/>
        <item x="1202"/>
        <item x="1493"/>
        <item x="152"/>
        <item x="2217"/>
        <item x="4571"/>
        <item x="7834"/>
        <item x="6061"/>
        <item x="2459"/>
        <item x="7781"/>
        <item x="2350"/>
        <item x="3780"/>
        <item x="146"/>
        <item x="952"/>
        <item x="2346"/>
        <item x="3535"/>
        <item x="7289"/>
        <item x="3051"/>
        <item x="1827"/>
        <item x="4332"/>
        <item x="5606"/>
        <item x="5620"/>
        <item x="7166"/>
        <item x="3508"/>
        <item x="7416"/>
        <item x="7528"/>
        <item x="6763"/>
        <item x="7365"/>
        <item x="4840"/>
        <item x="7964"/>
        <item x="491"/>
        <item x="7157"/>
        <item x="5749"/>
        <item x="4951"/>
        <item x="6427"/>
        <item x="408"/>
        <item x="1950"/>
        <item x="3074"/>
        <item x="3982"/>
        <item x="420"/>
        <item x="7091"/>
        <item x="3686"/>
        <item x="4969"/>
        <item x="4911"/>
        <item x="6647"/>
        <item x="2383"/>
        <item x="4360"/>
        <item x="1990"/>
        <item x="1501"/>
        <item x="3196"/>
        <item x="4417"/>
        <item x="2396"/>
        <item x="2893"/>
        <item x="6127"/>
        <item x="1749"/>
        <item x="7643"/>
        <item x="6999"/>
        <item x="6601"/>
        <item x="3754"/>
        <item x="1468"/>
        <item x="5110"/>
        <item x="3774"/>
        <item x="7720"/>
        <item x="1020"/>
        <item x="2313"/>
        <item x="3322"/>
        <item x="5633"/>
        <item x="2167"/>
        <item x="3512"/>
        <item x="4995"/>
        <item x="7265"/>
        <item x="7593"/>
        <item x="8077"/>
        <item x="4871"/>
        <item x="7134"/>
        <item x="3894"/>
        <item x="3717"/>
        <item x="3499"/>
        <item x="6954"/>
        <item x="741"/>
        <item x="3234"/>
        <item x="5505"/>
        <item x="8203"/>
        <item x="1681"/>
        <item x="671"/>
        <item x="6190"/>
        <item x="6419"/>
        <item x="3531"/>
        <item x="2402"/>
        <item x="3358"/>
        <item x="1409"/>
        <item x="388"/>
        <item x="3371"/>
        <item x="1670"/>
        <item x="230"/>
        <item x="3363"/>
        <item x="7572"/>
        <item x="2178"/>
        <item x="738"/>
        <item x="906"/>
        <item x="4517"/>
        <item x="8195"/>
        <item x="2360"/>
        <item x="7953"/>
        <item x="6783"/>
        <item x="2783"/>
        <item x="7374"/>
        <item x="78"/>
        <item x="1169"/>
        <item x="6943"/>
        <item x="6595"/>
        <item x="5263"/>
        <item x="1108"/>
        <item x="2331"/>
        <item x="5801"/>
        <item x="4236"/>
        <item x="6228"/>
        <item x="7771"/>
        <item x="8099"/>
        <item x="2842"/>
        <item x="6229"/>
        <item x="2377"/>
        <item x="3665"/>
        <item x="444"/>
        <item x="2399"/>
        <item x="2859"/>
        <item x="3798"/>
        <item x="7487"/>
        <item x="3679"/>
        <item x="3400"/>
        <item x="6658"/>
        <item x="5636"/>
        <item x="7848"/>
        <item x="7865"/>
        <item x="3694"/>
        <item x="4646"/>
        <item x="3477"/>
        <item x="2619"/>
        <item x="5343"/>
        <item x="3643"/>
        <item x="4814"/>
        <item x="2530"/>
        <item x="122"/>
        <item x="5502"/>
        <item x="6715"/>
        <item x="4948"/>
        <item x="1751"/>
        <item x="4942"/>
        <item x="5299"/>
        <item x="2228"/>
        <item x="331"/>
        <item x="51"/>
        <item x="5145"/>
        <item x="4896"/>
        <item x="1111"/>
        <item x="2099"/>
        <item x="6686"/>
        <item x="1967"/>
        <item x="4979"/>
        <item x="1398"/>
        <item x="6901"/>
        <item x="3885"/>
        <item x="5573"/>
        <item x="2220"/>
        <item x="1885"/>
        <item x="3289"/>
        <item x="670"/>
        <item x="8207"/>
        <item x="3663"/>
        <item x="4107"/>
        <item x="5542"/>
        <item x="5960"/>
        <item x="6286"/>
        <item x="5159"/>
        <item x="1131"/>
        <item x="1865"/>
        <item x="8016"/>
        <item x="1893"/>
        <item x="5435"/>
        <item x="4572"/>
        <item x="5489"/>
        <item x="6904"/>
        <item x="3264"/>
        <item x="3467"/>
        <item x="7782"/>
        <item x="7293"/>
        <item x="4357"/>
        <item x="4755"/>
        <item x="936"/>
        <item x="610"/>
        <item x="7112"/>
        <item x="4322"/>
        <item x="3597"/>
        <item x="5326"/>
        <item x="2019"/>
        <item x="2571"/>
        <item x="5085"/>
        <item x="7762"/>
        <item x="3755"/>
        <item x="4676"/>
        <item x="469"/>
        <item x="752"/>
        <item x="721"/>
        <item x="4008"/>
        <item x="6581"/>
        <item x="7130"/>
        <item x="1779"/>
        <item x="6129"/>
        <item x="4808"/>
        <item x="900"/>
        <item x="4799"/>
        <item x="2585"/>
        <item x="7606"/>
        <item x="7979"/>
        <item x="6933"/>
        <item x="3405"/>
        <item x="2695"/>
        <item x="5660"/>
        <item x="4084"/>
        <item x="3296"/>
        <item x="4129"/>
        <item x="6240"/>
        <item x="5099"/>
        <item x="6084"/>
        <item x="2297"/>
        <item x="4005"/>
        <item x="548"/>
        <item x="2618"/>
        <item x="1100"/>
        <item x="4841"/>
        <item x="1222"/>
        <item x="163"/>
        <item x="3593"/>
        <item x="4993"/>
        <item x="8127"/>
        <item x="1557"/>
        <item x="6389"/>
        <item x="2333"/>
        <item x="1634"/>
        <item x="1377"/>
        <item x="7317"/>
        <item x="6130"/>
        <item x="4735"/>
        <item x="817"/>
        <item x="1129"/>
        <item x="5440"/>
        <item x="982"/>
        <item x="3682"/>
        <item x="7902"/>
        <item x="2900"/>
        <item x="6608"/>
        <item x="1459"/>
        <item x="783"/>
        <item x="5772"/>
        <item x="7367"/>
        <item x="2532"/>
        <item x="3407"/>
        <item x="5280"/>
        <item x="2555"/>
        <item x="5902"/>
        <item x="2247"/>
        <item x="733"/>
        <item x="4610"/>
        <item x="7439"/>
        <item x="4258"/>
        <item x="816"/>
        <item x="994"/>
        <item x="633"/>
        <item x="931"/>
        <item x="6850"/>
        <item x="6532"/>
        <item x="4507"/>
        <item x="4651"/>
        <item x="7472"/>
        <item x="3387"/>
        <item x="173"/>
        <item x="5130"/>
        <item x="4607"/>
        <item x="164"/>
        <item x="7792"/>
        <item x="7007"/>
        <item x="3985"/>
        <item x="6495"/>
        <item x="143"/>
        <item x="8030"/>
        <item x="2272"/>
        <item x="7942"/>
        <item x="4351"/>
        <item x="4964"/>
        <item x="3141"/>
        <item x="1652"/>
        <item x="5154"/>
        <item x="2760"/>
        <item x="6082"/>
        <item x="5791"/>
        <item x="8140"/>
        <item x="7614"/>
        <item x="6812"/>
        <item x="7327"/>
        <item x="6169"/>
        <item x="3716"/>
        <item x="2967"/>
        <item x="7030"/>
        <item x="3833"/>
        <item x="2803"/>
        <item x="251"/>
        <item x="5499"/>
        <item x="4563"/>
        <item x="422"/>
        <item x="7444"/>
        <item x="4392"/>
        <item x="2102"/>
        <item x="2366"/>
        <item x="4974"/>
        <item x="4981"/>
        <item x="4078"/>
        <item x="5466"/>
        <item x="995"/>
        <item x="1345"/>
        <item x="5581"/>
        <item x="2789"/>
        <item x="1258"/>
        <item x="710"/>
        <item x="2544"/>
        <item x="2293"/>
        <item x="8072"/>
        <item x="6569"/>
        <item x="1621"/>
        <item x="5777"/>
        <item x="2497"/>
        <item x="6154"/>
        <item x="3727"/>
        <item x="5143"/>
        <item x="5223"/>
        <item x="2154"/>
        <item x="6334"/>
        <item x="1024"/>
        <item x="771"/>
        <item x="3364"/>
        <item x="3650"/>
        <item x="7475"/>
        <item x="5324"/>
        <item x="361"/>
        <item x="565"/>
        <item x="6693"/>
        <item x="663"/>
        <item x="1464"/>
        <item x="7833"/>
        <item x="7829"/>
        <item x="7287"/>
        <item x="5391"/>
        <item x="7072"/>
        <item x="5038"/>
        <item x="4165"/>
        <item x="3995"/>
        <item x="6748"/>
        <item x="1789"/>
        <item x="5091"/>
        <item x="7663"/>
        <item x="7654"/>
        <item x="3495"/>
        <item x="3994"/>
        <item x="3357"/>
        <item x="1761"/>
        <item x="959"/>
        <item x="1822"/>
        <item x="5482"/>
        <item x="8014"/>
        <item x="7871"/>
        <item x="4472"/>
        <item x="6611"/>
        <item x="3697"/>
        <item x="1698"/>
        <item x="6976"/>
        <item x="7860"/>
        <item x="2887"/>
        <item x="1203"/>
        <item x="6768"/>
        <item x="6747"/>
        <item x="2445"/>
        <item x="2581"/>
        <item x="6417"/>
        <item x="3186"/>
        <item x="5522"/>
        <item x="2319"/>
        <item x="695"/>
        <item x="1948"/>
        <item x="7919"/>
        <item x="5854"/>
        <item x="3255"/>
        <item x="7478"/>
        <item x="445"/>
        <item x="6957"/>
        <item x="4242"/>
        <item x="8025"/>
        <item x="5598"/>
        <item x="7122"/>
        <item x="6396"/>
        <item x="6400"/>
        <item x="8049"/>
        <item x="3566"/>
        <item x="6853"/>
        <item x="4405"/>
        <item x="4751"/>
        <item x="2608"/>
        <item x="2011"/>
        <item x="1899"/>
        <item x="2329"/>
        <item x="1605"/>
        <item x="2817"/>
        <item x="7812"/>
        <item x="4908"/>
        <item x="2686"/>
        <item x="8007"/>
        <item x="5339"/>
        <item x="71"/>
        <item x="6106"/>
        <item x="3091"/>
        <item x="7690"/>
        <item x="3435"/>
        <item x="6171"/>
        <item x="8102"/>
        <item x="7854"/>
        <item x="2234"/>
        <item x="5770"/>
        <item x="1232"/>
        <item x="5244"/>
        <item x="946"/>
        <item x="5655"/>
        <item x="1861"/>
        <item x="2521"/>
        <item x="2948"/>
        <item x="1782"/>
        <item x="5850"/>
        <item x="1615"/>
        <item x="4278"/>
        <item x="2355"/>
        <item x="3790"/>
        <item x="887"/>
        <item x="4459"/>
        <item x="6446"/>
        <item x="1806"/>
        <item x="3940"/>
        <item x="154"/>
        <item x="4244"/>
        <item x="1397"/>
        <item x="4264"/>
        <item x="5947"/>
        <item x="6365"/>
        <item x="482"/>
        <item x="2856"/>
        <item x="6646"/>
        <item x="700"/>
        <item x="4672"/>
        <item x="3487"/>
        <item x="1883"/>
        <item x="204"/>
        <item x="7405"/>
        <item x="4466"/>
        <item x="8132"/>
        <item x="1023"/>
        <item x="7850"/>
        <item x="879"/>
        <item x="4206"/>
        <item x="6527"/>
        <item x="611"/>
        <item x="2697"/>
        <item x="7935"/>
        <item x="2996"/>
        <item x="3814"/>
        <item x="3652"/>
        <item x="3744"/>
        <item x="3956"/>
        <item x="5708"/>
        <item x="4455"/>
        <item x="1913"/>
        <item x="6774"/>
        <item x="7312"/>
        <item x="2021"/>
        <item x="1146"/>
        <item x="4996"/>
        <item x="4917"/>
        <item x="2252"/>
        <item x="8050"/>
        <item x="5322"/>
        <item x="1162"/>
        <item x="654"/>
        <item x="5327"/>
        <item x="3379"/>
        <item x="7527"/>
        <item x="4574"/>
        <item x="6932"/>
        <item x="6409"/>
        <item x="1316"/>
        <item x="7586"/>
        <item x="6533"/>
        <item x="3882"/>
        <item x="4621"/>
        <item x="6009"/>
        <item x="3948"/>
        <item x="6285"/>
        <item x="6590"/>
        <item x="3228"/>
        <item x="4540"/>
        <item x="7197"/>
        <item x="3963"/>
        <item x="714"/>
        <item x="5961"/>
        <item x="779"/>
        <item x="4211"/>
        <item x="4531"/>
        <item x="3370"/>
        <item x="5579"/>
        <item x="3119"/>
        <item x="3990"/>
        <item x="7943"/>
        <item x="5615"/>
        <item x="1210"/>
        <item x="7146"/>
        <item x="7708"/>
        <item x="2722"/>
        <item x="2702"/>
        <item x="7256"/>
        <item x="5948"/>
        <item x="1267"/>
        <item x="4121"/>
        <item x="4622"/>
        <item x="2929"/>
        <item x="1879"/>
        <item x="7139"/>
        <item x="8160"/>
        <item x="3738"/>
        <item x="1637"/>
        <item x="7783"/>
        <item x="2156"/>
        <item x="2891"/>
        <item x="3752"/>
        <item x="5676"/>
        <item x="6983"/>
        <item x="5810"/>
        <item x="6877"/>
        <item x="3258"/>
        <item x="7537"/>
        <item x="1721"/>
        <item x="7534"/>
        <item x="1147"/>
        <item x="4564"/>
        <item x="5726"/>
        <item x="798"/>
        <item x="3559"/>
        <item x="7276"/>
        <item x="1769"/>
        <item x="5996"/>
        <item x="1369"/>
        <item x="6310"/>
        <item x="6085"/>
        <item x="5155"/>
        <item x="526"/>
        <item x="4758"/>
        <item x="7377"/>
        <item x="928"/>
        <item x="2713"/>
        <item x="1697"/>
        <item x="5619"/>
        <item x="5541"/>
        <item x="3713"/>
        <item x="3297"/>
        <item x="7383"/>
        <item x="4970"/>
        <item x="3417"/>
        <item x="3899"/>
        <item x="3707"/>
        <item x="5949"/>
        <item x="2213"/>
        <item x="7931"/>
        <item x="7085"/>
        <item x="944"/>
        <item x="1786"/>
        <item x="2909"/>
        <item x="6007"/>
        <item x="8093"/>
        <item x="1115"/>
        <item x="1900"/>
        <item x="4267"/>
        <item x="2426"/>
        <item x="2720"/>
        <item x="5990"/>
        <item x="7509"/>
        <item x="3997"/>
        <item x="2523"/>
        <item x="3040"/>
        <item x="485"/>
        <item x="3578"/>
        <item x="2347"/>
        <item x="2648"/>
        <item x="2038"/>
        <item x="3361"/>
        <item x="7481"/>
        <item x="1494"/>
        <item x="3480"/>
        <item x="6782"/>
        <item x="455"/>
        <item x="7419"/>
        <item x="6045"/>
        <item x="6232"/>
        <item x="4373"/>
        <item x="968"/>
        <item x="649"/>
        <item x="1768"/>
        <item x="3328"/>
        <item x="4885"/>
        <item x="5273"/>
        <item x="184"/>
        <item x="3024"/>
        <item x="3218"/>
        <item x="5877"/>
        <item x="1791"/>
        <item x="498"/>
        <item x="4541"/>
        <item x="2060"/>
        <item x="7546"/>
        <item x="5994"/>
        <item x="7676"/>
        <item x="1445"/>
        <item x="2606"/>
        <item x="59"/>
        <item x="1767"/>
        <item x="6787"/>
        <item x="4487"/>
        <item x="1552"/>
        <item x="4515"/>
        <item x="2518"/>
        <item x="845"/>
        <item x="3924"/>
        <item x="5794"/>
        <item x="2562"/>
        <item x="1457"/>
        <item x="6801"/>
        <item x="4064"/>
        <item x="4847"/>
        <item x="5827"/>
        <item x="3846"/>
        <item x="5409"/>
        <item x="1784"/>
        <item x="4635"/>
        <item x="363"/>
        <item x="5849"/>
        <item x="1927"/>
        <item x="3675"/>
        <item x="5020"/>
        <item x="1531"/>
        <item x="1538"/>
        <item x="904"/>
        <item x="3138"/>
        <item x="7587"/>
        <item x="5946"/>
        <item x="3401"/>
        <item x="5033"/>
        <item x="750"/>
        <item x="6603"/>
        <item x="2935"/>
        <item x="3399"/>
        <item x="8129"/>
        <item x="3747"/>
        <item x="7133"/>
        <item x="4923"/>
        <item x="7048"/>
        <item x="2187"/>
        <item x="3014"/>
        <item x="6518"/>
        <item x="7207"/>
        <item x="7699"/>
        <item x="6392"/>
        <item x="1321"/>
        <item x="437"/>
        <item x="4456"/>
        <item x="4955"/>
        <item x="6287"/>
        <item x="4965"/>
        <item x="4641"/>
        <item x="5838"/>
        <item x="7466"/>
        <item x="4983"/>
        <item x="195"/>
        <item x="1548"/>
        <item x="1305"/>
        <item x="5739"/>
        <item x="406"/>
        <item x="1541"/>
        <item x="4336"/>
        <item x="5468"/>
        <item x="884"/>
        <item x="6257"/>
        <item x="291"/>
        <item x="1959"/>
        <item x="4335"/>
        <item x="2736"/>
        <item x="856"/>
        <item x="4210"/>
        <item x="7422"/>
        <item x="1856"/>
        <item x="1212"/>
        <item x="2635"/>
        <item x="689"/>
        <item x="1201"/>
        <item x="2660"/>
        <item x="3148"/>
        <item x="4164"/>
        <item x="6326"/>
        <item x="6403"/>
        <item x="4123"/>
        <item x="4997"/>
        <item x="5271"/>
        <item x="6298"/>
        <item x="5086"/>
        <item x="3380"/>
        <item x="2942"/>
        <item x="1945"/>
        <item x="4446"/>
        <item x="764"/>
        <item x="5876"/>
        <item x="3974"/>
        <item x="2850"/>
        <item x="2991"/>
        <item x="7494"/>
        <item x="1876"/>
        <item x="5052"/>
        <item x="6909"/>
        <item x="3773"/>
        <item x="270"/>
        <item x="239"/>
        <item x="8079"/>
        <item x="2748"/>
        <item x="1347"/>
        <item x="4342"/>
        <item x="8208"/>
        <item x="4026"/>
        <item x="4442"/>
        <item x="792"/>
        <item x="3955"/>
        <item x="4880"/>
        <item x="4872"/>
        <item x="8151"/>
        <item x="4797"/>
        <item x="1361"/>
        <item x="4395"/>
        <item x="2398"/>
        <item x="2610"/>
        <item x="1628"/>
        <item x="3550"/>
        <item x="651"/>
        <item x="5741"/>
        <item x="5060"/>
        <item x="7296"/>
        <item x="6546"/>
        <item x="1892"/>
        <item x="1417"/>
        <item x="7901"/>
        <item x="1881"/>
        <item x="3523"/>
        <item x="1661"/>
        <item x="2023"/>
        <item x="6825"/>
        <item x="5875"/>
        <item x="3167"/>
        <item x="3353"/>
        <item x="6207"/>
        <item x="541"/>
        <item x="308"/>
        <item x="6498"/>
        <item x="7045"/>
        <item x="7941"/>
        <item x="5564"/>
        <item x="4452"/>
        <item x="1270"/>
        <item x="5019"/>
        <item x="7885"/>
        <item x="1764"/>
        <item x="272"/>
        <item x="1066"/>
        <item x="4464"/>
        <item x="7248"/>
        <item x="6487"/>
        <item x="7804"/>
        <item x="2281"/>
        <item x="3078"/>
        <item x="3808"/>
        <item x="7644"/>
        <item x="7299"/>
        <item x="5390"/>
        <item x="3847"/>
        <item x="666"/>
        <item x="2981"/>
        <item x="5684"/>
        <item x="6639"/>
        <item x="4815"/>
        <item x="6582"/>
        <item x="5737"/>
        <item x="7181"/>
        <item x="7183"/>
        <item x="4098"/>
        <item x="6504"/>
        <item x="7745"/>
        <item x="5963"/>
        <item x="4224"/>
        <item x="4704"/>
        <item x="6472"/>
        <item x="6501"/>
        <item x="4892"/>
        <item x="5717"/>
        <item x="4916"/>
        <item x="4926"/>
        <item x="7361"/>
        <item x="7119"/>
        <item x="4260"/>
        <item x="6725"/>
        <item x="4701"/>
        <item x="3827"/>
        <item x="858"/>
        <item x="4836"/>
        <item x="3585"/>
        <item x="6509"/>
        <item x="4289"/>
        <item x="5157"/>
        <item x="2158"/>
        <item x="5618"/>
        <item x="1324"/>
        <item x="95"/>
        <item x="3835"/>
        <item x="6478"/>
        <item x="3657"/>
        <item x="3714"/>
        <item x="2838"/>
        <item x="30"/>
        <item x="4613"/>
        <item x="5401"/>
        <item x="3195"/>
        <item x="6765"/>
        <item x="4217"/>
        <item x="1701"/>
        <item x="4067"/>
        <item x="5833"/>
        <item x="5234"/>
        <item x="3418"/>
        <item x="5847"/>
        <item x="8150"/>
        <item x="1205"/>
        <item x="4118"/>
        <item x="4579"/>
        <item x="1905"/>
        <item x="5734"/>
        <item x="4045"/>
        <item x="5987"/>
        <item x="3184"/>
        <item x="7613"/>
        <item x="2634"/>
        <item x="6244"/>
        <item x="1333"/>
        <item x="8171"/>
        <item x="5387"/>
        <item x="3389"/>
        <item x="5287"/>
        <item x="4025"/>
        <item x="7099"/>
        <item x="5006"/>
        <item x="3299"/>
        <item x="4734"/>
        <item x="866"/>
        <item x="1682"/>
        <item x="8186"/>
        <item x="1396"/>
        <item x="6728"/>
        <item x="3993"/>
        <item x="5311"/>
        <item x="6284"/>
        <item x="837"/>
        <item x="3889"/>
        <item x="7096"/>
        <item x="2820"/>
        <item x="5415"/>
        <item x="3503"/>
        <item x="3422"/>
        <item x="2032"/>
        <item x="6529"/>
        <item x="4882"/>
        <item x="3822"/>
        <item x="4813"/>
        <item x="6118"/>
        <item x="2181"/>
        <item x="6206"/>
        <item x="569"/>
        <item x="6847"/>
        <item x="7516"/>
        <item x="4967"/>
        <item x="5082"/>
        <item x="2494"/>
        <item x="7642"/>
        <item x="5131"/>
        <item x="1610"/>
        <item x="2177"/>
        <item x="5050"/>
        <item x="7502"/>
        <item x="7250"/>
        <item x="2810"/>
        <item x="5862"/>
        <item x="2858"/>
        <item x="6302"/>
        <item x="4687"/>
        <item x="4905"/>
        <item x="3895"/>
        <item x="5025"/>
        <item x="360"/>
        <item x="8148"/>
        <item x="7616"/>
        <item x="8105"/>
        <item x="1528"/>
        <item x="103"/>
        <item x="5795"/>
        <item x="3528"/>
        <item x="7697"/>
        <item x="802"/>
        <item x="5568"/>
        <item x="4062"/>
        <item x="596"/>
        <item x="3044"/>
        <item x="6653"/>
        <item x="4059"/>
        <item x="3972"/>
        <item x="4569"/>
        <item x="165"/>
        <item x="3329"/>
        <item x="4375"/>
        <item x="8202"/>
        <item x="3079"/>
        <item x="678"/>
        <item x="5669"/>
        <item x="1221"/>
        <item x="3326"/>
        <item x="5436"/>
        <item x="454"/>
        <item x="6004"/>
        <item x="2409"/>
        <item x="2388"/>
        <item x="2792"/>
        <item x="1986"/>
        <item x="3509"/>
        <item x="4275"/>
        <item x="7569"/>
        <item x="1880"/>
        <item x="3517"/>
        <item x="699"/>
        <item x="5354"/>
        <item x="711"/>
        <item x="7001"/>
        <item x="2397"/>
        <item x="501"/>
        <item x="4931"/>
        <item x="1184"/>
        <item x="1731"/>
        <item x="977"/>
        <item x="271"/>
        <item x="5643"/>
        <item x="975"/>
        <item x="7255"/>
        <item x="2059"/>
        <item x="1849"/>
        <item x="536"/>
        <item x="3527"/>
        <item x="7473"/>
        <item x="2498"/>
        <item x="1921"/>
        <item x="6570"/>
        <item x="2972"/>
        <item x="6883"/>
        <item x="3030"/>
        <item x="326"/>
        <item x="6735"/>
        <item x="5860"/>
        <item x="6410"/>
        <item x="1722"/>
        <item x="3007"/>
        <item x="623"/>
        <item x="1474"/>
        <item x="6724"/>
        <item x="6607"/>
        <item x="5677"/>
        <item x="2394"/>
        <item x="4508"/>
        <item x="54"/>
        <item x="4644"/>
        <item x="1678"/>
        <item x="1226"/>
        <item x="1261"/>
        <item x="4620"/>
        <item x="2664"/>
        <item x="841"/>
        <item x="6245"/>
        <item x="1788"/>
        <item x="3391"/>
        <item x="1362"/>
        <item x="4321"/>
        <item x="3139"/>
        <item x="5557"/>
        <item x="1411"/>
        <item x="7727"/>
        <item x="5317"/>
        <item x="1348"/>
        <item x="6429"/>
        <item x="1319"/>
        <item x="861"/>
        <item x="7450"/>
        <item x="6512"/>
        <item x="6689"/>
        <item x="4636"/>
        <item x="4251"/>
        <item x="5295"/>
        <item x="2493"/>
        <item x="2905"/>
        <item x="2658"/>
        <item x="5261"/>
        <item x="4048"/>
        <item x="6265"/>
        <item x="6482"/>
        <item x="2144"/>
        <item x="8134"/>
        <item x="1293"/>
        <item x="6099"/>
        <item x="2875"/>
        <item x="3"/>
        <item x="953"/>
        <item x="6025"/>
        <item x="6476"/>
        <item x="24"/>
        <item x="2401"/>
        <item x="7543"/>
        <item x="3426"/>
        <item x="1571"/>
        <item x="4246"/>
        <item x="1665"/>
        <item x="5706"/>
        <item x="6588"/>
        <item x="7213"/>
        <item x="1530"/>
        <item x="4520"/>
        <item x="7746"/>
        <item x="1516"/>
        <item x="5758"/>
        <item x="1673"/>
        <item x="655"/>
        <item x="4589"/>
        <item x="5624"/>
        <item x="4385"/>
        <item x="1821"/>
        <item x="1172"/>
        <item x="6856"/>
        <item x="6142"/>
        <item x="1614"/>
        <item x="4090"/>
        <item x="1412"/>
        <item x="1522"/>
        <item x="6140"/>
        <item x="5346"/>
        <item x="6354"/>
        <item x="2480"/>
        <item x="3344"/>
        <item x="5510"/>
        <item x="2653"/>
        <item x="208"/>
        <item x="6172"/>
        <item x="6278"/>
        <item x="7233"/>
        <item x="4631"/>
        <item x="3806"/>
        <item x="183"/>
        <item x="924"/>
        <item x="7076"/>
        <item x="784"/>
        <item x="7836"/>
        <item x="4575"/>
        <item x="2174"/>
        <item x="4837"/>
        <item x="6059"/>
        <item x="4190"/>
        <item x="4232"/>
        <item x="7915"/>
        <item x="1238"/>
        <item x="4427"/>
        <item x="3005"/>
        <item x="7816"/>
        <item x="6828"/>
        <item x="7041"/>
        <item x="4120"/>
        <item x="2308"/>
        <item x="3445"/>
        <item x="3373"/>
        <item x="2902"/>
        <item x="5063"/>
        <item x="1218"/>
        <item x="3795"/>
        <item x="470"/>
        <item x="4752"/>
        <item x="2575"/>
        <item x="2727"/>
        <item x="5076"/>
        <item x="77"/>
        <item x="5398"/>
        <item x="434"/>
        <item x="7940"/>
        <item x="4972"/>
        <item x="2808"/>
        <item x="5720"/>
        <item x="6848"/>
        <item x="4075"/>
        <item x="7469"/>
        <item x="4458"/>
        <item x="2663"/>
        <item x="2804"/>
        <item x="6832"/>
        <item x="3858"/>
        <item x="6010"/>
        <item x="2434"/>
        <item x="3737"/>
        <item x="5664"/>
        <item x="1654"/>
        <item x="3688"/>
        <item x="8"/>
        <item x="4358"/>
        <item x="2374"/>
        <item x="3910"/>
        <item x="3449"/>
        <item x="3050"/>
        <item x="5719"/>
        <item x="636"/>
        <item x="5351"/>
        <item x="3514"/>
        <item x="7242"/>
        <item x="3684"/>
        <item x="2485"/>
        <item x="2296"/>
        <item x="2609"/>
        <item x="1683"/>
        <item x="3876"/>
        <item x="886"/>
        <item x="7075"/>
        <item x="489"/>
        <item x="2788"/>
        <item x="4739"/>
        <item x="8189"/>
        <item x="2172"/>
        <item x="233"/>
        <item x="1158"/>
        <item x="3063"/>
        <item x="1056"/>
        <item x="4806"/>
        <item x="2451"/>
        <item x="4587"/>
        <item x="8035"/>
        <item x="6650"/>
        <item x="5530"/>
        <item x="2303"/>
        <item x="1303"/>
        <item x="908"/>
        <item x="698"/>
        <item x="1805"/>
        <item x="6033"/>
        <item x="3378"/>
        <item x="6998"/>
        <item x="2219"/>
        <item x="6295"/>
        <item x="4980"/>
        <item x="1708"/>
        <item x="7549"/>
        <item x="2073"/>
        <item x="676"/>
        <item x="3848"/>
        <item x="6479"/>
        <item x="940"/>
        <item x="589"/>
        <item x="336"/>
        <item x="1330"/>
        <item x="3962"/>
        <item x="7531"/>
        <item x="324"/>
        <item x="6589"/>
        <item x="2835"/>
        <item x="8170"/>
        <item x="7118"/>
        <item x="6869"/>
        <item x="3829"/>
        <item x="7620"/>
        <item x="2778"/>
        <item x="3947"/>
        <item x="4554"/>
        <item x="3003"/>
        <item x="7330"/>
        <item x="5679"/>
        <item x="7984"/>
        <item x="1797"/>
        <item x="1693"/>
        <item x="3334"/>
        <item x="7284"/>
        <item x="2694"/>
        <item x="2728"/>
        <item x="7446"/>
        <item x="2821"/>
        <item x="6022"/>
        <item x="1650"/>
        <item x="515"/>
        <item x="2435"/>
        <item x="1315"/>
        <item x="3952"/>
        <item x="4227"/>
        <item x="4717"/>
        <item x="2031"/>
        <item x="7672"/>
        <item x="3198"/>
        <item x="3122"/>
        <item x="1568"/>
        <item x="1533"/>
        <item x="3064"/>
        <item x="3891"/>
        <item x="7872"/>
        <item x="2691"/>
        <item x="5630"/>
        <item x="8001"/>
        <item x="2278"/>
        <item x="7966"/>
        <item x="4553"/>
        <item x="5089"/>
        <item x="6425"/>
        <item x="7580"/>
        <item x="1663"/>
        <item x="1556"/>
        <item x="4082"/>
        <item x="1545"/>
        <item x="7162"/>
        <item x="7567"/>
        <item x="2723"/>
        <item x="2108"/>
        <item x="5591"/>
        <item x="573"/>
        <item x="5185"/>
        <item x="5166"/>
        <item x="2048"/>
        <item x="7647"/>
        <item x="3257"/>
        <item x="2959"/>
        <item x="484"/>
        <item x="4130"/>
        <item x="5027"/>
        <item x="6634"/>
        <item x="5332"/>
        <item x="4601"/>
        <item x="5666"/>
        <item x="2418"/>
        <item x="5841"/>
        <item x="1587"/>
        <item x="3450"/>
        <item x="6939"/>
        <item x="5374"/>
        <item x="5202"/>
        <item x="1197"/>
        <item x="1167"/>
        <item x="5631"/>
        <item x="1632"/>
        <item x="1497"/>
        <item x="330"/>
        <item x="5848"/>
        <item x="6671"/>
        <item x="8078"/>
        <item x="5125"/>
        <item x="6945"/>
        <item x="3092"/>
        <item x="7175"/>
        <item x="2072"/>
        <item x="387"/>
        <item x="2541"/>
        <item x="3269"/>
        <item x="1640"/>
        <item x="5328"/>
        <item x="7044"/>
        <item x="8184"/>
        <item x="5556"/>
        <item x="7922"/>
        <item x="4625"/>
        <item x="5596"/>
        <item x="7645"/>
        <item x="1080"/>
        <item x="4017"/>
        <item x="796"/>
        <item x="7168"/>
        <item x="3526"/>
        <item x="1983"/>
        <item x="383"/>
        <item x="4577"/>
        <item x="8011"/>
        <item x="3648"/>
        <item x="2964"/>
        <item x="1244"/>
        <item x="6382"/>
        <item x="984"/>
        <item x="6624"/>
        <item x="7043"/>
        <item x="1027"/>
        <item x="7269"/>
        <item x="6981"/>
        <item x="6303"/>
        <item x="3312"/>
        <item x="1591"/>
        <item x="4745"/>
        <item x="6175"/>
        <item x="7201"/>
        <item x="5554"/>
        <item x="703"/>
        <item x="6640"/>
        <item x="1867"/>
        <item x="2986"/>
        <item x="7015"/>
        <item x="4083"/>
        <item x="4798"/>
        <item x="687"/>
        <item x="441"/>
        <item x="6428"/>
        <item x="1711"/>
        <item x="7319"/>
        <item x="5181"/>
        <item x="582"/>
        <item x="2138"/>
        <item x="5807"/>
        <item x="2978"/>
        <item x="5638"/>
        <item x="2724"/>
        <item x="6519"/>
        <item x="2577"/>
        <item x="6690"/>
        <item x="7706"/>
        <item x="3253"/>
        <item x="348"/>
        <item x="7423"/>
        <item x="5094"/>
        <item x="4681"/>
        <item x="5310"/>
        <item x="6929"/>
        <item x="5191"/>
        <item x="2937"/>
        <item x="5493"/>
        <item x="1416"/>
        <item x="4469"/>
        <item x="7993"/>
        <item x="3853"/>
        <item x="5725"/>
        <item x="7552"/>
        <item x="193"/>
        <item x="4741"/>
        <item x="883"/>
        <item x="7789"/>
        <item x="4430"/>
        <item x="1695"/>
        <item x="4263"/>
        <item x="7335"/>
        <item x="6018"/>
        <item x="5932"/>
        <item x="4780"/>
        <item x="4918"/>
        <item x="2175"/>
        <item x="7540"/>
        <item x="6416"/>
        <item x="7132"/>
        <item x="6831"/>
        <item x="5842"/>
        <item x="2612"/>
        <item x="7515"/>
        <item x="2437"/>
        <item x="7855"/>
        <item x="3225"/>
        <item x="2661"/>
        <item x="1742"/>
        <item x="5634"/>
        <item x="3735"/>
        <item x="5349"/>
        <item x="3287"/>
        <item x="2182"/>
        <item x="67"/>
        <item x="6894"/>
        <item x="6959"/>
        <item x="2836"/>
        <item x="1594"/>
        <item x="6008"/>
        <item x="6027"/>
        <item x="7263"/>
        <item x="875"/>
        <item x="869"/>
        <item x="828"/>
        <item x="3804"/>
        <item x="891"/>
        <item x="6442"/>
        <item x="2845"/>
        <item x="2837"/>
        <item x="7142"/>
        <item x="3130"/>
        <item x="4937"/>
        <item x="4619"/>
        <item x="2975"/>
        <item x="1039"/>
        <item x="3541"/>
        <item x="6727"/>
        <item x="2553"/>
        <item x="2428"/>
        <item x="4638"/>
        <item x="6414"/>
        <item x="2191"/>
        <item x="5707"/>
        <item x="2423"/>
        <item x="45"/>
        <item x="8021"/>
        <item x="6587"/>
        <item x="1583"/>
        <item x="4909"/>
        <item x="4559"/>
        <item x="5423"/>
        <item x="5984"/>
        <item x="6990"/>
        <item x="3232"/>
        <item x="2643"/>
        <item x="4542"/>
        <item x="854"/>
        <item x="3740"/>
        <item x="6911"/>
        <item x="2673"/>
        <item x="1084"/>
        <item x="938"/>
        <item x="1565"/>
        <item x="7095"/>
        <item x="6516"/>
        <item x="4811"/>
        <item x="424"/>
        <item x="1274"/>
        <item x="3579"/>
        <item x="2064"/>
        <item x="7236"/>
        <item x="8169"/>
        <item x="6898"/>
        <item x="4785"/>
        <item x="2363"/>
        <item x="7503"/>
        <item x="769"/>
        <item x="6710"/>
        <item x="4949"/>
        <item x="7657"/>
        <item x="8039"/>
        <item x="2602"/>
        <item x="3453"/>
        <item x="7071"/>
        <item x="3803"/>
        <item x="7144"/>
        <item x="4249"/>
        <item x="7692"/>
        <item x="6437"/>
        <item x="7113"/>
        <item x="2925"/>
        <item x="6263"/>
        <item x="7453"/>
        <item x="7323"/>
        <item x="5303"/>
        <item x="4653"/>
        <item x="1780"/>
        <item x="6648"/>
        <item x="6817"/>
        <item x="7268"/>
        <item x="3420"/>
        <item x="8178"/>
        <item x="6535"/>
        <item x="564"/>
        <item x="6767"/>
        <item x="3674"/>
        <item x="1478"/>
        <item x="1337"/>
        <item x="7005"/>
        <item x="5120"/>
        <item x="1341"/>
        <item x="947"/>
        <item x="4038"/>
        <item x="5817"/>
        <item x="588"/>
        <item x="2010"/>
        <item x="6066"/>
        <item x="525"/>
        <item x="1730"/>
        <item x="4404"/>
        <item x="8091"/>
        <item x="1085"/>
        <item x="6371"/>
        <item x="5974"/>
        <item x="6632"/>
        <item x="3075"/>
        <item x="3183"/>
        <item x="7631"/>
        <item x="2166"/>
        <item x="7677"/>
        <item x="2356"/>
        <item x="4372"/>
        <item x="6471"/>
        <item x="7196"/>
        <item x="2248"/>
        <item x="2591"/>
        <item x="8071"/>
        <item x="3564"/>
        <item x="6041"/>
        <item x="7189"/>
        <item x="2569"/>
        <item x="5520"/>
        <item x="4879"/>
        <item x="3190"/>
        <item x="1669"/>
        <item x="1555"/>
        <item x="2499"/>
        <item x="4435"/>
        <item x="7063"/>
        <item x="7037"/>
        <item x="8138"/>
        <item x="4161"/>
        <item x="2738"/>
        <item x="753"/>
        <item x="1840"/>
        <item x="1988"/>
        <item x="6451"/>
        <item x="2683"/>
        <item x="2407"/>
        <item x="1062"/>
        <item x="5599"/>
        <item x="5381"/>
        <item x="7464"/>
        <item x="5026"/>
        <item x="4802"/>
        <item x="2888"/>
        <item x="1539"/>
        <item x="2269"/>
        <item x="5359"/>
        <item x="1699"/>
        <item x="3533"/>
        <item x="3247"/>
        <item x="5521"/>
        <item x="4065"/>
        <item x="6074"/>
        <item x="7838"/>
        <item x="1318"/>
        <item x="3161"/>
        <item x="3627"/>
        <item x="6970"/>
        <item x="2578"/>
        <item x="4052"/>
        <item x="2420"/>
        <item x="3204"/>
        <item x="1290"/>
        <item x="3859"/>
        <item x="5061"/>
        <item x="3964"/>
        <item x="5728"/>
        <item x="2337"/>
        <item x="2195"/>
        <item x="3580"/>
        <item x="2551"/>
        <item x="5470"/>
        <item x="2675"/>
        <item x="1016"/>
        <item x="1165"/>
        <item x="4787"/>
        <item x="1754"/>
        <item x="5128"/>
        <item x="4848"/>
        <item x="4171"/>
        <item x="2299"/>
        <item x="5088"/>
        <item x="5248"/>
        <item x="5884"/>
        <item x="6162"/>
        <item x="256"/>
        <item x="3671"/>
        <item x="7398"/>
        <item x="6804"/>
        <item x="4088"/>
        <item x="1707"/>
        <item x="5534"/>
        <item x="8183"/>
        <item x="1507"/>
        <item x="6679"/>
        <item x="889"/>
        <item x="7073"/>
        <item x="5445"/>
        <item x="4491"/>
        <item x="5198"/>
        <item x="2245"/>
        <item x="3159"/>
        <item x="3811"/>
        <item x="1415"/>
        <item x="657"/>
        <item x="3953"/>
        <item x="32"/>
        <item x="4238"/>
        <item x="6356"/>
        <item x="6751"/>
        <item x="7343"/>
        <item x="4114"/>
        <item x="2689"/>
        <item x="558"/>
        <item x="3551"/>
        <item x="1572"/>
        <item x="4753"/>
        <item x="857"/>
        <item x="2501"/>
        <item x="5597"/>
        <item x="7424"/>
        <item x="6097"/>
        <item x="6657"/>
        <item x="7357"/>
        <item x="2885"/>
        <item x="7172"/>
        <item x="3151"/>
        <item x="8041"/>
        <item x="954"/>
        <item x="6394"/>
        <item x="3701"/>
        <item x="661"/>
        <item x="2126"/>
        <item x="2083"/>
        <item x="6204"/>
        <item x="4286"/>
        <item x="612"/>
        <item x="88"/>
        <item x="4102"/>
        <item x="7702"/>
        <item x="4668"/>
        <item x="1077"/>
        <item x="281"/>
        <item x="2412"/>
        <item x="533"/>
        <item x="1712"/>
        <item x="4199"/>
        <item x="6360"/>
        <item x="2733"/>
        <item x="2157"/>
        <item x="950"/>
        <item x="2502"/>
        <item x="4543"/>
        <item x="4285"/>
        <item x="1437"/>
        <item x="4643"/>
        <item x="3335"/>
        <item x="2712"/>
        <item x="1576"/>
        <item x="4573"/>
        <item x="4822"/>
        <item x="1536"/>
        <item x="7555"/>
        <item x="6028"/>
        <item x="6621"/>
        <item x="453"/>
        <item x="3175"/>
        <item x="169"/>
        <item x="6323"/>
        <item x="7219"/>
        <item x="3937"/>
        <item x="2595"/>
        <item x="4002"/>
        <item x="1601"/>
        <item x="430"/>
        <item x="829"/>
        <item x="2520"/>
        <item x="4690"/>
        <item x="6402"/>
        <item x="1903"/>
        <item x="4441"/>
        <item x="6873"/>
        <item x="6821"/>
        <item x="3852"/>
        <item x="1144"/>
        <item x="3719"/>
        <item x="435"/>
        <item x="5362"/>
        <item x="118"/>
        <item x="2901"/>
        <item x="2271"/>
        <item x="1844"/>
        <item x="1059"/>
        <item x="2119"/>
        <item x="423"/>
        <item x="4675"/>
        <item x="5201"/>
        <item x="2173"/>
        <item x="1251"/>
        <item x="1873"/>
        <item x="6002"/>
        <item x="7458"/>
        <item x="2923"/>
        <item x="5247"/>
        <item x="2647"/>
        <item x="466"/>
        <item x="5028"/>
        <item x="6805"/>
        <item x="550"/>
        <item x="6557"/>
        <item x="4184"/>
        <item x="4488"/>
        <item x="2468"/>
        <item x="2433"/>
        <item x="4596"/>
        <item x="7425"/>
        <item x="97"/>
        <item x="5998"/>
        <item x="5821"/>
        <item x="6870"/>
        <item x="2041"/>
        <item x="497"/>
        <item x="6835"/>
        <item x="6708"/>
        <item x="3761"/>
        <item x="1744"/>
        <item x="6663"/>
        <item x="3983"/>
        <item x="1534"/>
        <item x="6623"/>
        <item x="1104"/>
        <item x="6638"/>
        <item x="7285"/>
        <item x="4157"/>
        <item x="5929"/>
        <item x="4907"/>
        <item x="3266"/>
        <item x="6919"/>
        <item x="574"/>
        <item x="4698"/>
        <item x="2250"/>
        <item x="6722"/>
        <item x="5315"/>
        <item x="6761"/>
        <item x="2776"/>
        <item x="907"/>
        <item x="7240"/>
        <item x="1956"/>
        <item x="8075"/>
        <item x="2756"/>
        <item x="5040"/>
        <item x="7903"/>
        <item x="6040"/>
        <item x="5316"/>
        <item x="1801"/>
        <item x="5613"/>
        <item x="1395"/>
        <item x="4051"/>
        <item x="246"/>
        <item x="43"/>
        <item x="3360"/>
        <item x="3823"/>
        <item x="7609"/>
        <item x="4819"/>
        <item x="6220"/>
        <item x="8192"/>
        <item x="4294"/>
        <item x="8110"/>
        <item x="4159"/>
        <item x="1970"/>
        <item x="5452"/>
        <item x="1030"/>
        <item x="3428"/>
        <item x="1602"/>
        <item x="3588"/>
        <item x="5302"/>
        <item x="6867"/>
        <item x="4198"/>
        <item x="1225"/>
        <item x="2883"/>
        <item x="5048"/>
        <item x="6892"/>
        <item x="7228"/>
        <item x="3577"/>
        <item x="410"/>
        <item x="1485"/>
        <item x="294"/>
        <item x="2240"/>
        <item x="5555"/>
        <item x="3908"/>
        <item x="158"/>
        <item x="8090"/>
        <item x="5637"/>
        <item x="3343"/>
        <item x="2622"/>
        <item x="4057"/>
        <item x="5975"/>
        <item x="1897"/>
        <item x="3800"/>
        <item x="2898"/>
        <item x="4889"/>
        <item x="7809"/>
        <item x="6165"/>
        <item x="3637"/>
        <item x="3408"/>
        <item x="5384"/>
        <item x="3475"/>
        <item x="486"/>
        <item x="5509"/>
        <item x="3676"/>
        <item x="2352"/>
        <item x="4678"/>
        <item x="8168"/>
        <item x="6497"/>
        <item x="7206"/>
        <item x="3010"/>
        <item x="2586"/>
        <item x="413"/>
        <item x="4468"/>
        <item x="3229"/>
        <item x="3283"/>
        <item x="7888"/>
        <item x="4080"/>
        <item x="6719"/>
        <item x="1633"/>
        <item x="6829"/>
        <item x="1923"/>
        <item x="6872"/>
        <item x="4475"/>
        <item x="1012"/>
        <item x="3532"/>
        <item x="3977"/>
        <item x="6860"/>
        <item x="210"/>
        <item x="7239"/>
        <item x="5969"/>
        <item x="4086"/>
        <item x="1691"/>
        <item x="4849"/>
        <item x="6183"/>
        <item x="242"/>
        <item x="3166"/>
        <item x="7300"/>
        <item x="5517"/>
        <item x="6271"/>
        <item x="1194"/>
        <item x="5756"/>
        <item x="8020"/>
        <item x="2216"/>
        <item x="90"/>
        <item x="398"/>
        <item x="7009"/>
        <item x="2766"/>
        <item x="4280"/>
        <item x="3574"/>
        <item x="992"/>
        <item x="989"/>
        <item x="2693"/>
        <item x="6152"/>
        <item x="6726"/>
        <item x="6502"/>
        <item x="6299"/>
        <item x="8197"/>
        <item x="1714"/>
        <item x="865"/>
        <item x="2677"/>
        <item x="5485"/>
        <item x="2012"/>
        <item x="2980"/>
        <item x="1442"/>
        <item x="2849"/>
        <item x="159"/>
        <item x="3620"/>
        <item x="7077"/>
        <item x="8066"/>
        <item x="7320"/>
        <item x="5267"/>
        <item x="4304"/>
        <item x="1314"/>
        <item x="3446"/>
        <item x="7904"/>
        <item x="6651"/>
        <item x="4295"/>
        <item x="4989"/>
        <item x="3305"/>
        <item x="7622"/>
        <item x="6199"/>
        <item x="4235"/>
        <item x="1477"/>
        <item x="3555"/>
        <item x="3396"/>
        <item x="16"/>
        <item x="5689"/>
        <item x="4047"/>
        <item x="8010"/>
        <item x="7562"/>
        <item x="5722"/>
        <item x="6005"/>
        <item x="8136"/>
        <item x="1339"/>
        <item x="5301"/>
        <item x="8149"/>
        <item x="5105"/>
        <item x="4985"/>
        <item x="2920"/>
        <item x="7680"/>
        <item x="5444"/>
        <item x="1593"/>
        <item x="7491"/>
        <item x="1972"/>
        <item x="140"/>
        <item x="4155"/>
        <item x="2763"/>
        <item x="6423"/>
        <item x="7259"/>
        <item x="7683"/>
        <item x="7202"/>
        <item x="134"/>
        <item x="7897"/>
        <item x="581"/>
        <item x="4657"/>
        <item x="7994"/>
        <item x="6562"/>
        <item x="2384"/>
        <item x="7137"/>
        <item x="3261"/>
        <item x="8012"/>
        <item x="2028"/>
        <item x="4929"/>
        <item x="5352"/>
        <item x="6247"/>
        <item x="2662"/>
        <item x="7974"/>
        <item x="2015"/>
        <item x="1940"/>
        <item x="4551"/>
        <item x="2472"/>
        <item x="3131"/>
        <item x="6989"/>
        <item x="6702"/>
        <item x="1994"/>
        <item x="7536"/>
        <item x="5965"/>
        <item x="4947"/>
        <item x="7021"/>
        <item x="5333"/>
        <item x="6197"/>
        <item x="3653"/>
        <item x="5238"/>
        <item x="747"/>
        <item x="372"/>
        <item x="1676"/>
        <item x="3402"/>
        <item x="1747"/>
        <item x="6184"/>
        <item x="7173"/>
        <item x="1537"/>
        <item x="4792"/>
        <item x="6826"/>
        <item x="2067"/>
        <item x="7056"/>
        <item x="7468"/>
        <item x="1677"/>
        <item x="1519"/>
        <item x="2899"/>
        <item x="1302"/>
        <item x="3369"/>
        <item x="3661"/>
        <item x="3135"/>
        <item x="664"/>
        <item x="1476"/>
        <item x="6174"/>
        <item x="2430"/>
        <item x="7800"/>
        <item x="203"/>
        <item x="7452"/>
        <item x="4877"/>
        <item x="804"/>
        <item x="2825"/>
        <item x="8104"/>
        <item x="4428"/>
        <item x="6234"/>
        <item x="119"/>
        <item x="6443"/>
        <item x="2657"/>
        <item x="7591"/>
        <item x="911"/>
        <item x="4462"/>
        <item x="546"/>
        <item x="3782"/>
        <item x="8143"/>
        <item x="6340"/>
        <item x="4530"/>
        <item x="1709"/>
        <item x="1757"/>
        <item x="8064"/>
        <item x="8056"/>
        <item x="7004"/>
        <item x="7254"/>
        <item x="1295"/>
        <item x="7611"/>
        <item x="4287"/>
        <item x="7231"/>
        <item x="2646"/>
        <item x="626"/>
        <item x="5589"/>
        <item x="4999"/>
        <item x="4743"/>
        <item x="5483"/>
        <item x="1755"/>
        <item x="2237"/>
        <item x="3208"/>
        <item x="8137"/>
        <item x="6507"/>
        <item x="1399"/>
        <item x="202"/>
        <item x="7633"/>
        <item x="5456"/>
        <item x="19"/>
        <item x="2848"/>
        <item x="2989"/>
        <item x="4966"/>
        <item x="1143"/>
        <item x="3366"/>
        <item x="7969"/>
        <item x="1639"/>
        <item x="4110"/>
        <item x="2988"/>
        <item x="3932"/>
        <item x="1488"/>
        <item x="739"/>
        <item x="440"/>
        <item x="2910"/>
        <item x="309"/>
        <item x="7873"/>
        <item x="730"/>
        <item x="2373"/>
        <item x="3872"/>
        <item x="7051"/>
        <item x="7947"/>
        <item x="2285"/>
        <item x="7688"/>
        <item x="5189"/>
        <item x="2442"/>
        <item x="2969"/>
        <item x="7547"/>
        <item x="7347"/>
        <item x="6384"/>
        <item x="282"/>
        <item x="1235"/>
        <item x="4139"/>
        <item x="6108"/>
        <item x="1756"/>
        <item x="448"/>
        <item x="7988"/>
        <item x="6237"/>
        <item x="4614"/>
        <item x="5995"/>
        <item x="4998"/>
        <item x="107"/>
        <item x="6514"/>
        <item x="3192"/>
        <item x="6054"/>
        <item x="5950"/>
        <item x="2513"/>
        <item x="5735"/>
        <item x="6474"/>
        <item x="2236"/>
        <item x="1473"/>
        <item x="5455"/>
        <item x="2790"/>
        <item x="2392"/>
        <item x="2251"/>
        <item x="8142"/>
        <item x="1276"/>
        <item x="2863"/>
        <item x="1487"/>
        <item x="6379"/>
        <item x="4623"/>
        <item x="7083"/>
        <item x="7839"/>
        <item x="6470"/>
        <item x="6256"/>
        <item x="2189"/>
        <item x="2628"/>
        <item x="6305"/>
        <item x="4881"/>
        <item x="7972"/>
        <item x="4307"/>
        <item x="3926"/>
        <item x="4185"/>
        <item x="4231"/>
        <item x="2745"/>
        <item x="4144"/>
        <item x="2500"/>
        <item x="7634"/>
        <item x="7750"/>
        <item x="3332"/>
        <item x="4012"/>
        <item x="6701"/>
        <item x="6668"/>
        <item x="2054"/>
        <item x="7116"/>
        <item x="2438"/>
        <item x="4894"/>
        <item x="6467"/>
        <item x="7560"/>
        <item x="6515"/>
        <item x="4330"/>
        <item x="149"/>
        <item x="575"/>
        <item x="369"/>
        <item x="5870"/>
        <item x="3762"/>
        <item x="4015"/>
        <item x="8190"/>
        <item x="1526"/>
        <item x="7914"/>
        <item x="3345"/>
        <item x="7788"/>
        <item x="5135"/>
        <item x="5828"/>
        <item x="1513"/>
        <item x="8000"/>
        <item x="4412"/>
        <item x="76"/>
        <item x="6960"/>
        <item x="8191"/>
        <item x="4950"/>
        <item x="1527"/>
        <item x="7849"/>
        <item x="2393"/>
        <item x="2656"/>
        <item x="6612"/>
        <item x="777"/>
        <item x="1902"/>
        <item x="5044"/>
        <item x="3162"/>
        <item x="2306"/>
        <item x="6572"/>
        <item x="3324"/>
        <item x="3459"/>
        <item x="2862"/>
        <item x="601"/>
        <item x="3659"/>
        <item x="6649"/>
        <item x="6881"/>
        <item x="2282"/>
        <item x="571"/>
        <item x="6363"/>
        <item x="6706"/>
        <item x="7190"/>
        <item x="8124"/>
        <item x="6879"/>
        <item x="3897"/>
        <item x="927"/>
        <item x="4749"/>
        <item x="2668"/>
        <item x="8085"/>
        <item x="5792"/>
        <item x="898"/>
        <item x="2827"/>
        <item x="631"/>
        <item x="4122"/>
        <item x="1178"/>
        <item x="412"/>
        <item x="6368"/>
        <item x="7875"/>
        <item x="153"/>
        <item x="2784"/>
        <item x="773"/>
        <item x="5723"/>
        <item x="942"/>
        <item x="1378"/>
        <item x="6979"/>
        <item x="6202"/>
        <item x="6023"/>
        <item x="2762"/>
        <item x="1101"/>
        <item x="3951"/>
        <item x="3683"/>
        <item x="3771"/>
        <item x="756"/>
        <item x="5567"/>
        <item x="4759"/>
        <item x="1268"/>
        <item x="248"/>
        <item x="3304"/>
        <item x="3703"/>
        <item x="3770"/>
        <item x="1425"/>
        <item x="2968"/>
        <item x="1075"/>
        <item x="5168"/>
        <item x="3556"/>
        <item x="222"/>
        <item x="5069"/>
        <item x="1976"/>
        <item x="2254"/>
        <item x="3327"/>
        <item x="1384"/>
        <item x="6319"/>
        <item x="6985"/>
        <item x="697"/>
        <item x="4904"/>
        <item x="3521"/>
        <item x="6573"/>
        <item x="6161"/>
        <item x="2563"/>
        <item x="2641"/>
        <item x="3587"/>
        <item x="3874"/>
        <item x="4860"/>
        <item x="5799"/>
        <item x="7011"/>
        <item x="6962"/>
        <item x="3975"/>
        <item x="1028"/>
        <item x="4650"/>
        <item x="480"/>
        <item x="3984"/>
        <item x="985"/>
        <item x="755"/>
        <item x="7047"/>
        <item x="7186"/>
        <item x="2841"/>
        <item x="3279"/>
        <item x="892"/>
        <item x="6424"/>
        <item x="4779"/>
        <item x="7774"/>
        <item x="3080"/>
        <item x="918"/>
        <item x="3404"/>
        <item x="4914"/>
        <item x="6144"/>
        <item x="3339"/>
        <item x="5365"/>
        <item x="2110"/>
        <item x="3406"/>
        <item x="3949"/>
        <item x="7103"/>
        <item x="2528"/>
        <item x="3501"/>
        <item x="7823"/>
        <item x="830"/>
        <item x="4403"/>
        <item x="4444"/>
        <item x="179"/>
        <item x="5041"/>
        <item x="7012"/>
        <item x="2912"/>
        <item x="2871"/>
        <item x="1835"/>
        <item x="7945"/>
        <item x="1346"/>
        <item x="4021"/>
        <item x="7318"/>
        <item x="1093"/>
        <item x="3482"/>
        <item x="7337"/>
        <item x="3601"/>
        <item x="1136"/>
        <item x="7607"/>
        <item x="2261"/>
        <item x="3749"/>
        <item x="5763"/>
        <item x="2522"/>
        <item x="5980"/>
        <item x="3724"/>
        <item x="7716"/>
        <item x="3595"/>
        <item x="646"/>
        <item x="7747"/>
        <item x="6930"/>
        <item x="471"/>
        <item x="6186"/>
        <item x="728"/>
        <item x="691"/>
        <item x="8175"/>
        <item x="4154"/>
        <item x="255"/>
        <item x="616"/>
        <item x="6859"/>
        <item x="4990"/>
        <item x="7111"/>
        <item x="7970"/>
        <item x="280"/>
        <item x="1542"/>
        <item x="6597"/>
        <item x="2370"/>
        <item x="5473"/>
        <item x="2599"/>
        <item x="1113"/>
        <item x="6109"/>
        <item x="1517"/>
        <item x="4408"/>
        <item x="6101"/>
        <item x="855"/>
        <item x="1506"/>
        <item x="1896"/>
        <item x="2791"/>
        <item x="1069"/>
        <item x="5309"/>
        <item x="5789"/>
        <item x="579"/>
        <item x="2731"/>
        <item x="7523"/>
        <item x="2141"/>
        <item x="1091"/>
        <item x="3163"/>
        <item x="2813"/>
        <item x="5574"/>
        <item x="521"/>
        <item x="5816"/>
        <item x="6150"/>
        <item x="6249"/>
        <item x="5804"/>
        <item x="3340"/>
        <item x="3072"/>
        <item x="4891"/>
        <item x="3236"/>
        <item x="7581"/>
        <item x="1924"/>
        <item x="7165"/>
        <item x="3437"/>
        <item x="7554"/>
        <item x="1286"/>
        <item x="397"/>
        <item x="615"/>
        <item x="6421"/>
        <item x="1489"/>
        <item x="6605"/>
        <item x="6617"/>
        <item x="96"/>
        <item x="1427"/>
        <item x="80"/>
        <item x="5988"/>
        <item x="5358"/>
        <item x="220"/>
        <item x="2534"/>
        <item x="7382"/>
        <item x="6886"/>
        <item x="7244"/>
        <item x="3239"/>
        <item x="1005"/>
        <item x="5137"/>
        <item x="4920"/>
        <item x="6592"/>
        <item x="6459"/>
        <item x="6703"/>
        <item x="3647"/>
        <item x="7802"/>
        <item x="3150"/>
        <item x="225"/>
        <item x="7926"/>
        <item x="4893"/>
        <item x="170"/>
        <item x="2516"/>
        <item x="1554"/>
        <item x="7886"/>
        <item x="1887"/>
        <item x="6248"/>
        <item x="681"/>
        <item x="577"/>
        <item x="382"/>
        <item x="443"/>
        <item x="2171"/>
        <item x="5863"/>
        <item x="2047"/>
        <item x="2382"/>
        <item x="2549"/>
        <item x="832"/>
        <item x="2081"/>
        <item x="8042"/>
        <item x="6750"/>
        <item x="5654"/>
        <item x="6833"/>
        <item x="7467"/>
        <item x="6935"/>
        <item x="2304"/>
        <item x="4296"/>
        <item x="4298"/>
        <item x="8180"/>
        <item x="7551"/>
        <item x="7712"/>
        <item x="6936"/>
        <item x="2160"/>
        <item x="4824"/>
        <item x="8029"/>
        <item x="6260"/>
        <item x="2708"/>
        <item x="5314"/>
        <item x="2425"/>
        <item x="6937"/>
        <item x="7455"/>
        <item x="1064"/>
        <item x="1215"/>
        <item x="6594"/>
        <item x="4595"/>
        <item x="5122"/>
        <item x="598"/>
        <item x="958"/>
        <item x="5843"/>
        <item x="6433"/>
        <item x="7332"/>
        <item x="2941"/>
        <item x="1327"/>
        <item x="7360"/>
        <item x="4215"/>
        <item x="7402"/>
        <item x="5331"/>
        <item x="919"/>
        <item x="3568"/>
        <item x="5867"/>
        <item x="1301"/>
        <item x="7510"/>
        <item x="1198"/>
        <item x="7826"/>
        <item x="4193"/>
        <item x="4852"/>
        <item x="650"/>
        <item x="121"/>
        <item x="6281"/>
        <item x="7126"/>
        <item x="4725"/>
        <item x="2364"/>
        <item x="7730"/>
        <item x="7245"/>
        <item x="2049"/>
        <item x="6732"/>
        <item x="1987"/>
        <item x="6031"/>
        <item x="4381"/>
        <item x="5062"/>
        <item x="5232"/>
        <item x="7205"/>
        <item x="6177"/>
        <item x="3103"/>
        <item x="1446"/>
        <item x="319"/>
        <item x="6530"/>
        <item x="5558"/>
        <item x="2913"/>
        <item x="5533"/>
        <item x="6596"/>
        <item x="7595"/>
        <item x="3854"/>
        <item x="6864"/>
        <item x="7844"/>
        <item x="4125"/>
        <item x="7485"/>
        <item x="6770"/>
        <item x="5039"/>
        <item x="7214"/>
        <item x="4756"/>
        <item x="2818"/>
        <item x="2422"/>
        <item x="1758"/>
        <item x="7159"/>
        <item x="1804"/>
        <item x="1088"/>
        <item x="807"/>
        <item x="6415"/>
        <item x="7138"/>
        <item x="2376"/>
        <item x="6695"/>
        <item x="4387"/>
        <item x="7129"/>
        <item x="2013"/>
        <item x="825"/>
        <item x="1220"/>
        <item x="2592"/>
        <item x="4805"/>
        <item x="6756"/>
        <item x="8153"/>
        <item x="7948"/>
        <item x="1705"/>
        <item x="341"/>
        <item x="1050"/>
        <item x="1365"/>
        <item x="6947"/>
        <item x="776"/>
        <item x="4247"/>
        <item x="1781"/>
        <item x="4274"/>
        <item x="3813"/>
        <item x="8193"/>
        <item x="6670"/>
        <item x="1061"/>
        <item x="3515"/>
        <item x="6591"/>
        <item x="3436"/>
        <item x="6050"/>
        <item x="561"/>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dataField="1" showAll="0"/>
    <pivotField showAll="0"/>
    <pivotField showAll="0"/>
  </pivotFields>
  <rowFields count="1">
    <field x="3"/>
  </rowFields>
  <rowItems count="1293">
    <i>
      <x v="7770"/>
    </i>
    <i>
      <x v="7391"/>
    </i>
    <i>
      <x v="8187"/>
    </i>
    <i>
      <x v="6317"/>
    </i>
    <i>
      <x v="7586"/>
    </i>
    <i>
      <x v="6318"/>
    </i>
    <i>
      <x v="7974"/>
    </i>
    <i>
      <x v="6349"/>
    </i>
    <i>
      <x v="7300"/>
    </i>
    <i>
      <x v="6352"/>
    </i>
    <i>
      <x v="7497"/>
    </i>
    <i>
      <x v="6355"/>
    </i>
    <i>
      <x v="7646"/>
    </i>
    <i>
      <x v="6359"/>
    </i>
    <i>
      <x v="7852"/>
    </i>
    <i>
      <x v="6361"/>
    </i>
    <i>
      <x v="8071"/>
    </i>
    <i>
      <x v="6366"/>
    </i>
    <i>
      <x v="7253"/>
    </i>
    <i>
      <x v="6367"/>
    </i>
    <i>
      <x v="7356"/>
    </i>
    <i>
      <x v="6373"/>
    </i>
    <i>
      <x v="7452"/>
    </i>
    <i>
      <x v="6376"/>
    </i>
    <i>
      <x v="7547"/>
    </i>
    <i>
      <x v="6384"/>
    </i>
    <i>
      <x v="7605"/>
    </i>
    <i>
      <x v="6387"/>
    </i>
    <i>
      <x v="7715"/>
    </i>
    <i>
      <x v="6388"/>
    </i>
    <i>
      <x v="7825"/>
    </i>
    <i>
      <x v="6392"/>
    </i>
    <i>
      <x v="7907"/>
    </i>
    <i>
      <x v="6405"/>
    </i>
    <i>
      <x v="8013"/>
    </i>
    <i>
      <x v="6410"/>
    </i>
    <i>
      <x v="8119"/>
    </i>
    <i>
      <x v="6416"/>
    </i>
    <i>
      <x v="7229"/>
    </i>
    <i>
      <x v="6419"/>
    </i>
    <i>
      <x v="7272"/>
    </i>
    <i>
      <x v="6421"/>
    </i>
    <i>
      <x v="7325"/>
    </i>
    <i>
      <x v="6425"/>
    </i>
    <i>
      <x v="7379"/>
    </i>
    <i>
      <x v="6431"/>
    </i>
    <i>
      <x v="7406"/>
    </i>
    <i>
      <x v="6433"/>
    </i>
    <i>
      <x v="7481"/>
    </i>
    <i>
      <x v="6443"/>
    </i>
    <i>
      <x v="7517"/>
    </i>
    <i>
      <x v="6445"/>
    </i>
    <i>
      <x v="7557"/>
    </i>
    <i>
      <x v="6446"/>
    </i>
    <i>
      <x v="7596"/>
    </i>
    <i>
      <x v="6449"/>
    </i>
    <i>
      <x v="7621"/>
    </i>
    <i>
      <x v="6452"/>
    </i>
    <i>
      <x v="7696"/>
    </i>
    <i>
      <x v="6454"/>
    </i>
    <i>
      <x v="7752"/>
    </i>
    <i>
      <x v="6455"/>
    </i>
    <i>
      <x v="7791"/>
    </i>
    <i>
      <x v="6456"/>
    </i>
    <i>
      <x v="7839"/>
    </i>
    <i>
      <x v="6463"/>
    </i>
    <i>
      <x v="7881"/>
    </i>
    <i>
      <x v="6464"/>
    </i>
    <i>
      <x v="7940"/>
    </i>
    <i>
      <x v="6466"/>
    </i>
    <i>
      <x v="7995"/>
    </i>
    <i>
      <x v="6472"/>
    </i>
    <i>
      <x v="8041"/>
    </i>
    <i>
      <x v="6473"/>
    </i>
    <i>
      <x v="8093"/>
    </i>
    <i>
      <x v="6474"/>
    </i>
    <i>
      <x v="8152"/>
    </i>
    <i>
      <x v="6479"/>
    </i>
    <i>
      <x v="6316"/>
    </i>
    <i>
      <x v="6483"/>
    </i>
    <i>
      <x v="7233"/>
    </i>
    <i>
      <x v="6487"/>
    </i>
    <i>
      <x v="7267"/>
    </i>
    <i>
      <x v="6491"/>
    </i>
    <i>
      <x v="7286"/>
    </i>
    <i>
      <x v="6492"/>
    </i>
    <i>
      <x v="7305"/>
    </i>
    <i>
      <x v="6495"/>
    </i>
    <i>
      <x v="7328"/>
    </i>
    <i>
      <x v="6504"/>
    </i>
    <i>
      <x v="7367"/>
    </i>
    <i>
      <x v="6506"/>
    </i>
    <i>
      <x v="7382"/>
    </i>
    <i>
      <x v="6509"/>
    </i>
    <i>
      <x v="7402"/>
    </i>
    <i>
      <x v="6514"/>
    </i>
    <i>
      <x v="7426"/>
    </i>
    <i>
      <x v="6538"/>
    </i>
    <i>
      <x v="7460"/>
    </i>
    <i>
      <x v="6542"/>
    </i>
    <i>
      <x v="7492"/>
    </i>
    <i>
      <x v="6558"/>
    </i>
    <i>
      <x v="7502"/>
    </i>
    <i>
      <x v="6559"/>
    </i>
    <i>
      <x v="7534"/>
    </i>
    <i>
      <x v="6560"/>
    </i>
    <i>
      <x v="7555"/>
    </i>
    <i>
      <x v="6576"/>
    </i>
    <i>
      <x v="7576"/>
    </i>
    <i>
      <x v="6577"/>
    </i>
    <i>
      <x v="7591"/>
    </i>
    <i>
      <x v="6578"/>
    </i>
    <i>
      <x v="7601"/>
    </i>
    <i>
      <x v="6582"/>
    </i>
    <i>
      <x v="7612"/>
    </i>
    <i>
      <x v="6595"/>
    </i>
    <i>
      <x v="7640"/>
    </i>
    <i>
      <x v="6596"/>
    </i>
    <i>
      <x v="7685"/>
    </i>
    <i>
      <x v="6597"/>
    </i>
    <i>
      <x v="7701"/>
    </i>
    <i>
      <x v="6601"/>
    </i>
    <i>
      <x v="7724"/>
    </i>
    <i>
      <x v="6602"/>
    </i>
    <i>
      <x v="7764"/>
    </i>
    <i>
      <x v="6603"/>
    </i>
    <i>
      <x v="7776"/>
    </i>
    <i>
      <x v="6610"/>
    </i>
    <i>
      <x v="7814"/>
    </i>
    <i>
      <x v="6616"/>
    </i>
    <i>
      <x v="7831"/>
    </i>
    <i>
      <x v="6624"/>
    </i>
    <i>
      <x v="7844"/>
    </i>
    <i>
      <x v="6627"/>
    </i>
    <i>
      <x v="7874"/>
    </i>
    <i>
      <x v="6628"/>
    </i>
    <i>
      <x v="7896"/>
    </i>
    <i>
      <x v="6635"/>
    </i>
    <i>
      <x v="7913"/>
    </i>
    <i>
      <x v="6636"/>
    </i>
    <i>
      <x v="7965"/>
    </i>
    <i>
      <x v="6640"/>
    </i>
    <i>
      <x v="7987"/>
    </i>
    <i>
      <x v="6671"/>
    </i>
    <i>
      <x v="8002"/>
    </i>
    <i>
      <x v="6674"/>
    </i>
    <i>
      <x v="8036"/>
    </i>
    <i>
      <x v="6700"/>
    </i>
    <i>
      <x v="8063"/>
    </i>
    <i>
      <x v="6703"/>
    </i>
    <i>
      <x v="8083"/>
    </i>
    <i>
      <x v="6706"/>
    </i>
    <i>
      <x v="8098"/>
    </i>
    <i>
      <x v="6711"/>
    </i>
    <i>
      <x v="8129"/>
    </i>
    <i>
      <x v="6717"/>
    </i>
    <i>
      <x v="8159"/>
    </i>
    <i>
      <x v="6723"/>
    </i>
    <i>
      <x v="8206"/>
    </i>
    <i>
      <x v="6737"/>
    </i>
    <i>
      <x v="7227"/>
    </i>
    <i>
      <x v="6741"/>
    </i>
    <i>
      <x v="7232"/>
    </i>
    <i>
      <x v="6753"/>
    </i>
    <i>
      <x v="7237"/>
    </i>
    <i>
      <x v="6755"/>
    </i>
    <i>
      <x v="7264"/>
    </i>
    <i>
      <x v="6757"/>
    </i>
    <i>
      <x v="7269"/>
    </i>
    <i>
      <x v="6758"/>
    </i>
    <i>
      <x v="7279"/>
    </i>
    <i>
      <x v="6761"/>
    </i>
    <i>
      <x v="7288"/>
    </i>
    <i>
      <x v="6767"/>
    </i>
    <i>
      <x v="7301"/>
    </i>
    <i>
      <x v="6782"/>
    </i>
    <i>
      <x v="7306"/>
    </i>
    <i>
      <x v="6784"/>
    </i>
    <i>
      <x v="7327"/>
    </i>
    <i>
      <x v="6786"/>
    </i>
    <i>
      <x v="7353"/>
    </i>
    <i>
      <x v="6791"/>
    </i>
    <i>
      <x v="7358"/>
    </i>
    <i>
      <x v="6794"/>
    </i>
    <i>
      <x v="7370"/>
    </i>
    <i>
      <x v="6797"/>
    </i>
    <i>
      <x v="7381"/>
    </i>
    <i>
      <x v="6810"/>
    </i>
    <i>
      <x v="7389"/>
    </i>
    <i>
      <x v="6817"/>
    </i>
    <i>
      <x v="7398"/>
    </i>
    <i>
      <x v="6825"/>
    </i>
    <i>
      <x v="7404"/>
    </i>
    <i>
      <x v="6835"/>
    </i>
    <i>
      <x v="7420"/>
    </i>
    <i>
      <x v="6836"/>
    </i>
    <i>
      <x v="7434"/>
    </i>
    <i>
      <x v="6838"/>
    </i>
    <i>
      <x v="7457"/>
    </i>
    <i>
      <x v="6843"/>
    </i>
    <i>
      <x v="7475"/>
    </i>
    <i>
      <x v="6847"/>
    </i>
    <i>
      <x v="7487"/>
    </i>
    <i>
      <x v="6886"/>
    </i>
    <i>
      <x v="7493"/>
    </i>
    <i>
      <x v="6891"/>
    </i>
    <i>
      <x v="7498"/>
    </i>
    <i>
      <x v="6893"/>
    </i>
    <i>
      <x v="7513"/>
    </i>
    <i>
      <x v="6897"/>
    </i>
    <i>
      <x v="7528"/>
    </i>
    <i>
      <x v="6899"/>
    </i>
    <i>
      <x v="7538"/>
    </i>
    <i>
      <x v="6904"/>
    </i>
    <i>
      <x v="7553"/>
    </i>
    <i>
      <x v="6906"/>
    </i>
    <i>
      <x v="7556"/>
    </i>
    <i>
      <x v="6907"/>
    </i>
    <i>
      <x v="7566"/>
    </i>
    <i>
      <x v="6917"/>
    </i>
    <i>
      <x v="7579"/>
    </i>
    <i>
      <x v="6919"/>
    </i>
    <i>
      <x v="7587"/>
    </i>
    <i>
      <x v="6920"/>
    </i>
    <i>
      <x v="7592"/>
    </i>
    <i>
      <x v="6928"/>
    </i>
    <i>
      <x v="7598"/>
    </i>
    <i>
      <x v="6939"/>
    </i>
    <i>
      <x v="7603"/>
    </i>
    <i>
      <x v="6943"/>
    </i>
    <i>
      <x v="7611"/>
    </i>
    <i>
      <x v="6949"/>
    </i>
    <i>
      <x v="7615"/>
    </i>
    <i>
      <x v="6957"/>
    </i>
    <i>
      <x v="7634"/>
    </i>
    <i>
      <x v="6958"/>
    </i>
    <i>
      <x v="7643"/>
    </i>
    <i>
      <x v="6964"/>
    </i>
    <i>
      <x v="7671"/>
    </i>
    <i>
      <x v="6971"/>
    </i>
    <i>
      <x v="7693"/>
    </i>
    <i>
      <x v="6975"/>
    </i>
    <i>
      <x v="7700"/>
    </i>
    <i>
      <x v="6985"/>
    </i>
    <i>
      <x v="7709"/>
    </i>
    <i>
      <x v="6997"/>
    </i>
    <i>
      <x v="7720"/>
    </i>
    <i>
      <x v="6998"/>
    </i>
    <i>
      <x v="7751"/>
    </i>
    <i>
      <x v="7002"/>
    </i>
    <i>
      <x v="7758"/>
    </i>
    <i>
      <x v="7011"/>
    </i>
    <i>
      <x v="7765"/>
    </i>
    <i>
      <x v="7012"/>
    </i>
    <i>
      <x v="7773"/>
    </i>
    <i>
      <x v="7016"/>
    </i>
    <i>
      <x v="7790"/>
    </i>
    <i>
      <x v="7018"/>
    </i>
    <i>
      <x v="7806"/>
    </i>
    <i>
      <x v="7023"/>
    </i>
    <i>
      <x v="7824"/>
    </i>
    <i>
      <x v="7034"/>
    </i>
    <i>
      <x v="7826"/>
    </i>
    <i>
      <x v="7038"/>
    </i>
    <i>
      <x v="7832"/>
    </i>
    <i>
      <x v="7039"/>
    </i>
    <i>
      <x v="7841"/>
    </i>
    <i>
      <x v="7041"/>
    </i>
    <i>
      <x v="7847"/>
    </i>
    <i>
      <x v="7050"/>
    </i>
    <i>
      <x v="7855"/>
    </i>
    <i>
      <x v="7052"/>
    </i>
    <i>
      <x v="7878"/>
    </i>
    <i>
      <x v="7058"/>
    </i>
    <i>
      <x v="7893"/>
    </i>
    <i>
      <x v="7060"/>
    </i>
    <i>
      <x v="7899"/>
    </i>
    <i>
      <x v="7073"/>
    </i>
    <i>
      <x v="7912"/>
    </i>
    <i>
      <x v="7077"/>
    </i>
    <i>
      <x v="7919"/>
    </i>
    <i>
      <x v="7086"/>
    </i>
    <i>
      <x v="7954"/>
    </i>
    <i>
      <x v="7090"/>
    </i>
    <i>
      <x v="7967"/>
    </i>
    <i>
      <x v="7092"/>
    </i>
    <i>
      <x v="7980"/>
    </i>
    <i>
      <x v="7094"/>
    </i>
    <i>
      <x v="7989"/>
    </i>
    <i>
      <x v="7102"/>
    </i>
    <i>
      <x v="7997"/>
    </i>
    <i>
      <x v="7105"/>
    </i>
    <i>
      <x v="8009"/>
    </i>
    <i>
      <x v="7113"/>
    </i>
    <i>
      <x v="8018"/>
    </i>
    <i>
      <x v="7128"/>
    </i>
    <i>
      <x v="8037"/>
    </i>
    <i>
      <x v="7134"/>
    </i>
    <i>
      <x v="8046"/>
    </i>
    <i>
      <x v="7135"/>
    </i>
    <i>
      <x v="8065"/>
    </i>
    <i>
      <x v="7151"/>
    </i>
    <i>
      <x v="8072"/>
    </i>
    <i>
      <x v="7160"/>
    </i>
    <i>
      <x v="8092"/>
    </i>
    <i>
      <x v="7168"/>
    </i>
    <i>
      <x v="8097"/>
    </i>
    <i>
      <x v="7172"/>
    </i>
    <i>
      <x v="8114"/>
    </i>
    <i>
      <x v="7178"/>
    </i>
    <i>
      <x v="8122"/>
    </i>
    <i>
      <x v="7180"/>
    </i>
    <i>
      <x v="8136"/>
    </i>
    <i>
      <x v="7182"/>
    </i>
    <i>
      <x v="8157"/>
    </i>
    <i>
      <x v="7191"/>
    </i>
    <i>
      <x v="8179"/>
    </i>
    <i>
      <x v="7202"/>
    </i>
    <i>
      <x v="8195"/>
    </i>
    <i>
      <x v="7205"/>
    </i>
    <i>
      <x v="8207"/>
    </i>
    <i>
      <x v="7217"/>
    </i>
    <i>
      <x v="7224"/>
    </i>
    <i>
      <x v="5929"/>
    </i>
    <i>
      <x v="5528"/>
    </i>
    <i>
      <x v="6305"/>
    </i>
    <i>
      <x v="4454"/>
    </i>
    <i>
      <x v="5741"/>
    </i>
    <i>
      <x v="4460"/>
    </i>
    <i>
      <x v="6097"/>
    </i>
    <i>
      <x v="4461"/>
    </i>
    <i>
      <x v="5420"/>
    </i>
    <i>
      <x v="4462"/>
    </i>
    <i>
      <x v="5644"/>
    </i>
    <i>
      <x v="4467"/>
    </i>
    <i>
      <x v="5841"/>
    </i>
    <i>
      <x v="4468"/>
    </i>
    <i>
      <x v="6008"/>
    </i>
    <i>
      <x v="4503"/>
    </i>
    <i>
      <x v="6224"/>
    </i>
    <i>
      <x v="4510"/>
    </i>
    <i>
      <x v="5367"/>
    </i>
    <i>
      <x v="4514"/>
    </i>
    <i>
      <x v="5487"/>
    </i>
    <i>
      <x v="4521"/>
    </i>
    <i>
      <x v="5593"/>
    </i>
    <i>
      <x v="4533"/>
    </i>
    <i>
      <x v="5703"/>
    </i>
    <i>
      <x v="4543"/>
    </i>
    <i>
      <x v="5792"/>
    </i>
    <i>
      <x v="4545"/>
    </i>
    <i>
      <x v="5891"/>
    </i>
    <i>
      <x v="4547"/>
    </i>
    <i>
      <x v="5963"/>
    </i>
    <i>
      <x v="4554"/>
    </i>
    <i>
      <x v="6038"/>
    </i>
    <i>
      <x v="4557"/>
    </i>
    <i>
      <x v="6134"/>
    </i>
    <i>
      <x v="4564"/>
    </i>
    <i>
      <x v="6263"/>
    </i>
    <i>
      <x v="4566"/>
    </i>
    <i>
      <x v="5347"/>
    </i>
    <i>
      <x v="4569"/>
    </i>
    <i>
      <x v="5388"/>
    </i>
    <i>
      <x v="4571"/>
    </i>
    <i>
      <x v="5441"/>
    </i>
    <i>
      <x v="4573"/>
    </i>
    <i>
      <x v="5501"/>
    </i>
    <i>
      <x v="4574"/>
    </i>
    <i>
      <x v="5572"/>
    </i>
    <i>
      <x v="4585"/>
    </i>
    <i>
      <x v="5631"/>
    </i>
    <i>
      <x v="4593"/>
    </i>
    <i>
      <x v="5681"/>
    </i>
    <i>
      <x v="4596"/>
    </i>
    <i>
      <x v="5721"/>
    </i>
    <i>
      <x v="4604"/>
    </i>
    <i>
      <x v="5757"/>
    </i>
    <i>
      <x v="4624"/>
    </i>
    <i>
      <x v="5826"/>
    </i>
    <i>
      <x v="4630"/>
    </i>
    <i>
      <x v="5867"/>
    </i>
    <i>
      <x v="4642"/>
    </i>
    <i>
      <x v="5913"/>
    </i>
    <i>
      <x v="4645"/>
    </i>
    <i>
      <x v="5952"/>
    </i>
    <i>
      <x v="4646"/>
    </i>
    <i>
      <x v="5986"/>
    </i>
    <i>
      <x v="4648"/>
    </i>
    <i>
      <x v="6032"/>
    </i>
    <i>
      <x v="4652"/>
    </i>
    <i>
      <x v="6058"/>
    </i>
    <i>
      <x v="4655"/>
    </i>
    <i>
      <x v="6118"/>
    </i>
    <i>
      <x v="4657"/>
    </i>
    <i>
      <x v="6194"/>
    </i>
    <i>
      <x v="4658"/>
    </i>
    <i>
      <x v="6239"/>
    </i>
    <i>
      <x v="4663"/>
    </i>
    <i>
      <x v="6280"/>
    </i>
    <i>
      <x v="4668"/>
    </i>
    <i>
      <x v="4450"/>
    </i>
    <i>
      <x v="4671"/>
    </i>
    <i>
      <x v="5361"/>
    </i>
    <i>
      <x v="4677"/>
    </i>
    <i>
      <x v="5377"/>
    </i>
    <i>
      <x v="4679"/>
    </i>
    <i>
      <x v="5403"/>
    </i>
    <i>
      <x v="4691"/>
    </i>
    <i>
      <x v="5437"/>
    </i>
    <i>
      <x v="4698"/>
    </i>
    <i>
      <x v="5449"/>
    </i>
    <i>
      <x v="4701"/>
    </i>
    <i>
      <x v="5498"/>
    </i>
    <i>
      <x v="4712"/>
    </i>
    <i>
      <x v="5522"/>
    </i>
    <i>
      <x v="4735"/>
    </i>
    <i>
      <x v="5551"/>
    </i>
    <i>
      <x v="4739"/>
    </i>
    <i>
      <x v="5580"/>
    </i>
    <i>
      <x v="4740"/>
    </i>
    <i>
      <x v="5621"/>
    </i>
    <i>
      <x v="4741"/>
    </i>
    <i>
      <x v="5634"/>
    </i>
    <i>
      <x v="4765"/>
    </i>
    <i>
      <x v="5659"/>
    </i>
    <i>
      <x v="4769"/>
    </i>
    <i>
      <x v="5689"/>
    </i>
    <i>
      <x v="4770"/>
    </i>
    <i>
      <x v="5719"/>
    </i>
    <i>
      <x v="4774"/>
    </i>
    <i>
      <x v="5736"/>
    </i>
    <i>
      <x v="4775"/>
    </i>
    <i>
      <x v="5746"/>
    </i>
    <i>
      <x v="4779"/>
    </i>
    <i>
      <x v="5770"/>
    </i>
    <i>
      <x v="4783"/>
    </i>
    <i>
      <x v="5811"/>
    </i>
    <i>
      <x v="4789"/>
    </i>
    <i>
      <x v="5835"/>
    </i>
    <i>
      <x v="4795"/>
    </i>
    <i>
      <x v="5848"/>
    </i>
    <i>
      <x v="4799"/>
    </i>
    <i>
      <x v="5875"/>
    </i>
    <i>
      <x v="4818"/>
    </i>
    <i>
      <x v="5905"/>
    </i>
    <i>
      <x v="4836"/>
    </i>
    <i>
      <x v="5918"/>
    </i>
    <i>
      <x v="4840"/>
    </i>
    <i>
      <x v="5931"/>
    </i>
    <i>
      <x v="4849"/>
    </i>
    <i>
      <x v="5954"/>
    </i>
    <i>
      <x v="4852"/>
    </i>
    <i>
      <x v="5978"/>
    </i>
    <i>
      <x v="4853"/>
    </i>
    <i>
      <x v="6001"/>
    </i>
    <i>
      <x v="4854"/>
    </i>
    <i>
      <x v="6024"/>
    </i>
    <i>
      <x v="4862"/>
    </i>
    <i>
      <x v="6036"/>
    </i>
    <i>
      <x v="4865"/>
    </i>
    <i>
      <x v="6049"/>
    </i>
    <i>
      <x v="4866"/>
    </i>
    <i>
      <x v="6071"/>
    </i>
    <i>
      <x v="4867"/>
    </i>
    <i>
      <x v="6113"/>
    </i>
    <i>
      <x v="4868"/>
    </i>
    <i>
      <x v="6126"/>
    </i>
    <i>
      <x v="4869"/>
    </i>
    <i>
      <x v="6172"/>
    </i>
    <i>
      <x v="4876"/>
    </i>
    <i>
      <x v="6213"/>
    </i>
    <i>
      <x v="4879"/>
    </i>
    <i>
      <x v="6229"/>
    </i>
    <i>
      <x v="4884"/>
    </i>
    <i>
      <x v="6254"/>
    </i>
    <i>
      <x v="4889"/>
    </i>
    <i>
      <x v="6273"/>
    </i>
    <i>
      <x v="4892"/>
    </i>
    <i>
      <x v="6294"/>
    </i>
    <i>
      <x v="4895"/>
    </i>
    <i>
      <x v="6308"/>
    </i>
    <i>
      <x v="4902"/>
    </i>
    <i>
      <x v="5344"/>
    </i>
    <i>
      <x v="4904"/>
    </i>
    <i>
      <x v="5356"/>
    </i>
    <i>
      <x v="4905"/>
    </i>
    <i>
      <x v="5365"/>
    </i>
    <i>
      <x v="4914"/>
    </i>
    <i>
      <x v="5374"/>
    </i>
    <i>
      <x v="4921"/>
    </i>
    <i>
      <x v="5387"/>
    </i>
    <i>
      <x v="4933"/>
    </i>
    <i>
      <x v="5395"/>
    </i>
    <i>
      <x v="4940"/>
    </i>
    <i>
      <x v="5409"/>
    </i>
    <i>
      <x v="4944"/>
    </i>
    <i>
      <x v="5425"/>
    </i>
    <i>
      <x v="4953"/>
    </i>
    <i>
      <x v="5439"/>
    </i>
    <i>
      <x v="4972"/>
    </i>
    <i>
      <x v="5447"/>
    </i>
    <i>
      <x v="4976"/>
    </i>
    <i>
      <x v="5483"/>
    </i>
    <i>
      <x v="4977"/>
    </i>
    <i>
      <x v="5492"/>
    </i>
    <i>
      <x v="4982"/>
    </i>
    <i>
      <x v="5499"/>
    </i>
    <i>
      <x v="4986"/>
    </i>
    <i>
      <x v="5507"/>
    </i>
    <i>
      <x v="4987"/>
    </i>
    <i>
      <x v="5525"/>
    </i>
    <i>
      <x v="4993"/>
    </i>
    <i>
      <x v="5533"/>
    </i>
    <i>
      <x v="4994"/>
    </i>
    <i>
      <x v="5555"/>
    </i>
    <i>
      <x v="4995"/>
    </i>
    <i>
      <x v="5575"/>
    </i>
    <i>
      <x v="4998"/>
    </i>
    <i>
      <x v="5581"/>
    </i>
    <i>
      <x v="5003"/>
    </i>
    <i>
      <x v="5606"/>
    </i>
    <i>
      <x v="5006"/>
    </i>
    <i>
      <x v="5629"/>
    </i>
    <i>
      <x v="5008"/>
    </i>
    <i>
      <x v="5633"/>
    </i>
    <i>
      <x v="5019"/>
    </i>
    <i>
      <x v="5641"/>
    </i>
    <i>
      <x v="5022"/>
    </i>
    <i>
      <x v="5649"/>
    </i>
    <i>
      <x v="5029"/>
    </i>
    <i>
      <x v="5666"/>
    </i>
    <i>
      <x v="5030"/>
    </i>
    <i>
      <x v="5683"/>
    </i>
    <i>
      <x v="5038"/>
    </i>
    <i>
      <x v="5697"/>
    </i>
    <i>
      <x v="5041"/>
    </i>
    <i>
      <x v="5715"/>
    </i>
    <i>
      <x v="5042"/>
    </i>
    <i>
      <x v="5720"/>
    </i>
    <i>
      <x v="5043"/>
    </i>
    <i>
      <x v="5734"/>
    </i>
    <i>
      <x v="5047"/>
    </i>
    <i>
      <x v="5740"/>
    </i>
    <i>
      <x v="5056"/>
    </i>
    <i>
      <x v="5742"/>
    </i>
    <i>
      <x v="5057"/>
    </i>
    <i>
      <x v="5747"/>
    </i>
    <i>
      <x v="5063"/>
    </i>
    <i>
      <x v="5768"/>
    </i>
    <i>
      <x v="5065"/>
    </i>
    <i>
      <x v="5791"/>
    </i>
    <i>
      <x v="5068"/>
    </i>
    <i>
      <x v="5803"/>
    </i>
    <i>
      <x v="5087"/>
    </i>
    <i>
      <x v="5813"/>
    </i>
    <i>
      <x v="5092"/>
    </i>
    <i>
      <x v="5828"/>
    </i>
    <i>
      <x v="5093"/>
    </i>
    <i>
      <x v="5840"/>
    </i>
    <i>
      <x v="5095"/>
    </i>
    <i>
      <x v="5844"/>
    </i>
    <i>
      <x v="5101"/>
    </i>
    <i>
      <x v="5861"/>
    </i>
    <i>
      <x v="5103"/>
    </i>
    <i>
      <x v="5871"/>
    </i>
    <i>
      <x v="5109"/>
    </i>
    <i>
      <x v="5880"/>
    </i>
    <i>
      <x v="5115"/>
    </i>
    <i>
      <x v="5892"/>
    </i>
    <i>
      <x v="5126"/>
    </i>
    <i>
      <x v="5912"/>
    </i>
    <i>
      <x v="5136"/>
    </i>
    <i>
      <x v="5914"/>
    </i>
    <i>
      <x v="5137"/>
    </i>
    <i>
      <x v="5926"/>
    </i>
    <i>
      <x v="5151"/>
    </i>
    <i>
      <x v="5930"/>
    </i>
    <i>
      <x v="5153"/>
    </i>
    <i>
      <x v="5948"/>
    </i>
    <i>
      <x v="5154"/>
    </i>
    <i>
      <x v="5953"/>
    </i>
    <i>
      <x v="5170"/>
    </i>
    <i>
      <x v="5961"/>
    </i>
    <i>
      <x v="5178"/>
    </i>
    <i>
      <x v="5972"/>
    </i>
    <i>
      <x v="5181"/>
    </i>
    <i>
      <x v="5984"/>
    </i>
    <i>
      <x v="5189"/>
    </i>
    <i>
      <x v="5999"/>
    </i>
    <i>
      <x v="5192"/>
    </i>
    <i>
      <x v="6006"/>
    </i>
    <i>
      <x v="5195"/>
    </i>
    <i>
      <x v="6011"/>
    </i>
    <i>
      <x v="5196"/>
    </i>
    <i>
      <x v="6031"/>
    </i>
    <i>
      <x v="5197"/>
    </i>
    <i>
      <x v="6035"/>
    </i>
    <i>
      <x v="5205"/>
    </i>
    <i>
      <x v="6037"/>
    </i>
    <i>
      <x v="5211"/>
    </i>
    <i>
      <x v="6046"/>
    </i>
    <i>
      <x v="5212"/>
    </i>
    <i>
      <x v="6054"/>
    </i>
    <i>
      <x v="5220"/>
    </i>
    <i>
      <x v="6059"/>
    </i>
    <i>
      <x v="5229"/>
    </i>
    <i>
      <x v="6090"/>
    </i>
    <i>
      <x v="5235"/>
    </i>
    <i>
      <x v="6110"/>
    </i>
    <i>
      <x v="5250"/>
    </i>
    <i>
      <x v="6114"/>
    </i>
    <i>
      <x v="5251"/>
    </i>
    <i>
      <x v="6125"/>
    </i>
    <i>
      <x v="5256"/>
    </i>
    <i>
      <x v="6127"/>
    </i>
    <i>
      <x v="5263"/>
    </i>
    <i>
      <x v="6155"/>
    </i>
    <i>
      <x v="5264"/>
    </i>
    <i>
      <x v="6184"/>
    </i>
    <i>
      <x v="5266"/>
    </i>
    <i>
      <x v="6202"/>
    </i>
    <i>
      <x v="5270"/>
    </i>
    <i>
      <x v="6222"/>
    </i>
    <i>
      <x v="5273"/>
    </i>
    <i>
      <x v="6226"/>
    </i>
    <i>
      <x v="5274"/>
    </i>
    <i>
      <x v="6237"/>
    </i>
    <i>
      <x v="5281"/>
    </i>
    <i>
      <x v="6249"/>
    </i>
    <i>
      <x v="5285"/>
    </i>
    <i>
      <x v="6262"/>
    </i>
    <i>
      <x v="5298"/>
    </i>
    <i>
      <x v="6265"/>
    </i>
    <i>
      <x v="5299"/>
    </i>
    <i>
      <x v="6279"/>
    </i>
    <i>
      <x v="5307"/>
    </i>
    <i>
      <x v="6291"/>
    </i>
    <i>
      <x v="5316"/>
    </i>
    <i>
      <x v="6301"/>
    </i>
    <i>
      <x v="5321"/>
    </i>
    <i>
      <x v="6307"/>
    </i>
    <i>
      <x v="5336"/>
    </i>
    <i>
      <x v="6310"/>
    </i>
    <i>
      <x v="5337"/>
    </i>
    <i>
      <x v="5338"/>
    </i>
    <i>
      <x v="3877"/>
    </i>
    <i>
      <x v="3383"/>
    </i>
    <i>
      <x v="4380"/>
    </i>
    <i>
      <x v="2042"/>
    </i>
    <i>
      <x v="3633"/>
    </i>
    <i>
      <x v="2049"/>
    </i>
    <i>
      <x v="4156"/>
    </i>
    <i>
      <x v="2063"/>
    </i>
    <i>
      <x v="3252"/>
    </i>
    <i>
      <x v="2069"/>
    </i>
    <i>
      <x v="3500"/>
    </i>
    <i>
      <x v="2080"/>
    </i>
    <i>
      <x v="3757"/>
    </i>
    <i>
      <x v="2090"/>
    </i>
    <i>
      <x v="4010"/>
    </i>
    <i>
      <x v="2093"/>
    </i>
    <i>
      <x v="4268"/>
    </i>
    <i>
      <x v="2095"/>
    </i>
    <i>
      <x v="3200"/>
    </i>
    <i>
      <x v="2104"/>
    </i>
    <i>
      <x v="3320"/>
    </i>
    <i>
      <x v="2105"/>
    </i>
    <i>
      <x v="3426"/>
    </i>
    <i>
      <x v="2109"/>
    </i>
    <i>
      <x v="3558"/>
    </i>
    <i>
      <x v="2114"/>
    </i>
    <i>
      <x v="3681"/>
    </i>
    <i>
      <x v="2123"/>
    </i>
    <i>
      <x v="3813"/>
    </i>
    <i>
      <x v="2124"/>
    </i>
    <i>
      <x v="3950"/>
    </i>
    <i>
      <x v="2136"/>
    </i>
    <i>
      <x v="4073"/>
    </i>
    <i>
      <x v="2141"/>
    </i>
    <i>
      <x v="4208"/>
    </i>
    <i>
      <x v="2142"/>
    </i>
    <i>
      <x v="4309"/>
    </i>
    <i>
      <x v="2145"/>
    </i>
    <i>
      <x v="3161"/>
    </i>
    <i>
      <x v="2149"/>
    </i>
    <i>
      <x v="3229"/>
    </i>
    <i>
      <x v="2150"/>
    </i>
    <i>
      <x v="3285"/>
    </i>
    <i>
      <x v="2154"/>
    </i>
    <i>
      <x v="3344"/>
    </i>
    <i>
      <x v="2160"/>
    </i>
    <i>
      <x v="3396"/>
    </i>
    <i>
      <x v="2165"/>
    </i>
    <i>
      <x v="3476"/>
    </i>
    <i>
      <x v="2170"/>
    </i>
    <i>
      <x v="3533"/>
    </i>
    <i>
      <x v="2178"/>
    </i>
    <i>
      <x v="3604"/>
    </i>
    <i>
      <x v="2182"/>
    </i>
    <i>
      <x v="3659"/>
    </i>
    <i>
      <x v="2183"/>
    </i>
    <i>
      <x v="3726"/>
    </i>
    <i>
      <x v="2187"/>
    </i>
    <i>
      <x v="3791"/>
    </i>
    <i>
      <x v="2198"/>
    </i>
    <i>
      <x v="3839"/>
    </i>
    <i>
      <x v="2205"/>
    </i>
    <i>
      <x v="3904"/>
    </i>
    <i>
      <x v="2213"/>
    </i>
    <i>
      <x v="3978"/>
    </i>
    <i>
      <x v="2221"/>
    </i>
    <i>
      <x v="4059"/>
    </i>
    <i>
      <x v="2222"/>
    </i>
    <i>
      <x v="4107"/>
    </i>
    <i>
      <x v="2231"/>
    </i>
    <i>
      <x v="4183"/>
    </i>
    <i>
      <x v="2237"/>
    </i>
    <i>
      <x v="4243"/>
    </i>
    <i>
      <x v="2250"/>
    </i>
    <i>
      <x v="4302"/>
    </i>
    <i>
      <x v="2255"/>
    </i>
    <i>
      <x v="4354"/>
    </i>
    <i>
      <x v="2257"/>
    </i>
    <i>
      <x v="2040"/>
    </i>
    <i>
      <x v="2258"/>
    </i>
    <i>
      <x v="3179"/>
    </i>
    <i>
      <x v="2263"/>
    </i>
    <i>
      <x v="3222"/>
    </i>
    <i>
      <x v="2280"/>
    </i>
    <i>
      <x v="3244"/>
    </i>
    <i>
      <x v="2283"/>
    </i>
    <i>
      <x v="3281"/>
    </i>
    <i>
      <x v="2290"/>
    </i>
    <i>
      <x v="3310"/>
    </i>
    <i>
      <x v="2301"/>
    </i>
    <i>
      <x v="3328"/>
    </i>
    <i>
      <x v="2304"/>
    </i>
    <i>
      <x v="3366"/>
    </i>
    <i>
      <x v="2332"/>
    </i>
    <i>
      <x v="3389"/>
    </i>
    <i>
      <x v="2336"/>
    </i>
    <i>
      <x v="3411"/>
    </i>
    <i>
      <x v="2342"/>
    </i>
    <i>
      <x v="3452"/>
    </i>
    <i>
      <x v="2349"/>
    </i>
    <i>
      <x v="3496"/>
    </i>
    <i>
      <x v="2355"/>
    </i>
    <i>
      <x v="3527"/>
    </i>
    <i>
      <x v="2367"/>
    </i>
    <i>
      <x v="3544"/>
    </i>
    <i>
      <x v="2369"/>
    </i>
    <i>
      <x v="3569"/>
    </i>
    <i>
      <x v="2371"/>
    </i>
    <i>
      <x v="3617"/>
    </i>
    <i>
      <x v="2373"/>
    </i>
    <i>
      <x v="3645"/>
    </i>
    <i>
      <x v="2401"/>
    </i>
    <i>
      <x v="3679"/>
    </i>
    <i>
      <x v="2416"/>
    </i>
    <i>
      <x v="3695"/>
    </i>
    <i>
      <x v="2417"/>
    </i>
    <i>
      <x v="3740"/>
    </i>
    <i>
      <x v="2426"/>
    </i>
    <i>
      <x v="3772"/>
    </i>
    <i>
      <x v="2430"/>
    </i>
    <i>
      <x v="3806"/>
    </i>
    <i>
      <x v="2432"/>
    </i>
    <i>
      <x v="3832"/>
    </i>
    <i>
      <x v="2436"/>
    </i>
    <i>
      <x v="3854"/>
    </i>
    <i>
      <x v="2439"/>
    </i>
    <i>
      <x v="3883"/>
    </i>
    <i>
      <x v="2440"/>
    </i>
    <i>
      <x v="3941"/>
    </i>
    <i>
      <x v="2441"/>
    </i>
    <i>
      <x v="3961"/>
    </i>
    <i>
      <x v="2447"/>
    </i>
    <i>
      <x v="3992"/>
    </i>
    <i>
      <x v="2453"/>
    </i>
    <i>
      <x v="4042"/>
    </i>
    <i>
      <x v="2454"/>
    </i>
    <i>
      <x v="4064"/>
    </i>
    <i>
      <x v="2459"/>
    </i>
    <i>
      <x v="4097"/>
    </i>
    <i>
      <x v="2468"/>
    </i>
    <i>
      <x v="4133"/>
    </i>
    <i>
      <x v="2485"/>
    </i>
    <i>
      <x v="4166"/>
    </i>
    <i>
      <x v="2493"/>
    </i>
    <i>
      <x v="4202"/>
    </i>
    <i>
      <x v="2500"/>
    </i>
    <i>
      <x v="4220"/>
    </i>
    <i>
      <x v="2501"/>
    </i>
    <i>
      <x v="4258"/>
    </i>
    <i>
      <x v="2518"/>
    </i>
    <i>
      <x v="4283"/>
    </i>
    <i>
      <x v="2526"/>
    </i>
    <i>
      <x v="4307"/>
    </i>
    <i>
      <x v="2527"/>
    </i>
    <i>
      <x v="4326"/>
    </i>
    <i>
      <x v="2547"/>
    </i>
    <i>
      <x v="4366"/>
    </i>
    <i>
      <x v="2548"/>
    </i>
    <i>
      <x v="4425"/>
    </i>
    <i>
      <x v="2549"/>
    </i>
    <i>
      <x v="3141"/>
    </i>
    <i>
      <x v="2552"/>
    </i>
    <i>
      <x v="3164"/>
    </i>
    <i>
      <x v="2557"/>
    </i>
    <i>
      <x v="3195"/>
    </i>
    <i>
      <x v="2560"/>
    </i>
    <i>
      <x v="3214"/>
    </i>
    <i>
      <x v="2562"/>
    </i>
    <i>
      <x v="3224"/>
    </i>
    <i>
      <x v="2564"/>
    </i>
    <i>
      <x v="3240"/>
    </i>
    <i>
      <x v="2582"/>
    </i>
    <i>
      <x v="3250"/>
    </i>
    <i>
      <x v="2586"/>
    </i>
    <i>
      <x v="3255"/>
    </i>
    <i>
      <x v="2589"/>
    </i>
    <i>
      <x v="3283"/>
    </i>
    <i>
      <x v="2593"/>
    </i>
    <i>
      <x v="3305"/>
    </i>
    <i>
      <x v="2634"/>
    </i>
    <i>
      <x v="3319"/>
    </i>
    <i>
      <x v="2637"/>
    </i>
    <i>
      <x v="3325"/>
    </i>
    <i>
      <x v="2639"/>
    </i>
    <i>
      <x v="3342"/>
    </i>
    <i>
      <x v="2640"/>
    </i>
    <i>
      <x v="3351"/>
    </i>
    <i>
      <x v="2646"/>
    </i>
    <i>
      <x v="3376"/>
    </i>
    <i>
      <x v="2648"/>
    </i>
    <i>
      <x v="3386"/>
    </i>
    <i>
      <x v="2653"/>
    </i>
    <i>
      <x v="3392"/>
    </i>
    <i>
      <x v="2664"/>
    </i>
    <i>
      <x v="3407"/>
    </i>
    <i>
      <x v="2667"/>
    </i>
    <i>
      <x v="3417"/>
    </i>
    <i>
      <x v="2669"/>
    </i>
    <i>
      <x v="3444"/>
    </i>
    <i>
      <x v="2673"/>
    </i>
    <i>
      <x v="3463"/>
    </i>
    <i>
      <x v="2682"/>
    </i>
    <i>
      <x v="3488"/>
    </i>
    <i>
      <x v="2706"/>
    </i>
    <i>
      <x v="3499"/>
    </i>
    <i>
      <x v="2707"/>
    </i>
    <i>
      <x v="3526"/>
    </i>
    <i>
      <x v="2711"/>
    </i>
    <i>
      <x v="3529"/>
    </i>
    <i>
      <x v="2723"/>
    </i>
    <i>
      <x v="3539"/>
    </i>
    <i>
      <x v="2726"/>
    </i>
    <i>
      <x v="3549"/>
    </i>
    <i>
      <x v="2743"/>
    </i>
    <i>
      <x v="3564"/>
    </i>
    <i>
      <x v="2749"/>
    </i>
    <i>
      <x v="3594"/>
    </i>
    <i>
      <x v="2765"/>
    </i>
    <i>
      <x v="3615"/>
    </i>
    <i>
      <x v="2772"/>
    </i>
    <i>
      <x v="3627"/>
    </i>
    <i>
      <x v="2784"/>
    </i>
    <i>
      <x v="3635"/>
    </i>
    <i>
      <x v="2794"/>
    </i>
    <i>
      <x v="3648"/>
    </i>
    <i>
      <x v="2801"/>
    </i>
    <i>
      <x v="3660"/>
    </i>
    <i>
      <x v="2810"/>
    </i>
    <i>
      <x v="3680"/>
    </i>
    <i>
      <x v="2826"/>
    </i>
    <i>
      <x v="3690"/>
    </i>
    <i>
      <x v="2832"/>
    </i>
    <i>
      <x v="3720"/>
    </i>
    <i>
      <x v="2833"/>
    </i>
    <i>
      <x v="3727"/>
    </i>
    <i>
      <x v="2839"/>
    </i>
    <i>
      <x v="3743"/>
    </i>
    <i>
      <x v="2842"/>
    </i>
    <i>
      <x v="3765"/>
    </i>
    <i>
      <x v="2848"/>
    </i>
    <i>
      <x v="3776"/>
    </i>
    <i>
      <x v="2855"/>
    </i>
    <i>
      <x v="3796"/>
    </i>
    <i>
      <x v="2858"/>
    </i>
    <i>
      <x v="3809"/>
    </i>
    <i>
      <x v="2862"/>
    </i>
    <i>
      <x v="3822"/>
    </i>
    <i>
      <x v="2874"/>
    </i>
    <i>
      <x v="3836"/>
    </i>
    <i>
      <x v="2875"/>
    </i>
    <i>
      <x v="3853"/>
    </i>
    <i>
      <x v="2876"/>
    </i>
    <i>
      <x v="3855"/>
    </i>
    <i>
      <x v="2879"/>
    </i>
    <i>
      <x v="3881"/>
    </i>
    <i>
      <x v="2893"/>
    </i>
    <i>
      <x v="3884"/>
    </i>
    <i>
      <x v="2895"/>
    </i>
    <i>
      <x v="3923"/>
    </i>
    <i>
      <x v="2905"/>
    </i>
    <i>
      <x v="3942"/>
    </i>
    <i>
      <x v="2906"/>
    </i>
    <i>
      <x v="3952"/>
    </i>
    <i>
      <x v="2948"/>
    </i>
    <i>
      <x v="3973"/>
    </i>
    <i>
      <x v="2950"/>
    </i>
    <i>
      <x v="3983"/>
    </i>
    <i>
      <x v="2960"/>
    </i>
    <i>
      <x v="4004"/>
    </i>
    <i>
      <x v="2961"/>
    </i>
    <i>
      <x v="4021"/>
    </i>
    <i>
      <x v="2970"/>
    </i>
    <i>
      <x v="4056"/>
    </i>
    <i>
      <x v="2973"/>
    </i>
    <i>
      <x v="4060"/>
    </i>
    <i>
      <x v="2979"/>
    </i>
    <i>
      <x v="4065"/>
    </i>
    <i>
      <x v="2994"/>
    </i>
    <i>
      <x v="4077"/>
    </i>
    <i>
      <x v="3002"/>
    </i>
    <i>
      <x v="4098"/>
    </i>
    <i>
      <x v="3003"/>
    </i>
    <i>
      <x v="4113"/>
    </i>
    <i>
      <x v="3004"/>
    </i>
    <i>
      <x v="4134"/>
    </i>
    <i>
      <x v="3007"/>
    </i>
    <i>
      <x v="4161"/>
    </i>
    <i>
      <x v="3038"/>
    </i>
    <i>
      <x v="4171"/>
    </i>
    <i>
      <x v="3060"/>
    </i>
    <i>
      <x v="4187"/>
    </i>
    <i>
      <x v="3061"/>
    </i>
    <i>
      <x v="4204"/>
    </i>
    <i>
      <x v="3067"/>
    </i>
    <i>
      <x v="4212"/>
    </i>
    <i>
      <x v="3069"/>
    </i>
    <i>
      <x v="4230"/>
    </i>
    <i>
      <x v="3078"/>
    </i>
    <i>
      <x v="4252"/>
    </i>
    <i>
      <x v="3079"/>
    </i>
    <i>
      <x v="4260"/>
    </i>
    <i>
      <x v="3082"/>
    </i>
    <i>
      <x v="4278"/>
    </i>
    <i>
      <x v="3095"/>
    </i>
    <i>
      <x v="4295"/>
    </i>
    <i>
      <x v="3103"/>
    </i>
    <i>
      <x v="4304"/>
    </i>
    <i>
      <x v="3108"/>
    </i>
    <i>
      <x v="4308"/>
    </i>
    <i>
      <x v="3120"/>
    </i>
    <i>
      <x v="4317"/>
    </i>
    <i>
      <x v="3121"/>
    </i>
    <i>
      <x v="4334"/>
    </i>
    <i>
      <x v="3122"/>
    </i>
    <i>
      <x v="4360"/>
    </i>
    <i>
      <x v="3124"/>
    </i>
    <i>
      <x v="4370"/>
    </i>
    <i>
      <x v="3125"/>
    </i>
    <i>
      <x v="4414"/>
    </i>
    <i>
      <x v="3127"/>
    </i>
    <i>
      <x v="4445"/>
    </i>
    <i>
      <x v="3133"/>
    </i>
    <i>
      <x v="3136"/>
    </i>
    <i>
      <x v="1554"/>
    </i>
    <i>
      <x v="1156"/>
    </i>
    <i>
      <x v="2004"/>
    </i>
    <i>
      <x v="8"/>
    </i>
    <i>
      <x v="1358"/>
    </i>
    <i>
      <x v="10"/>
    </i>
    <i>
      <x v="1791"/>
    </i>
    <i>
      <x v="14"/>
    </i>
    <i>
      <x v="1040"/>
    </i>
    <i>
      <x v="20"/>
    </i>
    <i>
      <x v="1265"/>
    </i>
    <i>
      <x v="25"/>
    </i>
    <i>
      <x v="1469"/>
    </i>
    <i>
      <x v="27"/>
    </i>
    <i>
      <x v="1668"/>
    </i>
    <i>
      <x v="28"/>
    </i>
    <i>
      <x v="1901"/>
    </i>
    <i>
      <x v="34"/>
    </i>
    <i>
      <x v="974"/>
    </i>
    <i>
      <x v="35"/>
    </i>
    <i>
      <x v="1117"/>
    </i>
    <i>
      <x v="39"/>
    </i>
    <i>
      <x v="1220"/>
    </i>
    <i>
      <x v="42"/>
    </i>
    <i>
      <x v="1310"/>
    </i>
    <i>
      <x v="48"/>
    </i>
    <i>
      <x v="1406"/>
    </i>
    <i>
      <x v="60"/>
    </i>
    <i>
      <x v="1517"/>
    </i>
    <i>
      <x v="68"/>
    </i>
    <i>
      <x v="1597"/>
    </i>
    <i>
      <x v="72"/>
    </i>
    <i>
      <x v="1739"/>
    </i>
    <i>
      <x v="73"/>
    </i>
    <i>
      <x v="1854"/>
    </i>
    <i>
      <x v="76"/>
    </i>
    <i>
      <x v="1968"/>
    </i>
    <i>
      <x v="77"/>
    </i>
    <i>
      <x v="952"/>
    </i>
    <i>
      <x v="82"/>
    </i>
    <i>
      <x v="986"/>
    </i>
    <i>
      <x v="92"/>
    </i>
    <i>
      <x v="1094"/>
    </i>
    <i>
      <x v="99"/>
    </i>
    <i>
      <x v="1138"/>
    </i>
    <i>
      <x v="100"/>
    </i>
    <i>
      <x v="1192"/>
    </i>
    <i>
      <x v="102"/>
    </i>
    <i>
      <x v="1239"/>
    </i>
    <i>
      <x v="109"/>
    </i>
    <i>
      <x v="1289"/>
    </i>
    <i>
      <x v="118"/>
    </i>
    <i>
      <x v="1335"/>
    </i>
    <i>
      <x v="119"/>
    </i>
    <i>
      <x v="1374"/>
    </i>
    <i>
      <x v="122"/>
    </i>
    <i>
      <x v="1431"/>
    </i>
    <i>
      <x v="127"/>
    </i>
    <i>
      <x v="1501"/>
    </i>
    <i>
      <x v="139"/>
    </i>
    <i>
      <x v="1532"/>
    </i>
    <i>
      <x v="148"/>
    </i>
    <i>
      <x v="1563"/>
    </i>
    <i>
      <x v="154"/>
    </i>
    <i>
      <x v="1638"/>
    </i>
    <i>
      <x v="156"/>
    </i>
    <i>
      <x v="1706"/>
    </i>
    <i>
      <x v="157"/>
    </i>
    <i>
      <x v="1773"/>
    </i>
    <i>
      <x v="158"/>
    </i>
    <i>
      <x v="1829"/>
    </i>
    <i>
      <x v="162"/>
    </i>
    <i>
      <x v="1879"/>
    </i>
    <i>
      <x v="166"/>
    </i>
    <i>
      <x v="1931"/>
    </i>
    <i>
      <x v="169"/>
    </i>
    <i>
      <x v="1977"/>
    </i>
    <i>
      <x v="174"/>
    </i>
    <i>
      <x v="6"/>
    </i>
    <i>
      <x v="178"/>
    </i>
    <i>
      <x v="968"/>
    </i>
    <i>
      <x v="182"/>
    </i>
    <i>
      <x v="979"/>
    </i>
    <i>
      <x v="183"/>
    </i>
    <i>
      <x v="1008"/>
    </i>
    <i>
      <x v="185"/>
    </i>
    <i>
      <x v="1064"/>
    </i>
    <i>
      <x v="186"/>
    </i>
    <i>
      <x v="1103"/>
    </i>
    <i>
      <x v="190"/>
    </i>
    <i>
      <x v="1132"/>
    </i>
    <i>
      <x v="196"/>
    </i>
    <i>
      <x v="1151"/>
    </i>
    <i>
      <x v="198"/>
    </i>
    <i>
      <x v="1179"/>
    </i>
    <i>
      <x v="205"/>
    </i>
    <i>
      <x v="1208"/>
    </i>
    <i>
      <x v="207"/>
    </i>
    <i>
      <x v="1232"/>
    </i>
    <i>
      <x v="222"/>
    </i>
    <i>
      <x v="1254"/>
    </i>
    <i>
      <x v="238"/>
    </i>
    <i>
      <x v="1273"/>
    </i>
    <i>
      <x v="241"/>
    </i>
    <i>
      <x v="1298"/>
    </i>
    <i>
      <x v="251"/>
    </i>
    <i>
      <x v="1319"/>
    </i>
    <i>
      <x v="254"/>
    </i>
    <i>
      <x v="1344"/>
    </i>
    <i>
      <x v="255"/>
    </i>
    <i>
      <x v="1372"/>
    </i>
    <i>
      <x v="262"/>
    </i>
    <i>
      <x v="1382"/>
    </i>
    <i>
      <x v="267"/>
    </i>
    <i>
      <x v="1428"/>
    </i>
    <i>
      <x v="268"/>
    </i>
    <i>
      <x v="1443"/>
    </i>
    <i>
      <x v="271"/>
    </i>
    <i>
      <x v="1490"/>
    </i>
    <i>
      <x v="273"/>
    </i>
    <i>
      <x v="1509"/>
    </i>
    <i>
      <x v="275"/>
    </i>
    <i>
      <x v="1522"/>
    </i>
    <i>
      <x v="277"/>
    </i>
    <i>
      <x v="1542"/>
    </i>
    <i>
      <x v="285"/>
    </i>
    <i>
      <x v="1559"/>
    </i>
    <i>
      <x v="296"/>
    </i>
    <i>
      <x v="1577"/>
    </i>
    <i>
      <x v="298"/>
    </i>
    <i>
      <x v="1624"/>
    </i>
    <i>
      <x v="322"/>
    </i>
    <i>
      <x v="1654"/>
    </i>
    <i>
      <x v="326"/>
    </i>
    <i>
      <x v="1686"/>
    </i>
    <i>
      <x v="340"/>
    </i>
    <i>
      <x v="1726"/>
    </i>
    <i>
      <x v="341"/>
    </i>
    <i>
      <x v="1750"/>
    </i>
    <i>
      <x v="352"/>
    </i>
    <i>
      <x v="1784"/>
    </i>
    <i>
      <x v="353"/>
    </i>
    <i>
      <x v="1826"/>
    </i>
    <i>
      <x v="360"/>
    </i>
    <i>
      <x v="1850"/>
    </i>
    <i>
      <x v="364"/>
    </i>
    <i>
      <x v="1859"/>
    </i>
    <i>
      <x v="394"/>
    </i>
    <i>
      <x v="1888"/>
    </i>
    <i>
      <x v="397"/>
    </i>
    <i>
      <x v="1908"/>
    </i>
    <i>
      <x v="409"/>
    </i>
    <i>
      <x v="1961"/>
    </i>
    <i>
      <x v="427"/>
    </i>
    <i>
      <x v="1973"/>
    </i>
    <i>
      <x v="431"/>
    </i>
    <i>
      <x v="1999"/>
    </i>
    <i>
      <x v="443"/>
    </i>
    <i>
      <x v="2019"/>
    </i>
    <i>
      <x v="452"/>
    </i>
    <i>
      <x v="944"/>
    </i>
    <i>
      <x v="459"/>
    </i>
    <i>
      <x v="957"/>
    </i>
    <i>
      <x v="462"/>
    </i>
    <i>
      <x v="972"/>
    </i>
    <i>
      <x v="481"/>
    </i>
    <i>
      <x v="975"/>
    </i>
    <i>
      <x v="492"/>
    </i>
    <i>
      <x v="981"/>
    </i>
    <i>
      <x v="495"/>
    </i>
    <i>
      <x v="1001"/>
    </i>
    <i>
      <x v="498"/>
    </i>
    <i>
      <x v="1018"/>
    </i>
    <i>
      <x v="501"/>
    </i>
    <i>
      <x v="1052"/>
    </i>
    <i>
      <x v="506"/>
    </i>
    <i>
      <x v="1078"/>
    </i>
    <i>
      <x v="514"/>
    </i>
    <i>
      <x v="1095"/>
    </i>
    <i>
      <x v="515"/>
    </i>
    <i>
      <x v="1109"/>
    </i>
    <i>
      <x v="520"/>
    </i>
    <i>
      <x v="1130"/>
    </i>
    <i>
      <x v="530"/>
    </i>
    <i>
      <x v="1133"/>
    </i>
    <i>
      <x v="540"/>
    </i>
    <i>
      <x v="1144"/>
    </i>
    <i>
      <x v="541"/>
    </i>
    <i>
      <x v="1153"/>
    </i>
    <i>
      <x v="556"/>
    </i>
    <i>
      <x v="1173"/>
    </i>
    <i>
      <x v="568"/>
    </i>
    <i>
      <x v="1184"/>
    </i>
    <i>
      <x v="574"/>
    </i>
    <i>
      <x v="1199"/>
    </i>
    <i>
      <x v="577"/>
    </i>
    <i>
      <x v="1210"/>
    </i>
    <i>
      <x v="578"/>
    </i>
    <i>
      <x v="1228"/>
    </i>
    <i>
      <x v="614"/>
    </i>
    <i>
      <x v="1233"/>
    </i>
    <i>
      <x v="618"/>
    </i>
    <i>
      <x v="1240"/>
    </i>
    <i>
      <x v="635"/>
    </i>
    <i>
      <x v="1258"/>
    </i>
    <i>
      <x v="636"/>
    </i>
    <i>
      <x v="1266"/>
    </i>
    <i>
      <x v="656"/>
    </i>
    <i>
      <x v="1275"/>
    </i>
    <i>
      <x v="657"/>
    </i>
    <i>
      <x v="1294"/>
    </i>
    <i>
      <x v="666"/>
    </i>
    <i>
      <x v="1305"/>
    </i>
    <i>
      <x v="669"/>
    </i>
    <i>
      <x v="1316"/>
    </i>
    <i>
      <x v="675"/>
    </i>
    <i>
      <x v="1330"/>
    </i>
    <i>
      <x v="676"/>
    </i>
    <i>
      <x v="1342"/>
    </i>
    <i>
      <x v="678"/>
    </i>
    <i>
      <x v="1347"/>
    </i>
    <i>
      <x v="679"/>
    </i>
    <i>
      <x v="1359"/>
    </i>
    <i>
      <x v="686"/>
    </i>
    <i>
      <x v="1373"/>
    </i>
    <i>
      <x v="688"/>
    </i>
    <i>
      <x v="1375"/>
    </i>
    <i>
      <x v="694"/>
    </i>
    <i>
      <x v="1385"/>
    </i>
    <i>
      <x v="709"/>
    </i>
    <i>
      <x v="1411"/>
    </i>
    <i>
      <x v="710"/>
    </i>
    <i>
      <x v="1429"/>
    </i>
    <i>
      <x v="718"/>
    </i>
    <i>
      <x v="1435"/>
    </i>
    <i>
      <x v="722"/>
    </i>
    <i>
      <x v="1451"/>
    </i>
    <i>
      <x v="725"/>
    </i>
    <i>
      <x v="1482"/>
    </i>
    <i>
      <x v="728"/>
    </i>
    <i>
      <x v="1500"/>
    </i>
    <i>
      <x v="729"/>
    </i>
    <i>
      <x v="1502"/>
    </i>
    <i>
      <x v="739"/>
    </i>
    <i>
      <x v="1511"/>
    </i>
    <i>
      <x v="746"/>
    </i>
    <i>
      <x v="1520"/>
    </i>
    <i>
      <x v="755"/>
    </i>
    <i>
      <x v="1529"/>
    </i>
    <i>
      <x v="762"/>
    </i>
    <i>
      <x v="1535"/>
    </i>
    <i>
      <x v="772"/>
    </i>
    <i>
      <x v="1552"/>
    </i>
    <i>
      <x v="773"/>
    </i>
    <i>
      <x v="1558"/>
    </i>
    <i>
      <x v="782"/>
    </i>
    <i>
      <x v="1562"/>
    </i>
    <i>
      <x v="784"/>
    </i>
    <i>
      <x v="1571"/>
    </i>
    <i>
      <x v="788"/>
    </i>
    <i>
      <x v="1585"/>
    </i>
    <i>
      <x v="789"/>
    </i>
    <i>
      <x v="1610"/>
    </i>
    <i>
      <x v="795"/>
    </i>
    <i>
      <x v="1636"/>
    </i>
    <i>
      <x v="797"/>
    </i>
    <i>
      <x v="1653"/>
    </i>
    <i>
      <x v="803"/>
    </i>
    <i>
      <x v="1662"/>
    </i>
    <i>
      <x v="811"/>
    </i>
    <i>
      <x v="1684"/>
    </i>
    <i>
      <x v="815"/>
    </i>
    <i>
      <x v="1687"/>
    </i>
    <i>
      <x v="816"/>
    </i>
    <i>
      <x v="1715"/>
    </i>
    <i>
      <x v="818"/>
    </i>
    <i>
      <x v="1738"/>
    </i>
    <i>
      <x v="827"/>
    </i>
    <i>
      <x v="1744"/>
    </i>
    <i>
      <x v="830"/>
    </i>
    <i>
      <x v="1768"/>
    </i>
    <i>
      <x v="831"/>
    </i>
    <i>
      <x v="1777"/>
    </i>
    <i>
      <x v="834"/>
    </i>
    <i>
      <x v="1790"/>
    </i>
    <i>
      <x v="835"/>
    </i>
    <i>
      <x v="1824"/>
    </i>
    <i>
      <x v="841"/>
    </i>
    <i>
      <x v="1828"/>
    </i>
    <i>
      <x v="859"/>
    </i>
    <i>
      <x v="1835"/>
    </i>
    <i>
      <x v="863"/>
    </i>
    <i>
      <x v="1853"/>
    </i>
    <i>
      <x v="873"/>
    </i>
    <i>
      <x v="1856"/>
    </i>
    <i>
      <x v="878"/>
    </i>
    <i>
      <x v="1867"/>
    </i>
    <i>
      <x v="881"/>
    </i>
    <i>
      <x v="1880"/>
    </i>
    <i>
      <x v="884"/>
    </i>
    <i>
      <x v="1899"/>
    </i>
    <i>
      <x v="888"/>
    </i>
    <i>
      <x v="1903"/>
    </i>
    <i>
      <x v="890"/>
    </i>
    <i>
      <x v="1928"/>
    </i>
    <i>
      <x v="892"/>
    </i>
    <i>
      <x v="1958"/>
    </i>
    <i>
      <x v="900"/>
    </i>
    <i>
      <x v="1965"/>
    </i>
    <i>
      <x v="909"/>
    </i>
    <i>
      <x v="1972"/>
    </i>
    <i>
      <x v="915"/>
    </i>
    <i>
      <x v="1976"/>
    </i>
    <i>
      <x v="918"/>
    </i>
    <i>
      <x v="1987"/>
    </i>
    <i>
      <x v="931"/>
    </i>
    <i>
      <x v="2001"/>
    </i>
    <i>
      <x v="935"/>
    </i>
    <i>
      <x v="2007"/>
    </i>
    <i>
      <x v="936"/>
    </i>
    <i>
      <x v="2020"/>
    </i>
    <i>
      <x v="937"/>
    </i>
    <i>
      <x v="942"/>
    </i>
    <i t="grand">
      <x/>
    </i>
  </rowItems>
  <colItems count="1">
    <i/>
  </colItems>
  <dataFields count="1">
    <dataField name="Sum of AbsentHours" fld="17" baseField="0" baseItem="0"/>
  </dataFields>
  <formats count="1">
    <format dxfId="19">
      <pivotArea outline="0" collapsedLevelsAreSubtotals="1" fieldPosition="0"/>
    </format>
  </formats>
  <pivotTableStyleInfo name="PivotStyleLight16" showRowHeaders="1" showColHeaders="1" showRowStripes="0" showColStripes="0" showLastColumn="1"/>
  <filters count="1">
    <filter fld="3"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20">
    <pivotField showAll="0"/>
    <pivotField showAll="0"/>
    <pivotField showAll="0"/>
    <pivotField axis="axisRow" showAll="0" measureFilter="1" sortType="descending">
      <items count="8210">
        <item x="218"/>
        <item x="5614"/>
        <item x="3539"/>
        <item x="2557"/>
        <item x="5552"/>
        <item x="6114"/>
        <item x="1646"/>
        <item x="6643"/>
        <item x="1529"/>
        <item x="6120"/>
        <item x="7393"/>
        <item x="4257"/>
        <item x="3458"/>
        <item x="2984"/>
        <item x="401"/>
        <item x="127"/>
        <item x="2461"/>
        <item x="2780"/>
        <item x="2508"/>
        <item x="4906"/>
        <item x="993"/>
        <item x="6917"/>
        <item x="3245"/>
        <item x="244"/>
        <item x="6918"/>
        <item x="5383"/>
        <item x="4796"/>
        <item x="4617"/>
        <item x="3081"/>
        <item x="7441"/>
        <item x="2957"/>
        <item x="609"/>
        <item x="8002"/>
        <item x="4618"/>
        <item x="3845"/>
        <item x="5004"/>
        <item x="7602"/>
        <item x="4803"/>
        <item x="6381"/>
        <item x="2300"/>
        <item x="746"/>
        <item x="2467"/>
        <item x="6499"/>
        <item x="1120"/>
        <item x="433"/>
        <item x="6003"/>
        <item x="5460"/>
        <item x="6272"/>
        <item x="1106"/>
        <item x="4353"/>
        <item x="1891"/>
        <item x="6042"/>
        <item x="1734"/>
        <item x="4109"/>
        <item x="7463"/>
        <item x="7995"/>
        <item x="1265"/>
        <item x="945"/>
        <item x="5011"/>
        <item x="1816"/>
        <item x="3677"/>
        <item x="2629"/>
        <item x="3776"/>
        <item x="65"/>
        <item x="4910"/>
        <item x="7709"/>
        <item x="1968"/>
        <item x="5528"/>
        <item x="3664"/>
        <item x="1947"/>
        <item x="4555"/>
        <item x="3180"/>
        <item x="4856"/>
        <item x="2665"/>
        <item x="3347"/>
        <item x="5490"/>
        <item x="7907"/>
        <item x="6324"/>
        <item x="7511"/>
        <item x="425"/>
        <item x="838"/>
        <item x="125"/>
        <item x="511"/>
        <item x="1123"/>
        <item x="644"/>
        <item x="1109"/>
        <item x="3606"/>
        <item x="3244"/>
        <item x="1033"/>
        <item x="3462"/>
        <item x="6913"/>
        <item x="2106"/>
        <item x="2583"/>
        <item x="6717"/>
        <item x="4041"/>
        <item x="1381"/>
        <item x="6266"/>
        <item x="4719"/>
        <item x="2275"/>
        <item x="3705"/>
        <item x="3222"/>
        <item x="7846"/>
        <item x="62"/>
        <item x="4886"/>
        <item x="5926"/>
        <item x="4036"/>
        <item x="870"/>
        <item x="587"/>
        <item x="4640"/>
        <item x="4754"/>
        <item x="7866"/>
        <item x="48"/>
        <item x="7861"/>
        <item x="7807"/>
        <item x="3922"/>
        <item x="8036"/>
        <item x="2431"/>
        <item x="371"/>
        <item x="871"/>
        <item x="1773"/>
        <item x="5551"/>
        <item x="343"/>
        <item x="478"/>
        <item x="7831"/>
        <item x="1465"/>
        <item x="6372"/>
        <item x="4898"/>
        <item x="4043"/>
        <item x="4501"/>
        <item x="81"/>
        <item x="7449"/>
        <item x="7331"/>
        <item x="3425"/>
        <item x="5952"/>
        <item x="6330"/>
        <item x="978"/>
        <item x="4194"/>
        <item x="797"/>
        <item x="5647"/>
        <item x="7798"/>
        <item x="6156"/>
        <item x="6181"/>
        <item x="6145"/>
        <item x="3026"/>
        <item x="5264"/>
        <item x="1726"/>
        <item x="4308"/>
        <item x="768"/>
        <item x="1182"/>
        <item x="6874"/>
        <item x="1989"/>
        <item x="1550"/>
        <item x="6511"/>
        <item x="7108"/>
        <item x="7261"/>
        <item x="7889"/>
        <item x="6089"/>
        <item x="2614"/>
        <item x="7841"/>
        <item x="3878"/>
        <item x="5781"/>
        <item x="2547"/>
        <item x="6376"/>
        <item x="3704"/>
        <item x="1429"/>
        <item x="591"/>
        <item x="1137"/>
        <item x="8109"/>
        <item x="7920"/>
        <item x="5716"/>
        <item x="1105"/>
        <item x="6350"/>
        <item x="2870"/>
        <item x="6163"/>
        <item x="5095"/>
        <item x="2079"/>
        <item x="7380"/>
        <item x="1895"/>
        <item x="8076"/>
        <item x="704"/>
        <item x="3424"/>
        <item x="990"/>
        <item x="1810"/>
        <item x="7363"/>
        <item x="116"/>
        <item x="2284"/>
        <item x="421"/>
        <item x="8114"/>
        <item x="2823"/>
        <item x="7067"/>
        <item x="2655"/>
        <item x="4377"/>
        <item x="211"/>
        <item x="2359"/>
        <item x="4255"/>
        <item x="5922"/>
        <item x="2085"/>
        <item x="1573"/>
        <item x="4838"/>
        <item x="4673"/>
        <item x="3596"/>
        <item x="4689"/>
        <item x="1128"/>
        <item x="6986"/>
        <item x="2839"/>
        <item x="5695"/>
        <item x="2473"/>
        <item x="3032"/>
        <item x="531"/>
        <item x="451"/>
        <item x="600"/>
        <item x="6227"/>
        <item x="4376"/>
        <item x="5059"/>
        <item x="1277"/>
        <item x="1280"/>
        <item x="4957"/>
        <item x="6143"/>
        <item x="4525"/>
        <item x="6313"/>
        <item x="2209"/>
        <item x="3787"/>
        <item x="4093"/>
        <item x="7158"/>
        <item x="3125"/>
        <item x="6238"/>
        <item x="2170"/>
        <item x="1354"/>
        <item x="1253"/>
        <item x="6095"/>
        <item x="5163"/>
        <item x="2750"/>
        <item x="5256"/>
        <item x="5570"/>
        <item x="1870"/>
        <item x="965"/>
        <item x="429"/>
        <item x="2408"/>
        <item x="673"/>
        <item x="5712"/>
        <item x="6088"/>
        <item x="7566"/>
        <item x="2919"/>
        <item x="1720"/>
        <item x="765"/>
        <item x="2961"/>
        <item x="4219"/>
        <item x="4936"/>
        <item x="597"/>
        <item x="238"/>
        <item x="1617"/>
        <item x="5010"/>
        <item x="4288"/>
        <item x="297"/>
        <item x="34"/>
        <item x="5291"/>
        <item x="5546"/>
        <item x="2806"/>
        <item x="3636"/>
        <item x="6912"/>
        <item x="2600"/>
        <item x="6660"/>
        <item x="1403"/>
        <item x="912"/>
        <item x="2204"/>
        <item x="3444"/>
        <item x="7100"/>
        <item x="39"/>
        <item x="2684"/>
        <item x="7105"/>
        <item x="2093"/>
        <item x="1032"/>
        <item x="5021"/>
        <item x="2918"/>
        <item x="2406"/>
        <item x="2127"/>
        <item x="5771"/>
        <item x="4696"/>
        <item x="5937"/>
        <item x="4868"/>
        <item x="1618"/>
        <item x="1547"/>
        <item x="1426"/>
        <item x="2387"/>
        <item x="1458"/>
        <item x="2667"/>
        <item x="1854"/>
        <item x="6468"/>
        <item x="957"/>
        <item x="3921"/>
        <item x="5820"/>
        <item x="1310"/>
        <item x="4196"/>
        <item x="5372"/>
        <item x="895"/>
        <item x="2882"/>
        <item x="5755"/>
        <item x="5477"/>
        <item x="7939"/>
        <item x="6759"/>
        <item x="5538"/>
        <item x="1495"/>
        <item x="6940"/>
        <item x="1715"/>
        <item x="8023"/>
        <item x="5124"/>
        <item x="7667"/>
        <item x="7128"/>
        <item x="658"/>
        <item x="2582"/>
        <item x="3429"/>
        <item x="1762"/>
        <item x="6391"/>
        <item x="4560"/>
        <item x="1853"/>
        <item x="4786"/>
        <item x="3631"/>
        <item x="522"/>
        <item x="6076"/>
        <item x="5403"/>
        <item x="2950"/>
        <item x="7883"/>
        <item x="524"/>
        <item x="1471"/>
        <item x="3906"/>
        <item x="716"/>
        <item x="53"/>
        <item x="5977"/>
        <item x="3561"/>
        <item x="6674"/>
        <item x="7496"/>
        <item x="2589"/>
        <item x="4600"/>
        <item x="6217"/>
        <item x="3819"/>
        <item x="718"/>
        <item x="630"/>
        <item x="1148"/>
        <item x="7396"/>
        <item x="4429"/>
        <item x="2055"/>
        <item x="3215"/>
        <item x="3598"/>
        <item x="2787"/>
        <item x="1841"/>
        <item x="2714"/>
        <item x="234"/>
        <item x="775"/>
        <item x="5958"/>
        <item x="7944"/>
        <item x="7598"/>
        <item x="7710"/>
        <item x="5290"/>
        <item x="11"/>
        <item x="4046"/>
        <item x="3920"/>
        <item x="692"/>
        <item x="3967"/>
        <item x="4186"/>
        <item x="708"/>
        <item x="5395"/>
        <item x="5121"/>
        <item x="3734"/>
        <item x="1737"/>
        <item x="5397"/>
        <item x="2017"/>
        <item x="3256"/>
        <item x="6667"/>
        <item x="4588"/>
        <item x="2448"/>
        <item x="8013"/>
        <item x="7882"/>
        <item x="2833"/>
        <item x="6345"/>
        <item x="257"/>
        <item x="3037"/>
        <item x="4839"/>
        <item x="2739"/>
        <item x="2405"/>
        <item x="1643"/>
        <item x="1139"/>
        <item x="2118"/>
        <item x="6441"/>
        <item x="1750"/>
        <item x="6209"/>
        <item x="2730"/>
        <item x="2210"/>
        <item x="5718"/>
        <item x="4565"/>
        <item x="3793"/>
        <item x="2330"/>
        <item x="1390"/>
        <item x="2276"/>
        <item x="1081"/>
        <item x="1207"/>
        <item x="8196"/>
        <item x="2637"/>
        <item x="7356"/>
        <item x="510"/>
        <item x="7601"/>
        <item x="5692"/>
        <item x="1387"/>
        <item x="4502"/>
        <item x="903"/>
        <item x="5921"/>
        <item x="3484"/>
        <item x="7668"/>
        <item x="7753"/>
        <item x="5823"/>
        <item x="303"/>
        <item x="4715"/>
        <item x="6056"/>
        <item x="7267"/>
        <item x="8128"/>
        <item x="3430"/>
        <item x="3381"/>
        <item x="4108"/>
        <item x="4133"/>
        <item x="5307"/>
        <item x="1658"/>
        <item x="1588"/>
        <item x="4733"/>
        <item x="2809"/>
        <item x="1007"/>
        <item x="4016"/>
        <item x="5496"/>
        <item x="2576"/>
        <item x="3356"/>
        <item x="6723"/>
        <item x="5024"/>
        <item x="3850"/>
        <item x="2735"/>
        <item x="133"/>
        <item x="1831"/>
        <item x="2310"/>
        <item x="1882"/>
        <item x="58"/>
        <item x="1350"/>
        <item x="2753"/>
        <item x="934"/>
        <item x="5378"/>
        <item x="2475"/>
        <item x="1613"/>
        <item x="6296"/>
        <item x="539"/>
        <item x="2340"/>
        <item x="174"/>
        <item x="2135"/>
        <item x="1938"/>
        <item x="4136"/>
        <item x="7143"/>
        <item x="7035"/>
        <item x="668"/>
        <item x="4826"/>
        <item x="5829"/>
        <item x="2877"/>
        <item x="8121"/>
        <item x="6105"/>
        <item x="1306"/>
        <item x="7558"/>
        <item x="9"/>
        <item x="5891"/>
        <item x="6194"/>
        <item x="1687"/>
        <item x="3491"/>
        <item x="2470"/>
        <item x="2951"/>
        <item x="4748"/>
        <item x="6388"/>
        <item x="2874"/>
        <item x="3441"/>
        <item x="2519"/>
        <item x="624"/>
        <item x="6344"/>
        <item x="2268"/>
        <item x="7600"/>
        <item x="897"/>
        <item x="3875"/>
        <item x="2061"/>
        <item x="4630"/>
        <item x="7787"/>
        <item x="1508"/>
        <item x="6080"/>
        <item x="540"/>
        <item x="1264"/>
        <item x="1344"/>
        <item x="4204"/>
        <item x="1428"/>
        <item x="6972"/>
        <item x="7498"/>
        <item x="7556"/>
        <item x="3844"/>
        <item x="3000"/>
        <item x="41"/>
        <item x="3668"/>
        <item x="3149"/>
        <item x="5462"/>
        <item x="4750"/>
        <item x="3817"/>
        <item x="4919"/>
        <item x="7723"/>
        <item x="14"/>
        <item x="4081"/>
        <item x="7968"/>
        <item x="4311"/>
        <item x="4209"/>
        <item x="605"/>
        <item x="181"/>
        <item x="3320"/>
        <item x="822"/>
        <item x="629"/>
        <item x="6341"/>
        <item x="5537"/>
        <item x="4782"/>
        <item x="7998"/>
        <item x="2062"/>
        <item x="201"/>
        <item x="6645"/>
        <item x="7208"/>
        <item x="4944"/>
        <item x="3861"/>
        <item x="7324"/>
        <item x="1926"/>
        <item x="743"/>
        <item x="2003"/>
        <item x="4784"/>
        <item x="4350"/>
        <item x="5357"/>
        <item x="3970"/>
        <item x="7204"/>
        <item x="1629"/>
        <item x="7756"/>
        <item x="3843"/>
        <item x="4629"/>
        <item x="2288"/>
        <item x="1872"/>
        <item x="766"/>
        <item x="834"/>
        <item x="2344"/>
        <item x="795"/>
        <item x="790"/>
        <item x="1287"/>
        <item x="3171"/>
        <item x="5109"/>
        <item x="6680"/>
        <item x="8096"/>
        <item x="8181"/>
        <item x="7084"/>
        <item x="3516"/>
        <item x="3368"/>
        <item x="3733"/>
        <item x="2436"/>
        <item x="6235"/>
        <item x="3834"/>
        <item x="971"/>
        <item x="2197"/>
        <item x="4870"/>
        <item x="2774"/>
        <item x="3221"/>
        <item x="5475"/>
        <item x="1219"/>
        <item x="492"/>
        <item x="3434"/>
        <item x="914"/>
        <item x="1055"/>
        <item x="843"/>
        <item x="7584"/>
        <item x="6328"/>
        <item x="2881"/>
        <item x="7545"/>
        <item x="3367"/>
        <item x="2416"/>
        <item x="3927"/>
        <item x="1704"/>
        <item x="3758"/>
        <item x="7036"/>
        <item x="7376"/>
        <item x="1925"/>
        <item x="3504"/>
        <item x="876"/>
        <item x="5096"/>
        <item x="682"/>
        <item x="7810"/>
        <item x="2292"/>
        <item x="1482"/>
        <item x="4952"/>
        <item x="2128"/>
        <item x="2594"/>
        <item x="3784"/>
        <item x="4888"/>
        <item x="4682"/>
        <item x="4089"/>
        <item x="7673"/>
        <item x="6187"/>
        <item x="617"/>
        <item x="7176"/>
        <item x="4126"/>
        <item x="1262"/>
        <item x="5747"/>
        <item x="5179"/>
        <item x="801"/>
        <item x="921"/>
        <item x="3929"/>
        <item x="3905"/>
        <item x="2101"/>
        <item x="955"/>
        <item x="7776"/>
        <item x="4074"/>
        <item x="5132"/>
        <item x="7765"/>
        <item x="1249"/>
        <item x="1914"/>
        <item x="4116"/>
        <item x="2685"/>
        <item x="7973"/>
        <item x="1688"/>
        <item x="6078"/>
        <item x="2674"/>
        <item x="4686"/>
        <item x="7258"/>
        <item x="6963"/>
        <item x="715"/>
        <item x="2327"/>
        <item x="7304"/>
        <item x="1888"/>
        <item x="8141"/>
        <item x="4386"/>
        <item x="974"/>
        <item x="5138"/>
        <item x="7923"/>
        <item x="3348"/>
        <item x="4812"/>
        <item x="6301"/>
        <item x="6780"/>
        <item x="241"/>
        <item x="8087"/>
        <item x="4637"/>
        <item x="2908"/>
        <item x="3565"/>
        <item x="3237"/>
        <item x="6160"/>
        <item x="3470"/>
        <item x="8167"/>
        <item x="3200"/>
        <item x="1040"/>
        <item x="4788"/>
        <item x="4895"/>
        <item x="4239"/>
        <item x="7660"/>
        <item x="8057"/>
        <item x="7956"/>
        <item x="6931"/>
        <item x="1937"/>
        <item x="6822"/>
        <item x="3816"/>
        <item x="3022"/>
        <item x="1435"/>
        <item x="6447"/>
        <item x="3485"/>
        <item x="1700"/>
        <item x="2970"/>
        <item x="5730"/>
        <item x="5363"/>
        <item x="6902"/>
        <item x="4857"/>
        <item x="1260"/>
        <item x="2568"/>
        <item x="4664"/>
        <item x="3182"/>
        <item x="5227"/>
        <item x="359"/>
        <item x="5616"/>
        <item x="3456"/>
        <item x="7817"/>
        <item x="5825"/>
        <item x="6923"/>
        <item x="8003"/>
        <item x="3274"/>
        <item x="5338"/>
        <item x="5559"/>
        <item x="6866"/>
        <item x="3275"/>
        <item x="1597"/>
        <item x="2590"/>
        <item x="7959"/>
        <item x="2699"/>
        <item x="5453"/>
        <item x="5207"/>
        <item x="3216"/>
        <item x="5217"/>
        <item x="168"/>
        <item x="2274"/>
        <item x="7530"/>
        <item x="5173"/>
        <item x="3454"/>
        <item x="5864"/>
        <item x="3307"/>
        <item x="7237"/>
        <item x="4590"/>
        <item x="2982"/>
        <item x="357"/>
        <item x="2449"/>
        <item x="1102"/>
        <item x="6333"/>
        <item x="6968"/>
        <item x="4240"/>
        <item x="6111"/>
        <item x="6665"/>
        <item x="1735"/>
        <item x="4932"/>
        <item x="8201"/>
        <item x="2933"/>
        <item x="2828"/>
        <item x="4167"/>
        <item x="637"/>
        <item x="2185"/>
        <item x="4544"/>
        <item x="5103"/>
        <item x="3177"/>
        <item x="7499"/>
        <item x="7512"/>
        <item x="7029"/>
        <item x="2146"/>
        <item x="7066"/>
        <item x="2624"/>
        <item x="863"/>
        <item x="595"/>
        <item x="5458"/>
        <item x="7079"/>
        <item x="7156"/>
        <item x="967"/>
        <item x="6231"/>
        <item x="2348"/>
        <item x="821"/>
        <item x="7241"/>
        <item x="7430"/>
        <item x="2879"/>
        <item x="677"/>
        <item x="7961"/>
        <item x="1089"/>
        <item x="7553"/>
        <item x="6503"/>
        <item x="512"/>
        <item x="4652"/>
        <item x="4230"/>
        <item x="3934"/>
        <item x="3837"/>
        <item x="6051"/>
        <item x="1440"/>
        <item x="2815"/>
        <item x="1906"/>
        <item x="5461"/>
        <item x="3325"/>
        <item x="4440"/>
        <item x="7107"/>
        <item x="5366"/>
        <item x="4188"/>
        <item x="2345"/>
        <item x="6880"/>
        <item x="4007"/>
        <item x="1904"/>
        <item x="1275"/>
        <item x="5252"/>
        <item x="3759"/>
        <item x="7053"/>
        <item x="6292"/>
        <item x="4443"/>
        <item x="3602"/>
        <item x="4556"/>
        <item x="972"/>
        <item x="7266"/>
        <item x="7977"/>
        <item x="5957"/>
        <item x="6258"/>
        <item x="8130"/>
        <item x="7433"/>
        <item x="1599"/>
        <item x="6147"/>
        <item x="1119"/>
        <item x="4049"/>
        <item x="7504"/>
        <item x="3153"/>
        <item x="6205"/>
        <item x="5516"/>
        <item x="5495"/>
        <item x="3687"/>
        <item x="284"/>
        <item x="851"/>
        <item x="1373"/>
        <item x="835"/>
        <item x="3673"/>
        <item x="2105"/>
        <item x="3438"/>
        <item x="7461"/>
        <item x="1164"/>
        <item x="8068"/>
        <item x="4282"/>
        <item x="5049"/>
        <item x="639"/>
        <item x="3896"/>
        <item x="7795"/>
        <item x="5153"/>
        <item x="2368"/>
        <item x="2737"/>
        <item x="2926"/>
        <item x="3409"/>
        <item x="318"/>
        <item x="6057"/>
        <item x="3642"/>
        <item x="2094"/>
        <item x="3212"/>
        <item x="6737"/>
        <item x="7732"/>
        <item x="6760"/>
        <item x="1217"/>
        <item x="4058"/>
        <item x="2391"/>
        <item x="4032"/>
        <item x="5944"/>
        <item x="5318"/>
        <item x="1820"/>
        <item x="3649"/>
        <item x="2193"/>
        <item x="417"/>
        <item x="1107"/>
        <item x="3093"/>
        <item x="4309"/>
        <item x="6916"/>
        <item x="1842"/>
        <item x="200"/>
        <item x="3431"/>
        <item x="7590"/>
        <item x="5353"/>
        <item x="1952"/>
        <item x="8159"/>
        <item x="7990"/>
        <item x="2852"/>
        <item x="5930"/>
        <item x="3106"/>
        <item x="7275"/>
        <item x="4645"/>
        <item x="4132"/>
        <item x="5399"/>
        <item x="5014"/>
        <item x="4361"/>
        <item x="1675"/>
        <item x="7025"/>
        <item x="3996"/>
        <item x="2676"/>
        <item x="5524"/>
        <item x="2897"/>
        <item x="2621"/>
        <item x="3181"/>
        <item x="3886"/>
        <item x="2588"/>
        <item x="1901"/>
        <item x="5313"/>
        <item x="6412"/>
        <item x="6488"/>
        <item x="2066"/>
        <item x="656"/>
        <item x="6857"/>
        <item x="1833"/>
        <item x="4506"/>
        <item x="7371"/>
        <item x="1966"/>
        <item x="2490"/>
        <item x="6133"/>
        <item x="4769"/>
        <item x="2320"/>
        <item x="1860"/>
        <item x="2090"/>
        <item x="3451"/>
        <item x="5565"/>
        <item x="1413"/>
        <item x="6914"/>
        <item x="833"/>
        <item x="7448"/>
        <item x="5859"/>
        <item x="774"/>
        <item x="2829"/>
        <item x="885"/>
        <item x="7350"/>
        <item x="2000"/>
        <item x="669"/>
        <item x="5681"/>
        <item x="6224"/>
        <item x="7086"/>
        <item x="4272"/>
        <item x="2311"/>
        <item x="2137"/>
        <item x="5347"/>
        <item x="3071"/>
        <item x="635"/>
        <item x="1575"/>
        <item x="2572"/>
        <item x="2533"/>
        <item x="4512"/>
        <item x="2466"/>
        <item x="502"/>
        <item x="2053"/>
        <item x="7891"/>
        <item x="6791"/>
        <item x="3898"/>
        <item x="4730"/>
        <item x="4934"/>
        <item x="2016"/>
        <item x="2290"/>
        <item x="2890"/>
        <item x="4364"/>
        <item x="120"/>
        <item x="6973"/>
        <item x="5547"/>
        <item x="3172"/>
        <item x="929"/>
        <item x="4642"/>
        <item x="4344"/>
        <item x="5697"/>
        <item x="6448"/>
        <item x="3415"/>
        <item x="3520"/>
        <item x="3492"/>
        <item x="4034"/>
        <item x="5432"/>
        <item x="8024"/>
        <item x="4076"/>
        <item x="4482"/>
        <item x="7486"/>
        <item x="185"/>
        <item x="2785"/>
        <item x="7772"/>
        <item x="4437"/>
        <item x="1500"/>
        <item x="46"/>
        <item x="6439"/>
        <item x="213"/>
        <item x="5392"/>
        <item x="1058"/>
        <item x="4115"/>
        <item x="4162"/>
        <item x="4174"/>
        <item x="5898"/>
        <item x="1969"/>
        <item x="4422"/>
        <item x="882"/>
        <item x="1083"/>
        <item x="457"/>
        <item x="614"/>
        <item x="395"/>
        <item x="6277"/>
        <item x="6"/>
        <item x="5913"/>
        <item x="1328"/>
        <item x="481"/>
        <item x="3469"/>
        <item x="5421"/>
        <item x="6068"/>
        <item x="5411"/>
        <item x="4504"/>
        <item x="1799"/>
        <item x="2203"/>
        <item x="131"/>
        <item x="585"/>
        <item x="7046"/>
        <item x="1919"/>
        <item x="6250"/>
        <item x="6225"/>
        <item x="83"/>
        <item x="6635"/>
        <item x="7689"/>
        <item x="5835"/>
        <item x="340"/>
        <item x="5402"/>
        <item x="5985"/>
        <item x="647"/>
        <item x="1371"/>
        <item x="7274"/>
        <item x="5711"/>
        <item x="6995"/>
        <item x="5350"/>
        <item x="6574"/>
        <item x="5775"/>
        <item x="7748"/>
        <item x="7223"/>
        <item x="594"/>
        <item x="7163"/>
        <item x="5785"/>
        <item x="6390"/>
        <item x="1908"/>
        <item x="4494"/>
        <item x="5368"/>
        <item x="6325"/>
        <item x="6062"/>
        <item x="446"/>
        <item x="3786"/>
        <item x="7954"/>
        <item x="7514"/>
        <item x="7630"/>
        <item x="198"/>
        <item x="505"/>
        <item x="26"/>
        <item x="145"/>
        <item x="3973"/>
        <item x="2184"/>
        <item x="5900"/>
        <item x="6806"/>
        <item x="8083"/>
        <item x="1366"/>
        <item x="5603"/>
        <item x="6091"/>
        <item x="2767"/>
        <item x="2027"/>
        <item x="4180"/>
        <item x="4669"/>
        <item x="23"/>
        <item x="4884"/>
        <item x="5776"/>
        <item x="3678"/>
        <item x="2312"/>
        <item x="7518"/>
        <item x="1447"/>
        <item x="8154"/>
        <item x="737"/>
        <item x="7682"/>
        <item x="4809"/>
        <item x="4930"/>
        <item x="6001"/>
        <item x="5312"/>
        <item x="6907"/>
        <item x="6346"/>
        <item x="4761"/>
        <item x="86"/>
        <item x="2087"/>
        <item x="3336"/>
        <item x="2289"/>
        <item x="1815"/>
        <item x="5417"/>
        <item x="2605"/>
        <item x="604"/>
        <item x="1094"/>
        <item x="4724"/>
        <item x="1364"/>
        <item x="8073"/>
        <item x="477"/>
        <item x="7203"/>
        <item x="6404"/>
        <item x="117"/>
        <item x="5644"/>
        <item x="3194"/>
        <item x="6252"/>
        <item x="7696"/>
        <item x="6016"/>
        <item x="2380"/>
        <item x="3726"/>
        <item x="4545"/>
        <item x="5220"/>
        <item x="508"/>
        <item x="20"/>
        <item x="362"/>
        <item x="4152"/>
        <item x="7454"/>
        <item x="468"/>
        <item x="6734"/>
        <item x="4378"/>
        <item x="584"/>
        <item x="7151"/>
        <item x="2238"/>
        <item x="4516"/>
        <item x="162"/>
        <item x="4297"/>
        <item x="4549"/>
        <item x="1193"/>
        <item x="7563"/>
        <item x="3617"/>
        <item x="5908"/>
        <item x="342"/>
        <item x="3887"/>
        <item x="1322"/>
        <item x="6251"/>
        <item x="6489"/>
        <item x="5106"/>
        <item x="4438"/>
        <item x="8032"/>
        <item x="6444"/>
        <item x="2757"/>
        <item x="4163"/>
        <item x="6790"/>
        <item x="6946"/>
        <item x="6024"/>
        <item x="3757"/>
        <item x="5760"/>
        <item x="8108"/>
        <item x="5345"/>
        <item x="7929"/>
        <item x="4940"/>
        <item x="7670"/>
        <item x="1191"/>
        <item x="2460"/>
        <item x="5826"/>
        <item x="6903"/>
        <item x="5251"/>
        <item x="6626"/>
        <item x="3981"/>
        <item x="6151"/>
        <item x="2921"/>
        <item x="983"/>
        <item x="4471"/>
        <item x="7701"/>
        <item x="314"/>
        <item x="160"/>
        <item x="2917"/>
        <item x="6336"/>
        <item x="3070"/>
        <item x="5939"/>
        <item x="3042"/>
        <item x="8063"/>
        <item x="3377"/>
        <item x="2444"/>
        <item x="5257"/>
        <item x="1291"/>
        <item x="5899"/>
        <item x="5563"/>
        <item x="6122"/>
        <item x="6037"/>
        <item x="6233"/>
        <item x="1278"/>
        <item x="2463"/>
        <item x="5177"/>
        <item x="3382"/>
        <item x="7608"/>
        <item x="1961"/>
        <item x="1787"/>
        <item x="5162"/>
        <item x="962"/>
        <item x="3483"/>
        <item x="3525"/>
        <item x="6357"/>
        <item x="7447"/>
        <item x="390"/>
        <item x="6274"/>
        <item x="2180"/>
        <item x="7869"/>
        <item x="4992"/>
        <item x="3205"/>
        <item x="6882"/>
        <item x="7058"/>
        <item x="2009"/>
        <item x="6283"/>
        <item x="6367"/>
        <item x="6614"/>
        <item x="2907"/>
        <item x="916"/>
        <item x="719"/>
        <item x="7557"/>
        <item x="3513"/>
        <item x="576"/>
        <item x="3372"/>
        <item x="2515"/>
        <item x="1679"/>
        <item x="672"/>
        <item x="1206"/>
        <item x="3263"/>
        <item x="3616"/>
        <item x="1499"/>
        <item x="3057"/>
        <item x="6475"/>
        <item x="245"/>
        <item x="3805"/>
        <item x="2286"/>
        <item x="1612"/>
        <item x="791"/>
        <item x="7862"/>
        <item x="2046"/>
        <item x="3489"/>
        <item x="6262"/>
        <item x="1393"/>
        <item x="1054"/>
        <item x="4823"/>
        <item x="7570"/>
        <item x="7876"/>
        <item x="1003"/>
        <item x="3570"/>
        <item x="2680"/>
        <item x="1846"/>
        <item x="2550"/>
        <item x="2378"/>
        <item x="4270"/>
        <item x="7568"/>
        <item x="5277"/>
        <item x="7820"/>
        <item x="8065"/>
        <item x="2949"/>
        <item x="4450"/>
        <item x="1973"/>
        <item x="7325"/>
        <item x="5951"/>
        <item x="3840"/>
        <item x="3144"/>
        <item x="1423"/>
        <item x="2934"/>
        <item x="3722"/>
        <item x="7313"/>
        <item x="1239"/>
        <item x="6697"/>
        <item x="5639"/>
        <item x="5721"/>
        <item x="5367"/>
        <item x="3133"/>
        <item x="366"/>
        <item x="8084"/>
        <item x="5442"/>
        <item x="7389"/>
        <item x="941"/>
        <item x="5320"/>
        <item x="2864"/>
        <item x="2225"/>
        <item x="7179"/>
        <item x="7517"/>
        <item x="6440"/>
        <item x="5793"/>
        <item x="7225"/>
        <item x="6211"/>
        <item x="216"/>
        <item x="1638"/>
        <item x="1586"/>
        <item x="5762"/>
        <item x="4521"/>
        <item x="2698"/>
        <item x="1981"/>
        <item x="3785"/>
        <item x="2123"/>
        <item x="151"/>
        <item x="4000"/>
        <item x="7740"/>
        <item x="5151"/>
        <item x="6408"/>
        <item x="5587"/>
        <item x="6600"/>
        <item x="1483"/>
        <item x="1174"/>
        <item x="3796"/>
        <item x="2149"/>
        <item x="2539"/>
        <item x="5753"/>
        <item x="7362"/>
        <item x="317"/>
        <item x="1394"/>
        <item x="3252"/>
        <item x="580"/>
        <item x="1813"/>
        <item x="5650"/>
        <item x="4252"/>
        <item x="5054"/>
        <item x="5355"/>
        <item x="4172"/>
        <item x="479"/>
        <item x="1359"/>
        <item x="2649"/>
        <item x="5270"/>
        <item x="3472"/>
        <item x="6547"/>
        <item x="2484"/>
        <item x="7507"/>
        <item x="844"/>
        <item x="6567"/>
        <item x="1067"/>
        <item x="6553"/>
        <item x="6020"/>
        <item x="8004"/>
        <item x="5765"/>
        <item x="5117"/>
        <item x="5880"/>
        <item x="3775"/>
        <item x="5051"/>
        <item x="2759"/>
        <item x="1025"/>
        <item x="4292"/>
        <item x="3463"/>
        <item x="5667"/>
        <item x="1785"/>
        <item x="3041"/>
        <item x="3168"/>
        <item x="5903"/>
        <item x="126"/>
        <item x="4265"/>
        <item x="1523"/>
        <item x="5740"/>
        <item x="1171"/>
        <item x="3121"/>
        <item x="2510"/>
        <item x="2860"/>
        <item x="75"/>
        <item x="3912"/>
        <item x="3419"/>
        <item x="2153"/>
        <item x="2328"/>
        <item x="7442"/>
        <item x="7773"/>
        <item x="5569"/>
        <item x="1455"/>
        <item x="1793"/>
        <item x="1993"/>
        <item x="6314"/>
        <item x="2464"/>
        <item x="8052"/>
        <item x="7407"/>
        <item x="6320"/>
        <item x="2671"/>
        <item x="1074"/>
        <item x="3915"/>
        <item x="3318"/>
        <item x="7592"/>
        <item x="5053"/>
        <item x="1110"/>
        <item x="5298"/>
        <item x="7858"/>
        <item x="8163"/>
        <item x="6677"/>
        <item x="6466"/>
        <item x="3718"/>
        <item x="5491"/>
        <item x="6688"/>
        <item x="3018"/>
        <item x="4418"/>
        <item x="7232"/>
        <item x="2607"/>
        <item x="3507"/>
        <item x="5335"/>
        <item x="3505"/>
        <item x="7508"/>
        <item x="7306"/>
        <item x="3935"/>
        <item x="758"/>
        <item x="5560"/>
        <item x="3936"/>
        <item x="8069"/>
        <item x="6568"/>
        <item x="6123"/>
        <item x="7564"/>
        <item x="5472"/>
        <item x="7191"/>
        <item x="7544"/>
        <item x="467"/>
        <item x="2246"/>
        <item x="1585"/>
        <item x="8040"/>
        <item x="1490"/>
        <item x="3807"/>
        <item x="115"/>
        <item x="1017"/>
        <item x="3116"/>
        <item x="5503"/>
        <item x="707"/>
        <item x="3801"/>
        <item x="1444"/>
        <item x="2834"/>
        <item x="5904"/>
        <item x="1847"/>
        <item x="951"/>
        <item x="6784"/>
        <item x="4365"/>
        <item x="1740"/>
        <item x="4915"/>
        <item x="334"/>
        <item x="5093"/>
        <item x="6297"/>
        <item x="4262"/>
        <item x="3729"/>
        <item x="1057"/>
        <item x="4189"/>
        <item x="5514"/>
        <item x="4692"/>
        <item x="2142"/>
        <item x="411"/>
        <item x="6481"/>
        <item x="3750"/>
        <item x="2751"/>
        <item x="3089"/>
        <item x="5478"/>
        <item x="2709"/>
        <item x="5221"/>
        <item x="3019"/>
        <item x="5780"/>
        <item x="5933"/>
        <item x="3129"/>
        <item x="5380"/>
        <item x="6072"/>
        <item x="6422"/>
        <item x="5469"/>
        <item x="4393"/>
        <item x="627"/>
        <item x="3286"/>
        <item x="5928"/>
        <item x="4592"/>
        <item x="6704"/>
        <item x="7042"/>
        <item x="2558"/>
        <item x="7125"/>
        <item x="1684"/>
        <item x="4001"/>
        <item x="1864"/>
        <item x="7278"/>
        <item x="6951"/>
        <item x="1160"/>
        <item x="3522"/>
        <item x="763"/>
        <item x="5920"/>
        <item x="1619"/>
        <item x="6609"/>
        <item x="7117"/>
        <item x="6563"/>
        <item x="5674"/>
        <item x="1351"/>
        <item x="786"/>
        <item x="860"/>
        <item x="5437"/>
        <item x="7952"/>
        <item x="5861"/>
        <item x="634"/>
        <item x="5182"/>
        <item x="7149"/>
        <item x="4013"/>
        <item x="3233"/>
        <item x="8155"/>
        <item x="6288"/>
        <item x="5592"/>
        <item x="628"/>
        <item x="6799"/>
        <item x="7064"/>
        <item x="3576"/>
        <item x="2258"/>
        <item x="7867"/>
        <item x="464"/>
        <item x="4781"/>
        <item x="683"/>
        <item x="166"/>
        <item x="6337"/>
        <item x="7577"/>
        <item x="1607"/>
        <item x="4448"/>
        <item x="1515"/>
        <item x="5017"/>
        <item x="1122"/>
        <item x="4583"/>
        <item x="5612"/>
        <item x="814"/>
        <item x="7188"/>
        <item x="1620"/>
        <item x="7890"/>
        <item x="217"/>
        <item x="5955"/>
        <item x="6435"/>
        <item x="4962"/>
        <item x="345"/>
        <item x="4040"/>
        <item x="602"/>
        <item x="3592"/>
        <item x="5764"/>
        <item x="2652"/>
        <item x="1800"/>
        <item x="5857"/>
        <item x="5348"/>
        <item x="333"/>
        <item x="6069"/>
        <item x="37"/>
        <item x="1047"/>
        <item x="1971"/>
        <item x="4348"/>
        <item x="4250"/>
        <item x="4562"/>
        <item x="5420"/>
        <item x="3709"/>
        <item x="6610"/>
        <item x="5973"/>
        <item x="254"/>
        <item x="8033"/>
        <item x="6627"/>
        <item x="15"/>
        <item x="1999"/>
        <item x="1433"/>
        <item x="4899"/>
        <item x="5830"/>
        <item x="5678"/>
        <item x="2611"/>
        <item x="8204"/>
        <item x="6842"/>
        <item x="535"/>
        <item x="3700"/>
        <item x="6536"/>
        <item x="1845"/>
        <item x="7428"/>
        <item x="3909"/>
        <item x="5583"/>
        <item x="1068"/>
        <item x="1308"/>
        <item x="6261"/>
        <item x="4340"/>
        <item x="6063"/>
        <item x="1685"/>
        <item x="4683"/>
        <item x="4524"/>
        <item x="6090"/>
        <item x="137"/>
        <item x="3268"/>
        <item x="4363"/>
        <item x="7353"/>
        <item x="3656"/>
        <item x="5412"/>
        <item x="7578"/>
        <item x="396"/>
        <item x="1965"/>
        <item x="2253"/>
        <item x="5539"/>
        <item x="1692"/>
        <item x="2956"/>
        <item x="5064"/>
        <item x="5306"/>
        <item x="3158"/>
        <item x="4828"/>
        <item x="6067"/>
        <item x="7899"/>
        <item x="1431"/>
        <item x="2429"/>
        <item x="8022"/>
        <item x="3076"/>
        <item x="1051"/>
        <item x="787"/>
        <item x="3045"/>
        <item x="3069"/>
        <item x="7290"/>
        <item x="5009"/>
        <item x="2531"/>
        <item x="1004"/>
        <item x="1960"/>
        <item x="3646"/>
        <item x="7561"/>
        <item x="4954"/>
        <item x="6383"/>
        <item x="2026"/>
        <item x="347"/>
        <item x="3511"/>
        <item x="6317"/>
        <item x="4874"/>
        <item x="2150"/>
        <item x="4853"/>
        <item x="2036"/>
        <item x="6104"/>
        <item x="5203"/>
        <item x="3455"/>
        <item x="2295"/>
        <item x="4716"/>
        <item x="7909"/>
        <item x="6289"/>
        <item x="3452"/>
        <item x="5199"/>
        <item x="7813"/>
        <item x="3900"/>
        <item x="7217"/>
        <item x="6740"/>
        <item x="2070"/>
        <item x="3199"/>
        <item x="5680"/>
        <item x="2316"/>
        <item x="3986"/>
        <item x="7482"/>
        <item x="7093"/>
        <item x="1298"/>
        <item x="299"/>
        <item x="5285"/>
        <item x="5710"/>
        <item x="7864"/>
        <item x="98"/>
        <item x="6952"/>
        <item x="4968"/>
        <item x="1456"/>
        <item x="4147"/>
        <item x="7999"/>
        <item x="3611"/>
        <item x="7399"/>
        <item x="7928"/>
        <item x="232"/>
        <item x="2117"/>
        <item x="6399"/>
        <item x="653"/>
        <item x="5809"/>
        <item x="8205"/>
        <item x="7384"/>
        <item x="3590"/>
        <item x="4890"/>
        <item x="2169"/>
        <item x="2109"/>
        <item x="6052"/>
        <item x="431"/>
        <item x="2566"/>
        <item x="7102"/>
        <item x="7345"/>
        <item x="3001"/>
        <item x="1625"/>
        <item x="1834"/>
        <item x="5195"/>
        <item x="4362"/>
        <item x="295"/>
        <item x="2492"/>
        <item x="17"/>
        <item x="740"/>
        <item x="94"/>
        <item x="7822"/>
        <item x="1644"/>
        <item x="3486"/>
        <item x="3479"/>
        <item x="4463"/>
        <item x="3693"/>
        <item x="3607"/>
        <item x="7301"/>
        <item x="7177"/>
        <item x="3097"/>
        <item x="1832"/>
        <item x="6606"/>
        <item x="3571"/>
        <item x="4037"/>
        <item x="416"/>
        <item x="3766"/>
        <item x="3262"/>
        <item x="4615"/>
        <item x="5102"/>
        <item x="5586"/>
        <item x="2911"/>
        <item x="1942"/>
        <item x="7123"/>
        <item x="4168"/>
        <item x="6110"/>
        <item x="384"/>
        <item x="593"/>
        <item x="5127"/>
        <item x="6757"/>
        <item x="932"/>
        <item x="322"/>
        <item x="7735"/>
        <item x="1689"/>
        <item x="1401"/>
        <item x="4028"/>
        <item x="7603"/>
        <item x="7640"/>
        <item x="3025"/>
        <item x="2034"/>
        <item x="2100"/>
        <item x="1439"/>
        <item x="3397"/>
        <item x="5259"/>
        <item x="7796"/>
        <item x="2200"/>
        <item x="2039"/>
        <item x="6290"/>
        <item x="7352"/>
        <item x="1087"/>
        <item x="2560"/>
        <item x="5072"/>
        <item x="5149"/>
        <item x="2526"/>
        <item x="4248"/>
        <item x="7632"/>
        <item x="7080"/>
        <item x="6339"/>
        <item x="1121"/>
        <item x="3395"/>
        <item x="2151"/>
        <item x="8048"/>
        <item x="2482"/>
        <item x="3270"/>
        <item x="2979"/>
        <item x="6128"/>
        <item x="7610"/>
        <item x="5305"/>
        <item x="5370"/>
        <item x="2489"/>
        <item x="2291"/>
        <item x="4035"/>
        <item x="3008"/>
        <item x="7014"/>
        <item x="3791"/>
        <item x="6012"/>
        <item x="922"/>
        <item x="7140"/>
        <item x="6613"/>
        <item x="8095"/>
        <item x="7911"/>
        <item x="6462"/>
        <item x="1759"/>
        <item x="358"/>
        <item x="3278"/>
        <item x="2786"/>
        <item x="2095"/>
        <item x="2455"/>
        <item x="3583"/>
        <item x="346"/>
        <item x="2819"/>
        <item x="5074"/>
        <item x="1271"/>
        <item x="7368"/>
        <item x="2439"/>
        <item x="1252"/>
        <item x="4145"/>
        <item x="5430"/>
        <item x="3497"/>
        <item x="2259"/>
        <item x="296"/>
        <item x="7178"/>
        <item x="1743"/>
        <item x="4666"/>
        <item x="6397"/>
        <item x="4832"/>
        <item x="874"/>
        <item x="4834"/>
        <item x="1360"/>
        <item x="3068"/>
        <item x="789"/>
        <item x="4134"/>
        <item x="3824"/>
        <item x="1776"/>
        <item x="3062"/>
        <item x="4767"/>
        <item x="6189"/>
        <item x="4453"/>
        <item x="1042"/>
        <item x="6743"/>
        <item x="1824"/>
        <item x="2865"/>
        <item x="3127"/>
        <item x="6602"/>
        <item x="1044"/>
        <item x="3519"/>
        <item x="5266"/>
        <item x="2145"/>
        <item x="7435"/>
        <item x="6121"/>
        <item x="312"/>
        <item x="2687"/>
        <item x="2741"/>
        <item x="5293"/>
        <item x="6465"/>
        <item x="6889"/>
        <item x="4216"/>
        <item x="2148"/>
        <item x="7272"/>
        <item x="6139"/>
        <item x="1450"/>
        <item x="980"/>
        <item x="3394"/>
        <item x="2379"/>
        <item x="2603"/>
        <item x="351"/>
        <item x="6836"/>
        <item x="5858"/>
        <item x="4178"/>
        <item x="2233"/>
        <item x="5393"/>
        <item x="5645"/>
        <item x="5055"/>
        <item x="1380"/>
        <item x="5671"/>
        <item x="3506"/>
        <item x="1511"/>
        <item x="7334"/>
        <item x="1954"/>
        <item x="4223"/>
        <item x="3128"/>
        <item x="503"/>
        <item x="6100"/>
        <item x="3545"/>
        <item x="5233"/>
        <item x="7167"/>
        <item x="4771"/>
        <item x="819"/>
        <item x="4846"/>
        <item x="5548"/>
        <item x="3017"/>
        <item x="13"/>
        <item x="35"/>
        <item x="6694"/>
        <item x="1717"/>
        <item x="1382"/>
        <item x="2719"/>
        <item x="307"/>
        <item x="1912"/>
        <item x="323"/>
        <item x="5759"/>
        <item x="335"/>
        <item x="7739"/>
        <item x="3534"/>
        <item x="3464"/>
        <item x="2554"/>
        <item x="6578"/>
        <item x="5008"/>
        <item x="1589"/>
        <item x="5782"/>
        <item x="456"/>
        <item x="5953"/>
        <item x="3043"/>
        <item x="3251"/>
        <item x="2995"/>
        <item x="6964"/>
        <item x="4173"/>
        <item x="5275"/>
        <item x="4925"/>
        <item x="8046"/>
        <item x="2456"/>
        <item x="5389"/>
        <item x="4166"/>
        <item x="7145"/>
        <item x="5544"/>
        <item x="1256"/>
        <item x="7725"/>
        <item x="5935"/>
        <item x="5216"/>
        <item x="6900"/>
        <item x="3410"/>
        <item x="1204"/>
        <item x="1451"/>
        <item x="6043"/>
        <item x="7068"/>
        <item x="4546"/>
        <item x="2626"/>
        <item x="5284"/>
        <item x="2477"/>
        <item x="4865"/>
        <item x="4708"/>
        <item x="5800"/>
        <item x="3254"/>
        <item x="4345"/>
        <item x="5467"/>
        <item x="4830"/>
        <item x="1434"/>
        <item x="7565"/>
        <item x="139"/>
        <item x="7438"/>
        <item x="6219"/>
        <item x="4388"/>
        <item x="7459"/>
        <item x="2130"/>
        <item x="7754"/>
        <item x="1504"/>
        <item x="7693"/>
        <item x="8058"/>
        <item x="1851"/>
        <item x="4688"/>
        <item x="3291"/>
        <item x="4510"/>
        <item x="1097"/>
        <item x="4514"/>
        <item x="2"/>
        <item x="4718"/>
        <item x="5253"/>
        <item x="1662"/>
        <item x="5342"/>
        <item x="6218"/>
        <item x="3662"/>
        <item x="4842"/>
        <item x="1240"/>
        <item x="2688"/>
        <item x="4"/>
        <item x="5991"/>
        <item x="5840"/>
        <item x="3059"/>
        <item x="4656"/>
        <item x="3638"/>
        <item x="3608"/>
        <item x="5396"/>
        <item x="2491"/>
        <item x="1294"/>
        <item x="5605"/>
        <item x="4349"/>
        <item x="5540"/>
        <item x="4762"/>
        <item x="2952"/>
        <item x="2270"/>
        <item x="2943"/>
        <item x="6637"/>
        <item x="79"/>
        <item x="8019"/>
        <item x="2129"/>
        <item x="1231"/>
        <item x="7445"/>
        <item x="5171"/>
        <item x="1405"/>
        <item x="4097"/>
        <item x="7052"/>
        <item x="3084"/>
        <item x="8147"/>
        <item x="2227"/>
        <item x="6273"/>
        <item x="518"/>
        <item x="1284"/>
        <item x="1086"/>
        <item x="1418"/>
        <item x="3736"/>
        <item x="4301"/>
        <item x="2556"/>
        <item x="7310"/>
        <item x="6185"/>
        <item x="2230"/>
        <item x="4402"/>
        <item x="7170"/>
        <item x="6629"/>
        <item x="4956"/>
        <item x="2241"/>
        <item x="1819"/>
        <item x="4768"/>
        <item x="5879"/>
        <item x="5414"/>
        <item x="6548"/>
        <item x="6927"/>
        <item x="8107"/>
        <item x="7913"/>
        <item x="6119"/>
        <item x="1606"/>
        <item x="923"/>
        <item x="6011"/>
        <item x="7280"/>
        <item x="6631"/>
        <item x="5885"/>
        <item x="5364"/>
        <item x="667"/>
        <item x="4658"/>
        <item x="7479"/>
        <item x="189"/>
        <item x="5139"/>
        <item x="2332"/>
        <item x="665"/>
        <item x="4941"/>
        <item x="6048"/>
        <item x="920"/>
        <item x="7579"/>
        <item x="3732"/>
        <item x="2726"/>
        <item x="4476"/>
        <item x="1855"/>
        <item x="7238"/>
        <item x="2212"/>
        <item x="6483"/>
        <item x="353"/>
        <item x="4176"/>
        <item x="5687"/>
        <item x="3969"/>
        <item x="6875"/>
        <item x="7700"/>
        <item x="1929"/>
        <item x="7641"/>
        <item x="4119"/>
        <item x="2704"/>
        <item x="3612"/>
        <item x="4742"/>
        <item x="3118"/>
        <item x="5030"/>
        <item x="534"/>
        <item x="2729"/>
        <item x="31"/>
        <item x="5140"/>
        <item x="3618"/>
        <item x="7316"/>
        <item x="4783"/>
        <item x="1567"/>
        <item x="6053"/>
        <item x="5337"/>
        <item x="5783"/>
        <item x="452"/>
        <item x="2771"/>
        <item x="5107"/>
        <item x="1141"/>
        <item x="805"/>
        <item x="7062"/>
        <item x="3213"/>
        <item x="570"/>
        <item x="2973"/>
        <item x="7262"/>
        <item x="3810"/>
        <item x="7065"/>
        <item x="8166"/>
        <item x="2945"/>
        <item x="6216"/>
        <item x="7906"/>
        <item x="3088"/>
        <item x="6096"/>
        <item x="4509"/>
        <item x="4634"/>
        <item x="5236"/>
        <item x="1857"/>
        <item x="3117"/>
        <item x="4547"/>
        <item x="5738"/>
        <item x="3160"/>
        <item x="99"/>
        <item x="2176"/>
        <item x="1877"/>
        <item x="385"/>
        <item x="5269"/>
        <item x="4988"/>
        <item x="4707"/>
        <item x="6742"/>
        <item x="1574"/>
        <item x="3745"/>
        <item x="4432"/>
        <item x="6550"/>
        <item x="793"/>
        <item x="4500"/>
        <item x="1656"/>
        <item x="4150"/>
        <item x="6477"/>
        <item x="5999"/>
        <item x="175"/>
        <item x="7286"/>
        <item x="5457"/>
        <item x="7737"/>
        <item x="1582"/>
        <item x="4023"/>
        <item x="6896"/>
        <item x="4347"/>
        <item x="5608"/>
        <item x="7524"/>
        <item x="8044"/>
        <item x="5112"/>
        <item x="2481"/>
        <item x="8092"/>
        <item x="7339"/>
        <item x="7894"/>
        <item x="7333"/>
        <item x="2625"/>
        <item x="586"/>
        <item x="2411"/>
        <item x="8061"/>
        <item x="2450"/>
        <item x="5073"/>
        <item x="7131"/>
        <item x="3352"/>
        <item x="3027"/>
        <item x="7703"/>
        <item x="7003"/>
        <item x="2512"/>
        <item x="123"/>
        <item x="5141"/>
        <item x="6633"/>
        <item x="1817"/>
        <item x="1230"/>
        <item x="7958"/>
        <item x="265"/>
        <item x="1190"/>
        <item x="622"/>
        <item x="4337"/>
        <item x="226"/>
        <item x="4746"/>
        <item x="948"/>
        <item x="2358"/>
        <item x="7755"/>
        <item x="7532"/>
        <item x="5219"/>
        <item x="6687"/>
        <item x="1559"/>
        <item x="4128"/>
        <item x="8135"/>
        <item x="2024"/>
        <item x="7002"/>
        <item x="1551"/>
        <item x="772"/>
        <item x="592"/>
        <item x="4858"/>
        <item x="7960"/>
        <item x="1419"/>
        <item x="4691"/>
        <item x="2136"/>
        <item x="7480"/>
        <item x="2186"/>
        <item x="5023"/>
        <item x="2361"/>
        <item x="221"/>
        <item x="2953"/>
        <item x="84"/>
        <item x="867"/>
        <item x="6948"/>
        <item x="713"/>
        <item x="4127"/>
        <item x="7741"/>
        <item x="2962"/>
        <item x="7997"/>
        <item x="5379"/>
        <item x="1014"/>
        <item x="745"/>
        <item x="4496"/>
        <item x="559"/>
        <item x="4829"/>
        <item x="5260"/>
        <item x="1503"/>
        <item x="1505"/>
        <item x="5724"/>
        <item x="4461"/>
        <item x="4192"/>
        <item x="5886"/>
        <item x="640"/>
        <item x="1443"/>
        <item x="6029"/>
        <item x="3013"/>
        <item x="5889"/>
        <item x="1664"/>
        <item x="1748"/>
        <item x="4736"/>
        <item x="7814"/>
        <item x="8165"/>
        <item x="660"/>
        <item x="7596"/>
        <item x="736"/>
        <item x="108"/>
        <item x="6201"/>
        <item x="2773"/>
        <item x="4778"/>
        <item x="1561"/>
        <item x="8182"/>
        <item x="8103"/>
        <item x="6312"/>
        <item x="4670"/>
        <item x="6359"/>
        <item x="5895"/>
        <item x="6746"/>
        <item x="8112"/>
        <item x="7965"/>
        <item x="3110"/>
        <item x="7785"/>
        <item x="599"/>
        <item x="7404"/>
        <item x="873"/>
        <item x="6551"/>
        <item x="5715"/>
        <item x="2082"/>
        <item x="6075"/>
        <item x="6124"/>
        <item x="3109"/>
        <item x="6897"/>
        <item x="3689"/>
        <item x="7273"/>
        <item x="6862"/>
        <item x="2487"/>
        <item x="3421"/>
        <item x="8043"/>
        <item x="5385"/>
        <item x="2906"/>
        <item x="6149"/>
        <item x="231"/>
        <item x="6049"/>
        <item x="6921"/>
        <item x="7887"/>
        <item x="3778"/>
        <item x="7092"/>
        <item x="2613"/>
        <item x="4414"/>
        <item x="6058"/>
        <item x="214"/>
        <item x="2163"/>
        <item x="6558"/>
        <item x="1156"/>
        <item x="2068"/>
        <item x="5090"/>
        <item x="5768"/>
        <item x="4693"/>
        <item x="7054"/>
        <item x="4958"/>
        <item x="2545"/>
        <item x="8156"/>
        <item x="3866"/>
        <item x="1741"/>
        <item x="6180"/>
        <item x="1228"/>
        <item x="4266"/>
        <item x="7978"/>
        <item x="1626"/>
        <item x="813"/>
        <item x="910"/>
        <item x="556"/>
        <item x="613"/>
        <item x="3536"/>
        <item x="8088"/>
        <item x="6537"/>
        <item x="6081"/>
        <item x="1307"/>
        <item x="3960"/>
        <item x="6793"/>
        <item x="3870"/>
        <item x="3742"/>
        <item x="2565"/>
        <item x="4975"/>
        <item x="1424"/>
        <item x="3769"/>
        <item x="840"/>
        <item x="4732"/>
        <item x="831"/>
        <item x="1140"/>
        <item x="3321"/>
        <item x="4744"/>
        <item x="6492"/>
        <item x="735"/>
        <item x="3316"/>
        <item x="507"/>
        <item x="4039"/>
        <item x="1775"/>
        <item x="2002"/>
        <item x="114"/>
        <item x="7541"/>
        <item x="5527"/>
        <item x="2886"/>
        <item x="5373"/>
        <item x="7270"/>
        <item x="7034"/>
        <item x="3191"/>
        <item x="315"/>
        <item x="1795"/>
        <item x="2977"/>
        <item x="7271"/>
        <item x="7847"/>
        <item x="4599"/>
        <item x="4731"/>
        <item x="4729"/>
        <item x="712"/>
        <item x="1006"/>
        <item x="2140"/>
        <item x="7018"/>
        <item x="2564"/>
        <item x="2335"/>
        <item x="7160"/>
        <item x="5119"/>
        <item x="4660"/>
        <item x="7456"/>
        <item x="7934"/>
        <item x="6705"/>
        <item x="2816"/>
        <item x="6890"/>
        <item x="6453"/>
        <item x="4538"/>
        <item x="2548"/>
        <item x="5192"/>
        <item x="5424"/>
        <item x="4401"/>
        <item x="7806"/>
        <item x="4648"/>
        <item x="949"/>
        <item x="3529"/>
        <item x="6824"/>
        <item x="1884"/>
        <item x="5572"/>
        <item x="7381"/>
        <item x="4737"/>
        <item x="5176"/>
        <item x="7328"/>
        <item x="551"/>
        <item x="7388"/>
        <item x="4537"/>
        <item x="4535"/>
        <item x="6338"/>
        <item x="6815"/>
        <item x="935"/>
        <item x="7619"/>
        <item x="5610"/>
        <item x="1803"/>
        <item x="1462"/>
        <item x="7845"/>
        <item x="1713"/>
        <item x="7548"/>
        <item x="6876"/>
        <item x="5623"/>
        <item x="499"/>
        <item x="5945"/>
        <item x="603"/>
        <item x="3696"/>
        <item x="6819"/>
        <item x="6868"/>
        <item x="2930"/>
        <item x="5703"/>
        <item x="6698"/>
        <item x="1065"/>
        <item x="36"/>
        <item x="8139"/>
        <item x="2814"/>
        <item x="7917"/>
        <item x="4465"/>
        <item x="1092"/>
        <item x="6480"/>
        <item x="4503"/>
        <item x="7635"/>
        <item x="4953"/>
        <item x="5696"/>
        <item x="6006"/>
        <item x="2851"/>
        <item x="8117"/>
        <item x="2476"/>
        <item x="356"/>
        <item x="494"/>
        <item x="6994"/>
        <item x="6777"/>
        <item x="5080"/>
        <item x="4770"/>
        <item x="2165"/>
        <item x="7326"/>
        <item x="4439"/>
        <item x="6885"/>
        <item x="5856"/>
        <item x="7662"/>
        <item x="236"/>
        <item x="148"/>
        <item x="4867"/>
        <item x="5882"/>
        <item x="483"/>
        <item x="5588"/>
        <item x="4529"/>
        <item x="197"/>
        <item x="6342"/>
        <item x="3630"/>
        <item x="1342"/>
        <item x="4191"/>
        <item x="3164"/>
        <item x="2775"/>
        <item x="7329"/>
        <item x="4146"/>
        <item x="3346"/>
        <item x="1112"/>
        <item x="4394"/>
        <item x="2045"/>
        <item x="6849"/>
        <item x="5811"/>
        <item x="3123"/>
        <item x="4539"/>
        <item x="5683"/>
        <item x="6223"/>
        <item x="4431"/>
        <item x="1161"/>
        <item x="1243"/>
        <item x="1432"/>
        <item x="6808"/>
        <item x="4370"/>
        <item x="3723"/>
        <item x="228"/>
        <item x="4473"/>
        <item x="5438"/>
        <item x="3978"/>
        <item x="187"/>
        <item x="4328"/>
        <item x="7049"/>
        <item x="1668"/>
        <item x="1953"/>
        <item x="5115"/>
        <item x="2326"/>
        <item x="1159"/>
        <item x="1600"/>
        <item x="6366"/>
        <item x="1410"/>
        <item x="5222"/>
        <item x="6884"/>
        <item x="1038"/>
        <item x="6164"/>
        <item x="5914"/>
        <item x="3102"/>
        <item x="544"/>
        <item x="770"/>
        <item x="5688"/>
        <item x="1176"/>
        <item x="1343"/>
        <item x="815"/>
        <item x="1185"/>
        <item x="1263"/>
        <item x="5577"/>
        <item x="5334"/>
        <item x="4624"/>
        <item x="7625"/>
        <item x="2743"/>
        <item x="7936"/>
        <item x="2242"/>
        <item x="5158"/>
        <item x="5360"/>
        <item x="2103"/>
        <item x="4938"/>
        <item x="4420"/>
        <item x="3288"/>
        <item x="7109"/>
        <item x="7081"/>
        <item x="4222"/>
        <item x="7679"/>
        <item x="2218"/>
        <item x="2538"/>
        <item x="6908"/>
        <item x="4654"/>
        <item x="5116"/>
        <item x="7038"/>
        <item x="5865"/>
        <item x="2265"/>
        <item x="144"/>
        <item x="4474"/>
        <item x="4273"/>
        <item x="4633"/>
        <item x="583"/>
        <item x="4477"/>
        <item x="2207"/>
        <item x="3004"/>
        <item x="732"/>
        <item x="5627"/>
        <item x="6953"/>
        <item x="7200"/>
        <item x="8188"/>
        <item x="1745"/>
        <item x="4339"/>
        <item x="7832"/>
        <item x="6925"/>
        <item x="8200"/>
        <item x="7249"/>
        <item x="5246"/>
        <item x="6362"/>
        <item x="3604"/>
        <item x="5670"/>
        <item x="6087"/>
        <item x="6236"/>
        <item x="7522"/>
        <item x="1103"/>
        <item x="2718"/>
        <item x="7794"/>
        <item x="1592"/>
        <item x="1770"/>
        <item x="6781"/>
        <item x="7652"/>
        <item x="6316"/>
        <item x="5465"/>
        <item x="6642"/>
        <item x="3023"/>
        <item x="3685"/>
        <item x="6242"/>
        <item x="4817"/>
        <item x="2372"/>
        <item x="3156"/>
        <item x="1598"/>
        <item x="7411"/>
        <item x="8119"/>
        <item x="1783"/>
        <item x="7013"/>
        <item x="199"/>
        <item x="7220"/>
        <item x="4175"/>
        <item x="1001"/>
        <item x="5160"/>
        <item x="1338"/>
        <item x="8157"/>
        <item x="659"/>
        <item x="6934"/>
        <item x="560"/>
        <item x="190"/>
        <item x="7462"/>
        <item x="1245"/>
        <item x="1255"/>
        <item x="6858"/>
        <item x="4498"/>
        <item x="463"/>
        <item x="1752"/>
        <item x="400"/>
        <item x="7638"/>
        <item x="6893"/>
        <item x="3510"/>
        <item x="723"/>
        <item x="3640"/>
        <item x="4536"/>
        <item x="4679"/>
        <item x="1479"/>
        <item x="1135"/>
        <item x="111"/>
        <item x="722"/>
        <item x="7434"/>
        <item x="6736"/>
        <item x="276"/>
        <item x="1635"/>
        <item x="4790"/>
        <item x="6855"/>
        <item x="249"/>
        <item x="1173"/>
        <item x="3794"/>
        <item x="6102"/>
        <item x="1995"/>
        <item x="709"/>
        <item x="2650"/>
        <item x="4409"/>
        <item x="5943"/>
        <item x="3925"/>
        <item x="4873"/>
        <item x="2058"/>
        <item x="7277"/>
        <item x="5187"/>
        <item x="3783"/>
        <item x="2309"/>
        <item x="7243"/>
        <item x="6700"/>
        <item x="4626"/>
        <item x="6347"/>
        <item x="5744"/>
        <item x="7582"/>
        <item x="6744"/>
        <item x="2536"/>
        <item x="6556"/>
        <item x="3644"/>
        <item x="3105"/>
        <item x="6401"/>
        <item x="4526"/>
        <item x="896"/>
        <item x="6552"/>
        <item x="4831"/>
        <item x="2267"/>
        <item x="5529"/>
        <item x="3155"/>
        <item x="620"/>
        <item x="1242"/>
        <item x="6745"/>
        <item x="8080"/>
        <item x="7734"/>
        <item x="4042"/>
        <item x="5698"/>
        <item x="5449"/>
        <item x="2478"/>
        <item x="7835"/>
        <item x="6662"/>
        <item x="7057"/>
        <item x="6991"/>
        <item x="2987"/>
        <item x="5970"/>
        <item x="3142"/>
        <item x="7878"/>
        <item x="5693"/>
        <item x="7684"/>
        <item x="6571"/>
        <item x="7717"/>
        <item x="7315"/>
        <item x="7626"/>
        <item x="3901"/>
        <item x="4413"/>
        <item x="6093"/>
        <item x="4900"/>
        <item x="5058"/>
        <item x="1812"/>
        <item x="5576"/>
        <item x="881"/>
        <item x="761"/>
        <item x="1609"/>
        <item x="2111"/>
        <item x="3447"/>
        <item x="6458"/>
        <item x="7192"/>
        <item x="744"/>
        <item x="5518"/>
        <item x="4009"/>
        <item x="3311"/>
        <item x="7724"/>
        <item x="4639"/>
        <item x="6814"/>
        <item x="6969"/>
        <item x="2947"/>
        <item x="2631"/>
        <item x="6863"/>
        <item x="260"/>
        <item x="6769"/>
        <item x="4667"/>
        <item x="8116"/>
        <item x="3290"/>
        <item x="1150"/>
        <item x="1765"/>
        <item x="274"/>
        <item x="2124"/>
        <item x="2796"/>
        <item x="2096"/>
        <item x="4694"/>
        <item x="6845"/>
        <item x="142"/>
        <item x="8194"/>
        <item x="3666"/>
        <item x="3384"/>
        <item x="3028"/>
        <item x="4706"/>
        <item x="279"/>
        <item x="4833"/>
        <item x="1157"/>
        <item x="2035"/>
        <item x="2208"/>
        <item x="5585"/>
        <item x="4661"/>
        <item x="5526"/>
        <item x="6490"/>
        <item x="6683"/>
        <item x="5550"/>
        <item x="6135"/>
        <item x="2884"/>
        <item x="6555"/>
        <item x="1616"/>
        <item x="684"/>
        <item x="6398"/>
        <item x="7599"/>
        <item x="4776"/>
        <item x="3706"/>
        <item x="7793"/>
        <item x="729"/>
        <item x="890"/>
        <item x="1467"/>
        <item x="5416"/>
        <item x="6944"/>
        <item x="1304"/>
        <item x="1463"/>
        <item x="4818"/>
        <item x="5982"/>
        <item x="782"/>
        <item x="2706"/>
        <item x="4712"/>
        <item x="8161"/>
        <item x="4406"/>
        <item x="6469"/>
        <item x="893"/>
        <item x="5200"/>
        <item x="7621"/>
        <item x="2454"/>
        <item x="373"/>
        <item x="5675"/>
        <item x="5422"/>
        <item x="1192"/>
        <item x="7957"/>
        <item x="7199"/>
        <item x="1133"/>
        <item x="7087"/>
        <item x="5164"/>
        <item x="7282"/>
        <item x="7387"/>
        <item x="5446"/>
        <item x="2453"/>
        <item x="7927"/>
        <item x="3259"/>
        <item x="6928"/>
        <item x="2249"/>
        <item x="3628"/>
        <item x="3502"/>
        <item x="549"/>
        <item x="6949"/>
        <item x="5805"/>
        <item x="1910"/>
        <item x="4801"/>
        <item x="5250"/>
        <item x="899"/>
        <item x="7930"/>
        <item x="8101"/>
        <item x="3821"/>
        <item x="2561"/>
        <item x="2351"/>
        <item x="124"/>
        <item x="6993"/>
        <item x="4584"/>
        <item x="3033"/>
        <item x="2443"/>
        <item x="3914"/>
        <item x="5016"/>
        <item x="5196"/>
        <item x="6268"/>
        <item x="803"/>
        <item x="6210"/>
        <item x="5344"/>
        <item x="2749"/>
        <item x="2504"/>
        <item x="2239"/>
        <item x="4299"/>
        <item x="4091"/>
        <item x="2916"/>
        <item x="4519"/>
        <item x="3999"/>
        <item x="998"/>
        <item x="69"/>
        <item x="1763"/>
        <item x="7661"/>
        <item x="7174"/>
        <item x="6730"/>
        <item x="1836"/>
        <item x="267"/>
        <item x="2354"/>
        <item x="289"/>
        <item x="6718"/>
        <item x="3950"/>
        <item x="2998"/>
        <item x="2805"/>
        <item x="5323"/>
        <item x="7825"/>
        <item x="2904"/>
        <item x="6797"/>
        <item x="1889"/>
        <item x="1939"/>
        <item x="311"/>
        <item x="5425"/>
        <item x="4398"/>
        <item x="3359"/>
        <item x="4665"/>
        <item x="4104"/>
        <item x="5519"/>
        <item x="6520"/>
        <item x="7016"/>
        <item x="3615"/>
        <item x="3376"/>
        <item x="4854"/>
        <item x="6015"/>
        <item x="6426"/>
        <item x="7769"/>
        <item x="785"/>
        <item x="1470"/>
        <item x="5308"/>
        <item x="8006"/>
        <item x="4319"/>
        <item x="7675"/>
        <item x="1009"/>
        <item x="3931"/>
        <item x="4511"/>
        <item x="5846"/>
        <item x="6343"/>
        <item x="2018"/>
        <item x="2417"/>
        <item x="4518"/>
        <item x="1117"/>
        <item x="5388"/>
        <item x="5361"/>
        <item x="1257"/>
        <item x="176"/>
        <item x="7386"/>
        <item x="2939"/>
        <item x="4922"/>
        <item x="3242"/>
        <item x="4243"/>
        <item x="1335"/>
        <item x="7215"/>
        <item x="2869"/>
        <item x="2797"/>
        <item x="2188"/>
        <item x="925"/>
        <item x="5272"/>
        <item x="4003"/>
        <item x="100"/>
        <item x="7209"/>
        <item x="3136"/>
        <item x="6878"/>
        <item x="5748"/>
        <item x="3049"/>
        <item x="5621"/>
        <item x="337"/>
        <item x="1460"/>
        <item x="810"/>
        <item x="1386"/>
        <item x="780"/>
        <item x="3871"/>
        <item x="7292"/>
        <item x="102"/>
        <item x="3107"/>
        <item x="5815"/>
        <item x="5657"/>
        <item x="2381"/>
        <item x="566"/>
        <item x="5566"/>
        <item x="5593"/>
        <item x="1090"/>
        <item x="961"/>
        <item x="5386"/>
        <item x="92"/>
        <item x="1521"/>
        <item x="1733"/>
        <item x="250"/>
        <item x="3308"/>
        <item x="1436"/>
        <item x="6255"/>
        <item x="3374"/>
        <item x="6721"/>
        <item x="2325"/>
        <item x="5224"/>
        <item x="7857"/>
        <item x="7412"/>
        <item x="7983"/>
        <item x="7707"/>
        <item x="2424"/>
        <item x="321"/>
        <item x="3632"/>
        <item x="4137"/>
        <item x="4971"/>
        <item x="5340"/>
        <item x="880"/>
        <item x="1978"/>
        <item x="2244"/>
        <item x="3792"/>
        <item x="1826"/>
        <item x="2432"/>
        <item x="1886"/>
        <item x="1862"/>
        <item x="2088"/>
        <item x="3756"/>
        <item x="4434"/>
        <item x="2552"/>
        <item x="7733"/>
        <item x="1177"/>
        <item x="5079"/>
        <item x="5377"/>
        <item x="2447"/>
        <item x="7390"/>
        <item x="6484"/>
        <item x="3610"/>
        <item x="717"/>
        <item x="2051"/>
        <item x="6276"/>
        <item x="329"/>
        <item x="6158"/>
        <item x="7815"/>
        <item x="264"/>
        <item x="1951"/>
        <item x="2341"/>
        <item x="7718"/>
        <item x="1774"/>
        <item x="6098"/>
        <item x="4070"/>
        <item x="5694"/>
        <item x="5486"/>
        <item x="3481"/>
        <item x="2537"/>
        <item x="1422"/>
        <item x="7409"/>
        <item x="8062"/>
        <item x="2854"/>
        <item x="4747"/>
        <item x="4655"/>
        <item x="7427"/>
        <item x="286"/>
        <item x="3398"/>
        <item x="3219"/>
        <item x="2324"/>
        <item x="2465"/>
        <item x="1564"/>
        <item x="7799"/>
        <item x="6713"/>
        <item x="6208"/>
        <item x="5408"/>
        <item x="7736"/>
        <item x="7227"/>
        <item x="1211"/>
        <item x="6307"/>
        <item x="3979"/>
        <item x="3614"/>
        <item x="3645"/>
        <item x="4079"/>
        <item x="3416"/>
        <item x="7247"/>
        <item x="688"/>
        <item x="6838"/>
        <item x="2280"/>
        <item x="3730"/>
        <item x="2014"/>
        <item x="543"/>
        <item x="4864"/>
        <item x="8199"/>
        <item x="4101"/>
        <item x="7636"/>
        <item x="799"/>
        <item x="2769"/>
        <item x="2001"/>
        <item x="4425"/>
        <item x="1300"/>
        <item x="3799"/>
        <item x="3439"/>
        <item x="3751"/>
        <item x="3273"/>
        <item x="7039"/>
        <item x="2744"/>
        <item x="2223"/>
        <item x="1349"/>
        <item x="7576"/>
        <item x="7623"/>
        <item x="2623"/>
        <item x="1710"/>
        <item x="3789"/>
        <item x="6193"/>
        <item x="5211"/>
        <item x="7050"/>
        <item x="3265"/>
        <item x="4662"/>
        <item x="4933"/>
        <item x="5924"/>
        <item x="7074"/>
        <item x="5545"/>
        <item x="8179"/>
        <item x="7351"/>
        <item x="7986"/>
        <item x="2754"/>
        <item x="966"/>
        <item x="909"/>
        <item x="495"/>
        <item x="5375"/>
        <item x="5892"/>
        <item x="3961"/>
        <item x="2543"/>
        <item x="1584"/>
        <item x="7933"/>
        <item x="70"/>
        <item x="3919"/>
        <item x="3881"/>
        <item x="2830"/>
        <item x="3552"/>
        <item x="6352"/>
        <item x="3423"/>
        <item x="2486"/>
        <item x="7303"/>
        <item x="6170"/>
        <item x="3879"/>
        <item x="4389"/>
        <item x="2043"/>
        <item x="381"/>
        <item x="1933"/>
        <item x="7364"/>
        <item x="4056"/>
        <item x="4866"/>
        <item x="4481"/>
        <item x="5172"/>
        <item x="2807"/>
        <item x="4702"/>
        <item x="5254"/>
        <item x="3581"/>
        <item x="1878"/>
        <item x="590"/>
        <item x="278"/>
        <item x="3892"/>
        <item x="4397"/>
        <item x="6215"/>
        <item x="5031"/>
        <item x="5813"/>
        <item x="4399"/>
        <item x="4576"/>
        <item x="4371"/>
        <item x="2732"/>
        <item x="759"/>
        <item x="6731"/>
        <item x="6895"/>
        <item x="2994"/>
        <item x="1241"/>
        <item x="1706"/>
        <item x="1962"/>
        <item x="2086"/>
        <item x="4775"/>
        <item x="1932"/>
        <item x="2078"/>
        <item x="5646"/>
        <item x="5218"/>
        <item x="488"/>
        <item x="5447"/>
        <item x="2116"/>
        <item x="6971"/>
        <item x="2922"/>
        <item x="5868"/>
        <item x="545"/>
        <item x="4793"/>
        <item x="6545"/>
        <item x="2226"/>
        <item x="5866"/>
        <item x="4416"/>
        <item x="7574"/>
        <item x="1269"/>
        <item x="5873"/>
        <item x="3609"/>
        <item x="171"/>
        <item x="4106"/>
        <item x="6457"/>
        <item x="1690"/>
        <item x="5665"/>
        <item x="6811"/>
        <item x="3056"/>
        <item x="1512"/>
        <item x="5235"/>
        <item x="4684"/>
        <item x="6753"/>
        <item x="4960"/>
        <item x="3152"/>
        <item x="3600"/>
        <item x="1408"/>
        <item x="6230"/>
        <item x="1611"/>
        <item x="3893"/>
        <item x="1653"/>
        <item x="7022"/>
        <item x="3702"/>
        <item x="2336"/>
        <item x="4415"/>
        <item x="6071"/>
        <item x="5641"/>
        <item x="5057"/>
        <item x="1566"/>
        <item x="0"/>
        <item x="5622"/>
        <item x="1581"/>
        <item x="4254"/>
        <item x="2616"/>
        <item x="7900"/>
        <item x="6816"/>
        <item x="313"/>
        <item x="1389"/>
        <item x="3355"/>
        <item x="2194"/>
        <item x="5690"/>
        <item x="2915"/>
        <item x="5746"/>
        <item x="5881"/>
        <item x="2496"/>
        <item x="5213"/>
        <item x="4700"/>
        <item x="2690"/>
        <item x="7392"/>
        <item x="6377"/>
        <item x="3708"/>
        <item x="6888"/>
        <item x="2768"/>
        <item x="7059"/>
        <item x="2642"/>
        <item x="3187"/>
        <item x="4140"/>
        <item x="1641"/>
        <item x="2318"/>
        <item x="129"/>
        <item x="7110"/>
        <item x="3053"/>
        <item x="523"/>
        <item x="3941"/>
        <item x="5165"/>
        <item x="436"/>
        <item x="6827"/>
        <item x="917"/>
        <item x="1719"/>
        <item x="461"/>
        <item x="1502"/>
        <item x="7055"/>
        <item x="130"/>
        <item x="7308"/>
        <item x="5206"/>
        <item x="1031"/>
        <item x="4581"/>
        <item x="7982"/>
        <item x="1078"/>
        <item x="449"/>
        <item x="5590"/>
        <item x="4723"/>
        <item x="1811"/>
        <item x="3672"/>
        <item x="8158"/>
        <item x="7288"/>
        <item x="6369"/>
        <item x="563"/>
        <item x="3543"/>
        <item x="8113"/>
        <item x="4963"/>
        <item x="6661"/>
        <item x="6030"/>
        <item x="6196"/>
        <item x="4213"/>
        <item x="5906"/>
        <item x="2873"/>
        <item x="8047"/>
        <item x="5743"/>
        <item x="243"/>
        <item x="1979"/>
        <item x="6167"/>
        <item x="6321"/>
        <item x="7089"/>
        <item x="872"/>
        <item x="3743"/>
        <item x="21"/>
        <item x="6300"/>
        <item x="1532"/>
        <item x="4897"/>
        <item x="4709"/>
        <item x="5642"/>
        <item x="6212"/>
        <item x="6561"/>
        <item x="4030"/>
        <item x="1875"/>
        <item x="6438"/>
        <item x="2703"/>
        <item x="4901"/>
        <item x="6141"/>
        <item x="578"/>
        <item x="1234"/>
        <item x="5304"/>
        <item x="6586"/>
        <item x="3188"/>
        <item x="6279"/>
        <item x="4006"/>
        <item x="290"/>
        <item x="3038"/>
        <item x="1076"/>
        <item x="6280"/>
        <item x="5784"/>
        <item x="6915"/>
        <item x="7766"/>
        <item x="1839"/>
        <item x="4859"/>
        <item x="6538"/>
        <item x="552"/>
        <item x="3113"/>
        <item x="263"/>
        <item x="6560"/>
        <item x="1317"/>
        <item x="7070"/>
        <item x="3836"/>
        <item x="6716"/>
        <item x="1466"/>
        <item x="1716"/>
        <item x="1540"/>
        <item x="2772"/>
        <item x="3082"/>
        <item x="7761"/>
        <item x="1"/>
        <item x="517"/>
        <item x="1216"/>
        <item x="3930"/>
        <item x="4851"/>
        <item x="956"/>
        <item x="5188"/>
        <item x="7106"/>
        <item x="3942"/>
        <item x="1383"/>
        <item x="6843"/>
        <item x="1154"/>
        <item x="5701"/>
        <item x="1213"/>
        <item x="5032"/>
        <item x="7212"/>
        <item x="1323"/>
        <item x="2999"/>
        <item x="3860"/>
        <item x="3562"/>
        <item x="1404"/>
        <item x="5561"/>
        <item x="2305"/>
        <item x="3569"/>
        <item x="2022"/>
        <item x="4585"/>
        <item x="1325"/>
        <item x="4407"/>
        <item x="1798"/>
        <item x="5184"/>
        <item x="4374"/>
        <item x="105"/>
        <item x="6659"/>
        <item x="4973"/>
        <item x="3667"/>
        <item x="964"/>
        <item x="7432"/>
        <item x="1334"/>
        <item x="6306"/>
        <item x="2427"/>
        <item x="7664"/>
        <item x="4380"/>
        <item x="2098"/>
        <item x="5571"/>
        <item x="8037"/>
        <item x="5278"/>
        <item x="7550"/>
        <item x="7421"/>
        <item x="6926"/>
        <item x="3085"/>
        <item x="5808"/>
        <item x="6117"/>
        <item x="3427"/>
        <item x="4558"/>
        <item x="1430"/>
        <item x="7437"/>
        <item x="6013"/>
        <item x="5727"/>
        <item x="2892"/>
        <item x="568"/>
        <item x="40"/>
        <item x="4092"/>
        <item x="6641"/>
        <item x="3388"/>
        <item x="1034"/>
        <item x="7497"/>
        <item x="141"/>
        <item x="3655"/>
        <item x="7525"/>
        <item x="7751"/>
        <item x="7827"/>
        <item x="2669"/>
        <item x="6961"/>
        <item x="3862"/>
        <item x="4212"/>
        <item x="7366"/>
        <item x="5812"/>
        <item x="5294"/>
        <item x="7719"/>
        <item x="3203"/>
        <item x="2573"/>
        <item x="6764"/>
        <item x="5018"/>
        <item x="2574"/>
        <item x="3317"/>
        <item x="3432"/>
        <item x="104"/>
        <item x="3465"/>
        <item x="6380"/>
        <item x="1472"/>
        <item x="3292"/>
        <item x="7415"/>
        <item x="2801"/>
        <item x="5441"/>
        <item x="4550"/>
        <item x="7120"/>
        <item x="4727"/>
        <item x="2615"/>
        <item x="5413"/>
        <item x="8053"/>
        <item x="1151"/>
        <item x="5917"/>
        <item x="6865"/>
        <item x="4863"/>
        <item x="194"/>
        <item x="458"/>
        <item x="6775"/>
        <item x="4722"/>
        <item x="8206"/>
        <item x="7612"/>
        <item x="4135"/>
        <item x="1200"/>
        <item x="6431"/>
        <item x="85"/>
        <item x="6762"/>
        <item x="1724"/>
        <item x="415"/>
        <item x="6905"/>
        <item x="4943"/>
        <item x="6198"/>
        <item x="7187"/>
        <item x="6191"/>
        <item x="4256"/>
        <item x="5239"/>
        <item x="2546"/>
        <item x="3132"/>
        <item x="2857"/>
        <item x="5536"/>
        <item x="167"/>
        <item x="6430"/>
        <item x="378"/>
        <item x="6267"/>
        <item x="7495"/>
        <item x="2232"/>
        <item x="509"/>
        <item x="3980"/>
        <item x="3035"/>
        <item x="2696"/>
        <item x="240"/>
        <item x="4449"/>
        <item x="6092"/>
        <item x="5661"/>
        <item x="943"/>
        <item x="6676"/>
        <item x="5888"/>
        <item x="1957"/>
        <item x="1703"/>
        <item x="1469"/>
        <item x="156"/>
        <item x="4346"/>
        <item x="696"/>
        <item x="3319"/>
        <item x="3547"/>
        <item x="960"/>
        <item x="7400"/>
        <item x="355"/>
        <item x="6378"/>
        <item x="1560"/>
        <item x="2681"/>
        <item x="3323"/>
        <item x="1331"/>
        <item x="60"/>
        <item x="5714"/>
        <item x="1608"/>
        <item x="6517"/>
        <item x="5097"/>
        <item x="325"/>
        <item x="4218"/>
        <item x="7624"/>
        <item x="6672"/>
        <item x="6628"/>
        <item x="6711"/>
        <item x="2527"/>
        <item x="3197"/>
        <item x="1848"/>
        <item x="5289"/>
        <item x="4338"/>
        <item x="1922"/>
        <item x="7474"/>
        <item x="6385"/>
        <item x="4861"/>
        <item x="1098"/>
        <item x="1406"/>
        <item x="3779"/>
        <item x="788"/>
        <item x="7440"/>
        <item x="5407"/>
        <item x="8094"/>
        <item x="6534"/>
        <item x="7297"/>
        <item x="5237"/>
        <item x="6539"/>
        <item x="5268"/>
        <item x="6311"/>
        <item x="1391"/>
        <item x="2514"/>
        <item x="7436"/>
        <item x="3350"/>
        <item x="991"/>
        <item x="1272"/>
        <item x="7764"/>
        <item x="4245"/>
        <item x="2747"/>
        <item x="6038"/>
        <item x="1130"/>
        <item x="4603"/>
        <item x="662"/>
        <item x="4142"/>
        <item x="2104"/>
        <item x="542"/>
        <item x="3944"/>
        <item x="3111"/>
        <item x="6176"/>
        <item x="161"/>
        <item x="3496"/>
        <item x="5802"/>
        <item x="6455"/>
        <item x="2076"/>
        <item x="2065"/>
        <item x="5288"/>
        <item x="405"/>
        <item x="1569"/>
        <item x="1649"/>
        <item x="6275"/>
        <item x="5871"/>
        <item x="6494"/>
        <item x="7344"/>
        <item x="1997"/>
        <item x="685"/>
        <item x="5757"/>
        <item x="3490"/>
        <item x="842"/>
        <item x="7542"/>
        <item x="6967"/>
        <item x="3544"/>
        <item x="6618"/>
        <item x="1659"/>
        <item x="2782"/>
        <item x="7253"/>
        <item x="426"/>
        <item x="2315"/>
        <item x="7521"/>
        <item x="3330"/>
        <item x="2701"/>
        <item x="1911"/>
        <item x="2855"/>
        <item x="3390"/>
        <item x="3440"/>
        <item x="7031"/>
        <item x="7193"/>
        <item x="5242"/>
        <item x="1838"/>
        <item x="1046"/>
        <item x="6513"/>
        <item x="5123"/>
        <item x="3331"/>
        <item x="8173"/>
        <item x="5778"/>
        <item x="4359"/>
        <item x="1035"/>
        <item x="572"/>
        <item x="292"/>
        <item x="1297"/>
        <item x="5098"/>
        <item x="5954"/>
        <item x="537"/>
        <item x="6720"/>
        <item x="4485"/>
        <item x="3763"/>
        <item x="7401"/>
        <item x="902"/>
        <item x="6116"/>
        <item x="625"/>
        <item x="7476"/>
        <item x="7938"/>
        <item x="3746"/>
        <item x="7863"/>
        <item x="4391"/>
        <item x="3946"/>
        <item x="5632"/>
        <item x="5012"/>
        <item x="262"/>
        <item x="8086"/>
        <item x="1535"/>
        <item x="5941"/>
        <item x="6749"/>
        <item x="6510"/>
        <item x="186"/>
        <item x="4489"/>
        <item x="3230"/>
        <item x="5989"/>
        <item x="6026"/>
        <item x="2777"/>
        <item x="2990"/>
        <item x="988"/>
        <item x="5330"/>
        <item x="3575"/>
        <item x="1484"/>
        <item x="3403"/>
        <item x="5831"/>
        <item x="5609"/>
        <item x="460"/>
        <item x="1002"/>
        <item x="4111"/>
        <item x="4010"/>
        <item x="2403"/>
        <item x="1048"/>
        <item x="1796"/>
        <item x="1655"/>
        <item x="4594"/>
        <item x="3309"/>
        <item x="4497"/>
        <item x="6709"/>
        <item x="182"/>
        <item x="6450"/>
        <item x="8122"/>
        <item x="1630"/>
        <item x="2343"/>
        <item x="3052"/>
        <item x="4333"/>
        <item x="7097"/>
        <item x="5481"/>
        <item x="1326"/>
        <item x="6454"/>
        <item x="5001"/>
        <item x="3031"/>
        <item x="7824"/>
        <item x="7738"/>
        <item x="4659"/>
        <item x="4300"/>
        <item x="781"/>
        <item x="6445"/>
        <item x="2992"/>
        <item x="293"/>
        <item x="4390"/>
        <item x="7322"/>
        <item x="3210"/>
        <item x="2277"/>
        <item x="1367"/>
        <item x="1183"/>
        <item x="1984"/>
        <item x="3086"/>
        <item x="4845"/>
        <item x="275"/>
        <item x="7010"/>
        <item x="3047"/>
        <item x="6996"/>
        <item x="2353"/>
        <item x="4419"/>
        <item x="6506"/>
        <item x="645"/>
        <item x="6192"/>
        <item x="4961"/>
        <item x="1181"/>
        <item x="4011"/>
        <item x="368"/>
        <item x="6891"/>
        <item x="5983"/>
        <item x="2895"/>
        <item x="7726"/>
        <item x="1753"/>
        <item x="7843"/>
        <item x="6795"/>
        <item x="7252"/>
        <item x="762"/>
        <item x="3788"/>
        <item x="4281"/>
        <item x="3036"/>
        <item x="5071"/>
        <item x="7905"/>
        <item x="6615"/>
        <item x="7868"/>
        <item x="7711"/>
        <item x="8060"/>
        <item x="3231"/>
        <item x="4703"/>
        <item x="1454"/>
        <item x="7279"/>
        <item x="7859"/>
        <item x="4293"/>
        <item x="6785"/>
        <item x="349"/>
        <item x="7026"/>
        <item x="1570"/>
        <item x="555"/>
        <item x="5942"/>
        <item x="2122"/>
        <item x="1808"/>
        <item x="5325"/>
        <item x="4821"/>
        <item x="3337"/>
        <item x="6113"/>
        <item x="7687"/>
        <item x="1299"/>
        <item x="4467"/>
        <item x="56"/>
        <item x="3165"/>
        <item x="2894"/>
        <item x="5658"/>
        <item x="2868"/>
        <item x="2056"/>
        <item x="1166"/>
        <item x="5282"/>
        <item x="6666"/>
        <item x="8115"/>
        <item x="6157"/>
        <item x="7671"/>
        <item x="5015"/>
        <item x="407"/>
        <item x="3968"/>
        <item x="1996"/>
        <item x="1116"/>
        <item x="6669"/>
        <item x="74"/>
        <item x="6269"/>
        <item x="7797"/>
        <item x="3605"/>
        <item x="7884"/>
        <item x="7768"/>
        <item x="5911"/>
        <item x="2632"/>
        <item x="5197"/>
        <item x="4628"/>
        <item x="5686"/>
        <item x="4096"/>
        <item x="3830"/>
        <item x="180"/>
        <item x="4528"/>
        <item x="5037"/>
        <item x="6294"/>
        <item x="1037"/>
        <item x="4586"/>
        <item x="1943"/>
        <item x="4843"/>
        <item x="674"/>
        <item x="1829"/>
        <item x="749"/>
        <item x="3731"/>
        <item x="3680"/>
        <item x="6315"/>
        <item x="4720"/>
        <item x="7246"/>
        <item x="442"/>
        <item x="5240"/>
        <item x="2826"/>
        <item x="8070"/>
        <item x="5474"/>
        <item x="4312"/>
        <item x="3054"/>
        <item x="6353"/>
        <item x="5065"/>
        <item x="5797"/>
        <item x="2793"/>
        <item x="2084"/>
        <item x="8144"/>
        <item x="6200"/>
        <item x="344"/>
        <item x="229"/>
        <item x="306"/>
        <item x="5433"/>
        <item x="839"/>
        <item x="1492"/>
        <item x="3518"/>
        <item x="621"/>
        <item x="2488"/>
        <item x="27"/>
        <item x="6395"/>
        <item x="859"/>
        <item x="1958"/>
        <item x="6580"/>
        <item x="2734"/>
        <item x="6254"/>
        <item x="3741"/>
        <item x="403"/>
        <item x="5226"/>
        <item x="5036"/>
        <item x="7426"/>
        <item x="365"/>
        <item x="6226"/>
        <item x="5927"/>
        <item x="705"/>
        <item x="7218"/>
        <item x="7281"/>
        <item x="3126"/>
        <item x="5434"/>
        <item x="7413"/>
        <item x="3690"/>
        <item x="1874"/>
        <item x="3498"/>
        <item x="3530"/>
        <item x="979"/>
        <item x="6335"/>
        <item x="6452"/>
        <item x="2125"/>
        <item x="7226"/>
        <item x="1247"/>
        <item x="3918"/>
        <item x="7115"/>
        <item x="4760"/>
        <item x="1807"/>
        <item x="2474"/>
        <item x="304"/>
        <item x="7114"/>
        <item x="7033"/>
        <item x="811"/>
        <item x="1869"/>
        <item x="7713"/>
        <item x="6496"/>
        <item x="6924"/>
        <item x="4183"/>
        <item x="4876"/>
        <item x="4117"/>
        <item x="7908"/>
        <item x="2196"/>
        <item x="3055"/>
        <item x="1041"/>
        <item x="823"/>
        <item x="7777"/>
        <item x="6166"/>
        <item x="3193"/>
        <item x="1686"/>
        <item x="2755"/>
        <item x="5685"/>
        <item x="1011"/>
        <item x="4611"/>
        <item x="4306"/>
        <item x="4383"/>
        <item x="2770"/>
        <item x="5905"/>
        <item x="4269"/>
        <item x="3880"/>
        <item x="7853"/>
        <item x="6807"/>
        <item x="8120"/>
        <item x="3294"/>
        <item x="7153"/>
        <item x="5819"/>
        <item x="1520"/>
        <item x="6203"/>
        <item x="320"/>
        <item x="2440"/>
        <item x="8164"/>
        <item x="693"/>
        <item x="1603"/>
        <item x="93"/>
        <item x="1718"/>
        <item x="2025"/>
        <item x="3725"/>
        <item x="5959"/>
        <item x="6566"/>
        <item x="223"/>
        <item x="6493"/>
        <item x="157"/>
        <item x="2966"/>
        <item x="6652"/>
        <item x="4200"/>
        <item x="1543"/>
        <item x="6776"/>
        <item x="5156"/>
        <item x="3621"/>
        <item x="818"/>
        <item x="2716"/>
        <item x="4994"/>
        <item x="7229"/>
        <item x="5451"/>
        <item x="4483"/>
        <item x="6387"/>
        <item x="4208"/>
        <item x="3313"/>
        <item x="553"/>
        <item x="5648"/>
        <item x="1627"/>
        <item x="5907"/>
        <item x="22"/>
        <item x="1187"/>
        <item x="4182"/>
        <item x="5839"/>
        <item x="1823"/>
        <item x="7767"/>
        <item x="2134"/>
        <item x="5936"/>
        <item x="2229"/>
        <item x="5081"/>
        <item x="7786"/>
        <item x="5229"/>
        <item x="4131"/>
        <item x="4369"/>
        <item x="4181"/>
        <item x="731"/>
        <item x="7008"/>
        <item x="1930"/>
        <item x="6332"/>
        <item x="2113"/>
        <item x="3884"/>
        <item x="7691"/>
        <item x="6906"/>
        <item x="2654"/>
        <item x="2824"/>
        <item x="2298"/>
        <item x="7963"/>
        <item x="2215"/>
        <item x="8133"/>
        <item x="4268"/>
        <item x="7417"/>
        <item x="5476"/>
        <item x="3277"/>
        <item x="632"/>
        <item x="5659"/>
        <item x="4318"/>
        <item x="567"/>
        <item x="5045"/>
        <item x="7020"/>
        <item x="6910"/>
        <item x="3965"/>
        <item x="2389"/>
        <item x="6846"/>
        <item x="475"/>
        <item x="2264"/>
        <item x="6355"/>
        <item x="7234"/>
        <item x="4061"/>
        <item x="4740"/>
        <item x="5967"/>
        <item x="6168"/>
        <item x="7061"/>
        <item x="8185"/>
        <item x="2179"/>
        <item x="5790"/>
        <item x="5100"/>
        <item x="5966"/>
        <item x="3443"/>
        <item x="6738"/>
        <item x="215"/>
        <item x="3386"/>
        <item x="6243"/>
        <item x="6549"/>
        <item x="7637"/>
        <item x="4765"/>
        <item x="4710"/>
        <item x="4085"/>
        <item x="7669"/>
        <item x="6222"/>
        <item x="7714"/>
        <item x="1778"/>
        <item x="4053"/>
        <item x="999"/>
        <item x="5274"/>
        <item x="110"/>
        <item x="3966"/>
        <item x="7150"/>
        <item x="2266"/>
        <item x="6182"/>
        <item x="4924"/>
        <item x="7397"/>
        <item x="5931"/>
        <item x="6861"/>
        <item x="3048"/>
        <item x="3865"/>
        <item x="2640"/>
        <item x="4499"/>
        <item x="4794"/>
        <item x="4616"/>
        <item x="391"/>
        <item x="3314"/>
        <item x="2960"/>
        <item x="4314"/>
        <item x="2005"/>
        <item x="7082"/>
        <item x="3818"/>
        <item x="1595"/>
        <item x="7778"/>
        <item x="2214"/>
        <item x="5471"/>
        <item x="1208"/>
        <item x="3471"/>
        <item x="4423"/>
        <item x="4728"/>
        <item x="5464"/>
        <item x="4513"/>
        <item x="1353"/>
        <item x="4253"/>
        <item x="2143"/>
        <item x="2367"/>
        <item x="2758"/>
        <item x="1266"/>
        <item x="2746"/>
        <item x="6542"/>
        <item x="128"/>
        <item x="5836"/>
        <item x="136"/>
        <item x="3537"/>
        <item x="206"/>
        <item x="3137"/>
        <item x="3991"/>
        <item x="6707"/>
        <item x="1944"/>
        <item x="3227"/>
        <item x="2441"/>
        <item x="3954"/>
        <item x="6987"/>
        <item x="5774"/>
        <item x="1636"/>
        <item x="2339"/>
        <item x="4241"/>
        <item x="3820"/>
        <item x="5426"/>
        <item x="3720"/>
        <item x="5231"/>
        <item x="6486"/>
        <item x="2795"/>
        <item x="1728"/>
        <item x="2369"/>
        <item x="4031"/>
        <item x="2097"/>
        <item x="2206"/>
        <item x="4711"/>
        <item x="7881"/>
        <item x="4604"/>
        <item x="5101"/>
        <item x="327"/>
        <item x="5003"/>
        <item x="7629"/>
        <item x="3589"/>
        <item x="4169"/>
        <item x="7369"/>
        <item x="1496"/>
        <item x="6374"/>
        <item x="7950"/>
        <item x="7375"/>
        <item x="4228"/>
        <item x="7893"/>
        <item x="5243"/>
        <item x="7830"/>
        <item x="5169"/>
        <item x="4738"/>
        <item x="6950"/>
        <item x="3209"/>
        <item x="8018"/>
        <item x="1624"/>
        <item x="3603"/>
        <item x="4177"/>
        <item x="5"/>
        <item x="7028"/>
        <item x="6772"/>
        <item x="3189"/>
        <item x="6148"/>
        <item x="5262"/>
        <item x="547"/>
        <item x="2931"/>
        <item x="3945"/>
        <item x="7098"/>
        <item x="63"/>
        <item x="2256"/>
        <item x="1736"/>
        <item x="18"/>
        <item x="1180"/>
        <item x="1438"/>
        <item x="4316"/>
        <item x="419"/>
        <item x="5531"/>
        <item x="4913"/>
        <item x="619"/>
        <item x="4313"/>
        <item x="350"/>
        <item x="530"/>
        <item x="1998"/>
        <item x="7505"/>
        <item x="2781"/>
        <item x="8081"/>
        <item x="7784"/>
        <item x="4820"/>
        <item x="3061"/>
        <item x="4291"/>
        <item x="7395"/>
        <item x="7465"/>
        <item x="1977"/>
        <item x="4354"/>
        <item x="4855"/>
        <item x="7653"/>
        <item x="4205"/>
        <item x="459"/>
        <item x="2846"/>
        <item x="6094"/>
        <item x="4105"/>
        <item x="1802"/>
        <item x="68"/>
        <item x="3493"/>
        <item x="528"/>
        <item x="6293"/>
        <item x="4151"/>
        <item x="2971"/>
        <item x="1727"/>
        <item x="6796"/>
        <item x="7559"/>
        <item x="4705"/>
        <item x="4878"/>
        <item x="4214"/>
        <item x="6304"/>
        <item x="2503"/>
        <item x="5083"/>
        <item x="7309"/>
        <item x="751"/>
        <item x="5549"/>
        <item x="4201"/>
        <item x="6598"/>
        <item x="5887"/>
        <item x="380"/>
        <item x="3046"/>
        <item x="2638"/>
        <item x="1281"/>
        <item x="7264"/>
        <item x="6739"/>
        <item x="606"/>
        <item x="4523"/>
        <item x="7648"/>
        <item x="2889"/>
        <item x="7803"/>
        <item x="2525"/>
        <item x="2707"/>
        <item x="112"/>
        <item x="1052"/>
        <item x="4426"/>
        <item x="2092"/>
        <item x="6456"/>
        <item x="1871"/>
        <item x="2928"/>
        <item x="3101"/>
        <item x="2517"/>
        <item x="6978"/>
        <item x="6214"/>
        <item x="812"/>
        <item x="2843"/>
        <item x="7394"/>
        <item x="913"/>
        <item x="1916"/>
        <item x="4220"/>
        <item x="7027"/>
        <item x="1858"/>
        <item x="7348"/>
        <item x="252"/>
        <item x="5584"/>
        <item x="2529"/>
        <item x="3223"/>
        <item x="7665"/>
        <item x="5699"/>
        <item x="6000"/>
        <item x="5844"/>
        <item x="3411"/>
        <item x="3660"/>
        <item x="7856"/>
        <item x="6327"/>
        <item x="7594"/>
        <item x="6941"/>
        <item x="6159"/>
        <item x="7742"/>
        <item x="4019"/>
        <item x="4237"/>
        <item x="473"/>
        <item x="5709"/>
        <item x="285"/>
        <item x="2567"/>
        <item x="3276"/>
        <item x="506"/>
        <item x="7989"/>
        <item x="6405"/>
        <item x="4533"/>
        <item x="42"/>
        <item x="7370"/>
        <item x="1155"/>
        <item x="5439"/>
        <item x="1525"/>
        <item x="7898"/>
        <item x="5543"/>
        <item x="2847"/>
        <item x="5035"/>
        <item x="7937"/>
        <item x="235"/>
        <item x="7760"/>
        <item x="1928"/>
        <item x="5852"/>
        <item x="1248"/>
        <item x="3104"/>
        <item x="3300"/>
        <item x="2192"/>
        <item x="2914"/>
        <item x="7627"/>
        <item x="418"/>
        <item x="7484"/>
        <item x="2938"/>
        <item x="6239"/>
        <item x="4478"/>
        <item x="694"/>
        <item x="1189"/>
        <item x="986"/>
        <item x="7019"/>
        <item x="7032"/>
        <item x="4113"/>
        <item x="7618"/>
        <item x="6779"/>
        <item x="6019"/>
        <item x="4927"/>
        <item x="3354"/>
        <item x="7996"/>
        <item x="3170"/>
        <item x="1127"/>
        <item x="3849"/>
        <item x="1992"/>
        <item x="5562"/>
        <item x="5853"/>
        <item x="3842"/>
        <item x="6752"/>
        <item x="2715"/>
        <item x="1209"/>
        <item x="5296"/>
        <item x="5578"/>
        <item x="1866"/>
        <item x="3157"/>
        <item x="6173"/>
        <item x="4148"/>
        <item x="2307"/>
        <item x="2798"/>
        <item x="6432"/>
        <item x="5628"/>
        <item x="7529"/>
        <item x="1931"/>
        <item x="3873"/>
        <item x="465"/>
        <item x="6134"/>
        <item x="6712"/>
        <item x="1132"/>
        <item x="6178"/>
        <item x="2822"/>
        <item x="6956"/>
        <item x="3083"/>
        <item x="926"/>
        <item x="2301"/>
        <item x="1850"/>
        <item x="6654"/>
        <item x="5872"/>
        <item x="701"/>
        <item x="1936"/>
        <item x="6153"/>
        <item x="2620"/>
        <item x="7379"/>
        <item x="4329"/>
        <item x="3207"/>
        <item x="3178"/>
        <item x="2262"/>
        <item x="5484"/>
        <item x="3457"/>
        <item x="1563"/>
        <item x="209"/>
        <item x="2794"/>
        <item x="2201"/>
        <item x="450"/>
        <item x="6083"/>
        <item x="5000"/>
        <item x="7658"/>
        <item x="7924"/>
        <item x="87"/>
        <item x="3134"/>
        <item x="7649"/>
        <item x="273"/>
        <item x="5480"/>
        <item x="3654"/>
        <item x="6331"/>
        <item x="4195"/>
        <item x="6393"/>
        <item x="7763"/>
        <item x="2020"/>
        <item x="6988"/>
        <item x="930"/>
        <item x="2029"/>
        <item x="1060"/>
        <item x="4087"/>
        <item x="5230"/>
        <item x="3599"/>
        <item x="2598"/>
        <item x="2089"/>
        <item x="7615"/>
        <item x="1604"/>
        <item x="4772"/>
        <item x="1746"/>
        <item x="3928"/>
        <item x="4674"/>
        <item x="527"/>
        <item x="2159"/>
        <item x="7686"/>
        <item x="5404"/>
        <item x="6436"/>
        <item x="3021"/>
        <item x="6809"/>
        <item x="8045"/>
        <item x="3542"/>
        <item x="4862"/>
        <item x="5228"/>
        <item x="7210"/>
        <item x="2162"/>
        <item x="8038"/>
        <item x="2190"/>
        <item x="5194"/>
        <item x="8009"/>
        <item x="227"/>
        <item x="2161"/>
        <item x="7951"/>
        <item x="7420"/>
        <item x="7892"/>
        <item x="7224"/>
        <item x="3989"/>
        <item x="5806"/>
        <item x="4567"/>
        <item x="3987"/>
        <item x="4271"/>
        <item x="370"/>
        <item x="1186"/>
        <item x="2033"/>
        <item x="338"/>
        <item x="4470"/>
        <item x="4816"/>
        <item x="2955"/>
        <item x="6508"/>
        <item x="237"/>
        <item x="3586"/>
        <item x="1863"/>
        <item x="3958"/>
        <item x="5148"/>
        <item x="2314"/>
        <item x="706"/>
        <item x="1524"/>
        <item x="2050"/>
        <item x="1175"/>
        <item x="5029"/>
        <item x="4451"/>
        <item x="4757"/>
        <item x="2840"/>
        <item x="5837"/>
        <item x="4421"/>
        <item x="6975"/>
        <item x="7222"/>
        <item x="3249"/>
        <item x="7880"/>
        <item x="4068"/>
        <item x="5186"/>
        <item x="3029"/>
        <item x="3933"/>
        <item x="4566"/>
        <item x="2725"/>
        <item x="7230"/>
        <item x="2287"/>
        <item x="7646"/>
        <item x="6576"/>
        <item x="3351"/>
        <item x="894"/>
        <item x="277"/>
        <item x="5651"/>
        <item x="7743"/>
        <item x="5602"/>
        <item x="2414"/>
        <item x="4699"/>
        <item x="5754"/>
        <item x="6528"/>
        <item x="6540"/>
        <item x="7355"/>
        <item x="7573"/>
        <item x="1794"/>
        <item x="3623"/>
        <item x="6065"/>
        <item x="7136"/>
        <item x="4593"/>
        <item x="4713"/>
        <item x="3624"/>
        <item x="1949"/>
        <item x="3214"/>
        <item x="2202"/>
        <item x="4077"/>
        <item x="7457"/>
        <item x="7006"/>
        <item x="6820"/>
        <item x="4493"/>
        <item x="5265"/>
        <item x="1073"/>
        <item x="878"/>
        <item x="1376"/>
        <item x="3765"/>
        <item x="1311"/>
        <item x="2645"/>
        <item x="5443"/>
        <item x="5673"/>
        <item x="1320"/>
        <item x="1070"/>
        <item x="3855"/>
        <item x="3282"/>
        <item x="2985"/>
        <item x="1452"/>
        <item x="5170"/>
        <item x="725"/>
        <item x="5276"/>
        <item x="5180"/>
        <item x="4323"/>
        <item x="7378"/>
        <item x="1021"/>
        <item x="2042"/>
        <item x="212"/>
        <item x="7895"/>
        <item x="4844"/>
        <item x="6692"/>
        <item x="3154"/>
        <item x="3302"/>
        <item x="3442"/>
        <item x="6871"/>
        <item x="2705"/>
        <item x="1671"/>
        <item x="6531"/>
        <item x="3911"/>
        <item x="6673"/>
        <item x="5142"/>
        <item x="4522"/>
        <item x="3248"/>
        <item x="6179"/>
        <item x="7991"/>
        <item x="1236"/>
        <item x="529"/>
        <item x="3923"/>
        <item x="5118"/>
        <item x="3466"/>
        <item x="5448"/>
        <item x="177"/>
        <item x="2678"/>
        <item x="4179"/>
        <item x="4400"/>
        <item x="5851"/>
        <item x="7195"/>
        <item x="6733"/>
        <item x="6329"/>
        <item x="5968"/>
        <item x="2483"/>
        <item x="266"/>
        <item x="3285"/>
        <item x="504"/>
        <item x="4598"/>
        <item x="5869"/>
        <item x="7877"/>
        <item x="5341"/>
        <item x="641"/>
        <item x="6021"/>
        <item x="8174"/>
        <item x="6046"/>
        <item x="5649"/>
        <item x="2386"/>
        <item x="6420"/>
        <item x="1188"/>
        <item x="1623"/>
        <item x="1421"/>
        <item x="1370"/>
        <item x="7"/>
        <item x="439"/>
        <item x="3838"/>
        <item x="3176"/>
        <item x="2535"/>
        <item x="8176"/>
        <item x="1660"/>
        <item x="7851"/>
        <item x="6699"/>
        <item x="5175"/>
        <item x="1674"/>
        <item x="3781"/>
        <item x="4060"/>
        <item x="1072"/>
        <item x="3365"/>
        <item x="3009"/>
        <item x="3841"/>
        <item x="7749"/>
        <item x="6554"/>
        <item x="4928"/>
        <item x="7971"/>
        <item x="5405"/>
        <item x="2283"/>
        <item x="1285"/>
        <item x="8059"/>
        <item x="1179"/>
        <item x="4460"/>
        <item x="6406"/>
        <item x="7305"/>
        <item x="1126"/>
        <item x="7235"/>
        <item x="2400"/>
        <item x="2334"/>
        <item x="4568"/>
        <item x="6619"/>
        <item x="6681"/>
        <item x="5005"/>
        <item x="868"/>
        <item x="7538"/>
        <item x="2294"/>
        <item x="2198"/>
        <item x="3594"/>
        <item x="7443"/>
        <item x="1448"/>
        <item x="1898"/>
        <item x="2924"/>
        <item x="2357"/>
        <item x="2257"/>
        <item x="3241"/>
        <item x="6841"/>
        <item x="12"/>
        <item x="3145"/>
        <item x="4447"/>
        <item x="4663"/>
        <item x="5450"/>
        <item x="8146"/>
        <item x="5832"/>
        <item x="8027"/>
        <item x="2419"/>
        <item x="4234"/>
        <item x="6500"/>
        <item x="3538"/>
        <item x="5210"/>
        <item x="1142"/>
        <item x="6309"/>
        <item x="5761"/>
        <item x="2670"/>
        <item x="2974"/>
        <item x="1647"/>
        <item x="4457"/>
        <item x="7431"/>
        <item x="987"/>
        <item x="7342"/>
        <item x="3473"/>
        <item x="2132"/>
        <item x="5508"/>
        <item x="7359"/>
        <item x="4773"/>
        <item x="5798"/>
        <item x="2462"/>
        <item x="6213"/>
        <item x="5575"/>
        <item x="5034"/>
        <item x="3240"/>
        <item x="5523"/>
        <item x="4066"/>
        <item x="1168"/>
        <item x="981"/>
        <item x="754"/>
        <item x="7955"/>
        <item x="6086"/>
        <item x="389"/>
        <item x="5956"/>
        <item x="6604"/>
        <item x="2155"/>
        <item x="1250"/>
        <item x="1814"/>
        <item x="7791"/>
        <item x="3809"/>
        <item x="7372"/>
        <item x="5506"/>
        <item x="328"/>
        <item x="1907"/>
        <item x="259"/>
        <item x="2458"/>
        <item x="3217"/>
        <item x="5525"/>
        <item x="7967"/>
        <item x="2080"/>
        <item x="3669"/>
        <item x="6464"/>
        <item x="5152"/>
        <item x="7705"/>
        <item x="1329"/>
        <item x="5084"/>
        <item x="4029"/>
        <item x="4156"/>
        <item x="5174"/>
        <item x="554"/>
        <item x="680"/>
        <item x="2963"/>
        <item x="8054"/>
        <item x="901"/>
        <item x="7121"/>
        <item x="6813"/>
        <item x="1449"/>
        <item x="2164"/>
        <item x="33"/>
        <item x="5702"/>
        <item x="138"/>
        <item x="1982"/>
        <item x="6655"/>
        <item x="2413"/>
        <item x="3260"/>
        <item x="269"/>
        <item x="3474"/>
        <item x="4033"/>
        <item x="7354"/>
        <item x="2057"/>
        <item x="1043"/>
        <item x="28"/>
        <item x="2120"/>
        <item x="5087"/>
        <item x="6525"/>
        <item x="4647"/>
        <item x="3857"/>
        <item x="6622"/>
        <item x="5766"/>
        <item x="638"/>
        <item x="969"/>
        <item x="5178"/>
        <item x="5193"/>
        <item x="1498"/>
        <item x="4578"/>
        <item x="4044"/>
        <item x="6418"/>
        <item x="7298"/>
        <item x="224"/>
        <item x="1340"/>
        <item x="1975"/>
        <item x="2375"/>
        <item x="6755"/>
        <item x="5022"/>
        <item x="5786"/>
        <item x="2495"/>
        <item x="147"/>
        <item x="7821"/>
        <item x="1288"/>
        <item x="5672"/>
        <item x="73"/>
        <item x="5874"/>
        <item x="5803"/>
        <item x="7471"/>
        <item x="6616"/>
        <item x="2342"/>
        <item x="4202"/>
        <item x="7604"/>
        <item x="760"/>
        <item x="6125"/>
        <item x="4977"/>
        <item x="3988"/>
        <item x="3174"/>
        <item x="2630"/>
        <item x="7429"/>
        <item x="493"/>
        <item x="2507"/>
        <item x="6844"/>
        <item x="5769"/>
        <item x="7744"/>
        <item x="1991"/>
        <item x="1036"/>
        <item x="66"/>
        <item x="847"/>
        <item x="1475"/>
        <item x="3094"/>
        <item x="5077"/>
        <item x="6544"/>
        <item x="1729"/>
        <item x="7571"/>
        <item x="7526"/>
        <item x="3238"/>
        <item x="3902"/>
        <item x="7489"/>
        <item x="4680"/>
        <item x="1518"/>
        <item x="702"/>
        <item x="520"/>
        <item x="5371"/>
        <item x="1868"/>
        <item x="6460"/>
        <item x="5752"/>
        <item x="1388"/>
        <item x="5993"/>
        <item x="6060"/>
        <item x="2976"/>
        <item x="3185"/>
        <item x="4763"/>
        <item x="4912"/>
        <item x="1312"/>
        <item x="3112"/>
        <item x="4054"/>
        <item x="4024"/>
        <item x="4141"/>
        <item x="1739"/>
        <item x="2114"/>
        <item x="5893"/>
        <item x="5147"/>
        <item x="2765"/>
        <item x="1809"/>
        <item x="7311"/>
        <item x="3220"/>
        <item x="101"/>
        <item x="4935"/>
        <item x="7976"/>
        <item x="6461"/>
        <item x="2872"/>
        <item x="5427"/>
        <item x="4479"/>
        <item x="1000"/>
        <item x="2385"/>
        <item x="1732"/>
        <item x="6840"/>
        <item x="864"/>
        <item x="7790"/>
        <item x="6521"/>
        <item x="3060"/>
        <item x="3957"/>
        <item x="310"/>
        <item x="2139"/>
        <item x="6146"/>
        <item x="2679"/>
        <item x="1026"/>
        <item x="1843"/>
        <item x="3712"/>
        <item x="3100"/>
        <item x="472"/>
        <item x="3015"/>
        <item x="2349"/>
        <item x="4548"/>
        <item x="5133"/>
        <item x="3310"/>
        <item x="7403"/>
        <item x="7721"/>
        <item x="5890"/>
        <item x="1372"/>
        <item x="7759"/>
        <item x="794"/>
        <item x="6974"/>
        <item x="6830"/>
        <item x="5190"/>
        <item x="5046"/>
        <item x="4791"/>
        <item x="1149"/>
        <item x="4869"/>
        <item x="5940"/>
        <item x="4050"/>
        <item x="996"/>
        <item x="1980"/>
        <item x="1777"/>
        <item x="6241"/>
        <item x="6636"/>
        <item x="2540"/>
        <item x="6264"/>
        <item x="3099"/>
        <item x="1553"/>
        <item x="1974"/>
        <item x="1420"/>
        <item x="3831"/>
        <item x="6810"/>
        <item x="827"/>
        <item x="5497"/>
        <item x="3226"/>
        <item x="2040"/>
        <item x="3797"/>
        <item x="3349"/>
        <item x="4290"/>
        <item x="5513"/>
        <item x="4557"/>
        <item x="3224"/>
        <item x="7211"/>
        <item x="4382"/>
        <item x="1723"/>
        <item x="1279"/>
        <item x="72"/>
        <item x="2121"/>
        <item x="3943"/>
        <item x="3039"/>
        <item x="3341"/>
        <item x="6788"/>
        <item x="8162"/>
        <item x="4580"/>
        <item x="726"/>
        <item x="1514"/>
        <item x="3634"/>
        <item x="2321"/>
        <item x="3333"/>
        <item x="7912"/>
        <item x="1134"/>
        <item x="4875"/>
        <item x="4071"/>
        <item x="809"/>
        <item x="3293"/>
        <item x="4225"/>
        <item x="1590"/>
        <item x="2415"/>
        <item x="7385"/>
        <item x="5479"/>
        <item x="2601"/>
        <item x="1666"/>
        <item x="1229"/>
        <item x="3692"/>
        <item x="3710"/>
        <item x="1917"/>
        <item x="1196"/>
        <item x="7981"/>
        <item x="2580"/>
        <item x="3546"/>
        <item x="6195"/>
        <item x="6691"/>
        <item x="4099"/>
        <item x="377"/>
        <item x="6593"/>
        <item x="1441"/>
        <item x="6032"/>
        <item x="7678"/>
        <item x="438"/>
        <item x="7949"/>
        <item x="7024"/>
        <item x="1071"/>
        <item x="2263"/>
        <item x="3235"/>
        <item x="648"/>
        <item x="6620"/>
        <item x="6370"/>
        <item x="7819"/>
        <item x="1145"/>
        <item x="6938"/>
        <item x="4207"/>
        <item x="4445"/>
        <item x="1223"/>
        <item x="3179"/>
        <item x="1909"/>
        <item x="5594"/>
        <item x="4149"/>
        <item x="3832"/>
        <item x="5787"/>
        <item x="7674"/>
        <item x="7194"/>
        <item x="172"/>
        <item x="283"/>
        <item x="3468"/>
        <item x="7987"/>
        <item x="1332"/>
        <item x="6522"/>
        <item x="6837"/>
        <item x="915"/>
        <item x="4490"/>
        <item x="2107"/>
        <item x="4305"/>
        <item x="3904"/>
        <item x="1063"/>
        <item x="7666"/>
        <item x="1138"/>
        <item x="8145"/>
        <item x="38"/>
        <item x="2954"/>
        <item x="5249"/>
        <item x="6126"/>
        <item x="6473"/>
        <item x="1254"/>
        <item x="8106"/>
        <item x="393"/>
        <item x="1015"/>
        <item x="8082"/>
        <item x="91"/>
        <item x="178"/>
        <item x="6696"/>
        <item x="1019"/>
        <item x="1152"/>
        <item x="2395"/>
        <item x="132"/>
        <item x="3625"/>
        <item x="1772"/>
        <item x="2844"/>
        <item x="2006"/>
        <item x="6802"/>
        <item x="1082"/>
        <item x="8015"/>
        <item x="1964"/>
        <item x="4850"/>
        <item x="2279"/>
        <item x="6411"/>
        <item x="4591"/>
        <item x="3108"/>
        <item x="4063"/>
        <item x="2958"/>
        <item x="375"/>
        <item x="3681"/>
        <item x="1414"/>
        <item x="4410"/>
        <item x="5068"/>
        <item x="7533"/>
        <item x="7040"/>
        <item x="2115"/>
        <item x="5429"/>
        <item x="4112"/>
        <item x="5964"/>
        <item x="1356"/>
        <item x="4327"/>
        <item x="4671"/>
        <item x="2030"/>
        <item x="7152"/>
        <item x="1935"/>
        <item x="25"/>
        <item x="3992"/>
        <item x="106"/>
        <item x="4609"/>
        <item x="7336"/>
        <item x="3584"/>
        <item x="5822"/>
        <item x="10"/>
        <item x="4433"/>
        <item x="7060"/>
        <item x="8111"/>
        <item x="2008"/>
        <item x="6564"/>
        <item x="6017"/>
        <item x="2878"/>
        <item x="1790"/>
        <item x="3301"/>
        <item x="720"/>
        <item x="4777"/>
        <item x="1374"/>
        <item x="1375"/>
        <item x="7414"/>
        <item x="2946"/>
        <item x="6014"/>
        <item x="5092"/>
        <item x="1963"/>
        <item x="3284"/>
        <item x="5732"/>
        <item x="4835"/>
        <item x="6675"/>
        <item x="3246"/>
        <item x="2199"/>
        <item x="8126"/>
        <item x="2659"/>
        <item x="2147"/>
        <item x="848"/>
        <item x="6107"/>
        <item x="7879"/>
        <item x="4366"/>
        <item x="937"/>
        <item x="5883"/>
        <item x="4714"/>
        <item x="5626"/>
        <item x="3670"/>
        <item x="5910"/>
        <item x="5938"/>
        <item x="1292"/>
        <item x="490"/>
        <item x="2639"/>
        <item x="8172"/>
        <item x="3034"/>
        <item x="7294"/>
        <item x="5901"/>
        <item x="6136"/>
        <item x="7164"/>
        <item x="49"/>
        <item x="7169"/>
        <item x="7681"/>
        <item x="6834"/>
        <item x="5878"/>
        <item x="1099"/>
        <item x="7910"/>
        <item x="3760"/>
        <item x="8131"/>
        <item x="7801"/>
        <item x="2700"/>
        <item x="135"/>
        <item x="7490"/>
        <item x="3629"/>
        <item x="1894"/>
        <item x="2152"/>
        <item x="188"/>
        <item x="1631"/>
        <item x="8177"/>
        <item x="4022"/>
        <item x="5418"/>
        <item x="268"/>
        <item x="5369"/>
        <item x="3460"/>
        <item x="4527"/>
        <item x="4921"/>
        <item x="1018"/>
        <item x="4379"/>
        <item x="1363"/>
        <item x="3856"/>
        <item x="2799"/>
        <item x="3096"/>
        <item x="4991"/>
        <item x="2211"/>
        <item x="5512"/>
        <item x="8067"/>
        <item x="3815"/>
        <item x="5796"/>
        <item x="7488"/>
        <item x="392"/>
        <item x="1296"/>
        <item x="3572"/>
        <item x="1224"/>
        <item x="6584"/>
        <item x="618"/>
        <item x="1170"/>
        <item x="52"/>
        <item x="1486"/>
        <item x="5640"/>
        <item x="5894"/>
        <item x="6678"/>
        <item x="5167"/>
        <item x="6077"/>
        <item x="2168"/>
        <item x="3202"/>
        <item x="3651"/>
        <item x="6823"/>
        <item x="3002"/>
        <item x="4774"/>
        <item x="2587"/>
        <item x="4187"/>
        <item x="5134"/>
        <item x="2633"/>
        <item x="7842"/>
        <item x="4100"/>
        <item x="3016"/>
        <item x="2627"/>
        <item x="7513"/>
        <item x="7715"/>
        <item x="5916"/>
        <item x="7946"/>
        <item x="3867"/>
        <item x="2721"/>
        <item x="939"/>
        <item x="4436"/>
        <item x="5501"/>
        <item x="2940"/>
        <item x="409"/>
        <item x="7283"/>
        <item x="5915"/>
        <item x="1672"/>
        <item x="3753"/>
        <item x="7840"/>
        <item x="4602"/>
        <item x="1578"/>
        <item x="7685"/>
        <item x="7870"/>
        <item x="1651"/>
        <item x="850"/>
        <item x="2365"/>
        <item x="6434"/>
        <item x="4582"/>
        <item x="675"/>
        <item x="7752"/>
        <item x="4552"/>
        <item x="7575"/>
        <item x="4233"/>
        <item x="4004"/>
        <item x="3971"/>
        <item x="3888"/>
        <item x="5731"/>
        <item x="5773"/>
        <item x="3622"/>
        <item x="6599"/>
        <item x="7135"/>
        <item x="8028"/>
        <item x="2509"/>
        <item x="7410"/>
        <item x="3271"/>
        <item x="3558"/>
        <item x="6348"/>
        <item x="7069"/>
        <item x="3633"/>
        <item x="836"/>
        <item x="1358"/>
        <item x="4534"/>
        <item x="6800"/>
        <item x="3478"/>
        <item x="7477"/>
        <item x="7147"/>
        <item x="6373"/>
        <item x="4987"/>
        <item x="1163"/>
        <item x="7500"/>
        <item x="5912"/>
        <item x="6463"/>
        <item x="6079"/>
        <item x="7659"/>
        <item x="5515"/>
        <item x="4721"/>
        <item x="3777"/>
        <item x="1818"/>
        <item x="4984"/>
        <item x="4495"/>
        <item x="1491"/>
        <item x="686"/>
        <item x="7408"/>
        <item x="253"/>
        <item x="2800"/>
        <item x="5814"/>
        <item x="1049"/>
        <item x="5161"/>
        <item x="8198"/>
        <item x="820"/>
        <item x="7406"/>
        <item x="5925"/>
        <item x="1859"/>
        <item x="5245"/>
        <item x="6955"/>
        <item x="516"/>
        <item x="2932"/>
        <item x="7597"/>
        <item x="2446"/>
        <item x="2205"/>
        <item x="3557"/>
        <item x="7780"/>
        <item x="2761"/>
        <item x="6449"/>
        <item x="3890"/>
        <item x="5150"/>
        <item x="1336"/>
        <item x="6794"/>
        <item x="3998"/>
        <item x="1079"/>
        <item x="6789"/>
        <item x="4203"/>
        <item x="4326"/>
        <item x="364"/>
        <item x="5713"/>
        <item x="3120"/>
        <item x="6851"/>
        <item x="5976"/>
        <item x="1558"/>
        <item x="55"/>
        <item x="7828"/>
        <item x="6155"/>
        <item x="2479"/>
        <item x="6682"/>
        <item x="7185"/>
        <item x="6491"/>
        <item x="2764"/>
        <item x="5979"/>
        <item x="1830"/>
        <item x="1385"/>
        <item x="57"/>
        <item x="4341"/>
        <item x="2302"/>
        <item x="4384"/>
        <item x="5056"/>
        <item x="4825"/>
        <item x="4505"/>
        <item x="1029"/>
        <item x="5075"/>
        <item x="354"/>
        <item x="4424"/>
        <item x="5992"/>
        <item x="4795"/>
        <item x="3140"/>
        <item x="1355"/>
        <item x="3315"/>
        <item x="7180"/>
        <item x="5656"/>
        <item x="5283"/>
        <item x="7341"/>
        <item x="5691"/>
        <item x="3907"/>
        <item x="5997"/>
        <item x="8089"/>
        <item x="5625"/>
        <item x="4605"/>
        <item x="3851"/>
        <item x="5487"/>
        <item x="724"/>
        <item x="862"/>
        <item x="5553"/>
        <item x="155"/>
        <item x="3868"/>
        <item x="2993"/>
        <item x="3917"/>
        <item x="6291"/>
        <item x="1118"/>
        <item x="2255"/>
        <item x="3864"/>
        <item x="2112"/>
        <item x="5376"/>
        <item x="7628"/>
        <item x="4027"/>
        <item x="976"/>
        <item x="7811"/>
        <item x="7992"/>
        <item x="5114"/>
        <item x="7291"/>
        <item x="2542"/>
        <item x="5653"/>
        <item x="4632"/>
        <item x="6523"/>
        <item x="963"/>
        <item x="4302"/>
        <item x="6778"/>
        <item x="6064"/>
        <item x="5824"/>
        <item x="3303"/>
        <item x="8008"/>
        <item x="6579"/>
        <item x="4020"/>
        <item x="4766"/>
        <item x="2317"/>
        <item x="1273"/>
        <item x="7583"/>
        <item x="6729"/>
        <item x="1657"/>
        <item x="6630"/>
        <item x="5918"/>
        <item x="5281"/>
        <item x="6253"/>
        <item x="7127"/>
        <item x="3143"/>
        <item x="1095"/>
        <item x="3524"/>
        <item x="6132"/>
        <item x="557"/>
        <item x="2597"/>
        <item x="2231"/>
        <item x="4284"/>
        <item x="2636"/>
        <item x="824"/>
        <item x="3768"/>
        <item x="4764"/>
        <item x="1766"/>
        <item x="3635"/>
        <item x="6407"/>
        <item x="2880"/>
        <item x="7154"/>
        <item x="1195"/>
        <item x="316"/>
        <item x="3826"/>
        <item x="3883"/>
        <item x="7078"/>
        <item x="7694"/>
        <item x="4334"/>
        <item x="846"/>
        <item x="404"/>
        <item x="5400"/>
        <item x="6047"/>
        <item x="4608"/>
        <item x="5329"/>
        <item x="7104"/>
        <item x="1549"/>
        <item x="2052"/>
        <item x="5705"/>
        <item x="1946"/>
        <item x="3767"/>
        <item x="3206"/>
        <item x="3414"/>
        <item x="191"/>
        <item x="7493"/>
        <item x="905"/>
        <item x="877"/>
        <item x="3658"/>
        <item x="7818"/>
        <item x="300"/>
        <item x="6565"/>
        <item x="1283"/>
        <item x="1792"/>
        <item x="4069"/>
        <item x="4259"/>
        <item x="7260"/>
        <item x="7257"/>
        <item x="3243"/>
        <item x="2243"/>
        <item x="89"/>
        <item x="2037"/>
        <item x="5043"/>
        <item x="5834"/>
        <item x="2965"/>
        <item x="3802"/>
        <item x="7617"/>
        <item x="4939"/>
        <item x="5067"/>
        <item x="7302"/>
        <item x="339"/>
        <item x="5129"/>
        <item x="1309"/>
        <item x="3383"/>
        <item x="5066"/>
        <item x="1352"/>
        <item x="6583"/>
        <item x="5205"/>
        <item x="432"/>
        <item x="5204"/>
        <item x="3639"/>
        <item x="1400"/>
        <item x="3641"/>
        <item x="7460"/>
        <item x="3073"/>
        <item x="205"/>
        <item x="1289"/>
        <item x="7757"/>
        <item x="4261"/>
        <item x="7017"/>
        <item x="6982"/>
        <item x="7588"/>
        <item x="3413"/>
        <item x="3554"/>
        <item x="500"/>
        <item x="3715"/>
        <item x="3916"/>
        <item x="734"/>
        <item x="1915"/>
        <item x="8026"/>
        <item x="1577"/>
        <item x="5704"/>
        <item x="4726"/>
        <item x="6364"/>
        <item x="6541"/>
        <item x="6771"/>
        <item x="1622"/>
        <item x="4903"/>
        <item x="7651"/>
        <item x="6803"/>
        <item x="2853"/>
        <item x="8034"/>
        <item x="3011"/>
        <item x="6039"/>
        <item x="4094"/>
        <item x="302"/>
        <item x="6766"/>
        <item x="4018"/>
        <item x="852"/>
        <item x="474"/>
        <item x="2570"/>
        <item x="82"/>
        <item x="4804"/>
        <item x="3828"/>
        <item x="6852"/>
        <item x="5972"/>
        <item x="4368"/>
        <item x="1282"/>
        <item x="5300"/>
        <item x="4606"/>
        <item x="6112"/>
        <item x="7101"/>
        <item x="5604"/>
        <item x="7418"/>
        <item x="1738"/>
        <item x="6577"/>
        <item x="2779"/>
        <item x="4095"/>
        <item x="532"/>
        <item x="2672"/>
        <item x="2511"/>
        <item x="6798"/>
        <item x="1510"/>
        <item x="5297"/>
        <item x="5855"/>
        <item x="3267"/>
        <item x="5406"/>
        <item x="1013"/>
        <item x="1890"/>
        <item x="5978"/>
        <item x="7520"/>
        <item x="1694"/>
        <item x="2506"/>
        <item x="3772"/>
        <item x="6103"/>
        <item x="2421"/>
        <item x="5225"/>
        <item x="1725"/>
        <item x="6270"/>
        <item x="5500"/>
        <item x="386"/>
        <item x="4492"/>
        <item x="4807"/>
        <item x="1227"/>
        <item x="2711"/>
        <item x="5454"/>
        <item x="3342"/>
        <item x="4883"/>
        <item x="4303"/>
        <item x="1852"/>
        <item x="3362"/>
        <item x="4320"/>
        <item x="7775"/>
        <item x="44"/>
        <item x="3169"/>
        <item x="7852"/>
        <item x="6625"/>
        <item x="1407"/>
        <item x="2584"/>
        <item x="5767"/>
        <item x="4532"/>
        <item x="2069"/>
        <item x="3869"/>
        <item x="6773"/>
        <item x="3698"/>
        <item x="5356"/>
        <item x="5845"/>
        <item x="3939"/>
        <item x="4959"/>
        <item x="5319"/>
        <item x="2133"/>
        <item x="6131"/>
        <item x="5108"/>
        <item x="196"/>
        <item x="3433"/>
        <item x="4229"/>
        <item x="219"/>
        <item x="2371"/>
        <item x="6308"/>
        <item x="4124"/>
        <item x="8152"/>
        <item x="6036"/>
        <item x="5742"/>
        <item x="1368"/>
        <item x="2717"/>
        <item x="7921"/>
        <item x="462"/>
        <item x="1125"/>
        <item x="3976"/>
        <item x="352"/>
        <item x="3903"/>
        <item x="3306"/>
        <item x="3711"/>
        <item x="5212"/>
        <item x="2044"/>
        <item x="3461"/>
        <item x="3913"/>
        <item x="6754"/>
        <item x="7314"/>
        <item x="4649"/>
        <item x="5286"/>
        <item x="1392"/>
        <item x="2811"/>
        <item x="7975"/>
        <item x="4055"/>
        <item x="1642"/>
        <item x="7650"/>
        <item x="3077"/>
        <item x="6942"/>
        <item x="608"/>
        <item x="6685"/>
        <item x="6854"/>
        <item x="5909"/>
        <item x="5459"/>
        <item x="7184"/>
        <item x="6958"/>
        <item x="5750"/>
        <item x="8017"/>
        <item x="61"/>
        <item x="287"/>
        <item x="6358"/>
        <item x="7728"/>
        <item x="50"/>
        <item x="4324"/>
        <item x="5532"/>
        <item x="3295"/>
        <item x="3392"/>
        <item x="757"/>
        <item x="1596"/>
        <item x="2074"/>
        <item x="1313"/>
        <item x="3115"/>
        <item x="374"/>
        <item x="4570"/>
        <item x="5126"/>
        <item x="800"/>
        <item x="6920"/>
        <item x="7729"/>
        <item x="6965"/>
        <item x="1837"/>
        <item x="2832"/>
        <item x="727"/>
        <item x="3695"/>
        <item x="427"/>
        <item x="6386"/>
        <item x="7161"/>
        <item x="1509"/>
        <item x="5919"/>
        <item x="2338"/>
        <item x="7088"/>
        <item x="5962"/>
        <item x="6792"/>
        <item x="4454"/>
        <item x="5013"/>
        <item x="7932"/>
        <item x="4197"/>
        <item x="3272"/>
        <item x="394"/>
        <item x="3375"/>
        <item x="3839"/>
        <item x="8074"/>
        <item x="3691"/>
        <item x="6899"/>
        <item x="1579"/>
        <item x="298"/>
        <item x="4685"/>
        <item x="7182"/>
        <item x="4887"/>
        <item x="973"/>
        <item x="6318"/>
        <item x="8098"/>
        <item x="4978"/>
        <item x="1544"/>
        <item x="4627"/>
        <item x="5751"/>
        <item x="5183"/>
        <item x="2896"/>
        <item x="5507"/>
        <item x="4331"/>
        <item x="2235"/>
        <item x="1008"/>
        <item x="5607"/>
        <item x="1667"/>
        <item x="288"/>
        <item x="261"/>
        <item x="562"/>
        <item x="3721"/>
        <item x="5113"/>
        <item x="6644"/>
        <item x="767"/>
        <item x="3012"/>
        <item x="4283"/>
        <item x="7216"/>
        <item x="4976"/>
        <item x="5321"/>
        <item x="6984"/>
        <item x="6575"/>
        <item x="1648"/>
        <item x="806"/>
        <item x="1702"/>
        <item x="2007"/>
        <item x="2740"/>
        <item x="6839"/>
        <item x="3020"/>
        <item x="2410"/>
        <item x="496"/>
        <item x="2927"/>
        <item x="1114"/>
        <item x="5070"/>
        <item x="7391"/>
        <item x="3147"/>
        <item x="6361"/>
        <item x="1153"/>
        <item x="3728"/>
        <item x="4902"/>
        <item x="3812"/>
        <item x="2063"/>
        <item x="6115"/>
        <item x="5419"/>
        <item x="8118"/>
        <item x="1760"/>
        <item x="6684"/>
        <item x="2692"/>
        <item x="29"/>
        <item x="1199"/>
        <item x="3877"/>
        <item x="2004"/>
        <item x="7695"/>
        <item x="5498"/>
        <item x="1680"/>
        <item x="3095"/>
        <item x="5394"/>
        <item x="7639"/>
        <item x="5582"/>
        <item x="7985"/>
        <item x="2091"/>
        <item x="778"/>
        <item x="3173"/>
        <item x="1562"/>
        <item x="5779"/>
        <item x="3553"/>
        <item x="6351"/>
        <item x="4310"/>
        <item x="4789"/>
        <item x="47"/>
        <item x="3280"/>
        <item x="4315"/>
        <item x="6543"/>
        <item x="513"/>
        <item x="4170"/>
        <item x="367"/>
        <item x="301"/>
        <item x="4484"/>
        <item x="3385"/>
        <item x="3058"/>
        <item x="3764"/>
        <item x="376"/>
        <item x="7094"/>
        <item x="5662"/>
        <item x="247"/>
        <item x="2903"/>
        <item x="3959"/>
        <item x="997"/>
        <item x="2224"/>
        <item x="4073"/>
        <item x="1022"/>
        <item x="1124"/>
        <item x="2944"/>
        <item x="5336"/>
        <item x="690"/>
        <item x="6349"/>
        <item x="2742"/>
        <item x="6656"/>
        <item x="7805"/>
        <item x="1828"/>
        <item x="4317"/>
        <item x="7506"/>
        <item x="3087"/>
        <item x="7148"/>
        <item x="7916"/>
        <item x="7340"/>
        <item x="7837"/>
        <item x="3281"/>
        <item x="4343"/>
        <item x="6375"/>
        <item x="476"/>
        <item x="1237"/>
        <item x="7656"/>
        <item x="64"/>
        <item x="3090"/>
        <item x="2579"/>
        <item x="6035"/>
        <item x="305"/>
        <item x="6259"/>
        <item x="849"/>
        <item x="5208"/>
        <item x="6664"/>
        <item x="5611"/>
        <item x="7918"/>
        <item x="5682"/>
        <item x="6070"/>
        <item x="6585"/>
        <item x="3124"/>
        <item x="3006"/>
        <item x="4695"/>
        <item x="7295"/>
        <item x="6073"/>
        <item x="2457"/>
        <item x="1233"/>
        <item x="2596"/>
        <item x="113"/>
        <item x="514"/>
        <item x="5595"/>
        <item x="4014"/>
        <item x="2710"/>
        <item x="4945"/>
        <item x="4486"/>
        <item x="5042"/>
        <item x="7373"/>
        <item x="4138"/>
        <item x="1920"/>
        <item x="7925"/>
        <item x="7896"/>
        <item x="5002"/>
        <item x="3201"/>
        <item x="8123"/>
        <item x="2260"/>
        <item x="642"/>
        <item x="3250"/>
        <item x="4160"/>
        <item x="2524"/>
        <item x="332"/>
        <item x="2452"/>
        <item x="7704"/>
        <item x="679"/>
        <item x="7358"/>
        <item x="402"/>
        <item x="5700"/>
        <item x="428"/>
        <item x="1771"/>
        <item x="4153"/>
        <item x="3560"/>
        <item x="7731"/>
        <item x="5214"/>
        <item x="4597"/>
        <item x="1918"/>
        <item x="8055"/>
        <item x="1481"/>
        <item x="2075"/>
        <item x="1580"/>
        <item x="447"/>
        <item x="8051"/>
        <item x="5971"/>
        <item x="2812"/>
        <item x="2362"/>
        <item x="3448"/>
        <item x="8187"/>
        <item x="5144"/>
        <item x="5241"/>
        <item x="5104"/>
        <item x="3825"/>
        <item x="2682"/>
        <item x="7980"/>
        <item x="6034"/>
        <item x="5601"/>
        <item x="2469"/>
        <item x="2866"/>
        <item x="1379"/>
        <item x="4612"/>
        <item x="5923"/>
        <item x="3626"/>
        <item x="6524"/>
        <item x="3338"/>
        <item x="1546"/>
        <item x="607"/>
        <item x="414"/>
        <item x="6221"/>
        <item x="2861"/>
        <item x="2322"/>
        <item x="7779"/>
        <item x="1955"/>
        <item x="3488"/>
        <item x="1357"/>
        <item x="2593"/>
        <item x="4810"/>
        <item x="6485"/>
        <item x="5431"/>
        <item x="7722"/>
        <item x="3748"/>
        <item x="7808"/>
        <item x="3573"/>
        <item x="4355"/>
        <item x="2471"/>
        <item x="8005"/>
        <item x="6786"/>
        <item x="5209"/>
        <item x="2273"/>
        <item x="6980"/>
        <item x="1941"/>
        <item x="6526"/>
        <item x="6137"/>
        <item x="4982"/>
        <item x="2802"/>
        <item x="2831"/>
        <item x="2617"/>
        <item x="7470"/>
        <item x="2876"/>
        <item x="6505"/>
        <item x="2651"/>
        <item x="3582"/>
        <item x="4986"/>
        <item x="933"/>
        <item x="5788"/>
        <item x="7492"/>
        <item x="5511"/>
        <item x="7605"/>
        <item x="6055"/>
        <item x="7655"/>
        <item x="7451"/>
        <item x="853"/>
        <item x="5635"/>
        <item x="3211"/>
        <item x="2323"/>
        <item x="4480"/>
        <item x="5007"/>
        <item x="5745"/>
        <item x="4367"/>
        <item x="4411"/>
        <item x="6977"/>
        <item x="2390"/>
        <item x="3549"/>
        <item x="6922"/>
        <item x="5729"/>
        <item x="5986"/>
        <item x="5136"/>
        <item x="7589"/>
        <item x="8031"/>
        <item x="7321"/>
        <item x="207"/>
        <item x="6741"/>
        <item x="1045"/>
        <item x="2666"/>
        <item x="6322"/>
        <item x="5492"/>
        <item x="7585"/>
        <item x="2983"/>
        <item x="7124"/>
        <item x="3476"/>
        <item x="2604"/>
        <item x="3613"/>
        <item x="2752"/>
        <item x="7307"/>
        <item x="7221"/>
        <item x="1246"/>
        <item x="8125"/>
        <item x="1096"/>
        <item x="4697"/>
        <item x="6714"/>
        <item x="6138"/>
        <item x="3098"/>
        <item x="109"/>
        <item x="5818"/>
        <item x="5600"/>
        <item x="5934"/>
        <item x="4356"/>
        <item x="7539"/>
        <item x="970"/>
        <item x="2222"/>
        <item x="7349"/>
        <item x="6818"/>
        <item x="6413"/>
        <item x="7198"/>
        <item x="5292"/>
        <item x="748"/>
        <item x="519"/>
        <item x="7023"/>
        <item x="742"/>
        <item x="3548"/>
        <item x="5663"/>
        <item x="4158"/>
        <item x="808"/>
        <item x="5111"/>
        <item x="7155"/>
        <item x="379"/>
        <item x="5258"/>
        <item x="2505"/>
        <item x="4325"/>
        <item x="5629"/>
        <item x="5981"/>
        <item x="7090"/>
        <item x="5463"/>
        <item x="3412"/>
        <item x="3067"/>
        <item x="888"/>
        <item x="5736"/>
        <item x="1053"/>
        <item x="7141"/>
        <item x="1696"/>
        <item x="399"/>
        <item x="1402"/>
        <item x="3619"/>
        <item x="3146"/>
        <item x="5535"/>
        <item x="6997"/>
        <item x="538"/>
        <item x="3591"/>
        <item x="4352"/>
        <item x="5255"/>
        <item x="1453"/>
        <item x="7483"/>
        <item x="7535"/>
        <item x="7519"/>
        <item x="6887"/>
        <item x="5580"/>
        <item x="7698"/>
        <item x="3500"/>
        <item x="4226"/>
        <item x="3540"/>
        <item x="4103"/>
        <item x="6992"/>
        <item x="5488"/>
        <item x="8100"/>
        <item x="4800"/>
        <item x="7962"/>
        <item x="2559"/>
        <item x="4221"/>
        <item x="150"/>
        <item x="2404"/>
        <item x="7000"/>
        <item x="2997"/>
        <item x="3739"/>
        <item x="3938"/>
        <item x="3863"/>
        <item x="5047"/>
        <item x="2071"/>
        <item x="2077"/>
        <item x="2936"/>
        <item x="4276"/>
        <item x="4677"/>
        <item x="3393"/>
        <item x="5382"/>
        <item x="6044"/>
        <item x="2221"/>
        <item x="5279"/>
        <item x="2183"/>
        <item x="7346"/>
        <item x="3563"/>
        <item x="5494"/>
        <item x="5410"/>
        <item x="7501"/>
        <item x="3699"/>
        <item x="4279"/>
        <item x="258"/>
        <item x="6559"/>
        <item x="8097"/>
        <item x="3065"/>
        <item x="1214"/>
        <item x="5668"/>
        <item x="5146"/>
        <item x="652"/>
        <item x="5504"/>
        <item x="1985"/>
        <item x="2867"/>
        <item x="1934"/>
        <item x="826"/>
        <item x="6282"/>
        <item x="7251"/>
        <item x="7874"/>
        <item x="5215"/>
        <item x="7758"/>
        <item x="3494"/>
        <item x="5652"/>
        <item x="7171"/>
        <item x="7770"/>
        <item x="5428"/>
        <item x="5078"/>
        <item x="4072"/>
        <item x="5897"/>
        <item x="5896"/>
        <item x="6966"/>
        <item x="1645"/>
        <item x="3066"/>
        <item x="6758"/>
        <item x="3567"/>
        <item x="4143"/>
        <item x="2644"/>
        <item x="1480"/>
        <item x="643"/>
        <item x="192"/>
        <item x="2131"/>
        <item x="4946"/>
        <item x="3298"/>
        <item x="1010"/>
        <item x="4561"/>
        <item x="4277"/>
        <item x="6188"/>
        <item x="3114"/>
        <item x="1259"/>
        <item x="7338"/>
        <item x="6246"/>
        <item x="5617"/>
        <item x="5733"/>
        <item x="4827"/>
        <item x="4396"/>
        <item x="1825"/>
        <item x="487"/>
        <item x="1461"/>
        <item x="1202"/>
        <item x="1493"/>
        <item x="152"/>
        <item x="2217"/>
        <item x="4571"/>
        <item x="7834"/>
        <item x="6061"/>
        <item x="2459"/>
        <item x="7781"/>
        <item x="2350"/>
        <item x="3780"/>
        <item x="146"/>
        <item x="952"/>
        <item x="2346"/>
        <item x="3535"/>
        <item x="7289"/>
        <item x="3051"/>
        <item x="1827"/>
        <item x="4332"/>
        <item x="5606"/>
        <item x="5620"/>
        <item x="7166"/>
        <item x="3508"/>
        <item x="7416"/>
        <item x="7528"/>
        <item x="6763"/>
        <item x="7365"/>
        <item x="4840"/>
        <item x="7964"/>
        <item x="491"/>
        <item x="7157"/>
        <item x="5749"/>
        <item x="4951"/>
        <item x="6427"/>
        <item x="408"/>
        <item x="1950"/>
        <item x="3074"/>
        <item x="3982"/>
        <item x="420"/>
        <item x="7091"/>
        <item x="3686"/>
        <item x="4969"/>
        <item x="4911"/>
        <item x="6647"/>
        <item x="2383"/>
        <item x="4360"/>
        <item x="1990"/>
        <item x="1501"/>
        <item x="3196"/>
        <item x="4417"/>
        <item x="2396"/>
        <item x="2893"/>
        <item x="6127"/>
        <item x="1749"/>
        <item x="7643"/>
        <item x="6999"/>
        <item x="6601"/>
        <item x="3754"/>
        <item x="1468"/>
        <item x="5110"/>
        <item x="3774"/>
        <item x="7720"/>
        <item x="1020"/>
        <item x="2313"/>
        <item x="3322"/>
        <item x="5633"/>
        <item x="2167"/>
        <item x="3512"/>
        <item x="4995"/>
        <item x="7265"/>
        <item x="7593"/>
        <item x="8077"/>
        <item x="4871"/>
        <item x="7134"/>
        <item x="3894"/>
        <item x="3717"/>
        <item x="3499"/>
        <item x="6954"/>
        <item x="741"/>
        <item x="3234"/>
        <item x="5505"/>
        <item x="8203"/>
        <item x="1681"/>
        <item x="671"/>
        <item x="6190"/>
        <item x="6419"/>
        <item x="3531"/>
        <item x="2402"/>
        <item x="3358"/>
        <item x="1409"/>
        <item x="388"/>
        <item x="3371"/>
        <item x="1670"/>
        <item x="230"/>
        <item x="3363"/>
        <item x="7572"/>
        <item x="2178"/>
        <item x="738"/>
        <item x="906"/>
        <item x="4517"/>
        <item x="8195"/>
        <item x="2360"/>
        <item x="7953"/>
        <item x="6783"/>
        <item x="2783"/>
        <item x="7374"/>
        <item x="78"/>
        <item x="1169"/>
        <item x="6943"/>
        <item x="6595"/>
        <item x="5263"/>
        <item x="1108"/>
        <item x="2331"/>
        <item x="5801"/>
        <item x="4236"/>
        <item x="6228"/>
        <item x="7771"/>
        <item x="8099"/>
        <item x="2842"/>
        <item x="6229"/>
        <item x="2377"/>
        <item x="3665"/>
        <item x="444"/>
        <item x="2399"/>
        <item x="2859"/>
        <item x="3798"/>
        <item x="7487"/>
        <item x="3679"/>
        <item x="3400"/>
        <item x="6658"/>
        <item x="5636"/>
        <item x="7848"/>
        <item x="7865"/>
        <item x="3694"/>
        <item x="4646"/>
        <item x="3477"/>
        <item x="2619"/>
        <item x="5343"/>
        <item x="3643"/>
        <item x="4814"/>
        <item x="2530"/>
        <item x="122"/>
        <item x="5502"/>
        <item x="6715"/>
        <item x="4948"/>
        <item x="1751"/>
        <item x="4942"/>
        <item x="5299"/>
        <item x="2228"/>
        <item x="331"/>
        <item x="51"/>
        <item x="5145"/>
        <item x="4896"/>
        <item x="1111"/>
        <item x="2099"/>
        <item x="6686"/>
        <item x="1967"/>
        <item x="4979"/>
        <item x="1398"/>
        <item x="6901"/>
        <item x="3885"/>
        <item x="5573"/>
        <item x="2220"/>
        <item x="1885"/>
        <item x="3289"/>
        <item x="670"/>
        <item x="8207"/>
        <item x="3663"/>
        <item x="4107"/>
        <item x="5542"/>
        <item x="5960"/>
        <item x="6286"/>
        <item x="5159"/>
        <item x="1131"/>
        <item x="1865"/>
        <item x="8016"/>
        <item x="1893"/>
        <item x="5435"/>
        <item x="4572"/>
        <item x="5489"/>
        <item x="6904"/>
        <item x="3264"/>
        <item x="3467"/>
        <item x="7782"/>
        <item x="7293"/>
        <item x="4357"/>
        <item x="4755"/>
        <item x="936"/>
        <item x="610"/>
        <item x="7112"/>
        <item x="4322"/>
        <item x="3597"/>
        <item x="5326"/>
        <item x="2019"/>
        <item x="2571"/>
        <item x="5085"/>
        <item x="7762"/>
        <item x="3755"/>
        <item x="4676"/>
        <item x="469"/>
        <item x="752"/>
        <item x="721"/>
        <item x="4008"/>
        <item x="6581"/>
        <item x="7130"/>
        <item x="1779"/>
        <item x="6129"/>
        <item x="4808"/>
        <item x="900"/>
        <item x="4799"/>
        <item x="2585"/>
        <item x="7606"/>
        <item x="7979"/>
        <item x="6933"/>
        <item x="3405"/>
        <item x="2695"/>
        <item x="5660"/>
        <item x="4084"/>
        <item x="3296"/>
        <item x="4129"/>
        <item x="6240"/>
        <item x="5099"/>
        <item x="6084"/>
        <item x="2297"/>
        <item x="4005"/>
        <item x="548"/>
        <item x="2618"/>
        <item x="1100"/>
        <item x="4841"/>
        <item x="1222"/>
        <item x="163"/>
        <item x="3593"/>
        <item x="4993"/>
        <item x="8127"/>
        <item x="1557"/>
        <item x="6389"/>
        <item x="2333"/>
        <item x="1634"/>
        <item x="1377"/>
        <item x="7317"/>
        <item x="6130"/>
        <item x="4735"/>
        <item x="817"/>
        <item x="1129"/>
        <item x="5440"/>
        <item x="982"/>
        <item x="3682"/>
        <item x="7902"/>
        <item x="2900"/>
        <item x="6608"/>
        <item x="1459"/>
        <item x="783"/>
        <item x="5772"/>
        <item x="7367"/>
        <item x="2532"/>
        <item x="3407"/>
        <item x="5280"/>
        <item x="2555"/>
        <item x="5902"/>
        <item x="2247"/>
        <item x="733"/>
        <item x="4610"/>
        <item x="7439"/>
        <item x="4258"/>
        <item x="816"/>
        <item x="994"/>
        <item x="633"/>
        <item x="931"/>
        <item x="6850"/>
        <item x="6532"/>
        <item x="4507"/>
        <item x="4651"/>
        <item x="7472"/>
        <item x="3387"/>
        <item x="173"/>
        <item x="5130"/>
        <item x="4607"/>
        <item x="164"/>
        <item x="7792"/>
        <item x="7007"/>
        <item x="3985"/>
        <item x="6495"/>
        <item x="143"/>
        <item x="8030"/>
        <item x="2272"/>
        <item x="7942"/>
        <item x="4351"/>
        <item x="4964"/>
        <item x="3141"/>
        <item x="1652"/>
        <item x="5154"/>
        <item x="2760"/>
        <item x="6082"/>
        <item x="5791"/>
        <item x="8140"/>
        <item x="7614"/>
        <item x="6812"/>
        <item x="7327"/>
        <item x="6169"/>
        <item x="3716"/>
        <item x="2967"/>
        <item x="7030"/>
        <item x="3833"/>
        <item x="2803"/>
        <item x="251"/>
        <item x="5499"/>
        <item x="4563"/>
        <item x="422"/>
        <item x="7444"/>
        <item x="4392"/>
        <item x="2102"/>
        <item x="2366"/>
        <item x="4974"/>
        <item x="4981"/>
        <item x="4078"/>
        <item x="5466"/>
        <item x="995"/>
        <item x="1345"/>
        <item x="5581"/>
        <item x="2789"/>
        <item x="1258"/>
        <item x="710"/>
        <item x="2544"/>
        <item x="2293"/>
        <item x="8072"/>
        <item x="6569"/>
        <item x="1621"/>
        <item x="5777"/>
        <item x="2497"/>
        <item x="6154"/>
        <item x="3727"/>
        <item x="5143"/>
        <item x="5223"/>
        <item x="2154"/>
        <item x="6334"/>
        <item x="1024"/>
        <item x="771"/>
        <item x="3364"/>
        <item x="3650"/>
        <item x="7475"/>
        <item x="5324"/>
        <item x="361"/>
        <item x="565"/>
        <item x="6693"/>
        <item x="663"/>
        <item x="1464"/>
        <item x="7833"/>
        <item x="7829"/>
        <item x="7287"/>
        <item x="5391"/>
        <item x="7072"/>
        <item x="5038"/>
        <item x="4165"/>
        <item x="3995"/>
        <item x="6748"/>
        <item x="1789"/>
        <item x="5091"/>
        <item x="7663"/>
        <item x="7654"/>
        <item x="3495"/>
        <item x="3994"/>
        <item x="3357"/>
        <item x="1761"/>
        <item x="959"/>
        <item x="1822"/>
        <item x="5482"/>
        <item x="8014"/>
        <item x="7871"/>
        <item x="4472"/>
        <item x="6611"/>
        <item x="3697"/>
        <item x="1698"/>
        <item x="6976"/>
        <item x="7860"/>
        <item x="2887"/>
        <item x="1203"/>
        <item x="6768"/>
        <item x="6747"/>
        <item x="2445"/>
        <item x="2581"/>
        <item x="6417"/>
        <item x="3186"/>
        <item x="5522"/>
        <item x="2319"/>
        <item x="695"/>
        <item x="1948"/>
        <item x="7919"/>
        <item x="5854"/>
        <item x="3255"/>
        <item x="7478"/>
        <item x="445"/>
        <item x="6957"/>
        <item x="4242"/>
        <item x="8025"/>
        <item x="5598"/>
        <item x="7122"/>
        <item x="6396"/>
        <item x="6400"/>
        <item x="8049"/>
        <item x="3566"/>
        <item x="6853"/>
        <item x="4405"/>
        <item x="4751"/>
        <item x="2608"/>
        <item x="2011"/>
        <item x="1899"/>
        <item x="2329"/>
        <item x="1605"/>
        <item x="2817"/>
        <item x="7812"/>
        <item x="4908"/>
        <item x="2686"/>
        <item x="8007"/>
        <item x="5339"/>
        <item x="71"/>
        <item x="6106"/>
        <item x="3091"/>
        <item x="7690"/>
        <item x="3435"/>
        <item x="6171"/>
        <item x="8102"/>
        <item x="7854"/>
        <item x="2234"/>
        <item x="5770"/>
        <item x="1232"/>
        <item x="5244"/>
        <item x="946"/>
        <item x="5655"/>
        <item x="1861"/>
        <item x="2521"/>
        <item x="2948"/>
        <item x="1782"/>
        <item x="5850"/>
        <item x="1615"/>
        <item x="4278"/>
        <item x="2355"/>
        <item x="3790"/>
        <item x="887"/>
        <item x="4459"/>
        <item x="6446"/>
        <item x="1806"/>
        <item x="3940"/>
        <item x="154"/>
        <item x="4244"/>
        <item x="1397"/>
        <item x="4264"/>
        <item x="5947"/>
        <item x="6365"/>
        <item x="482"/>
        <item x="2856"/>
        <item x="6646"/>
        <item x="700"/>
        <item x="4672"/>
        <item x="3487"/>
        <item x="1883"/>
        <item x="204"/>
        <item x="7405"/>
        <item x="4466"/>
        <item x="8132"/>
        <item x="1023"/>
        <item x="7850"/>
        <item x="879"/>
        <item x="4206"/>
        <item x="6527"/>
        <item x="611"/>
        <item x="2697"/>
        <item x="7935"/>
        <item x="2996"/>
        <item x="3814"/>
        <item x="3652"/>
        <item x="3744"/>
        <item x="3956"/>
        <item x="5708"/>
        <item x="4455"/>
        <item x="1913"/>
        <item x="6774"/>
        <item x="7312"/>
        <item x="2021"/>
        <item x="1146"/>
        <item x="4996"/>
        <item x="4917"/>
        <item x="2252"/>
        <item x="8050"/>
        <item x="5322"/>
        <item x="1162"/>
        <item x="654"/>
        <item x="5327"/>
        <item x="3379"/>
        <item x="7527"/>
        <item x="4574"/>
        <item x="6932"/>
        <item x="6409"/>
        <item x="1316"/>
        <item x="7586"/>
        <item x="6533"/>
        <item x="3882"/>
        <item x="4621"/>
        <item x="6009"/>
        <item x="3948"/>
        <item x="6285"/>
        <item x="6590"/>
        <item x="3228"/>
        <item x="4540"/>
        <item x="7197"/>
        <item x="3963"/>
        <item x="714"/>
        <item x="5961"/>
        <item x="779"/>
        <item x="4211"/>
        <item x="4531"/>
        <item x="3370"/>
        <item x="5579"/>
        <item x="3119"/>
        <item x="3990"/>
        <item x="7943"/>
        <item x="5615"/>
        <item x="1210"/>
        <item x="7146"/>
        <item x="7708"/>
        <item x="2722"/>
        <item x="2702"/>
        <item x="7256"/>
        <item x="5948"/>
        <item x="1267"/>
        <item x="4121"/>
        <item x="4622"/>
        <item x="2929"/>
        <item x="1879"/>
        <item x="7139"/>
        <item x="8160"/>
        <item x="3738"/>
        <item x="1637"/>
        <item x="7783"/>
        <item x="2156"/>
        <item x="2891"/>
        <item x="3752"/>
        <item x="5676"/>
        <item x="6983"/>
        <item x="5810"/>
        <item x="6877"/>
        <item x="3258"/>
        <item x="7537"/>
        <item x="1721"/>
        <item x="7534"/>
        <item x="1147"/>
        <item x="4564"/>
        <item x="5726"/>
        <item x="798"/>
        <item x="3559"/>
        <item x="7276"/>
        <item x="1769"/>
        <item x="5996"/>
        <item x="1369"/>
        <item x="6310"/>
        <item x="6085"/>
        <item x="5155"/>
        <item x="526"/>
        <item x="4758"/>
        <item x="7377"/>
        <item x="928"/>
        <item x="2713"/>
        <item x="1697"/>
        <item x="5619"/>
        <item x="5541"/>
        <item x="3713"/>
        <item x="3297"/>
        <item x="7383"/>
        <item x="4970"/>
        <item x="3417"/>
        <item x="3899"/>
        <item x="3707"/>
        <item x="5949"/>
        <item x="2213"/>
        <item x="7931"/>
        <item x="7085"/>
        <item x="944"/>
        <item x="1786"/>
        <item x="2909"/>
        <item x="6007"/>
        <item x="8093"/>
        <item x="1115"/>
        <item x="1900"/>
        <item x="4267"/>
        <item x="2426"/>
        <item x="2720"/>
        <item x="5990"/>
        <item x="7509"/>
        <item x="3997"/>
        <item x="2523"/>
        <item x="3040"/>
        <item x="485"/>
        <item x="3578"/>
        <item x="2347"/>
        <item x="2648"/>
        <item x="2038"/>
        <item x="3361"/>
        <item x="7481"/>
        <item x="1494"/>
        <item x="3480"/>
        <item x="6782"/>
        <item x="455"/>
        <item x="7419"/>
        <item x="6045"/>
        <item x="6232"/>
        <item x="4373"/>
        <item x="968"/>
        <item x="649"/>
        <item x="1768"/>
        <item x="3328"/>
        <item x="4885"/>
        <item x="5273"/>
        <item x="184"/>
        <item x="3024"/>
        <item x="3218"/>
        <item x="5877"/>
        <item x="1791"/>
        <item x="498"/>
        <item x="4541"/>
        <item x="2060"/>
        <item x="7546"/>
        <item x="5994"/>
        <item x="7676"/>
        <item x="1445"/>
        <item x="2606"/>
        <item x="59"/>
        <item x="1767"/>
        <item x="6787"/>
        <item x="4487"/>
        <item x="1552"/>
        <item x="4515"/>
        <item x="2518"/>
        <item x="845"/>
        <item x="3924"/>
        <item x="5794"/>
        <item x="2562"/>
        <item x="1457"/>
        <item x="6801"/>
        <item x="4064"/>
        <item x="4847"/>
        <item x="5827"/>
        <item x="3846"/>
        <item x="5409"/>
        <item x="1784"/>
        <item x="4635"/>
        <item x="363"/>
        <item x="5849"/>
        <item x="1927"/>
        <item x="3675"/>
        <item x="5020"/>
        <item x="1531"/>
        <item x="1538"/>
        <item x="904"/>
        <item x="3138"/>
        <item x="7587"/>
        <item x="5946"/>
        <item x="3401"/>
        <item x="5033"/>
        <item x="750"/>
        <item x="6603"/>
        <item x="2935"/>
        <item x="3399"/>
        <item x="8129"/>
        <item x="3747"/>
        <item x="7133"/>
        <item x="4923"/>
        <item x="7048"/>
        <item x="2187"/>
        <item x="3014"/>
        <item x="6518"/>
        <item x="7207"/>
        <item x="7699"/>
        <item x="6392"/>
        <item x="1321"/>
        <item x="437"/>
        <item x="4456"/>
        <item x="4955"/>
        <item x="6287"/>
        <item x="4965"/>
        <item x="4641"/>
        <item x="5838"/>
        <item x="7466"/>
        <item x="4983"/>
        <item x="195"/>
        <item x="1548"/>
        <item x="1305"/>
        <item x="5739"/>
        <item x="406"/>
        <item x="1541"/>
        <item x="4336"/>
        <item x="5468"/>
        <item x="884"/>
        <item x="6257"/>
        <item x="291"/>
        <item x="1959"/>
        <item x="4335"/>
        <item x="2736"/>
        <item x="856"/>
        <item x="4210"/>
        <item x="7422"/>
        <item x="1856"/>
        <item x="1212"/>
        <item x="2635"/>
        <item x="689"/>
        <item x="1201"/>
        <item x="2660"/>
        <item x="3148"/>
        <item x="4164"/>
        <item x="6326"/>
        <item x="6403"/>
        <item x="4123"/>
        <item x="4997"/>
        <item x="5271"/>
        <item x="6298"/>
        <item x="5086"/>
        <item x="3380"/>
        <item x="2942"/>
        <item x="1945"/>
        <item x="4446"/>
        <item x="764"/>
        <item x="5876"/>
        <item x="3974"/>
        <item x="2850"/>
        <item x="2991"/>
        <item x="7494"/>
        <item x="1876"/>
        <item x="5052"/>
        <item x="6909"/>
        <item x="3773"/>
        <item x="270"/>
        <item x="239"/>
        <item x="8079"/>
        <item x="2748"/>
        <item x="1347"/>
        <item x="4342"/>
        <item x="8208"/>
        <item x="4026"/>
        <item x="4442"/>
        <item x="792"/>
        <item x="3955"/>
        <item x="4880"/>
        <item x="4872"/>
        <item x="8151"/>
        <item x="4797"/>
        <item x="1361"/>
        <item x="4395"/>
        <item x="2398"/>
        <item x="2610"/>
        <item x="1628"/>
        <item x="3550"/>
        <item x="651"/>
        <item x="5741"/>
        <item x="5060"/>
        <item x="7296"/>
        <item x="6546"/>
        <item x="1892"/>
        <item x="1417"/>
        <item x="7901"/>
        <item x="1881"/>
        <item x="3523"/>
        <item x="1661"/>
        <item x="2023"/>
        <item x="6825"/>
        <item x="5875"/>
        <item x="3167"/>
        <item x="3353"/>
        <item x="6207"/>
        <item x="541"/>
        <item x="308"/>
        <item x="6498"/>
        <item x="7045"/>
        <item x="7941"/>
        <item x="5564"/>
        <item x="4452"/>
        <item x="1270"/>
        <item x="5019"/>
        <item x="7885"/>
        <item x="1764"/>
        <item x="272"/>
        <item x="1066"/>
        <item x="4464"/>
        <item x="7248"/>
        <item x="6487"/>
        <item x="7804"/>
        <item x="2281"/>
        <item x="3078"/>
        <item x="3808"/>
        <item x="7644"/>
        <item x="7299"/>
        <item x="5390"/>
        <item x="3847"/>
        <item x="666"/>
        <item x="2981"/>
        <item x="5684"/>
        <item x="6639"/>
        <item x="4815"/>
        <item x="6582"/>
        <item x="5737"/>
        <item x="7181"/>
        <item x="7183"/>
        <item x="4098"/>
        <item x="6504"/>
        <item x="7745"/>
        <item x="5963"/>
        <item x="4224"/>
        <item x="4704"/>
        <item x="6472"/>
        <item x="6501"/>
        <item x="4892"/>
        <item x="5717"/>
        <item x="4916"/>
        <item x="4926"/>
        <item x="7361"/>
        <item x="7119"/>
        <item x="4260"/>
        <item x="6725"/>
        <item x="4701"/>
        <item x="3827"/>
        <item x="858"/>
        <item x="4836"/>
        <item x="3585"/>
        <item x="6509"/>
        <item x="4289"/>
        <item x="5157"/>
        <item x="2158"/>
        <item x="5618"/>
        <item x="1324"/>
        <item x="95"/>
        <item x="3835"/>
        <item x="6478"/>
        <item x="3657"/>
        <item x="3714"/>
        <item x="2838"/>
        <item x="30"/>
        <item x="4613"/>
        <item x="5401"/>
        <item x="3195"/>
        <item x="6765"/>
        <item x="4217"/>
        <item x="1701"/>
        <item x="4067"/>
        <item x="5833"/>
        <item x="5234"/>
        <item x="3418"/>
        <item x="5847"/>
        <item x="8150"/>
        <item x="1205"/>
        <item x="4118"/>
        <item x="4579"/>
        <item x="1905"/>
        <item x="5734"/>
        <item x="4045"/>
        <item x="5987"/>
        <item x="3184"/>
        <item x="7613"/>
        <item x="2634"/>
        <item x="6244"/>
        <item x="1333"/>
        <item x="8171"/>
        <item x="5387"/>
        <item x="3389"/>
        <item x="5287"/>
        <item x="4025"/>
        <item x="7099"/>
        <item x="5006"/>
        <item x="3299"/>
        <item x="4734"/>
        <item x="866"/>
        <item x="1682"/>
        <item x="8186"/>
        <item x="1396"/>
        <item x="6728"/>
        <item x="3993"/>
        <item x="5311"/>
        <item x="6284"/>
        <item x="837"/>
        <item x="3889"/>
        <item x="7096"/>
        <item x="2820"/>
        <item x="5415"/>
        <item x="3503"/>
        <item x="3422"/>
        <item x="2032"/>
        <item x="6529"/>
        <item x="4882"/>
        <item x="3822"/>
        <item x="4813"/>
        <item x="6118"/>
        <item x="2181"/>
        <item x="6206"/>
        <item x="569"/>
        <item x="6847"/>
        <item x="7516"/>
        <item x="4967"/>
        <item x="5082"/>
        <item x="2494"/>
        <item x="7642"/>
        <item x="5131"/>
        <item x="1610"/>
        <item x="2177"/>
        <item x="5050"/>
        <item x="7502"/>
        <item x="7250"/>
        <item x="2810"/>
        <item x="5862"/>
        <item x="2858"/>
        <item x="6302"/>
        <item x="4687"/>
        <item x="4905"/>
        <item x="3895"/>
        <item x="5025"/>
        <item x="360"/>
        <item x="8148"/>
        <item x="7616"/>
        <item x="8105"/>
        <item x="1528"/>
        <item x="103"/>
        <item x="5795"/>
        <item x="3528"/>
        <item x="7697"/>
        <item x="802"/>
        <item x="5568"/>
        <item x="4062"/>
        <item x="596"/>
        <item x="3044"/>
        <item x="6653"/>
        <item x="4059"/>
        <item x="3972"/>
        <item x="4569"/>
        <item x="165"/>
        <item x="3329"/>
        <item x="4375"/>
        <item x="8202"/>
        <item x="3079"/>
        <item x="678"/>
        <item x="5669"/>
        <item x="1221"/>
        <item x="3326"/>
        <item x="5436"/>
        <item x="454"/>
        <item x="6004"/>
        <item x="2409"/>
        <item x="2388"/>
        <item x="2792"/>
        <item x="1986"/>
        <item x="3509"/>
        <item x="4275"/>
        <item x="7569"/>
        <item x="1880"/>
        <item x="3517"/>
        <item x="699"/>
        <item x="5354"/>
        <item x="711"/>
        <item x="7001"/>
        <item x="2397"/>
        <item x="501"/>
        <item x="4931"/>
        <item x="1184"/>
        <item x="1731"/>
        <item x="977"/>
        <item x="271"/>
        <item x="5643"/>
        <item x="975"/>
        <item x="7255"/>
        <item x="2059"/>
        <item x="1849"/>
        <item x="536"/>
        <item x="3527"/>
        <item x="7473"/>
        <item x="2498"/>
        <item x="1921"/>
        <item x="6570"/>
        <item x="2972"/>
        <item x="6883"/>
        <item x="3030"/>
        <item x="326"/>
        <item x="6735"/>
        <item x="5860"/>
        <item x="6410"/>
        <item x="1722"/>
        <item x="3007"/>
        <item x="623"/>
        <item x="1474"/>
        <item x="6724"/>
        <item x="6607"/>
        <item x="5677"/>
        <item x="2394"/>
        <item x="4508"/>
        <item x="54"/>
        <item x="4644"/>
        <item x="1678"/>
        <item x="1226"/>
        <item x="1261"/>
        <item x="4620"/>
        <item x="2664"/>
        <item x="841"/>
        <item x="6245"/>
        <item x="1788"/>
        <item x="3391"/>
        <item x="1362"/>
        <item x="4321"/>
        <item x="3139"/>
        <item x="5557"/>
        <item x="1411"/>
        <item x="7727"/>
        <item x="5317"/>
        <item x="1348"/>
        <item x="6429"/>
        <item x="1319"/>
        <item x="861"/>
        <item x="7450"/>
        <item x="6512"/>
        <item x="6689"/>
        <item x="4636"/>
        <item x="4251"/>
        <item x="5295"/>
        <item x="2493"/>
        <item x="2905"/>
        <item x="2658"/>
        <item x="5261"/>
        <item x="4048"/>
        <item x="6265"/>
        <item x="6482"/>
        <item x="2144"/>
        <item x="8134"/>
        <item x="1293"/>
        <item x="6099"/>
        <item x="2875"/>
        <item x="3"/>
        <item x="953"/>
        <item x="6025"/>
        <item x="6476"/>
        <item x="24"/>
        <item x="2401"/>
        <item x="7543"/>
        <item x="3426"/>
        <item x="1571"/>
        <item x="4246"/>
        <item x="1665"/>
        <item x="5706"/>
        <item x="6588"/>
        <item x="7213"/>
        <item x="1530"/>
        <item x="4520"/>
        <item x="7746"/>
        <item x="1516"/>
        <item x="5758"/>
        <item x="1673"/>
        <item x="655"/>
        <item x="4589"/>
        <item x="5624"/>
        <item x="4385"/>
        <item x="1821"/>
        <item x="1172"/>
        <item x="6856"/>
        <item x="6142"/>
        <item x="1614"/>
        <item x="4090"/>
        <item x="1412"/>
        <item x="1522"/>
        <item x="6140"/>
        <item x="5346"/>
        <item x="6354"/>
        <item x="2480"/>
        <item x="3344"/>
        <item x="5510"/>
        <item x="2653"/>
        <item x="208"/>
        <item x="6172"/>
        <item x="6278"/>
        <item x="7233"/>
        <item x="4631"/>
        <item x="3806"/>
        <item x="183"/>
        <item x="924"/>
        <item x="7076"/>
        <item x="784"/>
        <item x="7836"/>
        <item x="4575"/>
        <item x="2174"/>
        <item x="4837"/>
        <item x="6059"/>
        <item x="4190"/>
        <item x="4232"/>
        <item x="7915"/>
        <item x="1238"/>
        <item x="4427"/>
        <item x="3005"/>
        <item x="7816"/>
        <item x="6828"/>
        <item x="7041"/>
        <item x="4120"/>
        <item x="2308"/>
        <item x="3445"/>
        <item x="3373"/>
        <item x="2902"/>
        <item x="5063"/>
        <item x="1218"/>
        <item x="3795"/>
        <item x="470"/>
        <item x="4752"/>
        <item x="2575"/>
        <item x="2727"/>
        <item x="5076"/>
        <item x="77"/>
        <item x="5398"/>
        <item x="434"/>
        <item x="7940"/>
        <item x="4972"/>
        <item x="2808"/>
        <item x="5720"/>
        <item x="6848"/>
        <item x="4075"/>
        <item x="7469"/>
        <item x="4458"/>
        <item x="2663"/>
        <item x="2804"/>
        <item x="6832"/>
        <item x="3858"/>
        <item x="6010"/>
        <item x="2434"/>
        <item x="3737"/>
        <item x="5664"/>
        <item x="1654"/>
        <item x="3688"/>
        <item x="8"/>
        <item x="4358"/>
        <item x="2374"/>
        <item x="3910"/>
        <item x="3449"/>
        <item x="3050"/>
        <item x="5719"/>
        <item x="636"/>
        <item x="5351"/>
        <item x="3514"/>
        <item x="7242"/>
        <item x="3684"/>
        <item x="2485"/>
        <item x="2296"/>
        <item x="2609"/>
        <item x="1683"/>
        <item x="3876"/>
        <item x="886"/>
        <item x="7075"/>
        <item x="489"/>
        <item x="2788"/>
        <item x="4739"/>
        <item x="8189"/>
        <item x="2172"/>
        <item x="233"/>
        <item x="1158"/>
        <item x="3063"/>
        <item x="1056"/>
        <item x="4806"/>
        <item x="2451"/>
        <item x="4587"/>
        <item x="8035"/>
        <item x="6650"/>
        <item x="5530"/>
        <item x="2303"/>
        <item x="1303"/>
        <item x="908"/>
        <item x="698"/>
        <item x="1805"/>
        <item x="6033"/>
        <item x="3378"/>
        <item x="6998"/>
        <item x="2219"/>
        <item x="6295"/>
        <item x="4980"/>
        <item x="1708"/>
        <item x="7549"/>
        <item x="2073"/>
        <item x="676"/>
        <item x="3848"/>
        <item x="6479"/>
        <item x="940"/>
        <item x="589"/>
        <item x="336"/>
        <item x="1330"/>
        <item x="3962"/>
        <item x="7531"/>
        <item x="324"/>
        <item x="6589"/>
        <item x="2835"/>
        <item x="8170"/>
        <item x="7118"/>
        <item x="6869"/>
        <item x="3829"/>
        <item x="7620"/>
        <item x="2778"/>
        <item x="3947"/>
        <item x="4554"/>
        <item x="3003"/>
        <item x="7330"/>
        <item x="5679"/>
        <item x="7984"/>
        <item x="1797"/>
        <item x="1693"/>
        <item x="3334"/>
        <item x="7284"/>
        <item x="2694"/>
        <item x="2728"/>
        <item x="7446"/>
        <item x="2821"/>
        <item x="6022"/>
        <item x="1650"/>
        <item x="515"/>
        <item x="2435"/>
        <item x="1315"/>
        <item x="3952"/>
        <item x="4227"/>
        <item x="4717"/>
        <item x="2031"/>
        <item x="7672"/>
        <item x="3198"/>
        <item x="3122"/>
        <item x="1568"/>
        <item x="1533"/>
        <item x="3064"/>
        <item x="3891"/>
        <item x="7872"/>
        <item x="2691"/>
        <item x="5630"/>
        <item x="8001"/>
        <item x="2278"/>
        <item x="7966"/>
        <item x="4553"/>
        <item x="5089"/>
        <item x="6425"/>
        <item x="7580"/>
        <item x="1663"/>
        <item x="1556"/>
        <item x="4082"/>
        <item x="1545"/>
        <item x="7162"/>
        <item x="7567"/>
        <item x="2723"/>
        <item x="2108"/>
        <item x="5591"/>
        <item x="573"/>
        <item x="5185"/>
        <item x="5166"/>
        <item x="2048"/>
        <item x="7647"/>
        <item x="3257"/>
        <item x="2959"/>
        <item x="484"/>
        <item x="4130"/>
        <item x="5027"/>
        <item x="6634"/>
        <item x="5332"/>
        <item x="4601"/>
        <item x="5666"/>
        <item x="2418"/>
        <item x="5841"/>
        <item x="1587"/>
        <item x="3450"/>
        <item x="6939"/>
        <item x="5374"/>
        <item x="5202"/>
        <item x="1197"/>
        <item x="1167"/>
        <item x="5631"/>
        <item x="1632"/>
        <item x="1497"/>
        <item x="330"/>
        <item x="5848"/>
        <item x="6671"/>
        <item x="8078"/>
        <item x="5125"/>
        <item x="6945"/>
        <item x="3092"/>
        <item x="7175"/>
        <item x="2072"/>
        <item x="387"/>
        <item x="2541"/>
        <item x="3269"/>
        <item x="1640"/>
        <item x="5328"/>
        <item x="7044"/>
        <item x="8184"/>
        <item x="5556"/>
        <item x="7922"/>
        <item x="4625"/>
        <item x="5596"/>
        <item x="7645"/>
        <item x="1080"/>
        <item x="4017"/>
        <item x="796"/>
        <item x="7168"/>
        <item x="3526"/>
        <item x="1983"/>
        <item x="383"/>
        <item x="4577"/>
        <item x="8011"/>
        <item x="3648"/>
        <item x="2964"/>
        <item x="1244"/>
        <item x="6382"/>
        <item x="984"/>
        <item x="6624"/>
        <item x="7043"/>
        <item x="1027"/>
        <item x="7269"/>
        <item x="6981"/>
        <item x="6303"/>
        <item x="3312"/>
        <item x="1591"/>
        <item x="4745"/>
        <item x="6175"/>
        <item x="7201"/>
        <item x="5554"/>
        <item x="703"/>
        <item x="6640"/>
        <item x="1867"/>
        <item x="2986"/>
        <item x="7015"/>
        <item x="4083"/>
        <item x="4798"/>
        <item x="687"/>
        <item x="441"/>
        <item x="6428"/>
        <item x="1711"/>
        <item x="7319"/>
        <item x="5181"/>
        <item x="582"/>
        <item x="2138"/>
        <item x="5807"/>
        <item x="2978"/>
        <item x="5638"/>
        <item x="2724"/>
        <item x="6519"/>
        <item x="2577"/>
        <item x="6690"/>
        <item x="7706"/>
        <item x="3253"/>
        <item x="348"/>
        <item x="7423"/>
        <item x="5094"/>
        <item x="4681"/>
        <item x="5310"/>
        <item x="6929"/>
        <item x="5191"/>
        <item x="2937"/>
        <item x="5493"/>
        <item x="1416"/>
        <item x="4469"/>
        <item x="7993"/>
        <item x="3853"/>
        <item x="5725"/>
        <item x="7552"/>
        <item x="193"/>
        <item x="4741"/>
        <item x="883"/>
        <item x="7789"/>
        <item x="4430"/>
        <item x="1695"/>
        <item x="4263"/>
        <item x="7335"/>
        <item x="6018"/>
        <item x="5932"/>
        <item x="4780"/>
        <item x="4918"/>
        <item x="2175"/>
        <item x="7540"/>
        <item x="6416"/>
        <item x="7132"/>
        <item x="6831"/>
        <item x="5842"/>
        <item x="2612"/>
        <item x="7515"/>
        <item x="2437"/>
        <item x="7855"/>
        <item x="3225"/>
        <item x="2661"/>
        <item x="1742"/>
        <item x="5634"/>
        <item x="3735"/>
        <item x="5349"/>
        <item x="3287"/>
        <item x="2182"/>
        <item x="67"/>
        <item x="6894"/>
        <item x="6959"/>
        <item x="2836"/>
        <item x="1594"/>
        <item x="6008"/>
        <item x="6027"/>
        <item x="7263"/>
        <item x="875"/>
        <item x="869"/>
        <item x="828"/>
        <item x="3804"/>
        <item x="891"/>
        <item x="6442"/>
        <item x="2845"/>
        <item x="2837"/>
        <item x="7142"/>
        <item x="3130"/>
        <item x="4937"/>
        <item x="4619"/>
        <item x="2975"/>
        <item x="1039"/>
        <item x="3541"/>
        <item x="6727"/>
        <item x="2553"/>
        <item x="2428"/>
        <item x="4638"/>
        <item x="6414"/>
        <item x="2191"/>
        <item x="5707"/>
        <item x="2423"/>
        <item x="45"/>
        <item x="8021"/>
        <item x="6587"/>
        <item x="1583"/>
        <item x="4909"/>
        <item x="4559"/>
        <item x="5423"/>
        <item x="5984"/>
        <item x="6990"/>
        <item x="3232"/>
        <item x="2643"/>
        <item x="4542"/>
        <item x="854"/>
        <item x="3740"/>
        <item x="6911"/>
        <item x="2673"/>
        <item x="1084"/>
        <item x="938"/>
        <item x="1565"/>
        <item x="7095"/>
        <item x="6516"/>
        <item x="4811"/>
        <item x="424"/>
        <item x="1274"/>
        <item x="3579"/>
        <item x="2064"/>
        <item x="7236"/>
        <item x="8169"/>
        <item x="6898"/>
        <item x="4785"/>
        <item x="2363"/>
        <item x="7503"/>
        <item x="769"/>
        <item x="6710"/>
        <item x="4949"/>
        <item x="7657"/>
        <item x="8039"/>
        <item x="2602"/>
        <item x="3453"/>
        <item x="7071"/>
        <item x="3803"/>
        <item x="7144"/>
        <item x="4249"/>
        <item x="7692"/>
        <item x="6437"/>
        <item x="7113"/>
        <item x="2925"/>
        <item x="6263"/>
        <item x="7453"/>
        <item x="7323"/>
        <item x="5303"/>
        <item x="4653"/>
        <item x="1780"/>
        <item x="6648"/>
        <item x="6817"/>
        <item x="7268"/>
        <item x="3420"/>
        <item x="8178"/>
        <item x="6535"/>
        <item x="564"/>
        <item x="6767"/>
        <item x="3674"/>
        <item x="1478"/>
        <item x="1337"/>
        <item x="7005"/>
        <item x="5120"/>
        <item x="1341"/>
        <item x="947"/>
        <item x="4038"/>
        <item x="5817"/>
        <item x="588"/>
        <item x="2010"/>
        <item x="6066"/>
        <item x="525"/>
        <item x="1730"/>
        <item x="4404"/>
        <item x="8091"/>
        <item x="1085"/>
        <item x="6371"/>
        <item x="5974"/>
        <item x="6632"/>
        <item x="3075"/>
        <item x="3183"/>
        <item x="7631"/>
        <item x="2166"/>
        <item x="7677"/>
        <item x="2356"/>
        <item x="4372"/>
        <item x="6471"/>
        <item x="7196"/>
        <item x="2248"/>
        <item x="2591"/>
        <item x="8071"/>
        <item x="3564"/>
        <item x="6041"/>
        <item x="7189"/>
        <item x="2569"/>
        <item x="5520"/>
        <item x="4879"/>
        <item x="3190"/>
        <item x="1669"/>
        <item x="1555"/>
        <item x="2499"/>
        <item x="4435"/>
        <item x="7063"/>
        <item x="7037"/>
        <item x="8138"/>
        <item x="4161"/>
        <item x="2738"/>
        <item x="753"/>
        <item x="1840"/>
        <item x="1988"/>
        <item x="6451"/>
        <item x="2683"/>
        <item x="2407"/>
        <item x="1062"/>
        <item x="5599"/>
        <item x="5381"/>
        <item x="7464"/>
        <item x="5026"/>
        <item x="4802"/>
        <item x="2888"/>
        <item x="1539"/>
        <item x="2269"/>
        <item x="5359"/>
        <item x="1699"/>
        <item x="3533"/>
        <item x="3247"/>
        <item x="5521"/>
        <item x="4065"/>
        <item x="6074"/>
        <item x="7838"/>
        <item x="1318"/>
        <item x="3161"/>
        <item x="3627"/>
        <item x="6970"/>
        <item x="2578"/>
        <item x="4052"/>
        <item x="2420"/>
        <item x="3204"/>
        <item x="1290"/>
        <item x="3859"/>
        <item x="5061"/>
        <item x="3964"/>
        <item x="5728"/>
        <item x="2337"/>
        <item x="2195"/>
        <item x="3580"/>
        <item x="2551"/>
        <item x="5470"/>
        <item x="2675"/>
        <item x="1016"/>
        <item x="1165"/>
        <item x="4787"/>
        <item x="1754"/>
        <item x="5128"/>
        <item x="4848"/>
        <item x="4171"/>
        <item x="2299"/>
        <item x="5088"/>
        <item x="5248"/>
        <item x="5884"/>
        <item x="6162"/>
        <item x="256"/>
        <item x="3671"/>
        <item x="7398"/>
        <item x="6804"/>
        <item x="4088"/>
        <item x="1707"/>
        <item x="5534"/>
        <item x="8183"/>
        <item x="1507"/>
        <item x="6679"/>
        <item x="889"/>
        <item x="7073"/>
        <item x="5445"/>
        <item x="4491"/>
        <item x="5198"/>
        <item x="2245"/>
        <item x="3159"/>
        <item x="3811"/>
        <item x="1415"/>
        <item x="657"/>
        <item x="3953"/>
        <item x="32"/>
        <item x="4238"/>
        <item x="6356"/>
        <item x="6751"/>
        <item x="7343"/>
        <item x="4114"/>
        <item x="2689"/>
        <item x="558"/>
        <item x="3551"/>
        <item x="1572"/>
        <item x="4753"/>
        <item x="857"/>
        <item x="2501"/>
        <item x="5597"/>
        <item x="7424"/>
        <item x="6097"/>
        <item x="6657"/>
        <item x="7357"/>
        <item x="2885"/>
        <item x="7172"/>
        <item x="3151"/>
        <item x="8041"/>
        <item x="954"/>
        <item x="6394"/>
        <item x="3701"/>
        <item x="661"/>
        <item x="2126"/>
        <item x="2083"/>
        <item x="6204"/>
        <item x="4286"/>
        <item x="612"/>
        <item x="88"/>
        <item x="4102"/>
        <item x="7702"/>
        <item x="4668"/>
        <item x="1077"/>
        <item x="281"/>
        <item x="2412"/>
        <item x="533"/>
        <item x="1712"/>
        <item x="4199"/>
        <item x="6360"/>
        <item x="2733"/>
        <item x="2157"/>
        <item x="950"/>
        <item x="2502"/>
        <item x="4543"/>
        <item x="4285"/>
        <item x="1437"/>
        <item x="4643"/>
        <item x="3335"/>
        <item x="2712"/>
        <item x="1576"/>
        <item x="4573"/>
        <item x="4822"/>
        <item x="1536"/>
        <item x="7555"/>
        <item x="6028"/>
        <item x="6621"/>
        <item x="453"/>
        <item x="3175"/>
        <item x="169"/>
        <item x="6323"/>
        <item x="7219"/>
        <item x="3937"/>
        <item x="2595"/>
        <item x="4002"/>
        <item x="1601"/>
        <item x="430"/>
        <item x="829"/>
        <item x="2520"/>
        <item x="4690"/>
        <item x="6402"/>
        <item x="1903"/>
        <item x="4441"/>
        <item x="6873"/>
        <item x="6821"/>
        <item x="3852"/>
        <item x="1144"/>
        <item x="3719"/>
        <item x="435"/>
        <item x="5362"/>
        <item x="118"/>
        <item x="2901"/>
        <item x="2271"/>
        <item x="1844"/>
        <item x="1059"/>
        <item x="2119"/>
        <item x="423"/>
        <item x="4675"/>
        <item x="5201"/>
        <item x="2173"/>
        <item x="1251"/>
        <item x="1873"/>
        <item x="6002"/>
        <item x="7458"/>
        <item x="2923"/>
        <item x="5247"/>
        <item x="2647"/>
        <item x="466"/>
        <item x="5028"/>
        <item x="6805"/>
        <item x="550"/>
        <item x="6557"/>
        <item x="4184"/>
        <item x="4488"/>
        <item x="2468"/>
        <item x="2433"/>
        <item x="4596"/>
        <item x="7425"/>
        <item x="97"/>
        <item x="5998"/>
        <item x="5821"/>
        <item x="6870"/>
        <item x="2041"/>
        <item x="497"/>
        <item x="6835"/>
        <item x="6708"/>
        <item x="3761"/>
        <item x="1744"/>
        <item x="6663"/>
        <item x="3983"/>
        <item x="1534"/>
        <item x="6623"/>
        <item x="1104"/>
        <item x="6638"/>
        <item x="7285"/>
        <item x="4157"/>
        <item x="5929"/>
        <item x="4907"/>
        <item x="3266"/>
        <item x="6919"/>
        <item x="574"/>
        <item x="4698"/>
        <item x="2250"/>
        <item x="6722"/>
        <item x="5315"/>
        <item x="6761"/>
        <item x="2776"/>
        <item x="907"/>
        <item x="7240"/>
        <item x="1956"/>
        <item x="8075"/>
        <item x="2756"/>
        <item x="5040"/>
        <item x="7903"/>
        <item x="6040"/>
        <item x="5316"/>
        <item x="1801"/>
        <item x="5613"/>
        <item x="1395"/>
        <item x="4051"/>
        <item x="246"/>
        <item x="43"/>
        <item x="3360"/>
        <item x="3823"/>
        <item x="7609"/>
        <item x="4819"/>
        <item x="6220"/>
        <item x="8192"/>
        <item x="4294"/>
        <item x="8110"/>
        <item x="4159"/>
        <item x="1970"/>
        <item x="5452"/>
        <item x="1030"/>
        <item x="3428"/>
        <item x="1602"/>
        <item x="3588"/>
        <item x="5302"/>
        <item x="6867"/>
        <item x="4198"/>
        <item x="1225"/>
        <item x="2883"/>
        <item x="5048"/>
        <item x="6892"/>
        <item x="7228"/>
        <item x="3577"/>
        <item x="410"/>
        <item x="1485"/>
        <item x="294"/>
        <item x="2240"/>
        <item x="5555"/>
        <item x="3908"/>
        <item x="158"/>
        <item x="8090"/>
        <item x="5637"/>
        <item x="3343"/>
        <item x="2622"/>
        <item x="4057"/>
        <item x="5975"/>
        <item x="1897"/>
        <item x="3800"/>
        <item x="2898"/>
        <item x="4889"/>
        <item x="7809"/>
        <item x="6165"/>
        <item x="3637"/>
        <item x="3408"/>
        <item x="5384"/>
        <item x="3475"/>
        <item x="486"/>
        <item x="5509"/>
        <item x="3676"/>
        <item x="2352"/>
        <item x="4678"/>
        <item x="8168"/>
        <item x="6497"/>
        <item x="7206"/>
        <item x="3010"/>
        <item x="2586"/>
        <item x="413"/>
        <item x="4468"/>
        <item x="3229"/>
        <item x="3283"/>
        <item x="7888"/>
        <item x="4080"/>
        <item x="6719"/>
        <item x="1633"/>
        <item x="6829"/>
        <item x="1923"/>
        <item x="6872"/>
        <item x="4475"/>
        <item x="1012"/>
        <item x="3532"/>
        <item x="3977"/>
        <item x="6860"/>
        <item x="210"/>
        <item x="7239"/>
        <item x="5969"/>
        <item x="4086"/>
        <item x="1691"/>
        <item x="4849"/>
        <item x="6183"/>
        <item x="242"/>
        <item x="3166"/>
        <item x="7300"/>
        <item x="5517"/>
        <item x="6271"/>
        <item x="1194"/>
        <item x="5756"/>
        <item x="8020"/>
        <item x="2216"/>
        <item x="90"/>
        <item x="398"/>
        <item x="7009"/>
        <item x="2766"/>
        <item x="4280"/>
        <item x="3574"/>
        <item x="992"/>
        <item x="989"/>
        <item x="2693"/>
        <item x="6152"/>
        <item x="6726"/>
        <item x="6502"/>
        <item x="6299"/>
        <item x="8197"/>
        <item x="1714"/>
        <item x="865"/>
        <item x="2677"/>
        <item x="5485"/>
        <item x="2012"/>
        <item x="2980"/>
        <item x="1442"/>
        <item x="2849"/>
        <item x="159"/>
        <item x="3620"/>
        <item x="7077"/>
        <item x="8066"/>
        <item x="7320"/>
        <item x="5267"/>
        <item x="4304"/>
        <item x="1314"/>
        <item x="3446"/>
        <item x="7904"/>
        <item x="6651"/>
        <item x="4295"/>
        <item x="4989"/>
        <item x="3305"/>
        <item x="7622"/>
        <item x="6199"/>
        <item x="4235"/>
        <item x="1477"/>
        <item x="3555"/>
        <item x="3396"/>
        <item x="16"/>
        <item x="5689"/>
        <item x="4047"/>
        <item x="8010"/>
        <item x="7562"/>
        <item x="5722"/>
        <item x="6005"/>
        <item x="8136"/>
        <item x="1339"/>
        <item x="5301"/>
        <item x="8149"/>
        <item x="5105"/>
        <item x="4985"/>
        <item x="2920"/>
        <item x="7680"/>
        <item x="5444"/>
        <item x="1593"/>
        <item x="7491"/>
        <item x="1972"/>
        <item x="140"/>
        <item x="4155"/>
        <item x="2763"/>
        <item x="6423"/>
        <item x="7259"/>
        <item x="7683"/>
        <item x="7202"/>
        <item x="134"/>
        <item x="7897"/>
        <item x="581"/>
        <item x="4657"/>
        <item x="7994"/>
        <item x="6562"/>
        <item x="2384"/>
        <item x="7137"/>
        <item x="3261"/>
        <item x="8012"/>
        <item x="2028"/>
        <item x="4929"/>
        <item x="5352"/>
        <item x="6247"/>
        <item x="2662"/>
        <item x="7974"/>
        <item x="2015"/>
        <item x="1940"/>
        <item x="4551"/>
        <item x="2472"/>
        <item x="3131"/>
        <item x="6989"/>
        <item x="6702"/>
        <item x="1994"/>
        <item x="7536"/>
        <item x="5965"/>
        <item x="4947"/>
        <item x="7021"/>
        <item x="5333"/>
        <item x="6197"/>
        <item x="3653"/>
        <item x="5238"/>
        <item x="747"/>
        <item x="372"/>
        <item x="1676"/>
        <item x="3402"/>
        <item x="1747"/>
        <item x="6184"/>
        <item x="7173"/>
        <item x="1537"/>
        <item x="4792"/>
        <item x="6826"/>
        <item x="2067"/>
        <item x="7056"/>
        <item x="7468"/>
        <item x="1677"/>
        <item x="1519"/>
        <item x="2899"/>
        <item x="1302"/>
        <item x="3369"/>
        <item x="3661"/>
        <item x="3135"/>
        <item x="664"/>
        <item x="1476"/>
        <item x="6174"/>
        <item x="2430"/>
        <item x="7800"/>
        <item x="203"/>
        <item x="7452"/>
        <item x="4877"/>
        <item x="804"/>
        <item x="2825"/>
        <item x="8104"/>
        <item x="4428"/>
        <item x="6234"/>
        <item x="119"/>
        <item x="6443"/>
        <item x="2657"/>
        <item x="7591"/>
        <item x="911"/>
        <item x="4462"/>
        <item x="546"/>
        <item x="3782"/>
        <item x="8143"/>
        <item x="6340"/>
        <item x="4530"/>
        <item x="1709"/>
        <item x="1757"/>
        <item x="8064"/>
        <item x="8056"/>
        <item x="7004"/>
        <item x="7254"/>
        <item x="1295"/>
        <item x="7611"/>
        <item x="4287"/>
        <item x="7231"/>
        <item x="2646"/>
        <item x="626"/>
        <item x="5589"/>
        <item x="4999"/>
        <item x="4743"/>
        <item x="5483"/>
        <item x="1755"/>
        <item x="2237"/>
        <item x="3208"/>
        <item x="8137"/>
        <item x="6507"/>
        <item x="1399"/>
        <item x="202"/>
        <item x="7633"/>
        <item x="5456"/>
        <item x="19"/>
        <item x="2848"/>
        <item x="2989"/>
        <item x="4966"/>
        <item x="1143"/>
        <item x="3366"/>
        <item x="7969"/>
        <item x="1639"/>
        <item x="4110"/>
        <item x="2988"/>
        <item x="3932"/>
        <item x="1488"/>
        <item x="739"/>
        <item x="440"/>
        <item x="2910"/>
        <item x="309"/>
        <item x="7873"/>
        <item x="730"/>
        <item x="2373"/>
        <item x="3872"/>
        <item x="7051"/>
        <item x="7947"/>
        <item x="2285"/>
        <item x="7688"/>
        <item x="5189"/>
        <item x="2442"/>
        <item x="2969"/>
        <item x="7547"/>
        <item x="7347"/>
        <item x="6384"/>
        <item x="282"/>
        <item x="1235"/>
        <item x="4139"/>
        <item x="6108"/>
        <item x="1756"/>
        <item x="448"/>
        <item x="7988"/>
        <item x="6237"/>
        <item x="4614"/>
        <item x="5995"/>
        <item x="4998"/>
        <item x="107"/>
        <item x="6514"/>
        <item x="3192"/>
        <item x="6054"/>
        <item x="5950"/>
        <item x="2513"/>
        <item x="5735"/>
        <item x="6474"/>
        <item x="2236"/>
        <item x="1473"/>
        <item x="5455"/>
        <item x="2790"/>
        <item x="2392"/>
        <item x="2251"/>
        <item x="8142"/>
        <item x="1276"/>
        <item x="2863"/>
        <item x="1487"/>
        <item x="6379"/>
        <item x="4623"/>
        <item x="7083"/>
        <item x="7839"/>
        <item x="6470"/>
        <item x="6256"/>
        <item x="2189"/>
        <item x="2628"/>
        <item x="6305"/>
        <item x="4881"/>
        <item x="7972"/>
        <item x="4307"/>
        <item x="3926"/>
        <item x="4185"/>
        <item x="4231"/>
        <item x="2745"/>
        <item x="4144"/>
        <item x="2500"/>
        <item x="7634"/>
        <item x="7750"/>
        <item x="3332"/>
        <item x="4012"/>
        <item x="6701"/>
        <item x="6668"/>
        <item x="2054"/>
        <item x="7116"/>
        <item x="2438"/>
        <item x="4894"/>
        <item x="6467"/>
        <item x="7560"/>
        <item x="6515"/>
        <item x="4330"/>
        <item x="149"/>
        <item x="575"/>
        <item x="369"/>
        <item x="5870"/>
        <item x="3762"/>
        <item x="4015"/>
        <item x="8190"/>
        <item x="1526"/>
        <item x="7914"/>
        <item x="3345"/>
        <item x="7788"/>
        <item x="5135"/>
        <item x="5828"/>
        <item x="1513"/>
        <item x="8000"/>
        <item x="4412"/>
        <item x="76"/>
        <item x="6960"/>
        <item x="8191"/>
        <item x="4950"/>
        <item x="1527"/>
        <item x="7849"/>
        <item x="2393"/>
        <item x="2656"/>
        <item x="6612"/>
        <item x="777"/>
        <item x="1902"/>
        <item x="5044"/>
        <item x="3162"/>
        <item x="2306"/>
        <item x="6572"/>
        <item x="3324"/>
        <item x="3459"/>
        <item x="2862"/>
        <item x="601"/>
        <item x="3659"/>
        <item x="6649"/>
        <item x="6881"/>
        <item x="2282"/>
        <item x="571"/>
        <item x="6363"/>
        <item x="6706"/>
        <item x="7190"/>
        <item x="8124"/>
        <item x="6879"/>
        <item x="3897"/>
        <item x="927"/>
        <item x="4749"/>
        <item x="2668"/>
        <item x="8085"/>
        <item x="5792"/>
        <item x="898"/>
        <item x="2827"/>
        <item x="631"/>
        <item x="4122"/>
        <item x="1178"/>
        <item x="412"/>
        <item x="6368"/>
        <item x="7875"/>
        <item x="153"/>
        <item x="2784"/>
        <item x="773"/>
        <item x="5723"/>
        <item x="942"/>
        <item x="1378"/>
        <item x="6979"/>
        <item x="6202"/>
        <item x="6023"/>
        <item x="2762"/>
        <item x="1101"/>
        <item x="3951"/>
        <item x="3683"/>
        <item x="3771"/>
        <item x="756"/>
        <item x="5567"/>
        <item x="4759"/>
        <item x="1268"/>
        <item x="248"/>
        <item x="3304"/>
        <item x="3703"/>
        <item x="3770"/>
        <item x="1425"/>
        <item x="2968"/>
        <item x="1075"/>
        <item x="5168"/>
        <item x="3556"/>
        <item x="222"/>
        <item x="5069"/>
        <item x="1976"/>
        <item x="2254"/>
        <item x="3327"/>
        <item x="1384"/>
        <item x="6319"/>
        <item x="6985"/>
        <item x="697"/>
        <item x="4904"/>
        <item x="3521"/>
        <item x="6573"/>
        <item x="6161"/>
        <item x="2563"/>
        <item x="2641"/>
        <item x="3587"/>
        <item x="3874"/>
        <item x="4860"/>
        <item x="5799"/>
        <item x="7011"/>
        <item x="6962"/>
        <item x="3975"/>
        <item x="1028"/>
        <item x="4650"/>
        <item x="480"/>
        <item x="3984"/>
        <item x="985"/>
        <item x="755"/>
        <item x="7047"/>
        <item x="7186"/>
        <item x="2841"/>
        <item x="3279"/>
        <item x="892"/>
        <item x="6424"/>
        <item x="4779"/>
        <item x="7774"/>
        <item x="3080"/>
        <item x="918"/>
        <item x="3404"/>
        <item x="4914"/>
        <item x="6144"/>
        <item x="3339"/>
        <item x="5365"/>
        <item x="2110"/>
        <item x="3406"/>
        <item x="3949"/>
        <item x="7103"/>
        <item x="2528"/>
        <item x="3501"/>
        <item x="7823"/>
        <item x="830"/>
        <item x="4403"/>
        <item x="4444"/>
        <item x="179"/>
        <item x="5041"/>
        <item x="7012"/>
        <item x="2912"/>
        <item x="2871"/>
        <item x="1835"/>
        <item x="7945"/>
        <item x="1346"/>
        <item x="4021"/>
        <item x="7318"/>
        <item x="1093"/>
        <item x="3482"/>
        <item x="7337"/>
        <item x="3601"/>
        <item x="1136"/>
        <item x="7607"/>
        <item x="2261"/>
        <item x="3749"/>
        <item x="5763"/>
        <item x="2522"/>
        <item x="5980"/>
        <item x="3724"/>
        <item x="7716"/>
        <item x="3595"/>
        <item x="646"/>
        <item x="7747"/>
        <item x="6930"/>
        <item x="471"/>
        <item x="6186"/>
        <item x="728"/>
        <item x="691"/>
        <item x="8175"/>
        <item x="4154"/>
        <item x="255"/>
        <item x="616"/>
        <item x="6859"/>
        <item x="4990"/>
        <item x="7111"/>
        <item x="7970"/>
        <item x="280"/>
        <item x="1542"/>
        <item x="6597"/>
        <item x="2370"/>
        <item x="5473"/>
        <item x="2599"/>
        <item x="1113"/>
        <item x="6109"/>
        <item x="1517"/>
        <item x="4408"/>
        <item x="6101"/>
        <item x="855"/>
        <item x="1506"/>
        <item x="1896"/>
        <item x="2791"/>
        <item x="1069"/>
        <item x="5309"/>
        <item x="5789"/>
        <item x="579"/>
        <item x="2731"/>
        <item x="7523"/>
        <item x="2141"/>
        <item x="1091"/>
        <item x="3163"/>
        <item x="2813"/>
        <item x="5574"/>
        <item x="521"/>
        <item x="5816"/>
        <item x="6150"/>
        <item x="6249"/>
        <item x="5804"/>
        <item x="3340"/>
        <item x="3072"/>
        <item x="4891"/>
        <item x="3236"/>
        <item x="7581"/>
        <item x="1924"/>
        <item x="7165"/>
        <item x="3437"/>
        <item x="7554"/>
        <item x="1286"/>
        <item x="397"/>
        <item x="615"/>
        <item x="6421"/>
        <item x="1489"/>
        <item x="6605"/>
        <item x="6617"/>
        <item x="96"/>
        <item x="1427"/>
        <item x="80"/>
        <item x="5988"/>
        <item x="5358"/>
        <item x="220"/>
        <item x="2534"/>
        <item x="7382"/>
        <item x="6886"/>
        <item x="7244"/>
        <item x="3239"/>
        <item x="1005"/>
        <item x="5137"/>
        <item x="4920"/>
        <item x="6592"/>
        <item x="6459"/>
        <item x="6703"/>
        <item x="3647"/>
        <item x="7802"/>
        <item x="3150"/>
        <item x="225"/>
        <item x="7926"/>
        <item x="4893"/>
        <item x="170"/>
        <item x="2516"/>
        <item x="1554"/>
        <item x="7886"/>
        <item x="1887"/>
        <item x="6248"/>
        <item x="681"/>
        <item x="577"/>
        <item x="382"/>
        <item x="443"/>
        <item x="2171"/>
        <item x="5863"/>
        <item x="2047"/>
        <item x="2382"/>
        <item x="2549"/>
        <item x="832"/>
        <item x="2081"/>
        <item x="8042"/>
        <item x="6750"/>
        <item x="5654"/>
        <item x="6833"/>
        <item x="7467"/>
        <item x="6935"/>
        <item x="2304"/>
        <item x="4296"/>
        <item x="4298"/>
        <item x="8180"/>
        <item x="7551"/>
        <item x="7712"/>
        <item x="6936"/>
        <item x="2160"/>
        <item x="4824"/>
        <item x="8029"/>
        <item x="6260"/>
        <item x="2708"/>
        <item x="5314"/>
        <item x="2425"/>
        <item x="6937"/>
        <item x="7455"/>
        <item x="1064"/>
        <item x="1215"/>
        <item x="6594"/>
        <item x="4595"/>
        <item x="5122"/>
        <item x="598"/>
        <item x="958"/>
        <item x="5843"/>
        <item x="6433"/>
        <item x="7332"/>
        <item x="2941"/>
        <item x="1327"/>
        <item x="7360"/>
        <item x="4215"/>
        <item x="7402"/>
        <item x="5331"/>
        <item x="919"/>
        <item x="3568"/>
        <item x="5867"/>
        <item x="1301"/>
        <item x="7510"/>
        <item x="1198"/>
        <item x="7826"/>
        <item x="4193"/>
        <item x="4852"/>
        <item x="650"/>
        <item x="121"/>
        <item x="6281"/>
        <item x="7126"/>
        <item x="4725"/>
        <item x="2364"/>
        <item x="7730"/>
        <item x="7245"/>
        <item x="2049"/>
        <item x="6732"/>
        <item x="1987"/>
        <item x="6031"/>
        <item x="4381"/>
        <item x="5062"/>
        <item x="5232"/>
        <item x="7205"/>
        <item x="6177"/>
        <item x="3103"/>
        <item x="1446"/>
        <item x="319"/>
        <item x="6530"/>
        <item x="5558"/>
        <item x="2913"/>
        <item x="5533"/>
        <item x="6596"/>
        <item x="7595"/>
        <item x="3854"/>
        <item x="6864"/>
        <item x="7844"/>
        <item x="4125"/>
        <item x="7485"/>
        <item x="6770"/>
        <item x="5039"/>
        <item x="7214"/>
        <item x="4756"/>
        <item x="2818"/>
        <item x="2422"/>
        <item x="1758"/>
        <item x="7159"/>
        <item x="1804"/>
        <item x="1088"/>
        <item x="807"/>
        <item x="6415"/>
        <item x="7138"/>
        <item x="2376"/>
        <item x="6695"/>
        <item x="4387"/>
        <item x="7129"/>
        <item x="2013"/>
        <item x="825"/>
        <item x="1220"/>
        <item x="2592"/>
        <item x="4805"/>
        <item x="6756"/>
        <item x="8153"/>
        <item x="7948"/>
        <item x="1705"/>
        <item x="341"/>
        <item x="1050"/>
        <item x="1365"/>
        <item x="6947"/>
        <item x="776"/>
        <item x="4247"/>
        <item x="1781"/>
        <item x="4274"/>
        <item x="3813"/>
        <item x="8193"/>
        <item x="6670"/>
        <item x="1061"/>
        <item x="3515"/>
        <item x="6591"/>
        <item x="3436"/>
        <item x="6050"/>
        <item x="561"/>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dataField="1" showAll="0"/>
    <pivotField showAll="0"/>
    <pivotField showAll="0"/>
  </pivotFields>
  <rowFields count="1">
    <field x="3"/>
  </rowFields>
  <rowItems count="11">
    <i>
      <x v="3774"/>
    </i>
    <i>
      <x v="1774"/>
    </i>
    <i>
      <x v="3749"/>
    </i>
    <i>
      <x v="1592"/>
    </i>
    <i>
      <x v="8016"/>
    </i>
    <i>
      <x v="6849"/>
    </i>
    <i>
      <x v="3767"/>
    </i>
    <i>
      <x v="7112"/>
    </i>
    <i>
      <x v="7958"/>
    </i>
    <i>
      <x v="707"/>
    </i>
    <i t="grand">
      <x/>
    </i>
  </rowItems>
  <colItems count="1">
    <i/>
  </colItems>
  <dataFields count="1">
    <dataField name="Sum of AbsentHours" fld="17" baseField="0" baseItem="0"/>
  </dataFields>
  <formats count="1">
    <format dxfId="20">
      <pivotArea outline="0" collapsedLevelsAreSubtotals="1" fieldPosition="0"/>
    </format>
  </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20">
    <pivotField showAll="0"/>
    <pivotField showAll="0"/>
    <pivotField showAll="0"/>
    <pivotField showAll="0"/>
    <pivotField showAll="0">
      <items count="3">
        <item x="0"/>
        <item x="1"/>
        <item t="default"/>
      </items>
    </pivotField>
    <pivotField showAll="0"/>
    <pivotField showAll="0"/>
    <pivotField showAll="0"/>
    <pivotField showAll="0"/>
    <pivotField showAll="0"/>
    <pivotField axis="axisRow"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10"/>
  </rowFields>
  <rowItems count="7">
    <i>
      <x/>
    </i>
    <i>
      <x v="1"/>
    </i>
    <i>
      <x v="2"/>
    </i>
    <i>
      <x v="3"/>
    </i>
    <i>
      <x v="4"/>
    </i>
    <i>
      <x v="5"/>
    </i>
    <i t="grand">
      <x/>
    </i>
  </rowItems>
  <colItems count="1">
    <i/>
  </colItems>
  <dataFields count="1">
    <dataField name="Sum of AbsentDays2" fld="18" baseField="0" baseItem="0"/>
  </dataFields>
  <formats count="1">
    <format dxfId="31">
      <pivotArea outline="0" collapsedLevelsAreSubtotals="1" fieldPosition="0"/>
    </format>
  </formats>
  <chartFormats count="2">
    <chartFormat chart="2" format="38"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7" firstHeaderRow="1" firstDataRow="1" firstDataCol="1"/>
  <pivotFields count="20">
    <pivotField showAll="0"/>
    <pivotField showAll="0"/>
    <pivotField showAll="0"/>
    <pivotField showAll="0"/>
    <pivotField showAll="0">
      <items count="3">
        <item x="0"/>
        <item x="1"/>
        <item t="default"/>
      </items>
    </pivotField>
    <pivotField showAll="0"/>
    <pivotField showAll="0"/>
    <pivotField axis="axisRow" showAll="0" measureFilter="1"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7"/>
  </rowFields>
  <rowItems count="6">
    <i>
      <x v="6"/>
    </i>
    <i>
      <x v="7"/>
    </i>
    <i>
      <x v="15"/>
    </i>
    <i>
      <x v="4"/>
    </i>
    <i>
      <x v="17"/>
    </i>
    <i t="grand">
      <x/>
    </i>
  </rowItems>
  <colItems count="1">
    <i/>
  </colItems>
  <dataFields count="1">
    <dataField name="Sum of AbsentDays2" fld="18" baseField="0" baseItem="0"/>
  </dataFields>
  <formats count="1">
    <format dxfId="29">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5"/>
          </reference>
        </references>
      </pivotArea>
    </chartFormat>
    <chartFormat chart="0" format="2">
      <pivotArea type="data" outline="0" fieldPosition="0">
        <references count="2">
          <reference field="4294967294" count="1" selected="0">
            <x v="0"/>
          </reference>
          <reference field="7" count="1" selected="0">
            <x v="4"/>
          </reference>
        </references>
      </pivotArea>
    </chartFormat>
    <chartFormat chart="0" format="3">
      <pivotArea type="data" outline="0" fieldPosition="0">
        <references count="2">
          <reference field="4294967294" count="1" selected="0">
            <x v="0"/>
          </reference>
          <reference field="7" count="1" selected="0">
            <x v="7"/>
          </reference>
        </references>
      </pivotArea>
    </chartFormat>
    <chartFormat chart="0" format="4">
      <pivotArea type="data" outline="0" fieldPosition="0">
        <references count="2">
          <reference field="4294967294" count="1" selected="0">
            <x v="0"/>
          </reference>
          <reference field="7" count="1" selected="0">
            <x v="17"/>
          </reference>
        </references>
      </pivotArea>
    </chartFormat>
    <chartFormat chart="0" format="5">
      <pivotArea type="data" outline="0" fieldPosition="0">
        <references count="2">
          <reference field="4294967294" count="1" selected="0">
            <x v="0"/>
          </reference>
          <reference field="7" count="1" selected="0">
            <x v="6"/>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7" count="1" selected="0">
            <x v="6"/>
          </reference>
        </references>
      </pivotArea>
    </chartFormat>
    <chartFormat chart="2" format="14">
      <pivotArea type="data" outline="0" fieldPosition="0">
        <references count="2">
          <reference field="4294967294" count="1" selected="0">
            <x v="0"/>
          </reference>
          <reference field="7" count="1" selected="0">
            <x v="7"/>
          </reference>
        </references>
      </pivotArea>
    </chartFormat>
    <chartFormat chart="2" format="15">
      <pivotArea type="data" outline="0" fieldPosition="0">
        <references count="2">
          <reference field="4294967294" count="1" selected="0">
            <x v="0"/>
          </reference>
          <reference field="7" count="1" selected="0">
            <x v="15"/>
          </reference>
        </references>
      </pivotArea>
    </chartFormat>
    <chartFormat chart="2" format="16">
      <pivotArea type="data" outline="0" fieldPosition="0">
        <references count="2">
          <reference field="4294967294" count="1" selected="0">
            <x v="0"/>
          </reference>
          <reference field="7" count="1" selected="0">
            <x v="4"/>
          </reference>
        </references>
      </pivotArea>
    </chartFormat>
    <chartFormat chart="2" format="17">
      <pivotArea type="data" outline="0" fieldPosition="0">
        <references count="2">
          <reference field="4294967294" count="1" selected="0">
            <x v="0"/>
          </reference>
          <reference field="7" count="1" selected="0">
            <x v="17"/>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161FF75-081A-465E-9265-EEE565B45520}"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1:B32" firstHeaderRow="1" firstDataRow="1" firstDataCol="1"/>
  <pivotFields count="20">
    <pivotField showAll="0"/>
    <pivotField showAll="0"/>
    <pivotField showAll="0"/>
    <pivotField showAll="0"/>
    <pivotField showAll="0">
      <items count="3">
        <item x="0"/>
        <item x="1"/>
        <item t="default"/>
      </items>
    </pivotField>
    <pivotField showAll="0"/>
    <pivotField showAll="0"/>
    <pivotField showAll="0"/>
    <pivotField axis="axisRow" showAll="0" measureFilter="1"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8"/>
  </rowFields>
  <rowItems count="11">
    <i>
      <x v="14"/>
    </i>
    <i>
      <x v="4"/>
    </i>
    <i>
      <x v="17"/>
    </i>
    <i>
      <x v="20"/>
    </i>
    <i>
      <x v="34"/>
    </i>
    <i>
      <x v="16"/>
    </i>
    <i>
      <x v="25"/>
    </i>
    <i>
      <x v="30"/>
    </i>
    <i>
      <x v="15"/>
    </i>
    <i>
      <x v="27"/>
    </i>
    <i t="grand">
      <x/>
    </i>
  </rowItems>
  <colItems count="1">
    <i/>
  </colItems>
  <dataFields count="1">
    <dataField name="Max of AbsentDays2" fld="18" subtotal="max" baseField="0" baseItem="0"/>
  </dataFields>
  <formats count="1">
    <format dxfId="28">
      <pivotArea outline="0" collapsedLevelsAreSubtotals="1" fieldPosition="0"/>
    </format>
  </formats>
  <chartFormats count="4">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8" firstHeaderRow="1" firstDataRow="1" firstDataCol="1"/>
  <pivotFields count="20">
    <pivotField showAll="0"/>
    <pivotField showAll="0"/>
    <pivotField showAll="0"/>
    <pivotField showAll="0"/>
    <pivotField showAll="0">
      <items count="3">
        <item x="0"/>
        <item x="1"/>
        <item t="default"/>
      </items>
    </pivotField>
    <pivotField showAll="0"/>
    <pivotField showAll="0"/>
    <pivotField showAll="0"/>
    <pivotField axis="axisRow" showAll="0" measureFilter="1"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8"/>
  </rowFields>
  <rowItems count="17">
    <i>
      <x v="34"/>
    </i>
    <i>
      <x v="36"/>
    </i>
    <i>
      <x v="17"/>
    </i>
    <i>
      <x v="20"/>
    </i>
    <i>
      <x v="15"/>
    </i>
    <i>
      <x v="25"/>
    </i>
    <i>
      <x v="14"/>
    </i>
    <i>
      <x v="4"/>
    </i>
    <i>
      <x v="7"/>
    </i>
    <i>
      <x v="30"/>
    </i>
    <i>
      <x v="28"/>
    </i>
    <i>
      <x v="31"/>
    </i>
    <i>
      <x v="5"/>
    </i>
    <i>
      <x v="32"/>
    </i>
    <i>
      <x v="16"/>
    </i>
    <i>
      <x v="35"/>
    </i>
    <i t="grand">
      <x/>
    </i>
  </rowItems>
  <colItems count="1">
    <i/>
  </colItems>
  <dataFields count="1">
    <dataField name="Sum of AbsentDays2" fld="18" baseField="0" baseItem="0"/>
  </dataFields>
  <formats count="1">
    <format dxfId="27">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16" filterVal="1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 firstHeaderRow="1" firstDataRow="1" firstDataCol="1"/>
  <pivotFields count="2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dataField="1" showAll="0"/>
    <pivotField showAll="0"/>
    <pivotField showAll="0"/>
  </pivotFields>
  <rowFields count="1">
    <field x="4"/>
  </rowFields>
  <rowItems count="3">
    <i>
      <x/>
    </i>
    <i>
      <x v="1"/>
    </i>
    <i t="grand">
      <x/>
    </i>
  </rowItems>
  <colItems count="1">
    <i/>
  </colItems>
  <dataFields count="1">
    <dataField name="Sum of AbsentHours" fld="17"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F651E4A-B5B5-4245-996E-95E3C80FB4FA}"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dataField="1" showAll="0"/>
    <pivotField showAll="0"/>
    <pivotField showAll="0"/>
  </pivotFields>
  <rowItems count="1">
    <i/>
  </rowItems>
  <colItems count="1">
    <i/>
  </colItems>
  <dataFields count="1">
    <dataField name="Sum of AbsentHours" fld="17" baseField="0" baseItem="0"/>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2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8" firstHeaderRow="1" firstDataRow="1" firstDataCol="1"/>
  <pivotFields count="20">
    <pivotField showAll="0"/>
    <pivotField showAll="0"/>
    <pivotField showAll="0"/>
    <pivotField showAll="0" measureFilter="1"/>
    <pivotField showAll="0">
      <items count="3">
        <item x="0"/>
        <item x="1"/>
        <item t="default"/>
      </items>
    </pivotField>
    <pivotField showAll="0"/>
    <pivotField showAll="0"/>
    <pivotField showAll="0"/>
    <pivotField showAll="0"/>
    <pivotField showAll="0"/>
    <pivotField showAll="0">
      <items count="7">
        <item x="1"/>
        <item x="2"/>
        <item x="5"/>
        <item x="3"/>
        <item x="0"/>
        <item x="4"/>
        <item t="default"/>
      </items>
    </pivotField>
    <pivotField showAll="0"/>
    <pivotField showAll="0" sortType="descending">
      <items count="13">
        <item h="1" m="1" x="8"/>
        <item h="1" m="1" x="11"/>
        <item h="1" m="1" x="9"/>
        <item h="1" m="1" x="6"/>
        <item x="4"/>
        <item h="1" m="1" x="7"/>
        <item h="1" x="0"/>
        <item h="1" x="1"/>
        <item h="1" x="2"/>
        <item h="1" m="1" x="10"/>
        <item h="1" x="5"/>
        <item h="1" x="3"/>
        <item t="default"/>
      </items>
      <autoSortScope>
        <pivotArea dataOnly="0" outline="0" fieldPosition="0">
          <references count="1">
            <reference field="4294967294" count="1" selected="0">
              <x v="0"/>
            </reference>
          </references>
        </pivotArea>
      </autoSortScope>
    </pivotField>
    <pivotField axis="axisRow" showAll="0">
      <items count="7">
        <item x="3"/>
        <item x="2"/>
        <item x="0"/>
        <item x="1"/>
        <item x="4"/>
        <item x="5"/>
        <item t="default"/>
      </items>
    </pivotField>
    <pivotField showAll="0"/>
    <pivotField showAll="0">
      <items count="8">
        <item x="1"/>
        <item x="2"/>
        <item x="3"/>
        <item x="4"/>
        <item x="6"/>
        <item x="0"/>
        <item x="5"/>
        <item t="default"/>
      </items>
    </pivotField>
    <pivotField showAll="0">
      <items count="8">
        <item x="6"/>
        <item x="4"/>
        <item x="1"/>
        <item x="2"/>
        <item x="0"/>
        <item x="3"/>
        <item x="5"/>
        <item t="default"/>
      </items>
    </pivotField>
    <pivotField showAll="0"/>
    <pivotField dataField="1" showAll="0"/>
    <pivotField showAll="0"/>
  </pivotFields>
  <rowFields count="1">
    <field x="13"/>
  </rowFields>
  <rowItems count="7">
    <i>
      <x/>
    </i>
    <i>
      <x v="1"/>
    </i>
    <i>
      <x v="2"/>
    </i>
    <i>
      <x v="3"/>
    </i>
    <i>
      <x v="4"/>
    </i>
    <i>
      <x v="5"/>
    </i>
    <i t="grand">
      <x/>
    </i>
  </rowItems>
  <colItems count="1">
    <i/>
  </colItems>
  <dataFields count="1">
    <dataField name="Sum of AbsentDays2" fld="18" baseField="0" baseItem="0"/>
  </dataFields>
  <formats count="1">
    <format dxfId="30">
      <pivotArea outline="0" collapsedLevelsAreSubtotals="1" fieldPosition="0"/>
    </format>
  </formats>
  <chartFormats count="4">
    <chartFormat chart="1" format="8" series="1">
      <pivotArea type="data" outline="0" fieldPosition="0">
        <references count="1">
          <reference field="4294967294" count="1" selected="0">
            <x v="0"/>
          </reference>
        </references>
      </pivotArea>
    </chartFormat>
    <chartFormat chart="1" format="15">
      <pivotArea type="data" outline="0" fieldPosition="0">
        <references count="2">
          <reference field="4294967294" count="1" selected="0">
            <x v="0"/>
          </reference>
          <reference field="13" count="1" selected="0">
            <x v="3"/>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PivotTable2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axis="axisRow" showAll="0" measureFilter="1"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7"/>
  </rowFields>
  <rowItems count="6">
    <i>
      <x v="6"/>
    </i>
    <i>
      <x v="7"/>
    </i>
    <i>
      <x v="15"/>
    </i>
    <i>
      <x v="4"/>
    </i>
    <i>
      <x v="17"/>
    </i>
    <i t="grand">
      <x/>
    </i>
  </rowItems>
  <colItems count="1">
    <i/>
  </colItems>
  <dataFields count="1">
    <dataField name="Sum of AbsentDays2" fld="18" baseField="0" baseItem="0"/>
  </dataFields>
  <formats count="1">
    <format dxfId="23">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02BC96A-12DB-44F7-B43C-9ECA6E2897FA}"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8" firstHeaderRow="1" firstDataRow="1" firstDataCol="1"/>
  <pivotFields count="20">
    <pivotField showAll="0"/>
    <pivotField showAll="0"/>
    <pivotField showAll="0"/>
    <pivotField showAll="0"/>
    <pivotField showAll="0">
      <items count="3">
        <item x="0"/>
        <item x="1"/>
        <item t="default"/>
      </items>
    </pivotField>
    <pivotField showAll="0"/>
    <pivotField showAll="0"/>
    <pivotField showAll="0"/>
    <pivotField showAll="0"/>
    <pivotField axis="axisRow" showAll="0">
      <items count="7">
        <item x="4"/>
        <item x="1"/>
        <item x="2"/>
        <item x="3"/>
        <item x="5"/>
        <item x="0"/>
        <item t="default"/>
      </items>
    </pivotField>
    <pivotField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showAll="0"/>
    <pivotField dataField="1" showAll="0"/>
    <pivotField showAll="0"/>
  </pivotFields>
  <rowFields count="1">
    <field x="9"/>
  </rowFields>
  <rowItems count="7">
    <i>
      <x/>
    </i>
    <i>
      <x v="1"/>
    </i>
    <i>
      <x v="2"/>
    </i>
    <i>
      <x v="3"/>
    </i>
    <i>
      <x v="4"/>
    </i>
    <i>
      <x v="5"/>
    </i>
    <i t="grand">
      <x/>
    </i>
  </rowItems>
  <colItems count="1">
    <i/>
  </colItems>
  <dataFields count="1">
    <dataField name="Max of AbsentDays2" fld="18" subtotal="max" baseField="0" baseItem="0"/>
  </dataFields>
  <formats count="1">
    <format dxfId="32">
      <pivotArea outline="0" collapsedLevelsAreSubtotals="1" fieldPosition="0"/>
    </format>
  </formats>
  <chartFormats count="2">
    <chartFormat chart="0" format="16" series="1">
      <pivotArea type="data" outline="0" fieldPosition="0">
        <references count="1">
          <reference field="4294967294" count="1" selected="0">
            <x v="0"/>
          </reference>
        </references>
      </pivotArea>
    </chartFormat>
    <chartFormat chart="7"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CF70D9F-420C-46EE-8248-5E5AE3B91825}"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H5" firstHeaderRow="1" firstDataRow="2" firstDataCol="1"/>
  <pivotFields count="2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axis="axisCol" showAll="0">
      <items count="7">
        <item x="1"/>
        <item x="2"/>
        <item x="5"/>
        <item x="3"/>
        <item x="0"/>
        <item x="4"/>
        <item t="default"/>
      </items>
    </pivotField>
    <pivotField showAll="0"/>
    <pivotField showAll="0">
      <items count="13">
        <item h="1" m="1" x="8"/>
        <item h="1" m="1" x="11"/>
        <item h="1" m="1" x="9"/>
        <item h="1" m="1" x="6"/>
        <item x="4"/>
        <item h="1" m="1" x="7"/>
        <item h="1" x="0"/>
        <item h="1" x="1"/>
        <item h="1" x="2"/>
        <item h="1" m="1" x="10"/>
        <item h="1" x="5"/>
        <item h="1" x="3"/>
        <item t="default"/>
      </items>
    </pivotField>
    <pivotField showAll="0">
      <items count="7">
        <item x="3"/>
        <item x="2"/>
        <item x="0"/>
        <item x="1"/>
        <item x="4"/>
        <item x="5"/>
        <item t="default"/>
      </items>
    </pivotField>
    <pivotField showAll="0"/>
    <pivotField showAll="0"/>
    <pivotField showAll="0">
      <items count="8">
        <item x="6"/>
        <item x="4"/>
        <item x="1"/>
        <item x="2"/>
        <item x="0"/>
        <item x="3"/>
        <item x="5"/>
        <item t="default"/>
      </items>
    </pivotField>
    <pivotField dataField="1" showAll="0"/>
    <pivotField showAll="0"/>
    <pivotField showAll="0"/>
  </pivotFields>
  <rowFields count="1">
    <field x="4"/>
  </rowFields>
  <rowItems count="3">
    <i>
      <x/>
    </i>
    <i>
      <x v="1"/>
    </i>
    <i t="grand">
      <x/>
    </i>
  </rowItems>
  <colFields count="1">
    <field x="10"/>
  </colFields>
  <colItems count="7">
    <i>
      <x/>
    </i>
    <i>
      <x v="1"/>
    </i>
    <i>
      <x v="2"/>
    </i>
    <i>
      <x v="3"/>
    </i>
    <i>
      <x v="4"/>
    </i>
    <i>
      <x v="5"/>
    </i>
    <i t="grand">
      <x/>
    </i>
  </colItems>
  <dataFields count="1">
    <dataField name="Sum of AbsentHours" fld="17" baseField="0" baseItem="0"/>
  </dataFields>
  <formats count="1">
    <format dxfId="33">
      <pivotArea outline="0" collapsedLevelsAreSubtotals="1" fieldPosition="0"/>
    </format>
  </formats>
  <chartFormats count="11">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pivotArea type="data" outline="0" fieldPosition="0">
        <references count="3">
          <reference field="4294967294" count="1" selected="0">
            <x v="0"/>
          </reference>
          <reference field="4" count="1" selected="0">
            <x v="0"/>
          </reference>
          <reference field="10" count="1" selected="0">
            <x v="0"/>
          </reference>
        </references>
      </pivotArea>
    </chartFormat>
    <chartFormat chart="0" format="7">
      <pivotArea type="data" outline="0" fieldPosition="0">
        <references count="3">
          <reference field="4294967294" count="1" selected="0">
            <x v="0"/>
          </reference>
          <reference field="4" count="1" selected="0">
            <x v="0"/>
          </reference>
          <reference field="10" count="1" selected="0">
            <x v="1"/>
          </reference>
        </references>
      </pivotArea>
    </chartFormat>
    <chartFormat chart="0" format="8">
      <pivotArea type="data" outline="0" fieldPosition="0">
        <references count="3">
          <reference field="4294967294" count="1" selected="0">
            <x v="0"/>
          </reference>
          <reference field="4" count="1" selected="0">
            <x v="0"/>
          </reference>
          <reference field="10" count="1" selected="0">
            <x v="5"/>
          </reference>
        </references>
      </pivotArea>
    </chartFormat>
    <chartFormat chart="0" format="9">
      <pivotArea type="data" outline="0" fieldPosition="0">
        <references count="3">
          <reference field="4294967294" count="1" selected="0">
            <x v="0"/>
          </reference>
          <reference field="4" count="1" selected="0">
            <x v="1"/>
          </reference>
          <reference field="10" count="1" selected="0">
            <x v="1"/>
          </reference>
        </references>
      </pivotArea>
    </chartFormat>
    <chartFormat chart="0" format="10">
      <pivotArea type="data" outline="0" fieldPosition="0">
        <references count="3">
          <reference field="4294967294" count="1" selected="0">
            <x v="0"/>
          </reference>
          <reference field="4" count="1" selected="0">
            <x v="1"/>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2A5024C-9248-48B9-AD8F-037D20791BDD}" sourceName="Gender">
  <pivotTables>
    <pivotTable tabId="3" name="PivotTable2"/>
    <pivotTable tabId="25" name="PivotTable3"/>
    <pivotTable tabId="19" name="PivotTable23"/>
    <pivotTable tabId="13" name="PivotTable17"/>
    <pivotTable tabId="14" name="PivotTable18"/>
    <pivotTable tabId="12" name="PivotTable16"/>
    <pivotTable tabId="6" name="PivotTable7"/>
    <pivotTable tabId="4" name="PivotTable3"/>
    <pivotTable tabId="20" name="PivotTable25"/>
    <pivotTable tabId="28" name="PivotTable6"/>
    <pivotTable tabId="29" name="PivotTable7"/>
    <pivotTable tabId="10" name="PivotTable13"/>
    <pivotTable tabId="10" name="PivotTable14"/>
    <pivotTable tabId="8" name="PivotTable12"/>
    <pivotTable tabId="36" name="PivotTable4"/>
    <pivotTable tabId="27" name="PivotTable5"/>
    <pivotTable tabId="3" name="PivotTable4"/>
    <pivotTable tabId="7" name="PivotTable8"/>
    <pivotTable tabId="9" name="PivotTable4"/>
    <pivotTable tabId="30" name="PivotTable8"/>
    <pivotTable tabId="33" name="PivotTable2"/>
    <pivotTable tabId="31" name="PivotTable9"/>
    <pivotTable tabId="35" name="PivotTable3"/>
    <pivotTable tabId="16" name="PivotTable19"/>
    <pivotTable tabId="5" name="PivotTable5"/>
    <pivotTable tabId="5" name="PivotTable6"/>
    <pivotTable tabId="22" name="PivotTable1"/>
    <pivotTable tabId="37" name="PivotTable5"/>
    <pivotTable tabId="40" name="PivotTable5"/>
    <pivotTable tabId="30" name="PivotTable7"/>
    <pivotTable tabId="30" name="PivotTable11"/>
    <pivotTable tabId="4" name="PivotTable14"/>
    <pivotTable tabId="14" name="PivotTable15"/>
    <pivotTable tabId="28" name="PivotTable16"/>
  </pivotTables>
  <data>
    <tabular pivotCacheId="10346559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bsentHours_category" xr10:uid="{21EC0382-441B-4C3C-B252-41ECC5BDD995}" sourceName="AbsentHours category">
  <pivotTables>
    <pivotTable tabId="3" name="PivotTable2"/>
    <pivotTable tabId="25" name="PivotTable3"/>
    <pivotTable tabId="37" name="PivotTable5"/>
    <pivotTable tabId="19" name="PivotTable23"/>
    <pivotTable tabId="13" name="PivotTable17"/>
    <pivotTable tabId="14" name="PivotTable18"/>
    <pivotTable tabId="12" name="PivotTable16"/>
    <pivotTable tabId="6" name="PivotTable7"/>
    <pivotTable tabId="4" name="PivotTable3"/>
    <pivotTable tabId="20" name="PivotTable25"/>
    <pivotTable tabId="28" name="PivotTable6"/>
    <pivotTable tabId="29" name="PivotTable7"/>
    <pivotTable tabId="35" name="PivotTable3"/>
    <pivotTable tabId="10" name="PivotTable13"/>
    <pivotTable tabId="10" name="PivotTable14"/>
    <pivotTable tabId="8" name="PivotTable12"/>
    <pivotTable tabId="36" name="PivotTable4"/>
    <pivotTable tabId="27" name="PivotTable5"/>
    <pivotTable tabId="3" name="PivotTable4"/>
    <pivotTable tabId="7" name="PivotTable8"/>
    <pivotTable tabId="9" name="PivotTable4"/>
    <pivotTable tabId="30" name="PivotTable8"/>
    <pivotTable tabId="33" name="PivotTable2"/>
    <pivotTable tabId="31" name="PivotTable9"/>
    <pivotTable tabId="16" name="PivotTable19"/>
    <pivotTable tabId="5" name="PivotTable5"/>
    <pivotTable tabId="5" name="PivotTable6"/>
    <pivotTable tabId="40" name="PivotTable5"/>
    <pivotTable tabId="30" name="PivotTable7"/>
    <pivotTable tabId="30" name="PivotTable11"/>
    <pivotTable tabId="4" name="PivotTable14"/>
    <pivotTable tabId="14" name="PivotTable15"/>
    <pivotTable tabId="28" name="PivotTable16"/>
  </pivotTables>
  <data>
    <tabular pivotCacheId="103465591">
      <items count="7">
        <i x="6" s="1"/>
        <i x="4" s="1"/>
        <i x="1" s="1"/>
        <i x="2" s="1"/>
        <i x="0" s="1"/>
        <i x="3"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service_Category" xr10:uid="{47C32850-8CEE-431B-A066-E2E2DFAF5AEE}" sourceName="Lengthservice Category">
  <pivotTables>
    <pivotTable tabId="3" name="PivotTable4"/>
    <pivotTable tabId="40" name="PivotTable5"/>
    <pivotTable tabId="25" name="PivotTable3"/>
    <pivotTable tabId="37" name="PivotTable5"/>
    <pivotTable tabId="35" name="PivotTable3"/>
    <pivotTable tabId="12" name="PivotTable16"/>
    <pivotTable tabId="19" name="PivotTable23"/>
    <pivotTable tabId="13" name="PivotTable17"/>
    <pivotTable tabId="14" name="PivotTable15"/>
    <pivotTable tabId="14" name="PivotTable18"/>
    <pivotTable tabId="6" name="PivotTable7"/>
    <pivotTable tabId="4" name="PivotTable14"/>
    <pivotTable tabId="4" name="PivotTable3"/>
    <pivotTable tabId="20" name="PivotTable25"/>
    <pivotTable tabId="28" name="PivotTable6"/>
    <pivotTable tabId="29" name="PivotTable7"/>
    <pivotTable tabId="10" name="PivotTable13"/>
    <pivotTable tabId="10" name="PivotTable14"/>
    <pivotTable tabId="8" name="PivotTable12"/>
    <pivotTable tabId="36" name="PivotTable4"/>
    <pivotTable tabId="27" name="PivotTable5"/>
    <pivotTable tabId="3" name="PivotTable2"/>
    <pivotTable tabId="7" name="PivotTable8"/>
    <pivotTable tabId="9" name="PivotTable4"/>
    <pivotTable tabId="30" name="PivotTable11"/>
    <pivotTable tabId="30" name="PivotTable7"/>
    <pivotTable tabId="30" name="PivotTable8"/>
    <pivotTable tabId="33" name="PivotTable2"/>
    <pivotTable tabId="31" name="PivotTable9"/>
    <pivotTable tabId="16" name="PivotTable19"/>
    <pivotTable tabId="5" name="PivotTable5"/>
    <pivotTable tabId="5" name="PivotTable6"/>
    <pivotTable tabId="22" name="PivotTable1"/>
    <pivotTable tabId="28" name="PivotTable16"/>
  </pivotTables>
  <data>
    <tabular pivotCacheId="103465591">
      <items count="6">
        <i x="3" s="1"/>
        <i x="2" s="1"/>
        <i x="0" s="1"/>
        <i x="1"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ategory" xr10:uid="{1AB131CB-3CB2-435C-9787-1A304E6476CB}" sourceName="Age Category">
  <pivotTables>
    <pivotTable tabId="3" name="PivotTable4"/>
    <pivotTable tabId="40" name="PivotTable5"/>
    <pivotTable tabId="25" name="PivotTable3"/>
    <pivotTable tabId="37" name="PivotTable5"/>
    <pivotTable tabId="35" name="PivotTable3"/>
    <pivotTable tabId="12" name="PivotTable16"/>
    <pivotTable tabId="19" name="PivotTable23"/>
    <pivotTable tabId="13" name="PivotTable17"/>
    <pivotTable tabId="14" name="PivotTable15"/>
    <pivotTable tabId="14" name="PivotTable18"/>
    <pivotTable tabId="6" name="PivotTable7"/>
    <pivotTable tabId="4" name="PivotTable14"/>
    <pivotTable tabId="4" name="PivotTable3"/>
    <pivotTable tabId="20" name="PivotTable25"/>
    <pivotTable tabId="28" name="PivotTable6"/>
    <pivotTable tabId="29" name="PivotTable7"/>
    <pivotTable tabId="10" name="PivotTable13"/>
    <pivotTable tabId="10" name="PivotTable14"/>
    <pivotTable tabId="8" name="PivotTable12"/>
    <pivotTable tabId="36" name="PivotTable4"/>
    <pivotTable tabId="27" name="PivotTable5"/>
    <pivotTable tabId="3" name="PivotTable2"/>
    <pivotTable tabId="7" name="PivotTable8"/>
    <pivotTable tabId="9" name="PivotTable4"/>
    <pivotTable tabId="30" name="PivotTable11"/>
    <pivotTable tabId="30" name="PivotTable7"/>
    <pivotTable tabId="30" name="PivotTable8"/>
    <pivotTable tabId="33" name="PivotTable2"/>
    <pivotTable tabId="31" name="PivotTable9"/>
    <pivotTable tabId="16" name="PivotTable19"/>
    <pivotTable tabId="5" name="PivotTable5"/>
    <pivotTable tabId="5" name="PivotTable6"/>
    <pivotTable tabId="22" name="PivotTable1"/>
    <pivotTable tabId="28" name="PivotTable16"/>
  </pivotTables>
  <data>
    <tabular pivotCacheId="103465591">
      <items count="6">
        <i x="1" s="1"/>
        <i x="2" s="1"/>
        <i x="5"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9D5E284-0268-45B2-96B4-6B2200D12172}" cache="Slicer_Gender" caption="Gender" columnCount="2" showCaption="0" style="SlicerStyleOther2" rowHeight="241300"/>
  <slicer name="AbsentHours category" xr10:uid="{5B30458D-E7B1-4B4D-9550-29F459B94255}" cache="Slicer_AbsentHours_category" caption="AbsentHours category" rowHeight="182880"/>
  <slicer name="Lengthservice Category" xr10:uid="{517DBB6B-9F25-428E-858D-527618AB98F2}" cache="Slicer_Lengthservice_Category" caption="Lengthservice Category" columnCount="6" rowHeight="241300"/>
  <slicer name="Age Category" xr10:uid="{DD83141B-9487-4268-90A0-038CDEF1073E}" cache="Slicer_Age_Category" caption="Age Category" columnCount="6" rowHeight="241300"/>
  <slicer name="Age Category 2" xr10:uid="{9AC807D2-E10D-4E44-BD96-8398D8786FD1}" cache="Slicer_Age_Category" caption="Age Category" columnCount="3"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AC02C8A-390B-48D4-8949-76ABA640E125}" cache="Slicer_Gender" caption="Gender" columnCount="2" showCaption="0" style="SlicerStyleOther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DED4EE0-AEC2-4494-9C6C-B77426CD8733}" cache="Slicer_Gender" caption="Gender" columnCount="2" showCaption="0" style="SlicerStyleOther2" rowHeight="241300"/>
  <slicer name="Age Category 3" xr10:uid="{DEF62D5B-2398-4E91-929C-EF689CC530FB}" cache="Slicer_Age_Category" caption="Age Category" columnCount="3" showCaption="0"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ngthservice Category 1" xr10:uid="{C4532036-732F-4971-8C04-B900F087B248}" cache="Slicer_Lengthservice_Category" caption="Lengthservice Category" columnCount="6" style="SlicerStyleOther2" rowHeight="241300"/>
  <slicer name="Age Category 1" xr10:uid="{7921A5A9-C64D-4239-8CF0-ADDEAD8E726B}" cache="Slicer_Age_Category" caption="Age Category" columnCoun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W5:X11" totalsRowShown="0">
  <autoFilter ref="W5:X11" xr:uid="{00000000-0009-0000-0100-000001000000}"/>
  <tableColumns count="2">
    <tableColumn id="1" xr3:uid="{00000000-0010-0000-0000-000001000000}" name="Age"/>
    <tableColumn id="2" xr3:uid="{00000000-0010-0000-0000-000002000000}" name="Age Grou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W14:X20" totalsRowShown="0">
  <autoFilter ref="W14:X20" xr:uid="{00000000-0009-0000-0100-000002000000}"/>
  <tableColumns count="2">
    <tableColumn id="1" xr3:uid="{00000000-0010-0000-0100-000001000000}" name="Lengthservice"/>
    <tableColumn id="2" xr3:uid="{00000000-0010-0000-0100-000002000000}" name="LengthService Grou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61D283-B2D4-47E8-B1FB-922D90791E5A}" name="Table4" displayName="Table4" ref="W22:X30" totalsRowShown="0">
  <autoFilter ref="W22:X30" xr:uid="{3561D283-B2D4-47E8-B1FB-922D90791E5A}"/>
  <tableColumns count="2">
    <tableColumn id="1" xr3:uid="{5DD6C392-6385-4008-B469-38237DB37FB9}" name="Absent Hours"/>
    <tableColumn id="2" xr3:uid="{1B6473F1-2282-46B9-90B1-F12D00D6D690}" name="Employee Absent Hour Group"/>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1A37947-566E-4F3D-8327-5B336115D3A4}" name="Table6" displayName="Table6" ref="AA5:AB11" totalsRowShown="0">
  <autoFilter ref="AA5:AB11" xr:uid="{A1A37947-566E-4F3D-8327-5B336115D3A4}"/>
  <tableColumns count="2">
    <tableColumn id="1" xr3:uid="{7905F791-8A73-48A7-8123-34662D5261B5}" name="Column1"/>
    <tableColumn id="2" xr3:uid="{40578682-D48F-4E2F-A311-91C6B9648329}" name="Column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B838884-1C24-4EF0-9CC2-845BFD1CEA7E}" name="Table7" displayName="Table7" ref="AA15:AB21" totalsRowShown="0">
  <autoFilter ref="AA15:AB21" xr:uid="{2B838884-1C24-4EF0-9CC2-845BFD1CEA7E}"/>
  <tableColumns count="2">
    <tableColumn id="1" xr3:uid="{313B2726-AC2E-405F-A657-CD96B1C85456}" name="Column1"/>
    <tableColumn id="2" xr3:uid="{3F350D32-BDDC-470C-B2B2-7EE1296ABDCA}" name="Column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B815DA1-59B7-440C-B5E0-3C774035167B}" name="Table8" displayName="Table8" ref="AA23:AB30" totalsRowShown="0">
  <autoFilter ref="AA23:AB30" xr:uid="{CB815DA1-59B7-440C-B5E0-3C774035167B}"/>
  <tableColumns count="2">
    <tableColumn id="1" xr3:uid="{3B8FB215-97D7-4678-8DE9-49337CE62108}" name="Column1"/>
    <tableColumn id="2" xr3:uid="{A768BBE4-F919-4CAE-AB02-A1DD4AFCB907}"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drawing" Target="../drawings/drawing21.xml"/><Relationship Id="rId4"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1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2.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25.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ivotTable" Target="../pivotTables/pivotTable26.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ivotTable" Target="../pivotTables/pivotTable31.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ivotTable" Target="../pivotTables/pivotTable3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33.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ivotTable" Target="../pivotTables/pivot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topLeftCell="A8" workbookViewId="0">
      <selection activeCell="Q23" sqref="Q23"/>
    </sheetView>
  </sheetViews>
  <sheetFormatPr defaultRowHeight="15" x14ac:dyDescent="0.25"/>
  <cols>
    <col min="1" max="1" width="13.42578125" bestFit="1" customWidth="1"/>
    <col min="2" max="2" width="19.85546875" bestFit="1" customWidth="1"/>
  </cols>
  <sheetData>
    <row r="1" spans="1:2" x14ac:dyDescent="0.25">
      <c r="A1" s="1" t="s">
        <v>5730</v>
      </c>
      <c r="B1" t="s">
        <v>5732</v>
      </c>
    </row>
    <row r="2" spans="1:2" x14ac:dyDescent="0.25">
      <c r="A2" s="2" t="s">
        <v>611</v>
      </c>
      <c r="B2" s="3">
        <v>1703</v>
      </c>
    </row>
    <row r="3" spans="1:2" x14ac:dyDescent="0.25">
      <c r="A3" s="2" t="s">
        <v>820</v>
      </c>
      <c r="B3" s="3">
        <v>1514</v>
      </c>
    </row>
    <row r="4" spans="1:2" x14ac:dyDescent="0.25">
      <c r="A4" s="2" t="s">
        <v>1060</v>
      </c>
      <c r="B4" s="3">
        <v>1480</v>
      </c>
    </row>
    <row r="5" spans="1:2" x14ac:dyDescent="0.25">
      <c r="A5" s="2" t="s">
        <v>17</v>
      </c>
      <c r="B5" s="3">
        <v>1404</v>
      </c>
    </row>
    <row r="6" spans="1:2" x14ac:dyDescent="0.25">
      <c r="A6" s="2" t="s">
        <v>2305</v>
      </c>
      <c r="B6" s="3">
        <v>1129</v>
      </c>
    </row>
    <row r="7" spans="1:2" x14ac:dyDescent="0.25">
      <c r="A7" s="2" t="s">
        <v>5731</v>
      </c>
      <c r="B7" s="3">
        <v>7230</v>
      </c>
    </row>
    <row r="11" spans="1:2" x14ac:dyDescent="0.25">
      <c r="A11" s="1" t="s">
        <v>5730</v>
      </c>
      <c r="B11" t="s">
        <v>5732</v>
      </c>
    </row>
    <row r="12" spans="1:2" x14ac:dyDescent="0.25">
      <c r="A12" s="2" t="s">
        <v>1774</v>
      </c>
      <c r="B12" s="3">
        <v>1</v>
      </c>
    </row>
    <row r="13" spans="1:2" x14ac:dyDescent="0.25">
      <c r="A13" s="2" t="s">
        <v>1789</v>
      </c>
      <c r="B13" s="3">
        <v>1</v>
      </c>
    </row>
    <row r="14" spans="1:2" x14ac:dyDescent="0.25">
      <c r="A14" s="2" t="s">
        <v>1927</v>
      </c>
      <c r="B14" s="3">
        <v>1</v>
      </c>
    </row>
    <row r="15" spans="1:2" x14ac:dyDescent="0.25">
      <c r="A15" s="2" t="s">
        <v>1845</v>
      </c>
      <c r="B15" s="3">
        <v>1</v>
      </c>
    </row>
    <row r="16" spans="1:2" x14ac:dyDescent="0.25">
      <c r="A16" s="2" t="s">
        <v>1839</v>
      </c>
      <c r="B16" s="3">
        <v>1</v>
      </c>
    </row>
    <row r="17" spans="1:2" x14ac:dyDescent="0.25">
      <c r="A17" s="2" t="s">
        <v>1828</v>
      </c>
      <c r="B17" s="3">
        <v>1</v>
      </c>
    </row>
    <row r="18" spans="1:2" x14ac:dyDescent="0.25">
      <c r="A18" s="2" t="s">
        <v>1843</v>
      </c>
      <c r="B18" s="3">
        <v>1</v>
      </c>
    </row>
    <row r="19" spans="1:2" x14ac:dyDescent="0.25">
      <c r="A19" s="2" t="s">
        <v>1818</v>
      </c>
      <c r="B19" s="3">
        <v>1</v>
      </c>
    </row>
    <row r="20" spans="1:2" x14ac:dyDescent="0.25">
      <c r="A20" s="2" t="s">
        <v>1814</v>
      </c>
      <c r="B20" s="3">
        <v>1</v>
      </c>
    </row>
    <row r="21" spans="1:2" x14ac:dyDescent="0.25">
      <c r="A21" s="2" t="s">
        <v>1812</v>
      </c>
      <c r="B21" s="3">
        <v>1</v>
      </c>
    </row>
    <row r="22" spans="1:2" x14ac:dyDescent="0.25">
      <c r="A22" s="2" t="s">
        <v>1849</v>
      </c>
      <c r="B22" s="3">
        <v>1</v>
      </c>
    </row>
    <row r="23" spans="1:2" x14ac:dyDescent="0.25">
      <c r="A23" s="2" t="s">
        <v>1808</v>
      </c>
      <c r="B23" s="3">
        <v>1</v>
      </c>
    </row>
    <row r="24" spans="1:2" x14ac:dyDescent="0.25">
      <c r="A24" s="2" t="s">
        <v>1802</v>
      </c>
      <c r="B24" s="3">
        <v>1</v>
      </c>
    </row>
    <row r="25" spans="1:2" x14ac:dyDescent="0.25">
      <c r="A25" s="2" t="s">
        <v>1805</v>
      </c>
      <c r="B25" s="3">
        <v>1</v>
      </c>
    </row>
    <row r="26" spans="1:2" x14ac:dyDescent="0.25">
      <c r="A26" s="2" t="s">
        <v>1800</v>
      </c>
      <c r="B26" s="3">
        <v>1</v>
      </c>
    </row>
    <row r="27" spans="1:2" x14ac:dyDescent="0.25">
      <c r="A27" s="2" t="s">
        <v>1788</v>
      </c>
      <c r="B27" s="3">
        <v>1</v>
      </c>
    </row>
    <row r="28" spans="1:2" x14ac:dyDescent="0.25">
      <c r="A28" s="2" t="s">
        <v>1784</v>
      </c>
      <c r="B28" s="3">
        <v>1</v>
      </c>
    </row>
    <row r="29" spans="1:2" x14ac:dyDescent="0.25">
      <c r="A29" s="2" t="s">
        <v>1779</v>
      </c>
      <c r="B29" s="3">
        <v>1</v>
      </c>
    </row>
    <row r="30" spans="1:2" x14ac:dyDescent="0.25">
      <c r="A30" s="2" t="s">
        <v>1782</v>
      </c>
      <c r="B30" s="3">
        <v>1</v>
      </c>
    </row>
    <row r="31" spans="1:2" x14ac:dyDescent="0.25">
      <c r="A31" s="2" t="s">
        <v>1781</v>
      </c>
      <c r="B31" s="3">
        <v>1</v>
      </c>
    </row>
    <row r="32" spans="1:2" x14ac:dyDescent="0.25">
      <c r="A32" s="2" t="s">
        <v>1776</v>
      </c>
      <c r="B32" s="3">
        <v>1</v>
      </c>
    </row>
    <row r="33" spans="1:2" x14ac:dyDescent="0.25">
      <c r="A33" s="2" t="s">
        <v>5731</v>
      </c>
      <c r="B33" s="3">
        <v>21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9"/>
  <sheetViews>
    <sheetView tabSelected="1" workbookViewId="0">
      <selection activeCell="C2" sqref="C2"/>
    </sheetView>
  </sheetViews>
  <sheetFormatPr defaultRowHeight="15" x14ac:dyDescent="0.25"/>
  <cols>
    <col min="1" max="1" width="13.28515625" bestFit="1" customWidth="1"/>
    <col min="2" max="2" width="19.85546875" bestFit="1" customWidth="1"/>
  </cols>
  <sheetData>
    <row r="1" spans="1:2" x14ac:dyDescent="0.25">
      <c r="A1" s="1" t="s">
        <v>5730</v>
      </c>
      <c r="B1" t="s">
        <v>5732</v>
      </c>
    </row>
    <row r="2" spans="1:2" x14ac:dyDescent="0.25">
      <c r="A2" s="2" t="s">
        <v>38</v>
      </c>
      <c r="B2" s="3">
        <v>1836</v>
      </c>
    </row>
    <row r="3" spans="1:2" x14ac:dyDescent="0.25">
      <c r="A3" s="2" t="s">
        <v>30</v>
      </c>
      <c r="B3" s="3">
        <v>853</v>
      </c>
    </row>
    <row r="4" spans="1:2" x14ac:dyDescent="0.25">
      <c r="A4" s="2" t="s">
        <v>24</v>
      </c>
      <c r="B4" s="3">
        <v>610</v>
      </c>
    </row>
    <row r="5" spans="1:2" x14ac:dyDescent="0.25">
      <c r="A5" s="2" t="s">
        <v>33</v>
      </c>
      <c r="B5" s="3">
        <v>525</v>
      </c>
    </row>
    <row r="6" spans="1:2" x14ac:dyDescent="0.25">
      <c r="A6" s="2" t="s">
        <v>87</v>
      </c>
      <c r="B6" s="3">
        <v>418</v>
      </c>
    </row>
    <row r="7" spans="1:2" x14ac:dyDescent="0.25">
      <c r="A7" s="2" t="s">
        <v>5731</v>
      </c>
      <c r="B7" s="3">
        <v>4242</v>
      </c>
    </row>
    <row r="12" spans="1:2" x14ac:dyDescent="0.25">
      <c r="A12" s="1" t="s">
        <v>5730</v>
      </c>
      <c r="B12" t="s">
        <v>5732</v>
      </c>
    </row>
    <row r="13" spans="1:2" x14ac:dyDescent="0.25">
      <c r="A13" s="2" t="s">
        <v>2345</v>
      </c>
      <c r="B13" s="3">
        <v>2</v>
      </c>
    </row>
    <row r="14" spans="1:2" x14ac:dyDescent="0.25">
      <c r="A14" s="2" t="s">
        <v>2275</v>
      </c>
      <c r="B14" s="3">
        <v>4</v>
      </c>
    </row>
    <row r="15" spans="1:2" x14ac:dyDescent="0.25">
      <c r="A15" s="2" t="s">
        <v>934</v>
      </c>
      <c r="B15" s="3">
        <v>7</v>
      </c>
    </row>
    <row r="16" spans="1:2" x14ac:dyDescent="0.25">
      <c r="A16" s="2" t="s">
        <v>1451</v>
      </c>
      <c r="B16" s="3">
        <v>7</v>
      </c>
    </row>
    <row r="17" spans="1:2" x14ac:dyDescent="0.25">
      <c r="A17" s="2" t="s">
        <v>304</v>
      </c>
      <c r="B17" s="3">
        <v>12</v>
      </c>
    </row>
    <row r="18" spans="1:2" x14ac:dyDescent="0.25">
      <c r="A18" s="2" t="s">
        <v>1159</v>
      </c>
      <c r="B18" s="3">
        <v>12</v>
      </c>
    </row>
    <row r="19" spans="1:2" x14ac:dyDescent="0.25">
      <c r="A19" s="2" t="s">
        <v>5731</v>
      </c>
      <c r="B19" s="3">
        <v>44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C719C-D5F8-4543-A0A2-3ACF9FA93C90}">
  <dimension ref="A1:B26"/>
  <sheetViews>
    <sheetView topLeftCell="A7" workbookViewId="0">
      <selection activeCell="B22" sqref="B22"/>
    </sheetView>
  </sheetViews>
  <sheetFormatPr defaultRowHeight="15" x14ac:dyDescent="0.25"/>
  <cols>
    <col min="1" max="1" width="13.140625" bestFit="1" customWidth="1"/>
    <col min="2" max="2" width="19.85546875" bestFit="1" customWidth="1"/>
  </cols>
  <sheetData>
    <row r="1" spans="1:2" x14ac:dyDescent="0.25">
      <c r="A1" s="1" t="s">
        <v>5730</v>
      </c>
      <c r="B1" t="s">
        <v>5732</v>
      </c>
    </row>
    <row r="2" spans="1:2" x14ac:dyDescent="0.25">
      <c r="A2" s="2" t="s">
        <v>38</v>
      </c>
      <c r="B2" s="3">
        <v>1780</v>
      </c>
    </row>
    <row r="3" spans="1:2" x14ac:dyDescent="0.25">
      <c r="A3" s="2" t="s">
        <v>30</v>
      </c>
      <c r="B3" s="3">
        <v>690</v>
      </c>
    </row>
    <row r="4" spans="1:2" x14ac:dyDescent="0.25">
      <c r="A4" s="2" t="s">
        <v>33</v>
      </c>
      <c r="B4" s="3">
        <v>540</v>
      </c>
    </row>
    <row r="5" spans="1:2" x14ac:dyDescent="0.25">
      <c r="A5" s="2" t="s">
        <v>16</v>
      </c>
      <c r="B5" s="3">
        <v>339</v>
      </c>
    </row>
    <row r="6" spans="1:2" x14ac:dyDescent="0.25">
      <c r="A6" s="2" t="s">
        <v>127</v>
      </c>
      <c r="B6" s="3">
        <v>275</v>
      </c>
    </row>
    <row r="7" spans="1:2" x14ac:dyDescent="0.25">
      <c r="A7" s="2" t="s">
        <v>5731</v>
      </c>
      <c r="B7" s="3">
        <v>3624</v>
      </c>
    </row>
    <row r="22" spans="1:2" x14ac:dyDescent="0.25">
      <c r="A22" s="1" t="s">
        <v>5730</v>
      </c>
      <c r="B22" t="s">
        <v>5732</v>
      </c>
    </row>
    <row r="23" spans="1:2" x14ac:dyDescent="0.25">
      <c r="A23" s="2" t="s">
        <v>2345</v>
      </c>
      <c r="B23" s="3">
        <v>2</v>
      </c>
    </row>
    <row r="24" spans="1:2" x14ac:dyDescent="0.25">
      <c r="A24" s="2" t="s">
        <v>3285</v>
      </c>
      <c r="B24" s="3">
        <v>2</v>
      </c>
    </row>
    <row r="25" spans="1:2" x14ac:dyDescent="0.25">
      <c r="A25" s="2" t="s">
        <v>1145</v>
      </c>
      <c r="B25" s="3">
        <v>2</v>
      </c>
    </row>
    <row r="26" spans="1:2" x14ac:dyDescent="0.25">
      <c r="A26" s="2" t="s">
        <v>5731</v>
      </c>
      <c r="B26" s="3">
        <v>6</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67EF-D94B-43C6-BD02-21727FBB56BB}">
  <dimension ref="A1"/>
  <sheetViews>
    <sheetView showGridLines="0" topLeftCell="A11" workbookViewId="0">
      <selection activeCell="H19" sqref="H19"/>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CEBBD-2E68-450D-A575-EAD0F51F34A5}">
  <dimension ref="A1:A2"/>
  <sheetViews>
    <sheetView workbookViewId="0">
      <selection activeCell="H21" sqref="H21"/>
    </sheetView>
  </sheetViews>
  <sheetFormatPr defaultRowHeight="15" x14ac:dyDescent="0.25"/>
  <cols>
    <col min="1" max="3" width="18.28515625" bestFit="1" customWidth="1"/>
  </cols>
  <sheetData>
    <row r="1" spans="1:1" x14ac:dyDescent="0.25">
      <c r="A1" t="s">
        <v>7057</v>
      </c>
    </row>
    <row r="2" spans="1:1" x14ac:dyDescent="0.25">
      <c r="A2" s="3">
        <v>8336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7EAB-01A9-4050-8D15-3BFD08ACD596}">
  <dimension ref="A1:B4"/>
  <sheetViews>
    <sheetView workbookViewId="0">
      <selection activeCell="E8" sqref="E8"/>
    </sheetView>
  </sheetViews>
  <sheetFormatPr defaultRowHeight="15" x14ac:dyDescent="0.25"/>
  <cols>
    <col min="1" max="1" width="13.140625" bestFit="1" customWidth="1"/>
    <col min="2" max="2" width="18.28515625" bestFit="1" customWidth="1"/>
  </cols>
  <sheetData>
    <row r="1" spans="1:2" x14ac:dyDescent="0.25">
      <c r="A1" s="1" t="s">
        <v>5730</v>
      </c>
      <c r="B1" t="s">
        <v>7057</v>
      </c>
    </row>
    <row r="2" spans="1:2" x14ac:dyDescent="0.25">
      <c r="A2" s="2" t="s">
        <v>15</v>
      </c>
      <c r="B2" s="3">
        <v>4120</v>
      </c>
    </row>
    <row r="3" spans="1:2" x14ac:dyDescent="0.25">
      <c r="A3" s="2" t="s">
        <v>22</v>
      </c>
      <c r="B3" s="3">
        <v>4216</v>
      </c>
    </row>
    <row r="4" spans="1:2" x14ac:dyDescent="0.25">
      <c r="A4" s="2" t="s">
        <v>5731</v>
      </c>
      <c r="B4" s="3">
        <v>8336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F9A02-8A5F-4F4F-BD09-470CEFAB7BD3}">
  <dimension ref="A1:B4"/>
  <sheetViews>
    <sheetView workbookViewId="0">
      <selection sqref="A1:B5"/>
    </sheetView>
  </sheetViews>
  <sheetFormatPr defaultRowHeight="15" x14ac:dyDescent="0.25"/>
  <cols>
    <col min="1" max="1" width="13.140625" bestFit="1" customWidth="1"/>
    <col min="2" max="2" width="18.28515625" bestFit="1" customWidth="1"/>
  </cols>
  <sheetData>
    <row r="1" spans="1:2" x14ac:dyDescent="0.25">
      <c r="A1" s="1" t="s">
        <v>5730</v>
      </c>
      <c r="B1" t="s">
        <v>7057</v>
      </c>
    </row>
    <row r="2" spans="1:2" x14ac:dyDescent="0.25">
      <c r="A2" s="2" t="s">
        <v>15</v>
      </c>
      <c r="B2" s="5">
        <v>0.49424184261036469</v>
      </c>
    </row>
    <row r="3" spans="1:2" x14ac:dyDescent="0.25">
      <c r="A3" s="2" t="s">
        <v>22</v>
      </c>
      <c r="B3" s="5">
        <v>0.50575815738963537</v>
      </c>
    </row>
    <row r="4" spans="1:2" x14ac:dyDescent="0.25">
      <c r="A4" s="2" t="s">
        <v>5731</v>
      </c>
      <c r="B4"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C6413-2938-4E91-9E0D-1A897988E8DE}">
  <dimension ref="I1:J1"/>
  <sheetViews>
    <sheetView showGridLines="0" zoomScale="90" zoomScaleNormal="90" workbookViewId="0">
      <selection activeCell="L30" sqref="L30"/>
    </sheetView>
  </sheetViews>
  <sheetFormatPr defaultRowHeight="15" x14ac:dyDescent="0.25"/>
  <sheetData>
    <row r="1" spans="9:10" x14ac:dyDescent="0.25">
      <c r="I1" s="6"/>
      <c r="J1"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2B713-D8DC-4970-A453-13B31FA74FD9}">
  <dimension ref="A1"/>
  <sheetViews>
    <sheetView showGridLines="0" workbookViewId="0">
      <selection activeCell="P4" sqref="P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31A6-1CF3-4707-805A-C0E4A3F48485}">
  <dimension ref="A1"/>
  <sheetViews>
    <sheetView showGridLines="0" zoomScale="95" zoomScaleNormal="95" workbookViewId="0">
      <selection activeCell="R6" sqref="R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314F8-06EE-4F53-B495-7426B4445500}">
  <dimension ref="A1:A2"/>
  <sheetViews>
    <sheetView workbookViewId="0">
      <selection activeCell="Q11" sqref="Q11"/>
    </sheetView>
  </sheetViews>
  <sheetFormatPr defaultRowHeight="15" x14ac:dyDescent="0.25"/>
  <cols>
    <col min="1" max="1" width="19.28515625" bestFit="1" customWidth="1"/>
  </cols>
  <sheetData>
    <row r="1" spans="1:1" x14ac:dyDescent="0.25">
      <c r="A1" t="s">
        <v>7056</v>
      </c>
    </row>
    <row r="2" spans="1:1" x14ac:dyDescent="0.25">
      <c r="A2" s="3">
        <v>21285.96824842858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E55A4-BDBD-4710-BDD7-1C535D99649A}">
  <dimension ref="A1:B8"/>
  <sheetViews>
    <sheetView topLeftCell="A9" workbookViewId="0">
      <selection activeCell="B6" sqref="B6"/>
    </sheetView>
  </sheetViews>
  <sheetFormatPr defaultRowHeight="15" x14ac:dyDescent="0.25"/>
  <cols>
    <col min="1" max="1" width="21.7109375" bestFit="1" customWidth="1"/>
    <col min="2" max="2" width="19.28515625" bestFit="1" customWidth="1"/>
    <col min="3" max="3" width="7" bestFit="1" customWidth="1"/>
    <col min="4" max="4" width="11.28515625" bestFit="1" customWidth="1"/>
    <col min="5" max="5" width="7.7109375" bestFit="1" customWidth="1"/>
    <col min="6" max="6" width="11.28515625" bestFit="1" customWidth="1"/>
  </cols>
  <sheetData>
    <row r="1" spans="1:2" x14ac:dyDescent="0.25">
      <c r="A1" s="1" t="s">
        <v>5730</v>
      </c>
      <c r="B1" t="s">
        <v>7056</v>
      </c>
    </row>
    <row r="2" spans="1:2" x14ac:dyDescent="0.25">
      <c r="A2" s="2" t="s">
        <v>1775</v>
      </c>
      <c r="B2" s="3">
        <v>22.151458290000001</v>
      </c>
    </row>
    <row r="3" spans="1:2" x14ac:dyDescent="0.25">
      <c r="A3" s="2" t="s">
        <v>41</v>
      </c>
      <c r="B3" s="3">
        <v>121.59160561249999</v>
      </c>
    </row>
    <row r="4" spans="1:2" x14ac:dyDescent="0.25">
      <c r="A4" s="2" t="s">
        <v>607</v>
      </c>
      <c r="B4" s="3">
        <v>172.36328151208338</v>
      </c>
    </row>
    <row r="5" spans="1:2" x14ac:dyDescent="0.25">
      <c r="A5" s="2" t="s">
        <v>852</v>
      </c>
      <c r="B5" s="3">
        <v>16.691957706666667</v>
      </c>
    </row>
    <row r="6" spans="1:2" x14ac:dyDescent="0.25">
      <c r="A6" s="2" t="s">
        <v>1820</v>
      </c>
      <c r="B6" s="3">
        <v>6.4264820966666658</v>
      </c>
    </row>
    <row r="7" spans="1:2" x14ac:dyDescent="0.25">
      <c r="A7" s="2" t="s">
        <v>19</v>
      </c>
      <c r="B7" s="3">
        <v>20946.743463210645</v>
      </c>
    </row>
    <row r="8" spans="1:2" x14ac:dyDescent="0.25">
      <c r="A8" s="2" t="s">
        <v>5731</v>
      </c>
      <c r="B8" s="3">
        <v>21285.968248428562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8D860-EAC4-4DD8-B16F-71FFD0182B0D}">
  <dimension ref="A1:H72"/>
  <sheetViews>
    <sheetView workbookViewId="0">
      <selection activeCell="E10" sqref="E10"/>
    </sheetView>
  </sheetViews>
  <sheetFormatPr defaultRowHeight="15" x14ac:dyDescent="0.25"/>
  <cols>
    <col min="1" max="1" width="19.28515625" bestFit="1" customWidth="1"/>
    <col min="2" max="2" width="19" bestFit="1" customWidth="1"/>
    <col min="3" max="3" width="19.28515625" bestFit="1" customWidth="1"/>
    <col min="7" max="7" width="25" bestFit="1" customWidth="1"/>
    <col min="8" max="8" width="19.28515625" bestFit="1" customWidth="1"/>
  </cols>
  <sheetData>
    <row r="1" spans="1:8" x14ac:dyDescent="0.25">
      <c r="A1" t="s">
        <v>7058</v>
      </c>
    </row>
    <row r="2" spans="1:8" x14ac:dyDescent="0.25">
      <c r="A2" s="3">
        <v>272.53012339999998</v>
      </c>
    </row>
    <row r="9" spans="1:8" x14ac:dyDescent="0.25">
      <c r="G9" s="1" t="s">
        <v>5730</v>
      </c>
      <c r="H9" t="s">
        <v>7060</v>
      </c>
    </row>
    <row r="10" spans="1:8" x14ac:dyDescent="0.25">
      <c r="G10" s="2" t="s">
        <v>2724</v>
      </c>
      <c r="H10" s="3">
        <v>11.355421808333332</v>
      </c>
    </row>
    <row r="11" spans="1:8" x14ac:dyDescent="0.25">
      <c r="G11" s="2" t="s">
        <v>820</v>
      </c>
      <c r="H11" s="3">
        <v>10.813842725000001</v>
      </c>
    </row>
    <row r="12" spans="1:8" x14ac:dyDescent="0.25">
      <c r="G12" s="2" t="s">
        <v>17</v>
      </c>
      <c r="H12" s="3">
        <v>10.0719353875</v>
      </c>
    </row>
    <row r="13" spans="1:8" x14ac:dyDescent="0.25">
      <c r="G13" s="2" t="s">
        <v>2305</v>
      </c>
      <c r="H13" s="3">
        <v>9.9699926916666683</v>
      </c>
    </row>
    <row r="14" spans="1:8" x14ac:dyDescent="0.25">
      <c r="G14" s="2" t="s">
        <v>611</v>
      </c>
      <c r="H14" s="3">
        <v>9.9545756458333337</v>
      </c>
    </row>
    <row r="15" spans="1:8" x14ac:dyDescent="0.25">
      <c r="G15" s="2" t="s">
        <v>1060</v>
      </c>
      <c r="H15" s="3">
        <v>9.3479822833333337</v>
      </c>
    </row>
    <row r="16" spans="1:8" x14ac:dyDescent="0.25">
      <c r="G16" s="2" t="s">
        <v>1872</v>
      </c>
      <c r="H16" s="3">
        <v>9.3389028166666659</v>
      </c>
    </row>
    <row r="17" spans="1:8" x14ac:dyDescent="0.25">
      <c r="G17" s="2" t="s">
        <v>1790</v>
      </c>
      <c r="H17" s="3">
        <v>8.6186814124999991</v>
      </c>
    </row>
    <row r="18" spans="1:8" x14ac:dyDescent="0.25">
      <c r="G18" s="2" t="s">
        <v>1927</v>
      </c>
      <c r="H18" s="3">
        <v>8.0167666833333335</v>
      </c>
    </row>
    <row r="19" spans="1:8" x14ac:dyDescent="0.25">
      <c r="G19" s="2" t="s">
        <v>513</v>
      </c>
      <c r="H19" s="3">
        <v>7.9346660208333333</v>
      </c>
    </row>
    <row r="20" spans="1:8" x14ac:dyDescent="0.25">
      <c r="G20" s="2" t="s">
        <v>5731</v>
      </c>
      <c r="H20" s="3">
        <v>11.355421808333332</v>
      </c>
    </row>
    <row r="24" spans="1:8" x14ac:dyDescent="0.25">
      <c r="A24" s="1" t="s">
        <v>5730</v>
      </c>
      <c r="B24" t="s">
        <v>7061</v>
      </c>
    </row>
    <row r="25" spans="1:8" x14ac:dyDescent="0.25">
      <c r="A25" s="2" t="s">
        <v>1808</v>
      </c>
      <c r="B25" s="3">
        <v>0</v>
      </c>
    </row>
    <row r="26" spans="1:8" x14ac:dyDescent="0.25">
      <c r="A26" s="2" t="s">
        <v>39</v>
      </c>
      <c r="B26" s="3">
        <v>0</v>
      </c>
    </row>
    <row r="27" spans="1:8" x14ac:dyDescent="0.25">
      <c r="A27" s="2" t="s">
        <v>319</v>
      </c>
      <c r="B27" s="3">
        <v>0</v>
      </c>
    </row>
    <row r="28" spans="1:8" x14ac:dyDescent="0.25">
      <c r="A28" s="2" t="s">
        <v>391</v>
      </c>
      <c r="B28" s="3">
        <v>0</v>
      </c>
    </row>
    <row r="29" spans="1:8" x14ac:dyDescent="0.25">
      <c r="A29" s="2" t="s">
        <v>17</v>
      </c>
      <c r="B29" s="3">
        <v>0</v>
      </c>
    </row>
    <row r="30" spans="1:8" x14ac:dyDescent="0.25">
      <c r="A30" s="2" t="s">
        <v>513</v>
      </c>
      <c r="B30" s="3">
        <v>0</v>
      </c>
    </row>
    <row r="31" spans="1:8" x14ac:dyDescent="0.25">
      <c r="A31" s="2" t="s">
        <v>866</v>
      </c>
      <c r="B31" s="3">
        <v>0</v>
      </c>
    </row>
    <row r="32" spans="1:8" x14ac:dyDescent="0.25">
      <c r="A32" s="2" t="s">
        <v>1784</v>
      </c>
      <c r="B32" s="3">
        <v>0</v>
      </c>
    </row>
    <row r="33" spans="1:2" x14ac:dyDescent="0.25">
      <c r="A33" s="2" t="s">
        <v>690</v>
      </c>
      <c r="B33" s="3">
        <v>0</v>
      </c>
    </row>
    <row r="34" spans="1:2" x14ac:dyDescent="0.25">
      <c r="A34" s="2" t="s">
        <v>637</v>
      </c>
      <c r="B34" s="3">
        <v>0</v>
      </c>
    </row>
    <row r="35" spans="1:2" x14ac:dyDescent="0.25">
      <c r="A35" s="2" t="s">
        <v>747</v>
      </c>
      <c r="B35" s="3">
        <v>0</v>
      </c>
    </row>
    <row r="36" spans="1:2" x14ac:dyDescent="0.25">
      <c r="A36" s="2" t="s">
        <v>820</v>
      </c>
      <c r="B36" s="3">
        <v>0</v>
      </c>
    </row>
    <row r="37" spans="1:2" x14ac:dyDescent="0.25">
      <c r="A37" s="2" t="s">
        <v>780</v>
      </c>
      <c r="B37" s="3">
        <v>0</v>
      </c>
    </row>
    <row r="38" spans="1:2" x14ac:dyDescent="0.25">
      <c r="A38" s="2" t="s">
        <v>1812</v>
      </c>
      <c r="B38" s="3">
        <v>0</v>
      </c>
    </row>
    <row r="39" spans="1:2" x14ac:dyDescent="0.25">
      <c r="A39" s="2" t="s">
        <v>1779</v>
      </c>
      <c r="B39" s="3">
        <v>0</v>
      </c>
    </row>
    <row r="40" spans="1:2" x14ac:dyDescent="0.25">
      <c r="A40" s="2" t="s">
        <v>165</v>
      </c>
      <c r="B40" s="3">
        <v>0</v>
      </c>
    </row>
    <row r="41" spans="1:2" x14ac:dyDescent="0.25">
      <c r="A41" s="2" t="s">
        <v>1060</v>
      </c>
      <c r="B41" s="3">
        <v>0</v>
      </c>
    </row>
    <row r="42" spans="1:2" x14ac:dyDescent="0.25">
      <c r="A42" s="2" t="s">
        <v>611</v>
      </c>
      <c r="B42" s="3">
        <v>0</v>
      </c>
    </row>
    <row r="43" spans="1:2" x14ac:dyDescent="0.25">
      <c r="A43" s="2" t="s">
        <v>1794</v>
      </c>
      <c r="B43" s="3">
        <v>0</v>
      </c>
    </row>
    <row r="44" spans="1:2" x14ac:dyDescent="0.25">
      <c r="A44" s="2" t="s">
        <v>850</v>
      </c>
      <c r="B44" s="3">
        <v>0</v>
      </c>
    </row>
    <row r="45" spans="1:2" x14ac:dyDescent="0.25">
      <c r="A45" s="2" t="s">
        <v>1862</v>
      </c>
      <c r="B45" s="3">
        <v>0</v>
      </c>
    </row>
    <row r="46" spans="1:2" x14ac:dyDescent="0.25">
      <c r="A46" s="2" t="s">
        <v>1849</v>
      </c>
      <c r="B46" s="3">
        <v>0</v>
      </c>
    </row>
    <row r="47" spans="1:2" x14ac:dyDescent="0.25">
      <c r="A47" s="2" t="s">
        <v>1790</v>
      </c>
      <c r="B47" s="3">
        <v>0</v>
      </c>
    </row>
    <row r="48" spans="1:2" x14ac:dyDescent="0.25">
      <c r="A48" s="2" t="s">
        <v>2305</v>
      </c>
      <c r="B48" s="3">
        <v>0</v>
      </c>
    </row>
    <row r="49" spans="1:2" x14ac:dyDescent="0.25">
      <c r="A49" s="2" t="s">
        <v>1800</v>
      </c>
      <c r="B49" s="3">
        <v>0</v>
      </c>
    </row>
    <row r="50" spans="1:2" x14ac:dyDescent="0.25">
      <c r="A50" s="2" t="s">
        <v>1825</v>
      </c>
      <c r="B50" s="3">
        <v>0</v>
      </c>
    </row>
    <row r="51" spans="1:2" x14ac:dyDescent="0.25">
      <c r="A51" s="2" t="s">
        <v>605</v>
      </c>
      <c r="B51" s="3">
        <v>0</v>
      </c>
    </row>
    <row r="52" spans="1:2" x14ac:dyDescent="0.25">
      <c r="A52" s="2" t="s">
        <v>809</v>
      </c>
      <c r="B52" s="3">
        <v>0</v>
      </c>
    </row>
    <row r="53" spans="1:2" x14ac:dyDescent="0.25">
      <c r="A53" s="2" t="s">
        <v>1872</v>
      </c>
      <c r="B53" s="3">
        <v>0</v>
      </c>
    </row>
    <row r="54" spans="1:2" x14ac:dyDescent="0.25">
      <c r="A54" s="2" t="s">
        <v>2724</v>
      </c>
      <c r="B54" s="3">
        <v>0</v>
      </c>
    </row>
    <row r="55" spans="1:2" x14ac:dyDescent="0.25">
      <c r="A55" s="2" t="s">
        <v>1818</v>
      </c>
      <c r="B55" s="3">
        <v>1.0559525166666666</v>
      </c>
    </row>
    <row r="56" spans="1:2" x14ac:dyDescent="0.25">
      <c r="A56" s="2" t="s">
        <v>1805</v>
      </c>
      <c r="B56" s="3">
        <v>1.2245831866666668</v>
      </c>
    </row>
    <row r="57" spans="1:2" x14ac:dyDescent="0.25">
      <c r="A57" s="2" t="s">
        <v>1843</v>
      </c>
      <c r="B57" s="3">
        <v>1.2994826866666667</v>
      </c>
    </row>
    <row r="58" spans="1:2" x14ac:dyDescent="0.25">
      <c r="A58" s="2" t="s">
        <v>1828</v>
      </c>
      <c r="B58" s="3">
        <v>1.4277803108333333</v>
      </c>
    </row>
    <row r="59" spans="1:2" x14ac:dyDescent="0.25">
      <c r="A59" s="2" t="s">
        <v>1774</v>
      </c>
      <c r="B59" s="3">
        <v>1.4811440366666666</v>
      </c>
    </row>
    <row r="60" spans="1:2" x14ac:dyDescent="0.25">
      <c r="A60" s="2" t="s">
        <v>1819</v>
      </c>
      <c r="B60" s="3">
        <v>1.5111382433333331</v>
      </c>
    </row>
    <row r="61" spans="1:2" x14ac:dyDescent="0.25">
      <c r="A61" s="2" t="s">
        <v>1839</v>
      </c>
      <c r="B61" s="3">
        <v>1.5763259762500001</v>
      </c>
    </row>
    <row r="62" spans="1:2" x14ac:dyDescent="0.25">
      <c r="A62" s="2" t="s">
        <v>1814</v>
      </c>
      <c r="B62" s="3">
        <v>1.7390984258333333</v>
      </c>
    </row>
    <row r="63" spans="1:2" x14ac:dyDescent="0.25">
      <c r="A63" s="2" t="s">
        <v>1786</v>
      </c>
      <c r="B63" s="3">
        <v>2.0610499</v>
      </c>
    </row>
    <row r="64" spans="1:2" x14ac:dyDescent="0.25">
      <c r="A64" s="2" t="s">
        <v>1845</v>
      </c>
      <c r="B64" s="3">
        <v>2.1337740625000001</v>
      </c>
    </row>
    <row r="65" spans="1:2" x14ac:dyDescent="0.25">
      <c r="A65" s="2" t="s">
        <v>1782</v>
      </c>
      <c r="B65" s="3">
        <v>2.7504560633333335</v>
      </c>
    </row>
    <row r="66" spans="1:2" x14ac:dyDescent="0.25">
      <c r="A66" s="2" t="s">
        <v>1781</v>
      </c>
      <c r="B66" s="3">
        <v>2.9609917566666666</v>
      </c>
    </row>
    <row r="67" spans="1:2" x14ac:dyDescent="0.25">
      <c r="A67" s="2" t="s">
        <v>1776</v>
      </c>
      <c r="B67" s="3">
        <v>3.1079861799999997</v>
      </c>
    </row>
    <row r="68" spans="1:2" x14ac:dyDescent="0.25">
      <c r="A68" s="2" t="s">
        <v>1788</v>
      </c>
      <c r="B68" s="3">
        <v>3.2573389766666661</v>
      </c>
    </row>
    <row r="69" spans="1:2" x14ac:dyDescent="0.25">
      <c r="A69" s="2" t="s">
        <v>1789</v>
      </c>
      <c r="B69" s="3">
        <v>3.6146848833333336</v>
      </c>
    </row>
    <row r="70" spans="1:2" x14ac:dyDescent="0.25">
      <c r="A70" s="2" t="s">
        <v>1802</v>
      </c>
      <c r="B70" s="3">
        <v>3.6204278629166664</v>
      </c>
    </row>
    <row r="71" spans="1:2" x14ac:dyDescent="0.25">
      <c r="A71" s="2" t="s">
        <v>1927</v>
      </c>
      <c r="B71" s="3">
        <v>8.0167666833333335</v>
      </c>
    </row>
    <row r="72" spans="1:2" x14ac:dyDescent="0.25">
      <c r="A72" s="2" t="s">
        <v>5731</v>
      </c>
      <c r="B72" s="3">
        <v>0</v>
      </c>
    </row>
  </sheetData>
  <pageMargins left="0.7" right="0.7" top="0.75" bottom="0.75" header="0.3" footer="0.3"/>
  <pageSetup paperSize="9" orientation="portrait"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EBEA9-3235-454B-9624-C34E407C4ED2}">
  <dimension ref="A1:A2"/>
  <sheetViews>
    <sheetView workbookViewId="0">
      <selection activeCell="A2" sqref="A2"/>
    </sheetView>
  </sheetViews>
  <sheetFormatPr defaultRowHeight="15" x14ac:dyDescent="0.25"/>
  <cols>
    <col min="1" max="2" width="19" bestFit="1" customWidth="1"/>
  </cols>
  <sheetData>
    <row r="1" spans="1:1" x14ac:dyDescent="0.25">
      <c r="A1" t="s">
        <v>7059</v>
      </c>
    </row>
    <row r="2" spans="1:1" x14ac:dyDescent="0.25">
      <c r="A2" s="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6"/>
  <sheetViews>
    <sheetView topLeftCell="A7" workbookViewId="0">
      <selection activeCell="A16" sqref="A16"/>
    </sheetView>
  </sheetViews>
  <sheetFormatPr defaultRowHeight="15" x14ac:dyDescent="0.25"/>
  <cols>
    <col min="1" max="1" width="16.5703125" bestFit="1" customWidth="1"/>
    <col min="2" max="2" width="19.85546875" bestFit="1" customWidth="1"/>
    <col min="3" max="3" width="19.28515625" bestFit="1" customWidth="1"/>
  </cols>
  <sheetData>
    <row r="1" spans="1:2" x14ac:dyDescent="0.25">
      <c r="A1" s="1" t="s">
        <v>5730</v>
      </c>
      <c r="B1" t="s">
        <v>5732</v>
      </c>
    </row>
    <row r="2" spans="1:2" x14ac:dyDescent="0.25">
      <c r="A2" s="2" t="s">
        <v>612</v>
      </c>
      <c r="B2" s="3">
        <v>1737</v>
      </c>
    </row>
    <row r="3" spans="1:2" x14ac:dyDescent="0.25">
      <c r="A3" s="2" t="s">
        <v>821</v>
      </c>
      <c r="B3" s="3">
        <v>1515</v>
      </c>
    </row>
    <row r="4" spans="1:2" x14ac:dyDescent="0.25">
      <c r="A4" s="2" t="s">
        <v>1061</v>
      </c>
      <c r="B4" s="3">
        <v>1514</v>
      </c>
    </row>
    <row r="5" spans="1:2" x14ac:dyDescent="0.25">
      <c r="A5" s="2" t="s">
        <v>18</v>
      </c>
      <c r="B5" s="3">
        <v>1449</v>
      </c>
    </row>
    <row r="6" spans="1:2" x14ac:dyDescent="0.25">
      <c r="A6" s="2" t="s">
        <v>1826</v>
      </c>
      <c r="B6" s="3">
        <v>1163</v>
      </c>
    </row>
    <row r="7" spans="1:2" x14ac:dyDescent="0.25">
      <c r="A7" s="2" t="s">
        <v>5731</v>
      </c>
      <c r="B7" s="3">
        <v>7378</v>
      </c>
    </row>
    <row r="15" spans="1:2" x14ac:dyDescent="0.25">
      <c r="A15" s="1" t="s">
        <v>5730</v>
      </c>
      <c r="B15" t="s">
        <v>7060</v>
      </c>
    </row>
    <row r="16" spans="1:2" x14ac:dyDescent="0.25">
      <c r="A16" s="2" t="s">
        <v>1863</v>
      </c>
      <c r="B16" s="3">
        <v>11.355421808333332</v>
      </c>
    </row>
    <row r="17" spans="1:2" x14ac:dyDescent="0.25">
      <c r="A17" s="2" t="s">
        <v>821</v>
      </c>
      <c r="B17" s="3">
        <v>10.813842725000001</v>
      </c>
    </row>
    <row r="18" spans="1:2" x14ac:dyDescent="0.25">
      <c r="A18" s="2" t="s">
        <v>18</v>
      </c>
      <c r="B18" s="3">
        <v>10.0719353875</v>
      </c>
    </row>
    <row r="19" spans="1:2" x14ac:dyDescent="0.25">
      <c r="A19" s="2" t="s">
        <v>1826</v>
      </c>
      <c r="B19" s="3">
        <v>9.9699926916666683</v>
      </c>
    </row>
    <row r="20" spans="1:2" x14ac:dyDescent="0.25">
      <c r="A20" s="2" t="s">
        <v>612</v>
      </c>
      <c r="B20" s="3">
        <v>9.9545756458333337</v>
      </c>
    </row>
    <row r="21" spans="1:2" x14ac:dyDescent="0.25">
      <c r="A21" s="2" t="s">
        <v>1061</v>
      </c>
      <c r="B21" s="3">
        <v>9.3479822833333337</v>
      </c>
    </row>
    <row r="22" spans="1:2" x14ac:dyDescent="0.25">
      <c r="A22" s="2" t="s">
        <v>1791</v>
      </c>
      <c r="B22" s="3">
        <v>8.6186814124999991</v>
      </c>
    </row>
    <row r="23" spans="1:2" x14ac:dyDescent="0.25">
      <c r="A23" s="2" t="s">
        <v>748</v>
      </c>
      <c r="B23" s="3">
        <v>6.5837331583333327</v>
      </c>
    </row>
    <row r="24" spans="1:2" x14ac:dyDescent="0.25">
      <c r="A24" s="2" t="s">
        <v>606</v>
      </c>
      <c r="B24" s="3">
        <v>6.2760950416666672</v>
      </c>
    </row>
    <row r="25" spans="1:2" x14ac:dyDescent="0.25">
      <c r="A25" s="2" t="s">
        <v>867</v>
      </c>
      <c r="B25" s="3">
        <v>5.566494641666667</v>
      </c>
    </row>
    <row r="26" spans="1:2" x14ac:dyDescent="0.25">
      <c r="A26" s="2" t="s">
        <v>5731</v>
      </c>
      <c r="B26" s="3">
        <v>11.355421808333332</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
  <sheetViews>
    <sheetView workbookViewId="0">
      <selection activeCell="B13" sqref="B13"/>
    </sheetView>
  </sheetViews>
  <sheetFormatPr defaultRowHeight="15" x14ac:dyDescent="0.25"/>
  <cols>
    <col min="1" max="1" width="13.140625" bestFit="1" customWidth="1"/>
    <col min="2" max="4" width="20.28515625" bestFit="1" customWidth="1"/>
  </cols>
  <sheetData>
    <row r="1" spans="1:2" x14ac:dyDescent="0.25">
      <c r="A1" s="1" t="s">
        <v>5730</v>
      </c>
      <c r="B1" t="s">
        <v>5733</v>
      </c>
    </row>
    <row r="2" spans="1:2" x14ac:dyDescent="0.25">
      <c r="A2" s="2" t="s">
        <v>15</v>
      </c>
      <c r="B2" s="3">
        <v>19691.852989521012</v>
      </c>
    </row>
    <row r="3" spans="1:2" x14ac:dyDescent="0.25">
      <c r="A3" s="2" t="s">
        <v>22</v>
      </c>
      <c r="B3" s="3">
        <v>20178.481142562006</v>
      </c>
    </row>
    <row r="4" spans="1:2" x14ac:dyDescent="0.25">
      <c r="A4" s="2" t="s">
        <v>5731</v>
      </c>
      <c r="B4" s="3">
        <v>39870.334132083022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9"/>
  <sheetViews>
    <sheetView topLeftCell="A4" workbookViewId="0">
      <selection activeCell="F15" sqref="F15"/>
    </sheetView>
  </sheetViews>
  <sheetFormatPr defaultRowHeight="15" x14ac:dyDescent="0.25"/>
  <cols>
    <col min="1" max="1" width="15.7109375" bestFit="1" customWidth="1"/>
    <col min="2" max="2" width="19.85546875" bestFit="1" customWidth="1"/>
    <col min="3" max="3" width="20.28515625" bestFit="1" customWidth="1"/>
  </cols>
  <sheetData>
    <row r="2" spans="1:2" x14ac:dyDescent="0.25">
      <c r="A2" s="1" t="s">
        <v>5730</v>
      </c>
      <c r="B2" t="s">
        <v>5732</v>
      </c>
    </row>
    <row r="3" spans="1:2" x14ac:dyDescent="0.25">
      <c r="A3" s="2" t="s">
        <v>7071</v>
      </c>
      <c r="B3" s="3">
        <v>6813</v>
      </c>
    </row>
    <row r="4" spans="1:2" x14ac:dyDescent="0.25">
      <c r="A4" s="2" t="s">
        <v>7072</v>
      </c>
      <c r="B4" s="3">
        <v>1411</v>
      </c>
    </row>
    <row r="5" spans="1:2" x14ac:dyDescent="0.25">
      <c r="A5" s="2" t="s">
        <v>7073</v>
      </c>
      <c r="B5" s="3">
        <v>42</v>
      </c>
    </row>
    <row r="6" spans="1:2" x14ac:dyDescent="0.25">
      <c r="A6" s="2" t="s">
        <v>7074</v>
      </c>
      <c r="B6" s="3">
        <v>35</v>
      </c>
    </row>
    <row r="7" spans="1:2" x14ac:dyDescent="0.25">
      <c r="A7" s="2" t="s">
        <v>7076</v>
      </c>
      <c r="B7" s="3">
        <v>23</v>
      </c>
    </row>
    <row r="8" spans="1:2" x14ac:dyDescent="0.25">
      <c r="A8" s="2" t="s">
        <v>7075</v>
      </c>
      <c r="B8" s="3">
        <v>12</v>
      </c>
    </row>
    <row r="9" spans="1:2" x14ac:dyDescent="0.25">
      <c r="A9" s="2" t="s">
        <v>5731</v>
      </c>
      <c r="B9" s="3">
        <v>8336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
  <sheetViews>
    <sheetView workbookViewId="0">
      <selection activeCell="A2" sqref="A2"/>
    </sheetView>
  </sheetViews>
  <sheetFormatPr defaultRowHeight="15" x14ac:dyDescent="0.25"/>
  <cols>
    <col min="1" max="3" width="19.28515625" bestFit="1" customWidth="1"/>
  </cols>
  <sheetData>
    <row r="1" spans="1:1" x14ac:dyDescent="0.25">
      <c r="A1" t="s">
        <v>7060</v>
      </c>
    </row>
    <row r="2" spans="1:1" x14ac:dyDescent="0.25">
      <c r="A2" s="3">
        <v>11.355421808333332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DDA3-845E-4CDE-A1FA-AA65FD4E3A32}">
  <dimension ref="A1:A2"/>
  <sheetViews>
    <sheetView workbookViewId="0">
      <selection activeCell="A2" sqref="A2"/>
    </sheetView>
  </sheetViews>
  <sheetFormatPr defaultRowHeight="15" x14ac:dyDescent="0.25"/>
  <cols>
    <col min="1" max="1" width="19" bestFit="1" customWidth="1"/>
    <col min="2" max="2" width="16.28515625" bestFit="1" customWidth="1"/>
    <col min="3" max="1321" width="5.140625" bestFit="1" customWidth="1"/>
    <col min="1322" max="1323" width="5" bestFit="1" customWidth="1"/>
    <col min="1324" max="1324" width="4" bestFit="1" customWidth="1"/>
    <col min="1325" max="1333" width="5" bestFit="1" customWidth="1"/>
    <col min="1334" max="1334" width="4" bestFit="1" customWidth="1"/>
    <col min="1335" max="1351" width="5" bestFit="1" customWidth="1"/>
    <col min="1352" max="1352" width="4" bestFit="1" customWidth="1"/>
    <col min="1353" max="1353" width="5" bestFit="1" customWidth="1"/>
    <col min="1354" max="1354" width="4" bestFit="1" customWidth="1"/>
    <col min="1355" max="1360" width="5" bestFit="1" customWidth="1"/>
    <col min="1361" max="1361" width="4" bestFit="1" customWidth="1"/>
    <col min="1362" max="1386" width="5" bestFit="1" customWidth="1"/>
    <col min="1387" max="1387" width="4" bestFit="1" customWidth="1"/>
    <col min="1388" max="1394" width="5" bestFit="1" customWidth="1"/>
    <col min="1395" max="1395" width="3.42578125" bestFit="1" customWidth="1"/>
    <col min="1396" max="1399" width="5" bestFit="1" customWidth="1"/>
    <col min="1400" max="1400" width="4" bestFit="1" customWidth="1"/>
    <col min="1401" max="1411" width="5" bestFit="1" customWidth="1"/>
    <col min="1412" max="1412" width="4" bestFit="1" customWidth="1"/>
    <col min="1413" max="1415" width="5" bestFit="1" customWidth="1"/>
    <col min="1416" max="1416" width="4" bestFit="1" customWidth="1"/>
    <col min="1417" max="1428" width="5" bestFit="1" customWidth="1"/>
    <col min="1429" max="1429" width="4" bestFit="1" customWidth="1"/>
    <col min="1430" max="1431" width="5" bestFit="1" customWidth="1"/>
    <col min="1432" max="1432" width="4" bestFit="1" customWidth="1"/>
    <col min="1433" max="1447" width="5" bestFit="1" customWidth="1"/>
    <col min="1448" max="1448" width="4" bestFit="1" customWidth="1"/>
    <col min="1449" max="1449" width="3.42578125" bestFit="1" customWidth="1"/>
    <col min="1450" max="1456" width="5" bestFit="1" customWidth="1"/>
    <col min="1457" max="1457" width="4" bestFit="1" customWidth="1"/>
    <col min="1458" max="1459" width="5" bestFit="1" customWidth="1"/>
    <col min="1460" max="1460" width="4" bestFit="1" customWidth="1"/>
    <col min="1461" max="1495" width="5" bestFit="1" customWidth="1"/>
    <col min="1496" max="1496" width="4" bestFit="1" customWidth="1"/>
    <col min="1497" max="1497" width="5" bestFit="1" customWidth="1"/>
    <col min="1498" max="1498" width="4" bestFit="1" customWidth="1"/>
    <col min="1499" max="1510" width="5" bestFit="1" customWidth="1"/>
    <col min="1511" max="1511" width="4" bestFit="1" customWidth="1"/>
    <col min="1512" max="1526" width="5" bestFit="1" customWidth="1"/>
    <col min="1527" max="1528" width="4" bestFit="1" customWidth="1"/>
    <col min="1529" max="1536" width="5" bestFit="1" customWidth="1"/>
    <col min="1537" max="1537" width="4" bestFit="1" customWidth="1"/>
    <col min="1538" max="1541" width="5" bestFit="1" customWidth="1"/>
    <col min="1542" max="1542" width="4" bestFit="1" customWidth="1"/>
    <col min="1543" max="1564" width="5" bestFit="1" customWidth="1"/>
    <col min="1565" max="1565" width="4" bestFit="1" customWidth="1"/>
    <col min="1566" max="1580" width="5" bestFit="1" customWidth="1"/>
    <col min="1581" max="1581" width="4" bestFit="1" customWidth="1"/>
    <col min="1582" max="1595" width="5" bestFit="1" customWidth="1"/>
    <col min="1596" max="1596" width="4" bestFit="1" customWidth="1"/>
    <col min="1597" max="1621" width="5" bestFit="1" customWidth="1"/>
    <col min="1622" max="1622" width="4" bestFit="1" customWidth="1"/>
    <col min="1623" max="1634" width="5" bestFit="1" customWidth="1"/>
    <col min="1635" max="1635" width="4" bestFit="1" customWidth="1"/>
    <col min="1636" max="1638" width="5" bestFit="1" customWidth="1"/>
    <col min="1639" max="1639" width="4" bestFit="1" customWidth="1"/>
    <col min="1640" max="1650" width="5" bestFit="1" customWidth="1"/>
    <col min="1651" max="1651" width="3.42578125" bestFit="1" customWidth="1"/>
    <col min="1652" max="1673" width="5" bestFit="1" customWidth="1"/>
    <col min="1674" max="1674" width="4" bestFit="1" customWidth="1"/>
    <col min="1675" max="1683" width="5" bestFit="1" customWidth="1"/>
    <col min="1684" max="1684" width="4" bestFit="1" customWidth="1"/>
    <col min="1685" max="1701" width="5" bestFit="1" customWidth="1"/>
    <col min="1702" max="1702" width="4" bestFit="1" customWidth="1"/>
    <col min="1703" max="1706" width="5" bestFit="1" customWidth="1"/>
    <col min="1707" max="1707" width="4" bestFit="1" customWidth="1"/>
    <col min="1708" max="1717" width="5" bestFit="1" customWidth="1"/>
    <col min="1718" max="1718" width="4" bestFit="1" customWidth="1"/>
    <col min="1719" max="1721" width="5" bestFit="1" customWidth="1"/>
    <col min="1722" max="1722" width="4" bestFit="1" customWidth="1"/>
    <col min="1723" max="1724" width="5" bestFit="1" customWidth="1"/>
    <col min="1725" max="1725" width="4" bestFit="1" customWidth="1"/>
    <col min="1726" max="1736" width="5" bestFit="1" customWidth="1"/>
    <col min="1737" max="1737" width="4" bestFit="1" customWidth="1"/>
    <col min="1738" max="1751" width="5" bestFit="1" customWidth="1"/>
    <col min="1752" max="1752" width="4" bestFit="1" customWidth="1"/>
    <col min="1753" max="1758" width="5" bestFit="1" customWidth="1"/>
    <col min="1759" max="1759" width="4" bestFit="1" customWidth="1"/>
    <col min="1760"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9" width="5" bestFit="1" customWidth="1"/>
    <col min="1780" max="1781" width="4" bestFit="1" customWidth="1"/>
    <col min="1782" max="1788" width="5" bestFit="1" customWidth="1"/>
    <col min="1789" max="1789" width="4" bestFit="1" customWidth="1"/>
    <col min="1790" max="1792" width="5" bestFit="1" customWidth="1"/>
    <col min="1793" max="1793" width="4" bestFit="1" customWidth="1"/>
    <col min="1794" max="1794" width="5" bestFit="1" customWidth="1"/>
    <col min="1795" max="1795" width="3.42578125" bestFit="1" customWidth="1"/>
    <col min="1796" max="1797" width="5" bestFit="1" customWidth="1"/>
    <col min="1798" max="1798" width="4" bestFit="1" customWidth="1"/>
    <col min="1799" max="1815" width="5" bestFit="1" customWidth="1"/>
    <col min="1816" max="1816" width="4" bestFit="1" customWidth="1"/>
    <col min="1817" max="1824" width="5" bestFit="1" customWidth="1"/>
    <col min="1825" max="1825" width="4" bestFit="1" customWidth="1"/>
    <col min="1826" max="1832" width="5" bestFit="1" customWidth="1"/>
    <col min="1833" max="1833" width="4" bestFit="1" customWidth="1"/>
    <col min="1834" max="1842" width="5" bestFit="1" customWidth="1"/>
    <col min="1843" max="1843" width="4" bestFit="1" customWidth="1"/>
    <col min="1844" max="1848" width="5" bestFit="1" customWidth="1"/>
    <col min="1849" max="1849" width="4" bestFit="1" customWidth="1"/>
    <col min="1850" max="1856" width="5" bestFit="1" customWidth="1"/>
    <col min="1857" max="1857" width="4" bestFit="1" customWidth="1"/>
    <col min="1858" max="1858" width="5" bestFit="1" customWidth="1"/>
    <col min="1859" max="1859" width="4" bestFit="1" customWidth="1"/>
    <col min="1860" max="1866" width="5" bestFit="1" customWidth="1"/>
    <col min="1867" max="1867" width="4" bestFit="1" customWidth="1"/>
    <col min="1868" max="1882" width="5" bestFit="1" customWidth="1"/>
    <col min="1883" max="1883" width="4" bestFit="1" customWidth="1"/>
    <col min="1884" max="1904" width="5" bestFit="1" customWidth="1"/>
    <col min="1905" max="1905" width="4" bestFit="1" customWidth="1"/>
    <col min="1906" max="1927" width="5" bestFit="1" customWidth="1"/>
    <col min="1928" max="1928" width="4" bestFit="1" customWidth="1"/>
    <col min="1929" max="1951" width="5" bestFit="1" customWidth="1"/>
    <col min="1952" max="1952" width="4" bestFit="1" customWidth="1"/>
    <col min="1953" max="1993" width="5" bestFit="1" customWidth="1"/>
    <col min="1994" max="1994" width="4" bestFit="1" customWidth="1"/>
    <col min="1995" max="1995" width="5" bestFit="1" customWidth="1"/>
    <col min="1996" max="1996" width="4" bestFit="1" customWidth="1"/>
    <col min="1997" max="1998" width="5" bestFit="1" customWidth="1"/>
    <col min="1999" max="1999" width="4" bestFit="1" customWidth="1"/>
    <col min="2000" max="2004" width="5" bestFit="1" customWidth="1"/>
    <col min="2005" max="2005" width="4" bestFit="1" customWidth="1"/>
    <col min="2006" max="2022" width="5" bestFit="1" customWidth="1"/>
    <col min="2023" max="2023" width="4" bestFit="1" customWidth="1"/>
    <col min="2024" max="2028" width="5" bestFit="1" customWidth="1"/>
    <col min="2029" max="2029" width="4" bestFit="1" customWidth="1"/>
    <col min="2030" max="2074" width="5" bestFit="1" customWidth="1"/>
    <col min="2075" max="2076" width="4" bestFit="1" customWidth="1"/>
    <col min="2077" max="2097" width="5" bestFit="1" customWidth="1"/>
    <col min="2098" max="2098" width="4" bestFit="1" customWidth="1"/>
    <col min="2099" max="2103" width="5" bestFit="1" customWidth="1"/>
    <col min="2104" max="2104" width="4" bestFit="1" customWidth="1"/>
    <col min="2105" max="2108" width="5" bestFit="1" customWidth="1"/>
    <col min="2109" max="2109" width="3.42578125" bestFit="1" customWidth="1"/>
    <col min="2110" max="2110" width="5" bestFit="1" customWidth="1"/>
    <col min="2111" max="2111" width="4" bestFit="1" customWidth="1"/>
    <col min="2112" max="2115" width="5" bestFit="1" customWidth="1"/>
    <col min="2116" max="2116" width="4" bestFit="1" customWidth="1"/>
    <col min="2117" max="2123" width="5" bestFit="1" customWidth="1"/>
    <col min="2124" max="2124" width="4" bestFit="1" customWidth="1"/>
    <col min="2125" max="2126" width="5" bestFit="1" customWidth="1"/>
    <col min="2127" max="2127" width="4" bestFit="1" customWidth="1"/>
    <col min="2128" max="2140" width="5" bestFit="1" customWidth="1"/>
    <col min="2141" max="2141" width="4" bestFit="1" customWidth="1"/>
    <col min="2142" max="2148" width="5" bestFit="1" customWidth="1"/>
    <col min="2149" max="2149" width="4" bestFit="1" customWidth="1"/>
    <col min="2150" max="2150" width="5" bestFit="1" customWidth="1"/>
    <col min="2151" max="2151" width="4" bestFit="1" customWidth="1"/>
    <col min="2152" max="2156" width="5" bestFit="1" customWidth="1"/>
    <col min="2157" max="2157" width="4" bestFit="1" customWidth="1"/>
    <col min="2158" max="2158" width="5" bestFit="1" customWidth="1"/>
    <col min="2159" max="2159" width="4" bestFit="1" customWidth="1"/>
    <col min="2160" max="2173" width="5" bestFit="1" customWidth="1"/>
    <col min="2174" max="2174" width="3.42578125" bestFit="1" customWidth="1"/>
    <col min="2175" max="2187" width="5" bestFit="1" customWidth="1"/>
    <col min="2188" max="2188" width="3.42578125" bestFit="1" customWidth="1"/>
    <col min="2189" max="2189" width="5" bestFit="1" customWidth="1"/>
    <col min="2190" max="2190" width="4" bestFit="1" customWidth="1"/>
    <col min="2191" max="2194" width="5" bestFit="1" customWidth="1"/>
    <col min="2195" max="2195" width="4" bestFit="1" customWidth="1"/>
    <col min="2196" max="2197" width="5" bestFit="1" customWidth="1"/>
    <col min="2198" max="2198" width="4" bestFit="1" customWidth="1"/>
    <col min="2199" max="2210" width="5" bestFit="1" customWidth="1"/>
    <col min="2211" max="2211" width="4" bestFit="1" customWidth="1"/>
    <col min="2212" max="2231" width="5" bestFit="1" customWidth="1"/>
    <col min="2232" max="2232" width="4" bestFit="1" customWidth="1"/>
    <col min="2233" max="2233" width="5" bestFit="1" customWidth="1"/>
    <col min="2234" max="2234" width="4" bestFit="1" customWidth="1"/>
    <col min="2235" max="2240" width="5" bestFit="1" customWidth="1"/>
    <col min="2241" max="2242" width="4" bestFit="1" customWidth="1"/>
    <col min="2243" max="2244" width="5" bestFit="1" customWidth="1"/>
    <col min="2245" max="2245" width="4" bestFit="1" customWidth="1"/>
    <col min="2246" max="2256" width="5" bestFit="1" customWidth="1"/>
    <col min="2257" max="2257" width="4" bestFit="1" customWidth="1"/>
    <col min="2258" max="2263" width="5" bestFit="1" customWidth="1"/>
    <col min="2264" max="2264" width="4" bestFit="1" customWidth="1"/>
    <col min="2265" max="2266" width="5" bestFit="1" customWidth="1"/>
    <col min="2267" max="2267" width="4" bestFit="1" customWidth="1"/>
    <col min="2268" max="2283" width="5" bestFit="1" customWidth="1"/>
    <col min="2284" max="2285" width="4" bestFit="1" customWidth="1"/>
    <col min="2286" max="2289" width="5" bestFit="1" customWidth="1"/>
    <col min="2290" max="2290" width="4" bestFit="1" customWidth="1"/>
    <col min="2291" max="2297" width="5" bestFit="1" customWidth="1"/>
    <col min="2298" max="2299" width="4" bestFit="1" customWidth="1"/>
    <col min="2300" max="2303" width="5" bestFit="1" customWidth="1"/>
    <col min="2304" max="2304" width="4" bestFit="1" customWidth="1"/>
    <col min="2305" max="2306" width="5" bestFit="1" customWidth="1"/>
    <col min="2307" max="2307" width="4" bestFit="1" customWidth="1"/>
    <col min="2308" max="2326" width="5" bestFit="1" customWidth="1"/>
    <col min="2327" max="2327" width="4" bestFit="1" customWidth="1"/>
    <col min="2328" max="2337" width="5" bestFit="1" customWidth="1"/>
    <col min="2338" max="2338" width="4" bestFit="1" customWidth="1"/>
    <col min="2339" max="2344" width="5" bestFit="1" customWidth="1"/>
    <col min="2345" max="2345" width="4" bestFit="1" customWidth="1"/>
    <col min="2346" max="2346" width="3.42578125" bestFit="1" customWidth="1"/>
    <col min="2347" max="2362" width="5" bestFit="1" customWidth="1"/>
    <col min="2363" max="2363" width="4" bestFit="1" customWidth="1"/>
    <col min="2364" max="2371" width="5" bestFit="1" customWidth="1"/>
    <col min="2372" max="2372" width="4" bestFit="1" customWidth="1"/>
    <col min="2373" max="2376" width="5" bestFit="1" customWidth="1"/>
    <col min="2377" max="2377" width="4" bestFit="1" customWidth="1"/>
    <col min="2378" max="2382" width="5" bestFit="1" customWidth="1"/>
    <col min="2383" max="2383" width="4" bestFit="1" customWidth="1"/>
    <col min="2384" max="2399" width="5" bestFit="1" customWidth="1"/>
    <col min="2400" max="2400" width="4" bestFit="1" customWidth="1"/>
    <col min="2401" max="2408" width="5" bestFit="1" customWidth="1"/>
    <col min="2409" max="2409" width="4" bestFit="1" customWidth="1"/>
    <col min="2410" max="2411" width="5" bestFit="1" customWidth="1"/>
    <col min="2412" max="2412" width="4" bestFit="1" customWidth="1"/>
    <col min="2413" max="2416" width="5" bestFit="1" customWidth="1"/>
    <col min="2417" max="2417" width="4" bestFit="1" customWidth="1"/>
    <col min="2418" max="2419" width="5" bestFit="1" customWidth="1"/>
    <col min="2420" max="2420" width="4" bestFit="1" customWidth="1"/>
    <col min="2421" max="2426" width="5" bestFit="1" customWidth="1"/>
    <col min="2427" max="2427" width="4" bestFit="1" customWidth="1"/>
    <col min="2428" max="2439" width="5" bestFit="1" customWidth="1"/>
    <col min="2440" max="2440" width="4" bestFit="1" customWidth="1"/>
    <col min="2441" max="2450" width="5" bestFit="1" customWidth="1"/>
    <col min="2451" max="2451" width="4" bestFit="1" customWidth="1"/>
    <col min="2452" max="2465" width="5" bestFit="1" customWidth="1"/>
    <col min="2466" max="2466" width="4" bestFit="1" customWidth="1"/>
    <col min="2467" max="2483" width="5" bestFit="1" customWidth="1"/>
    <col min="2484" max="2484" width="4" bestFit="1" customWidth="1"/>
    <col min="2485" max="2487" width="5" bestFit="1" customWidth="1"/>
    <col min="2488" max="2488" width="4" bestFit="1" customWidth="1"/>
    <col min="2489" max="2496" width="5" bestFit="1" customWidth="1"/>
    <col min="2497" max="2497" width="4" bestFit="1" customWidth="1"/>
    <col min="2498" max="2512" width="5" bestFit="1" customWidth="1"/>
    <col min="2513" max="2513" width="3.42578125" bestFit="1" customWidth="1"/>
    <col min="2514" max="2528" width="5" bestFit="1" customWidth="1"/>
    <col min="2529" max="2529" width="4" bestFit="1" customWidth="1"/>
    <col min="2530" max="2535" width="5" bestFit="1" customWidth="1"/>
    <col min="2536" max="2536" width="4" bestFit="1" customWidth="1"/>
    <col min="2537" max="2537" width="5" bestFit="1" customWidth="1"/>
    <col min="2538" max="2538" width="3.42578125" bestFit="1" customWidth="1"/>
    <col min="2539" max="2539" width="5" bestFit="1" customWidth="1"/>
    <col min="2540" max="2540" width="4" bestFit="1" customWidth="1"/>
    <col min="2541" max="2541" width="5" bestFit="1" customWidth="1"/>
    <col min="2542" max="2542" width="4" bestFit="1" customWidth="1"/>
    <col min="2543" max="2547" width="5" bestFit="1" customWidth="1"/>
    <col min="2548" max="2548" width="4" bestFit="1" customWidth="1"/>
    <col min="2549" max="2555" width="5" bestFit="1" customWidth="1"/>
    <col min="2556" max="2556" width="4" bestFit="1" customWidth="1"/>
    <col min="2557" max="2572" width="5" bestFit="1" customWidth="1"/>
    <col min="2573" max="2573" width="4" bestFit="1" customWidth="1"/>
    <col min="2574" max="2574" width="5" bestFit="1" customWidth="1"/>
    <col min="2575" max="2575" width="4" bestFit="1" customWidth="1"/>
    <col min="2576" max="2592" width="5" bestFit="1" customWidth="1"/>
    <col min="2593" max="2593" width="4" bestFit="1" customWidth="1"/>
    <col min="2594" max="2603" width="5" bestFit="1" customWidth="1"/>
    <col min="2604" max="2604" width="4" bestFit="1" customWidth="1"/>
    <col min="2605" max="2613" width="5" bestFit="1" customWidth="1"/>
    <col min="2614" max="2614" width="4" bestFit="1" customWidth="1"/>
    <col min="2615" max="2615" width="5" bestFit="1" customWidth="1"/>
    <col min="2616" max="2616" width="3.42578125" bestFit="1" customWidth="1"/>
    <col min="2617" max="2619" width="5" bestFit="1" customWidth="1"/>
    <col min="2620" max="2620" width="3.42578125" bestFit="1" customWidth="1"/>
    <col min="2621" max="2631" width="5" bestFit="1" customWidth="1"/>
    <col min="2632" max="2632" width="4" bestFit="1" customWidth="1"/>
    <col min="2633" max="2640" width="5" bestFit="1" customWidth="1"/>
    <col min="2641" max="2641" width="4" bestFit="1" customWidth="1"/>
    <col min="2642" max="2642" width="5" bestFit="1" customWidth="1"/>
    <col min="2643" max="2643" width="3.42578125" bestFit="1" customWidth="1"/>
    <col min="2644" max="2644" width="4" bestFit="1" customWidth="1"/>
    <col min="2645" max="2654" width="5" bestFit="1" customWidth="1"/>
    <col min="2655" max="2655" width="4" bestFit="1" customWidth="1"/>
    <col min="2656" max="2657" width="5" bestFit="1" customWidth="1"/>
    <col min="2658" max="2658" width="4" bestFit="1" customWidth="1"/>
    <col min="2659" max="2659" width="5" bestFit="1" customWidth="1"/>
    <col min="2660" max="2660" width="4" bestFit="1" customWidth="1"/>
    <col min="2661" max="2663" width="5" bestFit="1" customWidth="1"/>
    <col min="2664" max="2664" width="4" bestFit="1" customWidth="1"/>
    <col min="2665" max="2672" width="5" bestFit="1" customWidth="1"/>
    <col min="2673" max="2675" width="4" bestFit="1" customWidth="1"/>
    <col min="2676" max="2677" width="5" bestFit="1" customWidth="1"/>
    <col min="2678" max="2678" width="4" bestFit="1" customWidth="1"/>
    <col min="2679" max="2704" width="5" bestFit="1" customWidth="1"/>
    <col min="2705" max="2705" width="4" bestFit="1" customWidth="1"/>
    <col min="2706" max="2708" width="5" bestFit="1" customWidth="1"/>
    <col min="2709" max="2709" width="4" bestFit="1" customWidth="1"/>
    <col min="2710" max="2710" width="5" bestFit="1" customWidth="1"/>
    <col min="2711" max="2711" width="3.42578125" bestFit="1" customWidth="1"/>
    <col min="2712" max="2729" width="5" bestFit="1" customWidth="1"/>
    <col min="2730" max="2731" width="4" bestFit="1" customWidth="1"/>
    <col min="2732" max="2751" width="5" bestFit="1" customWidth="1"/>
    <col min="2752" max="2752" width="4" bestFit="1" customWidth="1"/>
    <col min="2753" max="2778" width="5" bestFit="1" customWidth="1"/>
    <col min="2779" max="2780" width="4" bestFit="1" customWidth="1"/>
    <col min="2781" max="2790" width="5" bestFit="1" customWidth="1"/>
    <col min="2791" max="2791" width="4" bestFit="1" customWidth="1"/>
    <col min="2792" max="2798" width="5" bestFit="1" customWidth="1"/>
    <col min="2799" max="2799" width="4" bestFit="1" customWidth="1"/>
    <col min="2800" max="2807" width="5" bestFit="1" customWidth="1"/>
    <col min="2808" max="2808" width="4" bestFit="1" customWidth="1"/>
    <col min="2809" max="2818" width="5" bestFit="1" customWidth="1"/>
    <col min="2819" max="2819" width="3.42578125" bestFit="1" customWidth="1"/>
    <col min="2820" max="2820" width="5" bestFit="1" customWidth="1"/>
    <col min="2821" max="2821" width="4" bestFit="1" customWidth="1"/>
    <col min="2822" max="2827" width="5" bestFit="1" customWidth="1"/>
    <col min="2828" max="2828" width="4" bestFit="1" customWidth="1"/>
    <col min="2829" max="2831" width="5" bestFit="1" customWidth="1"/>
    <col min="2832" max="2832" width="4" bestFit="1" customWidth="1"/>
    <col min="2833" max="2838" width="5" bestFit="1" customWidth="1"/>
    <col min="2839" max="2839" width="4" bestFit="1" customWidth="1"/>
    <col min="2840" max="2849" width="5" bestFit="1" customWidth="1"/>
    <col min="2850" max="2850" width="3.42578125" bestFit="1" customWidth="1"/>
    <col min="2851" max="2858" width="5" bestFit="1" customWidth="1"/>
    <col min="2859" max="2859" width="3.42578125" bestFit="1" customWidth="1"/>
    <col min="2860" max="2871" width="5" bestFit="1" customWidth="1"/>
    <col min="2872" max="2872" width="4" bestFit="1" customWidth="1"/>
    <col min="2873" max="2875" width="5" bestFit="1" customWidth="1"/>
    <col min="2876" max="2876" width="3.42578125" bestFit="1" customWidth="1"/>
    <col min="2877" max="2879" width="5" bestFit="1" customWidth="1"/>
    <col min="2880" max="2880" width="4" bestFit="1" customWidth="1"/>
    <col min="2881" max="2884" width="5" bestFit="1" customWidth="1"/>
    <col min="2885" max="2885" width="4" bestFit="1" customWidth="1"/>
    <col min="2886" max="2893" width="5" bestFit="1" customWidth="1"/>
    <col min="2894" max="2894" width="4" bestFit="1" customWidth="1"/>
    <col min="2895" max="2902" width="5" bestFit="1" customWidth="1"/>
    <col min="2903" max="2904" width="4" bestFit="1" customWidth="1"/>
    <col min="2905" max="2919" width="5" bestFit="1" customWidth="1"/>
    <col min="2920" max="2920" width="4" bestFit="1" customWidth="1"/>
    <col min="2921" max="2953" width="5" bestFit="1" customWidth="1"/>
    <col min="2954" max="2954" width="4" bestFit="1" customWidth="1"/>
    <col min="2955" max="2961" width="5" bestFit="1" customWidth="1"/>
    <col min="2962" max="2962" width="4" bestFit="1" customWidth="1"/>
    <col min="2963" max="2964" width="5" bestFit="1" customWidth="1"/>
    <col min="2965" max="2967" width="4" bestFit="1" customWidth="1"/>
    <col min="2968" max="2969" width="5" bestFit="1" customWidth="1"/>
    <col min="2970" max="2970" width="3.42578125" bestFit="1" customWidth="1"/>
    <col min="2971" max="2986" width="5" bestFit="1" customWidth="1"/>
    <col min="2987" max="2987" width="4" bestFit="1" customWidth="1"/>
    <col min="2988" max="3000" width="5" bestFit="1" customWidth="1"/>
    <col min="3001" max="3001" width="4" bestFit="1" customWidth="1"/>
    <col min="3002" max="3002" width="5" bestFit="1" customWidth="1"/>
    <col min="3003" max="3003" width="4" bestFit="1" customWidth="1"/>
    <col min="3004" max="3008" width="5" bestFit="1" customWidth="1"/>
    <col min="3009" max="3009" width="4" bestFit="1" customWidth="1"/>
    <col min="3010" max="3037" width="5" bestFit="1" customWidth="1"/>
    <col min="3038" max="3038" width="4" bestFit="1" customWidth="1"/>
    <col min="3039" max="3049" width="5" bestFit="1" customWidth="1"/>
    <col min="3050" max="3050" width="4" bestFit="1" customWidth="1"/>
    <col min="3051" max="3066" width="5" bestFit="1" customWidth="1"/>
    <col min="3067" max="3067" width="3.42578125" bestFit="1" customWidth="1"/>
    <col min="3068" max="3068" width="5" bestFit="1" customWidth="1"/>
    <col min="3069" max="3069" width="4" bestFit="1" customWidth="1"/>
    <col min="3070" max="3084" width="5" bestFit="1" customWidth="1"/>
    <col min="3085" max="3085" width="4" bestFit="1" customWidth="1"/>
    <col min="3086" max="3091" width="5" bestFit="1" customWidth="1"/>
    <col min="3092" max="3092" width="4" bestFit="1" customWidth="1"/>
    <col min="3093" max="3097" width="5" bestFit="1" customWidth="1"/>
    <col min="3098" max="3098" width="4" bestFit="1" customWidth="1"/>
    <col min="3099" max="3105" width="5" bestFit="1" customWidth="1"/>
    <col min="3106" max="3106" width="4" bestFit="1" customWidth="1"/>
    <col min="3107" max="3122" width="5" bestFit="1" customWidth="1"/>
    <col min="3123" max="3123" width="3.42578125" bestFit="1" customWidth="1"/>
    <col min="3124" max="3126" width="5" bestFit="1" customWidth="1"/>
    <col min="3127" max="3127" width="4" bestFit="1" customWidth="1"/>
    <col min="3128" max="3132" width="5" bestFit="1" customWidth="1"/>
    <col min="3133" max="3133" width="4" bestFit="1" customWidth="1"/>
    <col min="3134" max="3137" width="5" bestFit="1" customWidth="1"/>
    <col min="3138" max="3138" width="4" bestFit="1" customWidth="1"/>
    <col min="3139" max="3139" width="5" bestFit="1" customWidth="1"/>
    <col min="3140" max="3140" width="4" bestFit="1" customWidth="1"/>
    <col min="3141" max="3158" width="5" bestFit="1" customWidth="1"/>
    <col min="3159" max="3159" width="4" bestFit="1" customWidth="1"/>
    <col min="3160" max="3160" width="5" bestFit="1" customWidth="1"/>
    <col min="3161" max="3161" width="4" bestFit="1" customWidth="1"/>
    <col min="3162" max="3168" width="5" bestFit="1" customWidth="1"/>
    <col min="3169" max="3169" width="4" bestFit="1" customWidth="1"/>
    <col min="3170" max="3182" width="5" bestFit="1" customWidth="1"/>
    <col min="3183" max="3183" width="4" bestFit="1" customWidth="1"/>
    <col min="3184" max="3184" width="5" bestFit="1" customWidth="1"/>
    <col min="3185" max="3185" width="4" bestFit="1" customWidth="1"/>
    <col min="3186" max="3190" width="5" bestFit="1" customWidth="1"/>
    <col min="3191" max="3192" width="4" bestFit="1" customWidth="1"/>
    <col min="3193" max="3193" width="5" bestFit="1" customWidth="1"/>
    <col min="3194" max="3194" width="4" bestFit="1" customWidth="1"/>
    <col min="3195" max="3200" width="5" bestFit="1" customWidth="1"/>
    <col min="3201" max="3202" width="4" bestFit="1" customWidth="1"/>
    <col min="3203" max="3209" width="5" bestFit="1" customWidth="1"/>
    <col min="3210" max="3210" width="4" bestFit="1" customWidth="1"/>
    <col min="3211" max="3218" width="5" bestFit="1" customWidth="1"/>
    <col min="3219" max="3219" width="4" bestFit="1" customWidth="1"/>
    <col min="3220" max="3236" width="5" bestFit="1" customWidth="1"/>
    <col min="3237" max="3237" width="4" bestFit="1" customWidth="1"/>
    <col min="3238" max="3247" width="5" bestFit="1" customWidth="1"/>
    <col min="3248" max="3249" width="4" bestFit="1" customWidth="1"/>
    <col min="3250" max="3254" width="5" bestFit="1" customWidth="1"/>
    <col min="3255" max="3255" width="4" bestFit="1" customWidth="1"/>
    <col min="3256" max="3261" width="5" bestFit="1" customWidth="1"/>
    <col min="3262" max="3262" width="4" bestFit="1" customWidth="1"/>
    <col min="3263" max="3278" width="5" bestFit="1" customWidth="1"/>
    <col min="3279" max="3279" width="4" bestFit="1" customWidth="1"/>
    <col min="3280" max="3280" width="5" bestFit="1" customWidth="1"/>
    <col min="3281" max="3283" width="4" bestFit="1" customWidth="1"/>
    <col min="3284" max="3293" width="5" bestFit="1" customWidth="1"/>
    <col min="3294" max="3294" width="4" bestFit="1" customWidth="1"/>
    <col min="3295" max="3295" width="3.42578125" bestFit="1" customWidth="1"/>
    <col min="3296" max="3313" width="5" bestFit="1" customWidth="1"/>
    <col min="3314" max="3314" width="3.42578125" bestFit="1" customWidth="1"/>
    <col min="3315" max="3334" width="5" bestFit="1" customWidth="1"/>
    <col min="3335" max="3335" width="4" bestFit="1" customWidth="1"/>
    <col min="3336" max="3342" width="5" bestFit="1" customWidth="1"/>
    <col min="3343" max="3343" width="4" bestFit="1" customWidth="1"/>
    <col min="3344" max="3357" width="5" bestFit="1" customWidth="1"/>
    <col min="3358" max="3358" width="4" bestFit="1" customWidth="1"/>
    <col min="3359" max="3371" width="5" bestFit="1" customWidth="1"/>
    <col min="3372" max="3372" width="4" bestFit="1" customWidth="1"/>
    <col min="3373" max="3387" width="5" bestFit="1" customWidth="1"/>
    <col min="3388" max="3388" width="4" bestFit="1" customWidth="1"/>
    <col min="3389" max="3389" width="5" bestFit="1" customWidth="1"/>
    <col min="3390" max="3390" width="4" bestFit="1" customWidth="1"/>
    <col min="3391" max="3402" width="5" bestFit="1" customWidth="1"/>
    <col min="3403" max="3403" width="4" bestFit="1" customWidth="1"/>
    <col min="3404" max="3404" width="5" bestFit="1" customWidth="1"/>
    <col min="3405" max="3405" width="4" bestFit="1" customWidth="1"/>
    <col min="3406" max="3406" width="5" bestFit="1" customWidth="1"/>
    <col min="3407" max="3407" width="4" bestFit="1" customWidth="1"/>
    <col min="3408" max="3410" width="5" bestFit="1" customWidth="1"/>
    <col min="3411" max="3411" width="3.42578125" bestFit="1" customWidth="1"/>
    <col min="3412" max="3414" width="5" bestFit="1" customWidth="1"/>
    <col min="3415" max="3415" width="4" bestFit="1" customWidth="1"/>
    <col min="3416" max="3418" width="5" bestFit="1" customWidth="1"/>
    <col min="3419" max="3419" width="4" bestFit="1" customWidth="1"/>
    <col min="3420" max="3423" width="5" bestFit="1" customWidth="1"/>
    <col min="3424" max="3425" width="4" bestFit="1" customWidth="1"/>
    <col min="3426" max="3428" width="5" bestFit="1" customWidth="1"/>
    <col min="3429" max="3429" width="3.42578125" bestFit="1" customWidth="1"/>
    <col min="3430" max="3438" width="5" bestFit="1" customWidth="1"/>
    <col min="3439" max="3439" width="4" bestFit="1" customWidth="1"/>
    <col min="3440" max="3451" width="5" bestFit="1" customWidth="1"/>
    <col min="3452" max="3452" width="4" bestFit="1" customWidth="1"/>
    <col min="3453" max="3453" width="3.42578125" bestFit="1" customWidth="1"/>
    <col min="3454" max="3454" width="5" bestFit="1" customWidth="1"/>
    <col min="3455" max="3455" width="3.42578125" bestFit="1" customWidth="1"/>
    <col min="3456" max="3457" width="5" bestFit="1" customWidth="1"/>
    <col min="3458" max="3458" width="4" bestFit="1" customWidth="1"/>
    <col min="3459" max="3466" width="5" bestFit="1" customWidth="1"/>
    <col min="3467" max="3468" width="4" bestFit="1" customWidth="1"/>
    <col min="3469" max="3473" width="5" bestFit="1" customWidth="1"/>
    <col min="3474" max="3474" width="4" bestFit="1" customWidth="1"/>
    <col min="3475" max="3482" width="5" bestFit="1" customWidth="1"/>
    <col min="3483" max="3483" width="4" bestFit="1" customWidth="1"/>
    <col min="3484" max="3492" width="5" bestFit="1" customWidth="1"/>
    <col min="3493" max="3493" width="4" bestFit="1" customWidth="1"/>
    <col min="3494" max="3497" width="5" bestFit="1" customWidth="1"/>
    <col min="3498" max="3499" width="4" bestFit="1" customWidth="1"/>
    <col min="3500" max="3510" width="5" bestFit="1" customWidth="1"/>
    <col min="3511" max="3511" width="4" bestFit="1" customWidth="1"/>
    <col min="3512" max="3519" width="5" bestFit="1" customWidth="1"/>
    <col min="3520" max="3520" width="4" bestFit="1" customWidth="1"/>
    <col min="3521" max="3522" width="5" bestFit="1" customWidth="1"/>
    <col min="3523" max="3524" width="4" bestFit="1" customWidth="1"/>
    <col min="3525" max="3525" width="5" bestFit="1" customWidth="1"/>
    <col min="3526" max="3526" width="3.42578125" bestFit="1" customWidth="1"/>
    <col min="3527" max="3537" width="5" bestFit="1" customWidth="1"/>
    <col min="3538" max="3538" width="4" bestFit="1" customWidth="1"/>
    <col min="3539" max="3573" width="5" bestFit="1" customWidth="1"/>
    <col min="3574" max="3574" width="4" bestFit="1" customWidth="1"/>
    <col min="3575" max="3575" width="5" bestFit="1" customWidth="1"/>
    <col min="3576" max="3576" width="4" bestFit="1" customWidth="1"/>
    <col min="3577" max="3581" width="5" bestFit="1" customWidth="1"/>
    <col min="3582" max="3582" width="4" bestFit="1" customWidth="1"/>
    <col min="3583" max="3584" width="5" bestFit="1" customWidth="1"/>
    <col min="3585" max="3585" width="4" bestFit="1" customWidth="1"/>
    <col min="3586" max="3586" width="5" bestFit="1" customWidth="1"/>
    <col min="3587" max="3587" width="4" bestFit="1" customWidth="1"/>
    <col min="3588" max="3589" width="5" bestFit="1" customWidth="1"/>
    <col min="3590" max="3590" width="4" bestFit="1" customWidth="1"/>
    <col min="3591" max="3599" width="5" bestFit="1" customWidth="1"/>
    <col min="3600" max="3600" width="4" bestFit="1" customWidth="1"/>
    <col min="3601" max="3636" width="5" bestFit="1" customWidth="1"/>
    <col min="3637" max="3638" width="4" bestFit="1" customWidth="1"/>
    <col min="3639" max="3639" width="5" bestFit="1" customWidth="1"/>
    <col min="3640" max="3640" width="4" bestFit="1" customWidth="1"/>
    <col min="3641" max="3641" width="5" bestFit="1" customWidth="1"/>
    <col min="3642" max="3642" width="4" bestFit="1" customWidth="1"/>
    <col min="3643" max="3653" width="5" bestFit="1" customWidth="1"/>
    <col min="3654" max="3654" width="4" bestFit="1" customWidth="1"/>
    <col min="3655" max="3655" width="5" bestFit="1" customWidth="1"/>
    <col min="3656" max="3656" width="4" bestFit="1" customWidth="1"/>
    <col min="3657" max="3669" width="5" bestFit="1" customWidth="1"/>
    <col min="3670" max="3670" width="3.42578125" bestFit="1" customWidth="1"/>
    <col min="3671" max="3689" width="5" bestFit="1" customWidth="1"/>
    <col min="3690" max="3690" width="4" bestFit="1" customWidth="1"/>
    <col min="3691" max="3691" width="5" bestFit="1" customWidth="1"/>
    <col min="3692" max="3693" width="4" bestFit="1" customWidth="1"/>
    <col min="3694" max="3706" width="5" bestFit="1" customWidth="1"/>
    <col min="3707" max="3707" width="4" bestFit="1" customWidth="1"/>
    <col min="3708" max="3715" width="5" bestFit="1" customWidth="1"/>
    <col min="3716" max="3716" width="4" bestFit="1" customWidth="1"/>
    <col min="3717" max="3726" width="5" bestFit="1" customWidth="1"/>
    <col min="3727" max="3727" width="4" bestFit="1" customWidth="1"/>
    <col min="3728" max="3736" width="5" bestFit="1" customWidth="1"/>
    <col min="3737" max="3737" width="4" bestFit="1" customWidth="1"/>
    <col min="3738" max="3742" width="5" bestFit="1" customWidth="1"/>
    <col min="3743" max="3743" width="4" bestFit="1" customWidth="1"/>
    <col min="3744" max="3744" width="5" bestFit="1" customWidth="1"/>
    <col min="3745" max="3745" width="4" bestFit="1" customWidth="1"/>
    <col min="3746" max="3768" width="5" bestFit="1" customWidth="1"/>
    <col min="3769" max="3769" width="4" bestFit="1" customWidth="1"/>
    <col min="3770" max="3770" width="5" bestFit="1" customWidth="1"/>
    <col min="3771" max="3771" width="4" bestFit="1" customWidth="1"/>
    <col min="3772" max="3776" width="5" bestFit="1" customWidth="1"/>
    <col min="3777" max="3777" width="3.42578125" bestFit="1" customWidth="1"/>
    <col min="3778" max="3782" width="5" bestFit="1" customWidth="1"/>
    <col min="3783" max="3783" width="4" bestFit="1" customWidth="1"/>
    <col min="3784" max="3785" width="5" bestFit="1" customWidth="1"/>
    <col min="3786" max="3786" width="4" bestFit="1" customWidth="1"/>
    <col min="3787" max="3807" width="5" bestFit="1" customWidth="1"/>
    <col min="3808" max="3808" width="4" bestFit="1" customWidth="1"/>
    <col min="3809" max="3815" width="5" bestFit="1" customWidth="1"/>
    <col min="3816" max="3817" width="4" bestFit="1" customWidth="1"/>
    <col min="3818" max="3819" width="5" bestFit="1" customWidth="1"/>
    <col min="3820" max="3820" width="4" bestFit="1" customWidth="1"/>
    <col min="3821" max="3828" width="5" bestFit="1" customWidth="1"/>
    <col min="3829" max="3831" width="4" bestFit="1" customWidth="1"/>
    <col min="3832" max="3835" width="5" bestFit="1" customWidth="1"/>
    <col min="3836" max="3836" width="4" bestFit="1" customWidth="1"/>
    <col min="3837" max="3837" width="5" bestFit="1" customWidth="1"/>
    <col min="3838" max="3838" width="4" bestFit="1" customWidth="1"/>
    <col min="3839" max="3856" width="5" bestFit="1" customWidth="1"/>
    <col min="3857" max="3857" width="4" bestFit="1" customWidth="1"/>
    <col min="3858" max="3865" width="5" bestFit="1" customWidth="1"/>
    <col min="3866" max="3866" width="4" bestFit="1" customWidth="1"/>
    <col min="3867" max="3911" width="5" bestFit="1" customWidth="1"/>
    <col min="3912" max="3912" width="4" bestFit="1" customWidth="1"/>
    <col min="3913" max="3915" width="5" bestFit="1" customWidth="1"/>
    <col min="3916" max="3916" width="4" bestFit="1" customWidth="1"/>
    <col min="3917" max="3956" width="5" bestFit="1" customWidth="1"/>
    <col min="3957" max="3957" width="4" bestFit="1" customWidth="1"/>
    <col min="3958" max="3963" width="5" bestFit="1" customWidth="1"/>
    <col min="3964" max="3964" width="4" bestFit="1" customWidth="1"/>
    <col min="3965" max="3970" width="5" bestFit="1" customWidth="1"/>
    <col min="3971" max="3971" width="4" bestFit="1" customWidth="1"/>
    <col min="3972" max="3976" width="5" bestFit="1" customWidth="1"/>
    <col min="3977" max="3978" width="4" bestFit="1" customWidth="1"/>
    <col min="3979" max="3986" width="5" bestFit="1" customWidth="1"/>
    <col min="3987" max="3987" width="4" bestFit="1" customWidth="1"/>
    <col min="3988" max="3994" width="5" bestFit="1" customWidth="1"/>
    <col min="3995" max="3995" width="4" bestFit="1" customWidth="1"/>
    <col min="3996" max="4001" width="5" bestFit="1" customWidth="1"/>
    <col min="4002" max="4002" width="4" bestFit="1" customWidth="1"/>
    <col min="4003" max="4008" width="5" bestFit="1" customWidth="1"/>
    <col min="4009" max="4011" width="4" bestFit="1" customWidth="1"/>
    <col min="4012" max="4018" width="5" bestFit="1" customWidth="1"/>
    <col min="4019" max="4019" width="3.42578125" bestFit="1" customWidth="1"/>
    <col min="4020" max="4031" width="5" bestFit="1" customWidth="1"/>
    <col min="4032" max="4033" width="4" bestFit="1" customWidth="1"/>
    <col min="4034" max="4047" width="5" bestFit="1" customWidth="1"/>
    <col min="4048" max="4048" width="4" bestFit="1" customWidth="1"/>
    <col min="4049" max="4050" width="5" bestFit="1" customWidth="1"/>
    <col min="4051" max="4051" width="4" bestFit="1" customWidth="1"/>
    <col min="4052" max="4065" width="5" bestFit="1" customWidth="1"/>
    <col min="4066" max="4066" width="4" bestFit="1" customWidth="1"/>
    <col min="4067" max="4072" width="5" bestFit="1" customWidth="1"/>
    <col min="4073" max="4073" width="3.42578125" bestFit="1" customWidth="1"/>
    <col min="4074" max="4075" width="5" bestFit="1" customWidth="1"/>
    <col min="4076" max="4076" width="4" bestFit="1" customWidth="1"/>
    <col min="4077" max="4079" width="5" bestFit="1" customWidth="1"/>
    <col min="4080" max="4080" width="4" bestFit="1" customWidth="1"/>
    <col min="4081" max="4083" width="5" bestFit="1" customWidth="1"/>
    <col min="4084" max="4084" width="4" bestFit="1" customWidth="1"/>
    <col min="4085" max="4092" width="5" bestFit="1" customWidth="1"/>
    <col min="4093" max="4093" width="4" bestFit="1" customWidth="1"/>
    <col min="4094" max="4094" width="5" bestFit="1" customWidth="1"/>
    <col min="4095" max="4095" width="4" bestFit="1" customWidth="1"/>
    <col min="4096" max="4096" width="5" bestFit="1" customWidth="1"/>
    <col min="4097" max="4097" width="4" bestFit="1" customWidth="1"/>
    <col min="4098" max="4104" width="5" bestFit="1" customWidth="1"/>
    <col min="4105" max="4105" width="3.42578125" bestFit="1" customWidth="1"/>
    <col min="4106" max="4106" width="5" bestFit="1" customWidth="1"/>
    <col min="4107" max="4107" width="3.42578125" bestFit="1" customWidth="1"/>
    <col min="4108" max="4113" width="5" bestFit="1" customWidth="1"/>
    <col min="4114" max="4114" width="4" bestFit="1" customWidth="1"/>
    <col min="4115" max="4120" width="5" bestFit="1" customWidth="1"/>
    <col min="4121" max="4121" width="4" bestFit="1" customWidth="1"/>
    <col min="4122" max="4123" width="5" bestFit="1" customWidth="1"/>
    <col min="4124" max="4125" width="4" bestFit="1" customWidth="1"/>
    <col min="4126" max="4133" width="5" bestFit="1" customWidth="1"/>
    <col min="4134" max="4134" width="4" bestFit="1" customWidth="1"/>
    <col min="4135" max="4139" width="5" bestFit="1" customWidth="1"/>
    <col min="4140" max="4140" width="4" bestFit="1" customWidth="1"/>
    <col min="4141" max="4148" width="5" bestFit="1" customWidth="1"/>
    <col min="4149" max="4149" width="3.42578125" bestFit="1" customWidth="1"/>
    <col min="4150" max="4160" width="5" bestFit="1" customWidth="1"/>
    <col min="4161" max="4161" width="4" bestFit="1" customWidth="1"/>
    <col min="4162" max="4172" width="5" bestFit="1" customWidth="1"/>
    <col min="4173" max="4173" width="4" bestFit="1" customWidth="1"/>
    <col min="4174" max="4177" width="5" bestFit="1" customWidth="1"/>
    <col min="4178" max="4178" width="4" bestFit="1" customWidth="1"/>
    <col min="4179" max="4179" width="5" bestFit="1" customWidth="1"/>
    <col min="4180" max="4180" width="3.42578125" bestFit="1" customWidth="1"/>
    <col min="4181" max="4186" width="5" bestFit="1" customWidth="1"/>
    <col min="4187" max="4187" width="4" bestFit="1" customWidth="1"/>
    <col min="4188" max="4198" width="5" bestFit="1" customWidth="1"/>
    <col min="4199" max="4199" width="4" bestFit="1" customWidth="1"/>
    <col min="4200" max="4214" width="5" bestFit="1" customWidth="1"/>
    <col min="4215" max="4215" width="4" bestFit="1" customWidth="1"/>
    <col min="4216" max="4217" width="5" bestFit="1" customWidth="1"/>
    <col min="4218" max="4218" width="4" bestFit="1" customWidth="1"/>
    <col min="4219" max="4223" width="5" bestFit="1" customWidth="1"/>
    <col min="4224" max="4224" width="4" bestFit="1" customWidth="1"/>
    <col min="4225" max="4229" width="5" bestFit="1" customWidth="1"/>
    <col min="4230" max="4230" width="4" bestFit="1" customWidth="1"/>
    <col min="4231" max="4240" width="5" bestFit="1" customWidth="1"/>
    <col min="4241" max="4242" width="4" bestFit="1" customWidth="1"/>
    <col min="4243" max="4244" width="5" bestFit="1" customWidth="1"/>
    <col min="4245" max="4245" width="4" bestFit="1" customWidth="1"/>
    <col min="4246" max="4256" width="5" bestFit="1" customWidth="1"/>
    <col min="4257" max="4257" width="4" bestFit="1" customWidth="1"/>
    <col min="4258" max="4264" width="5" bestFit="1" customWidth="1"/>
    <col min="4265" max="4265" width="4" bestFit="1" customWidth="1"/>
    <col min="4266" max="4269" width="5" bestFit="1" customWidth="1"/>
    <col min="4270" max="4270" width="4" bestFit="1" customWidth="1"/>
    <col min="4271" max="4277" width="5" bestFit="1" customWidth="1"/>
    <col min="4278" max="4278" width="4" bestFit="1" customWidth="1"/>
    <col min="4279" max="4283" width="5" bestFit="1" customWidth="1"/>
    <col min="4284" max="4284" width="4" bestFit="1" customWidth="1"/>
    <col min="4285" max="4289" width="5" bestFit="1" customWidth="1"/>
    <col min="4290" max="4290" width="4" bestFit="1" customWidth="1"/>
    <col min="4291" max="4294" width="5" bestFit="1" customWidth="1"/>
    <col min="4295" max="4295" width="4" bestFit="1" customWidth="1"/>
    <col min="4296" max="4298" width="5" bestFit="1" customWidth="1"/>
    <col min="4299" max="4299" width="3.42578125" bestFit="1" customWidth="1"/>
    <col min="4300" max="4302" width="5" bestFit="1" customWidth="1"/>
    <col min="4303" max="4303" width="4" bestFit="1" customWidth="1"/>
    <col min="4304" max="4335" width="5" bestFit="1" customWidth="1"/>
    <col min="4336" max="4336" width="4" bestFit="1" customWidth="1"/>
    <col min="4337" max="4338" width="5" bestFit="1" customWidth="1"/>
    <col min="4339" max="4339" width="3.42578125" bestFit="1" customWidth="1"/>
    <col min="4340" max="4351" width="5" bestFit="1" customWidth="1"/>
    <col min="4352" max="4352" width="4" bestFit="1" customWidth="1"/>
    <col min="4353" max="4354" width="5" bestFit="1" customWidth="1"/>
    <col min="4355" max="4355" width="4" bestFit="1" customWidth="1"/>
    <col min="4356" max="4357" width="5" bestFit="1" customWidth="1"/>
    <col min="4358" max="4359" width="4" bestFit="1" customWidth="1"/>
    <col min="4360" max="4362" width="5" bestFit="1" customWidth="1"/>
    <col min="4363" max="4363" width="4" bestFit="1" customWidth="1"/>
    <col min="4364" max="4368" width="5" bestFit="1" customWidth="1"/>
    <col min="4369" max="4369" width="4" bestFit="1" customWidth="1"/>
    <col min="4370" max="4380" width="5" bestFit="1" customWidth="1"/>
    <col min="4381" max="4381" width="3.42578125" bestFit="1" customWidth="1"/>
    <col min="4382" max="4385" width="5" bestFit="1" customWidth="1"/>
    <col min="4386" max="4387" width="4" bestFit="1" customWidth="1"/>
    <col min="4388" max="4389" width="5" bestFit="1" customWidth="1"/>
    <col min="4390" max="4390" width="3.42578125" bestFit="1" customWidth="1"/>
    <col min="4391" max="4392" width="5" bestFit="1" customWidth="1"/>
    <col min="4393" max="4393" width="4" bestFit="1" customWidth="1"/>
    <col min="4394" max="4405" width="5" bestFit="1" customWidth="1"/>
    <col min="4406" max="4406" width="4" bestFit="1" customWidth="1"/>
    <col min="4407" max="4414" width="5" bestFit="1" customWidth="1"/>
    <col min="4415" max="4415" width="4" bestFit="1" customWidth="1"/>
    <col min="4416" max="4419" width="5" bestFit="1" customWidth="1"/>
    <col min="4420" max="4420" width="4" bestFit="1" customWidth="1"/>
    <col min="4421" max="4425" width="5" bestFit="1" customWidth="1"/>
    <col min="4426" max="4426" width="4" bestFit="1" customWidth="1"/>
    <col min="4427" max="4429" width="5" bestFit="1" customWidth="1"/>
    <col min="4430" max="4430" width="3.42578125" bestFit="1" customWidth="1"/>
    <col min="4431" max="4454" width="5" bestFit="1" customWidth="1"/>
    <col min="4455" max="4455" width="4" bestFit="1" customWidth="1"/>
    <col min="4456" max="4470" width="5" bestFit="1" customWidth="1"/>
    <col min="4471" max="4471" width="4" bestFit="1" customWidth="1"/>
    <col min="4472" max="4477" width="5" bestFit="1" customWidth="1"/>
    <col min="4478" max="4478" width="4" bestFit="1" customWidth="1"/>
    <col min="4479" max="4483" width="5" bestFit="1" customWidth="1"/>
    <col min="4484" max="4484" width="4" bestFit="1" customWidth="1"/>
    <col min="4485" max="4490" width="5" bestFit="1" customWidth="1"/>
    <col min="4491" max="4491" width="4" bestFit="1" customWidth="1"/>
    <col min="4492" max="4494" width="5" bestFit="1" customWidth="1"/>
    <col min="4495" max="4495" width="4" bestFit="1" customWidth="1"/>
    <col min="4496" max="4520" width="5" bestFit="1" customWidth="1"/>
    <col min="4521" max="4521" width="4" bestFit="1" customWidth="1"/>
    <col min="4522" max="4522" width="5" bestFit="1" customWidth="1"/>
    <col min="4523" max="4523" width="4" bestFit="1" customWidth="1"/>
    <col min="4524" max="4532" width="5" bestFit="1" customWidth="1"/>
    <col min="4533" max="4533" width="4" bestFit="1" customWidth="1"/>
    <col min="4534" max="4537" width="5" bestFit="1" customWidth="1"/>
    <col min="4538" max="4538" width="4" bestFit="1" customWidth="1"/>
    <col min="4539" max="4562" width="5" bestFit="1" customWidth="1"/>
    <col min="4563" max="4563" width="4" bestFit="1" customWidth="1"/>
    <col min="4564" max="4565" width="5" bestFit="1" customWidth="1"/>
    <col min="4566" max="4566" width="4" bestFit="1" customWidth="1"/>
    <col min="4567" max="4576" width="5" bestFit="1" customWidth="1"/>
    <col min="4577" max="4579" width="4" bestFit="1" customWidth="1"/>
    <col min="4580" max="4600" width="5" bestFit="1" customWidth="1"/>
    <col min="4601" max="4601" width="4" bestFit="1" customWidth="1"/>
    <col min="4602" max="4623" width="5" bestFit="1" customWidth="1"/>
    <col min="4624" max="4624" width="4" bestFit="1" customWidth="1"/>
    <col min="4625" max="4625" width="5" bestFit="1" customWidth="1"/>
    <col min="4626" max="4626" width="4" bestFit="1" customWidth="1"/>
    <col min="4627" max="4638" width="5" bestFit="1" customWidth="1"/>
    <col min="4639" max="4639" width="4" bestFit="1" customWidth="1"/>
    <col min="4640" max="4644" width="5" bestFit="1" customWidth="1"/>
    <col min="4645" max="4645" width="4" bestFit="1" customWidth="1"/>
    <col min="4646" max="4661" width="5" bestFit="1" customWidth="1"/>
    <col min="4662" max="4663" width="4" bestFit="1" customWidth="1"/>
    <col min="4664" max="4664" width="5" bestFit="1" customWidth="1"/>
    <col min="4665" max="4665" width="4" bestFit="1" customWidth="1"/>
    <col min="4666" max="4669" width="5" bestFit="1" customWidth="1"/>
    <col min="4670" max="4671" width="4" bestFit="1" customWidth="1"/>
    <col min="4672" max="4682" width="5" bestFit="1" customWidth="1"/>
    <col min="4683" max="4683" width="4" bestFit="1" customWidth="1"/>
    <col min="4684" max="4693" width="5" bestFit="1" customWidth="1"/>
    <col min="4694" max="4694" width="4" bestFit="1" customWidth="1"/>
    <col min="4695" max="4699" width="5" bestFit="1" customWidth="1"/>
    <col min="4700" max="4700" width="4" bestFit="1" customWidth="1"/>
    <col min="4701" max="4701" width="5" bestFit="1" customWidth="1"/>
    <col min="4702" max="4702" width="4" bestFit="1" customWidth="1"/>
    <col min="4703" max="4708" width="5" bestFit="1" customWidth="1"/>
    <col min="4709" max="4709" width="4" bestFit="1" customWidth="1"/>
    <col min="4710" max="4712" width="5" bestFit="1" customWidth="1"/>
    <col min="4713" max="4713" width="4" bestFit="1" customWidth="1"/>
    <col min="4714" max="4726" width="5" bestFit="1" customWidth="1"/>
    <col min="4727" max="4727" width="4" bestFit="1" customWidth="1"/>
    <col min="4728" max="4733" width="5" bestFit="1" customWidth="1"/>
    <col min="4734" max="4734" width="4" bestFit="1" customWidth="1"/>
    <col min="4735" max="4744" width="5" bestFit="1" customWidth="1"/>
    <col min="4745" max="4745" width="4" bestFit="1" customWidth="1"/>
    <col min="4746" max="4747" width="5" bestFit="1" customWidth="1"/>
    <col min="4748" max="4748" width="4" bestFit="1" customWidth="1"/>
    <col min="4749" max="4756" width="5" bestFit="1" customWidth="1"/>
    <col min="4757" max="4757" width="4" bestFit="1" customWidth="1"/>
    <col min="4758" max="4779" width="5" bestFit="1" customWidth="1"/>
    <col min="4780" max="4781" width="4" bestFit="1" customWidth="1"/>
    <col min="4782" max="4793" width="5" bestFit="1" customWidth="1"/>
    <col min="4794" max="4794" width="4" bestFit="1" customWidth="1"/>
    <col min="4795" max="4798" width="5" bestFit="1" customWidth="1"/>
    <col min="4799" max="4799" width="4" bestFit="1" customWidth="1"/>
    <col min="4800" max="4819" width="5" bestFit="1" customWidth="1"/>
    <col min="4820" max="4820" width="4" bestFit="1" customWidth="1"/>
    <col min="4821" max="4822" width="5" bestFit="1" customWidth="1"/>
    <col min="4823" max="4823" width="3.42578125" bestFit="1" customWidth="1"/>
    <col min="4824" max="4826" width="5" bestFit="1" customWidth="1"/>
    <col min="4827" max="4828" width="4" bestFit="1" customWidth="1"/>
    <col min="4829" max="4849" width="5" bestFit="1" customWidth="1"/>
    <col min="4850" max="4850" width="4" bestFit="1" customWidth="1"/>
    <col min="4851" max="4855" width="5" bestFit="1" customWidth="1"/>
    <col min="4856" max="4856" width="4" bestFit="1" customWidth="1"/>
    <col min="4857" max="4864" width="5" bestFit="1" customWidth="1"/>
    <col min="4865" max="4865" width="4" bestFit="1" customWidth="1"/>
    <col min="4866" max="4867" width="5" bestFit="1" customWidth="1"/>
    <col min="4868" max="4868" width="4" bestFit="1" customWidth="1"/>
    <col min="4869" max="4874" width="5" bestFit="1" customWidth="1"/>
    <col min="4875" max="4875" width="4" bestFit="1" customWidth="1"/>
    <col min="4876" max="4885" width="5" bestFit="1" customWidth="1"/>
    <col min="4886" max="4886" width="4" bestFit="1" customWidth="1"/>
    <col min="4887" max="4900" width="5" bestFit="1" customWidth="1"/>
    <col min="4901" max="4901" width="4" bestFit="1" customWidth="1"/>
    <col min="4902" max="4906" width="5" bestFit="1" customWidth="1"/>
    <col min="4907" max="4907" width="4" bestFit="1" customWidth="1"/>
    <col min="4908" max="4912" width="5" bestFit="1" customWidth="1"/>
    <col min="4913" max="4913" width="4" bestFit="1" customWidth="1"/>
    <col min="4914" max="4923" width="5" bestFit="1" customWidth="1"/>
    <col min="4924" max="4924" width="4" bestFit="1" customWidth="1"/>
    <col min="4925" max="4943" width="5" bestFit="1" customWidth="1"/>
    <col min="4944" max="4944" width="3.42578125" bestFit="1" customWidth="1"/>
    <col min="4945" max="4946" width="5" bestFit="1" customWidth="1"/>
    <col min="4947" max="4947" width="4" bestFit="1" customWidth="1"/>
    <col min="4948" max="4948" width="5" bestFit="1" customWidth="1"/>
    <col min="4949" max="4949" width="4" bestFit="1" customWidth="1"/>
    <col min="4950" max="4951" width="5" bestFit="1" customWidth="1"/>
    <col min="4952" max="4952" width="4" bestFit="1" customWidth="1"/>
    <col min="4953" max="4953" width="5" bestFit="1" customWidth="1"/>
    <col min="4954" max="4954" width="4" bestFit="1" customWidth="1"/>
    <col min="4955" max="4962" width="5" bestFit="1" customWidth="1"/>
    <col min="4963" max="4963" width="4" bestFit="1" customWidth="1"/>
    <col min="4964" max="4974" width="5" bestFit="1" customWidth="1"/>
    <col min="4975" max="4975" width="4" bestFit="1" customWidth="1"/>
    <col min="4976" max="4976" width="5" bestFit="1" customWidth="1"/>
    <col min="4977" max="4977" width="4" bestFit="1" customWidth="1"/>
    <col min="4978" max="5006" width="5" bestFit="1" customWidth="1"/>
    <col min="5007" max="5007" width="4" bestFit="1" customWidth="1"/>
    <col min="5008" max="5019" width="5" bestFit="1" customWidth="1"/>
    <col min="5020" max="5020" width="4" bestFit="1" customWidth="1"/>
    <col min="5021" max="5026" width="5" bestFit="1" customWidth="1"/>
    <col min="5027" max="5027" width="4" bestFit="1" customWidth="1"/>
    <col min="5028" max="5039" width="5" bestFit="1" customWidth="1"/>
    <col min="5040" max="5041" width="4" bestFit="1" customWidth="1"/>
    <col min="5042" max="5042" width="5" bestFit="1" customWidth="1"/>
    <col min="5043" max="5043" width="4" bestFit="1" customWidth="1"/>
    <col min="5044" max="5047" width="5" bestFit="1" customWidth="1"/>
    <col min="5048" max="5048" width="4" bestFit="1" customWidth="1"/>
    <col min="5049" max="5052" width="5" bestFit="1" customWidth="1"/>
    <col min="5053" max="5053" width="4" bestFit="1" customWidth="1"/>
    <col min="5054" max="5065" width="5" bestFit="1" customWidth="1"/>
    <col min="5066" max="5066" width="4" bestFit="1" customWidth="1"/>
    <col min="5067" max="5082" width="5" bestFit="1" customWidth="1"/>
    <col min="5083" max="5083" width="4" bestFit="1" customWidth="1"/>
    <col min="5084" max="5089" width="5" bestFit="1" customWidth="1"/>
    <col min="5090" max="5090" width="4" bestFit="1" customWidth="1"/>
    <col min="5091" max="5109" width="5" bestFit="1" customWidth="1"/>
    <col min="5110" max="5110" width="4" bestFit="1" customWidth="1"/>
    <col min="5111" max="5119" width="5" bestFit="1" customWidth="1"/>
    <col min="5120" max="5120" width="4" bestFit="1" customWidth="1"/>
    <col min="5121" max="5121" width="5" bestFit="1" customWidth="1"/>
    <col min="5122" max="5122" width="4" bestFit="1" customWidth="1"/>
    <col min="5123" max="5128" width="5" bestFit="1" customWidth="1"/>
    <col min="5129" max="5129" width="4" bestFit="1" customWidth="1"/>
    <col min="5130" max="5130" width="5" bestFit="1" customWidth="1"/>
    <col min="5131" max="5131" width="4" bestFit="1" customWidth="1"/>
    <col min="5132" max="5135" width="5" bestFit="1" customWidth="1"/>
    <col min="5136" max="5136" width="4" bestFit="1" customWidth="1"/>
    <col min="5137" max="5142" width="5" bestFit="1" customWidth="1"/>
    <col min="5143" max="5143" width="4" bestFit="1" customWidth="1"/>
    <col min="5144" max="5145" width="5" bestFit="1" customWidth="1"/>
    <col min="5146" max="5146" width="4" bestFit="1" customWidth="1"/>
    <col min="5147" max="5148" width="5" bestFit="1" customWidth="1"/>
    <col min="5149" max="5149" width="4" bestFit="1" customWidth="1"/>
    <col min="5150" max="5165" width="5" bestFit="1" customWidth="1"/>
    <col min="5166" max="5166" width="4" bestFit="1" customWidth="1"/>
    <col min="5167" max="5170" width="5" bestFit="1" customWidth="1"/>
    <col min="5171" max="5171" width="4" bestFit="1" customWidth="1"/>
    <col min="5172" max="5172" width="3.42578125" bestFit="1" customWidth="1"/>
    <col min="5173" max="5184" width="5" bestFit="1" customWidth="1"/>
    <col min="5185" max="5185" width="4" bestFit="1" customWidth="1"/>
    <col min="5186" max="5191" width="5" bestFit="1" customWidth="1"/>
    <col min="5192" max="5193" width="4" bestFit="1" customWidth="1"/>
    <col min="5194" max="5194" width="5" bestFit="1" customWidth="1"/>
    <col min="5195" max="5197" width="4" bestFit="1" customWidth="1"/>
    <col min="5198" max="5199" width="5" bestFit="1" customWidth="1"/>
    <col min="5200" max="5200" width="4" bestFit="1" customWidth="1"/>
    <col min="5201" max="5207" width="5" bestFit="1" customWidth="1"/>
    <col min="5208" max="5208" width="4" bestFit="1" customWidth="1"/>
    <col min="5209" max="5211" width="5" bestFit="1" customWidth="1"/>
    <col min="5212" max="5212" width="4" bestFit="1" customWidth="1"/>
    <col min="5213" max="5223" width="5" bestFit="1" customWidth="1"/>
    <col min="5224" max="5224" width="4" bestFit="1" customWidth="1"/>
    <col min="5225" max="5226" width="5" bestFit="1" customWidth="1"/>
    <col min="5227" max="5227" width="4" bestFit="1" customWidth="1"/>
    <col min="5228" max="5251" width="5" bestFit="1" customWidth="1"/>
    <col min="5252" max="5252" width="4" bestFit="1" customWidth="1"/>
    <col min="5253" max="5258" width="5" bestFit="1" customWidth="1"/>
    <col min="5259" max="5259" width="4" bestFit="1" customWidth="1"/>
    <col min="5260" max="5273" width="5" bestFit="1" customWidth="1"/>
    <col min="5274" max="5274" width="4" bestFit="1" customWidth="1"/>
    <col min="5275" max="5275" width="5" bestFit="1" customWidth="1"/>
    <col min="5276" max="5276" width="4" bestFit="1" customWidth="1"/>
    <col min="5277" max="5281" width="5" bestFit="1" customWidth="1"/>
    <col min="5282" max="5282" width="3.42578125" bestFit="1" customWidth="1"/>
    <col min="5283" max="5288" width="5" bestFit="1" customWidth="1"/>
    <col min="5289" max="5289" width="4" bestFit="1" customWidth="1"/>
    <col min="5290" max="5295" width="5" bestFit="1" customWidth="1"/>
    <col min="5296" max="5297" width="4" bestFit="1" customWidth="1"/>
    <col min="5298" max="5304" width="5" bestFit="1" customWidth="1"/>
    <col min="5305" max="5305" width="4" bestFit="1" customWidth="1"/>
    <col min="5306" max="5322" width="5" bestFit="1" customWidth="1"/>
    <col min="5323" max="5323" width="4" bestFit="1" customWidth="1"/>
    <col min="5324" max="5325" width="5" bestFit="1" customWidth="1"/>
    <col min="5326" max="5326" width="4" bestFit="1" customWidth="1"/>
    <col min="5327" max="5365" width="5" bestFit="1" customWidth="1"/>
    <col min="5366" max="5366" width="4" bestFit="1" customWidth="1"/>
    <col min="5367" max="5375" width="5" bestFit="1" customWidth="1"/>
    <col min="5376" max="5377" width="4" bestFit="1" customWidth="1"/>
    <col min="5378" max="5385" width="5" bestFit="1" customWidth="1"/>
    <col min="5386" max="5386" width="4" bestFit="1" customWidth="1"/>
    <col min="5387" max="5392" width="5" bestFit="1" customWidth="1"/>
    <col min="5393" max="5393" width="3.42578125" bestFit="1" customWidth="1"/>
    <col min="5394" max="5407" width="5" bestFit="1" customWidth="1"/>
    <col min="5408" max="5408" width="4" bestFit="1" customWidth="1"/>
    <col min="5409" max="5416" width="5" bestFit="1" customWidth="1"/>
    <col min="5417" max="5418" width="4" bestFit="1" customWidth="1"/>
    <col min="5419" max="5423" width="5" bestFit="1" customWidth="1"/>
    <col min="5424" max="5424" width="4" bestFit="1" customWidth="1"/>
    <col min="5425" max="5439" width="5" bestFit="1" customWidth="1"/>
    <col min="5440" max="5440" width="4" bestFit="1" customWidth="1"/>
    <col min="5441" max="5441" width="5" bestFit="1" customWidth="1"/>
    <col min="5442" max="5442" width="4" bestFit="1" customWidth="1"/>
    <col min="5443" max="5443" width="5" bestFit="1" customWidth="1"/>
    <col min="5444" max="5444" width="4" bestFit="1" customWidth="1"/>
    <col min="5445" max="5467" width="5" bestFit="1" customWidth="1"/>
    <col min="5468" max="5468" width="3.42578125" bestFit="1" customWidth="1"/>
    <col min="5469" max="5474" width="5" bestFit="1" customWidth="1"/>
    <col min="5475" max="5475" width="4" bestFit="1" customWidth="1"/>
    <col min="5476" max="5482" width="5" bestFit="1" customWidth="1"/>
    <col min="5483" max="5483" width="4" bestFit="1" customWidth="1"/>
    <col min="5484" max="5484" width="5" bestFit="1" customWidth="1"/>
    <col min="5485" max="5485" width="3.42578125" bestFit="1" customWidth="1"/>
    <col min="5486" max="5486" width="5" bestFit="1" customWidth="1"/>
    <col min="5487" max="5487" width="3.42578125" bestFit="1" customWidth="1"/>
    <col min="5488" max="5495" width="5" bestFit="1" customWidth="1"/>
    <col min="5496" max="5497" width="4" bestFit="1" customWidth="1"/>
    <col min="5498" max="5499" width="5" bestFit="1" customWidth="1"/>
    <col min="5500" max="5502" width="4" bestFit="1" customWidth="1"/>
    <col min="5503" max="5509" width="5" bestFit="1" customWidth="1"/>
    <col min="5510" max="5510" width="4" bestFit="1" customWidth="1"/>
    <col min="5511" max="5523" width="5" bestFit="1" customWidth="1"/>
    <col min="5524" max="5524" width="4" bestFit="1" customWidth="1"/>
    <col min="5525" max="5526" width="5" bestFit="1" customWidth="1"/>
    <col min="5527" max="5527" width="4" bestFit="1" customWidth="1"/>
    <col min="5528" max="5532" width="5" bestFit="1" customWidth="1"/>
    <col min="5533" max="5533" width="4" bestFit="1" customWidth="1"/>
    <col min="5534" max="5545" width="5" bestFit="1" customWidth="1"/>
    <col min="5546" max="5546" width="4" bestFit="1" customWidth="1"/>
    <col min="5547" max="5556" width="5" bestFit="1" customWidth="1"/>
    <col min="5557" max="5557" width="4" bestFit="1" customWidth="1"/>
    <col min="5558" max="5574" width="5" bestFit="1" customWidth="1"/>
    <col min="5575" max="5575" width="3.42578125" bestFit="1" customWidth="1"/>
    <col min="5576" max="5578" width="5" bestFit="1" customWidth="1"/>
    <col min="5579" max="5579" width="4" bestFit="1" customWidth="1"/>
    <col min="5580" max="5602" width="5" bestFit="1" customWidth="1"/>
    <col min="5603" max="5603" width="4" bestFit="1" customWidth="1"/>
    <col min="5604" max="5627" width="5" bestFit="1" customWidth="1"/>
    <col min="5628" max="5628" width="4" bestFit="1" customWidth="1"/>
    <col min="5629" max="5630" width="5" bestFit="1" customWidth="1"/>
    <col min="5631" max="5631" width="4" bestFit="1" customWidth="1"/>
    <col min="5632" max="5642" width="5" bestFit="1" customWidth="1"/>
    <col min="5643" max="5643" width="4" bestFit="1" customWidth="1"/>
    <col min="5644" max="5645" width="5" bestFit="1" customWidth="1"/>
    <col min="5646" max="5646" width="3.42578125" bestFit="1" customWidth="1"/>
    <col min="5647" max="5651" width="5" bestFit="1" customWidth="1"/>
    <col min="5652" max="5653" width="4" bestFit="1" customWidth="1"/>
    <col min="5654" max="5659" width="5" bestFit="1" customWidth="1"/>
    <col min="5660" max="5660" width="3.42578125" bestFit="1" customWidth="1"/>
    <col min="5661" max="5673" width="5" bestFit="1" customWidth="1"/>
    <col min="5674" max="5675" width="4" bestFit="1" customWidth="1"/>
    <col min="5676" max="5684" width="5" bestFit="1" customWidth="1"/>
    <col min="5685" max="5685" width="4" bestFit="1" customWidth="1"/>
    <col min="5686" max="5687" width="5" bestFit="1" customWidth="1"/>
    <col min="5688" max="5690" width="4" bestFit="1" customWidth="1"/>
    <col min="5691" max="5695" width="5" bestFit="1" customWidth="1"/>
    <col min="5696" max="5696" width="4" bestFit="1" customWidth="1"/>
    <col min="5697" max="5697" width="5" bestFit="1" customWidth="1"/>
    <col min="5698" max="5698" width="4" bestFit="1" customWidth="1"/>
    <col min="5699" max="5711" width="5" bestFit="1" customWidth="1"/>
    <col min="5712" max="5712" width="4" bestFit="1" customWidth="1"/>
    <col min="5713" max="5722" width="5" bestFit="1" customWidth="1"/>
    <col min="5723" max="5723" width="4" bestFit="1" customWidth="1"/>
    <col min="5724" max="5724" width="5" bestFit="1" customWidth="1"/>
    <col min="5725" max="5725" width="4" bestFit="1" customWidth="1"/>
    <col min="5726" max="5727" width="5" bestFit="1" customWidth="1"/>
    <col min="5728" max="5728" width="3.42578125" bestFit="1" customWidth="1"/>
    <col min="5729" max="5741" width="5" bestFit="1" customWidth="1"/>
    <col min="5742" max="5742" width="4" bestFit="1" customWidth="1"/>
    <col min="5743" max="5749" width="5" bestFit="1" customWidth="1"/>
    <col min="5750" max="5750" width="3.42578125" bestFit="1" customWidth="1"/>
    <col min="5751" max="5760" width="5" bestFit="1" customWidth="1"/>
    <col min="5761" max="5761" width="4" bestFit="1" customWidth="1"/>
    <col min="5762" max="5772" width="5" bestFit="1" customWidth="1"/>
    <col min="5773" max="5773" width="4" bestFit="1" customWidth="1"/>
    <col min="5774" max="5774" width="5" bestFit="1" customWidth="1"/>
    <col min="5775" max="5775" width="4" bestFit="1" customWidth="1"/>
    <col min="5776" max="5778" width="5" bestFit="1" customWidth="1"/>
    <col min="5779" max="5779" width="4" bestFit="1" customWidth="1"/>
    <col min="5780" max="5780" width="5" bestFit="1" customWidth="1"/>
    <col min="5781" max="5781" width="4" bestFit="1" customWidth="1"/>
    <col min="5782" max="5789" width="5" bestFit="1" customWidth="1"/>
    <col min="5790" max="5790" width="4" bestFit="1" customWidth="1"/>
    <col min="5791" max="5800" width="5" bestFit="1" customWidth="1"/>
    <col min="5801" max="5801" width="4" bestFit="1" customWidth="1"/>
    <col min="5802" max="5814" width="5" bestFit="1" customWidth="1"/>
    <col min="5815" max="5815" width="4" bestFit="1" customWidth="1"/>
    <col min="5816" max="5836" width="5" bestFit="1" customWidth="1"/>
    <col min="5837" max="5837" width="4" bestFit="1" customWidth="1"/>
    <col min="5838" max="5843" width="5" bestFit="1" customWidth="1"/>
    <col min="5844" max="5844" width="4" bestFit="1" customWidth="1"/>
    <col min="5845" max="5861" width="5" bestFit="1" customWidth="1"/>
    <col min="5862" max="5862" width="4" bestFit="1" customWidth="1"/>
    <col min="5863" max="5880" width="5" bestFit="1" customWidth="1"/>
    <col min="5881" max="5881" width="4" bestFit="1" customWidth="1"/>
    <col min="5882" max="5883" width="5" bestFit="1" customWidth="1"/>
    <col min="5884" max="5884" width="4" bestFit="1" customWidth="1"/>
    <col min="5885" max="5914" width="5" bestFit="1" customWidth="1"/>
    <col min="5915" max="5915" width="4" bestFit="1" customWidth="1"/>
    <col min="5916" max="5919" width="5" bestFit="1" customWidth="1"/>
    <col min="5920" max="5920" width="4" bestFit="1" customWidth="1"/>
    <col min="5921" max="5923" width="5" bestFit="1" customWidth="1"/>
    <col min="5924" max="5924" width="4" bestFit="1" customWidth="1"/>
    <col min="5925" max="5933" width="5" bestFit="1" customWidth="1"/>
    <col min="5934" max="5934" width="4" bestFit="1" customWidth="1"/>
    <col min="5935" max="5943" width="5" bestFit="1" customWidth="1"/>
    <col min="5944" max="5945" width="4" bestFit="1" customWidth="1"/>
    <col min="5946" max="5983" width="5" bestFit="1" customWidth="1"/>
    <col min="5984" max="5985" width="4" bestFit="1" customWidth="1"/>
    <col min="5986" max="5997" width="5" bestFit="1" customWidth="1"/>
    <col min="5998" max="5998" width="4" bestFit="1" customWidth="1"/>
    <col min="5999" max="5999" width="5" bestFit="1" customWidth="1"/>
    <col min="6000" max="6000" width="4" bestFit="1" customWidth="1"/>
    <col min="6001" max="6005" width="5" bestFit="1" customWidth="1"/>
    <col min="6006" max="6006" width="4" bestFit="1" customWidth="1"/>
    <col min="6007" max="6016" width="5" bestFit="1" customWidth="1"/>
    <col min="6017" max="6017" width="3.42578125" bestFit="1" customWidth="1"/>
    <col min="6018" max="6022" width="5" bestFit="1" customWidth="1"/>
    <col min="6023" max="6023" width="4" bestFit="1" customWidth="1"/>
    <col min="6024" max="6031" width="5" bestFit="1" customWidth="1"/>
    <col min="6032" max="6032" width="4" bestFit="1" customWidth="1"/>
    <col min="6033" max="6041" width="5" bestFit="1" customWidth="1"/>
    <col min="6042" max="6043" width="4" bestFit="1" customWidth="1"/>
    <col min="6044" max="6047" width="5" bestFit="1" customWidth="1"/>
    <col min="6048" max="6048" width="4" bestFit="1" customWidth="1"/>
    <col min="6049" max="6053" width="5" bestFit="1" customWidth="1"/>
    <col min="6054" max="6054" width="4" bestFit="1" customWidth="1"/>
    <col min="6055" max="6063" width="5" bestFit="1" customWidth="1"/>
    <col min="6064" max="6064" width="4" bestFit="1" customWidth="1"/>
    <col min="6065" max="6065" width="5" bestFit="1" customWidth="1"/>
    <col min="6066" max="6067" width="4" bestFit="1" customWidth="1"/>
    <col min="6068" max="6071" width="5" bestFit="1" customWidth="1"/>
    <col min="6072" max="6072" width="4" bestFit="1" customWidth="1"/>
    <col min="6073" max="6074" width="5" bestFit="1" customWidth="1"/>
    <col min="6075" max="6075" width="4" bestFit="1" customWidth="1"/>
    <col min="6076" max="6077" width="5" bestFit="1" customWidth="1"/>
    <col min="6078" max="6078" width="4" bestFit="1" customWidth="1"/>
    <col min="6079" max="6079" width="5" bestFit="1" customWidth="1"/>
    <col min="6080" max="6080" width="4" bestFit="1" customWidth="1"/>
    <col min="6081" max="6089" width="5" bestFit="1" customWidth="1"/>
    <col min="6090" max="6091" width="4" bestFit="1" customWidth="1"/>
    <col min="6092" max="6103" width="5" bestFit="1" customWidth="1"/>
    <col min="6104" max="6104" width="4" bestFit="1" customWidth="1"/>
    <col min="6105" max="6105" width="5" bestFit="1" customWidth="1"/>
    <col min="6106" max="6106" width="4" bestFit="1" customWidth="1"/>
    <col min="6107" max="6128" width="5" bestFit="1" customWidth="1"/>
    <col min="6129" max="6129" width="4" bestFit="1" customWidth="1"/>
    <col min="6130" max="6134" width="5" bestFit="1" customWidth="1"/>
    <col min="6135" max="6135" width="4" bestFit="1" customWidth="1"/>
    <col min="6136" max="6144" width="5" bestFit="1" customWidth="1"/>
    <col min="6145" max="6145" width="4" bestFit="1" customWidth="1"/>
    <col min="6146" max="6147" width="5" bestFit="1" customWidth="1"/>
    <col min="6148" max="6148" width="4" bestFit="1" customWidth="1"/>
    <col min="6149" max="6163" width="5" bestFit="1" customWidth="1"/>
    <col min="6164" max="6166" width="4" bestFit="1" customWidth="1"/>
    <col min="6167" max="6173" width="5" bestFit="1" customWidth="1"/>
    <col min="6174" max="6174" width="4" bestFit="1" customWidth="1"/>
    <col min="6175" max="6178" width="5" bestFit="1" customWidth="1"/>
    <col min="6179" max="6180" width="4" bestFit="1" customWidth="1"/>
    <col min="6181" max="6200" width="5" bestFit="1" customWidth="1"/>
    <col min="6201" max="6201" width="4" bestFit="1" customWidth="1"/>
    <col min="6202" max="6207" width="5" bestFit="1" customWidth="1"/>
    <col min="6208" max="6208" width="4" bestFit="1" customWidth="1"/>
    <col min="6209" max="6209" width="5" bestFit="1" customWidth="1"/>
    <col min="6210" max="6210" width="4" bestFit="1" customWidth="1"/>
    <col min="6211" max="6220" width="5" bestFit="1" customWidth="1"/>
    <col min="6221" max="6221" width="4" bestFit="1" customWidth="1"/>
    <col min="6222" max="6251" width="5" bestFit="1" customWidth="1"/>
    <col min="6252" max="6253" width="4" bestFit="1" customWidth="1"/>
    <col min="6254" max="6258" width="5" bestFit="1" customWidth="1"/>
    <col min="6259" max="6259" width="4" bestFit="1" customWidth="1"/>
    <col min="6260" max="6268" width="5" bestFit="1" customWidth="1"/>
    <col min="6269" max="6269" width="4" bestFit="1" customWidth="1"/>
    <col min="6270" max="6272" width="5" bestFit="1" customWidth="1"/>
    <col min="6273" max="6273" width="4" bestFit="1" customWidth="1"/>
    <col min="6274" max="6274" width="5" bestFit="1" customWidth="1"/>
    <col min="6275" max="6275" width="3.42578125" bestFit="1" customWidth="1"/>
    <col min="6276" max="6299" width="5" bestFit="1" customWidth="1"/>
    <col min="6300" max="6300" width="4" bestFit="1" customWidth="1"/>
    <col min="6301" max="6306" width="5" bestFit="1" customWidth="1"/>
    <col min="6307" max="6307" width="4" bestFit="1" customWidth="1"/>
    <col min="6308" max="6310" width="5" bestFit="1" customWidth="1"/>
    <col min="6311" max="6312" width="4" bestFit="1" customWidth="1"/>
    <col min="6313" max="6321" width="5" bestFit="1" customWidth="1"/>
    <col min="6322" max="6322" width="4" bestFit="1" customWidth="1"/>
    <col min="6323" max="6333" width="5" bestFit="1" customWidth="1"/>
    <col min="6334" max="6334" width="4" bestFit="1" customWidth="1"/>
    <col min="6335" max="6335" width="5" bestFit="1" customWidth="1"/>
    <col min="6336" max="6336" width="4" bestFit="1" customWidth="1"/>
    <col min="6337" max="6344" width="5" bestFit="1" customWidth="1"/>
    <col min="6345" max="6345" width="4" bestFit="1" customWidth="1"/>
    <col min="6346" max="6346" width="5" bestFit="1" customWidth="1"/>
    <col min="6347" max="6348" width="4" bestFit="1" customWidth="1"/>
    <col min="6349" max="6359" width="5" bestFit="1" customWidth="1"/>
    <col min="6360" max="6360" width="4" bestFit="1" customWidth="1"/>
    <col min="6361" max="6369" width="5" bestFit="1" customWidth="1"/>
    <col min="6370" max="6370" width="3.42578125" bestFit="1" customWidth="1"/>
    <col min="6371" max="6374" width="5" bestFit="1" customWidth="1"/>
    <col min="6375" max="6376" width="4" bestFit="1" customWidth="1"/>
    <col min="6377" max="6380" width="5" bestFit="1" customWidth="1"/>
    <col min="6381" max="6381" width="4" bestFit="1" customWidth="1"/>
    <col min="6382" max="6385" width="5" bestFit="1" customWidth="1"/>
    <col min="6386" max="6386" width="4" bestFit="1" customWidth="1"/>
    <col min="6387" max="6429" width="5" bestFit="1" customWidth="1"/>
    <col min="6430" max="6430" width="4" bestFit="1" customWidth="1"/>
    <col min="6431" max="6434" width="5" bestFit="1" customWidth="1"/>
    <col min="6435" max="6435" width="4" bestFit="1" customWidth="1"/>
    <col min="6436" max="6438" width="5" bestFit="1" customWidth="1"/>
    <col min="6439" max="6439" width="4" bestFit="1" customWidth="1"/>
    <col min="6440" max="6442" width="5" bestFit="1" customWidth="1"/>
    <col min="6443" max="6443" width="4" bestFit="1" customWidth="1"/>
    <col min="6444" max="6451" width="5" bestFit="1" customWidth="1"/>
    <col min="6452" max="6452" width="4" bestFit="1" customWidth="1"/>
    <col min="6453" max="6461" width="5" bestFit="1" customWidth="1"/>
    <col min="6462" max="6462" width="4" bestFit="1" customWidth="1"/>
    <col min="6463" max="6479" width="5" bestFit="1" customWidth="1"/>
    <col min="6480" max="6480" width="4" bestFit="1" customWidth="1"/>
    <col min="6481" max="6481" width="5" bestFit="1" customWidth="1"/>
    <col min="6482" max="6482" width="4" bestFit="1" customWidth="1"/>
    <col min="6483" max="6484" width="5" bestFit="1" customWidth="1"/>
    <col min="6485" max="6485" width="4" bestFit="1" customWidth="1"/>
    <col min="6486" max="6516" width="5" bestFit="1" customWidth="1"/>
    <col min="6517" max="6517" width="3.42578125" bestFit="1" customWidth="1"/>
    <col min="6518" max="6547" width="5" bestFit="1" customWidth="1"/>
    <col min="6548" max="6548" width="4" bestFit="1" customWidth="1"/>
    <col min="6549" max="6551" width="5" bestFit="1" customWidth="1"/>
    <col min="6552" max="6552" width="4" bestFit="1" customWidth="1"/>
    <col min="6553" max="6553" width="5" bestFit="1" customWidth="1"/>
    <col min="6554" max="6554" width="4" bestFit="1" customWidth="1"/>
    <col min="6555" max="6557" width="5" bestFit="1" customWidth="1"/>
    <col min="6558" max="6558" width="3.42578125" bestFit="1" customWidth="1"/>
    <col min="6559" max="6568" width="5" bestFit="1" customWidth="1"/>
    <col min="6569" max="6569" width="4" bestFit="1" customWidth="1"/>
    <col min="6570" max="6575" width="5" bestFit="1" customWidth="1"/>
    <col min="6576" max="6576" width="4" bestFit="1" customWidth="1"/>
    <col min="6577" max="6602" width="5" bestFit="1" customWidth="1"/>
    <col min="6603" max="6603" width="4" bestFit="1" customWidth="1"/>
    <col min="6604" max="6637" width="5" bestFit="1" customWidth="1"/>
    <col min="6638" max="6638" width="4" bestFit="1" customWidth="1"/>
    <col min="6639" max="6642" width="5" bestFit="1" customWidth="1"/>
    <col min="6643" max="6643" width="4" bestFit="1" customWidth="1"/>
    <col min="6644" max="6649" width="5" bestFit="1" customWidth="1"/>
    <col min="6650" max="6650" width="4" bestFit="1" customWidth="1"/>
    <col min="6651" max="6652" width="5" bestFit="1" customWidth="1"/>
    <col min="6653" max="6653" width="4" bestFit="1" customWidth="1"/>
    <col min="6654" max="6654" width="5" bestFit="1" customWidth="1"/>
    <col min="6655" max="6655" width="4" bestFit="1" customWidth="1"/>
    <col min="6656" max="6658" width="5" bestFit="1" customWidth="1"/>
    <col min="6659" max="6659" width="4" bestFit="1" customWidth="1"/>
    <col min="6660" max="6676" width="5" bestFit="1" customWidth="1"/>
    <col min="6677" max="6677" width="3.42578125" bestFit="1" customWidth="1"/>
    <col min="6678" max="6704" width="5" bestFit="1" customWidth="1"/>
    <col min="6705" max="6705" width="4" bestFit="1" customWidth="1"/>
    <col min="6706" max="6710" width="5" bestFit="1" customWidth="1"/>
    <col min="6711" max="6711" width="4" bestFit="1" customWidth="1"/>
    <col min="6712" max="6725" width="5" bestFit="1" customWidth="1"/>
    <col min="6726" max="6726" width="4" bestFit="1" customWidth="1"/>
    <col min="6727" max="6749" width="5" bestFit="1" customWidth="1"/>
    <col min="6750" max="6750" width="4" bestFit="1" customWidth="1"/>
    <col min="6751" max="6753" width="5" bestFit="1" customWidth="1"/>
    <col min="6754" max="6754" width="4" bestFit="1" customWidth="1"/>
    <col min="6755" max="6755" width="5" bestFit="1" customWidth="1"/>
    <col min="6756" max="6756" width="4" bestFit="1" customWidth="1"/>
    <col min="6757" max="6759" width="5" bestFit="1" customWidth="1"/>
    <col min="6760" max="6760" width="4" bestFit="1" customWidth="1"/>
    <col min="6761" max="6769" width="5" bestFit="1" customWidth="1"/>
    <col min="6770" max="6770" width="4" bestFit="1" customWidth="1"/>
    <col min="6771" max="6777" width="5" bestFit="1" customWidth="1"/>
    <col min="6778" max="6778" width="4" bestFit="1" customWidth="1"/>
    <col min="6779" max="6797" width="5" bestFit="1" customWidth="1"/>
    <col min="6798" max="6798" width="4" bestFit="1" customWidth="1"/>
    <col min="6799" max="6801" width="5" bestFit="1" customWidth="1"/>
    <col min="6802" max="6802" width="4" bestFit="1" customWidth="1"/>
    <col min="6803" max="6812" width="5" bestFit="1" customWidth="1"/>
    <col min="6813" max="6813" width="4" bestFit="1" customWidth="1"/>
    <col min="6814" max="6818" width="5" bestFit="1" customWidth="1"/>
    <col min="6819" max="6819" width="4" bestFit="1" customWidth="1"/>
    <col min="6820" max="6821" width="5" bestFit="1" customWidth="1"/>
    <col min="6822" max="6824" width="4" bestFit="1" customWidth="1"/>
    <col min="6825" max="6828" width="5" bestFit="1" customWidth="1"/>
    <col min="6829" max="6829" width="4" bestFit="1" customWidth="1"/>
    <col min="6830" max="6855" width="5" bestFit="1" customWidth="1"/>
    <col min="6856" max="6857" width="4" bestFit="1" customWidth="1"/>
    <col min="6858" max="6858" width="5" bestFit="1" customWidth="1"/>
    <col min="6859" max="6861" width="4" bestFit="1" customWidth="1"/>
    <col min="6862" max="6864" width="5" bestFit="1" customWidth="1"/>
    <col min="6865" max="6865" width="4" bestFit="1" customWidth="1"/>
    <col min="6866" max="6866" width="5" bestFit="1" customWidth="1"/>
    <col min="6867" max="6867" width="3.42578125" bestFit="1" customWidth="1"/>
    <col min="6868" max="6869" width="4" bestFit="1" customWidth="1"/>
    <col min="6870" max="6886" width="5" bestFit="1" customWidth="1"/>
    <col min="6887" max="6887" width="3.42578125" bestFit="1" customWidth="1"/>
    <col min="6888" max="6903" width="5" bestFit="1" customWidth="1"/>
    <col min="6904" max="6905" width="4" bestFit="1" customWidth="1"/>
    <col min="6906" max="6911" width="5" bestFit="1" customWidth="1"/>
    <col min="6912" max="6912" width="4" bestFit="1" customWidth="1"/>
    <col min="6913" max="6920" width="5" bestFit="1" customWidth="1"/>
    <col min="6921" max="6921" width="4" bestFit="1" customWidth="1"/>
    <col min="6922" max="6935" width="5" bestFit="1" customWidth="1"/>
    <col min="6936" max="6937" width="4" bestFit="1" customWidth="1"/>
    <col min="6938" max="6950" width="5" bestFit="1" customWidth="1"/>
    <col min="6951" max="6952" width="4" bestFit="1" customWidth="1"/>
    <col min="6953" max="6953" width="5" bestFit="1" customWidth="1"/>
    <col min="6954" max="6954" width="4" bestFit="1" customWidth="1"/>
    <col min="6955" max="6955" width="5" bestFit="1" customWidth="1"/>
    <col min="6956" max="6956" width="3.42578125" bestFit="1" customWidth="1"/>
    <col min="6957" max="6969" width="5" bestFit="1" customWidth="1"/>
    <col min="6970" max="6970" width="3.42578125" bestFit="1" customWidth="1"/>
    <col min="6971" max="6982" width="5" bestFit="1" customWidth="1"/>
    <col min="6983" max="6983" width="4" bestFit="1" customWidth="1"/>
    <col min="6984" max="6998" width="5" bestFit="1" customWidth="1"/>
    <col min="6999" max="6999" width="4" bestFit="1" customWidth="1"/>
    <col min="7000" max="7001" width="5" bestFit="1" customWidth="1"/>
    <col min="7002" max="7002" width="4" bestFit="1" customWidth="1"/>
    <col min="7003" max="7003" width="5" bestFit="1" customWidth="1"/>
    <col min="7004" max="7004" width="4" bestFit="1" customWidth="1"/>
    <col min="7005" max="7007" width="5" bestFit="1" customWidth="1"/>
    <col min="7008" max="7008" width="4" bestFit="1" customWidth="1"/>
    <col min="7009" max="7019" width="5" bestFit="1" customWidth="1"/>
    <col min="7020" max="7020" width="4" bestFit="1" customWidth="1"/>
    <col min="7021" max="7023" width="5" bestFit="1" customWidth="1"/>
    <col min="7024" max="7024" width="4" bestFit="1" customWidth="1"/>
    <col min="7025" max="7025" width="5" bestFit="1" customWidth="1"/>
    <col min="7026" max="7026" width="4" bestFit="1" customWidth="1"/>
    <col min="7027" max="7030" width="5" bestFit="1" customWidth="1"/>
    <col min="7031" max="7031" width="4" bestFit="1" customWidth="1"/>
    <col min="7032" max="7033" width="5" bestFit="1" customWidth="1"/>
    <col min="7034" max="7034" width="4" bestFit="1" customWidth="1"/>
    <col min="7035" max="7051" width="5" bestFit="1" customWidth="1"/>
    <col min="7052" max="7052" width="4" bestFit="1" customWidth="1"/>
    <col min="7053" max="7056" width="5" bestFit="1" customWidth="1"/>
    <col min="7057" max="7057" width="4" bestFit="1" customWidth="1"/>
    <col min="7058" max="7058" width="5" bestFit="1" customWidth="1"/>
    <col min="7059" max="7059" width="4" bestFit="1" customWidth="1"/>
    <col min="7060" max="7081" width="5" bestFit="1" customWidth="1"/>
    <col min="7082" max="7082" width="4" bestFit="1" customWidth="1"/>
    <col min="7083" max="7085" width="5" bestFit="1" customWidth="1"/>
    <col min="7086" max="7087" width="4" bestFit="1" customWidth="1"/>
    <col min="7088" max="7103" width="5" bestFit="1" customWidth="1"/>
    <col min="7104" max="7104" width="4" bestFit="1" customWidth="1"/>
    <col min="7105" max="7108" width="5" bestFit="1" customWidth="1"/>
    <col min="7109" max="7109" width="4" bestFit="1" customWidth="1"/>
    <col min="7110" max="7126" width="5" bestFit="1" customWidth="1"/>
    <col min="7127" max="7127" width="4" bestFit="1" customWidth="1"/>
    <col min="7128" max="7146" width="5" bestFit="1" customWidth="1"/>
    <col min="7147" max="7147" width="4" bestFit="1" customWidth="1"/>
    <col min="7148" max="7150" width="5" bestFit="1" customWidth="1"/>
    <col min="7151" max="7151" width="4" bestFit="1" customWidth="1"/>
    <col min="7152" max="7152" width="5" bestFit="1" customWidth="1"/>
    <col min="7153" max="7153" width="4" bestFit="1" customWidth="1"/>
    <col min="7154" max="7163" width="5" bestFit="1" customWidth="1"/>
    <col min="7164" max="7164" width="4" bestFit="1" customWidth="1"/>
    <col min="7165" max="7169" width="5" bestFit="1" customWidth="1"/>
    <col min="7170" max="7170" width="3.42578125" bestFit="1" customWidth="1"/>
    <col min="7171" max="7171" width="4" bestFit="1" customWidth="1"/>
    <col min="7172" max="7187" width="5" bestFit="1" customWidth="1"/>
    <col min="7188" max="7188" width="4" bestFit="1" customWidth="1"/>
    <col min="7189" max="7191" width="5" bestFit="1" customWidth="1"/>
    <col min="7192" max="7192" width="4" bestFit="1" customWidth="1"/>
    <col min="7193" max="7211" width="5" bestFit="1" customWidth="1"/>
    <col min="7212" max="7212" width="4" bestFit="1" customWidth="1"/>
    <col min="7213" max="7235" width="5" bestFit="1" customWidth="1"/>
    <col min="7236" max="7236" width="4" bestFit="1" customWidth="1"/>
    <col min="7237" max="7237" width="5" bestFit="1" customWidth="1"/>
    <col min="7238" max="7238" width="4" bestFit="1" customWidth="1"/>
    <col min="7239" max="7241" width="5" bestFit="1" customWidth="1"/>
    <col min="7242" max="7242" width="4" bestFit="1" customWidth="1"/>
    <col min="7243" max="7256" width="5" bestFit="1" customWidth="1"/>
    <col min="7257" max="7257" width="4" bestFit="1" customWidth="1"/>
    <col min="7258" max="7258" width="5" bestFit="1" customWidth="1"/>
    <col min="7259" max="7259" width="4" bestFit="1" customWidth="1"/>
    <col min="7260" max="7266" width="5" bestFit="1" customWidth="1"/>
    <col min="7267" max="7268" width="4" bestFit="1" customWidth="1"/>
    <col min="7269" max="7276" width="5" bestFit="1" customWidth="1"/>
    <col min="7277" max="7277" width="4" bestFit="1" customWidth="1"/>
    <col min="7278" max="7284" width="5" bestFit="1" customWidth="1"/>
    <col min="7285" max="7285" width="4" bestFit="1" customWidth="1"/>
    <col min="7286" max="7290" width="5" bestFit="1" customWidth="1"/>
    <col min="7291" max="7291" width="4" bestFit="1" customWidth="1"/>
    <col min="7292" max="7292" width="5" bestFit="1" customWidth="1"/>
    <col min="7293" max="7294" width="4" bestFit="1" customWidth="1"/>
    <col min="7295" max="7297" width="5" bestFit="1" customWidth="1"/>
    <col min="7298" max="7298" width="4" bestFit="1" customWidth="1"/>
    <col min="7299" max="7302" width="5" bestFit="1" customWidth="1"/>
    <col min="7303" max="7303" width="4" bestFit="1" customWidth="1"/>
    <col min="7304" max="7306" width="5" bestFit="1" customWidth="1"/>
    <col min="7307" max="7307" width="4" bestFit="1" customWidth="1"/>
    <col min="7308" max="7310" width="5" bestFit="1" customWidth="1"/>
    <col min="7311" max="7311" width="4" bestFit="1" customWidth="1"/>
    <col min="7312" max="7326" width="5" bestFit="1" customWidth="1"/>
    <col min="7327" max="7327" width="4" bestFit="1" customWidth="1"/>
    <col min="7328" max="7328" width="5" bestFit="1" customWidth="1"/>
    <col min="7329" max="7329" width="3.42578125" bestFit="1" customWidth="1"/>
    <col min="7330" max="7334" width="5" bestFit="1" customWidth="1"/>
    <col min="7335" max="7335" width="4" bestFit="1" customWidth="1"/>
    <col min="7336" max="7358" width="5" bestFit="1" customWidth="1"/>
    <col min="7359" max="7359" width="4" bestFit="1" customWidth="1"/>
    <col min="7360" max="7362" width="5" bestFit="1" customWidth="1"/>
    <col min="7363" max="7363" width="4" bestFit="1" customWidth="1"/>
    <col min="7364" max="7365" width="5" bestFit="1" customWidth="1"/>
    <col min="7366" max="7366" width="4" bestFit="1" customWidth="1"/>
    <col min="7367" max="7369" width="5" bestFit="1" customWidth="1"/>
    <col min="7370" max="7370" width="4" bestFit="1" customWidth="1"/>
    <col min="7371" max="7371" width="5" bestFit="1" customWidth="1"/>
    <col min="7372" max="7372" width="4" bestFit="1" customWidth="1"/>
    <col min="7373" max="7374" width="5" bestFit="1" customWidth="1"/>
    <col min="7375" max="7375" width="4" bestFit="1" customWidth="1"/>
    <col min="7376" max="7390" width="5" bestFit="1" customWidth="1"/>
    <col min="7391" max="7391" width="4" bestFit="1" customWidth="1"/>
    <col min="7392" max="7393" width="5" bestFit="1" customWidth="1"/>
    <col min="7394" max="7394" width="4" bestFit="1" customWidth="1"/>
    <col min="7395" max="7397" width="5" bestFit="1" customWidth="1"/>
    <col min="7398" max="7398" width="4" bestFit="1" customWidth="1"/>
    <col min="7399" max="7411" width="5" bestFit="1" customWidth="1"/>
    <col min="7412" max="7412" width="4" bestFit="1" customWidth="1"/>
    <col min="7413" max="7413" width="5" bestFit="1" customWidth="1"/>
    <col min="7414" max="7414" width="4" bestFit="1" customWidth="1"/>
    <col min="7415" max="7439" width="5" bestFit="1" customWidth="1"/>
    <col min="7440" max="7440" width="4" bestFit="1" customWidth="1"/>
    <col min="7441" max="7449" width="5" bestFit="1" customWidth="1"/>
    <col min="7450" max="7450" width="4" bestFit="1" customWidth="1"/>
    <col min="7451" max="7457" width="5" bestFit="1" customWidth="1"/>
    <col min="7458" max="7458" width="4" bestFit="1" customWidth="1"/>
    <col min="7459" max="7459" width="5" bestFit="1" customWidth="1"/>
    <col min="7460" max="7461" width="4" bestFit="1" customWidth="1"/>
    <col min="7462" max="7473" width="5" bestFit="1" customWidth="1"/>
    <col min="7474" max="7474" width="4" bestFit="1" customWidth="1"/>
    <col min="7475" max="7475" width="3.42578125" bestFit="1" customWidth="1"/>
    <col min="7476" max="7477" width="5" bestFit="1" customWidth="1"/>
    <col min="7478" max="7478" width="4" bestFit="1" customWidth="1"/>
    <col min="7479" max="7490" width="5" bestFit="1" customWidth="1"/>
    <col min="7491" max="7493" width="4" bestFit="1" customWidth="1"/>
    <col min="7494" max="7517" width="5" bestFit="1" customWidth="1"/>
    <col min="7518" max="7518" width="4" bestFit="1" customWidth="1"/>
    <col min="7519" max="7524" width="5" bestFit="1" customWidth="1"/>
    <col min="7525" max="7525" width="4" bestFit="1" customWidth="1"/>
    <col min="7526" max="7529" width="5" bestFit="1" customWidth="1"/>
    <col min="7530" max="7530" width="4" bestFit="1" customWidth="1"/>
    <col min="7531" max="7544" width="5" bestFit="1" customWidth="1"/>
    <col min="7545" max="7546" width="4" bestFit="1" customWidth="1"/>
    <col min="7547" max="7549" width="5" bestFit="1" customWidth="1"/>
    <col min="7550" max="7550" width="4" bestFit="1" customWidth="1"/>
    <col min="7551" max="7554" width="5" bestFit="1" customWidth="1"/>
    <col min="7555" max="7555" width="4" bestFit="1" customWidth="1"/>
    <col min="7556" max="7557" width="5" bestFit="1" customWidth="1"/>
    <col min="7558" max="7558" width="4" bestFit="1" customWidth="1"/>
    <col min="7559" max="7559" width="5" bestFit="1" customWidth="1"/>
    <col min="7560" max="7560" width="3.42578125" bestFit="1" customWidth="1"/>
    <col min="7561" max="7573" width="5" bestFit="1" customWidth="1"/>
    <col min="7574" max="7574" width="4" bestFit="1" customWidth="1"/>
    <col min="7575" max="7576" width="5" bestFit="1" customWidth="1"/>
    <col min="7577" max="7577" width="4" bestFit="1" customWidth="1"/>
    <col min="7578" max="7579" width="5" bestFit="1" customWidth="1"/>
    <col min="7580" max="7580" width="4" bestFit="1" customWidth="1"/>
    <col min="7581" max="7607" width="5" bestFit="1" customWidth="1"/>
    <col min="7608" max="7608" width="4" bestFit="1" customWidth="1"/>
    <col min="7609" max="7610" width="5" bestFit="1" customWidth="1"/>
    <col min="7611" max="7611" width="4" bestFit="1" customWidth="1"/>
    <col min="7612" max="7614" width="5" bestFit="1" customWidth="1"/>
    <col min="7615" max="7615" width="4" bestFit="1" customWidth="1"/>
    <col min="7616" max="7623" width="5" bestFit="1" customWidth="1"/>
    <col min="7624" max="7624" width="4" bestFit="1" customWidth="1"/>
    <col min="7625" max="7636" width="5" bestFit="1" customWidth="1"/>
    <col min="7637" max="7638" width="4" bestFit="1" customWidth="1"/>
    <col min="7639" max="7652" width="5" bestFit="1" customWidth="1"/>
    <col min="7653" max="7653" width="4" bestFit="1" customWidth="1"/>
    <col min="7654" max="7655" width="5" bestFit="1" customWidth="1"/>
    <col min="7656" max="7656" width="4" bestFit="1" customWidth="1"/>
    <col min="7657" max="7662" width="5" bestFit="1" customWidth="1"/>
    <col min="7663" max="7663" width="3.42578125" bestFit="1" customWidth="1"/>
    <col min="7664" max="7682" width="5" bestFit="1" customWidth="1"/>
    <col min="7683" max="7683" width="4" bestFit="1" customWidth="1"/>
    <col min="7684" max="7696" width="5" bestFit="1" customWidth="1"/>
    <col min="7697" max="7697" width="3.42578125" bestFit="1" customWidth="1"/>
    <col min="7698" max="7699" width="5" bestFit="1" customWidth="1"/>
    <col min="7700" max="7700" width="4" bestFit="1" customWidth="1"/>
    <col min="7701" max="7704" width="5" bestFit="1" customWidth="1"/>
    <col min="7705" max="7705" width="4" bestFit="1" customWidth="1"/>
    <col min="7706" max="7718" width="5" bestFit="1" customWidth="1"/>
    <col min="7719" max="7719" width="4" bestFit="1" customWidth="1"/>
    <col min="7720" max="7720" width="5" bestFit="1" customWidth="1"/>
    <col min="7721" max="7721" width="4" bestFit="1" customWidth="1"/>
    <col min="7722" max="7734" width="5" bestFit="1" customWidth="1"/>
    <col min="7735" max="7735" width="4" bestFit="1" customWidth="1"/>
    <col min="7736" max="7742" width="5" bestFit="1" customWidth="1"/>
    <col min="7743" max="7743" width="4" bestFit="1" customWidth="1"/>
    <col min="7744" max="7758" width="5" bestFit="1" customWidth="1"/>
    <col min="7759" max="7759" width="4" bestFit="1" customWidth="1"/>
    <col min="7760" max="7775" width="5" bestFit="1" customWidth="1"/>
    <col min="7776" max="7776" width="4" bestFit="1" customWidth="1"/>
    <col min="7777" max="7779" width="5" bestFit="1" customWidth="1"/>
    <col min="7780" max="7780" width="3.42578125" bestFit="1" customWidth="1"/>
    <col min="7781" max="7782" width="5" bestFit="1" customWidth="1"/>
    <col min="7783" max="7783" width="4" bestFit="1" customWidth="1"/>
    <col min="7784" max="7815" width="5" bestFit="1" customWidth="1"/>
    <col min="7816" max="7816" width="4" bestFit="1" customWidth="1"/>
    <col min="7817" max="7819" width="5" bestFit="1" customWidth="1"/>
    <col min="7820" max="7820" width="4" bestFit="1" customWidth="1"/>
    <col min="7821" max="7836" width="5" bestFit="1" customWidth="1"/>
    <col min="7837" max="7837" width="4" bestFit="1" customWidth="1"/>
    <col min="7838" max="7848" width="5" bestFit="1" customWidth="1"/>
    <col min="7849" max="7849" width="4" bestFit="1" customWidth="1"/>
    <col min="7850" max="7857" width="5" bestFit="1" customWidth="1"/>
    <col min="7858" max="7858" width="4" bestFit="1" customWidth="1"/>
    <col min="7859" max="7862" width="5" bestFit="1" customWidth="1"/>
    <col min="7863" max="7863" width="4" bestFit="1" customWidth="1"/>
    <col min="7864" max="7865" width="5" bestFit="1" customWidth="1"/>
    <col min="7866" max="7866" width="4" bestFit="1" customWidth="1"/>
    <col min="7867" max="7867" width="5" bestFit="1" customWidth="1"/>
    <col min="7868" max="7868" width="4" bestFit="1" customWidth="1"/>
    <col min="7869" max="7878" width="5" bestFit="1" customWidth="1"/>
    <col min="7879" max="7879" width="4" bestFit="1" customWidth="1"/>
    <col min="7880" max="7898" width="5" bestFit="1" customWidth="1"/>
    <col min="7899" max="7900" width="4" bestFit="1" customWidth="1"/>
    <col min="7901" max="7902" width="5" bestFit="1" customWidth="1"/>
    <col min="7903" max="7903" width="4" bestFit="1" customWidth="1"/>
    <col min="7904" max="7913" width="5" bestFit="1" customWidth="1"/>
    <col min="7914" max="7914" width="4" bestFit="1" customWidth="1"/>
    <col min="7915" max="7916" width="5" bestFit="1" customWidth="1"/>
    <col min="7917" max="7918" width="4" bestFit="1" customWidth="1"/>
    <col min="7919" max="7924" width="5" bestFit="1" customWidth="1"/>
    <col min="7925" max="7925" width="4" bestFit="1" customWidth="1"/>
    <col min="7926" max="7943" width="5" bestFit="1" customWidth="1"/>
    <col min="7944" max="7944" width="4" bestFit="1" customWidth="1"/>
    <col min="7945" max="7951" width="5" bestFit="1" customWidth="1"/>
    <col min="7952" max="7953" width="4" bestFit="1" customWidth="1"/>
    <col min="7954" max="7961" width="5" bestFit="1" customWidth="1"/>
    <col min="7962" max="7962" width="3.42578125" bestFit="1" customWidth="1"/>
    <col min="7963" max="7972" width="5" bestFit="1" customWidth="1"/>
    <col min="7973" max="7973" width="4" bestFit="1" customWidth="1"/>
    <col min="7974" max="7977" width="5" bestFit="1" customWidth="1"/>
    <col min="7978" max="7978" width="4" bestFit="1" customWidth="1"/>
    <col min="7979" max="7982" width="5" bestFit="1" customWidth="1"/>
    <col min="7983" max="7984" width="4" bestFit="1" customWidth="1"/>
    <col min="7985" max="7989" width="5" bestFit="1" customWidth="1"/>
    <col min="7990" max="7991" width="4" bestFit="1" customWidth="1"/>
    <col min="7992" max="7994" width="5" bestFit="1" customWidth="1"/>
    <col min="7995" max="7995" width="4" bestFit="1" customWidth="1"/>
    <col min="7996" max="8002" width="5" bestFit="1" customWidth="1"/>
    <col min="8003" max="8003" width="4" bestFit="1" customWidth="1"/>
    <col min="8004" max="8008" width="5" bestFit="1" customWidth="1"/>
    <col min="8009" max="8010" width="4" bestFit="1" customWidth="1"/>
    <col min="8011" max="8016" width="5" bestFit="1" customWidth="1"/>
    <col min="8017" max="8017" width="4" bestFit="1" customWidth="1"/>
    <col min="8018" max="8041" width="5" bestFit="1" customWidth="1"/>
    <col min="8042" max="8043" width="3.42578125" bestFit="1" customWidth="1"/>
    <col min="8044" max="8049" width="5" bestFit="1" customWidth="1"/>
    <col min="8050" max="8050" width="4" bestFit="1" customWidth="1"/>
    <col min="8051" max="8053" width="5" bestFit="1" customWidth="1"/>
    <col min="8054" max="8054" width="4" bestFit="1" customWidth="1"/>
    <col min="8055" max="8060" width="5" bestFit="1" customWidth="1"/>
    <col min="8061" max="8061" width="4" bestFit="1" customWidth="1"/>
    <col min="8062" max="8064" width="5" bestFit="1" customWidth="1"/>
    <col min="8065" max="8065" width="4" bestFit="1" customWidth="1"/>
    <col min="8066" max="8075" width="5" bestFit="1" customWidth="1"/>
    <col min="8076" max="8076" width="4" bestFit="1" customWidth="1"/>
    <col min="8077" max="8080" width="5" bestFit="1" customWidth="1"/>
    <col min="8081" max="8081" width="4" bestFit="1" customWidth="1"/>
    <col min="8082" max="8088" width="5" bestFit="1" customWidth="1"/>
    <col min="8089" max="8089" width="4" bestFit="1" customWidth="1"/>
    <col min="8090" max="8095" width="5" bestFit="1" customWidth="1"/>
    <col min="8096" max="8096" width="4" bestFit="1" customWidth="1"/>
    <col min="8097" max="8101" width="5" bestFit="1" customWidth="1"/>
    <col min="8102" max="8102" width="4" bestFit="1" customWidth="1"/>
    <col min="8103" max="8121" width="5" bestFit="1" customWidth="1"/>
    <col min="8122" max="8122" width="3.42578125" bestFit="1" customWidth="1"/>
    <col min="8123" max="8130" width="5" bestFit="1" customWidth="1"/>
    <col min="8131" max="8132" width="4" bestFit="1" customWidth="1"/>
    <col min="8133" max="8158" width="5" bestFit="1" customWidth="1"/>
    <col min="8159" max="8159" width="4" bestFit="1" customWidth="1"/>
    <col min="8160" max="8161" width="5" bestFit="1" customWidth="1"/>
    <col min="8162" max="8162" width="4" bestFit="1" customWidth="1"/>
    <col min="8163" max="8166" width="5" bestFit="1" customWidth="1"/>
    <col min="8167" max="8167" width="4" bestFit="1" customWidth="1"/>
    <col min="8168" max="8168" width="5" bestFit="1" customWidth="1"/>
    <col min="8169" max="8169" width="4" bestFit="1" customWidth="1"/>
    <col min="8170" max="8194" width="5" bestFit="1" customWidth="1"/>
    <col min="8195" max="8195" width="4" bestFit="1" customWidth="1"/>
    <col min="8196" max="8200" width="5" bestFit="1" customWidth="1"/>
    <col min="8201" max="8201" width="4" bestFit="1" customWidth="1"/>
    <col min="8202" max="8202" width="5" bestFit="1" customWidth="1"/>
    <col min="8203" max="8203" width="4" bestFit="1" customWidth="1"/>
    <col min="8204" max="8204" width="3.42578125" bestFit="1" customWidth="1"/>
    <col min="8205" max="8216" width="5" bestFit="1" customWidth="1"/>
    <col min="8217" max="8217" width="4" bestFit="1" customWidth="1"/>
    <col min="8218" max="8218" width="5" bestFit="1" customWidth="1"/>
    <col min="8219" max="8219" width="4" bestFit="1" customWidth="1"/>
    <col min="8220" max="8225" width="5" bestFit="1" customWidth="1"/>
    <col min="8226" max="8226" width="4" bestFit="1" customWidth="1"/>
    <col min="8227" max="8232" width="5" bestFit="1" customWidth="1"/>
    <col min="8233" max="8233" width="4" bestFit="1" customWidth="1"/>
    <col min="8234" max="8253" width="5" bestFit="1" customWidth="1"/>
    <col min="8254" max="8254" width="4" bestFit="1" customWidth="1"/>
    <col min="8255" max="8267" width="5" bestFit="1" customWidth="1"/>
    <col min="8268" max="8268" width="4" bestFit="1" customWidth="1"/>
    <col min="8269" max="8269" width="5" bestFit="1" customWidth="1"/>
    <col min="8270" max="8271" width="4" bestFit="1" customWidth="1"/>
    <col min="8272" max="8279" width="5" bestFit="1" customWidth="1"/>
    <col min="8280" max="8280" width="4" bestFit="1" customWidth="1"/>
    <col min="8281" max="8281" width="5" bestFit="1" customWidth="1"/>
    <col min="8282" max="8282" width="4" bestFit="1" customWidth="1"/>
    <col min="8283" max="8284" width="5" bestFit="1" customWidth="1"/>
    <col min="8285" max="8285" width="4" bestFit="1" customWidth="1"/>
    <col min="8286" max="8291" width="5" bestFit="1" customWidth="1"/>
    <col min="8292" max="8292" width="4" bestFit="1" customWidth="1"/>
    <col min="8293" max="8293" width="5" bestFit="1" customWidth="1"/>
    <col min="8294" max="8294" width="4" bestFit="1" customWidth="1"/>
    <col min="8295" max="8311" width="5" bestFit="1" customWidth="1"/>
    <col min="8312" max="8312" width="4" bestFit="1" customWidth="1"/>
    <col min="8313" max="8320" width="5" bestFit="1" customWidth="1"/>
    <col min="8321" max="8321" width="4.42578125" bestFit="1" customWidth="1"/>
    <col min="8322" max="8337" width="5" bestFit="1" customWidth="1"/>
    <col min="8338" max="8338" width="11.28515625" bestFit="1" customWidth="1"/>
  </cols>
  <sheetData>
    <row r="1" spans="1:1" x14ac:dyDescent="0.25">
      <c r="A1" t="s">
        <v>7061</v>
      </c>
    </row>
    <row r="2" spans="1:1" x14ac:dyDescent="0.25">
      <c r="A2" s="3">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
  <sheetViews>
    <sheetView workbookViewId="0">
      <selection activeCell="E21" sqref="E21"/>
    </sheetView>
  </sheetViews>
  <sheetFormatPr defaultRowHeight="15" x14ac:dyDescent="0.25"/>
  <cols>
    <col min="1" max="1" width="13.140625" bestFit="1" customWidth="1"/>
    <col min="2" max="2" width="19.85546875" bestFit="1" customWidth="1"/>
    <col min="3" max="3" width="11" bestFit="1" customWidth="1"/>
  </cols>
  <sheetData>
    <row r="1" spans="1:2" x14ac:dyDescent="0.25">
      <c r="A1" s="1" t="s">
        <v>5730</v>
      </c>
      <c r="B1" t="s">
        <v>5732</v>
      </c>
    </row>
    <row r="2" spans="1:2" x14ac:dyDescent="0.25">
      <c r="A2" s="2" t="s">
        <v>7078</v>
      </c>
      <c r="B2" s="3">
        <v>3122</v>
      </c>
    </row>
    <row r="3" spans="1:2" x14ac:dyDescent="0.25">
      <c r="A3" s="2" t="s">
        <v>7081</v>
      </c>
      <c r="B3" s="3">
        <v>2548</v>
      </c>
    </row>
    <row r="4" spans="1:2" x14ac:dyDescent="0.25">
      <c r="A4" s="2" t="s">
        <v>7080</v>
      </c>
      <c r="B4" s="3">
        <v>1419</v>
      </c>
    </row>
    <row r="5" spans="1:2" x14ac:dyDescent="0.25">
      <c r="A5" s="2" t="s">
        <v>7077</v>
      </c>
      <c r="B5" s="3">
        <v>817</v>
      </c>
    </row>
    <row r="6" spans="1:2" x14ac:dyDescent="0.25">
      <c r="A6" s="2" t="s">
        <v>7079</v>
      </c>
      <c r="B6" s="3">
        <v>306</v>
      </c>
    </row>
    <row r="7" spans="1:2" x14ac:dyDescent="0.25">
      <c r="A7" s="2" t="s">
        <v>7082</v>
      </c>
      <c r="B7" s="3">
        <v>124</v>
      </c>
    </row>
    <row r="8" spans="1:2" x14ac:dyDescent="0.25">
      <c r="A8" s="2" t="s">
        <v>5731</v>
      </c>
      <c r="B8" s="3">
        <v>8336</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310"/>
  <sheetViews>
    <sheetView zoomScaleNormal="100" workbookViewId="0">
      <selection activeCell="D24" sqref="D24"/>
    </sheetView>
  </sheetViews>
  <sheetFormatPr defaultRowHeight="15" x14ac:dyDescent="0.25"/>
  <cols>
    <col min="1" max="1" width="23.140625" bestFit="1" customWidth="1"/>
    <col min="2" max="2" width="19.28515625" bestFit="1" customWidth="1"/>
    <col min="3" max="3" width="19.85546875" bestFit="1" customWidth="1"/>
    <col min="4" max="4" width="6.5703125" bestFit="1" customWidth="1"/>
    <col min="5" max="5" width="5.5703125" bestFit="1" customWidth="1"/>
    <col min="6" max="6" width="6.5703125" bestFit="1" customWidth="1"/>
    <col min="7" max="7" width="12.85546875" bestFit="1" customWidth="1"/>
    <col min="8" max="8" width="11.28515625" bestFit="1" customWidth="1"/>
    <col min="9" max="9" width="7.5703125" bestFit="1" customWidth="1"/>
    <col min="10" max="10" width="7.85546875" bestFit="1" customWidth="1"/>
    <col min="11" max="12" width="7.5703125" bestFit="1" customWidth="1"/>
    <col min="13" max="13" width="8.28515625" bestFit="1" customWidth="1"/>
    <col min="14" max="15" width="7" bestFit="1" customWidth="1"/>
    <col min="16" max="16" width="11.42578125" bestFit="1" customWidth="1"/>
    <col min="17" max="17" width="7.140625" bestFit="1" customWidth="1"/>
    <col min="18" max="18" width="7.28515625" bestFit="1" customWidth="1"/>
    <col min="19" max="19" width="7" bestFit="1" customWidth="1"/>
    <col min="20" max="20" width="7.7109375" bestFit="1" customWidth="1"/>
    <col min="21" max="21" width="7" bestFit="1" customWidth="1"/>
    <col min="22" max="22" width="7.5703125" bestFit="1" customWidth="1"/>
    <col min="23" max="23" width="7" bestFit="1" customWidth="1"/>
    <col min="24" max="24" width="7.140625" bestFit="1" customWidth="1"/>
    <col min="26" max="26" width="7.140625" bestFit="1" customWidth="1"/>
    <col min="27" max="27" width="8.42578125" bestFit="1" customWidth="1"/>
    <col min="28" max="29" width="7" bestFit="1" customWidth="1"/>
    <col min="31" max="33" width="7" bestFit="1" customWidth="1"/>
    <col min="34" max="34" width="8.5703125" bestFit="1" customWidth="1"/>
    <col min="35" max="36" width="8.28515625" bestFit="1" customWidth="1"/>
    <col min="37" max="37" width="7" bestFit="1" customWidth="1"/>
    <col min="38" max="38" width="7.7109375" bestFit="1" customWidth="1"/>
    <col min="39" max="39" width="7.5703125" bestFit="1" customWidth="1"/>
    <col min="40" max="40" width="9" bestFit="1" customWidth="1"/>
    <col min="41" max="41" width="7.140625" bestFit="1" customWidth="1"/>
    <col min="42" max="42" width="7" bestFit="1" customWidth="1"/>
    <col min="43" max="43" width="8.140625" bestFit="1" customWidth="1"/>
    <col min="44" max="44" width="7.42578125" bestFit="1" customWidth="1"/>
    <col min="45" max="46" width="7" bestFit="1" customWidth="1"/>
    <col min="47" max="47" width="10" bestFit="1" customWidth="1"/>
    <col min="48" max="51" width="7" bestFit="1" customWidth="1"/>
    <col min="52" max="52" width="8.5703125" bestFit="1" customWidth="1"/>
    <col min="53" max="54" width="7" bestFit="1" customWidth="1"/>
    <col min="55" max="55" width="7.85546875" bestFit="1" customWidth="1"/>
    <col min="56" max="56" width="7.140625" bestFit="1" customWidth="1"/>
    <col min="57" max="58" width="7" bestFit="1" customWidth="1"/>
    <col min="59" max="59" width="9.28515625" bestFit="1" customWidth="1"/>
    <col min="60" max="60" width="7" bestFit="1" customWidth="1"/>
    <col min="61" max="61" width="9" bestFit="1" customWidth="1"/>
    <col min="62" max="64" width="7" bestFit="1" customWidth="1"/>
    <col min="65" max="65" width="7.28515625" bestFit="1" customWidth="1"/>
    <col min="66" max="66" width="7" bestFit="1" customWidth="1"/>
    <col min="67" max="67" width="7.140625" bestFit="1" customWidth="1"/>
    <col min="68" max="68" width="7.85546875" bestFit="1" customWidth="1"/>
    <col min="69" max="70" width="7" bestFit="1" customWidth="1"/>
    <col min="71" max="71" width="7.7109375" bestFit="1" customWidth="1"/>
    <col min="72" max="72" width="8" bestFit="1" customWidth="1"/>
    <col min="73" max="74" width="7" bestFit="1" customWidth="1"/>
    <col min="75" max="75" width="8.5703125" bestFit="1" customWidth="1"/>
    <col min="76" max="77" width="7" bestFit="1" customWidth="1"/>
    <col min="78" max="78" width="7.140625" bestFit="1" customWidth="1"/>
    <col min="79" max="79" width="8.85546875" bestFit="1" customWidth="1"/>
    <col min="80" max="84" width="7" bestFit="1" customWidth="1"/>
    <col min="85" max="85" width="8.140625" bestFit="1" customWidth="1"/>
    <col min="86" max="93" width="7" bestFit="1" customWidth="1"/>
    <col min="94" max="94" width="8.140625" bestFit="1" customWidth="1"/>
    <col min="95" max="95" width="7" bestFit="1" customWidth="1"/>
    <col min="96" max="96" width="8.140625" bestFit="1" customWidth="1"/>
    <col min="97" max="97" width="7.140625" bestFit="1" customWidth="1"/>
    <col min="98" max="100" width="7" bestFit="1" customWidth="1"/>
    <col min="101" max="101" width="7.42578125" bestFit="1" customWidth="1"/>
    <col min="102" max="102" width="7" bestFit="1" customWidth="1"/>
    <col min="103" max="103" width="7.5703125" bestFit="1" customWidth="1"/>
    <col min="104" max="105" width="7" bestFit="1" customWidth="1"/>
    <col min="106" max="106" width="9" bestFit="1" customWidth="1"/>
    <col min="107" max="107" width="7" bestFit="1" customWidth="1"/>
    <col min="108" max="108" width="9.7109375" bestFit="1" customWidth="1"/>
    <col min="109" max="109" width="7" bestFit="1" customWidth="1"/>
    <col min="111" max="111" width="7" bestFit="1" customWidth="1"/>
    <col min="112" max="113" width="7.7109375" bestFit="1" customWidth="1"/>
    <col min="114" max="114" width="8.28515625" bestFit="1" customWidth="1"/>
    <col min="115" max="115" width="5.5703125" bestFit="1" customWidth="1"/>
    <col min="116" max="117" width="5.42578125" bestFit="1" customWidth="1"/>
    <col min="118" max="118" width="6.5703125" bestFit="1" customWidth="1"/>
    <col min="119" max="119" width="7.7109375" bestFit="1" customWidth="1"/>
    <col min="120" max="120" width="5.7109375" bestFit="1" customWidth="1"/>
    <col min="121" max="121" width="9.42578125" bestFit="1" customWidth="1"/>
    <col min="122" max="122" width="6" bestFit="1" customWidth="1"/>
    <col min="123" max="123" width="5.42578125" bestFit="1" customWidth="1"/>
    <col min="124" max="124" width="5.85546875" bestFit="1" customWidth="1"/>
    <col min="125" max="125" width="8.42578125" bestFit="1" customWidth="1"/>
    <col min="126" max="126" width="7" bestFit="1" customWidth="1"/>
    <col min="127" max="127" width="6.42578125" bestFit="1" customWidth="1"/>
    <col min="128" max="128" width="5.42578125" bestFit="1" customWidth="1"/>
    <col min="129" max="129" width="8.140625" bestFit="1" customWidth="1"/>
    <col min="130" max="131" width="5.7109375" bestFit="1" customWidth="1"/>
    <col min="132" max="132" width="8.140625" bestFit="1" customWidth="1"/>
    <col min="133" max="133" width="6.85546875" bestFit="1" customWidth="1"/>
    <col min="134" max="134" width="9.28515625" bestFit="1" customWidth="1"/>
    <col min="135" max="135" width="5.85546875" bestFit="1" customWidth="1"/>
    <col min="136" max="136" width="9.7109375" bestFit="1" customWidth="1"/>
    <col min="137" max="137" width="6.5703125" bestFit="1" customWidth="1"/>
    <col min="138" max="138" width="7.140625" bestFit="1" customWidth="1"/>
    <col min="139" max="140" width="5.42578125" bestFit="1" customWidth="1"/>
    <col min="141" max="141" width="8" bestFit="1" customWidth="1"/>
    <col min="142" max="142" width="7.42578125" bestFit="1" customWidth="1"/>
    <col min="143" max="143" width="7.85546875" bestFit="1" customWidth="1"/>
    <col min="144" max="144" width="5.42578125" bestFit="1" customWidth="1"/>
    <col min="145" max="145" width="6.140625" bestFit="1" customWidth="1"/>
    <col min="146" max="146" width="6.42578125" bestFit="1" customWidth="1"/>
    <col min="147" max="147" width="7.85546875" bestFit="1" customWidth="1"/>
    <col min="148" max="148" width="8" bestFit="1" customWidth="1"/>
    <col min="149" max="149" width="7" bestFit="1" customWidth="1"/>
    <col min="150" max="150" width="6.28515625" bestFit="1" customWidth="1"/>
    <col min="151" max="151" width="7.140625" bestFit="1" customWidth="1"/>
    <col min="152" max="152" width="6.85546875" bestFit="1" customWidth="1"/>
    <col min="153" max="153" width="6.140625" bestFit="1" customWidth="1"/>
    <col min="154" max="154" width="6.5703125" bestFit="1" customWidth="1"/>
    <col min="155" max="155" width="7.7109375" bestFit="1" customWidth="1"/>
    <col min="156" max="156" width="7.42578125" bestFit="1" customWidth="1"/>
    <col min="157" max="157" width="5.42578125" bestFit="1" customWidth="1"/>
    <col min="158" max="158" width="5.85546875" bestFit="1" customWidth="1"/>
    <col min="159" max="159" width="5.42578125" bestFit="1" customWidth="1"/>
    <col min="160" max="160" width="6.42578125" bestFit="1" customWidth="1"/>
    <col min="161" max="162" width="5.42578125" bestFit="1" customWidth="1"/>
    <col min="163" max="163" width="7.140625" bestFit="1" customWidth="1"/>
    <col min="164" max="164" width="5.42578125" bestFit="1" customWidth="1"/>
    <col min="165" max="165" width="8" bestFit="1" customWidth="1"/>
    <col min="166" max="166" width="6.28515625" bestFit="1" customWidth="1"/>
    <col min="167" max="167" width="6.42578125" bestFit="1" customWidth="1"/>
    <col min="168" max="168" width="5.42578125" bestFit="1" customWidth="1"/>
    <col min="169" max="169" width="8.42578125" bestFit="1" customWidth="1"/>
    <col min="170" max="170" width="5.42578125" bestFit="1" customWidth="1"/>
    <col min="171" max="171" width="8.7109375" bestFit="1" customWidth="1"/>
    <col min="172" max="172" width="6" bestFit="1" customWidth="1"/>
    <col min="173" max="173" width="6.28515625" bestFit="1" customWidth="1"/>
    <col min="174" max="174" width="6.85546875" bestFit="1" customWidth="1"/>
    <col min="175" max="175" width="7.85546875" bestFit="1" customWidth="1"/>
    <col min="176" max="176" width="6.42578125" bestFit="1" customWidth="1"/>
    <col min="177" max="177" width="6.7109375" bestFit="1" customWidth="1"/>
    <col min="178" max="178" width="7.5703125" bestFit="1" customWidth="1"/>
    <col min="179" max="179" width="5.42578125" bestFit="1" customWidth="1"/>
    <col min="180" max="180" width="6.28515625" bestFit="1" customWidth="1"/>
    <col min="181" max="181" width="7" bestFit="1" customWidth="1"/>
    <col min="182" max="182" width="6.5703125" bestFit="1" customWidth="1"/>
    <col min="183" max="183" width="6" bestFit="1" customWidth="1"/>
    <col min="184" max="184" width="7.5703125" bestFit="1" customWidth="1"/>
    <col min="185" max="185" width="7.28515625" bestFit="1" customWidth="1"/>
    <col min="186" max="186" width="8.7109375" bestFit="1" customWidth="1"/>
    <col min="187" max="187" width="5.42578125" bestFit="1" customWidth="1"/>
    <col min="188" max="188" width="8.5703125" bestFit="1" customWidth="1"/>
    <col min="189" max="189" width="6" bestFit="1" customWidth="1"/>
    <col min="190" max="190" width="5.42578125" bestFit="1" customWidth="1"/>
    <col min="191" max="191" width="7.5703125" bestFit="1" customWidth="1"/>
    <col min="193" max="193" width="9" bestFit="1" customWidth="1"/>
    <col min="194" max="195" width="5.42578125" bestFit="1" customWidth="1"/>
    <col min="196" max="196" width="6.5703125" bestFit="1" customWidth="1"/>
    <col min="197" max="197" width="5.85546875" bestFit="1" customWidth="1"/>
    <col min="198" max="200" width="5.42578125" bestFit="1" customWidth="1"/>
    <col min="201" max="201" width="5.7109375" bestFit="1" customWidth="1"/>
    <col min="202" max="202" width="7.28515625" bestFit="1" customWidth="1"/>
    <col min="203" max="203" width="5.42578125" bestFit="1" customWidth="1"/>
    <col min="204" max="204" width="9.42578125" bestFit="1" customWidth="1"/>
    <col min="205" max="205" width="5.42578125" bestFit="1" customWidth="1"/>
    <col min="206" max="206" width="8" bestFit="1" customWidth="1"/>
    <col min="207" max="207" width="8.42578125" bestFit="1" customWidth="1"/>
    <col min="208" max="209" width="5.42578125" bestFit="1" customWidth="1"/>
    <col min="210" max="210" width="5.5703125" bestFit="1" customWidth="1"/>
    <col min="211" max="211" width="6.42578125" bestFit="1" customWidth="1"/>
    <col min="212" max="212" width="8.28515625" bestFit="1" customWidth="1"/>
    <col min="213" max="213" width="10.42578125" bestFit="1" customWidth="1"/>
    <col min="214" max="214" width="6.28515625" bestFit="1" customWidth="1"/>
    <col min="215" max="215" width="6.42578125" bestFit="1" customWidth="1"/>
    <col min="216" max="216" width="5.5703125" bestFit="1" customWidth="1"/>
    <col min="217" max="217" width="6" bestFit="1" customWidth="1"/>
    <col min="218" max="218" width="8.42578125" bestFit="1" customWidth="1"/>
    <col min="219" max="219" width="5.42578125" bestFit="1" customWidth="1"/>
    <col min="220" max="220" width="6" bestFit="1" customWidth="1"/>
    <col min="221" max="221" width="6.7109375" bestFit="1" customWidth="1"/>
    <col min="222" max="222" width="5.7109375" bestFit="1" customWidth="1"/>
    <col min="223" max="223" width="5.42578125" bestFit="1" customWidth="1"/>
    <col min="224" max="224" width="9.85546875" bestFit="1" customWidth="1"/>
    <col min="225" max="226" width="5.42578125" bestFit="1" customWidth="1"/>
    <col min="227" max="227" width="5.7109375" bestFit="1" customWidth="1"/>
    <col min="228" max="228" width="7.42578125" bestFit="1" customWidth="1"/>
    <col min="229" max="230" width="7" bestFit="1" customWidth="1"/>
    <col min="231" max="231" width="5.5703125" bestFit="1" customWidth="1"/>
    <col min="232" max="232" width="5.85546875" bestFit="1" customWidth="1"/>
    <col min="233" max="233" width="7.28515625" bestFit="1" customWidth="1"/>
    <col min="234" max="234" width="5.42578125" bestFit="1" customWidth="1"/>
    <col min="235" max="235" width="7.85546875" bestFit="1" customWidth="1"/>
    <col min="236" max="236" width="6" bestFit="1" customWidth="1"/>
    <col min="237" max="237" width="6.28515625" bestFit="1" customWidth="1"/>
    <col min="238" max="238" width="6.85546875" bestFit="1" customWidth="1"/>
    <col min="239" max="240" width="5.42578125" bestFit="1" customWidth="1"/>
    <col min="241" max="241" width="7.140625" bestFit="1" customWidth="1"/>
    <col min="242" max="242" width="7.42578125" bestFit="1" customWidth="1"/>
    <col min="243" max="243" width="5.85546875" bestFit="1" customWidth="1"/>
    <col min="244" max="244" width="5.42578125" bestFit="1" customWidth="1"/>
    <col min="245" max="245" width="5.85546875" bestFit="1" customWidth="1"/>
    <col min="246" max="246" width="7.42578125" bestFit="1" customWidth="1"/>
    <col min="247" max="247" width="7.85546875" bestFit="1" customWidth="1"/>
    <col min="248" max="248" width="7.7109375" bestFit="1" customWidth="1"/>
    <col min="249" max="249" width="7.28515625" bestFit="1" customWidth="1"/>
    <col min="250" max="250" width="7.42578125" bestFit="1" customWidth="1"/>
    <col min="251" max="251" width="7.140625" bestFit="1" customWidth="1"/>
    <col min="252" max="252" width="6.140625" bestFit="1" customWidth="1"/>
    <col min="253" max="253" width="5.42578125" bestFit="1" customWidth="1"/>
    <col min="254" max="254" width="7.42578125" bestFit="1" customWidth="1"/>
    <col min="255" max="255" width="7.7109375" bestFit="1" customWidth="1"/>
    <col min="256" max="256" width="5.42578125" bestFit="1" customWidth="1"/>
    <col min="257" max="257" width="6.5703125" bestFit="1" customWidth="1"/>
    <col min="258" max="258" width="7.42578125" bestFit="1" customWidth="1"/>
    <col min="259" max="259" width="6.85546875" bestFit="1" customWidth="1"/>
    <col min="260" max="260" width="5.5703125" bestFit="1" customWidth="1"/>
    <col min="261" max="261" width="5.7109375" bestFit="1" customWidth="1"/>
    <col min="262" max="262" width="6.28515625" bestFit="1" customWidth="1"/>
    <col min="263" max="263" width="5.42578125" bestFit="1" customWidth="1"/>
    <col min="264" max="264" width="7.28515625" bestFit="1" customWidth="1"/>
    <col min="265" max="265" width="6.140625" bestFit="1" customWidth="1"/>
    <col min="266" max="266" width="5.7109375" bestFit="1" customWidth="1"/>
    <col min="267" max="267" width="7.7109375" bestFit="1" customWidth="1"/>
    <col min="268" max="268" width="5.42578125" bestFit="1" customWidth="1"/>
    <col min="269" max="269" width="8.7109375" bestFit="1" customWidth="1"/>
    <col min="270" max="270" width="8.140625" bestFit="1" customWidth="1"/>
    <col min="271" max="271" width="7.28515625" bestFit="1" customWidth="1"/>
    <col min="272" max="272" width="9.5703125" bestFit="1" customWidth="1"/>
    <col min="273" max="273" width="5.5703125" bestFit="1" customWidth="1"/>
    <col min="274" max="274" width="7.5703125" bestFit="1" customWidth="1"/>
    <col min="275" max="275" width="7.42578125" bestFit="1" customWidth="1"/>
    <col min="276" max="276" width="6" bestFit="1" customWidth="1"/>
    <col min="277" max="277" width="8.7109375" bestFit="1" customWidth="1"/>
    <col min="278" max="278" width="5.85546875" bestFit="1" customWidth="1"/>
    <col min="279" max="279" width="5.5703125" bestFit="1" customWidth="1"/>
    <col min="280" max="281" width="5.42578125" bestFit="1" customWidth="1"/>
    <col min="283" max="283" width="8" bestFit="1" customWidth="1"/>
    <col min="285" max="285" width="7.28515625" bestFit="1" customWidth="1"/>
    <col min="286" max="286" width="7.85546875" bestFit="1" customWidth="1"/>
    <col min="287" max="287" width="5.42578125" bestFit="1" customWidth="1"/>
    <col min="288" max="288" width="5.85546875" bestFit="1" customWidth="1"/>
    <col min="289" max="289" width="8" bestFit="1" customWidth="1"/>
    <col min="290" max="290" width="5.42578125" bestFit="1" customWidth="1"/>
    <col min="291" max="291" width="9.28515625" bestFit="1" customWidth="1"/>
    <col min="292" max="292" width="7.42578125" bestFit="1" customWidth="1"/>
    <col min="293" max="293" width="5.42578125" bestFit="1" customWidth="1"/>
    <col min="294" max="294" width="6.85546875" bestFit="1" customWidth="1"/>
    <col min="295" max="295" width="8.28515625" bestFit="1" customWidth="1"/>
    <col min="296" max="297" width="5.42578125" bestFit="1" customWidth="1"/>
    <col min="298" max="298" width="6.5703125" bestFit="1" customWidth="1"/>
    <col min="299" max="299" width="10" bestFit="1" customWidth="1"/>
    <col min="300" max="300" width="5.5703125" bestFit="1" customWidth="1"/>
    <col min="301" max="301" width="7.85546875" bestFit="1" customWidth="1"/>
    <col min="302" max="302" width="7.42578125" bestFit="1" customWidth="1"/>
    <col min="303" max="303" width="7.7109375" bestFit="1" customWidth="1"/>
    <col min="304" max="304" width="6.5703125" bestFit="1" customWidth="1"/>
    <col min="305" max="305" width="8.28515625" bestFit="1" customWidth="1"/>
    <col min="306" max="306" width="7" bestFit="1" customWidth="1"/>
    <col min="307" max="307" width="7.28515625" bestFit="1" customWidth="1"/>
    <col min="308" max="308" width="5.42578125" bestFit="1" customWidth="1"/>
    <col min="309" max="309" width="8.42578125" bestFit="1" customWidth="1"/>
    <col min="311" max="311" width="7.140625" bestFit="1" customWidth="1"/>
    <col min="312" max="313" width="5.7109375" bestFit="1" customWidth="1"/>
    <col min="314" max="314" width="7.28515625" bestFit="1" customWidth="1"/>
    <col min="315" max="315" width="8.42578125" bestFit="1" customWidth="1"/>
    <col min="316" max="316" width="7.7109375" bestFit="1" customWidth="1"/>
    <col min="317" max="317" width="8.140625" bestFit="1" customWidth="1"/>
    <col min="318" max="319" width="5.42578125" bestFit="1" customWidth="1"/>
    <col min="320" max="320" width="8.42578125" bestFit="1" customWidth="1"/>
    <col min="321" max="321" width="6.7109375" bestFit="1" customWidth="1"/>
    <col min="322" max="322" width="6.140625" bestFit="1" customWidth="1"/>
    <col min="323" max="323" width="6.28515625" bestFit="1" customWidth="1"/>
    <col min="324" max="324" width="9.85546875" bestFit="1" customWidth="1"/>
    <col min="325" max="325" width="6.140625" bestFit="1" customWidth="1"/>
    <col min="326" max="326" width="10.140625" bestFit="1" customWidth="1"/>
    <col min="327" max="327" width="5.42578125" bestFit="1" customWidth="1"/>
    <col min="328" max="328" width="6" bestFit="1" customWidth="1"/>
    <col min="329" max="329" width="5.42578125" bestFit="1" customWidth="1"/>
    <col min="330" max="330" width="6.140625" bestFit="1" customWidth="1"/>
    <col min="331" max="331" width="7.5703125" bestFit="1" customWidth="1"/>
    <col min="332" max="332" width="6.42578125" bestFit="1" customWidth="1"/>
    <col min="333" max="333" width="5.42578125" bestFit="1" customWidth="1"/>
    <col min="334" max="334" width="6" bestFit="1" customWidth="1"/>
    <col min="335" max="335" width="8" bestFit="1" customWidth="1"/>
    <col min="336" max="336" width="5.42578125" bestFit="1" customWidth="1"/>
    <col min="337" max="337" width="9.7109375" bestFit="1" customWidth="1"/>
    <col min="338" max="338" width="6" bestFit="1" customWidth="1"/>
    <col min="339" max="339" width="6.7109375" bestFit="1" customWidth="1"/>
    <col min="340" max="340" width="7.42578125" bestFit="1" customWidth="1"/>
    <col min="341" max="341" width="11.28515625" bestFit="1" customWidth="1"/>
    <col min="342" max="342" width="6.5703125" bestFit="1" customWidth="1"/>
    <col min="343" max="343" width="7.7109375" bestFit="1" customWidth="1"/>
    <col min="344" max="344" width="5.5703125" bestFit="1" customWidth="1"/>
    <col min="345" max="345" width="6.7109375" bestFit="1" customWidth="1"/>
    <col min="346" max="346" width="6" bestFit="1" customWidth="1"/>
    <col min="347" max="347" width="5.42578125" bestFit="1" customWidth="1"/>
    <col min="348" max="348" width="8" bestFit="1" customWidth="1"/>
    <col min="349" max="349" width="7.7109375" bestFit="1" customWidth="1"/>
    <col min="350" max="350" width="8" bestFit="1" customWidth="1"/>
    <col min="351" max="351" width="7.28515625" bestFit="1" customWidth="1"/>
    <col min="352" max="352" width="7.85546875" bestFit="1" customWidth="1"/>
    <col min="353" max="353" width="6.140625" bestFit="1" customWidth="1"/>
    <col min="354" max="354" width="6.28515625" bestFit="1" customWidth="1"/>
    <col min="355" max="355" width="7.85546875" bestFit="1" customWidth="1"/>
    <col min="356" max="356" width="5.42578125" bestFit="1" customWidth="1"/>
    <col min="357" max="357" width="7.140625" bestFit="1" customWidth="1"/>
    <col min="358" max="358" width="5.42578125" bestFit="1" customWidth="1"/>
    <col min="359" max="359" width="6.140625" bestFit="1" customWidth="1"/>
    <col min="360" max="360" width="5.42578125" bestFit="1" customWidth="1"/>
    <col min="361" max="361" width="7.5703125" bestFit="1" customWidth="1"/>
    <col min="362" max="362" width="7" bestFit="1" customWidth="1"/>
    <col min="363" max="363" width="5.42578125" bestFit="1" customWidth="1"/>
    <col min="364" max="364" width="5.5703125" bestFit="1" customWidth="1"/>
    <col min="365" max="365" width="5.42578125" bestFit="1" customWidth="1"/>
    <col min="366" max="366" width="7.85546875" bestFit="1" customWidth="1"/>
    <col min="367" max="367" width="10" bestFit="1" customWidth="1"/>
    <col min="368" max="368" width="8.28515625" bestFit="1" customWidth="1"/>
    <col min="369" max="369" width="8.85546875" bestFit="1" customWidth="1"/>
    <col min="370" max="370" width="8" bestFit="1" customWidth="1"/>
    <col min="371" max="371" width="6.5703125" bestFit="1" customWidth="1"/>
    <col min="372" max="372" width="7.28515625" bestFit="1" customWidth="1"/>
    <col min="373" max="373" width="5.42578125" bestFit="1" customWidth="1"/>
    <col min="376" max="376" width="7" bestFit="1" customWidth="1"/>
    <col min="377" max="377" width="5.85546875" bestFit="1" customWidth="1"/>
    <col min="378" max="378" width="6.42578125" bestFit="1" customWidth="1"/>
    <col min="379" max="379" width="5.7109375" bestFit="1" customWidth="1"/>
    <col min="380" max="380" width="6.85546875" bestFit="1" customWidth="1"/>
    <col min="381" max="381" width="6.140625" bestFit="1" customWidth="1"/>
    <col min="382" max="382" width="6.42578125" bestFit="1" customWidth="1"/>
    <col min="383" max="384" width="7.28515625" bestFit="1" customWidth="1"/>
    <col min="385" max="385" width="5.42578125" bestFit="1" customWidth="1"/>
    <col min="386" max="386" width="6.140625" bestFit="1" customWidth="1"/>
    <col min="387" max="387" width="5.42578125" bestFit="1" customWidth="1"/>
    <col min="388" max="389" width="6.7109375" bestFit="1" customWidth="1"/>
    <col min="390" max="390" width="6.140625" bestFit="1" customWidth="1"/>
    <col min="391" max="391" width="5.42578125" bestFit="1" customWidth="1"/>
    <col min="392" max="392" width="6" bestFit="1" customWidth="1"/>
    <col min="393" max="393" width="5.85546875" bestFit="1" customWidth="1"/>
    <col min="394" max="394" width="6.85546875" bestFit="1" customWidth="1"/>
    <col min="395" max="396" width="5.42578125" bestFit="1" customWidth="1"/>
    <col min="397" max="397" width="7.28515625" bestFit="1" customWidth="1"/>
    <col min="398" max="398" width="7.140625" bestFit="1" customWidth="1"/>
    <col min="399" max="400" width="6.5703125" bestFit="1" customWidth="1"/>
    <col min="401" max="401" width="7.85546875" bestFit="1" customWidth="1"/>
    <col min="402" max="402" width="7.42578125" bestFit="1" customWidth="1"/>
    <col min="403" max="403" width="7" bestFit="1" customWidth="1"/>
    <col min="404" max="405" width="5.42578125" bestFit="1" customWidth="1"/>
    <col min="406" max="406" width="8.28515625" bestFit="1" customWidth="1"/>
    <col min="407" max="407" width="6.140625" bestFit="1" customWidth="1"/>
    <col min="408" max="408" width="7.42578125" bestFit="1" customWidth="1"/>
    <col min="409" max="410" width="6" bestFit="1" customWidth="1"/>
    <col min="411" max="411" width="7.28515625" bestFit="1" customWidth="1"/>
    <col min="412" max="412" width="8.85546875" bestFit="1" customWidth="1"/>
    <col min="413" max="413" width="8.140625" bestFit="1" customWidth="1"/>
    <col min="414" max="414" width="6.140625" bestFit="1" customWidth="1"/>
    <col min="415" max="415" width="5.42578125" bestFit="1" customWidth="1"/>
    <col min="416" max="416" width="7.7109375" bestFit="1" customWidth="1"/>
    <col min="417" max="417" width="7" bestFit="1" customWidth="1"/>
    <col min="418" max="419" width="7.42578125" bestFit="1" customWidth="1"/>
    <col min="420" max="420" width="5.42578125" bestFit="1" customWidth="1"/>
    <col min="421" max="421" width="9.85546875" bestFit="1" customWidth="1"/>
    <col min="422" max="422" width="8.5703125" bestFit="1" customWidth="1"/>
    <col min="423" max="423" width="7.140625" bestFit="1" customWidth="1"/>
    <col min="424" max="424" width="5.5703125" bestFit="1" customWidth="1"/>
    <col min="425" max="425" width="6.140625" bestFit="1" customWidth="1"/>
    <col min="426" max="426" width="8.7109375" bestFit="1" customWidth="1"/>
    <col min="427" max="427" width="7.85546875" bestFit="1" customWidth="1"/>
    <col min="428" max="429" width="7.7109375" bestFit="1" customWidth="1"/>
    <col min="430" max="430" width="5.5703125" bestFit="1" customWidth="1"/>
    <col min="431" max="431" width="6.5703125" bestFit="1" customWidth="1"/>
    <col min="432" max="432" width="8.140625" bestFit="1" customWidth="1"/>
    <col min="433" max="433" width="5.5703125" bestFit="1" customWidth="1"/>
    <col min="434" max="434" width="7.140625" bestFit="1" customWidth="1"/>
    <col min="435" max="435" width="8.42578125" bestFit="1" customWidth="1"/>
    <col min="436" max="436" width="7.85546875" bestFit="1" customWidth="1"/>
    <col min="437" max="437" width="6.140625" bestFit="1" customWidth="1"/>
    <col min="438" max="438" width="7.42578125" bestFit="1" customWidth="1"/>
    <col min="439" max="439" width="9" bestFit="1" customWidth="1"/>
    <col min="440" max="440" width="7.28515625" bestFit="1" customWidth="1"/>
    <col min="441" max="441" width="5.42578125" bestFit="1" customWidth="1"/>
    <col min="442" max="442" width="6.85546875" bestFit="1" customWidth="1"/>
    <col min="443" max="443" width="8.42578125" bestFit="1" customWidth="1"/>
    <col min="444" max="444" width="7.5703125" bestFit="1" customWidth="1"/>
    <col min="445" max="445" width="6.85546875" bestFit="1" customWidth="1"/>
    <col min="446" max="447" width="5.42578125" bestFit="1" customWidth="1"/>
    <col min="448" max="448" width="5.7109375" bestFit="1" customWidth="1"/>
    <col min="449" max="449" width="6" bestFit="1" customWidth="1"/>
    <col min="450" max="450" width="6.85546875" bestFit="1" customWidth="1"/>
    <col min="451" max="451" width="5.42578125" bestFit="1" customWidth="1"/>
    <col min="452" max="452" width="5.85546875" bestFit="1" customWidth="1"/>
    <col min="453" max="453" width="7" bestFit="1" customWidth="1"/>
    <col min="454" max="454" width="6.140625" bestFit="1" customWidth="1"/>
    <col min="455" max="455" width="5.85546875" bestFit="1" customWidth="1"/>
    <col min="456" max="457" width="5.42578125" bestFit="1" customWidth="1"/>
    <col min="458" max="458" width="7.7109375" bestFit="1" customWidth="1"/>
    <col min="459" max="459" width="6" bestFit="1" customWidth="1"/>
    <col min="460" max="460" width="7.7109375" bestFit="1" customWidth="1"/>
    <col min="461" max="461" width="6.42578125" bestFit="1" customWidth="1"/>
    <col min="462" max="462" width="8.28515625" bestFit="1" customWidth="1"/>
    <col min="463" max="464" width="5.42578125" bestFit="1" customWidth="1"/>
    <col min="465" max="466" width="7.85546875" bestFit="1" customWidth="1"/>
    <col min="467" max="467" width="7.140625" bestFit="1" customWidth="1"/>
    <col min="468" max="468" width="7.28515625" bestFit="1" customWidth="1"/>
    <col min="469" max="469" width="6.140625" bestFit="1" customWidth="1"/>
    <col min="470" max="470" width="6.85546875" bestFit="1" customWidth="1"/>
    <col min="471" max="471" width="9.7109375" bestFit="1" customWidth="1"/>
    <col min="472" max="472" width="5.7109375" bestFit="1" customWidth="1"/>
    <col min="473" max="473" width="7.28515625" bestFit="1" customWidth="1"/>
    <col min="474" max="474" width="8.28515625" bestFit="1" customWidth="1"/>
    <col min="475" max="475" width="7.28515625" bestFit="1" customWidth="1"/>
    <col min="476" max="476" width="6.7109375" bestFit="1" customWidth="1"/>
    <col min="477" max="477" width="5.42578125" bestFit="1" customWidth="1"/>
    <col min="478" max="478" width="7.42578125" bestFit="1" customWidth="1"/>
    <col min="479" max="479" width="9.42578125" bestFit="1" customWidth="1"/>
    <col min="480" max="480" width="6.7109375" bestFit="1" customWidth="1"/>
    <col min="481" max="481" width="7.85546875" bestFit="1" customWidth="1"/>
    <col min="482" max="482" width="6" bestFit="1" customWidth="1"/>
    <col min="483" max="483" width="8.28515625" bestFit="1" customWidth="1"/>
    <col min="484" max="484" width="5.5703125" bestFit="1" customWidth="1"/>
    <col min="485" max="485" width="7.28515625" bestFit="1" customWidth="1"/>
    <col min="486" max="486" width="5.42578125" bestFit="1" customWidth="1"/>
    <col min="487" max="487" width="10" bestFit="1" customWidth="1"/>
    <col min="488" max="488" width="5.5703125" bestFit="1" customWidth="1"/>
    <col min="489" max="489" width="7" bestFit="1" customWidth="1"/>
    <col min="490" max="490" width="9.5703125" bestFit="1" customWidth="1"/>
    <col min="491" max="491" width="6.140625" bestFit="1" customWidth="1"/>
    <col min="492" max="492" width="8.42578125" bestFit="1" customWidth="1"/>
    <col min="493" max="493" width="8.140625" bestFit="1" customWidth="1"/>
    <col min="494" max="494" width="7.7109375" bestFit="1" customWidth="1"/>
    <col min="495" max="495" width="6.7109375" bestFit="1" customWidth="1"/>
    <col min="496" max="496" width="8.140625" bestFit="1" customWidth="1"/>
    <col min="497" max="497" width="6.42578125" bestFit="1" customWidth="1"/>
    <col min="498" max="498" width="8.140625" bestFit="1" customWidth="1"/>
    <col min="499" max="499" width="5.42578125" bestFit="1" customWidth="1"/>
    <col min="500" max="500" width="10" bestFit="1" customWidth="1"/>
    <col min="501" max="501" width="7.140625" bestFit="1" customWidth="1"/>
    <col min="502" max="502" width="6.42578125" bestFit="1" customWidth="1"/>
    <col min="503" max="503" width="6.5703125" bestFit="1" customWidth="1"/>
    <col min="504" max="504" width="10.140625" bestFit="1" customWidth="1"/>
    <col min="505" max="505" width="6" bestFit="1" customWidth="1"/>
    <col min="506" max="506" width="7.140625" bestFit="1" customWidth="1"/>
    <col min="507" max="507" width="5.5703125" bestFit="1" customWidth="1"/>
    <col min="508" max="508" width="6.28515625" bestFit="1" customWidth="1"/>
    <col min="509" max="509" width="7.42578125" bestFit="1" customWidth="1"/>
    <col min="510" max="510" width="6.85546875" bestFit="1" customWidth="1"/>
    <col min="511" max="511" width="6.5703125" bestFit="1" customWidth="1"/>
    <col min="512" max="512" width="7.5703125" bestFit="1" customWidth="1"/>
    <col min="513" max="513" width="5.7109375" bestFit="1" customWidth="1"/>
    <col min="514" max="514" width="9.7109375" bestFit="1" customWidth="1"/>
    <col min="515" max="515" width="7.85546875" bestFit="1" customWidth="1"/>
    <col min="516" max="516" width="5.42578125" bestFit="1" customWidth="1"/>
    <col min="517" max="517" width="5.5703125" bestFit="1" customWidth="1"/>
    <col min="518" max="518" width="8.5703125" bestFit="1" customWidth="1"/>
    <col min="519" max="519" width="6.5703125" bestFit="1" customWidth="1"/>
    <col min="520" max="520" width="8.5703125" bestFit="1" customWidth="1"/>
    <col min="521" max="521" width="5.42578125" bestFit="1" customWidth="1"/>
    <col min="522" max="522" width="6" bestFit="1" customWidth="1"/>
    <col min="523" max="523" width="7.7109375" bestFit="1" customWidth="1"/>
    <col min="524" max="524" width="6.7109375" bestFit="1" customWidth="1"/>
    <col min="525" max="525" width="8.85546875" bestFit="1" customWidth="1"/>
    <col min="526" max="526" width="7.7109375" bestFit="1" customWidth="1"/>
    <col min="527" max="528" width="5.42578125" bestFit="1" customWidth="1"/>
    <col min="529" max="529" width="7.7109375" bestFit="1" customWidth="1"/>
    <col min="530" max="530" width="7.5703125" bestFit="1" customWidth="1"/>
    <col min="531" max="531" width="6.5703125" bestFit="1" customWidth="1"/>
    <col min="532" max="532" width="9.42578125" bestFit="1" customWidth="1"/>
    <col min="533" max="533" width="7.42578125" bestFit="1" customWidth="1"/>
    <col min="534" max="534" width="5.42578125" bestFit="1" customWidth="1"/>
    <col min="535" max="535" width="6.5703125" bestFit="1" customWidth="1"/>
    <col min="536" max="536" width="5.5703125" bestFit="1" customWidth="1"/>
    <col min="537" max="537" width="5.7109375" bestFit="1" customWidth="1"/>
    <col min="538" max="538" width="6.42578125" bestFit="1" customWidth="1"/>
    <col min="539" max="539" width="5.42578125" bestFit="1" customWidth="1"/>
    <col min="540" max="540" width="7.85546875" bestFit="1" customWidth="1"/>
    <col min="541" max="542" width="5.42578125" bestFit="1" customWidth="1"/>
    <col min="543" max="543" width="7.5703125" bestFit="1" customWidth="1"/>
    <col min="544" max="544" width="5.42578125" bestFit="1" customWidth="1"/>
    <col min="545" max="545" width="7.28515625" bestFit="1" customWidth="1"/>
    <col min="546" max="546" width="5.42578125" bestFit="1" customWidth="1"/>
    <col min="547" max="547" width="7.28515625" bestFit="1" customWidth="1"/>
    <col min="548" max="548" width="7.5703125" bestFit="1" customWidth="1"/>
    <col min="549" max="549" width="8.42578125" bestFit="1" customWidth="1"/>
    <col min="550" max="550" width="5.42578125" bestFit="1" customWidth="1"/>
    <col min="551" max="551" width="5.5703125" bestFit="1" customWidth="1"/>
    <col min="552" max="552" width="5.7109375" bestFit="1" customWidth="1"/>
    <col min="553" max="553" width="6.7109375" bestFit="1" customWidth="1"/>
    <col min="554" max="554" width="6.42578125" bestFit="1" customWidth="1"/>
    <col min="555" max="555" width="5.7109375" bestFit="1" customWidth="1"/>
    <col min="556" max="556" width="7.28515625" bestFit="1" customWidth="1"/>
    <col min="557" max="557" width="6" bestFit="1" customWidth="1"/>
    <col min="558" max="558" width="6.7109375" bestFit="1" customWidth="1"/>
    <col min="559" max="559" width="6.85546875" bestFit="1" customWidth="1"/>
    <col min="560" max="560" width="6.7109375" bestFit="1" customWidth="1"/>
    <col min="561" max="561" width="10.85546875" bestFit="1" customWidth="1"/>
    <col min="562" max="562" width="8" bestFit="1" customWidth="1"/>
    <col min="563" max="565" width="5.42578125" bestFit="1" customWidth="1"/>
    <col min="566" max="566" width="6" bestFit="1" customWidth="1"/>
    <col min="567" max="567" width="7" bestFit="1" customWidth="1"/>
    <col min="568" max="568" width="10.28515625" bestFit="1" customWidth="1"/>
    <col min="569" max="569" width="6.85546875" bestFit="1" customWidth="1"/>
    <col min="570" max="570" width="5.42578125" bestFit="1" customWidth="1"/>
    <col min="571" max="571" width="6.5703125" bestFit="1" customWidth="1"/>
    <col min="572" max="572" width="7.28515625" bestFit="1" customWidth="1"/>
    <col min="573" max="574" width="5.42578125" bestFit="1" customWidth="1"/>
    <col min="575" max="575" width="8.28515625" bestFit="1" customWidth="1"/>
    <col min="576" max="576" width="8.42578125" bestFit="1" customWidth="1"/>
    <col min="577" max="577" width="7" bestFit="1" customWidth="1"/>
    <col min="578" max="578" width="5.42578125" bestFit="1" customWidth="1"/>
    <col min="579" max="579" width="7.140625" bestFit="1" customWidth="1"/>
    <col min="580" max="580" width="8.28515625" bestFit="1" customWidth="1"/>
    <col min="581" max="581" width="6.28515625" bestFit="1" customWidth="1"/>
    <col min="582" max="582" width="7.85546875" bestFit="1" customWidth="1"/>
    <col min="583" max="583" width="6.140625" bestFit="1" customWidth="1"/>
    <col min="584" max="584" width="6.42578125" bestFit="1" customWidth="1"/>
    <col min="585" max="585" width="5.42578125" bestFit="1" customWidth="1"/>
    <col min="586" max="586" width="7.7109375" bestFit="1" customWidth="1"/>
    <col min="587" max="587" width="8.140625" bestFit="1" customWidth="1"/>
    <col min="588" max="588" width="5.42578125" bestFit="1" customWidth="1"/>
    <col min="589" max="589" width="8.7109375" bestFit="1" customWidth="1"/>
    <col min="590" max="590" width="7.28515625" bestFit="1" customWidth="1"/>
    <col min="591" max="591" width="5.42578125" bestFit="1" customWidth="1"/>
    <col min="592" max="592" width="7.5703125" bestFit="1" customWidth="1"/>
    <col min="593" max="593" width="9.42578125" bestFit="1" customWidth="1"/>
    <col min="594" max="595" width="7.7109375" bestFit="1" customWidth="1"/>
    <col min="596" max="596" width="6.7109375" bestFit="1" customWidth="1"/>
    <col min="597" max="597" width="6.28515625" bestFit="1" customWidth="1"/>
    <col min="598" max="598" width="6.140625" bestFit="1" customWidth="1"/>
    <col min="599" max="599" width="5.85546875" bestFit="1" customWidth="1"/>
    <col min="600" max="600" width="6.28515625" bestFit="1" customWidth="1"/>
    <col min="601" max="601" width="6" bestFit="1" customWidth="1"/>
    <col min="602" max="602" width="8" bestFit="1" customWidth="1"/>
    <col min="603" max="603" width="9.42578125" bestFit="1" customWidth="1"/>
    <col min="604" max="604" width="6" bestFit="1" customWidth="1"/>
    <col min="605" max="605" width="6.28515625" bestFit="1" customWidth="1"/>
    <col min="606" max="606" width="8.140625" bestFit="1" customWidth="1"/>
    <col min="607" max="607" width="8.5703125" bestFit="1" customWidth="1"/>
    <col min="608" max="608" width="6.7109375" bestFit="1" customWidth="1"/>
    <col min="609" max="609" width="6.85546875" bestFit="1" customWidth="1"/>
    <col min="610" max="610" width="7.140625" bestFit="1" customWidth="1"/>
    <col min="611" max="611" width="7.5703125" bestFit="1" customWidth="1"/>
    <col min="612" max="612" width="7.7109375" bestFit="1" customWidth="1"/>
    <col min="613" max="613" width="6.42578125" bestFit="1" customWidth="1"/>
    <col min="614" max="614" width="5.42578125" bestFit="1" customWidth="1"/>
    <col min="615" max="615" width="6.140625" bestFit="1" customWidth="1"/>
    <col min="616" max="616" width="8.42578125" bestFit="1" customWidth="1"/>
    <col min="617" max="617" width="6.42578125" bestFit="1" customWidth="1"/>
    <col min="618" max="618" width="6.28515625" bestFit="1" customWidth="1"/>
    <col min="619" max="619" width="5.85546875" bestFit="1" customWidth="1"/>
    <col min="620" max="620" width="6.42578125" bestFit="1" customWidth="1"/>
    <col min="621" max="621" width="6.140625" bestFit="1" customWidth="1"/>
    <col min="622" max="622" width="5.42578125" bestFit="1" customWidth="1"/>
    <col min="623" max="623" width="7.7109375" bestFit="1" customWidth="1"/>
    <col min="624" max="624" width="7.85546875" bestFit="1" customWidth="1"/>
    <col min="625" max="625" width="5.42578125" bestFit="1" customWidth="1"/>
    <col min="626" max="626" width="9.28515625" bestFit="1" customWidth="1"/>
    <col min="627" max="627" width="6.7109375" bestFit="1" customWidth="1"/>
    <col min="628" max="628" width="5.42578125" bestFit="1" customWidth="1"/>
    <col min="629" max="629" width="6.5703125" bestFit="1" customWidth="1"/>
    <col min="630" max="630" width="6.42578125" bestFit="1" customWidth="1"/>
    <col min="631" max="631" width="8.140625" bestFit="1" customWidth="1"/>
    <col min="632" max="632" width="7" bestFit="1" customWidth="1"/>
    <col min="633" max="633" width="7.5703125" bestFit="1" customWidth="1"/>
    <col min="634" max="634" width="7.28515625" bestFit="1" customWidth="1"/>
    <col min="635" max="635" width="5.42578125" bestFit="1" customWidth="1"/>
    <col min="636" max="636" width="8.7109375" bestFit="1" customWidth="1"/>
    <col min="637" max="637" width="5.5703125" bestFit="1" customWidth="1"/>
    <col min="638" max="638" width="6.5703125" bestFit="1" customWidth="1"/>
    <col min="639" max="639" width="8.5703125" bestFit="1" customWidth="1"/>
    <col min="640" max="640" width="5.42578125" bestFit="1" customWidth="1"/>
    <col min="641" max="641" width="5.85546875" bestFit="1" customWidth="1"/>
    <col min="642" max="643" width="5.42578125" bestFit="1" customWidth="1"/>
    <col min="644" max="644" width="6.7109375" bestFit="1" customWidth="1"/>
    <col min="645" max="645" width="5.42578125" bestFit="1" customWidth="1"/>
    <col min="646" max="646" width="6" bestFit="1" customWidth="1"/>
    <col min="647" max="647" width="7.42578125" bestFit="1" customWidth="1"/>
    <col min="648" max="648" width="6" bestFit="1" customWidth="1"/>
    <col min="649" max="649" width="6.28515625" bestFit="1" customWidth="1"/>
    <col min="650" max="650" width="9.5703125" bestFit="1" customWidth="1"/>
    <col min="651" max="652" width="7.28515625" bestFit="1" customWidth="1"/>
    <col min="653" max="653" width="6.7109375" bestFit="1" customWidth="1"/>
    <col min="654" max="654" width="6.140625" bestFit="1" customWidth="1"/>
    <col min="655" max="655" width="5.42578125" bestFit="1" customWidth="1"/>
    <col min="656" max="656" width="9" bestFit="1" customWidth="1"/>
    <col min="657" max="657" width="6.5703125" bestFit="1" customWidth="1"/>
    <col min="658" max="658" width="5.42578125" bestFit="1" customWidth="1"/>
    <col min="659" max="659" width="5.85546875" bestFit="1" customWidth="1"/>
    <col min="661" max="661" width="6.140625" bestFit="1" customWidth="1"/>
    <col min="662" max="662" width="8.85546875" bestFit="1" customWidth="1"/>
    <col min="663" max="663" width="8.7109375" bestFit="1" customWidth="1"/>
    <col min="664" max="664" width="10" bestFit="1" customWidth="1"/>
    <col min="665" max="665" width="6.85546875" bestFit="1" customWidth="1"/>
    <col min="666" max="666" width="6.140625" bestFit="1" customWidth="1"/>
    <col min="667" max="667" width="5.42578125" bestFit="1" customWidth="1"/>
    <col min="668" max="668" width="7.85546875" bestFit="1" customWidth="1"/>
    <col min="669" max="669" width="6" bestFit="1" customWidth="1"/>
    <col min="670" max="670" width="8" bestFit="1" customWidth="1"/>
    <col min="671" max="671" width="6.85546875" bestFit="1" customWidth="1"/>
    <col min="672" max="672" width="7.28515625" bestFit="1" customWidth="1"/>
    <col min="673" max="673" width="6.28515625" bestFit="1" customWidth="1"/>
    <col min="674" max="674" width="8.42578125" bestFit="1" customWidth="1"/>
    <col min="675" max="675" width="5.85546875" bestFit="1" customWidth="1"/>
    <col min="676" max="676" width="5.42578125" bestFit="1" customWidth="1"/>
    <col min="677" max="677" width="9.28515625" bestFit="1" customWidth="1"/>
    <col min="678" max="678" width="7.42578125" bestFit="1" customWidth="1"/>
    <col min="679" max="679" width="7.28515625" bestFit="1" customWidth="1"/>
    <col min="680" max="680" width="7.85546875" bestFit="1" customWidth="1"/>
    <col min="681" max="681" width="6.28515625" bestFit="1" customWidth="1"/>
    <col min="682" max="682" width="5.42578125" bestFit="1" customWidth="1"/>
    <col min="683" max="683" width="8.7109375" bestFit="1" customWidth="1"/>
    <col min="684" max="684" width="5.42578125" bestFit="1" customWidth="1"/>
    <col min="685" max="685" width="6.140625" bestFit="1" customWidth="1"/>
    <col min="686" max="686" width="8.140625" bestFit="1" customWidth="1"/>
    <col min="687" max="687" width="5.42578125" bestFit="1" customWidth="1"/>
    <col min="688" max="688" width="5.5703125" bestFit="1" customWidth="1"/>
    <col min="689" max="689" width="8.28515625" bestFit="1" customWidth="1"/>
    <col min="690" max="691" width="5.42578125" bestFit="1" customWidth="1"/>
    <col min="692" max="692" width="10.28515625" bestFit="1" customWidth="1"/>
    <col min="693" max="693" width="7" bestFit="1" customWidth="1"/>
    <col min="694" max="694" width="7.140625" bestFit="1" customWidth="1"/>
    <col min="695" max="695" width="5.85546875" bestFit="1" customWidth="1"/>
    <col min="696" max="696" width="9.28515625" bestFit="1" customWidth="1"/>
    <col min="697" max="697" width="5.42578125" bestFit="1" customWidth="1"/>
    <col min="698" max="698" width="9.42578125" bestFit="1" customWidth="1"/>
    <col min="699" max="699" width="7.28515625" bestFit="1" customWidth="1"/>
    <col min="700" max="701" width="5.42578125" bestFit="1" customWidth="1"/>
    <col min="702" max="702" width="5.85546875" bestFit="1" customWidth="1"/>
    <col min="703" max="703" width="6.28515625" bestFit="1" customWidth="1"/>
    <col min="704" max="704" width="6.5703125" bestFit="1" customWidth="1"/>
    <col min="705" max="705" width="5.42578125" bestFit="1" customWidth="1"/>
    <col min="706" max="706" width="6.85546875" bestFit="1" customWidth="1"/>
    <col min="707" max="707" width="7.85546875" bestFit="1" customWidth="1"/>
    <col min="708" max="708" width="8.28515625" bestFit="1" customWidth="1"/>
    <col min="709" max="711" width="5.42578125" bestFit="1" customWidth="1"/>
    <col min="712" max="712" width="7.7109375" bestFit="1" customWidth="1"/>
    <col min="713" max="713" width="6.42578125" bestFit="1" customWidth="1"/>
    <col min="714" max="714" width="7.5703125" bestFit="1" customWidth="1"/>
    <col min="715" max="715" width="5.42578125" bestFit="1" customWidth="1"/>
    <col min="716" max="716" width="9.28515625" bestFit="1" customWidth="1"/>
    <col min="717" max="717" width="8.85546875" bestFit="1" customWidth="1"/>
    <col min="718" max="718" width="5.42578125" bestFit="1" customWidth="1"/>
    <col min="719" max="719" width="9.85546875" bestFit="1" customWidth="1"/>
    <col min="720" max="720" width="5.42578125" bestFit="1" customWidth="1"/>
    <col min="721" max="721" width="7.7109375" bestFit="1" customWidth="1"/>
    <col min="722" max="722" width="7.28515625" bestFit="1" customWidth="1"/>
    <col min="723" max="723" width="6.42578125" bestFit="1" customWidth="1"/>
    <col min="724" max="724" width="5.42578125" bestFit="1" customWidth="1"/>
    <col min="725" max="725" width="6" bestFit="1" customWidth="1"/>
    <col min="726" max="726" width="9" bestFit="1" customWidth="1"/>
    <col min="727" max="727" width="5.42578125" bestFit="1" customWidth="1"/>
    <col min="728" max="728" width="6.5703125" bestFit="1" customWidth="1"/>
    <col min="729" max="729" width="5.7109375" bestFit="1" customWidth="1"/>
    <col min="730" max="730" width="6.85546875" bestFit="1" customWidth="1"/>
    <col min="731" max="731" width="7.5703125" bestFit="1" customWidth="1"/>
    <col min="732" max="732" width="5.42578125" bestFit="1" customWidth="1"/>
    <col min="733" max="733" width="9.5703125" bestFit="1" customWidth="1"/>
    <col min="734" max="734" width="5.85546875" bestFit="1" customWidth="1"/>
    <col min="735" max="735" width="5.7109375" bestFit="1" customWidth="1"/>
    <col min="736" max="736" width="6.7109375" bestFit="1" customWidth="1"/>
    <col min="737" max="739" width="5.5703125" bestFit="1" customWidth="1"/>
    <col min="740" max="740" width="6.7109375" bestFit="1" customWidth="1"/>
    <col min="741" max="741" width="7.5703125" bestFit="1" customWidth="1"/>
    <col min="742" max="742" width="7" bestFit="1" customWidth="1"/>
    <col min="743" max="743" width="6.5703125" bestFit="1" customWidth="1"/>
    <col min="744" max="744" width="6.85546875" bestFit="1" customWidth="1"/>
    <col min="745" max="745" width="8.140625" bestFit="1" customWidth="1"/>
    <col min="746" max="746" width="8.28515625" bestFit="1" customWidth="1"/>
    <col min="747" max="747" width="6.85546875" bestFit="1" customWidth="1"/>
    <col min="748" max="748" width="7.140625" bestFit="1" customWidth="1"/>
    <col min="749" max="749" width="5.42578125" bestFit="1" customWidth="1"/>
    <col min="750" max="750" width="10.7109375" bestFit="1" customWidth="1"/>
    <col min="751" max="751" width="6.140625" bestFit="1" customWidth="1"/>
    <col min="752" max="752" width="7.42578125" bestFit="1" customWidth="1"/>
    <col min="753" max="753" width="5.42578125" bestFit="1" customWidth="1"/>
    <col min="754" max="754" width="7.140625" bestFit="1" customWidth="1"/>
    <col min="755" max="756" width="5.42578125" bestFit="1" customWidth="1"/>
    <col min="757" max="757" width="6.42578125" bestFit="1" customWidth="1"/>
    <col min="758" max="758" width="5.42578125" bestFit="1" customWidth="1"/>
    <col min="759" max="759" width="6.85546875" bestFit="1" customWidth="1"/>
    <col min="760" max="760" width="7.85546875" bestFit="1" customWidth="1"/>
    <col min="761" max="761" width="7.42578125" bestFit="1" customWidth="1"/>
    <col min="762" max="762" width="5.85546875" bestFit="1" customWidth="1"/>
    <col min="763" max="763" width="5.42578125" bestFit="1" customWidth="1"/>
    <col min="764" max="764" width="7.85546875" bestFit="1" customWidth="1"/>
    <col min="765" max="766" width="7.5703125" bestFit="1" customWidth="1"/>
    <col min="767" max="767" width="8" bestFit="1" customWidth="1"/>
    <col min="768" max="768" width="9" bestFit="1" customWidth="1"/>
    <col min="769" max="769" width="5.42578125" bestFit="1" customWidth="1"/>
    <col min="770" max="770" width="7.85546875" bestFit="1" customWidth="1"/>
    <col min="771" max="771" width="9.28515625" bestFit="1" customWidth="1"/>
    <col min="772" max="772" width="8" bestFit="1" customWidth="1"/>
    <col min="773" max="773" width="5.42578125" bestFit="1" customWidth="1"/>
    <col min="774" max="774" width="6.7109375" bestFit="1" customWidth="1"/>
    <col min="775" max="775" width="5.42578125" bestFit="1" customWidth="1"/>
    <col min="776" max="776" width="7.28515625" bestFit="1" customWidth="1"/>
    <col min="777" max="777" width="5.42578125" bestFit="1" customWidth="1"/>
    <col min="778" max="778" width="6.140625" bestFit="1" customWidth="1"/>
    <col min="779" max="779" width="6.28515625" bestFit="1" customWidth="1"/>
    <col min="780" max="780" width="7.28515625" bestFit="1" customWidth="1"/>
    <col min="781" max="781" width="6.7109375" bestFit="1" customWidth="1"/>
    <col min="782" max="782" width="5.85546875" bestFit="1" customWidth="1"/>
    <col min="783" max="783" width="9.7109375" bestFit="1" customWidth="1"/>
    <col min="784" max="784" width="5.42578125" bestFit="1" customWidth="1"/>
    <col min="785" max="785" width="7.140625" bestFit="1" customWidth="1"/>
    <col min="786" max="786" width="5.42578125" bestFit="1" customWidth="1"/>
    <col min="787" max="788" width="8.28515625" bestFit="1" customWidth="1"/>
    <col min="789" max="789" width="6.85546875" bestFit="1" customWidth="1"/>
    <col min="790" max="790" width="8.140625" bestFit="1" customWidth="1"/>
    <col min="791" max="791" width="5.42578125" bestFit="1" customWidth="1"/>
    <col min="792" max="792" width="9.85546875" bestFit="1" customWidth="1"/>
    <col min="793" max="793" width="8.140625" bestFit="1" customWidth="1"/>
    <col min="794" max="794" width="7" bestFit="1" customWidth="1"/>
    <col min="795" max="795" width="6.28515625" bestFit="1" customWidth="1"/>
    <col min="796" max="796" width="6.5703125" bestFit="1" customWidth="1"/>
    <col min="797" max="797" width="7.140625" bestFit="1" customWidth="1"/>
    <col min="798" max="798" width="6.5703125" bestFit="1" customWidth="1"/>
    <col min="799" max="799" width="5.85546875" bestFit="1" customWidth="1"/>
    <col min="800" max="800" width="7.5703125" bestFit="1" customWidth="1"/>
    <col min="801" max="801" width="8.85546875" bestFit="1" customWidth="1"/>
    <col min="802" max="802" width="5.85546875" bestFit="1" customWidth="1"/>
    <col min="803" max="803" width="11" bestFit="1" customWidth="1"/>
    <col min="804" max="804" width="6.85546875" bestFit="1" customWidth="1"/>
    <col min="805" max="805" width="6.28515625" bestFit="1" customWidth="1"/>
    <col min="806" max="806" width="5.42578125" bestFit="1" customWidth="1"/>
    <col min="807" max="807" width="7" bestFit="1" customWidth="1"/>
    <col min="808" max="808" width="7.42578125" bestFit="1" customWidth="1"/>
    <col min="809" max="809" width="11.28515625" bestFit="1" customWidth="1"/>
    <col min="810" max="810" width="7.28515625" bestFit="1" customWidth="1"/>
    <col min="811" max="811" width="5.7109375" bestFit="1" customWidth="1"/>
    <col min="812" max="812" width="5.5703125" bestFit="1" customWidth="1"/>
    <col min="813" max="813" width="6.7109375" bestFit="1" customWidth="1"/>
    <col min="814" max="814" width="5.42578125" bestFit="1" customWidth="1"/>
    <col min="815" max="815" width="7.5703125" bestFit="1" customWidth="1"/>
    <col min="816" max="816" width="5.42578125" bestFit="1" customWidth="1"/>
    <col min="817" max="817" width="6.7109375" bestFit="1" customWidth="1"/>
    <col min="818" max="818" width="5.42578125" bestFit="1" customWidth="1"/>
    <col min="819" max="819" width="5.85546875" bestFit="1" customWidth="1"/>
    <col min="820" max="820" width="5.42578125" bestFit="1" customWidth="1"/>
    <col min="821" max="821" width="10.85546875" bestFit="1" customWidth="1"/>
    <col min="822" max="822" width="6" bestFit="1" customWidth="1"/>
    <col min="823" max="823" width="6.5703125" bestFit="1" customWidth="1"/>
    <col min="824" max="824" width="5.42578125" bestFit="1" customWidth="1"/>
    <col min="825" max="825" width="6.140625" bestFit="1" customWidth="1"/>
    <col min="826" max="826" width="8.28515625" bestFit="1" customWidth="1"/>
    <col min="827" max="827" width="5.42578125" bestFit="1" customWidth="1"/>
    <col min="828" max="828" width="6.140625" bestFit="1" customWidth="1"/>
    <col min="829" max="829" width="9.5703125" bestFit="1" customWidth="1"/>
    <col min="830" max="830" width="6.7109375" bestFit="1" customWidth="1"/>
    <col min="831" max="831" width="6.5703125" bestFit="1" customWidth="1"/>
    <col min="832" max="832" width="7.85546875" bestFit="1" customWidth="1"/>
    <col min="833" max="833" width="6.5703125" bestFit="1" customWidth="1"/>
    <col min="834" max="835" width="5.42578125" bestFit="1" customWidth="1"/>
    <col min="836" max="836" width="7.140625" bestFit="1" customWidth="1"/>
    <col min="837" max="837" width="7.28515625" bestFit="1" customWidth="1"/>
    <col min="838" max="838" width="6.85546875" bestFit="1" customWidth="1"/>
    <col min="839" max="839" width="7.140625" bestFit="1" customWidth="1"/>
    <col min="841" max="841" width="9.28515625" bestFit="1" customWidth="1"/>
    <col min="842" max="842" width="5.42578125" bestFit="1" customWidth="1"/>
    <col min="843" max="843" width="5.5703125" bestFit="1" customWidth="1"/>
    <col min="844" max="844" width="5.42578125" bestFit="1" customWidth="1"/>
    <col min="845" max="845" width="6.28515625" bestFit="1" customWidth="1"/>
    <col min="846" max="846" width="7" bestFit="1" customWidth="1"/>
    <col min="847" max="847" width="7.5703125" bestFit="1" customWidth="1"/>
    <col min="848" max="850" width="5.42578125" bestFit="1" customWidth="1"/>
    <col min="851" max="851" width="8.42578125" bestFit="1" customWidth="1"/>
    <col min="852" max="852" width="7.85546875" bestFit="1" customWidth="1"/>
    <col min="853" max="853" width="6.28515625" bestFit="1" customWidth="1"/>
    <col min="854" max="854" width="8.7109375" bestFit="1" customWidth="1"/>
    <col min="855" max="855" width="7" bestFit="1" customWidth="1"/>
    <col min="856" max="857" width="5.42578125" bestFit="1" customWidth="1"/>
    <col min="858" max="858" width="7.140625" bestFit="1" customWidth="1"/>
    <col min="859" max="860" width="5.42578125" bestFit="1" customWidth="1"/>
    <col min="861" max="861" width="6.42578125" bestFit="1" customWidth="1"/>
    <col min="862" max="862" width="5.42578125" bestFit="1" customWidth="1"/>
    <col min="863" max="863" width="5.7109375" bestFit="1" customWidth="1"/>
    <col min="864" max="864" width="6.42578125" bestFit="1" customWidth="1"/>
    <col min="865" max="865" width="6.85546875" bestFit="1" customWidth="1"/>
    <col min="866" max="867" width="5.42578125" bestFit="1" customWidth="1"/>
    <col min="868" max="868" width="6.7109375" bestFit="1" customWidth="1"/>
    <col min="869" max="869" width="5.7109375" bestFit="1" customWidth="1"/>
    <col min="870" max="870" width="5.85546875" bestFit="1" customWidth="1"/>
    <col min="871" max="871" width="5.42578125" bestFit="1" customWidth="1"/>
    <col min="872" max="872" width="7.28515625" bestFit="1" customWidth="1"/>
    <col min="873" max="873" width="8" bestFit="1" customWidth="1"/>
    <col min="874" max="874" width="5.42578125" bestFit="1" customWidth="1"/>
    <col min="875" max="875" width="6.140625" bestFit="1" customWidth="1"/>
    <col min="876" max="876" width="5.42578125" bestFit="1" customWidth="1"/>
    <col min="877" max="877" width="6.42578125" bestFit="1" customWidth="1"/>
    <col min="878" max="878" width="7.5703125" bestFit="1" customWidth="1"/>
    <col min="879" max="879" width="10.28515625" bestFit="1" customWidth="1"/>
    <col min="880" max="880" width="5.5703125" bestFit="1" customWidth="1"/>
    <col min="881" max="881" width="7.42578125" bestFit="1" customWidth="1"/>
    <col min="882" max="882" width="9.5703125" bestFit="1" customWidth="1"/>
    <col min="883" max="883" width="5.42578125" bestFit="1" customWidth="1"/>
    <col min="884" max="884" width="6.28515625" bestFit="1" customWidth="1"/>
    <col min="885" max="885" width="6.42578125" bestFit="1" customWidth="1"/>
    <col min="886" max="886" width="5.42578125" bestFit="1" customWidth="1"/>
    <col min="887" max="887" width="5.7109375" bestFit="1" customWidth="1"/>
    <col min="888" max="888" width="5.42578125" bestFit="1" customWidth="1"/>
    <col min="889" max="889" width="8.42578125" bestFit="1" customWidth="1"/>
    <col min="890" max="890" width="6.42578125" bestFit="1" customWidth="1"/>
    <col min="891" max="891" width="8.140625" bestFit="1" customWidth="1"/>
    <col min="892" max="892" width="5.42578125" bestFit="1" customWidth="1"/>
    <col min="893" max="893" width="5.5703125" bestFit="1" customWidth="1"/>
    <col min="894" max="894" width="5.42578125" bestFit="1" customWidth="1"/>
    <col min="895" max="895" width="8.28515625" bestFit="1" customWidth="1"/>
    <col min="896" max="896" width="11" bestFit="1" customWidth="1"/>
    <col min="897" max="897" width="7.140625" bestFit="1" customWidth="1"/>
    <col min="898" max="898" width="5.7109375" bestFit="1" customWidth="1"/>
    <col min="899" max="899" width="5.42578125" bestFit="1" customWidth="1"/>
    <col min="900" max="900" width="6.7109375" bestFit="1" customWidth="1"/>
    <col min="901" max="901" width="5.5703125" bestFit="1" customWidth="1"/>
    <col min="902" max="902" width="5.42578125" bestFit="1" customWidth="1"/>
    <col min="903" max="903" width="6.7109375" bestFit="1" customWidth="1"/>
    <col min="904" max="904" width="7.42578125" bestFit="1" customWidth="1"/>
    <col min="905" max="905" width="7" bestFit="1" customWidth="1"/>
    <col min="906" max="906" width="8.28515625" bestFit="1" customWidth="1"/>
    <col min="907" max="907" width="5.85546875" bestFit="1" customWidth="1"/>
    <col min="908" max="908" width="6.28515625" bestFit="1" customWidth="1"/>
    <col min="909" max="909" width="6.5703125" bestFit="1" customWidth="1"/>
    <col min="910" max="910" width="7.140625" bestFit="1" customWidth="1"/>
    <col min="911" max="911" width="8.42578125" bestFit="1" customWidth="1"/>
    <col min="912" max="912" width="6.7109375" bestFit="1" customWidth="1"/>
    <col min="913" max="913" width="6.28515625" bestFit="1" customWidth="1"/>
    <col min="914" max="914" width="5.42578125" bestFit="1" customWidth="1"/>
    <col min="915" max="915" width="7.5703125" bestFit="1" customWidth="1"/>
    <col min="916" max="916" width="5.42578125" bestFit="1" customWidth="1"/>
    <col min="917" max="917" width="7.85546875" bestFit="1" customWidth="1"/>
    <col min="918" max="918" width="8.28515625" bestFit="1" customWidth="1"/>
    <col min="919" max="919" width="7.42578125" bestFit="1" customWidth="1"/>
    <col min="920" max="920" width="6.140625" bestFit="1" customWidth="1"/>
    <col min="921" max="921" width="6.42578125" bestFit="1" customWidth="1"/>
    <col min="922" max="922" width="7.5703125" bestFit="1" customWidth="1"/>
    <col min="923" max="923" width="6.140625" bestFit="1" customWidth="1"/>
    <col min="924" max="925" width="5.42578125" bestFit="1" customWidth="1"/>
    <col min="926" max="927" width="7.7109375" bestFit="1" customWidth="1"/>
    <col min="928" max="928" width="9" bestFit="1" customWidth="1"/>
    <col min="929" max="929" width="8.5703125" bestFit="1" customWidth="1"/>
    <col min="930" max="930" width="5.85546875" bestFit="1" customWidth="1"/>
    <col min="931" max="931" width="5.42578125" bestFit="1" customWidth="1"/>
    <col min="932" max="932" width="8.7109375" bestFit="1" customWidth="1"/>
    <col min="933" max="933" width="7.5703125" bestFit="1" customWidth="1"/>
    <col min="934" max="934" width="8.42578125" bestFit="1" customWidth="1"/>
    <col min="935" max="935" width="5.85546875" bestFit="1" customWidth="1"/>
    <col min="936" max="936" width="7.140625" bestFit="1" customWidth="1"/>
    <col min="937" max="938" width="4.7109375" bestFit="1" customWidth="1"/>
    <col min="939" max="939" width="7.5703125" bestFit="1" customWidth="1"/>
    <col min="940" max="940" width="8" bestFit="1" customWidth="1"/>
    <col min="941" max="941" width="4.42578125" bestFit="1" customWidth="1"/>
    <col min="942" max="942" width="6.5703125" bestFit="1" customWidth="1"/>
    <col min="943" max="943" width="7.42578125" bestFit="1" customWidth="1"/>
    <col min="944" max="944" width="6" bestFit="1" customWidth="1"/>
    <col min="945" max="945" width="7" bestFit="1" customWidth="1"/>
    <col min="946" max="946" width="5.5703125" bestFit="1" customWidth="1"/>
    <col min="947" max="947" width="7" bestFit="1" customWidth="1"/>
    <col min="948" max="948" width="4.42578125" bestFit="1" customWidth="1"/>
    <col min="949" max="949" width="8.140625" bestFit="1" customWidth="1"/>
    <col min="950" max="950" width="6.7109375" bestFit="1" customWidth="1"/>
    <col min="951" max="951" width="5.42578125" bestFit="1" customWidth="1"/>
    <col min="952" max="952" width="4.7109375" bestFit="1" customWidth="1"/>
    <col min="953" max="953" width="5.140625" bestFit="1" customWidth="1"/>
    <col min="954" max="954" width="6.140625" bestFit="1" customWidth="1"/>
    <col min="955" max="955" width="8.28515625" bestFit="1" customWidth="1"/>
    <col min="956" max="956" width="7" bestFit="1" customWidth="1"/>
    <col min="957" max="957" width="8.85546875" bestFit="1" customWidth="1"/>
    <col min="958" max="958" width="7.140625" bestFit="1" customWidth="1"/>
    <col min="960" max="960" width="8.140625" bestFit="1" customWidth="1"/>
    <col min="961" max="962" width="7" bestFit="1" customWidth="1"/>
    <col min="963" max="963" width="8.28515625" bestFit="1" customWidth="1"/>
    <col min="964" max="964" width="5.5703125" bestFit="1" customWidth="1"/>
    <col min="965" max="965" width="5" bestFit="1" customWidth="1"/>
    <col min="966" max="966" width="4.5703125" bestFit="1" customWidth="1"/>
    <col min="967" max="967" width="6" bestFit="1" customWidth="1"/>
    <col min="968" max="968" width="9.5703125" bestFit="1" customWidth="1"/>
    <col min="969" max="969" width="10.42578125" bestFit="1" customWidth="1"/>
    <col min="970" max="970" width="5.28515625" bestFit="1" customWidth="1"/>
    <col min="971" max="972" width="8.28515625" bestFit="1" customWidth="1"/>
    <col min="973" max="973" width="5.42578125" bestFit="1" customWidth="1"/>
    <col min="974" max="974" width="4.5703125" bestFit="1" customWidth="1"/>
    <col min="975" max="975" width="4.42578125" bestFit="1" customWidth="1"/>
    <col min="976" max="976" width="5.5703125" bestFit="1" customWidth="1"/>
    <col min="977" max="977" width="4.7109375" bestFit="1" customWidth="1"/>
    <col min="978" max="978" width="6.5703125" bestFit="1" customWidth="1"/>
    <col min="979" max="979" width="6.7109375" bestFit="1" customWidth="1"/>
    <col min="980" max="980" width="6.5703125" bestFit="1" customWidth="1"/>
    <col min="981" max="981" width="5.140625" bestFit="1" customWidth="1"/>
    <col min="982" max="982" width="8.5703125" bestFit="1" customWidth="1"/>
    <col min="983" max="983" width="7.42578125" bestFit="1" customWidth="1"/>
    <col min="984" max="984" width="5.5703125" bestFit="1" customWidth="1"/>
    <col min="985" max="985" width="9.28515625" bestFit="1" customWidth="1"/>
    <col min="987" max="987" width="7.42578125" bestFit="1" customWidth="1"/>
    <col min="988" max="988" width="5.5703125" bestFit="1" customWidth="1"/>
    <col min="989" max="990" width="7.28515625" bestFit="1" customWidth="1"/>
    <col min="991" max="991" width="5.85546875" bestFit="1" customWidth="1"/>
    <col min="993" max="993" width="5.42578125" bestFit="1" customWidth="1"/>
    <col min="995" max="995" width="6.5703125" bestFit="1" customWidth="1"/>
    <col min="996" max="996" width="6.85546875" bestFit="1" customWidth="1"/>
    <col min="997" max="997" width="4.85546875" bestFit="1" customWidth="1"/>
    <col min="998" max="998" width="6.140625" bestFit="1" customWidth="1"/>
    <col min="999" max="999" width="5.85546875" bestFit="1" customWidth="1"/>
    <col min="1000" max="1000" width="7.85546875" bestFit="1" customWidth="1"/>
    <col min="1001" max="1001" width="9" bestFit="1" customWidth="1"/>
    <col min="1002" max="1003" width="6.7109375" bestFit="1" customWidth="1"/>
    <col min="1004" max="1004" width="6.140625" bestFit="1" customWidth="1"/>
    <col min="1005" max="1005" width="6.28515625" bestFit="1" customWidth="1"/>
    <col min="1006" max="1006" width="6.7109375" bestFit="1" customWidth="1"/>
    <col min="1007" max="1007" width="4.5703125" bestFit="1" customWidth="1"/>
    <col min="1008" max="1008" width="7.42578125" bestFit="1" customWidth="1"/>
    <col min="1009" max="1009" width="7.7109375" bestFit="1" customWidth="1"/>
    <col min="1010" max="1010" width="8" bestFit="1" customWidth="1"/>
    <col min="1011" max="1011" width="9.5703125" bestFit="1" customWidth="1"/>
    <col min="1012" max="1012" width="9.28515625" bestFit="1" customWidth="1"/>
    <col min="1013" max="1013" width="7.5703125" bestFit="1" customWidth="1"/>
    <col min="1014" max="1014" width="8.7109375" bestFit="1" customWidth="1"/>
    <col min="1015" max="1015" width="4.7109375" bestFit="1" customWidth="1"/>
    <col min="1016" max="1016" width="5.42578125" bestFit="1" customWidth="1"/>
    <col min="1017" max="1017" width="5.85546875" bestFit="1" customWidth="1"/>
    <col min="1018" max="1018" width="7.28515625" bestFit="1" customWidth="1"/>
    <col min="1019" max="1019" width="5.7109375" bestFit="1" customWidth="1"/>
    <col min="1020" max="1020" width="5.85546875" bestFit="1" customWidth="1"/>
    <col min="1021" max="1021" width="7.5703125" bestFit="1" customWidth="1"/>
    <col min="1022" max="1022" width="7.7109375" bestFit="1" customWidth="1"/>
    <col min="1023" max="1023" width="6.28515625" bestFit="1" customWidth="1"/>
    <col min="1024" max="1024" width="4.42578125" bestFit="1" customWidth="1"/>
    <col min="1025" max="1025" width="6.7109375" bestFit="1" customWidth="1"/>
    <col min="1026" max="1026" width="7.7109375" bestFit="1" customWidth="1"/>
    <col min="1027" max="1027" width="4.42578125" bestFit="1" customWidth="1"/>
    <col min="1028" max="1028" width="5.28515625" bestFit="1" customWidth="1"/>
    <col min="1029" max="1029" width="7.42578125" bestFit="1" customWidth="1"/>
    <col min="1030" max="1031" width="7.28515625" bestFit="1" customWidth="1"/>
    <col min="1032" max="1032" width="6.85546875" bestFit="1" customWidth="1"/>
    <col min="1033" max="1033" width="7.140625" bestFit="1" customWidth="1"/>
    <col min="1034" max="1034" width="7" bestFit="1" customWidth="1"/>
    <col min="1035" max="1035" width="4.42578125" bestFit="1" customWidth="1"/>
    <col min="1036" max="1036" width="8.140625" bestFit="1" customWidth="1"/>
    <col min="1037" max="1037" width="4.42578125" bestFit="1" customWidth="1"/>
    <col min="1038" max="1039" width="7.85546875" bestFit="1" customWidth="1"/>
    <col min="1040" max="1040" width="5.85546875" bestFit="1" customWidth="1"/>
    <col min="1041" max="1041" width="6.140625" bestFit="1" customWidth="1"/>
    <col min="1042" max="1042" width="7.28515625" bestFit="1" customWidth="1"/>
    <col min="1043" max="1043" width="7.85546875" bestFit="1" customWidth="1"/>
    <col min="1044" max="1044" width="7.5703125" bestFit="1" customWidth="1"/>
    <col min="1045" max="1045" width="7" bestFit="1" customWidth="1"/>
    <col min="1046" max="1046" width="4.42578125" bestFit="1" customWidth="1"/>
    <col min="1047" max="1047" width="4.7109375" bestFit="1" customWidth="1"/>
    <col min="1048" max="1048" width="6.28515625" bestFit="1" customWidth="1"/>
    <col min="1049" max="1049" width="10.85546875" bestFit="1" customWidth="1"/>
    <col min="1050" max="1050" width="4.5703125" bestFit="1" customWidth="1"/>
    <col min="1051" max="1051" width="8.85546875" bestFit="1" customWidth="1"/>
    <col min="1052" max="1052" width="7" bestFit="1" customWidth="1"/>
    <col min="1053" max="1053" width="6.7109375" bestFit="1" customWidth="1"/>
    <col min="1054" max="1054" width="5.140625" bestFit="1" customWidth="1"/>
    <col min="1055" max="1055" width="7.7109375" bestFit="1" customWidth="1"/>
    <col min="1056" max="1056" width="7.28515625" bestFit="1" customWidth="1"/>
    <col min="1057" max="1057" width="5" bestFit="1" customWidth="1"/>
    <col min="1058" max="1058" width="7.140625" bestFit="1" customWidth="1"/>
    <col min="1059" max="1059" width="7.28515625" bestFit="1" customWidth="1"/>
    <col min="1060" max="1060" width="6.140625" bestFit="1" customWidth="1"/>
    <col min="1061" max="1061" width="5.42578125" bestFit="1" customWidth="1"/>
    <col min="1062" max="1062" width="5.7109375" bestFit="1" customWidth="1"/>
    <col min="1063" max="1063" width="9.5703125" bestFit="1" customWidth="1"/>
    <col min="1064" max="1064" width="6.7109375" bestFit="1" customWidth="1"/>
    <col min="1065" max="1066" width="8" bestFit="1" customWidth="1"/>
    <col min="1067" max="1067" width="7.140625" bestFit="1" customWidth="1"/>
    <col min="1068" max="1068" width="8" bestFit="1" customWidth="1"/>
    <col min="1069" max="1069" width="10.140625" bestFit="1" customWidth="1"/>
    <col min="1070" max="1070" width="7.28515625" bestFit="1" customWidth="1"/>
    <col min="1071" max="1071" width="7.140625" bestFit="1" customWidth="1"/>
    <col min="1072" max="1072" width="6.5703125" bestFit="1" customWidth="1"/>
    <col min="1073" max="1073" width="7.7109375" bestFit="1" customWidth="1"/>
    <col min="1074" max="1074" width="5.5703125" bestFit="1" customWidth="1"/>
    <col min="1075" max="1075" width="5.42578125" bestFit="1" customWidth="1"/>
    <col min="1076" max="1076" width="6.28515625" bestFit="1" customWidth="1"/>
    <col min="1077" max="1077" width="7.7109375" bestFit="1" customWidth="1"/>
    <col min="1078" max="1078" width="6.5703125" bestFit="1" customWidth="1"/>
    <col min="1079" max="1079" width="9.28515625" bestFit="1" customWidth="1"/>
    <col min="1080" max="1080" width="4.42578125" bestFit="1" customWidth="1"/>
    <col min="1081" max="1081" width="6.42578125" bestFit="1" customWidth="1"/>
    <col min="1082" max="1082" width="4.42578125" bestFit="1" customWidth="1"/>
    <col min="1083" max="1083" width="8.42578125" bestFit="1" customWidth="1"/>
    <col min="1084" max="1084" width="5.5703125" bestFit="1" customWidth="1"/>
    <col min="1085" max="1085" width="9.28515625" bestFit="1" customWidth="1"/>
    <col min="1086" max="1086" width="6.85546875" bestFit="1" customWidth="1"/>
    <col min="1087" max="1087" width="9.85546875" bestFit="1" customWidth="1"/>
    <col min="1088" max="1088" width="7.28515625" bestFit="1" customWidth="1"/>
    <col min="1089" max="1089" width="7" bestFit="1" customWidth="1"/>
    <col min="1090" max="1090" width="6.28515625" bestFit="1" customWidth="1"/>
    <col min="1091" max="1091" width="7.5703125" bestFit="1" customWidth="1"/>
    <col min="1092" max="1092" width="5" bestFit="1" customWidth="1"/>
    <col min="1093" max="1093" width="4.7109375" bestFit="1" customWidth="1"/>
    <col min="1094" max="1095" width="5.140625" bestFit="1" customWidth="1"/>
    <col min="1096" max="1096" width="4.42578125" bestFit="1" customWidth="1"/>
    <col min="1097" max="1097" width="11.140625" bestFit="1" customWidth="1"/>
    <col min="1098" max="1098" width="4.85546875" bestFit="1" customWidth="1"/>
    <col min="1099" max="1099" width="6.140625" bestFit="1" customWidth="1"/>
    <col min="1100" max="1100" width="4.85546875" bestFit="1" customWidth="1"/>
    <col min="1101" max="1101" width="7.85546875" bestFit="1" customWidth="1"/>
    <col min="1102" max="1102" width="4.5703125" bestFit="1" customWidth="1"/>
    <col min="1103" max="1103" width="4.7109375" bestFit="1" customWidth="1"/>
    <col min="1104" max="1104" width="6.28515625" bestFit="1" customWidth="1"/>
    <col min="1105" max="1105" width="9.42578125" bestFit="1" customWidth="1"/>
    <col min="1106" max="1106" width="6" bestFit="1" customWidth="1"/>
    <col min="1107" max="1107" width="6.7109375" bestFit="1" customWidth="1"/>
    <col min="1108" max="1108" width="5.7109375" bestFit="1" customWidth="1"/>
    <col min="1109" max="1109" width="7.140625" bestFit="1" customWidth="1"/>
    <col min="1110" max="1110" width="6.140625" bestFit="1" customWidth="1"/>
    <col min="1111" max="1111" width="6.28515625" bestFit="1" customWidth="1"/>
    <col min="1112" max="1112" width="6.42578125" bestFit="1" customWidth="1"/>
    <col min="1113" max="1113" width="6.85546875" bestFit="1" customWidth="1"/>
    <col min="1114" max="1114" width="5.5703125" bestFit="1" customWidth="1"/>
    <col min="1115" max="1115" width="6" bestFit="1" customWidth="1"/>
    <col min="1116" max="1116" width="4.42578125" bestFit="1" customWidth="1"/>
    <col min="1117" max="1117" width="7.140625" bestFit="1" customWidth="1"/>
    <col min="1118" max="1118" width="6.140625" bestFit="1" customWidth="1"/>
    <col min="1119" max="1119" width="9.85546875" bestFit="1" customWidth="1"/>
    <col min="1120" max="1120" width="7" bestFit="1" customWidth="1"/>
    <col min="1121" max="1121" width="10" bestFit="1" customWidth="1"/>
    <col min="1122" max="1122" width="8.7109375" bestFit="1" customWidth="1"/>
    <col min="1123" max="1123" width="5.28515625" bestFit="1" customWidth="1"/>
    <col min="1124" max="1124" width="6.28515625" bestFit="1" customWidth="1"/>
    <col min="1125" max="1125" width="10.28515625" bestFit="1" customWidth="1"/>
    <col min="1126" max="1126" width="6" bestFit="1" customWidth="1"/>
    <col min="1127" max="1127" width="7.140625" bestFit="1" customWidth="1"/>
    <col min="1128" max="1128" width="5.42578125" bestFit="1" customWidth="1"/>
    <col min="1129" max="1129" width="6.85546875" bestFit="1" customWidth="1"/>
    <col min="1130" max="1130" width="6" bestFit="1" customWidth="1"/>
    <col min="1131" max="1131" width="7.140625" bestFit="1" customWidth="1"/>
    <col min="1132" max="1132" width="4.85546875" bestFit="1" customWidth="1"/>
    <col min="1133" max="1134" width="5.85546875" bestFit="1" customWidth="1"/>
    <col min="1135" max="1135" width="7.140625" bestFit="1" customWidth="1"/>
    <col min="1136" max="1136" width="4.42578125" bestFit="1" customWidth="1"/>
    <col min="1137" max="1137" width="8.28515625" bestFit="1" customWidth="1"/>
    <col min="1138" max="1138" width="7.28515625" bestFit="1" customWidth="1"/>
    <col min="1139" max="1139" width="5.42578125" bestFit="1" customWidth="1"/>
    <col min="1140" max="1140" width="5.28515625" bestFit="1" customWidth="1"/>
    <col min="1141" max="1141" width="6.42578125" bestFit="1" customWidth="1"/>
    <col min="1142" max="1142" width="5.42578125" bestFit="1" customWidth="1"/>
    <col min="1143" max="1143" width="7.5703125" bestFit="1" customWidth="1"/>
    <col min="1144" max="1144" width="7.7109375" bestFit="1" customWidth="1"/>
    <col min="1145" max="1145" width="4.7109375" bestFit="1" customWidth="1"/>
    <col min="1146" max="1146" width="6.140625" bestFit="1" customWidth="1"/>
    <col min="1147" max="1147" width="8" bestFit="1" customWidth="1"/>
    <col min="1148" max="1148" width="7.7109375" bestFit="1" customWidth="1"/>
    <col min="1149" max="1149" width="6.5703125" bestFit="1" customWidth="1"/>
    <col min="1150" max="1150" width="10.42578125" bestFit="1" customWidth="1"/>
    <col min="1151" max="1151" width="7" bestFit="1" customWidth="1"/>
    <col min="1152" max="1152" width="9.5703125" bestFit="1" customWidth="1"/>
    <col min="1153" max="1154" width="5.28515625" bestFit="1" customWidth="1"/>
    <col min="1155" max="1155" width="6" bestFit="1" customWidth="1"/>
    <col min="1156" max="1156" width="4.7109375" bestFit="1" customWidth="1"/>
    <col min="1157" max="1157" width="8" bestFit="1" customWidth="1"/>
    <col min="1158" max="1158" width="6.5703125" bestFit="1" customWidth="1"/>
    <col min="1159" max="1159" width="6.7109375" bestFit="1" customWidth="1"/>
    <col min="1160" max="1160" width="7.85546875" bestFit="1" customWidth="1"/>
    <col min="1161" max="1161" width="8.140625" bestFit="1" customWidth="1"/>
    <col min="1162" max="1162" width="5.5703125" bestFit="1" customWidth="1"/>
    <col min="1163" max="1163" width="8.42578125" bestFit="1" customWidth="1"/>
    <col min="1164" max="1164" width="8.5703125" bestFit="1" customWidth="1"/>
    <col min="1165" max="1165" width="5.5703125" bestFit="1" customWidth="1"/>
    <col min="1166" max="1166" width="8.140625" bestFit="1" customWidth="1"/>
    <col min="1167" max="1167" width="4.7109375" bestFit="1" customWidth="1"/>
    <col min="1168" max="1168" width="4.42578125" bestFit="1" customWidth="1"/>
    <col min="1169" max="1169" width="7.28515625" bestFit="1" customWidth="1"/>
    <col min="1170" max="1170" width="7.42578125" bestFit="1" customWidth="1"/>
    <col min="1171" max="1171" width="6.28515625" bestFit="1" customWidth="1"/>
    <col min="1172" max="1172" width="4.85546875" bestFit="1" customWidth="1"/>
    <col min="1173" max="1173" width="4.42578125" bestFit="1" customWidth="1"/>
    <col min="1174" max="1174" width="9.5703125" bestFit="1" customWidth="1"/>
    <col min="1175" max="1175" width="8.5703125" bestFit="1" customWidth="1"/>
    <col min="1176" max="1176" width="7.5703125" bestFit="1" customWidth="1"/>
    <col min="1177" max="1177" width="7.28515625" bestFit="1" customWidth="1"/>
    <col min="1178" max="1178" width="7" bestFit="1" customWidth="1"/>
    <col min="1179" max="1179" width="6" bestFit="1" customWidth="1"/>
    <col min="1180" max="1180" width="8.7109375" bestFit="1" customWidth="1"/>
    <col min="1181" max="1181" width="10.140625" bestFit="1" customWidth="1"/>
    <col min="1182" max="1182" width="7.85546875" bestFit="1" customWidth="1"/>
    <col min="1183" max="1183" width="7.7109375" bestFit="1" customWidth="1"/>
    <col min="1184" max="1184" width="5.5703125" bestFit="1" customWidth="1"/>
    <col min="1185" max="1185" width="7.5703125" bestFit="1" customWidth="1"/>
    <col min="1186" max="1186" width="8.42578125" bestFit="1" customWidth="1"/>
    <col min="1187" max="1187" width="4.5703125" bestFit="1" customWidth="1"/>
    <col min="1188" max="1188" width="8" bestFit="1" customWidth="1"/>
    <col min="1189" max="1189" width="5" bestFit="1" customWidth="1"/>
    <col min="1190" max="1190" width="8.28515625" bestFit="1" customWidth="1"/>
    <col min="1191" max="1191" width="8.5703125" bestFit="1" customWidth="1"/>
    <col min="1192" max="1192" width="6" bestFit="1" customWidth="1"/>
    <col min="1193" max="1193" width="7.140625" bestFit="1" customWidth="1"/>
    <col min="1194" max="1194" width="6" bestFit="1" customWidth="1"/>
    <col min="1195" max="1195" width="11.140625" bestFit="1" customWidth="1"/>
    <col min="1197" max="1197" width="7.140625" bestFit="1" customWidth="1"/>
    <col min="1198" max="1198" width="4.5703125" bestFit="1" customWidth="1"/>
    <col min="1199" max="1199" width="7.42578125" bestFit="1" customWidth="1"/>
    <col min="1200" max="1200" width="4.42578125" bestFit="1" customWidth="1"/>
    <col min="1201" max="1201" width="7.5703125" bestFit="1" customWidth="1"/>
    <col min="1202" max="1202" width="5.7109375" bestFit="1" customWidth="1"/>
    <col min="1203" max="1203" width="7.28515625" bestFit="1" customWidth="1"/>
    <col min="1204" max="1204" width="9" bestFit="1" customWidth="1"/>
    <col min="1205" max="1205" width="6.140625" bestFit="1" customWidth="1"/>
    <col min="1206" max="1206" width="8.28515625" bestFit="1" customWidth="1"/>
    <col min="1207" max="1207" width="7.42578125" bestFit="1" customWidth="1"/>
    <col min="1208" max="1208" width="8.140625" bestFit="1" customWidth="1"/>
    <col min="1209" max="1209" width="4.42578125" bestFit="1" customWidth="1"/>
    <col min="1210" max="1210" width="6.7109375" bestFit="1" customWidth="1"/>
    <col min="1211" max="1211" width="7" bestFit="1" customWidth="1"/>
    <col min="1212" max="1212" width="7.85546875" bestFit="1" customWidth="1"/>
    <col min="1213" max="1213" width="5.28515625" bestFit="1" customWidth="1"/>
    <col min="1214" max="1214" width="7.140625" bestFit="1" customWidth="1"/>
    <col min="1215" max="1215" width="9.28515625" bestFit="1" customWidth="1"/>
    <col min="1216" max="1216" width="7.5703125" bestFit="1" customWidth="1"/>
    <col min="1217" max="1217" width="5.7109375" bestFit="1" customWidth="1"/>
    <col min="1218" max="1218" width="7" bestFit="1" customWidth="1"/>
    <col min="1219" max="1219" width="6.85546875" bestFit="1" customWidth="1"/>
    <col min="1220" max="1220" width="7.42578125" bestFit="1" customWidth="1"/>
    <col min="1221" max="1221" width="7" bestFit="1" customWidth="1"/>
    <col min="1222" max="1222" width="5" bestFit="1" customWidth="1"/>
    <col min="1223" max="1223" width="7" bestFit="1" customWidth="1"/>
    <col min="1224" max="1224" width="8.85546875" bestFit="1" customWidth="1"/>
    <col min="1225" max="1225" width="8" bestFit="1" customWidth="1"/>
    <col min="1226" max="1226" width="7.28515625" bestFit="1" customWidth="1"/>
    <col min="1227" max="1227" width="9.5703125" bestFit="1" customWidth="1"/>
    <col min="1228" max="1228" width="9.7109375" bestFit="1" customWidth="1"/>
    <col min="1229" max="1229" width="6.28515625" bestFit="1" customWidth="1"/>
    <col min="1230" max="1230" width="5.5703125" bestFit="1" customWidth="1"/>
    <col min="1231" max="1231" width="9.42578125" bestFit="1" customWidth="1"/>
    <col min="1232" max="1232" width="7.42578125" bestFit="1" customWidth="1"/>
    <col min="1233" max="1234" width="5.85546875" bestFit="1" customWidth="1"/>
    <col min="1235" max="1235" width="10" bestFit="1" customWidth="1"/>
    <col min="1236" max="1236" width="5.85546875" bestFit="1" customWidth="1"/>
    <col min="1237" max="1237" width="5.28515625" bestFit="1" customWidth="1"/>
    <col min="1238" max="1238" width="6.7109375" bestFit="1" customWidth="1"/>
    <col min="1239" max="1239" width="9.5703125" bestFit="1" customWidth="1"/>
    <col min="1240" max="1240" width="6" bestFit="1" customWidth="1"/>
    <col min="1241" max="1241" width="6.7109375" bestFit="1" customWidth="1"/>
    <col min="1242" max="1242" width="6" bestFit="1" customWidth="1"/>
    <col min="1243" max="1243" width="7.85546875" bestFit="1" customWidth="1"/>
    <col min="1244" max="1245" width="4.42578125" bestFit="1" customWidth="1"/>
    <col min="1246" max="1246" width="7.5703125" bestFit="1" customWidth="1"/>
    <col min="1247" max="1247" width="6.140625" bestFit="1" customWidth="1"/>
    <col min="1248" max="1248" width="6.5703125" bestFit="1" customWidth="1"/>
    <col min="1249" max="1249" width="7.140625" bestFit="1" customWidth="1"/>
    <col min="1250" max="1250" width="7.85546875" bestFit="1" customWidth="1"/>
    <col min="1251" max="1251" width="4.7109375" bestFit="1" customWidth="1"/>
    <col min="1252" max="1252" width="7.5703125" bestFit="1" customWidth="1"/>
    <col min="1253" max="1253" width="10.140625" bestFit="1" customWidth="1"/>
    <col min="1254" max="1254" width="7.28515625" bestFit="1" customWidth="1"/>
    <col min="1255" max="1255" width="6.28515625" bestFit="1" customWidth="1"/>
    <col min="1256" max="1256" width="4.42578125" bestFit="1" customWidth="1"/>
    <col min="1257" max="1257" width="5.28515625" bestFit="1" customWidth="1"/>
    <col min="1258" max="1258" width="7.140625" bestFit="1" customWidth="1"/>
    <col min="1259" max="1259" width="5.28515625" bestFit="1" customWidth="1"/>
    <col min="1260" max="1260" width="9.42578125" bestFit="1" customWidth="1"/>
    <col min="1261" max="1261" width="5.5703125" bestFit="1" customWidth="1"/>
    <col min="1262" max="1262" width="7.42578125" bestFit="1" customWidth="1"/>
    <col min="1263" max="1263" width="6" bestFit="1" customWidth="1"/>
    <col min="1264" max="1264" width="5.28515625" bestFit="1" customWidth="1"/>
    <col min="1265" max="1266" width="6.5703125" bestFit="1" customWidth="1"/>
    <col min="1267" max="1267" width="4.42578125" bestFit="1" customWidth="1"/>
    <col min="1268" max="1268" width="8.28515625" bestFit="1" customWidth="1"/>
    <col min="1269" max="1269" width="7" bestFit="1" customWidth="1"/>
    <col min="1270" max="1270" width="6.28515625" bestFit="1" customWidth="1"/>
    <col min="1271" max="1271" width="6.7109375" bestFit="1" customWidth="1"/>
    <col min="1272" max="1272" width="5" bestFit="1" customWidth="1"/>
    <col min="1273" max="1273" width="10.7109375" bestFit="1" customWidth="1"/>
    <col min="1274" max="1274" width="8.28515625" bestFit="1" customWidth="1"/>
    <col min="1275" max="1275" width="7" bestFit="1" customWidth="1"/>
    <col min="1276" max="1276" width="4.42578125" bestFit="1" customWidth="1"/>
    <col min="1277" max="1277" width="4.85546875" bestFit="1" customWidth="1"/>
    <col min="1278" max="1278" width="5.140625" bestFit="1" customWidth="1"/>
    <col min="1279" max="1279" width="4.42578125" bestFit="1" customWidth="1"/>
    <col min="1280" max="1280" width="7.42578125" bestFit="1" customWidth="1"/>
    <col min="1281" max="1281" width="8.28515625" bestFit="1" customWidth="1"/>
    <col min="1282" max="1282" width="8.140625" bestFit="1" customWidth="1"/>
    <col min="1283" max="1283" width="5" bestFit="1" customWidth="1"/>
    <col min="1284" max="1284" width="6.7109375" bestFit="1" customWidth="1"/>
    <col min="1285" max="1285" width="6.5703125" bestFit="1" customWidth="1"/>
    <col min="1286" max="1287" width="6.7109375" bestFit="1" customWidth="1"/>
    <col min="1288" max="1288" width="5.42578125" bestFit="1" customWidth="1"/>
    <col min="1289" max="1289" width="5.85546875" bestFit="1" customWidth="1"/>
    <col min="1290" max="1290" width="8.42578125" bestFit="1" customWidth="1"/>
    <col min="1291" max="1291" width="8.5703125" bestFit="1" customWidth="1"/>
    <col min="1292" max="1292" width="4.42578125" bestFit="1" customWidth="1"/>
    <col min="1293" max="1293" width="5.7109375" bestFit="1" customWidth="1"/>
    <col min="1294" max="1294" width="5.140625" bestFit="1" customWidth="1"/>
    <col min="1295" max="1295" width="6.85546875" bestFit="1" customWidth="1"/>
    <col min="1296" max="1296" width="10.42578125" bestFit="1" customWidth="1"/>
    <col min="1297" max="1297" width="5.5703125" bestFit="1" customWidth="1"/>
    <col min="1298" max="1298" width="7.42578125" bestFit="1" customWidth="1"/>
    <col min="1299" max="1299" width="6.85546875" bestFit="1" customWidth="1"/>
    <col min="1300" max="1300" width="7.28515625" bestFit="1" customWidth="1"/>
    <col min="1301" max="1301" width="8.140625" bestFit="1" customWidth="1"/>
    <col min="1302" max="1302" width="6.85546875" bestFit="1" customWidth="1"/>
    <col min="1303" max="1303" width="5.140625" bestFit="1" customWidth="1"/>
    <col min="1304" max="1304" width="6.5703125" bestFit="1" customWidth="1"/>
    <col min="1305" max="1305" width="6.140625" bestFit="1" customWidth="1"/>
    <col min="1306" max="1306" width="6" bestFit="1" customWidth="1"/>
    <col min="1307" max="1307" width="7.140625" bestFit="1" customWidth="1"/>
    <col min="1308" max="1308" width="6.28515625" bestFit="1" customWidth="1"/>
    <col min="1309" max="1309" width="6.7109375" bestFit="1" customWidth="1"/>
    <col min="1310" max="1310" width="6" bestFit="1" customWidth="1"/>
    <col min="1311" max="1311" width="8.7109375" bestFit="1" customWidth="1"/>
    <col min="1312" max="1312" width="6.42578125" bestFit="1" customWidth="1"/>
    <col min="1313" max="1313" width="6.28515625" bestFit="1" customWidth="1"/>
    <col min="1314" max="1314" width="11.28515625" bestFit="1" customWidth="1"/>
    <col min="1315" max="1315" width="5.85546875" bestFit="1" customWidth="1"/>
    <col min="1316" max="1316" width="6.42578125" bestFit="1" customWidth="1"/>
    <col min="1317" max="1317" width="6.7109375" bestFit="1" customWidth="1"/>
    <col min="1318" max="1318" width="7.42578125" bestFit="1" customWidth="1"/>
    <col min="1319" max="1319" width="5.140625" bestFit="1" customWidth="1"/>
    <col min="1320" max="1320" width="10.7109375" bestFit="1" customWidth="1"/>
    <col min="1321" max="1321" width="6.42578125" bestFit="1" customWidth="1"/>
    <col min="1322" max="1322" width="6.140625" bestFit="1" customWidth="1"/>
    <col min="1323" max="1323" width="5.42578125" bestFit="1" customWidth="1"/>
    <col min="1324" max="1324" width="6.85546875" bestFit="1" customWidth="1"/>
    <col min="1325" max="1325" width="5.5703125" bestFit="1" customWidth="1"/>
    <col min="1326" max="1327" width="4.42578125" bestFit="1" customWidth="1"/>
    <col min="1328" max="1328" width="8.42578125" bestFit="1" customWidth="1"/>
    <col min="1329" max="1329" width="7" bestFit="1" customWidth="1"/>
    <col min="1330" max="1330" width="7.7109375" bestFit="1" customWidth="1"/>
    <col min="1331" max="1331" width="7.28515625" bestFit="1" customWidth="1"/>
    <col min="1332" max="1332" width="6.85546875" bestFit="1" customWidth="1"/>
    <col min="1333" max="1333" width="7.85546875" bestFit="1" customWidth="1"/>
    <col min="1334" max="1334" width="5.42578125" bestFit="1" customWidth="1"/>
    <col min="1335" max="1335" width="8" bestFit="1" customWidth="1"/>
    <col min="1336" max="1336" width="7" bestFit="1" customWidth="1"/>
    <col min="1337" max="1337" width="10.5703125" bestFit="1" customWidth="1"/>
    <col min="1338" max="1338" width="6.28515625" bestFit="1" customWidth="1"/>
    <col min="1339" max="1339" width="6.42578125" bestFit="1" customWidth="1"/>
    <col min="1340" max="1340" width="5.7109375" bestFit="1" customWidth="1"/>
    <col min="1341" max="1341" width="9.5703125" bestFit="1" customWidth="1"/>
    <col min="1342" max="1342" width="5.5703125" bestFit="1" customWidth="1"/>
    <col min="1343" max="1343" width="6.85546875" bestFit="1" customWidth="1"/>
    <col min="1344" max="1344" width="8.140625" bestFit="1" customWidth="1"/>
    <col min="1345" max="1345" width="7.28515625" bestFit="1" customWidth="1"/>
    <col min="1346" max="1346" width="5.42578125" bestFit="1" customWidth="1"/>
    <col min="1347" max="1347" width="7.140625" bestFit="1" customWidth="1"/>
    <col min="1348" max="1348" width="4.42578125" bestFit="1" customWidth="1"/>
    <col min="1349" max="1349" width="9.42578125" bestFit="1" customWidth="1"/>
    <col min="1350" max="1350" width="8.28515625" bestFit="1" customWidth="1"/>
    <col min="1351" max="1351" width="4.42578125" bestFit="1" customWidth="1"/>
    <col min="1352" max="1353" width="9.7109375" bestFit="1" customWidth="1"/>
    <col min="1354" max="1354" width="6.42578125" bestFit="1" customWidth="1"/>
    <col min="1355" max="1355" width="6.28515625" bestFit="1" customWidth="1"/>
    <col min="1356" max="1356" width="6.85546875" bestFit="1" customWidth="1"/>
    <col min="1357" max="1357" width="4.42578125" bestFit="1" customWidth="1"/>
    <col min="1358" max="1358" width="5.7109375" bestFit="1" customWidth="1"/>
    <col min="1359" max="1359" width="6.5703125" bestFit="1" customWidth="1"/>
    <col min="1360" max="1360" width="7.140625" bestFit="1" customWidth="1"/>
    <col min="1361" max="1361" width="6" bestFit="1" customWidth="1"/>
    <col min="1362" max="1362" width="5.7109375" bestFit="1" customWidth="1"/>
    <col min="1363" max="1363" width="7.85546875" bestFit="1" customWidth="1"/>
    <col min="1364" max="1364" width="6.85546875" bestFit="1" customWidth="1"/>
    <col min="1366" max="1366" width="6.5703125" bestFit="1" customWidth="1"/>
    <col min="1367" max="1367" width="6.7109375" bestFit="1" customWidth="1"/>
    <col min="1368" max="1369" width="6.28515625" bestFit="1" customWidth="1"/>
    <col min="1370" max="1370" width="4.42578125" bestFit="1" customWidth="1"/>
    <col min="1371" max="1371" width="6.7109375" bestFit="1" customWidth="1"/>
    <col min="1372" max="1372" width="8.42578125" bestFit="1" customWidth="1"/>
    <col min="1373" max="1373" width="5.7109375" bestFit="1" customWidth="1"/>
    <col min="1374" max="1374" width="8.28515625" bestFit="1" customWidth="1"/>
    <col min="1375" max="1375" width="5" bestFit="1" customWidth="1"/>
    <col min="1376" max="1376" width="10.7109375" bestFit="1" customWidth="1"/>
    <col min="1377" max="1377" width="6.140625" bestFit="1" customWidth="1"/>
    <col min="1378" max="1378" width="5.85546875" bestFit="1" customWidth="1"/>
    <col min="1379" max="1379" width="8.7109375" bestFit="1" customWidth="1"/>
    <col min="1380" max="1380" width="6.5703125" bestFit="1" customWidth="1"/>
    <col min="1381" max="1381" width="8.42578125" bestFit="1" customWidth="1"/>
    <col min="1382" max="1382" width="6.140625" bestFit="1" customWidth="1"/>
    <col min="1383" max="1383" width="6.28515625" bestFit="1" customWidth="1"/>
    <col min="1384" max="1384" width="5" bestFit="1" customWidth="1"/>
    <col min="1385" max="1385" width="8.42578125" bestFit="1" customWidth="1"/>
    <col min="1386" max="1386" width="7.85546875" bestFit="1" customWidth="1"/>
    <col min="1387" max="1387" width="6.28515625" bestFit="1" customWidth="1"/>
    <col min="1388" max="1388" width="7.7109375" bestFit="1" customWidth="1"/>
    <col min="1389" max="1389" width="7.5703125" bestFit="1" customWidth="1"/>
    <col min="1390" max="1390" width="7.7109375" bestFit="1" customWidth="1"/>
    <col min="1391" max="1391" width="5.5703125" bestFit="1" customWidth="1"/>
    <col min="1392" max="1392" width="6.5703125" bestFit="1" customWidth="1"/>
    <col min="1393" max="1393" width="6.85546875" bestFit="1" customWidth="1"/>
    <col min="1394" max="1394" width="7.5703125" bestFit="1" customWidth="1"/>
    <col min="1395" max="1395" width="6.7109375" bestFit="1" customWidth="1"/>
    <col min="1396" max="1396" width="7" bestFit="1" customWidth="1"/>
    <col min="1397" max="1397" width="7.42578125" bestFit="1" customWidth="1"/>
    <col min="1398" max="1398" width="4.85546875" bestFit="1" customWidth="1"/>
    <col min="1399" max="1399" width="7" bestFit="1" customWidth="1"/>
    <col min="1400" max="1400" width="6.5703125" bestFit="1" customWidth="1"/>
    <col min="1401" max="1401" width="4.5703125" bestFit="1" customWidth="1"/>
    <col min="1402" max="1402" width="8.28515625" bestFit="1" customWidth="1"/>
    <col min="1403" max="1403" width="5.85546875" bestFit="1" customWidth="1"/>
    <col min="1404" max="1404" width="5.140625" bestFit="1" customWidth="1"/>
    <col min="1406" max="1406" width="7.85546875" bestFit="1" customWidth="1"/>
    <col min="1407" max="1407" width="6.42578125" bestFit="1" customWidth="1"/>
    <col min="1408" max="1408" width="5.5703125" bestFit="1" customWidth="1"/>
    <col min="1409" max="1409" width="11.7109375" bestFit="1" customWidth="1"/>
    <col min="1410" max="1410" width="9" bestFit="1" customWidth="1"/>
    <col min="1412" max="1412" width="5" bestFit="1" customWidth="1"/>
    <col min="1413" max="1413" width="9.42578125" bestFit="1" customWidth="1"/>
    <col min="1414" max="1414" width="9" bestFit="1" customWidth="1"/>
    <col min="1415" max="1415" width="5" bestFit="1" customWidth="1"/>
    <col min="1416" max="1416" width="6.42578125" bestFit="1" customWidth="1"/>
    <col min="1417" max="1417" width="6.85546875" bestFit="1" customWidth="1"/>
    <col min="1418" max="1418" width="8" bestFit="1" customWidth="1"/>
    <col min="1419" max="1419" width="7" bestFit="1" customWidth="1"/>
    <col min="1420" max="1420" width="8.28515625" bestFit="1" customWidth="1"/>
    <col min="1421" max="1421" width="7.28515625" bestFit="1" customWidth="1"/>
    <col min="1422" max="1422" width="6.5703125" bestFit="1" customWidth="1"/>
    <col min="1423" max="1423" width="7.28515625" bestFit="1" customWidth="1"/>
    <col min="1424" max="1424" width="7.85546875" bestFit="1" customWidth="1"/>
    <col min="1425" max="1425" width="7.7109375" bestFit="1" customWidth="1"/>
    <col min="1426" max="1426" width="7.28515625" bestFit="1" customWidth="1"/>
    <col min="1427" max="1427" width="5.42578125" bestFit="1" customWidth="1"/>
    <col min="1428" max="1428" width="6.7109375" bestFit="1" customWidth="1"/>
    <col min="1429" max="1429" width="4.42578125" bestFit="1" customWidth="1"/>
    <col min="1430" max="1430" width="6.5703125" bestFit="1" customWidth="1"/>
    <col min="1431" max="1431" width="5.85546875" bestFit="1" customWidth="1"/>
    <col min="1432" max="1432" width="4.85546875" bestFit="1" customWidth="1"/>
    <col min="1433" max="1433" width="10.5703125" bestFit="1" customWidth="1"/>
    <col min="1434" max="1435" width="6.7109375" bestFit="1" customWidth="1"/>
    <col min="1436" max="1436" width="8.28515625" bestFit="1" customWidth="1"/>
    <col min="1437" max="1437" width="7.7109375" bestFit="1" customWidth="1"/>
    <col min="1438" max="1438" width="6" bestFit="1" customWidth="1"/>
    <col min="1439" max="1439" width="8" bestFit="1" customWidth="1"/>
    <col min="1440" max="1440" width="7.5703125" bestFit="1" customWidth="1"/>
    <col min="1441" max="1441" width="5.5703125" bestFit="1" customWidth="1"/>
    <col min="1442" max="1442" width="9.28515625" bestFit="1" customWidth="1"/>
    <col min="1443" max="1443" width="6.7109375" bestFit="1" customWidth="1"/>
    <col min="1444" max="1444" width="6.28515625" bestFit="1" customWidth="1"/>
    <col min="1445" max="1445" width="7" bestFit="1" customWidth="1"/>
    <col min="1446" max="1446" width="5.42578125" bestFit="1" customWidth="1"/>
    <col min="1447" max="1447" width="6.28515625" bestFit="1" customWidth="1"/>
    <col min="1448" max="1448" width="4.7109375" bestFit="1" customWidth="1"/>
    <col min="1449" max="1450" width="6.42578125" bestFit="1" customWidth="1"/>
    <col min="1451" max="1451" width="4.42578125" bestFit="1" customWidth="1"/>
    <col min="1452" max="1452" width="8.140625" bestFit="1" customWidth="1"/>
    <col min="1453" max="1453" width="6.140625" bestFit="1" customWidth="1"/>
    <col min="1454" max="1454" width="9.5703125" bestFit="1" customWidth="1"/>
    <col min="1455" max="1455" width="8" bestFit="1" customWidth="1"/>
    <col min="1456" max="1456" width="4.42578125" bestFit="1" customWidth="1"/>
    <col min="1457" max="1457" width="7.7109375" bestFit="1" customWidth="1"/>
    <col min="1458" max="1458" width="8" bestFit="1" customWidth="1"/>
    <col min="1459" max="1459" width="6.85546875" bestFit="1" customWidth="1"/>
    <col min="1460" max="1460" width="4.7109375" bestFit="1" customWidth="1"/>
    <col min="1461" max="1461" width="4.5703125" bestFit="1" customWidth="1"/>
    <col min="1462" max="1462" width="4.42578125" bestFit="1" customWidth="1"/>
    <col min="1463" max="1463" width="7" bestFit="1" customWidth="1"/>
    <col min="1464" max="1464" width="5.85546875" bestFit="1" customWidth="1"/>
    <col min="1465" max="1465" width="8.28515625" bestFit="1" customWidth="1"/>
    <col min="1466" max="1466" width="6" bestFit="1" customWidth="1"/>
    <col min="1467" max="1467" width="7.7109375" bestFit="1" customWidth="1"/>
    <col min="1468" max="1468" width="11.42578125" bestFit="1" customWidth="1"/>
    <col min="1469" max="1469" width="6.85546875" bestFit="1" customWidth="1"/>
    <col min="1470" max="1470" width="6.140625" bestFit="1" customWidth="1"/>
    <col min="1471" max="1471" width="9" bestFit="1" customWidth="1"/>
    <col min="1472" max="1472" width="6.5703125" bestFit="1" customWidth="1"/>
    <col min="1473" max="1473" width="8.5703125" bestFit="1" customWidth="1"/>
    <col min="1474" max="1474" width="5.5703125" bestFit="1" customWidth="1"/>
    <col min="1475" max="1475" width="5.85546875" bestFit="1" customWidth="1"/>
    <col min="1476" max="1476" width="10.28515625" bestFit="1" customWidth="1"/>
    <col min="1477" max="1477" width="6.28515625" bestFit="1" customWidth="1"/>
    <col min="1478" max="1478" width="4.42578125" bestFit="1" customWidth="1"/>
    <col min="1479" max="1479" width="6.7109375" bestFit="1" customWidth="1"/>
    <col min="1480" max="1480" width="7.28515625" bestFit="1" customWidth="1"/>
    <col min="1481" max="1481" width="8.140625" bestFit="1" customWidth="1"/>
    <col min="1482" max="1482" width="8.28515625" bestFit="1" customWidth="1"/>
    <col min="1483" max="1483" width="8.85546875" bestFit="1" customWidth="1"/>
    <col min="1484" max="1485" width="7" bestFit="1" customWidth="1"/>
    <col min="1486" max="1486" width="5" bestFit="1" customWidth="1"/>
    <col min="1487" max="1487" width="6.28515625" bestFit="1" customWidth="1"/>
    <col min="1488" max="1488" width="6.140625" bestFit="1" customWidth="1"/>
    <col min="1489" max="1489" width="9.28515625" bestFit="1" customWidth="1"/>
    <col min="1490" max="1490" width="7.28515625" bestFit="1" customWidth="1"/>
    <col min="1491" max="1491" width="5.28515625" bestFit="1" customWidth="1"/>
    <col min="1492" max="1492" width="6.140625" bestFit="1" customWidth="1"/>
    <col min="1493" max="1493" width="6.7109375" bestFit="1" customWidth="1"/>
    <col min="1494" max="1494" width="6.5703125" bestFit="1" customWidth="1"/>
    <col min="1495" max="1495" width="5.140625" bestFit="1" customWidth="1"/>
    <col min="1496" max="1496" width="7.140625" bestFit="1" customWidth="1"/>
    <col min="1497" max="1497" width="5.7109375" bestFit="1" customWidth="1"/>
    <col min="1498" max="1498" width="6.42578125" bestFit="1" customWidth="1"/>
    <col min="1499" max="1499" width="8" bestFit="1" customWidth="1"/>
    <col min="1500" max="1500" width="8.85546875" bestFit="1" customWidth="1"/>
    <col min="1501" max="1501" width="7.28515625" bestFit="1" customWidth="1"/>
    <col min="1502" max="1502" width="6.7109375" bestFit="1" customWidth="1"/>
    <col min="1503" max="1503" width="5" bestFit="1" customWidth="1"/>
    <col min="1504" max="1504" width="5.85546875" bestFit="1" customWidth="1"/>
    <col min="1505" max="1505" width="4.7109375" bestFit="1" customWidth="1"/>
    <col min="1506" max="1506" width="8.28515625" bestFit="1" customWidth="1"/>
    <col min="1507" max="1507" width="6.28515625" bestFit="1" customWidth="1"/>
    <col min="1508" max="1508" width="7.85546875" bestFit="1" customWidth="1"/>
    <col min="1509" max="1509" width="5.42578125" bestFit="1" customWidth="1"/>
    <col min="1510" max="1510" width="8.85546875" bestFit="1" customWidth="1"/>
    <col min="1511" max="1511" width="9.42578125" bestFit="1" customWidth="1"/>
    <col min="1512" max="1512" width="6.42578125" bestFit="1" customWidth="1"/>
    <col min="1513" max="1513" width="6" bestFit="1" customWidth="1"/>
    <col min="1514" max="1514" width="6.7109375" bestFit="1" customWidth="1"/>
    <col min="1515" max="1515" width="5.28515625" bestFit="1" customWidth="1"/>
    <col min="1516" max="1516" width="6.5703125" bestFit="1" customWidth="1"/>
    <col min="1517" max="1518" width="7.85546875" bestFit="1" customWidth="1"/>
    <col min="1519" max="1519" width="7.28515625" bestFit="1" customWidth="1"/>
    <col min="1520" max="1520" width="6.85546875" bestFit="1" customWidth="1"/>
    <col min="1521" max="1522" width="7.42578125" bestFit="1" customWidth="1"/>
    <col min="1523" max="1523" width="8.85546875" bestFit="1" customWidth="1"/>
    <col min="1524" max="1524" width="10.28515625" bestFit="1" customWidth="1"/>
    <col min="1525" max="1525" width="5.140625" bestFit="1" customWidth="1"/>
    <col min="1526" max="1526" width="8.5703125" bestFit="1" customWidth="1"/>
    <col min="1527" max="1527" width="8.140625" bestFit="1" customWidth="1"/>
    <col min="1528" max="1528" width="5.42578125" bestFit="1" customWidth="1"/>
    <col min="1529" max="1529" width="8.28515625" bestFit="1" customWidth="1"/>
    <col min="1530" max="1530" width="6.85546875" bestFit="1" customWidth="1"/>
    <col min="1531" max="1531" width="6.28515625" bestFit="1" customWidth="1"/>
    <col min="1532" max="1532" width="5.140625" bestFit="1" customWidth="1"/>
    <col min="1533" max="1533" width="8" bestFit="1" customWidth="1"/>
    <col min="1534" max="1534" width="6.85546875" bestFit="1" customWidth="1"/>
    <col min="1535" max="1535" width="5.140625" bestFit="1" customWidth="1"/>
    <col min="1536" max="1536" width="7.42578125" bestFit="1" customWidth="1"/>
    <col min="1537" max="1537" width="5.140625" bestFit="1" customWidth="1"/>
    <col min="1538" max="1538" width="6.5703125" bestFit="1" customWidth="1"/>
    <col min="1539" max="1540" width="6.7109375" bestFit="1" customWidth="1"/>
    <col min="1541" max="1541" width="5.140625" bestFit="1" customWidth="1"/>
    <col min="1542" max="1542" width="6.28515625" bestFit="1" customWidth="1"/>
    <col min="1543" max="1543" width="8.85546875" bestFit="1" customWidth="1"/>
    <col min="1544" max="1544" width="8.42578125" bestFit="1" customWidth="1"/>
    <col min="1545" max="1545" width="8.140625" bestFit="1" customWidth="1"/>
    <col min="1546" max="1546" width="6.42578125" bestFit="1" customWidth="1"/>
    <col min="1547" max="1547" width="6.7109375" bestFit="1" customWidth="1"/>
    <col min="1548" max="1548" width="7.5703125" bestFit="1" customWidth="1"/>
    <col min="1549" max="1549" width="6.42578125" bestFit="1" customWidth="1"/>
    <col min="1550" max="1550" width="7.140625" bestFit="1" customWidth="1"/>
    <col min="1551" max="1551" width="5.42578125" bestFit="1" customWidth="1"/>
    <col min="1552" max="1552" width="8.42578125" bestFit="1" customWidth="1"/>
    <col min="1553" max="1555" width="5.140625" bestFit="1" customWidth="1"/>
    <col min="1556" max="1556" width="6" bestFit="1" customWidth="1"/>
    <col min="1557" max="1557" width="7.85546875" bestFit="1" customWidth="1"/>
    <col min="1558" max="1558" width="5.5703125" bestFit="1" customWidth="1"/>
    <col min="1559" max="1559" width="8.85546875" bestFit="1" customWidth="1"/>
    <col min="1560" max="1560" width="6.28515625" bestFit="1" customWidth="1"/>
    <col min="1561" max="1561" width="7.42578125" bestFit="1" customWidth="1"/>
    <col min="1562" max="1562" width="8" bestFit="1" customWidth="1"/>
    <col min="1563" max="1563" width="6.5703125" bestFit="1" customWidth="1"/>
    <col min="1564" max="1564" width="5.85546875" bestFit="1" customWidth="1"/>
    <col min="1565" max="1565" width="6.85546875" bestFit="1" customWidth="1"/>
    <col min="1566" max="1566" width="7.42578125" bestFit="1" customWidth="1"/>
    <col min="1567" max="1567" width="6.85546875" bestFit="1" customWidth="1"/>
    <col min="1568" max="1568" width="8.7109375" bestFit="1" customWidth="1"/>
    <col min="1569" max="1569" width="7.7109375" bestFit="1" customWidth="1"/>
    <col min="1570" max="1570" width="7.28515625" bestFit="1" customWidth="1"/>
    <col min="1571" max="1571" width="7.7109375" bestFit="1" customWidth="1"/>
    <col min="1572" max="1572" width="5.140625" bestFit="1" customWidth="1"/>
    <col min="1573" max="1573" width="8.28515625" bestFit="1" customWidth="1"/>
    <col min="1574" max="1574" width="8.7109375" bestFit="1" customWidth="1"/>
    <col min="1575" max="1575" width="5.140625" bestFit="1" customWidth="1"/>
    <col min="1576" max="1576" width="9.85546875" bestFit="1" customWidth="1"/>
    <col min="1577" max="1577" width="7.7109375" bestFit="1" customWidth="1"/>
    <col min="1578" max="1578" width="8.42578125" bestFit="1" customWidth="1"/>
    <col min="1579" max="1579" width="5.5703125" bestFit="1" customWidth="1"/>
    <col min="1580" max="1581" width="5.140625" bestFit="1" customWidth="1"/>
    <col min="1582" max="1582" width="8.5703125" bestFit="1" customWidth="1"/>
    <col min="1583" max="1583" width="5.140625" bestFit="1" customWidth="1"/>
    <col min="1584" max="1584" width="8.28515625" bestFit="1" customWidth="1"/>
    <col min="1585" max="1585" width="6.140625" bestFit="1" customWidth="1"/>
    <col min="1586" max="1586" width="10" bestFit="1" customWidth="1"/>
    <col min="1587" max="1587" width="7" bestFit="1" customWidth="1"/>
    <col min="1588" max="1588" width="5.7109375" bestFit="1" customWidth="1"/>
    <col min="1589" max="1589" width="5.140625" bestFit="1" customWidth="1"/>
    <col min="1590" max="1590" width="6" bestFit="1" customWidth="1"/>
    <col min="1591" max="1591" width="7.42578125" bestFit="1" customWidth="1"/>
    <col min="1592" max="1592" width="7" bestFit="1" customWidth="1"/>
    <col min="1593" max="1593" width="5.140625" bestFit="1" customWidth="1"/>
    <col min="1594" max="1594" width="6.5703125" bestFit="1" customWidth="1"/>
    <col min="1595" max="1595" width="8.140625" bestFit="1" customWidth="1"/>
    <col min="1596" max="1596" width="6.28515625" bestFit="1" customWidth="1"/>
    <col min="1597" max="1597" width="7" bestFit="1" customWidth="1"/>
    <col min="1598" max="1598" width="5.7109375" bestFit="1" customWidth="1"/>
    <col min="1599" max="1599" width="6.5703125" bestFit="1" customWidth="1"/>
    <col min="1600" max="1600" width="9.28515625" bestFit="1" customWidth="1"/>
    <col min="1601" max="1601" width="5.5703125" bestFit="1" customWidth="1"/>
    <col min="1602" max="1602" width="6.5703125" bestFit="1" customWidth="1"/>
    <col min="1603" max="1603" width="10.140625" bestFit="1" customWidth="1"/>
    <col min="1604" max="1605" width="5.42578125" bestFit="1" customWidth="1"/>
    <col min="1606" max="1606" width="6" bestFit="1" customWidth="1"/>
    <col min="1607" max="1607" width="6.140625" bestFit="1" customWidth="1"/>
    <col min="1608" max="1608" width="7" bestFit="1" customWidth="1"/>
    <col min="1609" max="1609" width="9.85546875" bestFit="1" customWidth="1"/>
    <col min="1610" max="1610" width="7.7109375" bestFit="1" customWidth="1"/>
    <col min="1611" max="1611" width="7.5703125" bestFit="1" customWidth="1"/>
    <col min="1612" max="1612" width="7.42578125" bestFit="1" customWidth="1"/>
    <col min="1613" max="1613" width="7.7109375" bestFit="1" customWidth="1"/>
    <col min="1614" max="1614" width="7" bestFit="1" customWidth="1"/>
    <col min="1615" max="1615" width="5.5703125" bestFit="1" customWidth="1"/>
    <col min="1616" max="1616" width="10.140625" bestFit="1" customWidth="1"/>
    <col min="1617" max="1617" width="6.85546875" bestFit="1" customWidth="1"/>
    <col min="1618" max="1618" width="7.42578125" bestFit="1" customWidth="1"/>
    <col min="1619" max="1619" width="6.28515625" bestFit="1" customWidth="1"/>
    <col min="1620" max="1620" width="9" bestFit="1" customWidth="1"/>
    <col min="1621" max="1621" width="5.140625" bestFit="1" customWidth="1"/>
    <col min="1622" max="1622" width="7.85546875" bestFit="1" customWidth="1"/>
    <col min="1623" max="1623" width="5.140625" bestFit="1" customWidth="1"/>
    <col min="1624" max="1624" width="6.5703125" bestFit="1" customWidth="1"/>
    <col min="1625" max="1625" width="7.140625" bestFit="1" customWidth="1"/>
    <col min="1626" max="1626" width="5.140625" bestFit="1" customWidth="1"/>
    <col min="1627" max="1627" width="11.28515625" bestFit="1" customWidth="1"/>
  </cols>
  <sheetData>
    <row r="1" spans="1:2" x14ac:dyDescent="0.25">
      <c r="A1" s="1" t="s">
        <v>5730</v>
      </c>
      <c r="B1" t="s">
        <v>5750</v>
      </c>
    </row>
    <row r="2" spans="1:2" x14ac:dyDescent="0.25">
      <c r="A2" s="2" t="s">
        <v>6323</v>
      </c>
      <c r="B2" s="3">
        <v>353.28366869000001</v>
      </c>
    </row>
    <row r="3" spans="1:2" x14ac:dyDescent="0.25">
      <c r="A3" s="2" t="s">
        <v>6039</v>
      </c>
      <c r="B3" s="3">
        <v>353.03290403</v>
      </c>
    </row>
    <row r="4" spans="1:2" x14ac:dyDescent="0.25">
      <c r="A4" s="2" t="s">
        <v>6318</v>
      </c>
      <c r="B4" s="3">
        <v>317.89081752999999</v>
      </c>
    </row>
    <row r="5" spans="1:2" x14ac:dyDescent="0.25">
      <c r="A5" s="2" t="s">
        <v>6017</v>
      </c>
      <c r="B5" s="3">
        <v>315.12704530000002</v>
      </c>
    </row>
    <row r="6" spans="1:2" x14ac:dyDescent="0.25">
      <c r="A6" s="2" t="s">
        <v>7027</v>
      </c>
      <c r="B6" s="3">
        <v>289.07120431999999</v>
      </c>
    </row>
    <row r="7" spans="1:2" x14ac:dyDescent="0.25">
      <c r="A7" s="2" t="s">
        <v>6829</v>
      </c>
      <c r="B7" s="3">
        <v>287.04358556</v>
      </c>
    </row>
    <row r="8" spans="1:2" x14ac:dyDescent="0.25">
      <c r="A8" s="2" t="s">
        <v>6321</v>
      </c>
      <c r="B8" s="3">
        <v>285.03805785000003</v>
      </c>
    </row>
    <row r="9" spans="1:2" x14ac:dyDescent="0.25">
      <c r="A9" s="2" t="s">
        <v>6875</v>
      </c>
      <c r="B9" s="3">
        <v>272.53012339999998</v>
      </c>
    </row>
    <row r="10" spans="1:2" x14ac:dyDescent="0.25">
      <c r="A10" s="2" t="s">
        <v>7015</v>
      </c>
      <c r="B10" s="3">
        <v>265.00222199999996</v>
      </c>
    </row>
    <row r="11" spans="1:2" x14ac:dyDescent="0.25">
      <c r="A11" s="2" t="s">
        <v>5867</v>
      </c>
      <c r="B11" s="3">
        <v>259.53222540000002</v>
      </c>
    </row>
    <row r="12" spans="1:2" x14ac:dyDescent="0.25">
      <c r="A12" s="2" t="s">
        <v>5731</v>
      </c>
      <c r="B12" s="3">
        <v>2997.5518540800003</v>
      </c>
    </row>
    <row r="17" spans="1:2" x14ac:dyDescent="0.25">
      <c r="A17" s="1" t="s">
        <v>5730</v>
      </c>
      <c r="B17" t="s">
        <v>5750</v>
      </c>
    </row>
    <row r="18" spans="1:2" x14ac:dyDescent="0.25">
      <c r="A18" s="2" t="s">
        <v>6985</v>
      </c>
      <c r="B18" s="3">
        <v>0</v>
      </c>
    </row>
    <row r="19" spans="1:2" x14ac:dyDescent="0.25">
      <c r="A19" s="2" t="s">
        <v>6921</v>
      </c>
      <c r="B19" s="3">
        <v>0</v>
      </c>
    </row>
    <row r="20" spans="1:2" x14ac:dyDescent="0.25">
      <c r="A20" s="2" t="s">
        <v>7051</v>
      </c>
      <c r="B20" s="3">
        <v>0</v>
      </c>
    </row>
    <row r="21" spans="1:2" x14ac:dyDescent="0.25">
      <c r="A21" s="2" t="s">
        <v>6729</v>
      </c>
      <c r="B21" s="3">
        <v>0</v>
      </c>
    </row>
    <row r="22" spans="1:2" x14ac:dyDescent="0.25">
      <c r="A22" s="2" t="s">
        <v>6953</v>
      </c>
      <c r="B22" s="3">
        <v>0</v>
      </c>
    </row>
    <row r="23" spans="1:2" x14ac:dyDescent="0.25">
      <c r="A23" s="2" t="s">
        <v>6730</v>
      </c>
      <c r="B23" s="3">
        <v>0</v>
      </c>
    </row>
    <row r="24" spans="1:2" x14ac:dyDescent="0.25">
      <c r="A24" s="2" t="s">
        <v>7018</v>
      </c>
      <c r="B24" s="3">
        <v>0</v>
      </c>
    </row>
    <row r="25" spans="1:2" x14ac:dyDescent="0.25">
      <c r="A25" s="2" t="s">
        <v>6731</v>
      </c>
      <c r="B25" s="3">
        <v>0</v>
      </c>
    </row>
    <row r="26" spans="1:2" x14ac:dyDescent="0.25">
      <c r="A26" s="2" t="s">
        <v>6905</v>
      </c>
      <c r="B26" s="3">
        <v>0</v>
      </c>
    </row>
    <row r="27" spans="1:2" x14ac:dyDescent="0.25">
      <c r="A27" s="2" t="s">
        <v>6732</v>
      </c>
      <c r="B27" s="3">
        <v>0</v>
      </c>
    </row>
    <row r="28" spans="1:2" x14ac:dyDescent="0.25">
      <c r="A28" s="2" t="s">
        <v>6937</v>
      </c>
      <c r="B28" s="3">
        <v>0</v>
      </c>
    </row>
    <row r="29" spans="1:2" x14ac:dyDescent="0.25">
      <c r="A29" s="2" t="s">
        <v>6733</v>
      </c>
      <c r="B29" s="3">
        <v>0</v>
      </c>
    </row>
    <row r="30" spans="1:2" x14ac:dyDescent="0.25">
      <c r="A30" s="2" t="s">
        <v>6969</v>
      </c>
      <c r="B30" s="3">
        <v>0</v>
      </c>
    </row>
    <row r="31" spans="1:2" x14ac:dyDescent="0.25">
      <c r="A31" s="2" t="s">
        <v>6734</v>
      </c>
      <c r="B31" s="3">
        <v>0</v>
      </c>
    </row>
    <row r="32" spans="1:2" x14ac:dyDescent="0.25">
      <c r="A32" s="2" t="s">
        <v>7001</v>
      </c>
      <c r="B32" s="3">
        <v>0</v>
      </c>
    </row>
    <row r="33" spans="1:2" x14ac:dyDescent="0.25">
      <c r="A33" s="2" t="s">
        <v>6735</v>
      </c>
      <c r="B33" s="3">
        <v>0</v>
      </c>
    </row>
    <row r="34" spans="1:2" x14ac:dyDescent="0.25">
      <c r="A34" s="2" t="s">
        <v>7035</v>
      </c>
      <c r="B34" s="3">
        <v>0</v>
      </c>
    </row>
    <row r="35" spans="1:2" x14ac:dyDescent="0.25">
      <c r="A35" s="2" t="s">
        <v>6736</v>
      </c>
      <c r="B35" s="3">
        <v>0</v>
      </c>
    </row>
    <row r="36" spans="1:2" x14ac:dyDescent="0.25">
      <c r="A36" s="2" t="s">
        <v>6897</v>
      </c>
      <c r="B36" s="3">
        <v>0</v>
      </c>
    </row>
    <row r="37" spans="1:2" x14ac:dyDescent="0.25">
      <c r="A37" s="2" t="s">
        <v>6737</v>
      </c>
      <c r="B37" s="3">
        <v>0</v>
      </c>
    </row>
    <row r="38" spans="1:2" x14ac:dyDescent="0.25">
      <c r="A38" s="2" t="s">
        <v>6913</v>
      </c>
      <c r="B38" s="3">
        <v>0</v>
      </c>
    </row>
    <row r="39" spans="1:2" x14ac:dyDescent="0.25">
      <c r="A39" s="2" t="s">
        <v>6738</v>
      </c>
      <c r="B39" s="3">
        <v>0</v>
      </c>
    </row>
    <row r="40" spans="1:2" x14ac:dyDescent="0.25">
      <c r="A40" s="2" t="s">
        <v>6929</v>
      </c>
      <c r="B40" s="3">
        <v>0</v>
      </c>
    </row>
    <row r="41" spans="1:2" x14ac:dyDescent="0.25">
      <c r="A41" s="2" t="s">
        <v>6739</v>
      </c>
      <c r="B41" s="3">
        <v>0</v>
      </c>
    </row>
    <row r="42" spans="1:2" x14ac:dyDescent="0.25">
      <c r="A42" s="2" t="s">
        <v>6945</v>
      </c>
      <c r="B42" s="3">
        <v>0</v>
      </c>
    </row>
    <row r="43" spans="1:2" x14ac:dyDescent="0.25">
      <c r="A43" s="2" t="s">
        <v>6740</v>
      </c>
      <c r="B43" s="3">
        <v>0</v>
      </c>
    </row>
    <row r="44" spans="1:2" x14ac:dyDescent="0.25">
      <c r="A44" s="2" t="s">
        <v>6961</v>
      </c>
      <c r="B44" s="3">
        <v>0</v>
      </c>
    </row>
    <row r="45" spans="1:2" x14ac:dyDescent="0.25">
      <c r="A45" s="2" t="s">
        <v>6741</v>
      </c>
      <c r="B45" s="3">
        <v>0</v>
      </c>
    </row>
    <row r="46" spans="1:2" x14ac:dyDescent="0.25">
      <c r="A46" s="2" t="s">
        <v>6977</v>
      </c>
      <c r="B46" s="3">
        <v>0</v>
      </c>
    </row>
    <row r="47" spans="1:2" x14ac:dyDescent="0.25">
      <c r="A47" s="2" t="s">
        <v>6742</v>
      </c>
      <c r="B47" s="3">
        <v>0</v>
      </c>
    </row>
    <row r="48" spans="1:2" x14ac:dyDescent="0.25">
      <c r="A48" s="2" t="s">
        <v>6993</v>
      </c>
      <c r="B48" s="3">
        <v>0</v>
      </c>
    </row>
    <row r="49" spans="1:2" x14ac:dyDescent="0.25">
      <c r="A49" s="2" t="s">
        <v>6743</v>
      </c>
      <c r="B49" s="3">
        <v>0</v>
      </c>
    </row>
    <row r="50" spans="1:2" x14ac:dyDescent="0.25">
      <c r="A50" s="2" t="s">
        <v>7009</v>
      </c>
      <c r="B50" s="3">
        <v>0</v>
      </c>
    </row>
    <row r="51" spans="1:2" x14ac:dyDescent="0.25">
      <c r="A51" s="2" t="s">
        <v>6744</v>
      </c>
      <c r="B51" s="3">
        <v>0</v>
      </c>
    </row>
    <row r="52" spans="1:2" x14ac:dyDescent="0.25">
      <c r="A52" s="2" t="s">
        <v>7026</v>
      </c>
      <c r="B52" s="3">
        <v>0</v>
      </c>
    </row>
    <row r="53" spans="1:2" x14ac:dyDescent="0.25">
      <c r="A53" s="2" t="s">
        <v>6745</v>
      </c>
      <c r="B53" s="3">
        <v>0</v>
      </c>
    </row>
    <row r="54" spans="1:2" x14ac:dyDescent="0.25">
      <c r="A54" s="2" t="s">
        <v>7043</v>
      </c>
      <c r="B54" s="3">
        <v>0</v>
      </c>
    </row>
    <row r="55" spans="1:2" x14ac:dyDescent="0.25">
      <c r="A55" s="2" t="s">
        <v>6746</v>
      </c>
      <c r="B55" s="3">
        <v>0</v>
      </c>
    </row>
    <row r="56" spans="1:2" x14ac:dyDescent="0.25">
      <c r="A56" s="2" t="s">
        <v>6893</v>
      </c>
      <c r="B56" s="3">
        <v>0</v>
      </c>
    </row>
    <row r="57" spans="1:2" x14ac:dyDescent="0.25">
      <c r="A57" s="2" t="s">
        <v>6747</v>
      </c>
      <c r="B57" s="3">
        <v>0</v>
      </c>
    </row>
    <row r="58" spans="1:2" x14ac:dyDescent="0.25">
      <c r="A58" s="2" t="s">
        <v>6901</v>
      </c>
      <c r="B58" s="3">
        <v>0</v>
      </c>
    </row>
    <row r="59" spans="1:2" x14ac:dyDescent="0.25">
      <c r="A59" s="2" t="s">
        <v>6748</v>
      </c>
      <c r="B59" s="3">
        <v>0</v>
      </c>
    </row>
    <row r="60" spans="1:2" x14ac:dyDescent="0.25">
      <c r="A60" s="2" t="s">
        <v>6909</v>
      </c>
      <c r="B60" s="3">
        <v>0</v>
      </c>
    </row>
    <row r="61" spans="1:2" x14ac:dyDescent="0.25">
      <c r="A61" s="2" t="s">
        <v>6749</v>
      </c>
      <c r="B61" s="3">
        <v>0</v>
      </c>
    </row>
    <row r="62" spans="1:2" x14ac:dyDescent="0.25">
      <c r="A62" s="2" t="s">
        <v>6917</v>
      </c>
      <c r="B62" s="3">
        <v>0</v>
      </c>
    </row>
    <row r="63" spans="1:2" x14ac:dyDescent="0.25">
      <c r="A63" s="2" t="s">
        <v>6750</v>
      </c>
      <c r="B63" s="3">
        <v>0</v>
      </c>
    </row>
    <row r="64" spans="1:2" x14ac:dyDescent="0.25">
      <c r="A64" s="2" t="s">
        <v>6925</v>
      </c>
      <c r="B64" s="3">
        <v>0</v>
      </c>
    </row>
    <row r="65" spans="1:2" x14ac:dyDescent="0.25">
      <c r="A65" s="2" t="s">
        <v>6751</v>
      </c>
      <c r="B65" s="3">
        <v>0</v>
      </c>
    </row>
    <row r="66" spans="1:2" x14ac:dyDescent="0.25">
      <c r="A66" s="2" t="s">
        <v>6933</v>
      </c>
      <c r="B66" s="3">
        <v>0</v>
      </c>
    </row>
    <row r="67" spans="1:2" x14ac:dyDescent="0.25">
      <c r="A67" s="2" t="s">
        <v>6752</v>
      </c>
      <c r="B67" s="3">
        <v>0</v>
      </c>
    </row>
    <row r="68" spans="1:2" x14ac:dyDescent="0.25">
      <c r="A68" s="2" t="s">
        <v>6941</v>
      </c>
      <c r="B68" s="3">
        <v>0</v>
      </c>
    </row>
    <row r="69" spans="1:2" x14ac:dyDescent="0.25">
      <c r="A69" s="2" t="s">
        <v>6753</v>
      </c>
      <c r="B69" s="3">
        <v>0</v>
      </c>
    </row>
    <row r="70" spans="1:2" x14ac:dyDescent="0.25">
      <c r="A70" s="2" t="s">
        <v>6949</v>
      </c>
      <c r="B70" s="3">
        <v>0</v>
      </c>
    </row>
    <row r="71" spans="1:2" x14ac:dyDescent="0.25">
      <c r="A71" s="2" t="s">
        <v>6754</v>
      </c>
      <c r="B71" s="3">
        <v>0</v>
      </c>
    </row>
    <row r="72" spans="1:2" x14ac:dyDescent="0.25">
      <c r="A72" s="2" t="s">
        <v>6957</v>
      </c>
      <c r="B72" s="3">
        <v>0</v>
      </c>
    </row>
    <row r="73" spans="1:2" x14ac:dyDescent="0.25">
      <c r="A73" s="2" t="s">
        <v>6755</v>
      </c>
      <c r="B73" s="3">
        <v>0</v>
      </c>
    </row>
    <row r="74" spans="1:2" x14ac:dyDescent="0.25">
      <c r="A74" s="2" t="s">
        <v>6965</v>
      </c>
      <c r="B74" s="3">
        <v>0</v>
      </c>
    </row>
    <row r="75" spans="1:2" x14ac:dyDescent="0.25">
      <c r="A75" s="2" t="s">
        <v>6756</v>
      </c>
      <c r="B75" s="3">
        <v>0</v>
      </c>
    </row>
    <row r="76" spans="1:2" x14ac:dyDescent="0.25">
      <c r="A76" s="2" t="s">
        <v>6973</v>
      </c>
      <c r="B76" s="3">
        <v>0</v>
      </c>
    </row>
    <row r="77" spans="1:2" x14ac:dyDescent="0.25">
      <c r="A77" s="2" t="s">
        <v>6757</v>
      </c>
      <c r="B77" s="3">
        <v>0</v>
      </c>
    </row>
    <row r="78" spans="1:2" x14ac:dyDescent="0.25">
      <c r="A78" s="2" t="s">
        <v>6981</v>
      </c>
      <c r="B78" s="3">
        <v>0</v>
      </c>
    </row>
    <row r="79" spans="1:2" x14ac:dyDescent="0.25">
      <c r="A79" s="2" t="s">
        <v>6758</v>
      </c>
      <c r="B79" s="3">
        <v>0</v>
      </c>
    </row>
    <row r="80" spans="1:2" x14ac:dyDescent="0.25">
      <c r="A80" s="2" t="s">
        <v>6989</v>
      </c>
      <c r="B80" s="3">
        <v>0</v>
      </c>
    </row>
    <row r="81" spans="1:2" x14ac:dyDescent="0.25">
      <c r="A81" s="2" t="s">
        <v>6759</v>
      </c>
      <c r="B81" s="3">
        <v>0</v>
      </c>
    </row>
    <row r="82" spans="1:2" x14ac:dyDescent="0.25">
      <c r="A82" s="2" t="s">
        <v>6997</v>
      </c>
      <c r="B82" s="3">
        <v>0</v>
      </c>
    </row>
    <row r="83" spans="1:2" x14ac:dyDescent="0.25">
      <c r="A83" s="2" t="s">
        <v>6760</v>
      </c>
      <c r="B83" s="3">
        <v>0</v>
      </c>
    </row>
    <row r="84" spans="1:2" x14ac:dyDescent="0.25">
      <c r="A84" s="2" t="s">
        <v>7005</v>
      </c>
      <c r="B84" s="3">
        <v>0</v>
      </c>
    </row>
    <row r="85" spans="1:2" x14ac:dyDescent="0.25">
      <c r="A85" s="2" t="s">
        <v>6761</v>
      </c>
      <c r="B85" s="3">
        <v>0</v>
      </c>
    </row>
    <row r="86" spans="1:2" x14ac:dyDescent="0.25">
      <c r="A86" s="2" t="s">
        <v>7013</v>
      </c>
      <c r="B86" s="3">
        <v>0</v>
      </c>
    </row>
    <row r="87" spans="1:2" x14ac:dyDescent="0.25">
      <c r="A87" s="2" t="s">
        <v>6762</v>
      </c>
      <c r="B87" s="3">
        <v>0</v>
      </c>
    </row>
    <row r="88" spans="1:2" x14ac:dyDescent="0.25">
      <c r="A88" s="2" t="s">
        <v>7022</v>
      </c>
      <c r="B88" s="3">
        <v>0</v>
      </c>
    </row>
    <row r="89" spans="1:2" x14ac:dyDescent="0.25">
      <c r="A89" s="2" t="s">
        <v>6763</v>
      </c>
      <c r="B89" s="3">
        <v>0</v>
      </c>
    </row>
    <row r="90" spans="1:2" x14ac:dyDescent="0.25">
      <c r="A90" s="2" t="s">
        <v>7031</v>
      </c>
      <c r="B90" s="3">
        <v>0</v>
      </c>
    </row>
    <row r="91" spans="1:2" x14ac:dyDescent="0.25">
      <c r="A91" s="2" t="s">
        <v>6764</v>
      </c>
      <c r="B91" s="3">
        <v>0</v>
      </c>
    </row>
    <row r="92" spans="1:2" x14ac:dyDescent="0.25">
      <c r="A92" s="2" t="s">
        <v>7039</v>
      </c>
      <c r="B92" s="3">
        <v>0</v>
      </c>
    </row>
    <row r="93" spans="1:2" x14ac:dyDescent="0.25">
      <c r="A93" s="2" t="s">
        <v>6765</v>
      </c>
      <c r="B93" s="3">
        <v>0</v>
      </c>
    </row>
    <row r="94" spans="1:2" x14ac:dyDescent="0.25">
      <c r="A94" s="2" t="s">
        <v>7047</v>
      </c>
      <c r="B94" s="3">
        <v>0</v>
      </c>
    </row>
    <row r="95" spans="1:2" x14ac:dyDescent="0.25">
      <c r="A95" s="2" t="s">
        <v>6766</v>
      </c>
      <c r="B95" s="3">
        <v>0</v>
      </c>
    </row>
    <row r="96" spans="1:2" x14ac:dyDescent="0.25">
      <c r="A96" s="2" t="s">
        <v>6728</v>
      </c>
      <c r="B96" s="3">
        <v>0</v>
      </c>
    </row>
    <row r="97" spans="1:2" x14ac:dyDescent="0.25">
      <c r="A97" s="2" t="s">
        <v>6767</v>
      </c>
      <c r="B97" s="3">
        <v>0</v>
      </c>
    </row>
    <row r="98" spans="1:2" x14ac:dyDescent="0.25">
      <c r="A98" s="2" t="s">
        <v>6895</v>
      </c>
      <c r="B98" s="3">
        <v>0</v>
      </c>
    </row>
    <row r="99" spans="1:2" x14ac:dyDescent="0.25">
      <c r="A99" s="2" t="s">
        <v>6768</v>
      </c>
      <c r="B99" s="3">
        <v>0</v>
      </c>
    </row>
    <row r="100" spans="1:2" x14ac:dyDescent="0.25">
      <c r="A100" s="2" t="s">
        <v>6899</v>
      </c>
      <c r="B100" s="3">
        <v>0</v>
      </c>
    </row>
    <row r="101" spans="1:2" x14ac:dyDescent="0.25">
      <c r="A101" s="2" t="s">
        <v>6769</v>
      </c>
      <c r="B101" s="3">
        <v>0</v>
      </c>
    </row>
    <row r="102" spans="1:2" x14ac:dyDescent="0.25">
      <c r="A102" s="2" t="s">
        <v>6903</v>
      </c>
      <c r="B102" s="3">
        <v>0</v>
      </c>
    </row>
    <row r="103" spans="1:2" x14ac:dyDescent="0.25">
      <c r="A103" s="2" t="s">
        <v>6770</v>
      </c>
      <c r="B103" s="3">
        <v>0</v>
      </c>
    </row>
    <row r="104" spans="1:2" x14ac:dyDescent="0.25">
      <c r="A104" s="2" t="s">
        <v>6907</v>
      </c>
      <c r="B104" s="3">
        <v>0</v>
      </c>
    </row>
    <row r="105" spans="1:2" x14ac:dyDescent="0.25">
      <c r="A105" s="2" t="s">
        <v>6771</v>
      </c>
      <c r="B105" s="3">
        <v>0</v>
      </c>
    </row>
    <row r="106" spans="1:2" x14ac:dyDescent="0.25">
      <c r="A106" s="2" t="s">
        <v>6911</v>
      </c>
      <c r="B106" s="3">
        <v>0</v>
      </c>
    </row>
    <row r="107" spans="1:2" x14ac:dyDescent="0.25">
      <c r="A107" s="2" t="s">
        <v>6772</v>
      </c>
      <c r="B107" s="3">
        <v>0</v>
      </c>
    </row>
    <row r="108" spans="1:2" x14ac:dyDescent="0.25">
      <c r="A108" s="2" t="s">
        <v>6915</v>
      </c>
      <c r="B108" s="3">
        <v>0</v>
      </c>
    </row>
    <row r="109" spans="1:2" x14ac:dyDescent="0.25">
      <c r="A109" s="2" t="s">
        <v>6773</v>
      </c>
      <c r="B109" s="3">
        <v>0</v>
      </c>
    </row>
    <row r="110" spans="1:2" x14ac:dyDescent="0.25">
      <c r="A110" s="2" t="s">
        <v>6919</v>
      </c>
      <c r="B110" s="3">
        <v>0</v>
      </c>
    </row>
    <row r="111" spans="1:2" x14ac:dyDescent="0.25">
      <c r="A111" s="2" t="s">
        <v>6774</v>
      </c>
      <c r="B111" s="3">
        <v>0</v>
      </c>
    </row>
    <row r="112" spans="1:2" x14ac:dyDescent="0.25">
      <c r="A112" s="2" t="s">
        <v>6923</v>
      </c>
      <c r="B112" s="3">
        <v>0</v>
      </c>
    </row>
    <row r="113" spans="1:2" x14ac:dyDescent="0.25">
      <c r="A113" s="2" t="s">
        <v>6775</v>
      </c>
      <c r="B113" s="3">
        <v>0</v>
      </c>
    </row>
    <row r="114" spans="1:2" x14ac:dyDescent="0.25">
      <c r="A114" s="2" t="s">
        <v>6927</v>
      </c>
      <c r="B114" s="3">
        <v>0</v>
      </c>
    </row>
    <row r="115" spans="1:2" x14ac:dyDescent="0.25">
      <c r="A115" s="2" t="s">
        <v>6776</v>
      </c>
      <c r="B115" s="3">
        <v>0</v>
      </c>
    </row>
    <row r="116" spans="1:2" x14ac:dyDescent="0.25">
      <c r="A116" s="2" t="s">
        <v>6931</v>
      </c>
      <c r="B116" s="3">
        <v>0</v>
      </c>
    </row>
    <row r="117" spans="1:2" x14ac:dyDescent="0.25">
      <c r="A117" s="2" t="s">
        <v>6777</v>
      </c>
      <c r="B117" s="3">
        <v>0</v>
      </c>
    </row>
    <row r="118" spans="1:2" x14ac:dyDescent="0.25">
      <c r="A118" s="2" t="s">
        <v>6935</v>
      </c>
      <c r="B118" s="3">
        <v>0</v>
      </c>
    </row>
    <row r="119" spans="1:2" x14ac:dyDescent="0.25">
      <c r="A119" s="2" t="s">
        <v>6778</v>
      </c>
      <c r="B119" s="3">
        <v>0</v>
      </c>
    </row>
    <row r="120" spans="1:2" x14ac:dyDescent="0.25">
      <c r="A120" s="2" t="s">
        <v>6939</v>
      </c>
      <c r="B120" s="3">
        <v>0</v>
      </c>
    </row>
    <row r="121" spans="1:2" x14ac:dyDescent="0.25">
      <c r="A121" s="2" t="s">
        <v>6779</v>
      </c>
      <c r="B121" s="3">
        <v>0</v>
      </c>
    </row>
    <row r="122" spans="1:2" x14ac:dyDescent="0.25">
      <c r="A122" s="2" t="s">
        <v>6943</v>
      </c>
      <c r="B122" s="3">
        <v>0</v>
      </c>
    </row>
    <row r="123" spans="1:2" x14ac:dyDescent="0.25">
      <c r="A123" s="2" t="s">
        <v>6780</v>
      </c>
      <c r="B123" s="3">
        <v>0</v>
      </c>
    </row>
    <row r="124" spans="1:2" x14ac:dyDescent="0.25">
      <c r="A124" s="2" t="s">
        <v>6947</v>
      </c>
      <c r="B124" s="3">
        <v>0</v>
      </c>
    </row>
    <row r="125" spans="1:2" x14ac:dyDescent="0.25">
      <c r="A125" s="2" t="s">
        <v>6781</v>
      </c>
      <c r="B125" s="3">
        <v>0</v>
      </c>
    </row>
    <row r="126" spans="1:2" x14ac:dyDescent="0.25">
      <c r="A126" s="2" t="s">
        <v>6951</v>
      </c>
      <c r="B126" s="3">
        <v>0</v>
      </c>
    </row>
    <row r="127" spans="1:2" x14ac:dyDescent="0.25">
      <c r="A127" s="2" t="s">
        <v>6782</v>
      </c>
      <c r="B127" s="3">
        <v>0</v>
      </c>
    </row>
    <row r="128" spans="1:2" x14ac:dyDescent="0.25">
      <c r="A128" s="2" t="s">
        <v>6955</v>
      </c>
      <c r="B128" s="3">
        <v>0</v>
      </c>
    </row>
    <row r="129" spans="1:2" x14ac:dyDescent="0.25">
      <c r="A129" s="2" t="s">
        <v>6783</v>
      </c>
      <c r="B129" s="3">
        <v>0</v>
      </c>
    </row>
    <row r="130" spans="1:2" x14ac:dyDescent="0.25">
      <c r="A130" s="2" t="s">
        <v>6959</v>
      </c>
      <c r="B130" s="3">
        <v>0</v>
      </c>
    </row>
    <row r="131" spans="1:2" x14ac:dyDescent="0.25">
      <c r="A131" s="2" t="s">
        <v>6784</v>
      </c>
      <c r="B131" s="3">
        <v>0</v>
      </c>
    </row>
    <row r="132" spans="1:2" x14ac:dyDescent="0.25">
      <c r="A132" s="2" t="s">
        <v>6963</v>
      </c>
      <c r="B132" s="3">
        <v>0</v>
      </c>
    </row>
    <row r="133" spans="1:2" x14ac:dyDescent="0.25">
      <c r="A133" s="2" t="s">
        <v>6785</v>
      </c>
      <c r="B133" s="3">
        <v>0</v>
      </c>
    </row>
    <row r="134" spans="1:2" x14ac:dyDescent="0.25">
      <c r="A134" s="2" t="s">
        <v>6967</v>
      </c>
      <c r="B134" s="3">
        <v>0</v>
      </c>
    </row>
    <row r="135" spans="1:2" x14ac:dyDescent="0.25">
      <c r="A135" s="2" t="s">
        <v>6786</v>
      </c>
      <c r="B135" s="3">
        <v>0</v>
      </c>
    </row>
    <row r="136" spans="1:2" x14ac:dyDescent="0.25">
      <c r="A136" s="2" t="s">
        <v>6971</v>
      </c>
      <c r="B136" s="3">
        <v>0</v>
      </c>
    </row>
    <row r="137" spans="1:2" x14ac:dyDescent="0.25">
      <c r="A137" s="2" t="s">
        <v>6787</v>
      </c>
      <c r="B137" s="3">
        <v>0</v>
      </c>
    </row>
    <row r="138" spans="1:2" x14ac:dyDescent="0.25">
      <c r="A138" s="2" t="s">
        <v>6975</v>
      </c>
      <c r="B138" s="3">
        <v>0</v>
      </c>
    </row>
    <row r="139" spans="1:2" x14ac:dyDescent="0.25">
      <c r="A139" s="2" t="s">
        <v>6788</v>
      </c>
      <c r="B139" s="3">
        <v>0</v>
      </c>
    </row>
    <row r="140" spans="1:2" x14ac:dyDescent="0.25">
      <c r="A140" s="2" t="s">
        <v>6979</v>
      </c>
      <c r="B140" s="3">
        <v>0</v>
      </c>
    </row>
    <row r="141" spans="1:2" x14ac:dyDescent="0.25">
      <c r="A141" s="2" t="s">
        <v>6789</v>
      </c>
      <c r="B141" s="3">
        <v>0</v>
      </c>
    </row>
    <row r="142" spans="1:2" x14ac:dyDescent="0.25">
      <c r="A142" s="2" t="s">
        <v>6983</v>
      </c>
      <c r="B142" s="3">
        <v>0</v>
      </c>
    </row>
    <row r="143" spans="1:2" x14ac:dyDescent="0.25">
      <c r="A143" s="2" t="s">
        <v>6790</v>
      </c>
      <c r="B143" s="3">
        <v>0</v>
      </c>
    </row>
    <row r="144" spans="1:2" x14ac:dyDescent="0.25">
      <c r="A144" s="2" t="s">
        <v>6987</v>
      </c>
      <c r="B144" s="3">
        <v>0</v>
      </c>
    </row>
    <row r="145" spans="1:2" x14ac:dyDescent="0.25">
      <c r="A145" s="2" t="s">
        <v>6791</v>
      </c>
      <c r="B145" s="3">
        <v>0</v>
      </c>
    </row>
    <row r="146" spans="1:2" x14ac:dyDescent="0.25">
      <c r="A146" s="2" t="s">
        <v>6991</v>
      </c>
      <c r="B146" s="3">
        <v>0</v>
      </c>
    </row>
    <row r="147" spans="1:2" x14ac:dyDescent="0.25">
      <c r="A147" s="2" t="s">
        <v>6792</v>
      </c>
      <c r="B147" s="3">
        <v>0</v>
      </c>
    </row>
    <row r="148" spans="1:2" x14ac:dyDescent="0.25">
      <c r="A148" s="2" t="s">
        <v>6995</v>
      </c>
      <c r="B148" s="3">
        <v>0</v>
      </c>
    </row>
    <row r="149" spans="1:2" x14ac:dyDescent="0.25">
      <c r="A149" s="2" t="s">
        <v>6793</v>
      </c>
      <c r="B149" s="3">
        <v>0</v>
      </c>
    </row>
    <row r="150" spans="1:2" x14ac:dyDescent="0.25">
      <c r="A150" s="2" t="s">
        <v>6999</v>
      </c>
      <c r="B150" s="3">
        <v>0</v>
      </c>
    </row>
    <row r="151" spans="1:2" x14ac:dyDescent="0.25">
      <c r="A151" s="2" t="s">
        <v>6794</v>
      </c>
      <c r="B151" s="3">
        <v>0</v>
      </c>
    </row>
    <row r="152" spans="1:2" x14ac:dyDescent="0.25">
      <c r="A152" s="2" t="s">
        <v>7003</v>
      </c>
      <c r="B152" s="3">
        <v>0</v>
      </c>
    </row>
    <row r="153" spans="1:2" x14ac:dyDescent="0.25">
      <c r="A153" s="2" t="s">
        <v>6795</v>
      </c>
      <c r="B153" s="3">
        <v>0</v>
      </c>
    </row>
    <row r="154" spans="1:2" x14ac:dyDescent="0.25">
      <c r="A154" s="2" t="s">
        <v>7007</v>
      </c>
      <c r="B154" s="3">
        <v>0</v>
      </c>
    </row>
    <row r="155" spans="1:2" x14ac:dyDescent="0.25">
      <c r="A155" s="2" t="s">
        <v>6796</v>
      </c>
      <c r="B155" s="3">
        <v>0</v>
      </c>
    </row>
    <row r="156" spans="1:2" x14ac:dyDescent="0.25">
      <c r="A156" s="2" t="s">
        <v>7011</v>
      </c>
      <c r="B156" s="3">
        <v>0</v>
      </c>
    </row>
    <row r="157" spans="1:2" x14ac:dyDescent="0.25">
      <c r="A157" s="2" t="s">
        <v>6797</v>
      </c>
      <c r="B157" s="3">
        <v>0</v>
      </c>
    </row>
    <row r="158" spans="1:2" x14ac:dyDescent="0.25">
      <c r="A158" s="2" t="s">
        <v>7016</v>
      </c>
      <c r="B158" s="3">
        <v>0</v>
      </c>
    </row>
    <row r="159" spans="1:2" x14ac:dyDescent="0.25">
      <c r="A159" s="2" t="s">
        <v>6798</v>
      </c>
      <c r="B159" s="3">
        <v>0</v>
      </c>
    </row>
    <row r="160" spans="1:2" x14ac:dyDescent="0.25">
      <c r="A160" s="2" t="s">
        <v>7020</v>
      </c>
      <c r="B160" s="3">
        <v>0</v>
      </c>
    </row>
    <row r="161" spans="1:2" x14ac:dyDescent="0.25">
      <c r="A161" s="2" t="s">
        <v>6799</v>
      </c>
      <c r="B161" s="3">
        <v>0</v>
      </c>
    </row>
    <row r="162" spans="1:2" x14ac:dyDescent="0.25">
      <c r="A162" s="2" t="s">
        <v>7024</v>
      </c>
      <c r="B162" s="3">
        <v>0</v>
      </c>
    </row>
    <row r="163" spans="1:2" x14ac:dyDescent="0.25">
      <c r="A163" s="2" t="s">
        <v>6800</v>
      </c>
      <c r="B163" s="3">
        <v>0</v>
      </c>
    </row>
    <row r="164" spans="1:2" x14ac:dyDescent="0.25">
      <c r="A164" s="2" t="s">
        <v>7029</v>
      </c>
      <c r="B164" s="3">
        <v>0</v>
      </c>
    </row>
    <row r="165" spans="1:2" x14ac:dyDescent="0.25">
      <c r="A165" s="2" t="s">
        <v>6801</v>
      </c>
      <c r="B165" s="3">
        <v>0</v>
      </c>
    </row>
    <row r="166" spans="1:2" x14ac:dyDescent="0.25">
      <c r="A166" s="2" t="s">
        <v>7033</v>
      </c>
      <c r="B166" s="3">
        <v>0</v>
      </c>
    </row>
    <row r="167" spans="1:2" x14ac:dyDescent="0.25">
      <c r="A167" s="2" t="s">
        <v>6802</v>
      </c>
      <c r="B167" s="3">
        <v>0</v>
      </c>
    </row>
    <row r="168" spans="1:2" x14ac:dyDescent="0.25">
      <c r="A168" s="2" t="s">
        <v>7037</v>
      </c>
      <c r="B168" s="3">
        <v>0</v>
      </c>
    </row>
    <row r="169" spans="1:2" x14ac:dyDescent="0.25">
      <c r="A169" s="2" t="s">
        <v>6803</v>
      </c>
      <c r="B169" s="3">
        <v>0</v>
      </c>
    </row>
    <row r="170" spans="1:2" x14ac:dyDescent="0.25">
      <c r="A170" s="2" t="s">
        <v>7041</v>
      </c>
      <c r="B170" s="3">
        <v>0</v>
      </c>
    </row>
    <row r="171" spans="1:2" x14ac:dyDescent="0.25">
      <c r="A171" s="2" t="s">
        <v>6804</v>
      </c>
      <c r="B171" s="3">
        <v>0</v>
      </c>
    </row>
    <row r="172" spans="1:2" x14ac:dyDescent="0.25">
      <c r="A172" s="2" t="s">
        <v>7045</v>
      </c>
      <c r="B172" s="3">
        <v>0</v>
      </c>
    </row>
    <row r="173" spans="1:2" x14ac:dyDescent="0.25">
      <c r="A173" s="2" t="s">
        <v>6805</v>
      </c>
      <c r="B173" s="3">
        <v>0</v>
      </c>
    </row>
    <row r="174" spans="1:2" x14ac:dyDescent="0.25">
      <c r="A174" s="2" t="s">
        <v>7049</v>
      </c>
      <c r="B174" s="3">
        <v>0</v>
      </c>
    </row>
    <row r="175" spans="1:2" x14ac:dyDescent="0.25">
      <c r="A175" s="2" t="s">
        <v>6806</v>
      </c>
      <c r="B175" s="3">
        <v>0</v>
      </c>
    </row>
    <row r="176" spans="1:2" x14ac:dyDescent="0.25">
      <c r="A176" s="2" t="s">
        <v>7053</v>
      </c>
      <c r="B176" s="3">
        <v>0</v>
      </c>
    </row>
    <row r="177" spans="1:2" x14ac:dyDescent="0.25">
      <c r="A177" s="2" t="s">
        <v>6807</v>
      </c>
      <c r="B177" s="3">
        <v>0</v>
      </c>
    </row>
    <row r="178" spans="1:2" x14ac:dyDescent="0.25">
      <c r="A178" s="2" t="s">
        <v>6892</v>
      </c>
      <c r="B178" s="3">
        <v>0</v>
      </c>
    </row>
    <row r="179" spans="1:2" x14ac:dyDescent="0.25">
      <c r="A179" s="2" t="s">
        <v>6808</v>
      </c>
      <c r="B179" s="3">
        <v>0</v>
      </c>
    </row>
    <row r="180" spans="1:2" x14ac:dyDescent="0.25">
      <c r="A180" s="2" t="s">
        <v>6894</v>
      </c>
      <c r="B180" s="3">
        <v>0</v>
      </c>
    </row>
    <row r="181" spans="1:2" x14ac:dyDescent="0.25">
      <c r="A181" s="2" t="s">
        <v>6809</v>
      </c>
      <c r="B181" s="3">
        <v>0</v>
      </c>
    </row>
    <row r="182" spans="1:2" x14ac:dyDescent="0.25">
      <c r="A182" s="2" t="s">
        <v>6896</v>
      </c>
      <c r="B182" s="3">
        <v>0</v>
      </c>
    </row>
    <row r="183" spans="1:2" x14ac:dyDescent="0.25">
      <c r="A183" s="2" t="s">
        <v>6810</v>
      </c>
      <c r="B183" s="3">
        <v>0</v>
      </c>
    </row>
    <row r="184" spans="1:2" x14ac:dyDescent="0.25">
      <c r="A184" s="2" t="s">
        <v>6898</v>
      </c>
      <c r="B184" s="3">
        <v>0</v>
      </c>
    </row>
    <row r="185" spans="1:2" x14ac:dyDescent="0.25">
      <c r="A185" s="2" t="s">
        <v>6811</v>
      </c>
      <c r="B185" s="3">
        <v>0</v>
      </c>
    </row>
    <row r="186" spans="1:2" x14ac:dyDescent="0.25">
      <c r="A186" s="2" t="s">
        <v>6900</v>
      </c>
      <c r="B186" s="3">
        <v>0</v>
      </c>
    </row>
    <row r="187" spans="1:2" x14ac:dyDescent="0.25">
      <c r="A187" s="2" t="s">
        <v>6812</v>
      </c>
      <c r="B187" s="3">
        <v>0</v>
      </c>
    </row>
    <row r="188" spans="1:2" x14ac:dyDescent="0.25">
      <c r="A188" s="2" t="s">
        <v>6902</v>
      </c>
      <c r="B188" s="3">
        <v>0</v>
      </c>
    </row>
    <row r="189" spans="1:2" x14ac:dyDescent="0.25">
      <c r="A189" s="2" t="s">
        <v>6813</v>
      </c>
      <c r="B189" s="3">
        <v>0</v>
      </c>
    </row>
    <row r="190" spans="1:2" x14ac:dyDescent="0.25">
      <c r="A190" s="2" t="s">
        <v>6904</v>
      </c>
      <c r="B190" s="3">
        <v>0</v>
      </c>
    </row>
    <row r="191" spans="1:2" x14ac:dyDescent="0.25">
      <c r="A191" s="2" t="s">
        <v>6814</v>
      </c>
      <c r="B191" s="3">
        <v>0</v>
      </c>
    </row>
    <row r="192" spans="1:2" x14ac:dyDescent="0.25">
      <c r="A192" s="2" t="s">
        <v>6906</v>
      </c>
      <c r="B192" s="3">
        <v>0</v>
      </c>
    </row>
    <row r="193" spans="1:2" x14ac:dyDescent="0.25">
      <c r="A193" s="2" t="s">
        <v>6815</v>
      </c>
      <c r="B193" s="3">
        <v>0</v>
      </c>
    </row>
    <row r="194" spans="1:2" x14ac:dyDescent="0.25">
      <c r="A194" s="2" t="s">
        <v>6908</v>
      </c>
      <c r="B194" s="3">
        <v>0</v>
      </c>
    </row>
    <row r="195" spans="1:2" x14ac:dyDescent="0.25">
      <c r="A195" s="2" t="s">
        <v>6816</v>
      </c>
      <c r="B195" s="3">
        <v>0</v>
      </c>
    </row>
    <row r="196" spans="1:2" x14ac:dyDescent="0.25">
      <c r="A196" s="2" t="s">
        <v>6910</v>
      </c>
      <c r="B196" s="3">
        <v>0</v>
      </c>
    </row>
    <row r="197" spans="1:2" x14ac:dyDescent="0.25">
      <c r="A197" s="2" t="s">
        <v>6817</v>
      </c>
      <c r="B197" s="3">
        <v>0</v>
      </c>
    </row>
    <row r="198" spans="1:2" x14ac:dyDescent="0.25">
      <c r="A198" s="2" t="s">
        <v>6912</v>
      </c>
      <c r="B198" s="3">
        <v>0</v>
      </c>
    </row>
    <row r="199" spans="1:2" x14ac:dyDescent="0.25">
      <c r="A199" s="2" t="s">
        <v>6818</v>
      </c>
      <c r="B199" s="3">
        <v>0</v>
      </c>
    </row>
    <row r="200" spans="1:2" x14ac:dyDescent="0.25">
      <c r="A200" s="2" t="s">
        <v>6914</v>
      </c>
      <c r="B200" s="3">
        <v>0</v>
      </c>
    </row>
    <row r="201" spans="1:2" x14ac:dyDescent="0.25">
      <c r="A201" s="2" t="s">
        <v>6819</v>
      </c>
      <c r="B201" s="3">
        <v>0</v>
      </c>
    </row>
    <row r="202" spans="1:2" x14ac:dyDescent="0.25">
      <c r="A202" s="2" t="s">
        <v>6916</v>
      </c>
      <c r="B202" s="3">
        <v>0</v>
      </c>
    </row>
    <row r="203" spans="1:2" x14ac:dyDescent="0.25">
      <c r="A203" s="2" t="s">
        <v>6820</v>
      </c>
      <c r="B203" s="3">
        <v>0</v>
      </c>
    </row>
    <row r="204" spans="1:2" x14ac:dyDescent="0.25">
      <c r="A204" s="2" t="s">
        <v>6918</v>
      </c>
      <c r="B204" s="3">
        <v>0</v>
      </c>
    </row>
    <row r="205" spans="1:2" x14ac:dyDescent="0.25">
      <c r="A205" s="2" t="s">
        <v>6821</v>
      </c>
      <c r="B205" s="3">
        <v>0</v>
      </c>
    </row>
    <row r="206" spans="1:2" x14ac:dyDescent="0.25">
      <c r="A206" s="2" t="s">
        <v>6920</v>
      </c>
      <c r="B206" s="3">
        <v>0</v>
      </c>
    </row>
    <row r="207" spans="1:2" x14ac:dyDescent="0.25">
      <c r="A207" s="2" t="s">
        <v>6822</v>
      </c>
      <c r="B207" s="3">
        <v>0</v>
      </c>
    </row>
    <row r="208" spans="1:2" x14ac:dyDescent="0.25">
      <c r="A208" s="2" t="s">
        <v>6922</v>
      </c>
      <c r="B208" s="3">
        <v>0</v>
      </c>
    </row>
    <row r="209" spans="1:2" x14ac:dyDescent="0.25">
      <c r="A209" s="2" t="s">
        <v>6823</v>
      </c>
      <c r="B209" s="3">
        <v>0</v>
      </c>
    </row>
    <row r="210" spans="1:2" x14ac:dyDescent="0.25">
      <c r="A210" s="2" t="s">
        <v>6924</v>
      </c>
      <c r="B210" s="3">
        <v>0</v>
      </c>
    </row>
    <row r="211" spans="1:2" x14ac:dyDescent="0.25">
      <c r="A211" s="2" t="s">
        <v>6824</v>
      </c>
      <c r="B211" s="3">
        <v>0</v>
      </c>
    </row>
    <row r="212" spans="1:2" x14ac:dyDescent="0.25">
      <c r="A212" s="2" t="s">
        <v>6926</v>
      </c>
      <c r="B212" s="3">
        <v>0</v>
      </c>
    </row>
    <row r="213" spans="1:2" x14ac:dyDescent="0.25">
      <c r="A213" s="2" t="s">
        <v>6825</v>
      </c>
      <c r="B213" s="3">
        <v>0</v>
      </c>
    </row>
    <row r="214" spans="1:2" x14ac:dyDescent="0.25">
      <c r="A214" s="2" t="s">
        <v>6928</v>
      </c>
      <c r="B214" s="3">
        <v>0</v>
      </c>
    </row>
    <row r="215" spans="1:2" x14ac:dyDescent="0.25">
      <c r="A215" s="2" t="s">
        <v>6826</v>
      </c>
      <c r="B215" s="3">
        <v>0</v>
      </c>
    </row>
    <row r="216" spans="1:2" x14ac:dyDescent="0.25">
      <c r="A216" s="2" t="s">
        <v>6930</v>
      </c>
      <c r="B216" s="3">
        <v>0</v>
      </c>
    </row>
    <row r="217" spans="1:2" x14ac:dyDescent="0.25">
      <c r="A217" s="2" t="s">
        <v>6827</v>
      </c>
      <c r="B217" s="3">
        <v>0</v>
      </c>
    </row>
    <row r="218" spans="1:2" x14ac:dyDescent="0.25">
      <c r="A218" s="2" t="s">
        <v>6932</v>
      </c>
      <c r="B218" s="3">
        <v>0</v>
      </c>
    </row>
    <row r="219" spans="1:2" x14ac:dyDescent="0.25">
      <c r="A219" s="2" t="s">
        <v>6828</v>
      </c>
      <c r="B219" s="3">
        <v>0</v>
      </c>
    </row>
    <row r="220" spans="1:2" x14ac:dyDescent="0.25">
      <c r="A220" s="2" t="s">
        <v>6934</v>
      </c>
      <c r="B220" s="3">
        <v>0</v>
      </c>
    </row>
    <row r="221" spans="1:2" x14ac:dyDescent="0.25">
      <c r="A221" s="2" t="s">
        <v>6830</v>
      </c>
      <c r="B221" s="3">
        <v>0</v>
      </c>
    </row>
    <row r="222" spans="1:2" x14ac:dyDescent="0.25">
      <c r="A222" s="2" t="s">
        <v>6936</v>
      </c>
      <c r="B222" s="3">
        <v>0</v>
      </c>
    </row>
    <row r="223" spans="1:2" x14ac:dyDescent="0.25">
      <c r="A223" s="2" t="s">
        <v>6831</v>
      </c>
      <c r="B223" s="3">
        <v>0</v>
      </c>
    </row>
    <row r="224" spans="1:2" x14ac:dyDescent="0.25">
      <c r="A224" s="2" t="s">
        <v>6938</v>
      </c>
      <c r="B224" s="3">
        <v>0</v>
      </c>
    </row>
    <row r="225" spans="1:2" x14ac:dyDescent="0.25">
      <c r="A225" s="2" t="s">
        <v>6832</v>
      </c>
      <c r="B225" s="3">
        <v>0</v>
      </c>
    </row>
    <row r="226" spans="1:2" x14ac:dyDescent="0.25">
      <c r="A226" s="2" t="s">
        <v>6940</v>
      </c>
      <c r="B226" s="3">
        <v>0</v>
      </c>
    </row>
    <row r="227" spans="1:2" x14ac:dyDescent="0.25">
      <c r="A227" s="2" t="s">
        <v>6833</v>
      </c>
      <c r="B227" s="3">
        <v>0</v>
      </c>
    </row>
    <row r="228" spans="1:2" x14ac:dyDescent="0.25">
      <c r="A228" s="2" t="s">
        <v>6942</v>
      </c>
      <c r="B228" s="3">
        <v>0</v>
      </c>
    </row>
    <row r="229" spans="1:2" x14ac:dyDescent="0.25">
      <c r="A229" s="2" t="s">
        <v>6834</v>
      </c>
      <c r="B229" s="3">
        <v>0</v>
      </c>
    </row>
    <row r="230" spans="1:2" x14ac:dyDescent="0.25">
      <c r="A230" s="2" t="s">
        <v>6944</v>
      </c>
      <c r="B230" s="3">
        <v>0</v>
      </c>
    </row>
    <row r="231" spans="1:2" x14ac:dyDescent="0.25">
      <c r="A231" s="2" t="s">
        <v>6835</v>
      </c>
      <c r="B231" s="3">
        <v>0</v>
      </c>
    </row>
    <row r="232" spans="1:2" x14ac:dyDescent="0.25">
      <c r="A232" s="2" t="s">
        <v>6946</v>
      </c>
      <c r="B232" s="3">
        <v>0</v>
      </c>
    </row>
    <row r="233" spans="1:2" x14ac:dyDescent="0.25">
      <c r="A233" s="2" t="s">
        <v>6836</v>
      </c>
      <c r="B233" s="3">
        <v>0</v>
      </c>
    </row>
    <row r="234" spans="1:2" x14ac:dyDescent="0.25">
      <c r="A234" s="2" t="s">
        <v>6948</v>
      </c>
      <c r="B234" s="3">
        <v>0</v>
      </c>
    </row>
    <row r="235" spans="1:2" x14ac:dyDescent="0.25">
      <c r="A235" s="2" t="s">
        <v>6837</v>
      </c>
      <c r="B235" s="3">
        <v>0</v>
      </c>
    </row>
    <row r="236" spans="1:2" x14ac:dyDescent="0.25">
      <c r="A236" s="2" t="s">
        <v>6950</v>
      </c>
      <c r="B236" s="3">
        <v>0</v>
      </c>
    </row>
    <row r="237" spans="1:2" x14ac:dyDescent="0.25">
      <c r="A237" s="2" t="s">
        <v>6838</v>
      </c>
      <c r="B237" s="3">
        <v>0</v>
      </c>
    </row>
    <row r="238" spans="1:2" x14ac:dyDescent="0.25">
      <c r="A238" s="2" t="s">
        <v>6952</v>
      </c>
      <c r="B238" s="3">
        <v>0</v>
      </c>
    </row>
    <row r="239" spans="1:2" x14ac:dyDescent="0.25">
      <c r="A239" s="2" t="s">
        <v>6839</v>
      </c>
      <c r="B239" s="3">
        <v>0</v>
      </c>
    </row>
    <row r="240" spans="1:2" x14ac:dyDescent="0.25">
      <c r="A240" s="2" t="s">
        <v>6954</v>
      </c>
      <c r="B240" s="3">
        <v>0</v>
      </c>
    </row>
    <row r="241" spans="1:2" x14ac:dyDescent="0.25">
      <c r="A241" s="2" t="s">
        <v>6840</v>
      </c>
      <c r="B241" s="3">
        <v>0</v>
      </c>
    </row>
    <row r="242" spans="1:2" x14ac:dyDescent="0.25">
      <c r="A242" s="2" t="s">
        <v>6956</v>
      </c>
      <c r="B242" s="3">
        <v>0</v>
      </c>
    </row>
    <row r="243" spans="1:2" x14ac:dyDescent="0.25">
      <c r="A243" s="2" t="s">
        <v>6841</v>
      </c>
      <c r="B243" s="3">
        <v>0</v>
      </c>
    </row>
    <row r="244" spans="1:2" x14ac:dyDescent="0.25">
      <c r="A244" s="2" t="s">
        <v>6958</v>
      </c>
      <c r="B244" s="3">
        <v>0</v>
      </c>
    </row>
    <row r="245" spans="1:2" x14ac:dyDescent="0.25">
      <c r="A245" s="2" t="s">
        <v>6842</v>
      </c>
      <c r="B245" s="3">
        <v>0</v>
      </c>
    </row>
    <row r="246" spans="1:2" x14ac:dyDescent="0.25">
      <c r="A246" s="2" t="s">
        <v>6960</v>
      </c>
      <c r="B246" s="3">
        <v>0</v>
      </c>
    </row>
    <row r="247" spans="1:2" x14ac:dyDescent="0.25">
      <c r="A247" s="2" t="s">
        <v>6843</v>
      </c>
      <c r="B247" s="3">
        <v>0</v>
      </c>
    </row>
    <row r="248" spans="1:2" x14ac:dyDescent="0.25">
      <c r="A248" s="2" t="s">
        <v>6962</v>
      </c>
      <c r="B248" s="3">
        <v>0</v>
      </c>
    </row>
    <row r="249" spans="1:2" x14ac:dyDescent="0.25">
      <c r="A249" s="2" t="s">
        <v>6844</v>
      </c>
      <c r="B249" s="3">
        <v>0</v>
      </c>
    </row>
    <row r="250" spans="1:2" x14ac:dyDescent="0.25">
      <c r="A250" s="2" t="s">
        <v>6964</v>
      </c>
      <c r="B250" s="3">
        <v>0</v>
      </c>
    </row>
    <row r="251" spans="1:2" x14ac:dyDescent="0.25">
      <c r="A251" s="2" t="s">
        <v>6845</v>
      </c>
      <c r="B251" s="3">
        <v>0</v>
      </c>
    </row>
    <row r="252" spans="1:2" x14ac:dyDescent="0.25">
      <c r="A252" s="2" t="s">
        <v>6966</v>
      </c>
      <c r="B252" s="3">
        <v>0</v>
      </c>
    </row>
    <row r="253" spans="1:2" x14ac:dyDescent="0.25">
      <c r="A253" s="2" t="s">
        <v>6846</v>
      </c>
      <c r="B253" s="3">
        <v>0</v>
      </c>
    </row>
    <row r="254" spans="1:2" x14ac:dyDescent="0.25">
      <c r="A254" s="2" t="s">
        <v>6968</v>
      </c>
      <c r="B254" s="3">
        <v>0</v>
      </c>
    </row>
    <row r="255" spans="1:2" x14ac:dyDescent="0.25">
      <c r="A255" s="2" t="s">
        <v>6847</v>
      </c>
      <c r="B255" s="3">
        <v>0</v>
      </c>
    </row>
    <row r="256" spans="1:2" x14ac:dyDescent="0.25">
      <c r="A256" s="2" t="s">
        <v>6970</v>
      </c>
      <c r="B256" s="3">
        <v>0</v>
      </c>
    </row>
    <row r="257" spans="1:2" x14ac:dyDescent="0.25">
      <c r="A257" s="2" t="s">
        <v>6848</v>
      </c>
      <c r="B257" s="3">
        <v>0</v>
      </c>
    </row>
    <row r="258" spans="1:2" x14ac:dyDescent="0.25">
      <c r="A258" s="2" t="s">
        <v>6972</v>
      </c>
      <c r="B258" s="3">
        <v>0</v>
      </c>
    </row>
    <row r="259" spans="1:2" x14ac:dyDescent="0.25">
      <c r="A259" s="2" t="s">
        <v>6849</v>
      </c>
      <c r="B259" s="3">
        <v>0</v>
      </c>
    </row>
    <row r="260" spans="1:2" x14ac:dyDescent="0.25">
      <c r="A260" s="2" t="s">
        <v>6974</v>
      </c>
      <c r="B260" s="3">
        <v>0</v>
      </c>
    </row>
    <row r="261" spans="1:2" x14ac:dyDescent="0.25">
      <c r="A261" s="2" t="s">
        <v>6850</v>
      </c>
      <c r="B261" s="3">
        <v>0</v>
      </c>
    </row>
    <row r="262" spans="1:2" x14ac:dyDescent="0.25">
      <c r="A262" s="2" t="s">
        <v>6976</v>
      </c>
      <c r="B262" s="3">
        <v>0</v>
      </c>
    </row>
    <row r="263" spans="1:2" x14ac:dyDescent="0.25">
      <c r="A263" s="2" t="s">
        <v>6851</v>
      </c>
      <c r="B263" s="3">
        <v>0</v>
      </c>
    </row>
    <row r="264" spans="1:2" x14ac:dyDescent="0.25">
      <c r="A264" s="2" t="s">
        <v>6978</v>
      </c>
      <c r="B264" s="3">
        <v>0</v>
      </c>
    </row>
    <row r="265" spans="1:2" x14ac:dyDescent="0.25">
      <c r="A265" s="2" t="s">
        <v>6852</v>
      </c>
      <c r="B265" s="3">
        <v>0</v>
      </c>
    </row>
    <row r="266" spans="1:2" x14ac:dyDescent="0.25">
      <c r="A266" s="2" t="s">
        <v>6980</v>
      </c>
      <c r="B266" s="3">
        <v>0</v>
      </c>
    </row>
    <row r="267" spans="1:2" x14ac:dyDescent="0.25">
      <c r="A267" s="2" t="s">
        <v>6853</v>
      </c>
      <c r="B267" s="3">
        <v>0</v>
      </c>
    </row>
    <row r="268" spans="1:2" x14ac:dyDescent="0.25">
      <c r="A268" s="2" t="s">
        <v>6982</v>
      </c>
      <c r="B268" s="3">
        <v>0</v>
      </c>
    </row>
    <row r="269" spans="1:2" x14ac:dyDescent="0.25">
      <c r="A269" s="2" t="s">
        <v>6854</v>
      </c>
      <c r="B269" s="3">
        <v>0</v>
      </c>
    </row>
    <row r="270" spans="1:2" x14ac:dyDescent="0.25">
      <c r="A270" s="2" t="s">
        <v>6984</v>
      </c>
      <c r="B270" s="3">
        <v>0</v>
      </c>
    </row>
    <row r="271" spans="1:2" x14ac:dyDescent="0.25">
      <c r="A271" s="2" t="s">
        <v>6855</v>
      </c>
      <c r="B271" s="3">
        <v>0</v>
      </c>
    </row>
    <row r="272" spans="1:2" x14ac:dyDescent="0.25">
      <c r="A272" s="2" t="s">
        <v>6986</v>
      </c>
      <c r="B272" s="3">
        <v>0</v>
      </c>
    </row>
    <row r="273" spans="1:2" x14ac:dyDescent="0.25">
      <c r="A273" s="2" t="s">
        <v>6856</v>
      </c>
      <c r="B273" s="3">
        <v>0</v>
      </c>
    </row>
    <row r="274" spans="1:2" x14ac:dyDescent="0.25">
      <c r="A274" s="2" t="s">
        <v>6988</v>
      </c>
      <c r="B274" s="3">
        <v>0</v>
      </c>
    </row>
    <row r="275" spans="1:2" x14ac:dyDescent="0.25">
      <c r="A275" s="2" t="s">
        <v>6857</v>
      </c>
      <c r="B275" s="3">
        <v>0</v>
      </c>
    </row>
    <row r="276" spans="1:2" x14ac:dyDescent="0.25">
      <c r="A276" s="2" t="s">
        <v>6990</v>
      </c>
      <c r="B276" s="3">
        <v>0</v>
      </c>
    </row>
    <row r="277" spans="1:2" x14ac:dyDescent="0.25">
      <c r="A277" s="2" t="s">
        <v>6858</v>
      </c>
      <c r="B277" s="3">
        <v>0</v>
      </c>
    </row>
    <row r="278" spans="1:2" x14ac:dyDescent="0.25">
      <c r="A278" s="2" t="s">
        <v>6992</v>
      </c>
      <c r="B278" s="3">
        <v>0</v>
      </c>
    </row>
    <row r="279" spans="1:2" x14ac:dyDescent="0.25">
      <c r="A279" s="2" t="s">
        <v>6859</v>
      </c>
      <c r="B279" s="3">
        <v>0</v>
      </c>
    </row>
    <row r="280" spans="1:2" x14ac:dyDescent="0.25">
      <c r="A280" s="2" t="s">
        <v>6994</v>
      </c>
      <c r="B280" s="3">
        <v>0</v>
      </c>
    </row>
    <row r="281" spans="1:2" x14ac:dyDescent="0.25">
      <c r="A281" s="2" t="s">
        <v>6860</v>
      </c>
      <c r="B281" s="3">
        <v>0</v>
      </c>
    </row>
    <row r="282" spans="1:2" x14ac:dyDescent="0.25">
      <c r="A282" s="2" t="s">
        <v>6996</v>
      </c>
      <c r="B282" s="3">
        <v>0</v>
      </c>
    </row>
    <row r="283" spans="1:2" x14ac:dyDescent="0.25">
      <c r="A283" s="2" t="s">
        <v>6861</v>
      </c>
      <c r="B283" s="3">
        <v>0</v>
      </c>
    </row>
    <row r="284" spans="1:2" x14ac:dyDescent="0.25">
      <c r="A284" s="2" t="s">
        <v>6998</v>
      </c>
      <c r="B284" s="3">
        <v>0</v>
      </c>
    </row>
    <row r="285" spans="1:2" x14ac:dyDescent="0.25">
      <c r="A285" s="2" t="s">
        <v>6862</v>
      </c>
      <c r="B285" s="3">
        <v>0</v>
      </c>
    </row>
    <row r="286" spans="1:2" x14ac:dyDescent="0.25">
      <c r="A286" s="2" t="s">
        <v>7000</v>
      </c>
      <c r="B286" s="3">
        <v>0</v>
      </c>
    </row>
    <row r="287" spans="1:2" x14ac:dyDescent="0.25">
      <c r="A287" s="2" t="s">
        <v>6863</v>
      </c>
      <c r="B287" s="3">
        <v>0</v>
      </c>
    </row>
    <row r="288" spans="1:2" x14ac:dyDescent="0.25">
      <c r="A288" s="2" t="s">
        <v>7002</v>
      </c>
      <c r="B288" s="3">
        <v>0</v>
      </c>
    </row>
    <row r="289" spans="1:2" x14ac:dyDescent="0.25">
      <c r="A289" s="2" t="s">
        <v>6864</v>
      </c>
      <c r="B289" s="3">
        <v>0</v>
      </c>
    </row>
    <row r="290" spans="1:2" x14ac:dyDescent="0.25">
      <c r="A290" s="2" t="s">
        <v>7004</v>
      </c>
      <c r="B290" s="3">
        <v>0</v>
      </c>
    </row>
    <row r="291" spans="1:2" x14ac:dyDescent="0.25">
      <c r="A291" s="2" t="s">
        <v>6865</v>
      </c>
      <c r="B291" s="3">
        <v>0</v>
      </c>
    </row>
    <row r="292" spans="1:2" x14ac:dyDescent="0.25">
      <c r="A292" s="2" t="s">
        <v>7006</v>
      </c>
      <c r="B292" s="3">
        <v>0</v>
      </c>
    </row>
    <row r="293" spans="1:2" x14ac:dyDescent="0.25">
      <c r="A293" s="2" t="s">
        <v>6866</v>
      </c>
      <c r="B293" s="3">
        <v>0</v>
      </c>
    </row>
    <row r="294" spans="1:2" x14ac:dyDescent="0.25">
      <c r="A294" s="2" t="s">
        <v>7008</v>
      </c>
      <c r="B294" s="3">
        <v>0</v>
      </c>
    </row>
    <row r="295" spans="1:2" x14ac:dyDescent="0.25">
      <c r="A295" s="2" t="s">
        <v>6867</v>
      </c>
      <c r="B295" s="3">
        <v>0</v>
      </c>
    </row>
    <row r="296" spans="1:2" x14ac:dyDescent="0.25">
      <c r="A296" s="2" t="s">
        <v>7010</v>
      </c>
      <c r="B296" s="3">
        <v>0</v>
      </c>
    </row>
    <row r="297" spans="1:2" x14ac:dyDescent="0.25">
      <c r="A297" s="2" t="s">
        <v>6868</v>
      </c>
      <c r="B297" s="3">
        <v>0</v>
      </c>
    </row>
    <row r="298" spans="1:2" x14ac:dyDescent="0.25">
      <c r="A298" s="2" t="s">
        <v>7012</v>
      </c>
      <c r="B298" s="3">
        <v>0</v>
      </c>
    </row>
    <row r="299" spans="1:2" x14ac:dyDescent="0.25">
      <c r="A299" s="2" t="s">
        <v>6869</v>
      </c>
      <c r="B299" s="3">
        <v>0</v>
      </c>
    </row>
    <row r="300" spans="1:2" x14ac:dyDescent="0.25">
      <c r="A300" s="2" t="s">
        <v>7014</v>
      </c>
      <c r="B300" s="3">
        <v>0</v>
      </c>
    </row>
    <row r="301" spans="1:2" x14ac:dyDescent="0.25">
      <c r="A301" s="2" t="s">
        <v>6870</v>
      </c>
      <c r="B301" s="3">
        <v>0</v>
      </c>
    </row>
    <row r="302" spans="1:2" x14ac:dyDescent="0.25">
      <c r="A302" s="2" t="s">
        <v>7017</v>
      </c>
      <c r="B302" s="3">
        <v>0</v>
      </c>
    </row>
    <row r="303" spans="1:2" x14ac:dyDescent="0.25">
      <c r="A303" s="2" t="s">
        <v>6871</v>
      </c>
      <c r="B303" s="3">
        <v>0</v>
      </c>
    </row>
    <row r="304" spans="1:2" x14ac:dyDescent="0.25">
      <c r="A304" s="2" t="s">
        <v>7019</v>
      </c>
      <c r="B304" s="3">
        <v>0</v>
      </c>
    </row>
    <row r="305" spans="1:2" x14ac:dyDescent="0.25">
      <c r="A305" s="2" t="s">
        <v>6872</v>
      </c>
      <c r="B305" s="3">
        <v>0</v>
      </c>
    </row>
    <row r="306" spans="1:2" x14ac:dyDescent="0.25">
      <c r="A306" s="2" t="s">
        <v>7021</v>
      </c>
      <c r="B306" s="3">
        <v>0</v>
      </c>
    </row>
    <row r="307" spans="1:2" x14ac:dyDescent="0.25">
      <c r="A307" s="2" t="s">
        <v>6873</v>
      </c>
      <c r="B307" s="3">
        <v>0</v>
      </c>
    </row>
    <row r="308" spans="1:2" x14ac:dyDescent="0.25">
      <c r="A308" s="2" t="s">
        <v>7023</v>
      </c>
      <c r="B308" s="3">
        <v>0</v>
      </c>
    </row>
    <row r="309" spans="1:2" x14ac:dyDescent="0.25">
      <c r="A309" s="2" t="s">
        <v>6874</v>
      </c>
      <c r="B309" s="3">
        <v>0</v>
      </c>
    </row>
    <row r="310" spans="1:2" x14ac:dyDescent="0.25">
      <c r="A310" s="2" t="s">
        <v>7025</v>
      </c>
      <c r="B310" s="3">
        <v>0</v>
      </c>
    </row>
    <row r="311" spans="1:2" x14ac:dyDescent="0.25">
      <c r="A311" s="2" t="s">
        <v>6876</v>
      </c>
      <c r="B311" s="3">
        <v>0</v>
      </c>
    </row>
    <row r="312" spans="1:2" x14ac:dyDescent="0.25">
      <c r="A312" s="2" t="s">
        <v>7028</v>
      </c>
      <c r="B312" s="3">
        <v>0</v>
      </c>
    </row>
    <row r="313" spans="1:2" x14ac:dyDescent="0.25">
      <c r="A313" s="2" t="s">
        <v>6877</v>
      </c>
      <c r="B313" s="3">
        <v>0</v>
      </c>
    </row>
    <row r="314" spans="1:2" x14ac:dyDescent="0.25">
      <c r="A314" s="2" t="s">
        <v>7030</v>
      </c>
      <c r="B314" s="3">
        <v>0</v>
      </c>
    </row>
    <row r="315" spans="1:2" x14ac:dyDescent="0.25">
      <c r="A315" s="2" t="s">
        <v>6878</v>
      </c>
      <c r="B315" s="3">
        <v>0</v>
      </c>
    </row>
    <row r="316" spans="1:2" x14ac:dyDescent="0.25">
      <c r="A316" s="2" t="s">
        <v>7032</v>
      </c>
      <c r="B316" s="3">
        <v>0</v>
      </c>
    </row>
    <row r="317" spans="1:2" x14ac:dyDescent="0.25">
      <c r="A317" s="2" t="s">
        <v>6879</v>
      </c>
      <c r="B317" s="3">
        <v>0</v>
      </c>
    </row>
    <row r="318" spans="1:2" x14ac:dyDescent="0.25">
      <c r="A318" s="2" t="s">
        <v>7034</v>
      </c>
      <c r="B318" s="3">
        <v>0</v>
      </c>
    </row>
    <row r="319" spans="1:2" x14ac:dyDescent="0.25">
      <c r="A319" s="2" t="s">
        <v>6880</v>
      </c>
      <c r="B319" s="3">
        <v>0</v>
      </c>
    </row>
    <row r="320" spans="1:2" x14ac:dyDescent="0.25">
      <c r="A320" s="2" t="s">
        <v>7036</v>
      </c>
      <c r="B320" s="3">
        <v>0</v>
      </c>
    </row>
    <row r="321" spans="1:2" x14ac:dyDescent="0.25">
      <c r="A321" s="2" t="s">
        <v>6881</v>
      </c>
      <c r="B321" s="3">
        <v>0</v>
      </c>
    </row>
    <row r="322" spans="1:2" x14ac:dyDescent="0.25">
      <c r="A322" s="2" t="s">
        <v>7038</v>
      </c>
      <c r="B322" s="3">
        <v>0</v>
      </c>
    </row>
    <row r="323" spans="1:2" x14ac:dyDescent="0.25">
      <c r="A323" s="2" t="s">
        <v>6882</v>
      </c>
      <c r="B323" s="3">
        <v>0</v>
      </c>
    </row>
    <row r="324" spans="1:2" x14ac:dyDescent="0.25">
      <c r="A324" s="2" t="s">
        <v>7040</v>
      </c>
      <c r="B324" s="3">
        <v>0</v>
      </c>
    </row>
    <row r="325" spans="1:2" x14ac:dyDescent="0.25">
      <c r="A325" s="2" t="s">
        <v>6883</v>
      </c>
      <c r="B325" s="3">
        <v>0</v>
      </c>
    </row>
    <row r="326" spans="1:2" x14ac:dyDescent="0.25">
      <c r="A326" s="2" t="s">
        <v>7042</v>
      </c>
      <c r="B326" s="3">
        <v>0</v>
      </c>
    </row>
    <row r="327" spans="1:2" x14ac:dyDescent="0.25">
      <c r="A327" s="2" t="s">
        <v>6884</v>
      </c>
      <c r="B327" s="3">
        <v>0</v>
      </c>
    </row>
    <row r="328" spans="1:2" x14ac:dyDescent="0.25">
      <c r="A328" s="2" t="s">
        <v>7044</v>
      </c>
      <c r="B328" s="3">
        <v>0</v>
      </c>
    </row>
    <row r="329" spans="1:2" x14ac:dyDescent="0.25">
      <c r="A329" s="2" t="s">
        <v>6885</v>
      </c>
      <c r="B329" s="3">
        <v>0</v>
      </c>
    </row>
    <row r="330" spans="1:2" x14ac:dyDescent="0.25">
      <c r="A330" s="2" t="s">
        <v>7046</v>
      </c>
      <c r="B330" s="3">
        <v>0</v>
      </c>
    </row>
    <row r="331" spans="1:2" x14ac:dyDescent="0.25">
      <c r="A331" s="2" t="s">
        <v>6886</v>
      </c>
      <c r="B331" s="3">
        <v>0</v>
      </c>
    </row>
    <row r="332" spans="1:2" x14ac:dyDescent="0.25">
      <c r="A332" s="2" t="s">
        <v>7048</v>
      </c>
      <c r="B332" s="3">
        <v>0</v>
      </c>
    </row>
    <row r="333" spans="1:2" x14ac:dyDescent="0.25">
      <c r="A333" s="2" t="s">
        <v>6887</v>
      </c>
      <c r="B333" s="3">
        <v>0</v>
      </c>
    </row>
    <row r="334" spans="1:2" x14ac:dyDescent="0.25">
      <c r="A334" s="2" t="s">
        <v>7050</v>
      </c>
      <c r="B334" s="3">
        <v>0</v>
      </c>
    </row>
    <row r="335" spans="1:2" x14ac:dyDescent="0.25">
      <c r="A335" s="2" t="s">
        <v>6888</v>
      </c>
      <c r="B335" s="3">
        <v>0</v>
      </c>
    </row>
    <row r="336" spans="1:2" x14ac:dyDescent="0.25">
      <c r="A336" s="2" t="s">
        <v>7052</v>
      </c>
      <c r="B336" s="3">
        <v>0</v>
      </c>
    </row>
    <row r="337" spans="1:2" x14ac:dyDescent="0.25">
      <c r="A337" s="2" t="s">
        <v>6889</v>
      </c>
      <c r="B337" s="3">
        <v>0</v>
      </c>
    </row>
    <row r="338" spans="1:2" x14ac:dyDescent="0.25">
      <c r="A338" s="2" t="s">
        <v>7054</v>
      </c>
      <c r="B338" s="3">
        <v>0</v>
      </c>
    </row>
    <row r="339" spans="1:2" x14ac:dyDescent="0.25">
      <c r="A339" s="2" t="s">
        <v>6890</v>
      </c>
      <c r="B339" s="3">
        <v>0</v>
      </c>
    </row>
    <row r="340" spans="1:2" x14ac:dyDescent="0.25">
      <c r="A340" s="2" t="s">
        <v>6891</v>
      </c>
      <c r="B340" s="3">
        <v>0</v>
      </c>
    </row>
    <row r="341" spans="1:2" x14ac:dyDescent="0.25">
      <c r="A341" s="2" t="s">
        <v>6660</v>
      </c>
      <c r="B341" s="3">
        <v>0</v>
      </c>
    </row>
    <row r="342" spans="1:2" x14ac:dyDescent="0.25">
      <c r="A342" s="2" t="s">
        <v>6596</v>
      </c>
      <c r="B342" s="3">
        <v>0</v>
      </c>
    </row>
    <row r="343" spans="1:2" x14ac:dyDescent="0.25">
      <c r="A343" s="2" t="s">
        <v>6724</v>
      </c>
      <c r="B343" s="3">
        <v>0</v>
      </c>
    </row>
    <row r="344" spans="1:2" x14ac:dyDescent="0.25">
      <c r="A344" s="2" t="s">
        <v>6406</v>
      </c>
      <c r="B344" s="3">
        <v>0</v>
      </c>
    </row>
    <row r="345" spans="1:2" x14ac:dyDescent="0.25">
      <c r="A345" s="2" t="s">
        <v>6628</v>
      </c>
      <c r="B345" s="3">
        <v>0</v>
      </c>
    </row>
    <row r="346" spans="1:2" x14ac:dyDescent="0.25">
      <c r="A346" s="2" t="s">
        <v>6407</v>
      </c>
      <c r="B346" s="3">
        <v>0</v>
      </c>
    </row>
    <row r="347" spans="1:2" x14ac:dyDescent="0.25">
      <c r="A347" s="2" t="s">
        <v>6692</v>
      </c>
      <c r="B347" s="3">
        <v>0</v>
      </c>
    </row>
    <row r="348" spans="1:2" x14ac:dyDescent="0.25">
      <c r="A348" s="2" t="s">
        <v>6408</v>
      </c>
      <c r="B348" s="3">
        <v>0</v>
      </c>
    </row>
    <row r="349" spans="1:2" x14ac:dyDescent="0.25">
      <c r="A349" s="2" t="s">
        <v>6580</v>
      </c>
      <c r="B349" s="3">
        <v>0</v>
      </c>
    </row>
    <row r="350" spans="1:2" x14ac:dyDescent="0.25">
      <c r="A350" s="2" t="s">
        <v>6409</v>
      </c>
      <c r="B350" s="3">
        <v>0</v>
      </c>
    </row>
    <row r="351" spans="1:2" x14ac:dyDescent="0.25">
      <c r="A351" s="2" t="s">
        <v>6612</v>
      </c>
      <c r="B351" s="3">
        <v>0</v>
      </c>
    </row>
    <row r="352" spans="1:2" x14ac:dyDescent="0.25">
      <c r="A352" s="2" t="s">
        <v>6410</v>
      </c>
      <c r="B352" s="3">
        <v>0</v>
      </c>
    </row>
    <row r="353" spans="1:2" x14ac:dyDescent="0.25">
      <c r="A353" s="2" t="s">
        <v>6644</v>
      </c>
      <c r="B353" s="3">
        <v>0</v>
      </c>
    </row>
    <row r="354" spans="1:2" x14ac:dyDescent="0.25">
      <c r="A354" s="2" t="s">
        <v>6411</v>
      </c>
      <c r="B354" s="3">
        <v>0</v>
      </c>
    </row>
    <row r="355" spans="1:2" x14ac:dyDescent="0.25">
      <c r="A355" s="2" t="s">
        <v>6676</v>
      </c>
      <c r="B355" s="3">
        <v>0</v>
      </c>
    </row>
    <row r="356" spans="1:2" x14ac:dyDescent="0.25">
      <c r="A356" s="2" t="s">
        <v>6412</v>
      </c>
      <c r="B356" s="3">
        <v>0</v>
      </c>
    </row>
    <row r="357" spans="1:2" x14ac:dyDescent="0.25">
      <c r="A357" s="2" t="s">
        <v>6708</v>
      </c>
      <c r="B357" s="3">
        <v>0</v>
      </c>
    </row>
    <row r="358" spans="1:2" x14ac:dyDescent="0.25">
      <c r="A358" s="2" t="s">
        <v>6413</v>
      </c>
      <c r="B358" s="3">
        <v>0</v>
      </c>
    </row>
    <row r="359" spans="1:2" x14ac:dyDescent="0.25">
      <c r="A359" s="2" t="s">
        <v>6572</v>
      </c>
      <c r="B359" s="3">
        <v>0</v>
      </c>
    </row>
    <row r="360" spans="1:2" x14ac:dyDescent="0.25">
      <c r="A360" s="2" t="s">
        <v>6414</v>
      </c>
      <c r="B360" s="3">
        <v>0</v>
      </c>
    </row>
    <row r="361" spans="1:2" x14ac:dyDescent="0.25">
      <c r="A361" s="2" t="s">
        <v>6588</v>
      </c>
      <c r="B361" s="3">
        <v>0</v>
      </c>
    </row>
    <row r="362" spans="1:2" x14ac:dyDescent="0.25">
      <c r="A362" s="2" t="s">
        <v>6415</v>
      </c>
      <c r="B362" s="3">
        <v>0</v>
      </c>
    </row>
    <row r="363" spans="1:2" x14ac:dyDescent="0.25">
      <c r="A363" s="2" t="s">
        <v>6604</v>
      </c>
      <c r="B363" s="3">
        <v>0</v>
      </c>
    </row>
    <row r="364" spans="1:2" x14ac:dyDescent="0.25">
      <c r="A364" s="2" t="s">
        <v>6416</v>
      </c>
      <c r="B364" s="3">
        <v>0</v>
      </c>
    </row>
    <row r="365" spans="1:2" x14ac:dyDescent="0.25">
      <c r="A365" s="2" t="s">
        <v>6620</v>
      </c>
      <c r="B365" s="3">
        <v>0</v>
      </c>
    </row>
    <row r="366" spans="1:2" x14ac:dyDescent="0.25">
      <c r="A366" s="2" t="s">
        <v>6417</v>
      </c>
      <c r="B366" s="3">
        <v>0</v>
      </c>
    </row>
    <row r="367" spans="1:2" x14ac:dyDescent="0.25">
      <c r="A367" s="2" t="s">
        <v>6636</v>
      </c>
      <c r="B367" s="3">
        <v>0</v>
      </c>
    </row>
    <row r="368" spans="1:2" x14ac:dyDescent="0.25">
      <c r="A368" s="2" t="s">
        <v>6418</v>
      </c>
      <c r="B368" s="3">
        <v>0</v>
      </c>
    </row>
    <row r="369" spans="1:2" x14ac:dyDescent="0.25">
      <c r="A369" s="2" t="s">
        <v>6652</v>
      </c>
      <c r="B369" s="3">
        <v>0</v>
      </c>
    </row>
    <row r="370" spans="1:2" x14ac:dyDescent="0.25">
      <c r="A370" s="2" t="s">
        <v>6419</v>
      </c>
      <c r="B370" s="3">
        <v>0</v>
      </c>
    </row>
    <row r="371" spans="1:2" x14ac:dyDescent="0.25">
      <c r="A371" s="2" t="s">
        <v>6668</v>
      </c>
      <c r="B371" s="3">
        <v>0</v>
      </c>
    </row>
    <row r="372" spans="1:2" x14ac:dyDescent="0.25">
      <c r="A372" s="2" t="s">
        <v>6420</v>
      </c>
      <c r="B372" s="3">
        <v>0</v>
      </c>
    </row>
    <row r="373" spans="1:2" x14ac:dyDescent="0.25">
      <c r="A373" s="2" t="s">
        <v>6684</v>
      </c>
      <c r="B373" s="3">
        <v>0</v>
      </c>
    </row>
    <row r="374" spans="1:2" x14ac:dyDescent="0.25">
      <c r="A374" s="2" t="s">
        <v>6421</v>
      </c>
      <c r="B374" s="3">
        <v>0</v>
      </c>
    </row>
    <row r="375" spans="1:2" x14ac:dyDescent="0.25">
      <c r="A375" s="2" t="s">
        <v>6700</v>
      </c>
      <c r="B375" s="3">
        <v>0</v>
      </c>
    </row>
    <row r="376" spans="1:2" x14ac:dyDescent="0.25">
      <c r="A376" s="2" t="s">
        <v>6422</v>
      </c>
      <c r="B376" s="3">
        <v>0</v>
      </c>
    </row>
    <row r="377" spans="1:2" x14ac:dyDescent="0.25">
      <c r="A377" s="2" t="s">
        <v>6716</v>
      </c>
      <c r="B377" s="3">
        <v>0</v>
      </c>
    </row>
    <row r="378" spans="1:2" x14ac:dyDescent="0.25">
      <c r="A378" s="2" t="s">
        <v>6423</v>
      </c>
      <c r="B378" s="3">
        <v>0</v>
      </c>
    </row>
    <row r="379" spans="1:2" x14ac:dyDescent="0.25">
      <c r="A379" s="2" t="s">
        <v>6568</v>
      </c>
      <c r="B379" s="3">
        <v>0</v>
      </c>
    </row>
    <row r="380" spans="1:2" x14ac:dyDescent="0.25">
      <c r="A380" s="2" t="s">
        <v>6424</v>
      </c>
      <c r="B380" s="3">
        <v>0</v>
      </c>
    </row>
    <row r="381" spans="1:2" x14ac:dyDescent="0.25">
      <c r="A381" s="2" t="s">
        <v>6576</v>
      </c>
      <c r="B381" s="3">
        <v>0</v>
      </c>
    </row>
    <row r="382" spans="1:2" x14ac:dyDescent="0.25">
      <c r="A382" s="2" t="s">
        <v>6425</v>
      </c>
      <c r="B382" s="3">
        <v>0</v>
      </c>
    </row>
    <row r="383" spans="1:2" x14ac:dyDescent="0.25">
      <c r="A383" s="2" t="s">
        <v>6584</v>
      </c>
      <c r="B383" s="3">
        <v>0</v>
      </c>
    </row>
    <row r="384" spans="1:2" x14ac:dyDescent="0.25">
      <c r="A384" s="2" t="s">
        <v>6426</v>
      </c>
      <c r="B384" s="3">
        <v>0</v>
      </c>
    </row>
    <row r="385" spans="1:2" x14ac:dyDescent="0.25">
      <c r="A385" s="2" t="s">
        <v>6592</v>
      </c>
      <c r="B385" s="3">
        <v>0</v>
      </c>
    </row>
    <row r="386" spans="1:2" x14ac:dyDescent="0.25">
      <c r="A386" s="2" t="s">
        <v>6427</v>
      </c>
      <c r="B386" s="3">
        <v>0</v>
      </c>
    </row>
    <row r="387" spans="1:2" x14ac:dyDescent="0.25">
      <c r="A387" s="2" t="s">
        <v>6600</v>
      </c>
      <c r="B387" s="3">
        <v>0</v>
      </c>
    </row>
    <row r="388" spans="1:2" x14ac:dyDescent="0.25">
      <c r="A388" s="2" t="s">
        <v>6428</v>
      </c>
      <c r="B388" s="3">
        <v>0</v>
      </c>
    </row>
    <row r="389" spans="1:2" x14ac:dyDescent="0.25">
      <c r="A389" s="2" t="s">
        <v>6608</v>
      </c>
      <c r="B389" s="3">
        <v>0</v>
      </c>
    </row>
    <row r="390" spans="1:2" x14ac:dyDescent="0.25">
      <c r="A390" s="2" t="s">
        <v>6429</v>
      </c>
      <c r="B390" s="3">
        <v>0</v>
      </c>
    </row>
    <row r="391" spans="1:2" x14ac:dyDescent="0.25">
      <c r="A391" s="2" t="s">
        <v>6616</v>
      </c>
      <c r="B391" s="3">
        <v>0</v>
      </c>
    </row>
    <row r="392" spans="1:2" x14ac:dyDescent="0.25">
      <c r="A392" s="2" t="s">
        <v>6430</v>
      </c>
      <c r="B392" s="3">
        <v>0</v>
      </c>
    </row>
    <row r="393" spans="1:2" x14ac:dyDescent="0.25">
      <c r="A393" s="2" t="s">
        <v>6624</v>
      </c>
      <c r="B393" s="3">
        <v>0</v>
      </c>
    </row>
    <row r="394" spans="1:2" x14ac:dyDescent="0.25">
      <c r="A394" s="2" t="s">
        <v>6431</v>
      </c>
      <c r="B394" s="3">
        <v>0</v>
      </c>
    </row>
    <row r="395" spans="1:2" x14ac:dyDescent="0.25">
      <c r="A395" s="2" t="s">
        <v>6632</v>
      </c>
      <c r="B395" s="3">
        <v>0</v>
      </c>
    </row>
    <row r="396" spans="1:2" x14ac:dyDescent="0.25">
      <c r="A396" s="2" t="s">
        <v>6432</v>
      </c>
      <c r="B396" s="3">
        <v>0</v>
      </c>
    </row>
    <row r="397" spans="1:2" x14ac:dyDescent="0.25">
      <c r="A397" s="2" t="s">
        <v>6640</v>
      </c>
      <c r="B397" s="3">
        <v>0</v>
      </c>
    </row>
    <row r="398" spans="1:2" x14ac:dyDescent="0.25">
      <c r="A398" s="2" t="s">
        <v>6433</v>
      </c>
      <c r="B398" s="3">
        <v>0</v>
      </c>
    </row>
    <row r="399" spans="1:2" x14ac:dyDescent="0.25">
      <c r="A399" s="2" t="s">
        <v>6648</v>
      </c>
      <c r="B399" s="3">
        <v>0</v>
      </c>
    </row>
    <row r="400" spans="1:2" x14ac:dyDescent="0.25">
      <c r="A400" s="2" t="s">
        <v>6434</v>
      </c>
      <c r="B400" s="3">
        <v>0</v>
      </c>
    </row>
    <row r="401" spans="1:2" x14ac:dyDescent="0.25">
      <c r="A401" s="2" t="s">
        <v>6656</v>
      </c>
      <c r="B401" s="3">
        <v>0</v>
      </c>
    </row>
    <row r="402" spans="1:2" x14ac:dyDescent="0.25">
      <c r="A402" s="2" t="s">
        <v>6435</v>
      </c>
      <c r="B402" s="3">
        <v>0</v>
      </c>
    </row>
    <row r="403" spans="1:2" x14ac:dyDescent="0.25">
      <c r="A403" s="2" t="s">
        <v>6664</v>
      </c>
      <c r="B403" s="3">
        <v>0</v>
      </c>
    </row>
    <row r="404" spans="1:2" x14ac:dyDescent="0.25">
      <c r="A404" s="2" t="s">
        <v>6436</v>
      </c>
      <c r="B404" s="3">
        <v>0</v>
      </c>
    </row>
    <row r="405" spans="1:2" x14ac:dyDescent="0.25">
      <c r="A405" s="2" t="s">
        <v>6672</v>
      </c>
      <c r="B405" s="3">
        <v>0</v>
      </c>
    </row>
    <row r="406" spans="1:2" x14ac:dyDescent="0.25">
      <c r="A406" s="2" t="s">
        <v>6437</v>
      </c>
      <c r="B406" s="3">
        <v>0</v>
      </c>
    </row>
    <row r="407" spans="1:2" x14ac:dyDescent="0.25">
      <c r="A407" s="2" t="s">
        <v>6680</v>
      </c>
      <c r="B407" s="3">
        <v>0</v>
      </c>
    </row>
    <row r="408" spans="1:2" x14ac:dyDescent="0.25">
      <c r="A408" s="2" t="s">
        <v>6438</v>
      </c>
      <c r="B408" s="3">
        <v>0</v>
      </c>
    </row>
    <row r="409" spans="1:2" x14ac:dyDescent="0.25">
      <c r="A409" s="2" t="s">
        <v>6688</v>
      </c>
      <c r="B409" s="3">
        <v>0</v>
      </c>
    </row>
    <row r="410" spans="1:2" x14ac:dyDescent="0.25">
      <c r="A410" s="2" t="s">
        <v>6439</v>
      </c>
      <c r="B410" s="3">
        <v>0</v>
      </c>
    </row>
    <row r="411" spans="1:2" x14ac:dyDescent="0.25">
      <c r="A411" s="2" t="s">
        <v>6696</v>
      </c>
      <c r="B411" s="3">
        <v>0</v>
      </c>
    </row>
    <row r="412" spans="1:2" x14ac:dyDescent="0.25">
      <c r="A412" s="2" t="s">
        <v>6440</v>
      </c>
      <c r="B412" s="3">
        <v>0</v>
      </c>
    </row>
    <row r="413" spans="1:2" x14ac:dyDescent="0.25">
      <c r="A413" s="2" t="s">
        <v>6704</v>
      </c>
      <c r="B413" s="3">
        <v>0</v>
      </c>
    </row>
    <row r="414" spans="1:2" x14ac:dyDescent="0.25">
      <c r="A414" s="2" t="s">
        <v>6441</v>
      </c>
      <c r="B414" s="3">
        <v>0</v>
      </c>
    </row>
    <row r="415" spans="1:2" x14ac:dyDescent="0.25">
      <c r="A415" s="2" t="s">
        <v>6712</v>
      </c>
      <c r="B415" s="3">
        <v>0</v>
      </c>
    </row>
    <row r="416" spans="1:2" x14ac:dyDescent="0.25">
      <c r="A416" s="2" t="s">
        <v>6442</v>
      </c>
      <c r="B416" s="3">
        <v>0</v>
      </c>
    </row>
    <row r="417" spans="1:2" x14ac:dyDescent="0.25">
      <c r="A417" s="2" t="s">
        <v>6720</v>
      </c>
      <c r="B417" s="3">
        <v>0</v>
      </c>
    </row>
    <row r="418" spans="1:2" x14ac:dyDescent="0.25">
      <c r="A418" s="2" t="s">
        <v>6443</v>
      </c>
      <c r="B418" s="3">
        <v>0</v>
      </c>
    </row>
    <row r="419" spans="1:2" x14ac:dyDescent="0.25">
      <c r="A419" s="2" t="s">
        <v>6405</v>
      </c>
      <c r="B419" s="3">
        <v>0</v>
      </c>
    </row>
    <row r="420" spans="1:2" x14ac:dyDescent="0.25">
      <c r="A420" s="2" t="s">
        <v>6444</v>
      </c>
      <c r="B420" s="3">
        <v>0</v>
      </c>
    </row>
    <row r="421" spans="1:2" x14ac:dyDescent="0.25">
      <c r="A421" s="2" t="s">
        <v>6570</v>
      </c>
      <c r="B421" s="3">
        <v>0</v>
      </c>
    </row>
    <row r="422" spans="1:2" x14ac:dyDescent="0.25">
      <c r="A422" s="2" t="s">
        <v>6445</v>
      </c>
      <c r="B422" s="3">
        <v>0</v>
      </c>
    </row>
    <row r="423" spans="1:2" x14ac:dyDescent="0.25">
      <c r="A423" s="2" t="s">
        <v>6574</v>
      </c>
      <c r="B423" s="3">
        <v>0</v>
      </c>
    </row>
    <row r="424" spans="1:2" x14ac:dyDescent="0.25">
      <c r="A424" s="2" t="s">
        <v>6446</v>
      </c>
      <c r="B424" s="3">
        <v>0</v>
      </c>
    </row>
    <row r="425" spans="1:2" x14ac:dyDescent="0.25">
      <c r="A425" s="2" t="s">
        <v>6578</v>
      </c>
      <c r="B425" s="3">
        <v>0</v>
      </c>
    </row>
    <row r="426" spans="1:2" x14ac:dyDescent="0.25">
      <c r="A426" s="2" t="s">
        <v>6447</v>
      </c>
      <c r="B426" s="3">
        <v>0</v>
      </c>
    </row>
    <row r="427" spans="1:2" x14ac:dyDescent="0.25">
      <c r="A427" s="2" t="s">
        <v>6582</v>
      </c>
      <c r="B427" s="3">
        <v>0</v>
      </c>
    </row>
    <row r="428" spans="1:2" x14ac:dyDescent="0.25">
      <c r="A428" s="2" t="s">
        <v>6448</v>
      </c>
      <c r="B428" s="3">
        <v>0</v>
      </c>
    </row>
    <row r="429" spans="1:2" x14ac:dyDescent="0.25">
      <c r="A429" s="2" t="s">
        <v>6586</v>
      </c>
      <c r="B429" s="3">
        <v>0</v>
      </c>
    </row>
    <row r="430" spans="1:2" x14ac:dyDescent="0.25">
      <c r="A430" s="2" t="s">
        <v>6449</v>
      </c>
      <c r="B430" s="3">
        <v>0</v>
      </c>
    </row>
    <row r="431" spans="1:2" x14ac:dyDescent="0.25">
      <c r="A431" s="2" t="s">
        <v>6590</v>
      </c>
      <c r="B431" s="3">
        <v>0</v>
      </c>
    </row>
    <row r="432" spans="1:2" x14ac:dyDescent="0.25">
      <c r="A432" s="2" t="s">
        <v>6450</v>
      </c>
      <c r="B432" s="3">
        <v>0</v>
      </c>
    </row>
    <row r="433" spans="1:2" x14ac:dyDescent="0.25">
      <c r="A433" s="2" t="s">
        <v>6594</v>
      </c>
      <c r="B433" s="3">
        <v>0</v>
      </c>
    </row>
    <row r="434" spans="1:2" x14ac:dyDescent="0.25">
      <c r="A434" s="2" t="s">
        <v>6451</v>
      </c>
      <c r="B434" s="3">
        <v>0</v>
      </c>
    </row>
    <row r="435" spans="1:2" x14ac:dyDescent="0.25">
      <c r="A435" s="2" t="s">
        <v>6598</v>
      </c>
      <c r="B435" s="3">
        <v>0</v>
      </c>
    </row>
    <row r="436" spans="1:2" x14ac:dyDescent="0.25">
      <c r="A436" s="2" t="s">
        <v>6452</v>
      </c>
      <c r="B436" s="3">
        <v>0</v>
      </c>
    </row>
    <row r="437" spans="1:2" x14ac:dyDescent="0.25">
      <c r="A437" s="2" t="s">
        <v>6602</v>
      </c>
      <c r="B437" s="3">
        <v>0</v>
      </c>
    </row>
    <row r="438" spans="1:2" x14ac:dyDescent="0.25">
      <c r="A438" s="2" t="s">
        <v>6453</v>
      </c>
      <c r="B438" s="3">
        <v>0</v>
      </c>
    </row>
    <row r="439" spans="1:2" x14ac:dyDescent="0.25">
      <c r="A439" s="2" t="s">
        <v>6606</v>
      </c>
      <c r="B439" s="3">
        <v>0</v>
      </c>
    </row>
    <row r="440" spans="1:2" x14ac:dyDescent="0.25">
      <c r="A440" s="2" t="s">
        <v>6454</v>
      </c>
      <c r="B440" s="3">
        <v>0</v>
      </c>
    </row>
    <row r="441" spans="1:2" x14ac:dyDescent="0.25">
      <c r="A441" s="2" t="s">
        <v>6610</v>
      </c>
      <c r="B441" s="3">
        <v>0</v>
      </c>
    </row>
    <row r="442" spans="1:2" x14ac:dyDescent="0.25">
      <c r="A442" s="2" t="s">
        <v>6455</v>
      </c>
      <c r="B442" s="3">
        <v>0</v>
      </c>
    </row>
    <row r="443" spans="1:2" x14ac:dyDescent="0.25">
      <c r="A443" s="2" t="s">
        <v>6614</v>
      </c>
      <c r="B443" s="3">
        <v>0</v>
      </c>
    </row>
    <row r="444" spans="1:2" x14ac:dyDescent="0.25">
      <c r="A444" s="2" t="s">
        <v>6456</v>
      </c>
      <c r="B444" s="3">
        <v>0</v>
      </c>
    </row>
    <row r="445" spans="1:2" x14ac:dyDescent="0.25">
      <c r="A445" s="2" t="s">
        <v>6618</v>
      </c>
      <c r="B445" s="3">
        <v>0</v>
      </c>
    </row>
    <row r="446" spans="1:2" x14ac:dyDescent="0.25">
      <c r="A446" s="2" t="s">
        <v>6457</v>
      </c>
      <c r="B446" s="3">
        <v>0</v>
      </c>
    </row>
    <row r="447" spans="1:2" x14ac:dyDescent="0.25">
      <c r="A447" s="2" t="s">
        <v>6622</v>
      </c>
      <c r="B447" s="3">
        <v>0</v>
      </c>
    </row>
    <row r="448" spans="1:2" x14ac:dyDescent="0.25">
      <c r="A448" s="2" t="s">
        <v>6458</v>
      </c>
      <c r="B448" s="3">
        <v>0</v>
      </c>
    </row>
    <row r="449" spans="1:2" x14ac:dyDescent="0.25">
      <c r="A449" s="2" t="s">
        <v>6626</v>
      </c>
      <c r="B449" s="3">
        <v>0</v>
      </c>
    </row>
    <row r="450" spans="1:2" x14ac:dyDescent="0.25">
      <c r="A450" s="2" t="s">
        <v>6459</v>
      </c>
      <c r="B450" s="3">
        <v>0</v>
      </c>
    </row>
    <row r="451" spans="1:2" x14ac:dyDescent="0.25">
      <c r="A451" s="2" t="s">
        <v>6630</v>
      </c>
      <c r="B451" s="3">
        <v>0</v>
      </c>
    </row>
    <row r="452" spans="1:2" x14ac:dyDescent="0.25">
      <c r="A452" s="2" t="s">
        <v>6460</v>
      </c>
      <c r="B452" s="3">
        <v>0</v>
      </c>
    </row>
    <row r="453" spans="1:2" x14ac:dyDescent="0.25">
      <c r="A453" s="2" t="s">
        <v>6634</v>
      </c>
      <c r="B453" s="3">
        <v>0</v>
      </c>
    </row>
    <row r="454" spans="1:2" x14ac:dyDescent="0.25">
      <c r="A454" s="2" t="s">
        <v>6461</v>
      </c>
      <c r="B454" s="3">
        <v>0</v>
      </c>
    </row>
    <row r="455" spans="1:2" x14ac:dyDescent="0.25">
      <c r="A455" s="2" t="s">
        <v>6638</v>
      </c>
      <c r="B455" s="3">
        <v>0</v>
      </c>
    </row>
    <row r="456" spans="1:2" x14ac:dyDescent="0.25">
      <c r="A456" s="2" t="s">
        <v>6462</v>
      </c>
      <c r="B456" s="3">
        <v>0</v>
      </c>
    </row>
    <row r="457" spans="1:2" x14ac:dyDescent="0.25">
      <c r="A457" s="2" t="s">
        <v>6642</v>
      </c>
      <c r="B457" s="3">
        <v>0</v>
      </c>
    </row>
    <row r="458" spans="1:2" x14ac:dyDescent="0.25">
      <c r="A458" s="2" t="s">
        <v>6463</v>
      </c>
      <c r="B458" s="3">
        <v>0</v>
      </c>
    </row>
    <row r="459" spans="1:2" x14ac:dyDescent="0.25">
      <c r="A459" s="2" t="s">
        <v>6646</v>
      </c>
      <c r="B459" s="3">
        <v>0</v>
      </c>
    </row>
    <row r="460" spans="1:2" x14ac:dyDescent="0.25">
      <c r="A460" s="2" t="s">
        <v>6464</v>
      </c>
      <c r="B460" s="3">
        <v>0</v>
      </c>
    </row>
    <row r="461" spans="1:2" x14ac:dyDescent="0.25">
      <c r="A461" s="2" t="s">
        <v>6650</v>
      </c>
      <c r="B461" s="3">
        <v>0</v>
      </c>
    </row>
    <row r="462" spans="1:2" x14ac:dyDescent="0.25">
      <c r="A462" s="2" t="s">
        <v>6465</v>
      </c>
      <c r="B462" s="3">
        <v>0</v>
      </c>
    </row>
    <row r="463" spans="1:2" x14ac:dyDescent="0.25">
      <c r="A463" s="2" t="s">
        <v>6654</v>
      </c>
      <c r="B463" s="3">
        <v>0</v>
      </c>
    </row>
    <row r="464" spans="1:2" x14ac:dyDescent="0.25">
      <c r="A464" s="2" t="s">
        <v>6466</v>
      </c>
      <c r="B464" s="3">
        <v>0</v>
      </c>
    </row>
    <row r="465" spans="1:2" x14ac:dyDescent="0.25">
      <c r="A465" s="2" t="s">
        <v>6658</v>
      </c>
      <c r="B465" s="3">
        <v>0</v>
      </c>
    </row>
    <row r="466" spans="1:2" x14ac:dyDescent="0.25">
      <c r="A466" s="2" t="s">
        <v>6467</v>
      </c>
      <c r="B466" s="3">
        <v>0</v>
      </c>
    </row>
    <row r="467" spans="1:2" x14ac:dyDescent="0.25">
      <c r="A467" s="2" t="s">
        <v>6662</v>
      </c>
      <c r="B467" s="3">
        <v>0</v>
      </c>
    </row>
    <row r="468" spans="1:2" x14ac:dyDescent="0.25">
      <c r="A468" s="2" t="s">
        <v>6468</v>
      </c>
      <c r="B468" s="3">
        <v>0</v>
      </c>
    </row>
    <row r="469" spans="1:2" x14ac:dyDescent="0.25">
      <c r="A469" s="2" t="s">
        <v>6666</v>
      </c>
      <c r="B469" s="3">
        <v>0</v>
      </c>
    </row>
    <row r="470" spans="1:2" x14ac:dyDescent="0.25">
      <c r="A470" s="2" t="s">
        <v>6469</v>
      </c>
      <c r="B470" s="3">
        <v>0</v>
      </c>
    </row>
    <row r="471" spans="1:2" x14ac:dyDescent="0.25">
      <c r="A471" s="2" t="s">
        <v>6670</v>
      </c>
      <c r="B471" s="3">
        <v>0</v>
      </c>
    </row>
    <row r="472" spans="1:2" x14ac:dyDescent="0.25">
      <c r="A472" s="2" t="s">
        <v>6470</v>
      </c>
      <c r="B472" s="3">
        <v>0</v>
      </c>
    </row>
    <row r="473" spans="1:2" x14ac:dyDescent="0.25">
      <c r="A473" s="2" t="s">
        <v>6674</v>
      </c>
      <c r="B473" s="3">
        <v>0</v>
      </c>
    </row>
    <row r="474" spans="1:2" x14ac:dyDescent="0.25">
      <c r="A474" s="2" t="s">
        <v>6471</v>
      </c>
      <c r="B474" s="3">
        <v>0</v>
      </c>
    </row>
    <row r="475" spans="1:2" x14ac:dyDescent="0.25">
      <c r="A475" s="2" t="s">
        <v>6678</v>
      </c>
      <c r="B475" s="3">
        <v>0</v>
      </c>
    </row>
    <row r="476" spans="1:2" x14ac:dyDescent="0.25">
      <c r="A476" s="2" t="s">
        <v>6472</v>
      </c>
      <c r="B476" s="3">
        <v>0</v>
      </c>
    </row>
    <row r="477" spans="1:2" x14ac:dyDescent="0.25">
      <c r="A477" s="2" t="s">
        <v>6682</v>
      </c>
      <c r="B477" s="3">
        <v>0</v>
      </c>
    </row>
    <row r="478" spans="1:2" x14ac:dyDescent="0.25">
      <c r="A478" s="2" t="s">
        <v>6473</v>
      </c>
      <c r="B478" s="3">
        <v>0</v>
      </c>
    </row>
    <row r="479" spans="1:2" x14ac:dyDescent="0.25">
      <c r="A479" s="2" t="s">
        <v>6686</v>
      </c>
      <c r="B479" s="3">
        <v>0</v>
      </c>
    </row>
    <row r="480" spans="1:2" x14ac:dyDescent="0.25">
      <c r="A480" s="2" t="s">
        <v>6474</v>
      </c>
      <c r="B480" s="3">
        <v>0</v>
      </c>
    </row>
    <row r="481" spans="1:2" x14ac:dyDescent="0.25">
      <c r="A481" s="2" t="s">
        <v>6690</v>
      </c>
      <c r="B481" s="3">
        <v>0</v>
      </c>
    </row>
    <row r="482" spans="1:2" x14ac:dyDescent="0.25">
      <c r="A482" s="2" t="s">
        <v>6475</v>
      </c>
      <c r="B482" s="3">
        <v>0</v>
      </c>
    </row>
    <row r="483" spans="1:2" x14ac:dyDescent="0.25">
      <c r="A483" s="2" t="s">
        <v>6694</v>
      </c>
      <c r="B483" s="3">
        <v>0</v>
      </c>
    </row>
    <row r="484" spans="1:2" x14ac:dyDescent="0.25">
      <c r="A484" s="2" t="s">
        <v>6476</v>
      </c>
      <c r="B484" s="3">
        <v>0</v>
      </c>
    </row>
    <row r="485" spans="1:2" x14ac:dyDescent="0.25">
      <c r="A485" s="2" t="s">
        <v>6698</v>
      </c>
      <c r="B485" s="3">
        <v>0</v>
      </c>
    </row>
    <row r="486" spans="1:2" x14ac:dyDescent="0.25">
      <c r="A486" s="2" t="s">
        <v>6477</v>
      </c>
      <c r="B486" s="3">
        <v>0</v>
      </c>
    </row>
    <row r="487" spans="1:2" x14ac:dyDescent="0.25">
      <c r="A487" s="2" t="s">
        <v>6702</v>
      </c>
      <c r="B487" s="3">
        <v>0</v>
      </c>
    </row>
    <row r="488" spans="1:2" x14ac:dyDescent="0.25">
      <c r="A488" s="2" t="s">
        <v>6478</v>
      </c>
      <c r="B488" s="3">
        <v>0</v>
      </c>
    </row>
    <row r="489" spans="1:2" x14ac:dyDescent="0.25">
      <c r="A489" s="2" t="s">
        <v>6706</v>
      </c>
      <c r="B489" s="3">
        <v>0</v>
      </c>
    </row>
    <row r="490" spans="1:2" x14ac:dyDescent="0.25">
      <c r="A490" s="2" t="s">
        <v>6479</v>
      </c>
      <c r="B490" s="3">
        <v>0</v>
      </c>
    </row>
    <row r="491" spans="1:2" x14ac:dyDescent="0.25">
      <c r="A491" s="2" t="s">
        <v>6710</v>
      </c>
      <c r="B491" s="3">
        <v>0</v>
      </c>
    </row>
    <row r="492" spans="1:2" x14ac:dyDescent="0.25">
      <c r="A492" s="2" t="s">
        <v>6480</v>
      </c>
      <c r="B492" s="3">
        <v>0</v>
      </c>
    </row>
    <row r="493" spans="1:2" x14ac:dyDescent="0.25">
      <c r="A493" s="2" t="s">
        <v>6714</v>
      </c>
      <c r="B493" s="3">
        <v>0</v>
      </c>
    </row>
    <row r="494" spans="1:2" x14ac:dyDescent="0.25">
      <c r="A494" s="2" t="s">
        <v>6481</v>
      </c>
      <c r="B494" s="3">
        <v>0</v>
      </c>
    </row>
    <row r="495" spans="1:2" x14ac:dyDescent="0.25">
      <c r="A495" s="2" t="s">
        <v>6718</v>
      </c>
      <c r="B495" s="3">
        <v>0</v>
      </c>
    </row>
    <row r="496" spans="1:2" x14ac:dyDescent="0.25">
      <c r="A496" s="2" t="s">
        <v>6482</v>
      </c>
      <c r="B496" s="3">
        <v>0</v>
      </c>
    </row>
    <row r="497" spans="1:2" x14ac:dyDescent="0.25">
      <c r="A497" s="2" t="s">
        <v>6722</v>
      </c>
      <c r="B497" s="3">
        <v>0</v>
      </c>
    </row>
    <row r="498" spans="1:2" x14ac:dyDescent="0.25">
      <c r="A498" s="2" t="s">
        <v>6483</v>
      </c>
      <c r="B498" s="3">
        <v>0</v>
      </c>
    </row>
    <row r="499" spans="1:2" x14ac:dyDescent="0.25">
      <c r="A499" s="2" t="s">
        <v>6726</v>
      </c>
      <c r="B499" s="3">
        <v>0</v>
      </c>
    </row>
    <row r="500" spans="1:2" x14ac:dyDescent="0.25">
      <c r="A500" s="2" t="s">
        <v>6484</v>
      </c>
      <c r="B500" s="3">
        <v>0</v>
      </c>
    </row>
    <row r="501" spans="1:2" x14ac:dyDescent="0.25">
      <c r="A501" s="2" t="s">
        <v>6567</v>
      </c>
      <c r="B501" s="3">
        <v>0</v>
      </c>
    </row>
    <row r="502" spans="1:2" x14ac:dyDescent="0.25">
      <c r="A502" s="2" t="s">
        <v>6485</v>
      </c>
      <c r="B502" s="3">
        <v>0</v>
      </c>
    </row>
    <row r="503" spans="1:2" x14ac:dyDescent="0.25">
      <c r="A503" s="2" t="s">
        <v>6569</v>
      </c>
      <c r="B503" s="3">
        <v>0</v>
      </c>
    </row>
    <row r="504" spans="1:2" x14ac:dyDescent="0.25">
      <c r="A504" s="2" t="s">
        <v>6486</v>
      </c>
      <c r="B504" s="3">
        <v>0</v>
      </c>
    </row>
    <row r="505" spans="1:2" x14ac:dyDescent="0.25">
      <c r="A505" s="2" t="s">
        <v>6571</v>
      </c>
      <c r="B505" s="3">
        <v>0</v>
      </c>
    </row>
    <row r="506" spans="1:2" x14ac:dyDescent="0.25">
      <c r="A506" s="2" t="s">
        <v>6487</v>
      </c>
      <c r="B506" s="3">
        <v>0</v>
      </c>
    </row>
    <row r="507" spans="1:2" x14ac:dyDescent="0.25">
      <c r="A507" s="2" t="s">
        <v>6573</v>
      </c>
      <c r="B507" s="3">
        <v>0</v>
      </c>
    </row>
    <row r="508" spans="1:2" x14ac:dyDescent="0.25">
      <c r="A508" s="2" t="s">
        <v>6488</v>
      </c>
      <c r="B508" s="3">
        <v>0</v>
      </c>
    </row>
    <row r="509" spans="1:2" x14ac:dyDescent="0.25">
      <c r="A509" s="2" t="s">
        <v>6575</v>
      </c>
      <c r="B509" s="3">
        <v>0</v>
      </c>
    </row>
    <row r="510" spans="1:2" x14ac:dyDescent="0.25">
      <c r="A510" s="2" t="s">
        <v>6489</v>
      </c>
      <c r="B510" s="3">
        <v>0</v>
      </c>
    </row>
    <row r="511" spans="1:2" x14ac:dyDescent="0.25">
      <c r="A511" s="2" t="s">
        <v>6577</v>
      </c>
      <c r="B511" s="3">
        <v>0</v>
      </c>
    </row>
    <row r="512" spans="1:2" x14ac:dyDescent="0.25">
      <c r="A512" s="2" t="s">
        <v>6490</v>
      </c>
      <c r="B512" s="3">
        <v>0</v>
      </c>
    </row>
    <row r="513" spans="1:2" x14ac:dyDescent="0.25">
      <c r="A513" s="2" t="s">
        <v>6579</v>
      </c>
      <c r="B513" s="3">
        <v>0</v>
      </c>
    </row>
    <row r="514" spans="1:2" x14ac:dyDescent="0.25">
      <c r="A514" s="2" t="s">
        <v>6491</v>
      </c>
      <c r="B514" s="3">
        <v>0</v>
      </c>
    </row>
    <row r="515" spans="1:2" x14ac:dyDescent="0.25">
      <c r="A515" s="2" t="s">
        <v>6581</v>
      </c>
      <c r="B515" s="3">
        <v>0</v>
      </c>
    </row>
    <row r="516" spans="1:2" x14ac:dyDescent="0.25">
      <c r="A516" s="2" t="s">
        <v>6492</v>
      </c>
      <c r="B516" s="3">
        <v>0</v>
      </c>
    </row>
    <row r="517" spans="1:2" x14ac:dyDescent="0.25">
      <c r="A517" s="2" t="s">
        <v>6583</v>
      </c>
      <c r="B517" s="3">
        <v>0</v>
      </c>
    </row>
    <row r="518" spans="1:2" x14ac:dyDescent="0.25">
      <c r="A518" s="2" t="s">
        <v>6493</v>
      </c>
      <c r="B518" s="3">
        <v>0</v>
      </c>
    </row>
    <row r="519" spans="1:2" x14ac:dyDescent="0.25">
      <c r="A519" s="2" t="s">
        <v>6585</v>
      </c>
      <c r="B519" s="3">
        <v>0</v>
      </c>
    </row>
    <row r="520" spans="1:2" x14ac:dyDescent="0.25">
      <c r="A520" s="2" t="s">
        <v>6494</v>
      </c>
      <c r="B520" s="3">
        <v>0</v>
      </c>
    </row>
    <row r="521" spans="1:2" x14ac:dyDescent="0.25">
      <c r="A521" s="2" t="s">
        <v>6587</v>
      </c>
      <c r="B521" s="3">
        <v>0</v>
      </c>
    </row>
    <row r="522" spans="1:2" x14ac:dyDescent="0.25">
      <c r="A522" s="2" t="s">
        <v>6495</v>
      </c>
      <c r="B522" s="3">
        <v>0</v>
      </c>
    </row>
    <row r="523" spans="1:2" x14ac:dyDescent="0.25">
      <c r="A523" s="2" t="s">
        <v>6589</v>
      </c>
      <c r="B523" s="3">
        <v>0</v>
      </c>
    </row>
    <row r="524" spans="1:2" x14ac:dyDescent="0.25">
      <c r="A524" s="2" t="s">
        <v>6496</v>
      </c>
      <c r="B524" s="3">
        <v>0</v>
      </c>
    </row>
    <row r="525" spans="1:2" x14ac:dyDescent="0.25">
      <c r="A525" s="2" t="s">
        <v>6591</v>
      </c>
      <c r="B525" s="3">
        <v>0</v>
      </c>
    </row>
    <row r="526" spans="1:2" x14ac:dyDescent="0.25">
      <c r="A526" s="2" t="s">
        <v>6497</v>
      </c>
      <c r="B526" s="3">
        <v>0</v>
      </c>
    </row>
    <row r="527" spans="1:2" x14ac:dyDescent="0.25">
      <c r="A527" s="2" t="s">
        <v>6593</v>
      </c>
      <c r="B527" s="3">
        <v>0</v>
      </c>
    </row>
    <row r="528" spans="1:2" x14ac:dyDescent="0.25">
      <c r="A528" s="2" t="s">
        <v>6498</v>
      </c>
      <c r="B528" s="3">
        <v>0</v>
      </c>
    </row>
    <row r="529" spans="1:2" x14ac:dyDescent="0.25">
      <c r="A529" s="2" t="s">
        <v>6595</v>
      </c>
      <c r="B529" s="3">
        <v>0</v>
      </c>
    </row>
    <row r="530" spans="1:2" x14ac:dyDescent="0.25">
      <c r="A530" s="2" t="s">
        <v>6499</v>
      </c>
      <c r="B530" s="3">
        <v>0</v>
      </c>
    </row>
    <row r="531" spans="1:2" x14ac:dyDescent="0.25">
      <c r="A531" s="2" t="s">
        <v>6597</v>
      </c>
      <c r="B531" s="3">
        <v>0</v>
      </c>
    </row>
    <row r="532" spans="1:2" x14ac:dyDescent="0.25">
      <c r="A532" s="2" t="s">
        <v>6500</v>
      </c>
      <c r="B532" s="3">
        <v>0</v>
      </c>
    </row>
    <row r="533" spans="1:2" x14ac:dyDescent="0.25">
      <c r="A533" s="2" t="s">
        <v>6599</v>
      </c>
      <c r="B533" s="3">
        <v>0</v>
      </c>
    </row>
    <row r="534" spans="1:2" x14ac:dyDescent="0.25">
      <c r="A534" s="2" t="s">
        <v>6501</v>
      </c>
      <c r="B534" s="3">
        <v>0</v>
      </c>
    </row>
    <row r="535" spans="1:2" x14ac:dyDescent="0.25">
      <c r="A535" s="2" t="s">
        <v>6601</v>
      </c>
      <c r="B535" s="3">
        <v>0</v>
      </c>
    </row>
    <row r="536" spans="1:2" x14ac:dyDescent="0.25">
      <c r="A536" s="2" t="s">
        <v>6502</v>
      </c>
      <c r="B536" s="3">
        <v>0</v>
      </c>
    </row>
    <row r="537" spans="1:2" x14ac:dyDescent="0.25">
      <c r="A537" s="2" t="s">
        <v>6603</v>
      </c>
      <c r="B537" s="3">
        <v>0</v>
      </c>
    </row>
    <row r="538" spans="1:2" x14ac:dyDescent="0.25">
      <c r="A538" s="2" t="s">
        <v>6503</v>
      </c>
      <c r="B538" s="3">
        <v>0</v>
      </c>
    </row>
    <row r="539" spans="1:2" x14ac:dyDescent="0.25">
      <c r="A539" s="2" t="s">
        <v>6605</v>
      </c>
      <c r="B539" s="3">
        <v>0</v>
      </c>
    </row>
    <row r="540" spans="1:2" x14ac:dyDescent="0.25">
      <c r="A540" s="2" t="s">
        <v>6504</v>
      </c>
      <c r="B540" s="3">
        <v>0</v>
      </c>
    </row>
    <row r="541" spans="1:2" x14ac:dyDescent="0.25">
      <c r="A541" s="2" t="s">
        <v>6607</v>
      </c>
      <c r="B541" s="3">
        <v>0</v>
      </c>
    </row>
    <row r="542" spans="1:2" x14ac:dyDescent="0.25">
      <c r="A542" s="2" t="s">
        <v>6505</v>
      </c>
      <c r="B542" s="3">
        <v>0</v>
      </c>
    </row>
    <row r="543" spans="1:2" x14ac:dyDescent="0.25">
      <c r="A543" s="2" t="s">
        <v>6609</v>
      </c>
      <c r="B543" s="3">
        <v>0</v>
      </c>
    </row>
    <row r="544" spans="1:2" x14ac:dyDescent="0.25">
      <c r="A544" s="2" t="s">
        <v>6506</v>
      </c>
      <c r="B544" s="3">
        <v>0</v>
      </c>
    </row>
    <row r="545" spans="1:2" x14ac:dyDescent="0.25">
      <c r="A545" s="2" t="s">
        <v>6611</v>
      </c>
      <c r="B545" s="3">
        <v>0</v>
      </c>
    </row>
    <row r="546" spans="1:2" x14ac:dyDescent="0.25">
      <c r="A546" s="2" t="s">
        <v>6507</v>
      </c>
      <c r="B546" s="3">
        <v>0</v>
      </c>
    </row>
    <row r="547" spans="1:2" x14ac:dyDescent="0.25">
      <c r="A547" s="2" t="s">
        <v>6613</v>
      </c>
      <c r="B547" s="3">
        <v>0</v>
      </c>
    </row>
    <row r="548" spans="1:2" x14ac:dyDescent="0.25">
      <c r="A548" s="2" t="s">
        <v>6508</v>
      </c>
      <c r="B548" s="3">
        <v>0</v>
      </c>
    </row>
    <row r="549" spans="1:2" x14ac:dyDescent="0.25">
      <c r="A549" s="2" t="s">
        <v>6615</v>
      </c>
      <c r="B549" s="3">
        <v>0</v>
      </c>
    </row>
    <row r="550" spans="1:2" x14ac:dyDescent="0.25">
      <c r="A550" s="2" t="s">
        <v>6509</v>
      </c>
      <c r="B550" s="3">
        <v>0</v>
      </c>
    </row>
    <row r="551" spans="1:2" x14ac:dyDescent="0.25">
      <c r="A551" s="2" t="s">
        <v>6617</v>
      </c>
      <c r="B551" s="3">
        <v>0</v>
      </c>
    </row>
    <row r="552" spans="1:2" x14ac:dyDescent="0.25">
      <c r="A552" s="2" t="s">
        <v>6510</v>
      </c>
      <c r="B552" s="3">
        <v>0</v>
      </c>
    </row>
    <row r="553" spans="1:2" x14ac:dyDescent="0.25">
      <c r="A553" s="2" t="s">
        <v>6619</v>
      </c>
      <c r="B553" s="3">
        <v>0</v>
      </c>
    </row>
    <row r="554" spans="1:2" x14ac:dyDescent="0.25">
      <c r="A554" s="2" t="s">
        <v>6511</v>
      </c>
      <c r="B554" s="3">
        <v>0</v>
      </c>
    </row>
    <row r="555" spans="1:2" x14ac:dyDescent="0.25">
      <c r="A555" s="2" t="s">
        <v>6621</v>
      </c>
      <c r="B555" s="3">
        <v>0</v>
      </c>
    </row>
    <row r="556" spans="1:2" x14ac:dyDescent="0.25">
      <c r="A556" s="2" t="s">
        <v>6512</v>
      </c>
      <c r="B556" s="3">
        <v>0</v>
      </c>
    </row>
    <row r="557" spans="1:2" x14ac:dyDescent="0.25">
      <c r="A557" s="2" t="s">
        <v>6623</v>
      </c>
      <c r="B557" s="3">
        <v>0</v>
      </c>
    </row>
    <row r="558" spans="1:2" x14ac:dyDescent="0.25">
      <c r="A558" s="2" t="s">
        <v>6513</v>
      </c>
      <c r="B558" s="3">
        <v>0</v>
      </c>
    </row>
    <row r="559" spans="1:2" x14ac:dyDescent="0.25">
      <c r="A559" s="2" t="s">
        <v>6625</v>
      </c>
      <c r="B559" s="3">
        <v>0</v>
      </c>
    </row>
    <row r="560" spans="1:2" x14ac:dyDescent="0.25">
      <c r="A560" s="2" t="s">
        <v>6514</v>
      </c>
      <c r="B560" s="3">
        <v>0</v>
      </c>
    </row>
    <row r="561" spans="1:2" x14ac:dyDescent="0.25">
      <c r="A561" s="2" t="s">
        <v>6627</v>
      </c>
      <c r="B561" s="3">
        <v>0</v>
      </c>
    </row>
    <row r="562" spans="1:2" x14ac:dyDescent="0.25">
      <c r="A562" s="2" t="s">
        <v>6515</v>
      </c>
      <c r="B562" s="3">
        <v>0</v>
      </c>
    </row>
    <row r="563" spans="1:2" x14ac:dyDescent="0.25">
      <c r="A563" s="2" t="s">
        <v>6629</v>
      </c>
      <c r="B563" s="3">
        <v>0</v>
      </c>
    </row>
    <row r="564" spans="1:2" x14ac:dyDescent="0.25">
      <c r="A564" s="2" t="s">
        <v>6516</v>
      </c>
      <c r="B564" s="3">
        <v>0</v>
      </c>
    </row>
    <row r="565" spans="1:2" x14ac:dyDescent="0.25">
      <c r="A565" s="2" t="s">
        <v>6631</v>
      </c>
      <c r="B565" s="3">
        <v>0</v>
      </c>
    </row>
    <row r="566" spans="1:2" x14ac:dyDescent="0.25">
      <c r="A566" s="2" t="s">
        <v>6517</v>
      </c>
      <c r="B566" s="3">
        <v>0</v>
      </c>
    </row>
    <row r="567" spans="1:2" x14ac:dyDescent="0.25">
      <c r="A567" s="2" t="s">
        <v>6633</v>
      </c>
      <c r="B567" s="3">
        <v>0</v>
      </c>
    </row>
    <row r="568" spans="1:2" x14ac:dyDescent="0.25">
      <c r="A568" s="2" t="s">
        <v>6518</v>
      </c>
      <c r="B568" s="3">
        <v>0</v>
      </c>
    </row>
    <row r="569" spans="1:2" x14ac:dyDescent="0.25">
      <c r="A569" s="2" t="s">
        <v>6635</v>
      </c>
      <c r="B569" s="3">
        <v>0</v>
      </c>
    </row>
    <row r="570" spans="1:2" x14ac:dyDescent="0.25">
      <c r="A570" s="2" t="s">
        <v>6519</v>
      </c>
      <c r="B570" s="3">
        <v>0</v>
      </c>
    </row>
    <row r="571" spans="1:2" x14ac:dyDescent="0.25">
      <c r="A571" s="2" t="s">
        <v>6637</v>
      </c>
      <c r="B571" s="3">
        <v>0</v>
      </c>
    </row>
    <row r="572" spans="1:2" x14ac:dyDescent="0.25">
      <c r="A572" s="2" t="s">
        <v>6520</v>
      </c>
      <c r="B572" s="3">
        <v>0</v>
      </c>
    </row>
    <row r="573" spans="1:2" x14ac:dyDescent="0.25">
      <c r="A573" s="2" t="s">
        <v>6639</v>
      </c>
      <c r="B573" s="3">
        <v>0</v>
      </c>
    </row>
    <row r="574" spans="1:2" x14ac:dyDescent="0.25">
      <c r="A574" s="2" t="s">
        <v>6521</v>
      </c>
      <c r="B574" s="3">
        <v>0</v>
      </c>
    </row>
    <row r="575" spans="1:2" x14ac:dyDescent="0.25">
      <c r="A575" s="2" t="s">
        <v>6641</v>
      </c>
      <c r="B575" s="3">
        <v>0</v>
      </c>
    </row>
    <row r="576" spans="1:2" x14ac:dyDescent="0.25">
      <c r="A576" s="2" t="s">
        <v>6522</v>
      </c>
      <c r="B576" s="3">
        <v>0</v>
      </c>
    </row>
    <row r="577" spans="1:2" x14ac:dyDescent="0.25">
      <c r="A577" s="2" t="s">
        <v>6643</v>
      </c>
      <c r="B577" s="3">
        <v>0</v>
      </c>
    </row>
    <row r="578" spans="1:2" x14ac:dyDescent="0.25">
      <c r="A578" s="2" t="s">
        <v>6523</v>
      </c>
      <c r="B578" s="3">
        <v>0</v>
      </c>
    </row>
    <row r="579" spans="1:2" x14ac:dyDescent="0.25">
      <c r="A579" s="2" t="s">
        <v>6645</v>
      </c>
      <c r="B579" s="3">
        <v>0</v>
      </c>
    </row>
    <row r="580" spans="1:2" x14ac:dyDescent="0.25">
      <c r="A580" s="2" t="s">
        <v>6524</v>
      </c>
      <c r="B580" s="3">
        <v>0</v>
      </c>
    </row>
    <row r="581" spans="1:2" x14ac:dyDescent="0.25">
      <c r="A581" s="2" t="s">
        <v>6647</v>
      </c>
      <c r="B581" s="3">
        <v>0</v>
      </c>
    </row>
    <row r="582" spans="1:2" x14ac:dyDescent="0.25">
      <c r="A582" s="2" t="s">
        <v>6525</v>
      </c>
      <c r="B582" s="3">
        <v>0</v>
      </c>
    </row>
    <row r="583" spans="1:2" x14ac:dyDescent="0.25">
      <c r="A583" s="2" t="s">
        <v>6649</v>
      </c>
      <c r="B583" s="3">
        <v>0</v>
      </c>
    </row>
    <row r="584" spans="1:2" x14ac:dyDescent="0.25">
      <c r="A584" s="2" t="s">
        <v>6526</v>
      </c>
      <c r="B584" s="3">
        <v>0</v>
      </c>
    </row>
    <row r="585" spans="1:2" x14ac:dyDescent="0.25">
      <c r="A585" s="2" t="s">
        <v>6651</v>
      </c>
      <c r="B585" s="3">
        <v>0</v>
      </c>
    </row>
    <row r="586" spans="1:2" x14ac:dyDescent="0.25">
      <c r="A586" s="2" t="s">
        <v>6527</v>
      </c>
      <c r="B586" s="3">
        <v>0</v>
      </c>
    </row>
    <row r="587" spans="1:2" x14ac:dyDescent="0.25">
      <c r="A587" s="2" t="s">
        <v>6653</v>
      </c>
      <c r="B587" s="3">
        <v>0</v>
      </c>
    </row>
    <row r="588" spans="1:2" x14ac:dyDescent="0.25">
      <c r="A588" s="2" t="s">
        <v>6528</v>
      </c>
      <c r="B588" s="3">
        <v>0</v>
      </c>
    </row>
    <row r="589" spans="1:2" x14ac:dyDescent="0.25">
      <c r="A589" s="2" t="s">
        <v>6655</v>
      </c>
      <c r="B589" s="3">
        <v>0</v>
      </c>
    </row>
    <row r="590" spans="1:2" x14ac:dyDescent="0.25">
      <c r="A590" s="2" t="s">
        <v>6529</v>
      </c>
      <c r="B590" s="3">
        <v>0</v>
      </c>
    </row>
    <row r="591" spans="1:2" x14ac:dyDescent="0.25">
      <c r="A591" s="2" t="s">
        <v>6657</v>
      </c>
      <c r="B591" s="3">
        <v>0</v>
      </c>
    </row>
    <row r="592" spans="1:2" x14ac:dyDescent="0.25">
      <c r="A592" s="2" t="s">
        <v>6530</v>
      </c>
      <c r="B592" s="3">
        <v>0</v>
      </c>
    </row>
    <row r="593" spans="1:2" x14ac:dyDescent="0.25">
      <c r="A593" s="2" t="s">
        <v>6659</v>
      </c>
      <c r="B593" s="3">
        <v>0</v>
      </c>
    </row>
    <row r="594" spans="1:2" x14ac:dyDescent="0.25">
      <c r="A594" s="2" t="s">
        <v>6531</v>
      </c>
      <c r="B594" s="3">
        <v>0</v>
      </c>
    </row>
    <row r="595" spans="1:2" x14ac:dyDescent="0.25">
      <c r="A595" s="2" t="s">
        <v>6661</v>
      </c>
      <c r="B595" s="3">
        <v>0</v>
      </c>
    </row>
    <row r="596" spans="1:2" x14ac:dyDescent="0.25">
      <c r="A596" s="2" t="s">
        <v>6532</v>
      </c>
      <c r="B596" s="3">
        <v>0</v>
      </c>
    </row>
    <row r="597" spans="1:2" x14ac:dyDescent="0.25">
      <c r="A597" s="2" t="s">
        <v>6663</v>
      </c>
      <c r="B597" s="3">
        <v>0</v>
      </c>
    </row>
    <row r="598" spans="1:2" x14ac:dyDescent="0.25">
      <c r="A598" s="2" t="s">
        <v>6533</v>
      </c>
      <c r="B598" s="3">
        <v>0</v>
      </c>
    </row>
    <row r="599" spans="1:2" x14ac:dyDescent="0.25">
      <c r="A599" s="2" t="s">
        <v>6665</v>
      </c>
      <c r="B599" s="3">
        <v>0</v>
      </c>
    </row>
    <row r="600" spans="1:2" x14ac:dyDescent="0.25">
      <c r="A600" s="2" t="s">
        <v>6534</v>
      </c>
      <c r="B600" s="3">
        <v>0</v>
      </c>
    </row>
    <row r="601" spans="1:2" x14ac:dyDescent="0.25">
      <c r="A601" s="2" t="s">
        <v>6667</v>
      </c>
      <c r="B601" s="3">
        <v>0</v>
      </c>
    </row>
    <row r="602" spans="1:2" x14ac:dyDescent="0.25">
      <c r="A602" s="2" t="s">
        <v>6535</v>
      </c>
      <c r="B602" s="3">
        <v>0</v>
      </c>
    </row>
    <row r="603" spans="1:2" x14ac:dyDescent="0.25">
      <c r="A603" s="2" t="s">
        <v>6669</v>
      </c>
      <c r="B603" s="3">
        <v>0</v>
      </c>
    </row>
    <row r="604" spans="1:2" x14ac:dyDescent="0.25">
      <c r="A604" s="2" t="s">
        <v>6536</v>
      </c>
      <c r="B604" s="3">
        <v>0</v>
      </c>
    </row>
    <row r="605" spans="1:2" x14ac:dyDescent="0.25">
      <c r="A605" s="2" t="s">
        <v>6671</v>
      </c>
      <c r="B605" s="3">
        <v>0</v>
      </c>
    </row>
    <row r="606" spans="1:2" x14ac:dyDescent="0.25">
      <c r="A606" s="2" t="s">
        <v>6537</v>
      </c>
      <c r="B606" s="3">
        <v>0</v>
      </c>
    </row>
    <row r="607" spans="1:2" x14ac:dyDescent="0.25">
      <c r="A607" s="2" t="s">
        <v>6673</v>
      </c>
      <c r="B607" s="3">
        <v>0</v>
      </c>
    </row>
    <row r="608" spans="1:2" x14ac:dyDescent="0.25">
      <c r="A608" s="2" t="s">
        <v>6538</v>
      </c>
      <c r="B608" s="3">
        <v>0</v>
      </c>
    </row>
    <row r="609" spans="1:2" x14ac:dyDescent="0.25">
      <c r="A609" s="2" t="s">
        <v>6675</v>
      </c>
      <c r="B609" s="3">
        <v>0</v>
      </c>
    </row>
    <row r="610" spans="1:2" x14ac:dyDescent="0.25">
      <c r="A610" s="2" t="s">
        <v>6539</v>
      </c>
      <c r="B610" s="3">
        <v>0</v>
      </c>
    </row>
    <row r="611" spans="1:2" x14ac:dyDescent="0.25">
      <c r="A611" s="2" t="s">
        <v>6677</v>
      </c>
      <c r="B611" s="3">
        <v>0</v>
      </c>
    </row>
    <row r="612" spans="1:2" x14ac:dyDescent="0.25">
      <c r="A612" s="2" t="s">
        <v>6540</v>
      </c>
      <c r="B612" s="3">
        <v>0</v>
      </c>
    </row>
    <row r="613" spans="1:2" x14ac:dyDescent="0.25">
      <c r="A613" s="2" t="s">
        <v>6679</v>
      </c>
      <c r="B613" s="3">
        <v>0</v>
      </c>
    </row>
    <row r="614" spans="1:2" x14ac:dyDescent="0.25">
      <c r="A614" s="2" t="s">
        <v>6541</v>
      </c>
      <c r="B614" s="3">
        <v>0</v>
      </c>
    </row>
    <row r="615" spans="1:2" x14ac:dyDescent="0.25">
      <c r="A615" s="2" t="s">
        <v>6681</v>
      </c>
      <c r="B615" s="3">
        <v>0</v>
      </c>
    </row>
    <row r="616" spans="1:2" x14ac:dyDescent="0.25">
      <c r="A616" s="2" t="s">
        <v>6542</v>
      </c>
      <c r="B616" s="3">
        <v>0</v>
      </c>
    </row>
    <row r="617" spans="1:2" x14ac:dyDescent="0.25">
      <c r="A617" s="2" t="s">
        <v>6683</v>
      </c>
      <c r="B617" s="3">
        <v>0</v>
      </c>
    </row>
    <row r="618" spans="1:2" x14ac:dyDescent="0.25">
      <c r="A618" s="2" t="s">
        <v>6543</v>
      </c>
      <c r="B618" s="3">
        <v>0</v>
      </c>
    </row>
    <row r="619" spans="1:2" x14ac:dyDescent="0.25">
      <c r="A619" s="2" t="s">
        <v>6685</v>
      </c>
      <c r="B619" s="3">
        <v>0</v>
      </c>
    </row>
    <row r="620" spans="1:2" x14ac:dyDescent="0.25">
      <c r="A620" s="2" t="s">
        <v>6544</v>
      </c>
      <c r="B620" s="3">
        <v>0</v>
      </c>
    </row>
    <row r="621" spans="1:2" x14ac:dyDescent="0.25">
      <c r="A621" s="2" t="s">
        <v>6687</v>
      </c>
      <c r="B621" s="3">
        <v>0</v>
      </c>
    </row>
    <row r="622" spans="1:2" x14ac:dyDescent="0.25">
      <c r="A622" s="2" t="s">
        <v>6545</v>
      </c>
      <c r="B622" s="3">
        <v>0</v>
      </c>
    </row>
    <row r="623" spans="1:2" x14ac:dyDescent="0.25">
      <c r="A623" s="2" t="s">
        <v>6689</v>
      </c>
      <c r="B623" s="3">
        <v>0</v>
      </c>
    </row>
    <row r="624" spans="1:2" x14ac:dyDescent="0.25">
      <c r="A624" s="2" t="s">
        <v>6546</v>
      </c>
      <c r="B624" s="3">
        <v>0</v>
      </c>
    </row>
    <row r="625" spans="1:2" x14ac:dyDescent="0.25">
      <c r="A625" s="2" t="s">
        <v>6691</v>
      </c>
      <c r="B625" s="3">
        <v>0</v>
      </c>
    </row>
    <row r="626" spans="1:2" x14ac:dyDescent="0.25">
      <c r="A626" s="2" t="s">
        <v>6547</v>
      </c>
      <c r="B626" s="3">
        <v>0</v>
      </c>
    </row>
    <row r="627" spans="1:2" x14ac:dyDescent="0.25">
      <c r="A627" s="2" t="s">
        <v>6693</v>
      </c>
      <c r="B627" s="3">
        <v>0</v>
      </c>
    </row>
    <row r="628" spans="1:2" x14ac:dyDescent="0.25">
      <c r="A628" s="2" t="s">
        <v>6548</v>
      </c>
      <c r="B628" s="3">
        <v>0</v>
      </c>
    </row>
    <row r="629" spans="1:2" x14ac:dyDescent="0.25">
      <c r="A629" s="2" t="s">
        <v>6695</v>
      </c>
      <c r="B629" s="3">
        <v>0</v>
      </c>
    </row>
    <row r="630" spans="1:2" x14ac:dyDescent="0.25">
      <c r="A630" s="2" t="s">
        <v>6549</v>
      </c>
      <c r="B630" s="3">
        <v>0</v>
      </c>
    </row>
    <row r="631" spans="1:2" x14ac:dyDescent="0.25">
      <c r="A631" s="2" t="s">
        <v>6697</v>
      </c>
      <c r="B631" s="3">
        <v>0</v>
      </c>
    </row>
    <row r="632" spans="1:2" x14ac:dyDescent="0.25">
      <c r="A632" s="2" t="s">
        <v>6550</v>
      </c>
      <c r="B632" s="3">
        <v>0</v>
      </c>
    </row>
    <row r="633" spans="1:2" x14ac:dyDescent="0.25">
      <c r="A633" s="2" t="s">
        <v>6699</v>
      </c>
      <c r="B633" s="3">
        <v>0</v>
      </c>
    </row>
    <row r="634" spans="1:2" x14ac:dyDescent="0.25">
      <c r="A634" s="2" t="s">
        <v>6551</v>
      </c>
      <c r="B634" s="3">
        <v>0</v>
      </c>
    </row>
    <row r="635" spans="1:2" x14ac:dyDescent="0.25">
      <c r="A635" s="2" t="s">
        <v>6701</v>
      </c>
      <c r="B635" s="3">
        <v>0</v>
      </c>
    </row>
    <row r="636" spans="1:2" x14ac:dyDescent="0.25">
      <c r="A636" s="2" t="s">
        <v>6552</v>
      </c>
      <c r="B636" s="3">
        <v>0</v>
      </c>
    </row>
    <row r="637" spans="1:2" x14ac:dyDescent="0.25">
      <c r="A637" s="2" t="s">
        <v>6703</v>
      </c>
      <c r="B637" s="3">
        <v>0</v>
      </c>
    </row>
    <row r="638" spans="1:2" x14ac:dyDescent="0.25">
      <c r="A638" s="2" t="s">
        <v>6553</v>
      </c>
      <c r="B638" s="3">
        <v>0</v>
      </c>
    </row>
    <row r="639" spans="1:2" x14ac:dyDescent="0.25">
      <c r="A639" s="2" t="s">
        <v>6705</v>
      </c>
      <c r="B639" s="3">
        <v>0</v>
      </c>
    </row>
    <row r="640" spans="1:2" x14ac:dyDescent="0.25">
      <c r="A640" s="2" t="s">
        <v>6554</v>
      </c>
      <c r="B640" s="3">
        <v>0</v>
      </c>
    </row>
    <row r="641" spans="1:2" x14ac:dyDescent="0.25">
      <c r="A641" s="2" t="s">
        <v>6707</v>
      </c>
      <c r="B641" s="3">
        <v>0</v>
      </c>
    </row>
    <row r="642" spans="1:2" x14ac:dyDescent="0.25">
      <c r="A642" s="2" t="s">
        <v>6555</v>
      </c>
      <c r="B642" s="3">
        <v>0</v>
      </c>
    </row>
    <row r="643" spans="1:2" x14ac:dyDescent="0.25">
      <c r="A643" s="2" t="s">
        <v>6709</v>
      </c>
      <c r="B643" s="3">
        <v>0</v>
      </c>
    </row>
    <row r="644" spans="1:2" x14ac:dyDescent="0.25">
      <c r="A644" s="2" t="s">
        <v>6556</v>
      </c>
      <c r="B644" s="3">
        <v>0</v>
      </c>
    </row>
    <row r="645" spans="1:2" x14ac:dyDescent="0.25">
      <c r="A645" s="2" t="s">
        <v>6711</v>
      </c>
      <c r="B645" s="3">
        <v>0</v>
      </c>
    </row>
    <row r="646" spans="1:2" x14ac:dyDescent="0.25">
      <c r="A646" s="2" t="s">
        <v>6557</v>
      </c>
      <c r="B646" s="3">
        <v>0</v>
      </c>
    </row>
    <row r="647" spans="1:2" x14ac:dyDescent="0.25">
      <c r="A647" s="2" t="s">
        <v>6713</v>
      </c>
      <c r="B647" s="3">
        <v>0</v>
      </c>
    </row>
    <row r="648" spans="1:2" x14ac:dyDescent="0.25">
      <c r="A648" s="2" t="s">
        <v>6558</v>
      </c>
      <c r="B648" s="3">
        <v>0</v>
      </c>
    </row>
    <row r="649" spans="1:2" x14ac:dyDescent="0.25">
      <c r="A649" s="2" t="s">
        <v>6715</v>
      </c>
      <c r="B649" s="3">
        <v>0</v>
      </c>
    </row>
    <row r="650" spans="1:2" x14ac:dyDescent="0.25">
      <c r="A650" s="2" t="s">
        <v>6559</v>
      </c>
      <c r="B650" s="3">
        <v>0</v>
      </c>
    </row>
    <row r="651" spans="1:2" x14ac:dyDescent="0.25">
      <c r="A651" s="2" t="s">
        <v>6717</v>
      </c>
      <c r="B651" s="3">
        <v>0</v>
      </c>
    </row>
    <row r="652" spans="1:2" x14ac:dyDescent="0.25">
      <c r="A652" s="2" t="s">
        <v>6560</v>
      </c>
      <c r="B652" s="3">
        <v>0</v>
      </c>
    </row>
    <row r="653" spans="1:2" x14ac:dyDescent="0.25">
      <c r="A653" s="2" t="s">
        <v>6719</v>
      </c>
      <c r="B653" s="3">
        <v>0</v>
      </c>
    </row>
    <row r="654" spans="1:2" x14ac:dyDescent="0.25">
      <c r="A654" s="2" t="s">
        <v>6561</v>
      </c>
      <c r="B654" s="3">
        <v>0</v>
      </c>
    </row>
    <row r="655" spans="1:2" x14ac:dyDescent="0.25">
      <c r="A655" s="2" t="s">
        <v>6721</v>
      </c>
      <c r="B655" s="3">
        <v>0</v>
      </c>
    </row>
    <row r="656" spans="1:2" x14ac:dyDescent="0.25">
      <c r="A656" s="2" t="s">
        <v>6562</v>
      </c>
      <c r="B656" s="3">
        <v>0</v>
      </c>
    </row>
    <row r="657" spans="1:2" x14ac:dyDescent="0.25">
      <c r="A657" s="2" t="s">
        <v>6723</v>
      </c>
      <c r="B657" s="3">
        <v>0</v>
      </c>
    </row>
    <row r="658" spans="1:2" x14ac:dyDescent="0.25">
      <c r="A658" s="2" t="s">
        <v>6563</v>
      </c>
      <c r="B658" s="3">
        <v>0</v>
      </c>
    </row>
    <row r="659" spans="1:2" x14ac:dyDescent="0.25">
      <c r="A659" s="2" t="s">
        <v>6725</v>
      </c>
      <c r="B659" s="3">
        <v>0</v>
      </c>
    </row>
    <row r="660" spans="1:2" x14ac:dyDescent="0.25">
      <c r="A660" s="2" t="s">
        <v>6564</v>
      </c>
      <c r="B660" s="3">
        <v>0</v>
      </c>
    </row>
    <row r="661" spans="1:2" x14ac:dyDescent="0.25">
      <c r="A661" s="2" t="s">
        <v>6727</v>
      </c>
      <c r="B661" s="3">
        <v>0</v>
      </c>
    </row>
    <row r="662" spans="1:2" x14ac:dyDescent="0.25">
      <c r="A662" s="2" t="s">
        <v>6565</v>
      </c>
      <c r="B662" s="3">
        <v>0</v>
      </c>
    </row>
    <row r="663" spans="1:2" x14ac:dyDescent="0.25">
      <c r="A663" s="2" t="s">
        <v>6566</v>
      </c>
      <c r="B663" s="3">
        <v>0</v>
      </c>
    </row>
    <row r="664" spans="1:2" x14ac:dyDescent="0.25">
      <c r="A664" s="2" t="s">
        <v>6337</v>
      </c>
      <c r="B664" s="3">
        <v>0</v>
      </c>
    </row>
    <row r="665" spans="1:2" x14ac:dyDescent="0.25">
      <c r="A665" s="2" t="s">
        <v>6270</v>
      </c>
      <c r="B665" s="3">
        <v>0</v>
      </c>
    </row>
    <row r="666" spans="1:2" x14ac:dyDescent="0.25">
      <c r="A666" s="2" t="s">
        <v>6401</v>
      </c>
      <c r="B666" s="3">
        <v>0</v>
      </c>
    </row>
    <row r="667" spans="1:2" x14ac:dyDescent="0.25">
      <c r="A667" s="2" t="s">
        <v>6080</v>
      </c>
      <c r="B667" s="3">
        <v>0</v>
      </c>
    </row>
    <row r="668" spans="1:2" x14ac:dyDescent="0.25">
      <c r="A668" s="2" t="s">
        <v>6302</v>
      </c>
      <c r="B668" s="3">
        <v>0</v>
      </c>
    </row>
    <row r="669" spans="1:2" x14ac:dyDescent="0.25">
      <c r="A669" s="2" t="s">
        <v>6081</v>
      </c>
      <c r="B669" s="3">
        <v>0</v>
      </c>
    </row>
    <row r="670" spans="1:2" x14ac:dyDescent="0.25">
      <c r="A670" s="2" t="s">
        <v>6369</v>
      </c>
      <c r="B670" s="3">
        <v>0</v>
      </c>
    </row>
    <row r="671" spans="1:2" x14ac:dyDescent="0.25">
      <c r="A671" s="2" t="s">
        <v>6082</v>
      </c>
      <c r="B671" s="3">
        <v>0</v>
      </c>
    </row>
    <row r="672" spans="1:2" x14ac:dyDescent="0.25">
      <c r="A672" s="2" t="s">
        <v>6254</v>
      </c>
      <c r="B672" s="3">
        <v>0</v>
      </c>
    </row>
    <row r="673" spans="1:2" x14ac:dyDescent="0.25">
      <c r="A673" s="2" t="s">
        <v>6083</v>
      </c>
      <c r="B673" s="3">
        <v>0</v>
      </c>
    </row>
    <row r="674" spans="1:2" x14ac:dyDescent="0.25">
      <c r="A674" s="2" t="s">
        <v>6286</v>
      </c>
      <c r="B674" s="3">
        <v>0</v>
      </c>
    </row>
    <row r="675" spans="1:2" x14ac:dyDescent="0.25">
      <c r="A675" s="2" t="s">
        <v>6084</v>
      </c>
      <c r="B675" s="3">
        <v>0</v>
      </c>
    </row>
    <row r="676" spans="1:2" x14ac:dyDescent="0.25">
      <c r="A676" s="2" t="s">
        <v>6319</v>
      </c>
      <c r="B676" s="3">
        <v>0</v>
      </c>
    </row>
    <row r="677" spans="1:2" x14ac:dyDescent="0.25">
      <c r="A677" s="2" t="s">
        <v>6085</v>
      </c>
      <c r="B677" s="3">
        <v>0</v>
      </c>
    </row>
    <row r="678" spans="1:2" x14ac:dyDescent="0.25">
      <c r="A678" s="2" t="s">
        <v>6353</v>
      </c>
      <c r="B678" s="3">
        <v>0</v>
      </c>
    </row>
    <row r="679" spans="1:2" x14ac:dyDescent="0.25">
      <c r="A679" s="2" t="s">
        <v>6086</v>
      </c>
      <c r="B679" s="3">
        <v>0</v>
      </c>
    </row>
    <row r="680" spans="1:2" x14ac:dyDescent="0.25">
      <c r="A680" s="2" t="s">
        <v>6385</v>
      </c>
      <c r="B680" s="3">
        <v>0</v>
      </c>
    </row>
    <row r="681" spans="1:2" x14ac:dyDescent="0.25">
      <c r="A681" s="2" t="s">
        <v>6087</v>
      </c>
      <c r="B681" s="3">
        <v>0</v>
      </c>
    </row>
    <row r="682" spans="1:2" x14ac:dyDescent="0.25">
      <c r="A682" s="2" t="s">
        <v>6246</v>
      </c>
      <c r="B682" s="3">
        <v>0</v>
      </c>
    </row>
    <row r="683" spans="1:2" x14ac:dyDescent="0.25">
      <c r="A683" s="2" t="s">
        <v>6088</v>
      </c>
      <c r="B683" s="3">
        <v>0</v>
      </c>
    </row>
    <row r="684" spans="1:2" x14ac:dyDescent="0.25">
      <c r="A684" s="2" t="s">
        <v>6262</v>
      </c>
      <c r="B684" s="3">
        <v>0</v>
      </c>
    </row>
    <row r="685" spans="1:2" x14ac:dyDescent="0.25">
      <c r="A685" s="2" t="s">
        <v>6089</v>
      </c>
      <c r="B685" s="3">
        <v>0</v>
      </c>
    </row>
    <row r="686" spans="1:2" x14ac:dyDescent="0.25">
      <c r="A686" s="2" t="s">
        <v>6278</v>
      </c>
      <c r="B686" s="3">
        <v>0</v>
      </c>
    </row>
    <row r="687" spans="1:2" x14ac:dyDescent="0.25">
      <c r="A687" s="2" t="s">
        <v>6090</v>
      </c>
      <c r="B687" s="3">
        <v>0</v>
      </c>
    </row>
    <row r="688" spans="1:2" x14ac:dyDescent="0.25">
      <c r="A688" s="2" t="s">
        <v>6294</v>
      </c>
      <c r="B688" s="3">
        <v>0</v>
      </c>
    </row>
    <row r="689" spans="1:2" x14ac:dyDescent="0.25">
      <c r="A689" s="2" t="s">
        <v>6091</v>
      </c>
      <c r="B689" s="3">
        <v>0</v>
      </c>
    </row>
    <row r="690" spans="1:2" x14ac:dyDescent="0.25">
      <c r="A690" s="2" t="s">
        <v>6310</v>
      </c>
      <c r="B690" s="3">
        <v>0</v>
      </c>
    </row>
    <row r="691" spans="1:2" x14ac:dyDescent="0.25">
      <c r="A691" s="2" t="s">
        <v>6092</v>
      </c>
      <c r="B691" s="3">
        <v>0</v>
      </c>
    </row>
    <row r="692" spans="1:2" x14ac:dyDescent="0.25">
      <c r="A692" s="2" t="s">
        <v>6329</v>
      </c>
      <c r="B692" s="3">
        <v>0</v>
      </c>
    </row>
    <row r="693" spans="1:2" x14ac:dyDescent="0.25">
      <c r="A693" s="2" t="s">
        <v>6093</v>
      </c>
      <c r="B693" s="3">
        <v>0</v>
      </c>
    </row>
    <row r="694" spans="1:2" x14ac:dyDescent="0.25">
      <c r="A694" s="2" t="s">
        <v>6345</v>
      </c>
      <c r="B694" s="3">
        <v>0</v>
      </c>
    </row>
    <row r="695" spans="1:2" x14ac:dyDescent="0.25">
      <c r="A695" s="2" t="s">
        <v>6094</v>
      </c>
      <c r="B695" s="3">
        <v>0</v>
      </c>
    </row>
    <row r="696" spans="1:2" x14ac:dyDescent="0.25">
      <c r="A696" s="2" t="s">
        <v>6361</v>
      </c>
      <c r="B696" s="3">
        <v>0</v>
      </c>
    </row>
    <row r="697" spans="1:2" x14ac:dyDescent="0.25">
      <c r="A697" s="2" t="s">
        <v>6095</v>
      </c>
      <c r="B697" s="3">
        <v>0</v>
      </c>
    </row>
    <row r="698" spans="1:2" x14ac:dyDescent="0.25">
      <c r="A698" s="2" t="s">
        <v>6377</v>
      </c>
      <c r="B698" s="3">
        <v>0</v>
      </c>
    </row>
    <row r="699" spans="1:2" x14ac:dyDescent="0.25">
      <c r="A699" s="2" t="s">
        <v>6096</v>
      </c>
      <c r="B699" s="3">
        <v>0</v>
      </c>
    </row>
    <row r="700" spans="1:2" x14ac:dyDescent="0.25">
      <c r="A700" s="2" t="s">
        <v>6393</v>
      </c>
      <c r="B700" s="3">
        <v>0</v>
      </c>
    </row>
    <row r="701" spans="1:2" x14ac:dyDescent="0.25">
      <c r="A701" s="2" t="s">
        <v>6097</v>
      </c>
      <c r="B701" s="3">
        <v>0</v>
      </c>
    </row>
    <row r="702" spans="1:2" x14ac:dyDescent="0.25">
      <c r="A702" s="2" t="s">
        <v>6242</v>
      </c>
      <c r="B702" s="3">
        <v>0</v>
      </c>
    </row>
    <row r="703" spans="1:2" x14ac:dyDescent="0.25">
      <c r="A703" s="2" t="s">
        <v>6098</v>
      </c>
      <c r="B703" s="3">
        <v>0</v>
      </c>
    </row>
    <row r="704" spans="1:2" x14ac:dyDescent="0.25">
      <c r="A704" s="2" t="s">
        <v>6250</v>
      </c>
      <c r="B704" s="3">
        <v>0</v>
      </c>
    </row>
    <row r="705" spans="1:2" x14ac:dyDescent="0.25">
      <c r="A705" s="2" t="s">
        <v>6099</v>
      </c>
      <c r="B705" s="3">
        <v>0</v>
      </c>
    </row>
    <row r="706" spans="1:2" x14ac:dyDescent="0.25">
      <c r="A706" s="2" t="s">
        <v>6258</v>
      </c>
      <c r="B706" s="3">
        <v>0</v>
      </c>
    </row>
    <row r="707" spans="1:2" x14ac:dyDescent="0.25">
      <c r="A707" s="2" t="s">
        <v>6100</v>
      </c>
      <c r="B707" s="3">
        <v>0</v>
      </c>
    </row>
    <row r="708" spans="1:2" x14ac:dyDescent="0.25">
      <c r="A708" s="2" t="s">
        <v>6266</v>
      </c>
      <c r="B708" s="3">
        <v>0</v>
      </c>
    </row>
    <row r="709" spans="1:2" x14ac:dyDescent="0.25">
      <c r="A709" s="2" t="s">
        <v>6101</v>
      </c>
      <c r="B709" s="3">
        <v>0</v>
      </c>
    </row>
    <row r="710" spans="1:2" x14ac:dyDescent="0.25">
      <c r="A710" s="2" t="s">
        <v>6274</v>
      </c>
      <c r="B710" s="3">
        <v>0</v>
      </c>
    </row>
    <row r="711" spans="1:2" x14ac:dyDescent="0.25">
      <c r="A711" s="2" t="s">
        <v>6102</v>
      </c>
      <c r="B711" s="3">
        <v>0</v>
      </c>
    </row>
    <row r="712" spans="1:2" x14ac:dyDescent="0.25">
      <c r="A712" s="2" t="s">
        <v>6282</v>
      </c>
      <c r="B712" s="3">
        <v>0</v>
      </c>
    </row>
    <row r="713" spans="1:2" x14ac:dyDescent="0.25">
      <c r="A713" s="2" t="s">
        <v>6103</v>
      </c>
      <c r="B713" s="3">
        <v>0</v>
      </c>
    </row>
    <row r="714" spans="1:2" x14ac:dyDescent="0.25">
      <c r="A714" s="2" t="s">
        <v>6290</v>
      </c>
      <c r="B714" s="3">
        <v>0</v>
      </c>
    </row>
    <row r="715" spans="1:2" x14ac:dyDescent="0.25">
      <c r="A715" s="2" t="s">
        <v>6104</v>
      </c>
      <c r="B715" s="3">
        <v>0</v>
      </c>
    </row>
    <row r="716" spans="1:2" x14ac:dyDescent="0.25">
      <c r="A716" s="2" t="s">
        <v>6298</v>
      </c>
      <c r="B716" s="3">
        <v>0</v>
      </c>
    </row>
    <row r="717" spans="1:2" x14ac:dyDescent="0.25">
      <c r="A717" s="2" t="s">
        <v>6105</v>
      </c>
      <c r="B717" s="3">
        <v>0</v>
      </c>
    </row>
    <row r="718" spans="1:2" x14ac:dyDescent="0.25">
      <c r="A718" s="2" t="s">
        <v>6306</v>
      </c>
      <c r="B718" s="3">
        <v>0</v>
      </c>
    </row>
    <row r="719" spans="1:2" x14ac:dyDescent="0.25">
      <c r="A719" s="2" t="s">
        <v>6106</v>
      </c>
      <c r="B719" s="3">
        <v>0</v>
      </c>
    </row>
    <row r="720" spans="1:2" x14ac:dyDescent="0.25">
      <c r="A720" s="2" t="s">
        <v>6314</v>
      </c>
      <c r="B720" s="3">
        <v>0</v>
      </c>
    </row>
    <row r="721" spans="1:2" x14ac:dyDescent="0.25">
      <c r="A721" s="2" t="s">
        <v>6107</v>
      </c>
      <c r="B721" s="3">
        <v>0</v>
      </c>
    </row>
    <row r="722" spans="1:2" x14ac:dyDescent="0.25">
      <c r="A722" s="2" t="s">
        <v>6325</v>
      </c>
      <c r="B722" s="3">
        <v>0</v>
      </c>
    </row>
    <row r="723" spans="1:2" x14ac:dyDescent="0.25">
      <c r="A723" s="2" t="s">
        <v>6108</v>
      </c>
      <c r="B723" s="3">
        <v>0</v>
      </c>
    </row>
    <row r="724" spans="1:2" x14ac:dyDescent="0.25">
      <c r="A724" s="2" t="s">
        <v>6333</v>
      </c>
      <c r="B724" s="3">
        <v>0</v>
      </c>
    </row>
    <row r="725" spans="1:2" x14ac:dyDescent="0.25">
      <c r="A725" s="2" t="s">
        <v>6109</v>
      </c>
      <c r="B725" s="3">
        <v>0</v>
      </c>
    </row>
    <row r="726" spans="1:2" x14ac:dyDescent="0.25">
      <c r="A726" s="2" t="s">
        <v>6341</v>
      </c>
      <c r="B726" s="3">
        <v>0</v>
      </c>
    </row>
    <row r="727" spans="1:2" x14ac:dyDescent="0.25">
      <c r="A727" s="2" t="s">
        <v>6110</v>
      </c>
      <c r="B727" s="3">
        <v>0</v>
      </c>
    </row>
    <row r="728" spans="1:2" x14ac:dyDescent="0.25">
      <c r="A728" s="2" t="s">
        <v>6349</v>
      </c>
      <c r="B728" s="3">
        <v>0</v>
      </c>
    </row>
    <row r="729" spans="1:2" x14ac:dyDescent="0.25">
      <c r="A729" s="2" t="s">
        <v>6111</v>
      </c>
      <c r="B729" s="3">
        <v>0</v>
      </c>
    </row>
    <row r="730" spans="1:2" x14ac:dyDescent="0.25">
      <c r="A730" s="2" t="s">
        <v>6357</v>
      </c>
      <c r="B730" s="3">
        <v>0</v>
      </c>
    </row>
    <row r="731" spans="1:2" x14ac:dyDescent="0.25">
      <c r="A731" s="2" t="s">
        <v>6112</v>
      </c>
      <c r="B731" s="3">
        <v>0</v>
      </c>
    </row>
    <row r="732" spans="1:2" x14ac:dyDescent="0.25">
      <c r="A732" s="2" t="s">
        <v>6365</v>
      </c>
      <c r="B732" s="3">
        <v>0</v>
      </c>
    </row>
    <row r="733" spans="1:2" x14ac:dyDescent="0.25">
      <c r="A733" s="2" t="s">
        <v>6113</v>
      </c>
      <c r="B733" s="3">
        <v>0</v>
      </c>
    </row>
    <row r="734" spans="1:2" x14ac:dyDescent="0.25">
      <c r="A734" s="2" t="s">
        <v>6373</v>
      </c>
      <c r="B734" s="3">
        <v>0</v>
      </c>
    </row>
    <row r="735" spans="1:2" x14ac:dyDescent="0.25">
      <c r="A735" s="2" t="s">
        <v>6114</v>
      </c>
      <c r="B735" s="3">
        <v>0</v>
      </c>
    </row>
    <row r="736" spans="1:2" x14ac:dyDescent="0.25">
      <c r="A736" s="2" t="s">
        <v>6381</v>
      </c>
      <c r="B736" s="3">
        <v>0</v>
      </c>
    </row>
    <row r="737" spans="1:2" x14ac:dyDescent="0.25">
      <c r="A737" s="2" t="s">
        <v>6115</v>
      </c>
      <c r="B737" s="3">
        <v>0</v>
      </c>
    </row>
    <row r="738" spans="1:2" x14ac:dyDescent="0.25">
      <c r="A738" s="2" t="s">
        <v>6389</v>
      </c>
      <c r="B738" s="3">
        <v>0</v>
      </c>
    </row>
    <row r="739" spans="1:2" x14ac:dyDescent="0.25">
      <c r="A739" s="2" t="s">
        <v>6116</v>
      </c>
      <c r="B739" s="3">
        <v>0</v>
      </c>
    </row>
    <row r="740" spans="1:2" x14ac:dyDescent="0.25">
      <c r="A740" s="2" t="s">
        <v>6397</v>
      </c>
      <c r="B740" s="3">
        <v>0</v>
      </c>
    </row>
    <row r="741" spans="1:2" x14ac:dyDescent="0.25">
      <c r="A741" s="2" t="s">
        <v>6117</v>
      </c>
      <c r="B741" s="3">
        <v>0</v>
      </c>
    </row>
    <row r="742" spans="1:2" x14ac:dyDescent="0.25">
      <c r="A742" s="2" t="s">
        <v>6079</v>
      </c>
      <c r="B742" s="3">
        <v>0</v>
      </c>
    </row>
    <row r="743" spans="1:2" x14ac:dyDescent="0.25">
      <c r="A743" s="2" t="s">
        <v>6118</v>
      </c>
      <c r="B743" s="3">
        <v>0</v>
      </c>
    </row>
    <row r="744" spans="1:2" x14ac:dyDescent="0.25">
      <c r="A744" s="2" t="s">
        <v>6244</v>
      </c>
      <c r="B744" s="3">
        <v>0</v>
      </c>
    </row>
    <row r="745" spans="1:2" x14ac:dyDescent="0.25">
      <c r="A745" s="2" t="s">
        <v>6119</v>
      </c>
      <c r="B745" s="3">
        <v>0</v>
      </c>
    </row>
    <row r="746" spans="1:2" x14ac:dyDescent="0.25">
      <c r="A746" s="2" t="s">
        <v>6248</v>
      </c>
      <c r="B746" s="3">
        <v>0</v>
      </c>
    </row>
    <row r="747" spans="1:2" x14ac:dyDescent="0.25">
      <c r="A747" s="2" t="s">
        <v>6120</v>
      </c>
      <c r="B747" s="3">
        <v>0</v>
      </c>
    </row>
    <row r="748" spans="1:2" x14ac:dyDescent="0.25">
      <c r="A748" s="2" t="s">
        <v>6252</v>
      </c>
      <c r="B748" s="3">
        <v>0</v>
      </c>
    </row>
    <row r="749" spans="1:2" x14ac:dyDescent="0.25">
      <c r="A749" s="2" t="s">
        <v>6121</v>
      </c>
      <c r="B749" s="3">
        <v>0</v>
      </c>
    </row>
    <row r="750" spans="1:2" x14ac:dyDescent="0.25">
      <c r="A750" s="2" t="s">
        <v>6256</v>
      </c>
      <c r="B750" s="3">
        <v>0</v>
      </c>
    </row>
    <row r="751" spans="1:2" x14ac:dyDescent="0.25">
      <c r="A751" s="2" t="s">
        <v>6122</v>
      </c>
      <c r="B751" s="3">
        <v>0</v>
      </c>
    </row>
    <row r="752" spans="1:2" x14ac:dyDescent="0.25">
      <c r="A752" s="2" t="s">
        <v>6260</v>
      </c>
      <c r="B752" s="3">
        <v>0</v>
      </c>
    </row>
    <row r="753" spans="1:2" x14ac:dyDescent="0.25">
      <c r="A753" s="2" t="s">
        <v>6123</v>
      </c>
      <c r="B753" s="3">
        <v>0</v>
      </c>
    </row>
    <row r="754" spans="1:2" x14ac:dyDescent="0.25">
      <c r="A754" s="2" t="s">
        <v>6264</v>
      </c>
      <c r="B754" s="3">
        <v>0</v>
      </c>
    </row>
    <row r="755" spans="1:2" x14ac:dyDescent="0.25">
      <c r="A755" s="2" t="s">
        <v>6124</v>
      </c>
      <c r="B755" s="3">
        <v>0</v>
      </c>
    </row>
    <row r="756" spans="1:2" x14ac:dyDescent="0.25">
      <c r="A756" s="2" t="s">
        <v>6268</v>
      </c>
      <c r="B756" s="3">
        <v>0</v>
      </c>
    </row>
    <row r="757" spans="1:2" x14ac:dyDescent="0.25">
      <c r="A757" s="2" t="s">
        <v>6125</v>
      </c>
      <c r="B757" s="3">
        <v>0</v>
      </c>
    </row>
    <row r="758" spans="1:2" x14ac:dyDescent="0.25">
      <c r="A758" s="2" t="s">
        <v>6272</v>
      </c>
      <c r="B758" s="3">
        <v>0</v>
      </c>
    </row>
    <row r="759" spans="1:2" x14ac:dyDescent="0.25">
      <c r="A759" s="2" t="s">
        <v>6126</v>
      </c>
      <c r="B759" s="3">
        <v>0</v>
      </c>
    </row>
    <row r="760" spans="1:2" x14ac:dyDescent="0.25">
      <c r="A760" s="2" t="s">
        <v>6276</v>
      </c>
      <c r="B760" s="3">
        <v>0</v>
      </c>
    </row>
    <row r="761" spans="1:2" x14ac:dyDescent="0.25">
      <c r="A761" s="2" t="s">
        <v>6127</v>
      </c>
      <c r="B761" s="3">
        <v>0</v>
      </c>
    </row>
    <row r="762" spans="1:2" x14ac:dyDescent="0.25">
      <c r="A762" s="2" t="s">
        <v>6280</v>
      </c>
      <c r="B762" s="3">
        <v>0</v>
      </c>
    </row>
    <row r="763" spans="1:2" x14ac:dyDescent="0.25">
      <c r="A763" s="2" t="s">
        <v>6128</v>
      </c>
      <c r="B763" s="3">
        <v>0</v>
      </c>
    </row>
    <row r="764" spans="1:2" x14ac:dyDescent="0.25">
      <c r="A764" s="2" t="s">
        <v>6284</v>
      </c>
      <c r="B764" s="3">
        <v>0</v>
      </c>
    </row>
    <row r="765" spans="1:2" x14ac:dyDescent="0.25">
      <c r="A765" s="2" t="s">
        <v>6129</v>
      </c>
      <c r="B765" s="3">
        <v>0</v>
      </c>
    </row>
    <row r="766" spans="1:2" x14ac:dyDescent="0.25">
      <c r="A766" s="2" t="s">
        <v>6288</v>
      </c>
      <c r="B766" s="3">
        <v>0</v>
      </c>
    </row>
    <row r="767" spans="1:2" x14ac:dyDescent="0.25">
      <c r="A767" s="2" t="s">
        <v>6130</v>
      </c>
      <c r="B767" s="3">
        <v>0</v>
      </c>
    </row>
    <row r="768" spans="1:2" x14ac:dyDescent="0.25">
      <c r="A768" s="2" t="s">
        <v>6292</v>
      </c>
      <c r="B768" s="3">
        <v>0</v>
      </c>
    </row>
    <row r="769" spans="1:2" x14ac:dyDescent="0.25">
      <c r="A769" s="2" t="s">
        <v>6131</v>
      </c>
      <c r="B769" s="3">
        <v>0</v>
      </c>
    </row>
    <row r="770" spans="1:2" x14ac:dyDescent="0.25">
      <c r="A770" s="2" t="s">
        <v>6296</v>
      </c>
      <c r="B770" s="3">
        <v>0</v>
      </c>
    </row>
    <row r="771" spans="1:2" x14ac:dyDescent="0.25">
      <c r="A771" s="2" t="s">
        <v>6132</v>
      </c>
      <c r="B771" s="3">
        <v>0</v>
      </c>
    </row>
    <row r="772" spans="1:2" x14ac:dyDescent="0.25">
      <c r="A772" s="2" t="s">
        <v>6300</v>
      </c>
      <c r="B772" s="3">
        <v>0</v>
      </c>
    </row>
    <row r="773" spans="1:2" x14ac:dyDescent="0.25">
      <c r="A773" s="2" t="s">
        <v>6133</v>
      </c>
      <c r="B773" s="3">
        <v>0</v>
      </c>
    </row>
    <row r="774" spans="1:2" x14ac:dyDescent="0.25">
      <c r="A774" s="2" t="s">
        <v>6304</v>
      </c>
      <c r="B774" s="3">
        <v>0</v>
      </c>
    </row>
    <row r="775" spans="1:2" x14ac:dyDescent="0.25">
      <c r="A775" s="2" t="s">
        <v>6134</v>
      </c>
      <c r="B775" s="3">
        <v>0</v>
      </c>
    </row>
    <row r="776" spans="1:2" x14ac:dyDescent="0.25">
      <c r="A776" s="2" t="s">
        <v>6308</v>
      </c>
      <c r="B776" s="3">
        <v>0</v>
      </c>
    </row>
    <row r="777" spans="1:2" x14ac:dyDescent="0.25">
      <c r="A777" s="2" t="s">
        <v>6135</v>
      </c>
      <c r="B777" s="3">
        <v>0</v>
      </c>
    </row>
    <row r="778" spans="1:2" x14ac:dyDescent="0.25">
      <c r="A778" s="2" t="s">
        <v>6312</v>
      </c>
      <c r="B778" s="3">
        <v>0</v>
      </c>
    </row>
    <row r="779" spans="1:2" x14ac:dyDescent="0.25">
      <c r="A779" s="2" t="s">
        <v>6136</v>
      </c>
      <c r="B779" s="3">
        <v>0</v>
      </c>
    </row>
    <row r="780" spans="1:2" x14ac:dyDescent="0.25">
      <c r="A780" s="2" t="s">
        <v>6316</v>
      </c>
      <c r="B780" s="3">
        <v>0</v>
      </c>
    </row>
    <row r="781" spans="1:2" x14ac:dyDescent="0.25">
      <c r="A781" s="2" t="s">
        <v>6137</v>
      </c>
      <c r="B781" s="3">
        <v>0</v>
      </c>
    </row>
    <row r="782" spans="1:2" x14ac:dyDescent="0.25">
      <c r="A782" s="2" t="s">
        <v>6322</v>
      </c>
      <c r="B782" s="3">
        <v>0</v>
      </c>
    </row>
    <row r="783" spans="1:2" x14ac:dyDescent="0.25">
      <c r="A783" s="2" t="s">
        <v>6138</v>
      </c>
      <c r="B783" s="3">
        <v>0</v>
      </c>
    </row>
    <row r="784" spans="1:2" x14ac:dyDescent="0.25">
      <c r="A784" s="2" t="s">
        <v>6327</v>
      </c>
      <c r="B784" s="3">
        <v>0</v>
      </c>
    </row>
    <row r="785" spans="1:2" x14ac:dyDescent="0.25">
      <c r="A785" s="2" t="s">
        <v>6139</v>
      </c>
      <c r="B785" s="3">
        <v>0</v>
      </c>
    </row>
    <row r="786" spans="1:2" x14ac:dyDescent="0.25">
      <c r="A786" s="2" t="s">
        <v>6331</v>
      </c>
      <c r="B786" s="3">
        <v>0</v>
      </c>
    </row>
    <row r="787" spans="1:2" x14ac:dyDescent="0.25">
      <c r="A787" s="2" t="s">
        <v>6140</v>
      </c>
      <c r="B787" s="3">
        <v>0</v>
      </c>
    </row>
    <row r="788" spans="1:2" x14ac:dyDescent="0.25">
      <c r="A788" s="2" t="s">
        <v>6335</v>
      </c>
      <c r="B788" s="3">
        <v>0</v>
      </c>
    </row>
    <row r="789" spans="1:2" x14ac:dyDescent="0.25">
      <c r="A789" s="2" t="s">
        <v>6141</v>
      </c>
      <c r="B789" s="3">
        <v>0</v>
      </c>
    </row>
    <row r="790" spans="1:2" x14ac:dyDescent="0.25">
      <c r="A790" s="2" t="s">
        <v>6339</v>
      </c>
      <c r="B790" s="3">
        <v>0</v>
      </c>
    </row>
    <row r="791" spans="1:2" x14ac:dyDescent="0.25">
      <c r="A791" s="2" t="s">
        <v>6142</v>
      </c>
      <c r="B791" s="3">
        <v>0</v>
      </c>
    </row>
    <row r="792" spans="1:2" x14ac:dyDescent="0.25">
      <c r="A792" s="2" t="s">
        <v>6343</v>
      </c>
      <c r="B792" s="3">
        <v>0</v>
      </c>
    </row>
    <row r="793" spans="1:2" x14ac:dyDescent="0.25">
      <c r="A793" s="2" t="s">
        <v>6143</v>
      </c>
      <c r="B793" s="3">
        <v>0</v>
      </c>
    </row>
    <row r="794" spans="1:2" x14ac:dyDescent="0.25">
      <c r="A794" s="2" t="s">
        <v>6347</v>
      </c>
      <c r="B794" s="3">
        <v>0</v>
      </c>
    </row>
    <row r="795" spans="1:2" x14ac:dyDescent="0.25">
      <c r="A795" s="2" t="s">
        <v>6144</v>
      </c>
      <c r="B795" s="3">
        <v>0</v>
      </c>
    </row>
    <row r="796" spans="1:2" x14ac:dyDescent="0.25">
      <c r="A796" s="2" t="s">
        <v>6351</v>
      </c>
      <c r="B796" s="3">
        <v>0</v>
      </c>
    </row>
    <row r="797" spans="1:2" x14ac:dyDescent="0.25">
      <c r="A797" s="2" t="s">
        <v>6145</v>
      </c>
      <c r="B797" s="3">
        <v>0</v>
      </c>
    </row>
    <row r="798" spans="1:2" x14ac:dyDescent="0.25">
      <c r="A798" s="2" t="s">
        <v>6355</v>
      </c>
      <c r="B798" s="3">
        <v>0</v>
      </c>
    </row>
    <row r="799" spans="1:2" x14ac:dyDescent="0.25">
      <c r="A799" s="2" t="s">
        <v>6146</v>
      </c>
      <c r="B799" s="3">
        <v>0</v>
      </c>
    </row>
    <row r="800" spans="1:2" x14ac:dyDescent="0.25">
      <c r="A800" s="2" t="s">
        <v>6359</v>
      </c>
      <c r="B800" s="3">
        <v>0</v>
      </c>
    </row>
    <row r="801" spans="1:2" x14ac:dyDescent="0.25">
      <c r="A801" s="2" t="s">
        <v>6147</v>
      </c>
      <c r="B801" s="3">
        <v>0</v>
      </c>
    </row>
    <row r="802" spans="1:2" x14ac:dyDescent="0.25">
      <c r="A802" s="2" t="s">
        <v>6363</v>
      </c>
      <c r="B802" s="3">
        <v>0</v>
      </c>
    </row>
    <row r="803" spans="1:2" x14ac:dyDescent="0.25">
      <c r="A803" s="2" t="s">
        <v>6148</v>
      </c>
      <c r="B803" s="3">
        <v>0</v>
      </c>
    </row>
    <row r="804" spans="1:2" x14ac:dyDescent="0.25">
      <c r="A804" s="2" t="s">
        <v>6367</v>
      </c>
      <c r="B804" s="3">
        <v>0</v>
      </c>
    </row>
    <row r="805" spans="1:2" x14ac:dyDescent="0.25">
      <c r="A805" s="2" t="s">
        <v>6149</v>
      </c>
      <c r="B805" s="3">
        <v>0</v>
      </c>
    </row>
    <row r="806" spans="1:2" x14ac:dyDescent="0.25">
      <c r="A806" s="2" t="s">
        <v>6371</v>
      </c>
      <c r="B806" s="3">
        <v>0</v>
      </c>
    </row>
    <row r="807" spans="1:2" x14ac:dyDescent="0.25">
      <c r="A807" s="2" t="s">
        <v>6150</v>
      </c>
      <c r="B807" s="3">
        <v>0</v>
      </c>
    </row>
    <row r="808" spans="1:2" x14ac:dyDescent="0.25">
      <c r="A808" s="2" t="s">
        <v>6375</v>
      </c>
      <c r="B808" s="3">
        <v>0</v>
      </c>
    </row>
    <row r="809" spans="1:2" x14ac:dyDescent="0.25">
      <c r="A809" s="2" t="s">
        <v>6151</v>
      </c>
      <c r="B809" s="3">
        <v>0</v>
      </c>
    </row>
    <row r="810" spans="1:2" x14ac:dyDescent="0.25">
      <c r="A810" s="2" t="s">
        <v>6379</v>
      </c>
      <c r="B810" s="3">
        <v>0</v>
      </c>
    </row>
    <row r="811" spans="1:2" x14ac:dyDescent="0.25">
      <c r="A811" s="2" t="s">
        <v>6152</v>
      </c>
      <c r="B811" s="3">
        <v>0</v>
      </c>
    </row>
    <row r="812" spans="1:2" x14ac:dyDescent="0.25">
      <c r="A812" s="2" t="s">
        <v>6383</v>
      </c>
      <c r="B812" s="3">
        <v>0</v>
      </c>
    </row>
    <row r="813" spans="1:2" x14ac:dyDescent="0.25">
      <c r="A813" s="2" t="s">
        <v>6153</v>
      </c>
      <c r="B813" s="3">
        <v>0</v>
      </c>
    </row>
    <row r="814" spans="1:2" x14ac:dyDescent="0.25">
      <c r="A814" s="2" t="s">
        <v>6387</v>
      </c>
      <c r="B814" s="3">
        <v>0</v>
      </c>
    </row>
    <row r="815" spans="1:2" x14ac:dyDescent="0.25">
      <c r="A815" s="2" t="s">
        <v>6154</v>
      </c>
      <c r="B815" s="3">
        <v>0</v>
      </c>
    </row>
    <row r="816" spans="1:2" x14ac:dyDescent="0.25">
      <c r="A816" s="2" t="s">
        <v>6391</v>
      </c>
      <c r="B816" s="3">
        <v>0</v>
      </c>
    </row>
    <row r="817" spans="1:2" x14ac:dyDescent="0.25">
      <c r="A817" s="2" t="s">
        <v>6155</v>
      </c>
      <c r="B817" s="3">
        <v>0</v>
      </c>
    </row>
    <row r="818" spans="1:2" x14ac:dyDescent="0.25">
      <c r="A818" s="2" t="s">
        <v>6395</v>
      </c>
      <c r="B818" s="3">
        <v>0</v>
      </c>
    </row>
    <row r="819" spans="1:2" x14ac:dyDescent="0.25">
      <c r="A819" s="2" t="s">
        <v>6156</v>
      </c>
      <c r="B819" s="3">
        <v>0</v>
      </c>
    </row>
    <row r="820" spans="1:2" x14ac:dyDescent="0.25">
      <c r="A820" s="2" t="s">
        <v>6399</v>
      </c>
      <c r="B820" s="3">
        <v>0</v>
      </c>
    </row>
    <row r="821" spans="1:2" x14ac:dyDescent="0.25">
      <c r="A821" s="2" t="s">
        <v>6157</v>
      </c>
      <c r="B821" s="3">
        <v>0</v>
      </c>
    </row>
    <row r="822" spans="1:2" x14ac:dyDescent="0.25">
      <c r="A822" s="2" t="s">
        <v>6403</v>
      </c>
      <c r="B822" s="3">
        <v>0</v>
      </c>
    </row>
    <row r="823" spans="1:2" x14ac:dyDescent="0.25">
      <c r="A823" s="2" t="s">
        <v>6158</v>
      </c>
      <c r="B823" s="3">
        <v>0</v>
      </c>
    </row>
    <row r="824" spans="1:2" x14ac:dyDescent="0.25">
      <c r="A824" s="2" t="s">
        <v>6241</v>
      </c>
      <c r="B824" s="3">
        <v>0</v>
      </c>
    </row>
    <row r="825" spans="1:2" x14ac:dyDescent="0.25">
      <c r="A825" s="2" t="s">
        <v>6159</v>
      </c>
      <c r="B825" s="3">
        <v>0</v>
      </c>
    </row>
    <row r="826" spans="1:2" x14ac:dyDescent="0.25">
      <c r="A826" s="2" t="s">
        <v>6243</v>
      </c>
      <c r="B826" s="3">
        <v>0</v>
      </c>
    </row>
    <row r="827" spans="1:2" x14ac:dyDescent="0.25">
      <c r="A827" s="2" t="s">
        <v>6160</v>
      </c>
      <c r="B827" s="3">
        <v>0</v>
      </c>
    </row>
    <row r="828" spans="1:2" x14ac:dyDescent="0.25">
      <c r="A828" s="2" t="s">
        <v>6245</v>
      </c>
      <c r="B828" s="3">
        <v>0</v>
      </c>
    </row>
    <row r="829" spans="1:2" x14ac:dyDescent="0.25">
      <c r="A829" s="2" t="s">
        <v>6161</v>
      </c>
      <c r="B829" s="3">
        <v>0</v>
      </c>
    </row>
    <row r="830" spans="1:2" x14ac:dyDescent="0.25">
      <c r="A830" s="2" t="s">
        <v>6247</v>
      </c>
      <c r="B830" s="3">
        <v>0</v>
      </c>
    </row>
    <row r="831" spans="1:2" x14ac:dyDescent="0.25">
      <c r="A831" s="2" t="s">
        <v>6162</v>
      </c>
      <c r="B831" s="3">
        <v>0</v>
      </c>
    </row>
    <row r="832" spans="1:2" x14ac:dyDescent="0.25">
      <c r="A832" s="2" t="s">
        <v>6249</v>
      </c>
      <c r="B832" s="3">
        <v>0</v>
      </c>
    </row>
    <row r="833" spans="1:2" x14ac:dyDescent="0.25">
      <c r="A833" s="2" t="s">
        <v>6163</v>
      </c>
      <c r="B833" s="3">
        <v>0</v>
      </c>
    </row>
    <row r="834" spans="1:2" x14ac:dyDescent="0.25">
      <c r="A834" s="2" t="s">
        <v>6251</v>
      </c>
      <c r="B834" s="3">
        <v>0</v>
      </c>
    </row>
    <row r="835" spans="1:2" x14ac:dyDescent="0.25">
      <c r="A835" s="2" t="s">
        <v>6164</v>
      </c>
      <c r="B835" s="3">
        <v>0</v>
      </c>
    </row>
    <row r="836" spans="1:2" x14ac:dyDescent="0.25">
      <c r="A836" s="2" t="s">
        <v>6253</v>
      </c>
      <c r="B836" s="3">
        <v>0</v>
      </c>
    </row>
    <row r="837" spans="1:2" x14ac:dyDescent="0.25">
      <c r="A837" s="2" t="s">
        <v>6165</v>
      </c>
      <c r="B837" s="3">
        <v>0</v>
      </c>
    </row>
    <row r="838" spans="1:2" x14ac:dyDescent="0.25">
      <c r="A838" s="2" t="s">
        <v>6255</v>
      </c>
      <c r="B838" s="3">
        <v>0</v>
      </c>
    </row>
    <row r="839" spans="1:2" x14ac:dyDescent="0.25">
      <c r="A839" s="2" t="s">
        <v>6166</v>
      </c>
      <c r="B839" s="3">
        <v>0</v>
      </c>
    </row>
    <row r="840" spans="1:2" x14ac:dyDescent="0.25">
      <c r="A840" s="2" t="s">
        <v>6257</v>
      </c>
      <c r="B840" s="3">
        <v>0</v>
      </c>
    </row>
    <row r="841" spans="1:2" x14ac:dyDescent="0.25">
      <c r="A841" s="2" t="s">
        <v>6167</v>
      </c>
      <c r="B841" s="3">
        <v>0</v>
      </c>
    </row>
    <row r="842" spans="1:2" x14ac:dyDescent="0.25">
      <c r="A842" s="2" t="s">
        <v>6259</v>
      </c>
      <c r="B842" s="3">
        <v>0</v>
      </c>
    </row>
    <row r="843" spans="1:2" x14ac:dyDescent="0.25">
      <c r="A843" s="2" t="s">
        <v>6168</v>
      </c>
      <c r="B843" s="3">
        <v>0</v>
      </c>
    </row>
    <row r="844" spans="1:2" x14ac:dyDescent="0.25">
      <c r="A844" s="2" t="s">
        <v>6261</v>
      </c>
      <c r="B844" s="3">
        <v>0</v>
      </c>
    </row>
    <row r="845" spans="1:2" x14ac:dyDescent="0.25">
      <c r="A845" s="2" t="s">
        <v>6169</v>
      </c>
      <c r="B845" s="3">
        <v>0</v>
      </c>
    </row>
    <row r="846" spans="1:2" x14ac:dyDescent="0.25">
      <c r="A846" s="2" t="s">
        <v>6263</v>
      </c>
      <c r="B846" s="3">
        <v>0</v>
      </c>
    </row>
    <row r="847" spans="1:2" x14ac:dyDescent="0.25">
      <c r="A847" s="2" t="s">
        <v>6170</v>
      </c>
      <c r="B847" s="3">
        <v>0</v>
      </c>
    </row>
    <row r="848" spans="1:2" x14ac:dyDescent="0.25">
      <c r="A848" s="2" t="s">
        <v>6265</v>
      </c>
      <c r="B848" s="3">
        <v>0</v>
      </c>
    </row>
    <row r="849" spans="1:2" x14ac:dyDescent="0.25">
      <c r="A849" s="2" t="s">
        <v>6171</v>
      </c>
      <c r="B849" s="3">
        <v>0</v>
      </c>
    </row>
    <row r="850" spans="1:2" x14ac:dyDescent="0.25">
      <c r="A850" s="2" t="s">
        <v>6267</v>
      </c>
      <c r="B850" s="3">
        <v>0</v>
      </c>
    </row>
    <row r="851" spans="1:2" x14ac:dyDescent="0.25">
      <c r="A851" s="2" t="s">
        <v>6172</v>
      </c>
      <c r="B851" s="3">
        <v>0</v>
      </c>
    </row>
    <row r="852" spans="1:2" x14ac:dyDescent="0.25">
      <c r="A852" s="2" t="s">
        <v>6269</v>
      </c>
      <c r="B852" s="3">
        <v>0</v>
      </c>
    </row>
    <row r="853" spans="1:2" x14ac:dyDescent="0.25">
      <c r="A853" s="2" t="s">
        <v>6173</v>
      </c>
      <c r="B853" s="3">
        <v>0</v>
      </c>
    </row>
    <row r="854" spans="1:2" x14ac:dyDescent="0.25">
      <c r="A854" s="2" t="s">
        <v>6271</v>
      </c>
      <c r="B854" s="3">
        <v>0</v>
      </c>
    </row>
    <row r="855" spans="1:2" x14ac:dyDescent="0.25">
      <c r="A855" s="2" t="s">
        <v>6174</v>
      </c>
      <c r="B855" s="3">
        <v>0</v>
      </c>
    </row>
    <row r="856" spans="1:2" x14ac:dyDescent="0.25">
      <c r="A856" s="2" t="s">
        <v>6273</v>
      </c>
      <c r="B856" s="3">
        <v>0</v>
      </c>
    </row>
    <row r="857" spans="1:2" x14ac:dyDescent="0.25">
      <c r="A857" s="2" t="s">
        <v>6175</v>
      </c>
      <c r="B857" s="3">
        <v>0</v>
      </c>
    </row>
    <row r="858" spans="1:2" x14ac:dyDescent="0.25">
      <c r="A858" s="2" t="s">
        <v>6275</v>
      </c>
      <c r="B858" s="3">
        <v>0</v>
      </c>
    </row>
    <row r="859" spans="1:2" x14ac:dyDescent="0.25">
      <c r="A859" s="2" t="s">
        <v>6176</v>
      </c>
      <c r="B859" s="3">
        <v>0</v>
      </c>
    </row>
    <row r="860" spans="1:2" x14ac:dyDescent="0.25">
      <c r="A860" s="2" t="s">
        <v>6277</v>
      </c>
      <c r="B860" s="3">
        <v>0</v>
      </c>
    </row>
    <row r="861" spans="1:2" x14ac:dyDescent="0.25">
      <c r="A861" s="2" t="s">
        <v>6177</v>
      </c>
      <c r="B861" s="3">
        <v>0</v>
      </c>
    </row>
    <row r="862" spans="1:2" x14ac:dyDescent="0.25">
      <c r="A862" s="2" t="s">
        <v>6279</v>
      </c>
      <c r="B862" s="3">
        <v>0</v>
      </c>
    </row>
    <row r="863" spans="1:2" x14ac:dyDescent="0.25">
      <c r="A863" s="2" t="s">
        <v>6178</v>
      </c>
      <c r="B863" s="3">
        <v>0</v>
      </c>
    </row>
    <row r="864" spans="1:2" x14ac:dyDescent="0.25">
      <c r="A864" s="2" t="s">
        <v>6281</v>
      </c>
      <c r="B864" s="3">
        <v>0</v>
      </c>
    </row>
    <row r="865" spans="1:2" x14ac:dyDescent="0.25">
      <c r="A865" s="2" t="s">
        <v>6179</v>
      </c>
      <c r="B865" s="3">
        <v>0</v>
      </c>
    </row>
    <row r="866" spans="1:2" x14ac:dyDescent="0.25">
      <c r="A866" s="2" t="s">
        <v>6283</v>
      </c>
      <c r="B866" s="3">
        <v>0</v>
      </c>
    </row>
    <row r="867" spans="1:2" x14ac:dyDescent="0.25">
      <c r="A867" s="2" t="s">
        <v>6180</v>
      </c>
      <c r="B867" s="3">
        <v>0</v>
      </c>
    </row>
    <row r="868" spans="1:2" x14ac:dyDescent="0.25">
      <c r="A868" s="2" t="s">
        <v>6285</v>
      </c>
      <c r="B868" s="3">
        <v>0</v>
      </c>
    </row>
    <row r="869" spans="1:2" x14ac:dyDescent="0.25">
      <c r="A869" s="2" t="s">
        <v>6181</v>
      </c>
      <c r="B869" s="3">
        <v>0</v>
      </c>
    </row>
    <row r="870" spans="1:2" x14ac:dyDescent="0.25">
      <c r="A870" s="2" t="s">
        <v>6287</v>
      </c>
      <c r="B870" s="3">
        <v>0</v>
      </c>
    </row>
    <row r="871" spans="1:2" x14ac:dyDescent="0.25">
      <c r="A871" s="2" t="s">
        <v>6182</v>
      </c>
      <c r="B871" s="3">
        <v>0</v>
      </c>
    </row>
    <row r="872" spans="1:2" x14ac:dyDescent="0.25">
      <c r="A872" s="2" t="s">
        <v>6289</v>
      </c>
      <c r="B872" s="3">
        <v>0</v>
      </c>
    </row>
    <row r="873" spans="1:2" x14ac:dyDescent="0.25">
      <c r="A873" s="2" t="s">
        <v>6183</v>
      </c>
      <c r="B873" s="3">
        <v>0</v>
      </c>
    </row>
    <row r="874" spans="1:2" x14ac:dyDescent="0.25">
      <c r="A874" s="2" t="s">
        <v>6291</v>
      </c>
      <c r="B874" s="3">
        <v>0</v>
      </c>
    </row>
    <row r="875" spans="1:2" x14ac:dyDescent="0.25">
      <c r="A875" s="2" t="s">
        <v>6184</v>
      </c>
      <c r="B875" s="3">
        <v>0</v>
      </c>
    </row>
    <row r="876" spans="1:2" x14ac:dyDescent="0.25">
      <c r="A876" s="2" t="s">
        <v>6293</v>
      </c>
      <c r="B876" s="3">
        <v>0</v>
      </c>
    </row>
    <row r="877" spans="1:2" x14ac:dyDescent="0.25">
      <c r="A877" s="2" t="s">
        <v>6185</v>
      </c>
      <c r="B877" s="3">
        <v>0</v>
      </c>
    </row>
    <row r="878" spans="1:2" x14ac:dyDescent="0.25">
      <c r="A878" s="2" t="s">
        <v>6295</v>
      </c>
      <c r="B878" s="3">
        <v>0</v>
      </c>
    </row>
    <row r="879" spans="1:2" x14ac:dyDescent="0.25">
      <c r="A879" s="2" t="s">
        <v>6186</v>
      </c>
      <c r="B879" s="3">
        <v>0</v>
      </c>
    </row>
    <row r="880" spans="1:2" x14ac:dyDescent="0.25">
      <c r="A880" s="2" t="s">
        <v>6297</v>
      </c>
      <c r="B880" s="3">
        <v>0</v>
      </c>
    </row>
    <row r="881" spans="1:2" x14ac:dyDescent="0.25">
      <c r="A881" s="2" t="s">
        <v>6187</v>
      </c>
      <c r="B881" s="3">
        <v>0</v>
      </c>
    </row>
    <row r="882" spans="1:2" x14ac:dyDescent="0.25">
      <c r="A882" s="2" t="s">
        <v>6299</v>
      </c>
      <c r="B882" s="3">
        <v>0</v>
      </c>
    </row>
    <row r="883" spans="1:2" x14ac:dyDescent="0.25">
      <c r="A883" s="2" t="s">
        <v>6188</v>
      </c>
      <c r="B883" s="3">
        <v>0</v>
      </c>
    </row>
    <row r="884" spans="1:2" x14ac:dyDescent="0.25">
      <c r="A884" s="2" t="s">
        <v>6301</v>
      </c>
      <c r="B884" s="3">
        <v>0</v>
      </c>
    </row>
    <row r="885" spans="1:2" x14ac:dyDescent="0.25">
      <c r="A885" s="2" t="s">
        <v>6189</v>
      </c>
      <c r="B885" s="3">
        <v>0</v>
      </c>
    </row>
    <row r="886" spans="1:2" x14ac:dyDescent="0.25">
      <c r="A886" s="2" t="s">
        <v>6303</v>
      </c>
      <c r="B886" s="3">
        <v>0</v>
      </c>
    </row>
    <row r="887" spans="1:2" x14ac:dyDescent="0.25">
      <c r="A887" s="2" t="s">
        <v>6190</v>
      </c>
      <c r="B887" s="3">
        <v>0</v>
      </c>
    </row>
    <row r="888" spans="1:2" x14ac:dyDescent="0.25">
      <c r="A888" s="2" t="s">
        <v>6305</v>
      </c>
      <c r="B888" s="3">
        <v>0</v>
      </c>
    </row>
    <row r="889" spans="1:2" x14ac:dyDescent="0.25">
      <c r="A889" s="2" t="s">
        <v>6191</v>
      </c>
      <c r="B889" s="3">
        <v>0</v>
      </c>
    </row>
    <row r="890" spans="1:2" x14ac:dyDescent="0.25">
      <c r="A890" s="2" t="s">
        <v>6307</v>
      </c>
      <c r="B890" s="3">
        <v>0</v>
      </c>
    </row>
    <row r="891" spans="1:2" x14ac:dyDescent="0.25">
      <c r="A891" s="2" t="s">
        <v>6192</v>
      </c>
      <c r="B891" s="3">
        <v>0</v>
      </c>
    </row>
    <row r="892" spans="1:2" x14ac:dyDescent="0.25">
      <c r="A892" s="2" t="s">
        <v>6309</v>
      </c>
      <c r="B892" s="3">
        <v>0</v>
      </c>
    </row>
    <row r="893" spans="1:2" x14ac:dyDescent="0.25">
      <c r="A893" s="2" t="s">
        <v>6193</v>
      </c>
      <c r="B893" s="3">
        <v>0</v>
      </c>
    </row>
    <row r="894" spans="1:2" x14ac:dyDescent="0.25">
      <c r="A894" s="2" t="s">
        <v>6311</v>
      </c>
      <c r="B894" s="3">
        <v>0</v>
      </c>
    </row>
    <row r="895" spans="1:2" x14ac:dyDescent="0.25">
      <c r="A895" s="2" t="s">
        <v>6194</v>
      </c>
      <c r="B895" s="3">
        <v>0</v>
      </c>
    </row>
    <row r="896" spans="1:2" x14ac:dyDescent="0.25">
      <c r="A896" s="2" t="s">
        <v>6313</v>
      </c>
      <c r="B896" s="3">
        <v>0</v>
      </c>
    </row>
    <row r="897" spans="1:2" x14ac:dyDescent="0.25">
      <c r="A897" s="2" t="s">
        <v>6195</v>
      </c>
      <c r="B897" s="3">
        <v>0</v>
      </c>
    </row>
    <row r="898" spans="1:2" x14ac:dyDescent="0.25">
      <c r="A898" s="2" t="s">
        <v>6315</v>
      </c>
      <c r="B898" s="3">
        <v>0</v>
      </c>
    </row>
    <row r="899" spans="1:2" x14ac:dyDescent="0.25">
      <c r="A899" s="2" t="s">
        <v>6196</v>
      </c>
      <c r="B899" s="3">
        <v>0</v>
      </c>
    </row>
    <row r="900" spans="1:2" x14ac:dyDescent="0.25">
      <c r="A900" s="2" t="s">
        <v>6317</v>
      </c>
      <c r="B900" s="3">
        <v>0</v>
      </c>
    </row>
    <row r="901" spans="1:2" x14ac:dyDescent="0.25">
      <c r="A901" s="2" t="s">
        <v>6197</v>
      </c>
      <c r="B901" s="3">
        <v>0</v>
      </c>
    </row>
    <row r="902" spans="1:2" x14ac:dyDescent="0.25">
      <c r="A902" s="2" t="s">
        <v>6320</v>
      </c>
      <c r="B902" s="3">
        <v>0</v>
      </c>
    </row>
    <row r="903" spans="1:2" x14ac:dyDescent="0.25">
      <c r="A903" s="2" t="s">
        <v>6198</v>
      </c>
      <c r="B903" s="3">
        <v>0</v>
      </c>
    </row>
    <row r="904" spans="1:2" x14ac:dyDescent="0.25">
      <c r="A904" s="2" t="s">
        <v>6324</v>
      </c>
      <c r="B904" s="3">
        <v>0</v>
      </c>
    </row>
    <row r="905" spans="1:2" x14ac:dyDescent="0.25">
      <c r="A905" s="2" t="s">
        <v>6199</v>
      </c>
      <c r="B905" s="3">
        <v>0</v>
      </c>
    </row>
    <row r="906" spans="1:2" x14ac:dyDescent="0.25">
      <c r="A906" s="2" t="s">
        <v>6326</v>
      </c>
      <c r="B906" s="3">
        <v>0</v>
      </c>
    </row>
    <row r="907" spans="1:2" x14ac:dyDescent="0.25">
      <c r="A907" s="2" t="s">
        <v>6200</v>
      </c>
      <c r="B907" s="3">
        <v>0</v>
      </c>
    </row>
    <row r="908" spans="1:2" x14ac:dyDescent="0.25">
      <c r="A908" s="2" t="s">
        <v>6328</v>
      </c>
      <c r="B908" s="3">
        <v>0</v>
      </c>
    </row>
    <row r="909" spans="1:2" x14ac:dyDescent="0.25">
      <c r="A909" s="2" t="s">
        <v>6201</v>
      </c>
      <c r="B909" s="3">
        <v>0</v>
      </c>
    </row>
    <row r="910" spans="1:2" x14ac:dyDescent="0.25">
      <c r="A910" s="2" t="s">
        <v>6330</v>
      </c>
      <c r="B910" s="3">
        <v>0</v>
      </c>
    </row>
    <row r="911" spans="1:2" x14ac:dyDescent="0.25">
      <c r="A911" s="2" t="s">
        <v>6202</v>
      </c>
      <c r="B911" s="3">
        <v>0</v>
      </c>
    </row>
    <row r="912" spans="1:2" x14ac:dyDescent="0.25">
      <c r="A912" s="2" t="s">
        <v>6332</v>
      </c>
      <c r="B912" s="3">
        <v>0</v>
      </c>
    </row>
    <row r="913" spans="1:2" x14ac:dyDescent="0.25">
      <c r="A913" s="2" t="s">
        <v>6203</v>
      </c>
      <c r="B913" s="3">
        <v>0</v>
      </c>
    </row>
    <row r="914" spans="1:2" x14ac:dyDescent="0.25">
      <c r="A914" s="2" t="s">
        <v>6334</v>
      </c>
      <c r="B914" s="3">
        <v>0</v>
      </c>
    </row>
    <row r="915" spans="1:2" x14ac:dyDescent="0.25">
      <c r="A915" s="2" t="s">
        <v>6204</v>
      </c>
      <c r="B915" s="3">
        <v>0</v>
      </c>
    </row>
    <row r="916" spans="1:2" x14ac:dyDescent="0.25">
      <c r="A916" s="2" t="s">
        <v>6336</v>
      </c>
      <c r="B916" s="3">
        <v>0</v>
      </c>
    </row>
    <row r="917" spans="1:2" x14ac:dyDescent="0.25">
      <c r="A917" s="2" t="s">
        <v>6205</v>
      </c>
      <c r="B917" s="3">
        <v>0</v>
      </c>
    </row>
    <row r="918" spans="1:2" x14ac:dyDescent="0.25">
      <c r="A918" s="2" t="s">
        <v>6338</v>
      </c>
      <c r="B918" s="3">
        <v>0</v>
      </c>
    </row>
    <row r="919" spans="1:2" x14ac:dyDescent="0.25">
      <c r="A919" s="2" t="s">
        <v>6206</v>
      </c>
      <c r="B919" s="3">
        <v>0</v>
      </c>
    </row>
    <row r="920" spans="1:2" x14ac:dyDescent="0.25">
      <c r="A920" s="2" t="s">
        <v>6340</v>
      </c>
      <c r="B920" s="3">
        <v>0</v>
      </c>
    </row>
    <row r="921" spans="1:2" x14ac:dyDescent="0.25">
      <c r="A921" s="2" t="s">
        <v>6207</v>
      </c>
      <c r="B921" s="3">
        <v>0</v>
      </c>
    </row>
    <row r="922" spans="1:2" x14ac:dyDescent="0.25">
      <c r="A922" s="2" t="s">
        <v>6342</v>
      </c>
      <c r="B922" s="3">
        <v>0</v>
      </c>
    </row>
    <row r="923" spans="1:2" x14ac:dyDescent="0.25">
      <c r="A923" s="2" t="s">
        <v>6208</v>
      </c>
      <c r="B923" s="3">
        <v>0</v>
      </c>
    </row>
    <row r="924" spans="1:2" x14ac:dyDescent="0.25">
      <c r="A924" s="2" t="s">
        <v>6344</v>
      </c>
      <c r="B924" s="3">
        <v>0</v>
      </c>
    </row>
    <row r="925" spans="1:2" x14ac:dyDescent="0.25">
      <c r="A925" s="2" t="s">
        <v>6209</v>
      </c>
      <c r="B925" s="3">
        <v>0</v>
      </c>
    </row>
    <row r="926" spans="1:2" x14ac:dyDescent="0.25">
      <c r="A926" s="2" t="s">
        <v>6346</v>
      </c>
      <c r="B926" s="3">
        <v>0</v>
      </c>
    </row>
    <row r="927" spans="1:2" x14ac:dyDescent="0.25">
      <c r="A927" s="2" t="s">
        <v>6210</v>
      </c>
      <c r="B927" s="3">
        <v>0</v>
      </c>
    </row>
    <row r="928" spans="1:2" x14ac:dyDescent="0.25">
      <c r="A928" s="2" t="s">
        <v>6348</v>
      </c>
      <c r="B928" s="3">
        <v>0</v>
      </c>
    </row>
    <row r="929" spans="1:2" x14ac:dyDescent="0.25">
      <c r="A929" s="2" t="s">
        <v>6211</v>
      </c>
      <c r="B929" s="3">
        <v>0</v>
      </c>
    </row>
    <row r="930" spans="1:2" x14ac:dyDescent="0.25">
      <c r="A930" s="2" t="s">
        <v>6350</v>
      </c>
      <c r="B930" s="3">
        <v>0</v>
      </c>
    </row>
    <row r="931" spans="1:2" x14ac:dyDescent="0.25">
      <c r="A931" s="2" t="s">
        <v>6212</v>
      </c>
      <c r="B931" s="3">
        <v>0</v>
      </c>
    </row>
    <row r="932" spans="1:2" x14ac:dyDescent="0.25">
      <c r="A932" s="2" t="s">
        <v>6352</v>
      </c>
      <c r="B932" s="3">
        <v>0</v>
      </c>
    </row>
    <row r="933" spans="1:2" x14ac:dyDescent="0.25">
      <c r="A933" s="2" t="s">
        <v>6213</v>
      </c>
      <c r="B933" s="3">
        <v>0</v>
      </c>
    </row>
    <row r="934" spans="1:2" x14ac:dyDescent="0.25">
      <c r="A934" s="2" t="s">
        <v>6354</v>
      </c>
      <c r="B934" s="3">
        <v>0</v>
      </c>
    </row>
    <row r="935" spans="1:2" x14ac:dyDescent="0.25">
      <c r="A935" s="2" t="s">
        <v>6214</v>
      </c>
      <c r="B935" s="3">
        <v>0</v>
      </c>
    </row>
    <row r="936" spans="1:2" x14ac:dyDescent="0.25">
      <c r="A936" s="2" t="s">
        <v>6356</v>
      </c>
      <c r="B936" s="3">
        <v>0</v>
      </c>
    </row>
    <row r="937" spans="1:2" x14ac:dyDescent="0.25">
      <c r="A937" s="2" t="s">
        <v>6215</v>
      </c>
      <c r="B937" s="3">
        <v>0</v>
      </c>
    </row>
    <row r="938" spans="1:2" x14ac:dyDescent="0.25">
      <c r="A938" s="2" t="s">
        <v>6358</v>
      </c>
      <c r="B938" s="3">
        <v>0</v>
      </c>
    </row>
    <row r="939" spans="1:2" x14ac:dyDescent="0.25">
      <c r="A939" s="2" t="s">
        <v>6216</v>
      </c>
      <c r="B939" s="3">
        <v>0</v>
      </c>
    </row>
    <row r="940" spans="1:2" x14ac:dyDescent="0.25">
      <c r="A940" s="2" t="s">
        <v>6360</v>
      </c>
      <c r="B940" s="3">
        <v>0</v>
      </c>
    </row>
    <row r="941" spans="1:2" x14ac:dyDescent="0.25">
      <c r="A941" s="2" t="s">
        <v>6217</v>
      </c>
      <c r="B941" s="3">
        <v>0</v>
      </c>
    </row>
    <row r="942" spans="1:2" x14ac:dyDescent="0.25">
      <c r="A942" s="2" t="s">
        <v>6362</v>
      </c>
      <c r="B942" s="3">
        <v>0</v>
      </c>
    </row>
    <row r="943" spans="1:2" x14ac:dyDescent="0.25">
      <c r="A943" s="2" t="s">
        <v>6218</v>
      </c>
      <c r="B943" s="3">
        <v>0</v>
      </c>
    </row>
    <row r="944" spans="1:2" x14ac:dyDescent="0.25">
      <c r="A944" s="2" t="s">
        <v>6364</v>
      </c>
      <c r="B944" s="3">
        <v>0</v>
      </c>
    </row>
    <row r="945" spans="1:2" x14ac:dyDescent="0.25">
      <c r="A945" s="2" t="s">
        <v>6219</v>
      </c>
      <c r="B945" s="3">
        <v>0</v>
      </c>
    </row>
    <row r="946" spans="1:2" x14ac:dyDescent="0.25">
      <c r="A946" s="2" t="s">
        <v>6366</v>
      </c>
      <c r="B946" s="3">
        <v>0</v>
      </c>
    </row>
    <row r="947" spans="1:2" x14ac:dyDescent="0.25">
      <c r="A947" s="2" t="s">
        <v>6220</v>
      </c>
      <c r="B947" s="3">
        <v>0</v>
      </c>
    </row>
    <row r="948" spans="1:2" x14ac:dyDescent="0.25">
      <c r="A948" s="2" t="s">
        <v>6368</v>
      </c>
      <c r="B948" s="3">
        <v>0</v>
      </c>
    </row>
    <row r="949" spans="1:2" x14ac:dyDescent="0.25">
      <c r="A949" s="2" t="s">
        <v>6221</v>
      </c>
      <c r="B949" s="3">
        <v>0</v>
      </c>
    </row>
    <row r="950" spans="1:2" x14ac:dyDescent="0.25">
      <c r="A950" s="2" t="s">
        <v>6370</v>
      </c>
      <c r="B950" s="3">
        <v>0</v>
      </c>
    </row>
    <row r="951" spans="1:2" x14ac:dyDescent="0.25">
      <c r="A951" s="2" t="s">
        <v>6222</v>
      </c>
      <c r="B951" s="3">
        <v>0</v>
      </c>
    </row>
    <row r="952" spans="1:2" x14ac:dyDescent="0.25">
      <c r="A952" s="2" t="s">
        <v>6372</v>
      </c>
      <c r="B952" s="3">
        <v>0</v>
      </c>
    </row>
    <row r="953" spans="1:2" x14ac:dyDescent="0.25">
      <c r="A953" s="2" t="s">
        <v>6223</v>
      </c>
      <c r="B953" s="3">
        <v>0</v>
      </c>
    </row>
    <row r="954" spans="1:2" x14ac:dyDescent="0.25">
      <c r="A954" s="2" t="s">
        <v>6374</v>
      </c>
      <c r="B954" s="3">
        <v>0</v>
      </c>
    </row>
    <row r="955" spans="1:2" x14ac:dyDescent="0.25">
      <c r="A955" s="2" t="s">
        <v>6224</v>
      </c>
      <c r="B955" s="3">
        <v>0</v>
      </c>
    </row>
    <row r="956" spans="1:2" x14ac:dyDescent="0.25">
      <c r="A956" s="2" t="s">
        <v>6376</v>
      </c>
      <c r="B956" s="3">
        <v>0</v>
      </c>
    </row>
    <row r="957" spans="1:2" x14ac:dyDescent="0.25">
      <c r="A957" s="2" t="s">
        <v>6225</v>
      </c>
      <c r="B957" s="3">
        <v>0</v>
      </c>
    </row>
    <row r="958" spans="1:2" x14ac:dyDescent="0.25">
      <c r="A958" s="2" t="s">
        <v>6378</v>
      </c>
      <c r="B958" s="3">
        <v>0</v>
      </c>
    </row>
    <row r="959" spans="1:2" x14ac:dyDescent="0.25">
      <c r="A959" s="2" t="s">
        <v>6226</v>
      </c>
      <c r="B959" s="3">
        <v>0</v>
      </c>
    </row>
    <row r="960" spans="1:2" x14ac:dyDescent="0.25">
      <c r="A960" s="2" t="s">
        <v>6380</v>
      </c>
      <c r="B960" s="3">
        <v>0</v>
      </c>
    </row>
    <row r="961" spans="1:2" x14ac:dyDescent="0.25">
      <c r="A961" s="2" t="s">
        <v>6227</v>
      </c>
      <c r="B961" s="3">
        <v>0</v>
      </c>
    </row>
    <row r="962" spans="1:2" x14ac:dyDescent="0.25">
      <c r="A962" s="2" t="s">
        <v>6382</v>
      </c>
      <c r="B962" s="3">
        <v>0</v>
      </c>
    </row>
    <row r="963" spans="1:2" x14ac:dyDescent="0.25">
      <c r="A963" s="2" t="s">
        <v>6228</v>
      </c>
      <c r="B963" s="3">
        <v>0</v>
      </c>
    </row>
    <row r="964" spans="1:2" x14ac:dyDescent="0.25">
      <c r="A964" s="2" t="s">
        <v>6384</v>
      </c>
      <c r="B964" s="3">
        <v>0</v>
      </c>
    </row>
    <row r="965" spans="1:2" x14ac:dyDescent="0.25">
      <c r="A965" s="2" t="s">
        <v>6229</v>
      </c>
      <c r="B965" s="3">
        <v>0</v>
      </c>
    </row>
    <row r="966" spans="1:2" x14ac:dyDescent="0.25">
      <c r="A966" s="2" t="s">
        <v>6386</v>
      </c>
      <c r="B966" s="3">
        <v>0</v>
      </c>
    </row>
    <row r="967" spans="1:2" x14ac:dyDescent="0.25">
      <c r="A967" s="2" t="s">
        <v>6230</v>
      </c>
      <c r="B967" s="3">
        <v>0</v>
      </c>
    </row>
    <row r="968" spans="1:2" x14ac:dyDescent="0.25">
      <c r="A968" s="2" t="s">
        <v>6388</v>
      </c>
      <c r="B968" s="3">
        <v>0</v>
      </c>
    </row>
    <row r="969" spans="1:2" x14ac:dyDescent="0.25">
      <c r="A969" s="2" t="s">
        <v>6231</v>
      </c>
      <c r="B969" s="3">
        <v>0</v>
      </c>
    </row>
    <row r="970" spans="1:2" x14ac:dyDescent="0.25">
      <c r="A970" s="2" t="s">
        <v>6390</v>
      </c>
      <c r="B970" s="3">
        <v>0</v>
      </c>
    </row>
    <row r="971" spans="1:2" x14ac:dyDescent="0.25">
      <c r="A971" s="2" t="s">
        <v>6232</v>
      </c>
      <c r="B971" s="3">
        <v>0</v>
      </c>
    </row>
    <row r="972" spans="1:2" x14ac:dyDescent="0.25">
      <c r="A972" s="2" t="s">
        <v>6392</v>
      </c>
      <c r="B972" s="3">
        <v>0</v>
      </c>
    </row>
    <row r="973" spans="1:2" x14ac:dyDescent="0.25">
      <c r="A973" s="2" t="s">
        <v>6233</v>
      </c>
      <c r="B973" s="3">
        <v>0</v>
      </c>
    </row>
    <row r="974" spans="1:2" x14ac:dyDescent="0.25">
      <c r="A974" s="2" t="s">
        <v>6394</v>
      </c>
      <c r="B974" s="3">
        <v>0</v>
      </c>
    </row>
    <row r="975" spans="1:2" x14ac:dyDescent="0.25">
      <c r="A975" s="2" t="s">
        <v>6234</v>
      </c>
      <c r="B975" s="3">
        <v>0</v>
      </c>
    </row>
    <row r="976" spans="1:2" x14ac:dyDescent="0.25">
      <c r="A976" s="2" t="s">
        <v>6396</v>
      </c>
      <c r="B976" s="3">
        <v>0</v>
      </c>
    </row>
    <row r="977" spans="1:2" x14ac:dyDescent="0.25">
      <c r="A977" s="2" t="s">
        <v>6235</v>
      </c>
      <c r="B977" s="3">
        <v>0</v>
      </c>
    </row>
    <row r="978" spans="1:2" x14ac:dyDescent="0.25">
      <c r="A978" s="2" t="s">
        <v>6398</v>
      </c>
      <c r="B978" s="3">
        <v>0</v>
      </c>
    </row>
    <row r="979" spans="1:2" x14ac:dyDescent="0.25">
      <c r="A979" s="2" t="s">
        <v>6236</v>
      </c>
      <c r="B979" s="3">
        <v>0</v>
      </c>
    </row>
    <row r="980" spans="1:2" x14ac:dyDescent="0.25">
      <c r="A980" s="2" t="s">
        <v>6400</v>
      </c>
      <c r="B980" s="3">
        <v>0</v>
      </c>
    </row>
    <row r="981" spans="1:2" x14ac:dyDescent="0.25">
      <c r="A981" s="2" t="s">
        <v>6237</v>
      </c>
      <c r="B981" s="3">
        <v>0</v>
      </c>
    </row>
    <row r="982" spans="1:2" x14ac:dyDescent="0.25">
      <c r="A982" s="2" t="s">
        <v>6402</v>
      </c>
      <c r="B982" s="3">
        <v>0</v>
      </c>
    </row>
    <row r="983" spans="1:2" x14ac:dyDescent="0.25">
      <c r="A983" s="2" t="s">
        <v>6238</v>
      </c>
      <c r="B983" s="3">
        <v>0</v>
      </c>
    </row>
    <row r="984" spans="1:2" x14ac:dyDescent="0.25">
      <c r="A984" s="2" t="s">
        <v>6404</v>
      </c>
      <c r="B984" s="3">
        <v>0</v>
      </c>
    </row>
    <row r="985" spans="1:2" x14ac:dyDescent="0.25">
      <c r="A985" s="2" t="s">
        <v>6239</v>
      </c>
      <c r="B985" s="3">
        <v>0</v>
      </c>
    </row>
    <row r="986" spans="1:2" x14ac:dyDescent="0.25">
      <c r="A986" s="2" t="s">
        <v>6240</v>
      </c>
      <c r="B986" s="3">
        <v>0</v>
      </c>
    </row>
    <row r="987" spans="1:2" x14ac:dyDescent="0.25">
      <c r="A987" s="2" t="s">
        <v>6009</v>
      </c>
      <c r="B987" s="3">
        <v>0</v>
      </c>
    </row>
    <row r="988" spans="1:2" x14ac:dyDescent="0.25">
      <c r="A988" s="2" t="s">
        <v>5945</v>
      </c>
      <c r="B988" s="3">
        <v>0</v>
      </c>
    </row>
    <row r="989" spans="1:2" x14ac:dyDescent="0.25">
      <c r="A989" s="2" t="s">
        <v>6075</v>
      </c>
      <c r="B989" s="3">
        <v>0</v>
      </c>
    </row>
    <row r="990" spans="1:2" x14ac:dyDescent="0.25">
      <c r="A990" s="2" t="s">
        <v>5754</v>
      </c>
      <c r="B990" s="3">
        <v>0</v>
      </c>
    </row>
    <row r="991" spans="1:2" x14ac:dyDescent="0.25">
      <c r="A991" s="2" t="s">
        <v>5977</v>
      </c>
      <c r="B991" s="3">
        <v>0</v>
      </c>
    </row>
    <row r="992" spans="1:2" x14ac:dyDescent="0.25">
      <c r="A992" s="2" t="s">
        <v>5755</v>
      </c>
      <c r="B992" s="3">
        <v>0</v>
      </c>
    </row>
    <row r="993" spans="1:2" x14ac:dyDescent="0.25">
      <c r="A993" s="2" t="s">
        <v>6043</v>
      </c>
      <c r="B993" s="3">
        <v>0</v>
      </c>
    </row>
    <row r="994" spans="1:2" x14ac:dyDescent="0.25">
      <c r="A994" s="2" t="s">
        <v>5756</v>
      </c>
      <c r="B994" s="3">
        <v>0</v>
      </c>
    </row>
    <row r="995" spans="1:2" x14ac:dyDescent="0.25">
      <c r="A995" s="2" t="s">
        <v>5929</v>
      </c>
      <c r="B995" s="3">
        <v>0</v>
      </c>
    </row>
    <row r="996" spans="1:2" x14ac:dyDescent="0.25">
      <c r="A996" s="2" t="s">
        <v>5757</v>
      </c>
      <c r="B996" s="3">
        <v>0</v>
      </c>
    </row>
    <row r="997" spans="1:2" x14ac:dyDescent="0.25">
      <c r="A997" s="2" t="s">
        <v>5961</v>
      </c>
      <c r="B997" s="3">
        <v>0</v>
      </c>
    </row>
    <row r="998" spans="1:2" x14ac:dyDescent="0.25">
      <c r="A998" s="2" t="s">
        <v>5758</v>
      </c>
      <c r="B998" s="3">
        <v>0</v>
      </c>
    </row>
    <row r="999" spans="1:2" x14ac:dyDescent="0.25">
      <c r="A999" s="2" t="s">
        <v>5993</v>
      </c>
      <c r="B999" s="3">
        <v>0</v>
      </c>
    </row>
    <row r="1000" spans="1:2" x14ac:dyDescent="0.25">
      <c r="A1000" s="2" t="s">
        <v>5759</v>
      </c>
      <c r="B1000" s="3">
        <v>0</v>
      </c>
    </row>
    <row r="1001" spans="1:2" x14ac:dyDescent="0.25">
      <c r="A1001" s="2" t="s">
        <v>6026</v>
      </c>
      <c r="B1001" s="3">
        <v>0</v>
      </c>
    </row>
    <row r="1002" spans="1:2" x14ac:dyDescent="0.25">
      <c r="A1002" s="2" t="s">
        <v>5760</v>
      </c>
      <c r="B1002" s="3">
        <v>0</v>
      </c>
    </row>
    <row r="1003" spans="1:2" x14ac:dyDescent="0.25">
      <c r="A1003" s="2" t="s">
        <v>6059</v>
      </c>
      <c r="B1003" s="3">
        <v>0</v>
      </c>
    </row>
    <row r="1004" spans="1:2" x14ac:dyDescent="0.25">
      <c r="A1004" s="2" t="s">
        <v>5761</v>
      </c>
      <c r="B1004" s="3">
        <v>0</v>
      </c>
    </row>
    <row r="1005" spans="1:2" x14ac:dyDescent="0.25">
      <c r="A1005" s="2" t="s">
        <v>5921</v>
      </c>
      <c r="B1005" s="3">
        <v>0</v>
      </c>
    </row>
    <row r="1006" spans="1:2" x14ac:dyDescent="0.25">
      <c r="A1006" s="2" t="s">
        <v>5762</v>
      </c>
      <c r="B1006" s="3">
        <v>0</v>
      </c>
    </row>
    <row r="1007" spans="1:2" x14ac:dyDescent="0.25">
      <c r="A1007" s="2" t="s">
        <v>5937</v>
      </c>
      <c r="B1007" s="3">
        <v>0</v>
      </c>
    </row>
    <row r="1008" spans="1:2" x14ac:dyDescent="0.25">
      <c r="A1008" s="2" t="s">
        <v>5763</v>
      </c>
      <c r="B1008" s="3">
        <v>0</v>
      </c>
    </row>
    <row r="1009" spans="1:2" x14ac:dyDescent="0.25">
      <c r="A1009" s="2" t="s">
        <v>5953</v>
      </c>
      <c r="B1009" s="3">
        <v>0</v>
      </c>
    </row>
    <row r="1010" spans="1:2" x14ac:dyDescent="0.25">
      <c r="A1010" s="2" t="s">
        <v>5764</v>
      </c>
      <c r="B1010" s="3">
        <v>0</v>
      </c>
    </row>
    <row r="1011" spans="1:2" x14ac:dyDescent="0.25">
      <c r="A1011" s="2" t="s">
        <v>5969</v>
      </c>
      <c r="B1011" s="3">
        <v>0</v>
      </c>
    </row>
    <row r="1012" spans="1:2" x14ac:dyDescent="0.25">
      <c r="A1012" s="2" t="s">
        <v>5765</v>
      </c>
      <c r="B1012" s="3">
        <v>0</v>
      </c>
    </row>
    <row r="1013" spans="1:2" x14ac:dyDescent="0.25">
      <c r="A1013" s="2" t="s">
        <v>5985</v>
      </c>
      <c r="B1013" s="3">
        <v>0</v>
      </c>
    </row>
    <row r="1014" spans="1:2" x14ac:dyDescent="0.25">
      <c r="A1014" s="2" t="s">
        <v>5766</v>
      </c>
      <c r="B1014" s="3">
        <v>0</v>
      </c>
    </row>
    <row r="1015" spans="1:2" x14ac:dyDescent="0.25">
      <c r="A1015" s="2" t="s">
        <v>6001</v>
      </c>
      <c r="B1015" s="3">
        <v>0</v>
      </c>
    </row>
    <row r="1016" spans="1:2" x14ac:dyDescent="0.25">
      <c r="A1016" s="2" t="s">
        <v>5767</v>
      </c>
      <c r="B1016" s="3">
        <v>0</v>
      </c>
    </row>
    <row r="1017" spans="1:2" x14ac:dyDescent="0.25">
      <c r="A1017" s="2" t="s">
        <v>6018</v>
      </c>
      <c r="B1017" s="3">
        <v>0</v>
      </c>
    </row>
    <row r="1018" spans="1:2" x14ac:dyDescent="0.25">
      <c r="A1018" s="2" t="s">
        <v>5768</v>
      </c>
      <c r="B1018" s="3">
        <v>0</v>
      </c>
    </row>
    <row r="1019" spans="1:2" x14ac:dyDescent="0.25">
      <c r="A1019" s="2" t="s">
        <v>6034</v>
      </c>
      <c r="B1019" s="3">
        <v>0</v>
      </c>
    </row>
    <row r="1020" spans="1:2" x14ac:dyDescent="0.25">
      <c r="A1020" s="2" t="s">
        <v>5769</v>
      </c>
      <c r="B1020" s="3">
        <v>0</v>
      </c>
    </row>
    <row r="1021" spans="1:2" x14ac:dyDescent="0.25">
      <c r="A1021" s="2" t="s">
        <v>6051</v>
      </c>
      <c r="B1021" s="3">
        <v>0</v>
      </c>
    </row>
    <row r="1022" spans="1:2" x14ac:dyDescent="0.25">
      <c r="A1022" s="2" t="s">
        <v>5770</v>
      </c>
      <c r="B1022" s="3">
        <v>0</v>
      </c>
    </row>
    <row r="1023" spans="1:2" x14ac:dyDescent="0.25">
      <c r="A1023" s="2" t="s">
        <v>6067</v>
      </c>
      <c r="B1023" s="3">
        <v>0</v>
      </c>
    </row>
    <row r="1024" spans="1:2" x14ac:dyDescent="0.25">
      <c r="A1024" s="2" t="s">
        <v>5771</v>
      </c>
      <c r="B1024" s="3">
        <v>0</v>
      </c>
    </row>
    <row r="1025" spans="1:2" x14ac:dyDescent="0.25">
      <c r="A1025" s="2" t="s">
        <v>5917</v>
      </c>
      <c r="B1025" s="3">
        <v>0</v>
      </c>
    </row>
    <row r="1026" spans="1:2" x14ac:dyDescent="0.25">
      <c r="A1026" s="2" t="s">
        <v>5772</v>
      </c>
      <c r="B1026" s="3">
        <v>0</v>
      </c>
    </row>
    <row r="1027" spans="1:2" x14ac:dyDescent="0.25">
      <c r="A1027" s="2" t="s">
        <v>5925</v>
      </c>
      <c r="B1027" s="3">
        <v>0</v>
      </c>
    </row>
    <row r="1028" spans="1:2" x14ac:dyDescent="0.25">
      <c r="A1028" s="2" t="s">
        <v>5773</v>
      </c>
      <c r="B1028" s="3">
        <v>0</v>
      </c>
    </row>
    <row r="1029" spans="1:2" x14ac:dyDescent="0.25">
      <c r="A1029" s="2" t="s">
        <v>5933</v>
      </c>
      <c r="B1029" s="3">
        <v>0</v>
      </c>
    </row>
    <row r="1030" spans="1:2" x14ac:dyDescent="0.25">
      <c r="A1030" s="2" t="s">
        <v>5774</v>
      </c>
      <c r="B1030" s="3">
        <v>0</v>
      </c>
    </row>
    <row r="1031" spans="1:2" x14ac:dyDescent="0.25">
      <c r="A1031" s="2" t="s">
        <v>5941</v>
      </c>
      <c r="B1031" s="3">
        <v>0</v>
      </c>
    </row>
    <row r="1032" spans="1:2" x14ac:dyDescent="0.25">
      <c r="A1032" s="2" t="s">
        <v>5775</v>
      </c>
      <c r="B1032" s="3">
        <v>0</v>
      </c>
    </row>
    <row r="1033" spans="1:2" x14ac:dyDescent="0.25">
      <c r="A1033" s="2" t="s">
        <v>5949</v>
      </c>
      <c r="B1033" s="3">
        <v>0</v>
      </c>
    </row>
    <row r="1034" spans="1:2" x14ac:dyDescent="0.25">
      <c r="A1034" s="2" t="s">
        <v>5776</v>
      </c>
      <c r="B1034" s="3">
        <v>0</v>
      </c>
    </row>
    <row r="1035" spans="1:2" x14ac:dyDescent="0.25">
      <c r="A1035" s="2" t="s">
        <v>5957</v>
      </c>
      <c r="B1035" s="3">
        <v>0</v>
      </c>
    </row>
    <row r="1036" spans="1:2" x14ac:dyDescent="0.25">
      <c r="A1036" s="2" t="s">
        <v>5777</v>
      </c>
      <c r="B1036" s="3">
        <v>0</v>
      </c>
    </row>
    <row r="1037" spans="1:2" x14ac:dyDescent="0.25">
      <c r="A1037" s="2" t="s">
        <v>5965</v>
      </c>
      <c r="B1037" s="3">
        <v>0</v>
      </c>
    </row>
    <row r="1038" spans="1:2" x14ac:dyDescent="0.25">
      <c r="A1038" s="2" t="s">
        <v>5778</v>
      </c>
      <c r="B1038" s="3">
        <v>0</v>
      </c>
    </row>
    <row r="1039" spans="1:2" x14ac:dyDescent="0.25">
      <c r="A1039" s="2" t="s">
        <v>5973</v>
      </c>
      <c r="B1039" s="3">
        <v>0</v>
      </c>
    </row>
    <row r="1040" spans="1:2" x14ac:dyDescent="0.25">
      <c r="A1040" s="2" t="s">
        <v>5779</v>
      </c>
      <c r="B1040" s="3">
        <v>0</v>
      </c>
    </row>
    <row r="1041" spans="1:2" x14ac:dyDescent="0.25">
      <c r="A1041" s="2" t="s">
        <v>5981</v>
      </c>
      <c r="B1041" s="3">
        <v>0</v>
      </c>
    </row>
    <row r="1042" spans="1:2" x14ac:dyDescent="0.25">
      <c r="A1042" s="2" t="s">
        <v>5780</v>
      </c>
      <c r="B1042" s="3">
        <v>0</v>
      </c>
    </row>
    <row r="1043" spans="1:2" x14ac:dyDescent="0.25">
      <c r="A1043" s="2" t="s">
        <v>5989</v>
      </c>
      <c r="B1043" s="3">
        <v>0</v>
      </c>
    </row>
    <row r="1044" spans="1:2" x14ac:dyDescent="0.25">
      <c r="A1044" s="2" t="s">
        <v>5781</v>
      </c>
      <c r="B1044" s="3">
        <v>0</v>
      </c>
    </row>
    <row r="1045" spans="1:2" x14ac:dyDescent="0.25">
      <c r="A1045" s="2" t="s">
        <v>5997</v>
      </c>
      <c r="B1045" s="3">
        <v>0</v>
      </c>
    </row>
    <row r="1046" spans="1:2" x14ac:dyDescent="0.25">
      <c r="A1046" s="2" t="s">
        <v>5782</v>
      </c>
      <c r="B1046" s="3">
        <v>0</v>
      </c>
    </row>
    <row r="1047" spans="1:2" x14ac:dyDescent="0.25">
      <c r="A1047" s="2" t="s">
        <v>6005</v>
      </c>
      <c r="B1047" s="3">
        <v>0</v>
      </c>
    </row>
    <row r="1048" spans="1:2" x14ac:dyDescent="0.25">
      <c r="A1048" s="2" t="s">
        <v>5783</v>
      </c>
      <c r="B1048" s="3">
        <v>0</v>
      </c>
    </row>
    <row r="1049" spans="1:2" x14ac:dyDescent="0.25">
      <c r="A1049" s="2" t="s">
        <v>6013</v>
      </c>
      <c r="B1049" s="3">
        <v>0</v>
      </c>
    </row>
    <row r="1050" spans="1:2" x14ac:dyDescent="0.25">
      <c r="A1050" s="2" t="s">
        <v>5784</v>
      </c>
      <c r="B1050" s="3">
        <v>0</v>
      </c>
    </row>
    <row r="1051" spans="1:2" x14ac:dyDescent="0.25">
      <c r="A1051" s="2" t="s">
        <v>6022</v>
      </c>
      <c r="B1051" s="3">
        <v>0</v>
      </c>
    </row>
    <row r="1052" spans="1:2" x14ac:dyDescent="0.25">
      <c r="A1052" s="2" t="s">
        <v>5785</v>
      </c>
      <c r="B1052" s="3">
        <v>0</v>
      </c>
    </row>
    <row r="1053" spans="1:2" x14ac:dyDescent="0.25">
      <c r="A1053" s="2" t="s">
        <v>6030</v>
      </c>
      <c r="B1053" s="3">
        <v>0</v>
      </c>
    </row>
    <row r="1054" spans="1:2" x14ac:dyDescent="0.25">
      <c r="A1054" s="2" t="s">
        <v>5786</v>
      </c>
      <c r="B1054" s="3">
        <v>0</v>
      </c>
    </row>
    <row r="1055" spans="1:2" x14ac:dyDescent="0.25">
      <c r="A1055" s="2" t="s">
        <v>6038</v>
      </c>
      <c r="B1055" s="3">
        <v>0</v>
      </c>
    </row>
    <row r="1056" spans="1:2" x14ac:dyDescent="0.25">
      <c r="A1056" s="2" t="s">
        <v>5787</v>
      </c>
      <c r="B1056" s="3">
        <v>0</v>
      </c>
    </row>
    <row r="1057" spans="1:2" x14ac:dyDescent="0.25">
      <c r="A1057" s="2" t="s">
        <v>6047</v>
      </c>
      <c r="B1057" s="3">
        <v>0</v>
      </c>
    </row>
    <row r="1058" spans="1:2" x14ac:dyDescent="0.25">
      <c r="A1058" s="2" t="s">
        <v>5788</v>
      </c>
      <c r="B1058" s="3">
        <v>0</v>
      </c>
    </row>
    <row r="1059" spans="1:2" x14ac:dyDescent="0.25">
      <c r="A1059" s="2" t="s">
        <v>6055</v>
      </c>
      <c r="B1059" s="3">
        <v>0</v>
      </c>
    </row>
    <row r="1060" spans="1:2" x14ac:dyDescent="0.25">
      <c r="A1060" s="2" t="s">
        <v>5789</v>
      </c>
      <c r="B1060" s="3">
        <v>0</v>
      </c>
    </row>
    <row r="1061" spans="1:2" x14ac:dyDescent="0.25">
      <c r="A1061" s="2" t="s">
        <v>6063</v>
      </c>
      <c r="B1061" s="3">
        <v>0</v>
      </c>
    </row>
    <row r="1062" spans="1:2" x14ac:dyDescent="0.25">
      <c r="A1062" s="2" t="s">
        <v>5790</v>
      </c>
      <c r="B1062" s="3">
        <v>0</v>
      </c>
    </row>
    <row r="1063" spans="1:2" x14ac:dyDescent="0.25">
      <c r="A1063" s="2" t="s">
        <v>6071</v>
      </c>
      <c r="B1063" s="3">
        <v>0</v>
      </c>
    </row>
    <row r="1064" spans="1:2" x14ac:dyDescent="0.25">
      <c r="A1064" s="2" t="s">
        <v>5791</v>
      </c>
      <c r="B1064" s="3">
        <v>0</v>
      </c>
    </row>
    <row r="1065" spans="1:2" x14ac:dyDescent="0.25">
      <c r="A1065" s="2" t="s">
        <v>5753</v>
      </c>
      <c r="B1065" s="3">
        <v>0</v>
      </c>
    </row>
    <row r="1066" spans="1:2" x14ac:dyDescent="0.25">
      <c r="A1066" s="2" t="s">
        <v>5792</v>
      </c>
      <c r="B1066" s="3">
        <v>0</v>
      </c>
    </row>
    <row r="1067" spans="1:2" x14ac:dyDescent="0.25">
      <c r="A1067" s="2" t="s">
        <v>5919</v>
      </c>
      <c r="B1067" s="3">
        <v>0</v>
      </c>
    </row>
    <row r="1068" spans="1:2" x14ac:dyDescent="0.25">
      <c r="A1068" s="2" t="s">
        <v>5793</v>
      </c>
      <c r="B1068" s="3">
        <v>0</v>
      </c>
    </row>
    <row r="1069" spans="1:2" x14ac:dyDescent="0.25">
      <c r="A1069" s="2" t="s">
        <v>5923</v>
      </c>
      <c r="B1069" s="3">
        <v>0</v>
      </c>
    </row>
    <row r="1070" spans="1:2" x14ac:dyDescent="0.25">
      <c r="A1070" s="2" t="s">
        <v>5794</v>
      </c>
      <c r="B1070" s="3">
        <v>0</v>
      </c>
    </row>
    <row r="1071" spans="1:2" x14ac:dyDescent="0.25">
      <c r="A1071" s="2" t="s">
        <v>5927</v>
      </c>
      <c r="B1071" s="3">
        <v>0</v>
      </c>
    </row>
    <row r="1072" spans="1:2" x14ac:dyDescent="0.25">
      <c r="A1072" s="2" t="s">
        <v>5795</v>
      </c>
      <c r="B1072" s="3">
        <v>0</v>
      </c>
    </row>
    <row r="1073" spans="1:2" x14ac:dyDescent="0.25">
      <c r="A1073" s="2" t="s">
        <v>5931</v>
      </c>
      <c r="B1073" s="3">
        <v>0</v>
      </c>
    </row>
    <row r="1074" spans="1:2" x14ac:dyDescent="0.25">
      <c r="A1074" s="2" t="s">
        <v>5796</v>
      </c>
      <c r="B1074" s="3">
        <v>0</v>
      </c>
    </row>
    <row r="1075" spans="1:2" x14ac:dyDescent="0.25">
      <c r="A1075" s="2" t="s">
        <v>5935</v>
      </c>
      <c r="B1075" s="3">
        <v>0</v>
      </c>
    </row>
    <row r="1076" spans="1:2" x14ac:dyDescent="0.25">
      <c r="A1076" s="2" t="s">
        <v>5797</v>
      </c>
      <c r="B1076" s="3">
        <v>0</v>
      </c>
    </row>
    <row r="1077" spans="1:2" x14ac:dyDescent="0.25">
      <c r="A1077" s="2" t="s">
        <v>5939</v>
      </c>
      <c r="B1077" s="3">
        <v>0</v>
      </c>
    </row>
    <row r="1078" spans="1:2" x14ac:dyDescent="0.25">
      <c r="A1078" s="2" t="s">
        <v>5798</v>
      </c>
      <c r="B1078" s="3">
        <v>0</v>
      </c>
    </row>
    <row r="1079" spans="1:2" x14ac:dyDescent="0.25">
      <c r="A1079" s="2" t="s">
        <v>5943</v>
      </c>
      <c r="B1079" s="3">
        <v>0</v>
      </c>
    </row>
    <row r="1080" spans="1:2" x14ac:dyDescent="0.25">
      <c r="A1080" s="2" t="s">
        <v>5799</v>
      </c>
      <c r="B1080" s="3">
        <v>0</v>
      </c>
    </row>
    <row r="1081" spans="1:2" x14ac:dyDescent="0.25">
      <c r="A1081" s="2" t="s">
        <v>5947</v>
      </c>
      <c r="B1081" s="3">
        <v>0</v>
      </c>
    </row>
    <row r="1082" spans="1:2" x14ac:dyDescent="0.25">
      <c r="A1082" s="2" t="s">
        <v>5800</v>
      </c>
      <c r="B1082" s="3">
        <v>0</v>
      </c>
    </row>
    <row r="1083" spans="1:2" x14ac:dyDescent="0.25">
      <c r="A1083" s="2" t="s">
        <v>5951</v>
      </c>
      <c r="B1083" s="3">
        <v>0</v>
      </c>
    </row>
    <row r="1084" spans="1:2" x14ac:dyDescent="0.25">
      <c r="A1084" s="2" t="s">
        <v>5801</v>
      </c>
      <c r="B1084" s="3">
        <v>0</v>
      </c>
    </row>
    <row r="1085" spans="1:2" x14ac:dyDescent="0.25">
      <c r="A1085" s="2" t="s">
        <v>5955</v>
      </c>
      <c r="B1085" s="3">
        <v>0</v>
      </c>
    </row>
    <row r="1086" spans="1:2" x14ac:dyDescent="0.25">
      <c r="A1086" s="2" t="s">
        <v>5802</v>
      </c>
      <c r="B1086" s="3">
        <v>0</v>
      </c>
    </row>
    <row r="1087" spans="1:2" x14ac:dyDescent="0.25">
      <c r="A1087" s="2" t="s">
        <v>5959</v>
      </c>
      <c r="B1087" s="3">
        <v>0</v>
      </c>
    </row>
    <row r="1088" spans="1:2" x14ac:dyDescent="0.25">
      <c r="A1088" s="2" t="s">
        <v>5803</v>
      </c>
      <c r="B1088" s="3">
        <v>0</v>
      </c>
    </row>
    <row r="1089" spans="1:2" x14ac:dyDescent="0.25">
      <c r="A1089" s="2" t="s">
        <v>5963</v>
      </c>
      <c r="B1089" s="3">
        <v>0</v>
      </c>
    </row>
    <row r="1090" spans="1:2" x14ac:dyDescent="0.25">
      <c r="A1090" s="2" t="s">
        <v>5804</v>
      </c>
      <c r="B1090" s="3">
        <v>0</v>
      </c>
    </row>
    <row r="1091" spans="1:2" x14ac:dyDescent="0.25">
      <c r="A1091" s="2" t="s">
        <v>5967</v>
      </c>
      <c r="B1091" s="3">
        <v>0</v>
      </c>
    </row>
    <row r="1092" spans="1:2" x14ac:dyDescent="0.25">
      <c r="A1092" s="2" t="s">
        <v>5805</v>
      </c>
      <c r="B1092" s="3">
        <v>0</v>
      </c>
    </row>
    <row r="1093" spans="1:2" x14ac:dyDescent="0.25">
      <c r="A1093" s="2" t="s">
        <v>5971</v>
      </c>
      <c r="B1093" s="3">
        <v>0</v>
      </c>
    </row>
    <row r="1094" spans="1:2" x14ac:dyDescent="0.25">
      <c r="A1094" s="2" t="s">
        <v>5806</v>
      </c>
      <c r="B1094" s="3">
        <v>0</v>
      </c>
    </row>
    <row r="1095" spans="1:2" x14ac:dyDescent="0.25">
      <c r="A1095" s="2" t="s">
        <v>5975</v>
      </c>
      <c r="B1095" s="3">
        <v>0</v>
      </c>
    </row>
    <row r="1096" spans="1:2" x14ac:dyDescent="0.25">
      <c r="A1096" s="2" t="s">
        <v>5807</v>
      </c>
      <c r="B1096" s="3">
        <v>0</v>
      </c>
    </row>
    <row r="1097" spans="1:2" x14ac:dyDescent="0.25">
      <c r="A1097" s="2" t="s">
        <v>5979</v>
      </c>
      <c r="B1097" s="3">
        <v>0</v>
      </c>
    </row>
    <row r="1098" spans="1:2" x14ac:dyDescent="0.25">
      <c r="A1098" s="2" t="s">
        <v>5808</v>
      </c>
      <c r="B1098" s="3">
        <v>0</v>
      </c>
    </row>
    <row r="1099" spans="1:2" x14ac:dyDescent="0.25">
      <c r="A1099" s="2" t="s">
        <v>5983</v>
      </c>
      <c r="B1099" s="3">
        <v>0</v>
      </c>
    </row>
    <row r="1100" spans="1:2" x14ac:dyDescent="0.25">
      <c r="A1100" s="2" t="s">
        <v>5809</v>
      </c>
      <c r="B1100" s="3">
        <v>0</v>
      </c>
    </row>
    <row r="1101" spans="1:2" x14ac:dyDescent="0.25">
      <c r="A1101" s="2" t="s">
        <v>5987</v>
      </c>
      <c r="B1101" s="3">
        <v>0</v>
      </c>
    </row>
    <row r="1102" spans="1:2" x14ac:dyDescent="0.25">
      <c r="A1102" s="2" t="s">
        <v>5810</v>
      </c>
      <c r="B1102" s="3">
        <v>0</v>
      </c>
    </row>
    <row r="1103" spans="1:2" x14ac:dyDescent="0.25">
      <c r="A1103" s="2" t="s">
        <v>5991</v>
      </c>
      <c r="B1103" s="3">
        <v>0</v>
      </c>
    </row>
    <row r="1104" spans="1:2" x14ac:dyDescent="0.25">
      <c r="A1104" s="2" t="s">
        <v>5811</v>
      </c>
      <c r="B1104" s="3">
        <v>0</v>
      </c>
    </row>
    <row r="1105" spans="1:2" x14ac:dyDescent="0.25">
      <c r="A1105" s="2" t="s">
        <v>5995</v>
      </c>
      <c r="B1105" s="3">
        <v>0</v>
      </c>
    </row>
    <row r="1106" spans="1:2" x14ac:dyDescent="0.25">
      <c r="A1106" s="2" t="s">
        <v>5812</v>
      </c>
      <c r="B1106" s="3">
        <v>0</v>
      </c>
    </row>
    <row r="1107" spans="1:2" x14ac:dyDescent="0.25">
      <c r="A1107" s="2" t="s">
        <v>5999</v>
      </c>
      <c r="B1107" s="3">
        <v>0</v>
      </c>
    </row>
    <row r="1108" spans="1:2" x14ac:dyDescent="0.25">
      <c r="A1108" s="2" t="s">
        <v>5813</v>
      </c>
      <c r="B1108" s="3">
        <v>0</v>
      </c>
    </row>
    <row r="1109" spans="1:2" x14ac:dyDescent="0.25">
      <c r="A1109" s="2" t="s">
        <v>6003</v>
      </c>
      <c r="B1109" s="3">
        <v>0</v>
      </c>
    </row>
    <row r="1110" spans="1:2" x14ac:dyDescent="0.25">
      <c r="A1110" s="2" t="s">
        <v>5814</v>
      </c>
      <c r="B1110" s="3">
        <v>0</v>
      </c>
    </row>
    <row r="1111" spans="1:2" x14ac:dyDescent="0.25">
      <c r="A1111" s="2" t="s">
        <v>6007</v>
      </c>
      <c r="B1111" s="3">
        <v>0</v>
      </c>
    </row>
    <row r="1112" spans="1:2" x14ac:dyDescent="0.25">
      <c r="A1112" s="2" t="s">
        <v>5815</v>
      </c>
      <c r="B1112" s="3">
        <v>0</v>
      </c>
    </row>
    <row r="1113" spans="1:2" x14ac:dyDescent="0.25">
      <c r="A1113" s="2" t="s">
        <v>6011</v>
      </c>
      <c r="B1113" s="3">
        <v>0</v>
      </c>
    </row>
    <row r="1114" spans="1:2" x14ac:dyDescent="0.25">
      <c r="A1114" s="2" t="s">
        <v>5816</v>
      </c>
      <c r="B1114" s="3">
        <v>0</v>
      </c>
    </row>
    <row r="1115" spans="1:2" x14ac:dyDescent="0.25">
      <c r="A1115" s="2" t="s">
        <v>6015</v>
      </c>
      <c r="B1115" s="3">
        <v>0</v>
      </c>
    </row>
    <row r="1116" spans="1:2" x14ac:dyDescent="0.25">
      <c r="A1116" s="2" t="s">
        <v>5817</v>
      </c>
      <c r="B1116" s="3">
        <v>0</v>
      </c>
    </row>
    <row r="1117" spans="1:2" x14ac:dyDescent="0.25">
      <c r="A1117" s="2" t="s">
        <v>6020</v>
      </c>
      <c r="B1117" s="3">
        <v>0</v>
      </c>
    </row>
    <row r="1118" spans="1:2" x14ac:dyDescent="0.25">
      <c r="A1118" s="2" t="s">
        <v>5818</v>
      </c>
      <c r="B1118" s="3">
        <v>0</v>
      </c>
    </row>
    <row r="1119" spans="1:2" x14ac:dyDescent="0.25">
      <c r="A1119" s="2" t="s">
        <v>6024</v>
      </c>
      <c r="B1119" s="3">
        <v>0</v>
      </c>
    </row>
    <row r="1120" spans="1:2" x14ac:dyDescent="0.25">
      <c r="A1120" s="2" t="s">
        <v>5819</v>
      </c>
      <c r="B1120" s="3">
        <v>0</v>
      </c>
    </row>
    <row r="1121" spans="1:2" x14ac:dyDescent="0.25">
      <c r="A1121" s="2" t="s">
        <v>6028</v>
      </c>
      <c r="B1121" s="3">
        <v>0</v>
      </c>
    </row>
    <row r="1122" spans="1:2" x14ac:dyDescent="0.25">
      <c r="A1122" s="2" t="s">
        <v>5820</v>
      </c>
      <c r="B1122" s="3">
        <v>0</v>
      </c>
    </row>
    <row r="1123" spans="1:2" x14ac:dyDescent="0.25">
      <c r="A1123" s="2" t="s">
        <v>6032</v>
      </c>
      <c r="B1123" s="3">
        <v>0</v>
      </c>
    </row>
    <row r="1124" spans="1:2" x14ac:dyDescent="0.25">
      <c r="A1124" s="2" t="s">
        <v>5821</v>
      </c>
      <c r="B1124" s="3">
        <v>0</v>
      </c>
    </row>
    <row r="1125" spans="1:2" x14ac:dyDescent="0.25">
      <c r="A1125" s="2" t="s">
        <v>6036</v>
      </c>
      <c r="B1125" s="3">
        <v>0</v>
      </c>
    </row>
    <row r="1126" spans="1:2" x14ac:dyDescent="0.25">
      <c r="A1126" s="2" t="s">
        <v>5822</v>
      </c>
      <c r="B1126" s="3">
        <v>0</v>
      </c>
    </row>
    <row r="1127" spans="1:2" x14ac:dyDescent="0.25">
      <c r="A1127" s="2" t="s">
        <v>6041</v>
      </c>
      <c r="B1127" s="3">
        <v>0</v>
      </c>
    </row>
    <row r="1128" spans="1:2" x14ac:dyDescent="0.25">
      <c r="A1128" s="2" t="s">
        <v>5823</v>
      </c>
      <c r="B1128" s="3">
        <v>0</v>
      </c>
    </row>
    <row r="1129" spans="1:2" x14ac:dyDescent="0.25">
      <c r="A1129" s="2" t="s">
        <v>6045</v>
      </c>
      <c r="B1129" s="3">
        <v>0</v>
      </c>
    </row>
    <row r="1130" spans="1:2" x14ac:dyDescent="0.25">
      <c r="A1130" s="2" t="s">
        <v>5824</v>
      </c>
      <c r="B1130" s="3">
        <v>0</v>
      </c>
    </row>
    <row r="1131" spans="1:2" x14ac:dyDescent="0.25">
      <c r="A1131" s="2" t="s">
        <v>6049</v>
      </c>
      <c r="B1131" s="3">
        <v>0</v>
      </c>
    </row>
    <row r="1132" spans="1:2" x14ac:dyDescent="0.25">
      <c r="A1132" s="2" t="s">
        <v>5825</v>
      </c>
      <c r="B1132" s="3">
        <v>0</v>
      </c>
    </row>
    <row r="1133" spans="1:2" x14ac:dyDescent="0.25">
      <c r="A1133" s="2" t="s">
        <v>6053</v>
      </c>
      <c r="B1133" s="3">
        <v>0</v>
      </c>
    </row>
    <row r="1134" spans="1:2" x14ac:dyDescent="0.25">
      <c r="A1134" s="2" t="s">
        <v>5826</v>
      </c>
      <c r="B1134" s="3">
        <v>0</v>
      </c>
    </row>
    <row r="1135" spans="1:2" x14ac:dyDescent="0.25">
      <c r="A1135" s="2" t="s">
        <v>6057</v>
      </c>
      <c r="B1135" s="3">
        <v>0</v>
      </c>
    </row>
    <row r="1136" spans="1:2" x14ac:dyDescent="0.25">
      <c r="A1136" s="2" t="s">
        <v>5827</v>
      </c>
      <c r="B1136" s="3">
        <v>0</v>
      </c>
    </row>
    <row r="1137" spans="1:2" x14ac:dyDescent="0.25">
      <c r="A1137" s="2" t="s">
        <v>6061</v>
      </c>
      <c r="B1137" s="3">
        <v>0</v>
      </c>
    </row>
    <row r="1138" spans="1:2" x14ac:dyDescent="0.25">
      <c r="A1138" s="2" t="s">
        <v>5828</v>
      </c>
      <c r="B1138" s="3">
        <v>0</v>
      </c>
    </row>
    <row r="1139" spans="1:2" x14ac:dyDescent="0.25">
      <c r="A1139" s="2" t="s">
        <v>6065</v>
      </c>
      <c r="B1139" s="3">
        <v>0</v>
      </c>
    </row>
    <row r="1140" spans="1:2" x14ac:dyDescent="0.25">
      <c r="A1140" s="2" t="s">
        <v>5829</v>
      </c>
      <c r="B1140" s="3">
        <v>0</v>
      </c>
    </row>
    <row r="1141" spans="1:2" x14ac:dyDescent="0.25">
      <c r="A1141" s="2" t="s">
        <v>6069</v>
      </c>
      <c r="B1141" s="3">
        <v>0</v>
      </c>
    </row>
    <row r="1142" spans="1:2" x14ac:dyDescent="0.25">
      <c r="A1142" s="2" t="s">
        <v>5830</v>
      </c>
      <c r="B1142" s="3">
        <v>0</v>
      </c>
    </row>
    <row r="1143" spans="1:2" x14ac:dyDescent="0.25">
      <c r="A1143" s="2" t="s">
        <v>6073</v>
      </c>
      <c r="B1143" s="3">
        <v>0</v>
      </c>
    </row>
    <row r="1144" spans="1:2" x14ac:dyDescent="0.25">
      <c r="A1144" s="2" t="s">
        <v>5831</v>
      </c>
      <c r="B1144" s="3">
        <v>0</v>
      </c>
    </row>
    <row r="1145" spans="1:2" x14ac:dyDescent="0.25">
      <c r="A1145" s="2" t="s">
        <v>6077</v>
      </c>
      <c r="B1145" s="3">
        <v>0</v>
      </c>
    </row>
    <row r="1146" spans="1:2" x14ac:dyDescent="0.25">
      <c r="A1146" s="2" t="s">
        <v>5832</v>
      </c>
      <c r="B1146" s="3">
        <v>0</v>
      </c>
    </row>
    <row r="1147" spans="1:2" x14ac:dyDescent="0.25">
      <c r="A1147" s="2" t="s">
        <v>5916</v>
      </c>
      <c r="B1147" s="3">
        <v>0</v>
      </c>
    </row>
    <row r="1148" spans="1:2" x14ac:dyDescent="0.25">
      <c r="A1148" s="2" t="s">
        <v>5833</v>
      </c>
      <c r="B1148" s="3">
        <v>0</v>
      </c>
    </row>
    <row r="1149" spans="1:2" x14ac:dyDescent="0.25">
      <c r="A1149" s="2" t="s">
        <v>5918</v>
      </c>
      <c r="B1149" s="3">
        <v>0</v>
      </c>
    </row>
    <row r="1150" spans="1:2" x14ac:dyDescent="0.25">
      <c r="A1150" s="2" t="s">
        <v>5834</v>
      </c>
      <c r="B1150" s="3">
        <v>0</v>
      </c>
    </row>
    <row r="1151" spans="1:2" x14ac:dyDescent="0.25">
      <c r="A1151" s="2" t="s">
        <v>5920</v>
      </c>
      <c r="B1151" s="3">
        <v>0</v>
      </c>
    </row>
    <row r="1152" spans="1:2" x14ac:dyDescent="0.25">
      <c r="A1152" s="2" t="s">
        <v>5835</v>
      </c>
      <c r="B1152" s="3">
        <v>0</v>
      </c>
    </row>
    <row r="1153" spans="1:2" x14ac:dyDescent="0.25">
      <c r="A1153" s="2" t="s">
        <v>5922</v>
      </c>
      <c r="B1153" s="3">
        <v>0</v>
      </c>
    </row>
    <row r="1154" spans="1:2" x14ac:dyDescent="0.25">
      <c r="A1154" s="2" t="s">
        <v>5836</v>
      </c>
      <c r="B1154" s="3">
        <v>0</v>
      </c>
    </row>
    <row r="1155" spans="1:2" x14ac:dyDescent="0.25">
      <c r="A1155" s="2" t="s">
        <v>5924</v>
      </c>
      <c r="B1155" s="3">
        <v>0</v>
      </c>
    </row>
    <row r="1156" spans="1:2" x14ac:dyDescent="0.25">
      <c r="A1156" s="2" t="s">
        <v>5837</v>
      </c>
      <c r="B1156" s="3">
        <v>0</v>
      </c>
    </row>
    <row r="1157" spans="1:2" x14ac:dyDescent="0.25">
      <c r="A1157" s="2" t="s">
        <v>5926</v>
      </c>
      <c r="B1157" s="3">
        <v>0</v>
      </c>
    </row>
    <row r="1158" spans="1:2" x14ac:dyDescent="0.25">
      <c r="A1158" s="2" t="s">
        <v>5838</v>
      </c>
      <c r="B1158" s="3">
        <v>0</v>
      </c>
    </row>
    <row r="1159" spans="1:2" x14ac:dyDescent="0.25">
      <c r="A1159" s="2" t="s">
        <v>5928</v>
      </c>
      <c r="B1159" s="3">
        <v>0</v>
      </c>
    </row>
    <row r="1160" spans="1:2" x14ac:dyDescent="0.25">
      <c r="A1160" s="2" t="s">
        <v>5839</v>
      </c>
      <c r="B1160" s="3">
        <v>0</v>
      </c>
    </row>
    <row r="1161" spans="1:2" x14ac:dyDescent="0.25">
      <c r="A1161" s="2" t="s">
        <v>5930</v>
      </c>
      <c r="B1161" s="3">
        <v>0</v>
      </c>
    </row>
    <row r="1162" spans="1:2" x14ac:dyDescent="0.25">
      <c r="A1162" s="2" t="s">
        <v>5840</v>
      </c>
      <c r="B1162" s="3">
        <v>0</v>
      </c>
    </row>
    <row r="1163" spans="1:2" x14ac:dyDescent="0.25">
      <c r="A1163" s="2" t="s">
        <v>5932</v>
      </c>
      <c r="B1163" s="3">
        <v>0</v>
      </c>
    </row>
    <row r="1164" spans="1:2" x14ac:dyDescent="0.25">
      <c r="A1164" s="2" t="s">
        <v>5841</v>
      </c>
      <c r="B1164" s="3">
        <v>0</v>
      </c>
    </row>
    <row r="1165" spans="1:2" x14ac:dyDescent="0.25">
      <c r="A1165" s="2" t="s">
        <v>5934</v>
      </c>
      <c r="B1165" s="3">
        <v>0</v>
      </c>
    </row>
    <row r="1166" spans="1:2" x14ac:dyDescent="0.25">
      <c r="A1166" s="2" t="s">
        <v>5842</v>
      </c>
      <c r="B1166" s="3">
        <v>0</v>
      </c>
    </row>
    <row r="1167" spans="1:2" x14ac:dyDescent="0.25">
      <c r="A1167" s="2" t="s">
        <v>5936</v>
      </c>
      <c r="B1167" s="3">
        <v>0</v>
      </c>
    </row>
    <row r="1168" spans="1:2" x14ac:dyDescent="0.25">
      <c r="A1168" s="2" t="s">
        <v>5843</v>
      </c>
      <c r="B1168" s="3">
        <v>0</v>
      </c>
    </row>
    <row r="1169" spans="1:2" x14ac:dyDescent="0.25">
      <c r="A1169" s="2" t="s">
        <v>5938</v>
      </c>
      <c r="B1169" s="3">
        <v>0</v>
      </c>
    </row>
    <row r="1170" spans="1:2" x14ac:dyDescent="0.25">
      <c r="A1170" s="2" t="s">
        <v>5844</v>
      </c>
      <c r="B1170" s="3">
        <v>0</v>
      </c>
    </row>
    <row r="1171" spans="1:2" x14ac:dyDescent="0.25">
      <c r="A1171" s="2" t="s">
        <v>5940</v>
      </c>
      <c r="B1171" s="3">
        <v>0</v>
      </c>
    </row>
    <row r="1172" spans="1:2" x14ac:dyDescent="0.25">
      <c r="A1172" s="2" t="s">
        <v>5845</v>
      </c>
      <c r="B1172" s="3">
        <v>0</v>
      </c>
    </row>
    <row r="1173" spans="1:2" x14ac:dyDescent="0.25">
      <c r="A1173" s="2" t="s">
        <v>5942</v>
      </c>
      <c r="B1173" s="3">
        <v>0</v>
      </c>
    </row>
    <row r="1174" spans="1:2" x14ac:dyDescent="0.25">
      <c r="A1174" s="2" t="s">
        <v>5846</v>
      </c>
      <c r="B1174" s="3">
        <v>0</v>
      </c>
    </row>
    <row r="1175" spans="1:2" x14ac:dyDescent="0.25">
      <c r="A1175" s="2" t="s">
        <v>5944</v>
      </c>
      <c r="B1175" s="3">
        <v>0</v>
      </c>
    </row>
    <row r="1176" spans="1:2" x14ac:dyDescent="0.25">
      <c r="A1176" s="2" t="s">
        <v>5847</v>
      </c>
      <c r="B1176" s="3">
        <v>0</v>
      </c>
    </row>
    <row r="1177" spans="1:2" x14ac:dyDescent="0.25">
      <c r="A1177" s="2" t="s">
        <v>5946</v>
      </c>
      <c r="B1177" s="3">
        <v>0</v>
      </c>
    </row>
    <row r="1178" spans="1:2" x14ac:dyDescent="0.25">
      <c r="A1178" s="2" t="s">
        <v>5848</v>
      </c>
      <c r="B1178" s="3">
        <v>0</v>
      </c>
    </row>
    <row r="1179" spans="1:2" x14ac:dyDescent="0.25">
      <c r="A1179" s="2" t="s">
        <v>5948</v>
      </c>
      <c r="B1179" s="3">
        <v>0</v>
      </c>
    </row>
    <row r="1180" spans="1:2" x14ac:dyDescent="0.25">
      <c r="A1180" s="2" t="s">
        <v>5849</v>
      </c>
      <c r="B1180" s="3">
        <v>0</v>
      </c>
    </row>
    <row r="1181" spans="1:2" x14ac:dyDescent="0.25">
      <c r="A1181" s="2" t="s">
        <v>5950</v>
      </c>
      <c r="B1181" s="3">
        <v>0</v>
      </c>
    </row>
    <row r="1182" spans="1:2" x14ac:dyDescent="0.25">
      <c r="A1182" s="2" t="s">
        <v>5850</v>
      </c>
      <c r="B1182" s="3">
        <v>0</v>
      </c>
    </row>
    <row r="1183" spans="1:2" x14ac:dyDescent="0.25">
      <c r="A1183" s="2" t="s">
        <v>5952</v>
      </c>
      <c r="B1183" s="3">
        <v>0</v>
      </c>
    </row>
    <row r="1184" spans="1:2" x14ac:dyDescent="0.25">
      <c r="A1184" s="2" t="s">
        <v>5851</v>
      </c>
      <c r="B1184" s="3">
        <v>0</v>
      </c>
    </row>
    <row r="1185" spans="1:2" x14ac:dyDescent="0.25">
      <c r="A1185" s="2" t="s">
        <v>5954</v>
      </c>
      <c r="B1185" s="3">
        <v>0</v>
      </c>
    </row>
    <row r="1186" spans="1:2" x14ac:dyDescent="0.25">
      <c r="A1186" s="2" t="s">
        <v>5852</v>
      </c>
      <c r="B1186" s="3">
        <v>0</v>
      </c>
    </row>
    <row r="1187" spans="1:2" x14ac:dyDescent="0.25">
      <c r="A1187" s="2" t="s">
        <v>5956</v>
      </c>
      <c r="B1187" s="3">
        <v>0</v>
      </c>
    </row>
    <row r="1188" spans="1:2" x14ac:dyDescent="0.25">
      <c r="A1188" s="2" t="s">
        <v>5853</v>
      </c>
      <c r="B1188" s="3">
        <v>0</v>
      </c>
    </row>
    <row r="1189" spans="1:2" x14ac:dyDescent="0.25">
      <c r="A1189" s="2" t="s">
        <v>5958</v>
      </c>
      <c r="B1189" s="3">
        <v>0</v>
      </c>
    </row>
    <row r="1190" spans="1:2" x14ac:dyDescent="0.25">
      <c r="A1190" s="2" t="s">
        <v>5854</v>
      </c>
      <c r="B1190" s="3">
        <v>0</v>
      </c>
    </row>
    <row r="1191" spans="1:2" x14ac:dyDescent="0.25">
      <c r="A1191" s="2" t="s">
        <v>5960</v>
      </c>
      <c r="B1191" s="3">
        <v>0</v>
      </c>
    </row>
    <row r="1192" spans="1:2" x14ac:dyDescent="0.25">
      <c r="A1192" s="2" t="s">
        <v>5855</v>
      </c>
      <c r="B1192" s="3">
        <v>0</v>
      </c>
    </row>
    <row r="1193" spans="1:2" x14ac:dyDescent="0.25">
      <c r="A1193" s="2" t="s">
        <v>5962</v>
      </c>
      <c r="B1193" s="3">
        <v>0</v>
      </c>
    </row>
    <row r="1194" spans="1:2" x14ac:dyDescent="0.25">
      <c r="A1194" s="2" t="s">
        <v>5856</v>
      </c>
      <c r="B1194" s="3">
        <v>0</v>
      </c>
    </row>
    <row r="1195" spans="1:2" x14ac:dyDescent="0.25">
      <c r="A1195" s="2" t="s">
        <v>5964</v>
      </c>
      <c r="B1195" s="3">
        <v>0</v>
      </c>
    </row>
    <row r="1196" spans="1:2" x14ac:dyDescent="0.25">
      <c r="A1196" s="2" t="s">
        <v>5857</v>
      </c>
      <c r="B1196" s="3">
        <v>0</v>
      </c>
    </row>
    <row r="1197" spans="1:2" x14ac:dyDescent="0.25">
      <c r="A1197" s="2" t="s">
        <v>5966</v>
      </c>
      <c r="B1197" s="3">
        <v>0</v>
      </c>
    </row>
    <row r="1198" spans="1:2" x14ac:dyDescent="0.25">
      <c r="A1198" s="2" t="s">
        <v>5858</v>
      </c>
      <c r="B1198" s="3">
        <v>0</v>
      </c>
    </row>
    <row r="1199" spans="1:2" x14ac:dyDescent="0.25">
      <c r="A1199" s="2" t="s">
        <v>5968</v>
      </c>
      <c r="B1199" s="3">
        <v>0</v>
      </c>
    </row>
    <row r="1200" spans="1:2" x14ac:dyDescent="0.25">
      <c r="A1200" s="2" t="s">
        <v>5859</v>
      </c>
      <c r="B1200" s="3">
        <v>0</v>
      </c>
    </row>
    <row r="1201" spans="1:2" x14ac:dyDescent="0.25">
      <c r="A1201" s="2" t="s">
        <v>5970</v>
      </c>
      <c r="B1201" s="3">
        <v>0</v>
      </c>
    </row>
    <row r="1202" spans="1:2" x14ac:dyDescent="0.25">
      <c r="A1202" s="2" t="s">
        <v>5860</v>
      </c>
      <c r="B1202" s="3">
        <v>0</v>
      </c>
    </row>
    <row r="1203" spans="1:2" x14ac:dyDescent="0.25">
      <c r="A1203" s="2" t="s">
        <v>5972</v>
      </c>
      <c r="B1203" s="3">
        <v>0</v>
      </c>
    </row>
    <row r="1204" spans="1:2" x14ac:dyDescent="0.25">
      <c r="A1204" s="2" t="s">
        <v>5861</v>
      </c>
      <c r="B1204" s="3">
        <v>0</v>
      </c>
    </row>
    <row r="1205" spans="1:2" x14ac:dyDescent="0.25">
      <c r="A1205" s="2" t="s">
        <v>5974</v>
      </c>
      <c r="B1205" s="3">
        <v>0</v>
      </c>
    </row>
    <row r="1206" spans="1:2" x14ac:dyDescent="0.25">
      <c r="A1206" s="2" t="s">
        <v>5862</v>
      </c>
      <c r="B1206" s="3">
        <v>0</v>
      </c>
    </row>
    <row r="1207" spans="1:2" x14ac:dyDescent="0.25">
      <c r="A1207" s="2" t="s">
        <v>5976</v>
      </c>
      <c r="B1207" s="3">
        <v>0</v>
      </c>
    </row>
    <row r="1208" spans="1:2" x14ac:dyDescent="0.25">
      <c r="A1208" s="2" t="s">
        <v>5863</v>
      </c>
      <c r="B1208" s="3">
        <v>0</v>
      </c>
    </row>
    <row r="1209" spans="1:2" x14ac:dyDescent="0.25">
      <c r="A1209" s="2" t="s">
        <v>5978</v>
      </c>
      <c r="B1209" s="3">
        <v>0</v>
      </c>
    </row>
    <row r="1210" spans="1:2" x14ac:dyDescent="0.25">
      <c r="A1210" s="2" t="s">
        <v>5864</v>
      </c>
      <c r="B1210" s="3">
        <v>0</v>
      </c>
    </row>
    <row r="1211" spans="1:2" x14ac:dyDescent="0.25">
      <c r="A1211" s="2" t="s">
        <v>5980</v>
      </c>
      <c r="B1211" s="3">
        <v>0</v>
      </c>
    </row>
    <row r="1212" spans="1:2" x14ac:dyDescent="0.25">
      <c r="A1212" s="2" t="s">
        <v>5865</v>
      </c>
      <c r="B1212" s="3">
        <v>0</v>
      </c>
    </row>
    <row r="1213" spans="1:2" x14ac:dyDescent="0.25">
      <c r="A1213" s="2" t="s">
        <v>5982</v>
      </c>
      <c r="B1213" s="3">
        <v>0</v>
      </c>
    </row>
    <row r="1214" spans="1:2" x14ac:dyDescent="0.25">
      <c r="A1214" s="2" t="s">
        <v>5866</v>
      </c>
      <c r="B1214" s="3">
        <v>0</v>
      </c>
    </row>
    <row r="1215" spans="1:2" x14ac:dyDescent="0.25">
      <c r="A1215" s="2" t="s">
        <v>5984</v>
      </c>
      <c r="B1215" s="3">
        <v>0</v>
      </c>
    </row>
    <row r="1216" spans="1:2" x14ac:dyDescent="0.25">
      <c r="A1216" s="2" t="s">
        <v>5868</v>
      </c>
      <c r="B1216" s="3">
        <v>0</v>
      </c>
    </row>
    <row r="1217" spans="1:2" x14ac:dyDescent="0.25">
      <c r="A1217" s="2" t="s">
        <v>5986</v>
      </c>
      <c r="B1217" s="3">
        <v>0</v>
      </c>
    </row>
    <row r="1218" spans="1:2" x14ac:dyDescent="0.25">
      <c r="A1218" s="2" t="s">
        <v>5869</v>
      </c>
      <c r="B1218" s="3">
        <v>0</v>
      </c>
    </row>
    <row r="1219" spans="1:2" x14ac:dyDescent="0.25">
      <c r="A1219" s="2" t="s">
        <v>5988</v>
      </c>
      <c r="B1219" s="3">
        <v>0</v>
      </c>
    </row>
    <row r="1220" spans="1:2" x14ac:dyDescent="0.25">
      <c r="A1220" s="2" t="s">
        <v>5870</v>
      </c>
      <c r="B1220" s="3">
        <v>0</v>
      </c>
    </row>
    <row r="1221" spans="1:2" x14ac:dyDescent="0.25">
      <c r="A1221" s="2" t="s">
        <v>5990</v>
      </c>
      <c r="B1221" s="3">
        <v>0</v>
      </c>
    </row>
    <row r="1222" spans="1:2" x14ac:dyDescent="0.25">
      <c r="A1222" s="2" t="s">
        <v>5871</v>
      </c>
      <c r="B1222" s="3">
        <v>0</v>
      </c>
    </row>
    <row r="1223" spans="1:2" x14ac:dyDescent="0.25">
      <c r="A1223" s="2" t="s">
        <v>5992</v>
      </c>
      <c r="B1223" s="3">
        <v>0</v>
      </c>
    </row>
    <row r="1224" spans="1:2" x14ac:dyDescent="0.25">
      <c r="A1224" s="2" t="s">
        <v>5872</v>
      </c>
      <c r="B1224" s="3">
        <v>0</v>
      </c>
    </row>
    <row r="1225" spans="1:2" x14ac:dyDescent="0.25">
      <c r="A1225" s="2" t="s">
        <v>5994</v>
      </c>
      <c r="B1225" s="3">
        <v>0</v>
      </c>
    </row>
    <row r="1226" spans="1:2" x14ac:dyDescent="0.25">
      <c r="A1226" s="2" t="s">
        <v>5873</v>
      </c>
      <c r="B1226" s="3">
        <v>0</v>
      </c>
    </row>
    <row r="1227" spans="1:2" x14ac:dyDescent="0.25">
      <c r="A1227" s="2" t="s">
        <v>5996</v>
      </c>
      <c r="B1227" s="3">
        <v>0</v>
      </c>
    </row>
    <row r="1228" spans="1:2" x14ac:dyDescent="0.25">
      <c r="A1228" s="2" t="s">
        <v>5874</v>
      </c>
      <c r="B1228" s="3">
        <v>0</v>
      </c>
    </row>
    <row r="1229" spans="1:2" x14ac:dyDescent="0.25">
      <c r="A1229" s="2" t="s">
        <v>5998</v>
      </c>
      <c r="B1229" s="3">
        <v>0</v>
      </c>
    </row>
    <row r="1230" spans="1:2" x14ac:dyDescent="0.25">
      <c r="A1230" s="2" t="s">
        <v>5875</v>
      </c>
      <c r="B1230" s="3">
        <v>0</v>
      </c>
    </row>
    <row r="1231" spans="1:2" x14ac:dyDescent="0.25">
      <c r="A1231" s="2" t="s">
        <v>6000</v>
      </c>
      <c r="B1231" s="3">
        <v>0</v>
      </c>
    </row>
    <row r="1232" spans="1:2" x14ac:dyDescent="0.25">
      <c r="A1232" s="2" t="s">
        <v>5876</v>
      </c>
      <c r="B1232" s="3">
        <v>0</v>
      </c>
    </row>
    <row r="1233" spans="1:2" x14ac:dyDescent="0.25">
      <c r="A1233" s="2" t="s">
        <v>6002</v>
      </c>
      <c r="B1233" s="3">
        <v>0</v>
      </c>
    </row>
    <row r="1234" spans="1:2" x14ac:dyDescent="0.25">
      <c r="A1234" s="2" t="s">
        <v>5877</v>
      </c>
      <c r="B1234" s="3">
        <v>0</v>
      </c>
    </row>
    <row r="1235" spans="1:2" x14ac:dyDescent="0.25">
      <c r="A1235" s="2" t="s">
        <v>6004</v>
      </c>
      <c r="B1235" s="3">
        <v>0</v>
      </c>
    </row>
    <row r="1236" spans="1:2" x14ac:dyDescent="0.25">
      <c r="A1236" s="2" t="s">
        <v>5878</v>
      </c>
      <c r="B1236" s="3">
        <v>0</v>
      </c>
    </row>
    <row r="1237" spans="1:2" x14ac:dyDescent="0.25">
      <c r="A1237" s="2" t="s">
        <v>6006</v>
      </c>
      <c r="B1237" s="3">
        <v>0</v>
      </c>
    </row>
    <row r="1238" spans="1:2" x14ac:dyDescent="0.25">
      <c r="A1238" s="2" t="s">
        <v>5879</v>
      </c>
      <c r="B1238" s="3">
        <v>0</v>
      </c>
    </row>
    <row r="1239" spans="1:2" x14ac:dyDescent="0.25">
      <c r="A1239" s="2" t="s">
        <v>6008</v>
      </c>
      <c r="B1239" s="3">
        <v>0</v>
      </c>
    </row>
    <row r="1240" spans="1:2" x14ac:dyDescent="0.25">
      <c r="A1240" s="2" t="s">
        <v>5880</v>
      </c>
      <c r="B1240" s="3">
        <v>0</v>
      </c>
    </row>
    <row r="1241" spans="1:2" x14ac:dyDescent="0.25">
      <c r="A1241" s="2" t="s">
        <v>6010</v>
      </c>
      <c r="B1241" s="3">
        <v>0</v>
      </c>
    </row>
    <row r="1242" spans="1:2" x14ac:dyDescent="0.25">
      <c r="A1242" s="2" t="s">
        <v>5881</v>
      </c>
      <c r="B1242" s="3">
        <v>0</v>
      </c>
    </row>
    <row r="1243" spans="1:2" x14ac:dyDescent="0.25">
      <c r="A1243" s="2" t="s">
        <v>6012</v>
      </c>
      <c r="B1243" s="3">
        <v>0</v>
      </c>
    </row>
    <row r="1244" spans="1:2" x14ac:dyDescent="0.25">
      <c r="A1244" s="2" t="s">
        <v>5882</v>
      </c>
      <c r="B1244" s="3">
        <v>0</v>
      </c>
    </row>
    <row r="1245" spans="1:2" x14ac:dyDescent="0.25">
      <c r="A1245" s="2" t="s">
        <v>6014</v>
      </c>
      <c r="B1245" s="3">
        <v>0</v>
      </c>
    </row>
    <row r="1246" spans="1:2" x14ac:dyDescent="0.25">
      <c r="A1246" s="2" t="s">
        <v>5883</v>
      </c>
      <c r="B1246" s="3">
        <v>0</v>
      </c>
    </row>
    <row r="1247" spans="1:2" x14ac:dyDescent="0.25">
      <c r="A1247" s="2" t="s">
        <v>6016</v>
      </c>
      <c r="B1247" s="3">
        <v>0</v>
      </c>
    </row>
    <row r="1248" spans="1:2" x14ac:dyDescent="0.25">
      <c r="A1248" s="2" t="s">
        <v>5884</v>
      </c>
      <c r="B1248" s="3">
        <v>0</v>
      </c>
    </row>
    <row r="1249" spans="1:2" x14ac:dyDescent="0.25">
      <c r="A1249" s="2" t="s">
        <v>6019</v>
      </c>
      <c r="B1249" s="3">
        <v>0</v>
      </c>
    </row>
    <row r="1250" spans="1:2" x14ac:dyDescent="0.25">
      <c r="A1250" s="2" t="s">
        <v>5885</v>
      </c>
      <c r="B1250" s="3">
        <v>0</v>
      </c>
    </row>
    <row r="1251" spans="1:2" x14ac:dyDescent="0.25">
      <c r="A1251" s="2" t="s">
        <v>6021</v>
      </c>
      <c r="B1251" s="3">
        <v>0</v>
      </c>
    </row>
    <row r="1252" spans="1:2" x14ac:dyDescent="0.25">
      <c r="A1252" s="2" t="s">
        <v>5886</v>
      </c>
      <c r="B1252" s="3">
        <v>0</v>
      </c>
    </row>
    <row r="1253" spans="1:2" x14ac:dyDescent="0.25">
      <c r="A1253" s="2" t="s">
        <v>6023</v>
      </c>
      <c r="B1253" s="3">
        <v>0</v>
      </c>
    </row>
    <row r="1254" spans="1:2" x14ac:dyDescent="0.25">
      <c r="A1254" s="2" t="s">
        <v>5887</v>
      </c>
      <c r="B1254" s="3">
        <v>0</v>
      </c>
    </row>
    <row r="1255" spans="1:2" x14ac:dyDescent="0.25">
      <c r="A1255" s="2" t="s">
        <v>6025</v>
      </c>
      <c r="B1255" s="3">
        <v>0</v>
      </c>
    </row>
    <row r="1256" spans="1:2" x14ac:dyDescent="0.25">
      <c r="A1256" s="2" t="s">
        <v>5888</v>
      </c>
      <c r="B1256" s="3">
        <v>0</v>
      </c>
    </row>
    <row r="1257" spans="1:2" x14ac:dyDescent="0.25">
      <c r="A1257" s="2" t="s">
        <v>6027</v>
      </c>
      <c r="B1257" s="3">
        <v>0</v>
      </c>
    </row>
    <row r="1258" spans="1:2" x14ac:dyDescent="0.25">
      <c r="A1258" s="2" t="s">
        <v>5889</v>
      </c>
      <c r="B1258" s="3">
        <v>0</v>
      </c>
    </row>
    <row r="1259" spans="1:2" x14ac:dyDescent="0.25">
      <c r="A1259" s="2" t="s">
        <v>6029</v>
      </c>
      <c r="B1259" s="3">
        <v>0</v>
      </c>
    </row>
    <row r="1260" spans="1:2" x14ac:dyDescent="0.25">
      <c r="A1260" s="2" t="s">
        <v>5890</v>
      </c>
      <c r="B1260" s="3">
        <v>0</v>
      </c>
    </row>
    <row r="1261" spans="1:2" x14ac:dyDescent="0.25">
      <c r="A1261" s="2" t="s">
        <v>6031</v>
      </c>
      <c r="B1261" s="3">
        <v>0</v>
      </c>
    </row>
    <row r="1262" spans="1:2" x14ac:dyDescent="0.25">
      <c r="A1262" s="2" t="s">
        <v>5891</v>
      </c>
      <c r="B1262" s="3">
        <v>0</v>
      </c>
    </row>
    <row r="1263" spans="1:2" x14ac:dyDescent="0.25">
      <c r="A1263" s="2" t="s">
        <v>6033</v>
      </c>
      <c r="B1263" s="3">
        <v>0</v>
      </c>
    </row>
    <row r="1264" spans="1:2" x14ac:dyDescent="0.25">
      <c r="A1264" s="2" t="s">
        <v>5892</v>
      </c>
      <c r="B1264" s="3">
        <v>0</v>
      </c>
    </row>
    <row r="1265" spans="1:2" x14ac:dyDescent="0.25">
      <c r="A1265" s="2" t="s">
        <v>6035</v>
      </c>
      <c r="B1265" s="3">
        <v>0</v>
      </c>
    </row>
    <row r="1266" spans="1:2" x14ac:dyDescent="0.25">
      <c r="A1266" s="2" t="s">
        <v>5893</v>
      </c>
      <c r="B1266" s="3">
        <v>0</v>
      </c>
    </row>
    <row r="1267" spans="1:2" x14ac:dyDescent="0.25">
      <c r="A1267" s="2" t="s">
        <v>6037</v>
      </c>
      <c r="B1267" s="3">
        <v>0</v>
      </c>
    </row>
    <row r="1268" spans="1:2" x14ac:dyDescent="0.25">
      <c r="A1268" s="2" t="s">
        <v>5894</v>
      </c>
      <c r="B1268" s="3">
        <v>0</v>
      </c>
    </row>
    <row r="1269" spans="1:2" x14ac:dyDescent="0.25">
      <c r="A1269" s="2" t="s">
        <v>6040</v>
      </c>
      <c r="B1269" s="3">
        <v>0</v>
      </c>
    </row>
    <row r="1270" spans="1:2" x14ac:dyDescent="0.25">
      <c r="A1270" s="2" t="s">
        <v>5895</v>
      </c>
      <c r="B1270" s="3">
        <v>0</v>
      </c>
    </row>
    <row r="1271" spans="1:2" x14ac:dyDescent="0.25">
      <c r="A1271" s="2" t="s">
        <v>6042</v>
      </c>
      <c r="B1271" s="3">
        <v>0</v>
      </c>
    </row>
    <row r="1272" spans="1:2" x14ac:dyDescent="0.25">
      <c r="A1272" s="2" t="s">
        <v>5896</v>
      </c>
      <c r="B1272" s="3">
        <v>0</v>
      </c>
    </row>
    <row r="1273" spans="1:2" x14ac:dyDescent="0.25">
      <c r="A1273" s="2" t="s">
        <v>6044</v>
      </c>
      <c r="B1273" s="3">
        <v>0</v>
      </c>
    </row>
    <row r="1274" spans="1:2" x14ac:dyDescent="0.25">
      <c r="A1274" s="2" t="s">
        <v>5897</v>
      </c>
      <c r="B1274" s="3">
        <v>0</v>
      </c>
    </row>
    <row r="1275" spans="1:2" x14ac:dyDescent="0.25">
      <c r="A1275" s="2" t="s">
        <v>6046</v>
      </c>
      <c r="B1275" s="3">
        <v>0</v>
      </c>
    </row>
    <row r="1276" spans="1:2" x14ac:dyDescent="0.25">
      <c r="A1276" s="2" t="s">
        <v>5898</v>
      </c>
      <c r="B1276" s="3">
        <v>0</v>
      </c>
    </row>
    <row r="1277" spans="1:2" x14ac:dyDescent="0.25">
      <c r="A1277" s="2" t="s">
        <v>6048</v>
      </c>
      <c r="B1277" s="3">
        <v>0</v>
      </c>
    </row>
    <row r="1278" spans="1:2" x14ac:dyDescent="0.25">
      <c r="A1278" s="2" t="s">
        <v>5899</v>
      </c>
      <c r="B1278" s="3">
        <v>0</v>
      </c>
    </row>
    <row r="1279" spans="1:2" x14ac:dyDescent="0.25">
      <c r="A1279" s="2" t="s">
        <v>6050</v>
      </c>
      <c r="B1279" s="3">
        <v>0</v>
      </c>
    </row>
    <row r="1280" spans="1:2" x14ac:dyDescent="0.25">
      <c r="A1280" s="2" t="s">
        <v>5900</v>
      </c>
      <c r="B1280" s="3">
        <v>0</v>
      </c>
    </row>
    <row r="1281" spans="1:2" x14ac:dyDescent="0.25">
      <c r="A1281" s="2" t="s">
        <v>6052</v>
      </c>
      <c r="B1281" s="3">
        <v>0</v>
      </c>
    </row>
    <row r="1282" spans="1:2" x14ac:dyDescent="0.25">
      <c r="A1282" s="2" t="s">
        <v>5901</v>
      </c>
      <c r="B1282" s="3">
        <v>0</v>
      </c>
    </row>
    <row r="1283" spans="1:2" x14ac:dyDescent="0.25">
      <c r="A1283" s="2" t="s">
        <v>6054</v>
      </c>
      <c r="B1283" s="3">
        <v>0</v>
      </c>
    </row>
    <row r="1284" spans="1:2" x14ac:dyDescent="0.25">
      <c r="A1284" s="2" t="s">
        <v>5902</v>
      </c>
      <c r="B1284" s="3">
        <v>0</v>
      </c>
    </row>
    <row r="1285" spans="1:2" x14ac:dyDescent="0.25">
      <c r="A1285" s="2" t="s">
        <v>6056</v>
      </c>
      <c r="B1285" s="3">
        <v>0</v>
      </c>
    </row>
    <row r="1286" spans="1:2" x14ac:dyDescent="0.25">
      <c r="A1286" s="2" t="s">
        <v>5903</v>
      </c>
      <c r="B1286" s="3">
        <v>0</v>
      </c>
    </row>
    <row r="1287" spans="1:2" x14ac:dyDescent="0.25">
      <c r="A1287" s="2" t="s">
        <v>6058</v>
      </c>
      <c r="B1287" s="3">
        <v>0</v>
      </c>
    </row>
    <row r="1288" spans="1:2" x14ac:dyDescent="0.25">
      <c r="A1288" s="2" t="s">
        <v>5904</v>
      </c>
      <c r="B1288" s="3">
        <v>0</v>
      </c>
    </row>
    <row r="1289" spans="1:2" x14ac:dyDescent="0.25">
      <c r="A1289" s="2" t="s">
        <v>6060</v>
      </c>
      <c r="B1289" s="3">
        <v>0</v>
      </c>
    </row>
    <row r="1290" spans="1:2" x14ac:dyDescent="0.25">
      <c r="A1290" s="2" t="s">
        <v>5905</v>
      </c>
      <c r="B1290" s="3">
        <v>0</v>
      </c>
    </row>
    <row r="1291" spans="1:2" x14ac:dyDescent="0.25">
      <c r="A1291" s="2" t="s">
        <v>6062</v>
      </c>
      <c r="B1291" s="3">
        <v>0</v>
      </c>
    </row>
    <row r="1292" spans="1:2" x14ac:dyDescent="0.25">
      <c r="A1292" s="2" t="s">
        <v>5906</v>
      </c>
      <c r="B1292" s="3">
        <v>0</v>
      </c>
    </row>
    <row r="1293" spans="1:2" x14ac:dyDescent="0.25">
      <c r="A1293" s="2" t="s">
        <v>6064</v>
      </c>
      <c r="B1293" s="3">
        <v>0</v>
      </c>
    </row>
    <row r="1294" spans="1:2" x14ac:dyDescent="0.25">
      <c r="A1294" s="2" t="s">
        <v>5907</v>
      </c>
      <c r="B1294" s="3">
        <v>0</v>
      </c>
    </row>
    <row r="1295" spans="1:2" x14ac:dyDescent="0.25">
      <c r="A1295" s="2" t="s">
        <v>6066</v>
      </c>
      <c r="B1295" s="3">
        <v>0</v>
      </c>
    </row>
    <row r="1296" spans="1:2" x14ac:dyDescent="0.25">
      <c r="A1296" s="2" t="s">
        <v>5908</v>
      </c>
      <c r="B1296" s="3">
        <v>0</v>
      </c>
    </row>
    <row r="1297" spans="1:2" x14ac:dyDescent="0.25">
      <c r="A1297" s="2" t="s">
        <v>6068</v>
      </c>
      <c r="B1297" s="3">
        <v>0</v>
      </c>
    </row>
    <row r="1298" spans="1:2" x14ac:dyDescent="0.25">
      <c r="A1298" s="2" t="s">
        <v>5909</v>
      </c>
      <c r="B1298" s="3">
        <v>0</v>
      </c>
    </row>
    <row r="1299" spans="1:2" x14ac:dyDescent="0.25">
      <c r="A1299" s="2" t="s">
        <v>6070</v>
      </c>
      <c r="B1299" s="3">
        <v>0</v>
      </c>
    </row>
    <row r="1300" spans="1:2" x14ac:dyDescent="0.25">
      <c r="A1300" s="2" t="s">
        <v>5910</v>
      </c>
      <c r="B1300" s="3">
        <v>0</v>
      </c>
    </row>
    <row r="1301" spans="1:2" x14ac:dyDescent="0.25">
      <c r="A1301" s="2" t="s">
        <v>6072</v>
      </c>
      <c r="B1301" s="3">
        <v>0</v>
      </c>
    </row>
    <row r="1302" spans="1:2" x14ac:dyDescent="0.25">
      <c r="A1302" s="2" t="s">
        <v>5911</v>
      </c>
      <c r="B1302" s="3">
        <v>0</v>
      </c>
    </row>
    <row r="1303" spans="1:2" x14ac:dyDescent="0.25">
      <c r="A1303" s="2" t="s">
        <v>6074</v>
      </c>
      <c r="B1303" s="3">
        <v>0</v>
      </c>
    </row>
    <row r="1304" spans="1:2" x14ac:dyDescent="0.25">
      <c r="A1304" s="2" t="s">
        <v>5912</v>
      </c>
      <c r="B1304" s="3">
        <v>0</v>
      </c>
    </row>
    <row r="1305" spans="1:2" x14ac:dyDescent="0.25">
      <c r="A1305" s="2" t="s">
        <v>6076</v>
      </c>
      <c r="B1305" s="3">
        <v>0</v>
      </c>
    </row>
    <row r="1306" spans="1:2" x14ac:dyDescent="0.25">
      <c r="A1306" s="2" t="s">
        <v>5913</v>
      </c>
      <c r="B1306" s="3">
        <v>0</v>
      </c>
    </row>
    <row r="1307" spans="1:2" x14ac:dyDescent="0.25">
      <c r="A1307" s="2" t="s">
        <v>6078</v>
      </c>
      <c r="B1307" s="3">
        <v>0</v>
      </c>
    </row>
    <row r="1308" spans="1:2" x14ac:dyDescent="0.25">
      <c r="A1308" s="2" t="s">
        <v>5914</v>
      </c>
      <c r="B1308" s="3">
        <v>0</v>
      </c>
    </row>
    <row r="1309" spans="1:2" x14ac:dyDescent="0.25">
      <c r="A1309" s="2" t="s">
        <v>5915</v>
      </c>
      <c r="B1309" s="3">
        <v>0</v>
      </c>
    </row>
    <row r="1310" spans="1:2" x14ac:dyDescent="0.25">
      <c r="A1310" s="2" t="s">
        <v>5731</v>
      </c>
      <c r="B1310" s="3">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8"/>
  <sheetViews>
    <sheetView workbookViewId="0">
      <selection activeCell="L21" sqref="L21"/>
    </sheetView>
  </sheetViews>
  <sheetFormatPr defaultRowHeight="15" x14ac:dyDescent="0.25"/>
  <cols>
    <col min="1" max="1" width="13.140625" bestFit="1" customWidth="1"/>
    <col min="2" max="2" width="19.28515625" bestFit="1" customWidth="1"/>
    <col min="3" max="3" width="7" bestFit="1" customWidth="1"/>
    <col min="4" max="4" width="11.28515625" bestFit="1" customWidth="1"/>
  </cols>
  <sheetData>
    <row r="1" spans="1:2" x14ac:dyDescent="0.25">
      <c r="A1" s="1" t="s">
        <v>5730</v>
      </c>
      <c r="B1" t="s">
        <v>7056</v>
      </c>
    </row>
    <row r="2" spans="1:2" x14ac:dyDescent="0.25">
      <c r="A2" s="2" t="s">
        <v>7078</v>
      </c>
      <c r="B2" s="3">
        <v>9247.8127720565462</v>
      </c>
    </row>
    <row r="3" spans="1:2" x14ac:dyDescent="0.25">
      <c r="A3" s="2" t="s">
        <v>7080</v>
      </c>
      <c r="B3" s="3">
        <v>6688.9663649298291</v>
      </c>
    </row>
    <row r="4" spans="1:2" x14ac:dyDescent="0.25">
      <c r="A4" s="2" t="s">
        <v>7079</v>
      </c>
      <c r="B4" s="3">
        <v>2114.3615390250002</v>
      </c>
    </row>
    <row r="5" spans="1:2" x14ac:dyDescent="0.25">
      <c r="A5" s="2" t="s">
        <v>7082</v>
      </c>
      <c r="B5" s="3">
        <v>0</v>
      </c>
    </row>
    <row r="6" spans="1:2" x14ac:dyDescent="0.25">
      <c r="A6" s="2" t="s">
        <v>7081</v>
      </c>
      <c r="B6" s="3">
        <v>3085.2794418986991</v>
      </c>
    </row>
    <row r="7" spans="1:2" x14ac:dyDescent="0.25">
      <c r="A7" s="2" t="s">
        <v>7077</v>
      </c>
      <c r="B7" s="3">
        <v>149.54813051841671</v>
      </c>
    </row>
    <row r="8" spans="1:2" x14ac:dyDescent="0.25">
      <c r="A8" s="2" t="s">
        <v>5731</v>
      </c>
      <c r="B8" s="3">
        <v>21285.968248428493</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A15" sqref="A15"/>
    </sheetView>
  </sheetViews>
  <sheetFormatPr defaultRowHeight="15" x14ac:dyDescent="0.25"/>
  <cols>
    <col min="1" max="1" width="16.5703125" bestFit="1" customWidth="1"/>
    <col min="2" max="2" width="19.28515625" bestFit="1" customWidth="1"/>
    <col min="3" max="3" width="9" bestFit="1" customWidth="1"/>
    <col min="4" max="4" width="8" bestFit="1" customWidth="1"/>
    <col min="5" max="5" width="12.85546875" bestFit="1" customWidth="1"/>
    <col min="6" max="6" width="7" bestFit="1" customWidth="1"/>
    <col min="7" max="7" width="5.5703125" bestFit="1" customWidth="1"/>
    <col min="8" max="8" width="11.28515625" bestFit="1" customWidth="1"/>
    <col min="9" max="9" width="6.5703125" bestFit="1" customWidth="1"/>
    <col min="10" max="10" width="21.7109375" bestFit="1" customWidth="1"/>
    <col min="11" max="11" width="22.42578125" bestFit="1" customWidth="1"/>
    <col min="12" max="13" width="6.5703125" bestFit="1" customWidth="1"/>
    <col min="14" max="14" width="25.7109375" bestFit="1" customWidth="1"/>
    <col min="15" max="15" width="7.7109375" bestFit="1" customWidth="1"/>
    <col min="16" max="17" width="6.5703125" bestFit="1" customWidth="1"/>
    <col min="18" max="18" width="10.7109375" bestFit="1" customWidth="1"/>
    <col min="19" max="19" width="8.85546875" bestFit="1" customWidth="1"/>
    <col min="20" max="21" width="8" bestFit="1" customWidth="1"/>
    <col min="22" max="22" width="12.85546875" bestFit="1" customWidth="1"/>
    <col min="23" max="23" width="6.5703125" bestFit="1" customWidth="1"/>
    <col min="24" max="24" width="5.5703125" bestFit="1" customWidth="1"/>
    <col min="25" max="25" width="11.85546875" bestFit="1" customWidth="1"/>
    <col min="26" max="26" width="15.85546875" bestFit="1" customWidth="1"/>
    <col min="27" max="28" width="6.5703125" bestFit="1" customWidth="1"/>
    <col min="29" max="29" width="19" bestFit="1" customWidth="1"/>
    <col min="30" max="30" width="18.42578125" bestFit="1" customWidth="1"/>
    <col min="31" max="32" width="8" bestFit="1" customWidth="1"/>
    <col min="33" max="33" width="12.85546875" bestFit="1" customWidth="1"/>
    <col min="34" max="34" width="6.5703125" bestFit="1" customWidth="1"/>
    <col min="35" max="35" width="5.5703125" bestFit="1" customWidth="1"/>
    <col min="36" max="36" width="21.7109375" bestFit="1" customWidth="1"/>
    <col min="37" max="39" width="8" bestFit="1" customWidth="1"/>
    <col min="40" max="40" width="12.85546875" bestFit="1" customWidth="1"/>
    <col min="41" max="41" width="6.5703125" bestFit="1" customWidth="1"/>
    <col min="42" max="42" width="5.5703125" bestFit="1" customWidth="1"/>
    <col min="43" max="43" width="10.42578125" bestFit="1" customWidth="1"/>
    <col min="44" max="44" width="19.42578125" bestFit="1" customWidth="1"/>
    <col min="45" max="45" width="6.5703125" bestFit="1" customWidth="1"/>
    <col min="46" max="46" width="22.5703125" bestFit="1" customWidth="1"/>
    <col min="47" max="47" width="11.42578125" bestFit="1" customWidth="1"/>
    <col min="48" max="49" width="6.5703125" bestFit="1" customWidth="1"/>
    <col min="50" max="50" width="14.5703125" bestFit="1" customWidth="1"/>
    <col min="51" max="51" width="16" bestFit="1" customWidth="1"/>
    <col min="52" max="52" width="6.5703125" bestFit="1" customWidth="1"/>
    <col min="53" max="53" width="12.85546875" bestFit="1" customWidth="1"/>
    <col min="54" max="54" width="6.5703125" bestFit="1" customWidth="1"/>
    <col min="55" max="55" width="19.140625" bestFit="1" customWidth="1"/>
    <col min="56" max="56" width="24.42578125" bestFit="1" customWidth="1"/>
    <col min="57" max="58" width="6.5703125" bestFit="1" customWidth="1"/>
    <col min="59" max="59" width="27.5703125" bestFit="1" customWidth="1"/>
    <col min="60" max="60" width="13" bestFit="1" customWidth="1"/>
    <col min="61" max="64" width="6.5703125" bestFit="1" customWidth="1"/>
    <col min="65" max="65" width="16.140625" bestFit="1" customWidth="1"/>
    <col min="66" max="66" width="16.5703125" bestFit="1" customWidth="1"/>
    <col min="67" max="67" width="6.5703125" bestFit="1" customWidth="1"/>
    <col min="68" max="68" width="19.7109375" bestFit="1" customWidth="1"/>
    <col min="69" max="69" width="7.42578125" bestFit="1" customWidth="1"/>
    <col min="70" max="70" width="6.5703125" bestFit="1" customWidth="1"/>
    <col min="71" max="71" width="10.42578125" bestFit="1" customWidth="1"/>
    <col min="72" max="72" width="8.42578125" bestFit="1" customWidth="1"/>
    <col min="73" max="74" width="8" bestFit="1" customWidth="1"/>
    <col min="75" max="75" width="12.85546875" bestFit="1" customWidth="1"/>
    <col min="76" max="76" width="6.5703125" bestFit="1" customWidth="1"/>
    <col min="77" max="77" width="5.5703125" bestFit="1" customWidth="1"/>
    <col min="78" max="78" width="11.42578125" bestFit="1" customWidth="1"/>
    <col min="79" max="79" width="17.7109375" bestFit="1" customWidth="1"/>
    <col min="80" max="80" width="8" bestFit="1" customWidth="1"/>
    <col min="81" max="81" width="7" bestFit="1" customWidth="1"/>
    <col min="82" max="82" width="12.85546875" bestFit="1" customWidth="1"/>
    <col min="83" max="83" width="6.5703125" bestFit="1" customWidth="1"/>
    <col min="84" max="84" width="5.5703125" bestFit="1" customWidth="1"/>
    <col min="85" max="85" width="20.85546875" bestFit="1" customWidth="1"/>
    <col min="86" max="86" width="10.140625" bestFit="1" customWidth="1"/>
    <col min="87" max="88" width="8" bestFit="1" customWidth="1"/>
    <col min="89" max="89" width="12.85546875" bestFit="1" customWidth="1"/>
    <col min="90" max="90" width="6.5703125" bestFit="1" customWidth="1"/>
    <col min="91" max="91" width="5.5703125" bestFit="1" customWidth="1"/>
    <col min="92" max="92" width="13.28515625" bestFit="1" customWidth="1"/>
    <col min="93" max="93" width="13.85546875" bestFit="1" customWidth="1"/>
    <col min="94" max="95" width="6.5703125" bestFit="1" customWidth="1"/>
    <col min="96" max="96" width="12.85546875" bestFit="1" customWidth="1"/>
    <col min="97" max="97" width="17" bestFit="1" customWidth="1"/>
    <col min="98" max="98" width="20.140625" bestFit="1" customWidth="1"/>
    <col min="99" max="99" width="12.85546875" bestFit="1" customWidth="1"/>
    <col min="100" max="102" width="6.5703125" bestFit="1" customWidth="1"/>
    <col min="103" max="103" width="5.5703125" bestFit="1" customWidth="1"/>
    <col min="104" max="104" width="23.28515625" bestFit="1" customWidth="1"/>
    <col min="105" max="105" width="10" bestFit="1" customWidth="1"/>
    <col min="106" max="106" width="6.5703125" bestFit="1" customWidth="1"/>
    <col min="107" max="107" width="12.85546875" bestFit="1" customWidth="1"/>
    <col min="108" max="108" width="13.140625" bestFit="1" customWidth="1"/>
    <col min="109" max="109" width="11.28515625" bestFit="1" customWidth="1"/>
  </cols>
  <sheetData>
    <row r="1" spans="1:2" x14ac:dyDescent="0.25">
      <c r="A1" s="1" t="s">
        <v>5730</v>
      </c>
      <c r="B1" t="s">
        <v>7056</v>
      </c>
    </row>
    <row r="2" spans="1:2" x14ac:dyDescent="0.25">
      <c r="A2" s="2" t="s">
        <v>612</v>
      </c>
      <c r="B2" s="3">
        <v>4562.1761233951647</v>
      </c>
    </row>
    <row r="3" spans="1:2" x14ac:dyDescent="0.25">
      <c r="A3" s="2" t="s">
        <v>821</v>
      </c>
      <c r="B3" s="3">
        <v>3977.5076421677504</v>
      </c>
    </row>
    <row r="4" spans="1:2" x14ac:dyDescent="0.25">
      <c r="A4" s="2" t="s">
        <v>1061</v>
      </c>
      <c r="B4" s="3">
        <v>3759.266102726875</v>
      </c>
    </row>
    <row r="5" spans="1:2" x14ac:dyDescent="0.25">
      <c r="A5" s="2" t="s">
        <v>18</v>
      </c>
      <c r="B5" s="3">
        <v>3704.5697412204158</v>
      </c>
    </row>
    <row r="6" spans="1:2" x14ac:dyDescent="0.25">
      <c r="A6" s="2" t="s">
        <v>1826</v>
      </c>
      <c r="B6" s="3">
        <v>2882.5147038150803</v>
      </c>
    </row>
    <row r="7" spans="1:2" x14ac:dyDescent="0.25">
      <c r="A7" s="2" t="s">
        <v>5731</v>
      </c>
      <c r="B7" s="3">
        <v>18886.034313325286</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32"/>
  <sheetViews>
    <sheetView topLeftCell="A18" workbookViewId="0">
      <selection activeCell="A21" sqref="A21:C35"/>
    </sheetView>
  </sheetViews>
  <sheetFormatPr defaultRowHeight="15" x14ac:dyDescent="0.25"/>
  <cols>
    <col min="1" max="1" width="17.28515625" bestFit="1" customWidth="1"/>
    <col min="2" max="2" width="19.28515625" bestFit="1" customWidth="1"/>
  </cols>
  <sheetData>
    <row r="1" spans="1:2" x14ac:dyDescent="0.25">
      <c r="A1" s="1" t="s">
        <v>5730</v>
      </c>
      <c r="B1" t="s">
        <v>7056</v>
      </c>
    </row>
    <row r="2" spans="1:2" x14ac:dyDescent="0.25">
      <c r="A2" s="2" t="s">
        <v>38</v>
      </c>
      <c r="B2" s="3">
        <v>4562.2574408023338</v>
      </c>
    </row>
    <row r="3" spans="1:2" x14ac:dyDescent="0.25">
      <c r="A3" s="2" t="s">
        <v>30</v>
      </c>
      <c r="B3" s="3">
        <v>2089.1503043963298</v>
      </c>
    </row>
    <row r="4" spans="1:2" x14ac:dyDescent="0.25">
      <c r="A4" s="2" t="s">
        <v>24</v>
      </c>
      <c r="B4" s="3">
        <v>1600.464842784874</v>
      </c>
    </row>
    <row r="5" spans="1:2" x14ac:dyDescent="0.25">
      <c r="A5" s="2" t="s">
        <v>33</v>
      </c>
      <c r="B5" s="3">
        <v>1368.082368745833</v>
      </c>
    </row>
    <row r="6" spans="1:2" x14ac:dyDescent="0.25">
      <c r="A6" s="2" t="s">
        <v>87</v>
      </c>
      <c r="B6" s="3">
        <v>1059.338255370292</v>
      </c>
    </row>
    <row r="7" spans="1:2" x14ac:dyDescent="0.25">
      <c r="A7" s="2" t="s">
        <v>169</v>
      </c>
      <c r="B7" s="3">
        <v>959.85010602933357</v>
      </c>
    </row>
    <row r="8" spans="1:2" x14ac:dyDescent="0.25">
      <c r="A8" s="2" t="s">
        <v>54</v>
      </c>
      <c r="B8" s="3">
        <v>916.53382097995859</v>
      </c>
    </row>
    <row r="9" spans="1:2" x14ac:dyDescent="0.25">
      <c r="A9" s="2" t="s">
        <v>16</v>
      </c>
      <c r="B9" s="3">
        <v>877.93230706475049</v>
      </c>
    </row>
    <row r="10" spans="1:2" x14ac:dyDescent="0.25">
      <c r="A10" s="2" t="s">
        <v>107</v>
      </c>
      <c r="B10" s="3">
        <v>784.24462069404194</v>
      </c>
    </row>
    <row r="11" spans="1:2" x14ac:dyDescent="0.25">
      <c r="A11" s="2" t="s">
        <v>127</v>
      </c>
      <c r="B11" s="3">
        <v>706.53672187454174</v>
      </c>
    </row>
    <row r="12" spans="1:2" x14ac:dyDescent="0.25">
      <c r="A12" s="2" t="s">
        <v>27</v>
      </c>
      <c r="B12" s="3">
        <v>612.22278899495814</v>
      </c>
    </row>
    <row r="13" spans="1:2" x14ac:dyDescent="0.25">
      <c r="A13" s="2" t="s">
        <v>138</v>
      </c>
      <c r="B13" s="3">
        <v>535.1140267188747</v>
      </c>
    </row>
    <row r="14" spans="1:2" x14ac:dyDescent="0.25">
      <c r="A14" s="2" t="s">
        <v>157</v>
      </c>
      <c r="B14" s="3">
        <v>492.10412973820843</v>
      </c>
    </row>
    <row r="15" spans="1:2" x14ac:dyDescent="0.25">
      <c r="A15" s="2" t="s">
        <v>90</v>
      </c>
      <c r="B15" s="3">
        <v>394.23742708075002</v>
      </c>
    </row>
    <row r="16" spans="1:2" x14ac:dyDescent="0.25">
      <c r="A16" s="2" t="s">
        <v>407</v>
      </c>
      <c r="B16" s="3">
        <v>373.89624904024998</v>
      </c>
    </row>
    <row r="17" spans="1:2" x14ac:dyDescent="0.25">
      <c r="A17" s="2" t="s">
        <v>192</v>
      </c>
      <c r="B17" s="3">
        <v>359.17653136533329</v>
      </c>
    </row>
    <row r="18" spans="1:2" x14ac:dyDescent="0.25">
      <c r="A18" s="2" t="s">
        <v>5731</v>
      </c>
      <c r="B18" s="3">
        <v>17691.141941680668</v>
      </c>
    </row>
    <row r="21" spans="1:2" x14ac:dyDescent="0.25">
      <c r="A21" s="1" t="s">
        <v>5730</v>
      </c>
      <c r="B21" t="s">
        <v>7060</v>
      </c>
    </row>
    <row r="22" spans="1:2" x14ac:dyDescent="0.25">
      <c r="A22" s="2" t="s">
        <v>54</v>
      </c>
      <c r="B22" s="3">
        <v>11.355421808333332</v>
      </c>
    </row>
    <row r="23" spans="1:2" x14ac:dyDescent="0.25">
      <c r="A23" s="2" t="s">
        <v>16</v>
      </c>
      <c r="B23" s="3">
        <v>10.813842725000001</v>
      </c>
    </row>
    <row r="24" spans="1:2" x14ac:dyDescent="0.25">
      <c r="A24" s="2" t="s">
        <v>24</v>
      </c>
      <c r="B24" s="3">
        <v>10.746873233333336</v>
      </c>
    </row>
    <row r="25" spans="1:2" x14ac:dyDescent="0.25">
      <c r="A25" s="2" t="s">
        <v>33</v>
      </c>
      <c r="B25" s="3">
        <v>10.50806395</v>
      </c>
    </row>
    <row r="26" spans="1:2" x14ac:dyDescent="0.25">
      <c r="A26" s="2" t="s">
        <v>38</v>
      </c>
      <c r="B26" s="3">
        <v>10.377327991666666</v>
      </c>
    </row>
    <row r="27" spans="1:2" x14ac:dyDescent="0.25">
      <c r="A27" s="2" t="s">
        <v>407</v>
      </c>
      <c r="B27" s="3">
        <v>10.129851291666666</v>
      </c>
    </row>
    <row r="28" spans="1:2" x14ac:dyDescent="0.25">
      <c r="A28" s="2" t="s">
        <v>169</v>
      </c>
      <c r="B28" s="3">
        <v>9.9699926916666683</v>
      </c>
    </row>
    <row r="29" spans="1:2" x14ac:dyDescent="0.25">
      <c r="A29" s="2" t="s">
        <v>127</v>
      </c>
      <c r="B29" s="3">
        <v>9.8622081250000004</v>
      </c>
    </row>
    <row r="30" spans="1:2" x14ac:dyDescent="0.25">
      <c r="A30" s="2" t="s">
        <v>87</v>
      </c>
      <c r="B30" s="3">
        <v>9.7125898999999993</v>
      </c>
    </row>
    <row r="31" spans="1:2" x14ac:dyDescent="0.25">
      <c r="A31" s="2" t="s">
        <v>101</v>
      </c>
      <c r="B31" s="3">
        <v>9.6239156625</v>
      </c>
    </row>
    <row r="32" spans="1:2" x14ac:dyDescent="0.25">
      <c r="A32" s="2" t="s">
        <v>5731</v>
      </c>
      <c r="B32" s="3">
        <v>11.355421808333332</v>
      </c>
    </row>
  </sheetData>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zoomScale="85" zoomScaleNormal="85" workbookViewId="0">
      <selection activeCell="F19" sqref="F19"/>
    </sheetView>
  </sheetViews>
  <sheetFormatPr defaultRowHeight="15" x14ac:dyDescent="0.25"/>
  <cols>
    <col min="1" max="1" width="13.28515625" bestFit="1" customWidth="1"/>
    <col min="2" max="2" width="19.28515625" bestFit="1" customWidth="1"/>
    <col min="3" max="3" width="9" bestFit="1" customWidth="1"/>
    <col min="4" max="4" width="11.28515625" bestFit="1" customWidth="1"/>
    <col min="5" max="5" width="23.28515625" bestFit="1" customWidth="1"/>
    <col min="6" max="6" width="24.28515625" bestFit="1" customWidth="1"/>
    <col min="7" max="7" width="5.5703125" bestFit="1" customWidth="1"/>
    <col min="8" max="8" width="11.28515625" bestFit="1" customWidth="1"/>
  </cols>
  <sheetData>
    <row r="1" spans="1:2" x14ac:dyDescent="0.25">
      <c r="A1" s="1" t="s">
        <v>5730</v>
      </c>
      <c r="B1" t="s">
        <v>5750</v>
      </c>
    </row>
    <row r="2" spans="1:2" x14ac:dyDescent="0.25">
      <c r="A2" s="2" t="s">
        <v>15</v>
      </c>
      <c r="B2" s="3">
        <v>274755.996140884</v>
      </c>
    </row>
    <row r="3" spans="1:2" x14ac:dyDescent="0.25">
      <c r="A3" s="2" t="s">
        <v>22</v>
      </c>
      <c r="B3" s="3">
        <v>236107.24182140181</v>
      </c>
    </row>
    <row r="4" spans="1:2" x14ac:dyDescent="0.25">
      <c r="A4" s="2" t="s">
        <v>5731</v>
      </c>
      <c r="B4" s="3">
        <v>510863.23796228581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C8342"/>
  <sheetViews>
    <sheetView topLeftCell="S1" zoomScaleNormal="100" workbookViewId="0">
      <selection activeCell="V11" sqref="V11"/>
    </sheetView>
  </sheetViews>
  <sheetFormatPr defaultRowHeight="15" x14ac:dyDescent="0.25"/>
  <cols>
    <col min="4" max="4" width="14.42578125" bestFit="1" customWidth="1"/>
    <col min="10" max="10" width="21.7109375" bestFit="1" customWidth="1"/>
    <col min="11" max="11" width="12.7109375" bestFit="1" customWidth="1"/>
    <col min="14" max="14" width="22" bestFit="1" customWidth="1"/>
    <col min="16" max="16" width="19.42578125" bestFit="1" customWidth="1"/>
    <col min="17" max="17" width="20.7109375" bestFit="1" customWidth="1"/>
    <col min="18" max="19" width="12.42578125" bestFit="1" customWidth="1"/>
    <col min="23" max="23" width="15.7109375" bestFit="1" customWidth="1"/>
    <col min="24" max="24" width="29.42578125" customWidth="1"/>
    <col min="26" max="26" width="9.140625" customWidth="1"/>
    <col min="27" max="27" width="15.7109375" bestFit="1" customWidth="1"/>
    <col min="28" max="28" width="11" customWidth="1"/>
  </cols>
  <sheetData>
    <row r="1" spans="1:28" x14ac:dyDescent="0.25">
      <c r="A1" t="s">
        <v>0</v>
      </c>
      <c r="B1" t="s">
        <v>1</v>
      </c>
      <c r="C1" t="s">
        <v>2</v>
      </c>
      <c r="D1" t="s">
        <v>5752</v>
      </c>
      <c r="E1" t="s">
        <v>3</v>
      </c>
      <c r="F1" t="s">
        <v>4</v>
      </c>
      <c r="G1" t="s">
        <v>5</v>
      </c>
      <c r="H1" t="s">
        <v>6</v>
      </c>
      <c r="I1" t="s">
        <v>7</v>
      </c>
      <c r="J1" t="s">
        <v>8</v>
      </c>
      <c r="K1" t="s">
        <v>7092</v>
      </c>
      <c r="L1" t="s">
        <v>9</v>
      </c>
      <c r="M1" t="s">
        <v>5740</v>
      </c>
      <c r="N1" t="s">
        <v>7093</v>
      </c>
      <c r="O1" t="s">
        <v>10</v>
      </c>
      <c r="P1" t="s">
        <v>5749</v>
      </c>
      <c r="Q1" t="s">
        <v>7094</v>
      </c>
      <c r="R1" t="s">
        <v>11</v>
      </c>
      <c r="S1" t="s">
        <v>7055</v>
      </c>
      <c r="T1" t="s">
        <v>12</v>
      </c>
    </row>
    <row r="2" spans="1:28" x14ac:dyDescent="0.25">
      <c r="A2">
        <v>1</v>
      </c>
      <c r="B2" t="s">
        <v>13</v>
      </c>
      <c r="C2" t="s">
        <v>14</v>
      </c>
      <c r="D2" t="str">
        <f>CONCATENATE(B2, " ",C2)</f>
        <v>Gutierrez Molly</v>
      </c>
      <c r="E2" t="s">
        <v>15</v>
      </c>
      <c r="F2" t="s">
        <v>16</v>
      </c>
      <c r="G2" t="s">
        <v>17</v>
      </c>
      <c r="H2" t="s">
        <v>18</v>
      </c>
      <c r="I2" t="s">
        <v>16</v>
      </c>
      <c r="J2" t="s">
        <v>19</v>
      </c>
      <c r="K2" t="str">
        <f>INDEX(Table6[Column1],MATCH(L2,Table6[Column2]))</f>
        <v>Young Adults</v>
      </c>
      <c r="L2">
        <v>32.028815690000002</v>
      </c>
      <c r="M2" t="str">
        <f>VLOOKUP(L2,Table1[],2)</f>
        <v>30 - 39</v>
      </c>
      <c r="N2" t="str">
        <f>INDEX(Table7[Column1],MATCH(O2,Table7[Column2]))</f>
        <v>Fitting in Stage</v>
      </c>
      <c r="O2">
        <v>6.0184784740000001</v>
      </c>
      <c r="P2" t="str">
        <f>VLOOKUP(O2,Table13[],2)</f>
        <v>6 - 10</v>
      </c>
      <c r="Q2" t="str">
        <f>INDEX(Table8[Column1],MATCH(R2,Table8[Column2]))</f>
        <v>Scheduled</v>
      </c>
      <c r="R2">
        <v>36.577306059999998</v>
      </c>
      <c r="S2">
        <f>CONVERT(R2,"hr","day")</f>
        <v>1.5240544191666665</v>
      </c>
      <c r="T2" t="s">
        <v>19</v>
      </c>
    </row>
    <row r="3" spans="1:28" x14ac:dyDescent="0.25">
      <c r="A3">
        <v>2</v>
      </c>
      <c r="B3" t="s">
        <v>20</v>
      </c>
      <c r="C3" t="s">
        <v>21</v>
      </c>
      <c r="D3" t="str">
        <f t="shared" ref="D3:D66" si="0">CONCATENATE(B3, " ",C3)</f>
        <v>Hardwick Stephen</v>
      </c>
      <c r="E3" t="s">
        <v>22</v>
      </c>
      <c r="F3" t="s">
        <v>23</v>
      </c>
      <c r="G3" t="s">
        <v>17</v>
      </c>
      <c r="H3" t="s">
        <v>18</v>
      </c>
      <c r="I3" t="s">
        <v>24</v>
      </c>
      <c r="J3" t="s">
        <v>19</v>
      </c>
      <c r="K3" t="str">
        <f>INDEX(Table6[Column1],MATCH(L3,Table6[Column2]))</f>
        <v>Adults</v>
      </c>
      <c r="L3">
        <v>40.320901669999998</v>
      </c>
      <c r="M3" t="str">
        <f>VLOOKUP(L3,Table1[],2)</f>
        <v>40 - 49</v>
      </c>
      <c r="N3" t="str">
        <f>INDEX(Table7[Column1],MATCH(O3,Table7[Column2]))</f>
        <v>Learning Stage</v>
      </c>
      <c r="O3">
        <v>5.5324445779999998</v>
      </c>
      <c r="P3" t="str">
        <f>VLOOKUP(O3,Table13[],2)</f>
        <v>1 - 5</v>
      </c>
      <c r="Q3" t="str">
        <f>INDEX(Table8[Column1],MATCH(R3,Table8[Column2]))</f>
        <v>Scheduled</v>
      </c>
      <c r="R3">
        <v>30.165072309999999</v>
      </c>
      <c r="S3">
        <f t="shared" ref="S3:S66" si="1">CONVERT(R3,"hr","day")</f>
        <v>1.2568780129166666</v>
      </c>
      <c r="T3" t="s">
        <v>19</v>
      </c>
    </row>
    <row r="4" spans="1:28" x14ac:dyDescent="0.25">
      <c r="A4">
        <v>3</v>
      </c>
      <c r="B4" t="s">
        <v>25</v>
      </c>
      <c r="C4" t="s">
        <v>26</v>
      </c>
      <c r="D4" t="str">
        <f t="shared" si="0"/>
        <v>Delgado Chester</v>
      </c>
      <c r="E4" t="s">
        <v>22</v>
      </c>
      <c r="F4" t="s">
        <v>27</v>
      </c>
      <c r="G4" t="s">
        <v>17</v>
      </c>
      <c r="H4" t="s">
        <v>18</v>
      </c>
      <c r="I4" t="s">
        <v>27</v>
      </c>
      <c r="J4" t="s">
        <v>19</v>
      </c>
      <c r="K4" t="str">
        <f>INDEX(Table6[Column1],MATCH(L4,Table6[Column2]))</f>
        <v>Adults</v>
      </c>
      <c r="L4">
        <v>48.822046610000001</v>
      </c>
      <c r="M4" t="str">
        <f>VLOOKUP(L4,Table1[],2)</f>
        <v>40 - 49</v>
      </c>
      <c r="N4" t="str">
        <f>INDEX(Table7[Column1],MATCH(O4,Table7[Column2]))</f>
        <v>Learning Stage</v>
      </c>
      <c r="O4">
        <v>4.3899731180000003</v>
      </c>
      <c r="P4" t="str">
        <f>VLOOKUP(O4,Table13[],2)</f>
        <v>1 - 5</v>
      </c>
      <c r="Q4" t="str">
        <f>INDEX(Table8[Column1],MATCH(R4,Table8[Column2]))</f>
        <v>Habitual</v>
      </c>
      <c r="R4">
        <v>83.807797660000006</v>
      </c>
      <c r="S4">
        <f t="shared" si="1"/>
        <v>3.4919915691666668</v>
      </c>
      <c r="T4" t="s">
        <v>19</v>
      </c>
    </row>
    <row r="5" spans="1:28" x14ac:dyDescent="0.25">
      <c r="A5">
        <v>4</v>
      </c>
      <c r="B5" t="s">
        <v>28</v>
      </c>
      <c r="C5" t="s">
        <v>29</v>
      </c>
      <c r="D5" t="str">
        <f t="shared" si="0"/>
        <v>Simon Irene</v>
      </c>
      <c r="E5" t="s">
        <v>15</v>
      </c>
      <c r="F5" t="s">
        <v>30</v>
      </c>
      <c r="G5" t="s">
        <v>17</v>
      </c>
      <c r="H5" t="s">
        <v>18</v>
      </c>
      <c r="I5" t="s">
        <v>30</v>
      </c>
      <c r="J5" t="s">
        <v>19</v>
      </c>
      <c r="K5" t="str">
        <f>INDEX(Table6[Column1],MATCH(L5,Table6[Column2]))</f>
        <v>Adults</v>
      </c>
      <c r="L5">
        <v>44.599357220000002</v>
      </c>
      <c r="M5" t="str">
        <f>VLOOKUP(L5,Table1[],2)</f>
        <v>40 - 49</v>
      </c>
      <c r="N5" t="str">
        <f>INDEX(Table7[Column1],MATCH(O5,Table7[Column2]))</f>
        <v>Learning Stage</v>
      </c>
      <c r="O5">
        <v>3.0817357379999999</v>
      </c>
      <c r="P5" t="str">
        <f>VLOOKUP(O5,Table13[],2)</f>
        <v>1 - 5</v>
      </c>
      <c r="Q5" t="str">
        <f>INDEX(Table8[Column1],MATCH(R5,Table8[Column2]))</f>
        <v>Maintained</v>
      </c>
      <c r="R5">
        <v>70.020165050000003</v>
      </c>
      <c r="S5">
        <f t="shared" si="1"/>
        <v>2.9175068770833334</v>
      </c>
      <c r="T5" t="s">
        <v>19</v>
      </c>
      <c r="W5" t="s">
        <v>9</v>
      </c>
      <c r="X5" t="s">
        <v>5738</v>
      </c>
      <c r="AA5" t="s">
        <v>7089</v>
      </c>
      <c r="AB5" t="s">
        <v>7090</v>
      </c>
    </row>
    <row r="6" spans="1:28" x14ac:dyDescent="0.25">
      <c r="A6">
        <v>5</v>
      </c>
      <c r="B6" t="s">
        <v>31</v>
      </c>
      <c r="C6" t="s">
        <v>32</v>
      </c>
      <c r="D6" t="str">
        <f t="shared" si="0"/>
        <v>Delvalle Edward</v>
      </c>
      <c r="E6" t="s">
        <v>22</v>
      </c>
      <c r="F6" t="s">
        <v>33</v>
      </c>
      <c r="G6" t="s">
        <v>17</v>
      </c>
      <c r="H6" t="s">
        <v>18</v>
      </c>
      <c r="I6" t="s">
        <v>33</v>
      </c>
      <c r="J6" t="s">
        <v>19</v>
      </c>
      <c r="K6" t="str">
        <f>INDEX(Table6[Column1],MATCH(L6,Table6[Column2]))</f>
        <v>Young Adults</v>
      </c>
      <c r="L6">
        <v>35.697875609999997</v>
      </c>
      <c r="M6" t="str">
        <f>VLOOKUP(L6,Table1[],2)</f>
        <v>30 - 39</v>
      </c>
      <c r="N6" t="str">
        <f>INDEX(Table7[Column1],MATCH(O6,Table7[Column2]))</f>
        <v>Learning Stage</v>
      </c>
      <c r="O6">
        <v>3.6190914479999998</v>
      </c>
      <c r="P6" t="str">
        <f>VLOOKUP(O6,Table13[],2)</f>
        <v>1 - 5</v>
      </c>
      <c r="Q6" t="str">
        <f>INDEX(Table8[Column1],MATCH(R6,Table8[Column2]))</f>
        <v>Scheduled</v>
      </c>
      <c r="R6">
        <v>0</v>
      </c>
      <c r="S6">
        <f t="shared" si="1"/>
        <v>0</v>
      </c>
      <c r="T6" t="s">
        <v>19</v>
      </c>
      <c r="W6">
        <v>20</v>
      </c>
      <c r="X6" s="4" t="s">
        <v>5741</v>
      </c>
      <c r="AA6" t="s">
        <v>7082</v>
      </c>
      <c r="AB6">
        <v>0</v>
      </c>
    </row>
    <row r="7" spans="1:28" x14ac:dyDescent="0.25">
      <c r="A7">
        <v>6</v>
      </c>
      <c r="B7" t="s">
        <v>34</v>
      </c>
      <c r="C7" t="s">
        <v>35</v>
      </c>
      <c r="D7" t="str">
        <f t="shared" si="0"/>
        <v>Jones Ernie</v>
      </c>
      <c r="E7" t="s">
        <v>22</v>
      </c>
      <c r="F7" t="s">
        <v>27</v>
      </c>
      <c r="G7" t="s">
        <v>17</v>
      </c>
      <c r="H7" t="s">
        <v>18</v>
      </c>
      <c r="I7" t="s">
        <v>27</v>
      </c>
      <c r="J7" t="s">
        <v>19</v>
      </c>
      <c r="K7" t="str">
        <f>INDEX(Table6[Column1],MATCH(L7,Table6[Column2]))</f>
        <v>Adults</v>
      </c>
      <c r="L7">
        <v>48.440310590000003</v>
      </c>
      <c r="M7" t="str">
        <f>VLOOKUP(L7,Table1[],2)</f>
        <v>40 - 49</v>
      </c>
      <c r="N7" t="str">
        <f>INDEX(Table7[Column1],MATCH(O7,Table7[Column2]))</f>
        <v>Learning Stage</v>
      </c>
      <c r="O7">
        <v>2.7176924520000001</v>
      </c>
      <c r="P7" t="str">
        <f>VLOOKUP(O7,Table13[],2)</f>
        <v>1 - 5</v>
      </c>
      <c r="Q7" t="str">
        <f>INDEX(Table8[Column1],MATCH(R7,Table8[Column2]))</f>
        <v>Habitual</v>
      </c>
      <c r="R7">
        <v>81.830079159999997</v>
      </c>
      <c r="S7">
        <f t="shared" si="1"/>
        <v>3.4095866316666661</v>
      </c>
      <c r="T7" t="s">
        <v>19</v>
      </c>
      <c r="W7">
        <v>30</v>
      </c>
      <c r="X7" s="4" t="s">
        <v>5742</v>
      </c>
      <c r="AA7" t="s">
        <v>7077</v>
      </c>
      <c r="AB7">
        <v>20</v>
      </c>
    </row>
    <row r="8" spans="1:28" x14ac:dyDescent="0.25">
      <c r="A8">
        <v>7</v>
      </c>
      <c r="B8" t="s">
        <v>36</v>
      </c>
      <c r="C8" t="s">
        <v>37</v>
      </c>
      <c r="D8" t="str">
        <f t="shared" si="0"/>
        <v>Buford Ralph</v>
      </c>
      <c r="E8" t="s">
        <v>22</v>
      </c>
      <c r="F8" t="s">
        <v>38</v>
      </c>
      <c r="G8" t="s">
        <v>39</v>
      </c>
      <c r="H8" t="s">
        <v>40</v>
      </c>
      <c r="I8" t="s">
        <v>38</v>
      </c>
      <c r="J8" t="s">
        <v>41</v>
      </c>
      <c r="K8" t="str">
        <f>INDEX(Table6[Column1],MATCH(L8,Table6[Column2]))</f>
        <v>Elders</v>
      </c>
      <c r="L8">
        <v>50.75273</v>
      </c>
      <c r="M8" t="str">
        <f>VLOOKUP(L8,Table1[],2)</f>
        <v>50 - 59</v>
      </c>
      <c r="N8" t="str">
        <f>INDEX(Table7[Column1],MATCH(O8,Table7[Column2]))</f>
        <v>Fitting in Stage</v>
      </c>
      <c r="O8">
        <v>10.157918</v>
      </c>
      <c r="P8" t="str">
        <f>VLOOKUP(O8,Table13[],2)</f>
        <v>10 - 15</v>
      </c>
      <c r="Q8" t="str">
        <f>INDEX(Table8[Column1],MATCH(R8,Table8[Column2]))</f>
        <v>Maintained</v>
      </c>
      <c r="R8">
        <v>60.495071520000003</v>
      </c>
      <c r="S8">
        <f t="shared" si="1"/>
        <v>2.52062798</v>
      </c>
      <c r="T8" t="s">
        <v>42</v>
      </c>
      <c r="W8">
        <v>40</v>
      </c>
      <c r="X8" s="4" t="s">
        <v>5743</v>
      </c>
      <c r="AA8" t="s">
        <v>7081</v>
      </c>
      <c r="AB8">
        <v>30</v>
      </c>
    </row>
    <row r="9" spans="1:28" x14ac:dyDescent="0.25">
      <c r="A9">
        <v>8</v>
      </c>
      <c r="B9" t="s">
        <v>43</v>
      </c>
      <c r="C9" t="s">
        <v>44</v>
      </c>
      <c r="D9" t="str">
        <f t="shared" si="0"/>
        <v>Lee Gregory</v>
      </c>
      <c r="E9" t="s">
        <v>22</v>
      </c>
      <c r="F9" t="s">
        <v>45</v>
      </c>
      <c r="G9" t="s">
        <v>17</v>
      </c>
      <c r="H9" t="s">
        <v>18</v>
      </c>
      <c r="I9" t="s">
        <v>46</v>
      </c>
      <c r="J9" t="s">
        <v>19</v>
      </c>
      <c r="K9" t="str">
        <f>INDEX(Table6[Column1],MATCH(L9,Table6[Column2]))</f>
        <v>Young Adults</v>
      </c>
      <c r="L9">
        <v>36.216031200000003</v>
      </c>
      <c r="M9" t="str">
        <f>VLOOKUP(L9,Table1[],2)</f>
        <v>30 - 39</v>
      </c>
      <c r="N9" t="str">
        <f>INDEX(Table7[Column1],MATCH(O9,Table7[Column2]))</f>
        <v>Learning Stage</v>
      </c>
      <c r="O9">
        <v>4.4321228619999999</v>
      </c>
      <c r="P9" t="str">
        <f>VLOOKUP(O9,Table13[],2)</f>
        <v>1 - 5</v>
      </c>
      <c r="Q9" t="str">
        <f>INDEX(Table8[Column1],MATCH(R9,Table8[Column2]))</f>
        <v>Scheduled</v>
      </c>
      <c r="R9">
        <v>30.07290192</v>
      </c>
      <c r="S9">
        <f t="shared" si="1"/>
        <v>1.25303758</v>
      </c>
      <c r="T9" t="s">
        <v>19</v>
      </c>
      <c r="W9">
        <v>50</v>
      </c>
      <c r="X9" s="4" t="s">
        <v>5744</v>
      </c>
      <c r="AA9" t="s">
        <v>7078</v>
      </c>
      <c r="AB9">
        <v>40</v>
      </c>
    </row>
    <row r="10" spans="1:28" x14ac:dyDescent="0.25">
      <c r="A10">
        <v>9</v>
      </c>
      <c r="B10" t="s">
        <v>47</v>
      </c>
      <c r="C10" t="s">
        <v>48</v>
      </c>
      <c r="D10" t="str">
        <f t="shared" si="0"/>
        <v>Smith Jerry</v>
      </c>
      <c r="E10" t="s">
        <v>22</v>
      </c>
      <c r="F10" t="s">
        <v>33</v>
      </c>
      <c r="G10" t="s">
        <v>17</v>
      </c>
      <c r="H10" t="s">
        <v>18</v>
      </c>
      <c r="I10" t="s">
        <v>33</v>
      </c>
      <c r="J10" t="s">
        <v>19</v>
      </c>
      <c r="K10" t="str">
        <f>INDEX(Table6[Column1],MATCH(L10,Table6[Column2]))</f>
        <v>Elders</v>
      </c>
      <c r="L10">
        <v>58.427380249999999</v>
      </c>
      <c r="M10" t="str">
        <f>VLOOKUP(L10,Table1[],2)</f>
        <v>50 - 59</v>
      </c>
      <c r="N10" t="str">
        <f>INDEX(Table7[Column1],MATCH(O10,Table7[Column2]))</f>
        <v>Fitting in Stage</v>
      </c>
      <c r="O10">
        <v>6.9401205240000001</v>
      </c>
      <c r="P10" t="str">
        <f>VLOOKUP(O10,Table13[],2)</f>
        <v>6 - 10</v>
      </c>
      <c r="Q10" t="str">
        <f>INDEX(Table8[Column1],MATCH(R10,Table8[Column2]))</f>
        <v>Unexcused</v>
      </c>
      <c r="R10">
        <v>181.630819</v>
      </c>
      <c r="S10">
        <f t="shared" si="1"/>
        <v>7.5679507916666662</v>
      </c>
      <c r="T10" t="s">
        <v>19</v>
      </c>
      <c r="W10">
        <v>60</v>
      </c>
      <c r="X10" t="s">
        <v>5745</v>
      </c>
      <c r="AA10" t="s">
        <v>7080</v>
      </c>
      <c r="AB10">
        <v>50</v>
      </c>
    </row>
    <row r="11" spans="1:28" x14ac:dyDescent="0.25">
      <c r="A11">
        <v>10</v>
      </c>
      <c r="B11" t="s">
        <v>49</v>
      </c>
      <c r="C11" t="s">
        <v>50</v>
      </c>
      <c r="D11" t="str">
        <f t="shared" si="0"/>
        <v>Beard Robert</v>
      </c>
      <c r="E11" t="s">
        <v>22</v>
      </c>
      <c r="F11" t="s">
        <v>38</v>
      </c>
      <c r="G11" t="s">
        <v>39</v>
      </c>
      <c r="H11" t="s">
        <v>40</v>
      </c>
      <c r="I11" t="s">
        <v>38</v>
      </c>
      <c r="J11" t="s">
        <v>41</v>
      </c>
      <c r="K11" t="str">
        <f>INDEX(Table6[Column1],MATCH(L11,Table6[Column2]))</f>
        <v>Young Adults</v>
      </c>
      <c r="L11">
        <v>39.85398</v>
      </c>
      <c r="M11" t="str">
        <f>VLOOKUP(L11,Table1[],2)</f>
        <v>30 - 39</v>
      </c>
      <c r="N11" t="str">
        <f>INDEX(Table7[Column1],MATCH(O11,Table7[Column2]))</f>
        <v>Expertise Stage</v>
      </c>
      <c r="O11">
        <v>13.848321</v>
      </c>
      <c r="P11" t="str">
        <f>VLOOKUP(O11,Table13[],2)</f>
        <v>10 - 15</v>
      </c>
      <c r="Q11" t="str">
        <f>INDEX(Table8[Column1],MATCH(R11,Table8[Column2]))</f>
        <v>Scheduled</v>
      </c>
      <c r="R11">
        <v>30.66440832</v>
      </c>
      <c r="S11">
        <f t="shared" si="1"/>
        <v>1.27768368</v>
      </c>
      <c r="T11" t="s">
        <v>42</v>
      </c>
      <c r="X11" s="4"/>
      <c r="AA11" t="s">
        <v>7079</v>
      </c>
      <c r="AB11">
        <v>60</v>
      </c>
    </row>
    <row r="12" spans="1:28" x14ac:dyDescent="0.25">
      <c r="A12">
        <v>11</v>
      </c>
      <c r="B12" t="s">
        <v>51</v>
      </c>
      <c r="C12" t="s">
        <v>52</v>
      </c>
      <c r="D12" t="str">
        <f t="shared" si="0"/>
        <v>Mathis John</v>
      </c>
      <c r="E12" t="s">
        <v>22</v>
      </c>
      <c r="F12" t="s">
        <v>33</v>
      </c>
      <c r="G12" t="s">
        <v>17</v>
      </c>
      <c r="H12" t="s">
        <v>18</v>
      </c>
      <c r="I12" t="s">
        <v>33</v>
      </c>
      <c r="J12" t="s">
        <v>19</v>
      </c>
      <c r="K12" t="str">
        <f>INDEX(Table6[Column1],MATCH(L12,Table6[Column2]))</f>
        <v>Adults</v>
      </c>
      <c r="L12">
        <v>46.547580519999997</v>
      </c>
      <c r="M12" t="str">
        <f>VLOOKUP(L12,Table1[],2)</f>
        <v>40 - 49</v>
      </c>
      <c r="N12" t="str">
        <f>INDEX(Table7[Column1],MATCH(O12,Table7[Column2]))</f>
        <v>Learning Stage</v>
      </c>
      <c r="O12">
        <v>4.8720383209999998</v>
      </c>
      <c r="P12" t="str">
        <f>VLOOKUP(O12,Table13[],2)</f>
        <v>1 - 5</v>
      </c>
      <c r="Q12" t="str">
        <f>INDEX(Table8[Column1],MATCH(R12,Table8[Column2]))</f>
        <v>Scheduled</v>
      </c>
      <c r="R12">
        <v>28.018353319999999</v>
      </c>
      <c r="S12">
        <f t="shared" si="1"/>
        <v>1.1674313883333334</v>
      </c>
      <c r="T12" t="s">
        <v>19</v>
      </c>
    </row>
    <row r="13" spans="1:28" x14ac:dyDescent="0.25">
      <c r="A13">
        <v>12</v>
      </c>
      <c r="B13" t="s">
        <v>53</v>
      </c>
      <c r="C13" t="s">
        <v>52</v>
      </c>
      <c r="D13" t="str">
        <f t="shared" si="0"/>
        <v>Barajas John</v>
      </c>
      <c r="E13" t="s">
        <v>22</v>
      </c>
      <c r="F13" t="s">
        <v>54</v>
      </c>
      <c r="G13" t="s">
        <v>17</v>
      </c>
      <c r="H13" t="s">
        <v>18</v>
      </c>
      <c r="I13" t="s">
        <v>54</v>
      </c>
      <c r="J13" t="s">
        <v>19</v>
      </c>
      <c r="K13" t="str">
        <f>INDEX(Table6[Column1],MATCH(L13,Table6[Column2]))</f>
        <v>Teenagers</v>
      </c>
      <c r="L13">
        <v>15</v>
      </c>
      <c r="M13" t="e">
        <f>VLOOKUP(L13,Table1[],2)</f>
        <v>#N/A</v>
      </c>
      <c r="N13" t="str">
        <f>INDEX(Table7[Column1],MATCH(O13,Table7[Column2]))</f>
        <v>Learning Stage</v>
      </c>
      <c r="O13">
        <v>3.7930421480000001</v>
      </c>
      <c r="P13" t="str">
        <f>VLOOKUP(O13,Table13[],2)</f>
        <v>1 - 5</v>
      </c>
      <c r="Q13" t="str">
        <f>INDEX(Table8[Column1],MATCH(R13,Table8[Column2]))</f>
        <v>Scheduled</v>
      </c>
      <c r="R13">
        <v>0</v>
      </c>
      <c r="S13">
        <f t="shared" si="1"/>
        <v>0</v>
      </c>
      <c r="T13" t="s">
        <v>19</v>
      </c>
    </row>
    <row r="14" spans="1:28" x14ac:dyDescent="0.25">
      <c r="A14">
        <v>13</v>
      </c>
      <c r="B14" t="s">
        <v>55</v>
      </c>
      <c r="C14" t="s">
        <v>56</v>
      </c>
      <c r="D14" t="str">
        <f t="shared" si="0"/>
        <v>Leonard James</v>
      </c>
      <c r="E14" t="s">
        <v>22</v>
      </c>
      <c r="F14" t="s">
        <v>57</v>
      </c>
      <c r="G14" t="s">
        <v>17</v>
      </c>
      <c r="H14" t="s">
        <v>18</v>
      </c>
      <c r="I14" t="s">
        <v>57</v>
      </c>
      <c r="J14" t="s">
        <v>19</v>
      </c>
      <c r="K14" t="str">
        <f>INDEX(Table6[Column1],MATCH(L14,Table6[Column2]))</f>
        <v>Young Adults</v>
      </c>
      <c r="L14">
        <v>37.728011160000001</v>
      </c>
      <c r="M14" t="str">
        <f>VLOOKUP(L14,Table1[],2)</f>
        <v>30 - 39</v>
      </c>
      <c r="N14" t="str">
        <f>INDEX(Table7[Column1],MATCH(O14,Table7[Column2]))</f>
        <v>Learning Stage</v>
      </c>
      <c r="O14">
        <v>3.6211418379999998</v>
      </c>
      <c r="P14" t="str">
        <f>VLOOKUP(O14,Table13[],2)</f>
        <v>1 - 5</v>
      </c>
      <c r="Q14" t="str">
        <f>INDEX(Table8[Column1],MATCH(R14,Table8[Column2]))</f>
        <v>Scheduled</v>
      </c>
      <c r="R14">
        <v>0</v>
      </c>
      <c r="S14">
        <f t="shared" si="1"/>
        <v>0</v>
      </c>
      <c r="T14" t="s">
        <v>19</v>
      </c>
      <c r="W14" t="s">
        <v>5748</v>
      </c>
      <c r="X14" t="s">
        <v>5747</v>
      </c>
    </row>
    <row r="15" spans="1:28" x14ac:dyDescent="0.25">
      <c r="A15">
        <v>14</v>
      </c>
      <c r="B15" t="s">
        <v>58</v>
      </c>
      <c r="C15" t="s">
        <v>59</v>
      </c>
      <c r="D15" t="str">
        <f t="shared" si="0"/>
        <v>Davis Janet</v>
      </c>
      <c r="E15" t="s">
        <v>15</v>
      </c>
      <c r="F15" t="s">
        <v>60</v>
      </c>
      <c r="G15" t="s">
        <v>17</v>
      </c>
      <c r="H15" t="s">
        <v>18</v>
      </c>
      <c r="I15" t="s">
        <v>24</v>
      </c>
      <c r="J15" t="s">
        <v>19</v>
      </c>
      <c r="K15" t="str">
        <f>INDEX(Table6[Column1],MATCH(L15,Table6[Column2]))</f>
        <v>Young Adults</v>
      </c>
      <c r="L15">
        <v>30.785190910000001</v>
      </c>
      <c r="M15" t="str">
        <f>VLOOKUP(L15,Table1[],2)</f>
        <v>30 - 39</v>
      </c>
      <c r="N15" t="str">
        <f>INDEX(Table7[Column1],MATCH(O15,Table7[Column2]))</f>
        <v>Learning Stage</v>
      </c>
      <c r="O15">
        <v>4.5833280910000003</v>
      </c>
      <c r="P15" t="str">
        <f>VLOOKUP(O15,Table13[],2)</f>
        <v>1 - 5</v>
      </c>
      <c r="Q15" t="str">
        <f>INDEX(Table8[Column1],MATCH(R15,Table8[Column2]))</f>
        <v>Scheduled</v>
      </c>
      <c r="R15">
        <v>34.334442959999997</v>
      </c>
      <c r="S15">
        <f t="shared" si="1"/>
        <v>1.4306017899999999</v>
      </c>
      <c r="T15" t="s">
        <v>19</v>
      </c>
      <c r="W15">
        <v>1</v>
      </c>
      <c r="X15" s="4" t="s">
        <v>5734</v>
      </c>
      <c r="AA15" t="s">
        <v>7089</v>
      </c>
      <c r="AB15" t="s">
        <v>7090</v>
      </c>
    </row>
    <row r="16" spans="1:28" x14ac:dyDescent="0.25">
      <c r="A16">
        <v>15</v>
      </c>
      <c r="B16" t="s">
        <v>61</v>
      </c>
      <c r="C16" t="s">
        <v>62</v>
      </c>
      <c r="D16" t="str">
        <f t="shared" si="0"/>
        <v>Bell Thomas</v>
      </c>
      <c r="E16" t="s">
        <v>22</v>
      </c>
      <c r="F16" t="s">
        <v>38</v>
      </c>
      <c r="G16" t="s">
        <v>39</v>
      </c>
      <c r="H16" t="s">
        <v>40</v>
      </c>
      <c r="I16" t="s">
        <v>38</v>
      </c>
      <c r="J16" t="s">
        <v>41</v>
      </c>
      <c r="K16" t="str">
        <f>INDEX(Table6[Column1],MATCH(L16,Table6[Column2]))</f>
        <v>Adults</v>
      </c>
      <c r="L16">
        <v>49.923380000000002</v>
      </c>
      <c r="M16" t="str">
        <f>VLOOKUP(L16,Table1[],2)</f>
        <v>40 - 49</v>
      </c>
      <c r="N16" t="str">
        <f>INDEX(Table7[Column1],MATCH(O16,Table7[Column2]))</f>
        <v>Learning Stage</v>
      </c>
      <c r="O16">
        <v>4.8832250000000004</v>
      </c>
      <c r="P16" t="str">
        <f>VLOOKUP(O16,Table13[],2)</f>
        <v>1 - 5</v>
      </c>
      <c r="Q16" t="str">
        <f>INDEX(Table8[Column1],MATCH(R16,Table8[Column2]))</f>
        <v>Scheduled</v>
      </c>
      <c r="R16">
        <v>0</v>
      </c>
      <c r="S16">
        <f t="shared" si="1"/>
        <v>0</v>
      </c>
      <c r="T16" t="s">
        <v>42</v>
      </c>
      <c r="W16">
        <v>6</v>
      </c>
      <c r="X16" s="4" t="s">
        <v>5739</v>
      </c>
      <c r="AA16" t="s">
        <v>7071</v>
      </c>
      <c r="AB16">
        <v>0</v>
      </c>
    </row>
    <row r="17" spans="1:29" x14ac:dyDescent="0.25">
      <c r="A17">
        <v>16</v>
      </c>
      <c r="B17" t="s">
        <v>63</v>
      </c>
      <c r="C17" t="s">
        <v>64</v>
      </c>
      <c r="D17" t="str">
        <f t="shared" si="0"/>
        <v>Combs Danny</v>
      </c>
      <c r="E17" t="s">
        <v>22</v>
      </c>
      <c r="F17" t="s">
        <v>38</v>
      </c>
      <c r="G17" t="s">
        <v>39</v>
      </c>
      <c r="H17" t="s">
        <v>40</v>
      </c>
      <c r="I17" t="s">
        <v>38</v>
      </c>
      <c r="J17" t="s">
        <v>41</v>
      </c>
      <c r="K17" t="str">
        <f>INDEX(Table6[Column1],MATCH(L17,Table6[Column2]))</f>
        <v>Adults</v>
      </c>
      <c r="L17">
        <v>42.797890000000002</v>
      </c>
      <c r="M17" t="str">
        <f>VLOOKUP(L17,Table1[],2)</f>
        <v>40 - 49</v>
      </c>
      <c r="N17" t="str">
        <f>INDEX(Table7[Column1],MATCH(O17,Table7[Column2]))</f>
        <v>Belonging Stage</v>
      </c>
      <c r="O17">
        <v>19.107198</v>
      </c>
      <c r="P17" t="str">
        <f>VLOOKUP(O17,Table13[],2)</f>
        <v>15 - 20</v>
      </c>
      <c r="Q17" t="str">
        <f>INDEX(Table8[Column1],MATCH(R17,Table8[Column2]))</f>
        <v>Scheduled</v>
      </c>
      <c r="R17">
        <v>21.659823119999999</v>
      </c>
      <c r="S17">
        <f t="shared" si="1"/>
        <v>0.90249262999999991</v>
      </c>
      <c r="T17" t="s">
        <v>42</v>
      </c>
      <c r="W17">
        <v>10</v>
      </c>
      <c r="X17" s="4" t="s">
        <v>5735</v>
      </c>
      <c r="AA17" t="s">
        <v>7072</v>
      </c>
      <c r="AB17">
        <v>6</v>
      </c>
    </row>
    <row r="18" spans="1:29" x14ac:dyDescent="0.25">
      <c r="A18">
        <v>17</v>
      </c>
      <c r="B18" t="s">
        <v>65</v>
      </c>
      <c r="C18" t="s">
        <v>66</v>
      </c>
      <c r="D18" t="str">
        <f t="shared" si="0"/>
        <v>Vivanco Anne</v>
      </c>
      <c r="E18" t="s">
        <v>15</v>
      </c>
      <c r="F18" t="s">
        <v>38</v>
      </c>
      <c r="G18" t="s">
        <v>39</v>
      </c>
      <c r="H18" t="s">
        <v>40</v>
      </c>
      <c r="I18" t="s">
        <v>38</v>
      </c>
      <c r="J18" t="s">
        <v>41</v>
      </c>
      <c r="K18" t="str">
        <f>INDEX(Table6[Column1],MATCH(L18,Table6[Column2]))</f>
        <v>Adults</v>
      </c>
      <c r="L18">
        <v>48.621299999999998</v>
      </c>
      <c r="M18" t="str">
        <f>VLOOKUP(L18,Table1[],2)</f>
        <v>40 - 49</v>
      </c>
      <c r="N18" t="str">
        <f>INDEX(Table7[Column1],MATCH(O18,Table7[Column2]))</f>
        <v>Fitting in Stage</v>
      </c>
      <c r="O18">
        <v>9.9402720000000002</v>
      </c>
      <c r="P18" t="str">
        <f>VLOOKUP(O18,Table13[],2)</f>
        <v>6 - 10</v>
      </c>
      <c r="Q18" t="str">
        <f>INDEX(Table8[Column1],MATCH(R18,Table8[Column2]))</f>
        <v>Scheduled</v>
      </c>
      <c r="R18">
        <v>0</v>
      </c>
      <c r="S18">
        <f t="shared" si="1"/>
        <v>0</v>
      </c>
      <c r="T18" t="s">
        <v>42</v>
      </c>
      <c r="W18">
        <v>15</v>
      </c>
      <c r="X18" s="4" t="s">
        <v>5736</v>
      </c>
      <c r="AA18" t="s">
        <v>7073</v>
      </c>
      <c r="AB18">
        <v>11</v>
      </c>
    </row>
    <row r="19" spans="1:29" x14ac:dyDescent="0.25">
      <c r="A19">
        <v>18</v>
      </c>
      <c r="B19" t="s">
        <v>67</v>
      </c>
      <c r="C19" t="s">
        <v>68</v>
      </c>
      <c r="D19" t="str">
        <f t="shared" si="0"/>
        <v>Craig Bobbie</v>
      </c>
      <c r="E19" t="s">
        <v>15</v>
      </c>
      <c r="F19" t="s">
        <v>46</v>
      </c>
      <c r="G19" t="s">
        <v>17</v>
      </c>
      <c r="H19" t="s">
        <v>18</v>
      </c>
      <c r="I19" t="s">
        <v>46</v>
      </c>
      <c r="J19" t="s">
        <v>19</v>
      </c>
      <c r="K19" t="str">
        <f>INDEX(Table6[Column1],MATCH(L19,Table6[Column2]))</f>
        <v>Adults</v>
      </c>
      <c r="L19">
        <v>41.85581217</v>
      </c>
      <c r="M19" t="str">
        <f>VLOOKUP(L19,Table1[],2)</f>
        <v>40 - 49</v>
      </c>
      <c r="N19" t="str">
        <f>INDEX(Table7[Column1],MATCH(O19,Table7[Column2]))</f>
        <v>Learning Stage</v>
      </c>
      <c r="O19">
        <v>2.5590536589999999</v>
      </c>
      <c r="P19" t="str">
        <f>VLOOKUP(O19,Table13[],2)</f>
        <v>1 - 5</v>
      </c>
      <c r="Q19" t="str">
        <f>INDEX(Table8[Column1],MATCH(R19,Table8[Column2]))</f>
        <v>Maintained</v>
      </c>
      <c r="R19">
        <v>55.099831090000002</v>
      </c>
      <c r="S19">
        <f t="shared" si="1"/>
        <v>2.2958262954166666</v>
      </c>
      <c r="T19" t="s">
        <v>19</v>
      </c>
      <c r="W19">
        <v>20</v>
      </c>
      <c r="X19" s="4" t="s">
        <v>5737</v>
      </c>
      <c r="AA19" t="s">
        <v>7074</v>
      </c>
      <c r="AB19">
        <v>16</v>
      </c>
    </row>
    <row r="20" spans="1:29" x14ac:dyDescent="0.25">
      <c r="A20">
        <v>19</v>
      </c>
      <c r="B20" t="s">
        <v>34</v>
      </c>
      <c r="C20" t="s">
        <v>69</v>
      </c>
      <c r="D20" t="str">
        <f t="shared" si="0"/>
        <v>Jones Ilona</v>
      </c>
      <c r="E20" t="s">
        <v>15</v>
      </c>
      <c r="F20" t="s">
        <v>33</v>
      </c>
      <c r="G20" t="s">
        <v>17</v>
      </c>
      <c r="H20" t="s">
        <v>18</v>
      </c>
      <c r="I20" t="s">
        <v>33</v>
      </c>
      <c r="J20" t="s">
        <v>19</v>
      </c>
      <c r="K20" t="str">
        <f>INDEX(Table6[Column1],MATCH(L20,Table6[Column2]))</f>
        <v>Elders</v>
      </c>
      <c r="L20">
        <v>51.008737230000001</v>
      </c>
      <c r="M20" t="str">
        <f>VLOOKUP(L20,Table1[],2)</f>
        <v>50 - 59</v>
      </c>
      <c r="N20" t="str">
        <f>INDEX(Table7[Column1],MATCH(O20,Table7[Column2]))</f>
        <v>Learning Stage</v>
      </c>
      <c r="O20">
        <v>5.3027728600000001</v>
      </c>
      <c r="P20" t="str">
        <f>VLOOKUP(O20,Table13[],2)</f>
        <v>1 - 5</v>
      </c>
      <c r="Q20" t="str">
        <f>INDEX(Table8[Column1],MATCH(R20,Table8[Column2]))</f>
        <v>Habitual</v>
      </c>
      <c r="R20">
        <v>81.595540369999995</v>
      </c>
      <c r="S20">
        <f t="shared" si="1"/>
        <v>3.399814182083333</v>
      </c>
      <c r="T20" t="s">
        <v>19</v>
      </c>
      <c r="W20">
        <v>25</v>
      </c>
      <c r="X20" t="s">
        <v>5746</v>
      </c>
      <c r="AA20" t="s">
        <v>7075</v>
      </c>
      <c r="AB20">
        <v>21</v>
      </c>
    </row>
    <row r="21" spans="1:29" x14ac:dyDescent="0.25">
      <c r="A21">
        <v>20</v>
      </c>
      <c r="B21" t="s">
        <v>70</v>
      </c>
      <c r="C21" t="s">
        <v>71</v>
      </c>
      <c r="D21" t="str">
        <f t="shared" si="0"/>
        <v>Watkins Jan</v>
      </c>
      <c r="E21" t="s">
        <v>15</v>
      </c>
      <c r="F21" t="s">
        <v>38</v>
      </c>
      <c r="G21" t="s">
        <v>39</v>
      </c>
      <c r="H21" t="s">
        <v>40</v>
      </c>
      <c r="I21" t="s">
        <v>38</v>
      </c>
      <c r="J21" t="s">
        <v>41</v>
      </c>
      <c r="K21" t="str">
        <f>INDEX(Table6[Column1],MATCH(L21,Table6[Column2]))</f>
        <v>Young Adults</v>
      </c>
      <c r="L21">
        <v>36.910409999999999</v>
      </c>
      <c r="M21" t="str">
        <f>VLOOKUP(L21,Table1[],2)</f>
        <v>30 - 39</v>
      </c>
      <c r="N21" t="str">
        <f>INDEX(Table7[Column1],MATCH(O21,Table7[Column2]))</f>
        <v>Expertise Stage</v>
      </c>
      <c r="O21">
        <v>11.226279999999999</v>
      </c>
      <c r="P21" t="str">
        <f>VLOOKUP(O21,Table13[],2)</f>
        <v>10 - 15</v>
      </c>
      <c r="Q21" t="str">
        <f>INDEX(Table8[Column1],MATCH(R21,Table8[Column2]))</f>
        <v>Habitual</v>
      </c>
      <c r="R21">
        <v>94.668561310000001</v>
      </c>
      <c r="S21">
        <f t="shared" si="1"/>
        <v>3.9445233879166666</v>
      </c>
      <c r="T21" t="s">
        <v>42</v>
      </c>
      <c r="AA21" t="s">
        <v>7076</v>
      </c>
      <c r="AB21">
        <v>25</v>
      </c>
    </row>
    <row r="22" spans="1:29" x14ac:dyDescent="0.25">
      <c r="A22">
        <v>21</v>
      </c>
      <c r="B22" t="s">
        <v>72</v>
      </c>
      <c r="C22" t="s">
        <v>73</v>
      </c>
      <c r="D22" t="str">
        <f t="shared" si="0"/>
        <v>Callaway Jesus</v>
      </c>
      <c r="E22" t="s">
        <v>22</v>
      </c>
      <c r="F22" t="s">
        <v>16</v>
      </c>
      <c r="G22" t="s">
        <v>17</v>
      </c>
      <c r="H22" t="s">
        <v>18</v>
      </c>
      <c r="I22" t="s">
        <v>16</v>
      </c>
      <c r="J22" t="s">
        <v>19</v>
      </c>
      <c r="K22" t="str">
        <f>INDEX(Table6[Column1],MATCH(L22,Table6[Column2]))</f>
        <v>Elders</v>
      </c>
      <c r="L22">
        <v>57.903242970000001</v>
      </c>
      <c r="M22" t="str">
        <f>VLOOKUP(L22,Table1[],2)</f>
        <v>50 - 59</v>
      </c>
      <c r="N22" t="str">
        <f>INDEX(Table7[Column1],MATCH(O22,Table7[Column2]))</f>
        <v>Learning Stage</v>
      </c>
      <c r="O22">
        <v>3.300303735</v>
      </c>
      <c r="P22" t="str">
        <f>VLOOKUP(O22,Table13[],2)</f>
        <v>1 - 5</v>
      </c>
      <c r="Q22" t="str">
        <f>INDEX(Table8[Column1],MATCH(R22,Table8[Column2]))</f>
        <v>Habitual</v>
      </c>
      <c r="R22">
        <v>108.3801763</v>
      </c>
      <c r="S22">
        <f t="shared" si="1"/>
        <v>4.5158406791666668</v>
      </c>
      <c r="T22" t="s">
        <v>19</v>
      </c>
      <c r="W22" t="s">
        <v>7062</v>
      </c>
      <c r="X22" t="s">
        <v>7068</v>
      </c>
    </row>
    <row r="23" spans="1:29" x14ac:dyDescent="0.25">
      <c r="A23">
        <v>22</v>
      </c>
      <c r="B23" t="s">
        <v>74</v>
      </c>
      <c r="C23" t="s">
        <v>75</v>
      </c>
      <c r="D23" t="str">
        <f t="shared" si="0"/>
        <v>Hammett Josephine</v>
      </c>
      <c r="E23" t="s">
        <v>15</v>
      </c>
      <c r="F23" t="s">
        <v>33</v>
      </c>
      <c r="G23" t="s">
        <v>17</v>
      </c>
      <c r="H23" t="s">
        <v>18</v>
      </c>
      <c r="I23" t="s">
        <v>33</v>
      </c>
      <c r="J23" t="s">
        <v>19</v>
      </c>
      <c r="K23" t="str">
        <f>INDEX(Table6[Column1],MATCH(L23,Table6[Column2]))</f>
        <v>Youth</v>
      </c>
      <c r="L23">
        <v>24.470302589999999</v>
      </c>
      <c r="M23" t="str">
        <f>VLOOKUP(L23,Table1[],2)</f>
        <v>20 - 29</v>
      </c>
      <c r="N23" t="str">
        <f>INDEX(Table7[Column1],MATCH(O23,Table7[Column2]))</f>
        <v>Learning Stage</v>
      </c>
      <c r="O23">
        <v>3.1475102279999998</v>
      </c>
      <c r="P23" t="str">
        <f>VLOOKUP(O23,Table13[],2)</f>
        <v>1 - 5</v>
      </c>
      <c r="Q23" t="str">
        <f>INDEX(Table8[Column1],MATCH(R23,Table8[Column2]))</f>
        <v>Scheduled</v>
      </c>
      <c r="R23">
        <v>0</v>
      </c>
      <c r="S23">
        <f t="shared" si="1"/>
        <v>0</v>
      </c>
      <c r="T23" t="s">
        <v>19</v>
      </c>
      <c r="W23">
        <v>0</v>
      </c>
      <c r="X23" s="4" t="s">
        <v>7069</v>
      </c>
      <c r="AA23" t="s">
        <v>7089</v>
      </c>
      <c r="AB23" t="s">
        <v>7090</v>
      </c>
    </row>
    <row r="24" spans="1:29" x14ac:dyDescent="0.25">
      <c r="A24">
        <v>23</v>
      </c>
      <c r="B24" t="s">
        <v>76</v>
      </c>
      <c r="C24" t="s">
        <v>77</v>
      </c>
      <c r="D24" t="str">
        <f t="shared" si="0"/>
        <v>Jarman Sandra</v>
      </c>
      <c r="E24" t="s">
        <v>15</v>
      </c>
      <c r="F24" t="s">
        <v>38</v>
      </c>
      <c r="G24" t="s">
        <v>39</v>
      </c>
      <c r="H24" t="s">
        <v>40</v>
      </c>
      <c r="I24" t="s">
        <v>38</v>
      </c>
      <c r="J24" t="s">
        <v>41</v>
      </c>
      <c r="K24" t="str">
        <f>INDEX(Table6[Column1],MATCH(L24,Table6[Column2]))</f>
        <v>Adults</v>
      </c>
      <c r="L24">
        <v>49.516719999999999</v>
      </c>
      <c r="M24" t="str">
        <f>VLOOKUP(L24,Table1[],2)</f>
        <v>40 - 49</v>
      </c>
      <c r="N24" t="str">
        <f>INDEX(Table7[Column1],MATCH(O24,Table7[Column2]))</f>
        <v>Fitting in Stage</v>
      </c>
      <c r="O24">
        <v>6.5335000000000001</v>
      </c>
      <c r="P24" t="str">
        <f>VLOOKUP(O24,Table13[],2)</f>
        <v>6 - 10</v>
      </c>
      <c r="Q24" t="str">
        <f>INDEX(Table8[Column1],MATCH(R24,Table8[Column2]))</f>
        <v>Maintained</v>
      </c>
      <c r="R24">
        <v>67.740789480000004</v>
      </c>
      <c r="S24">
        <f t="shared" si="1"/>
        <v>2.8225328950000002</v>
      </c>
      <c r="T24" t="s">
        <v>42</v>
      </c>
      <c r="W24">
        <v>40</v>
      </c>
      <c r="X24" s="4" t="s">
        <v>7064</v>
      </c>
      <c r="AA24" t="s">
        <v>7086</v>
      </c>
      <c r="AB24">
        <v>0</v>
      </c>
      <c r="AC24" t="s">
        <v>7095</v>
      </c>
    </row>
    <row r="25" spans="1:29" x14ac:dyDescent="0.25">
      <c r="A25">
        <v>24</v>
      </c>
      <c r="B25" t="s">
        <v>78</v>
      </c>
      <c r="C25" t="s">
        <v>79</v>
      </c>
      <c r="D25" t="str">
        <f t="shared" si="0"/>
        <v>Butler Jennifer</v>
      </c>
      <c r="E25" t="s">
        <v>15</v>
      </c>
      <c r="F25" t="s">
        <v>30</v>
      </c>
      <c r="G25" t="s">
        <v>17</v>
      </c>
      <c r="H25" t="s">
        <v>18</v>
      </c>
      <c r="I25" t="s">
        <v>30</v>
      </c>
      <c r="J25" t="s">
        <v>19</v>
      </c>
      <c r="K25" t="str">
        <f>INDEX(Table6[Column1],MATCH(L25,Table6[Column2]))</f>
        <v>Seniors</v>
      </c>
      <c r="L25">
        <v>60.595509100000001</v>
      </c>
      <c r="M25" t="str">
        <f>VLOOKUP(L25,Table1[],2)</f>
        <v>60 and Above</v>
      </c>
      <c r="N25" t="str">
        <f>INDEX(Table7[Column1],MATCH(O25,Table7[Column2]))</f>
        <v>Learning Stage</v>
      </c>
      <c r="O25">
        <v>4.4650365809999997</v>
      </c>
      <c r="P25" t="str">
        <f>VLOOKUP(O25,Table13[],2)</f>
        <v>1 - 5</v>
      </c>
      <c r="Q25" t="str">
        <f>INDEX(Table8[Column1],MATCH(R25,Table8[Column2]))</f>
        <v>Excused</v>
      </c>
      <c r="R25">
        <v>158.70450890000001</v>
      </c>
      <c r="S25">
        <f t="shared" si="1"/>
        <v>6.6126878708333336</v>
      </c>
      <c r="T25" t="s">
        <v>19</v>
      </c>
      <c r="W25">
        <v>80</v>
      </c>
      <c r="X25" s="4" t="s">
        <v>7063</v>
      </c>
      <c r="AA25" t="s">
        <v>7087</v>
      </c>
      <c r="AB25">
        <v>40</v>
      </c>
    </row>
    <row r="26" spans="1:29" x14ac:dyDescent="0.25">
      <c r="A26">
        <v>25</v>
      </c>
      <c r="B26" t="s">
        <v>80</v>
      </c>
      <c r="C26" t="s">
        <v>81</v>
      </c>
      <c r="D26" t="str">
        <f t="shared" si="0"/>
        <v>Simons Larry</v>
      </c>
      <c r="E26" t="s">
        <v>22</v>
      </c>
      <c r="F26" t="s">
        <v>24</v>
      </c>
      <c r="G26" t="s">
        <v>17</v>
      </c>
      <c r="H26" t="s">
        <v>18</v>
      </c>
      <c r="I26" t="s">
        <v>24</v>
      </c>
      <c r="J26" t="s">
        <v>19</v>
      </c>
      <c r="K26" t="str">
        <f>INDEX(Table6[Column1],MATCH(L26,Table6[Column2]))</f>
        <v>Young Adults</v>
      </c>
      <c r="L26">
        <v>35.804664010000003</v>
      </c>
      <c r="M26" t="str">
        <f>VLOOKUP(L26,Table1[],2)</f>
        <v>30 - 39</v>
      </c>
      <c r="N26" t="str">
        <f>INDEX(Table7[Column1],MATCH(O26,Table7[Column2]))</f>
        <v>Learning Stage</v>
      </c>
      <c r="O26">
        <v>4.6269202659999999</v>
      </c>
      <c r="P26" t="str">
        <f>VLOOKUP(O26,Table13[],2)</f>
        <v>1 - 5</v>
      </c>
      <c r="Q26" t="str">
        <f>INDEX(Table8[Column1],MATCH(R26,Table8[Column2]))</f>
        <v>Scheduled</v>
      </c>
      <c r="R26">
        <v>0</v>
      </c>
      <c r="S26">
        <f t="shared" si="1"/>
        <v>0</v>
      </c>
      <c r="T26" t="s">
        <v>19</v>
      </c>
      <c r="W26">
        <v>120</v>
      </c>
      <c r="X26" s="4" t="s">
        <v>7070</v>
      </c>
      <c r="AA26" t="s">
        <v>7085</v>
      </c>
      <c r="AB26">
        <v>80</v>
      </c>
    </row>
    <row r="27" spans="1:29" x14ac:dyDescent="0.25">
      <c r="A27">
        <v>26</v>
      </c>
      <c r="B27" t="s">
        <v>82</v>
      </c>
      <c r="C27" t="s">
        <v>83</v>
      </c>
      <c r="D27" t="str">
        <f t="shared" si="0"/>
        <v>Mason Penny</v>
      </c>
      <c r="E27" t="s">
        <v>15</v>
      </c>
      <c r="F27" t="s">
        <v>84</v>
      </c>
      <c r="G27" t="s">
        <v>17</v>
      </c>
      <c r="H27" t="s">
        <v>18</v>
      </c>
      <c r="I27" t="s">
        <v>84</v>
      </c>
      <c r="J27" t="s">
        <v>19</v>
      </c>
      <c r="K27" t="str">
        <f>INDEX(Table6[Column1],MATCH(L27,Table6[Column2]))</f>
        <v>Young Adults</v>
      </c>
      <c r="L27">
        <v>35.873387780000002</v>
      </c>
      <c r="M27" t="str">
        <f>VLOOKUP(L27,Table1[],2)</f>
        <v>30 - 39</v>
      </c>
      <c r="N27" t="str">
        <f>INDEX(Table7[Column1],MATCH(O27,Table7[Column2]))</f>
        <v>Learning Stage</v>
      </c>
      <c r="O27">
        <v>3.1019256340000001</v>
      </c>
      <c r="P27" t="str">
        <f>VLOOKUP(O27,Table13[],2)</f>
        <v>1 - 5</v>
      </c>
      <c r="Q27" t="str">
        <f>INDEX(Table8[Column1],MATCH(R27,Table8[Column2]))</f>
        <v>Maintained</v>
      </c>
      <c r="R27">
        <v>48.017050699999999</v>
      </c>
      <c r="S27">
        <f t="shared" si="1"/>
        <v>2.0007104458333331</v>
      </c>
      <c r="T27" t="s">
        <v>19</v>
      </c>
      <c r="W27">
        <v>159</v>
      </c>
      <c r="X27" s="4" t="s">
        <v>7067</v>
      </c>
      <c r="AA27" t="s">
        <v>7084</v>
      </c>
      <c r="AB27">
        <v>120</v>
      </c>
    </row>
    <row r="28" spans="1:29" x14ac:dyDescent="0.25">
      <c r="A28">
        <v>27</v>
      </c>
      <c r="B28" t="s">
        <v>85</v>
      </c>
      <c r="C28" t="s">
        <v>86</v>
      </c>
      <c r="D28" t="str">
        <f t="shared" si="0"/>
        <v>Burton Theodore</v>
      </c>
      <c r="E28" t="s">
        <v>22</v>
      </c>
      <c r="F28" t="s">
        <v>87</v>
      </c>
      <c r="G28" t="s">
        <v>17</v>
      </c>
      <c r="H28" t="s">
        <v>18</v>
      </c>
      <c r="I28" t="s">
        <v>87</v>
      </c>
      <c r="J28" t="s">
        <v>19</v>
      </c>
      <c r="K28" t="str">
        <f>INDEX(Table6[Column1],MATCH(L28,Table6[Column2]))</f>
        <v>Adults</v>
      </c>
      <c r="L28">
        <v>41.935606409999998</v>
      </c>
      <c r="M28" t="str">
        <f>VLOOKUP(L28,Table1[],2)</f>
        <v>40 - 49</v>
      </c>
      <c r="N28" t="str">
        <f>INDEX(Table7[Column1],MATCH(O28,Table7[Column2]))</f>
        <v>Learning Stage</v>
      </c>
      <c r="O28">
        <v>4.5572303290000002</v>
      </c>
      <c r="P28" t="str">
        <f>VLOOKUP(O28,Table13[],2)</f>
        <v>1 - 5</v>
      </c>
      <c r="Q28" t="str">
        <f>INDEX(Table8[Column1],MATCH(R28,Table8[Column2]))</f>
        <v>Maintained</v>
      </c>
      <c r="R28">
        <v>42.788026559999999</v>
      </c>
      <c r="S28">
        <f t="shared" si="1"/>
        <v>1.78283444</v>
      </c>
      <c r="T28" t="s">
        <v>19</v>
      </c>
      <c r="W28">
        <v>199</v>
      </c>
      <c r="X28" s="4" t="s">
        <v>7065</v>
      </c>
      <c r="AA28" t="s">
        <v>7088</v>
      </c>
      <c r="AB28">
        <v>159</v>
      </c>
    </row>
    <row r="29" spans="1:29" x14ac:dyDescent="0.25">
      <c r="A29">
        <v>28</v>
      </c>
      <c r="B29" t="s">
        <v>88</v>
      </c>
      <c r="C29" t="s">
        <v>89</v>
      </c>
      <c r="D29" t="str">
        <f t="shared" si="0"/>
        <v>Hunt Joseph</v>
      </c>
      <c r="E29" t="s">
        <v>22</v>
      </c>
      <c r="F29" t="s">
        <v>90</v>
      </c>
      <c r="G29" t="s">
        <v>17</v>
      </c>
      <c r="H29" t="s">
        <v>18</v>
      </c>
      <c r="I29" t="s">
        <v>90</v>
      </c>
      <c r="J29" t="s">
        <v>19</v>
      </c>
      <c r="K29" t="str">
        <f>INDEX(Table6[Column1],MATCH(L29,Table6[Column2]))</f>
        <v>Young Adults</v>
      </c>
      <c r="L29">
        <v>35.497905959999997</v>
      </c>
      <c r="M29" t="str">
        <f>VLOOKUP(L29,Table1[],2)</f>
        <v>30 - 39</v>
      </c>
      <c r="N29" t="str">
        <f>INDEX(Table7[Column1],MATCH(O29,Table7[Column2]))</f>
        <v>Learning Stage</v>
      </c>
      <c r="O29">
        <v>5.1746736479999997</v>
      </c>
      <c r="P29" t="str">
        <f>VLOOKUP(O29,Table13[],2)</f>
        <v>1 - 5</v>
      </c>
      <c r="Q29" t="str">
        <f>INDEX(Table8[Column1],MATCH(R29,Table8[Column2]))</f>
        <v>Scheduled</v>
      </c>
      <c r="R29">
        <v>34.524272209999999</v>
      </c>
      <c r="S29">
        <f t="shared" si="1"/>
        <v>1.4385113420833333</v>
      </c>
      <c r="T29" t="s">
        <v>19</v>
      </c>
      <c r="W29">
        <v>239</v>
      </c>
      <c r="X29" s="4" t="s">
        <v>7066</v>
      </c>
      <c r="AA29" t="s">
        <v>7091</v>
      </c>
      <c r="AB29">
        <v>199</v>
      </c>
    </row>
    <row r="30" spans="1:29" x14ac:dyDescent="0.25">
      <c r="A30">
        <v>29</v>
      </c>
      <c r="B30" t="s">
        <v>91</v>
      </c>
      <c r="C30" t="s">
        <v>62</v>
      </c>
      <c r="D30" t="str">
        <f t="shared" si="0"/>
        <v>Loiselle Thomas</v>
      </c>
      <c r="E30" t="s">
        <v>22</v>
      </c>
      <c r="F30" t="s">
        <v>38</v>
      </c>
      <c r="G30" t="s">
        <v>39</v>
      </c>
      <c r="H30" t="s">
        <v>40</v>
      </c>
      <c r="I30" t="s">
        <v>38</v>
      </c>
      <c r="J30" t="s">
        <v>41</v>
      </c>
      <c r="K30" t="str">
        <f>INDEX(Table6[Column1],MATCH(L30,Table6[Column2]))</f>
        <v>Adults</v>
      </c>
      <c r="L30">
        <v>40.028869999999998</v>
      </c>
      <c r="M30" t="str">
        <f>VLOOKUP(L30,Table1[],2)</f>
        <v>40 - 49</v>
      </c>
      <c r="N30" t="str">
        <f>INDEX(Table7[Column1],MATCH(O30,Table7[Column2]))</f>
        <v>Expertise Stage</v>
      </c>
      <c r="O30">
        <v>12.185466999999999</v>
      </c>
      <c r="P30" t="str">
        <f>VLOOKUP(O30,Table13[],2)</f>
        <v>10 - 15</v>
      </c>
      <c r="Q30" t="str">
        <f>INDEX(Table8[Column1],MATCH(R30,Table8[Column2]))</f>
        <v>Maintained</v>
      </c>
      <c r="R30">
        <v>59.883164639999997</v>
      </c>
      <c r="S30">
        <f t="shared" si="1"/>
        <v>2.4951318599999999</v>
      </c>
      <c r="T30" t="s">
        <v>42</v>
      </c>
      <c r="AA30" t="s">
        <v>7083</v>
      </c>
      <c r="AB30">
        <v>239</v>
      </c>
    </row>
    <row r="31" spans="1:29" x14ac:dyDescent="0.25">
      <c r="A31">
        <v>30</v>
      </c>
      <c r="B31" t="s">
        <v>92</v>
      </c>
      <c r="C31" t="s">
        <v>93</v>
      </c>
      <c r="D31" t="str">
        <f t="shared" si="0"/>
        <v>Nguyen William</v>
      </c>
      <c r="E31" t="s">
        <v>22</v>
      </c>
      <c r="F31" t="s">
        <v>84</v>
      </c>
      <c r="G31" t="s">
        <v>17</v>
      </c>
      <c r="H31" t="s">
        <v>18</v>
      </c>
      <c r="I31" t="s">
        <v>84</v>
      </c>
      <c r="J31" t="s">
        <v>19</v>
      </c>
      <c r="K31" t="str">
        <f>INDEX(Table6[Column1],MATCH(L31,Table6[Column2]))</f>
        <v>Adults</v>
      </c>
      <c r="L31">
        <v>49.756584660000001</v>
      </c>
      <c r="M31" t="str">
        <f>VLOOKUP(L31,Table1[],2)</f>
        <v>40 - 49</v>
      </c>
      <c r="N31" t="str">
        <f>INDEX(Table7[Column1],MATCH(O31,Table7[Column2]))</f>
        <v>Learning Stage</v>
      </c>
      <c r="O31">
        <v>4.3136176940000004</v>
      </c>
      <c r="P31" t="str">
        <f>VLOOKUP(O31,Table13[],2)</f>
        <v>1 - 5</v>
      </c>
      <c r="Q31" t="str">
        <f>INDEX(Table8[Column1],MATCH(R31,Table8[Column2]))</f>
        <v>Habitual</v>
      </c>
      <c r="R31">
        <v>100.6740987</v>
      </c>
      <c r="S31">
        <f t="shared" si="1"/>
        <v>4.1947541125000001</v>
      </c>
      <c r="T31" t="s">
        <v>19</v>
      </c>
    </row>
    <row r="32" spans="1:29" x14ac:dyDescent="0.25">
      <c r="A32">
        <v>31</v>
      </c>
      <c r="B32" t="s">
        <v>94</v>
      </c>
      <c r="C32" t="s">
        <v>56</v>
      </c>
      <c r="D32" t="str">
        <f t="shared" si="0"/>
        <v>Schrupp James</v>
      </c>
      <c r="E32" t="s">
        <v>22</v>
      </c>
      <c r="F32" t="s">
        <v>95</v>
      </c>
      <c r="G32" t="s">
        <v>17</v>
      </c>
      <c r="H32" t="s">
        <v>18</v>
      </c>
      <c r="I32" t="s">
        <v>87</v>
      </c>
      <c r="J32" t="s">
        <v>19</v>
      </c>
      <c r="K32" t="str">
        <f>INDEX(Table6[Column1],MATCH(L32,Table6[Column2]))</f>
        <v>Young Adults</v>
      </c>
      <c r="L32">
        <v>38.111732320000002</v>
      </c>
      <c r="M32" t="str">
        <f>VLOOKUP(L32,Table1[],2)</f>
        <v>30 - 39</v>
      </c>
      <c r="N32" t="str">
        <f>INDEX(Table7[Column1],MATCH(O32,Table7[Column2]))</f>
        <v>Learning Stage</v>
      </c>
      <c r="O32">
        <v>3.4935335209999998</v>
      </c>
      <c r="P32" t="str">
        <f>VLOOKUP(O32,Table13[],2)</f>
        <v>1 - 5</v>
      </c>
      <c r="Q32" t="str">
        <f>INDEX(Table8[Column1],MATCH(R32,Table8[Column2]))</f>
        <v>Scheduled</v>
      </c>
      <c r="R32">
        <v>9.5225238139999995</v>
      </c>
      <c r="S32">
        <f t="shared" si="1"/>
        <v>0.39677182558333329</v>
      </c>
      <c r="T32" t="s">
        <v>19</v>
      </c>
    </row>
    <row r="33" spans="1:20" x14ac:dyDescent="0.25">
      <c r="A33">
        <v>32</v>
      </c>
      <c r="B33" t="s">
        <v>96</v>
      </c>
      <c r="C33" t="s">
        <v>97</v>
      </c>
      <c r="D33" t="str">
        <f t="shared" si="0"/>
        <v>Donaldson Adriana</v>
      </c>
      <c r="E33" t="s">
        <v>15</v>
      </c>
      <c r="F33" t="s">
        <v>38</v>
      </c>
      <c r="G33" t="s">
        <v>39</v>
      </c>
      <c r="H33" t="s">
        <v>40</v>
      </c>
      <c r="I33" t="s">
        <v>38</v>
      </c>
      <c r="J33" t="s">
        <v>41</v>
      </c>
      <c r="K33" t="str">
        <f>INDEX(Table6[Column1],MATCH(L33,Table6[Column2]))</f>
        <v>Adults</v>
      </c>
      <c r="L33">
        <v>42.871499999999997</v>
      </c>
      <c r="M33" t="str">
        <f>VLOOKUP(L33,Table1[],2)</f>
        <v>40 - 49</v>
      </c>
      <c r="N33" t="str">
        <f>INDEX(Table7[Column1],MATCH(O33,Table7[Column2]))</f>
        <v>Belonging Stage</v>
      </c>
      <c r="O33">
        <v>19.006436000000001</v>
      </c>
      <c r="P33" t="str">
        <f>VLOOKUP(O33,Table13[],2)</f>
        <v>15 - 20</v>
      </c>
      <c r="Q33" t="str">
        <f>INDEX(Table8[Column1],MATCH(R33,Table8[Column2]))</f>
        <v>Scheduled</v>
      </c>
      <c r="R33">
        <v>38.883323439999998</v>
      </c>
      <c r="S33">
        <f t="shared" si="1"/>
        <v>1.6201384766666667</v>
      </c>
      <c r="T33" t="s">
        <v>42</v>
      </c>
    </row>
    <row r="34" spans="1:20" x14ac:dyDescent="0.25">
      <c r="A34">
        <v>33</v>
      </c>
      <c r="B34" t="s">
        <v>98</v>
      </c>
      <c r="C34" t="s">
        <v>99</v>
      </c>
      <c r="D34" t="str">
        <f t="shared" si="0"/>
        <v>Thompson Felipe</v>
      </c>
      <c r="E34" t="s">
        <v>22</v>
      </c>
      <c r="F34" t="s">
        <v>100</v>
      </c>
      <c r="G34" t="s">
        <v>17</v>
      </c>
      <c r="H34" t="s">
        <v>18</v>
      </c>
      <c r="I34" t="s">
        <v>101</v>
      </c>
      <c r="J34" t="s">
        <v>19</v>
      </c>
      <c r="K34" t="str">
        <f>INDEX(Table6[Column1],MATCH(L34,Table6[Column2]))</f>
        <v>Adults</v>
      </c>
      <c r="L34">
        <v>49.942744619999999</v>
      </c>
      <c r="M34" t="str">
        <f>VLOOKUP(L34,Table1[],2)</f>
        <v>40 - 49</v>
      </c>
      <c r="N34" t="str">
        <f>INDEX(Table7[Column1],MATCH(O34,Table7[Column2]))</f>
        <v>Learning Stage</v>
      </c>
      <c r="O34">
        <v>5.7752662680000002</v>
      </c>
      <c r="P34" t="str">
        <f>VLOOKUP(O34,Table13[],2)</f>
        <v>1 - 5</v>
      </c>
      <c r="Q34" t="str">
        <f>INDEX(Table8[Column1],MATCH(R34,Table8[Column2]))</f>
        <v>Excused</v>
      </c>
      <c r="R34">
        <v>129.8357633</v>
      </c>
      <c r="S34">
        <f t="shared" si="1"/>
        <v>5.4098234708333335</v>
      </c>
      <c r="T34" t="s">
        <v>19</v>
      </c>
    </row>
    <row r="35" spans="1:20" x14ac:dyDescent="0.25">
      <c r="A35">
        <v>34</v>
      </c>
      <c r="B35" t="s">
        <v>102</v>
      </c>
      <c r="C35" t="s">
        <v>103</v>
      </c>
      <c r="D35" t="str">
        <f t="shared" si="0"/>
        <v>Livingston Lester</v>
      </c>
      <c r="E35" t="s">
        <v>22</v>
      </c>
      <c r="F35" t="s">
        <v>87</v>
      </c>
      <c r="G35" t="s">
        <v>17</v>
      </c>
      <c r="H35" t="s">
        <v>18</v>
      </c>
      <c r="I35" t="s">
        <v>87</v>
      </c>
      <c r="J35" t="s">
        <v>19</v>
      </c>
      <c r="K35" t="str">
        <f>INDEX(Table6[Column1],MATCH(L35,Table6[Column2]))</f>
        <v>Seniors</v>
      </c>
      <c r="L35">
        <v>77</v>
      </c>
      <c r="M35" t="str">
        <f>VLOOKUP(L35,Table1[],2)</f>
        <v>60 and Above</v>
      </c>
      <c r="N35" t="str">
        <f>INDEX(Table7[Column1],MATCH(O35,Table7[Column2]))</f>
        <v>Learning Stage</v>
      </c>
      <c r="O35">
        <v>3.203849714</v>
      </c>
      <c r="P35" t="str">
        <f>VLOOKUP(O35,Table13[],2)</f>
        <v>1 - 5</v>
      </c>
      <c r="Q35" t="str">
        <f>INDEX(Table8[Column1],MATCH(R35,Table8[Column2]))</f>
        <v>Maintained</v>
      </c>
      <c r="R35">
        <v>44.273108800000003</v>
      </c>
      <c r="S35">
        <f t="shared" si="1"/>
        <v>1.8447128666666668</v>
      </c>
      <c r="T35" t="s">
        <v>19</v>
      </c>
    </row>
    <row r="36" spans="1:20" x14ac:dyDescent="0.25">
      <c r="A36">
        <v>35</v>
      </c>
      <c r="B36" t="s">
        <v>104</v>
      </c>
      <c r="C36" t="s">
        <v>105</v>
      </c>
      <c r="D36" t="str">
        <f t="shared" si="0"/>
        <v>Ashley Emma</v>
      </c>
      <c r="E36" t="s">
        <v>15</v>
      </c>
      <c r="F36" t="s">
        <v>106</v>
      </c>
      <c r="G36" t="s">
        <v>17</v>
      </c>
      <c r="H36" t="s">
        <v>18</v>
      </c>
      <c r="I36" t="s">
        <v>107</v>
      </c>
      <c r="J36" t="s">
        <v>19</v>
      </c>
      <c r="K36" t="str">
        <f>INDEX(Table6[Column1],MATCH(L36,Table6[Column2]))</f>
        <v>Youth</v>
      </c>
      <c r="L36">
        <v>23.747332830000001</v>
      </c>
      <c r="M36" t="str">
        <f>VLOOKUP(L36,Table1[],2)</f>
        <v>20 - 29</v>
      </c>
      <c r="N36" t="str">
        <f>INDEX(Table7[Column1],MATCH(O36,Table7[Column2]))</f>
        <v>Learning Stage</v>
      </c>
      <c r="O36">
        <v>2.992041355</v>
      </c>
      <c r="P36" t="str">
        <f>VLOOKUP(O36,Table13[],2)</f>
        <v>1 - 5</v>
      </c>
      <c r="Q36" t="str">
        <f>INDEX(Table8[Column1],MATCH(R36,Table8[Column2]))</f>
        <v>Scheduled</v>
      </c>
      <c r="R36">
        <v>0</v>
      </c>
      <c r="S36">
        <f t="shared" si="1"/>
        <v>0</v>
      </c>
      <c r="T36" t="s">
        <v>19</v>
      </c>
    </row>
    <row r="37" spans="1:20" x14ac:dyDescent="0.25">
      <c r="A37">
        <v>36</v>
      </c>
      <c r="B37" t="s">
        <v>58</v>
      </c>
      <c r="C37" t="s">
        <v>108</v>
      </c>
      <c r="D37" t="str">
        <f t="shared" si="0"/>
        <v>Davis Jeffery</v>
      </c>
      <c r="E37" t="s">
        <v>22</v>
      </c>
      <c r="F37" t="s">
        <v>38</v>
      </c>
      <c r="G37" t="s">
        <v>39</v>
      </c>
      <c r="H37" t="s">
        <v>40</v>
      </c>
      <c r="I37" t="s">
        <v>38</v>
      </c>
      <c r="J37" t="s">
        <v>41</v>
      </c>
      <c r="K37" t="str">
        <f>INDEX(Table6[Column1],MATCH(L37,Table6[Column2]))</f>
        <v>Young Adults</v>
      </c>
      <c r="L37">
        <v>36.196064</v>
      </c>
      <c r="M37" t="str">
        <f>VLOOKUP(L37,Table1[],2)</f>
        <v>30 - 39</v>
      </c>
      <c r="N37" t="str">
        <f>INDEX(Table7[Column1],MATCH(O37,Table7[Column2]))</f>
        <v>Belonging Stage</v>
      </c>
      <c r="O37">
        <v>18.196064</v>
      </c>
      <c r="P37" t="str">
        <f>VLOOKUP(O37,Table13[],2)</f>
        <v>15 - 20</v>
      </c>
      <c r="Q37" t="str">
        <f>INDEX(Table8[Column1],MATCH(R37,Table8[Column2]))</f>
        <v>Scheduled</v>
      </c>
      <c r="R37">
        <v>0</v>
      </c>
      <c r="S37">
        <f t="shared" si="1"/>
        <v>0</v>
      </c>
      <c r="T37" t="s">
        <v>42</v>
      </c>
    </row>
    <row r="38" spans="1:20" x14ac:dyDescent="0.25">
      <c r="A38">
        <v>37</v>
      </c>
      <c r="B38" t="s">
        <v>109</v>
      </c>
      <c r="C38" t="s">
        <v>110</v>
      </c>
      <c r="D38" t="str">
        <f t="shared" si="0"/>
        <v>Farris Augustina</v>
      </c>
      <c r="E38" t="s">
        <v>15</v>
      </c>
      <c r="F38" t="s">
        <v>23</v>
      </c>
      <c r="G38" t="s">
        <v>17</v>
      </c>
      <c r="H38" t="s">
        <v>18</v>
      </c>
      <c r="I38" t="s">
        <v>24</v>
      </c>
      <c r="J38" t="s">
        <v>19</v>
      </c>
      <c r="K38" t="str">
        <f>INDEX(Table6[Column1],MATCH(L38,Table6[Column2]))</f>
        <v>Elders</v>
      </c>
      <c r="L38">
        <v>51.564958079999997</v>
      </c>
      <c r="M38" t="str">
        <f>VLOOKUP(L38,Table1[],2)</f>
        <v>50 - 59</v>
      </c>
      <c r="N38" t="str">
        <f>INDEX(Table7[Column1],MATCH(O38,Table7[Column2]))</f>
        <v>Learning Stage</v>
      </c>
      <c r="O38">
        <v>4.6418698860000003</v>
      </c>
      <c r="P38" t="str">
        <f>VLOOKUP(O38,Table13[],2)</f>
        <v>1 - 5</v>
      </c>
      <c r="Q38" t="str">
        <f>INDEX(Table8[Column1],MATCH(R38,Table8[Column2]))</f>
        <v>Maintained</v>
      </c>
      <c r="R38">
        <v>75.257048119999993</v>
      </c>
      <c r="S38">
        <f t="shared" si="1"/>
        <v>3.1357103383333333</v>
      </c>
      <c r="T38" t="s">
        <v>19</v>
      </c>
    </row>
    <row r="39" spans="1:20" x14ac:dyDescent="0.25">
      <c r="A39">
        <v>38</v>
      </c>
      <c r="B39" t="s">
        <v>111</v>
      </c>
      <c r="C39" t="s">
        <v>112</v>
      </c>
      <c r="D39" t="str">
        <f t="shared" si="0"/>
        <v>Colman Katherine</v>
      </c>
      <c r="E39" t="s">
        <v>15</v>
      </c>
      <c r="F39" t="s">
        <v>113</v>
      </c>
      <c r="G39" t="s">
        <v>17</v>
      </c>
      <c r="H39" t="s">
        <v>18</v>
      </c>
      <c r="I39" t="s">
        <v>24</v>
      </c>
      <c r="J39" t="s">
        <v>19</v>
      </c>
      <c r="K39" t="str">
        <f>INDEX(Table6[Column1],MATCH(L39,Table6[Column2]))</f>
        <v>Adults</v>
      </c>
      <c r="L39">
        <v>40.41201341</v>
      </c>
      <c r="M39" t="str">
        <f>VLOOKUP(L39,Table1[],2)</f>
        <v>40 - 49</v>
      </c>
      <c r="N39" t="str">
        <f>INDEX(Table7[Column1],MATCH(O39,Table7[Column2]))</f>
        <v>Fitting in Stage</v>
      </c>
      <c r="O39">
        <v>6.1922681839999996</v>
      </c>
      <c r="P39" t="str">
        <f>VLOOKUP(O39,Table13[],2)</f>
        <v>6 - 10</v>
      </c>
      <c r="Q39" t="str">
        <f>INDEX(Table8[Column1],MATCH(R39,Table8[Column2]))</f>
        <v>Maintained</v>
      </c>
      <c r="R39">
        <v>58.971530250000001</v>
      </c>
      <c r="S39">
        <f t="shared" si="1"/>
        <v>2.4571470937500002</v>
      </c>
      <c r="T39" t="s">
        <v>19</v>
      </c>
    </row>
    <row r="40" spans="1:20" x14ac:dyDescent="0.25">
      <c r="A40">
        <v>39</v>
      </c>
      <c r="B40" t="s">
        <v>114</v>
      </c>
      <c r="C40" t="s">
        <v>115</v>
      </c>
      <c r="D40" t="str">
        <f t="shared" si="0"/>
        <v>Martin Daniel</v>
      </c>
      <c r="E40" t="s">
        <v>22</v>
      </c>
      <c r="F40" t="s">
        <v>87</v>
      </c>
      <c r="G40" t="s">
        <v>17</v>
      </c>
      <c r="H40" t="s">
        <v>18</v>
      </c>
      <c r="I40" t="s">
        <v>87</v>
      </c>
      <c r="J40" t="s">
        <v>19</v>
      </c>
      <c r="K40" t="str">
        <f>INDEX(Table6[Column1],MATCH(L40,Table6[Column2]))</f>
        <v>Elders</v>
      </c>
      <c r="L40">
        <v>52.446518619999999</v>
      </c>
      <c r="M40" t="str">
        <f>VLOOKUP(L40,Table1[],2)</f>
        <v>50 - 59</v>
      </c>
      <c r="N40" t="str">
        <f>INDEX(Table7[Column1],MATCH(O40,Table7[Column2]))</f>
        <v>Learning Stage</v>
      </c>
      <c r="O40">
        <v>4.2912644899999997</v>
      </c>
      <c r="P40" t="str">
        <f>VLOOKUP(O40,Table13[],2)</f>
        <v>1 - 5</v>
      </c>
      <c r="Q40" t="str">
        <f>INDEX(Table8[Column1],MATCH(R40,Table8[Column2]))</f>
        <v>Excused</v>
      </c>
      <c r="R40">
        <v>134.66838390000001</v>
      </c>
      <c r="S40">
        <f t="shared" si="1"/>
        <v>5.6111826625000001</v>
      </c>
      <c r="T40" t="s">
        <v>19</v>
      </c>
    </row>
    <row r="41" spans="1:20" x14ac:dyDescent="0.25">
      <c r="A41">
        <v>40</v>
      </c>
      <c r="B41" t="s">
        <v>116</v>
      </c>
      <c r="C41" t="s">
        <v>117</v>
      </c>
      <c r="D41" t="str">
        <f t="shared" si="0"/>
        <v>Atencio Morris</v>
      </c>
      <c r="E41" t="s">
        <v>22</v>
      </c>
      <c r="F41" t="s">
        <v>118</v>
      </c>
      <c r="G41" t="s">
        <v>17</v>
      </c>
      <c r="H41" t="s">
        <v>18</v>
      </c>
      <c r="I41" t="s">
        <v>54</v>
      </c>
      <c r="J41" t="s">
        <v>19</v>
      </c>
      <c r="K41" t="str">
        <f>INDEX(Table6[Column1],MATCH(L41,Table6[Column2]))</f>
        <v>Youth</v>
      </c>
      <c r="L41">
        <v>20.025561540000002</v>
      </c>
      <c r="M41" t="str">
        <f>VLOOKUP(L41,Table1[],2)</f>
        <v>20 - 29</v>
      </c>
      <c r="N41" t="str">
        <f>INDEX(Table7[Column1],MATCH(O41,Table7[Column2]))</f>
        <v>Learning Stage</v>
      </c>
      <c r="O41">
        <v>4.4833916690000004</v>
      </c>
      <c r="P41" t="str">
        <f>VLOOKUP(O41,Table13[],2)</f>
        <v>1 - 5</v>
      </c>
      <c r="Q41" t="str">
        <f>INDEX(Table8[Column1],MATCH(R41,Table8[Column2]))</f>
        <v>Scheduled</v>
      </c>
      <c r="R41">
        <v>0</v>
      </c>
      <c r="S41">
        <f t="shared" si="1"/>
        <v>0</v>
      </c>
      <c r="T41" t="s">
        <v>19</v>
      </c>
    </row>
    <row r="42" spans="1:20" x14ac:dyDescent="0.25">
      <c r="A42">
        <v>41</v>
      </c>
      <c r="B42" t="s">
        <v>119</v>
      </c>
      <c r="C42" t="s">
        <v>120</v>
      </c>
      <c r="D42" t="str">
        <f t="shared" si="0"/>
        <v>Harrod Gloria</v>
      </c>
      <c r="E42" t="s">
        <v>15</v>
      </c>
      <c r="F42" t="s">
        <v>121</v>
      </c>
      <c r="G42" t="s">
        <v>17</v>
      </c>
      <c r="H42" t="s">
        <v>18</v>
      </c>
      <c r="I42" t="s">
        <v>121</v>
      </c>
      <c r="J42" t="s">
        <v>19</v>
      </c>
      <c r="K42" t="str">
        <f>INDEX(Table6[Column1],MATCH(L42,Table6[Column2]))</f>
        <v>Adults</v>
      </c>
      <c r="L42">
        <v>44.606600139999998</v>
      </c>
      <c r="M42" t="str">
        <f>VLOOKUP(L42,Table1[],2)</f>
        <v>40 - 49</v>
      </c>
      <c r="N42" t="str">
        <f>INDEX(Table7[Column1],MATCH(O42,Table7[Column2]))</f>
        <v>Learning Stage</v>
      </c>
      <c r="O42">
        <v>4.8621420710000001</v>
      </c>
      <c r="P42" t="str">
        <f>VLOOKUP(O42,Table13[],2)</f>
        <v>1 - 5</v>
      </c>
      <c r="Q42" t="str">
        <f>INDEX(Table8[Column1],MATCH(R42,Table8[Column2]))</f>
        <v>Maintained</v>
      </c>
      <c r="R42">
        <v>78.341739290000007</v>
      </c>
      <c r="S42">
        <f t="shared" si="1"/>
        <v>3.2642391370833335</v>
      </c>
      <c r="T42" t="s">
        <v>19</v>
      </c>
    </row>
    <row r="43" spans="1:20" x14ac:dyDescent="0.25">
      <c r="A43">
        <v>42</v>
      </c>
      <c r="B43" t="s">
        <v>61</v>
      </c>
      <c r="C43" t="s">
        <v>122</v>
      </c>
      <c r="D43" t="str">
        <f t="shared" si="0"/>
        <v>Bell Angelo</v>
      </c>
      <c r="E43" t="s">
        <v>22</v>
      </c>
      <c r="F43" t="s">
        <v>123</v>
      </c>
      <c r="G43" t="s">
        <v>17</v>
      </c>
      <c r="H43" t="s">
        <v>18</v>
      </c>
      <c r="I43" t="s">
        <v>123</v>
      </c>
      <c r="J43" t="s">
        <v>19</v>
      </c>
      <c r="K43" t="str">
        <f>INDEX(Table6[Column1],MATCH(L43,Table6[Column2]))</f>
        <v>Seniors</v>
      </c>
      <c r="L43">
        <v>67.088012079999999</v>
      </c>
      <c r="M43" t="str">
        <f>VLOOKUP(L43,Table1[],2)</f>
        <v>60 and Above</v>
      </c>
      <c r="N43" t="str">
        <f>INDEX(Table7[Column1],MATCH(O43,Table7[Column2]))</f>
        <v>Learning Stage</v>
      </c>
      <c r="O43">
        <v>2.1839583519999999</v>
      </c>
      <c r="P43" t="str">
        <f>VLOOKUP(O43,Table13[],2)</f>
        <v>1 - 5</v>
      </c>
      <c r="Q43" t="str">
        <f>INDEX(Table8[Column1],MATCH(R43,Table8[Column2]))</f>
        <v>Unexcused</v>
      </c>
      <c r="R43">
        <v>168.99576640000001</v>
      </c>
      <c r="S43">
        <f t="shared" si="1"/>
        <v>7.041490266666667</v>
      </c>
      <c r="T43" t="s">
        <v>19</v>
      </c>
    </row>
    <row r="44" spans="1:20" x14ac:dyDescent="0.25">
      <c r="A44">
        <v>43</v>
      </c>
      <c r="B44" t="s">
        <v>124</v>
      </c>
      <c r="C44" t="s">
        <v>125</v>
      </c>
      <c r="D44" t="str">
        <f t="shared" si="0"/>
        <v>Kelley Virginia</v>
      </c>
      <c r="E44" t="s">
        <v>15</v>
      </c>
      <c r="F44" t="s">
        <v>16</v>
      </c>
      <c r="G44" t="s">
        <v>17</v>
      </c>
      <c r="H44" t="s">
        <v>18</v>
      </c>
      <c r="I44" t="s">
        <v>16</v>
      </c>
      <c r="J44" t="s">
        <v>19</v>
      </c>
      <c r="K44" t="str">
        <f>INDEX(Table6[Column1],MATCH(L44,Table6[Column2]))</f>
        <v>Adults</v>
      </c>
      <c r="L44">
        <v>41.253282349999999</v>
      </c>
      <c r="M44" t="str">
        <f>VLOOKUP(L44,Table1[],2)</f>
        <v>40 - 49</v>
      </c>
      <c r="N44" t="str">
        <f>INDEX(Table7[Column1],MATCH(O44,Table7[Column2]))</f>
        <v>Learning Stage</v>
      </c>
      <c r="O44">
        <v>2.018782807</v>
      </c>
      <c r="P44" t="str">
        <f>VLOOKUP(O44,Table13[],2)</f>
        <v>1 - 5</v>
      </c>
      <c r="Q44" t="str">
        <f>INDEX(Table8[Column1],MATCH(R44,Table8[Column2]))</f>
        <v>Maintained</v>
      </c>
      <c r="R44">
        <v>56.219940649999998</v>
      </c>
      <c r="S44">
        <f t="shared" si="1"/>
        <v>2.3424975270833333</v>
      </c>
      <c r="T44" t="s">
        <v>19</v>
      </c>
    </row>
    <row r="45" spans="1:20" x14ac:dyDescent="0.25">
      <c r="A45">
        <v>44</v>
      </c>
      <c r="B45" t="s">
        <v>126</v>
      </c>
      <c r="C45" t="s">
        <v>21</v>
      </c>
      <c r="D45" t="str">
        <f t="shared" si="0"/>
        <v>Turner Stephen</v>
      </c>
      <c r="E45" t="s">
        <v>22</v>
      </c>
      <c r="F45" t="s">
        <v>127</v>
      </c>
      <c r="G45" t="s">
        <v>17</v>
      </c>
      <c r="H45" t="s">
        <v>18</v>
      </c>
      <c r="I45" t="s">
        <v>127</v>
      </c>
      <c r="J45" t="s">
        <v>19</v>
      </c>
      <c r="K45" t="str">
        <f>INDEX(Table6[Column1],MATCH(L45,Table6[Column2]))</f>
        <v>Seniors</v>
      </c>
      <c r="L45">
        <v>62.051820579999998</v>
      </c>
      <c r="M45" t="str">
        <f>VLOOKUP(L45,Table1[],2)</f>
        <v>60 and Above</v>
      </c>
      <c r="N45" t="str">
        <f>INDEX(Table7[Column1],MATCH(O45,Table7[Column2]))</f>
        <v>Learning Stage</v>
      </c>
      <c r="O45">
        <v>5.4736046470000002</v>
      </c>
      <c r="P45" t="str">
        <f>VLOOKUP(O45,Table13[],2)</f>
        <v>1 - 5</v>
      </c>
      <c r="Q45" t="str">
        <f>INDEX(Table8[Column1],MATCH(R45,Table8[Column2]))</f>
        <v>Excused</v>
      </c>
      <c r="R45">
        <v>152.6467667</v>
      </c>
      <c r="S45">
        <f t="shared" si="1"/>
        <v>6.3602819458333331</v>
      </c>
      <c r="T45" t="s">
        <v>19</v>
      </c>
    </row>
    <row r="46" spans="1:20" x14ac:dyDescent="0.25">
      <c r="A46">
        <v>45</v>
      </c>
      <c r="B46" t="s">
        <v>128</v>
      </c>
      <c r="C46" t="s">
        <v>129</v>
      </c>
      <c r="D46" t="str">
        <f t="shared" si="0"/>
        <v>Mortimer Cecilia</v>
      </c>
      <c r="E46" t="s">
        <v>15</v>
      </c>
      <c r="F46" t="s">
        <v>30</v>
      </c>
      <c r="G46" t="s">
        <v>17</v>
      </c>
      <c r="H46" t="s">
        <v>18</v>
      </c>
      <c r="I46" t="s">
        <v>30</v>
      </c>
      <c r="J46" t="s">
        <v>19</v>
      </c>
      <c r="K46" t="str">
        <f>INDEX(Table6[Column1],MATCH(L46,Table6[Column2]))</f>
        <v>Youth</v>
      </c>
      <c r="L46">
        <v>28.075441990000002</v>
      </c>
      <c r="M46" t="str">
        <f>VLOOKUP(L46,Table1[],2)</f>
        <v>20 - 29</v>
      </c>
      <c r="N46" t="str">
        <f>INDEX(Table7[Column1],MATCH(O46,Table7[Column2]))</f>
        <v>Learning Stage</v>
      </c>
      <c r="O46">
        <v>5.7766576660000002</v>
      </c>
      <c r="P46" t="str">
        <f>VLOOKUP(O46,Table13[],2)</f>
        <v>1 - 5</v>
      </c>
      <c r="Q46" t="str">
        <f>INDEX(Table8[Column1],MATCH(R46,Table8[Column2]))</f>
        <v>Scheduled</v>
      </c>
      <c r="R46">
        <v>0</v>
      </c>
      <c r="S46">
        <f t="shared" si="1"/>
        <v>0</v>
      </c>
      <c r="T46" t="s">
        <v>19</v>
      </c>
    </row>
    <row r="47" spans="1:20" x14ac:dyDescent="0.25">
      <c r="A47">
        <v>46</v>
      </c>
      <c r="B47" t="s">
        <v>130</v>
      </c>
      <c r="C47" t="s">
        <v>131</v>
      </c>
      <c r="D47" t="str">
        <f t="shared" si="0"/>
        <v>Stutts Belle</v>
      </c>
      <c r="E47" t="s">
        <v>15</v>
      </c>
      <c r="F47" t="s">
        <v>127</v>
      </c>
      <c r="G47" t="s">
        <v>17</v>
      </c>
      <c r="H47" t="s">
        <v>18</v>
      </c>
      <c r="I47" t="s">
        <v>127</v>
      </c>
      <c r="J47" t="s">
        <v>19</v>
      </c>
      <c r="K47" t="str">
        <f>INDEX(Table6[Column1],MATCH(L47,Table6[Column2]))</f>
        <v>Adults</v>
      </c>
      <c r="L47">
        <v>49.905777479999998</v>
      </c>
      <c r="M47" t="str">
        <f>VLOOKUP(L47,Table1[],2)</f>
        <v>40 - 49</v>
      </c>
      <c r="N47" t="str">
        <f>INDEX(Table7[Column1],MATCH(O47,Table7[Column2]))</f>
        <v>Learning Stage</v>
      </c>
      <c r="O47">
        <v>5.3574029789999997</v>
      </c>
      <c r="P47" t="str">
        <f>VLOOKUP(O47,Table13[],2)</f>
        <v>1 - 5</v>
      </c>
      <c r="Q47" t="str">
        <f>INDEX(Table8[Column1],MATCH(R47,Table8[Column2]))</f>
        <v>Habitual</v>
      </c>
      <c r="R47">
        <v>80.242540430000005</v>
      </c>
      <c r="S47">
        <f t="shared" si="1"/>
        <v>3.3434391845833336</v>
      </c>
      <c r="T47" t="s">
        <v>19</v>
      </c>
    </row>
    <row r="48" spans="1:20" x14ac:dyDescent="0.25">
      <c r="A48">
        <v>47</v>
      </c>
      <c r="B48" t="s">
        <v>132</v>
      </c>
      <c r="C48" t="s">
        <v>52</v>
      </c>
      <c r="D48" t="str">
        <f t="shared" si="0"/>
        <v>Bryant John</v>
      </c>
      <c r="E48" t="s">
        <v>22</v>
      </c>
      <c r="F48" t="s">
        <v>38</v>
      </c>
      <c r="G48" t="s">
        <v>39</v>
      </c>
      <c r="H48" t="s">
        <v>40</v>
      </c>
      <c r="I48" t="s">
        <v>38</v>
      </c>
      <c r="J48" t="s">
        <v>41</v>
      </c>
      <c r="K48" t="str">
        <f>INDEX(Table6[Column1],MATCH(L48,Table6[Column2]))</f>
        <v>Elders</v>
      </c>
      <c r="L48">
        <v>50.079819999999998</v>
      </c>
      <c r="M48" t="str">
        <f>VLOOKUP(L48,Table1[],2)</f>
        <v>50 - 59</v>
      </c>
      <c r="N48" t="str">
        <f>INDEX(Table7[Column1],MATCH(O48,Table7[Column2]))</f>
        <v>Learning Stage</v>
      </c>
      <c r="O48">
        <v>1</v>
      </c>
      <c r="P48" t="str">
        <f>VLOOKUP(O48,Table13[],2)</f>
        <v>1 - 5</v>
      </c>
      <c r="Q48" t="str">
        <f>INDEX(Table8[Column1],MATCH(R48,Table8[Column2]))</f>
        <v>Maintained</v>
      </c>
      <c r="R48">
        <v>78.753282400000003</v>
      </c>
      <c r="S48">
        <f t="shared" si="1"/>
        <v>3.281386766666667</v>
      </c>
      <c r="T48" t="s">
        <v>42</v>
      </c>
    </row>
    <row r="49" spans="1:20" x14ac:dyDescent="0.25">
      <c r="A49">
        <v>48</v>
      </c>
      <c r="B49" t="s">
        <v>133</v>
      </c>
      <c r="C49" t="s">
        <v>52</v>
      </c>
      <c r="D49" t="str">
        <f t="shared" si="0"/>
        <v>Nolan John</v>
      </c>
      <c r="E49" t="s">
        <v>22</v>
      </c>
      <c r="F49" t="s">
        <v>134</v>
      </c>
      <c r="G49" t="s">
        <v>17</v>
      </c>
      <c r="H49" t="s">
        <v>18</v>
      </c>
      <c r="I49" t="s">
        <v>134</v>
      </c>
      <c r="J49" t="s">
        <v>19</v>
      </c>
      <c r="K49" t="str">
        <f>INDEX(Table6[Column1],MATCH(L49,Table6[Column2]))</f>
        <v>Young Adults</v>
      </c>
      <c r="L49">
        <v>33.809450179999999</v>
      </c>
      <c r="M49" t="str">
        <f>VLOOKUP(L49,Table1[],2)</f>
        <v>30 - 39</v>
      </c>
      <c r="N49" t="str">
        <f>INDEX(Table7[Column1],MATCH(O49,Table7[Column2]))</f>
        <v>Learning Stage</v>
      </c>
      <c r="O49">
        <v>5.6548087469999997</v>
      </c>
      <c r="P49" t="str">
        <f>VLOOKUP(O49,Table13[],2)</f>
        <v>1 - 5</v>
      </c>
      <c r="Q49" t="str">
        <f>INDEX(Table8[Column1],MATCH(R49,Table8[Column2]))</f>
        <v>Scheduled</v>
      </c>
      <c r="R49">
        <v>0</v>
      </c>
      <c r="S49">
        <f t="shared" si="1"/>
        <v>0</v>
      </c>
      <c r="T49" t="s">
        <v>19</v>
      </c>
    </row>
    <row r="50" spans="1:20" x14ac:dyDescent="0.25">
      <c r="A50">
        <v>49</v>
      </c>
      <c r="B50" t="s">
        <v>135</v>
      </c>
      <c r="C50" t="s">
        <v>136</v>
      </c>
      <c r="D50" t="str">
        <f t="shared" si="0"/>
        <v>Allison Connie</v>
      </c>
      <c r="E50" t="s">
        <v>15</v>
      </c>
      <c r="F50" t="s">
        <v>137</v>
      </c>
      <c r="G50" t="s">
        <v>17</v>
      </c>
      <c r="H50" t="s">
        <v>18</v>
      </c>
      <c r="I50" t="s">
        <v>138</v>
      </c>
      <c r="J50" t="s">
        <v>19</v>
      </c>
      <c r="K50" t="str">
        <f>INDEX(Table6[Column1],MATCH(L50,Table6[Column2]))</f>
        <v>Elders</v>
      </c>
      <c r="L50">
        <v>51.605956419999998</v>
      </c>
      <c r="M50" t="str">
        <f>VLOOKUP(L50,Table1[],2)</f>
        <v>50 - 59</v>
      </c>
      <c r="N50" t="str">
        <f>INDEX(Table7[Column1],MATCH(O50,Table7[Column2]))</f>
        <v>Learning Stage</v>
      </c>
      <c r="O50">
        <v>3.9855896</v>
      </c>
      <c r="P50" t="str">
        <f>VLOOKUP(O50,Table13[],2)</f>
        <v>1 - 5</v>
      </c>
      <c r="Q50" t="str">
        <f>INDEX(Table8[Column1],MATCH(R50,Table8[Column2]))</f>
        <v>Habitual</v>
      </c>
      <c r="R50">
        <v>88.911277830000003</v>
      </c>
      <c r="S50">
        <f t="shared" si="1"/>
        <v>3.70463657625</v>
      </c>
      <c r="T50" t="s">
        <v>19</v>
      </c>
    </row>
    <row r="51" spans="1:20" x14ac:dyDescent="0.25">
      <c r="A51">
        <v>50</v>
      </c>
      <c r="B51" t="s">
        <v>139</v>
      </c>
      <c r="C51" t="s">
        <v>140</v>
      </c>
      <c r="D51" t="str">
        <f t="shared" si="0"/>
        <v>McAllister Greg</v>
      </c>
      <c r="E51" t="s">
        <v>22</v>
      </c>
      <c r="F51" t="s">
        <v>38</v>
      </c>
      <c r="G51" t="s">
        <v>39</v>
      </c>
      <c r="H51" t="s">
        <v>40</v>
      </c>
      <c r="I51" t="s">
        <v>38</v>
      </c>
      <c r="J51" t="s">
        <v>41</v>
      </c>
      <c r="K51" t="str">
        <f>INDEX(Table6[Column1],MATCH(L51,Table6[Column2]))</f>
        <v>Young Adults</v>
      </c>
      <c r="L51">
        <v>38.678832</v>
      </c>
      <c r="M51" t="str">
        <f>VLOOKUP(L51,Table1[],2)</f>
        <v>30 - 39</v>
      </c>
      <c r="N51" t="str">
        <f>INDEX(Table7[Column1],MATCH(O51,Table7[Column2]))</f>
        <v>Belonging Stage</v>
      </c>
      <c r="O51">
        <v>20.678832</v>
      </c>
      <c r="P51" t="str">
        <f>VLOOKUP(O51,Table13[],2)</f>
        <v>20 - 25</v>
      </c>
      <c r="Q51" t="str">
        <f>INDEX(Table8[Column1],MATCH(R51,Table8[Column2]))</f>
        <v>Scheduled</v>
      </c>
      <c r="R51">
        <v>21.385532479999998</v>
      </c>
      <c r="S51">
        <f t="shared" si="1"/>
        <v>0.89106385333333327</v>
      </c>
      <c r="T51" t="s">
        <v>42</v>
      </c>
    </row>
    <row r="52" spans="1:20" x14ac:dyDescent="0.25">
      <c r="A52">
        <v>51</v>
      </c>
      <c r="B52" t="s">
        <v>141</v>
      </c>
      <c r="C52" t="s">
        <v>142</v>
      </c>
      <c r="D52" t="str">
        <f t="shared" si="0"/>
        <v>Murry Adam</v>
      </c>
      <c r="E52" t="s">
        <v>22</v>
      </c>
      <c r="F52" t="s">
        <v>16</v>
      </c>
      <c r="G52" t="s">
        <v>17</v>
      </c>
      <c r="H52" t="s">
        <v>18</v>
      </c>
      <c r="I52" t="s">
        <v>16</v>
      </c>
      <c r="J52" t="s">
        <v>19</v>
      </c>
      <c r="K52" t="str">
        <f>INDEX(Table6[Column1],MATCH(L52,Table6[Column2]))</f>
        <v>Young Adults</v>
      </c>
      <c r="L52">
        <v>30.297650340000001</v>
      </c>
      <c r="M52" t="str">
        <f>VLOOKUP(L52,Table1[],2)</f>
        <v>30 - 39</v>
      </c>
      <c r="N52" t="str">
        <f>INDEX(Table7[Column1],MATCH(O52,Table7[Column2]))</f>
        <v>Fitting in Stage</v>
      </c>
      <c r="O52">
        <v>7.5601409869999996</v>
      </c>
      <c r="P52" t="str">
        <f>VLOOKUP(O52,Table13[],2)</f>
        <v>6 - 10</v>
      </c>
      <c r="Q52" t="str">
        <f>INDEX(Table8[Column1],MATCH(R52,Table8[Column2]))</f>
        <v>Scheduled</v>
      </c>
      <c r="R52">
        <v>3.7371002230000001</v>
      </c>
      <c r="S52">
        <f t="shared" si="1"/>
        <v>0.15571250929166666</v>
      </c>
      <c r="T52" t="s">
        <v>19</v>
      </c>
    </row>
    <row r="53" spans="1:20" x14ac:dyDescent="0.25">
      <c r="A53">
        <v>52</v>
      </c>
      <c r="B53" t="s">
        <v>143</v>
      </c>
      <c r="C53" t="s">
        <v>144</v>
      </c>
      <c r="D53" t="str">
        <f t="shared" si="0"/>
        <v>Price David</v>
      </c>
      <c r="E53" t="s">
        <v>22</v>
      </c>
      <c r="F53" t="s">
        <v>95</v>
      </c>
      <c r="G53" t="s">
        <v>17</v>
      </c>
      <c r="H53" t="s">
        <v>18</v>
      </c>
      <c r="I53" t="s">
        <v>87</v>
      </c>
      <c r="J53" t="s">
        <v>19</v>
      </c>
      <c r="K53" t="str">
        <f>INDEX(Table6[Column1],MATCH(L53,Table6[Column2]))</f>
        <v>Adults</v>
      </c>
      <c r="L53">
        <v>43.686087209999997</v>
      </c>
      <c r="M53" t="str">
        <f>VLOOKUP(L53,Table1[],2)</f>
        <v>40 - 49</v>
      </c>
      <c r="N53" t="str">
        <f>INDEX(Table7[Column1],MATCH(O53,Table7[Column2]))</f>
        <v>Learning Stage</v>
      </c>
      <c r="O53">
        <v>0.38574618199999999</v>
      </c>
      <c r="P53" t="e">
        <f>VLOOKUP(O53,Table13[],2)</f>
        <v>#N/A</v>
      </c>
      <c r="Q53" t="str">
        <f>INDEX(Table8[Column1],MATCH(R53,Table8[Column2]))</f>
        <v>Scheduled</v>
      </c>
      <c r="R53">
        <v>38.066583770000001</v>
      </c>
      <c r="S53">
        <f t="shared" si="1"/>
        <v>1.5861076570833332</v>
      </c>
      <c r="T53" t="s">
        <v>19</v>
      </c>
    </row>
    <row r="54" spans="1:20" x14ac:dyDescent="0.25">
      <c r="A54">
        <v>53</v>
      </c>
      <c r="B54" t="s">
        <v>145</v>
      </c>
      <c r="C54" t="s">
        <v>146</v>
      </c>
      <c r="D54" t="str">
        <f t="shared" si="0"/>
        <v>McCoy Corey</v>
      </c>
      <c r="E54" t="s">
        <v>22</v>
      </c>
      <c r="F54" t="s">
        <v>33</v>
      </c>
      <c r="G54" t="s">
        <v>17</v>
      </c>
      <c r="H54" t="s">
        <v>18</v>
      </c>
      <c r="I54" t="s">
        <v>33</v>
      </c>
      <c r="J54" t="s">
        <v>19</v>
      </c>
      <c r="K54" t="str">
        <f>INDEX(Table6[Column1],MATCH(L54,Table6[Column2]))</f>
        <v>Elders</v>
      </c>
      <c r="L54">
        <v>50.04741662</v>
      </c>
      <c r="M54" t="str">
        <f>VLOOKUP(L54,Table1[],2)</f>
        <v>50 - 59</v>
      </c>
      <c r="N54" t="str">
        <f>INDEX(Table7[Column1],MATCH(O54,Table7[Column2]))</f>
        <v>Learning Stage</v>
      </c>
      <c r="O54">
        <v>5.7025368460000001</v>
      </c>
      <c r="P54" t="str">
        <f>VLOOKUP(O54,Table13[],2)</f>
        <v>1 - 5</v>
      </c>
      <c r="Q54" t="str">
        <f>INDEX(Table8[Column1],MATCH(R54,Table8[Column2]))</f>
        <v>Habitual</v>
      </c>
      <c r="R54">
        <v>116.2269635</v>
      </c>
      <c r="S54">
        <f t="shared" si="1"/>
        <v>4.8427901458333329</v>
      </c>
      <c r="T54" t="s">
        <v>19</v>
      </c>
    </row>
    <row r="55" spans="1:20" x14ac:dyDescent="0.25">
      <c r="A55">
        <v>54</v>
      </c>
      <c r="B55" t="s">
        <v>17</v>
      </c>
      <c r="C55" t="s">
        <v>147</v>
      </c>
      <c r="D55" t="str">
        <f t="shared" si="0"/>
        <v>Baker Linda</v>
      </c>
      <c r="E55" t="s">
        <v>15</v>
      </c>
      <c r="F55" t="s">
        <v>24</v>
      </c>
      <c r="G55" t="s">
        <v>17</v>
      </c>
      <c r="H55" t="s">
        <v>18</v>
      </c>
      <c r="I55" t="s">
        <v>24</v>
      </c>
      <c r="J55" t="s">
        <v>19</v>
      </c>
      <c r="K55" t="str">
        <f>INDEX(Table6[Column1],MATCH(L55,Table6[Column2]))</f>
        <v>Young Adults</v>
      </c>
      <c r="L55">
        <v>34.688945289999999</v>
      </c>
      <c r="M55" t="str">
        <f>VLOOKUP(L55,Table1[],2)</f>
        <v>30 - 39</v>
      </c>
      <c r="N55" t="str">
        <f>INDEX(Table7[Column1],MATCH(O55,Table7[Column2]))</f>
        <v>Learning Stage</v>
      </c>
      <c r="O55">
        <v>4.7211057910000003</v>
      </c>
      <c r="P55" t="str">
        <f>VLOOKUP(O55,Table13[],2)</f>
        <v>1 - 5</v>
      </c>
      <c r="Q55" t="str">
        <f>INDEX(Table8[Column1],MATCH(R55,Table8[Column2]))</f>
        <v>Scheduled</v>
      </c>
      <c r="R55">
        <v>0</v>
      </c>
      <c r="S55">
        <f t="shared" si="1"/>
        <v>0</v>
      </c>
      <c r="T55" t="s">
        <v>19</v>
      </c>
    </row>
    <row r="56" spans="1:20" x14ac:dyDescent="0.25">
      <c r="A56">
        <v>55</v>
      </c>
      <c r="B56" t="s">
        <v>148</v>
      </c>
      <c r="C56" t="s">
        <v>149</v>
      </c>
      <c r="D56" t="str">
        <f t="shared" si="0"/>
        <v>Shultz Charles</v>
      </c>
      <c r="E56" t="s">
        <v>22</v>
      </c>
      <c r="F56" t="s">
        <v>121</v>
      </c>
      <c r="G56" t="s">
        <v>17</v>
      </c>
      <c r="H56" t="s">
        <v>18</v>
      </c>
      <c r="I56" t="s">
        <v>121</v>
      </c>
      <c r="J56" t="s">
        <v>19</v>
      </c>
      <c r="K56" t="str">
        <f>INDEX(Table6[Column1],MATCH(L56,Table6[Column2]))</f>
        <v>Youth</v>
      </c>
      <c r="L56">
        <v>29.32983419</v>
      </c>
      <c r="M56" t="str">
        <f>VLOOKUP(L56,Table1[],2)</f>
        <v>20 - 29</v>
      </c>
      <c r="N56" t="str">
        <f>INDEX(Table7[Column1],MATCH(O56,Table7[Column2]))</f>
        <v>Learning Stage</v>
      </c>
      <c r="O56">
        <v>3.2810374200000001</v>
      </c>
      <c r="P56" t="str">
        <f>VLOOKUP(O56,Table13[],2)</f>
        <v>1 - 5</v>
      </c>
      <c r="Q56" t="str">
        <f>INDEX(Table8[Column1],MATCH(R56,Table8[Column2]))</f>
        <v>Scheduled</v>
      </c>
      <c r="R56">
        <v>0</v>
      </c>
      <c r="S56">
        <f t="shared" si="1"/>
        <v>0</v>
      </c>
      <c r="T56" t="s">
        <v>19</v>
      </c>
    </row>
    <row r="57" spans="1:20" x14ac:dyDescent="0.25">
      <c r="A57">
        <v>56</v>
      </c>
      <c r="B57" t="s">
        <v>150</v>
      </c>
      <c r="C57" t="s">
        <v>151</v>
      </c>
      <c r="D57" t="str">
        <f t="shared" si="0"/>
        <v>Medina Bonita</v>
      </c>
      <c r="E57" t="s">
        <v>15</v>
      </c>
      <c r="F57" t="s">
        <v>152</v>
      </c>
      <c r="G57" t="s">
        <v>17</v>
      </c>
      <c r="H57" t="s">
        <v>18</v>
      </c>
      <c r="I57" t="s">
        <v>30</v>
      </c>
      <c r="J57" t="s">
        <v>19</v>
      </c>
      <c r="K57" t="str">
        <f>INDEX(Table6[Column1],MATCH(L57,Table6[Column2]))</f>
        <v>Elders</v>
      </c>
      <c r="L57">
        <v>50.010545430000001</v>
      </c>
      <c r="M57" t="str">
        <f>VLOOKUP(L57,Table1[],2)</f>
        <v>50 - 59</v>
      </c>
      <c r="N57" t="str">
        <f>INDEX(Table7[Column1],MATCH(O57,Table7[Column2]))</f>
        <v>Learning Stage</v>
      </c>
      <c r="O57">
        <v>3.6538016729999998</v>
      </c>
      <c r="P57" t="str">
        <f>VLOOKUP(O57,Table13[],2)</f>
        <v>1 - 5</v>
      </c>
      <c r="Q57" t="str">
        <f>INDEX(Table8[Column1],MATCH(R57,Table8[Column2]))</f>
        <v>Maintained</v>
      </c>
      <c r="R57">
        <v>77.130306779999998</v>
      </c>
      <c r="S57">
        <f t="shared" si="1"/>
        <v>3.2137627825000004</v>
      </c>
      <c r="T57" t="s">
        <v>19</v>
      </c>
    </row>
    <row r="58" spans="1:20" x14ac:dyDescent="0.25">
      <c r="A58">
        <v>57</v>
      </c>
      <c r="B58" t="s">
        <v>153</v>
      </c>
      <c r="C58" t="s">
        <v>154</v>
      </c>
      <c r="D58" t="str">
        <f t="shared" si="0"/>
        <v>Houston Harold</v>
      </c>
      <c r="E58" t="s">
        <v>22</v>
      </c>
      <c r="F58" t="s">
        <v>155</v>
      </c>
      <c r="G58" t="s">
        <v>17</v>
      </c>
      <c r="H58" t="s">
        <v>18</v>
      </c>
      <c r="I58" t="s">
        <v>24</v>
      </c>
      <c r="J58" t="s">
        <v>19</v>
      </c>
      <c r="K58" t="str">
        <f>INDEX(Table6[Column1],MATCH(L58,Table6[Column2]))</f>
        <v>Youth</v>
      </c>
      <c r="L58">
        <v>24.50853</v>
      </c>
      <c r="M58" t="str">
        <f>VLOOKUP(L58,Table1[],2)</f>
        <v>20 - 29</v>
      </c>
      <c r="N58" t="str">
        <f>INDEX(Table7[Column1],MATCH(O58,Table7[Column2]))</f>
        <v>Learning Stage</v>
      </c>
      <c r="O58">
        <v>4.7962168629999997</v>
      </c>
      <c r="P58" t="str">
        <f>VLOOKUP(O58,Table13[],2)</f>
        <v>1 - 5</v>
      </c>
      <c r="Q58" t="str">
        <f>INDEX(Table8[Column1],MATCH(R58,Table8[Column2]))</f>
        <v>Scheduled</v>
      </c>
      <c r="R58">
        <v>0</v>
      </c>
      <c r="S58">
        <f t="shared" si="1"/>
        <v>0</v>
      </c>
      <c r="T58" t="s">
        <v>19</v>
      </c>
    </row>
    <row r="59" spans="1:20" x14ac:dyDescent="0.25">
      <c r="A59">
        <v>58</v>
      </c>
      <c r="B59" t="s">
        <v>156</v>
      </c>
      <c r="C59" t="s">
        <v>56</v>
      </c>
      <c r="D59" t="str">
        <f t="shared" si="0"/>
        <v>Mejia James</v>
      </c>
      <c r="E59" t="s">
        <v>22</v>
      </c>
      <c r="F59" t="s">
        <v>157</v>
      </c>
      <c r="G59" t="s">
        <v>17</v>
      </c>
      <c r="H59" t="s">
        <v>18</v>
      </c>
      <c r="I59" t="s">
        <v>157</v>
      </c>
      <c r="J59" t="s">
        <v>19</v>
      </c>
      <c r="K59" t="str">
        <f>INDEX(Table6[Column1],MATCH(L59,Table6[Column2]))</f>
        <v>Adults</v>
      </c>
      <c r="L59">
        <v>42.628404690000004</v>
      </c>
      <c r="M59" t="str">
        <f>VLOOKUP(L59,Table1[],2)</f>
        <v>40 - 49</v>
      </c>
      <c r="N59" t="str">
        <f>INDEX(Table7[Column1],MATCH(O59,Table7[Column2]))</f>
        <v>Learning Stage</v>
      </c>
      <c r="O59">
        <v>4.1246069780000001</v>
      </c>
      <c r="P59" t="str">
        <f>VLOOKUP(O59,Table13[],2)</f>
        <v>1 - 5</v>
      </c>
      <c r="Q59" t="str">
        <f>INDEX(Table8[Column1],MATCH(R59,Table8[Column2]))</f>
        <v>Scheduled</v>
      </c>
      <c r="R59">
        <v>24.792870910000001</v>
      </c>
      <c r="S59">
        <f t="shared" si="1"/>
        <v>1.0330362879166666</v>
      </c>
      <c r="T59" t="s">
        <v>19</v>
      </c>
    </row>
    <row r="60" spans="1:20" x14ac:dyDescent="0.25">
      <c r="A60">
        <v>59</v>
      </c>
      <c r="B60" t="s">
        <v>158</v>
      </c>
      <c r="C60" t="s">
        <v>149</v>
      </c>
      <c r="D60" t="str">
        <f t="shared" si="0"/>
        <v>Bates Charles</v>
      </c>
      <c r="E60" t="s">
        <v>22</v>
      </c>
      <c r="F60" t="s">
        <v>159</v>
      </c>
      <c r="G60" t="s">
        <v>17</v>
      </c>
      <c r="H60" t="s">
        <v>18</v>
      </c>
      <c r="I60" t="s">
        <v>87</v>
      </c>
      <c r="J60" t="s">
        <v>19</v>
      </c>
      <c r="K60" t="str">
        <f>INDEX(Table6[Column1],MATCH(L60,Table6[Column2]))</f>
        <v>Elders</v>
      </c>
      <c r="L60">
        <v>54.049300860000002</v>
      </c>
      <c r="M60" t="str">
        <f>VLOOKUP(L60,Table1[],2)</f>
        <v>50 - 59</v>
      </c>
      <c r="N60" t="str">
        <f>INDEX(Table7[Column1],MATCH(O60,Table7[Column2]))</f>
        <v>Learning Stage</v>
      </c>
      <c r="O60">
        <v>4.0607905149999999</v>
      </c>
      <c r="P60" t="str">
        <f>VLOOKUP(O60,Table13[],2)</f>
        <v>1 - 5</v>
      </c>
      <c r="Q60" t="str">
        <f>INDEX(Table8[Column1],MATCH(R60,Table8[Column2]))</f>
        <v>Excused</v>
      </c>
      <c r="R60">
        <v>121.4480075</v>
      </c>
      <c r="S60">
        <f t="shared" si="1"/>
        <v>5.0603336458333334</v>
      </c>
      <c r="T60" t="s">
        <v>19</v>
      </c>
    </row>
    <row r="61" spans="1:20" x14ac:dyDescent="0.25">
      <c r="A61">
        <v>60</v>
      </c>
      <c r="B61" t="s">
        <v>160</v>
      </c>
      <c r="C61" t="s">
        <v>50</v>
      </c>
      <c r="D61" t="str">
        <f t="shared" si="0"/>
        <v>Ross Robert</v>
      </c>
      <c r="E61" t="s">
        <v>22</v>
      </c>
      <c r="F61" t="s">
        <v>33</v>
      </c>
      <c r="G61" t="s">
        <v>17</v>
      </c>
      <c r="H61" t="s">
        <v>18</v>
      </c>
      <c r="I61" t="s">
        <v>33</v>
      </c>
      <c r="J61" t="s">
        <v>19</v>
      </c>
      <c r="K61" t="str">
        <f>INDEX(Table6[Column1],MATCH(L61,Table6[Column2]))</f>
        <v>Adults</v>
      </c>
      <c r="L61">
        <v>43.910470009999997</v>
      </c>
      <c r="M61" t="str">
        <f>VLOOKUP(L61,Table1[],2)</f>
        <v>40 - 49</v>
      </c>
      <c r="N61" t="str">
        <f>INDEX(Table7[Column1],MATCH(O61,Table7[Column2]))</f>
        <v>Learning Stage</v>
      </c>
      <c r="O61">
        <v>4.1975987930000001</v>
      </c>
      <c r="P61" t="str">
        <f>VLOOKUP(O61,Table13[],2)</f>
        <v>1 - 5</v>
      </c>
      <c r="Q61" t="str">
        <f>INDEX(Table8[Column1],MATCH(R61,Table8[Column2]))</f>
        <v>Maintained</v>
      </c>
      <c r="R61">
        <v>59.7836809</v>
      </c>
      <c r="S61">
        <f t="shared" si="1"/>
        <v>2.4909867041666667</v>
      </c>
      <c r="T61" t="s">
        <v>19</v>
      </c>
    </row>
    <row r="62" spans="1:20" x14ac:dyDescent="0.25">
      <c r="A62">
        <v>61</v>
      </c>
      <c r="B62" t="s">
        <v>161</v>
      </c>
      <c r="C62" t="s">
        <v>89</v>
      </c>
      <c r="D62" t="str">
        <f t="shared" si="0"/>
        <v>Heller Joseph</v>
      </c>
      <c r="E62" t="s">
        <v>22</v>
      </c>
      <c r="F62" t="s">
        <v>162</v>
      </c>
      <c r="G62" t="s">
        <v>17</v>
      </c>
      <c r="H62" t="s">
        <v>18</v>
      </c>
      <c r="I62" t="s">
        <v>30</v>
      </c>
      <c r="J62" t="s">
        <v>19</v>
      </c>
      <c r="K62" t="str">
        <f>INDEX(Table6[Column1],MATCH(L62,Table6[Column2]))</f>
        <v>Adults</v>
      </c>
      <c r="L62">
        <v>42.591402129999999</v>
      </c>
      <c r="M62" t="str">
        <f>VLOOKUP(L62,Table1[],2)</f>
        <v>40 - 49</v>
      </c>
      <c r="N62" t="str">
        <f>INDEX(Table7[Column1],MATCH(O62,Table7[Column2]))</f>
        <v>Learning Stage</v>
      </c>
      <c r="O62">
        <v>5.1011617610000002</v>
      </c>
      <c r="P62" t="str">
        <f>VLOOKUP(O62,Table13[],2)</f>
        <v>1 - 5</v>
      </c>
      <c r="Q62" t="str">
        <f>INDEX(Table8[Column1],MATCH(R62,Table8[Column2]))</f>
        <v>Maintained</v>
      </c>
      <c r="R62">
        <v>55.624262880000003</v>
      </c>
      <c r="S62">
        <f t="shared" si="1"/>
        <v>2.31767762</v>
      </c>
      <c r="T62" t="s">
        <v>19</v>
      </c>
    </row>
    <row r="63" spans="1:20" x14ac:dyDescent="0.25">
      <c r="A63">
        <v>62</v>
      </c>
      <c r="B63" t="s">
        <v>163</v>
      </c>
      <c r="C63" t="s">
        <v>164</v>
      </c>
      <c r="D63" t="str">
        <f t="shared" si="0"/>
        <v>Murray Faye</v>
      </c>
      <c r="E63" t="s">
        <v>15</v>
      </c>
      <c r="F63" t="s">
        <v>38</v>
      </c>
      <c r="G63" t="s">
        <v>165</v>
      </c>
      <c r="H63" t="s">
        <v>166</v>
      </c>
      <c r="I63" t="s">
        <v>38</v>
      </c>
      <c r="J63" t="s">
        <v>41</v>
      </c>
      <c r="K63" t="str">
        <f>INDEX(Table6[Column1],MATCH(L63,Table6[Column2]))</f>
        <v>Elders</v>
      </c>
      <c r="L63">
        <v>55.76305</v>
      </c>
      <c r="M63" t="str">
        <f>VLOOKUP(L63,Table1[],2)</f>
        <v>50 - 59</v>
      </c>
      <c r="N63" t="str">
        <f>INDEX(Table7[Column1],MATCH(O63,Table7[Column2]))</f>
        <v>Fitting in Stage</v>
      </c>
      <c r="O63">
        <v>10.623616</v>
      </c>
      <c r="P63" t="str">
        <f>VLOOKUP(O63,Table13[],2)</f>
        <v>10 - 15</v>
      </c>
      <c r="Q63" t="str">
        <f>INDEX(Table8[Column1],MATCH(R63,Table8[Column2]))</f>
        <v>Scheduled</v>
      </c>
      <c r="R63">
        <v>0</v>
      </c>
      <c r="S63">
        <f t="shared" si="1"/>
        <v>0</v>
      </c>
      <c r="T63" t="s">
        <v>42</v>
      </c>
    </row>
    <row r="64" spans="1:20" x14ac:dyDescent="0.25">
      <c r="A64">
        <v>63</v>
      </c>
      <c r="B64" t="s">
        <v>167</v>
      </c>
      <c r="C64" t="s">
        <v>168</v>
      </c>
      <c r="D64" t="str">
        <f t="shared" si="0"/>
        <v>Allen Michelle</v>
      </c>
      <c r="E64" t="s">
        <v>15</v>
      </c>
      <c r="F64" t="s">
        <v>169</v>
      </c>
      <c r="G64" t="s">
        <v>17</v>
      </c>
      <c r="H64" t="s">
        <v>18</v>
      </c>
      <c r="I64" t="s">
        <v>169</v>
      </c>
      <c r="J64" t="s">
        <v>19</v>
      </c>
      <c r="K64" t="str">
        <f>INDEX(Table6[Column1],MATCH(L64,Table6[Column2]))</f>
        <v>Young Adults</v>
      </c>
      <c r="L64">
        <v>31.166658890000001</v>
      </c>
      <c r="M64" t="str">
        <f>VLOOKUP(L64,Table1[],2)</f>
        <v>30 - 39</v>
      </c>
      <c r="N64" t="str">
        <f>INDEX(Table7[Column1],MATCH(O64,Table7[Column2]))</f>
        <v>Learning Stage</v>
      </c>
      <c r="O64">
        <v>0.77551790899999995</v>
      </c>
      <c r="P64" t="e">
        <f>VLOOKUP(O64,Table13[],2)</f>
        <v>#N/A</v>
      </c>
      <c r="Q64" t="str">
        <f>INDEX(Table8[Column1],MATCH(R64,Table8[Column2]))</f>
        <v>Scheduled</v>
      </c>
      <c r="R64">
        <v>0</v>
      </c>
      <c r="S64">
        <f t="shared" si="1"/>
        <v>0</v>
      </c>
      <c r="T64" t="s">
        <v>19</v>
      </c>
    </row>
    <row r="65" spans="1:20" x14ac:dyDescent="0.25">
      <c r="A65">
        <v>64</v>
      </c>
      <c r="B65" t="s">
        <v>34</v>
      </c>
      <c r="C65" t="s">
        <v>170</v>
      </c>
      <c r="D65" t="str">
        <f t="shared" si="0"/>
        <v>Jones Harvey</v>
      </c>
      <c r="E65" t="s">
        <v>22</v>
      </c>
      <c r="F65" t="s">
        <v>171</v>
      </c>
      <c r="G65" t="s">
        <v>17</v>
      </c>
      <c r="H65" t="s">
        <v>18</v>
      </c>
      <c r="I65" t="s">
        <v>138</v>
      </c>
      <c r="J65" t="s">
        <v>19</v>
      </c>
      <c r="K65" t="str">
        <f>INDEX(Table6[Column1],MATCH(L65,Table6[Column2]))</f>
        <v>Adults</v>
      </c>
      <c r="L65">
        <v>43.262439749999999</v>
      </c>
      <c r="M65" t="str">
        <f>VLOOKUP(L65,Table1[],2)</f>
        <v>40 - 49</v>
      </c>
      <c r="N65" t="str">
        <f>INDEX(Table7[Column1],MATCH(O65,Table7[Column2]))</f>
        <v>Learning Stage</v>
      </c>
      <c r="O65">
        <v>5.8435694089999997</v>
      </c>
      <c r="P65" t="str">
        <f>VLOOKUP(O65,Table13[],2)</f>
        <v>1 - 5</v>
      </c>
      <c r="Q65" t="str">
        <f>INDEX(Table8[Column1],MATCH(R65,Table8[Column2]))</f>
        <v>Maintained</v>
      </c>
      <c r="R65">
        <v>55.058951039999997</v>
      </c>
      <c r="S65">
        <f t="shared" si="1"/>
        <v>2.2941229599999997</v>
      </c>
      <c r="T65" t="s">
        <v>19</v>
      </c>
    </row>
    <row r="66" spans="1:20" x14ac:dyDescent="0.25">
      <c r="A66">
        <v>65</v>
      </c>
      <c r="B66" t="s">
        <v>172</v>
      </c>
      <c r="C66" t="s">
        <v>173</v>
      </c>
      <c r="D66" t="str">
        <f t="shared" si="0"/>
        <v>Nystrom Jane</v>
      </c>
      <c r="E66" t="s">
        <v>15</v>
      </c>
      <c r="F66" t="s">
        <v>54</v>
      </c>
      <c r="G66" t="s">
        <v>17</v>
      </c>
      <c r="H66" t="s">
        <v>18</v>
      </c>
      <c r="I66" t="s">
        <v>54</v>
      </c>
      <c r="J66" t="s">
        <v>19</v>
      </c>
      <c r="K66" t="str">
        <f>INDEX(Table6[Column1],MATCH(L66,Table6[Column2]))</f>
        <v>Young Adults</v>
      </c>
      <c r="L66">
        <v>35.619248329999998</v>
      </c>
      <c r="M66" t="str">
        <f>VLOOKUP(L66,Table1[],2)</f>
        <v>30 - 39</v>
      </c>
      <c r="N66" t="str">
        <f>INDEX(Table7[Column1],MATCH(O66,Table7[Column2]))</f>
        <v>Learning Stage</v>
      </c>
      <c r="O66">
        <v>3.679095448</v>
      </c>
      <c r="P66" t="str">
        <f>VLOOKUP(O66,Table13[],2)</f>
        <v>1 - 5</v>
      </c>
      <c r="Q66" t="str">
        <f>INDEX(Table8[Column1],MATCH(R66,Table8[Column2]))</f>
        <v>Maintained</v>
      </c>
      <c r="R66">
        <v>44.634605399999998</v>
      </c>
      <c r="S66">
        <f t="shared" si="1"/>
        <v>1.8597752249999999</v>
      </c>
      <c r="T66" t="s">
        <v>19</v>
      </c>
    </row>
    <row r="67" spans="1:20" x14ac:dyDescent="0.25">
      <c r="A67">
        <v>66</v>
      </c>
      <c r="B67" t="s">
        <v>174</v>
      </c>
      <c r="C67" t="s">
        <v>175</v>
      </c>
      <c r="D67" t="str">
        <f t="shared" ref="D67:D130" si="2">CONCATENATE(B67, " ",C67)</f>
        <v>Albright Paul</v>
      </c>
      <c r="E67" t="s">
        <v>22</v>
      </c>
      <c r="F67" t="s">
        <v>176</v>
      </c>
      <c r="G67" t="s">
        <v>17</v>
      </c>
      <c r="H67" t="s">
        <v>18</v>
      </c>
      <c r="I67" t="s">
        <v>134</v>
      </c>
      <c r="J67" t="s">
        <v>19</v>
      </c>
      <c r="K67" t="str">
        <f>INDEX(Table6[Column1],MATCH(L67,Table6[Column2]))</f>
        <v>Young Adults</v>
      </c>
      <c r="L67">
        <v>39.262002690000003</v>
      </c>
      <c r="M67" t="str">
        <f>VLOOKUP(L67,Table1[],2)</f>
        <v>30 - 39</v>
      </c>
      <c r="N67" t="str">
        <f>INDEX(Table7[Column1],MATCH(O67,Table7[Column2]))</f>
        <v>Learning Stage</v>
      </c>
      <c r="O67">
        <v>5.7480535230000003</v>
      </c>
      <c r="P67" t="str">
        <f>VLOOKUP(O67,Table13[],2)</f>
        <v>1 - 5</v>
      </c>
      <c r="Q67" t="str">
        <f>INDEX(Table8[Column1],MATCH(R67,Table8[Column2]))</f>
        <v>Maintained</v>
      </c>
      <c r="R67">
        <v>42.457392540000001</v>
      </c>
      <c r="S67">
        <f t="shared" ref="S67:S130" si="3">CONVERT(R67,"hr","day")</f>
        <v>1.7690580225000001</v>
      </c>
      <c r="T67" t="s">
        <v>19</v>
      </c>
    </row>
    <row r="68" spans="1:20" x14ac:dyDescent="0.25">
      <c r="A68">
        <v>67</v>
      </c>
      <c r="B68" t="s">
        <v>177</v>
      </c>
      <c r="C68" t="s">
        <v>59</v>
      </c>
      <c r="D68" t="str">
        <f t="shared" si="2"/>
        <v>Lovely Janet</v>
      </c>
      <c r="E68" t="s">
        <v>15</v>
      </c>
      <c r="F68" t="s">
        <v>127</v>
      </c>
      <c r="G68" t="s">
        <v>17</v>
      </c>
      <c r="H68" t="s">
        <v>18</v>
      </c>
      <c r="I68" t="s">
        <v>127</v>
      </c>
      <c r="J68" t="s">
        <v>19</v>
      </c>
      <c r="K68" t="str">
        <f>INDEX(Table6[Column1],MATCH(L68,Table6[Column2]))</f>
        <v>Youth</v>
      </c>
      <c r="L68">
        <v>22.536412599999998</v>
      </c>
      <c r="M68" t="str">
        <f>VLOOKUP(L68,Table1[],2)</f>
        <v>20 - 29</v>
      </c>
      <c r="N68" t="str">
        <f>INDEX(Table7[Column1],MATCH(O68,Table7[Column2]))</f>
        <v>Learning Stage</v>
      </c>
      <c r="O68">
        <v>5.8976406360000002</v>
      </c>
      <c r="P68" t="str">
        <f>VLOOKUP(O68,Table13[],2)</f>
        <v>1 - 5</v>
      </c>
      <c r="Q68" t="str">
        <f>INDEX(Table8[Column1],MATCH(R68,Table8[Column2]))</f>
        <v>Scheduled</v>
      </c>
      <c r="R68">
        <v>0</v>
      </c>
      <c r="S68">
        <f t="shared" si="3"/>
        <v>0</v>
      </c>
      <c r="T68" t="s">
        <v>19</v>
      </c>
    </row>
    <row r="69" spans="1:20" x14ac:dyDescent="0.25">
      <c r="A69">
        <v>68</v>
      </c>
      <c r="B69" t="s">
        <v>178</v>
      </c>
      <c r="C69" t="s">
        <v>179</v>
      </c>
      <c r="D69" t="str">
        <f t="shared" si="2"/>
        <v>Strayhorn Billie</v>
      </c>
      <c r="E69" t="s">
        <v>15</v>
      </c>
      <c r="F69" t="s">
        <v>38</v>
      </c>
      <c r="G69" t="s">
        <v>165</v>
      </c>
      <c r="H69" t="s">
        <v>166</v>
      </c>
      <c r="I69" t="s">
        <v>38</v>
      </c>
      <c r="J69" t="s">
        <v>41</v>
      </c>
      <c r="K69" t="str">
        <f>INDEX(Table6[Column1],MATCH(L69,Table6[Column2]))</f>
        <v>Young Adults</v>
      </c>
      <c r="L69">
        <v>39.739370000000001</v>
      </c>
      <c r="M69" t="str">
        <f>VLOOKUP(L69,Table1[],2)</f>
        <v>30 - 39</v>
      </c>
      <c r="N69" t="str">
        <f>INDEX(Table7[Column1],MATCH(O69,Table7[Column2]))</f>
        <v>Expertise Stage</v>
      </c>
      <c r="O69">
        <v>11.885503999999999</v>
      </c>
      <c r="P69" t="str">
        <f>VLOOKUP(O69,Table13[],2)</f>
        <v>10 - 15</v>
      </c>
      <c r="Q69" t="str">
        <f>INDEX(Table8[Column1],MATCH(R69,Table8[Column2]))</f>
        <v>Scheduled</v>
      </c>
      <c r="R69">
        <v>0</v>
      </c>
      <c r="S69">
        <f t="shared" si="3"/>
        <v>0</v>
      </c>
      <c r="T69" t="s">
        <v>42</v>
      </c>
    </row>
    <row r="70" spans="1:20" x14ac:dyDescent="0.25">
      <c r="A70">
        <v>69</v>
      </c>
      <c r="B70" t="s">
        <v>34</v>
      </c>
      <c r="C70" t="s">
        <v>180</v>
      </c>
      <c r="D70" t="str">
        <f t="shared" si="2"/>
        <v>Jones Tammy</v>
      </c>
      <c r="E70" t="s">
        <v>15</v>
      </c>
      <c r="F70" t="s">
        <v>181</v>
      </c>
      <c r="G70" t="s">
        <v>17</v>
      </c>
      <c r="H70" t="s">
        <v>18</v>
      </c>
      <c r="I70" t="s">
        <v>54</v>
      </c>
      <c r="J70" t="s">
        <v>19</v>
      </c>
      <c r="K70" t="str">
        <f>INDEX(Table6[Column1],MATCH(L70,Table6[Column2]))</f>
        <v>Adults</v>
      </c>
      <c r="L70">
        <v>46.949594349999998</v>
      </c>
      <c r="M70" t="str">
        <f>VLOOKUP(L70,Table1[],2)</f>
        <v>40 - 49</v>
      </c>
      <c r="N70" t="str">
        <f>INDEX(Table7[Column1],MATCH(O70,Table7[Column2]))</f>
        <v>Learning Stage</v>
      </c>
      <c r="O70">
        <v>2.0246553550000002</v>
      </c>
      <c r="P70" t="str">
        <f>VLOOKUP(O70,Table13[],2)</f>
        <v>1 - 5</v>
      </c>
      <c r="Q70" t="str">
        <f>INDEX(Table8[Column1],MATCH(R70,Table8[Column2]))</f>
        <v>Habitual</v>
      </c>
      <c r="R70">
        <v>107.7955005</v>
      </c>
      <c r="S70">
        <f t="shared" si="3"/>
        <v>4.4914791875000004</v>
      </c>
      <c r="T70" t="s">
        <v>19</v>
      </c>
    </row>
    <row r="71" spans="1:20" x14ac:dyDescent="0.25">
      <c r="A71">
        <v>70</v>
      </c>
      <c r="B71" t="s">
        <v>182</v>
      </c>
      <c r="C71" t="s">
        <v>183</v>
      </c>
      <c r="D71" t="str">
        <f t="shared" si="2"/>
        <v>Gay Donald</v>
      </c>
      <c r="E71" t="s">
        <v>22</v>
      </c>
      <c r="F71" t="s">
        <v>38</v>
      </c>
      <c r="G71" t="s">
        <v>165</v>
      </c>
      <c r="H71" t="s">
        <v>166</v>
      </c>
      <c r="I71" t="s">
        <v>38</v>
      </c>
      <c r="J71" t="s">
        <v>41</v>
      </c>
      <c r="K71" t="str">
        <f>INDEX(Table6[Column1],MATCH(L71,Table6[Column2]))</f>
        <v>Adults</v>
      </c>
      <c r="L71">
        <v>44.109729999999999</v>
      </c>
      <c r="M71" t="str">
        <f>VLOOKUP(L71,Table1[],2)</f>
        <v>40 - 49</v>
      </c>
      <c r="N71" t="str">
        <f>INDEX(Table7[Column1],MATCH(O71,Table7[Column2]))</f>
        <v>Expertise Stage</v>
      </c>
      <c r="O71">
        <v>12.305714</v>
      </c>
      <c r="P71" t="str">
        <f>VLOOKUP(O71,Table13[],2)</f>
        <v>10 - 15</v>
      </c>
      <c r="Q71" t="str">
        <f>INDEX(Table8[Column1],MATCH(R71,Table8[Column2]))</f>
        <v>Maintained</v>
      </c>
      <c r="R71">
        <v>78.840983519999995</v>
      </c>
      <c r="S71">
        <f t="shared" si="3"/>
        <v>3.2850409799999998</v>
      </c>
      <c r="T71" t="s">
        <v>42</v>
      </c>
    </row>
    <row r="72" spans="1:20" x14ac:dyDescent="0.25">
      <c r="A72">
        <v>71</v>
      </c>
      <c r="B72" t="s">
        <v>184</v>
      </c>
      <c r="C72" t="s">
        <v>185</v>
      </c>
      <c r="D72" t="str">
        <f t="shared" si="2"/>
        <v>Green Earnest</v>
      </c>
      <c r="E72" t="s">
        <v>22</v>
      </c>
      <c r="F72" t="s">
        <v>186</v>
      </c>
      <c r="G72" t="s">
        <v>17</v>
      </c>
      <c r="H72" t="s">
        <v>18</v>
      </c>
      <c r="I72" t="s">
        <v>186</v>
      </c>
      <c r="J72" t="s">
        <v>19</v>
      </c>
      <c r="K72" t="str">
        <f>INDEX(Table6[Column1],MATCH(L72,Table6[Column2]))</f>
        <v>Elders</v>
      </c>
      <c r="L72">
        <v>52.788757339999997</v>
      </c>
      <c r="M72" t="str">
        <f>VLOOKUP(L72,Table1[],2)</f>
        <v>50 - 59</v>
      </c>
      <c r="N72" t="str">
        <f>INDEX(Table7[Column1],MATCH(O72,Table7[Column2]))</f>
        <v>Learning Stage</v>
      </c>
      <c r="O72">
        <v>4.5895200279999999</v>
      </c>
      <c r="P72" t="str">
        <f>VLOOKUP(O72,Table13[],2)</f>
        <v>1 - 5</v>
      </c>
      <c r="Q72" t="str">
        <f>INDEX(Table8[Column1],MATCH(R72,Table8[Column2]))</f>
        <v>Habitual</v>
      </c>
      <c r="R72">
        <v>110.1543068</v>
      </c>
      <c r="S72">
        <f t="shared" si="3"/>
        <v>4.5897627833333337</v>
      </c>
      <c r="T72" t="s">
        <v>19</v>
      </c>
    </row>
    <row r="73" spans="1:20" x14ac:dyDescent="0.25">
      <c r="A73">
        <v>72</v>
      </c>
      <c r="B73" t="s">
        <v>187</v>
      </c>
      <c r="C73" t="s">
        <v>188</v>
      </c>
      <c r="D73" t="str">
        <f t="shared" si="2"/>
        <v>Riley Wendy</v>
      </c>
      <c r="E73" t="s">
        <v>15</v>
      </c>
      <c r="F73" t="s">
        <v>189</v>
      </c>
      <c r="G73" t="s">
        <v>17</v>
      </c>
      <c r="H73" t="s">
        <v>18</v>
      </c>
      <c r="I73" t="s">
        <v>46</v>
      </c>
      <c r="J73" t="s">
        <v>19</v>
      </c>
      <c r="K73" t="str">
        <f>INDEX(Table6[Column1],MATCH(L73,Table6[Column2]))</f>
        <v>Young Adults</v>
      </c>
      <c r="L73">
        <v>35.63044266</v>
      </c>
      <c r="M73" t="str">
        <f>VLOOKUP(L73,Table1[],2)</f>
        <v>30 - 39</v>
      </c>
      <c r="N73" t="str">
        <f>INDEX(Table7[Column1],MATCH(O73,Table7[Column2]))</f>
        <v>Learning Stage</v>
      </c>
      <c r="O73">
        <v>3.947661015</v>
      </c>
      <c r="P73" t="str">
        <f>VLOOKUP(O73,Table13[],2)</f>
        <v>1 - 5</v>
      </c>
      <c r="Q73" t="str">
        <f>INDEX(Table8[Column1],MATCH(R73,Table8[Column2]))</f>
        <v>Scheduled</v>
      </c>
      <c r="R73">
        <v>33.934409940000002</v>
      </c>
      <c r="S73">
        <f t="shared" si="3"/>
        <v>1.4139337475</v>
      </c>
      <c r="T73" t="s">
        <v>19</v>
      </c>
    </row>
    <row r="74" spans="1:20" x14ac:dyDescent="0.25">
      <c r="A74">
        <v>73</v>
      </c>
      <c r="B74" t="s">
        <v>190</v>
      </c>
      <c r="C74" t="s">
        <v>191</v>
      </c>
      <c r="D74" t="str">
        <f t="shared" si="2"/>
        <v>Malizia Randall</v>
      </c>
      <c r="E74" t="s">
        <v>22</v>
      </c>
      <c r="F74" t="s">
        <v>192</v>
      </c>
      <c r="G74" t="s">
        <v>17</v>
      </c>
      <c r="H74" t="s">
        <v>18</v>
      </c>
      <c r="I74" t="s">
        <v>192</v>
      </c>
      <c r="J74" t="s">
        <v>19</v>
      </c>
      <c r="K74" t="str">
        <f>INDEX(Table6[Column1],MATCH(L74,Table6[Column2]))</f>
        <v>Adults</v>
      </c>
      <c r="L74">
        <v>42.434255700000001</v>
      </c>
      <c r="M74" t="str">
        <f>VLOOKUP(L74,Table1[],2)</f>
        <v>40 - 49</v>
      </c>
      <c r="N74" t="str">
        <f>INDEX(Table7[Column1],MATCH(O74,Table7[Column2]))</f>
        <v>Learning Stage</v>
      </c>
      <c r="O74">
        <v>3.3871285439999999</v>
      </c>
      <c r="P74" t="str">
        <f>VLOOKUP(O74,Table13[],2)</f>
        <v>1 - 5</v>
      </c>
      <c r="Q74" t="str">
        <f>INDEX(Table8[Column1],MATCH(R74,Table8[Column2]))</f>
        <v>Scheduled</v>
      </c>
      <c r="R74">
        <v>28.604830969999998</v>
      </c>
      <c r="S74">
        <f t="shared" si="3"/>
        <v>1.1918679570833333</v>
      </c>
      <c r="T74" t="s">
        <v>19</v>
      </c>
    </row>
    <row r="75" spans="1:20" x14ac:dyDescent="0.25">
      <c r="A75">
        <v>74</v>
      </c>
      <c r="B75" t="s">
        <v>193</v>
      </c>
      <c r="C75" t="s">
        <v>194</v>
      </c>
      <c r="D75" t="str">
        <f t="shared" si="2"/>
        <v>Lopez Florence</v>
      </c>
      <c r="E75" t="s">
        <v>15</v>
      </c>
      <c r="F75" t="s">
        <v>16</v>
      </c>
      <c r="G75" t="s">
        <v>17</v>
      </c>
      <c r="H75" t="s">
        <v>18</v>
      </c>
      <c r="I75" t="s">
        <v>16</v>
      </c>
      <c r="J75" t="s">
        <v>19</v>
      </c>
      <c r="K75" t="str">
        <f>INDEX(Table6[Column1],MATCH(L75,Table6[Column2]))</f>
        <v>Adults</v>
      </c>
      <c r="L75">
        <v>40.96753752</v>
      </c>
      <c r="M75" t="str">
        <f>VLOOKUP(L75,Table1[],2)</f>
        <v>40 - 49</v>
      </c>
      <c r="N75" t="str">
        <f>INDEX(Table7[Column1],MATCH(O75,Table7[Column2]))</f>
        <v>Learning Stage</v>
      </c>
      <c r="O75">
        <v>3.2852836820000002</v>
      </c>
      <c r="P75" t="str">
        <f>VLOOKUP(O75,Table13[],2)</f>
        <v>1 - 5</v>
      </c>
      <c r="Q75" t="str">
        <f>INDEX(Table8[Column1],MATCH(R75,Table8[Column2]))</f>
        <v>Maintained</v>
      </c>
      <c r="R75">
        <v>44.987429300000002</v>
      </c>
      <c r="S75">
        <f t="shared" si="3"/>
        <v>1.8744762208333334</v>
      </c>
      <c r="T75" t="s">
        <v>19</v>
      </c>
    </row>
    <row r="76" spans="1:20" x14ac:dyDescent="0.25">
      <c r="A76">
        <v>75</v>
      </c>
      <c r="B76" t="s">
        <v>195</v>
      </c>
      <c r="C76" t="s">
        <v>196</v>
      </c>
      <c r="D76" t="str">
        <f t="shared" si="2"/>
        <v>Howell Carol</v>
      </c>
      <c r="E76" t="s">
        <v>15</v>
      </c>
      <c r="F76" t="s">
        <v>197</v>
      </c>
      <c r="G76" t="s">
        <v>17</v>
      </c>
      <c r="H76" t="s">
        <v>18</v>
      </c>
      <c r="I76" t="s">
        <v>90</v>
      </c>
      <c r="J76" t="s">
        <v>19</v>
      </c>
      <c r="K76" t="str">
        <f>INDEX(Table6[Column1],MATCH(L76,Table6[Column2]))</f>
        <v>Adults</v>
      </c>
      <c r="L76">
        <v>46.770863560000002</v>
      </c>
      <c r="M76" t="str">
        <f>VLOOKUP(L76,Table1[],2)</f>
        <v>40 - 49</v>
      </c>
      <c r="N76" t="str">
        <f>INDEX(Table7[Column1],MATCH(O76,Table7[Column2]))</f>
        <v>Learning Stage</v>
      </c>
      <c r="O76">
        <v>1.9916920739999999</v>
      </c>
      <c r="P76" t="str">
        <f>VLOOKUP(O76,Table13[],2)</f>
        <v>1 - 5</v>
      </c>
      <c r="Q76" t="str">
        <f>INDEX(Table8[Column1],MATCH(R76,Table8[Column2]))</f>
        <v>Excused</v>
      </c>
      <c r="R76">
        <v>126.5011301</v>
      </c>
      <c r="S76">
        <f t="shared" si="3"/>
        <v>5.2708804208333326</v>
      </c>
      <c r="T76" t="s">
        <v>19</v>
      </c>
    </row>
    <row r="77" spans="1:20" x14ac:dyDescent="0.25">
      <c r="A77">
        <v>76</v>
      </c>
      <c r="B77" t="s">
        <v>198</v>
      </c>
      <c r="C77" t="s">
        <v>199</v>
      </c>
      <c r="D77" t="str">
        <f t="shared" si="2"/>
        <v>Chico Joyce</v>
      </c>
      <c r="E77" t="s">
        <v>15</v>
      </c>
      <c r="F77" t="s">
        <v>30</v>
      </c>
      <c r="G77" t="s">
        <v>17</v>
      </c>
      <c r="H77" t="s">
        <v>18</v>
      </c>
      <c r="I77" t="s">
        <v>30</v>
      </c>
      <c r="J77" t="s">
        <v>19</v>
      </c>
      <c r="K77" t="str">
        <f>INDEX(Table6[Column1],MATCH(L77,Table6[Column2]))</f>
        <v>Adults</v>
      </c>
      <c r="L77">
        <v>45.300810300000002</v>
      </c>
      <c r="M77" t="str">
        <f>VLOOKUP(L77,Table1[],2)</f>
        <v>40 - 49</v>
      </c>
      <c r="N77" t="str">
        <f>INDEX(Table7[Column1],MATCH(O77,Table7[Column2]))</f>
        <v>Learning Stage</v>
      </c>
      <c r="O77">
        <v>5.5679738759999999</v>
      </c>
      <c r="P77" t="str">
        <f>VLOOKUP(O77,Table13[],2)</f>
        <v>1 - 5</v>
      </c>
      <c r="Q77" t="str">
        <f>INDEX(Table8[Column1],MATCH(R77,Table8[Column2]))</f>
        <v>Scheduled</v>
      </c>
      <c r="R77">
        <v>19.619145799999998</v>
      </c>
      <c r="S77">
        <f t="shared" si="3"/>
        <v>0.81746440833333323</v>
      </c>
      <c r="T77" t="s">
        <v>19</v>
      </c>
    </row>
    <row r="78" spans="1:20" x14ac:dyDescent="0.25">
      <c r="A78">
        <v>77</v>
      </c>
      <c r="B78" t="s">
        <v>200</v>
      </c>
      <c r="C78" t="s">
        <v>201</v>
      </c>
      <c r="D78" t="str">
        <f t="shared" si="2"/>
        <v>White Anthony</v>
      </c>
      <c r="E78" t="s">
        <v>22</v>
      </c>
      <c r="F78" t="s">
        <v>54</v>
      </c>
      <c r="G78" t="s">
        <v>17</v>
      </c>
      <c r="H78" t="s">
        <v>18</v>
      </c>
      <c r="I78" t="s">
        <v>54</v>
      </c>
      <c r="J78" t="s">
        <v>19</v>
      </c>
      <c r="K78" t="str">
        <f>INDEX(Table6[Column1],MATCH(L78,Table6[Column2]))</f>
        <v>Young Adults</v>
      </c>
      <c r="L78">
        <v>38.29655279</v>
      </c>
      <c r="M78" t="str">
        <f>VLOOKUP(L78,Table1[],2)</f>
        <v>30 - 39</v>
      </c>
      <c r="N78" t="str">
        <f>INDEX(Table7[Column1],MATCH(O78,Table7[Column2]))</f>
        <v>Fitting in Stage</v>
      </c>
      <c r="O78">
        <v>6.0956174440000002</v>
      </c>
      <c r="P78" t="str">
        <f>VLOOKUP(O78,Table13[],2)</f>
        <v>6 - 10</v>
      </c>
      <c r="Q78" t="str">
        <f>INDEX(Table8[Column1],MATCH(R78,Table8[Column2]))</f>
        <v>Scheduled</v>
      </c>
      <c r="R78">
        <v>0</v>
      </c>
      <c r="S78">
        <f t="shared" si="3"/>
        <v>0</v>
      </c>
      <c r="T78" t="s">
        <v>19</v>
      </c>
    </row>
    <row r="79" spans="1:20" x14ac:dyDescent="0.25">
      <c r="A79">
        <v>78</v>
      </c>
      <c r="B79" t="s">
        <v>47</v>
      </c>
      <c r="C79" t="s">
        <v>64</v>
      </c>
      <c r="D79" t="str">
        <f t="shared" si="2"/>
        <v>Smith Danny</v>
      </c>
      <c r="E79" t="s">
        <v>22</v>
      </c>
      <c r="F79" t="s">
        <v>38</v>
      </c>
      <c r="G79" t="s">
        <v>165</v>
      </c>
      <c r="H79" t="s">
        <v>166</v>
      </c>
      <c r="I79" t="s">
        <v>38</v>
      </c>
      <c r="J79" t="s">
        <v>41</v>
      </c>
      <c r="K79" t="str">
        <f>INDEX(Table6[Column1],MATCH(L79,Table6[Column2]))</f>
        <v>Young Adults</v>
      </c>
      <c r="L79">
        <v>35.493899999999996</v>
      </c>
      <c r="M79" t="str">
        <f>VLOOKUP(L79,Table1[],2)</f>
        <v>30 - 39</v>
      </c>
      <c r="N79" t="str">
        <f>INDEX(Table7[Column1],MATCH(O79,Table7[Column2]))</f>
        <v>Fitting in Stage</v>
      </c>
      <c r="O79">
        <v>8.3482389999999995</v>
      </c>
      <c r="P79" t="str">
        <f>VLOOKUP(O79,Table13[],2)</f>
        <v>6 - 10</v>
      </c>
      <c r="Q79" t="str">
        <f>INDEX(Table8[Column1],MATCH(R79,Table8[Column2]))</f>
        <v>Maintained</v>
      </c>
      <c r="R79">
        <v>44.974111520000001</v>
      </c>
      <c r="S79">
        <f t="shared" si="3"/>
        <v>1.8739213133333332</v>
      </c>
      <c r="T79" t="s">
        <v>42</v>
      </c>
    </row>
    <row r="80" spans="1:20" x14ac:dyDescent="0.25">
      <c r="A80">
        <v>79</v>
      </c>
      <c r="B80" t="s">
        <v>202</v>
      </c>
      <c r="C80" t="s">
        <v>203</v>
      </c>
      <c r="D80" t="str">
        <f t="shared" si="2"/>
        <v>Porter Ana</v>
      </c>
      <c r="E80" t="s">
        <v>15</v>
      </c>
      <c r="F80" t="s">
        <v>204</v>
      </c>
      <c r="G80" t="s">
        <v>17</v>
      </c>
      <c r="H80" t="s">
        <v>18</v>
      </c>
      <c r="I80" t="s">
        <v>169</v>
      </c>
      <c r="J80" t="s">
        <v>19</v>
      </c>
      <c r="K80" t="str">
        <f>INDEX(Table6[Column1],MATCH(L80,Table6[Column2]))</f>
        <v>Adults</v>
      </c>
      <c r="L80">
        <v>41.661341729999997</v>
      </c>
      <c r="M80" t="str">
        <f>VLOOKUP(L80,Table1[],2)</f>
        <v>40 - 49</v>
      </c>
      <c r="N80" t="str">
        <f>INDEX(Table7[Column1],MATCH(O80,Table7[Column2]))</f>
        <v>Learning Stage</v>
      </c>
      <c r="O80">
        <v>4.7117438869999999</v>
      </c>
      <c r="P80" t="str">
        <f>VLOOKUP(O80,Table13[],2)</f>
        <v>1 - 5</v>
      </c>
      <c r="Q80" t="str">
        <f>INDEX(Table8[Column1],MATCH(R80,Table8[Column2]))</f>
        <v>Maintained</v>
      </c>
      <c r="R80">
        <v>45.954787789999997</v>
      </c>
      <c r="S80">
        <f t="shared" si="3"/>
        <v>1.9147828245833332</v>
      </c>
      <c r="T80" t="s">
        <v>19</v>
      </c>
    </row>
    <row r="81" spans="1:20" x14ac:dyDescent="0.25">
      <c r="A81">
        <v>80</v>
      </c>
      <c r="B81" t="s">
        <v>205</v>
      </c>
      <c r="C81" t="s">
        <v>206</v>
      </c>
      <c r="D81" t="str">
        <f t="shared" si="2"/>
        <v>Depaz Shari</v>
      </c>
      <c r="E81" t="s">
        <v>15</v>
      </c>
      <c r="F81" t="s">
        <v>33</v>
      </c>
      <c r="G81" t="s">
        <v>17</v>
      </c>
      <c r="H81" t="s">
        <v>18</v>
      </c>
      <c r="I81" t="s">
        <v>33</v>
      </c>
      <c r="J81" t="s">
        <v>19</v>
      </c>
      <c r="K81" t="str">
        <f>INDEX(Table6[Column1],MATCH(L81,Table6[Column2]))</f>
        <v>Adults</v>
      </c>
      <c r="L81">
        <v>43.511876600000001</v>
      </c>
      <c r="M81" t="str">
        <f>VLOOKUP(L81,Table1[],2)</f>
        <v>40 - 49</v>
      </c>
      <c r="N81" t="str">
        <f>INDEX(Table7[Column1],MATCH(O81,Table7[Column2]))</f>
        <v>Learning Stage</v>
      </c>
      <c r="O81">
        <v>1.778630937</v>
      </c>
      <c r="P81" t="str">
        <f>VLOOKUP(O81,Table13[],2)</f>
        <v>1 - 5</v>
      </c>
      <c r="Q81" t="str">
        <f>INDEX(Table8[Column1],MATCH(R81,Table8[Column2]))</f>
        <v>Habitual</v>
      </c>
      <c r="R81">
        <v>83.317300500000002</v>
      </c>
      <c r="S81">
        <f t="shared" si="3"/>
        <v>3.4715541874999998</v>
      </c>
      <c r="T81" t="s">
        <v>19</v>
      </c>
    </row>
    <row r="82" spans="1:20" x14ac:dyDescent="0.25">
      <c r="A82">
        <v>81</v>
      </c>
      <c r="B82" t="s">
        <v>207</v>
      </c>
      <c r="C82" t="s">
        <v>208</v>
      </c>
      <c r="D82" t="str">
        <f t="shared" si="2"/>
        <v>Witkowski Alice</v>
      </c>
      <c r="E82" t="s">
        <v>15</v>
      </c>
      <c r="F82" t="s">
        <v>134</v>
      </c>
      <c r="G82" t="s">
        <v>17</v>
      </c>
      <c r="H82" t="s">
        <v>18</v>
      </c>
      <c r="I82" t="s">
        <v>134</v>
      </c>
      <c r="J82" t="s">
        <v>19</v>
      </c>
      <c r="K82" t="str">
        <f>INDEX(Table6[Column1],MATCH(L82,Table6[Column2]))</f>
        <v>Elders</v>
      </c>
      <c r="L82">
        <v>54.00481868</v>
      </c>
      <c r="M82" t="str">
        <f>VLOOKUP(L82,Table1[],2)</f>
        <v>50 - 59</v>
      </c>
      <c r="N82" t="str">
        <f>INDEX(Table7[Column1],MATCH(O82,Table7[Column2]))</f>
        <v>Learning Stage</v>
      </c>
      <c r="O82">
        <v>2.8705915129999999</v>
      </c>
      <c r="P82" t="str">
        <f>VLOOKUP(O82,Table13[],2)</f>
        <v>1 - 5</v>
      </c>
      <c r="Q82" t="str">
        <f>INDEX(Table8[Column1],MATCH(R82,Table8[Column2]))</f>
        <v>Excused</v>
      </c>
      <c r="R82">
        <v>136.34240449999999</v>
      </c>
      <c r="S82">
        <f t="shared" si="3"/>
        <v>5.6809335208333334</v>
      </c>
      <c r="T82" t="s">
        <v>19</v>
      </c>
    </row>
    <row r="83" spans="1:20" x14ac:dyDescent="0.25">
      <c r="A83">
        <v>82</v>
      </c>
      <c r="B83" t="s">
        <v>209</v>
      </c>
      <c r="C83" t="s">
        <v>210</v>
      </c>
      <c r="D83" t="str">
        <f t="shared" si="2"/>
        <v>Alvarez Kenneth</v>
      </c>
      <c r="E83" t="s">
        <v>22</v>
      </c>
      <c r="F83" t="s">
        <v>24</v>
      </c>
      <c r="G83" t="s">
        <v>17</v>
      </c>
      <c r="H83" t="s">
        <v>18</v>
      </c>
      <c r="I83" t="s">
        <v>24</v>
      </c>
      <c r="J83" t="s">
        <v>19</v>
      </c>
      <c r="K83" t="str">
        <f>INDEX(Table6[Column1],MATCH(L83,Table6[Column2]))</f>
        <v>Adults</v>
      </c>
      <c r="L83">
        <v>46.224234629999998</v>
      </c>
      <c r="M83" t="str">
        <f>VLOOKUP(L83,Table1[],2)</f>
        <v>40 - 49</v>
      </c>
      <c r="N83" t="str">
        <f>INDEX(Table7[Column1],MATCH(O83,Table7[Column2]))</f>
        <v>Learning Stage</v>
      </c>
      <c r="O83">
        <v>4.4162498379999997</v>
      </c>
      <c r="P83" t="str">
        <f>VLOOKUP(O83,Table13[],2)</f>
        <v>1 - 5</v>
      </c>
      <c r="Q83" t="str">
        <f>INDEX(Table8[Column1],MATCH(R83,Table8[Column2]))</f>
        <v>Maintained</v>
      </c>
      <c r="R83">
        <v>53.312025900000002</v>
      </c>
      <c r="S83">
        <f t="shared" si="3"/>
        <v>2.2213344125000001</v>
      </c>
      <c r="T83" t="s">
        <v>19</v>
      </c>
    </row>
    <row r="84" spans="1:20" x14ac:dyDescent="0.25">
      <c r="A84">
        <v>83</v>
      </c>
      <c r="B84" t="s">
        <v>211</v>
      </c>
      <c r="C84" t="s">
        <v>212</v>
      </c>
      <c r="D84" t="str">
        <f t="shared" si="2"/>
        <v>Morales Soledad</v>
      </c>
      <c r="E84" t="s">
        <v>15</v>
      </c>
      <c r="F84" t="s">
        <v>213</v>
      </c>
      <c r="G84" t="s">
        <v>17</v>
      </c>
      <c r="H84" t="s">
        <v>18</v>
      </c>
      <c r="I84" t="s">
        <v>54</v>
      </c>
      <c r="J84" t="s">
        <v>19</v>
      </c>
      <c r="K84" t="str">
        <f>INDEX(Table6[Column1],MATCH(L84,Table6[Column2]))</f>
        <v>Adults</v>
      </c>
      <c r="L84">
        <v>47.657330709999997</v>
      </c>
      <c r="M84" t="str">
        <f>VLOOKUP(L84,Table1[],2)</f>
        <v>40 - 49</v>
      </c>
      <c r="N84" t="str">
        <f>INDEX(Table7[Column1],MATCH(O84,Table7[Column2]))</f>
        <v>Learning Stage</v>
      </c>
      <c r="O84">
        <v>4.2524534340000004</v>
      </c>
      <c r="P84" t="str">
        <f>VLOOKUP(O84,Table13[],2)</f>
        <v>1 - 5</v>
      </c>
      <c r="Q84" t="str">
        <f>INDEX(Table8[Column1],MATCH(R84,Table8[Column2]))</f>
        <v>Habitual</v>
      </c>
      <c r="R84">
        <v>96.613240599999997</v>
      </c>
      <c r="S84">
        <f t="shared" si="3"/>
        <v>4.0255516916666663</v>
      </c>
      <c r="T84" t="s">
        <v>19</v>
      </c>
    </row>
    <row r="85" spans="1:20" x14ac:dyDescent="0.25">
      <c r="A85">
        <v>84</v>
      </c>
      <c r="B85" t="s">
        <v>214</v>
      </c>
      <c r="C85" t="s">
        <v>215</v>
      </c>
      <c r="D85" t="str">
        <f t="shared" si="2"/>
        <v>Burden Alexis</v>
      </c>
      <c r="E85" t="s">
        <v>15</v>
      </c>
      <c r="F85" t="s">
        <v>95</v>
      </c>
      <c r="G85" t="s">
        <v>17</v>
      </c>
      <c r="H85" t="s">
        <v>18</v>
      </c>
      <c r="I85" t="s">
        <v>87</v>
      </c>
      <c r="J85" t="s">
        <v>19</v>
      </c>
      <c r="K85" t="str">
        <f>INDEX(Table6[Column1],MATCH(L85,Table6[Column2]))</f>
        <v>Elders</v>
      </c>
      <c r="L85">
        <v>51.991374929999999</v>
      </c>
      <c r="M85" t="str">
        <f>VLOOKUP(L85,Table1[],2)</f>
        <v>50 - 59</v>
      </c>
      <c r="N85" t="str">
        <f>INDEX(Table7[Column1],MATCH(O85,Table7[Column2]))</f>
        <v>Learning Stage</v>
      </c>
      <c r="O85">
        <v>2.9640894680000001</v>
      </c>
      <c r="P85" t="str">
        <f>VLOOKUP(O85,Table13[],2)</f>
        <v>1 - 5</v>
      </c>
      <c r="Q85" t="str">
        <f>INDEX(Table8[Column1],MATCH(R85,Table8[Column2]))</f>
        <v>Excused</v>
      </c>
      <c r="R85">
        <v>140.91114139999999</v>
      </c>
      <c r="S85">
        <f t="shared" si="3"/>
        <v>5.8712975583333327</v>
      </c>
      <c r="T85" t="s">
        <v>19</v>
      </c>
    </row>
    <row r="86" spans="1:20" x14ac:dyDescent="0.25">
      <c r="A86">
        <v>85</v>
      </c>
      <c r="B86" t="s">
        <v>216</v>
      </c>
      <c r="C86" t="s">
        <v>93</v>
      </c>
      <c r="D86" t="str">
        <f t="shared" si="2"/>
        <v>Dyal William</v>
      </c>
      <c r="E86" t="s">
        <v>22</v>
      </c>
      <c r="F86" t="s">
        <v>30</v>
      </c>
      <c r="G86" t="s">
        <v>17</v>
      </c>
      <c r="H86" t="s">
        <v>18</v>
      </c>
      <c r="I86" t="s">
        <v>30</v>
      </c>
      <c r="J86" t="s">
        <v>19</v>
      </c>
      <c r="K86" t="str">
        <f>INDEX(Table6[Column1],MATCH(L86,Table6[Column2]))</f>
        <v>Young Adults</v>
      </c>
      <c r="L86">
        <v>33.368336900000003</v>
      </c>
      <c r="M86" t="str">
        <f>VLOOKUP(L86,Table1[],2)</f>
        <v>30 - 39</v>
      </c>
      <c r="N86" t="str">
        <f>INDEX(Table7[Column1],MATCH(O86,Table7[Column2]))</f>
        <v>Learning Stage</v>
      </c>
      <c r="O86">
        <v>2.3018765929999998</v>
      </c>
      <c r="P86" t="str">
        <f>VLOOKUP(O86,Table13[],2)</f>
        <v>1 - 5</v>
      </c>
      <c r="Q86" t="str">
        <f>INDEX(Table8[Column1],MATCH(R86,Table8[Column2]))</f>
        <v>Scheduled</v>
      </c>
      <c r="R86">
        <v>31.692298310000002</v>
      </c>
      <c r="S86">
        <f t="shared" si="3"/>
        <v>1.3205124295833335</v>
      </c>
      <c r="T86" t="s">
        <v>19</v>
      </c>
    </row>
    <row r="87" spans="1:20" x14ac:dyDescent="0.25">
      <c r="A87">
        <v>86</v>
      </c>
      <c r="B87" t="s">
        <v>217</v>
      </c>
      <c r="C87" t="s">
        <v>210</v>
      </c>
      <c r="D87" t="str">
        <f t="shared" si="2"/>
        <v>Hayden Kenneth</v>
      </c>
      <c r="E87" t="s">
        <v>22</v>
      </c>
      <c r="F87" t="s">
        <v>33</v>
      </c>
      <c r="G87" t="s">
        <v>17</v>
      </c>
      <c r="H87" t="s">
        <v>18</v>
      </c>
      <c r="I87" t="s">
        <v>33</v>
      </c>
      <c r="J87" t="s">
        <v>19</v>
      </c>
      <c r="K87" t="str">
        <f>INDEX(Table6[Column1],MATCH(L87,Table6[Column2]))</f>
        <v>Adults</v>
      </c>
      <c r="L87">
        <v>47.604084800000003</v>
      </c>
      <c r="M87" t="str">
        <f>VLOOKUP(L87,Table1[],2)</f>
        <v>40 - 49</v>
      </c>
      <c r="N87" t="str">
        <f>INDEX(Table7[Column1],MATCH(O87,Table7[Column2]))</f>
        <v>Learning Stage</v>
      </c>
      <c r="O87">
        <v>4.1493295449999996</v>
      </c>
      <c r="P87" t="str">
        <f>VLOOKUP(O87,Table13[],2)</f>
        <v>1 - 5</v>
      </c>
      <c r="Q87" t="str">
        <f>INDEX(Table8[Column1],MATCH(R87,Table8[Column2]))</f>
        <v>Scheduled</v>
      </c>
      <c r="R87">
        <v>12.684108650000001</v>
      </c>
      <c r="S87">
        <f t="shared" si="3"/>
        <v>0.5285045270833334</v>
      </c>
      <c r="T87" t="s">
        <v>19</v>
      </c>
    </row>
    <row r="88" spans="1:20" x14ac:dyDescent="0.25">
      <c r="A88">
        <v>87</v>
      </c>
      <c r="B88" t="s">
        <v>218</v>
      </c>
      <c r="C88" t="s">
        <v>219</v>
      </c>
      <c r="D88" t="str">
        <f t="shared" si="2"/>
        <v>Caban Joshua</v>
      </c>
      <c r="E88" t="s">
        <v>22</v>
      </c>
      <c r="F88" t="s">
        <v>38</v>
      </c>
      <c r="G88" t="s">
        <v>165</v>
      </c>
      <c r="H88" t="s">
        <v>166</v>
      </c>
      <c r="I88" t="s">
        <v>38</v>
      </c>
      <c r="J88" t="s">
        <v>41</v>
      </c>
      <c r="K88" t="str">
        <f>INDEX(Table6[Column1],MATCH(L88,Table6[Column2]))</f>
        <v>Young Adults</v>
      </c>
      <c r="L88">
        <v>34.662199999999999</v>
      </c>
      <c r="M88" t="str">
        <f>VLOOKUP(L88,Table1[],2)</f>
        <v>30 - 39</v>
      </c>
      <c r="N88" t="str">
        <f>INDEX(Table7[Column1],MATCH(O88,Table7[Column2]))</f>
        <v>Expertise Stage</v>
      </c>
      <c r="O88">
        <v>13.828331</v>
      </c>
      <c r="P88" t="str">
        <f>VLOOKUP(O88,Table13[],2)</f>
        <v>10 - 15</v>
      </c>
      <c r="Q88" t="str">
        <f>INDEX(Table8[Column1],MATCH(R88,Table8[Column2]))</f>
        <v>Maintained</v>
      </c>
      <c r="R88">
        <v>54.300332320000003</v>
      </c>
      <c r="S88">
        <f t="shared" si="3"/>
        <v>2.2625138466666668</v>
      </c>
      <c r="T88" t="s">
        <v>42</v>
      </c>
    </row>
    <row r="89" spans="1:20" x14ac:dyDescent="0.25">
      <c r="A89">
        <v>88</v>
      </c>
      <c r="B89" t="s">
        <v>220</v>
      </c>
      <c r="C89" t="s">
        <v>221</v>
      </c>
      <c r="D89" t="str">
        <f t="shared" si="2"/>
        <v>Knight Mildred</v>
      </c>
      <c r="E89" t="s">
        <v>15</v>
      </c>
      <c r="F89" t="s">
        <v>38</v>
      </c>
      <c r="G89" t="s">
        <v>165</v>
      </c>
      <c r="H89" t="s">
        <v>166</v>
      </c>
      <c r="I89" t="s">
        <v>38</v>
      </c>
      <c r="J89" t="s">
        <v>41</v>
      </c>
      <c r="K89" t="str">
        <f>INDEX(Table6[Column1],MATCH(L89,Table6[Column2]))</f>
        <v>Young Adults</v>
      </c>
      <c r="L89">
        <v>37.24006</v>
      </c>
      <c r="M89" t="str">
        <f>VLOOKUP(L89,Table1[],2)</f>
        <v>30 - 39</v>
      </c>
      <c r="N89" t="str">
        <f>INDEX(Table7[Column1],MATCH(O89,Table7[Column2]))</f>
        <v>Belonging Stage</v>
      </c>
      <c r="O89">
        <v>18.641316</v>
      </c>
      <c r="P89" t="str">
        <f>VLOOKUP(O89,Table13[],2)</f>
        <v>15 - 20</v>
      </c>
      <c r="Q89" t="str">
        <f>INDEX(Table8[Column1],MATCH(R89,Table8[Column2]))</f>
        <v>Scheduled</v>
      </c>
      <c r="R89">
        <v>0</v>
      </c>
      <c r="S89">
        <f t="shared" si="3"/>
        <v>0</v>
      </c>
      <c r="T89" t="s">
        <v>42</v>
      </c>
    </row>
    <row r="90" spans="1:20" x14ac:dyDescent="0.25">
      <c r="A90">
        <v>89</v>
      </c>
      <c r="B90" t="s">
        <v>222</v>
      </c>
      <c r="C90" t="s">
        <v>147</v>
      </c>
      <c r="D90" t="str">
        <f t="shared" si="2"/>
        <v>Thurmond Linda</v>
      </c>
      <c r="E90" t="s">
        <v>15</v>
      </c>
      <c r="F90" t="s">
        <v>100</v>
      </c>
      <c r="G90" t="s">
        <v>17</v>
      </c>
      <c r="H90" t="s">
        <v>18</v>
      </c>
      <c r="I90" t="s">
        <v>101</v>
      </c>
      <c r="J90" t="s">
        <v>19</v>
      </c>
      <c r="K90" t="str">
        <f>INDEX(Table6[Column1],MATCH(L90,Table6[Column2]))</f>
        <v>Adults</v>
      </c>
      <c r="L90">
        <v>45.478821959999998</v>
      </c>
      <c r="M90" t="str">
        <f>VLOOKUP(L90,Table1[],2)</f>
        <v>40 - 49</v>
      </c>
      <c r="N90" t="str">
        <f>INDEX(Table7[Column1],MATCH(O90,Table7[Column2]))</f>
        <v>Fitting in Stage</v>
      </c>
      <c r="O90">
        <v>6.8372397669999998</v>
      </c>
      <c r="P90" t="str">
        <f>VLOOKUP(O90,Table13[],2)</f>
        <v>6 - 10</v>
      </c>
      <c r="Q90" t="str">
        <f>INDEX(Table8[Column1],MATCH(R90,Table8[Column2]))</f>
        <v>Habitual</v>
      </c>
      <c r="R90">
        <v>103.3493697</v>
      </c>
      <c r="S90">
        <f t="shared" si="3"/>
        <v>4.3062237374999999</v>
      </c>
      <c r="T90" t="s">
        <v>19</v>
      </c>
    </row>
    <row r="91" spans="1:20" x14ac:dyDescent="0.25">
      <c r="A91">
        <v>90</v>
      </c>
      <c r="B91" t="s">
        <v>223</v>
      </c>
      <c r="C91" t="s">
        <v>224</v>
      </c>
      <c r="D91" t="str">
        <f t="shared" si="2"/>
        <v>Monroe Terra</v>
      </c>
      <c r="E91" t="s">
        <v>15</v>
      </c>
      <c r="F91" t="s">
        <v>87</v>
      </c>
      <c r="G91" t="s">
        <v>17</v>
      </c>
      <c r="H91" t="s">
        <v>18</v>
      </c>
      <c r="I91" t="s">
        <v>87</v>
      </c>
      <c r="J91" t="s">
        <v>19</v>
      </c>
      <c r="K91" t="str">
        <f>INDEX(Table6[Column1],MATCH(L91,Table6[Column2]))</f>
        <v>Youth</v>
      </c>
      <c r="L91">
        <v>26.91367155</v>
      </c>
      <c r="M91" t="str">
        <f>VLOOKUP(L91,Table1[],2)</f>
        <v>20 - 29</v>
      </c>
      <c r="N91" t="str">
        <f>INDEX(Table7[Column1],MATCH(O91,Table7[Column2]))</f>
        <v>Learning Stage</v>
      </c>
      <c r="O91">
        <v>3.9839504360000002</v>
      </c>
      <c r="P91" t="str">
        <f>VLOOKUP(O91,Table13[],2)</f>
        <v>1 - 5</v>
      </c>
      <c r="Q91" t="str">
        <f>INDEX(Table8[Column1],MATCH(R91,Table8[Column2]))</f>
        <v>Scheduled</v>
      </c>
      <c r="R91">
        <v>0</v>
      </c>
      <c r="S91">
        <f t="shared" si="3"/>
        <v>0</v>
      </c>
      <c r="T91" t="s">
        <v>19</v>
      </c>
    </row>
    <row r="92" spans="1:20" x14ac:dyDescent="0.25">
      <c r="A92">
        <v>91</v>
      </c>
      <c r="B92" t="s">
        <v>225</v>
      </c>
      <c r="C92" t="s">
        <v>226</v>
      </c>
      <c r="D92" t="str">
        <f t="shared" si="2"/>
        <v>Velez Colleen</v>
      </c>
      <c r="E92" t="s">
        <v>15</v>
      </c>
      <c r="F92" t="s">
        <v>137</v>
      </c>
      <c r="G92" t="s">
        <v>17</v>
      </c>
      <c r="H92" t="s">
        <v>18</v>
      </c>
      <c r="I92" t="s">
        <v>138</v>
      </c>
      <c r="J92" t="s">
        <v>19</v>
      </c>
      <c r="K92" t="str">
        <f>INDEX(Table6[Column1],MATCH(L92,Table6[Column2]))</f>
        <v>Young Adults</v>
      </c>
      <c r="L92">
        <v>37.742423819999999</v>
      </c>
      <c r="M92" t="str">
        <f>VLOOKUP(L92,Table1[],2)</f>
        <v>30 - 39</v>
      </c>
      <c r="N92" t="str">
        <f>INDEX(Table7[Column1],MATCH(O92,Table7[Column2]))</f>
        <v>Learning Stage</v>
      </c>
      <c r="O92">
        <v>3.5695179989999999</v>
      </c>
      <c r="P92" t="str">
        <f>VLOOKUP(O92,Table13[],2)</f>
        <v>1 - 5</v>
      </c>
      <c r="Q92" t="str">
        <f>INDEX(Table8[Column1],MATCH(R92,Table8[Column2]))</f>
        <v>Maintained</v>
      </c>
      <c r="R92">
        <v>49.84641191</v>
      </c>
      <c r="S92">
        <f t="shared" si="3"/>
        <v>2.0769338295833335</v>
      </c>
      <c r="T92" t="s">
        <v>19</v>
      </c>
    </row>
    <row r="93" spans="1:20" x14ac:dyDescent="0.25">
      <c r="A93">
        <v>92</v>
      </c>
      <c r="B93" t="s">
        <v>114</v>
      </c>
      <c r="C93" t="s">
        <v>227</v>
      </c>
      <c r="D93" t="str">
        <f t="shared" si="2"/>
        <v>Martin Lisa</v>
      </c>
      <c r="E93" t="s">
        <v>15</v>
      </c>
      <c r="F93" t="s">
        <v>38</v>
      </c>
      <c r="G93" t="s">
        <v>165</v>
      </c>
      <c r="H93" t="s">
        <v>166</v>
      </c>
      <c r="I93" t="s">
        <v>38</v>
      </c>
      <c r="J93" t="s">
        <v>41</v>
      </c>
      <c r="K93" t="str">
        <f>INDEX(Table6[Column1],MATCH(L93,Table6[Column2]))</f>
        <v>Adults</v>
      </c>
      <c r="L93">
        <v>40.49192</v>
      </c>
      <c r="M93" t="str">
        <f>VLOOKUP(L93,Table1[],2)</f>
        <v>40 - 49</v>
      </c>
      <c r="N93" t="str">
        <f>INDEX(Table7[Column1],MATCH(O93,Table7[Column2]))</f>
        <v>Learning Stage</v>
      </c>
      <c r="O93">
        <v>1.2237849999999999</v>
      </c>
      <c r="P93" t="str">
        <f>VLOOKUP(O93,Table13[],2)</f>
        <v>1 - 5</v>
      </c>
      <c r="Q93" t="str">
        <f>INDEX(Table8[Column1],MATCH(R93,Table8[Column2]))</f>
        <v>Maintained</v>
      </c>
      <c r="R93">
        <v>58.287706049999997</v>
      </c>
      <c r="S93">
        <f t="shared" si="3"/>
        <v>2.4286544187499999</v>
      </c>
      <c r="T93" t="s">
        <v>42</v>
      </c>
    </row>
    <row r="94" spans="1:20" x14ac:dyDescent="0.25">
      <c r="A94">
        <v>93</v>
      </c>
      <c r="B94" t="s">
        <v>228</v>
      </c>
      <c r="C94" t="s">
        <v>229</v>
      </c>
      <c r="D94" t="str">
        <f t="shared" si="2"/>
        <v>Godfrey Ramon</v>
      </c>
      <c r="E94" t="s">
        <v>22</v>
      </c>
      <c r="F94" t="s">
        <v>30</v>
      </c>
      <c r="G94" t="s">
        <v>17</v>
      </c>
      <c r="H94" t="s">
        <v>18</v>
      </c>
      <c r="I94" t="s">
        <v>30</v>
      </c>
      <c r="J94" t="s">
        <v>19</v>
      </c>
      <c r="K94" t="str">
        <f>INDEX(Table6[Column1],MATCH(L94,Table6[Column2]))</f>
        <v>Adults</v>
      </c>
      <c r="L94">
        <v>48.629925129999997</v>
      </c>
      <c r="M94" t="str">
        <f>VLOOKUP(L94,Table1[],2)</f>
        <v>40 - 49</v>
      </c>
      <c r="N94" t="str">
        <f>INDEX(Table7[Column1],MATCH(O94,Table7[Column2]))</f>
        <v>Learning Stage</v>
      </c>
      <c r="O94">
        <v>5.5344313080000003</v>
      </c>
      <c r="P94" t="str">
        <f>VLOOKUP(O94,Table13[],2)</f>
        <v>1 - 5</v>
      </c>
      <c r="Q94" t="str">
        <f>INDEX(Table8[Column1],MATCH(R94,Table8[Column2]))</f>
        <v>Habitual</v>
      </c>
      <c r="R94">
        <v>110.8124796</v>
      </c>
      <c r="S94">
        <f t="shared" si="3"/>
        <v>4.6171866499999998</v>
      </c>
      <c r="T94" t="s">
        <v>19</v>
      </c>
    </row>
    <row r="95" spans="1:20" x14ac:dyDescent="0.25">
      <c r="A95">
        <v>94</v>
      </c>
      <c r="B95" t="s">
        <v>230</v>
      </c>
      <c r="C95" t="s">
        <v>231</v>
      </c>
      <c r="D95" t="str">
        <f t="shared" si="2"/>
        <v>Jackson Monica</v>
      </c>
      <c r="E95" t="s">
        <v>15</v>
      </c>
      <c r="F95" t="s">
        <v>232</v>
      </c>
      <c r="G95" t="s">
        <v>17</v>
      </c>
      <c r="H95" t="s">
        <v>18</v>
      </c>
      <c r="I95" t="s">
        <v>169</v>
      </c>
      <c r="J95" t="s">
        <v>19</v>
      </c>
      <c r="K95" t="str">
        <f>INDEX(Table6[Column1],MATCH(L95,Table6[Column2]))</f>
        <v>Elders</v>
      </c>
      <c r="L95">
        <v>52.186428040000003</v>
      </c>
      <c r="M95" t="str">
        <f>VLOOKUP(L95,Table1[],2)</f>
        <v>50 - 59</v>
      </c>
      <c r="N95" t="str">
        <f>INDEX(Table7[Column1],MATCH(O95,Table7[Column2]))</f>
        <v>Learning Stage</v>
      </c>
      <c r="O95">
        <v>5.3333570139999997</v>
      </c>
      <c r="P95" t="str">
        <f>VLOOKUP(O95,Table13[],2)</f>
        <v>1 - 5</v>
      </c>
      <c r="Q95" t="str">
        <f>INDEX(Table8[Column1],MATCH(R95,Table8[Column2]))</f>
        <v>Excused</v>
      </c>
      <c r="R95">
        <v>158.6843997</v>
      </c>
      <c r="S95">
        <f t="shared" si="3"/>
        <v>6.6118499875000003</v>
      </c>
      <c r="T95" t="s">
        <v>19</v>
      </c>
    </row>
    <row r="96" spans="1:20" x14ac:dyDescent="0.25">
      <c r="A96">
        <v>95</v>
      </c>
      <c r="B96" t="s">
        <v>67</v>
      </c>
      <c r="C96" t="s">
        <v>233</v>
      </c>
      <c r="D96" t="str">
        <f t="shared" si="2"/>
        <v>Craig Cristina</v>
      </c>
      <c r="E96" t="s">
        <v>15</v>
      </c>
      <c r="F96" t="s">
        <v>30</v>
      </c>
      <c r="G96" t="s">
        <v>17</v>
      </c>
      <c r="H96" t="s">
        <v>18</v>
      </c>
      <c r="I96" t="s">
        <v>30</v>
      </c>
      <c r="J96" t="s">
        <v>19</v>
      </c>
      <c r="K96" t="str">
        <f>INDEX(Table6[Column1],MATCH(L96,Table6[Column2]))</f>
        <v>Young Adults</v>
      </c>
      <c r="L96">
        <v>37.912579819999998</v>
      </c>
      <c r="M96" t="str">
        <f>VLOOKUP(L96,Table1[],2)</f>
        <v>30 - 39</v>
      </c>
      <c r="N96" t="str">
        <f>INDEX(Table7[Column1],MATCH(O96,Table7[Column2]))</f>
        <v>Learning Stage</v>
      </c>
      <c r="O96">
        <v>4.677505826</v>
      </c>
      <c r="P96" t="str">
        <f>VLOOKUP(O96,Table13[],2)</f>
        <v>1 - 5</v>
      </c>
      <c r="Q96" t="str">
        <f>INDEX(Table8[Column1],MATCH(R96,Table8[Column2]))</f>
        <v>Maintained</v>
      </c>
      <c r="R96">
        <v>73.476038750000001</v>
      </c>
      <c r="S96">
        <f t="shared" si="3"/>
        <v>3.0615016145833338</v>
      </c>
      <c r="T96" t="s">
        <v>19</v>
      </c>
    </row>
    <row r="97" spans="1:20" x14ac:dyDescent="0.25">
      <c r="A97">
        <v>96</v>
      </c>
      <c r="B97" t="s">
        <v>234</v>
      </c>
      <c r="C97" t="s">
        <v>115</v>
      </c>
      <c r="D97" t="str">
        <f t="shared" si="2"/>
        <v>Schooley Daniel</v>
      </c>
      <c r="E97" t="s">
        <v>22</v>
      </c>
      <c r="F97" t="s">
        <v>235</v>
      </c>
      <c r="G97" t="s">
        <v>17</v>
      </c>
      <c r="H97" t="s">
        <v>18</v>
      </c>
      <c r="I97" t="s">
        <v>235</v>
      </c>
      <c r="J97" t="s">
        <v>19</v>
      </c>
      <c r="K97" t="str">
        <f>INDEX(Table6[Column1],MATCH(L97,Table6[Column2]))</f>
        <v>Youth</v>
      </c>
      <c r="L97">
        <v>29.409472439999998</v>
      </c>
      <c r="M97" t="str">
        <f>VLOOKUP(L97,Table1[],2)</f>
        <v>20 - 29</v>
      </c>
      <c r="N97" t="str">
        <f>INDEX(Table7[Column1],MATCH(O97,Table7[Column2]))</f>
        <v>Learning Stage</v>
      </c>
      <c r="O97">
        <v>4.8530848989999997</v>
      </c>
      <c r="P97" t="str">
        <f>VLOOKUP(O97,Table13[],2)</f>
        <v>1 - 5</v>
      </c>
      <c r="Q97" t="str">
        <f>INDEX(Table8[Column1],MATCH(R97,Table8[Column2]))</f>
        <v>Scheduled</v>
      </c>
      <c r="R97">
        <v>2.1872419449999998</v>
      </c>
      <c r="S97">
        <f t="shared" si="3"/>
        <v>9.1135081041666663E-2</v>
      </c>
      <c r="T97" t="s">
        <v>19</v>
      </c>
    </row>
    <row r="98" spans="1:20" x14ac:dyDescent="0.25">
      <c r="A98">
        <v>97</v>
      </c>
      <c r="B98" t="s">
        <v>236</v>
      </c>
      <c r="C98" t="s">
        <v>237</v>
      </c>
      <c r="D98" t="str">
        <f t="shared" si="2"/>
        <v>Wireman Jacquie</v>
      </c>
      <c r="E98" t="s">
        <v>15</v>
      </c>
      <c r="F98" t="s">
        <v>33</v>
      </c>
      <c r="G98" t="s">
        <v>17</v>
      </c>
      <c r="H98" t="s">
        <v>18</v>
      </c>
      <c r="I98" t="s">
        <v>33</v>
      </c>
      <c r="J98" t="s">
        <v>19</v>
      </c>
      <c r="K98" t="str">
        <f>INDEX(Table6[Column1],MATCH(L98,Table6[Column2]))</f>
        <v>Elders</v>
      </c>
      <c r="L98">
        <v>51.170223159999999</v>
      </c>
      <c r="M98" t="str">
        <f>VLOOKUP(L98,Table1[],2)</f>
        <v>50 - 59</v>
      </c>
      <c r="N98" t="str">
        <f>INDEX(Table7[Column1],MATCH(O98,Table7[Column2]))</f>
        <v>Learning Stage</v>
      </c>
      <c r="O98">
        <v>4.9547870530000004</v>
      </c>
      <c r="P98" t="str">
        <f>VLOOKUP(O98,Table13[],2)</f>
        <v>1 - 5</v>
      </c>
      <c r="Q98" t="str">
        <f>INDEX(Table8[Column1],MATCH(R98,Table8[Column2]))</f>
        <v>Habitual</v>
      </c>
      <c r="R98">
        <v>99.808566889999994</v>
      </c>
      <c r="S98">
        <f t="shared" si="3"/>
        <v>4.1586902870833331</v>
      </c>
      <c r="T98" t="s">
        <v>19</v>
      </c>
    </row>
    <row r="99" spans="1:20" x14ac:dyDescent="0.25">
      <c r="A99">
        <v>98</v>
      </c>
      <c r="B99" t="s">
        <v>238</v>
      </c>
      <c r="C99" t="s">
        <v>239</v>
      </c>
      <c r="D99" t="str">
        <f t="shared" si="2"/>
        <v>Tripp Simone</v>
      </c>
      <c r="E99" t="s">
        <v>15</v>
      </c>
      <c r="F99" t="s">
        <v>54</v>
      </c>
      <c r="G99" t="s">
        <v>17</v>
      </c>
      <c r="H99" t="s">
        <v>18</v>
      </c>
      <c r="I99" t="s">
        <v>54</v>
      </c>
      <c r="J99" t="s">
        <v>19</v>
      </c>
      <c r="K99" t="str">
        <f>INDEX(Table6[Column1],MATCH(L99,Table6[Column2]))</f>
        <v>Young Adults</v>
      </c>
      <c r="L99">
        <v>39.464571450000001</v>
      </c>
      <c r="M99" t="str">
        <f>VLOOKUP(L99,Table1[],2)</f>
        <v>30 - 39</v>
      </c>
      <c r="N99" t="str">
        <f>INDEX(Table7[Column1],MATCH(O99,Table7[Column2]))</f>
        <v>Learning Stage</v>
      </c>
      <c r="O99">
        <v>1.9142569439999999</v>
      </c>
      <c r="P99" t="str">
        <f>VLOOKUP(O99,Table13[],2)</f>
        <v>1 - 5</v>
      </c>
      <c r="Q99" t="str">
        <f>INDEX(Table8[Column1],MATCH(R99,Table8[Column2]))</f>
        <v>Scheduled</v>
      </c>
      <c r="R99">
        <v>34.776269730000003</v>
      </c>
      <c r="S99">
        <f t="shared" si="3"/>
        <v>1.44901123875</v>
      </c>
      <c r="T99" t="s">
        <v>19</v>
      </c>
    </row>
    <row r="100" spans="1:20" x14ac:dyDescent="0.25">
      <c r="A100">
        <v>99</v>
      </c>
      <c r="B100" t="s">
        <v>240</v>
      </c>
      <c r="C100" t="s">
        <v>241</v>
      </c>
      <c r="D100" t="str">
        <f t="shared" si="2"/>
        <v>Cousins Jessica</v>
      </c>
      <c r="E100" t="s">
        <v>15</v>
      </c>
      <c r="F100" t="s">
        <v>242</v>
      </c>
      <c r="G100" t="s">
        <v>17</v>
      </c>
      <c r="H100" t="s">
        <v>18</v>
      </c>
      <c r="I100" t="s">
        <v>107</v>
      </c>
      <c r="J100" t="s">
        <v>19</v>
      </c>
      <c r="K100" t="str">
        <f>INDEX(Table6[Column1],MATCH(L100,Table6[Column2]))</f>
        <v>Youth</v>
      </c>
      <c r="L100">
        <v>26.679203829999999</v>
      </c>
      <c r="M100" t="str">
        <f>VLOOKUP(L100,Table1[],2)</f>
        <v>20 - 29</v>
      </c>
      <c r="N100" t="str">
        <f>INDEX(Table7[Column1],MATCH(O100,Table7[Column2]))</f>
        <v>Learning Stage</v>
      </c>
      <c r="O100">
        <v>4.8502754140000004</v>
      </c>
      <c r="P100" t="str">
        <f>VLOOKUP(O100,Table13[],2)</f>
        <v>1 - 5</v>
      </c>
      <c r="Q100" t="str">
        <f>INDEX(Table8[Column1],MATCH(R100,Table8[Column2]))</f>
        <v>Scheduled</v>
      </c>
      <c r="R100">
        <v>0</v>
      </c>
      <c r="S100">
        <f t="shared" si="3"/>
        <v>0</v>
      </c>
      <c r="T100" t="s">
        <v>19</v>
      </c>
    </row>
    <row r="101" spans="1:20" x14ac:dyDescent="0.25">
      <c r="A101">
        <v>100</v>
      </c>
      <c r="B101" t="s">
        <v>243</v>
      </c>
      <c r="C101" t="s">
        <v>221</v>
      </c>
      <c r="D101" t="str">
        <f t="shared" si="2"/>
        <v>Drake Mildred</v>
      </c>
      <c r="E101" t="s">
        <v>15</v>
      </c>
      <c r="F101" t="s">
        <v>16</v>
      </c>
      <c r="G101" t="s">
        <v>17</v>
      </c>
      <c r="H101" t="s">
        <v>18</v>
      </c>
      <c r="I101" t="s">
        <v>16</v>
      </c>
      <c r="J101" t="s">
        <v>19</v>
      </c>
      <c r="K101" t="str">
        <f>INDEX(Table6[Column1],MATCH(L101,Table6[Column2]))</f>
        <v>Adults</v>
      </c>
      <c r="L101">
        <v>46.547376919999998</v>
      </c>
      <c r="M101" t="str">
        <f>VLOOKUP(L101,Table1[],2)</f>
        <v>40 - 49</v>
      </c>
      <c r="N101" t="str">
        <f>INDEX(Table7[Column1],MATCH(O101,Table7[Column2]))</f>
        <v>Fitting in Stage</v>
      </c>
      <c r="O101">
        <v>7.4079594200000001</v>
      </c>
      <c r="P101" t="str">
        <f>VLOOKUP(O101,Table13[],2)</f>
        <v>6 - 10</v>
      </c>
      <c r="Q101" t="str">
        <f>INDEX(Table8[Column1],MATCH(R101,Table8[Column2]))</f>
        <v>Habitual</v>
      </c>
      <c r="R101">
        <v>81.741104800000002</v>
      </c>
      <c r="S101">
        <f t="shared" si="3"/>
        <v>3.4058793666666665</v>
      </c>
      <c r="T101" t="s">
        <v>19</v>
      </c>
    </row>
    <row r="102" spans="1:20" x14ac:dyDescent="0.25">
      <c r="A102">
        <v>101</v>
      </c>
      <c r="B102" t="s">
        <v>244</v>
      </c>
      <c r="C102" t="s">
        <v>245</v>
      </c>
      <c r="D102" t="str">
        <f t="shared" si="2"/>
        <v>Gilreath Mary</v>
      </c>
      <c r="E102" t="s">
        <v>15</v>
      </c>
      <c r="F102" t="s">
        <v>30</v>
      </c>
      <c r="G102" t="s">
        <v>17</v>
      </c>
      <c r="H102" t="s">
        <v>18</v>
      </c>
      <c r="I102" t="s">
        <v>30</v>
      </c>
      <c r="J102" t="s">
        <v>19</v>
      </c>
      <c r="K102" t="str">
        <f>INDEX(Table6[Column1],MATCH(L102,Table6[Column2]))</f>
        <v>Young Adults</v>
      </c>
      <c r="L102">
        <v>39.237852340000003</v>
      </c>
      <c r="M102" t="str">
        <f>VLOOKUP(L102,Table1[],2)</f>
        <v>30 - 39</v>
      </c>
      <c r="N102" t="str">
        <f>INDEX(Table7[Column1],MATCH(O102,Table7[Column2]))</f>
        <v>Learning Stage</v>
      </c>
      <c r="O102">
        <v>5.2887662600000001</v>
      </c>
      <c r="P102" t="str">
        <f>VLOOKUP(O102,Table13[],2)</f>
        <v>1 - 5</v>
      </c>
      <c r="Q102" t="str">
        <f>INDEX(Table8[Column1],MATCH(R102,Table8[Column2]))</f>
        <v>Maintained</v>
      </c>
      <c r="R102">
        <v>51.758059760000002</v>
      </c>
      <c r="S102">
        <f t="shared" si="3"/>
        <v>2.1565858233333333</v>
      </c>
      <c r="T102" t="s">
        <v>19</v>
      </c>
    </row>
    <row r="103" spans="1:20" x14ac:dyDescent="0.25">
      <c r="A103">
        <v>102</v>
      </c>
      <c r="B103" t="s">
        <v>246</v>
      </c>
      <c r="C103" t="s">
        <v>247</v>
      </c>
      <c r="D103" t="str">
        <f t="shared" si="2"/>
        <v>Lundin Edwina</v>
      </c>
      <c r="E103" t="s">
        <v>15</v>
      </c>
      <c r="F103" t="s">
        <v>33</v>
      </c>
      <c r="G103" t="s">
        <v>17</v>
      </c>
      <c r="H103" t="s">
        <v>18</v>
      </c>
      <c r="I103" t="s">
        <v>33</v>
      </c>
      <c r="J103" t="s">
        <v>19</v>
      </c>
      <c r="K103" t="str">
        <f>INDEX(Table6[Column1],MATCH(L103,Table6[Column2]))</f>
        <v>Adults</v>
      </c>
      <c r="L103">
        <v>49.029087320000002</v>
      </c>
      <c r="M103" t="str">
        <f>VLOOKUP(L103,Table1[],2)</f>
        <v>40 - 49</v>
      </c>
      <c r="N103" t="str">
        <f>INDEX(Table7[Column1],MATCH(O103,Table7[Column2]))</f>
        <v>Learning Stage</v>
      </c>
      <c r="O103">
        <v>2.9927679170000001</v>
      </c>
      <c r="P103" t="str">
        <f>VLOOKUP(O103,Table13[],2)</f>
        <v>1 - 5</v>
      </c>
      <c r="Q103" t="str">
        <f>INDEX(Table8[Column1],MATCH(R103,Table8[Column2]))</f>
        <v>Excused</v>
      </c>
      <c r="R103">
        <v>121.0074252</v>
      </c>
      <c r="S103">
        <f t="shared" si="3"/>
        <v>5.0419760499999997</v>
      </c>
      <c r="T103" t="s">
        <v>19</v>
      </c>
    </row>
    <row r="104" spans="1:20" x14ac:dyDescent="0.25">
      <c r="A104">
        <v>103</v>
      </c>
      <c r="B104" t="s">
        <v>248</v>
      </c>
      <c r="C104" t="s">
        <v>249</v>
      </c>
      <c r="D104" t="str">
        <f t="shared" si="2"/>
        <v>Gleason Esther</v>
      </c>
      <c r="E104" t="s">
        <v>15</v>
      </c>
      <c r="F104" t="s">
        <v>38</v>
      </c>
      <c r="G104" t="s">
        <v>165</v>
      </c>
      <c r="H104" t="s">
        <v>166</v>
      </c>
      <c r="I104" t="s">
        <v>38</v>
      </c>
      <c r="J104" t="s">
        <v>41</v>
      </c>
      <c r="K104" t="str">
        <f>INDEX(Table6[Column1],MATCH(L104,Table6[Column2]))</f>
        <v>Adults</v>
      </c>
      <c r="L104">
        <v>43.74006</v>
      </c>
      <c r="M104" t="str">
        <f>VLOOKUP(L104,Table1[],2)</f>
        <v>40 - 49</v>
      </c>
      <c r="N104" t="str">
        <f>INDEX(Table7[Column1],MATCH(O104,Table7[Column2]))</f>
        <v>Belonging Stage</v>
      </c>
      <c r="O104">
        <v>16.587192000000002</v>
      </c>
      <c r="P104" t="str">
        <f>VLOOKUP(O104,Table13[],2)</f>
        <v>15 - 20</v>
      </c>
      <c r="Q104" t="str">
        <f>INDEX(Table8[Column1],MATCH(R104,Table8[Column2]))</f>
        <v>Maintained</v>
      </c>
      <c r="R104">
        <v>48.373098280000001</v>
      </c>
      <c r="S104">
        <f t="shared" si="3"/>
        <v>2.0155457616666665</v>
      </c>
      <c r="T104" t="s">
        <v>42</v>
      </c>
    </row>
    <row r="105" spans="1:20" x14ac:dyDescent="0.25">
      <c r="A105">
        <v>104</v>
      </c>
      <c r="B105" t="s">
        <v>250</v>
      </c>
      <c r="C105" t="s">
        <v>183</v>
      </c>
      <c r="D105" t="str">
        <f t="shared" si="2"/>
        <v>Sharma Donald</v>
      </c>
      <c r="E105" t="s">
        <v>22</v>
      </c>
      <c r="F105" t="s">
        <v>24</v>
      </c>
      <c r="G105" t="s">
        <v>17</v>
      </c>
      <c r="H105" t="s">
        <v>18</v>
      </c>
      <c r="I105" t="s">
        <v>24</v>
      </c>
      <c r="J105" t="s">
        <v>19</v>
      </c>
      <c r="K105" t="str">
        <f>INDEX(Table6[Column1],MATCH(L105,Table6[Column2]))</f>
        <v>Elders</v>
      </c>
      <c r="L105">
        <v>55.826356160000003</v>
      </c>
      <c r="M105" t="str">
        <f>VLOOKUP(L105,Table1[],2)</f>
        <v>50 - 59</v>
      </c>
      <c r="N105" t="str">
        <f>INDEX(Table7[Column1],MATCH(O105,Table7[Column2]))</f>
        <v>Learning Stage</v>
      </c>
      <c r="O105">
        <v>2.020945438</v>
      </c>
      <c r="P105" t="str">
        <f>VLOOKUP(O105,Table13[],2)</f>
        <v>1 - 5</v>
      </c>
      <c r="Q105" t="str">
        <f>INDEX(Table8[Column1],MATCH(R105,Table8[Column2]))</f>
        <v>Excused</v>
      </c>
      <c r="R105">
        <v>137.4598877</v>
      </c>
      <c r="S105">
        <f t="shared" si="3"/>
        <v>5.7274953208333335</v>
      </c>
      <c r="T105" t="s">
        <v>19</v>
      </c>
    </row>
    <row r="106" spans="1:20" x14ac:dyDescent="0.25">
      <c r="A106">
        <v>105</v>
      </c>
      <c r="B106" t="s">
        <v>251</v>
      </c>
      <c r="C106" t="s">
        <v>252</v>
      </c>
      <c r="D106" t="str">
        <f t="shared" si="2"/>
        <v>Hash Yvonne</v>
      </c>
      <c r="E106" t="s">
        <v>15</v>
      </c>
      <c r="F106" t="s">
        <v>30</v>
      </c>
      <c r="G106" t="s">
        <v>17</v>
      </c>
      <c r="H106" t="s">
        <v>18</v>
      </c>
      <c r="I106" t="s">
        <v>30</v>
      </c>
      <c r="J106" t="s">
        <v>19</v>
      </c>
      <c r="K106" t="str">
        <f>INDEX(Table6[Column1],MATCH(L106,Table6[Column2]))</f>
        <v>Adults</v>
      </c>
      <c r="L106">
        <v>44.001050919999997</v>
      </c>
      <c r="M106" t="str">
        <f>VLOOKUP(L106,Table1[],2)</f>
        <v>40 - 49</v>
      </c>
      <c r="N106" t="str">
        <f>INDEX(Table7[Column1],MATCH(O106,Table7[Column2]))</f>
        <v>Learning Stage</v>
      </c>
      <c r="O106">
        <v>4.0344286699999996</v>
      </c>
      <c r="P106" t="str">
        <f>VLOOKUP(O106,Table13[],2)</f>
        <v>1 - 5</v>
      </c>
      <c r="Q106" t="str">
        <f>INDEX(Table8[Column1],MATCH(R106,Table8[Column2]))</f>
        <v>Habitual</v>
      </c>
      <c r="R106">
        <v>98.557677699999999</v>
      </c>
      <c r="S106">
        <f t="shared" si="3"/>
        <v>4.1065699041666663</v>
      </c>
      <c r="T106" t="s">
        <v>19</v>
      </c>
    </row>
    <row r="107" spans="1:20" x14ac:dyDescent="0.25">
      <c r="A107">
        <v>106</v>
      </c>
      <c r="B107" t="s">
        <v>253</v>
      </c>
      <c r="C107" t="s">
        <v>254</v>
      </c>
      <c r="D107" t="str">
        <f t="shared" si="2"/>
        <v>Harris Arnold</v>
      </c>
      <c r="E107" t="s">
        <v>22</v>
      </c>
      <c r="F107" t="s">
        <v>255</v>
      </c>
      <c r="G107" t="s">
        <v>17</v>
      </c>
      <c r="H107" t="s">
        <v>18</v>
      </c>
      <c r="I107" t="s">
        <v>107</v>
      </c>
      <c r="J107" t="s">
        <v>19</v>
      </c>
      <c r="K107" t="str">
        <f>INDEX(Table6[Column1],MATCH(L107,Table6[Column2]))</f>
        <v>Youth</v>
      </c>
      <c r="L107">
        <v>29.669290199999999</v>
      </c>
      <c r="M107" t="str">
        <f>VLOOKUP(L107,Table1[],2)</f>
        <v>20 - 29</v>
      </c>
      <c r="N107" t="str">
        <f>INDEX(Table7[Column1],MATCH(O107,Table7[Column2]))</f>
        <v>Learning Stage</v>
      </c>
      <c r="O107">
        <v>2.9206944359999998</v>
      </c>
      <c r="P107" t="str">
        <f>VLOOKUP(O107,Table13[],2)</f>
        <v>1 - 5</v>
      </c>
      <c r="Q107" t="str">
        <f>INDEX(Table8[Column1],MATCH(R107,Table8[Column2]))</f>
        <v>Scheduled</v>
      </c>
      <c r="R107">
        <v>0</v>
      </c>
      <c r="S107">
        <f t="shared" si="3"/>
        <v>0</v>
      </c>
      <c r="T107" t="s">
        <v>19</v>
      </c>
    </row>
    <row r="108" spans="1:20" x14ac:dyDescent="0.25">
      <c r="A108">
        <v>107</v>
      </c>
      <c r="B108" t="s">
        <v>256</v>
      </c>
      <c r="C108" t="s">
        <v>257</v>
      </c>
      <c r="D108" t="str">
        <f t="shared" si="2"/>
        <v>Massey Christie</v>
      </c>
      <c r="E108" t="s">
        <v>15</v>
      </c>
      <c r="F108" t="s">
        <v>258</v>
      </c>
      <c r="G108" t="s">
        <v>17</v>
      </c>
      <c r="H108" t="s">
        <v>18</v>
      </c>
      <c r="I108" t="s">
        <v>107</v>
      </c>
      <c r="J108" t="s">
        <v>19</v>
      </c>
      <c r="K108" t="str">
        <f>INDEX(Table6[Column1],MATCH(L108,Table6[Column2]))</f>
        <v>Adults</v>
      </c>
      <c r="L108">
        <v>46.084405369999999</v>
      </c>
      <c r="M108" t="str">
        <f>VLOOKUP(L108,Table1[],2)</f>
        <v>40 - 49</v>
      </c>
      <c r="N108" t="str">
        <f>INDEX(Table7[Column1],MATCH(O108,Table7[Column2]))</f>
        <v>Learning Stage</v>
      </c>
      <c r="O108">
        <v>4.8347910470000004</v>
      </c>
      <c r="P108" t="str">
        <f>VLOOKUP(O108,Table13[],2)</f>
        <v>1 - 5</v>
      </c>
      <c r="Q108" t="str">
        <f>INDEX(Table8[Column1],MATCH(R108,Table8[Column2]))</f>
        <v>Maintained</v>
      </c>
      <c r="R108">
        <v>44.001859410000002</v>
      </c>
      <c r="S108">
        <f t="shared" si="3"/>
        <v>1.8334108087500001</v>
      </c>
      <c r="T108" t="s">
        <v>19</v>
      </c>
    </row>
    <row r="109" spans="1:20" x14ac:dyDescent="0.25">
      <c r="A109">
        <v>108</v>
      </c>
      <c r="B109" t="s">
        <v>259</v>
      </c>
      <c r="C109" t="s">
        <v>260</v>
      </c>
      <c r="D109" t="str">
        <f t="shared" si="2"/>
        <v>Webber Hobert</v>
      </c>
      <c r="E109" t="s">
        <v>22</v>
      </c>
      <c r="F109" t="s">
        <v>261</v>
      </c>
      <c r="G109" t="s">
        <v>17</v>
      </c>
      <c r="H109" t="s">
        <v>18</v>
      </c>
      <c r="I109" t="s">
        <v>262</v>
      </c>
      <c r="J109" t="s">
        <v>19</v>
      </c>
      <c r="K109" t="str">
        <f>INDEX(Table6[Column1],MATCH(L109,Table6[Column2]))</f>
        <v>Youth</v>
      </c>
      <c r="L109">
        <v>27.865992720000001</v>
      </c>
      <c r="M109" t="str">
        <f>VLOOKUP(L109,Table1[],2)</f>
        <v>20 - 29</v>
      </c>
      <c r="N109" t="str">
        <f>INDEX(Table7[Column1],MATCH(O109,Table7[Column2]))</f>
        <v>Learning Stage</v>
      </c>
      <c r="O109">
        <v>4.5196639599999999</v>
      </c>
      <c r="P109" t="str">
        <f>VLOOKUP(O109,Table13[],2)</f>
        <v>1 - 5</v>
      </c>
      <c r="Q109" t="str">
        <f>INDEX(Table8[Column1],MATCH(R109,Table8[Column2]))</f>
        <v>Scheduled</v>
      </c>
      <c r="R109">
        <v>0</v>
      </c>
      <c r="S109">
        <f t="shared" si="3"/>
        <v>0</v>
      </c>
      <c r="T109" t="s">
        <v>19</v>
      </c>
    </row>
    <row r="110" spans="1:20" x14ac:dyDescent="0.25">
      <c r="A110">
        <v>109</v>
      </c>
      <c r="B110" t="s">
        <v>263</v>
      </c>
      <c r="C110" t="s">
        <v>264</v>
      </c>
      <c r="D110" t="str">
        <f t="shared" si="2"/>
        <v>Edmondson Cynthia</v>
      </c>
      <c r="E110" t="s">
        <v>15</v>
      </c>
      <c r="F110" t="s">
        <v>16</v>
      </c>
      <c r="G110" t="s">
        <v>17</v>
      </c>
      <c r="H110" t="s">
        <v>18</v>
      </c>
      <c r="I110" t="s">
        <v>16</v>
      </c>
      <c r="J110" t="s">
        <v>19</v>
      </c>
      <c r="K110" t="str">
        <f>INDEX(Table6[Column1],MATCH(L110,Table6[Column2]))</f>
        <v>Young Adults</v>
      </c>
      <c r="L110">
        <v>37.383176050000003</v>
      </c>
      <c r="M110" t="str">
        <f>VLOOKUP(L110,Table1[],2)</f>
        <v>30 - 39</v>
      </c>
      <c r="N110" t="str">
        <f>INDEX(Table7[Column1],MATCH(O110,Table7[Column2]))</f>
        <v>Learning Stage</v>
      </c>
      <c r="O110">
        <v>4.9346541579999998</v>
      </c>
      <c r="P110" t="str">
        <f>VLOOKUP(O110,Table13[],2)</f>
        <v>1 - 5</v>
      </c>
      <c r="Q110" t="str">
        <f>INDEX(Table8[Column1],MATCH(R110,Table8[Column2]))</f>
        <v>Scheduled</v>
      </c>
      <c r="R110">
        <v>39.101723960000001</v>
      </c>
      <c r="S110">
        <f t="shared" si="3"/>
        <v>1.6292384983333335</v>
      </c>
      <c r="T110" t="s">
        <v>19</v>
      </c>
    </row>
    <row r="111" spans="1:20" x14ac:dyDescent="0.25">
      <c r="A111">
        <v>110</v>
      </c>
      <c r="B111" t="s">
        <v>265</v>
      </c>
      <c r="C111" t="s">
        <v>266</v>
      </c>
      <c r="D111" t="str">
        <f t="shared" si="2"/>
        <v>Paschall Marjorie</v>
      </c>
      <c r="E111" t="s">
        <v>15</v>
      </c>
      <c r="F111" t="s">
        <v>261</v>
      </c>
      <c r="G111" t="s">
        <v>17</v>
      </c>
      <c r="H111" t="s">
        <v>18</v>
      </c>
      <c r="I111" t="s">
        <v>262</v>
      </c>
      <c r="J111" t="s">
        <v>19</v>
      </c>
      <c r="K111" t="str">
        <f>INDEX(Table6[Column1],MATCH(L111,Table6[Column2]))</f>
        <v>Elders</v>
      </c>
      <c r="L111">
        <v>50.43589901</v>
      </c>
      <c r="M111" t="str">
        <f>VLOOKUP(L111,Table1[],2)</f>
        <v>50 - 59</v>
      </c>
      <c r="N111" t="str">
        <f>INDEX(Table7[Column1],MATCH(O111,Table7[Column2]))</f>
        <v>Learning Stage</v>
      </c>
      <c r="O111">
        <v>5.505354659</v>
      </c>
      <c r="P111" t="str">
        <f>VLOOKUP(O111,Table13[],2)</f>
        <v>1 - 5</v>
      </c>
      <c r="Q111" t="str">
        <f>INDEX(Table8[Column1],MATCH(R111,Table8[Column2]))</f>
        <v>Excused</v>
      </c>
      <c r="R111">
        <v>138.93304029999999</v>
      </c>
      <c r="S111">
        <f t="shared" si="3"/>
        <v>5.7888766791666662</v>
      </c>
      <c r="T111" t="s">
        <v>19</v>
      </c>
    </row>
    <row r="112" spans="1:20" x14ac:dyDescent="0.25">
      <c r="A112">
        <v>111</v>
      </c>
      <c r="B112" t="s">
        <v>267</v>
      </c>
      <c r="C112" t="s">
        <v>268</v>
      </c>
      <c r="D112" t="str">
        <f t="shared" si="2"/>
        <v>Johnson Dexter</v>
      </c>
      <c r="E112" t="s">
        <v>22</v>
      </c>
      <c r="F112" t="s">
        <v>33</v>
      </c>
      <c r="G112" t="s">
        <v>17</v>
      </c>
      <c r="H112" t="s">
        <v>18</v>
      </c>
      <c r="I112" t="s">
        <v>33</v>
      </c>
      <c r="J112" t="s">
        <v>19</v>
      </c>
      <c r="K112" t="str">
        <f>INDEX(Table6[Column1],MATCH(L112,Table6[Column2]))</f>
        <v>Adults</v>
      </c>
      <c r="L112">
        <v>46.586163859999999</v>
      </c>
      <c r="M112" t="str">
        <f>VLOOKUP(L112,Table1[],2)</f>
        <v>40 - 49</v>
      </c>
      <c r="N112" t="str">
        <f>INDEX(Table7[Column1],MATCH(O112,Table7[Column2]))</f>
        <v>Learning Stage</v>
      </c>
      <c r="O112">
        <v>4.7430396799999999</v>
      </c>
      <c r="P112" t="str">
        <f>VLOOKUP(O112,Table13[],2)</f>
        <v>1 - 5</v>
      </c>
      <c r="Q112" t="str">
        <f>INDEX(Table8[Column1],MATCH(R112,Table8[Column2]))</f>
        <v>Maintained</v>
      </c>
      <c r="R112">
        <v>63.03007856</v>
      </c>
      <c r="S112">
        <f t="shared" si="3"/>
        <v>2.626253273333333</v>
      </c>
      <c r="T112" t="s">
        <v>19</v>
      </c>
    </row>
    <row r="113" spans="1:20" x14ac:dyDescent="0.25">
      <c r="A113">
        <v>112</v>
      </c>
      <c r="B113" t="s">
        <v>269</v>
      </c>
      <c r="C113" t="s">
        <v>270</v>
      </c>
      <c r="D113" t="str">
        <f t="shared" si="2"/>
        <v>Fox Keith</v>
      </c>
      <c r="E113" t="s">
        <v>22</v>
      </c>
      <c r="F113" t="s">
        <v>255</v>
      </c>
      <c r="G113" t="s">
        <v>17</v>
      </c>
      <c r="H113" t="s">
        <v>18</v>
      </c>
      <c r="I113" t="s">
        <v>107</v>
      </c>
      <c r="J113" t="s">
        <v>19</v>
      </c>
      <c r="K113" t="str">
        <f>INDEX(Table6[Column1],MATCH(L113,Table6[Column2]))</f>
        <v>Elders</v>
      </c>
      <c r="L113">
        <v>50.281139969999998</v>
      </c>
      <c r="M113" t="str">
        <f>VLOOKUP(L113,Table1[],2)</f>
        <v>50 - 59</v>
      </c>
      <c r="N113" t="str">
        <f>INDEX(Table7[Column1],MATCH(O113,Table7[Column2]))</f>
        <v>Learning Stage</v>
      </c>
      <c r="O113">
        <v>5.3196110259999996</v>
      </c>
      <c r="P113" t="str">
        <f>VLOOKUP(O113,Table13[],2)</f>
        <v>1 - 5</v>
      </c>
      <c r="Q113" t="str">
        <f>INDEX(Table8[Column1],MATCH(R113,Table8[Column2]))</f>
        <v>Habitual</v>
      </c>
      <c r="R113">
        <v>98.322892199999998</v>
      </c>
      <c r="S113">
        <f t="shared" si="3"/>
        <v>4.0967871750000002</v>
      </c>
      <c r="T113" t="s">
        <v>19</v>
      </c>
    </row>
    <row r="114" spans="1:20" x14ac:dyDescent="0.25">
      <c r="A114">
        <v>113</v>
      </c>
      <c r="B114" t="s">
        <v>271</v>
      </c>
      <c r="C114" t="s">
        <v>272</v>
      </c>
      <c r="D114" t="str">
        <f t="shared" si="2"/>
        <v>Kamen Alan</v>
      </c>
      <c r="E114" t="s">
        <v>22</v>
      </c>
      <c r="F114" t="s">
        <v>273</v>
      </c>
      <c r="G114" t="s">
        <v>17</v>
      </c>
      <c r="H114" t="s">
        <v>18</v>
      </c>
      <c r="I114" t="s">
        <v>138</v>
      </c>
      <c r="J114" t="s">
        <v>19</v>
      </c>
      <c r="K114" t="str">
        <f>INDEX(Table6[Column1],MATCH(L114,Table6[Column2]))</f>
        <v>Young Adults</v>
      </c>
      <c r="L114">
        <v>39.046229330000003</v>
      </c>
      <c r="M114" t="str">
        <f>VLOOKUP(L114,Table1[],2)</f>
        <v>30 - 39</v>
      </c>
      <c r="N114" t="str">
        <f>INDEX(Table7[Column1],MATCH(O114,Table7[Column2]))</f>
        <v>Learning Stage</v>
      </c>
      <c r="O114">
        <v>1.733551364</v>
      </c>
      <c r="P114" t="str">
        <f>VLOOKUP(O114,Table13[],2)</f>
        <v>1 - 5</v>
      </c>
      <c r="Q114" t="str">
        <f>INDEX(Table8[Column1],MATCH(R114,Table8[Column2]))</f>
        <v>Maintained</v>
      </c>
      <c r="R114">
        <v>56.304332279999997</v>
      </c>
      <c r="S114">
        <f t="shared" si="3"/>
        <v>2.3460138449999999</v>
      </c>
      <c r="T114" t="s">
        <v>19</v>
      </c>
    </row>
    <row r="115" spans="1:20" x14ac:dyDescent="0.25">
      <c r="A115">
        <v>114</v>
      </c>
      <c r="B115" t="s">
        <v>274</v>
      </c>
      <c r="C115" t="s">
        <v>275</v>
      </c>
      <c r="D115" t="str">
        <f t="shared" si="2"/>
        <v>Ogden Nancy</v>
      </c>
      <c r="E115" t="s">
        <v>15</v>
      </c>
      <c r="F115" t="s">
        <v>276</v>
      </c>
      <c r="G115" t="s">
        <v>17</v>
      </c>
      <c r="H115" t="s">
        <v>18</v>
      </c>
      <c r="I115" t="s">
        <v>277</v>
      </c>
      <c r="J115" t="s">
        <v>19</v>
      </c>
      <c r="K115" t="str">
        <f>INDEX(Table6[Column1],MATCH(L115,Table6[Column2]))</f>
        <v>Young Adults</v>
      </c>
      <c r="L115">
        <v>37.493579240000003</v>
      </c>
      <c r="M115" t="str">
        <f>VLOOKUP(L115,Table1[],2)</f>
        <v>30 - 39</v>
      </c>
      <c r="N115" t="str">
        <f>INDEX(Table7[Column1],MATCH(O115,Table7[Column2]))</f>
        <v>Learning Stage</v>
      </c>
      <c r="O115">
        <v>5.2724175070000001</v>
      </c>
      <c r="P115" t="str">
        <f>VLOOKUP(O115,Table13[],2)</f>
        <v>1 - 5</v>
      </c>
      <c r="Q115" t="str">
        <f>INDEX(Table8[Column1],MATCH(R115,Table8[Column2]))</f>
        <v>Scheduled</v>
      </c>
      <c r="R115">
        <v>25.46792975</v>
      </c>
      <c r="S115">
        <f t="shared" si="3"/>
        <v>1.0611637395833333</v>
      </c>
      <c r="T115" t="s">
        <v>19</v>
      </c>
    </row>
    <row r="116" spans="1:20" x14ac:dyDescent="0.25">
      <c r="A116">
        <v>115</v>
      </c>
      <c r="B116" t="s">
        <v>278</v>
      </c>
      <c r="C116" t="s">
        <v>279</v>
      </c>
      <c r="D116" t="str">
        <f t="shared" si="2"/>
        <v>Ervin Patricia</v>
      </c>
      <c r="E116" t="s">
        <v>15</v>
      </c>
      <c r="F116" t="s">
        <v>280</v>
      </c>
      <c r="G116" t="s">
        <v>17</v>
      </c>
      <c r="H116" t="s">
        <v>18</v>
      </c>
      <c r="I116" t="s">
        <v>192</v>
      </c>
      <c r="J116" t="s">
        <v>19</v>
      </c>
      <c r="K116" t="str">
        <f>INDEX(Table6[Column1],MATCH(L116,Table6[Column2]))</f>
        <v>Adults</v>
      </c>
      <c r="L116">
        <v>47.518421099999998</v>
      </c>
      <c r="M116" t="str">
        <f>VLOOKUP(L116,Table1[],2)</f>
        <v>40 - 49</v>
      </c>
      <c r="N116" t="str">
        <f>INDEX(Table7[Column1],MATCH(O116,Table7[Column2]))</f>
        <v>Learning Stage</v>
      </c>
      <c r="O116">
        <v>3.8136797179999999</v>
      </c>
      <c r="P116" t="str">
        <f>VLOOKUP(O116,Table13[],2)</f>
        <v>1 - 5</v>
      </c>
      <c r="Q116" t="str">
        <f>INDEX(Table8[Column1],MATCH(R116,Table8[Column2]))</f>
        <v>Habitual</v>
      </c>
      <c r="R116">
        <v>96.883716669999998</v>
      </c>
      <c r="S116">
        <f t="shared" si="3"/>
        <v>4.0368215279166666</v>
      </c>
      <c r="T116" t="s">
        <v>19</v>
      </c>
    </row>
    <row r="117" spans="1:20" x14ac:dyDescent="0.25">
      <c r="A117">
        <v>116</v>
      </c>
      <c r="B117" t="s">
        <v>281</v>
      </c>
      <c r="C117" t="s">
        <v>282</v>
      </c>
      <c r="D117" t="str">
        <f t="shared" si="2"/>
        <v>Clark Pauline</v>
      </c>
      <c r="E117" t="s">
        <v>15</v>
      </c>
      <c r="F117" t="s">
        <v>30</v>
      </c>
      <c r="G117" t="s">
        <v>17</v>
      </c>
      <c r="H117" t="s">
        <v>18</v>
      </c>
      <c r="I117" t="s">
        <v>30</v>
      </c>
      <c r="J117" t="s">
        <v>19</v>
      </c>
      <c r="K117" t="str">
        <f>INDEX(Table6[Column1],MATCH(L117,Table6[Column2]))</f>
        <v>Elders</v>
      </c>
      <c r="L117">
        <v>50.244613909999998</v>
      </c>
      <c r="M117" t="str">
        <f>VLOOKUP(L117,Table1[],2)</f>
        <v>50 - 59</v>
      </c>
      <c r="N117" t="str">
        <f>INDEX(Table7[Column1],MATCH(O117,Table7[Column2]))</f>
        <v>Learning Stage</v>
      </c>
      <c r="O117">
        <v>3.4502344069999999</v>
      </c>
      <c r="P117" t="str">
        <f>VLOOKUP(O117,Table13[],2)</f>
        <v>1 - 5</v>
      </c>
      <c r="Q117" t="str">
        <f>INDEX(Table8[Column1],MATCH(R117,Table8[Column2]))</f>
        <v>Habitual</v>
      </c>
      <c r="R117">
        <v>118.49050099999999</v>
      </c>
      <c r="S117">
        <f t="shared" si="3"/>
        <v>4.9371042083333334</v>
      </c>
      <c r="T117" t="s">
        <v>19</v>
      </c>
    </row>
    <row r="118" spans="1:20" x14ac:dyDescent="0.25">
      <c r="A118">
        <v>117</v>
      </c>
      <c r="B118" t="s">
        <v>283</v>
      </c>
      <c r="C118" t="s">
        <v>284</v>
      </c>
      <c r="D118" t="str">
        <f t="shared" si="2"/>
        <v>Andrews Debra</v>
      </c>
      <c r="E118" t="s">
        <v>15</v>
      </c>
      <c r="F118" t="s">
        <v>33</v>
      </c>
      <c r="G118" t="s">
        <v>17</v>
      </c>
      <c r="H118" t="s">
        <v>18</v>
      </c>
      <c r="I118" t="s">
        <v>33</v>
      </c>
      <c r="J118" t="s">
        <v>19</v>
      </c>
      <c r="K118" t="str">
        <f>INDEX(Table6[Column1],MATCH(L118,Table6[Column2]))</f>
        <v>Adults</v>
      </c>
      <c r="L118">
        <v>40.329826760000003</v>
      </c>
      <c r="M118" t="str">
        <f>VLOOKUP(L118,Table1[],2)</f>
        <v>40 - 49</v>
      </c>
      <c r="N118" t="str">
        <f>INDEX(Table7[Column1],MATCH(O118,Table7[Column2]))</f>
        <v>Fitting in Stage</v>
      </c>
      <c r="O118">
        <v>6.277340487</v>
      </c>
      <c r="P118" t="str">
        <f>VLOOKUP(O118,Table13[],2)</f>
        <v>6 - 10</v>
      </c>
      <c r="Q118" t="str">
        <f>INDEX(Table8[Column1],MATCH(R118,Table8[Column2]))</f>
        <v>Scheduled</v>
      </c>
      <c r="R118">
        <v>34.020420590000001</v>
      </c>
      <c r="S118">
        <f t="shared" si="3"/>
        <v>1.4175175245833334</v>
      </c>
      <c r="T118" t="s">
        <v>19</v>
      </c>
    </row>
    <row r="119" spans="1:20" x14ac:dyDescent="0.25">
      <c r="A119">
        <v>118</v>
      </c>
      <c r="B119" t="s">
        <v>285</v>
      </c>
      <c r="C119" t="s">
        <v>286</v>
      </c>
      <c r="D119" t="str">
        <f t="shared" si="2"/>
        <v>Calderon Sybil</v>
      </c>
      <c r="E119" t="s">
        <v>15</v>
      </c>
      <c r="F119" t="s">
        <v>84</v>
      </c>
      <c r="G119" t="s">
        <v>17</v>
      </c>
      <c r="H119" t="s">
        <v>18</v>
      </c>
      <c r="I119" t="s">
        <v>84</v>
      </c>
      <c r="J119" t="s">
        <v>19</v>
      </c>
      <c r="K119" t="str">
        <f>INDEX(Table6[Column1],MATCH(L119,Table6[Column2]))</f>
        <v>Young Adults</v>
      </c>
      <c r="L119">
        <v>36.924478659999998</v>
      </c>
      <c r="M119" t="str">
        <f>VLOOKUP(L119,Table1[],2)</f>
        <v>30 - 39</v>
      </c>
      <c r="N119" t="str">
        <f>INDEX(Table7[Column1],MATCH(O119,Table7[Column2]))</f>
        <v>Fitting in Stage</v>
      </c>
      <c r="O119">
        <v>6.283404129</v>
      </c>
      <c r="P119" t="str">
        <f>VLOOKUP(O119,Table13[],2)</f>
        <v>6 - 10</v>
      </c>
      <c r="Q119" t="str">
        <f>INDEX(Table8[Column1],MATCH(R119,Table8[Column2]))</f>
        <v>Maintained</v>
      </c>
      <c r="R119">
        <v>72.794085789999997</v>
      </c>
      <c r="S119">
        <f t="shared" si="3"/>
        <v>3.0330869079166662</v>
      </c>
      <c r="T119" t="s">
        <v>19</v>
      </c>
    </row>
    <row r="120" spans="1:20" x14ac:dyDescent="0.25">
      <c r="A120">
        <v>119</v>
      </c>
      <c r="B120" t="s">
        <v>287</v>
      </c>
      <c r="C120" t="s">
        <v>43</v>
      </c>
      <c r="D120" t="str">
        <f t="shared" si="2"/>
        <v>Torres Lee</v>
      </c>
      <c r="E120" t="s">
        <v>22</v>
      </c>
      <c r="F120" t="s">
        <v>38</v>
      </c>
      <c r="G120" t="s">
        <v>165</v>
      </c>
      <c r="H120" t="s">
        <v>166</v>
      </c>
      <c r="I120" t="s">
        <v>38</v>
      </c>
      <c r="J120" t="s">
        <v>41</v>
      </c>
      <c r="K120" t="str">
        <f>INDEX(Table6[Column1],MATCH(L120,Table6[Column2]))</f>
        <v>Young Adults</v>
      </c>
      <c r="L120">
        <v>33.178690000000003</v>
      </c>
      <c r="M120" t="str">
        <f>VLOOKUP(L120,Table1[],2)</f>
        <v>30 - 39</v>
      </c>
      <c r="N120" t="str">
        <f>INDEX(Table7[Column1],MATCH(O120,Table7[Column2]))</f>
        <v>Learning Stage</v>
      </c>
      <c r="O120">
        <v>3.616228</v>
      </c>
      <c r="P120" t="str">
        <f>VLOOKUP(O120,Table13[],2)</f>
        <v>1 - 5</v>
      </c>
      <c r="Q120" t="str">
        <f>INDEX(Table8[Column1],MATCH(R120,Table8[Column2]))</f>
        <v>Scheduled</v>
      </c>
      <c r="R120">
        <v>0</v>
      </c>
      <c r="S120">
        <f t="shared" si="3"/>
        <v>0</v>
      </c>
      <c r="T120" t="s">
        <v>42</v>
      </c>
    </row>
    <row r="121" spans="1:20" x14ac:dyDescent="0.25">
      <c r="A121">
        <v>120</v>
      </c>
      <c r="B121" t="s">
        <v>288</v>
      </c>
      <c r="C121" t="s">
        <v>56</v>
      </c>
      <c r="D121" t="str">
        <f t="shared" si="2"/>
        <v>Ward James</v>
      </c>
      <c r="E121" t="s">
        <v>22</v>
      </c>
      <c r="F121" t="s">
        <v>121</v>
      </c>
      <c r="G121" t="s">
        <v>17</v>
      </c>
      <c r="H121" t="s">
        <v>18</v>
      </c>
      <c r="I121" t="s">
        <v>121</v>
      </c>
      <c r="J121" t="s">
        <v>19</v>
      </c>
      <c r="K121" t="str">
        <f>INDEX(Table6[Column1],MATCH(L121,Table6[Column2]))</f>
        <v>Young Adults</v>
      </c>
      <c r="L121">
        <v>32.75941298</v>
      </c>
      <c r="M121" t="str">
        <f>VLOOKUP(L121,Table1[],2)</f>
        <v>30 - 39</v>
      </c>
      <c r="N121" t="str">
        <f>INDEX(Table7[Column1],MATCH(O121,Table7[Column2]))</f>
        <v>Fitting in Stage</v>
      </c>
      <c r="O121">
        <v>7.1009169290000003</v>
      </c>
      <c r="P121" t="str">
        <f>VLOOKUP(O121,Table13[],2)</f>
        <v>6 - 10</v>
      </c>
      <c r="Q121" t="str">
        <f>INDEX(Table8[Column1],MATCH(R121,Table8[Column2]))</f>
        <v>Scheduled</v>
      </c>
      <c r="R121">
        <v>0</v>
      </c>
      <c r="S121">
        <f t="shared" si="3"/>
        <v>0</v>
      </c>
      <c r="T121" t="s">
        <v>19</v>
      </c>
    </row>
    <row r="122" spans="1:20" x14ac:dyDescent="0.25">
      <c r="A122">
        <v>121</v>
      </c>
      <c r="B122" t="s">
        <v>289</v>
      </c>
      <c r="C122" t="s">
        <v>290</v>
      </c>
      <c r="D122" t="str">
        <f t="shared" si="2"/>
        <v>Browning Christiane</v>
      </c>
      <c r="E122" t="s">
        <v>15</v>
      </c>
      <c r="F122" t="s">
        <v>100</v>
      </c>
      <c r="G122" t="s">
        <v>17</v>
      </c>
      <c r="H122" t="s">
        <v>18</v>
      </c>
      <c r="I122" t="s">
        <v>101</v>
      </c>
      <c r="J122" t="s">
        <v>19</v>
      </c>
      <c r="K122" t="str">
        <f>INDEX(Table6[Column1],MATCH(L122,Table6[Column2]))</f>
        <v>Elders</v>
      </c>
      <c r="L122">
        <v>58.575729629999998</v>
      </c>
      <c r="M122" t="str">
        <f>VLOOKUP(L122,Table1[],2)</f>
        <v>50 - 59</v>
      </c>
      <c r="N122" t="str">
        <f>INDEX(Table7[Column1],MATCH(O122,Table7[Column2]))</f>
        <v>Fitting in Stage</v>
      </c>
      <c r="O122">
        <v>6.5477898359999998</v>
      </c>
      <c r="P122" t="str">
        <f>VLOOKUP(O122,Table13[],2)</f>
        <v>6 - 10</v>
      </c>
      <c r="Q122" t="str">
        <f>INDEX(Table8[Column1],MATCH(R122,Table8[Column2]))</f>
        <v>Excused</v>
      </c>
      <c r="R122">
        <v>153.2632323</v>
      </c>
      <c r="S122">
        <f t="shared" si="3"/>
        <v>6.3859680124999993</v>
      </c>
      <c r="T122" t="s">
        <v>19</v>
      </c>
    </row>
    <row r="123" spans="1:20" x14ac:dyDescent="0.25">
      <c r="A123">
        <v>122</v>
      </c>
      <c r="B123" t="s">
        <v>291</v>
      </c>
      <c r="C123" t="s">
        <v>93</v>
      </c>
      <c r="D123" t="str">
        <f t="shared" si="2"/>
        <v>Wurth William</v>
      </c>
      <c r="E123" t="s">
        <v>22</v>
      </c>
      <c r="F123" t="s">
        <v>100</v>
      </c>
      <c r="G123" t="s">
        <v>17</v>
      </c>
      <c r="H123" t="s">
        <v>18</v>
      </c>
      <c r="I123" t="s">
        <v>101</v>
      </c>
      <c r="J123" t="s">
        <v>19</v>
      </c>
      <c r="K123" t="str">
        <f>INDEX(Table6[Column1],MATCH(L123,Table6[Column2]))</f>
        <v>Youth</v>
      </c>
      <c r="L123">
        <v>23.948396930000001</v>
      </c>
      <c r="M123" t="str">
        <f>VLOOKUP(L123,Table1[],2)</f>
        <v>20 - 29</v>
      </c>
      <c r="N123" t="str">
        <f>INDEX(Table7[Column1],MATCH(O123,Table7[Column2]))</f>
        <v>Learning Stage</v>
      </c>
      <c r="O123">
        <v>5.1927541039999996</v>
      </c>
      <c r="P123" t="str">
        <f>VLOOKUP(O123,Table13[],2)</f>
        <v>1 - 5</v>
      </c>
      <c r="Q123" t="str">
        <f>INDEX(Table8[Column1],MATCH(R123,Table8[Column2]))</f>
        <v>Scheduled</v>
      </c>
      <c r="R123">
        <v>0</v>
      </c>
      <c r="S123">
        <f t="shared" si="3"/>
        <v>0</v>
      </c>
      <c r="T123" t="s">
        <v>19</v>
      </c>
    </row>
    <row r="124" spans="1:20" x14ac:dyDescent="0.25">
      <c r="A124">
        <v>123</v>
      </c>
      <c r="B124" t="s">
        <v>292</v>
      </c>
      <c r="C124" t="s">
        <v>293</v>
      </c>
      <c r="D124" t="str">
        <f t="shared" si="2"/>
        <v>Prescott Wesley</v>
      </c>
      <c r="E124" t="s">
        <v>22</v>
      </c>
      <c r="F124" t="s">
        <v>101</v>
      </c>
      <c r="G124" t="s">
        <v>17</v>
      </c>
      <c r="H124" t="s">
        <v>18</v>
      </c>
      <c r="I124" t="s">
        <v>101</v>
      </c>
      <c r="J124" t="s">
        <v>19</v>
      </c>
      <c r="K124" t="str">
        <f>INDEX(Table6[Column1],MATCH(L124,Table6[Column2]))</f>
        <v>Adults</v>
      </c>
      <c r="L124">
        <v>43.203536739999997</v>
      </c>
      <c r="M124" t="str">
        <f>VLOOKUP(L124,Table1[],2)</f>
        <v>40 - 49</v>
      </c>
      <c r="N124" t="str">
        <f>INDEX(Table7[Column1],MATCH(O124,Table7[Column2]))</f>
        <v>Fitting in Stage</v>
      </c>
      <c r="O124">
        <v>7.9213980419999999</v>
      </c>
      <c r="P124" t="str">
        <f>VLOOKUP(O124,Table13[],2)</f>
        <v>6 - 10</v>
      </c>
      <c r="Q124" t="str">
        <f>INDEX(Table8[Column1],MATCH(R124,Table8[Column2]))</f>
        <v>Maintained</v>
      </c>
      <c r="R124">
        <v>53.847371029999998</v>
      </c>
      <c r="S124">
        <f t="shared" si="3"/>
        <v>2.2436404595833332</v>
      </c>
      <c r="T124" t="s">
        <v>19</v>
      </c>
    </row>
    <row r="125" spans="1:20" x14ac:dyDescent="0.25">
      <c r="A125">
        <v>124</v>
      </c>
      <c r="B125" t="s">
        <v>294</v>
      </c>
      <c r="C125" t="s">
        <v>295</v>
      </c>
      <c r="D125" t="str">
        <f t="shared" si="2"/>
        <v>Dunham Ligia</v>
      </c>
      <c r="E125" t="s">
        <v>15</v>
      </c>
      <c r="F125" t="s">
        <v>296</v>
      </c>
      <c r="G125" t="s">
        <v>17</v>
      </c>
      <c r="H125" t="s">
        <v>18</v>
      </c>
      <c r="I125" t="s">
        <v>169</v>
      </c>
      <c r="J125" t="s">
        <v>19</v>
      </c>
      <c r="K125" t="str">
        <f>INDEX(Table6[Column1],MATCH(L125,Table6[Column2]))</f>
        <v>Elders</v>
      </c>
      <c r="L125">
        <v>52.646386630000002</v>
      </c>
      <c r="M125" t="str">
        <f>VLOOKUP(L125,Table1[],2)</f>
        <v>50 - 59</v>
      </c>
      <c r="N125" t="str">
        <f>INDEX(Table7[Column1],MATCH(O125,Table7[Column2]))</f>
        <v>Learning Stage</v>
      </c>
      <c r="O125">
        <v>4.9903431659999997</v>
      </c>
      <c r="P125" t="str">
        <f>VLOOKUP(O125,Table13[],2)</f>
        <v>1 - 5</v>
      </c>
      <c r="Q125" t="str">
        <f>INDEX(Table8[Column1],MATCH(R125,Table8[Column2]))</f>
        <v>Habitual</v>
      </c>
      <c r="R125">
        <v>113.96177489999999</v>
      </c>
      <c r="S125">
        <f t="shared" si="3"/>
        <v>4.7484072875000001</v>
      </c>
      <c r="T125" t="s">
        <v>19</v>
      </c>
    </row>
    <row r="126" spans="1:20" x14ac:dyDescent="0.25">
      <c r="A126">
        <v>125</v>
      </c>
      <c r="B126" t="s">
        <v>297</v>
      </c>
      <c r="C126" t="s">
        <v>298</v>
      </c>
      <c r="D126" t="str">
        <f t="shared" si="2"/>
        <v>Garrett Steve</v>
      </c>
      <c r="E126" t="s">
        <v>22</v>
      </c>
      <c r="F126" t="s">
        <v>197</v>
      </c>
      <c r="G126" t="s">
        <v>17</v>
      </c>
      <c r="H126" t="s">
        <v>18</v>
      </c>
      <c r="I126" t="s">
        <v>90</v>
      </c>
      <c r="J126" t="s">
        <v>19</v>
      </c>
      <c r="K126" t="str">
        <f>INDEX(Table6[Column1],MATCH(L126,Table6[Column2]))</f>
        <v>Adults</v>
      </c>
      <c r="L126">
        <v>45.82458879</v>
      </c>
      <c r="M126" t="str">
        <f>VLOOKUP(L126,Table1[],2)</f>
        <v>40 - 49</v>
      </c>
      <c r="N126" t="str">
        <f>INDEX(Table7[Column1],MATCH(O126,Table7[Column2]))</f>
        <v>Learning Stage</v>
      </c>
      <c r="O126">
        <v>3.3906754700000001</v>
      </c>
      <c r="P126" t="str">
        <f>VLOOKUP(O126,Table13[],2)</f>
        <v>1 - 5</v>
      </c>
      <c r="Q126" t="str">
        <f>INDEX(Table8[Column1],MATCH(R126,Table8[Column2]))</f>
        <v>Maintained</v>
      </c>
      <c r="R126">
        <v>79.106688239999997</v>
      </c>
      <c r="S126">
        <f t="shared" si="3"/>
        <v>3.2961120099999999</v>
      </c>
      <c r="T126" t="s">
        <v>19</v>
      </c>
    </row>
    <row r="127" spans="1:20" x14ac:dyDescent="0.25">
      <c r="A127">
        <v>126</v>
      </c>
      <c r="B127" t="s">
        <v>299</v>
      </c>
      <c r="C127" t="s">
        <v>300</v>
      </c>
      <c r="D127" t="str">
        <f t="shared" si="2"/>
        <v>Alexander Tyrone</v>
      </c>
      <c r="E127" t="s">
        <v>22</v>
      </c>
      <c r="F127" t="s">
        <v>127</v>
      </c>
      <c r="G127" t="s">
        <v>17</v>
      </c>
      <c r="H127" t="s">
        <v>18</v>
      </c>
      <c r="I127" t="s">
        <v>127</v>
      </c>
      <c r="J127" t="s">
        <v>19</v>
      </c>
      <c r="K127" t="str">
        <f>INDEX(Table6[Column1],MATCH(L127,Table6[Column2]))</f>
        <v>Young Adults</v>
      </c>
      <c r="L127">
        <v>35.537986680000003</v>
      </c>
      <c r="M127" t="str">
        <f>VLOOKUP(L127,Table1[],2)</f>
        <v>30 - 39</v>
      </c>
      <c r="N127" t="str">
        <f>INDEX(Table7[Column1],MATCH(O127,Table7[Column2]))</f>
        <v>Learning Stage</v>
      </c>
      <c r="O127">
        <v>5.7645856569999996</v>
      </c>
      <c r="P127" t="str">
        <f>VLOOKUP(O127,Table13[],2)</f>
        <v>1 - 5</v>
      </c>
      <c r="Q127" t="str">
        <f>INDEX(Table8[Column1],MATCH(R127,Table8[Column2]))</f>
        <v>Scheduled</v>
      </c>
      <c r="R127">
        <v>29.982311769999999</v>
      </c>
      <c r="S127">
        <f t="shared" si="3"/>
        <v>1.2492629904166666</v>
      </c>
      <c r="T127" t="s">
        <v>19</v>
      </c>
    </row>
    <row r="128" spans="1:20" x14ac:dyDescent="0.25">
      <c r="A128">
        <v>127</v>
      </c>
      <c r="B128" t="s">
        <v>301</v>
      </c>
      <c r="C128" t="s">
        <v>245</v>
      </c>
      <c r="D128" t="str">
        <f t="shared" si="2"/>
        <v>Cheek Mary</v>
      </c>
      <c r="E128" t="s">
        <v>15</v>
      </c>
      <c r="F128" t="s">
        <v>258</v>
      </c>
      <c r="G128" t="s">
        <v>17</v>
      </c>
      <c r="H128" t="s">
        <v>18</v>
      </c>
      <c r="I128" t="s">
        <v>107</v>
      </c>
      <c r="J128" t="s">
        <v>19</v>
      </c>
      <c r="K128" t="str">
        <f>INDEX(Table6[Column1],MATCH(L128,Table6[Column2]))</f>
        <v>Young Adults</v>
      </c>
      <c r="L128">
        <v>37.849773450000001</v>
      </c>
      <c r="M128" t="str">
        <f>VLOOKUP(L128,Table1[],2)</f>
        <v>30 - 39</v>
      </c>
      <c r="N128" t="str">
        <f>INDEX(Table7[Column1],MATCH(O128,Table7[Column2]))</f>
        <v>Learning Stage</v>
      </c>
      <c r="O128">
        <v>1.976125041</v>
      </c>
      <c r="P128" t="str">
        <f>VLOOKUP(O128,Table13[],2)</f>
        <v>1 - 5</v>
      </c>
      <c r="Q128" t="str">
        <f>INDEX(Table8[Column1],MATCH(R128,Table8[Column2]))</f>
        <v>Maintained</v>
      </c>
      <c r="R128">
        <v>68.404031770000003</v>
      </c>
      <c r="S128">
        <f t="shared" si="3"/>
        <v>2.8501679904166668</v>
      </c>
      <c r="T128" t="s">
        <v>19</v>
      </c>
    </row>
    <row r="129" spans="1:20" x14ac:dyDescent="0.25">
      <c r="A129">
        <v>128</v>
      </c>
      <c r="B129" t="s">
        <v>302</v>
      </c>
      <c r="C129" t="s">
        <v>303</v>
      </c>
      <c r="D129" t="str">
        <f t="shared" si="2"/>
        <v>Ackerman Carrie</v>
      </c>
      <c r="E129" t="s">
        <v>15</v>
      </c>
      <c r="F129" t="s">
        <v>38</v>
      </c>
      <c r="G129" t="s">
        <v>165</v>
      </c>
      <c r="H129" t="s">
        <v>166</v>
      </c>
      <c r="I129" t="s">
        <v>38</v>
      </c>
      <c r="J129" t="s">
        <v>41</v>
      </c>
      <c r="K129" t="str">
        <f>INDEX(Table6[Column1],MATCH(L129,Table6[Column2]))</f>
        <v>Adults</v>
      </c>
      <c r="L129">
        <v>43.285800000000002</v>
      </c>
      <c r="M129" t="str">
        <f>VLOOKUP(L129,Table1[],2)</f>
        <v>40 - 49</v>
      </c>
      <c r="N129" t="str">
        <f>INDEX(Table7[Column1],MATCH(O129,Table7[Column2]))</f>
        <v>Mentoring Stage</v>
      </c>
      <c r="O129">
        <v>21.122313999999999</v>
      </c>
      <c r="P129" t="str">
        <f>VLOOKUP(O129,Table13[],2)</f>
        <v>20 - 25</v>
      </c>
      <c r="Q129" t="str">
        <f>INDEX(Table8[Column1],MATCH(R129,Table8[Column2]))</f>
        <v>Scheduled</v>
      </c>
      <c r="R129">
        <v>30.993998879999999</v>
      </c>
      <c r="S129">
        <f t="shared" si="3"/>
        <v>1.2914166199999999</v>
      </c>
      <c r="T129" t="s">
        <v>42</v>
      </c>
    </row>
    <row r="130" spans="1:20" x14ac:dyDescent="0.25">
      <c r="A130">
        <v>129</v>
      </c>
      <c r="B130" t="s">
        <v>267</v>
      </c>
      <c r="C130" t="s">
        <v>279</v>
      </c>
      <c r="D130" t="str">
        <f t="shared" si="2"/>
        <v>Johnson Patricia</v>
      </c>
      <c r="E130" t="s">
        <v>15</v>
      </c>
      <c r="F130" t="s">
        <v>304</v>
      </c>
      <c r="G130" t="s">
        <v>17</v>
      </c>
      <c r="H130" t="s">
        <v>18</v>
      </c>
      <c r="I130" t="s">
        <v>304</v>
      </c>
      <c r="J130" t="s">
        <v>19</v>
      </c>
      <c r="K130" t="str">
        <f>INDEX(Table6[Column1],MATCH(L130,Table6[Column2]))</f>
        <v>Youth</v>
      </c>
      <c r="L130">
        <v>24.36946429</v>
      </c>
      <c r="M130" t="str">
        <f>VLOOKUP(L130,Table1[],2)</f>
        <v>20 - 29</v>
      </c>
      <c r="N130" t="str">
        <f>INDEX(Table7[Column1],MATCH(O130,Table7[Column2]))</f>
        <v>Learning Stage</v>
      </c>
      <c r="O130">
        <v>3.7699588190000002</v>
      </c>
      <c r="P130" t="str">
        <f>VLOOKUP(O130,Table13[],2)</f>
        <v>1 - 5</v>
      </c>
      <c r="Q130" t="str">
        <f>INDEX(Table8[Column1],MATCH(R130,Table8[Column2]))</f>
        <v>Scheduled</v>
      </c>
      <c r="R130">
        <v>0</v>
      </c>
      <c r="S130">
        <f t="shared" si="3"/>
        <v>0</v>
      </c>
      <c r="T130" t="s">
        <v>19</v>
      </c>
    </row>
    <row r="131" spans="1:20" x14ac:dyDescent="0.25">
      <c r="A131">
        <v>130</v>
      </c>
      <c r="B131" t="s">
        <v>305</v>
      </c>
      <c r="C131" t="s">
        <v>306</v>
      </c>
      <c r="D131" t="str">
        <f t="shared" ref="D131:D194" si="4">CONCATENATE(B131, " ",C131)</f>
        <v>Haley Carey</v>
      </c>
      <c r="E131" t="s">
        <v>22</v>
      </c>
      <c r="F131" t="s">
        <v>46</v>
      </c>
      <c r="G131" t="s">
        <v>17</v>
      </c>
      <c r="H131" t="s">
        <v>18</v>
      </c>
      <c r="I131" t="s">
        <v>46</v>
      </c>
      <c r="J131" t="s">
        <v>19</v>
      </c>
      <c r="K131" t="str">
        <f>INDEX(Table6[Column1],MATCH(L131,Table6[Column2]))</f>
        <v>Adults</v>
      </c>
      <c r="L131">
        <v>45.92597301</v>
      </c>
      <c r="M131" t="str">
        <f>VLOOKUP(L131,Table1[],2)</f>
        <v>40 - 49</v>
      </c>
      <c r="N131" t="str">
        <f>INDEX(Table7[Column1],MATCH(O131,Table7[Column2]))</f>
        <v>Fitting in Stage</v>
      </c>
      <c r="O131">
        <v>6.6801598310000001</v>
      </c>
      <c r="P131" t="str">
        <f>VLOOKUP(O131,Table13[],2)</f>
        <v>6 - 10</v>
      </c>
      <c r="Q131" t="str">
        <f>INDEX(Table8[Column1],MATCH(R131,Table8[Column2]))</f>
        <v>Maintained</v>
      </c>
      <c r="R131">
        <v>40.059481509999998</v>
      </c>
      <c r="S131">
        <f t="shared" ref="S131:S194" si="5">CONVERT(R131,"hr","day")</f>
        <v>1.6691450629166666</v>
      </c>
      <c r="T131" t="s">
        <v>19</v>
      </c>
    </row>
    <row r="132" spans="1:20" x14ac:dyDescent="0.25">
      <c r="A132">
        <v>131</v>
      </c>
      <c r="B132" t="s">
        <v>307</v>
      </c>
      <c r="C132" t="s">
        <v>308</v>
      </c>
      <c r="D132" t="str">
        <f t="shared" si="4"/>
        <v>Hall Maria</v>
      </c>
      <c r="E132" t="s">
        <v>15</v>
      </c>
      <c r="F132" t="s">
        <v>309</v>
      </c>
      <c r="G132" t="s">
        <v>17</v>
      </c>
      <c r="H132" t="s">
        <v>18</v>
      </c>
      <c r="I132" t="s">
        <v>90</v>
      </c>
      <c r="J132" t="s">
        <v>19</v>
      </c>
      <c r="K132" t="str">
        <f>INDEX(Table6[Column1],MATCH(L132,Table6[Column2]))</f>
        <v>Young Adults</v>
      </c>
      <c r="L132">
        <v>32.636266740000003</v>
      </c>
      <c r="M132" t="str">
        <f>VLOOKUP(L132,Table1[],2)</f>
        <v>30 - 39</v>
      </c>
      <c r="N132" t="str">
        <f>INDEX(Table7[Column1],MATCH(O132,Table7[Column2]))</f>
        <v>Learning Stage</v>
      </c>
      <c r="O132">
        <v>3.1228047779999999</v>
      </c>
      <c r="P132" t="str">
        <f>VLOOKUP(O132,Table13[],2)</f>
        <v>1 - 5</v>
      </c>
      <c r="Q132" t="str">
        <f>INDEX(Table8[Column1],MATCH(R132,Table8[Column2]))</f>
        <v>Maintained</v>
      </c>
      <c r="R132">
        <v>49.656511250000001</v>
      </c>
      <c r="S132">
        <f t="shared" si="5"/>
        <v>2.0690213020833332</v>
      </c>
      <c r="T132" t="s">
        <v>19</v>
      </c>
    </row>
    <row r="133" spans="1:20" x14ac:dyDescent="0.25">
      <c r="A133">
        <v>132</v>
      </c>
      <c r="B133" t="s">
        <v>310</v>
      </c>
      <c r="C133" t="s">
        <v>224</v>
      </c>
      <c r="D133" t="str">
        <f t="shared" si="4"/>
        <v>Bunch Terra</v>
      </c>
      <c r="E133" t="s">
        <v>15</v>
      </c>
      <c r="F133" t="s">
        <v>311</v>
      </c>
      <c r="G133" t="s">
        <v>17</v>
      </c>
      <c r="H133" t="s">
        <v>18</v>
      </c>
      <c r="I133" t="s">
        <v>30</v>
      </c>
      <c r="J133" t="s">
        <v>19</v>
      </c>
      <c r="K133" t="str">
        <f>INDEX(Table6[Column1],MATCH(L133,Table6[Column2]))</f>
        <v>Young Adults</v>
      </c>
      <c r="L133">
        <v>39.388893680000002</v>
      </c>
      <c r="M133" t="str">
        <f>VLOOKUP(L133,Table1[],2)</f>
        <v>30 - 39</v>
      </c>
      <c r="N133" t="str">
        <f>INDEX(Table7[Column1],MATCH(O133,Table7[Column2]))</f>
        <v>Learning Stage</v>
      </c>
      <c r="O133">
        <v>3.731981529</v>
      </c>
      <c r="P133" t="str">
        <f>VLOOKUP(O133,Table13[],2)</f>
        <v>1 - 5</v>
      </c>
      <c r="Q133" t="str">
        <f>INDEX(Table8[Column1],MATCH(R133,Table8[Column2]))</f>
        <v>Habitual</v>
      </c>
      <c r="R133">
        <v>94.277366200000003</v>
      </c>
      <c r="S133">
        <f t="shared" si="5"/>
        <v>3.9282235916666672</v>
      </c>
      <c r="T133" t="s">
        <v>19</v>
      </c>
    </row>
    <row r="134" spans="1:20" x14ac:dyDescent="0.25">
      <c r="A134">
        <v>133</v>
      </c>
      <c r="B134" t="s">
        <v>114</v>
      </c>
      <c r="C134" t="s">
        <v>312</v>
      </c>
      <c r="D134" t="str">
        <f t="shared" si="4"/>
        <v>Martin Terry</v>
      </c>
      <c r="E134" t="s">
        <v>22</v>
      </c>
      <c r="F134" t="s">
        <v>30</v>
      </c>
      <c r="G134" t="s">
        <v>17</v>
      </c>
      <c r="H134" t="s">
        <v>18</v>
      </c>
      <c r="I134" t="s">
        <v>30</v>
      </c>
      <c r="J134" t="s">
        <v>19</v>
      </c>
      <c r="K134" t="str">
        <f>INDEX(Table6[Column1],MATCH(L134,Table6[Column2]))</f>
        <v>Young Adults</v>
      </c>
      <c r="L134">
        <v>35.698322169999997</v>
      </c>
      <c r="M134" t="str">
        <f>VLOOKUP(L134,Table1[],2)</f>
        <v>30 - 39</v>
      </c>
      <c r="N134" t="str">
        <f>INDEX(Table7[Column1],MATCH(O134,Table7[Column2]))</f>
        <v>Learning Stage</v>
      </c>
      <c r="O134">
        <v>1.881003024</v>
      </c>
      <c r="P134" t="str">
        <f>VLOOKUP(O134,Table13[],2)</f>
        <v>1 - 5</v>
      </c>
      <c r="Q134" t="str">
        <f>INDEX(Table8[Column1],MATCH(R134,Table8[Column2]))</f>
        <v>Maintained</v>
      </c>
      <c r="R134">
        <v>58.094527790000001</v>
      </c>
      <c r="S134">
        <f t="shared" si="5"/>
        <v>2.4206053245833332</v>
      </c>
      <c r="T134" t="s">
        <v>19</v>
      </c>
    </row>
    <row r="135" spans="1:20" x14ac:dyDescent="0.25">
      <c r="A135">
        <v>134</v>
      </c>
      <c r="B135" t="s">
        <v>313</v>
      </c>
      <c r="C135" t="s">
        <v>314</v>
      </c>
      <c r="D135" t="str">
        <f t="shared" si="4"/>
        <v>Bass Brian</v>
      </c>
      <c r="E135" t="s">
        <v>22</v>
      </c>
      <c r="F135" t="s">
        <v>315</v>
      </c>
      <c r="G135" t="s">
        <v>17</v>
      </c>
      <c r="H135" t="s">
        <v>18</v>
      </c>
      <c r="I135" t="s">
        <v>262</v>
      </c>
      <c r="J135" t="s">
        <v>19</v>
      </c>
      <c r="K135" t="str">
        <f>INDEX(Table6[Column1],MATCH(L135,Table6[Column2]))</f>
        <v>Adults</v>
      </c>
      <c r="L135">
        <v>49.719590480000001</v>
      </c>
      <c r="M135" t="str">
        <f>VLOOKUP(L135,Table1[],2)</f>
        <v>40 - 49</v>
      </c>
      <c r="N135" t="str">
        <f>INDEX(Table7[Column1],MATCH(O135,Table7[Column2]))</f>
        <v>Learning Stage</v>
      </c>
      <c r="O135">
        <v>4.2051917269999999</v>
      </c>
      <c r="P135" t="str">
        <f>VLOOKUP(O135,Table13[],2)</f>
        <v>1 - 5</v>
      </c>
      <c r="Q135" t="str">
        <f>INDEX(Table8[Column1],MATCH(R135,Table8[Column2]))</f>
        <v>Maintained</v>
      </c>
      <c r="R135">
        <v>62.160838239999997</v>
      </c>
      <c r="S135">
        <f t="shared" si="5"/>
        <v>2.5900349266666667</v>
      </c>
      <c r="T135" t="s">
        <v>19</v>
      </c>
    </row>
    <row r="136" spans="1:20" x14ac:dyDescent="0.25">
      <c r="A136">
        <v>135</v>
      </c>
      <c r="B136" t="s">
        <v>316</v>
      </c>
      <c r="C136" t="s">
        <v>50</v>
      </c>
      <c r="D136" t="str">
        <f t="shared" si="4"/>
        <v>Wagner Robert</v>
      </c>
      <c r="E136" t="s">
        <v>22</v>
      </c>
      <c r="F136" t="s">
        <v>38</v>
      </c>
      <c r="G136" t="s">
        <v>165</v>
      </c>
      <c r="H136" t="s">
        <v>166</v>
      </c>
      <c r="I136" t="s">
        <v>38</v>
      </c>
      <c r="J136" t="s">
        <v>41</v>
      </c>
      <c r="K136" t="str">
        <f>INDEX(Table6[Column1],MATCH(L136,Table6[Column2]))</f>
        <v>Elders</v>
      </c>
      <c r="L136">
        <v>54.672260000000001</v>
      </c>
      <c r="M136" t="str">
        <f>VLOOKUP(L136,Table1[],2)</f>
        <v>50 - 59</v>
      </c>
      <c r="N136" t="str">
        <f>INDEX(Table7[Column1],MATCH(O136,Table7[Column2]))</f>
        <v>Belonging Stage</v>
      </c>
      <c r="O136">
        <v>17.149135000000001</v>
      </c>
      <c r="P136" t="str">
        <f>VLOOKUP(O136,Table13[],2)</f>
        <v>15 - 20</v>
      </c>
      <c r="Q136" t="str">
        <f>INDEX(Table8[Column1],MATCH(R136,Table8[Column2]))</f>
        <v>Scheduled</v>
      </c>
      <c r="R136">
        <v>30.458020319999999</v>
      </c>
      <c r="S136">
        <f t="shared" si="5"/>
        <v>1.2690841799999999</v>
      </c>
      <c r="T136" t="s">
        <v>42</v>
      </c>
    </row>
    <row r="137" spans="1:20" x14ac:dyDescent="0.25">
      <c r="A137">
        <v>136</v>
      </c>
      <c r="B137" t="s">
        <v>317</v>
      </c>
      <c r="C137" t="s">
        <v>318</v>
      </c>
      <c r="D137" t="str">
        <f t="shared" si="4"/>
        <v>McBride Joanne</v>
      </c>
      <c r="E137" t="s">
        <v>15</v>
      </c>
      <c r="F137" t="s">
        <v>162</v>
      </c>
      <c r="G137" t="s">
        <v>17</v>
      </c>
      <c r="H137" t="s">
        <v>18</v>
      </c>
      <c r="I137" t="s">
        <v>30</v>
      </c>
      <c r="J137" t="s">
        <v>19</v>
      </c>
      <c r="K137" t="str">
        <f>INDEX(Table6[Column1],MATCH(L137,Table6[Column2]))</f>
        <v>Adults</v>
      </c>
      <c r="L137">
        <v>44.00556211</v>
      </c>
      <c r="M137" t="str">
        <f>VLOOKUP(L137,Table1[],2)</f>
        <v>40 - 49</v>
      </c>
      <c r="N137" t="str">
        <f>INDEX(Table7[Column1],MATCH(O137,Table7[Column2]))</f>
        <v>Learning Stage</v>
      </c>
      <c r="O137">
        <v>3.7293364439999999</v>
      </c>
      <c r="P137" t="str">
        <f>VLOOKUP(O137,Table13[],2)</f>
        <v>1 - 5</v>
      </c>
      <c r="Q137" t="str">
        <f>INDEX(Table8[Column1],MATCH(R137,Table8[Column2]))</f>
        <v>Habitual</v>
      </c>
      <c r="R137">
        <v>90.811791959999994</v>
      </c>
      <c r="S137">
        <f t="shared" si="5"/>
        <v>3.7838246649999996</v>
      </c>
      <c r="T137" t="s">
        <v>19</v>
      </c>
    </row>
    <row r="138" spans="1:20" x14ac:dyDescent="0.25">
      <c r="A138">
        <v>137</v>
      </c>
      <c r="B138" t="s">
        <v>267</v>
      </c>
      <c r="C138" t="s">
        <v>175</v>
      </c>
      <c r="D138" t="str">
        <f t="shared" si="4"/>
        <v>Johnson Paul</v>
      </c>
      <c r="E138" t="s">
        <v>22</v>
      </c>
      <c r="F138" t="s">
        <v>38</v>
      </c>
      <c r="G138" t="s">
        <v>319</v>
      </c>
      <c r="H138" t="s">
        <v>320</v>
      </c>
      <c r="I138" t="s">
        <v>38</v>
      </c>
      <c r="J138" t="s">
        <v>41</v>
      </c>
      <c r="K138" t="str">
        <f>INDEX(Table6[Column1],MATCH(L138,Table6[Column2]))</f>
        <v>Young Adults</v>
      </c>
      <c r="L138">
        <v>36.480086</v>
      </c>
      <c r="M138" t="str">
        <f>VLOOKUP(L138,Table1[],2)</f>
        <v>30 - 39</v>
      </c>
      <c r="N138" t="str">
        <f>INDEX(Table7[Column1],MATCH(O138,Table7[Column2]))</f>
        <v>Belonging Stage</v>
      </c>
      <c r="O138">
        <v>18.480086</v>
      </c>
      <c r="P138" t="str">
        <f>VLOOKUP(O138,Table13[],2)</f>
        <v>15 - 20</v>
      </c>
      <c r="Q138" t="str">
        <f>INDEX(Table8[Column1],MATCH(R138,Table8[Column2]))</f>
        <v>Scheduled</v>
      </c>
      <c r="R138">
        <v>37.1157124</v>
      </c>
      <c r="S138">
        <f t="shared" si="5"/>
        <v>1.5464880166666666</v>
      </c>
      <c r="T138" t="s">
        <v>42</v>
      </c>
    </row>
    <row r="139" spans="1:20" x14ac:dyDescent="0.25">
      <c r="A139">
        <v>138</v>
      </c>
      <c r="B139" t="s">
        <v>321</v>
      </c>
      <c r="C139" t="s">
        <v>201</v>
      </c>
      <c r="D139" t="str">
        <f t="shared" si="4"/>
        <v>Cook Anthony</v>
      </c>
      <c r="E139" t="s">
        <v>22</v>
      </c>
      <c r="F139" t="s">
        <v>38</v>
      </c>
      <c r="G139" t="s">
        <v>319</v>
      </c>
      <c r="H139" t="s">
        <v>320</v>
      </c>
      <c r="I139" t="s">
        <v>38</v>
      </c>
      <c r="J139" t="s">
        <v>41</v>
      </c>
      <c r="K139" t="str">
        <f>INDEX(Table6[Column1],MATCH(L139,Table6[Column2]))</f>
        <v>Elders</v>
      </c>
      <c r="L139">
        <v>55.76305</v>
      </c>
      <c r="M139" t="str">
        <f>VLOOKUP(L139,Table1[],2)</f>
        <v>50 - 59</v>
      </c>
      <c r="N139" t="str">
        <f>INDEX(Table7[Column1],MATCH(O139,Table7[Column2]))</f>
        <v>Expertise Stage</v>
      </c>
      <c r="O139">
        <v>11.441319999999999</v>
      </c>
      <c r="P139" t="str">
        <f>VLOOKUP(O139,Table13[],2)</f>
        <v>10 - 15</v>
      </c>
      <c r="Q139" t="str">
        <f>INDEX(Table8[Column1],MATCH(R139,Table8[Column2]))</f>
        <v>Scheduled</v>
      </c>
      <c r="R139">
        <v>0</v>
      </c>
      <c r="S139">
        <f t="shared" si="5"/>
        <v>0</v>
      </c>
      <c r="T139" t="s">
        <v>42</v>
      </c>
    </row>
    <row r="140" spans="1:20" x14ac:dyDescent="0.25">
      <c r="A140">
        <v>139</v>
      </c>
      <c r="B140" t="s">
        <v>322</v>
      </c>
      <c r="C140" t="s">
        <v>323</v>
      </c>
      <c r="D140" t="str">
        <f t="shared" si="4"/>
        <v>Loch Dean</v>
      </c>
      <c r="E140" t="s">
        <v>22</v>
      </c>
      <c r="F140" t="s">
        <v>57</v>
      </c>
      <c r="G140" t="s">
        <v>17</v>
      </c>
      <c r="H140" t="s">
        <v>18</v>
      </c>
      <c r="I140" t="s">
        <v>57</v>
      </c>
      <c r="J140" t="s">
        <v>19</v>
      </c>
      <c r="K140" t="str">
        <f>INDEX(Table6[Column1],MATCH(L140,Table6[Column2]))</f>
        <v>Adults</v>
      </c>
      <c r="L140">
        <v>43.1563698</v>
      </c>
      <c r="M140" t="str">
        <f>VLOOKUP(L140,Table1[],2)</f>
        <v>40 - 49</v>
      </c>
      <c r="N140" t="str">
        <f>INDEX(Table7[Column1],MATCH(O140,Table7[Column2]))</f>
        <v>Learning Stage</v>
      </c>
      <c r="O140">
        <v>5.1740666190000004</v>
      </c>
      <c r="P140" t="str">
        <f>VLOOKUP(O140,Table13[],2)</f>
        <v>1 - 5</v>
      </c>
      <c r="Q140" t="str">
        <f>INDEX(Table8[Column1],MATCH(R140,Table8[Column2]))</f>
        <v>Maintained</v>
      </c>
      <c r="R140">
        <v>63.189239919999999</v>
      </c>
      <c r="S140">
        <f t="shared" si="5"/>
        <v>2.6328849966666663</v>
      </c>
      <c r="T140" t="s">
        <v>19</v>
      </c>
    </row>
    <row r="141" spans="1:20" x14ac:dyDescent="0.25">
      <c r="A141">
        <v>140</v>
      </c>
      <c r="B141" t="s">
        <v>324</v>
      </c>
      <c r="C141" t="s">
        <v>56</v>
      </c>
      <c r="D141" t="str">
        <f t="shared" si="4"/>
        <v>Defoor James</v>
      </c>
      <c r="E141" t="s">
        <v>22</v>
      </c>
      <c r="F141" t="s">
        <v>169</v>
      </c>
      <c r="G141" t="s">
        <v>17</v>
      </c>
      <c r="H141" t="s">
        <v>18</v>
      </c>
      <c r="I141" t="s">
        <v>169</v>
      </c>
      <c r="J141" t="s">
        <v>19</v>
      </c>
      <c r="K141" t="str">
        <f>INDEX(Table6[Column1],MATCH(L141,Table6[Column2]))</f>
        <v>Elders</v>
      </c>
      <c r="L141">
        <v>56.55995386</v>
      </c>
      <c r="M141" t="str">
        <f>VLOOKUP(L141,Table1[],2)</f>
        <v>50 - 59</v>
      </c>
      <c r="N141" t="str">
        <f>INDEX(Table7[Column1],MATCH(O141,Table7[Column2]))</f>
        <v>Learning Stage</v>
      </c>
      <c r="O141">
        <v>4.9273996660000003</v>
      </c>
      <c r="P141" t="str">
        <f>VLOOKUP(O141,Table13[],2)</f>
        <v>1 - 5</v>
      </c>
      <c r="Q141" t="str">
        <f>INDEX(Table8[Column1],MATCH(R141,Table8[Column2]))</f>
        <v>Habitual</v>
      </c>
      <c r="R141">
        <v>101.9347516</v>
      </c>
      <c r="S141">
        <f t="shared" si="5"/>
        <v>4.2472813166666663</v>
      </c>
      <c r="T141" t="s">
        <v>19</v>
      </c>
    </row>
    <row r="142" spans="1:20" x14ac:dyDescent="0.25">
      <c r="A142">
        <v>141</v>
      </c>
      <c r="B142" t="s">
        <v>325</v>
      </c>
      <c r="C142" t="s">
        <v>326</v>
      </c>
      <c r="D142" t="str">
        <f t="shared" si="4"/>
        <v>Wadlington Arthur</v>
      </c>
      <c r="E142" t="s">
        <v>22</v>
      </c>
      <c r="F142" t="s">
        <v>327</v>
      </c>
      <c r="G142" t="s">
        <v>17</v>
      </c>
      <c r="H142" t="s">
        <v>18</v>
      </c>
      <c r="I142" t="s">
        <v>169</v>
      </c>
      <c r="J142" t="s">
        <v>19</v>
      </c>
      <c r="K142" t="str">
        <f>INDEX(Table6[Column1],MATCH(L142,Table6[Column2]))</f>
        <v>Adults</v>
      </c>
      <c r="L142">
        <v>43.123164469999999</v>
      </c>
      <c r="M142" t="str">
        <f>VLOOKUP(L142,Table1[],2)</f>
        <v>40 - 49</v>
      </c>
      <c r="N142" t="str">
        <f>INDEX(Table7[Column1],MATCH(O142,Table7[Column2]))</f>
        <v>Learning Stage</v>
      </c>
      <c r="O142">
        <v>2.4804529980000001</v>
      </c>
      <c r="P142" t="str">
        <f>VLOOKUP(O142,Table13[],2)</f>
        <v>1 - 5</v>
      </c>
      <c r="Q142" t="str">
        <f>INDEX(Table8[Column1],MATCH(R142,Table8[Column2]))</f>
        <v>Maintained</v>
      </c>
      <c r="R142">
        <v>45.489926619999999</v>
      </c>
      <c r="S142">
        <f t="shared" si="5"/>
        <v>1.8954136091666667</v>
      </c>
      <c r="T142" t="s">
        <v>19</v>
      </c>
    </row>
    <row r="143" spans="1:20" x14ac:dyDescent="0.25">
      <c r="A143">
        <v>142</v>
      </c>
      <c r="B143" t="s">
        <v>328</v>
      </c>
      <c r="C143" t="s">
        <v>329</v>
      </c>
      <c r="D143" t="str">
        <f t="shared" si="4"/>
        <v>Harte Vanessa</v>
      </c>
      <c r="E143" t="s">
        <v>15</v>
      </c>
      <c r="F143" t="s">
        <v>330</v>
      </c>
      <c r="G143" t="s">
        <v>17</v>
      </c>
      <c r="H143" t="s">
        <v>18</v>
      </c>
      <c r="I143" t="s">
        <v>90</v>
      </c>
      <c r="J143" t="s">
        <v>19</v>
      </c>
      <c r="K143" t="str">
        <f>INDEX(Table6[Column1],MATCH(L143,Table6[Column2]))</f>
        <v>Elders</v>
      </c>
      <c r="L143">
        <v>50.35361623</v>
      </c>
      <c r="M143" t="str">
        <f>VLOOKUP(L143,Table1[],2)</f>
        <v>50 - 59</v>
      </c>
      <c r="N143" t="str">
        <f>INDEX(Table7[Column1],MATCH(O143,Table7[Column2]))</f>
        <v>Learning Stage</v>
      </c>
      <c r="O143">
        <v>3.006138301</v>
      </c>
      <c r="P143" t="str">
        <f>VLOOKUP(O143,Table13[],2)</f>
        <v>1 - 5</v>
      </c>
      <c r="Q143" t="str">
        <f>INDEX(Table8[Column1],MATCH(R143,Table8[Column2]))</f>
        <v>Excused</v>
      </c>
      <c r="R143">
        <v>124.20253270000001</v>
      </c>
      <c r="S143">
        <f t="shared" si="5"/>
        <v>5.1751055291666672</v>
      </c>
      <c r="T143" t="s">
        <v>19</v>
      </c>
    </row>
    <row r="144" spans="1:20" x14ac:dyDescent="0.25">
      <c r="A144">
        <v>143</v>
      </c>
      <c r="B144" t="s">
        <v>331</v>
      </c>
      <c r="C144" t="s">
        <v>332</v>
      </c>
      <c r="D144" t="str">
        <f t="shared" si="4"/>
        <v>Galindo Zachary</v>
      </c>
      <c r="E144" t="s">
        <v>22</v>
      </c>
      <c r="F144" t="s">
        <v>30</v>
      </c>
      <c r="G144" t="s">
        <v>17</v>
      </c>
      <c r="H144" t="s">
        <v>18</v>
      </c>
      <c r="I144" t="s">
        <v>30</v>
      </c>
      <c r="J144" t="s">
        <v>19</v>
      </c>
      <c r="K144" t="str">
        <f>INDEX(Table6[Column1],MATCH(L144,Table6[Column2]))</f>
        <v>Adults</v>
      </c>
      <c r="L144">
        <v>49.476139029999999</v>
      </c>
      <c r="M144" t="str">
        <f>VLOOKUP(L144,Table1[],2)</f>
        <v>40 - 49</v>
      </c>
      <c r="N144" t="str">
        <f>INDEX(Table7[Column1],MATCH(O144,Table7[Column2]))</f>
        <v>Learning Stage</v>
      </c>
      <c r="O144">
        <v>4.6876200590000003</v>
      </c>
      <c r="P144" t="str">
        <f>VLOOKUP(O144,Table13[],2)</f>
        <v>1 - 5</v>
      </c>
      <c r="Q144" t="str">
        <f>INDEX(Table8[Column1],MATCH(R144,Table8[Column2]))</f>
        <v>Maintained</v>
      </c>
      <c r="R144">
        <v>56.923975949999999</v>
      </c>
      <c r="S144">
        <f t="shared" si="5"/>
        <v>2.3718323312499998</v>
      </c>
      <c r="T144" t="s">
        <v>19</v>
      </c>
    </row>
    <row r="145" spans="1:20" x14ac:dyDescent="0.25">
      <c r="A145">
        <v>144</v>
      </c>
      <c r="B145" t="s">
        <v>333</v>
      </c>
      <c r="C145" t="s">
        <v>210</v>
      </c>
      <c r="D145" t="str">
        <f t="shared" si="4"/>
        <v>Reardon Kenneth</v>
      </c>
      <c r="E145" t="s">
        <v>22</v>
      </c>
      <c r="F145" t="s">
        <v>38</v>
      </c>
      <c r="G145" t="s">
        <v>319</v>
      </c>
      <c r="H145" t="s">
        <v>320</v>
      </c>
      <c r="I145" t="s">
        <v>38</v>
      </c>
      <c r="J145" t="s">
        <v>41</v>
      </c>
      <c r="K145" t="str">
        <f>INDEX(Table6[Column1],MATCH(L145,Table6[Column2]))</f>
        <v>Young Adults</v>
      </c>
      <c r="L145">
        <v>39.739370000000001</v>
      </c>
      <c r="M145" t="str">
        <f>VLOOKUP(L145,Table1[],2)</f>
        <v>30 - 39</v>
      </c>
      <c r="N145" t="str">
        <f>INDEX(Table7[Column1],MATCH(O145,Table7[Column2]))</f>
        <v>Belonging Stage</v>
      </c>
      <c r="O145">
        <v>16.849699999999999</v>
      </c>
      <c r="P145" t="str">
        <f>VLOOKUP(O145,Table13[],2)</f>
        <v>15 - 20</v>
      </c>
      <c r="Q145" t="str">
        <f>INDEX(Table8[Column1],MATCH(R145,Table8[Column2]))</f>
        <v>Scheduled</v>
      </c>
      <c r="R145">
        <v>0</v>
      </c>
      <c r="S145">
        <f t="shared" si="5"/>
        <v>0</v>
      </c>
      <c r="T145" t="s">
        <v>42</v>
      </c>
    </row>
    <row r="146" spans="1:20" x14ac:dyDescent="0.25">
      <c r="A146">
        <v>145</v>
      </c>
      <c r="B146" t="s">
        <v>334</v>
      </c>
      <c r="C146" t="s">
        <v>335</v>
      </c>
      <c r="D146" t="str">
        <f t="shared" si="4"/>
        <v>Flores Doris</v>
      </c>
      <c r="E146" t="s">
        <v>15</v>
      </c>
      <c r="F146" t="s">
        <v>38</v>
      </c>
      <c r="G146" t="s">
        <v>319</v>
      </c>
      <c r="H146" t="s">
        <v>320</v>
      </c>
      <c r="I146" t="s">
        <v>38</v>
      </c>
      <c r="J146" t="s">
        <v>41</v>
      </c>
      <c r="K146" t="str">
        <f>INDEX(Table6[Column1],MATCH(L146,Table6[Column2]))</f>
        <v>Adults</v>
      </c>
      <c r="L146">
        <v>44.109729999999999</v>
      </c>
      <c r="M146" t="str">
        <f>VLOOKUP(L146,Table1[],2)</f>
        <v>40 - 49</v>
      </c>
      <c r="N146" t="str">
        <f>INDEX(Table7[Column1],MATCH(O146,Table7[Column2]))</f>
        <v>Expertise Stage</v>
      </c>
      <c r="O146">
        <v>11.954267</v>
      </c>
      <c r="P146" t="str">
        <f>VLOOKUP(O146,Table13[],2)</f>
        <v>10 - 15</v>
      </c>
      <c r="Q146" t="str">
        <f>INDEX(Table8[Column1],MATCH(R146,Table8[Column2]))</f>
        <v>Habitual</v>
      </c>
      <c r="R146">
        <v>111.7755846</v>
      </c>
      <c r="S146">
        <f t="shared" si="5"/>
        <v>4.6573160250000001</v>
      </c>
      <c r="T146" t="s">
        <v>42</v>
      </c>
    </row>
    <row r="147" spans="1:20" x14ac:dyDescent="0.25">
      <c r="A147">
        <v>146</v>
      </c>
      <c r="B147" t="s">
        <v>336</v>
      </c>
      <c r="C147" t="s">
        <v>208</v>
      </c>
      <c r="D147" t="str">
        <f t="shared" si="4"/>
        <v>Busch Alice</v>
      </c>
      <c r="E147" t="s">
        <v>15</v>
      </c>
      <c r="F147" t="s">
        <v>38</v>
      </c>
      <c r="G147" t="s">
        <v>319</v>
      </c>
      <c r="H147" t="s">
        <v>320</v>
      </c>
      <c r="I147" t="s">
        <v>38</v>
      </c>
      <c r="J147" t="s">
        <v>41</v>
      </c>
      <c r="K147" t="str">
        <f>INDEX(Table6[Column1],MATCH(L147,Table6[Column2]))</f>
        <v>Young Adults</v>
      </c>
      <c r="L147">
        <v>35.493899999999996</v>
      </c>
      <c r="M147" t="str">
        <f>VLOOKUP(L147,Table1[],2)</f>
        <v>30 - 39</v>
      </c>
      <c r="N147" t="str">
        <f>INDEX(Table7[Column1],MATCH(O147,Table7[Column2]))</f>
        <v>Expertise Stage</v>
      </c>
      <c r="O147">
        <v>13.707758</v>
      </c>
      <c r="P147" t="str">
        <f>VLOOKUP(O147,Table13[],2)</f>
        <v>10 - 15</v>
      </c>
      <c r="Q147" t="str">
        <f>INDEX(Table8[Column1],MATCH(R147,Table8[Column2]))</f>
        <v>Scheduled</v>
      </c>
      <c r="R147">
        <v>0</v>
      </c>
      <c r="S147">
        <f t="shared" si="5"/>
        <v>0</v>
      </c>
      <c r="T147" t="s">
        <v>42</v>
      </c>
    </row>
    <row r="148" spans="1:20" x14ac:dyDescent="0.25">
      <c r="A148">
        <v>147</v>
      </c>
      <c r="B148" t="s">
        <v>337</v>
      </c>
      <c r="C148" t="s">
        <v>338</v>
      </c>
      <c r="D148" t="str">
        <f t="shared" si="4"/>
        <v>Phillips Alfredo</v>
      </c>
      <c r="E148" t="s">
        <v>22</v>
      </c>
      <c r="F148" t="s">
        <v>339</v>
      </c>
      <c r="G148" t="s">
        <v>17</v>
      </c>
      <c r="H148" t="s">
        <v>18</v>
      </c>
      <c r="I148" t="s">
        <v>192</v>
      </c>
      <c r="J148" t="s">
        <v>19</v>
      </c>
      <c r="K148" t="str">
        <f>INDEX(Table6[Column1],MATCH(L148,Table6[Column2]))</f>
        <v>Seniors</v>
      </c>
      <c r="L148">
        <v>61.440501670000003</v>
      </c>
      <c r="M148" t="str">
        <f>VLOOKUP(L148,Table1[],2)</f>
        <v>60 and Above</v>
      </c>
      <c r="N148" t="str">
        <f>INDEX(Table7[Column1],MATCH(O148,Table7[Column2]))</f>
        <v>Learning Stage</v>
      </c>
      <c r="O148">
        <v>3.4397507190000001</v>
      </c>
      <c r="P148" t="str">
        <f>VLOOKUP(O148,Table13[],2)</f>
        <v>1 - 5</v>
      </c>
      <c r="Q148" t="str">
        <f>INDEX(Table8[Column1],MATCH(R148,Table8[Column2]))</f>
        <v>Habitual</v>
      </c>
      <c r="R148">
        <v>96.260696999999993</v>
      </c>
      <c r="S148">
        <f t="shared" si="5"/>
        <v>4.0108623749999994</v>
      </c>
      <c r="T148" t="s">
        <v>19</v>
      </c>
    </row>
    <row r="149" spans="1:20" x14ac:dyDescent="0.25">
      <c r="A149">
        <v>148</v>
      </c>
      <c r="B149" t="s">
        <v>193</v>
      </c>
      <c r="C149" t="s">
        <v>340</v>
      </c>
      <c r="D149" t="str">
        <f t="shared" si="4"/>
        <v>Lopez Christopher</v>
      </c>
      <c r="E149" t="s">
        <v>22</v>
      </c>
      <c r="F149" t="s">
        <v>30</v>
      </c>
      <c r="G149" t="s">
        <v>17</v>
      </c>
      <c r="H149" t="s">
        <v>18</v>
      </c>
      <c r="I149" t="s">
        <v>30</v>
      </c>
      <c r="J149" t="s">
        <v>19</v>
      </c>
      <c r="K149" t="str">
        <f>INDEX(Table6[Column1],MATCH(L149,Table6[Column2]))</f>
        <v>Adults</v>
      </c>
      <c r="L149">
        <v>47.87764919</v>
      </c>
      <c r="M149" t="str">
        <f>VLOOKUP(L149,Table1[],2)</f>
        <v>40 - 49</v>
      </c>
      <c r="N149" t="str">
        <f>INDEX(Table7[Column1],MATCH(O149,Table7[Column2]))</f>
        <v>Learning Stage</v>
      </c>
      <c r="O149">
        <v>3.4422619600000002</v>
      </c>
      <c r="P149" t="str">
        <f>VLOOKUP(O149,Table13[],2)</f>
        <v>1 - 5</v>
      </c>
      <c r="Q149" t="str">
        <f>INDEX(Table8[Column1],MATCH(R149,Table8[Column2]))</f>
        <v>Maintained</v>
      </c>
      <c r="R149">
        <v>58.152968780000002</v>
      </c>
      <c r="S149">
        <f t="shared" si="5"/>
        <v>2.4230403658333333</v>
      </c>
      <c r="T149" t="s">
        <v>19</v>
      </c>
    </row>
    <row r="150" spans="1:20" x14ac:dyDescent="0.25">
      <c r="A150">
        <v>149</v>
      </c>
      <c r="B150" t="s">
        <v>341</v>
      </c>
      <c r="C150" t="s">
        <v>105</v>
      </c>
      <c r="D150" t="str">
        <f t="shared" si="4"/>
        <v>Fernandez Emma</v>
      </c>
      <c r="E150" t="s">
        <v>15</v>
      </c>
      <c r="F150" t="s">
        <v>38</v>
      </c>
      <c r="G150" t="s">
        <v>319</v>
      </c>
      <c r="H150" t="s">
        <v>320</v>
      </c>
      <c r="I150" t="s">
        <v>38</v>
      </c>
      <c r="J150" t="s">
        <v>41</v>
      </c>
      <c r="K150" t="str">
        <f>INDEX(Table6[Column1],MATCH(L150,Table6[Column2]))</f>
        <v>Young Adults</v>
      </c>
      <c r="L150">
        <v>34.662199999999999</v>
      </c>
      <c r="M150" t="str">
        <f>VLOOKUP(L150,Table1[],2)</f>
        <v>30 - 39</v>
      </c>
      <c r="N150" t="str">
        <f>INDEX(Table7[Column1],MATCH(O150,Table7[Column2]))</f>
        <v>Learning Stage</v>
      </c>
      <c r="O150">
        <v>5.6897469999999997</v>
      </c>
      <c r="P150" t="str">
        <f>VLOOKUP(O150,Table13[],2)</f>
        <v>1 - 5</v>
      </c>
      <c r="Q150" t="str">
        <f>INDEX(Table8[Column1],MATCH(R150,Table8[Column2]))</f>
        <v>Maintained</v>
      </c>
      <c r="R150">
        <v>40.145725149999997</v>
      </c>
      <c r="S150">
        <f t="shared" si="5"/>
        <v>1.6727385479166665</v>
      </c>
      <c r="T150" t="s">
        <v>42</v>
      </c>
    </row>
    <row r="151" spans="1:20" x14ac:dyDescent="0.25">
      <c r="A151">
        <v>150</v>
      </c>
      <c r="B151" t="s">
        <v>342</v>
      </c>
      <c r="C151" t="s">
        <v>343</v>
      </c>
      <c r="D151" t="str">
        <f t="shared" si="4"/>
        <v>Westling Sharonda</v>
      </c>
      <c r="E151" t="s">
        <v>15</v>
      </c>
      <c r="F151" t="s">
        <v>60</v>
      </c>
      <c r="G151" t="s">
        <v>17</v>
      </c>
      <c r="H151" t="s">
        <v>18</v>
      </c>
      <c r="I151" t="s">
        <v>24</v>
      </c>
      <c r="J151" t="s">
        <v>19</v>
      </c>
      <c r="K151" t="str">
        <f>INDEX(Table6[Column1],MATCH(L151,Table6[Column2]))</f>
        <v>Young Adults</v>
      </c>
      <c r="L151">
        <v>37.855260549999997</v>
      </c>
      <c r="M151" t="str">
        <f>VLOOKUP(L151,Table1[],2)</f>
        <v>30 - 39</v>
      </c>
      <c r="N151" t="str">
        <f>INDEX(Table7[Column1],MATCH(O151,Table7[Column2]))</f>
        <v>Fitting in Stage</v>
      </c>
      <c r="O151">
        <v>7.0216241100000003</v>
      </c>
      <c r="P151" t="str">
        <f>VLOOKUP(O151,Table13[],2)</f>
        <v>6 - 10</v>
      </c>
      <c r="Q151" t="str">
        <f>INDEX(Table8[Column1],MATCH(R151,Table8[Column2]))</f>
        <v>Habitual</v>
      </c>
      <c r="R151">
        <v>92.247300120000006</v>
      </c>
      <c r="S151">
        <f t="shared" si="5"/>
        <v>3.8436375049999998</v>
      </c>
      <c r="T151" t="s">
        <v>19</v>
      </c>
    </row>
    <row r="152" spans="1:20" x14ac:dyDescent="0.25">
      <c r="A152">
        <v>151</v>
      </c>
      <c r="B152" t="s">
        <v>344</v>
      </c>
      <c r="C152" t="s">
        <v>345</v>
      </c>
      <c r="D152" t="str">
        <f t="shared" si="4"/>
        <v>Pelletier Ronald</v>
      </c>
      <c r="E152" t="s">
        <v>22</v>
      </c>
      <c r="F152" t="s">
        <v>138</v>
      </c>
      <c r="G152" t="s">
        <v>17</v>
      </c>
      <c r="H152" t="s">
        <v>18</v>
      </c>
      <c r="I152" t="s">
        <v>138</v>
      </c>
      <c r="J152" t="s">
        <v>19</v>
      </c>
      <c r="K152" t="str">
        <f>INDEX(Table6[Column1],MATCH(L152,Table6[Column2]))</f>
        <v>Elders</v>
      </c>
      <c r="L152">
        <v>57.899632490000002</v>
      </c>
      <c r="M152" t="str">
        <f>VLOOKUP(L152,Table1[],2)</f>
        <v>50 - 59</v>
      </c>
      <c r="N152" t="str">
        <f>INDEX(Table7[Column1],MATCH(O152,Table7[Column2]))</f>
        <v>Learning Stage</v>
      </c>
      <c r="O152">
        <v>5.5868554860000001</v>
      </c>
      <c r="P152" t="str">
        <f>VLOOKUP(O152,Table13[],2)</f>
        <v>1 - 5</v>
      </c>
      <c r="Q152" t="str">
        <f>INDEX(Table8[Column1],MATCH(R152,Table8[Column2]))</f>
        <v>Habitual</v>
      </c>
      <c r="R152">
        <v>116.0821581</v>
      </c>
      <c r="S152">
        <f t="shared" si="5"/>
        <v>4.8367565875</v>
      </c>
      <c r="T152" t="s">
        <v>19</v>
      </c>
    </row>
    <row r="153" spans="1:20" x14ac:dyDescent="0.25">
      <c r="A153">
        <v>152</v>
      </c>
      <c r="B153" t="s">
        <v>346</v>
      </c>
      <c r="C153" t="s">
        <v>93</v>
      </c>
      <c r="D153" t="str">
        <f t="shared" si="4"/>
        <v>Chacon William</v>
      </c>
      <c r="E153" t="s">
        <v>22</v>
      </c>
      <c r="F153" t="s">
        <v>38</v>
      </c>
      <c r="G153" t="s">
        <v>319</v>
      </c>
      <c r="H153" t="s">
        <v>320</v>
      </c>
      <c r="I153" t="s">
        <v>38</v>
      </c>
      <c r="J153" t="s">
        <v>41</v>
      </c>
      <c r="K153" t="str">
        <f>INDEX(Table6[Column1],MATCH(L153,Table6[Column2]))</f>
        <v>Young Adults</v>
      </c>
      <c r="L153">
        <v>37.24006</v>
      </c>
      <c r="M153" t="str">
        <f>VLOOKUP(L153,Table1[],2)</f>
        <v>30 - 39</v>
      </c>
      <c r="N153" t="str">
        <f>INDEX(Table7[Column1],MATCH(O153,Table7[Column2]))</f>
        <v>Learning Stage</v>
      </c>
      <c r="O153">
        <v>2.7593890000000001</v>
      </c>
      <c r="P153" t="str">
        <f>VLOOKUP(O153,Table13[],2)</f>
        <v>1 - 5</v>
      </c>
      <c r="Q153" t="str">
        <f>INDEX(Table8[Column1],MATCH(R153,Table8[Column2]))</f>
        <v>Scheduled</v>
      </c>
      <c r="R153">
        <v>24.50390384</v>
      </c>
      <c r="S153">
        <f t="shared" si="5"/>
        <v>1.0209959933333335</v>
      </c>
      <c r="T153" t="s">
        <v>42</v>
      </c>
    </row>
    <row r="154" spans="1:20" x14ac:dyDescent="0.25">
      <c r="A154">
        <v>153</v>
      </c>
      <c r="B154" t="s">
        <v>347</v>
      </c>
      <c r="C154" t="s">
        <v>348</v>
      </c>
      <c r="D154" t="str">
        <f t="shared" si="4"/>
        <v>Petty Leland</v>
      </c>
      <c r="E154" t="s">
        <v>22</v>
      </c>
      <c r="F154" t="s">
        <v>33</v>
      </c>
      <c r="G154" t="s">
        <v>17</v>
      </c>
      <c r="H154" t="s">
        <v>18</v>
      </c>
      <c r="I154" t="s">
        <v>33</v>
      </c>
      <c r="J154" t="s">
        <v>19</v>
      </c>
      <c r="K154" t="str">
        <f>INDEX(Table6[Column1],MATCH(L154,Table6[Column2]))</f>
        <v>Young Adults</v>
      </c>
      <c r="L154">
        <v>37.97420752</v>
      </c>
      <c r="M154" t="str">
        <f>VLOOKUP(L154,Table1[],2)</f>
        <v>30 - 39</v>
      </c>
      <c r="N154" t="str">
        <f>INDEX(Table7[Column1],MATCH(O154,Table7[Column2]))</f>
        <v>Learning Stage</v>
      </c>
      <c r="O154">
        <v>2.5199888389999998</v>
      </c>
      <c r="P154" t="str">
        <f>VLOOKUP(O154,Table13[],2)</f>
        <v>1 - 5</v>
      </c>
      <c r="Q154" t="str">
        <f>INDEX(Table8[Column1],MATCH(R154,Table8[Column2]))</f>
        <v>Scheduled</v>
      </c>
      <c r="R154">
        <v>17.069720820000001</v>
      </c>
      <c r="S154">
        <f t="shared" si="5"/>
        <v>0.71123836750000002</v>
      </c>
      <c r="T154" t="s">
        <v>19</v>
      </c>
    </row>
    <row r="155" spans="1:20" x14ac:dyDescent="0.25">
      <c r="A155">
        <v>154</v>
      </c>
      <c r="B155" t="s">
        <v>349</v>
      </c>
      <c r="C155" t="s">
        <v>350</v>
      </c>
      <c r="D155" t="str">
        <f t="shared" si="4"/>
        <v>Whitmire Ernestine</v>
      </c>
      <c r="E155" t="s">
        <v>15</v>
      </c>
      <c r="F155" t="s">
        <v>38</v>
      </c>
      <c r="G155" t="s">
        <v>319</v>
      </c>
      <c r="H155" t="s">
        <v>320</v>
      </c>
      <c r="I155" t="s">
        <v>38</v>
      </c>
      <c r="J155" t="s">
        <v>41</v>
      </c>
      <c r="K155" t="str">
        <f>INDEX(Table6[Column1],MATCH(L155,Table6[Column2]))</f>
        <v>Adults</v>
      </c>
      <c r="L155">
        <v>40.49192</v>
      </c>
      <c r="M155" t="str">
        <f>VLOOKUP(L155,Table1[],2)</f>
        <v>40 - 49</v>
      </c>
      <c r="N155" t="str">
        <f>INDEX(Table7[Column1],MATCH(O155,Table7[Column2]))</f>
        <v>Fitting in Stage</v>
      </c>
      <c r="O155">
        <v>6.4084690000000002</v>
      </c>
      <c r="P155" t="str">
        <f>VLOOKUP(O155,Table13[],2)</f>
        <v>6 - 10</v>
      </c>
      <c r="Q155" t="str">
        <f>INDEX(Table8[Column1],MATCH(R155,Table8[Column2]))</f>
        <v>Habitual</v>
      </c>
      <c r="R155">
        <v>90.169661189999999</v>
      </c>
      <c r="S155">
        <f t="shared" si="5"/>
        <v>3.7570692162499997</v>
      </c>
      <c r="T155" t="s">
        <v>42</v>
      </c>
    </row>
    <row r="156" spans="1:20" x14ac:dyDescent="0.25">
      <c r="A156">
        <v>155</v>
      </c>
      <c r="B156" t="s">
        <v>351</v>
      </c>
      <c r="C156" t="s">
        <v>352</v>
      </c>
      <c r="D156" t="str">
        <f t="shared" si="4"/>
        <v>Rivers Matthew</v>
      </c>
      <c r="E156" t="s">
        <v>22</v>
      </c>
      <c r="F156" t="s">
        <v>30</v>
      </c>
      <c r="G156" t="s">
        <v>17</v>
      </c>
      <c r="H156" t="s">
        <v>18</v>
      </c>
      <c r="I156" t="s">
        <v>30</v>
      </c>
      <c r="J156" t="s">
        <v>19</v>
      </c>
      <c r="K156" t="str">
        <f>INDEX(Table6[Column1],MATCH(L156,Table6[Column2]))</f>
        <v>Adults</v>
      </c>
      <c r="L156">
        <v>49.070429160000003</v>
      </c>
      <c r="M156" t="str">
        <f>VLOOKUP(L156,Table1[],2)</f>
        <v>40 - 49</v>
      </c>
      <c r="N156" t="str">
        <f>INDEX(Table7[Column1],MATCH(O156,Table7[Column2]))</f>
        <v>Fitting in Stage</v>
      </c>
      <c r="O156">
        <v>6.1542882069999996</v>
      </c>
      <c r="P156" t="str">
        <f>VLOOKUP(O156,Table13[],2)</f>
        <v>6 - 10</v>
      </c>
      <c r="Q156" t="str">
        <f>INDEX(Table8[Column1],MATCH(R156,Table8[Column2]))</f>
        <v>Maintained</v>
      </c>
      <c r="R156">
        <v>46.525780040000001</v>
      </c>
      <c r="S156">
        <f t="shared" si="5"/>
        <v>1.9385741683333335</v>
      </c>
      <c r="T156" t="s">
        <v>19</v>
      </c>
    </row>
    <row r="157" spans="1:20" x14ac:dyDescent="0.25">
      <c r="A157">
        <v>156</v>
      </c>
      <c r="B157" t="s">
        <v>353</v>
      </c>
      <c r="C157" t="s">
        <v>354</v>
      </c>
      <c r="D157" t="str">
        <f t="shared" si="4"/>
        <v>Meyers Kim</v>
      </c>
      <c r="E157" t="s">
        <v>15</v>
      </c>
      <c r="F157" t="s">
        <v>355</v>
      </c>
      <c r="G157" t="s">
        <v>17</v>
      </c>
      <c r="H157" t="s">
        <v>18</v>
      </c>
      <c r="I157" t="s">
        <v>107</v>
      </c>
      <c r="J157" t="s">
        <v>19</v>
      </c>
      <c r="K157" t="str">
        <f>INDEX(Table6[Column1],MATCH(L157,Table6[Column2]))</f>
        <v>Elders</v>
      </c>
      <c r="L157">
        <v>55.933397749999997</v>
      </c>
      <c r="M157" t="str">
        <f>VLOOKUP(L157,Table1[],2)</f>
        <v>50 - 59</v>
      </c>
      <c r="N157" t="str">
        <f>INDEX(Table7[Column1],MATCH(O157,Table7[Column2]))</f>
        <v>Learning Stage</v>
      </c>
      <c r="O157">
        <v>4.5075948019999998</v>
      </c>
      <c r="P157" t="str">
        <f>VLOOKUP(O157,Table13[],2)</f>
        <v>1 - 5</v>
      </c>
      <c r="Q157" t="str">
        <f>INDEX(Table8[Column1],MATCH(R157,Table8[Column2]))</f>
        <v>Excused</v>
      </c>
      <c r="R157">
        <v>156.68865930000001</v>
      </c>
      <c r="S157">
        <f t="shared" si="5"/>
        <v>6.5286941374999996</v>
      </c>
      <c r="T157" t="s">
        <v>19</v>
      </c>
    </row>
    <row r="158" spans="1:20" x14ac:dyDescent="0.25">
      <c r="A158">
        <v>157</v>
      </c>
      <c r="B158" t="s">
        <v>356</v>
      </c>
      <c r="C158" t="s">
        <v>357</v>
      </c>
      <c r="D158" t="str">
        <f t="shared" si="4"/>
        <v>Hebert Sheree</v>
      </c>
      <c r="E158" t="s">
        <v>15</v>
      </c>
      <c r="F158" t="s">
        <v>358</v>
      </c>
      <c r="G158" t="s">
        <v>17</v>
      </c>
      <c r="H158" t="s">
        <v>18</v>
      </c>
      <c r="I158" t="s">
        <v>358</v>
      </c>
      <c r="J158" t="s">
        <v>19</v>
      </c>
      <c r="K158" t="str">
        <f>INDEX(Table6[Column1],MATCH(L158,Table6[Column2]))</f>
        <v>Youth</v>
      </c>
      <c r="L158">
        <v>27.381775560000001</v>
      </c>
      <c r="M158" t="str">
        <f>VLOOKUP(L158,Table1[],2)</f>
        <v>20 - 29</v>
      </c>
      <c r="N158" t="str">
        <f>INDEX(Table7[Column1],MATCH(O158,Table7[Column2]))</f>
        <v>Learning Stage</v>
      </c>
      <c r="O158">
        <v>5.8823830179999996</v>
      </c>
      <c r="P158" t="str">
        <f>VLOOKUP(O158,Table13[],2)</f>
        <v>1 - 5</v>
      </c>
      <c r="Q158" t="str">
        <f>INDEX(Table8[Column1],MATCH(R158,Table8[Column2]))</f>
        <v>Scheduled</v>
      </c>
      <c r="R158">
        <v>14.385683869999999</v>
      </c>
      <c r="S158">
        <f t="shared" si="5"/>
        <v>0.59940349458333331</v>
      </c>
      <c r="T158" t="s">
        <v>19</v>
      </c>
    </row>
    <row r="159" spans="1:20" x14ac:dyDescent="0.25">
      <c r="A159">
        <v>158</v>
      </c>
      <c r="B159" t="s">
        <v>359</v>
      </c>
      <c r="C159" t="s">
        <v>360</v>
      </c>
      <c r="D159" t="str">
        <f t="shared" si="4"/>
        <v>Jacques Pearl</v>
      </c>
      <c r="E159" t="s">
        <v>15</v>
      </c>
      <c r="F159" t="s">
        <v>192</v>
      </c>
      <c r="G159" t="s">
        <v>17</v>
      </c>
      <c r="H159" t="s">
        <v>18</v>
      </c>
      <c r="I159" t="s">
        <v>192</v>
      </c>
      <c r="J159" t="s">
        <v>19</v>
      </c>
      <c r="K159" t="str">
        <f>INDEX(Table6[Column1],MATCH(L159,Table6[Column2]))</f>
        <v>Elders</v>
      </c>
      <c r="L159">
        <v>51.856964130000001</v>
      </c>
      <c r="M159" t="str">
        <f>VLOOKUP(L159,Table1[],2)</f>
        <v>50 - 59</v>
      </c>
      <c r="N159" t="str">
        <f>INDEX(Table7[Column1],MATCH(O159,Table7[Column2]))</f>
        <v>Learning Stage</v>
      </c>
      <c r="O159">
        <v>2.8561473789999998</v>
      </c>
      <c r="P159" t="str">
        <f>VLOOKUP(O159,Table13[],2)</f>
        <v>1 - 5</v>
      </c>
      <c r="Q159" t="str">
        <f>INDEX(Table8[Column1],MATCH(R159,Table8[Column2]))</f>
        <v>Habitual</v>
      </c>
      <c r="R159">
        <v>113.2580344</v>
      </c>
      <c r="S159">
        <f t="shared" si="5"/>
        <v>4.7190847666666667</v>
      </c>
      <c r="T159" t="s">
        <v>19</v>
      </c>
    </row>
    <row r="160" spans="1:20" x14ac:dyDescent="0.25">
      <c r="A160">
        <v>159</v>
      </c>
      <c r="B160" t="s">
        <v>361</v>
      </c>
      <c r="C160" t="s">
        <v>362</v>
      </c>
      <c r="D160" t="str">
        <f t="shared" si="4"/>
        <v>Valdez Gabriela</v>
      </c>
      <c r="E160" t="s">
        <v>15</v>
      </c>
      <c r="F160" t="s">
        <v>296</v>
      </c>
      <c r="G160" t="s">
        <v>17</v>
      </c>
      <c r="H160" t="s">
        <v>18</v>
      </c>
      <c r="I160" t="s">
        <v>169</v>
      </c>
      <c r="J160" t="s">
        <v>19</v>
      </c>
      <c r="K160" t="str">
        <f>INDEX(Table6[Column1],MATCH(L160,Table6[Column2]))</f>
        <v>Seniors</v>
      </c>
      <c r="L160">
        <v>61.397808099999999</v>
      </c>
      <c r="M160" t="str">
        <f>VLOOKUP(L160,Table1[],2)</f>
        <v>60 and Above</v>
      </c>
      <c r="N160" t="str">
        <f>INDEX(Table7[Column1],MATCH(O160,Table7[Column2]))</f>
        <v>Learning Stage</v>
      </c>
      <c r="O160">
        <v>2.7719442710000002</v>
      </c>
      <c r="P160" t="str">
        <f>VLOOKUP(O160,Table13[],2)</f>
        <v>1 - 5</v>
      </c>
      <c r="Q160" t="str">
        <f>INDEX(Table8[Column1],MATCH(R160,Table8[Column2]))</f>
        <v>Unexcused</v>
      </c>
      <c r="R160">
        <v>159.96821399999999</v>
      </c>
      <c r="S160">
        <f t="shared" si="5"/>
        <v>6.6653422499999992</v>
      </c>
      <c r="T160" t="s">
        <v>19</v>
      </c>
    </row>
    <row r="161" spans="1:20" x14ac:dyDescent="0.25">
      <c r="A161">
        <v>160</v>
      </c>
      <c r="B161" t="s">
        <v>363</v>
      </c>
      <c r="C161" t="s">
        <v>154</v>
      </c>
      <c r="D161" t="str">
        <f t="shared" si="4"/>
        <v>Vidrine Harold</v>
      </c>
      <c r="E161" t="s">
        <v>22</v>
      </c>
      <c r="F161" t="s">
        <v>45</v>
      </c>
      <c r="G161" t="s">
        <v>17</v>
      </c>
      <c r="H161" t="s">
        <v>18</v>
      </c>
      <c r="I161" t="s">
        <v>46</v>
      </c>
      <c r="J161" t="s">
        <v>19</v>
      </c>
      <c r="K161" t="str">
        <f>INDEX(Table6[Column1],MATCH(L161,Table6[Column2]))</f>
        <v>Seniors</v>
      </c>
      <c r="L161">
        <v>66.068902460000004</v>
      </c>
      <c r="M161" t="str">
        <f>VLOOKUP(L161,Table1[],2)</f>
        <v>60 and Above</v>
      </c>
      <c r="N161" t="str">
        <f>INDEX(Table7[Column1],MATCH(O161,Table7[Column2]))</f>
        <v>Learning Stage</v>
      </c>
      <c r="O161">
        <v>4.2351050150000003</v>
      </c>
      <c r="P161" t="str">
        <f>VLOOKUP(O161,Table13[],2)</f>
        <v>1 - 5</v>
      </c>
      <c r="Q161" t="str">
        <f>INDEX(Table8[Column1],MATCH(R161,Table8[Column2]))</f>
        <v>Violative</v>
      </c>
      <c r="R161">
        <v>223.778841</v>
      </c>
      <c r="S161">
        <f t="shared" si="5"/>
        <v>9.3241183749999994</v>
      </c>
      <c r="T161" t="s">
        <v>19</v>
      </c>
    </row>
    <row r="162" spans="1:20" x14ac:dyDescent="0.25">
      <c r="A162">
        <v>161</v>
      </c>
      <c r="B162" t="s">
        <v>364</v>
      </c>
      <c r="C162" t="s">
        <v>365</v>
      </c>
      <c r="D162" t="str">
        <f t="shared" si="4"/>
        <v>Carbone Edith</v>
      </c>
      <c r="E162" t="s">
        <v>15</v>
      </c>
      <c r="F162" t="s">
        <v>38</v>
      </c>
      <c r="G162" t="s">
        <v>319</v>
      </c>
      <c r="H162" t="s">
        <v>320</v>
      </c>
      <c r="I162" t="s">
        <v>38</v>
      </c>
      <c r="J162" t="s">
        <v>41</v>
      </c>
      <c r="K162" t="str">
        <f>INDEX(Table6[Column1],MATCH(L162,Table6[Column2]))</f>
        <v>Adults</v>
      </c>
      <c r="L162">
        <v>43.74006</v>
      </c>
      <c r="M162" t="str">
        <f>VLOOKUP(L162,Table1[],2)</f>
        <v>40 - 49</v>
      </c>
      <c r="N162" t="str">
        <f>INDEX(Table7[Column1],MATCH(O162,Table7[Column2]))</f>
        <v>Mentoring Stage</v>
      </c>
      <c r="O162">
        <v>23.746003000000002</v>
      </c>
      <c r="P162" t="str">
        <f>VLOOKUP(O162,Table13[],2)</f>
        <v>20 - 25</v>
      </c>
      <c r="Q162" t="str">
        <f>INDEX(Table8[Column1],MATCH(R162,Table8[Column2]))</f>
        <v>Scheduled</v>
      </c>
      <c r="R162">
        <v>0</v>
      </c>
      <c r="S162">
        <f t="shared" si="5"/>
        <v>0</v>
      </c>
      <c r="T162" t="s">
        <v>42</v>
      </c>
    </row>
    <row r="163" spans="1:20" x14ac:dyDescent="0.25">
      <c r="A163">
        <v>162</v>
      </c>
      <c r="B163" t="s">
        <v>366</v>
      </c>
      <c r="C163" t="s">
        <v>55</v>
      </c>
      <c r="D163" t="str">
        <f t="shared" si="4"/>
        <v>Hernandez Leonard</v>
      </c>
      <c r="E163" t="s">
        <v>22</v>
      </c>
      <c r="F163" t="s">
        <v>33</v>
      </c>
      <c r="G163" t="s">
        <v>17</v>
      </c>
      <c r="H163" t="s">
        <v>18</v>
      </c>
      <c r="I163" t="s">
        <v>33</v>
      </c>
      <c r="J163" t="s">
        <v>19</v>
      </c>
      <c r="K163" t="str">
        <f>INDEX(Table6[Column1],MATCH(L163,Table6[Column2]))</f>
        <v>Adults</v>
      </c>
      <c r="L163">
        <v>40.450520070000003</v>
      </c>
      <c r="M163" t="str">
        <f>VLOOKUP(L163,Table1[],2)</f>
        <v>40 - 49</v>
      </c>
      <c r="N163" t="str">
        <f>INDEX(Table7[Column1],MATCH(O163,Table7[Column2]))</f>
        <v>Learning Stage</v>
      </c>
      <c r="O163">
        <v>3.8391940510000002</v>
      </c>
      <c r="P163" t="str">
        <f>VLOOKUP(O163,Table13[],2)</f>
        <v>1 - 5</v>
      </c>
      <c r="Q163" t="str">
        <f>INDEX(Table8[Column1],MATCH(R163,Table8[Column2]))</f>
        <v>Maintained</v>
      </c>
      <c r="R163">
        <v>79.123637250000002</v>
      </c>
      <c r="S163">
        <f t="shared" si="5"/>
        <v>3.2968182187499999</v>
      </c>
      <c r="T163" t="s">
        <v>19</v>
      </c>
    </row>
    <row r="164" spans="1:20" x14ac:dyDescent="0.25">
      <c r="A164">
        <v>163</v>
      </c>
      <c r="B164" t="s">
        <v>367</v>
      </c>
      <c r="C164" t="s">
        <v>368</v>
      </c>
      <c r="D164" t="str">
        <f t="shared" si="4"/>
        <v>Campbell Frank</v>
      </c>
      <c r="E164" t="s">
        <v>22</v>
      </c>
      <c r="F164" t="s">
        <v>369</v>
      </c>
      <c r="G164" t="s">
        <v>17</v>
      </c>
      <c r="H164" t="s">
        <v>18</v>
      </c>
      <c r="I164" t="s">
        <v>369</v>
      </c>
      <c r="J164" t="s">
        <v>19</v>
      </c>
      <c r="K164" t="str">
        <f>INDEX(Table6[Column1],MATCH(L164,Table6[Column2]))</f>
        <v>Elders</v>
      </c>
      <c r="L164">
        <v>57.350637990000003</v>
      </c>
      <c r="M164" t="str">
        <f>VLOOKUP(L164,Table1[],2)</f>
        <v>50 - 59</v>
      </c>
      <c r="N164" t="str">
        <f>INDEX(Table7[Column1],MATCH(O164,Table7[Column2]))</f>
        <v>Fitting in Stage</v>
      </c>
      <c r="O164">
        <v>6.0323309260000002</v>
      </c>
      <c r="P164" t="str">
        <f>VLOOKUP(O164,Table13[],2)</f>
        <v>6 - 10</v>
      </c>
      <c r="Q164" t="str">
        <f>INDEX(Table8[Column1],MATCH(R164,Table8[Column2]))</f>
        <v>Excused</v>
      </c>
      <c r="R164">
        <v>154.25772520000001</v>
      </c>
      <c r="S164">
        <f t="shared" si="5"/>
        <v>6.4274052166666671</v>
      </c>
      <c r="T164" t="s">
        <v>19</v>
      </c>
    </row>
    <row r="165" spans="1:20" x14ac:dyDescent="0.25">
      <c r="A165">
        <v>164</v>
      </c>
      <c r="B165" t="s">
        <v>370</v>
      </c>
      <c r="C165" t="s">
        <v>371</v>
      </c>
      <c r="D165" t="str">
        <f t="shared" si="4"/>
        <v>Raley Charlie</v>
      </c>
      <c r="E165" t="s">
        <v>22</v>
      </c>
      <c r="F165" t="s">
        <v>84</v>
      </c>
      <c r="G165" t="s">
        <v>17</v>
      </c>
      <c r="H165" t="s">
        <v>18</v>
      </c>
      <c r="I165" t="s">
        <v>84</v>
      </c>
      <c r="J165" t="s">
        <v>19</v>
      </c>
      <c r="K165" t="str">
        <f>INDEX(Table6[Column1],MATCH(L165,Table6[Column2]))</f>
        <v>Young Adults</v>
      </c>
      <c r="L165">
        <v>31.38918207</v>
      </c>
      <c r="M165" t="str">
        <f>VLOOKUP(L165,Table1[],2)</f>
        <v>30 - 39</v>
      </c>
      <c r="N165" t="str">
        <f>INDEX(Table7[Column1],MATCH(O165,Table7[Column2]))</f>
        <v>Learning Stage</v>
      </c>
      <c r="O165">
        <v>4.0822907900000001</v>
      </c>
      <c r="P165" t="str">
        <f>VLOOKUP(O165,Table13[],2)</f>
        <v>1 - 5</v>
      </c>
      <c r="Q165" t="str">
        <f>INDEX(Table8[Column1],MATCH(R165,Table8[Column2]))</f>
        <v>Scheduled</v>
      </c>
      <c r="R165">
        <v>0</v>
      </c>
      <c r="S165">
        <f t="shared" si="5"/>
        <v>0</v>
      </c>
      <c r="T165" t="s">
        <v>19</v>
      </c>
    </row>
    <row r="166" spans="1:20" x14ac:dyDescent="0.25">
      <c r="A166">
        <v>165</v>
      </c>
      <c r="B166" t="s">
        <v>372</v>
      </c>
      <c r="C166" t="s">
        <v>50</v>
      </c>
      <c r="D166" t="str">
        <f t="shared" si="4"/>
        <v>Rayfield Robert</v>
      </c>
      <c r="E166" t="s">
        <v>22</v>
      </c>
      <c r="F166" t="s">
        <v>38</v>
      </c>
      <c r="G166" t="s">
        <v>319</v>
      </c>
      <c r="H166" t="s">
        <v>320</v>
      </c>
      <c r="I166" t="s">
        <v>38</v>
      </c>
      <c r="J166" t="s">
        <v>41</v>
      </c>
      <c r="K166" t="str">
        <f>INDEX(Table6[Column1],MATCH(L166,Table6[Column2]))</f>
        <v>Young Adults</v>
      </c>
      <c r="L166">
        <v>35.80744</v>
      </c>
      <c r="M166" t="str">
        <f>VLOOKUP(L166,Table1[],2)</f>
        <v>30 - 39</v>
      </c>
      <c r="N166" t="str">
        <f>INDEX(Table7[Column1],MATCH(O166,Table7[Column2]))</f>
        <v>Belonging Stage</v>
      </c>
      <c r="O166">
        <v>17.80744</v>
      </c>
      <c r="P166" t="str">
        <f>VLOOKUP(O166,Table13[],2)</f>
        <v>15 - 20</v>
      </c>
      <c r="Q166" t="str">
        <f>INDEX(Table8[Column1],MATCH(R166,Table8[Column2]))</f>
        <v>Scheduled</v>
      </c>
      <c r="R166">
        <v>0</v>
      </c>
      <c r="S166">
        <f t="shared" si="5"/>
        <v>0</v>
      </c>
      <c r="T166" t="s">
        <v>42</v>
      </c>
    </row>
    <row r="167" spans="1:20" x14ac:dyDescent="0.25">
      <c r="A167">
        <v>166</v>
      </c>
      <c r="B167" t="s">
        <v>373</v>
      </c>
      <c r="C167" t="s">
        <v>374</v>
      </c>
      <c r="D167" t="str">
        <f t="shared" si="4"/>
        <v>Shea Melinda</v>
      </c>
      <c r="E167" t="s">
        <v>15</v>
      </c>
      <c r="F167" t="s">
        <v>27</v>
      </c>
      <c r="G167" t="s">
        <v>17</v>
      </c>
      <c r="H167" t="s">
        <v>18</v>
      </c>
      <c r="I167" t="s">
        <v>27</v>
      </c>
      <c r="J167" t="s">
        <v>19</v>
      </c>
      <c r="K167" t="str">
        <f>INDEX(Table6[Column1],MATCH(L167,Table6[Column2]))</f>
        <v>Elders</v>
      </c>
      <c r="L167">
        <v>52.132540499999998</v>
      </c>
      <c r="M167" t="str">
        <f>VLOOKUP(L167,Table1[],2)</f>
        <v>50 - 59</v>
      </c>
      <c r="N167" t="str">
        <f>INDEX(Table7[Column1],MATCH(O167,Table7[Column2]))</f>
        <v>Fitting in Stage</v>
      </c>
      <c r="O167">
        <v>6.5242705990000003</v>
      </c>
      <c r="P167" t="str">
        <f>VLOOKUP(O167,Table13[],2)</f>
        <v>6 - 10</v>
      </c>
      <c r="Q167" t="str">
        <f>INDEX(Table8[Column1],MATCH(R167,Table8[Column2]))</f>
        <v>Habitual</v>
      </c>
      <c r="R167">
        <v>88.459138050000007</v>
      </c>
      <c r="S167">
        <f t="shared" si="5"/>
        <v>3.6857974187500004</v>
      </c>
      <c r="T167" t="s">
        <v>19</v>
      </c>
    </row>
    <row r="168" spans="1:20" x14ac:dyDescent="0.25">
      <c r="A168">
        <v>167</v>
      </c>
      <c r="B168" t="s">
        <v>375</v>
      </c>
      <c r="C168" t="s">
        <v>144</v>
      </c>
      <c r="D168" t="str">
        <f t="shared" si="4"/>
        <v>Coleman David</v>
      </c>
      <c r="E168" t="s">
        <v>22</v>
      </c>
      <c r="F168" t="s">
        <v>261</v>
      </c>
      <c r="G168" t="s">
        <v>17</v>
      </c>
      <c r="H168" t="s">
        <v>18</v>
      </c>
      <c r="I168" t="s">
        <v>262</v>
      </c>
      <c r="J168" t="s">
        <v>19</v>
      </c>
      <c r="K168" t="str">
        <f>INDEX(Table6[Column1],MATCH(L168,Table6[Column2]))</f>
        <v>Young Adults</v>
      </c>
      <c r="L168">
        <v>30.55156977</v>
      </c>
      <c r="M168" t="str">
        <f>VLOOKUP(L168,Table1[],2)</f>
        <v>30 - 39</v>
      </c>
      <c r="N168" t="str">
        <f>INDEX(Table7[Column1],MATCH(O168,Table7[Column2]))</f>
        <v>Learning Stage</v>
      </c>
      <c r="O168">
        <v>4.9949520129999998</v>
      </c>
      <c r="P168" t="str">
        <f>VLOOKUP(O168,Table13[],2)</f>
        <v>1 - 5</v>
      </c>
      <c r="Q168" t="str">
        <f>INDEX(Table8[Column1],MATCH(R168,Table8[Column2]))</f>
        <v>Scheduled</v>
      </c>
      <c r="R168">
        <v>0</v>
      </c>
      <c r="S168">
        <f t="shared" si="5"/>
        <v>0</v>
      </c>
      <c r="T168" t="s">
        <v>19</v>
      </c>
    </row>
    <row r="169" spans="1:20" x14ac:dyDescent="0.25">
      <c r="A169">
        <v>168</v>
      </c>
      <c r="B169" t="s">
        <v>376</v>
      </c>
      <c r="C169" t="s">
        <v>377</v>
      </c>
      <c r="D169" t="str">
        <f t="shared" si="4"/>
        <v>Haynes Patrick</v>
      </c>
      <c r="E169" t="s">
        <v>22</v>
      </c>
      <c r="F169" t="s">
        <v>176</v>
      </c>
      <c r="G169" t="s">
        <v>17</v>
      </c>
      <c r="H169" t="s">
        <v>18</v>
      </c>
      <c r="I169" t="s">
        <v>134</v>
      </c>
      <c r="J169" t="s">
        <v>19</v>
      </c>
      <c r="K169" t="str">
        <f>INDEX(Table6[Column1],MATCH(L169,Table6[Column2]))</f>
        <v>Elders</v>
      </c>
      <c r="L169">
        <v>54.550660690000001</v>
      </c>
      <c r="M169" t="str">
        <f>VLOOKUP(L169,Table1[],2)</f>
        <v>50 - 59</v>
      </c>
      <c r="N169" t="str">
        <f>INDEX(Table7[Column1],MATCH(O169,Table7[Column2]))</f>
        <v>Learning Stage</v>
      </c>
      <c r="O169">
        <v>5.5828328369999998</v>
      </c>
      <c r="P169" t="str">
        <f>VLOOKUP(O169,Table13[],2)</f>
        <v>1 - 5</v>
      </c>
      <c r="Q169" t="str">
        <f>INDEX(Table8[Column1],MATCH(R169,Table8[Column2]))</f>
        <v>Habitual</v>
      </c>
      <c r="R169">
        <v>95.498948429999999</v>
      </c>
      <c r="S169">
        <f t="shared" si="5"/>
        <v>3.9791228512500001</v>
      </c>
      <c r="T169" t="s">
        <v>19</v>
      </c>
    </row>
    <row r="170" spans="1:20" x14ac:dyDescent="0.25">
      <c r="A170">
        <v>169</v>
      </c>
      <c r="B170" t="s">
        <v>378</v>
      </c>
      <c r="C170" t="s">
        <v>379</v>
      </c>
      <c r="D170" t="str">
        <f t="shared" si="4"/>
        <v>Bonilla Frederick</v>
      </c>
      <c r="E170" t="s">
        <v>22</v>
      </c>
      <c r="F170" t="s">
        <v>127</v>
      </c>
      <c r="G170" t="s">
        <v>17</v>
      </c>
      <c r="H170" t="s">
        <v>18</v>
      </c>
      <c r="I170" t="s">
        <v>127</v>
      </c>
      <c r="J170" t="s">
        <v>19</v>
      </c>
      <c r="K170" t="str">
        <f>INDEX(Table6[Column1],MATCH(L170,Table6[Column2]))</f>
        <v>Adults</v>
      </c>
      <c r="L170">
        <v>49.859652009999998</v>
      </c>
      <c r="M170" t="str">
        <f>VLOOKUP(L170,Table1[],2)</f>
        <v>40 - 49</v>
      </c>
      <c r="N170" t="str">
        <f>INDEX(Table7[Column1],MATCH(O170,Table7[Column2]))</f>
        <v>Learning Stage</v>
      </c>
      <c r="O170">
        <v>3.4158726490000002</v>
      </c>
      <c r="P170" t="str">
        <f>VLOOKUP(O170,Table13[],2)</f>
        <v>1 - 5</v>
      </c>
      <c r="Q170" t="str">
        <f>INDEX(Table8[Column1],MATCH(R170,Table8[Column2]))</f>
        <v>Excused</v>
      </c>
      <c r="R170">
        <v>120.0797189</v>
      </c>
      <c r="S170">
        <f t="shared" si="5"/>
        <v>5.0033216208333338</v>
      </c>
      <c r="T170" t="s">
        <v>19</v>
      </c>
    </row>
    <row r="171" spans="1:20" x14ac:dyDescent="0.25">
      <c r="A171">
        <v>170</v>
      </c>
      <c r="B171" t="s">
        <v>380</v>
      </c>
      <c r="C171" t="s">
        <v>381</v>
      </c>
      <c r="D171" t="str">
        <f t="shared" si="4"/>
        <v>Tobin Sonia</v>
      </c>
      <c r="E171" t="s">
        <v>15</v>
      </c>
      <c r="F171" t="s">
        <v>38</v>
      </c>
      <c r="G171" t="s">
        <v>319</v>
      </c>
      <c r="H171" t="s">
        <v>320</v>
      </c>
      <c r="I171" t="s">
        <v>38</v>
      </c>
      <c r="J171" t="s">
        <v>41</v>
      </c>
      <c r="K171" t="str">
        <f>INDEX(Table6[Column1],MATCH(L171,Table6[Column2]))</f>
        <v>Adults</v>
      </c>
      <c r="L171">
        <v>43.285800000000002</v>
      </c>
      <c r="M171" t="str">
        <f>VLOOKUP(L171,Table1[],2)</f>
        <v>40 - 49</v>
      </c>
      <c r="N171" t="str">
        <f>INDEX(Table7[Column1],MATCH(O171,Table7[Column2]))</f>
        <v>Expertise Stage</v>
      </c>
      <c r="O171">
        <v>13.56324</v>
      </c>
      <c r="P171" t="str">
        <f>VLOOKUP(O171,Table13[],2)</f>
        <v>10 - 15</v>
      </c>
      <c r="Q171" t="str">
        <f>INDEX(Table8[Column1],MATCH(R171,Table8[Column2]))</f>
        <v>Scheduled</v>
      </c>
      <c r="R171">
        <v>0</v>
      </c>
      <c r="S171">
        <f t="shared" si="5"/>
        <v>0</v>
      </c>
      <c r="T171" t="s">
        <v>42</v>
      </c>
    </row>
    <row r="172" spans="1:20" x14ac:dyDescent="0.25">
      <c r="A172">
        <v>171</v>
      </c>
      <c r="B172" t="s">
        <v>382</v>
      </c>
      <c r="C172" t="s">
        <v>383</v>
      </c>
      <c r="D172" t="str">
        <f t="shared" si="4"/>
        <v>Wood Denise</v>
      </c>
      <c r="E172" t="s">
        <v>15</v>
      </c>
      <c r="F172" t="s">
        <v>118</v>
      </c>
      <c r="G172" t="s">
        <v>17</v>
      </c>
      <c r="H172" t="s">
        <v>18</v>
      </c>
      <c r="I172" t="s">
        <v>54</v>
      </c>
      <c r="J172" t="s">
        <v>19</v>
      </c>
      <c r="K172" t="str">
        <f>INDEX(Table6[Column1],MATCH(L172,Table6[Column2]))</f>
        <v>Young Adults</v>
      </c>
      <c r="L172">
        <v>30.040048469999999</v>
      </c>
      <c r="M172" t="str">
        <f>VLOOKUP(L172,Table1[],2)</f>
        <v>30 - 39</v>
      </c>
      <c r="N172" t="str">
        <f>INDEX(Table7[Column1],MATCH(O172,Table7[Column2]))</f>
        <v>Learning Stage</v>
      </c>
      <c r="O172">
        <v>5.287380572</v>
      </c>
      <c r="P172" t="str">
        <f>VLOOKUP(O172,Table13[],2)</f>
        <v>1 - 5</v>
      </c>
      <c r="Q172" t="str">
        <f>INDEX(Table8[Column1],MATCH(R172,Table8[Column2]))</f>
        <v>Scheduled</v>
      </c>
      <c r="R172">
        <v>0</v>
      </c>
      <c r="S172">
        <f t="shared" si="5"/>
        <v>0</v>
      </c>
      <c r="T172" t="s">
        <v>19</v>
      </c>
    </row>
    <row r="173" spans="1:20" x14ac:dyDescent="0.25">
      <c r="A173">
        <v>172</v>
      </c>
      <c r="B173" t="s">
        <v>384</v>
      </c>
      <c r="C173" t="s">
        <v>264</v>
      </c>
      <c r="D173" t="str">
        <f t="shared" si="4"/>
        <v>Guajardo Cynthia</v>
      </c>
      <c r="E173" t="s">
        <v>15</v>
      </c>
      <c r="F173" t="s">
        <v>385</v>
      </c>
      <c r="G173" t="s">
        <v>17</v>
      </c>
      <c r="H173" t="s">
        <v>18</v>
      </c>
      <c r="I173" t="s">
        <v>87</v>
      </c>
      <c r="J173" t="s">
        <v>19</v>
      </c>
      <c r="K173" t="str">
        <f>INDEX(Table6[Column1],MATCH(L173,Table6[Column2]))</f>
        <v>Adults</v>
      </c>
      <c r="L173">
        <v>42.514057350000002</v>
      </c>
      <c r="M173" t="str">
        <f>VLOOKUP(L173,Table1[],2)</f>
        <v>40 - 49</v>
      </c>
      <c r="N173" t="str">
        <f>INDEX(Table7[Column1],MATCH(O173,Table7[Column2]))</f>
        <v>Learning Stage</v>
      </c>
      <c r="O173">
        <v>0.69687305399999999</v>
      </c>
      <c r="P173" t="e">
        <f>VLOOKUP(O173,Table13[],2)</f>
        <v>#N/A</v>
      </c>
      <c r="Q173" t="str">
        <f>INDEX(Table8[Column1],MATCH(R173,Table8[Column2]))</f>
        <v>Habitual</v>
      </c>
      <c r="R173">
        <v>82.897023020000006</v>
      </c>
      <c r="S173">
        <f t="shared" si="5"/>
        <v>3.4540426258333334</v>
      </c>
      <c r="T173" t="s">
        <v>19</v>
      </c>
    </row>
    <row r="174" spans="1:20" x14ac:dyDescent="0.25">
      <c r="A174">
        <v>173</v>
      </c>
      <c r="B174" t="s">
        <v>386</v>
      </c>
      <c r="C174" t="s">
        <v>387</v>
      </c>
      <c r="D174" t="str">
        <f t="shared" si="4"/>
        <v>Marshall Caroline</v>
      </c>
      <c r="E174" t="s">
        <v>15</v>
      </c>
      <c r="F174" t="s">
        <v>30</v>
      </c>
      <c r="G174" t="s">
        <v>17</v>
      </c>
      <c r="H174" t="s">
        <v>18</v>
      </c>
      <c r="I174" t="s">
        <v>30</v>
      </c>
      <c r="J174" t="s">
        <v>19</v>
      </c>
      <c r="K174" t="str">
        <f>INDEX(Table6[Column1],MATCH(L174,Table6[Column2]))</f>
        <v>Adults</v>
      </c>
      <c r="L174">
        <v>49.274935589999998</v>
      </c>
      <c r="M174" t="str">
        <f>VLOOKUP(L174,Table1[],2)</f>
        <v>40 - 49</v>
      </c>
      <c r="N174" t="str">
        <f>INDEX(Table7[Column1],MATCH(O174,Table7[Column2]))</f>
        <v>Learning Stage</v>
      </c>
      <c r="O174">
        <v>5.0395428720000002</v>
      </c>
      <c r="P174" t="str">
        <f>VLOOKUP(O174,Table13[],2)</f>
        <v>1 - 5</v>
      </c>
      <c r="Q174" t="str">
        <f>INDEX(Table8[Column1],MATCH(R174,Table8[Column2]))</f>
        <v>Excused</v>
      </c>
      <c r="R174">
        <v>121.36826379999999</v>
      </c>
      <c r="S174">
        <f t="shared" si="5"/>
        <v>5.0570109916666661</v>
      </c>
      <c r="T174" t="s">
        <v>19</v>
      </c>
    </row>
    <row r="175" spans="1:20" x14ac:dyDescent="0.25">
      <c r="A175">
        <v>174</v>
      </c>
      <c r="B175" t="s">
        <v>388</v>
      </c>
      <c r="C175" t="s">
        <v>56</v>
      </c>
      <c r="D175" t="str">
        <f t="shared" si="4"/>
        <v>Ray James</v>
      </c>
      <c r="E175" t="s">
        <v>22</v>
      </c>
      <c r="F175" t="s">
        <v>169</v>
      </c>
      <c r="G175" t="s">
        <v>17</v>
      </c>
      <c r="H175" t="s">
        <v>18</v>
      </c>
      <c r="I175" t="s">
        <v>169</v>
      </c>
      <c r="J175" t="s">
        <v>19</v>
      </c>
      <c r="K175" t="str">
        <f>INDEX(Table6[Column1],MATCH(L175,Table6[Column2]))</f>
        <v>Young Adults</v>
      </c>
      <c r="L175">
        <v>38.158009980000003</v>
      </c>
      <c r="M175" t="str">
        <f>VLOOKUP(L175,Table1[],2)</f>
        <v>30 - 39</v>
      </c>
      <c r="N175" t="str">
        <f>INDEX(Table7[Column1],MATCH(O175,Table7[Column2]))</f>
        <v>Learning Stage</v>
      </c>
      <c r="O175">
        <v>3.9996756790000001</v>
      </c>
      <c r="P175" t="str">
        <f>VLOOKUP(O175,Table13[],2)</f>
        <v>1 - 5</v>
      </c>
      <c r="Q175" t="str">
        <f>INDEX(Table8[Column1],MATCH(R175,Table8[Column2]))</f>
        <v>Scheduled</v>
      </c>
      <c r="R175">
        <v>34.201182930000002</v>
      </c>
      <c r="S175">
        <f t="shared" si="5"/>
        <v>1.4250492887500001</v>
      </c>
      <c r="T175" t="s">
        <v>19</v>
      </c>
    </row>
    <row r="176" spans="1:20" x14ac:dyDescent="0.25">
      <c r="A176">
        <v>175</v>
      </c>
      <c r="B176" t="s">
        <v>389</v>
      </c>
      <c r="C176" t="s">
        <v>390</v>
      </c>
      <c r="D176" t="str">
        <f t="shared" si="4"/>
        <v>Baum Stephanie</v>
      </c>
      <c r="E176" t="s">
        <v>15</v>
      </c>
      <c r="F176" t="s">
        <v>38</v>
      </c>
      <c r="G176" t="s">
        <v>391</v>
      </c>
      <c r="H176" t="s">
        <v>392</v>
      </c>
      <c r="I176" t="s">
        <v>38</v>
      </c>
      <c r="J176" t="s">
        <v>41</v>
      </c>
      <c r="K176" t="str">
        <f>INDEX(Table6[Column1],MATCH(L176,Table6[Column2]))</f>
        <v>Adults</v>
      </c>
      <c r="L176">
        <v>45.559399999999997</v>
      </c>
      <c r="M176" t="str">
        <f>VLOOKUP(L176,Table1[],2)</f>
        <v>40 - 49</v>
      </c>
      <c r="N176" t="str">
        <f>INDEX(Table7[Column1],MATCH(O176,Table7[Column2]))</f>
        <v>Expertise Stage</v>
      </c>
      <c r="O176">
        <v>14.410268</v>
      </c>
      <c r="P176" t="str">
        <f>VLOOKUP(O176,Table13[],2)</f>
        <v>10 - 15</v>
      </c>
      <c r="Q176" t="str">
        <f>INDEX(Table8[Column1],MATCH(R176,Table8[Column2]))</f>
        <v>Maintained</v>
      </c>
      <c r="R176">
        <v>69.478209629999995</v>
      </c>
      <c r="S176">
        <f t="shared" si="5"/>
        <v>2.8949254012499996</v>
      </c>
      <c r="T176" t="s">
        <v>42</v>
      </c>
    </row>
    <row r="177" spans="1:20" x14ac:dyDescent="0.25">
      <c r="A177">
        <v>176</v>
      </c>
      <c r="B177" t="s">
        <v>393</v>
      </c>
      <c r="C177" t="s">
        <v>394</v>
      </c>
      <c r="D177" t="str">
        <f t="shared" si="4"/>
        <v>Dubin Joesph</v>
      </c>
      <c r="E177" t="s">
        <v>22</v>
      </c>
      <c r="F177" t="s">
        <v>87</v>
      </c>
      <c r="G177" t="s">
        <v>17</v>
      </c>
      <c r="H177" t="s">
        <v>18</v>
      </c>
      <c r="I177" t="s">
        <v>87</v>
      </c>
      <c r="J177" t="s">
        <v>19</v>
      </c>
      <c r="K177" t="str">
        <f>INDEX(Table6[Column1],MATCH(L177,Table6[Column2]))</f>
        <v>Adults</v>
      </c>
      <c r="L177">
        <v>44.054501100000003</v>
      </c>
      <c r="M177" t="str">
        <f>VLOOKUP(L177,Table1[],2)</f>
        <v>40 - 49</v>
      </c>
      <c r="N177" t="str">
        <f>INDEX(Table7[Column1],MATCH(O177,Table7[Column2]))</f>
        <v>Learning Stage</v>
      </c>
      <c r="O177">
        <v>4.4826149400000004</v>
      </c>
      <c r="P177" t="str">
        <f>VLOOKUP(O177,Table13[],2)</f>
        <v>1 - 5</v>
      </c>
      <c r="Q177" t="str">
        <f>INDEX(Table8[Column1],MATCH(R177,Table8[Column2]))</f>
        <v>Maintained</v>
      </c>
      <c r="R177">
        <v>56.195872459999997</v>
      </c>
      <c r="S177">
        <f t="shared" si="5"/>
        <v>2.3414946858333332</v>
      </c>
      <c r="T177" t="s">
        <v>19</v>
      </c>
    </row>
    <row r="178" spans="1:20" x14ac:dyDescent="0.25">
      <c r="A178">
        <v>177</v>
      </c>
      <c r="B178" t="s">
        <v>395</v>
      </c>
      <c r="C178" t="s">
        <v>396</v>
      </c>
      <c r="D178" t="str">
        <f t="shared" si="4"/>
        <v>Giles Sarah</v>
      </c>
      <c r="E178" t="s">
        <v>15</v>
      </c>
      <c r="F178" t="s">
        <v>33</v>
      </c>
      <c r="G178" t="s">
        <v>17</v>
      </c>
      <c r="H178" t="s">
        <v>18</v>
      </c>
      <c r="I178" t="s">
        <v>33</v>
      </c>
      <c r="J178" t="s">
        <v>19</v>
      </c>
      <c r="K178" t="str">
        <f>INDEX(Table6[Column1],MATCH(L178,Table6[Column2]))</f>
        <v>Adults</v>
      </c>
      <c r="L178">
        <v>43.534019929999999</v>
      </c>
      <c r="M178" t="str">
        <f>VLOOKUP(L178,Table1[],2)</f>
        <v>40 - 49</v>
      </c>
      <c r="N178" t="str">
        <f>INDEX(Table7[Column1],MATCH(O178,Table7[Column2]))</f>
        <v>Learning Stage</v>
      </c>
      <c r="O178">
        <v>4.978325753</v>
      </c>
      <c r="P178" t="str">
        <f>VLOOKUP(O178,Table13[],2)</f>
        <v>1 - 5</v>
      </c>
      <c r="Q178" t="str">
        <f>INDEX(Table8[Column1],MATCH(R178,Table8[Column2]))</f>
        <v>Maintained</v>
      </c>
      <c r="R178">
        <v>61.494744779999998</v>
      </c>
      <c r="S178">
        <f t="shared" si="5"/>
        <v>2.5622810325000001</v>
      </c>
      <c r="T178" t="s">
        <v>19</v>
      </c>
    </row>
    <row r="179" spans="1:20" x14ac:dyDescent="0.25">
      <c r="A179">
        <v>178</v>
      </c>
      <c r="B179" t="s">
        <v>397</v>
      </c>
      <c r="C179" t="s">
        <v>398</v>
      </c>
      <c r="D179" t="str">
        <f t="shared" si="4"/>
        <v>Layman Angelica</v>
      </c>
      <c r="E179" t="s">
        <v>15</v>
      </c>
      <c r="F179" t="s">
        <v>30</v>
      </c>
      <c r="G179" t="s">
        <v>17</v>
      </c>
      <c r="H179" t="s">
        <v>18</v>
      </c>
      <c r="I179" t="s">
        <v>30</v>
      </c>
      <c r="J179" t="s">
        <v>19</v>
      </c>
      <c r="K179" t="str">
        <f>INDEX(Table6[Column1],MATCH(L179,Table6[Column2]))</f>
        <v>Adults</v>
      </c>
      <c r="L179">
        <v>42.636442809999998</v>
      </c>
      <c r="M179" t="str">
        <f>VLOOKUP(L179,Table1[],2)</f>
        <v>40 - 49</v>
      </c>
      <c r="N179" t="str">
        <f>INDEX(Table7[Column1],MATCH(O179,Table7[Column2]))</f>
        <v>Learning Stage</v>
      </c>
      <c r="O179">
        <v>5.9827943460000004</v>
      </c>
      <c r="P179" t="str">
        <f>VLOOKUP(O179,Table13[],2)</f>
        <v>1 - 5</v>
      </c>
      <c r="Q179" t="str">
        <f>INDEX(Table8[Column1],MATCH(R179,Table8[Column2]))</f>
        <v>Maintained</v>
      </c>
      <c r="R179">
        <v>60.090468129999998</v>
      </c>
      <c r="S179">
        <f t="shared" si="5"/>
        <v>2.5037695054166669</v>
      </c>
      <c r="T179" t="s">
        <v>19</v>
      </c>
    </row>
    <row r="180" spans="1:20" x14ac:dyDescent="0.25">
      <c r="A180">
        <v>179</v>
      </c>
      <c r="B180" t="s">
        <v>114</v>
      </c>
      <c r="C180" t="s">
        <v>399</v>
      </c>
      <c r="D180" t="str">
        <f t="shared" si="4"/>
        <v>Martin Michaela</v>
      </c>
      <c r="E180" t="s">
        <v>15</v>
      </c>
      <c r="F180" t="s">
        <v>30</v>
      </c>
      <c r="G180" t="s">
        <v>17</v>
      </c>
      <c r="H180" t="s">
        <v>18</v>
      </c>
      <c r="I180" t="s">
        <v>30</v>
      </c>
      <c r="J180" t="s">
        <v>19</v>
      </c>
      <c r="K180" t="str">
        <f>INDEX(Table6[Column1],MATCH(L180,Table6[Column2]))</f>
        <v>Adults</v>
      </c>
      <c r="L180">
        <v>44.245219059999997</v>
      </c>
      <c r="M180" t="str">
        <f>VLOOKUP(L180,Table1[],2)</f>
        <v>40 - 49</v>
      </c>
      <c r="N180" t="str">
        <f>INDEX(Table7[Column1],MATCH(O180,Table7[Column2]))</f>
        <v>Learning Stage</v>
      </c>
      <c r="O180">
        <v>0.84048064600000005</v>
      </c>
      <c r="P180" t="e">
        <f>VLOOKUP(O180,Table13[],2)</f>
        <v>#N/A</v>
      </c>
      <c r="Q180" t="str">
        <f>INDEX(Table8[Column1],MATCH(R180,Table8[Column2]))</f>
        <v>Maintained</v>
      </c>
      <c r="R180">
        <v>66.315498439999999</v>
      </c>
      <c r="S180">
        <f t="shared" si="5"/>
        <v>2.7631457683333336</v>
      </c>
      <c r="T180" t="s">
        <v>19</v>
      </c>
    </row>
    <row r="181" spans="1:20" x14ac:dyDescent="0.25">
      <c r="A181">
        <v>180</v>
      </c>
      <c r="B181" t="s">
        <v>400</v>
      </c>
      <c r="C181" t="s">
        <v>401</v>
      </c>
      <c r="D181" t="str">
        <f t="shared" si="4"/>
        <v>Williams Michael</v>
      </c>
      <c r="E181" t="s">
        <v>22</v>
      </c>
      <c r="F181" t="s">
        <v>57</v>
      </c>
      <c r="G181" t="s">
        <v>17</v>
      </c>
      <c r="H181" t="s">
        <v>18</v>
      </c>
      <c r="I181" t="s">
        <v>57</v>
      </c>
      <c r="J181" t="s">
        <v>19</v>
      </c>
      <c r="K181" t="str">
        <f>INDEX(Table6[Column1],MATCH(L181,Table6[Column2]))</f>
        <v>Adults</v>
      </c>
      <c r="L181">
        <v>45.941242269999996</v>
      </c>
      <c r="M181" t="str">
        <f>VLOOKUP(L181,Table1[],2)</f>
        <v>40 - 49</v>
      </c>
      <c r="N181" t="str">
        <f>INDEX(Table7[Column1],MATCH(O181,Table7[Column2]))</f>
        <v>Learning Stage</v>
      </c>
      <c r="O181">
        <v>3.8423337329999998</v>
      </c>
      <c r="P181" t="str">
        <f>VLOOKUP(O181,Table13[],2)</f>
        <v>1 - 5</v>
      </c>
      <c r="Q181" t="str">
        <f>INDEX(Table8[Column1],MATCH(R181,Table8[Column2]))</f>
        <v>Maintained</v>
      </c>
      <c r="R181">
        <v>71.555702389999993</v>
      </c>
      <c r="S181">
        <f t="shared" si="5"/>
        <v>2.9814875995833328</v>
      </c>
      <c r="T181" t="s">
        <v>19</v>
      </c>
    </row>
    <row r="182" spans="1:20" x14ac:dyDescent="0.25">
      <c r="A182">
        <v>181</v>
      </c>
      <c r="B182" t="s">
        <v>402</v>
      </c>
      <c r="C182" t="s">
        <v>254</v>
      </c>
      <c r="D182" t="str">
        <f t="shared" si="4"/>
        <v>Hoyt Arnold</v>
      </c>
      <c r="E182" t="s">
        <v>22</v>
      </c>
      <c r="F182" t="s">
        <v>46</v>
      </c>
      <c r="G182" t="s">
        <v>17</v>
      </c>
      <c r="H182" t="s">
        <v>18</v>
      </c>
      <c r="I182" t="s">
        <v>46</v>
      </c>
      <c r="J182" t="s">
        <v>19</v>
      </c>
      <c r="K182" t="str">
        <f>INDEX(Table6[Column1],MATCH(L182,Table6[Column2]))</f>
        <v>Young Adults</v>
      </c>
      <c r="L182">
        <v>37.998904449999998</v>
      </c>
      <c r="M182" t="str">
        <f>VLOOKUP(L182,Table1[],2)</f>
        <v>30 - 39</v>
      </c>
      <c r="N182" t="str">
        <f>INDEX(Table7[Column1],MATCH(O182,Table7[Column2]))</f>
        <v>Fitting in Stage</v>
      </c>
      <c r="O182">
        <v>6.9820809419999996</v>
      </c>
      <c r="P182" t="str">
        <f>VLOOKUP(O182,Table13[],2)</f>
        <v>6 - 10</v>
      </c>
      <c r="Q182" t="str">
        <f>INDEX(Table8[Column1],MATCH(R182,Table8[Column2]))</f>
        <v>Scheduled</v>
      </c>
      <c r="R182">
        <v>33.943805320000003</v>
      </c>
      <c r="S182">
        <f t="shared" si="5"/>
        <v>1.4143252216666669</v>
      </c>
      <c r="T182" t="s">
        <v>19</v>
      </c>
    </row>
    <row r="183" spans="1:20" x14ac:dyDescent="0.25">
      <c r="A183">
        <v>182</v>
      </c>
      <c r="B183" t="s">
        <v>403</v>
      </c>
      <c r="C183" t="s">
        <v>404</v>
      </c>
      <c r="D183" t="str">
        <f t="shared" si="4"/>
        <v>Belliveau Tina</v>
      </c>
      <c r="E183" t="s">
        <v>15</v>
      </c>
      <c r="F183" t="s">
        <v>30</v>
      </c>
      <c r="G183" t="s">
        <v>17</v>
      </c>
      <c r="H183" t="s">
        <v>18</v>
      </c>
      <c r="I183" t="s">
        <v>30</v>
      </c>
      <c r="J183" t="s">
        <v>19</v>
      </c>
      <c r="K183" t="str">
        <f>INDEX(Table6[Column1],MATCH(L183,Table6[Column2]))</f>
        <v>Young Adults</v>
      </c>
      <c r="L183">
        <v>33.403430999999998</v>
      </c>
      <c r="M183" t="str">
        <f>VLOOKUP(L183,Table1[],2)</f>
        <v>30 - 39</v>
      </c>
      <c r="N183" t="str">
        <f>INDEX(Table7[Column1],MATCH(O183,Table7[Column2]))</f>
        <v>Learning Stage</v>
      </c>
      <c r="O183">
        <v>3.959062909</v>
      </c>
      <c r="P183" t="str">
        <f>VLOOKUP(O183,Table13[],2)</f>
        <v>1 - 5</v>
      </c>
      <c r="Q183" t="str">
        <f>INDEX(Table8[Column1],MATCH(R183,Table8[Column2]))</f>
        <v>Maintained</v>
      </c>
      <c r="R183">
        <v>46.923979330000002</v>
      </c>
      <c r="S183">
        <f t="shared" si="5"/>
        <v>1.9551658054166667</v>
      </c>
      <c r="T183" t="s">
        <v>19</v>
      </c>
    </row>
    <row r="184" spans="1:20" x14ac:dyDescent="0.25">
      <c r="A184">
        <v>183</v>
      </c>
      <c r="B184" t="s">
        <v>405</v>
      </c>
      <c r="C184" t="s">
        <v>406</v>
      </c>
      <c r="D184" t="str">
        <f t="shared" si="4"/>
        <v>Hoffman Marvin</v>
      </c>
      <c r="E184" t="s">
        <v>22</v>
      </c>
      <c r="F184" t="s">
        <v>407</v>
      </c>
      <c r="G184" t="s">
        <v>17</v>
      </c>
      <c r="H184" t="s">
        <v>18</v>
      </c>
      <c r="I184" t="s">
        <v>407</v>
      </c>
      <c r="J184" t="s">
        <v>19</v>
      </c>
      <c r="K184" t="str">
        <f>INDEX(Table6[Column1],MATCH(L184,Table6[Column2]))</f>
        <v>Adults</v>
      </c>
      <c r="L184">
        <v>40.342353170000003</v>
      </c>
      <c r="M184" t="str">
        <f>VLOOKUP(L184,Table1[],2)</f>
        <v>40 - 49</v>
      </c>
      <c r="N184" t="str">
        <f>INDEX(Table7[Column1],MATCH(O184,Table7[Column2]))</f>
        <v>Learning Stage</v>
      </c>
      <c r="O184">
        <v>3.2047138510000002</v>
      </c>
      <c r="P184" t="str">
        <f>VLOOKUP(O184,Table13[],2)</f>
        <v>1 - 5</v>
      </c>
      <c r="Q184" t="str">
        <f>INDEX(Table8[Column1],MATCH(R184,Table8[Column2]))</f>
        <v>Maintained</v>
      </c>
      <c r="R184">
        <v>40.233001489999999</v>
      </c>
      <c r="S184">
        <f t="shared" si="5"/>
        <v>1.6763750620833333</v>
      </c>
      <c r="T184" t="s">
        <v>19</v>
      </c>
    </row>
    <row r="185" spans="1:20" x14ac:dyDescent="0.25">
      <c r="A185">
        <v>184</v>
      </c>
      <c r="B185" t="s">
        <v>408</v>
      </c>
      <c r="C185" t="s">
        <v>175</v>
      </c>
      <c r="D185" t="str">
        <f t="shared" si="4"/>
        <v>Slavin Paul</v>
      </c>
      <c r="E185" t="s">
        <v>22</v>
      </c>
      <c r="F185" t="s">
        <v>358</v>
      </c>
      <c r="G185" t="s">
        <v>17</v>
      </c>
      <c r="H185" t="s">
        <v>18</v>
      </c>
      <c r="I185" t="s">
        <v>358</v>
      </c>
      <c r="J185" t="s">
        <v>19</v>
      </c>
      <c r="K185" t="str">
        <f>INDEX(Table6[Column1],MATCH(L185,Table6[Column2]))</f>
        <v>Young Adults</v>
      </c>
      <c r="L185">
        <v>37.808524550000001</v>
      </c>
      <c r="M185" t="str">
        <f>VLOOKUP(L185,Table1[],2)</f>
        <v>30 - 39</v>
      </c>
      <c r="N185" t="str">
        <f>INDEX(Table7[Column1],MATCH(O185,Table7[Column2]))</f>
        <v>Learning Stage</v>
      </c>
      <c r="O185">
        <v>4.9471654950000001</v>
      </c>
      <c r="P185" t="str">
        <f>VLOOKUP(O185,Table13[],2)</f>
        <v>1 - 5</v>
      </c>
      <c r="Q185" t="str">
        <f>INDEX(Table8[Column1],MATCH(R185,Table8[Column2]))</f>
        <v>Scheduled</v>
      </c>
      <c r="R185">
        <v>29.161702170000002</v>
      </c>
      <c r="S185">
        <f t="shared" si="5"/>
        <v>1.2150709237500001</v>
      </c>
      <c r="T185" t="s">
        <v>19</v>
      </c>
    </row>
    <row r="186" spans="1:20" x14ac:dyDescent="0.25">
      <c r="A186">
        <v>185</v>
      </c>
      <c r="B186" t="s">
        <v>409</v>
      </c>
      <c r="C186" t="s">
        <v>245</v>
      </c>
      <c r="D186" t="str">
        <f t="shared" si="4"/>
        <v>Rosenfeld Mary</v>
      </c>
      <c r="E186" t="s">
        <v>15</v>
      </c>
      <c r="F186" t="s">
        <v>30</v>
      </c>
      <c r="G186" t="s">
        <v>17</v>
      </c>
      <c r="H186" t="s">
        <v>18</v>
      </c>
      <c r="I186" t="s">
        <v>30</v>
      </c>
      <c r="J186" t="s">
        <v>19</v>
      </c>
      <c r="K186" t="str">
        <f>INDEX(Table6[Column1],MATCH(L186,Table6[Column2]))</f>
        <v>Adults</v>
      </c>
      <c r="L186">
        <v>42.317152610000001</v>
      </c>
      <c r="M186" t="str">
        <f>VLOOKUP(L186,Table1[],2)</f>
        <v>40 - 49</v>
      </c>
      <c r="N186" t="str">
        <f>INDEX(Table7[Column1],MATCH(O186,Table7[Column2]))</f>
        <v>Learning Stage</v>
      </c>
      <c r="O186">
        <v>2.0482078929999998</v>
      </c>
      <c r="P186" t="str">
        <f>VLOOKUP(O186,Table13[],2)</f>
        <v>1 - 5</v>
      </c>
      <c r="Q186" t="str">
        <f>INDEX(Table8[Column1],MATCH(R186,Table8[Column2]))</f>
        <v>Maintained</v>
      </c>
      <c r="R186">
        <v>44.156912370000001</v>
      </c>
      <c r="S186">
        <f t="shared" si="5"/>
        <v>1.83987134875</v>
      </c>
      <c r="T186" t="s">
        <v>19</v>
      </c>
    </row>
    <row r="187" spans="1:20" x14ac:dyDescent="0.25">
      <c r="A187">
        <v>186</v>
      </c>
      <c r="B187" t="s">
        <v>410</v>
      </c>
      <c r="C187" t="s">
        <v>81</v>
      </c>
      <c r="D187" t="str">
        <f t="shared" si="4"/>
        <v>Bryan Larry</v>
      </c>
      <c r="E187" t="s">
        <v>22</v>
      </c>
      <c r="F187" t="s">
        <v>38</v>
      </c>
      <c r="G187" t="s">
        <v>391</v>
      </c>
      <c r="H187" t="s">
        <v>392</v>
      </c>
      <c r="I187" t="s">
        <v>38</v>
      </c>
      <c r="J187" t="s">
        <v>41</v>
      </c>
      <c r="K187" t="str">
        <f>INDEX(Table6[Column1],MATCH(L187,Table6[Column2]))</f>
        <v>Adults</v>
      </c>
      <c r="L187">
        <v>45.012630000000001</v>
      </c>
      <c r="M187" t="str">
        <f>VLOOKUP(L187,Table1[],2)</f>
        <v>40 - 49</v>
      </c>
      <c r="N187" t="str">
        <f>INDEX(Table7[Column1],MATCH(O187,Table7[Column2]))</f>
        <v>Expertise Stage</v>
      </c>
      <c r="O187">
        <v>12.688114000000001</v>
      </c>
      <c r="P187" t="str">
        <f>VLOOKUP(O187,Table13[],2)</f>
        <v>10 - 15</v>
      </c>
      <c r="Q187" t="str">
        <f>INDEX(Table8[Column1],MATCH(R187,Table8[Column2]))</f>
        <v>Maintained</v>
      </c>
      <c r="R187">
        <v>47.511210239999997</v>
      </c>
      <c r="S187">
        <f t="shared" si="5"/>
        <v>1.97963376</v>
      </c>
      <c r="T187" t="s">
        <v>42</v>
      </c>
    </row>
    <row r="188" spans="1:20" x14ac:dyDescent="0.25">
      <c r="A188">
        <v>187</v>
      </c>
      <c r="B188" t="s">
        <v>411</v>
      </c>
      <c r="C188" t="s">
        <v>412</v>
      </c>
      <c r="D188" t="str">
        <f t="shared" si="4"/>
        <v>Hines Oswaldo</v>
      </c>
      <c r="E188" t="s">
        <v>22</v>
      </c>
      <c r="F188" t="s">
        <v>54</v>
      </c>
      <c r="G188" t="s">
        <v>17</v>
      </c>
      <c r="H188" t="s">
        <v>18</v>
      </c>
      <c r="I188" t="s">
        <v>54</v>
      </c>
      <c r="J188" t="s">
        <v>19</v>
      </c>
      <c r="K188" t="str">
        <f>INDEX(Table6[Column1],MATCH(L188,Table6[Column2]))</f>
        <v>Young Adults</v>
      </c>
      <c r="L188">
        <v>34.280475150000001</v>
      </c>
      <c r="M188" t="str">
        <f>VLOOKUP(L188,Table1[],2)</f>
        <v>30 - 39</v>
      </c>
      <c r="N188" t="str">
        <f>INDEX(Table7[Column1],MATCH(O188,Table7[Column2]))</f>
        <v>Learning Stage</v>
      </c>
      <c r="O188">
        <v>4.0440626220000002</v>
      </c>
      <c r="P188" t="str">
        <f>VLOOKUP(O188,Table13[],2)</f>
        <v>1 - 5</v>
      </c>
      <c r="Q188" t="str">
        <f>INDEX(Table8[Column1],MATCH(R188,Table8[Column2]))</f>
        <v>Scheduled</v>
      </c>
      <c r="R188">
        <v>0</v>
      </c>
      <c r="S188">
        <f t="shared" si="5"/>
        <v>0</v>
      </c>
      <c r="T188" t="s">
        <v>19</v>
      </c>
    </row>
    <row r="189" spans="1:20" x14ac:dyDescent="0.25">
      <c r="A189">
        <v>188</v>
      </c>
      <c r="B189" t="s">
        <v>413</v>
      </c>
      <c r="C189" t="s">
        <v>414</v>
      </c>
      <c r="D189" t="str">
        <f t="shared" si="4"/>
        <v>Finley Anna</v>
      </c>
      <c r="E189" t="s">
        <v>15</v>
      </c>
      <c r="F189" t="s">
        <v>38</v>
      </c>
      <c r="G189" t="s">
        <v>391</v>
      </c>
      <c r="H189" t="s">
        <v>392</v>
      </c>
      <c r="I189" t="s">
        <v>38</v>
      </c>
      <c r="J189" t="s">
        <v>41</v>
      </c>
      <c r="K189" t="str">
        <f>INDEX(Table6[Column1],MATCH(L189,Table6[Column2]))</f>
        <v>Adults</v>
      </c>
      <c r="L189">
        <v>49.149729999999998</v>
      </c>
      <c r="M189" t="str">
        <f>VLOOKUP(L189,Table1[],2)</f>
        <v>40 - 49</v>
      </c>
      <c r="N189" t="str">
        <f>INDEX(Table7[Column1],MATCH(O189,Table7[Column2]))</f>
        <v>Learning Stage</v>
      </c>
      <c r="O189">
        <v>1</v>
      </c>
      <c r="P189" t="str">
        <f>VLOOKUP(O189,Table13[],2)</f>
        <v>1 - 5</v>
      </c>
      <c r="Q189" t="str">
        <f>INDEX(Table8[Column1],MATCH(R189,Table8[Column2]))</f>
        <v>Excused</v>
      </c>
      <c r="R189">
        <v>121.78519319999999</v>
      </c>
      <c r="S189">
        <f t="shared" si="5"/>
        <v>5.0743830499999998</v>
      </c>
      <c r="T189" t="s">
        <v>42</v>
      </c>
    </row>
    <row r="190" spans="1:20" x14ac:dyDescent="0.25">
      <c r="A190">
        <v>189</v>
      </c>
      <c r="B190" t="s">
        <v>415</v>
      </c>
      <c r="C190" t="s">
        <v>416</v>
      </c>
      <c r="D190" t="str">
        <f t="shared" si="4"/>
        <v>McCaffery Francis</v>
      </c>
      <c r="E190" t="s">
        <v>22</v>
      </c>
      <c r="F190" t="s">
        <v>30</v>
      </c>
      <c r="G190" t="s">
        <v>17</v>
      </c>
      <c r="H190" t="s">
        <v>18</v>
      </c>
      <c r="I190" t="s">
        <v>30</v>
      </c>
      <c r="J190" t="s">
        <v>19</v>
      </c>
      <c r="K190" t="str">
        <f>INDEX(Table6[Column1],MATCH(L190,Table6[Column2]))</f>
        <v>Young Adults</v>
      </c>
      <c r="L190">
        <v>35.364925890000002</v>
      </c>
      <c r="M190" t="str">
        <f>VLOOKUP(L190,Table1[],2)</f>
        <v>30 - 39</v>
      </c>
      <c r="N190" t="str">
        <f>INDEX(Table7[Column1],MATCH(O190,Table7[Column2]))</f>
        <v>Learning Stage</v>
      </c>
      <c r="O190">
        <v>5.0288107929999999</v>
      </c>
      <c r="P190" t="str">
        <f>VLOOKUP(O190,Table13[],2)</f>
        <v>1 - 5</v>
      </c>
      <c r="Q190" t="str">
        <f>INDEX(Table8[Column1],MATCH(R190,Table8[Column2]))</f>
        <v>Scheduled</v>
      </c>
      <c r="R190">
        <v>31.13908709</v>
      </c>
      <c r="S190">
        <f t="shared" si="5"/>
        <v>1.2974619620833334</v>
      </c>
      <c r="T190" t="s">
        <v>19</v>
      </c>
    </row>
    <row r="191" spans="1:20" x14ac:dyDescent="0.25">
      <c r="A191">
        <v>190</v>
      </c>
      <c r="B191" t="s">
        <v>417</v>
      </c>
      <c r="C191" t="s">
        <v>418</v>
      </c>
      <c r="D191" t="str">
        <f t="shared" si="4"/>
        <v>Ditch Diana</v>
      </c>
      <c r="E191" t="s">
        <v>15</v>
      </c>
      <c r="F191" t="s">
        <v>33</v>
      </c>
      <c r="G191" t="s">
        <v>17</v>
      </c>
      <c r="H191" t="s">
        <v>18</v>
      </c>
      <c r="I191" t="s">
        <v>33</v>
      </c>
      <c r="J191" t="s">
        <v>19</v>
      </c>
      <c r="K191" t="str">
        <f>INDEX(Table6[Column1],MATCH(L191,Table6[Column2]))</f>
        <v>Elders</v>
      </c>
      <c r="L191">
        <v>53.645860190000001</v>
      </c>
      <c r="M191" t="str">
        <f>VLOOKUP(L191,Table1[],2)</f>
        <v>50 - 59</v>
      </c>
      <c r="N191" t="str">
        <f>INDEX(Table7[Column1],MATCH(O191,Table7[Column2]))</f>
        <v>Learning Stage</v>
      </c>
      <c r="O191">
        <v>5.1388411319999996</v>
      </c>
      <c r="P191" t="str">
        <f>VLOOKUP(O191,Table13[],2)</f>
        <v>1 - 5</v>
      </c>
      <c r="Q191" t="str">
        <f>INDEX(Table8[Column1],MATCH(R191,Table8[Column2]))</f>
        <v>Maintained</v>
      </c>
      <c r="R191">
        <v>79.221022509999997</v>
      </c>
      <c r="S191">
        <f t="shared" si="5"/>
        <v>3.3008759379166661</v>
      </c>
      <c r="T191" t="s">
        <v>19</v>
      </c>
    </row>
    <row r="192" spans="1:20" x14ac:dyDescent="0.25">
      <c r="A192">
        <v>191</v>
      </c>
      <c r="B192" t="s">
        <v>419</v>
      </c>
      <c r="C192" t="s">
        <v>420</v>
      </c>
      <c r="D192" t="str">
        <f t="shared" si="4"/>
        <v>Foster Bonnie</v>
      </c>
      <c r="E192" t="s">
        <v>15</v>
      </c>
      <c r="F192" t="s">
        <v>38</v>
      </c>
      <c r="G192" t="s">
        <v>391</v>
      </c>
      <c r="H192" t="s">
        <v>392</v>
      </c>
      <c r="I192" t="s">
        <v>38</v>
      </c>
      <c r="J192" t="s">
        <v>41</v>
      </c>
      <c r="K192" t="str">
        <f>INDEX(Table6[Column1],MATCH(L192,Table6[Column2]))</f>
        <v>Adults</v>
      </c>
      <c r="L192">
        <v>43.934345</v>
      </c>
      <c r="M192" t="str">
        <f>VLOOKUP(L192,Table1[],2)</f>
        <v>40 - 49</v>
      </c>
      <c r="N192" t="str">
        <f>INDEX(Table7[Column1],MATCH(O192,Table7[Column2]))</f>
        <v>Reflection Stage</v>
      </c>
      <c r="O192">
        <v>25.934345</v>
      </c>
      <c r="P192" t="str">
        <f>VLOOKUP(O192,Table13[],2)</f>
        <v>25 and Above</v>
      </c>
      <c r="Q192" t="str">
        <f>INDEX(Table8[Column1],MATCH(R192,Table8[Column2]))</f>
        <v>Scheduled</v>
      </c>
      <c r="R192">
        <v>38.557818310000002</v>
      </c>
      <c r="S192">
        <f t="shared" si="5"/>
        <v>1.6065757629166668</v>
      </c>
      <c r="T192" t="s">
        <v>42</v>
      </c>
    </row>
    <row r="193" spans="1:20" x14ac:dyDescent="0.25">
      <c r="A193">
        <v>192</v>
      </c>
      <c r="B193" t="s">
        <v>421</v>
      </c>
      <c r="C193" t="s">
        <v>245</v>
      </c>
      <c r="D193" t="str">
        <f t="shared" si="4"/>
        <v>Mitchell Mary</v>
      </c>
      <c r="E193" t="s">
        <v>15</v>
      </c>
      <c r="F193" t="s">
        <v>157</v>
      </c>
      <c r="G193" t="s">
        <v>17</v>
      </c>
      <c r="H193" t="s">
        <v>18</v>
      </c>
      <c r="I193" t="s">
        <v>157</v>
      </c>
      <c r="J193" t="s">
        <v>19</v>
      </c>
      <c r="K193" t="str">
        <f>INDEX(Table6[Column1],MATCH(L193,Table6[Column2]))</f>
        <v>Teenagers</v>
      </c>
      <c r="L193">
        <v>19.19153395</v>
      </c>
      <c r="M193" t="e">
        <f>VLOOKUP(L193,Table1[],2)</f>
        <v>#N/A</v>
      </c>
      <c r="N193" t="str">
        <f>INDEX(Table7[Column1],MATCH(O193,Table7[Column2]))</f>
        <v>Learning Stage</v>
      </c>
      <c r="O193">
        <v>4.4731899300000002</v>
      </c>
      <c r="P193" t="str">
        <f>VLOOKUP(O193,Table13[],2)</f>
        <v>1 - 5</v>
      </c>
      <c r="Q193" t="str">
        <f>INDEX(Table8[Column1],MATCH(R193,Table8[Column2]))</f>
        <v>Scheduled</v>
      </c>
      <c r="R193">
        <v>0</v>
      </c>
      <c r="S193">
        <f t="shared" si="5"/>
        <v>0</v>
      </c>
      <c r="T193" t="s">
        <v>19</v>
      </c>
    </row>
    <row r="194" spans="1:20" x14ac:dyDescent="0.25">
      <c r="A194">
        <v>193</v>
      </c>
      <c r="B194" t="s">
        <v>422</v>
      </c>
      <c r="C194" t="s">
        <v>423</v>
      </c>
      <c r="D194" t="str">
        <f t="shared" si="4"/>
        <v>Peterson Brenda</v>
      </c>
      <c r="E194" t="s">
        <v>15</v>
      </c>
      <c r="F194" t="s">
        <v>424</v>
      </c>
      <c r="G194" t="s">
        <v>17</v>
      </c>
      <c r="H194" t="s">
        <v>18</v>
      </c>
      <c r="I194" t="s">
        <v>121</v>
      </c>
      <c r="J194" t="s">
        <v>19</v>
      </c>
      <c r="K194" t="str">
        <f>INDEX(Table6[Column1],MATCH(L194,Table6[Column2]))</f>
        <v>Adults</v>
      </c>
      <c r="L194">
        <v>46.683675209999997</v>
      </c>
      <c r="M194" t="str">
        <f>VLOOKUP(L194,Table1[],2)</f>
        <v>40 - 49</v>
      </c>
      <c r="N194" t="str">
        <f>INDEX(Table7[Column1],MATCH(O194,Table7[Column2]))</f>
        <v>Learning Stage</v>
      </c>
      <c r="O194">
        <v>5.3120889040000003</v>
      </c>
      <c r="P194" t="str">
        <f>VLOOKUP(O194,Table13[],2)</f>
        <v>1 - 5</v>
      </c>
      <c r="Q194" t="str">
        <f>INDEX(Table8[Column1],MATCH(R194,Table8[Column2]))</f>
        <v>Maintained</v>
      </c>
      <c r="R194">
        <v>44.74428082</v>
      </c>
      <c r="S194">
        <f t="shared" si="5"/>
        <v>1.8643450341666667</v>
      </c>
      <c r="T194" t="s">
        <v>19</v>
      </c>
    </row>
    <row r="195" spans="1:20" x14ac:dyDescent="0.25">
      <c r="A195">
        <v>194</v>
      </c>
      <c r="B195" t="s">
        <v>425</v>
      </c>
      <c r="C195" t="s">
        <v>426</v>
      </c>
      <c r="D195" t="str">
        <f t="shared" ref="D195:D258" si="6">CONCATENATE(B195, " ",C195)</f>
        <v>Stokley George</v>
      </c>
      <c r="E195" t="s">
        <v>22</v>
      </c>
      <c r="F195" t="s">
        <v>235</v>
      </c>
      <c r="G195" t="s">
        <v>17</v>
      </c>
      <c r="H195" t="s">
        <v>18</v>
      </c>
      <c r="I195" t="s">
        <v>235</v>
      </c>
      <c r="J195" t="s">
        <v>19</v>
      </c>
      <c r="K195" t="str">
        <f>INDEX(Table6[Column1],MATCH(L195,Table6[Column2]))</f>
        <v>Adults</v>
      </c>
      <c r="L195">
        <v>44.60240143</v>
      </c>
      <c r="M195" t="str">
        <f>VLOOKUP(L195,Table1[],2)</f>
        <v>40 - 49</v>
      </c>
      <c r="N195" t="str">
        <f>INDEX(Table7[Column1],MATCH(O195,Table7[Column2]))</f>
        <v>Learning Stage</v>
      </c>
      <c r="O195">
        <v>4.4177049500000001</v>
      </c>
      <c r="P195" t="str">
        <f>VLOOKUP(O195,Table13[],2)</f>
        <v>1 - 5</v>
      </c>
      <c r="Q195" t="str">
        <f>INDEX(Table8[Column1],MATCH(R195,Table8[Column2]))</f>
        <v>Habitual</v>
      </c>
      <c r="R195">
        <v>93.42104381</v>
      </c>
      <c r="S195">
        <f t="shared" ref="S195:S258" si="7">CONVERT(R195,"hr","day")</f>
        <v>3.8925434920833335</v>
      </c>
      <c r="T195" t="s">
        <v>19</v>
      </c>
    </row>
    <row r="196" spans="1:20" x14ac:dyDescent="0.25">
      <c r="A196">
        <v>195</v>
      </c>
      <c r="B196" t="s">
        <v>427</v>
      </c>
      <c r="C196" t="s">
        <v>154</v>
      </c>
      <c r="D196" t="str">
        <f t="shared" si="6"/>
        <v>Hauser Harold</v>
      </c>
      <c r="E196" t="s">
        <v>22</v>
      </c>
      <c r="F196" t="s">
        <v>16</v>
      </c>
      <c r="G196" t="s">
        <v>17</v>
      </c>
      <c r="H196" t="s">
        <v>18</v>
      </c>
      <c r="I196" t="s">
        <v>16</v>
      </c>
      <c r="J196" t="s">
        <v>19</v>
      </c>
      <c r="K196" t="str">
        <f>INDEX(Table6[Column1],MATCH(L196,Table6[Column2]))</f>
        <v>Adults</v>
      </c>
      <c r="L196">
        <v>48.768694910000001</v>
      </c>
      <c r="M196" t="str">
        <f>VLOOKUP(L196,Table1[],2)</f>
        <v>40 - 49</v>
      </c>
      <c r="N196" t="str">
        <f>INDEX(Table7[Column1],MATCH(O196,Table7[Column2]))</f>
        <v>Learning Stage</v>
      </c>
      <c r="O196">
        <v>5.6962305610000001</v>
      </c>
      <c r="P196" t="str">
        <f>VLOOKUP(O196,Table13[],2)</f>
        <v>1 - 5</v>
      </c>
      <c r="Q196" t="str">
        <f>INDEX(Table8[Column1],MATCH(R196,Table8[Column2]))</f>
        <v>Habitual</v>
      </c>
      <c r="R196">
        <v>96.65594514</v>
      </c>
      <c r="S196">
        <f t="shared" si="7"/>
        <v>4.0273310474999997</v>
      </c>
      <c r="T196" t="s">
        <v>19</v>
      </c>
    </row>
    <row r="197" spans="1:20" x14ac:dyDescent="0.25">
      <c r="A197">
        <v>196</v>
      </c>
      <c r="B197" t="s">
        <v>428</v>
      </c>
      <c r="C197" t="s">
        <v>56</v>
      </c>
      <c r="D197" t="str">
        <f t="shared" si="6"/>
        <v>Russell James</v>
      </c>
      <c r="E197" t="s">
        <v>22</v>
      </c>
      <c r="F197" t="s">
        <v>24</v>
      </c>
      <c r="G197" t="s">
        <v>17</v>
      </c>
      <c r="H197" t="s">
        <v>18</v>
      </c>
      <c r="I197" t="s">
        <v>24</v>
      </c>
      <c r="J197" t="s">
        <v>19</v>
      </c>
      <c r="K197" t="str">
        <f>INDEX(Table6[Column1],MATCH(L197,Table6[Column2]))</f>
        <v>Elders</v>
      </c>
      <c r="L197">
        <v>50.764593439999999</v>
      </c>
      <c r="M197" t="str">
        <f>VLOOKUP(L197,Table1[],2)</f>
        <v>50 - 59</v>
      </c>
      <c r="N197" t="str">
        <f>INDEX(Table7[Column1],MATCH(O197,Table7[Column2]))</f>
        <v>Learning Stage</v>
      </c>
      <c r="O197">
        <v>1.265974742</v>
      </c>
      <c r="P197" t="str">
        <f>VLOOKUP(O197,Table13[],2)</f>
        <v>1 - 5</v>
      </c>
      <c r="Q197" t="str">
        <f>INDEX(Table8[Column1],MATCH(R197,Table8[Column2]))</f>
        <v>Maintained</v>
      </c>
      <c r="R197">
        <v>71.732669229999999</v>
      </c>
      <c r="S197">
        <f t="shared" si="7"/>
        <v>2.9888612179166665</v>
      </c>
      <c r="T197" t="s">
        <v>19</v>
      </c>
    </row>
    <row r="198" spans="1:20" x14ac:dyDescent="0.25">
      <c r="A198">
        <v>197</v>
      </c>
      <c r="B198" t="s">
        <v>429</v>
      </c>
      <c r="C198" t="s">
        <v>115</v>
      </c>
      <c r="D198" t="str">
        <f t="shared" si="6"/>
        <v>Mott Daniel</v>
      </c>
      <c r="E198" t="s">
        <v>22</v>
      </c>
      <c r="F198" t="s">
        <v>430</v>
      </c>
      <c r="G198" t="s">
        <v>17</v>
      </c>
      <c r="H198" t="s">
        <v>18</v>
      </c>
      <c r="I198" t="s">
        <v>157</v>
      </c>
      <c r="J198" t="s">
        <v>19</v>
      </c>
      <c r="K198" t="str">
        <f>INDEX(Table6[Column1],MATCH(L198,Table6[Column2]))</f>
        <v>Elders</v>
      </c>
      <c r="L198">
        <v>59.015488769999997</v>
      </c>
      <c r="M198" t="str">
        <f>VLOOKUP(L198,Table1[],2)</f>
        <v>50 - 59</v>
      </c>
      <c r="N198" t="str">
        <f>INDEX(Table7[Column1],MATCH(O198,Table7[Column2]))</f>
        <v>Learning Stage</v>
      </c>
      <c r="O198">
        <v>3.2413738680000002</v>
      </c>
      <c r="P198" t="str">
        <f>VLOOKUP(O198,Table13[],2)</f>
        <v>1 - 5</v>
      </c>
      <c r="Q198" t="str">
        <f>INDEX(Table8[Column1],MATCH(R198,Table8[Column2]))</f>
        <v>Habitual</v>
      </c>
      <c r="R198">
        <v>109.2478897</v>
      </c>
      <c r="S198">
        <f t="shared" si="7"/>
        <v>4.551995404166667</v>
      </c>
      <c r="T198" t="s">
        <v>19</v>
      </c>
    </row>
    <row r="199" spans="1:20" x14ac:dyDescent="0.25">
      <c r="A199">
        <v>198</v>
      </c>
      <c r="B199" t="s">
        <v>341</v>
      </c>
      <c r="C199" t="s">
        <v>401</v>
      </c>
      <c r="D199" t="str">
        <f t="shared" si="6"/>
        <v>Fernandez Michael</v>
      </c>
      <c r="E199" t="s">
        <v>22</v>
      </c>
      <c r="F199" t="s">
        <v>431</v>
      </c>
      <c r="G199" t="s">
        <v>17</v>
      </c>
      <c r="H199" t="s">
        <v>18</v>
      </c>
      <c r="I199" t="s">
        <v>138</v>
      </c>
      <c r="J199" t="s">
        <v>19</v>
      </c>
      <c r="K199" t="str">
        <f>INDEX(Table6[Column1],MATCH(L199,Table6[Column2]))</f>
        <v>Young Adults</v>
      </c>
      <c r="L199">
        <v>35.986567379999997</v>
      </c>
      <c r="M199" t="str">
        <f>VLOOKUP(L199,Table1[],2)</f>
        <v>30 - 39</v>
      </c>
      <c r="N199" t="str">
        <f>INDEX(Table7[Column1],MATCH(O199,Table7[Column2]))</f>
        <v>Learning Stage</v>
      </c>
      <c r="O199">
        <v>4.4537421249999998</v>
      </c>
      <c r="P199" t="str">
        <f>VLOOKUP(O199,Table13[],2)</f>
        <v>1 - 5</v>
      </c>
      <c r="Q199" t="str">
        <f>INDEX(Table8[Column1],MATCH(R199,Table8[Column2]))</f>
        <v>Scheduled</v>
      </c>
      <c r="R199">
        <v>12.57657646</v>
      </c>
      <c r="S199">
        <f t="shared" si="7"/>
        <v>0.52402401916666674</v>
      </c>
      <c r="T199" t="s">
        <v>19</v>
      </c>
    </row>
    <row r="200" spans="1:20" x14ac:dyDescent="0.25">
      <c r="A200">
        <v>199</v>
      </c>
      <c r="B200" t="s">
        <v>85</v>
      </c>
      <c r="C200" t="s">
        <v>432</v>
      </c>
      <c r="D200" t="str">
        <f t="shared" si="6"/>
        <v>Burton Norman</v>
      </c>
      <c r="E200" t="s">
        <v>22</v>
      </c>
      <c r="F200" t="s">
        <v>27</v>
      </c>
      <c r="G200" t="s">
        <v>17</v>
      </c>
      <c r="H200" t="s">
        <v>18</v>
      </c>
      <c r="I200" t="s">
        <v>27</v>
      </c>
      <c r="J200" t="s">
        <v>19</v>
      </c>
      <c r="K200" t="str">
        <f>INDEX(Table6[Column1],MATCH(L200,Table6[Column2]))</f>
        <v>Elders</v>
      </c>
      <c r="L200">
        <v>51.395170389999997</v>
      </c>
      <c r="M200" t="str">
        <f>VLOOKUP(L200,Table1[],2)</f>
        <v>50 - 59</v>
      </c>
      <c r="N200" t="str">
        <f>INDEX(Table7[Column1],MATCH(O200,Table7[Column2]))</f>
        <v>Learning Stage</v>
      </c>
      <c r="O200">
        <v>3.682661001</v>
      </c>
      <c r="P200" t="str">
        <f>VLOOKUP(O200,Table13[],2)</f>
        <v>1 - 5</v>
      </c>
      <c r="Q200" t="str">
        <f>INDEX(Table8[Column1],MATCH(R200,Table8[Column2]))</f>
        <v>Scheduled</v>
      </c>
      <c r="R200">
        <v>34.073957900000003</v>
      </c>
      <c r="S200">
        <f t="shared" si="7"/>
        <v>1.4197482458333335</v>
      </c>
      <c r="T200" t="s">
        <v>19</v>
      </c>
    </row>
    <row r="201" spans="1:20" x14ac:dyDescent="0.25">
      <c r="A201">
        <v>200</v>
      </c>
      <c r="B201" t="s">
        <v>433</v>
      </c>
      <c r="C201" t="s">
        <v>434</v>
      </c>
      <c r="D201" t="str">
        <f t="shared" si="6"/>
        <v>Forrest Tamara</v>
      </c>
      <c r="E201" t="s">
        <v>15</v>
      </c>
      <c r="F201" t="s">
        <v>95</v>
      </c>
      <c r="G201" t="s">
        <v>17</v>
      </c>
      <c r="H201" t="s">
        <v>18</v>
      </c>
      <c r="I201" t="s">
        <v>87</v>
      </c>
      <c r="J201" t="s">
        <v>19</v>
      </c>
      <c r="K201" t="str">
        <f>INDEX(Table6[Column1],MATCH(L201,Table6[Column2]))</f>
        <v>Elders</v>
      </c>
      <c r="L201">
        <v>57.433147630000001</v>
      </c>
      <c r="M201" t="str">
        <f>VLOOKUP(L201,Table1[],2)</f>
        <v>50 - 59</v>
      </c>
      <c r="N201" t="str">
        <f>INDEX(Table7[Column1],MATCH(O201,Table7[Column2]))</f>
        <v>Learning Stage</v>
      </c>
      <c r="O201">
        <v>5.885415633</v>
      </c>
      <c r="P201" t="str">
        <f>VLOOKUP(O201,Table13[],2)</f>
        <v>1 - 5</v>
      </c>
      <c r="Q201" t="str">
        <f>INDEX(Table8[Column1],MATCH(R201,Table8[Column2]))</f>
        <v>Excused</v>
      </c>
      <c r="R201">
        <v>154.81111279999999</v>
      </c>
      <c r="S201">
        <f t="shared" si="7"/>
        <v>6.4504630333333326</v>
      </c>
      <c r="T201" t="s">
        <v>19</v>
      </c>
    </row>
    <row r="202" spans="1:20" x14ac:dyDescent="0.25">
      <c r="A202">
        <v>201</v>
      </c>
      <c r="B202" t="s">
        <v>435</v>
      </c>
      <c r="C202" t="s">
        <v>50</v>
      </c>
      <c r="D202" t="str">
        <f t="shared" si="6"/>
        <v>Britt Robert</v>
      </c>
      <c r="E202" t="s">
        <v>22</v>
      </c>
      <c r="F202" t="s">
        <v>27</v>
      </c>
      <c r="G202" t="s">
        <v>17</v>
      </c>
      <c r="H202" t="s">
        <v>18</v>
      </c>
      <c r="I202" t="s">
        <v>27</v>
      </c>
      <c r="J202" t="s">
        <v>19</v>
      </c>
      <c r="K202" t="str">
        <f>INDEX(Table6[Column1],MATCH(L202,Table6[Column2]))</f>
        <v>Elders</v>
      </c>
      <c r="L202">
        <v>52.651018389999997</v>
      </c>
      <c r="M202" t="str">
        <f>VLOOKUP(L202,Table1[],2)</f>
        <v>50 - 59</v>
      </c>
      <c r="N202" t="str">
        <f>INDEX(Table7[Column1],MATCH(O202,Table7[Column2]))</f>
        <v>Learning Stage</v>
      </c>
      <c r="O202">
        <v>5.2997196840000003</v>
      </c>
      <c r="P202" t="str">
        <f>VLOOKUP(O202,Table13[],2)</f>
        <v>1 - 5</v>
      </c>
      <c r="Q202" t="str">
        <f>INDEX(Table8[Column1],MATCH(R202,Table8[Column2]))</f>
        <v>Habitual</v>
      </c>
      <c r="R202">
        <v>90.287612199999998</v>
      </c>
      <c r="S202">
        <f t="shared" si="7"/>
        <v>3.7619838416666669</v>
      </c>
      <c r="T202" t="s">
        <v>19</v>
      </c>
    </row>
    <row r="203" spans="1:20" x14ac:dyDescent="0.25">
      <c r="A203">
        <v>202</v>
      </c>
      <c r="B203" t="s">
        <v>436</v>
      </c>
      <c r="C203" t="s">
        <v>437</v>
      </c>
      <c r="D203" t="str">
        <f t="shared" si="6"/>
        <v>Bennett Jimmy</v>
      </c>
      <c r="E203" t="s">
        <v>22</v>
      </c>
      <c r="F203" t="s">
        <v>30</v>
      </c>
      <c r="G203" t="s">
        <v>17</v>
      </c>
      <c r="H203" t="s">
        <v>18</v>
      </c>
      <c r="I203" t="s">
        <v>30</v>
      </c>
      <c r="J203" t="s">
        <v>19</v>
      </c>
      <c r="K203" t="str">
        <f>INDEX(Table6[Column1],MATCH(L203,Table6[Column2]))</f>
        <v>Elders</v>
      </c>
      <c r="L203">
        <v>52.187403699999997</v>
      </c>
      <c r="M203" t="str">
        <f>VLOOKUP(L203,Table1[],2)</f>
        <v>50 - 59</v>
      </c>
      <c r="N203" t="str">
        <f>INDEX(Table7[Column1],MATCH(O203,Table7[Column2]))</f>
        <v>Learning Stage</v>
      </c>
      <c r="O203">
        <v>3.960580937</v>
      </c>
      <c r="P203" t="str">
        <f>VLOOKUP(O203,Table13[],2)</f>
        <v>1 - 5</v>
      </c>
      <c r="Q203" t="str">
        <f>INDEX(Table8[Column1],MATCH(R203,Table8[Column2]))</f>
        <v>Habitual</v>
      </c>
      <c r="R203">
        <v>113.0661266</v>
      </c>
      <c r="S203">
        <f t="shared" si="7"/>
        <v>4.7110886083333332</v>
      </c>
      <c r="T203" t="s">
        <v>19</v>
      </c>
    </row>
    <row r="204" spans="1:20" x14ac:dyDescent="0.25">
      <c r="A204">
        <v>203</v>
      </c>
      <c r="B204" t="s">
        <v>70</v>
      </c>
      <c r="C204" t="s">
        <v>438</v>
      </c>
      <c r="D204" t="str">
        <f t="shared" si="6"/>
        <v>Watkins Caitlin</v>
      </c>
      <c r="E204" t="s">
        <v>15</v>
      </c>
      <c r="F204" t="s">
        <v>439</v>
      </c>
      <c r="G204" t="s">
        <v>17</v>
      </c>
      <c r="H204" t="s">
        <v>18</v>
      </c>
      <c r="I204" t="s">
        <v>439</v>
      </c>
      <c r="J204" t="s">
        <v>19</v>
      </c>
      <c r="K204" t="str">
        <f>INDEX(Table6[Column1],MATCH(L204,Table6[Column2]))</f>
        <v>Elders</v>
      </c>
      <c r="L204">
        <v>51.77301121</v>
      </c>
      <c r="M204" t="str">
        <f>VLOOKUP(L204,Table1[],2)</f>
        <v>50 - 59</v>
      </c>
      <c r="N204" t="str">
        <f>INDEX(Table7[Column1],MATCH(O204,Table7[Column2]))</f>
        <v>Learning Stage</v>
      </c>
      <c r="O204">
        <v>3.9086762730000002</v>
      </c>
      <c r="P204" t="str">
        <f>VLOOKUP(O204,Table13[],2)</f>
        <v>1 - 5</v>
      </c>
      <c r="Q204" t="str">
        <f>INDEX(Table8[Column1],MATCH(R204,Table8[Column2]))</f>
        <v>Habitual</v>
      </c>
      <c r="R204">
        <v>106.57300429999999</v>
      </c>
      <c r="S204">
        <f t="shared" si="7"/>
        <v>4.4405418458333328</v>
      </c>
      <c r="T204" t="s">
        <v>19</v>
      </c>
    </row>
    <row r="205" spans="1:20" x14ac:dyDescent="0.25">
      <c r="A205">
        <v>204</v>
      </c>
      <c r="B205" t="s">
        <v>440</v>
      </c>
      <c r="C205" t="s">
        <v>441</v>
      </c>
      <c r="D205" t="str">
        <f t="shared" si="6"/>
        <v>Wann Amy</v>
      </c>
      <c r="E205" t="s">
        <v>15</v>
      </c>
      <c r="F205" t="s">
        <v>33</v>
      </c>
      <c r="G205" t="s">
        <v>17</v>
      </c>
      <c r="H205" t="s">
        <v>18</v>
      </c>
      <c r="I205" t="s">
        <v>33</v>
      </c>
      <c r="J205" t="s">
        <v>19</v>
      </c>
      <c r="K205" t="str">
        <f>INDEX(Table6[Column1],MATCH(L205,Table6[Column2]))</f>
        <v>Young Adults</v>
      </c>
      <c r="L205">
        <v>35.116825329999998</v>
      </c>
      <c r="M205" t="str">
        <f>VLOOKUP(L205,Table1[],2)</f>
        <v>30 - 39</v>
      </c>
      <c r="N205" t="str">
        <f>INDEX(Table7[Column1],MATCH(O205,Table7[Column2]))</f>
        <v>Learning Stage</v>
      </c>
      <c r="O205">
        <v>5.8653630120000004</v>
      </c>
      <c r="P205" t="str">
        <f>VLOOKUP(O205,Table13[],2)</f>
        <v>1 - 5</v>
      </c>
      <c r="Q205" t="str">
        <f>INDEX(Table8[Column1],MATCH(R205,Table8[Column2]))</f>
        <v>Scheduled</v>
      </c>
      <c r="R205">
        <v>12.103183209999999</v>
      </c>
      <c r="S205">
        <f t="shared" si="7"/>
        <v>0.5042993004166666</v>
      </c>
      <c r="T205" t="s">
        <v>19</v>
      </c>
    </row>
    <row r="206" spans="1:20" x14ac:dyDescent="0.25">
      <c r="A206">
        <v>205</v>
      </c>
      <c r="B206" t="s">
        <v>442</v>
      </c>
      <c r="C206" t="s">
        <v>443</v>
      </c>
      <c r="D206" t="str">
        <f t="shared" si="6"/>
        <v>Roberson Dennis</v>
      </c>
      <c r="E206" t="s">
        <v>22</v>
      </c>
      <c r="F206" t="s">
        <v>54</v>
      </c>
      <c r="G206" t="s">
        <v>17</v>
      </c>
      <c r="H206" t="s">
        <v>18</v>
      </c>
      <c r="I206" t="s">
        <v>54</v>
      </c>
      <c r="J206" t="s">
        <v>19</v>
      </c>
      <c r="K206" t="str">
        <f>INDEX(Table6[Column1],MATCH(L206,Table6[Column2]))</f>
        <v>Elders</v>
      </c>
      <c r="L206">
        <v>52.998935879999998</v>
      </c>
      <c r="M206" t="str">
        <f>VLOOKUP(L206,Table1[],2)</f>
        <v>50 - 59</v>
      </c>
      <c r="N206" t="str">
        <f>INDEX(Table7[Column1],MATCH(O206,Table7[Column2]))</f>
        <v>Learning Stage</v>
      </c>
      <c r="O206">
        <v>4.2196633080000003</v>
      </c>
      <c r="P206" t="str">
        <f>VLOOKUP(O206,Table13[],2)</f>
        <v>1 - 5</v>
      </c>
      <c r="Q206" t="str">
        <f>INDEX(Table8[Column1],MATCH(R206,Table8[Column2]))</f>
        <v>Habitual</v>
      </c>
      <c r="R206">
        <v>84.323849929999994</v>
      </c>
      <c r="S206">
        <f t="shared" si="7"/>
        <v>3.5134937470833334</v>
      </c>
      <c r="T206" t="s">
        <v>19</v>
      </c>
    </row>
    <row r="207" spans="1:20" x14ac:dyDescent="0.25">
      <c r="A207">
        <v>206</v>
      </c>
      <c r="B207" t="s">
        <v>444</v>
      </c>
      <c r="C207" t="s">
        <v>416</v>
      </c>
      <c r="D207" t="str">
        <f t="shared" si="6"/>
        <v>Moore Francis</v>
      </c>
      <c r="E207" t="s">
        <v>22</v>
      </c>
      <c r="F207" t="s">
        <v>127</v>
      </c>
      <c r="G207" t="s">
        <v>17</v>
      </c>
      <c r="H207" t="s">
        <v>18</v>
      </c>
      <c r="I207" t="s">
        <v>127</v>
      </c>
      <c r="J207" t="s">
        <v>19</v>
      </c>
      <c r="K207" t="str">
        <f>INDEX(Table6[Column1],MATCH(L207,Table6[Column2]))</f>
        <v>Adults</v>
      </c>
      <c r="L207">
        <v>43.730021370000003</v>
      </c>
      <c r="M207" t="str">
        <f>VLOOKUP(L207,Table1[],2)</f>
        <v>40 - 49</v>
      </c>
      <c r="N207" t="str">
        <f>INDEX(Table7[Column1],MATCH(O207,Table7[Column2]))</f>
        <v>Learning Stage</v>
      </c>
      <c r="O207">
        <v>5.1680281570000002</v>
      </c>
      <c r="P207" t="str">
        <f>VLOOKUP(O207,Table13[],2)</f>
        <v>1 - 5</v>
      </c>
      <c r="Q207" t="str">
        <f>INDEX(Table8[Column1],MATCH(R207,Table8[Column2]))</f>
        <v>Maintained</v>
      </c>
      <c r="R207">
        <v>66.346026969999997</v>
      </c>
      <c r="S207">
        <f t="shared" si="7"/>
        <v>2.7644177904166667</v>
      </c>
      <c r="T207" t="s">
        <v>19</v>
      </c>
    </row>
    <row r="208" spans="1:20" x14ac:dyDescent="0.25">
      <c r="A208">
        <v>207</v>
      </c>
      <c r="B208" t="s">
        <v>267</v>
      </c>
      <c r="C208" t="s">
        <v>445</v>
      </c>
      <c r="D208" t="str">
        <f t="shared" si="6"/>
        <v>Johnson Philip</v>
      </c>
      <c r="E208" t="s">
        <v>22</v>
      </c>
      <c r="F208" t="s">
        <v>27</v>
      </c>
      <c r="G208" t="s">
        <v>17</v>
      </c>
      <c r="H208" t="s">
        <v>18</v>
      </c>
      <c r="I208" t="s">
        <v>27</v>
      </c>
      <c r="J208" t="s">
        <v>19</v>
      </c>
      <c r="K208" t="str">
        <f>INDEX(Table6[Column1],MATCH(L208,Table6[Column2]))</f>
        <v>Adults</v>
      </c>
      <c r="L208">
        <v>40.938569889999997</v>
      </c>
      <c r="M208" t="str">
        <f>VLOOKUP(L208,Table1[],2)</f>
        <v>40 - 49</v>
      </c>
      <c r="N208" t="str">
        <f>INDEX(Table7[Column1],MATCH(O208,Table7[Column2]))</f>
        <v>Learning Stage</v>
      </c>
      <c r="O208">
        <v>5.4881078590000003</v>
      </c>
      <c r="P208" t="str">
        <f>VLOOKUP(O208,Table13[],2)</f>
        <v>1 - 5</v>
      </c>
      <c r="Q208" t="str">
        <f>INDEX(Table8[Column1],MATCH(R208,Table8[Column2]))</f>
        <v>Scheduled</v>
      </c>
      <c r="R208">
        <v>0</v>
      </c>
      <c r="S208">
        <f t="shared" si="7"/>
        <v>0</v>
      </c>
      <c r="T208" t="s">
        <v>19</v>
      </c>
    </row>
    <row r="209" spans="1:20" x14ac:dyDescent="0.25">
      <c r="A209">
        <v>208</v>
      </c>
      <c r="B209" t="s">
        <v>446</v>
      </c>
      <c r="C209" t="s">
        <v>447</v>
      </c>
      <c r="D209" t="str">
        <f t="shared" si="6"/>
        <v>Parker Karen</v>
      </c>
      <c r="E209" t="s">
        <v>15</v>
      </c>
      <c r="F209" t="s">
        <v>235</v>
      </c>
      <c r="G209" t="s">
        <v>17</v>
      </c>
      <c r="H209" t="s">
        <v>18</v>
      </c>
      <c r="I209" t="s">
        <v>235</v>
      </c>
      <c r="J209" t="s">
        <v>19</v>
      </c>
      <c r="K209" t="str">
        <f>INDEX(Table6[Column1],MATCH(L209,Table6[Column2]))</f>
        <v>Teenagers</v>
      </c>
      <c r="L209">
        <v>18.959832240000001</v>
      </c>
      <c r="M209" t="e">
        <f>VLOOKUP(L209,Table1[],2)</f>
        <v>#N/A</v>
      </c>
      <c r="N209" t="str">
        <f>INDEX(Table7[Column1],MATCH(O209,Table7[Column2]))</f>
        <v>Learning Stage</v>
      </c>
      <c r="O209">
        <v>3.8207126969999998</v>
      </c>
      <c r="P209" t="str">
        <f>VLOOKUP(O209,Table13[],2)</f>
        <v>1 - 5</v>
      </c>
      <c r="Q209" t="str">
        <f>INDEX(Table8[Column1],MATCH(R209,Table8[Column2]))</f>
        <v>Scheduled</v>
      </c>
      <c r="R209">
        <v>0</v>
      </c>
      <c r="S209">
        <f t="shared" si="7"/>
        <v>0</v>
      </c>
      <c r="T209" t="s">
        <v>19</v>
      </c>
    </row>
    <row r="210" spans="1:20" x14ac:dyDescent="0.25">
      <c r="A210">
        <v>209</v>
      </c>
      <c r="B210" t="s">
        <v>448</v>
      </c>
      <c r="C210" t="s">
        <v>308</v>
      </c>
      <c r="D210" t="str">
        <f t="shared" si="6"/>
        <v>Skipper Maria</v>
      </c>
      <c r="E210" t="s">
        <v>15</v>
      </c>
      <c r="F210" t="s">
        <v>449</v>
      </c>
      <c r="G210" t="s">
        <v>391</v>
      </c>
      <c r="H210" t="s">
        <v>392</v>
      </c>
      <c r="I210" t="s">
        <v>38</v>
      </c>
      <c r="J210" t="s">
        <v>41</v>
      </c>
      <c r="K210" t="str">
        <f>INDEX(Table6[Column1],MATCH(L210,Table6[Column2]))</f>
        <v>Elders</v>
      </c>
      <c r="L210">
        <v>57.874560000000002</v>
      </c>
      <c r="M210" t="str">
        <f>VLOOKUP(L210,Table1[],2)</f>
        <v>50 - 59</v>
      </c>
      <c r="N210" t="str">
        <f>INDEX(Table7[Column1],MATCH(O210,Table7[Column2]))</f>
        <v>Belonging Stage</v>
      </c>
      <c r="O210">
        <v>19.248894</v>
      </c>
      <c r="P210" t="str">
        <f>VLOOKUP(O210,Table13[],2)</f>
        <v>15 - 20</v>
      </c>
      <c r="Q210" t="str">
        <f>INDEX(Table8[Column1],MATCH(R210,Table8[Column2]))</f>
        <v>Maintained</v>
      </c>
      <c r="R210">
        <v>72.924198050000001</v>
      </c>
      <c r="S210">
        <f t="shared" si="7"/>
        <v>3.0385082520833331</v>
      </c>
      <c r="T210" t="s">
        <v>42</v>
      </c>
    </row>
    <row r="211" spans="1:20" x14ac:dyDescent="0.25">
      <c r="A211">
        <v>210</v>
      </c>
      <c r="B211" t="s">
        <v>450</v>
      </c>
      <c r="C211" t="s">
        <v>79</v>
      </c>
      <c r="D211" t="str">
        <f t="shared" si="6"/>
        <v>Klein Jennifer</v>
      </c>
      <c r="E211" t="s">
        <v>15</v>
      </c>
      <c r="F211" t="s">
        <v>38</v>
      </c>
      <c r="G211" t="s">
        <v>391</v>
      </c>
      <c r="H211" t="s">
        <v>392</v>
      </c>
      <c r="I211" t="s">
        <v>38</v>
      </c>
      <c r="J211" t="s">
        <v>41</v>
      </c>
      <c r="K211" t="str">
        <f>INDEX(Table6[Column1],MATCH(L211,Table6[Column2]))</f>
        <v>Elders</v>
      </c>
      <c r="L211">
        <v>53.312967</v>
      </c>
      <c r="M211" t="str">
        <f>VLOOKUP(L211,Table1[],2)</f>
        <v>50 - 59</v>
      </c>
      <c r="N211" t="str">
        <f>INDEX(Table7[Column1],MATCH(O211,Table7[Column2]))</f>
        <v>Reflection Stage</v>
      </c>
      <c r="O211">
        <v>35.312967</v>
      </c>
      <c r="P211" t="str">
        <f>VLOOKUP(O211,Table13[],2)</f>
        <v>25 and Above</v>
      </c>
      <c r="Q211" t="str">
        <f>INDEX(Table8[Column1],MATCH(R211,Table8[Column2]))</f>
        <v>Scheduled</v>
      </c>
      <c r="R211">
        <v>0</v>
      </c>
      <c r="S211">
        <f t="shared" si="7"/>
        <v>0</v>
      </c>
      <c r="T211" t="s">
        <v>42</v>
      </c>
    </row>
    <row r="212" spans="1:20" x14ac:dyDescent="0.25">
      <c r="A212">
        <v>211</v>
      </c>
      <c r="B212" t="s">
        <v>451</v>
      </c>
      <c r="C212" t="s">
        <v>50</v>
      </c>
      <c r="D212" t="str">
        <f t="shared" si="6"/>
        <v>Vaughn Robert</v>
      </c>
      <c r="E212" t="s">
        <v>22</v>
      </c>
      <c r="F212" t="s">
        <v>452</v>
      </c>
      <c r="G212" t="s">
        <v>17</v>
      </c>
      <c r="H212" t="s">
        <v>18</v>
      </c>
      <c r="I212" t="s">
        <v>407</v>
      </c>
      <c r="J212" t="s">
        <v>19</v>
      </c>
      <c r="K212" t="str">
        <f>INDEX(Table6[Column1],MATCH(L212,Table6[Column2]))</f>
        <v>Young Adults</v>
      </c>
      <c r="L212">
        <v>32.503078189999997</v>
      </c>
      <c r="M212" t="str">
        <f>VLOOKUP(L212,Table1[],2)</f>
        <v>30 - 39</v>
      </c>
      <c r="N212" t="str">
        <f>INDEX(Table7[Column1],MATCH(O212,Table7[Column2]))</f>
        <v>Learning Stage</v>
      </c>
      <c r="O212">
        <v>4.6643302990000004</v>
      </c>
      <c r="P212" t="str">
        <f>VLOOKUP(O212,Table13[],2)</f>
        <v>1 - 5</v>
      </c>
      <c r="Q212" t="str">
        <f>INDEX(Table8[Column1],MATCH(R212,Table8[Column2]))</f>
        <v>Scheduled</v>
      </c>
      <c r="R212">
        <v>0</v>
      </c>
      <c r="S212">
        <f t="shared" si="7"/>
        <v>0</v>
      </c>
      <c r="T212" t="s">
        <v>19</v>
      </c>
    </row>
    <row r="213" spans="1:20" x14ac:dyDescent="0.25">
      <c r="A213">
        <v>212</v>
      </c>
      <c r="B213" t="s">
        <v>201</v>
      </c>
      <c r="C213" t="s">
        <v>453</v>
      </c>
      <c r="D213" t="str">
        <f t="shared" si="6"/>
        <v>Anthony Juan</v>
      </c>
      <c r="E213" t="s">
        <v>22</v>
      </c>
      <c r="F213" t="s">
        <v>454</v>
      </c>
      <c r="G213" t="s">
        <v>17</v>
      </c>
      <c r="H213" t="s">
        <v>18</v>
      </c>
      <c r="I213" t="s">
        <v>54</v>
      </c>
      <c r="J213" t="s">
        <v>19</v>
      </c>
      <c r="K213" t="str">
        <f>INDEX(Table6[Column1],MATCH(L213,Table6[Column2]))</f>
        <v>Young Adults</v>
      </c>
      <c r="L213">
        <v>36.381841770000001</v>
      </c>
      <c r="M213" t="str">
        <f>VLOOKUP(L213,Table1[],2)</f>
        <v>30 - 39</v>
      </c>
      <c r="N213" t="str">
        <f>INDEX(Table7[Column1],MATCH(O213,Table7[Column2]))</f>
        <v>Learning Stage</v>
      </c>
      <c r="O213">
        <v>4.9531961520000003</v>
      </c>
      <c r="P213" t="str">
        <f>VLOOKUP(O213,Table13[],2)</f>
        <v>1 - 5</v>
      </c>
      <c r="Q213" t="str">
        <f>INDEX(Table8[Column1],MATCH(R213,Table8[Column2]))</f>
        <v>Scheduled</v>
      </c>
      <c r="R213">
        <v>33.528798090000002</v>
      </c>
      <c r="S213">
        <f t="shared" si="7"/>
        <v>1.3970332537500001</v>
      </c>
      <c r="T213" t="s">
        <v>19</v>
      </c>
    </row>
    <row r="214" spans="1:20" x14ac:dyDescent="0.25">
      <c r="A214">
        <v>213</v>
      </c>
      <c r="B214" t="s">
        <v>455</v>
      </c>
      <c r="C214" t="s">
        <v>456</v>
      </c>
      <c r="D214" t="str">
        <f t="shared" si="6"/>
        <v>Lavalley Glen</v>
      </c>
      <c r="E214" t="s">
        <v>22</v>
      </c>
      <c r="F214" t="s">
        <v>169</v>
      </c>
      <c r="G214" t="s">
        <v>17</v>
      </c>
      <c r="H214" t="s">
        <v>18</v>
      </c>
      <c r="I214" t="s">
        <v>169</v>
      </c>
      <c r="J214" t="s">
        <v>19</v>
      </c>
      <c r="K214" t="str">
        <f>INDEX(Table6[Column1],MATCH(L214,Table6[Column2]))</f>
        <v>Adults</v>
      </c>
      <c r="L214">
        <v>44.847277689999999</v>
      </c>
      <c r="M214" t="str">
        <f>VLOOKUP(L214,Table1[],2)</f>
        <v>40 - 49</v>
      </c>
      <c r="N214" t="str">
        <f>INDEX(Table7[Column1],MATCH(O214,Table7[Column2]))</f>
        <v>Learning Stage</v>
      </c>
      <c r="O214">
        <v>5.1703805120000004</v>
      </c>
      <c r="P214" t="str">
        <f>VLOOKUP(O214,Table13[],2)</f>
        <v>1 - 5</v>
      </c>
      <c r="Q214" t="str">
        <f>INDEX(Table8[Column1],MATCH(R214,Table8[Column2]))</f>
        <v>Maintained</v>
      </c>
      <c r="R214">
        <v>61.731705239999997</v>
      </c>
      <c r="S214">
        <f t="shared" si="7"/>
        <v>2.5721543849999997</v>
      </c>
      <c r="T214" t="s">
        <v>19</v>
      </c>
    </row>
    <row r="215" spans="1:20" x14ac:dyDescent="0.25">
      <c r="A215">
        <v>214</v>
      </c>
      <c r="B215" t="s">
        <v>132</v>
      </c>
      <c r="C215" t="s">
        <v>457</v>
      </c>
      <c r="D215" t="str">
        <f t="shared" si="6"/>
        <v>Bryant Minerva</v>
      </c>
      <c r="E215" t="s">
        <v>15</v>
      </c>
      <c r="F215" t="s">
        <v>458</v>
      </c>
      <c r="G215" t="s">
        <v>17</v>
      </c>
      <c r="H215" t="s">
        <v>18</v>
      </c>
      <c r="I215" t="s">
        <v>138</v>
      </c>
      <c r="J215" t="s">
        <v>19</v>
      </c>
      <c r="K215" t="str">
        <f>INDEX(Table6[Column1],MATCH(L215,Table6[Column2]))</f>
        <v>Teenagers</v>
      </c>
      <c r="L215">
        <v>12.6843222</v>
      </c>
      <c r="M215" t="e">
        <f>VLOOKUP(L215,Table1[],2)</f>
        <v>#N/A</v>
      </c>
      <c r="N215" t="str">
        <f>INDEX(Table7[Column1],MATCH(O215,Table7[Column2]))</f>
        <v>Learning Stage</v>
      </c>
      <c r="O215">
        <v>3.0320729750000002</v>
      </c>
      <c r="P215" t="str">
        <f>VLOOKUP(O215,Table13[],2)</f>
        <v>1 - 5</v>
      </c>
      <c r="Q215" t="str">
        <f>INDEX(Table8[Column1],MATCH(R215,Table8[Column2]))</f>
        <v>Scheduled</v>
      </c>
      <c r="R215">
        <v>0</v>
      </c>
      <c r="S215">
        <f t="shared" si="7"/>
        <v>0</v>
      </c>
      <c r="T215" t="s">
        <v>19</v>
      </c>
    </row>
    <row r="216" spans="1:20" x14ac:dyDescent="0.25">
      <c r="A216">
        <v>215</v>
      </c>
      <c r="B216" t="s">
        <v>459</v>
      </c>
      <c r="C216" t="s">
        <v>460</v>
      </c>
      <c r="D216" t="str">
        <f t="shared" si="6"/>
        <v>Elmore Alfred</v>
      </c>
      <c r="E216" t="s">
        <v>22</v>
      </c>
      <c r="F216" t="s">
        <v>30</v>
      </c>
      <c r="G216" t="s">
        <v>17</v>
      </c>
      <c r="H216" t="s">
        <v>18</v>
      </c>
      <c r="I216" t="s">
        <v>30</v>
      </c>
      <c r="J216" t="s">
        <v>19</v>
      </c>
      <c r="K216" t="str">
        <f>INDEX(Table6[Column1],MATCH(L216,Table6[Column2]))</f>
        <v>Elders</v>
      </c>
      <c r="L216">
        <v>54.432160369999998</v>
      </c>
      <c r="M216" t="str">
        <f>VLOOKUP(L216,Table1[],2)</f>
        <v>50 - 59</v>
      </c>
      <c r="N216" t="str">
        <f>INDEX(Table7[Column1],MATCH(O216,Table7[Column2]))</f>
        <v>Learning Stage</v>
      </c>
      <c r="O216">
        <v>4.2432283369999997</v>
      </c>
      <c r="P216" t="str">
        <f>VLOOKUP(O216,Table13[],2)</f>
        <v>1 - 5</v>
      </c>
      <c r="Q216" t="str">
        <f>INDEX(Table8[Column1],MATCH(R216,Table8[Column2]))</f>
        <v>Habitual</v>
      </c>
      <c r="R216">
        <v>111.0545762</v>
      </c>
      <c r="S216">
        <f t="shared" si="7"/>
        <v>4.627274008333333</v>
      </c>
      <c r="T216" t="s">
        <v>19</v>
      </c>
    </row>
    <row r="217" spans="1:20" x14ac:dyDescent="0.25">
      <c r="A217">
        <v>216</v>
      </c>
      <c r="B217" t="s">
        <v>267</v>
      </c>
      <c r="C217" t="s">
        <v>461</v>
      </c>
      <c r="D217" t="str">
        <f t="shared" si="6"/>
        <v>Johnson Billy</v>
      </c>
      <c r="E217" t="s">
        <v>22</v>
      </c>
      <c r="F217" t="s">
        <v>127</v>
      </c>
      <c r="G217" t="s">
        <v>17</v>
      </c>
      <c r="H217" t="s">
        <v>18</v>
      </c>
      <c r="I217" t="s">
        <v>127</v>
      </c>
      <c r="J217" t="s">
        <v>19</v>
      </c>
      <c r="K217" t="str">
        <f>INDEX(Table6[Column1],MATCH(L217,Table6[Column2]))</f>
        <v>Seniors</v>
      </c>
      <c r="L217">
        <v>60.373049209999998</v>
      </c>
      <c r="M217" t="str">
        <f>VLOOKUP(L217,Table1[],2)</f>
        <v>60 and Above</v>
      </c>
      <c r="N217" t="str">
        <f>INDEX(Table7[Column1],MATCH(O217,Table7[Column2]))</f>
        <v>Learning Stage</v>
      </c>
      <c r="O217">
        <v>2.2519220049999999</v>
      </c>
      <c r="P217" t="str">
        <f>VLOOKUP(O217,Table13[],2)</f>
        <v>1 - 5</v>
      </c>
      <c r="Q217" t="str">
        <f>INDEX(Table8[Column1],MATCH(R217,Table8[Column2]))</f>
        <v>Unexcused</v>
      </c>
      <c r="R217">
        <v>174.68451709999999</v>
      </c>
      <c r="S217">
        <f t="shared" si="7"/>
        <v>7.2785215458333337</v>
      </c>
      <c r="T217" t="s">
        <v>19</v>
      </c>
    </row>
    <row r="218" spans="1:20" x14ac:dyDescent="0.25">
      <c r="A218">
        <v>217</v>
      </c>
      <c r="B218" t="s">
        <v>462</v>
      </c>
      <c r="C218" t="s">
        <v>245</v>
      </c>
      <c r="D218" t="str">
        <f t="shared" si="6"/>
        <v>Ceaser Mary</v>
      </c>
      <c r="E218" t="s">
        <v>15</v>
      </c>
      <c r="F218" t="s">
        <v>38</v>
      </c>
      <c r="G218" t="s">
        <v>391</v>
      </c>
      <c r="H218" t="s">
        <v>392</v>
      </c>
      <c r="I218" t="s">
        <v>38</v>
      </c>
      <c r="J218" t="s">
        <v>41</v>
      </c>
      <c r="K218" t="str">
        <f>INDEX(Table6[Column1],MATCH(L218,Table6[Column2]))</f>
        <v>Young Adults</v>
      </c>
      <c r="L218">
        <v>37.098382999999998</v>
      </c>
      <c r="M218" t="str">
        <f>VLOOKUP(L218,Table1[],2)</f>
        <v>30 - 39</v>
      </c>
      <c r="N218" t="str">
        <f>INDEX(Table7[Column1],MATCH(O218,Table7[Column2]))</f>
        <v>Belonging Stage</v>
      </c>
      <c r="O218">
        <v>19.098382999999998</v>
      </c>
      <c r="P218" t="str">
        <f>VLOOKUP(O218,Table13[],2)</f>
        <v>15 - 20</v>
      </c>
      <c r="Q218" t="str">
        <f>INDEX(Table8[Column1],MATCH(R218,Table8[Column2]))</f>
        <v>Maintained</v>
      </c>
      <c r="R218">
        <v>46.771190650000001</v>
      </c>
      <c r="S218">
        <f t="shared" si="7"/>
        <v>1.9487996104166665</v>
      </c>
      <c r="T218" t="s">
        <v>42</v>
      </c>
    </row>
    <row r="219" spans="1:20" x14ac:dyDescent="0.25">
      <c r="A219">
        <v>218</v>
      </c>
      <c r="B219" t="s">
        <v>463</v>
      </c>
      <c r="C219" t="s">
        <v>464</v>
      </c>
      <c r="D219" t="str">
        <f t="shared" si="6"/>
        <v>Collier Steven</v>
      </c>
      <c r="E219" t="s">
        <v>22</v>
      </c>
      <c r="F219" t="s">
        <v>38</v>
      </c>
      <c r="G219" t="s">
        <v>391</v>
      </c>
      <c r="H219" t="s">
        <v>392</v>
      </c>
      <c r="I219" t="s">
        <v>38</v>
      </c>
      <c r="J219" t="s">
        <v>41</v>
      </c>
      <c r="K219" t="str">
        <f>INDEX(Table6[Column1],MATCH(L219,Table6[Column2]))</f>
        <v>Adults</v>
      </c>
      <c r="L219">
        <v>44.932589999999998</v>
      </c>
      <c r="M219" t="str">
        <f>VLOOKUP(L219,Table1[],2)</f>
        <v>40 - 49</v>
      </c>
      <c r="N219" t="str">
        <f>INDEX(Table7[Column1],MATCH(O219,Table7[Column2]))</f>
        <v>Expertise Stage</v>
      </c>
      <c r="O219">
        <v>11.374388</v>
      </c>
      <c r="P219" t="str">
        <f>VLOOKUP(O219,Table13[],2)</f>
        <v>10 - 15</v>
      </c>
      <c r="Q219" t="str">
        <f>INDEX(Table8[Column1],MATCH(R219,Table8[Column2]))</f>
        <v>Maintained</v>
      </c>
      <c r="R219">
        <v>41.624917359999998</v>
      </c>
      <c r="S219">
        <f t="shared" si="7"/>
        <v>1.7343715566666664</v>
      </c>
      <c r="T219" t="s">
        <v>42</v>
      </c>
    </row>
    <row r="220" spans="1:20" x14ac:dyDescent="0.25">
      <c r="A220">
        <v>219</v>
      </c>
      <c r="B220" t="s">
        <v>465</v>
      </c>
      <c r="C220" t="s">
        <v>401</v>
      </c>
      <c r="D220" t="str">
        <f t="shared" si="6"/>
        <v>Aaron Michael</v>
      </c>
      <c r="E220" t="s">
        <v>22</v>
      </c>
      <c r="F220" t="s">
        <v>30</v>
      </c>
      <c r="G220" t="s">
        <v>17</v>
      </c>
      <c r="H220" t="s">
        <v>18</v>
      </c>
      <c r="I220" t="s">
        <v>30</v>
      </c>
      <c r="J220" t="s">
        <v>19</v>
      </c>
      <c r="K220" t="str">
        <f>INDEX(Table6[Column1],MATCH(L220,Table6[Column2]))</f>
        <v>Adults</v>
      </c>
      <c r="L220">
        <v>43.911641670000002</v>
      </c>
      <c r="M220" t="str">
        <f>VLOOKUP(L220,Table1[],2)</f>
        <v>40 - 49</v>
      </c>
      <c r="N220" t="str">
        <f>INDEX(Table7[Column1],MATCH(O220,Table7[Column2]))</f>
        <v>Learning Stage</v>
      </c>
      <c r="O220">
        <v>5.5025636149999997</v>
      </c>
      <c r="P220" t="str">
        <f>VLOOKUP(O220,Table13[],2)</f>
        <v>1 - 5</v>
      </c>
      <c r="Q220" t="str">
        <f>INDEX(Table8[Column1],MATCH(R220,Table8[Column2]))</f>
        <v>Habitual</v>
      </c>
      <c r="R220">
        <v>95.416804299999995</v>
      </c>
      <c r="S220">
        <f t="shared" si="7"/>
        <v>3.9757001791666666</v>
      </c>
      <c r="T220" t="s">
        <v>19</v>
      </c>
    </row>
    <row r="221" spans="1:20" x14ac:dyDescent="0.25">
      <c r="A221">
        <v>220</v>
      </c>
      <c r="B221" t="s">
        <v>466</v>
      </c>
      <c r="C221" t="s">
        <v>467</v>
      </c>
      <c r="D221" t="str">
        <f t="shared" si="6"/>
        <v>Moultrie Kevin</v>
      </c>
      <c r="E221" t="s">
        <v>22</v>
      </c>
      <c r="F221" t="s">
        <v>30</v>
      </c>
      <c r="G221" t="s">
        <v>17</v>
      </c>
      <c r="H221" t="s">
        <v>18</v>
      </c>
      <c r="I221" t="s">
        <v>30</v>
      </c>
      <c r="J221" t="s">
        <v>19</v>
      </c>
      <c r="K221" t="str">
        <f>INDEX(Table6[Column1],MATCH(L221,Table6[Column2]))</f>
        <v>Adults</v>
      </c>
      <c r="L221">
        <v>45.457835609999997</v>
      </c>
      <c r="M221" t="str">
        <f>VLOOKUP(L221,Table1[],2)</f>
        <v>40 - 49</v>
      </c>
      <c r="N221" t="str">
        <f>INDEX(Table7[Column1],MATCH(O221,Table7[Column2]))</f>
        <v>Learning Stage</v>
      </c>
      <c r="O221">
        <v>4.5941936769999998</v>
      </c>
      <c r="P221" t="str">
        <f>VLOOKUP(O221,Table13[],2)</f>
        <v>1 - 5</v>
      </c>
      <c r="Q221" t="str">
        <f>INDEX(Table8[Column1],MATCH(R221,Table8[Column2]))</f>
        <v>Scheduled</v>
      </c>
      <c r="R221">
        <v>22.491325539999998</v>
      </c>
      <c r="S221">
        <f t="shared" si="7"/>
        <v>0.93713856416666663</v>
      </c>
      <c r="T221" t="s">
        <v>19</v>
      </c>
    </row>
    <row r="222" spans="1:20" x14ac:dyDescent="0.25">
      <c r="A222">
        <v>221</v>
      </c>
      <c r="B222" t="s">
        <v>468</v>
      </c>
      <c r="C222" t="s">
        <v>469</v>
      </c>
      <c r="D222" t="str">
        <f t="shared" si="6"/>
        <v>Witt Melissa</v>
      </c>
      <c r="E222" t="s">
        <v>15</v>
      </c>
      <c r="F222" t="s">
        <v>87</v>
      </c>
      <c r="G222" t="s">
        <v>17</v>
      </c>
      <c r="H222" t="s">
        <v>18</v>
      </c>
      <c r="I222" t="s">
        <v>87</v>
      </c>
      <c r="J222" t="s">
        <v>19</v>
      </c>
      <c r="K222" t="str">
        <f>INDEX(Table6[Column1],MATCH(L222,Table6[Column2]))</f>
        <v>Young Adults</v>
      </c>
      <c r="L222">
        <v>37.496574440000003</v>
      </c>
      <c r="M222" t="str">
        <f>VLOOKUP(L222,Table1[],2)</f>
        <v>30 - 39</v>
      </c>
      <c r="N222" t="str">
        <f>INDEX(Table7[Column1],MATCH(O222,Table7[Column2]))</f>
        <v>Fitting in Stage</v>
      </c>
      <c r="O222">
        <v>6.2708417409999999</v>
      </c>
      <c r="P222" t="str">
        <f>VLOOKUP(O222,Table13[],2)</f>
        <v>6 - 10</v>
      </c>
      <c r="Q222" t="str">
        <f>INDEX(Table8[Column1],MATCH(R222,Table8[Column2]))</f>
        <v>Maintained</v>
      </c>
      <c r="R222">
        <v>59.387944480000002</v>
      </c>
      <c r="S222">
        <f t="shared" si="7"/>
        <v>2.474497686666667</v>
      </c>
      <c r="T222" t="s">
        <v>19</v>
      </c>
    </row>
    <row r="223" spans="1:20" x14ac:dyDescent="0.25">
      <c r="A223">
        <v>222</v>
      </c>
      <c r="B223" t="s">
        <v>470</v>
      </c>
      <c r="C223" t="s">
        <v>471</v>
      </c>
      <c r="D223" t="str">
        <f t="shared" si="6"/>
        <v>Duvall Gina</v>
      </c>
      <c r="E223" t="s">
        <v>15</v>
      </c>
      <c r="F223" t="s">
        <v>38</v>
      </c>
      <c r="G223" t="s">
        <v>391</v>
      </c>
      <c r="H223" t="s">
        <v>392</v>
      </c>
      <c r="I223" t="s">
        <v>38</v>
      </c>
      <c r="J223" t="s">
        <v>41</v>
      </c>
      <c r="K223" t="str">
        <f>INDEX(Table6[Column1],MATCH(L223,Table6[Column2]))</f>
        <v>Adults</v>
      </c>
      <c r="L223">
        <v>49.678440000000002</v>
      </c>
      <c r="M223" t="str">
        <f>VLOOKUP(L223,Table1[],2)</f>
        <v>40 - 49</v>
      </c>
      <c r="N223" t="str">
        <f>INDEX(Table7[Column1],MATCH(O223,Table7[Column2]))</f>
        <v>Expertise Stage</v>
      </c>
      <c r="O223">
        <v>12.688541000000001</v>
      </c>
      <c r="P223" t="str">
        <f>VLOOKUP(O223,Table13[],2)</f>
        <v>10 - 15</v>
      </c>
      <c r="Q223" t="str">
        <f>INDEX(Table8[Column1],MATCH(R223,Table8[Column2]))</f>
        <v>Maintained</v>
      </c>
      <c r="R223">
        <v>57.227869920000003</v>
      </c>
      <c r="S223">
        <f t="shared" si="7"/>
        <v>2.3844945800000001</v>
      </c>
      <c r="T223" t="s">
        <v>42</v>
      </c>
    </row>
    <row r="224" spans="1:20" x14ac:dyDescent="0.25">
      <c r="A224">
        <v>223</v>
      </c>
      <c r="B224" t="s">
        <v>472</v>
      </c>
      <c r="C224" t="s">
        <v>473</v>
      </c>
      <c r="D224" t="str">
        <f t="shared" si="6"/>
        <v>Willard Jeffrey</v>
      </c>
      <c r="E224" t="s">
        <v>22</v>
      </c>
      <c r="F224" t="s">
        <v>127</v>
      </c>
      <c r="G224" t="s">
        <v>17</v>
      </c>
      <c r="H224" t="s">
        <v>18</v>
      </c>
      <c r="I224" t="s">
        <v>127</v>
      </c>
      <c r="J224" t="s">
        <v>19</v>
      </c>
      <c r="K224" t="str">
        <f>INDEX(Table6[Column1],MATCH(L224,Table6[Column2]))</f>
        <v>Adults</v>
      </c>
      <c r="L224">
        <v>42.789665159999998</v>
      </c>
      <c r="M224" t="str">
        <f>VLOOKUP(L224,Table1[],2)</f>
        <v>40 - 49</v>
      </c>
      <c r="N224" t="str">
        <f>INDEX(Table7[Column1],MATCH(O224,Table7[Column2]))</f>
        <v>Learning Stage</v>
      </c>
      <c r="O224">
        <v>2.4834400209999998</v>
      </c>
      <c r="P224" t="str">
        <f>VLOOKUP(O224,Table13[],2)</f>
        <v>1 - 5</v>
      </c>
      <c r="Q224" t="str">
        <f>INDEX(Table8[Column1],MATCH(R224,Table8[Column2]))</f>
        <v>Maintained</v>
      </c>
      <c r="R224">
        <v>45.139335539999998</v>
      </c>
      <c r="S224">
        <f t="shared" si="7"/>
        <v>1.8808056474999999</v>
      </c>
      <c r="T224" t="s">
        <v>19</v>
      </c>
    </row>
    <row r="225" spans="1:20" x14ac:dyDescent="0.25">
      <c r="A225">
        <v>224</v>
      </c>
      <c r="B225" t="s">
        <v>474</v>
      </c>
      <c r="C225" t="s">
        <v>62</v>
      </c>
      <c r="D225" t="str">
        <f t="shared" si="6"/>
        <v>Jacobs Thomas</v>
      </c>
      <c r="E225" t="s">
        <v>22</v>
      </c>
      <c r="F225" t="s">
        <v>30</v>
      </c>
      <c r="G225" t="s">
        <v>17</v>
      </c>
      <c r="H225" t="s">
        <v>18</v>
      </c>
      <c r="I225" t="s">
        <v>30</v>
      </c>
      <c r="J225" t="s">
        <v>19</v>
      </c>
      <c r="K225" t="str">
        <f>INDEX(Table6[Column1],MATCH(L225,Table6[Column2]))</f>
        <v>Young Adults</v>
      </c>
      <c r="L225">
        <v>34.808018879999999</v>
      </c>
      <c r="M225" t="str">
        <f>VLOOKUP(L225,Table1[],2)</f>
        <v>30 - 39</v>
      </c>
      <c r="N225" t="str">
        <f>INDEX(Table7[Column1],MATCH(O225,Table7[Column2]))</f>
        <v>Fitting in Stage</v>
      </c>
      <c r="O225">
        <v>6.4621990550000001</v>
      </c>
      <c r="P225" t="str">
        <f>VLOOKUP(O225,Table13[],2)</f>
        <v>6 - 10</v>
      </c>
      <c r="Q225" t="str">
        <f>INDEX(Table8[Column1],MATCH(R225,Table8[Column2]))</f>
        <v>Maintained</v>
      </c>
      <c r="R225">
        <v>50.518600739999997</v>
      </c>
      <c r="S225">
        <f t="shared" si="7"/>
        <v>2.1049416974999997</v>
      </c>
      <c r="T225" t="s">
        <v>19</v>
      </c>
    </row>
    <row r="226" spans="1:20" x14ac:dyDescent="0.25">
      <c r="A226">
        <v>225</v>
      </c>
      <c r="B226" t="s">
        <v>475</v>
      </c>
      <c r="C226" t="s">
        <v>81</v>
      </c>
      <c r="D226" t="str">
        <f t="shared" si="6"/>
        <v>Lopes Larry</v>
      </c>
      <c r="E226" t="s">
        <v>22</v>
      </c>
      <c r="F226" t="s">
        <v>476</v>
      </c>
      <c r="G226" t="s">
        <v>17</v>
      </c>
      <c r="H226" t="s">
        <v>18</v>
      </c>
      <c r="I226" t="s">
        <v>30</v>
      </c>
      <c r="J226" t="s">
        <v>19</v>
      </c>
      <c r="K226" t="str">
        <f>INDEX(Table6[Column1],MATCH(L226,Table6[Column2]))</f>
        <v>Adults</v>
      </c>
      <c r="L226">
        <v>44.716394950000002</v>
      </c>
      <c r="M226" t="str">
        <f>VLOOKUP(L226,Table1[],2)</f>
        <v>40 - 49</v>
      </c>
      <c r="N226" t="str">
        <f>INDEX(Table7[Column1],MATCH(O226,Table7[Column2]))</f>
        <v>Learning Stage</v>
      </c>
      <c r="O226">
        <v>4.5518090449999997</v>
      </c>
      <c r="P226" t="str">
        <f>VLOOKUP(O226,Table13[],2)</f>
        <v>1 - 5</v>
      </c>
      <c r="Q226" t="str">
        <f>INDEX(Table8[Column1],MATCH(R226,Table8[Column2]))</f>
        <v>Maintained</v>
      </c>
      <c r="R226">
        <v>62.154823819999997</v>
      </c>
      <c r="S226">
        <f t="shared" si="7"/>
        <v>2.5897843258333331</v>
      </c>
      <c r="T226" t="s">
        <v>19</v>
      </c>
    </row>
    <row r="227" spans="1:20" x14ac:dyDescent="0.25">
      <c r="A227">
        <v>226</v>
      </c>
      <c r="B227" t="s">
        <v>477</v>
      </c>
      <c r="C227" t="s">
        <v>478</v>
      </c>
      <c r="D227" t="str">
        <f t="shared" si="6"/>
        <v>Wolfram Betty</v>
      </c>
      <c r="E227" t="s">
        <v>15</v>
      </c>
      <c r="F227" t="s">
        <v>33</v>
      </c>
      <c r="G227" t="s">
        <v>17</v>
      </c>
      <c r="H227" t="s">
        <v>18</v>
      </c>
      <c r="I227" t="s">
        <v>33</v>
      </c>
      <c r="J227" t="s">
        <v>19</v>
      </c>
      <c r="K227" t="str">
        <f>INDEX(Table6[Column1],MATCH(L227,Table6[Column2]))</f>
        <v>Young Adults</v>
      </c>
      <c r="L227">
        <v>39.935364290000003</v>
      </c>
      <c r="M227" t="str">
        <f>VLOOKUP(L227,Table1[],2)</f>
        <v>30 - 39</v>
      </c>
      <c r="N227" t="str">
        <f>INDEX(Table7[Column1],MATCH(O227,Table7[Column2]))</f>
        <v>Fitting in Stage</v>
      </c>
      <c r="O227">
        <v>6.6096893980000004</v>
      </c>
      <c r="P227" t="str">
        <f>VLOOKUP(O227,Table13[],2)</f>
        <v>6 - 10</v>
      </c>
      <c r="Q227" t="str">
        <f>INDEX(Table8[Column1],MATCH(R227,Table8[Column2]))</f>
        <v>Scheduled</v>
      </c>
      <c r="R227">
        <v>16.055530999999998</v>
      </c>
      <c r="S227">
        <f t="shared" si="7"/>
        <v>0.66898045833333319</v>
      </c>
      <c r="T227" t="s">
        <v>19</v>
      </c>
    </row>
    <row r="228" spans="1:20" x14ac:dyDescent="0.25">
      <c r="A228">
        <v>227</v>
      </c>
      <c r="B228" t="s">
        <v>479</v>
      </c>
      <c r="C228" t="s">
        <v>480</v>
      </c>
      <c r="D228" t="str">
        <f t="shared" si="6"/>
        <v>Dunn Heather</v>
      </c>
      <c r="E228" t="s">
        <v>15</v>
      </c>
      <c r="F228" t="s">
        <v>54</v>
      </c>
      <c r="G228" t="s">
        <v>17</v>
      </c>
      <c r="H228" t="s">
        <v>18</v>
      </c>
      <c r="I228" t="s">
        <v>54</v>
      </c>
      <c r="J228" t="s">
        <v>19</v>
      </c>
      <c r="K228" t="str">
        <f>INDEX(Table6[Column1],MATCH(L228,Table6[Column2]))</f>
        <v>Adults</v>
      </c>
      <c r="L228">
        <v>47.500432930000002</v>
      </c>
      <c r="M228" t="str">
        <f>VLOOKUP(L228,Table1[],2)</f>
        <v>40 - 49</v>
      </c>
      <c r="N228" t="str">
        <f>INDEX(Table7[Column1],MATCH(O228,Table7[Column2]))</f>
        <v>Learning Stage</v>
      </c>
      <c r="O228">
        <v>2.3631850129999998</v>
      </c>
      <c r="P228" t="str">
        <f>VLOOKUP(O228,Table13[],2)</f>
        <v>1 - 5</v>
      </c>
      <c r="Q228" t="str">
        <f>INDEX(Table8[Column1],MATCH(R228,Table8[Column2]))</f>
        <v>Habitual</v>
      </c>
      <c r="R228">
        <v>85.378661469999997</v>
      </c>
      <c r="S228">
        <f t="shared" si="7"/>
        <v>3.5574442279166667</v>
      </c>
      <c r="T228" t="s">
        <v>19</v>
      </c>
    </row>
    <row r="229" spans="1:20" x14ac:dyDescent="0.25">
      <c r="A229">
        <v>228</v>
      </c>
      <c r="B229" t="s">
        <v>481</v>
      </c>
      <c r="C229" t="s">
        <v>482</v>
      </c>
      <c r="D229" t="str">
        <f t="shared" si="6"/>
        <v>Kroon Brent</v>
      </c>
      <c r="E229" t="s">
        <v>22</v>
      </c>
      <c r="F229" t="s">
        <v>38</v>
      </c>
      <c r="G229" t="s">
        <v>391</v>
      </c>
      <c r="H229" t="s">
        <v>392</v>
      </c>
      <c r="I229" t="s">
        <v>38</v>
      </c>
      <c r="J229" t="s">
        <v>41</v>
      </c>
      <c r="K229" t="str">
        <f>INDEX(Table6[Column1],MATCH(L229,Table6[Column2]))</f>
        <v>Adults</v>
      </c>
      <c r="L229">
        <v>44.185803</v>
      </c>
      <c r="M229" t="str">
        <f>VLOOKUP(L229,Table1[],2)</f>
        <v>40 - 49</v>
      </c>
      <c r="N229" t="str">
        <f>INDEX(Table7[Column1],MATCH(O229,Table7[Column2]))</f>
        <v>Reflection Stage</v>
      </c>
      <c r="O229">
        <v>26.185803</v>
      </c>
      <c r="P229" t="str">
        <f>VLOOKUP(O229,Table13[],2)</f>
        <v>25 and Above</v>
      </c>
      <c r="Q229" t="str">
        <f>INDEX(Table8[Column1],MATCH(R229,Table8[Column2]))</f>
        <v>Scheduled</v>
      </c>
      <c r="R229">
        <v>0</v>
      </c>
      <c r="S229">
        <f t="shared" si="7"/>
        <v>0</v>
      </c>
      <c r="T229" t="s">
        <v>42</v>
      </c>
    </row>
    <row r="230" spans="1:20" x14ac:dyDescent="0.25">
      <c r="A230">
        <v>229</v>
      </c>
      <c r="B230" t="s">
        <v>483</v>
      </c>
      <c r="C230" t="s">
        <v>401</v>
      </c>
      <c r="D230" t="str">
        <f t="shared" si="6"/>
        <v>Finke Michael</v>
      </c>
      <c r="E230" t="s">
        <v>22</v>
      </c>
      <c r="F230" t="s">
        <v>30</v>
      </c>
      <c r="G230" t="s">
        <v>17</v>
      </c>
      <c r="H230" t="s">
        <v>18</v>
      </c>
      <c r="I230" t="s">
        <v>30</v>
      </c>
      <c r="J230" t="s">
        <v>19</v>
      </c>
      <c r="K230" t="str">
        <f>INDEX(Table6[Column1],MATCH(L230,Table6[Column2]))</f>
        <v>Adults</v>
      </c>
      <c r="L230">
        <v>41.604504609999999</v>
      </c>
      <c r="M230" t="str">
        <f>VLOOKUP(L230,Table1[],2)</f>
        <v>40 - 49</v>
      </c>
      <c r="N230" t="str">
        <f>INDEX(Table7[Column1],MATCH(O230,Table7[Column2]))</f>
        <v>Learning Stage</v>
      </c>
      <c r="O230">
        <v>4.0048971040000003</v>
      </c>
      <c r="P230" t="str">
        <f>VLOOKUP(O230,Table13[],2)</f>
        <v>1 - 5</v>
      </c>
      <c r="Q230" t="str">
        <f>INDEX(Table8[Column1],MATCH(R230,Table8[Column2]))</f>
        <v>Scheduled</v>
      </c>
      <c r="R230">
        <v>39.675471770000001</v>
      </c>
      <c r="S230">
        <f t="shared" si="7"/>
        <v>1.6531446570833335</v>
      </c>
      <c r="T230" t="s">
        <v>19</v>
      </c>
    </row>
    <row r="231" spans="1:20" x14ac:dyDescent="0.25">
      <c r="A231">
        <v>230</v>
      </c>
      <c r="B231" t="s">
        <v>484</v>
      </c>
      <c r="C231" t="s">
        <v>194</v>
      </c>
      <c r="D231" t="str">
        <f t="shared" si="6"/>
        <v>Hulett Florence</v>
      </c>
      <c r="E231" t="s">
        <v>15</v>
      </c>
      <c r="F231" t="s">
        <v>485</v>
      </c>
      <c r="G231" t="s">
        <v>17</v>
      </c>
      <c r="H231" t="s">
        <v>18</v>
      </c>
      <c r="I231" t="s">
        <v>24</v>
      </c>
      <c r="J231" t="s">
        <v>19</v>
      </c>
      <c r="K231" t="str">
        <f>INDEX(Table6[Column1],MATCH(L231,Table6[Column2]))</f>
        <v>Adults</v>
      </c>
      <c r="L231">
        <v>44.22969208</v>
      </c>
      <c r="M231" t="str">
        <f>VLOOKUP(L231,Table1[],2)</f>
        <v>40 - 49</v>
      </c>
      <c r="N231" t="str">
        <f>INDEX(Table7[Column1],MATCH(O231,Table7[Column2]))</f>
        <v>Learning Stage</v>
      </c>
      <c r="O231">
        <v>5.5201219909999999</v>
      </c>
      <c r="P231" t="str">
        <f>VLOOKUP(O231,Table13[],2)</f>
        <v>1 - 5</v>
      </c>
      <c r="Q231" t="str">
        <f>INDEX(Table8[Column1],MATCH(R231,Table8[Column2]))</f>
        <v>Maintained</v>
      </c>
      <c r="R231">
        <v>57.18578016</v>
      </c>
      <c r="S231">
        <f t="shared" si="7"/>
        <v>2.3827408400000003</v>
      </c>
      <c r="T231" t="s">
        <v>19</v>
      </c>
    </row>
    <row r="232" spans="1:20" x14ac:dyDescent="0.25">
      <c r="A232">
        <v>231</v>
      </c>
      <c r="B232" t="s">
        <v>486</v>
      </c>
      <c r="C232" t="s">
        <v>487</v>
      </c>
      <c r="D232" t="str">
        <f t="shared" si="6"/>
        <v>Ponce Melanie</v>
      </c>
      <c r="E232" t="s">
        <v>15</v>
      </c>
      <c r="F232" t="s">
        <v>54</v>
      </c>
      <c r="G232" t="s">
        <v>17</v>
      </c>
      <c r="H232" t="s">
        <v>18</v>
      </c>
      <c r="I232" t="s">
        <v>54</v>
      </c>
      <c r="J232" t="s">
        <v>19</v>
      </c>
      <c r="K232" t="str">
        <f>INDEX(Table6[Column1],MATCH(L232,Table6[Column2]))</f>
        <v>Young Adults</v>
      </c>
      <c r="L232">
        <v>37.299116599999998</v>
      </c>
      <c r="M232" t="str">
        <f>VLOOKUP(L232,Table1[],2)</f>
        <v>30 - 39</v>
      </c>
      <c r="N232" t="str">
        <f>INDEX(Table7[Column1],MATCH(O232,Table7[Column2]))</f>
        <v>Fitting in Stage</v>
      </c>
      <c r="O232">
        <v>6.8803569050000002</v>
      </c>
      <c r="P232" t="str">
        <f>VLOOKUP(O232,Table13[],2)</f>
        <v>6 - 10</v>
      </c>
      <c r="Q232" t="str">
        <f>INDEX(Table8[Column1],MATCH(R232,Table8[Column2]))</f>
        <v>Scheduled</v>
      </c>
      <c r="R232">
        <v>38.100790379999999</v>
      </c>
      <c r="S232">
        <f t="shared" si="7"/>
        <v>1.5875329325</v>
      </c>
      <c r="T232" t="s">
        <v>19</v>
      </c>
    </row>
    <row r="233" spans="1:20" x14ac:dyDescent="0.25">
      <c r="A233">
        <v>232</v>
      </c>
      <c r="B233" t="s">
        <v>488</v>
      </c>
      <c r="C233" t="s">
        <v>489</v>
      </c>
      <c r="D233" t="str">
        <f t="shared" si="6"/>
        <v>Ellis Jeri</v>
      </c>
      <c r="E233" t="s">
        <v>15</v>
      </c>
      <c r="F233" t="s">
        <v>101</v>
      </c>
      <c r="G233" t="s">
        <v>17</v>
      </c>
      <c r="H233" t="s">
        <v>18</v>
      </c>
      <c r="I233" t="s">
        <v>101</v>
      </c>
      <c r="J233" t="s">
        <v>19</v>
      </c>
      <c r="K233" t="str">
        <f>INDEX(Table6[Column1],MATCH(L233,Table6[Column2]))</f>
        <v>Adults</v>
      </c>
      <c r="L233">
        <v>42.464070749999998</v>
      </c>
      <c r="M233" t="str">
        <f>VLOOKUP(L233,Table1[],2)</f>
        <v>40 - 49</v>
      </c>
      <c r="N233" t="str">
        <f>INDEX(Table7[Column1],MATCH(O233,Table7[Column2]))</f>
        <v>Learning Stage</v>
      </c>
      <c r="O233">
        <v>3.729081549</v>
      </c>
      <c r="P233" t="str">
        <f>VLOOKUP(O233,Table13[],2)</f>
        <v>1 - 5</v>
      </c>
      <c r="Q233" t="str">
        <f>INDEX(Table8[Column1],MATCH(R233,Table8[Column2]))</f>
        <v>Habitual</v>
      </c>
      <c r="R233">
        <v>118.5860854</v>
      </c>
      <c r="S233">
        <f t="shared" si="7"/>
        <v>4.9410868916666661</v>
      </c>
      <c r="T233" t="s">
        <v>19</v>
      </c>
    </row>
    <row r="234" spans="1:20" x14ac:dyDescent="0.25">
      <c r="A234">
        <v>233</v>
      </c>
      <c r="B234" t="s">
        <v>490</v>
      </c>
      <c r="C234" t="s">
        <v>491</v>
      </c>
      <c r="D234" t="str">
        <f t="shared" si="6"/>
        <v>Cox Conrad</v>
      </c>
      <c r="E234" t="s">
        <v>22</v>
      </c>
      <c r="F234" t="s">
        <v>38</v>
      </c>
      <c r="G234" t="s">
        <v>391</v>
      </c>
      <c r="H234" t="s">
        <v>392</v>
      </c>
      <c r="I234" t="s">
        <v>38</v>
      </c>
      <c r="J234" t="s">
        <v>41</v>
      </c>
      <c r="K234" t="str">
        <f>INDEX(Table6[Column1],MATCH(L234,Table6[Column2]))</f>
        <v>Young Adults</v>
      </c>
      <c r="L234">
        <v>39.314570000000003</v>
      </c>
      <c r="M234" t="str">
        <f>VLOOKUP(L234,Table1[],2)</f>
        <v>30 - 39</v>
      </c>
      <c r="N234" t="str">
        <f>INDEX(Table7[Column1],MATCH(O234,Table7[Column2]))</f>
        <v>Expertise Stage</v>
      </c>
      <c r="O234">
        <v>14.613758000000001</v>
      </c>
      <c r="P234" t="str">
        <f>VLOOKUP(O234,Table13[],2)</f>
        <v>10 - 15</v>
      </c>
      <c r="Q234" t="str">
        <f>INDEX(Table8[Column1],MATCH(R234,Table8[Column2]))</f>
        <v>Scheduled</v>
      </c>
      <c r="R234">
        <v>28.89700216</v>
      </c>
      <c r="S234">
        <f t="shared" si="7"/>
        <v>1.2040417566666666</v>
      </c>
      <c r="T234" t="s">
        <v>42</v>
      </c>
    </row>
    <row r="235" spans="1:20" x14ac:dyDescent="0.25">
      <c r="A235">
        <v>234</v>
      </c>
      <c r="B235" t="s">
        <v>47</v>
      </c>
      <c r="C235" t="s">
        <v>492</v>
      </c>
      <c r="D235" t="str">
        <f t="shared" si="6"/>
        <v>Smith Raymond</v>
      </c>
      <c r="E235" t="s">
        <v>22</v>
      </c>
      <c r="F235" t="s">
        <v>33</v>
      </c>
      <c r="G235" t="s">
        <v>17</v>
      </c>
      <c r="H235" t="s">
        <v>18</v>
      </c>
      <c r="I235" t="s">
        <v>33</v>
      </c>
      <c r="J235" t="s">
        <v>19</v>
      </c>
      <c r="K235" t="str">
        <f>INDEX(Table6[Column1],MATCH(L235,Table6[Column2]))</f>
        <v>Adults</v>
      </c>
      <c r="L235">
        <v>43.35590303</v>
      </c>
      <c r="M235" t="str">
        <f>VLOOKUP(L235,Table1[],2)</f>
        <v>40 - 49</v>
      </c>
      <c r="N235" t="str">
        <f>INDEX(Table7[Column1],MATCH(O235,Table7[Column2]))</f>
        <v>Learning Stage</v>
      </c>
      <c r="O235">
        <v>5.9552073730000004</v>
      </c>
      <c r="P235" t="str">
        <f>VLOOKUP(O235,Table13[],2)</f>
        <v>1 - 5</v>
      </c>
      <c r="Q235" t="str">
        <f>INDEX(Table8[Column1],MATCH(R235,Table8[Column2]))</f>
        <v>Maintained</v>
      </c>
      <c r="R235">
        <v>73.39635973</v>
      </c>
      <c r="S235">
        <f t="shared" si="7"/>
        <v>3.0581816554166665</v>
      </c>
      <c r="T235" t="s">
        <v>19</v>
      </c>
    </row>
    <row r="236" spans="1:20" x14ac:dyDescent="0.25">
      <c r="A236">
        <v>235</v>
      </c>
      <c r="B236" t="s">
        <v>493</v>
      </c>
      <c r="C236" t="s">
        <v>494</v>
      </c>
      <c r="D236" t="str">
        <f t="shared" si="6"/>
        <v>Banks Ryan</v>
      </c>
      <c r="E236" t="s">
        <v>22</v>
      </c>
      <c r="F236" t="s">
        <v>33</v>
      </c>
      <c r="G236" t="s">
        <v>17</v>
      </c>
      <c r="H236" t="s">
        <v>18</v>
      </c>
      <c r="I236" t="s">
        <v>33</v>
      </c>
      <c r="J236" t="s">
        <v>19</v>
      </c>
      <c r="K236" t="str">
        <f>INDEX(Table6[Column1],MATCH(L236,Table6[Column2]))</f>
        <v>Adults</v>
      </c>
      <c r="L236">
        <v>48.484619619999997</v>
      </c>
      <c r="M236" t="str">
        <f>VLOOKUP(L236,Table1[],2)</f>
        <v>40 - 49</v>
      </c>
      <c r="N236" t="str">
        <f>INDEX(Table7[Column1],MATCH(O236,Table7[Column2]))</f>
        <v>Learning Stage</v>
      </c>
      <c r="O236">
        <v>4.9292041510000004</v>
      </c>
      <c r="P236" t="str">
        <f>VLOOKUP(O236,Table13[],2)</f>
        <v>1 - 5</v>
      </c>
      <c r="Q236" t="str">
        <f>INDEX(Table8[Column1],MATCH(R236,Table8[Column2]))</f>
        <v>Habitual</v>
      </c>
      <c r="R236">
        <v>86.862415589999998</v>
      </c>
      <c r="S236">
        <f t="shared" si="7"/>
        <v>3.6192673162500002</v>
      </c>
      <c r="T236" t="s">
        <v>19</v>
      </c>
    </row>
    <row r="237" spans="1:20" x14ac:dyDescent="0.25">
      <c r="A237">
        <v>236</v>
      </c>
      <c r="B237" t="s">
        <v>495</v>
      </c>
      <c r="C237" t="s">
        <v>496</v>
      </c>
      <c r="D237" t="str">
        <f t="shared" si="6"/>
        <v>Kendall Bernadette</v>
      </c>
      <c r="E237" t="s">
        <v>15</v>
      </c>
      <c r="F237" t="s">
        <v>27</v>
      </c>
      <c r="G237" t="s">
        <v>17</v>
      </c>
      <c r="H237" t="s">
        <v>18</v>
      </c>
      <c r="I237" t="s">
        <v>27</v>
      </c>
      <c r="J237" t="s">
        <v>19</v>
      </c>
      <c r="K237" t="str">
        <f>INDEX(Table6[Column1],MATCH(L237,Table6[Column2]))</f>
        <v>Adults</v>
      </c>
      <c r="L237">
        <v>45.288808250000002</v>
      </c>
      <c r="M237" t="str">
        <f>VLOOKUP(L237,Table1[],2)</f>
        <v>40 - 49</v>
      </c>
      <c r="N237" t="str">
        <f>INDEX(Table7[Column1],MATCH(O237,Table7[Column2]))</f>
        <v>Fitting in Stage</v>
      </c>
      <c r="O237">
        <v>6.2679794319999997</v>
      </c>
      <c r="P237" t="str">
        <f>VLOOKUP(O237,Table13[],2)</f>
        <v>6 - 10</v>
      </c>
      <c r="Q237" t="str">
        <f>INDEX(Table8[Column1],MATCH(R237,Table8[Column2]))</f>
        <v>Habitual</v>
      </c>
      <c r="R237">
        <v>106.77330329999999</v>
      </c>
      <c r="S237">
        <f t="shared" si="7"/>
        <v>4.4488876375000004</v>
      </c>
      <c r="T237" t="s">
        <v>19</v>
      </c>
    </row>
    <row r="238" spans="1:20" x14ac:dyDescent="0.25">
      <c r="A238">
        <v>237</v>
      </c>
      <c r="B238" t="s">
        <v>341</v>
      </c>
      <c r="C238" t="s">
        <v>314</v>
      </c>
      <c r="D238" t="str">
        <f t="shared" si="6"/>
        <v>Fernandez Brian</v>
      </c>
      <c r="E238" t="s">
        <v>22</v>
      </c>
      <c r="F238" t="s">
        <v>46</v>
      </c>
      <c r="G238" t="s">
        <v>17</v>
      </c>
      <c r="H238" t="s">
        <v>18</v>
      </c>
      <c r="I238" t="s">
        <v>46</v>
      </c>
      <c r="J238" t="s">
        <v>19</v>
      </c>
      <c r="K238" t="str">
        <f>INDEX(Table6[Column1],MATCH(L238,Table6[Column2]))</f>
        <v>Young Adults</v>
      </c>
      <c r="L238">
        <v>34.544528120000003</v>
      </c>
      <c r="M238" t="str">
        <f>VLOOKUP(L238,Table1[],2)</f>
        <v>30 - 39</v>
      </c>
      <c r="N238" t="str">
        <f>INDEX(Table7[Column1],MATCH(O238,Table7[Column2]))</f>
        <v>Fitting in Stage</v>
      </c>
      <c r="O238">
        <v>6.3406964659999998</v>
      </c>
      <c r="P238" t="str">
        <f>VLOOKUP(O238,Table13[],2)</f>
        <v>6 - 10</v>
      </c>
      <c r="Q238" t="str">
        <f>INDEX(Table8[Column1],MATCH(R238,Table8[Column2]))</f>
        <v>Scheduled</v>
      </c>
      <c r="R238">
        <v>0</v>
      </c>
      <c r="S238">
        <f t="shared" si="7"/>
        <v>0</v>
      </c>
      <c r="T238" t="s">
        <v>19</v>
      </c>
    </row>
    <row r="239" spans="1:20" x14ac:dyDescent="0.25">
      <c r="A239">
        <v>238</v>
      </c>
      <c r="B239" t="s">
        <v>497</v>
      </c>
      <c r="C239" t="s">
        <v>498</v>
      </c>
      <c r="D239" t="str">
        <f t="shared" si="6"/>
        <v>Labrie Vicky</v>
      </c>
      <c r="E239" t="s">
        <v>15</v>
      </c>
      <c r="F239" t="s">
        <v>499</v>
      </c>
      <c r="G239" t="s">
        <v>17</v>
      </c>
      <c r="H239" t="s">
        <v>18</v>
      </c>
      <c r="I239" t="s">
        <v>277</v>
      </c>
      <c r="J239" t="s">
        <v>19</v>
      </c>
      <c r="K239" t="str">
        <f>INDEX(Table6[Column1],MATCH(L239,Table6[Column2]))</f>
        <v>Elders</v>
      </c>
      <c r="L239">
        <v>51.786537600000003</v>
      </c>
      <c r="M239" t="str">
        <f>VLOOKUP(L239,Table1[],2)</f>
        <v>50 - 59</v>
      </c>
      <c r="N239" t="str">
        <f>INDEX(Table7[Column1],MATCH(O239,Table7[Column2]))</f>
        <v>Learning Stage</v>
      </c>
      <c r="O239">
        <v>5.2059426929999999</v>
      </c>
      <c r="P239" t="str">
        <f>VLOOKUP(O239,Table13[],2)</f>
        <v>1 - 5</v>
      </c>
      <c r="Q239" t="str">
        <f>INDEX(Table8[Column1],MATCH(R239,Table8[Column2]))</f>
        <v>Habitual</v>
      </c>
      <c r="R239">
        <v>107.83435729999999</v>
      </c>
      <c r="S239">
        <f t="shared" si="7"/>
        <v>4.4930982208333328</v>
      </c>
      <c r="T239" t="s">
        <v>19</v>
      </c>
    </row>
    <row r="240" spans="1:20" x14ac:dyDescent="0.25">
      <c r="A240">
        <v>239</v>
      </c>
      <c r="B240" t="s">
        <v>500</v>
      </c>
      <c r="C240" t="s">
        <v>340</v>
      </c>
      <c r="D240" t="str">
        <f t="shared" si="6"/>
        <v>Ash Christopher</v>
      </c>
      <c r="E240" t="s">
        <v>22</v>
      </c>
      <c r="F240" t="s">
        <v>127</v>
      </c>
      <c r="G240" t="s">
        <v>17</v>
      </c>
      <c r="H240" t="s">
        <v>18</v>
      </c>
      <c r="I240" t="s">
        <v>127</v>
      </c>
      <c r="J240" t="s">
        <v>19</v>
      </c>
      <c r="K240" t="str">
        <f>INDEX(Table6[Column1],MATCH(L240,Table6[Column2]))</f>
        <v>Adults</v>
      </c>
      <c r="L240">
        <v>43.466962930000001</v>
      </c>
      <c r="M240" t="str">
        <f>VLOOKUP(L240,Table1[],2)</f>
        <v>40 - 49</v>
      </c>
      <c r="N240" t="str">
        <f>INDEX(Table7[Column1],MATCH(O240,Table7[Column2]))</f>
        <v>Learning Stage</v>
      </c>
      <c r="O240">
        <v>2.826842165</v>
      </c>
      <c r="P240" t="str">
        <f>VLOOKUP(O240,Table13[],2)</f>
        <v>1 - 5</v>
      </c>
      <c r="Q240" t="str">
        <f>INDEX(Table8[Column1],MATCH(R240,Table8[Column2]))</f>
        <v>Scheduled</v>
      </c>
      <c r="R240">
        <v>10.68473537</v>
      </c>
      <c r="S240">
        <f t="shared" si="7"/>
        <v>0.44519730708333338</v>
      </c>
      <c r="T240" t="s">
        <v>19</v>
      </c>
    </row>
    <row r="241" spans="1:20" x14ac:dyDescent="0.25">
      <c r="A241">
        <v>240</v>
      </c>
      <c r="B241" t="s">
        <v>501</v>
      </c>
      <c r="C241" t="s">
        <v>502</v>
      </c>
      <c r="D241" t="str">
        <f t="shared" si="6"/>
        <v>Salisbury Susan</v>
      </c>
      <c r="E241" t="s">
        <v>15</v>
      </c>
      <c r="F241" t="s">
        <v>262</v>
      </c>
      <c r="G241" t="s">
        <v>17</v>
      </c>
      <c r="H241" t="s">
        <v>18</v>
      </c>
      <c r="I241" t="s">
        <v>262</v>
      </c>
      <c r="J241" t="s">
        <v>19</v>
      </c>
      <c r="K241" t="str">
        <f>INDEX(Table6[Column1],MATCH(L241,Table6[Column2]))</f>
        <v>Young Adults</v>
      </c>
      <c r="L241">
        <v>37.711979339999999</v>
      </c>
      <c r="M241" t="str">
        <f>VLOOKUP(L241,Table1[],2)</f>
        <v>30 - 39</v>
      </c>
      <c r="N241" t="str">
        <f>INDEX(Table7[Column1],MATCH(O241,Table7[Column2]))</f>
        <v>Learning Stage</v>
      </c>
      <c r="O241">
        <v>2.2183882709999998</v>
      </c>
      <c r="P241" t="str">
        <f>VLOOKUP(O241,Table13[],2)</f>
        <v>1 - 5</v>
      </c>
      <c r="Q241" t="str">
        <f>INDEX(Table8[Column1],MATCH(R241,Table8[Column2]))</f>
        <v>Scheduled</v>
      </c>
      <c r="R241">
        <v>31.995645079999999</v>
      </c>
      <c r="S241">
        <f t="shared" si="7"/>
        <v>1.3331518783333334</v>
      </c>
      <c r="T241" t="s">
        <v>19</v>
      </c>
    </row>
    <row r="242" spans="1:20" x14ac:dyDescent="0.25">
      <c r="A242">
        <v>241</v>
      </c>
      <c r="B242" t="s">
        <v>503</v>
      </c>
      <c r="C242" t="s">
        <v>504</v>
      </c>
      <c r="D242" t="str">
        <f t="shared" si="6"/>
        <v>Healy Ann</v>
      </c>
      <c r="E242" t="s">
        <v>15</v>
      </c>
      <c r="F242" t="s">
        <v>505</v>
      </c>
      <c r="G242" t="s">
        <v>17</v>
      </c>
      <c r="H242" t="s">
        <v>18</v>
      </c>
      <c r="I242" t="s">
        <v>24</v>
      </c>
      <c r="J242" t="s">
        <v>19</v>
      </c>
      <c r="K242" t="str">
        <f>INDEX(Table6[Column1],MATCH(L242,Table6[Column2]))</f>
        <v>Elders</v>
      </c>
      <c r="L242">
        <v>51.031459439999999</v>
      </c>
      <c r="M242" t="str">
        <f>VLOOKUP(L242,Table1[],2)</f>
        <v>50 - 59</v>
      </c>
      <c r="N242" t="str">
        <f>INDEX(Table7[Column1],MATCH(O242,Table7[Column2]))</f>
        <v>Fitting in Stage</v>
      </c>
      <c r="O242">
        <v>7.1007930249999998</v>
      </c>
      <c r="P242" t="str">
        <f>VLOOKUP(O242,Table13[],2)</f>
        <v>6 - 10</v>
      </c>
      <c r="Q242" t="str">
        <f>INDEX(Table8[Column1],MATCH(R242,Table8[Column2]))</f>
        <v>Excused</v>
      </c>
      <c r="R242">
        <v>131.02348900000001</v>
      </c>
      <c r="S242">
        <f t="shared" si="7"/>
        <v>5.4593120416666672</v>
      </c>
      <c r="T242" t="s">
        <v>19</v>
      </c>
    </row>
    <row r="243" spans="1:20" x14ac:dyDescent="0.25">
      <c r="A243">
        <v>242</v>
      </c>
      <c r="B243" t="s">
        <v>506</v>
      </c>
      <c r="C243" t="s">
        <v>32</v>
      </c>
      <c r="D243" t="str">
        <f t="shared" si="6"/>
        <v>Blake Edward</v>
      </c>
      <c r="E243" t="s">
        <v>22</v>
      </c>
      <c r="F243" t="s">
        <v>46</v>
      </c>
      <c r="G243" t="s">
        <v>17</v>
      </c>
      <c r="H243" t="s">
        <v>18</v>
      </c>
      <c r="I243" t="s">
        <v>46</v>
      </c>
      <c r="J243" t="s">
        <v>19</v>
      </c>
      <c r="K243" t="str">
        <f>INDEX(Table6[Column1],MATCH(L243,Table6[Column2]))</f>
        <v>Elders</v>
      </c>
      <c r="L243">
        <v>54.492848080000002</v>
      </c>
      <c r="M243" t="str">
        <f>VLOOKUP(L243,Table1[],2)</f>
        <v>50 - 59</v>
      </c>
      <c r="N243" t="str">
        <f>INDEX(Table7[Column1],MATCH(O243,Table7[Column2]))</f>
        <v>Learning Stage</v>
      </c>
      <c r="O243">
        <v>5.6406290959999996</v>
      </c>
      <c r="P243" t="str">
        <f>VLOOKUP(O243,Table13[],2)</f>
        <v>1 - 5</v>
      </c>
      <c r="Q243" t="str">
        <f>INDEX(Table8[Column1],MATCH(R243,Table8[Column2]))</f>
        <v>Excused</v>
      </c>
      <c r="R243">
        <v>123.5629654</v>
      </c>
      <c r="S243">
        <f t="shared" si="7"/>
        <v>5.1484568916666662</v>
      </c>
      <c r="T243" t="s">
        <v>19</v>
      </c>
    </row>
    <row r="244" spans="1:20" x14ac:dyDescent="0.25">
      <c r="A244">
        <v>243</v>
      </c>
      <c r="B244" t="s">
        <v>507</v>
      </c>
      <c r="C244" t="s">
        <v>508</v>
      </c>
      <c r="D244" t="str">
        <f t="shared" si="6"/>
        <v>Vega Yoshiko</v>
      </c>
      <c r="E244" t="s">
        <v>15</v>
      </c>
      <c r="F244" t="s">
        <v>509</v>
      </c>
      <c r="G244" t="s">
        <v>17</v>
      </c>
      <c r="H244" t="s">
        <v>18</v>
      </c>
      <c r="I244" t="s">
        <v>54</v>
      </c>
      <c r="J244" t="s">
        <v>19</v>
      </c>
      <c r="K244" t="str">
        <f>INDEX(Table6[Column1],MATCH(L244,Table6[Column2]))</f>
        <v>Youth</v>
      </c>
      <c r="L244">
        <v>28.917247100000001</v>
      </c>
      <c r="M244" t="str">
        <f>VLOOKUP(L244,Table1[],2)</f>
        <v>20 - 29</v>
      </c>
      <c r="N244" t="str">
        <f>INDEX(Table7[Column1],MATCH(O244,Table7[Column2]))</f>
        <v>Learning Stage</v>
      </c>
      <c r="O244">
        <v>2.2444511550000001</v>
      </c>
      <c r="P244" t="str">
        <f>VLOOKUP(O244,Table13[],2)</f>
        <v>1 - 5</v>
      </c>
      <c r="Q244" t="str">
        <f>INDEX(Table8[Column1],MATCH(R244,Table8[Column2]))</f>
        <v>Scheduled</v>
      </c>
      <c r="R244">
        <v>21.039048810000001</v>
      </c>
      <c r="S244">
        <f t="shared" si="7"/>
        <v>0.87662703375000006</v>
      </c>
      <c r="T244" t="s">
        <v>19</v>
      </c>
    </row>
    <row r="245" spans="1:20" x14ac:dyDescent="0.25">
      <c r="A245">
        <v>244</v>
      </c>
      <c r="B245" t="s">
        <v>510</v>
      </c>
      <c r="C245" t="s">
        <v>416</v>
      </c>
      <c r="D245" t="str">
        <f t="shared" si="6"/>
        <v>Hamlin Francis</v>
      </c>
      <c r="E245" t="s">
        <v>15</v>
      </c>
      <c r="F245" t="s">
        <v>186</v>
      </c>
      <c r="G245" t="s">
        <v>17</v>
      </c>
      <c r="H245" t="s">
        <v>18</v>
      </c>
      <c r="I245" t="s">
        <v>186</v>
      </c>
      <c r="J245" t="s">
        <v>19</v>
      </c>
      <c r="K245" t="str">
        <f>INDEX(Table6[Column1],MATCH(L245,Table6[Column2]))</f>
        <v>Elders</v>
      </c>
      <c r="L245">
        <v>55.708899070000001</v>
      </c>
      <c r="M245" t="str">
        <f>VLOOKUP(L245,Table1[],2)</f>
        <v>50 - 59</v>
      </c>
      <c r="N245" t="str">
        <f>INDEX(Table7[Column1],MATCH(O245,Table7[Column2]))</f>
        <v>Learning Stage</v>
      </c>
      <c r="O245">
        <v>5.2255911890000002</v>
      </c>
      <c r="P245" t="str">
        <f>VLOOKUP(O245,Table13[],2)</f>
        <v>1 - 5</v>
      </c>
      <c r="Q245" t="str">
        <f>INDEX(Table8[Column1],MATCH(R245,Table8[Column2]))</f>
        <v>Unexcused</v>
      </c>
      <c r="R245">
        <v>173.8371942</v>
      </c>
      <c r="S245">
        <f t="shared" si="7"/>
        <v>7.243216425</v>
      </c>
      <c r="T245" t="s">
        <v>19</v>
      </c>
    </row>
    <row r="246" spans="1:20" x14ac:dyDescent="0.25">
      <c r="A246">
        <v>245</v>
      </c>
      <c r="B246" t="s">
        <v>511</v>
      </c>
      <c r="C246" t="s">
        <v>512</v>
      </c>
      <c r="D246" t="str">
        <f t="shared" si="6"/>
        <v>Adams Andre</v>
      </c>
      <c r="E246" t="s">
        <v>22</v>
      </c>
      <c r="F246" t="s">
        <v>38</v>
      </c>
      <c r="G246" t="s">
        <v>513</v>
      </c>
      <c r="H246" t="s">
        <v>18</v>
      </c>
      <c r="I246" t="s">
        <v>38</v>
      </c>
      <c r="J246" t="s">
        <v>19</v>
      </c>
      <c r="K246" t="str">
        <f>INDEX(Table6[Column1],MATCH(L246,Table6[Column2]))</f>
        <v>Adults</v>
      </c>
      <c r="L246">
        <v>43.190641540000001</v>
      </c>
      <c r="M246" t="str">
        <f>VLOOKUP(L246,Table1[],2)</f>
        <v>40 - 49</v>
      </c>
      <c r="N246" t="str">
        <f>INDEX(Table7[Column1],MATCH(O246,Table7[Column2]))</f>
        <v>Fitting in Stage</v>
      </c>
      <c r="O246">
        <v>8.109839161</v>
      </c>
      <c r="P246" t="str">
        <f>VLOOKUP(O246,Table13[],2)</f>
        <v>6 - 10</v>
      </c>
      <c r="Q246" t="str">
        <f>INDEX(Table8[Column1],MATCH(R246,Table8[Column2]))</f>
        <v>Scheduled</v>
      </c>
      <c r="R246">
        <v>20.937049250000001</v>
      </c>
      <c r="S246">
        <f t="shared" si="7"/>
        <v>0.87237705208333338</v>
      </c>
      <c r="T246" t="s">
        <v>19</v>
      </c>
    </row>
    <row r="247" spans="1:20" x14ac:dyDescent="0.25">
      <c r="A247">
        <v>246</v>
      </c>
      <c r="B247" t="s">
        <v>514</v>
      </c>
      <c r="C247" t="s">
        <v>245</v>
      </c>
      <c r="D247" t="str">
        <f t="shared" si="6"/>
        <v>Carruth Mary</v>
      </c>
      <c r="E247" t="s">
        <v>15</v>
      </c>
      <c r="F247" t="s">
        <v>515</v>
      </c>
      <c r="G247" t="s">
        <v>17</v>
      </c>
      <c r="H247" t="s">
        <v>18</v>
      </c>
      <c r="I247" t="s">
        <v>157</v>
      </c>
      <c r="J247" t="s">
        <v>19</v>
      </c>
      <c r="K247" t="str">
        <f>INDEX(Table6[Column1],MATCH(L247,Table6[Column2]))</f>
        <v>Young Adults</v>
      </c>
      <c r="L247">
        <v>38.107201230000001</v>
      </c>
      <c r="M247" t="str">
        <f>VLOOKUP(L247,Table1[],2)</f>
        <v>30 - 39</v>
      </c>
      <c r="N247" t="str">
        <f>INDEX(Table7[Column1],MATCH(O247,Table7[Column2]))</f>
        <v>Learning Stage</v>
      </c>
      <c r="O247">
        <v>2.9059154610000002</v>
      </c>
      <c r="P247" t="str">
        <f>VLOOKUP(O247,Table13[],2)</f>
        <v>1 - 5</v>
      </c>
      <c r="Q247" t="str">
        <f>INDEX(Table8[Column1],MATCH(R247,Table8[Column2]))</f>
        <v>Maintained</v>
      </c>
      <c r="R247">
        <v>47.542044130000001</v>
      </c>
      <c r="S247">
        <f t="shared" si="7"/>
        <v>1.9809185054166667</v>
      </c>
      <c r="T247" t="s">
        <v>19</v>
      </c>
    </row>
    <row r="248" spans="1:20" x14ac:dyDescent="0.25">
      <c r="A248">
        <v>247</v>
      </c>
      <c r="B248" t="s">
        <v>126</v>
      </c>
      <c r="C248" t="s">
        <v>50</v>
      </c>
      <c r="D248" t="str">
        <f t="shared" si="6"/>
        <v>Turner Robert</v>
      </c>
      <c r="E248" t="s">
        <v>22</v>
      </c>
      <c r="F248" t="s">
        <v>38</v>
      </c>
      <c r="G248" t="s">
        <v>513</v>
      </c>
      <c r="H248" t="s">
        <v>18</v>
      </c>
      <c r="I248" t="s">
        <v>38</v>
      </c>
      <c r="J248" t="s">
        <v>19</v>
      </c>
      <c r="K248" t="str">
        <f>INDEX(Table6[Column1],MATCH(L248,Table6[Column2]))</f>
        <v>Young Adults</v>
      </c>
      <c r="L248">
        <v>37.742389410000001</v>
      </c>
      <c r="M248" t="str">
        <f>VLOOKUP(L248,Table1[],2)</f>
        <v>30 - 39</v>
      </c>
      <c r="N248" t="str">
        <f>INDEX(Table7[Column1],MATCH(O248,Table7[Column2]))</f>
        <v>Learning Stage</v>
      </c>
      <c r="O248">
        <v>5.3886195890000002</v>
      </c>
      <c r="P248" t="str">
        <f>VLOOKUP(O248,Table13[],2)</f>
        <v>1 - 5</v>
      </c>
      <c r="Q248" t="str">
        <f>INDEX(Table8[Column1],MATCH(R248,Table8[Column2]))</f>
        <v>Scheduled</v>
      </c>
      <c r="R248">
        <v>30.815526120000001</v>
      </c>
      <c r="S248">
        <f t="shared" si="7"/>
        <v>1.2839802550000001</v>
      </c>
      <c r="T248" t="s">
        <v>19</v>
      </c>
    </row>
    <row r="249" spans="1:20" x14ac:dyDescent="0.25">
      <c r="A249">
        <v>248</v>
      </c>
      <c r="B249" t="s">
        <v>516</v>
      </c>
      <c r="C249" t="s">
        <v>517</v>
      </c>
      <c r="D249" t="str">
        <f t="shared" si="6"/>
        <v>Norris Kristin</v>
      </c>
      <c r="E249" t="s">
        <v>15</v>
      </c>
      <c r="F249" t="s">
        <v>518</v>
      </c>
      <c r="G249" t="s">
        <v>17</v>
      </c>
      <c r="H249" t="s">
        <v>18</v>
      </c>
      <c r="I249" t="s">
        <v>169</v>
      </c>
      <c r="J249" t="s">
        <v>19</v>
      </c>
      <c r="K249" t="str">
        <f>INDEX(Table6[Column1],MATCH(L249,Table6[Column2]))</f>
        <v>Young Adults</v>
      </c>
      <c r="L249">
        <v>36.489491450000003</v>
      </c>
      <c r="M249" t="str">
        <f>VLOOKUP(L249,Table1[],2)</f>
        <v>30 - 39</v>
      </c>
      <c r="N249" t="str">
        <f>INDEX(Table7[Column1],MATCH(O249,Table7[Column2]))</f>
        <v>Fitting in Stage</v>
      </c>
      <c r="O249">
        <v>7.144228322</v>
      </c>
      <c r="P249" t="str">
        <f>VLOOKUP(O249,Table13[],2)</f>
        <v>6 - 10</v>
      </c>
      <c r="Q249" t="str">
        <f>INDEX(Table8[Column1],MATCH(R249,Table8[Column2]))</f>
        <v>Scheduled</v>
      </c>
      <c r="R249">
        <v>27.601266859999999</v>
      </c>
      <c r="S249">
        <f t="shared" si="7"/>
        <v>1.1500527858333334</v>
      </c>
      <c r="T249" t="s">
        <v>19</v>
      </c>
    </row>
    <row r="250" spans="1:20" x14ac:dyDescent="0.25">
      <c r="A250">
        <v>249</v>
      </c>
      <c r="B250" t="s">
        <v>519</v>
      </c>
      <c r="C250" t="s">
        <v>245</v>
      </c>
      <c r="D250" t="str">
        <f t="shared" si="6"/>
        <v>Wiley Mary</v>
      </c>
      <c r="E250" t="s">
        <v>15</v>
      </c>
      <c r="F250" t="s">
        <v>520</v>
      </c>
      <c r="G250" t="s">
        <v>17</v>
      </c>
      <c r="H250" t="s">
        <v>18</v>
      </c>
      <c r="I250" t="s">
        <v>54</v>
      </c>
      <c r="J250" t="s">
        <v>19</v>
      </c>
      <c r="K250" t="str">
        <f>INDEX(Table6[Column1],MATCH(L250,Table6[Column2]))</f>
        <v>Elders</v>
      </c>
      <c r="L250">
        <v>54.750645290000001</v>
      </c>
      <c r="M250" t="str">
        <f>VLOOKUP(L250,Table1[],2)</f>
        <v>50 - 59</v>
      </c>
      <c r="N250" t="str">
        <f>INDEX(Table7[Column1],MATCH(O250,Table7[Column2]))</f>
        <v>Learning Stage</v>
      </c>
      <c r="O250">
        <v>5.919600934</v>
      </c>
      <c r="P250" t="str">
        <f>VLOOKUP(O250,Table13[],2)</f>
        <v>1 - 5</v>
      </c>
      <c r="Q250" t="str">
        <f>INDEX(Table8[Column1],MATCH(R250,Table8[Column2]))</f>
        <v>Excused</v>
      </c>
      <c r="R250">
        <v>152.12449240000001</v>
      </c>
      <c r="S250">
        <f t="shared" si="7"/>
        <v>6.3385205166666667</v>
      </c>
      <c r="T250" t="s">
        <v>19</v>
      </c>
    </row>
    <row r="251" spans="1:20" x14ac:dyDescent="0.25">
      <c r="A251">
        <v>250</v>
      </c>
      <c r="B251" t="s">
        <v>416</v>
      </c>
      <c r="C251" t="s">
        <v>521</v>
      </c>
      <c r="D251" t="str">
        <f t="shared" si="6"/>
        <v>Francis Jocelyn</v>
      </c>
      <c r="E251" t="s">
        <v>15</v>
      </c>
      <c r="F251" t="s">
        <v>30</v>
      </c>
      <c r="G251" t="s">
        <v>17</v>
      </c>
      <c r="H251" t="s">
        <v>18</v>
      </c>
      <c r="I251" t="s">
        <v>30</v>
      </c>
      <c r="J251" t="s">
        <v>19</v>
      </c>
      <c r="K251" t="str">
        <f>INDEX(Table6[Column1],MATCH(L251,Table6[Column2]))</f>
        <v>Adults</v>
      </c>
      <c r="L251">
        <v>44.77484922</v>
      </c>
      <c r="M251" t="str">
        <f>VLOOKUP(L251,Table1[],2)</f>
        <v>40 - 49</v>
      </c>
      <c r="N251" t="str">
        <f>INDEX(Table7[Column1],MATCH(O251,Table7[Column2]))</f>
        <v>Learning Stage</v>
      </c>
      <c r="O251">
        <v>4.7787513759999998</v>
      </c>
      <c r="P251" t="str">
        <f>VLOOKUP(O251,Table13[],2)</f>
        <v>1 - 5</v>
      </c>
      <c r="Q251" t="str">
        <f>INDEX(Table8[Column1],MATCH(R251,Table8[Column2]))</f>
        <v>Scheduled</v>
      </c>
      <c r="R251">
        <v>39.57679255</v>
      </c>
      <c r="S251">
        <f t="shared" si="7"/>
        <v>1.6490330229166668</v>
      </c>
      <c r="T251" t="s">
        <v>19</v>
      </c>
    </row>
    <row r="252" spans="1:20" x14ac:dyDescent="0.25">
      <c r="A252">
        <v>251</v>
      </c>
      <c r="B252" t="s">
        <v>522</v>
      </c>
      <c r="C252" t="s">
        <v>523</v>
      </c>
      <c r="D252" t="str">
        <f t="shared" si="6"/>
        <v>Goff Phillip</v>
      </c>
      <c r="E252" t="s">
        <v>22</v>
      </c>
      <c r="F252" t="s">
        <v>16</v>
      </c>
      <c r="G252" t="s">
        <v>17</v>
      </c>
      <c r="H252" t="s">
        <v>18</v>
      </c>
      <c r="I252" t="s">
        <v>16</v>
      </c>
      <c r="J252" t="s">
        <v>19</v>
      </c>
      <c r="K252" t="str">
        <f>INDEX(Table6[Column1],MATCH(L252,Table6[Column2]))</f>
        <v>Elders</v>
      </c>
      <c r="L252">
        <v>56.111449120000003</v>
      </c>
      <c r="M252" t="str">
        <f>VLOOKUP(L252,Table1[],2)</f>
        <v>50 - 59</v>
      </c>
      <c r="N252" t="str">
        <f>INDEX(Table7[Column1],MATCH(O252,Table7[Column2]))</f>
        <v>Fitting in Stage</v>
      </c>
      <c r="O252">
        <v>6.9047099310000002</v>
      </c>
      <c r="P252" t="str">
        <f>VLOOKUP(O252,Table13[],2)</f>
        <v>6 - 10</v>
      </c>
      <c r="Q252" t="str">
        <f>INDEX(Table8[Column1],MATCH(R252,Table8[Column2]))</f>
        <v>Unexcused</v>
      </c>
      <c r="R252">
        <v>174.86472810000001</v>
      </c>
      <c r="S252">
        <f t="shared" si="7"/>
        <v>7.2860303374999997</v>
      </c>
      <c r="T252" t="s">
        <v>19</v>
      </c>
    </row>
    <row r="253" spans="1:20" x14ac:dyDescent="0.25">
      <c r="A253">
        <v>252</v>
      </c>
      <c r="B253" t="s">
        <v>524</v>
      </c>
      <c r="C253" t="s">
        <v>525</v>
      </c>
      <c r="D253" t="str">
        <f t="shared" si="6"/>
        <v>Reese Amanda</v>
      </c>
      <c r="E253" t="s">
        <v>15</v>
      </c>
      <c r="F253" t="s">
        <v>169</v>
      </c>
      <c r="G253" t="s">
        <v>17</v>
      </c>
      <c r="H253" t="s">
        <v>18</v>
      </c>
      <c r="I253" t="s">
        <v>169</v>
      </c>
      <c r="J253" t="s">
        <v>19</v>
      </c>
      <c r="K253" t="str">
        <f>INDEX(Table6[Column1],MATCH(L253,Table6[Column2]))</f>
        <v>Young Adults</v>
      </c>
      <c r="L253">
        <v>34.114918760000002</v>
      </c>
      <c r="M253" t="str">
        <f>VLOOKUP(L253,Table1[],2)</f>
        <v>30 - 39</v>
      </c>
      <c r="N253" t="str">
        <f>INDEX(Table7[Column1],MATCH(O253,Table7[Column2]))</f>
        <v>Learning Stage</v>
      </c>
      <c r="O253">
        <v>1.6208170390000001</v>
      </c>
      <c r="P253" t="str">
        <f>VLOOKUP(O253,Table13[],2)</f>
        <v>1 - 5</v>
      </c>
      <c r="Q253" t="str">
        <f>INDEX(Table8[Column1],MATCH(R253,Table8[Column2]))</f>
        <v>Scheduled</v>
      </c>
      <c r="R253">
        <v>4.006486432</v>
      </c>
      <c r="S253">
        <f t="shared" si="7"/>
        <v>0.16693693466666668</v>
      </c>
      <c r="T253" t="s">
        <v>19</v>
      </c>
    </row>
    <row r="254" spans="1:20" x14ac:dyDescent="0.25">
      <c r="A254">
        <v>253</v>
      </c>
      <c r="B254" t="s">
        <v>526</v>
      </c>
      <c r="C254" t="s">
        <v>144</v>
      </c>
      <c r="D254" t="str">
        <f t="shared" si="6"/>
        <v>Keating David</v>
      </c>
      <c r="E254" t="s">
        <v>22</v>
      </c>
      <c r="F254" t="s">
        <v>527</v>
      </c>
      <c r="G254" t="s">
        <v>17</v>
      </c>
      <c r="H254" t="s">
        <v>18</v>
      </c>
      <c r="I254" t="s">
        <v>30</v>
      </c>
      <c r="J254" t="s">
        <v>19</v>
      </c>
      <c r="K254" t="str">
        <f>INDEX(Table6[Column1],MATCH(L254,Table6[Column2]))</f>
        <v>Young Adults</v>
      </c>
      <c r="L254">
        <v>35.972281150000001</v>
      </c>
      <c r="M254" t="str">
        <f>VLOOKUP(L254,Table1[],2)</f>
        <v>30 - 39</v>
      </c>
      <c r="N254" t="str">
        <f>INDEX(Table7[Column1],MATCH(O254,Table7[Column2]))</f>
        <v>Learning Stage</v>
      </c>
      <c r="O254">
        <v>3.5796633409999998</v>
      </c>
      <c r="P254" t="str">
        <f>VLOOKUP(O254,Table13[],2)</f>
        <v>1 - 5</v>
      </c>
      <c r="Q254" t="str">
        <f>INDEX(Table8[Column1],MATCH(R254,Table8[Column2]))</f>
        <v>Maintained</v>
      </c>
      <c r="R254">
        <v>65.577231159999997</v>
      </c>
      <c r="S254">
        <f t="shared" si="7"/>
        <v>2.7323846316666662</v>
      </c>
      <c r="T254" t="s">
        <v>19</v>
      </c>
    </row>
    <row r="255" spans="1:20" x14ac:dyDescent="0.25">
      <c r="A255">
        <v>254</v>
      </c>
      <c r="B255" t="s">
        <v>528</v>
      </c>
      <c r="C255" t="s">
        <v>416</v>
      </c>
      <c r="D255" t="str">
        <f t="shared" si="6"/>
        <v>McLaren Francis</v>
      </c>
      <c r="E255" t="s">
        <v>22</v>
      </c>
      <c r="F255" t="s">
        <v>192</v>
      </c>
      <c r="G255" t="s">
        <v>17</v>
      </c>
      <c r="H255" t="s">
        <v>18</v>
      </c>
      <c r="I255" t="s">
        <v>192</v>
      </c>
      <c r="J255" t="s">
        <v>19</v>
      </c>
      <c r="K255" t="str">
        <f>INDEX(Table6[Column1],MATCH(L255,Table6[Column2]))</f>
        <v>Young Adults</v>
      </c>
      <c r="L255">
        <v>31.478567229999999</v>
      </c>
      <c r="M255" t="str">
        <f>VLOOKUP(L255,Table1[],2)</f>
        <v>30 - 39</v>
      </c>
      <c r="N255" t="str">
        <f>INDEX(Table7[Column1],MATCH(O255,Table7[Column2]))</f>
        <v>Learning Stage</v>
      </c>
      <c r="O255">
        <v>3.6756212439999998</v>
      </c>
      <c r="P255" t="str">
        <f>VLOOKUP(O255,Table13[],2)</f>
        <v>1 - 5</v>
      </c>
      <c r="Q255" t="str">
        <f>INDEX(Table8[Column1],MATCH(R255,Table8[Column2]))</f>
        <v>Scheduled</v>
      </c>
      <c r="R255">
        <v>0</v>
      </c>
      <c r="S255">
        <f t="shared" si="7"/>
        <v>0</v>
      </c>
      <c r="T255" t="s">
        <v>19</v>
      </c>
    </row>
    <row r="256" spans="1:20" x14ac:dyDescent="0.25">
      <c r="A256">
        <v>255</v>
      </c>
      <c r="B256" t="s">
        <v>529</v>
      </c>
      <c r="C256" t="s">
        <v>530</v>
      </c>
      <c r="D256" t="str">
        <f t="shared" si="6"/>
        <v>Colucci Evelyn</v>
      </c>
      <c r="E256" t="s">
        <v>15</v>
      </c>
      <c r="F256" t="s">
        <v>169</v>
      </c>
      <c r="G256" t="s">
        <v>17</v>
      </c>
      <c r="H256" t="s">
        <v>18</v>
      </c>
      <c r="I256" t="s">
        <v>169</v>
      </c>
      <c r="J256" t="s">
        <v>19</v>
      </c>
      <c r="K256" t="str">
        <f>INDEX(Table6[Column1],MATCH(L256,Table6[Column2]))</f>
        <v>Young Adults</v>
      </c>
      <c r="L256">
        <v>35.725835699999998</v>
      </c>
      <c r="M256" t="str">
        <f>VLOOKUP(L256,Table1[],2)</f>
        <v>30 - 39</v>
      </c>
      <c r="N256" t="str">
        <f>INDEX(Table7[Column1],MATCH(O256,Table7[Column2]))</f>
        <v>Learning Stage</v>
      </c>
      <c r="O256">
        <v>4.1552433850000003</v>
      </c>
      <c r="P256" t="str">
        <f>VLOOKUP(O256,Table13[],2)</f>
        <v>1 - 5</v>
      </c>
      <c r="Q256" t="str">
        <f>INDEX(Table8[Column1],MATCH(R256,Table8[Column2]))</f>
        <v>Maintained</v>
      </c>
      <c r="R256">
        <v>44.50048614</v>
      </c>
      <c r="S256">
        <f t="shared" si="7"/>
        <v>1.8541869225000001</v>
      </c>
      <c r="T256" t="s">
        <v>19</v>
      </c>
    </row>
    <row r="257" spans="1:20" x14ac:dyDescent="0.25">
      <c r="A257">
        <v>256</v>
      </c>
      <c r="B257" t="s">
        <v>531</v>
      </c>
      <c r="C257" t="s">
        <v>532</v>
      </c>
      <c r="D257" t="str">
        <f t="shared" si="6"/>
        <v>Wilson Beverly</v>
      </c>
      <c r="E257" t="s">
        <v>15</v>
      </c>
      <c r="F257" t="s">
        <v>533</v>
      </c>
      <c r="G257" t="s">
        <v>17</v>
      </c>
      <c r="H257" t="s">
        <v>18</v>
      </c>
      <c r="I257" t="s">
        <v>169</v>
      </c>
      <c r="J257" t="s">
        <v>19</v>
      </c>
      <c r="K257" t="str">
        <f>INDEX(Table6[Column1],MATCH(L257,Table6[Column2]))</f>
        <v>Young Adults</v>
      </c>
      <c r="L257">
        <v>30.610407930000001</v>
      </c>
      <c r="M257" t="str">
        <f>VLOOKUP(L257,Table1[],2)</f>
        <v>30 - 39</v>
      </c>
      <c r="N257" t="str">
        <f>INDEX(Table7[Column1],MATCH(O257,Table7[Column2]))</f>
        <v>Learning Stage</v>
      </c>
      <c r="O257">
        <v>5.3487320489999997</v>
      </c>
      <c r="P257" t="str">
        <f>VLOOKUP(O257,Table13[],2)</f>
        <v>1 - 5</v>
      </c>
      <c r="Q257" t="str">
        <f>INDEX(Table8[Column1],MATCH(R257,Table8[Column2]))</f>
        <v>Scheduled</v>
      </c>
      <c r="R257">
        <v>0</v>
      </c>
      <c r="S257">
        <f t="shared" si="7"/>
        <v>0</v>
      </c>
      <c r="T257" t="s">
        <v>19</v>
      </c>
    </row>
    <row r="258" spans="1:20" x14ac:dyDescent="0.25">
      <c r="A258">
        <v>257</v>
      </c>
      <c r="B258" t="s">
        <v>62</v>
      </c>
      <c r="C258" t="s">
        <v>229</v>
      </c>
      <c r="D258" t="str">
        <f t="shared" si="6"/>
        <v>Thomas Ramon</v>
      </c>
      <c r="E258" t="s">
        <v>22</v>
      </c>
      <c r="F258" t="s">
        <v>534</v>
      </c>
      <c r="G258" t="s">
        <v>17</v>
      </c>
      <c r="H258" t="s">
        <v>18</v>
      </c>
      <c r="I258" t="s">
        <v>107</v>
      </c>
      <c r="J258" t="s">
        <v>19</v>
      </c>
      <c r="K258" t="str">
        <f>INDEX(Table6[Column1],MATCH(L258,Table6[Column2]))</f>
        <v>Adults</v>
      </c>
      <c r="L258">
        <v>44.57034084</v>
      </c>
      <c r="M258" t="str">
        <f>VLOOKUP(L258,Table1[],2)</f>
        <v>40 - 49</v>
      </c>
      <c r="N258" t="str">
        <f>INDEX(Table7[Column1],MATCH(O258,Table7[Column2]))</f>
        <v>Learning Stage</v>
      </c>
      <c r="O258">
        <v>4.1883348659999999</v>
      </c>
      <c r="P258" t="str">
        <f>VLOOKUP(O258,Table13[],2)</f>
        <v>1 - 5</v>
      </c>
      <c r="Q258" t="str">
        <f>INDEX(Table8[Column1],MATCH(R258,Table8[Column2]))</f>
        <v>Habitual</v>
      </c>
      <c r="R258">
        <v>91.352916179999994</v>
      </c>
      <c r="S258">
        <f t="shared" si="7"/>
        <v>3.8063715074999998</v>
      </c>
      <c r="T258" t="s">
        <v>19</v>
      </c>
    </row>
    <row r="259" spans="1:20" x14ac:dyDescent="0.25">
      <c r="A259">
        <v>258</v>
      </c>
      <c r="B259" t="s">
        <v>535</v>
      </c>
      <c r="C259" t="s">
        <v>536</v>
      </c>
      <c r="D259" t="str">
        <f t="shared" ref="D259:D322" si="8">CONCATENATE(B259, " ",C259)</f>
        <v>Barnard Georgia</v>
      </c>
      <c r="E259" t="s">
        <v>15</v>
      </c>
      <c r="F259" t="s">
        <v>255</v>
      </c>
      <c r="G259" t="s">
        <v>17</v>
      </c>
      <c r="H259" t="s">
        <v>18</v>
      </c>
      <c r="I259" t="s">
        <v>107</v>
      </c>
      <c r="J259" t="s">
        <v>19</v>
      </c>
      <c r="K259" t="str">
        <f>INDEX(Table6[Column1],MATCH(L259,Table6[Column2]))</f>
        <v>Young Adults</v>
      </c>
      <c r="L259">
        <v>38.196266119999997</v>
      </c>
      <c r="M259" t="str">
        <f>VLOOKUP(L259,Table1[],2)</f>
        <v>30 - 39</v>
      </c>
      <c r="N259" t="str">
        <f>INDEX(Table7[Column1],MATCH(O259,Table7[Column2]))</f>
        <v>Fitting in Stage</v>
      </c>
      <c r="O259">
        <v>6.7280079329999998</v>
      </c>
      <c r="P259" t="str">
        <f>VLOOKUP(O259,Table13[],2)</f>
        <v>6 - 10</v>
      </c>
      <c r="Q259" t="str">
        <f>INDEX(Table8[Column1],MATCH(R259,Table8[Column2]))</f>
        <v>Maintained</v>
      </c>
      <c r="R259">
        <v>59.957570310000001</v>
      </c>
      <c r="S259">
        <f t="shared" ref="S259:S322" si="9">CONVERT(R259,"hr","day")</f>
        <v>2.4982320962500002</v>
      </c>
      <c r="T259" t="s">
        <v>19</v>
      </c>
    </row>
    <row r="260" spans="1:20" x14ac:dyDescent="0.25">
      <c r="A260">
        <v>259</v>
      </c>
      <c r="B260" t="s">
        <v>537</v>
      </c>
      <c r="C260" t="s">
        <v>538</v>
      </c>
      <c r="D260" t="str">
        <f t="shared" si="8"/>
        <v>Perez Erin</v>
      </c>
      <c r="E260" t="s">
        <v>15</v>
      </c>
      <c r="F260" t="s">
        <v>33</v>
      </c>
      <c r="G260" t="s">
        <v>17</v>
      </c>
      <c r="H260" t="s">
        <v>18</v>
      </c>
      <c r="I260" t="s">
        <v>33</v>
      </c>
      <c r="J260" t="s">
        <v>19</v>
      </c>
      <c r="K260" t="str">
        <f>INDEX(Table6[Column1],MATCH(L260,Table6[Column2]))</f>
        <v>Young Adults</v>
      </c>
      <c r="L260">
        <v>38.316404120000001</v>
      </c>
      <c r="M260" t="str">
        <f>VLOOKUP(L260,Table1[],2)</f>
        <v>30 - 39</v>
      </c>
      <c r="N260" t="str">
        <f>INDEX(Table7[Column1],MATCH(O260,Table7[Column2]))</f>
        <v>Learning Stage</v>
      </c>
      <c r="O260">
        <v>5.0059296870000001</v>
      </c>
      <c r="P260" t="str">
        <f>VLOOKUP(O260,Table13[],2)</f>
        <v>1 - 5</v>
      </c>
      <c r="Q260" t="str">
        <f>INDEX(Table8[Column1],MATCH(R260,Table8[Column2]))</f>
        <v>Scheduled</v>
      </c>
      <c r="R260">
        <v>28.538026540000001</v>
      </c>
      <c r="S260">
        <f t="shared" si="9"/>
        <v>1.1890844391666666</v>
      </c>
      <c r="T260" t="s">
        <v>19</v>
      </c>
    </row>
    <row r="261" spans="1:20" x14ac:dyDescent="0.25">
      <c r="A261">
        <v>260</v>
      </c>
      <c r="B261" t="s">
        <v>539</v>
      </c>
      <c r="C261" t="s">
        <v>502</v>
      </c>
      <c r="D261" t="str">
        <f t="shared" si="8"/>
        <v>Lindo Susan</v>
      </c>
      <c r="E261" t="s">
        <v>15</v>
      </c>
      <c r="F261" t="s">
        <v>540</v>
      </c>
      <c r="G261" t="s">
        <v>17</v>
      </c>
      <c r="H261" t="s">
        <v>18</v>
      </c>
      <c r="I261" t="s">
        <v>169</v>
      </c>
      <c r="J261" t="s">
        <v>19</v>
      </c>
      <c r="K261" t="str">
        <f>INDEX(Table6[Column1],MATCH(L261,Table6[Column2]))</f>
        <v>Elders</v>
      </c>
      <c r="L261">
        <v>54.600356410000003</v>
      </c>
      <c r="M261" t="str">
        <f>VLOOKUP(L261,Table1[],2)</f>
        <v>50 - 59</v>
      </c>
      <c r="N261" t="str">
        <f>INDEX(Table7[Column1],MATCH(O261,Table7[Column2]))</f>
        <v>Learning Stage</v>
      </c>
      <c r="O261">
        <v>3.4149922620000002</v>
      </c>
      <c r="P261" t="str">
        <f>VLOOKUP(O261,Table13[],2)</f>
        <v>1 - 5</v>
      </c>
      <c r="Q261" t="str">
        <f>INDEX(Table8[Column1],MATCH(R261,Table8[Column2]))</f>
        <v>Habitual</v>
      </c>
      <c r="R261">
        <v>112.6071529</v>
      </c>
      <c r="S261">
        <f t="shared" si="9"/>
        <v>4.6919647041666668</v>
      </c>
      <c r="T261" t="s">
        <v>19</v>
      </c>
    </row>
    <row r="262" spans="1:20" x14ac:dyDescent="0.25">
      <c r="A262">
        <v>261</v>
      </c>
      <c r="B262" t="s">
        <v>541</v>
      </c>
      <c r="C262" t="s">
        <v>144</v>
      </c>
      <c r="D262" t="str">
        <f t="shared" si="8"/>
        <v>Furman David</v>
      </c>
      <c r="E262" t="s">
        <v>22</v>
      </c>
      <c r="F262" t="s">
        <v>84</v>
      </c>
      <c r="G262" t="s">
        <v>17</v>
      </c>
      <c r="H262" t="s">
        <v>18</v>
      </c>
      <c r="I262" t="s">
        <v>84</v>
      </c>
      <c r="J262" t="s">
        <v>19</v>
      </c>
      <c r="K262" t="str">
        <f>INDEX(Table6[Column1],MATCH(L262,Table6[Column2]))</f>
        <v>Elders</v>
      </c>
      <c r="L262">
        <v>52.623388149999997</v>
      </c>
      <c r="M262" t="str">
        <f>VLOOKUP(L262,Table1[],2)</f>
        <v>50 - 59</v>
      </c>
      <c r="N262" t="str">
        <f>INDEX(Table7[Column1],MATCH(O262,Table7[Column2]))</f>
        <v>Learning Stage</v>
      </c>
      <c r="O262">
        <v>5.3281842099999999</v>
      </c>
      <c r="P262" t="str">
        <f>VLOOKUP(O262,Table13[],2)</f>
        <v>1 - 5</v>
      </c>
      <c r="Q262" t="str">
        <f>INDEX(Table8[Column1],MATCH(R262,Table8[Column2]))</f>
        <v>Habitual</v>
      </c>
      <c r="R262">
        <v>84.609132099999997</v>
      </c>
      <c r="S262">
        <f t="shared" si="9"/>
        <v>3.5253805041666668</v>
      </c>
      <c r="T262" t="s">
        <v>19</v>
      </c>
    </row>
    <row r="263" spans="1:20" x14ac:dyDescent="0.25">
      <c r="A263">
        <v>262</v>
      </c>
      <c r="B263" t="s">
        <v>542</v>
      </c>
      <c r="C263" t="s">
        <v>543</v>
      </c>
      <c r="D263" t="str">
        <f t="shared" si="8"/>
        <v>Neill Kelly</v>
      </c>
      <c r="E263" t="s">
        <v>22</v>
      </c>
      <c r="F263" t="s">
        <v>38</v>
      </c>
      <c r="G263" t="s">
        <v>513</v>
      </c>
      <c r="H263" t="s">
        <v>18</v>
      </c>
      <c r="I263" t="s">
        <v>38</v>
      </c>
      <c r="J263" t="s">
        <v>19</v>
      </c>
      <c r="K263" t="str">
        <f>INDEX(Table6[Column1],MATCH(L263,Table6[Column2]))</f>
        <v>Young Adults</v>
      </c>
      <c r="L263">
        <v>32.627567630000001</v>
      </c>
      <c r="M263" t="str">
        <f>VLOOKUP(L263,Table1[],2)</f>
        <v>30 - 39</v>
      </c>
      <c r="N263" t="str">
        <f>INDEX(Table7[Column1],MATCH(O263,Table7[Column2]))</f>
        <v>Learning Stage</v>
      </c>
      <c r="O263">
        <v>5.8807968349999999</v>
      </c>
      <c r="P263" t="str">
        <f>VLOOKUP(O263,Table13[],2)</f>
        <v>1 - 5</v>
      </c>
      <c r="Q263" t="str">
        <f>INDEX(Table8[Column1],MATCH(R263,Table8[Column2]))</f>
        <v>Scheduled</v>
      </c>
      <c r="R263">
        <v>20.526089890000002</v>
      </c>
      <c r="S263">
        <f t="shared" si="9"/>
        <v>0.85525374541666677</v>
      </c>
      <c r="T263" t="s">
        <v>19</v>
      </c>
    </row>
    <row r="264" spans="1:20" x14ac:dyDescent="0.25">
      <c r="A264">
        <v>263</v>
      </c>
      <c r="B264" t="s">
        <v>544</v>
      </c>
      <c r="C264" t="s">
        <v>314</v>
      </c>
      <c r="D264" t="str">
        <f t="shared" si="8"/>
        <v>Hilyard Brian</v>
      </c>
      <c r="E264" t="s">
        <v>22</v>
      </c>
      <c r="F264" t="s">
        <v>38</v>
      </c>
      <c r="G264" t="s">
        <v>513</v>
      </c>
      <c r="H264" t="s">
        <v>18</v>
      </c>
      <c r="I264" t="s">
        <v>38</v>
      </c>
      <c r="J264" t="s">
        <v>19</v>
      </c>
      <c r="K264" t="str">
        <f>INDEX(Table6[Column1],MATCH(L264,Table6[Column2]))</f>
        <v>Youth</v>
      </c>
      <c r="L264">
        <v>29.37409177</v>
      </c>
      <c r="M264" t="str">
        <f>VLOOKUP(L264,Table1[],2)</f>
        <v>20 - 29</v>
      </c>
      <c r="N264" t="str">
        <f>INDEX(Table7[Column1],MATCH(O264,Table7[Column2]))</f>
        <v>Learning Stage</v>
      </c>
      <c r="O264">
        <v>4.3952052080000001</v>
      </c>
      <c r="P264" t="str">
        <f>VLOOKUP(O264,Table13[],2)</f>
        <v>1 - 5</v>
      </c>
      <c r="Q264" t="str">
        <f>INDEX(Table8[Column1],MATCH(R264,Table8[Column2]))</f>
        <v>Scheduled</v>
      </c>
      <c r="R264">
        <v>0</v>
      </c>
      <c r="S264">
        <f t="shared" si="9"/>
        <v>0</v>
      </c>
      <c r="T264" t="s">
        <v>19</v>
      </c>
    </row>
    <row r="265" spans="1:20" x14ac:dyDescent="0.25">
      <c r="A265">
        <v>264</v>
      </c>
      <c r="B265" t="s">
        <v>545</v>
      </c>
      <c r="C265" t="s">
        <v>546</v>
      </c>
      <c r="D265" t="str">
        <f t="shared" si="8"/>
        <v>Harder Gary</v>
      </c>
      <c r="E265" t="s">
        <v>22</v>
      </c>
      <c r="F265" t="s">
        <v>280</v>
      </c>
      <c r="G265" t="s">
        <v>17</v>
      </c>
      <c r="H265" t="s">
        <v>18</v>
      </c>
      <c r="I265" t="s">
        <v>192</v>
      </c>
      <c r="J265" t="s">
        <v>19</v>
      </c>
      <c r="K265" t="str">
        <f>INDEX(Table6[Column1],MATCH(L265,Table6[Column2]))</f>
        <v>Young Adults</v>
      </c>
      <c r="L265">
        <v>36.147791439999999</v>
      </c>
      <c r="M265" t="str">
        <f>VLOOKUP(L265,Table1[],2)</f>
        <v>30 - 39</v>
      </c>
      <c r="N265" t="str">
        <f>INDEX(Table7[Column1],MATCH(O265,Table7[Column2]))</f>
        <v>Learning Stage</v>
      </c>
      <c r="O265">
        <v>3.1366880269999999</v>
      </c>
      <c r="P265" t="str">
        <f>VLOOKUP(O265,Table13[],2)</f>
        <v>1 - 5</v>
      </c>
      <c r="Q265" t="str">
        <f>INDEX(Table8[Column1],MATCH(R265,Table8[Column2]))</f>
        <v>Scheduled</v>
      </c>
      <c r="R265">
        <v>26.701372330000002</v>
      </c>
      <c r="S265">
        <f t="shared" si="9"/>
        <v>1.1125571804166667</v>
      </c>
      <c r="T265" t="s">
        <v>19</v>
      </c>
    </row>
    <row r="266" spans="1:20" x14ac:dyDescent="0.25">
      <c r="A266">
        <v>265</v>
      </c>
      <c r="B266" t="s">
        <v>547</v>
      </c>
      <c r="C266" t="s">
        <v>548</v>
      </c>
      <c r="D266" t="str">
        <f t="shared" si="8"/>
        <v>Goode Todd</v>
      </c>
      <c r="E266" t="s">
        <v>22</v>
      </c>
      <c r="F266" t="s">
        <v>549</v>
      </c>
      <c r="G266" t="s">
        <v>17</v>
      </c>
      <c r="H266" t="s">
        <v>18</v>
      </c>
      <c r="I266" t="s">
        <v>107</v>
      </c>
      <c r="J266" t="s">
        <v>19</v>
      </c>
      <c r="K266" t="str">
        <f>INDEX(Table6[Column1],MATCH(L266,Table6[Column2]))</f>
        <v>Adults</v>
      </c>
      <c r="L266">
        <v>46.192071849999998</v>
      </c>
      <c r="M266" t="str">
        <f>VLOOKUP(L266,Table1[],2)</f>
        <v>40 - 49</v>
      </c>
      <c r="N266" t="str">
        <f>INDEX(Table7[Column1],MATCH(O266,Table7[Column2]))</f>
        <v>Learning Stage</v>
      </c>
      <c r="O266">
        <v>3.959449201</v>
      </c>
      <c r="P266" t="str">
        <f>VLOOKUP(O266,Table13[],2)</f>
        <v>1 - 5</v>
      </c>
      <c r="Q266" t="str">
        <f>INDEX(Table8[Column1],MATCH(R266,Table8[Column2]))</f>
        <v>Scheduled</v>
      </c>
      <c r="R266">
        <v>28.784164050000001</v>
      </c>
      <c r="S266">
        <f t="shared" si="9"/>
        <v>1.19934016875</v>
      </c>
      <c r="T266" t="s">
        <v>19</v>
      </c>
    </row>
    <row r="267" spans="1:20" x14ac:dyDescent="0.25">
      <c r="A267">
        <v>266</v>
      </c>
      <c r="B267" t="s">
        <v>479</v>
      </c>
      <c r="C267" t="s">
        <v>550</v>
      </c>
      <c r="D267" t="str">
        <f t="shared" si="8"/>
        <v>Dunn Barbara</v>
      </c>
      <c r="E267" t="s">
        <v>15</v>
      </c>
      <c r="F267" t="s">
        <v>33</v>
      </c>
      <c r="G267" t="s">
        <v>17</v>
      </c>
      <c r="H267" t="s">
        <v>18</v>
      </c>
      <c r="I267" t="s">
        <v>33</v>
      </c>
      <c r="J267" t="s">
        <v>19</v>
      </c>
      <c r="K267" t="str">
        <f>INDEX(Table6[Column1],MATCH(L267,Table6[Column2]))</f>
        <v>Young Adults</v>
      </c>
      <c r="L267">
        <v>32.168382010000002</v>
      </c>
      <c r="M267" t="str">
        <f>VLOOKUP(L267,Table1[],2)</f>
        <v>30 - 39</v>
      </c>
      <c r="N267" t="str">
        <f>INDEX(Table7[Column1],MATCH(O267,Table7[Column2]))</f>
        <v>Learning Stage</v>
      </c>
      <c r="O267">
        <v>5.7688719510000004</v>
      </c>
      <c r="P267" t="str">
        <f>VLOOKUP(O267,Table13[],2)</f>
        <v>1 - 5</v>
      </c>
      <c r="Q267" t="str">
        <f>INDEX(Table8[Column1],MATCH(R267,Table8[Column2]))</f>
        <v>Maintained</v>
      </c>
      <c r="R267">
        <v>40.495751130000002</v>
      </c>
      <c r="S267">
        <f t="shared" si="9"/>
        <v>1.6873229637500002</v>
      </c>
      <c r="T267" t="s">
        <v>19</v>
      </c>
    </row>
    <row r="268" spans="1:20" x14ac:dyDescent="0.25">
      <c r="A268">
        <v>267</v>
      </c>
      <c r="B268" t="s">
        <v>551</v>
      </c>
      <c r="C268" t="s">
        <v>552</v>
      </c>
      <c r="D268" t="str">
        <f t="shared" si="8"/>
        <v>Leblanc Louis</v>
      </c>
      <c r="E268" t="s">
        <v>22</v>
      </c>
      <c r="F268" t="s">
        <v>553</v>
      </c>
      <c r="G268" t="s">
        <v>17</v>
      </c>
      <c r="H268" t="s">
        <v>18</v>
      </c>
      <c r="I268" t="s">
        <v>30</v>
      </c>
      <c r="J268" t="s">
        <v>19</v>
      </c>
      <c r="K268" t="str">
        <f>INDEX(Table6[Column1],MATCH(L268,Table6[Column2]))</f>
        <v>Young Adults</v>
      </c>
      <c r="L268">
        <v>39.948192169999999</v>
      </c>
      <c r="M268" t="str">
        <f>VLOOKUP(L268,Table1[],2)</f>
        <v>30 - 39</v>
      </c>
      <c r="N268" t="str">
        <f>INDEX(Table7[Column1],MATCH(O268,Table7[Column2]))</f>
        <v>Learning Stage</v>
      </c>
      <c r="O268">
        <v>3.6414432350000001</v>
      </c>
      <c r="P268" t="str">
        <f>VLOOKUP(O268,Table13[],2)</f>
        <v>1 - 5</v>
      </c>
      <c r="Q268" t="str">
        <f>INDEX(Table8[Column1],MATCH(R268,Table8[Column2]))</f>
        <v>Maintained</v>
      </c>
      <c r="R268">
        <v>49.905483220000001</v>
      </c>
      <c r="S268">
        <f t="shared" si="9"/>
        <v>2.0793951341666665</v>
      </c>
      <c r="T268" t="s">
        <v>19</v>
      </c>
    </row>
    <row r="269" spans="1:20" x14ac:dyDescent="0.25">
      <c r="A269">
        <v>268</v>
      </c>
      <c r="B269" t="s">
        <v>554</v>
      </c>
      <c r="C269" t="s">
        <v>44</v>
      </c>
      <c r="D269" t="str">
        <f t="shared" si="8"/>
        <v>Geist Gregory</v>
      </c>
      <c r="E269" t="s">
        <v>22</v>
      </c>
      <c r="F269" t="s">
        <v>262</v>
      </c>
      <c r="G269" t="s">
        <v>17</v>
      </c>
      <c r="H269" t="s">
        <v>18</v>
      </c>
      <c r="I269" t="s">
        <v>262</v>
      </c>
      <c r="J269" t="s">
        <v>19</v>
      </c>
      <c r="K269" t="str">
        <f>INDEX(Table6[Column1],MATCH(L269,Table6[Column2]))</f>
        <v>Adults</v>
      </c>
      <c r="L269">
        <v>44.770639170000003</v>
      </c>
      <c r="M269" t="str">
        <f>VLOOKUP(L269,Table1[],2)</f>
        <v>40 - 49</v>
      </c>
      <c r="N269" t="str">
        <f>INDEX(Table7[Column1],MATCH(O269,Table7[Column2]))</f>
        <v>Learning Stage</v>
      </c>
      <c r="O269">
        <v>5.4732030649999999</v>
      </c>
      <c r="P269" t="str">
        <f>VLOOKUP(O269,Table13[],2)</f>
        <v>1 - 5</v>
      </c>
      <c r="Q269" t="str">
        <f>INDEX(Table8[Column1],MATCH(R269,Table8[Column2]))</f>
        <v>Maintained</v>
      </c>
      <c r="R269">
        <v>71.622404900000006</v>
      </c>
      <c r="S269">
        <f t="shared" si="9"/>
        <v>2.9842668708333338</v>
      </c>
      <c r="T269" t="s">
        <v>19</v>
      </c>
    </row>
    <row r="270" spans="1:20" x14ac:dyDescent="0.25">
      <c r="A270">
        <v>269</v>
      </c>
      <c r="B270" t="s">
        <v>555</v>
      </c>
      <c r="C270" t="s">
        <v>556</v>
      </c>
      <c r="D270" t="str">
        <f t="shared" si="8"/>
        <v>McCann Hazel</v>
      </c>
      <c r="E270" t="s">
        <v>15</v>
      </c>
      <c r="F270" t="s">
        <v>87</v>
      </c>
      <c r="G270" t="s">
        <v>17</v>
      </c>
      <c r="H270" t="s">
        <v>18</v>
      </c>
      <c r="I270" t="s">
        <v>87</v>
      </c>
      <c r="J270" t="s">
        <v>19</v>
      </c>
      <c r="K270" t="str">
        <f>INDEX(Table6[Column1],MATCH(L270,Table6[Column2]))</f>
        <v>Adults</v>
      </c>
      <c r="L270">
        <v>40.235646430000003</v>
      </c>
      <c r="M270" t="str">
        <f>VLOOKUP(L270,Table1[],2)</f>
        <v>40 - 49</v>
      </c>
      <c r="N270" t="str">
        <f>INDEX(Table7[Column1],MATCH(O270,Table7[Column2]))</f>
        <v>Fitting in Stage</v>
      </c>
      <c r="O270">
        <v>7.9693604630000001</v>
      </c>
      <c r="P270" t="str">
        <f>VLOOKUP(O270,Table13[],2)</f>
        <v>6 - 10</v>
      </c>
      <c r="Q270" t="str">
        <f>INDEX(Table8[Column1],MATCH(R270,Table8[Column2]))</f>
        <v>Scheduled</v>
      </c>
      <c r="R270">
        <v>22.726006980000001</v>
      </c>
      <c r="S270">
        <f t="shared" si="9"/>
        <v>0.94691695750000004</v>
      </c>
      <c r="T270" t="s">
        <v>19</v>
      </c>
    </row>
    <row r="271" spans="1:20" x14ac:dyDescent="0.25">
      <c r="A271">
        <v>270</v>
      </c>
      <c r="B271" t="s">
        <v>557</v>
      </c>
      <c r="C271" t="s">
        <v>56</v>
      </c>
      <c r="D271" t="str">
        <f t="shared" si="8"/>
        <v>Logan James</v>
      </c>
      <c r="E271" t="s">
        <v>22</v>
      </c>
      <c r="F271" t="s">
        <v>24</v>
      </c>
      <c r="G271" t="s">
        <v>17</v>
      </c>
      <c r="H271" t="s">
        <v>18</v>
      </c>
      <c r="I271" t="s">
        <v>24</v>
      </c>
      <c r="J271" t="s">
        <v>19</v>
      </c>
      <c r="K271" t="str">
        <f>INDEX(Table6[Column1],MATCH(L271,Table6[Column2]))</f>
        <v>Adults</v>
      </c>
      <c r="L271">
        <v>47.786469199999999</v>
      </c>
      <c r="M271" t="str">
        <f>VLOOKUP(L271,Table1[],2)</f>
        <v>40 - 49</v>
      </c>
      <c r="N271" t="str">
        <f>INDEX(Table7[Column1],MATCH(O271,Table7[Column2]))</f>
        <v>Learning Stage</v>
      </c>
      <c r="O271">
        <v>5.4091253720000001</v>
      </c>
      <c r="P271" t="str">
        <f>VLOOKUP(O271,Table13[],2)</f>
        <v>1 - 5</v>
      </c>
      <c r="Q271" t="str">
        <f>INDEX(Table8[Column1],MATCH(R271,Table8[Column2]))</f>
        <v>Scheduled</v>
      </c>
      <c r="R271">
        <v>20.112264880000001</v>
      </c>
      <c r="S271">
        <f t="shared" si="9"/>
        <v>0.83801103666666676</v>
      </c>
      <c r="T271" t="s">
        <v>19</v>
      </c>
    </row>
    <row r="272" spans="1:20" x14ac:dyDescent="0.25">
      <c r="A272">
        <v>271</v>
      </c>
      <c r="B272" t="s">
        <v>558</v>
      </c>
      <c r="C272" t="s">
        <v>559</v>
      </c>
      <c r="D272" t="str">
        <f t="shared" si="8"/>
        <v>Salinas Ernest</v>
      </c>
      <c r="E272" t="s">
        <v>22</v>
      </c>
      <c r="F272" t="s">
        <v>449</v>
      </c>
      <c r="G272" t="s">
        <v>513</v>
      </c>
      <c r="H272" t="s">
        <v>18</v>
      </c>
      <c r="I272" t="s">
        <v>38</v>
      </c>
      <c r="J272" t="s">
        <v>19</v>
      </c>
      <c r="K272" t="str">
        <f>INDEX(Table6[Column1],MATCH(L272,Table6[Column2]))</f>
        <v>Youth</v>
      </c>
      <c r="L272">
        <v>21.960855039999998</v>
      </c>
      <c r="M272" t="str">
        <f>VLOOKUP(L272,Table1[],2)</f>
        <v>20 - 29</v>
      </c>
      <c r="N272" t="str">
        <f>INDEX(Table7[Column1],MATCH(O272,Table7[Column2]))</f>
        <v>Learning Stage</v>
      </c>
      <c r="O272">
        <v>2.8153702200000001</v>
      </c>
      <c r="P272" t="str">
        <f>VLOOKUP(O272,Table13[],2)</f>
        <v>1 - 5</v>
      </c>
      <c r="Q272" t="str">
        <f>INDEX(Table8[Column1],MATCH(R272,Table8[Column2]))</f>
        <v>Scheduled</v>
      </c>
      <c r="R272">
        <v>0</v>
      </c>
      <c r="S272">
        <f t="shared" si="9"/>
        <v>0</v>
      </c>
      <c r="T272" t="s">
        <v>19</v>
      </c>
    </row>
    <row r="273" spans="1:20" x14ac:dyDescent="0.25">
      <c r="A273">
        <v>272</v>
      </c>
      <c r="B273" t="s">
        <v>560</v>
      </c>
      <c r="C273" t="s">
        <v>561</v>
      </c>
      <c r="D273" t="str">
        <f t="shared" si="8"/>
        <v>Sherman Viola</v>
      </c>
      <c r="E273" t="s">
        <v>15</v>
      </c>
      <c r="F273" t="s">
        <v>127</v>
      </c>
      <c r="G273" t="s">
        <v>17</v>
      </c>
      <c r="H273" t="s">
        <v>18</v>
      </c>
      <c r="I273" t="s">
        <v>127</v>
      </c>
      <c r="J273" t="s">
        <v>19</v>
      </c>
      <c r="K273" t="str">
        <f>INDEX(Table6[Column1],MATCH(L273,Table6[Column2]))</f>
        <v>Adults</v>
      </c>
      <c r="L273">
        <v>49.238548020000003</v>
      </c>
      <c r="M273" t="str">
        <f>VLOOKUP(L273,Table1[],2)</f>
        <v>40 - 49</v>
      </c>
      <c r="N273" t="str">
        <f>INDEX(Table7[Column1],MATCH(O273,Table7[Column2]))</f>
        <v>Learning Stage</v>
      </c>
      <c r="O273">
        <v>5.3423035250000002</v>
      </c>
      <c r="P273" t="str">
        <f>VLOOKUP(O273,Table13[],2)</f>
        <v>1 - 5</v>
      </c>
      <c r="Q273" t="str">
        <f>INDEX(Table8[Column1],MATCH(R273,Table8[Column2]))</f>
        <v>Maintained</v>
      </c>
      <c r="R273">
        <v>75.604926239999998</v>
      </c>
      <c r="S273">
        <f t="shared" si="9"/>
        <v>3.1502052599999999</v>
      </c>
      <c r="T273" t="s">
        <v>19</v>
      </c>
    </row>
    <row r="274" spans="1:20" x14ac:dyDescent="0.25">
      <c r="A274">
        <v>273</v>
      </c>
      <c r="B274" t="s">
        <v>562</v>
      </c>
      <c r="C274" t="s">
        <v>563</v>
      </c>
      <c r="D274" t="str">
        <f t="shared" si="8"/>
        <v>Santo Hubert</v>
      </c>
      <c r="E274" t="s">
        <v>22</v>
      </c>
      <c r="F274" t="s">
        <v>564</v>
      </c>
      <c r="G274" t="s">
        <v>17</v>
      </c>
      <c r="H274" t="s">
        <v>18</v>
      </c>
      <c r="I274" t="s">
        <v>54</v>
      </c>
      <c r="J274" t="s">
        <v>19</v>
      </c>
      <c r="K274" t="str">
        <f>INDEX(Table6[Column1],MATCH(L274,Table6[Column2]))</f>
        <v>Young Adults</v>
      </c>
      <c r="L274">
        <v>38.48180344</v>
      </c>
      <c r="M274" t="str">
        <f>VLOOKUP(L274,Table1[],2)</f>
        <v>30 - 39</v>
      </c>
      <c r="N274" t="str">
        <f>INDEX(Table7[Column1],MATCH(O274,Table7[Column2]))</f>
        <v>Learning Stage</v>
      </c>
      <c r="O274">
        <v>3.9832632819999998</v>
      </c>
      <c r="P274" t="str">
        <f>VLOOKUP(O274,Table13[],2)</f>
        <v>1 - 5</v>
      </c>
      <c r="Q274" t="str">
        <f>INDEX(Table8[Column1],MATCH(R274,Table8[Column2]))</f>
        <v>Scheduled</v>
      </c>
      <c r="R274">
        <v>3.0266435359999999</v>
      </c>
      <c r="S274">
        <f t="shared" si="9"/>
        <v>0.12611014733333334</v>
      </c>
      <c r="T274" t="s">
        <v>19</v>
      </c>
    </row>
    <row r="275" spans="1:20" x14ac:dyDescent="0.25">
      <c r="A275">
        <v>274</v>
      </c>
      <c r="B275" t="s">
        <v>565</v>
      </c>
      <c r="C275" t="s">
        <v>56</v>
      </c>
      <c r="D275" t="str">
        <f t="shared" si="8"/>
        <v>Knotts James</v>
      </c>
      <c r="E275" t="s">
        <v>22</v>
      </c>
      <c r="F275" t="s">
        <v>38</v>
      </c>
      <c r="G275" t="s">
        <v>513</v>
      </c>
      <c r="H275" t="s">
        <v>18</v>
      </c>
      <c r="I275" t="s">
        <v>38</v>
      </c>
      <c r="J275" t="s">
        <v>19</v>
      </c>
      <c r="K275" t="str">
        <f>INDEX(Table6[Column1],MATCH(L275,Table6[Column2]))</f>
        <v>Young Adults</v>
      </c>
      <c r="L275">
        <v>37.731248100000002</v>
      </c>
      <c r="M275" t="str">
        <f>VLOOKUP(L275,Table1[],2)</f>
        <v>30 - 39</v>
      </c>
      <c r="N275" t="str">
        <f>INDEX(Table7[Column1],MATCH(O275,Table7[Column2]))</f>
        <v>Learning Stage</v>
      </c>
      <c r="O275">
        <v>3.2911965269999999</v>
      </c>
      <c r="P275" t="str">
        <f>VLOOKUP(O275,Table13[],2)</f>
        <v>1 - 5</v>
      </c>
      <c r="Q275" t="str">
        <f>INDEX(Table8[Column1],MATCH(R275,Table8[Column2]))</f>
        <v>Scheduled</v>
      </c>
      <c r="R275">
        <v>18.76798501</v>
      </c>
      <c r="S275">
        <f t="shared" si="9"/>
        <v>0.78199937541666664</v>
      </c>
      <c r="T275" t="s">
        <v>19</v>
      </c>
    </row>
    <row r="276" spans="1:20" x14ac:dyDescent="0.25">
      <c r="A276">
        <v>275</v>
      </c>
      <c r="B276" t="s">
        <v>566</v>
      </c>
      <c r="C276" t="s">
        <v>567</v>
      </c>
      <c r="D276" t="str">
        <f t="shared" si="8"/>
        <v>Gaddy Tracy</v>
      </c>
      <c r="E276" t="s">
        <v>22</v>
      </c>
      <c r="F276" t="s">
        <v>38</v>
      </c>
      <c r="G276" t="s">
        <v>513</v>
      </c>
      <c r="H276" t="s">
        <v>18</v>
      </c>
      <c r="I276" t="s">
        <v>38</v>
      </c>
      <c r="J276" t="s">
        <v>19</v>
      </c>
      <c r="K276" t="str">
        <f>INDEX(Table6[Column1],MATCH(L276,Table6[Column2]))</f>
        <v>Elders</v>
      </c>
      <c r="L276">
        <v>57.088130219999996</v>
      </c>
      <c r="M276" t="str">
        <f>VLOOKUP(L276,Table1[],2)</f>
        <v>50 - 59</v>
      </c>
      <c r="N276" t="str">
        <f>INDEX(Table7[Column1],MATCH(O276,Table7[Column2]))</f>
        <v>Learning Stage</v>
      </c>
      <c r="O276">
        <v>5.4227459189999996</v>
      </c>
      <c r="P276" t="str">
        <f>VLOOKUP(O276,Table13[],2)</f>
        <v>1 - 5</v>
      </c>
      <c r="Q276" t="str">
        <f>INDEX(Table8[Column1],MATCH(R276,Table8[Column2]))</f>
        <v>Excused</v>
      </c>
      <c r="R276">
        <v>122.660478</v>
      </c>
      <c r="S276">
        <f t="shared" si="9"/>
        <v>5.1108532499999999</v>
      </c>
      <c r="T276" t="s">
        <v>19</v>
      </c>
    </row>
    <row r="277" spans="1:20" x14ac:dyDescent="0.25">
      <c r="A277">
        <v>276</v>
      </c>
      <c r="B277" t="s">
        <v>568</v>
      </c>
      <c r="C277" t="s">
        <v>569</v>
      </c>
      <c r="D277" t="str">
        <f t="shared" si="8"/>
        <v>Holloway Louisa</v>
      </c>
      <c r="E277" t="s">
        <v>15</v>
      </c>
      <c r="F277" t="s">
        <v>127</v>
      </c>
      <c r="G277" t="s">
        <v>17</v>
      </c>
      <c r="H277" t="s">
        <v>18</v>
      </c>
      <c r="I277" t="s">
        <v>127</v>
      </c>
      <c r="J277" t="s">
        <v>19</v>
      </c>
      <c r="K277" t="str">
        <f>INDEX(Table6[Column1],MATCH(L277,Table6[Column2]))</f>
        <v>Young Adults</v>
      </c>
      <c r="L277">
        <v>34.280820429999999</v>
      </c>
      <c r="M277" t="str">
        <f>VLOOKUP(L277,Table1[],2)</f>
        <v>30 - 39</v>
      </c>
      <c r="N277" t="str">
        <f>INDEX(Table7[Column1],MATCH(O277,Table7[Column2]))</f>
        <v>Learning Stage</v>
      </c>
      <c r="O277">
        <v>5.7210099220000004</v>
      </c>
      <c r="P277" t="str">
        <f>VLOOKUP(O277,Table13[],2)</f>
        <v>1 - 5</v>
      </c>
      <c r="Q277" t="str">
        <f>INDEX(Table8[Column1],MATCH(R277,Table8[Column2]))</f>
        <v>Scheduled</v>
      </c>
      <c r="R277">
        <v>28.398116909999999</v>
      </c>
      <c r="S277">
        <f t="shared" si="9"/>
        <v>1.18325487125</v>
      </c>
      <c r="T277" t="s">
        <v>19</v>
      </c>
    </row>
    <row r="278" spans="1:20" x14ac:dyDescent="0.25">
      <c r="A278">
        <v>277</v>
      </c>
      <c r="B278" t="s">
        <v>570</v>
      </c>
      <c r="C278" t="s">
        <v>571</v>
      </c>
      <c r="D278" t="str">
        <f t="shared" si="8"/>
        <v>Fralick Thelma</v>
      </c>
      <c r="E278" t="s">
        <v>15</v>
      </c>
      <c r="F278" t="s">
        <v>30</v>
      </c>
      <c r="G278" t="s">
        <v>17</v>
      </c>
      <c r="H278" t="s">
        <v>18</v>
      </c>
      <c r="I278" t="s">
        <v>30</v>
      </c>
      <c r="J278" t="s">
        <v>19</v>
      </c>
      <c r="K278" t="str">
        <f>INDEX(Table6[Column1],MATCH(L278,Table6[Column2]))</f>
        <v>Youth</v>
      </c>
      <c r="L278">
        <v>29.303702090000002</v>
      </c>
      <c r="M278" t="str">
        <f>VLOOKUP(L278,Table1[],2)</f>
        <v>20 - 29</v>
      </c>
      <c r="N278" t="str">
        <f>INDEX(Table7[Column1],MATCH(O278,Table7[Column2]))</f>
        <v>Learning Stage</v>
      </c>
      <c r="O278">
        <v>3.3282867899999999</v>
      </c>
      <c r="P278" t="str">
        <f>VLOOKUP(O278,Table13[],2)</f>
        <v>1 - 5</v>
      </c>
      <c r="Q278" t="str">
        <f>INDEX(Table8[Column1],MATCH(R278,Table8[Column2]))</f>
        <v>Scheduled</v>
      </c>
      <c r="R278">
        <v>36.260953639999997</v>
      </c>
      <c r="S278">
        <f t="shared" si="9"/>
        <v>1.5108730683333331</v>
      </c>
      <c r="T278" t="s">
        <v>19</v>
      </c>
    </row>
    <row r="279" spans="1:20" x14ac:dyDescent="0.25">
      <c r="A279">
        <v>278</v>
      </c>
      <c r="B279" t="s">
        <v>572</v>
      </c>
      <c r="C279" t="s">
        <v>573</v>
      </c>
      <c r="D279" t="str">
        <f t="shared" si="8"/>
        <v>Lamm Breanna</v>
      </c>
      <c r="E279" t="s">
        <v>15</v>
      </c>
      <c r="F279" t="s">
        <v>30</v>
      </c>
      <c r="G279" t="s">
        <v>17</v>
      </c>
      <c r="H279" t="s">
        <v>18</v>
      </c>
      <c r="I279" t="s">
        <v>30</v>
      </c>
      <c r="J279" t="s">
        <v>19</v>
      </c>
      <c r="K279" t="str">
        <f>INDEX(Table6[Column1],MATCH(L279,Table6[Column2]))</f>
        <v>Elders</v>
      </c>
      <c r="L279">
        <v>53.97279984</v>
      </c>
      <c r="M279" t="str">
        <f>VLOOKUP(L279,Table1[],2)</f>
        <v>50 - 59</v>
      </c>
      <c r="N279" t="str">
        <f>INDEX(Table7[Column1],MATCH(O279,Table7[Column2]))</f>
        <v>Learning Stage</v>
      </c>
      <c r="O279">
        <v>4.7252703719999998</v>
      </c>
      <c r="P279" t="str">
        <f>VLOOKUP(O279,Table13[],2)</f>
        <v>1 - 5</v>
      </c>
      <c r="Q279" t="str">
        <f>INDEX(Table8[Column1],MATCH(R279,Table8[Column2]))</f>
        <v>Maintained</v>
      </c>
      <c r="R279">
        <v>73.943200200000007</v>
      </c>
      <c r="S279">
        <f t="shared" si="9"/>
        <v>3.0809666750000004</v>
      </c>
      <c r="T279" t="s">
        <v>19</v>
      </c>
    </row>
    <row r="280" spans="1:20" x14ac:dyDescent="0.25">
      <c r="A280">
        <v>279</v>
      </c>
      <c r="B280" t="s">
        <v>574</v>
      </c>
      <c r="C280" t="s">
        <v>93</v>
      </c>
      <c r="D280" t="str">
        <f t="shared" si="8"/>
        <v>Gregor William</v>
      </c>
      <c r="E280" t="s">
        <v>22</v>
      </c>
      <c r="F280" t="s">
        <v>38</v>
      </c>
      <c r="G280" t="s">
        <v>513</v>
      </c>
      <c r="H280" t="s">
        <v>18</v>
      </c>
      <c r="I280" t="s">
        <v>38</v>
      </c>
      <c r="J280" t="s">
        <v>19</v>
      </c>
      <c r="K280" t="str">
        <f>INDEX(Table6[Column1],MATCH(L280,Table6[Column2]))</f>
        <v>Elders</v>
      </c>
      <c r="L280">
        <v>55.751021389999998</v>
      </c>
      <c r="M280" t="str">
        <f>VLOOKUP(L280,Table1[],2)</f>
        <v>50 - 59</v>
      </c>
      <c r="N280" t="str">
        <f>INDEX(Table7[Column1],MATCH(O280,Table7[Column2]))</f>
        <v>Learning Stage</v>
      </c>
      <c r="O280">
        <v>5.6056909780000002</v>
      </c>
      <c r="P280" t="str">
        <f>VLOOKUP(O280,Table13[],2)</f>
        <v>1 - 5</v>
      </c>
      <c r="Q280" t="str">
        <f>INDEX(Table8[Column1],MATCH(R280,Table8[Column2]))</f>
        <v>Habitual</v>
      </c>
      <c r="R280">
        <v>85.856598779999999</v>
      </c>
      <c r="S280">
        <f t="shared" si="9"/>
        <v>3.5773582824999997</v>
      </c>
      <c r="T280" t="s">
        <v>19</v>
      </c>
    </row>
    <row r="281" spans="1:20" x14ac:dyDescent="0.25">
      <c r="A281">
        <v>280</v>
      </c>
      <c r="B281" t="s">
        <v>575</v>
      </c>
      <c r="C281" t="s">
        <v>120</v>
      </c>
      <c r="D281" t="str">
        <f t="shared" si="8"/>
        <v>Galligan Gloria</v>
      </c>
      <c r="E281" t="s">
        <v>15</v>
      </c>
      <c r="F281" t="s">
        <v>38</v>
      </c>
      <c r="G281" t="s">
        <v>513</v>
      </c>
      <c r="H281" t="s">
        <v>18</v>
      </c>
      <c r="I281" t="s">
        <v>38</v>
      </c>
      <c r="J281" t="s">
        <v>19</v>
      </c>
      <c r="K281" t="str">
        <f>INDEX(Table6[Column1],MATCH(L281,Table6[Column2]))</f>
        <v>Adults</v>
      </c>
      <c r="L281">
        <v>49.485164900000001</v>
      </c>
      <c r="M281" t="str">
        <f>VLOOKUP(L281,Table1[],2)</f>
        <v>40 - 49</v>
      </c>
      <c r="N281" t="str">
        <f>INDEX(Table7[Column1],MATCH(O281,Table7[Column2]))</f>
        <v>Learning Stage</v>
      </c>
      <c r="O281">
        <v>4.2748132109999997</v>
      </c>
      <c r="P281" t="str">
        <f>VLOOKUP(O281,Table13[],2)</f>
        <v>1 - 5</v>
      </c>
      <c r="Q281" t="str">
        <f>INDEX(Table8[Column1],MATCH(R281,Table8[Column2]))</f>
        <v>Maintained</v>
      </c>
      <c r="R281">
        <v>74.280879940000005</v>
      </c>
      <c r="S281">
        <f t="shared" si="9"/>
        <v>3.0950366641666673</v>
      </c>
      <c r="T281" t="s">
        <v>19</v>
      </c>
    </row>
    <row r="282" spans="1:20" x14ac:dyDescent="0.25">
      <c r="A282">
        <v>281</v>
      </c>
      <c r="B282" t="s">
        <v>531</v>
      </c>
      <c r="C282" t="s">
        <v>368</v>
      </c>
      <c r="D282" t="str">
        <f t="shared" si="8"/>
        <v>Wilson Frank</v>
      </c>
      <c r="E282" t="s">
        <v>22</v>
      </c>
      <c r="F282" t="s">
        <v>30</v>
      </c>
      <c r="G282" t="s">
        <v>17</v>
      </c>
      <c r="H282" t="s">
        <v>18</v>
      </c>
      <c r="I282" t="s">
        <v>30</v>
      </c>
      <c r="J282" t="s">
        <v>19</v>
      </c>
      <c r="K282" t="str">
        <f>INDEX(Table6[Column1],MATCH(L282,Table6[Column2]))</f>
        <v>Adults</v>
      </c>
      <c r="L282">
        <v>45.951321389999997</v>
      </c>
      <c r="M282" t="str">
        <f>VLOOKUP(L282,Table1[],2)</f>
        <v>40 - 49</v>
      </c>
      <c r="N282" t="str">
        <f>INDEX(Table7[Column1],MATCH(O282,Table7[Column2]))</f>
        <v>Learning Stage</v>
      </c>
      <c r="O282">
        <v>5.4537726070000003</v>
      </c>
      <c r="P282" t="str">
        <f>VLOOKUP(O282,Table13[],2)</f>
        <v>1 - 5</v>
      </c>
      <c r="Q282" t="str">
        <f>INDEX(Table8[Column1],MATCH(R282,Table8[Column2]))</f>
        <v>Habitual</v>
      </c>
      <c r="R282">
        <v>104.0283792</v>
      </c>
      <c r="S282">
        <f t="shared" si="9"/>
        <v>4.3345158000000001</v>
      </c>
      <c r="T282" t="s">
        <v>19</v>
      </c>
    </row>
    <row r="283" spans="1:20" x14ac:dyDescent="0.25">
      <c r="A283">
        <v>282</v>
      </c>
      <c r="B283" t="s">
        <v>576</v>
      </c>
      <c r="C283" t="s">
        <v>512</v>
      </c>
      <c r="D283" t="str">
        <f t="shared" si="8"/>
        <v>Tice Andre</v>
      </c>
      <c r="E283" t="s">
        <v>22</v>
      </c>
      <c r="F283" t="s">
        <v>30</v>
      </c>
      <c r="G283" t="s">
        <v>17</v>
      </c>
      <c r="H283" t="s">
        <v>18</v>
      </c>
      <c r="I283" t="s">
        <v>30</v>
      </c>
      <c r="J283" t="s">
        <v>19</v>
      </c>
      <c r="K283" t="str">
        <f>INDEX(Table6[Column1],MATCH(L283,Table6[Column2]))</f>
        <v>Young Adults</v>
      </c>
      <c r="L283">
        <v>36.411032859999999</v>
      </c>
      <c r="M283" t="str">
        <f>VLOOKUP(L283,Table1[],2)</f>
        <v>30 - 39</v>
      </c>
      <c r="N283" t="str">
        <f>INDEX(Table7[Column1],MATCH(O283,Table7[Column2]))</f>
        <v>Learning Stage</v>
      </c>
      <c r="O283">
        <v>2.7541261339999998</v>
      </c>
      <c r="P283" t="str">
        <f>VLOOKUP(O283,Table13[],2)</f>
        <v>1 - 5</v>
      </c>
      <c r="Q283" t="str">
        <f>INDEX(Table8[Column1],MATCH(R283,Table8[Column2]))</f>
        <v>Scheduled</v>
      </c>
      <c r="R283">
        <v>0</v>
      </c>
      <c r="S283">
        <f t="shared" si="9"/>
        <v>0</v>
      </c>
      <c r="T283" t="s">
        <v>19</v>
      </c>
    </row>
    <row r="284" spans="1:20" x14ac:dyDescent="0.25">
      <c r="A284">
        <v>283</v>
      </c>
      <c r="B284" t="s">
        <v>577</v>
      </c>
      <c r="C284" t="s">
        <v>523</v>
      </c>
      <c r="D284" t="str">
        <f t="shared" si="8"/>
        <v>Weaver Phillip</v>
      </c>
      <c r="E284" t="s">
        <v>22</v>
      </c>
      <c r="F284" t="s">
        <v>169</v>
      </c>
      <c r="G284" t="s">
        <v>17</v>
      </c>
      <c r="H284" t="s">
        <v>18</v>
      </c>
      <c r="I284" t="s">
        <v>169</v>
      </c>
      <c r="J284" t="s">
        <v>19</v>
      </c>
      <c r="K284" t="str">
        <f>INDEX(Table6[Column1],MATCH(L284,Table6[Column2]))</f>
        <v>Adults</v>
      </c>
      <c r="L284">
        <v>40.217372470000001</v>
      </c>
      <c r="M284" t="str">
        <f>VLOOKUP(L284,Table1[],2)</f>
        <v>40 - 49</v>
      </c>
      <c r="N284" t="str">
        <f>INDEX(Table7[Column1],MATCH(O284,Table7[Column2]))</f>
        <v>Learning Stage</v>
      </c>
      <c r="O284">
        <v>5.3094080449999996</v>
      </c>
      <c r="P284" t="str">
        <f>VLOOKUP(O284,Table13[],2)</f>
        <v>1 - 5</v>
      </c>
      <c r="Q284" t="str">
        <f>INDEX(Table8[Column1],MATCH(R284,Table8[Column2]))</f>
        <v>Scheduled</v>
      </c>
      <c r="R284">
        <v>36.857597269999999</v>
      </c>
      <c r="S284">
        <f t="shared" si="9"/>
        <v>1.5357332195833333</v>
      </c>
      <c r="T284" t="s">
        <v>19</v>
      </c>
    </row>
    <row r="285" spans="1:20" x14ac:dyDescent="0.25">
      <c r="A285">
        <v>284</v>
      </c>
      <c r="B285" t="s">
        <v>386</v>
      </c>
      <c r="C285" t="s">
        <v>578</v>
      </c>
      <c r="D285" t="str">
        <f t="shared" si="8"/>
        <v>Marshall Gwendolyn</v>
      </c>
      <c r="E285" t="s">
        <v>15</v>
      </c>
      <c r="F285" t="s">
        <v>579</v>
      </c>
      <c r="G285" t="s">
        <v>17</v>
      </c>
      <c r="H285" t="s">
        <v>18</v>
      </c>
      <c r="I285" t="s">
        <v>54</v>
      </c>
      <c r="J285" t="s">
        <v>19</v>
      </c>
      <c r="K285" t="str">
        <f>INDEX(Table6[Column1],MATCH(L285,Table6[Column2]))</f>
        <v>Adults</v>
      </c>
      <c r="L285">
        <v>43.054326230000001</v>
      </c>
      <c r="M285" t="str">
        <f>VLOOKUP(L285,Table1[],2)</f>
        <v>40 - 49</v>
      </c>
      <c r="N285" t="str">
        <f>INDEX(Table7[Column1],MATCH(O285,Table7[Column2]))</f>
        <v>Learning Stage</v>
      </c>
      <c r="O285">
        <v>4.8705815010000002</v>
      </c>
      <c r="P285" t="str">
        <f>VLOOKUP(O285,Table13[],2)</f>
        <v>1 - 5</v>
      </c>
      <c r="Q285" t="str">
        <f>INDEX(Table8[Column1],MATCH(R285,Table8[Column2]))</f>
        <v>Scheduled</v>
      </c>
      <c r="R285">
        <v>38.290512819999996</v>
      </c>
      <c r="S285">
        <f t="shared" si="9"/>
        <v>1.5954380341666665</v>
      </c>
      <c r="T285" t="s">
        <v>19</v>
      </c>
    </row>
    <row r="286" spans="1:20" x14ac:dyDescent="0.25">
      <c r="A286">
        <v>285</v>
      </c>
      <c r="B286" t="s">
        <v>580</v>
      </c>
      <c r="C286" t="s">
        <v>581</v>
      </c>
      <c r="D286" t="str">
        <f t="shared" si="8"/>
        <v>Braud Alfonso</v>
      </c>
      <c r="E286" t="s">
        <v>22</v>
      </c>
      <c r="F286" t="s">
        <v>106</v>
      </c>
      <c r="G286" t="s">
        <v>17</v>
      </c>
      <c r="H286" t="s">
        <v>18</v>
      </c>
      <c r="I286" t="s">
        <v>107</v>
      </c>
      <c r="J286" t="s">
        <v>19</v>
      </c>
      <c r="K286" t="str">
        <f>INDEX(Table6[Column1],MATCH(L286,Table6[Column2]))</f>
        <v>Young Adults</v>
      </c>
      <c r="L286">
        <v>38.38906678</v>
      </c>
      <c r="M286" t="str">
        <f>VLOOKUP(L286,Table1[],2)</f>
        <v>30 - 39</v>
      </c>
      <c r="N286" t="str">
        <f>INDEX(Table7[Column1],MATCH(O286,Table7[Column2]))</f>
        <v>Learning Stage</v>
      </c>
      <c r="O286">
        <v>4.9685777760000001</v>
      </c>
      <c r="P286" t="str">
        <f>VLOOKUP(O286,Table13[],2)</f>
        <v>1 - 5</v>
      </c>
      <c r="Q286" t="str">
        <f>INDEX(Table8[Column1],MATCH(R286,Table8[Column2]))</f>
        <v>Scheduled</v>
      </c>
      <c r="R286">
        <v>28.63001058</v>
      </c>
      <c r="S286">
        <f t="shared" si="9"/>
        <v>1.1929171075</v>
      </c>
      <c r="T286" t="s">
        <v>19</v>
      </c>
    </row>
    <row r="287" spans="1:20" x14ac:dyDescent="0.25">
      <c r="A287">
        <v>286</v>
      </c>
      <c r="B287" t="s">
        <v>582</v>
      </c>
      <c r="C287" t="s">
        <v>583</v>
      </c>
      <c r="D287" t="str">
        <f t="shared" si="8"/>
        <v>Kelleher Latonya</v>
      </c>
      <c r="E287" t="s">
        <v>15</v>
      </c>
      <c r="F287" t="s">
        <v>27</v>
      </c>
      <c r="G287" t="s">
        <v>17</v>
      </c>
      <c r="H287" t="s">
        <v>18</v>
      </c>
      <c r="I287" t="s">
        <v>27</v>
      </c>
      <c r="J287" t="s">
        <v>19</v>
      </c>
      <c r="K287" t="str">
        <f>INDEX(Table6[Column1],MATCH(L287,Table6[Column2]))</f>
        <v>Adults</v>
      </c>
      <c r="L287">
        <v>45.089779980000003</v>
      </c>
      <c r="M287" t="str">
        <f>VLOOKUP(L287,Table1[],2)</f>
        <v>40 - 49</v>
      </c>
      <c r="N287" t="str">
        <f>INDEX(Table7[Column1],MATCH(O287,Table7[Column2]))</f>
        <v>Fitting in Stage</v>
      </c>
      <c r="O287">
        <v>6.9594760710000001</v>
      </c>
      <c r="P287" t="str">
        <f>VLOOKUP(O287,Table13[],2)</f>
        <v>6 - 10</v>
      </c>
      <c r="Q287" t="str">
        <f>INDEX(Table8[Column1],MATCH(R287,Table8[Column2]))</f>
        <v>Maintained</v>
      </c>
      <c r="R287">
        <v>75.081405970000006</v>
      </c>
      <c r="S287">
        <f t="shared" si="9"/>
        <v>3.1283919154166666</v>
      </c>
      <c r="T287" t="s">
        <v>19</v>
      </c>
    </row>
    <row r="288" spans="1:20" x14ac:dyDescent="0.25">
      <c r="A288">
        <v>287</v>
      </c>
      <c r="B288" t="s">
        <v>584</v>
      </c>
      <c r="C288" t="s">
        <v>585</v>
      </c>
      <c r="D288" t="str">
        <f t="shared" si="8"/>
        <v>Gorski Henrietta</v>
      </c>
      <c r="E288" t="s">
        <v>15</v>
      </c>
      <c r="F288" t="s">
        <v>586</v>
      </c>
      <c r="G288" t="s">
        <v>17</v>
      </c>
      <c r="H288" t="s">
        <v>18</v>
      </c>
      <c r="I288" t="s">
        <v>90</v>
      </c>
      <c r="J288" t="s">
        <v>19</v>
      </c>
      <c r="K288" t="str">
        <f>INDEX(Table6[Column1],MATCH(L288,Table6[Column2]))</f>
        <v>Elders</v>
      </c>
      <c r="L288">
        <v>58.951934829999999</v>
      </c>
      <c r="M288" t="str">
        <f>VLOOKUP(L288,Table1[],2)</f>
        <v>50 - 59</v>
      </c>
      <c r="N288" t="str">
        <f>INDEX(Table7[Column1],MATCH(O288,Table7[Column2]))</f>
        <v>Learning Stage</v>
      </c>
      <c r="O288">
        <v>5.312972212</v>
      </c>
      <c r="P288" t="str">
        <f>VLOOKUP(O288,Table13[],2)</f>
        <v>1 - 5</v>
      </c>
      <c r="Q288" t="str">
        <f>INDEX(Table8[Column1],MATCH(R288,Table8[Column2]))</f>
        <v>Excused</v>
      </c>
      <c r="R288">
        <v>146.0033861</v>
      </c>
      <c r="S288">
        <f t="shared" si="9"/>
        <v>6.0834744208333333</v>
      </c>
      <c r="T288" t="s">
        <v>19</v>
      </c>
    </row>
    <row r="289" spans="1:20" x14ac:dyDescent="0.25">
      <c r="A289">
        <v>288</v>
      </c>
      <c r="B289" t="s">
        <v>163</v>
      </c>
      <c r="C289" t="s">
        <v>79</v>
      </c>
      <c r="D289" t="str">
        <f t="shared" si="8"/>
        <v>Murray Jennifer</v>
      </c>
      <c r="E289" t="s">
        <v>15</v>
      </c>
      <c r="F289" t="s">
        <v>33</v>
      </c>
      <c r="G289" t="s">
        <v>17</v>
      </c>
      <c r="H289" t="s">
        <v>18</v>
      </c>
      <c r="I289" t="s">
        <v>33</v>
      </c>
      <c r="J289" t="s">
        <v>19</v>
      </c>
      <c r="K289" t="str">
        <f>INDEX(Table6[Column1],MATCH(L289,Table6[Column2]))</f>
        <v>Youth</v>
      </c>
      <c r="L289">
        <v>29.634900699999999</v>
      </c>
      <c r="M289" t="str">
        <f>VLOOKUP(L289,Table1[],2)</f>
        <v>20 - 29</v>
      </c>
      <c r="N289" t="str">
        <f>INDEX(Table7[Column1],MATCH(O289,Table7[Column2]))</f>
        <v>Fitting in Stage</v>
      </c>
      <c r="O289">
        <v>7.847283569</v>
      </c>
      <c r="P289" t="str">
        <f>VLOOKUP(O289,Table13[],2)</f>
        <v>6 - 10</v>
      </c>
      <c r="Q289" t="str">
        <f>INDEX(Table8[Column1],MATCH(R289,Table8[Column2]))</f>
        <v>Maintained</v>
      </c>
      <c r="R289">
        <v>46.676510069999999</v>
      </c>
      <c r="S289">
        <f t="shared" si="9"/>
        <v>1.9448545862499997</v>
      </c>
      <c r="T289" t="s">
        <v>19</v>
      </c>
    </row>
    <row r="290" spans="1:20" x14ac:dyDescent="0.25">
      <c r="A290">
        <v>289</v>
      </c>
      <c r="B290" t="s">
        <v>542</v>
      </c>
      <c r="C290" t="s">
        <v>587</v>
      </c>
      <c r="D290" t="str">
        <f t="shared" si="8"/>
        <v>Neill Harry</v>
      </c>
      <c r="E290" t="s">
        <v>22</v>
      </c>
      <c r="F290" t="s">
        <v>30</v>
      </c>
      <c r="G290" t="s">
        <v>17</v>
      </c>
      <c r="H290" t="s">
        <v>18</v>
      </c>
      <c r="I290" t="s">
        <v>30</v>
      </c>
      <c r="J290" t="s">
        <v>19</v>
      </c>
      <c r="K290" t="str">
        <f>INDEX(Table6[Column1],MATCH(L290,Table6[Column2]))</f>
        <v>Seniors</v>
      </c>
      <c r="L290">
        <v>64.186276800000002</v>
      </c>
      <c r="M290" t="str">
        <f>VLOOKUP(L290,Table1[],2)</f>
        <v>60 and Above</v>
      </c>
      <c r="N290" t="str">
        <f>INDEX(Table7[Column1],MATCH(O290,Table7[Column2]))</f>
        <v>Learning Stage</v>
      </c>
      <c r="O290">
        <v>4.6134962120000003</v>
      </c>
      <c r="P290" t="str">
        <f>VLOOKUP(O290,Table13[],2)</f>
        <v>1 - 5</v>
      </c>
      <c r="Q290" t="str">
        <f>INDEX(Table8[Column1],MATCH(R290,Table8[Column2]))</f>
        <v>Unexcused</v>
      </c>
      <c r="R290">
        <v>198.60579619999999</v>
      </c>
      <c r="S290">
        <f t="shared" si="9"/>
        <v>8.2752415083333322</v>
      </c>
      <c r="T290" t="s">
        <v>19</v>
      </c>
    </row>
    <row r="291" spans="1:20" x14ac:dyDescent="0.25">
      <c r="A291">
        <v>290</v>
      </c>
      <c r="B291" t="s">
        <v>588</v>
      </c>
      <c r="C291" t="s">
        <v>401</v>
      </c>
      <c r="D291" t="str">
        <f t="shared" si="8"/>
        <v>Gelinas Michael</v>
      </c>
      <c r="E291" t="s">
        <v>22</v>
      </c>
      <c r="F291" t="s">
        <v>152</v>
      </c>
      <c r="G291" t="s">
        <v>17</v>
      </c>
      <c r="H291" t="s">
        <v>18</v>
      </c>
      <c r="I291" t="s">
        <v>30</v>
      </c>
      <c r="J291" t="s">
        <v>19</v>
      </c>
      <c r="K291" t="str">
        <f>INDEX(Table6[Column1],MATCH(L291,Table6[Column2]))</f>
        <v>Young Adults</v>
      </c>
      <c r="L291">
        <v>37.25898016</v>
      </c>
      <c r="M291" t="str">
        <f>VLOOKUP(L291,Table1[],2)</f>
        <v>30 - 39</v>
      </c>
      <c r="N291" t="str">
        <f>INDEX(Table7[Column1],MATCH(O291,Table7[Column2]))</f>
        <v>Learning Stage</v>
      </c>
      <c r="O291">
        <v>3.624109308</v>
      </c>
      <c r="P291" t="str">
        <f>VLOOKUP(O291,Table13[],2)</f>
        <v>1 - 5</v>
      </c>
      <c r="Q291" t="str">
        <f>INDEX(Table8[Column1],MATCH(R291,Table8[Column2]))</f>
        <v>Scheduled</v>
      </c>
      <c r="R291">
        <v>0</v>
      </c>
      <c r="S291">
        <f t="shared" si="9"/>
        <v>0</v>
      </c>
      <c r="T291" t="s">
        <v>19</v>
      </c>
    </row>
    <row r="292" spans="1:20" x14ac:dyDescent="0.25">
      <c r="A292">
        <v>291</v>
      </c>
      <c r="B292" t="s">
        <v>589</v>
      </c>
      <c r="C292" t="s">
        <v>590</v>
      </c>
      <c r="D292" t="str">
        <f t="shared" si="8"/>
        <v>Hansen Earl</v>
      </c>
      <c r="E292" t="s">
        <v>22</v>
      </c>
      <c r="F292" t="s">
        <v>33</v>
      </c>
      <c r="G292" t="s">
        <v>17</v>
      </c>
      <c r="H292" t="s">
        <v>18</v>
      </c>
      <c r="I292" t="s">
        <v>33</v>
      </c>
      <c r="J292" t="s">
        <v>19</v>
      </c>
      <c r="K292" t="str">
        <f>INDEX(Table6[Column1],MATCH(L292,Table6[Column2]))</f>
        <v>Adults</v>
      </c>
      <c r="L292">
        <v>48.199525309999999</v>
      </c>
      <c r="M292" t="str">
        <f>VLOOKUP(L292,Table1[],2)</f>
        <v>40 - 49</v>
      </c>
      <c r="N292" t="str">
        <f>INDEX(Table7[Column1],MATCH(O292,Table7[Column2]))</f>
        <v>Learning Stage</v>
      </c>
      <c r="O292">
        <v>5.8827601319999996</v>
      </c>
      <c r="P292" t="str">
        <f>VLOOKUP(O292,Table13[],2)</f>
        <v>1 - 5</v>
      </c>
      <c r="Q292" t="str">
        <f>INDEX(Table8[Column1],MATCH(R292,Table8[Column2]))</f>
        <v>Maintained</v>
      </c>
      <c r="R292">
        <v>76.716326480000006</v>
      </c>
      <c r="S292">
        <f t="shared" si="9"/>
        <v>3.1965136033333335</v>
      </c>
      <c r="T292" t="s">
        <v>19</v>
      </c>
    </row>
    <row r="293" spans="1:20" x14ac:dyDescent="0.25">
      <c r="A293">
        <v>292</v>
      </c>
      <c r="B293" t="s">
        <v>591</v>
      </c>
      <c r="C293" t="s">
        <v>227</v>
      </c>
      <c r="D293" t="str">
        <f t="shared" si="8"/>
        <v>Russo Lisa</v>
      </c>
      <c r="E293" t="s">
        <v>15</v>
      </c>
      <c r="F293" t="s">
        <v>54</v>
      </c>
      <c r="G293" t="s">
        <v>17</v>
      </c>
      <c r="H293" t="s">
        <v>18</v>
      </c>
      <c r="I293" t="s">
        <v>54</v>
      </c>
      <c r="J293" t="s">
        <v>19</v>
      </c>
      <c r="K293" t="str">
        <f>INDEX(Table6[Column1],MATCH(L293,Table6[Column2]))</f>
        <v>Teenagers</v>
      </c>
      <c r="L293">
        <v>11.77831479</v>
      </c>
      <c r="M293" t="e">
        <f>VLOOKUP(L293,Table1[],2)</f>
        <v>#N/A</v>
      </c>
      <c r="N293" t="str">
        <f>INDEX(Table7[Column1],MATCH(O293,Table7[Column2]))</f>
        <v>Learning Stage</v>
      </c>
      <c r="O293">
        <v>4.8737198920000004</v>
      </c>
      <c r="P293" t="str">
        <f>VLOOKUP(O293,Table13[],2)</f>
        <v>1 - 5</v>
      </c>
      <c r="Q293" t="str">
        <f>INDEX(Table8[Column1],MATCH(R293,Table8[Column2]))</f>
        <v>Scheduled</v>
      </c>
      <c r="R293">
        <v>0</v>
      </c>
      <c r="S293">
        <f t="shared" si="9"/>
        <v>0</v>
      </c>
      <c r="T293" t="s">
        <v>19</v>
      </c>
    </row>
    <row r="294" spans="1:20" x14ac:dyDescent="0.25">
      <c r="A294">
        <v>293</v>
      </c>
      <c r="B294" t="s">
        <v>592</v>
      </c>
      <c r="C294" t="s">
        <v>52</v>
      </c>
      <c r="D294" t="str">
        <f t="shared" si="8"/>
        <v>Higginbotham John</v>
      </c>
      <c r="E294" t="s">
        <v>22</v>
      </c>
      <c r="F294" t="s">
        <v>593</v>
      </c>
      <c r="G294" t="s">
        <v>17</v>
      </c>
      <c r="H294" t="s">
        <v>18</v>
      </c>
      <c r="I294" t="s">
        <v>90</v>
      </c>
      <c r="J294" t="s">
        <v>19</v>
      </c>
      <c r="K294" t="str">
        <f>INDEX(Table6[Column1],MATCH(L294,Table6[Column2]))</f>
        <v>Young Adults</v>
      </c>
      <c r="L294">
        <v>31.12161244</v>
      </c>
      <c r="M294" t="str">
        <f>VLOOKUP(L294,Table1[],2)</f>
        <v>30 - 39</v>
      </c>
      <c r="N294" t="str">
        <f>INDEX(Table7[Column1],MATCH(O294,Table7[Column2]))</f>
        <v>Fitting in Stage</v>
      </c>
      <c r="O294">
        <v>6.6906827560000002</v>
      </c>
      <c r="P294" t="str">
        <f>VLOOKUP(O294,Table13[],2)</f>
        <v>6 - 10</v>
      </c>
      <c r="Q294" t="str">
        <f>INDEX(Table8[Column1],MATCH(R294,Table8[Column2]))</f>
        <v>Scheduled</v>
      </c>
      <c r="R294">
        <v>0</v>
      </c>
      <c r="S294">
        <f t="shared" si="9"/>
        <v>0</v>
      </c>
      <c r="T294" t="s">
        <v>19</v>
      </c>
    </row>
    <row r="295" spans="1:20" x14ac:dyDescent="0.25">
      <c r="A295">
        <v>294</v>
      </c>
      <c r="B295" t="s">
        <v>594</v>
      </c>
      <c r="C295" t="s">
        <v>89</v>
      </c>
      <c r="D295" t="str">
        <f t="shared" si="8"/>
        <v>Hollen Joseph</v>
      </c>
      <c r="E295" t="s">
        <v>22</v>
      </c>
      <c r="F295" t="s">
        <v>38</v>
      </c>
      <c r="G295" t="s">
        <v>513</v>
      </c>
      <c r="H295" t="s">
        <v>18</v>
      </c>
      <c r="I295" t="s">
        <v>38</v>
      </c>
      <c r="J295" t="s">
        <v>19</v>
      </c>
      <c r="K295" t="str">
        <f>INDEX(Table6[Column1],MATCH(L295,Table6[Column2]))</f>
        <v>Adults</v>
      </c>
      <c r="L295">
        <v>48.208565620000002</v>
      </c>
      <c r="M295" t="str">
        <f>VLOOKUP(L295,Table1[],2)</f>
        <v>40 - 49</v>
      </c>
      <c r="N295" t="str">
        <f>INDEX(Table7[Column1],MATCH(O295,Table7[Column2]))</f>
        <v>Fitting in Stage</v>
      </c>
      <c r="O295">
        <v>7.0874518340000003</v>
      </c>
      <c r="P295" t="str">
        <f>VLOOKUP(O295,Table13[],2)</f>
        <v>6 - 10</v>
      </c>
      <c r="Q295" t="str">
        <f>INDEX(Table8[Column1],MATCH(R295,Table8[Column2]))</f>
        <v>Habitual</v>
      </c>
      <c r="R295">
        <v>101.1876391</v>
      </c>
      <c r="S295">
        <f t="shared" si="9"/>
        <v>4.2161516291666663</v>
      </c>
      <c r="T295" t="s">
        <v>19</v>
      </c>
    </row>
    <row r="296" spans="1:20" x14ac:dyDescent="0.25">
      <c r="A296">
        <v>295</v>
      </c>
      <c r="B296" t="s">
        <v>595</v>
      </c>
      <c r="C296" t="s">
        <v>149</v>
      </c>
      <c r="D296" t="str">
        <f t="shared" si="8"/>
        <v>Utter Charles</v>
      </c>
      <c r="E296" t="s">
        <v>22</v>
      </c>
      <c r="F296" t="s">
        <v>277</v>
      </c>
      <c r="G296" t="s">
        <v>17</v>
      </c>
      <c r="H296" t="s">
        <v>18</v>
      </c>
      <c r="I296" t="s">
        <v>277</v>
      </c>
      <c r="J296" t="s">
        <v>19</v>
      </c>
      <c r="K296" t="str">
        <f>INDEX(Table6[Column1],MATCH(L296,Table6[Column2]))</f>
        <v>Adults</v>
      </c>
      <c r="L296">
        <v>46.022629950000002</v>
      </c>
      <c r="M296" t="str">
        <f>VLOOKUP(L296,Table1[],2)</f>
        <v>40 - 49</v>
      </c>
      <c r="N296" t="str">
        <f>INDEX(Table7[Column1],MATCH(O296,Table7[Column2]))</f>
        <v>Learning Stage</v>
      </c>
      <c r="O296">
        <v>4.1770420460000004</v>
      </c>
      <c r="P296" t="str">
        <f>VLOOKUP(O296,Table13[],2)</f>
        <v>1 - 5</v>
      </c>
      <c r="Q296" t="str">
        <f>INDEX(Table8[Column1],MATCH(R296,Table8[Column2]))</f>
        <v>Habitual</v>
      </c>
      <c r="R296">
        <v>102.8105789</v>
      </c>
      <c r="S296">
        <f t="shared" si="9"/>
        <v>4.2837741208333329</v>
      </c>
      <c r="T296" t="s">
        <v>19</v>
      </c>
    </row>
    <row r="297" spans="1:20" x14ac:dyDescent="0.25">
      <c r="A297">
        <v>296</v>
      </c>
      <c r="B297" t="s">
        <v>596</v>
      </c>
      <c r="C297" t="s">
        <v>275</v>
      </c>
      <c r="D297" t="str">
        <f t="shared" si="8"/>
        <v>Crafton Nancy</v>
      </c>
      <c r="E297" t="s">
        <v>15</v>
      </c>
      <c r="F297" t="s">
        <v>38</v>
      </c>
      <c r="G297" t="s">
        <v>513</v>
      </c>
      <c r="H297" t="s">
        <v>18</v>
      </c>
      <c r="I297" t="s">
        <v>38</v>
      </c>
      <c r="J297" t="s">
        <v>19</v>
      </c>
      <c r="K297" t="str">
        <f>INDEX(Table6[Column1],MATCH(L297,Table6[Column2]))</f>
        <v>Young Adults</v>
      </c>
      <c r="L297">
        <v>35.544910020000003</v>
      </c>
      <c r="M297" t="str">
        <f>VLOOKUP(L297,Table1[],2)</f>
        <v>30 - 39</v>
      </c>
      <c r="N297" t="str">
        <f>INDEX(Table7[Column1],MATCH(O297,Table7[Column2]))</f>
        <v>Learning Stage</v>
      </c>
      <c r="O297">
        <v>3.3984174359999999</v>
      </c>
      <c r="P297" t="str">
        <f>VLOOKUP(O297,Table13[],2)</f>
        <v>1 - 5</v>
      </c>
      <c r="Q297" t="str">
        <f>INDEX(Table8[Column1],MATCH(R297,Table8[Column2]))</f>
        <v>Habitual</v>
      </c>
      <c r="R297">
        <v>95.892960830000007</v>
      </c>
      <c r="S297">
        <f t="shared" si="9"/>
        <v>3.9955400345833336</v>
      </c>
      <c r="T297" t="s">
        <v>19</v>
      </c>
    </row>
    <row r="298" spans="1:20" x14ac:dyDescent="0.25">
      <c r="A298">
        <v>297</v>
      </c>
      <c r="B298" t="s">
        <v>597</v>
      </c>
      <c r="C298" t="s">
        <v>598</v>
      </c>
      <c r="D298" t="str">
        <f t="shared" si="8"/>
        <v>Curtis Freida</v>
      </c>
      <c r="E298" t="s">
        <v>15</v>
      </c>
      <c r="F298" t="s">
        <v>33</v>
      </c>
      <c r="G298" t="s">
        <v>17</v>
      </c>
      <c r="H298" t="s">
        <v>18</v>
      </c>
      <c r="I298" t="s">
        <v>33</v>
      </c>
      <c r="J298" t="s">
        <v>19</v>
      </c>
      <c r="K298" t="str">
        <f>INDEX(Table6[Column1],MATCH(L298,Table6[Column2]))</f>
        <v>Elders</v>
      </c>
      <c r="L298">
        <v>53.035550139999998</v>
      </c>
      <c r="M298" t="str">
        <f>VLOOKUP(L298,Table1[],2)</f>
        <v>50 - 59</v>
      </c>
      <c r="N298" t="str">
        <f>INDEX(Table7[Column1],MATCH(O298,Table7[Column2]))</f>
        <v>Learning Stage</v>
      </c>
      <c r="O298">
        <v>2.6868317500000001</v>
      </c>
      <c r="P298" t="str">
        <f>VLOOKUP(O298,Table13[],2)</f>
        <v>1 - 5</v>
      </c>
      <c r="Q298" t="str">
        <f>INDEX(Table8[Column1],MATCH(R298,Table8[Column2]))</f>
        <v>Excused</v>
      </c>
      <c r="R298">
        <v>139.69202680000001</v>
      </c>
      <c r="S298">
        <f t="shared" si="9"/>
        <v>5.8205011166666667</v>
      </c>
      <c r="T298" t="s">
        <v>19</v>
      </c>
    </row>
    <row r="299" spans="1:20" x14ac:dyDescent="0.25">
      <c r="A299">
        <v>298</v>
      </c>
      <c r="B299" t="s">
        <v>104</v>
      </c>
      <c r="C299" t="s">
        <v>599</v>
      </c>
      <c r="D299" t="str">
        <f t="shared" si="8"/>
        <v>Ashley Bernice</v>
      </c>
      <c r="E299" t="s">
        <v>15</v>
      </c>
      <c r="F299" t="s">
        <v>87</v>
      </c>
      <c r="G299" t="s">
        <v>17</v>
      </c>
      <c r="H299" t="s">
        <v>18</v>
      </c>
      <c r="I299" t="s">
        <v>87</v>
      </c>
      <c r="J299" t="s">
        <v>19</v>
      </c>
      <c r="K299" t="str">
        <f>INDEX(Table6[Column1],MATCH(L299,Table6[Column2]))</f>
        <v>Adults</v>
      </c>
      <c r="L299">
        <v>47.742698339999997</v>
      </c>
      <c r="M299" t="str">
        <f>VLOOKUP(L299,Table1[],2)</f>
        <v>40 - 49</v>
      </c>
      <c r="N299" t="str">
        <f>INDEX(Table7[Column1],MATCH(O299,Table7[Column2]))</f>
        <v>Learning Stage</v>
      </c>
      <c r="O299">
        <v>4.3165022200000003</v>
      </c>
      <c r="P299" t="str">
        <f>VLOOKUP(O299,Table13[],2)</f>
        <v>1 - 5</v>
      </c>
      <c r="Q299" t="str">
        <f>INDEX(Table8[Column1],MATCH(R299,Table8[Column2]))</f>
        <v>Maintained</v>
      </c>
      <c r="R299">
        <v>68.540017370000001</v>
      </c>
      <c r="S299">
        <f t="shared" si="9"/>
        <v>2.8558340570833334</v>
      </c>
      <c r="T299" t="s">
        <v>19</v>
      </c>
    </row>
    <row r="300" spans="1:20" x14ac:dyDescent="0.25">
      <c r="A300">
        <v>299</v>
      </c>
      <c r="B300" t="s">
        <v>600</v>
      </c>
      <c r="C300" t="s">
        <v>525</v>
      </c>
      <c r="D300" t="str">
        <f t="shared" si="8"/>
        <v>Neal Amanda</v>
      </c>
      <c r="E300" t="s">
        <v>15</v>
      </c>
      <c r="F300" t="s">
        <v>476</v>
      </c>
      <c r="G300" t="s">
        <v>17</v>
      </c>
      <c r="H300" t="s">
        <v>18</v>
      </c>
      <c r="I300" t="s">
        <v>30</v>
      </c>
      <c r="J300" t="s">
        <v>19</v>
      </c>
      <c r="K300" t="str">
        <f>INDEX(Table6[Column1],MATCH(L300,Table6[Column2]))</f>
        <v>Youth</v>
      </c>
      <c r="L300">
        <v>28.26400962</v>
      </c>
      <c r="M300" t="str">
        <f>VLOOKUP(L300,Table1[],2)</f>
        <v>20 - 29</v>
      </c>
      <c r="N300" t="str">
        <f>INDEX(Table7[Column1],MATCH(O300,Table7[Column2]))</f>
        <v>Learning Stage</v>
      </c>
      <c r="O300">
        <v>3.7946551629999998</v>
      </c>
      <c r="P300" t="str">
        <f>VLOOKUP(O300,Table13[],2)</f>
        <v>1 - 5</v>
      </c>
      <c r="Q300" t="str">
        <f>INDEX(Table8[Column1],MATCH(R300,Table8[Column2]))</f>
        <v>Scheduled</v>
      </c>
      <c r="R300">
        <v>0</v>
      </c>
      <c r="S300">
        <f t="shared" si="9"/>
        <v>0</v>
      </c>
      <c r="T300" t="s">
        <v>19</v>
      </c>
    </row>
    <row r="301" spans="1:20" x14ac:dyDescent="0.25">
      <c r="A301">
        <v>300</v>
      </c>
      <c r="B301" t="s">
        <v>601</v>
      </c>
      <c r="C301" t="s">
        <v>443</v>
      </c>
      <c r="D301" t="str">
        <f t="shared" si="8"/>
        <v>Courtois Dennis</v>
      </c>
      <c r="E301" t="s">
        <v>22</v>
      </c>
      <c r="F301" t="s">
        <v>30</v>
      </c>
      <c r="G301" t="s">
        <v>17</v>
      </c>
      <c r="H301" t="s">
        <v>18</v>
      </c>
      <c r="I301" t="s">
        <v>30</v>
      </c>
      <c r="J301" t="s">
        <v>19</v>
      </c>
      <c r="K301" t="str">
        <f>INDEX(Table6[Column1],MATCH(L301,Table6[Column2]))</f>
        <v>Adults</v>
      </c>
      <c r="L301">
        <v>47.063418769999998</v>
      </c>
      <c r="M301" t="str">
        <f>VLOOKUP(L301,Table1[],2)</f>
        <v>40 - 49</v>
      </c>
      <c r="N301" t="str">
        <f>INDEX(Table7[Column1],MATCH(O301,Table7[Column2]))</f>
        <v>Learning Stage</v>
      </c>
      <c r="O301">
        <v>4.9594065189999998</v>
      </c>
      <c r="P301" t="str">
        <f>VLOOKUP(O301,Table13[],2)</f>
        <v>1 - 5</v>
      </c>
      <c r="Q301" t="str">
        <f>INDEX(Table8[Column1],MATCH(R301,Table8[Column2]))</f>
        <v>Maintained</v>
      </c>
      <c r="R301">
        <v>44.491025020000002</v>
      </c>
      <c r="S301">
        <f t="shared" si="9"/>
        <v>1.8537927091666666</v>
      </c>
      <c r="T301" t="s">
        <v>19</v>
      </c>
    </row>
    <row r="302" spans="1:20" x14ac:dyDescent="0.25">
      <c r="A302">
        <v>301</v>
      </c>
      <c r="B302" t="s">
        <v>602</v>
      </c>
      <c r="C302" t="s">
        <v>603</v>
      </c>
      <c r="D302" t="str">
        <f t="shared" si="8"/>
        <v>Mobley Willie</v>
      </c>
      <c r="E302" t="s">
        <v>22</v>
      </c>
      <c r="F302" t="s">
        <v>101</v>
      </c>
      <c r="G302" t="s">
        <v>17</v>
      </c>
      <c r="H302" t="s">
        <v>18</v>
      </c>
      <c r="I302" t="s">
        <v>101</v>
      </c>
      <c r="J302" t="s">
        <v>19</v>
      </c>
      <c r="K302" t="str">
        <f>INDEX(Table6[Column1],MATCH(L302,Table6[Column2]))</f>
        <v>Adults</v>
      </c>
      <c r="L302">
        <v>41.253080429999997</v>
      </c>
      <c r="M302" t="str">
        <f>VLOOKUP(L302,Table1[],2)</f>
        <v>40 - 49</v>
      </c>
      <c r="N302" t="str">
        <f>INDEX(Table7[Column1],MATCH(O302,Table7[Column2]))</f>
        <v>Learning Stage</v>
      </c>
      <c r="O302">
        <v>4.3107558350000001</v>
      </c>
      <c r="P302" t="str">
        <f>VLOOKUP(O302,Table13[],2)</f>
        <v>1 - 5</v>
      </c>
      <c r="Q302" t="str">
        <f>INDEX(Table8[Column1],MATCH(R302,Table8[Column2]))</f>
        <v>Scheduled</v>
      </c>
      <c r="R302">
        <v>0</v>
      </c>
      <c r="S302">
        <f t="shared" si="9"/>
        <v>0</v>
      </c>
      <c r="T302" t="s">
        <v>19</v>
      </c>
    </row>
    <row r="303" spans="1:20" x14ac:dyDescent="0.25">
      <c r="A303">
        <v>302</v>
      </c>
      <c r="B303" t="s">
        <v>604</v>
      </c>
      <c r="C303" t="s">
        <v>245</v>
      </c>
      <c r="D303" t="str">
        <f t="shared" si="8"/>
        <v>Noriega Mary</v>
      </c>
      <c r="E303" t="s">
        <v>15</v>
      </c>
      <c r="F303" t="s">
        <v>181</v>
      </c>
      <c r="G303" t="s">
        <v>17</v>
      </c>
      <c r="H303" t="s">
        <v>18</v>
      </c>
      <c r="I303" t="s">
        <v>54</v>
      </c>
      <c r="J303" t="s">
        <v>19</v>
      </c>
      <c r="K303" t="str">
        <f>INDEX(Table6[Column1],MATCH(L303,Table6[Column2]))</f>
        <v>Adults</v>
      </c>
      <c r="L303">
        <v>43.172257330000001</v>
      </c>
      <c r="M303" t="str">
        <f>VLOOKUP(L303,Table1[],2)</f>
        <v>40 - 49</v>
      </c>
      <c r="N303" t="str">
        <f>INDEX(Table7[Column1],MATCH(O303,Table7[Column2]))</f>
        <v>Learning Stage</v>
      </c>
      <c r="O303">
        <v>3.4139513410000002</v>
      </c>
      <c r="P303" t="str">
        <f>VLOOKUP(O303,Table13[],2)</f>
        <v>1 - 5</v>
      </c>
      <c r="Q303" t="str">
        <f>INDEX(Table8[Column1],MATCH(R303,Table8[Column2]))</f>
        <v>Maintained</v>
      </c>
      <c r="R303">
        <v>68.666967499999998</v>
      </c>
      <c r="S303">
        <f t="shared" si="9"/>
        <v>2.8611236458333331</v>
      </c>
      <c r="T303" t="s">
        <v>19</v>
      </c>
    </row>
    <row r="304" spans="1:20" x14ac:dyDescent="0.25">
      <c r="A304">
        <v>303</v>
      </c>
      <c r="B304" t="s">
        <v>444</v>
      </c>
      <c r="C304" t="s">
        <v>93</v>
      </c>
      <c r="D304" t="str">
        <f t="shared" si="8"/>
        <v>Moore William</v>
      </c>
      <c r="E304" t="s">
        <v>22</v>
      </c>
      <c r="F304" t="s">
        <v>38</v>
      </c>
      <c r="G304" t="s">
        <v>605</v>
      </c>
      <c r="H304" t="s">
        <v>606</v>
      </c>
      <c r="I304" t="s">
        <v>38</v>
      </c>
      <c r="J304" t="s">
        <v>607</v>
      </c>
      <c r="K304" t="str">
        <f>INDEX(Table6[Column1],MATCH(L304,Table6[Column2]))</f>
        <v>Adults</v>
      </c>
      <c r="L304">
        <v>49.817239999999998</v>
      </c>
      <c r="M304" t="str">
        <f>VLOOKUP(L304,Table1[],2)</f>
        <v>40 - 49</v>
      </c>
      <c r="N304" t="str">
        <f>INDEX(Table7[Column1],MATCH(O304,Table7[Column2]))</f>
        <v>Reflection Stage</v>
      </c>
      <c r="O304">
        <v>26.083188</v>
      </c>
      <c r="P304" t="str">
        <f>VLOOKUP(O304,Table13[],2)</f>
        <v>25 and Above</v>
      </c>
      <c r="Q304" t="str">
        <f>INDEX(Table8[Column1],MATCH(R304,Table8[Column2]))</f>
        <v>Maintained</v>
      </c>
      <c r="R304">
        <v>57.206543680000003</v>
      </c>
      <c r="S304">
        <f t="shared" si="9"/>
        <v>2.3836059866666668</v>
      </c>
      <c r="T304" t="s">
        <v>42</v>
      </c>
    </row>
    <row r="305" spans="1:20" x14ac:dyDescent="0.25">
      <c r="A305">
        <v>304</v>
      </c>
      <c r="B305" t="s">
        <v>608</v>
      </c>
      <c r="C305" t="s">
        <v>609</v>
      </c>
      <c r="D305" t="str">
        <f t="shared" si="8"/>
        <v>Barrientez Xavier</v>
      </c>
      <c r="E305" t="s">
        <v>22</v>
      </c>
      <c r="F305" t="s">
        <v>33</v>
      </c>
      <c r="G305" t="s">
        <v>17</v>
      </c>
      <c r="H305" t="s">
        <v>18</v>
      </c>
      <c r="I305" t="s">
        <v>33</v>
      </c>
      <c r="J305" t="s">
        <v>19</v>
      </c>
      <c r="K305" t="str">
        <f>INDEX(Table6[Column1],MATCH(L305,Table6[Column2]))</f>
        <v>Young Adults</v>
      </c>
      <c r="L305">
        <v>38.656129040000003</v>
      </c>
      <c r="M305" t="str">
        <f>VLOOKUP(L305,Table1[],2)</f>
        <v>30 - 39</v>
      </c>
      <c r="N305" t="str">
        <f>INDEX(Table7[Column1],MATCH(O305,Table7[Column2]))</f>
        <v>Learning Stage</v>
      </c>
      <c r="O305">
        <v>4.9863052220000004</v>
      </c>
      <c r="P305" t="str">
        <f>VLOOKUP(O305,Table13[],2)</f>
        <v>1 - 5</v>
      </c>
      <c r="Q305" t="str">
        <f>INDEX(Table8[Column1],MATCH(R305,Table8[Column2]))</f>
        <v>Scheduled</v>
      </c>
      <c r="R305">
        <v>0</v>
      </c>
      <c r="S305">
        <f t="shared" si="9"/>
        <v>0</v>
      </c>
      <c r="T305" t="s">
        <v>19</v>
      </c>
    </row>
    <row r="306" spans="1:20" x14ac:dyDescent="0.25">
      <c r="A306">
        <v>305</v>
      </c>
      <c r="B306" t="s">
        <v>610</v>
      </c>
      <c r="C306" t="s">
        <v>210</v>
      </c>
      <c r="D306" t="str">
        <f t="shared" si="8"/>
        <v>Ingram Kenneth</v>
      </c>
      <c r="E306" t="s">
        <v>22</v>
      </c>
      <c r="F306" t="s">
        <v>46</v>
      </c>
      <c r="G306" t="s">
        <v>611</v>
      </c>
      <c r="H306" t="s">
        <v>612</v>
      </c>
      <c r="I306" t="s">
        <v>46</v>
      </c>
      <c r="J306" t="s">
        <v>19</v>
      </c>
      <c r="K306" t="str">
        <f>INDEX(Table6[Column1],MATCH(L306,Table6[Column2]))</f>
        <v>Elders</v>
      </c>
      <c r="L306">
        <v>55.950542310000003</v>
      </c>
      <c r="M306" t="str">
        <f>VLOOKUP(L306,Table1[],2)</f>
        <v>50 - 59</v>
      </c>
      <c r="N306" t="str">
        <f>INDEX(Table7[Column1],MATCH(O306,Table7[Column2]))</f>
        <v>Fitting in Stage</v>
      </c>
      <c r="O306">
        <v>6.0786209160000002</v>
      </c>
      <c r="P306" t="str">
        <f>VLOOKUP(O306,Table13[],2)</f>
        <v>6 - 10</v>
      </c>
      <c r="Q306" t="str">
        <f>INDEX(Table8[Column1],MATCH(R306,Table8[Column2]))</f>
        <v>Habitual</v>
      </c>
      <c r="R306">
        <v>83.183897389999998</v>
      </c>
      <c r="S306">
        <f t="shared" si="9"/>
        <v>3.4659957245833328</v>
      </c>
      <c r="T306" t="s">
        <v>19</v>
      </c>
    </row>
    <row r="307" spans="1:20" x14ac:dyDescent="0.25">
      <c r="A307">
        <v>306</v>
      </c>
      <c r="B307" t="s">
        <v>613</v>
      </c>
      <c r="C307" t="s">
        <v>464</v>
      </c>
      <c r="D307" t="str">
        <f t="shared" si="8"/>
        <v>Ober Steven</v>
      </c>
      <c r="E307" t="s">
        <v>22</v>
      </c>
      <c r="F307" t="s">
        <v>27</v>
      </c>
      <c r="G307" t="s">
        <v>17</v>
      </c>
      <c r="H307" t="s">
        <v>18</v>
      </c>
      <c r="I307" t="s">
        <v>27</v>
      </c>
      <c r="J307" t="s">
        <v>19</v>
      </c>
      <c r="K307" t="str">
        <f>INDEX(Table6[Column1],MATCH(L307,Table6[Column2]))</f>
        <v>Young Adults</v>
      </c>
      <c r="L307">
        <v>30.94561689</v>
      </c>
      <c r="M307" t="str">
        <f>VLOOKUP(L307,Table1[],2)</f>
        <v>30 - 39</v>
      </c>
      <c r="N307" t="str">
        <f>INDEX(Table7[Column1],MATCH(O307,Table7[Column2]))</f>
        <v>Learning Stage</v>
      </c>
      <c r="O307">
        <v>3.8350346659999999</v>
      </c>
      <c r="P307" t="str">
        <f>VLOOKUP(O307,Table13[],2)</f>
        <v>1 - 5</v>
      </c>
      <c r="Q307" t="str">
        <f>INDEX(Table8[Column1],MATCH(R307,Table8[Column2]))</f>
        <v>Scheduled</v>
      </c>
      <c r="R307">
        <v>0</v>
      </c>
      <c r="S307">
        <f t="shared" si="9"/>
        <v>0</v>
      </c>
      <c r="T307" t="s">
        <v>19</v>
      </c>
    </row>
    <row r="308" spans="1:20" x14ac:dyDescent="0.25">
      <c r="A308">
        <v>307</v>
      </c>
      <c r="B308" t="s">
        <v>614</v>
      </c>
      <c r="C308" t="s">
        <v>67</v>
      </c>
      <c r="D308" t="str">
        <f t="shared" si="8"/>
        <v>Hull Craig</v>
      </c>
      <c r="E308" t="s">
        <v>22</v>
      </c>
      <c r="F308" t="s">
        <v>33</v>
      </c>
      <c r="G308" t="s">
        <v>17</v>
      </c>
      <c r="H308" t="s">
        <v>18</v>
      </c>
      <c r="I308" t="s">
        <v>33</v>
      </c>
      <c r="J308" t="s">
        <v>19</v>
      </c>
      <c r="K308" t="str">
        <f>INDEX(Table6[Column1],MATCH(L308,Table6[Column2]))</f>
        <v>Adults</v>
      </c>
      <c r="L308">
        <v>46.11313148</v>
      </c>
      <c r="M308" t="str">
        <f>VLOOKUP(L308,Table1[],2)</f>
        <v>40 - 49</v>
      </c>
      <c r="N308" t="str">
        <f>INDEX(Table7[Column1],MATCH(O308,Table7[Column2]))</f>
        <v>Learning Stage</v>
      </c>
      <c r="O308">
        <v>5.6235819579999999</v>
      </c>
      <c r="P308" t="str">
        <f>VLOOKUP(O308,Table13[],2)</f>
        <v>1 - 5</v>
      </c>
      <c r="Q308" t="str">
        <f>INDEX(Table8[Column1],MATCH(R308,Table8[Column2]))</f>
        <v>Scheduled</v>
      </c>
      <c r="R308">
        <v>35.370728589999999</v>
      </c>
      <c r="S308">
        <f t="shared" si="9"/>
        <v>1.4737803579166666</v>
      </c>
      <c r="T308" t="s">
        <v>19</v>
      </c>
    </row>
    <row r="309" spans="1:20" x14ac:dyDescent="0.25">
      <c r="A309">
        <v>308</v>
      </c>
      <c r="B309" t="s">
        <v>58</v>
      </c>
      <c r="C309" t="s">
        <v>615</v>
      </c>
      <c r="D309" t="str">
        <f t="shared" si="8"/>
        <v>Davis Lori</v>
      </c>
      <c r="E309" t="s">
        <v>15</v>
      </c>
      <c r="F309" t="s">
        <v>38</v>
      </c>
      <c r="G309" t="s">
        <v>605</v>
      </c>
      <c r="H309" t="s">
        <v>606</v>
      </c>
      <c r="I309" t="s">
        <v>38</v>
      </c>
      <c r="J309" t="s">
        <v>607</v>
      </c>
      <c r="K309" t="str">
        <f>INDEX(Table6[Column1],MATCH(L309,Table6[Column2]))</f>
        <v>Elders</v>
      </c>
      <c r="L309">
        <v>52.680169999999997</v>
      </c>
      <c r="M309" t="str">
        <f>VLOOKUP(L309,Table1[],2)</f>
        <v>50 - 59</v>
      </c>
      <c r="N309" t="str">
        <f>INDEX(Table7[Column1],MATCH(O309,Table7[Column2]))</f>
        <v>Learning Stage</v>
      </c>
      <c r="O309">
        <v>5.0798819999999996</v>
      </c>
      <c r="P309" t="str">
        <f>VLOOKUP(O309,Table13[],2)</f>
        <v>1 - 5</v>
      </c>
      <c r="Q309" t="str">
        <f>INDEX(Table8[Column1],MATCH(R309,Table8[Column2]))</f>
        <v>Maintained</v>
      </c>
      <c r="R309">
        <v>60.252501709999997</v>
      </c>
      <c r="S309">
        <f t="shared" si="9"/>
        <v>2.5105209045833332</v>
      </c>
      <c r="T309" t="s">
        <v>42</v>
      </c>
    </row>
    <row r="310" spans="1:20" x14ac:dyDescent="0.25">
      <c r="A310">
        <v>309</v>
      </c>
      <c r="B310" t="s">
        <v>616</v>
      </c>
      <c r="C310" t="s">
        <v>617</v>
      </c>
      <c r="D310" t="str">
        <f t="shared" si="8"/>
        <v>Sands Diane</v>
      </c>
      <c r="E310" t="s">
        <v>15</v>
      </c>
      <c r="F310" t="s">
        <v>38</v>
      </c>
      <c r="G310" t="s">
        <v>605</v>
      </c>
      <c r="H310" t="s">
        <v>606</v>
      </c>
      <c r="I310" t="s">
        <v>38</v>
      </c>
      <c r="J310" t="s">
        <v>607</v>
      </c>
      <c r="K310" t="str">
        <f>INDEX(Table6[Column1],MATCH(L310,Table6[Column2]))</f>
        <v>Elders</v>
      </c>
      <c r="L310">
        <v>55.76493</v>
      </c>
      <c r="M310" t="str">
        <f>VLOOKUP(L310,Table1[],2)</f>
        <v>50 - 59</v>
      </c>
      <c r="N310" t="str">
        <f>INDEX(Table7[Column1],MATCH(O310,Table7[Column2]))</f>
        <v>Expertise Stage</v>
      </c>
      <c r="O310">
        <v>15.906366</v>
      </c>
      <c r="P310" t="str">
        <f>VLOOKUP(O310,Table13[],2)</f>
        <v>15 - 20</v>
      </c>
      <c r="Q310" t="str">
        <f>INDEX(Table8[Column1],MATCH(R310,Table8[Column2]))</f>
        <v>Scheduled</v>
      </c>
      <c r="R310">
        <v>0</v>
      </c>
      <c r="S310">
        <f t="shared" si="9"/>
        <v>0</v>
      </c>
      <c r="T310" t="s">
        <v>42</v>
      </c>
    </row>
    <row r="311" spans="1:20" x14ac:dyDescent="0.25">
      <c r="A311">
        <v>310</v>
      </c>
      <c r="B311" t="s">
        <v>618</v>
      </c>
      <c r="C311" t="s">
        <v>619</v>
      </c>
      <c r="D311" t="str">
        <f t="shared" si="8"/>
        <v>Watts Ismael</v>
      </c>
      <c r="E311" t="s">
        <v>22</v>
      </c>
      <c r="F311" t="s">
        <v>84</v>
      </c>
      <c r="G311" t="s">
        <v>17</v>
      </c>
      <c r="H311" t="s">
        <v>18</v>
      </c>
      <c r="I311" t="s">
        <v>84</v>
      </c>
      <c r="J311" t="s">
        <v>19</v>
      </c>
      <c r="K311" t="str">
        <f>INDEX(Table6[Column1],MATCH(L311,Table6[Column2]))</f>
        <v>Adults</v>
      </c>
      <c r="L311">
        <v>45.916003719999999</v>
      </c>
      <c r="M311" t="str">
        <f>VLOOKUP(L311,Table1[],2)</f>
        <v>40 - 49</v>
      </c>
      <c r="N311" t="str">
        <f>INDEX(Table7[Column1],MATCH(O311,Table7[Column2]))</f>
        <v>Learning Stage</v>
      </c>
      <c r="O311">
        <v>3.9752893610000002</v>
      </c>
      <c r="P311" t="str">
        <f>VLOOKUP(O311,Table13[],2)</f>
        <v>1 - 5</v>
      </c>
      <c r="Q311" t="str">
        <f>INDEX(Table8[Column1],MATCH(R311,Table8[Column2]))</f>
        <v>Maintained</v>
      </c>
      <c r="R311">
        <v>65.697860890000001</v>
      </c>
      <c r="S311">
        <f t="shared" si="9"/>
        <v>2.7374108704166669</v>
      </c>
      <c r="T311" t="s">
        <v>19</v>
      </c>
    </row>
    <row r="312" spans="1:20" x14ac:dyDescent="0.25">
      <c r="A312">
        <v>311</v>
      </c>
      <c r="B312" t="s">
        <v>620</v>
      </c>
      <c r="C312" t="s">
        <v>492</v>
      </c>
      <c r="D312" t="str">
        <f t="shared" si="8"/>
        <v>Lynch Raymond</v>
      </c>
      <c r="E312" t="s">
        <v>22</v>
      </c>
      <c r="F312" t="s">
        <v>407</v>
      </c>
      <c r="G312" t="s">
        <v>17</v>
      </c>
      <c r="H312" t="s">
        <v>18</v>
      </c>
      <c r="I312" t="s">
        <v>407</v>
      </c>
      <c r="J312" t="s">
        <v>19</v>
      </c>
      <c r="K312" t="str">
        <f>INDEX(Table6[Column1],MATCH(L312,Table6[Column2]))</f>
        <v>Adults</v>
      </c>
      <c r="L312">
        <v>47.059861300000001</v>
      </c>
      <c r="M312" t="str">
        <f>VLOOKUP(L312,Table1[],2)</f>
        <v>40 - 49</v>
      </c>
      <c r="N312" t="str">
        <f>INDEX(Table7[Column1],MATCH(O312,Table7[Column2]))</f>
        <v>Learning Stage</v>
      </c>
      <c r="O312">
        <v>5.6916028470000004</v>
      </c>
      <c r="P312" t="str">
        <f>VLOOKUP(O312,Table13[],2)</f>
        <v>1 - 5</v>
      </c>
      <c r="Q312" t="str">
        <f>INDEX(Table8[Column1],MATCH(R312,Table8[Column2]))</f>
        <v>Habitual</v>
      </c>
      <c r="R312">
        <v>86.27605733</v>
      </c>
      <c r="S312">
        <f t="shared" si="9"/>
        <v>3.5948357220833338</v>
      </c>
      <c r="T312" t="s">
        <v>19</v>
      </c>
    </row>
    <row r="313" spans="1:20" x14ac:dyDescent="0.25">
      <c r="A313">
        <v>312</v>
      </c>
      <c r="B313" t="s">
        <v>621</v>
      </c>
      <c r="C313" t="s">
        <v>210</v>
      </c>
      <c r="D313" t="str">
        <f t="shared" si="8"/>
        <v>Gerard Kenneth</v>
      </c>
      <c r="E313" t="s">
        <v>22</v>
      </c>
      <c r="F313" t="s">
        <v>622</v>
      </c>
      <c r="G313" t="s">
        <v>17</v>
      </c>
      <c r="H313" t="s">
        <v>18</v>
      </c>
      <c r="I313" t="s">
        <v>90</v>
      </c>
      <c r="J313" t="s">
        <v>19</v>
      </c>
      <c r="K313" t="str">
        <f>INDEX(Table6[Column1],MATCH(L313,Table6[Column2]))</f>
        <v>Adults</v>
      </c>
      <c r="L313">
        <v>46.10034641</v>
      </c>
      <c r="M313" t="str">
        <f>VLOOKUP(L313,Table1[],2)</f>
        <v>40 - 49</v>
      </c>
      <c r="N313" t="str">
        <f>INDEX(Table7[Column1],MATCH(O313,Table7[Column2]))</f>
        <v>Learning Stage</v>
      </c>
      <c r="O313">
        <v>4.444679915</v>
      </c>
      <c r="P313" t="str">
        <f>VLOOKUP(O313,Table13[],2)</f>
        <v>1 - 5</v>
      </c>
      <c r="Q313" t="str">
        <f>INDEX(Table8[Column1],MATCH(R313,Table8[Column2]))</f>
        <v>Maintained</v>
      </c>
      <c r="R313">
        <v>75.858835940000006</v>
      </c>
      <c r="S313">
        <f t="shared" si="9"/>
        <v>3.1607848308333337</v>
      </c>
      <c r="T313" t="s">
        <v>19</v>
      </c>
    </row>
    <row r="314" spans="1:20" x14ac:dyDescent="0.25">
      <c r="A314">
        <v>313</v>
      </c>
      <c r="B314" t="s">
        <v>115</v>
      </c>
      <c r="C314" t="s">
        <v>79</v>
      </c>
      <c r="D314" t="str">
        <f t="shared" si="8"/>
        <v>Daniel Jennifer</v>
      </c>
      <c r="E314" t="s">
        <v>15</v>
      </c>
      <c r="F314" t="s">
        <v>38</v>
      </c>
      <c r="G314" t="s">
        <v>605</v>
      </c>
      <c r="H314" t="s">
        <v>606</v>
      </c>
      <c r="I314" t="s">
        <v>38</v>
      </c>
      <c r="J314" t="s">
        <v>607</v>
      </c>
      <c r="K314" t="str">
        <f>INDEX(Table6[Column1],MATCH(L314,Table6[Column2]))</f>
        <v>Elders</v>
      </c>
      <c r="L314">
        <v>55.010309999999997</v>
      </c>
      <c r="M314" t="str">
        <f>VLOOKUP(L314,Table1[],2)</f>
        <v>50 - 59</v>
      </c>
      <c r="N314" t="str">
        <f>INDEX(Table7[Column1],MATCH(O314,Table7[Column2]))</f>
        <v>Reflection Stage</v>
      </c>
      <c r="O314">
        <v>32.350608999999999</v>
      </c>
      <c r="P314" t="str">
        <f>VLOOKUP(O314,Table13[],2)</f>
        <v>25 and Above</v>
      </c>
      <c r="Q314" t="str">
        <f>INDEX(Table8[Column1],MATCH(R314,Table8[Column2]))</f>
        <v>Habitual</v>
      </c>
      <c r="R314">
        <v>113.9021614</v>
      </c>
      <c r="S314">
        <f t="shared" si="9"/>
        <v>4.7459233916666665</v>
      </c>
      <c r="T314" t="s">
        <v>42</v>
      </c>
    </row>
    <row r="315" spans="1:20" x14ac:dyDescent="0.25">
      <c r="A315">
        <v>314</v>
      </c>
      <c r="B315" t="s">
        <v>623</v>
      </c>
      <c r="C315" t="s">
        <v>624</v>
      </c>
      <c r="D315" t="str">
        <f t="shared" si="8"/>
        <v>Guzman Sharon</v>
      </c>
      <c r="E315" t="s">
        <v>15</v>
      </c>
      <c r="F315" t="s">
        <v>407</v>
      </c>
      <c r="G315" t="s">
        <v>17</v>
      </c>
      <c r="H315" t="s">
        <v>18</v>
      </c>
      <c r="I315" t="s">
        <v>407</v>
      </c>
      <c r="J315" t="s">
        <v>19</v>
      </c>
      <c r="K315" t="str">
        <f>INDEX(Table6[Column1],MATCH(L315,Table6[Column2]))</f>
        <v>Young Adults</v>
      </c>
      <c r="L315">
        <v>38.848415129999999</v>
      </c>
      <c r="M315" t="str">
        <f>VLOOKUP(L315,Table1[],2)</f>
        <v>30 - 39</v>
      </c>
      <c r="N315" t="str">
        <f>INDEX(Table7[Column1],MATCH(O315,Table7[Column2]))</f>
        <v>Learning Stage</v>
      </c>
      <c r="O315">
        <v>1.9745897690000001</v>
      </c>
      <c r="P315" t="str">
        <f>VLOOKUP(O315,Table13[],2)</f>
        <v>1 - 5</v>
      </c>
      <c r="Q315" t="str">
        <f>INDEX(Table8[Column1],MATCH(R315,Table8[Column2]))</f>
        <v>Maintained</v>
      </c>
      <c r="R315">
        <v>40.50500469</v>
      </c>
      <c r="S315">
        <f t="shared" si="9"/>
        <v>1.6877085287500002</v>
      </c>
      <c r="T315" t="s">
        <v>19</v>
      </c>
    </row>
    <row r="316" spans="1:20" x14ac:dyDescent="0.25">
      <c r="A316">
        <v>315</v>
      </c>
      <c r="B316" t="s">
        <v>625</v>
      </c>
      <c r="C316" t="s">
        <v>231</v>
      </c>
      <c r="D316" t="str">
        <f t="shared" si="8"/>
        <v>Carbaugh Monica</v>
      </c>
      <c r="E316" t="s">
        <v>15</v>
      </c>
      <c r="F316" t="s">
        <v>121</v>
      </c>
      <c r="G316" t="s">
        <v>17</v>
      </c>
      <c r="H316" t="s">
        <v>18</v>
      </c>
      <c r="I316" t="s">
        <v>121</v>
      </c>
      <c r="J316" t="s">
        <v>19</v>
      </c>
      <c r="K316" t="str">
        <f>INDEX(Table6[Column1],MATCH(L316,Table6[Column2]))</f>
        <v>Seniors</v>
      </c>
      <c r="L316">
        <v>63.64067214</v>
      </c>
      <c r="M316" t="str">
        <f>VLOOKUP(L316,Table1[],2)</f>
        <v>60 and Above</v>
      </c>
      <c r="N316" t="str">
        <f>INDEX(Table7[Column1],MATCH(O316,Table7[Column2]))</f>
        <v>Learning Stage</v>
      </c>
      <c r="O316">
        <v>2.0648085150000002</v>
      </c>
      <c r="P316" t="str">
        <f>VLOOKUP(O316,Table13[],2)</f>
        <v>1 - 5</v>
      </c>
      <c r="Q316" t="str">
        <f>INDEX(Table8[Column1],MATCH(R316,Table8[Column2]))</f>
        <v>Violative</v>
      </c>
      <c r="R316">
        <v>206.8713669</v>
      </c>
      <c r="S316">
        <f t="shared" si="9"/>
        <v>8.6196402875000011</v>
      </c>
      <c r="T316" t="s">
        <v>19</v>
      </c>
    </row>
    <row r="317" spans="1:20" x14ac:dyDescent="0.25">
      <c r="A317">
        <v>316</v>
      </c>
      <c r="B317" t="s">
        <v>626</v>
      </c>
      <c r="C317" t="s">
        <v>464</v>
      </c>
      <c r="D317" t="str">
        <f t="shared" si="8"/>
        <v>Espinoza Steven</v>
      </c>
      <c r="E317" t="s">
        <v>22</v>
      </c>
      <c r="F317" t="s">
        <v>95</v>
      </c>
      <c r="G317" t="s">
        <v>17</v>
      </c>
      <c r="H317" t="s">
        <v>18</v>
      </c>
      <c r="I317" t="s">
        <v>87</v>
      </c>
      <c r="J317" t="s">
        <v>19</v>
      </c>
      <c r="K317" t="str">
        <f>INDEX(Table6[Column1],MATCH(L317,Table6[Column2]))</f>
        <v>Adults</v>
      </c>
      <c r="L317">
        <v>46.400500710000003</v>
      </c>
      <c r="M317" t="str">
        <f>VLOOKUP(L317,Table1[],2)</f>
        <v>40 - 49</v>
      </c>
      <c r="N317" t="str">
        <f>INDEX(Table7[Column1],MATCH(O317,Table7[Column2]))</f>
        <v>Learning Stage</v>
      </c>
      <c r="O317">
        <v>3.7891110330000002</v>
      </c>
      <c r="P317" t="str">
        <f>VLOOKUP(O317,Table13[],2)</f>
        <v>1 - 5</v>
      </c>
      <c r="Q317" t="str">
        <f>INDEX(Table8[Column1],MATCH(R317,Table8[Column2]))</f>
        <v>Scheduled</v>
      </c>
      <c r="R317">
        <v>35.570218369999999</v>
      </c>
      <c r="S317">
        <f t="shared" si="9"/>
        <v>1.4820924320833333</v>
      </c>
      <c r="T317" t="s">
        <v>19</v>
      </c>
    </row>
    <row r="318" spans="1:20" x14ac:dyDescent="0.25">
      <c r="A318">
        <v>317</v>
      </c>
      <c r="B318" t="s">
        <v>627</v>
      </c>
      <c r="C318" t="s">
        <v>628</v>
      </c>
      <c r="D318" t="str">
        <f t="shared" si="8"/>
        <v>Mills Tiffany</v>
      </c>
      <c r="E318" t="s">
        <v>15</v>
      </c>
      <c r="F318" t="s">
        <v>38</v>
      </c>
      <c r="G318" t="s">
        <v>605</v>
      </c>
      <c r="H318" t="s">
        <v>606</v>
      </c>
      <c r="I318" t="s">
        <v>38</v>
      </c>
      <c r="J318" t="s">
        <v>607</v>
      </c>
      <c r="K318" t="str">
        <f>INDEX(Table6[Column1],MATCH(L318,Table6[Column2]))</f>
        <v>Elders</v>
      </c>
      <c r="L318">
        <v>53.4876</v>
      </c>
      <c r="M318" t="str">
        <f>VLOOKUP(L318,Table1[],2)</f>
        <v>50 - 59</v>
      </c>
      <c r="N318" t="str">
        <f>INDEX(Table7[Column1],MATCH(O318,Table7[Column2]))</f>
        <v>Fitting in Stage</v>
      </c>
      <c r="O318">
        <v>9.940766</v>
      </c>
      <c r="P318" t="str">
        <f>VLOOKUP(O318,Table13[],2)</f>
        <v>6 - 10</v>
      </c>
      <c r="Q318" t="str">
        <f>INDEX(Table8[Column1],MATCH(R318,Table8[Column2]))</f>
        <v>Maintained</v>
      </c>
      <c r="R318">
        <v>42.152386640000003</v>
      </c>
      <c r="S318">
        <f t="shared" si="9"/>
        <v>1.7563494433333333</v>
      </c>
      <c r="T318" t="s">
        <v>42</v>
      </c>
    </row>
    <row r="319" spans="1:20" x14ac:dyDescent="0.25">
      <c r="A319">
        <v>318</v>
      </c>
      <c r="B319" t="s">
        <v>629</v>
      </c>
      <c r="C319" t="s">
        <v>630</v>
      </c>
      <c r="D319" t="str">
        <f t="shared" si="8"/>
        <v>Chamness Richard</v>
      </c>
      <c r="E319" t="s">
        <v>22</v>
      </c>
      <c r="F319" t="s">
        <v>33</v>
      </c>
      <c r="G319" t="s">
        <v>17</v>
      </c>
      <c r="H319" t="s">
        <v>18</v>
      </c>
      <c r="I319" t="s">
        <v>33</v>
      </c>
      <c r="J319" t="s">
        <v>19</v>
      </c>
      <c r="K319" t="str">
        <f>INDEX(Table6[Column1],MATCH(L319,Table6[Column2]))</f>
        <v>Adults</v>
      </c>
      <c r="L319">
        <v>45.808737299999997</v>
      </c>
      <c r="M319" t="str">
        <f>VLOOKUP(L319,Table1[],2)</f>
        <v>40 - 49</v>
      </c>
      <c r="N319" t="str">
        <f>INDEX(Table7[Column1],MATCH(O319,Table7[Column2]))</f>
        <v>Learning Stage</v>
      </c>
      <c r="O319">
        <v>3.814751013</v>
      </c>
      <c r="P319" t="str">
        <f>VLOOKUP(O319,Table13[],2)</f>
        <v>1 - 5</v>
      </c>
      <c r="Q319" t="str">
        <f>INDEX(Table8[Column1],MATCH(R319,Table8[Column2]))</f>
        <v>Habitual</v>
      </c>
      <c r="R319">
        <v>107.7054315</v>
      </c>
      <c r="S319">
        <f t="shared" si="9"/>
        <v>4.4877263125000004</v>
      </c>
      <c r="T319" t="s">
        <v>19</v>
      </c>
    </row>
    <row r="320" spans="1:20" x14ac:dyDescent="0.25">
      <c r="A320">
        <v>319</v>
      </c>
      <c r="B320" t="s">
        <v>631</v>
      </c>
      <c r="C320" t="s">
        <v>632</v>
      </c>
      <c r="D320" t="str">
        <f t="shared" si="8"/>
        <v>Bricker Jacqueline</v>
      </c>
      <c r="E320" t="s">
        <v>15</v>
      </c>
      <c r="F320" t="s">
        <v>358</v>
      </c>
      <c r="G320" t="s">
        <v>17</v>
      </c>
      <c r="H320" t="s">
        <v>18</v>
      </c>
      <c r="I320" t="s">
        <v>358</v>
      </c>
      <c r="J320" t="s">
        <v>19</v>
      </c>
      <c r="K320" t="str">
        <f>INDEX(Table6[Column1],MATCH(L320,Table6[Column2]))</f>
        <v>Young Adults</v>
      </c>
      <c r="L320">
        <v>38.19359343</v>
      </c>
      <c r="M320" t="str">
        <f>VLOOKUP(L320,Table1[],2)</f>
        <v>30 - 39</v>
      </c>
      <c r="N320" t="str">
        <f>INDEX(Table7[Column1],MATCH(O320,Table7[Column2]))</f>
        <v>Learning Stage</v>
      </c>
      <c r="O320">
        <v>4.4894812179999999</v>
      </c>
      <c r="P320" t="str">
        <f>VLOOKUP(O320,Table13[],2)</f>
        <v>1 - 5</v>
      </c>
      <c r="Q320" t="str">
        <f>INDEX(Table8[Column1],MATCH(R320,Table8[Column2]))</f>
        <v>Maintained</v>
      </c>
      <c r="R320">
        <v>71.135127969999999</v>
      </c>
      <c r="S320">
        <f t="shared" si="9"/>
        <v>2.9639636654166668</v>
      </c>
      <c r="T320" t="s">
        <v>19</v>
      </c>
    </row>
    <row r="321" spans="1:20" x14ac:dyDescent="0.25">
      <c r="A321">
        <v>320</v>
      </c>
      <c r="B321" t="s">
        <v>633</v>
      </c>
      <c r="C321" t="s">
        <v>634</v>
      </c>
      <c r="D321" t="str">
        <f t="shared" si="8"/>
        <v>Yokoyama Jorge</v>
      </c>
      <c r="E321" t="s">
        <v>22</v>
      </c>
      <c r="F321" t="s">
        <v>87</v>
      </c>
      <c r="G321" t="s">
        <v>17</v>
      </c>
      <c r="H321" t="s">
        <v>18</v>
      </c>
      <c r="I321" t="s">
        <v>87</v>
      </c>
      <c r="J321" t="s">
        <v>19</v>
      </c>
      <c r="K321" t="str">
        <f>INDEX(Table6[Column1],MATCH(L321,Table6[Column2]))</f>
        <v>Seniors</v>
      </c>
      <c r="L321">
        <v>61.033727460000001</v>
      </c>
      <c r="M321" t="str">
        <f>VLOOKUP(L321,Table1[],2)</f>
        <v>60 and Above</v>
      </c>
      <c r="N321" t="str">
        <f>INDEX(Table7[Column1],MATCH(O321,Table7[Column2]))</f>
        <v>Learning Stage</v>
      </c>
      <c r="O321">
        <v>2.4297028329999999</v>
      </c>
      <c r="P321" t="str">
        <f>VLOOKUP(O321,Table13[],2)</f>
        <v>1 - 5</v>
      </c>
      <c r="Q321" t="str">
        <f>INDEX(Table8[Column1],MATCH(R321,Table8[Column2]))</f>
        <v>Unexcused</v>
      </c>
      <c r="R321">
        <v>181.0606009</v>
      </c>
      <c r="S321">
        <f t="shared" si="9"/>
        <v>7.5441917041666668</v>
      </c>
      <c r="T321" t="s">
        <v>19</v>
      </c>
    </row>
    <row r="322" spans="1:20" x14ac:dyDescent="0.25">
      <c r="A322">
        <v>321</v>
      </c>
      <c r="B322" t="s">
        <v>230</v>
      </c>
      <c r="C322" t="s">
        <v>635</v>
      </c>
      <c r="D322" t="str">
        <f t="shared" si="8"/>
        <v>Jackson Justin</v>
      </c>
      <c r="E322" t="s">
        <v>22</v>
      </c>
      <c r="F322" t="s">
        <v>38</v>
      </c>
      <c r="G322" t="s">
        <v>605</v>
      </c>
      <c r="H322" t="s">
        <v>606</v>
      </c>
      <c r="I322" t="s">
        <v>38</v>
      </c>
      <c r="J322" t="s">
        <v>607</v>
      </c>
      <c r="K322" t="str">
        <f>INDEX(Table6[Column1],MATCH(L322,Table6[Column2]))</f>
        <v>Adults</v>
      </c>
      <c r="L322">
        <v>49.65137</v>
      </c>
      <c r="M322" t="str">
        <f>VLOOKUP(L322,Table1[],2)</f>
        <v>40 - 49</v>
      </c>
      <c r="N322" t="str">
        <f>INDEX(Table7[Column1],MATCH(O322,Table7[Column2]))</f>
        <v>Mentoring Stage</v>
      </c>
      <c r="O322">
        <v>21.960999000000001</v>
      </c>
      <c r="P322" t="str">
        <f>VLOOKUP(O322,Table13[],2)</f>
        <v>20 - 25</v>
      </c>
      <c r="Q322" t="str">
        <f>INDEX(Table8[Column1],MATCH(R322,Table8[Column2]))</f>
        <v>Scheduled</v>
      </c>
      <c r="R322">
        <v>21.17797032</v>
      </c>
      <c r="S322">
        <f t="shared" si="9"/>
        <v>0.88241543000000011</v>
      </c>
      <c r="T322" t="s">
        <v>42</v>
      </c>
    </row>
    <row r="323" spans="1:20" x14ac:dyDescent="0.25">
      <c r="A323">
        <v>322</v>
      </c>
      <c r="B323" t="s">
        <v>636</v>
      </c>
      <c r="C323" t="s">
        <v>29</v>
      </c>
      <c r="D323" t="str">
        <f t="shared" ref="D323:D386" si="10">CONCATENATE(B323, " ",C323)</f>
        <v>Gomez Irene</v>
      </c>
      <c r="E323" t="s">
        <v>15</v>
      </c>
      <c r="F323" t="s">
        <v>38</v>
      </c>
      <c r="G323" t="s">
        <v>637</v>
      </c>
      <c r="H323" t="s">
        <v>638</v>
      </c>
      <c r="I323" t="s">
        <v>38</v>
      </c>
      <c r="J323" t="s">
        <v>607</v>
      </c>
      <c r="K323" t="str">
        <f>INDEX(Table6[Column1],MATCH(L323,Table6[Column2]))</f>
        <v>Young Adults</v>
      </c>
      <c r="L323">
        <v>39.232640000000004</v>
      </c>
      <c r="M323" t="str">
        <f>VLOOKUP(L323,Table1[],2)</f>
        <v>30 - 39</v>
      </c>
      <c r="N323" t="str">
        <f>INDEX(Table7[Column1],MATCH(O323,Table7[Column2]))</f>
        <v>Expertise Stage</v>
      </c>
      <c r="O323">
        <v>13.412318000000001</v>
      </c>
      <c r="P323" t="str">
        <f>VLOOKUP(O323,Table13[],2)</f>
        <v>10 - 15</v>
      </c>
      <c r="Q323" t="str">
        <f>INDEX(Table8[Column1],MATCH(R323,Table8[Column2]))</f>
        <v>Scheduled</v>
      </c>
      <c r="R323">
        <v>0</v>
      </c>
      <c r="S323">
        <f t="shared" ref="S323:S386" si="11">CONVERT(R323,"hr","day")</f>
        <v>0</v>
      </c>
      <c r="T323" t="s">
        <v>42</v>
      </c>
    </row>
    <row r="324" spans="1:20" x14ac:dyDescent="0.25">
      <c r="A324">
        <v>323</v>
      </c>
      <c r="B324" t="s">
        <v>639</v>
      </c>
      <c r="C324" t="s">
        <v>326</v>
      </c>
      <c r="D324" t="str">
        <f t="shared" si="10"/>
        <v>Cromer Arthur</v>
      </c>
      <c r="E324" t="s">
        <v>22</v>
      </c>
      <c r="F324" t="s">
        <v>235</v>
      </c>
      <c r="G324" t="s">
        <v>17</v>
      </c>
      <c r="H324" t="s">
        <v>18</v>
      </c>
      <c r="I324" t="s">
        <v>235</v>
      </c>
      <c r="J324" t="s">
        <v>19</v>
      </c>
      <c r="K324" t="str">
        <f>INDEX(Table6[Column1],MATCH(L324,Table6[Column2]))</f>
        <v>Youth</v>
      </c>
      <c r="L324">
        <v>27.197332710000001</v>
      </c>
      <c r="M324" t="str">
        <f>VLOOKUP(L324,Table1[],2)</f>
        <v>20 - 29</v>
      </c>
      <c r="N324" t="str">
        <f>INDEX(Table7[Column1],MATCH(O324,Table7[Column2]))</f>
        <v>Learning Stage</v>
      </c>
      <c r="O324">
        <v>3.300616625</v>
      </c>
      <c r="P324" t="str">
        <f>VLOOKUP(O324,Table13[],2)</f>
        <v>1 - 5</v>
      </c>
      <c r="Q324" t="str">
        <f>INDEX(Table8[Column1],MATCH(R324,Table8[Column2]))</f>
        <v>Scheduled</v>
      </c>
      <c r="R324">
        <v>0</v>
      </c>
      <c r="S324">
        <f t="shared" si="11"/>
        <v>0</v>
      </c>
      <c r="T324" t="s">
        <v>19</v>
      </c>
    </row>
    <row r="325" spans="1:20" x14ac:dyDescent="0.25">
      <c r="A325">
        <v>324</v>
      </c>
      <c r="B325" t="s">
        <v>58</v>
      </c>
      <c r="C325" t="s">
        <v>401</v>
      </c>
      <c r="D325" t="str">
        <f t="shared" si="10"/>
        <v>Davis Michael</v>
      </c>
      <c r="E325" t="s">
        <v>22</v>
      </c>
      <c r="F325" t="s">
        <v>38</v>
      </c>
      <c r="G325" t="s">
        <v>637</v>
      </c>
      <c r="H325" t="s">
        <v>638</v>
      </c>
      <c r="I325" t="s">
        <v>38</v>
      </c>
      <c r="J325" t="s">
        <v>607</v>
      </c>
      <c r="K325" t="str">
        <f>INDEX(Table6[Column1],MATCH(L325,Table6[Column2]))</f>
        <v>Adults</v>
      </c>
      <c r="L325">
        <v>49.737079000000001</v>
      </c>
      <c r="M325" t="str">
        <f>VLOOKUP(L325,Table1[],2)</f>
        <v>40 - 49</v>
      </c>
      <c r="N325" t="str">
        <f>INDEX(Table7[Column1],MATCH(O325,Table7[Column2]))</f>
        <v>Reflection Stage</v>
      </c>
      <c r="O325">
        <v>31.737079000000001</v>
      </c>
      <c r="P325" t="str">
        <f>VLOOKUP(O325,Table13[],2)</f>
        <v>25 and Above</v>
      </c>
      <c r="Q325" t="str">
        <f>INDEX(Table8[Column1],MATCH(R325,Table8[Column2]))</f>
        <v>Scheduled</v>
      </c>
      <c r="R325">
        <v>0</v>
      </c>
      <c r="S325">
        <f t="shared" si="11"/>
        <v>0</v>
      </c>
      <c r="T325" t="s">
        <v>42</v>
      </c>
    </row>
    <row r="326" spans="1:20" x14ac:dyDescent="0.25">
      <c r="A326">
        <v>325</v>
      </c>
      <c r="B326" t="s">
        <v>640</v>
      </c>
      <c r="C326" t="s">
        <v>147</v>
      </c>
      <c r="D326" t="str">
        <f t="shared" si="10"/>
        <v>Snowden Linda</v>
      </c>
      <c r="E326" t="s">
        <v>15</v>
      </c>
      <c r="F326" t="s">
        <v>38</v>
      </c>
      <c r="G326" t="s">
        <v>637</v>
      </c>
      <c r="H326" t="s">
        <v>638</v>
      </c>
      <c r="I326" t="s">
        <v>38</v>
      </c>
      <c r="J326" t="s">
        <v>607</v>
      </c>
      <c r="K326" t="str">
        <f>INDEX(Table6[Column1],MATCH(L326,Table6[Column2]))</f>
        <v>Elders</v>
      </c>
      <c r="L326">
        <v>54.781840000000003</v>
      </c>
      <c r="M326" t="str">
        <f>VLOOKUP(L326,Table1[],2)</f>
        <v>50 - 59</v>
      </c>
      <c r="N326" t="str">
        <f>INDEX(Table7[Column1],MATCH(O326,Table7[Column2]))</f>
        <v>Belonging Stage</v>
      </c>
      <c r="O326">
        <v>17.754217000000001</v>
      </c>
      <c r="P326" t="str">
        <f>VLOOKUP(O326,Table13[],2)</f>
        <v>15 - 20</v>
      </c>
      <c r="Q326" t="str">
        <f>INDEX(Table8[Column1],MATCH(R326,Table8[Column2]))</f>
        <v>Maintained</v>
      </c>
      <c r="R326">
        <v>72.299391420000006</v>
      </c>
      <c r="S326">
        <f t="shared" si="11"/>
        <v>3.0124746425000004</v>
      </c>
      <c r="T326" t="s">
        <v>42</v>
      </c>
    </row>
    <row r="327" spans="1:20" x14ac:dyDescent="0.25">
      <c r="A327">
        <v>326</v>
      </c>
      <c r="B327" t="s">
        <v>641</v>
      </c>
      <c r="C327" t="s">
        <v>245</v>
      </c>
      <c r="D327" t="str">
        <f t="shared" si="10"/>
        <v>Helton Mary</v>
      </c>
      <c r="E327" t="s">
        <v>15</v>
      </c>
      <c r="F327" t="s">
        <v>127</v>
      </c>
      <c r="G327" t="s">
        <v>17</v>
      </c>
      <c r="H327" t="s">
        <v>18</v>
      </c>
      <c r="I327" t="s">
        <v>127</v>
      </c>
      <c r="J327" t="s">
        <v>19</v>
      </c>
      <c r="K327" t="str">
        <f>INDEX(Table6[Column1],MATCH(L327,Table6[Column2]))</f>
        <v>Adults</v>
      </c>
      <c r="L327">
        <v>49.356423360000001</v>
      </c>
      <c r="M327" t="str">
        <f>VLOOKUP(L327,Table1[],2)</f>
        <v>40 - 49</v>
      </c>
      <c r="N327" t="str">
        <f>INDEX(Table7[Column1],MATCH(O327,Table7[Column2]))</f>
        <v>Learning Stage</v>
      </c>
      <c r="O327">
        <v>3.402556616</v>
      </c>
      <c r="P327" t="str">
        <f>VLOOKUP(O327,Table13[],2)</f>
        <v>1 - 5</v>
      </c>
      <c r="Q327" t="str">
        <f>INDEX(Table8[Column1],MATCH(R327,Table8[Column2]))</f>
        <v>Habitual</v>
      </c>
      <c r="R327">
        <v>90.589303760000007</v>
      </c>
      <c r="S327">
        <f t="shared" si="11"/>
        <v>3.7745543233333336</v>
      </c>
      <c r="T327" t="s">
        <v>19</v>
      </c>
    </row>
    <row r="328" spans="1:20" x14ac:dyDescent="0.25">
      <c r="A328">
        <v>327</v>
      </c>
      <c r="B328" t="s">
        <v>642</v>
      </c>
      <c r="C328" t="s">
        <v>643</v>
      </c>
      <c r="D328" t="str">
        <f t="shared" si="10"/>
        <v>Shockley Franklin</v>
      </c>
      <c r="E328" t="s">
        <v>22</v>
      </c>
      <c r="F328" t="s">
        <v>57</v>
      </c>
      <c r="G328" t="s">
        <v>17</v>
      </c>
      <c r="H328" t="s">
        <v>18</v>
      </c>
      <c r="I328" t="s">
        <v>57</v>
      </c>
      <c r="J328" t="s">
        <v>19</v>
      </c>
      <c r="K328" t="str">
        <f>INDEX(Table6[Column1],MATCH(L328,Table6[Column2]))</f>
        <v>Young Adults</v>
      </c>
      <c r="L328">
        <v>37.642796750000002</v>
      </c>
      <c r="M328" t="str">
        <f>VLOOKUP(L328,Table1[],2)</f>
        <v>30 - 39</v>
      </c>
      <c r="N328" t="str">
        <f>INDEX(Table7[Column1],MATCH(O328,Table7[Column2]))</f>
        <v>Fitting in Stage</v>
      </c>
      <c r="O328">
        <v>6.1965625019999999</v>
      </c>
      <c r="P328" t="str">
        <f>VLOOKUP(O328,Table13[],2)</f>
        <v>6 - 10</v>
      </c>
      <c r="Q328" t="str">
        <f>INDEX(Table8[Column1],MATCH(R328,Table8[Column2]))</f>
        <v>Scheduled</v>
      </c>
      <c r="R328">
        <v>13.95236794</v>
      </c>
      <c r="S328">
        <f t="shared" si="11"/>
        <v>0.58134866416666664</v>
      </c>
      <c r="T328" t="s">
        <v>19</v>
      </c>
    </row>
    <row r="329" spans="1:20" x14ac:dyDescent="0.25">
      <c r="A329">
        <v>328</v>
      </c>
      <c r="B329" t="s">
        <v>644</v>
      </c>
      <c r="C329" t="s">
        <v>645</v>
      </c>
      <c r="D329" t="str">
        <f t="shared" si="10"/>
        <v>Johnstone Armand</v>
      </c>
      <c r="E329" t="s">
        <v>22</v>
      </c>
      <c r="F329" t="s">
        <v>27</v>
      </c>
      <c r="G329" t="s">
        <v>17</v>
      </c>
      <c r="H329" t="s">
        <v>18</v>
      </c>
      <c r="I329" t="s">
        <v>27</v>
      </c>
      <c r="J329" t="s">
        <v>19</v>
      </c>
      <c r="K329" t="str">
        <f>INDEX(Table6[Column1],MATCH(L329,Table6[Column2]))</f>
        <v>Young Adults</v>
      </c>
      <c r="L329">
        <v>37.922924010000003</v>
      </c>
      <c r="M329" t="str">
        <f>VLOOKUP(L329,Table1[],2)</f>
        <v>30 - 39</v>
      </c>
      <c r="N329" t="str">
        <f>INDEX(Table7[Column1],MATCH(O329,Table7[Column2]))</f>
        <v>Fitting in Stage</v>
      </c>
      <c r="O329">
        <v>7.7834292349999998</v>
      </c>
      <c r="P329" t="str">
        <f>VLOOKUP(O329,Table13[],2)</f>
        <v>6 - 10</v>
      </c>
      <c r="Q329" t="str">
        <f>INDEX(Table8[Column1],MATCH(R329,Table8[Column2]))</f>
        <v>Maintained</v>
      </c>
      <c r="R329">
        <v>43.266583089999997</v>
      </c>
      <c r="S329">
        <f t="shared" si="11"/>
        <v>1.8027742954166663</v>
      </c>
      <c r="T329" t="s">
        <v>19</v>
      </c>
    </row>
    <row r="330" spans="1:20" x14ac:dyDescent="0.25">
      <c r="A330">
        <v>329</v>
      </c>
      <c r="B330" t="s">
        <v>646</v>
      </c>
      <c r="C330" t="s">
        <v>647</v>
      </c>
      <c r="D330" t="str">
        <f t="shared" si="10"/>
        <v>Linder Janice</v>
      </c>
      <c r="E330" t="s">
        <v>15</v>
      </c>
      <c r="F330" t="s">
        <v>57</v>
      </c>
      <c r="G330" t="s">
        <v>17</v>
      </c>
      <c r="H330" t="s">
        <v>18</v>
      </c>
      <c r="I330" t="s">
        <v>57</v>
      </c>
      <c r="J330" t="s">
        <v>19</v>
      </c>
      <c r="K330" t="str">
        <f>INDEX(Table6[Column1],MATCH(L330,Table6[Column2]))</f>
        <v>Teenagers</v>
      </c>
      <c r="L330">
        <v>13.91701673</v>
      </c>
      <c r="M330" t="e">
        <f>VLOOKUP(L330,Table1[],2)</f>
        <v>#N/A</v>
      </c>
      <c r="N330" t="str">
        <f>INDEX(Table7[Column1],MATCH(O330,Table7[Column2]))</f>
        <v>Learning Stage</v>
      </c>
      <c r="O330">
        <v>3.4719685039999999</v>
      </c>
      <c r="P330" t="str">
        <f>VLOOKUP(O330,Table13[],2)</f>
        <v>1 - 5</v>
      </c>
      <c r="Q330" t="str">
        <f>INDEX(Table8[Column1],MATCH(R330,Table8[Column2]))</f>
        <v>Scheduled</v>
      </c>
      <c r="R330">
        <v>0</v>
      </c>
      <c r="S330">
        <f t="shared" si="11"/>
        <v>0</v>
      </c>
      <c r="T330" t="s">
        <v>19</v>
      </c>
    </row>
    <row r="331" spans="1:20" x14ac:dyDescent="0.25">
      <c r="A331">
        <v>330</v>
      </c>
      <c r="B331" t="s">
        <v>648</v>
      </c>
      <c r="C331" t="s">
        <v>649</v>
      </c>
      <c r="D331" t="str">
        <f t="shared" si="10"/>
        <v>Gonzalez Rodney</v>
      </c>
      <c r="E331" t="s">
        <v>22</v>
      </c>
      <c r="F331" t="s">
        <v>84</v>
      </c>
      <c r="G331" t="s">
        <v>611</v>
      </c>
      <c r="H331" t="s">
        <v>612</v>
      </c>
      <c r="I331" t="s">
        <v>84</v>
      </c>
      <c r="J331" t="s">
        <v>19</v>
      </c>
      <c r="K331" t="str">
        <f>INDEX(Table6[Column1],MATCH(L331,Table6[Column2]))</f>
        <v>Adults</v>
      </c>
      <c r="L331">
        <v>46.474446659999998</v>
      </c>
      <c r="M331" t="str">
        <f>VLOOKUP(L331,Table1[],2)</f>
        <v>40 - 49</v>
      </c>
      <c r="N331" t="str">
        <f>INDEX(Table7[Column1],MATCH(O331,Table7[Column2]))</f>
        <v>Fitting in Stage</v>
      </c>
      <c r="O331">
        <v>6.7674352039999999</v>
      </c>
      <c r="P331" t="str">
        <f>VLOOKUP(O331,Table13[],2)</f>
        <v>6 - 10</v>
      </c>
      <c r="Q331" t="str">
        <f>INDEX(Table8[Column1],MATCH(R331,Table8[Column2]))</f>
        <v>Maintained</v>
      </c>
      <c r="R331">
        <v>44.969317080000003</v>
      </c>
      <c r="S331">
        <f t="shared" si="11"/>
        <v>1.8737215450000002</v>
      </c>
      <c r="T331" t="s">
        <v>19</v>
      </c>
    </row>
    <row r="332" spans="1:20" x14ac:dyDescent="0.25">
      <c r="A332">
        <v>331</v>
      </c>
      <c r="B332" t="s">
        <v>650</v>
      </c>
      <c r="C332" t="s">
        <v>651</v>
      </c>
      <c r="D332" t="str">
        <f t="shared" si="10"/>
        <v>Stalder Lawrence</v>
      </c>
      <c r="E332" t="s">
        <v>22</v>
      </c>
      <c r="F332" t="s">
        <v>652</v>
      </c>
      <c r="G332" t="s">
        <v>17</v>
      </c>
      <c r="H332" t="s">
        <v>18</v>
      </c>
      <c r="I332" t="s">
        <v>107</v>
      </c>
      <c r="J332" t="s">
        <v>19</v>
      </c>
      <c r="K332" t="str">
        <f>INDEX(Table6[Column1],MATCH(L332,Table6[Column2]))</f>
        <v>Adults</v>
      </c>
      <c r="L332">
        <v>42.266992170000002</v>
      </c>
      <c r="M332" t="str">
        <f>VLOOKUP(L332,Table1[],2)</f>
        <v>40 - 49</v>
      </c>
      <c r="N332" t="str">
        <f>INDEX(Table7[Column1],MATCH(O332,Table7[Column2]))</f>
        <v>Learning Stage</v>
      </c>
      <c r="O332">
        <v>5.2400787910000002</v>
      </c>
      <c r="P332" t="str">
        <f>VLOOKUP(O332,Table13[],2)</f>
        <v>1 - 5</v>
      </c>
      <c r="Q332" t="str">
        <f>INDEX(Table8[Column1],MATCH(R332,Table8[Column2]))</f>
        <v>Scheduled</v>
      </c>
      <c r="R332">
        <v>39.065711630000003</v>
      </c>
      <c r="S332">
        <f t="shared" si="11"/>
        <v>1.6277379845833335</v>
      </c>
      <c r="T332" t="s">
        <v>19</v>
      </c>
    </row>
    <row r="333" spans="1:20" x14ac:dyDescent="0.25">
      <c r="A333">
        <v>332</v>
      </c>
      <c r="B333" t="s">
        <v>143</v>
      </c>
      <c r="C333" t="s">
        <v>653</v>
      </c>
      <c r="D333" t="str">
        <f t="shared" si="10"/>
        <v>Price Daisy</v>
      </c>
      <c r="E333" t="s">
        <v>15</v>
      </c>
      <c r="F333" t="s">
        <v>33</v>
      </c>
      <c r="G333" t="s">
        <v>17</v>
      </c>
      <c r="H333" t="s">
        <v>18</v>
      </c>
      <c r="I333" t="s">
        <v>33</v>
      </c>
      <c r="J333" t="s">
        <v>19</v>
      </c>
      <c r="K333" t="str">
        <f>INDEX(Table6[Column1],MATCH(L333,Table6[Column2]))</f>
        <v>Adults</v>
      </c>
      <c r="L333">
        <v>49.702560920000003</v>
      </c>
      <c r="M333" t="str">
        <f>VLOOKUP(L333,Table1[],2)</f>
        <v>40 - 49</v>
      </c>
      <c r="N333" t="str">
        <f>INDEX(Table7[Column1],MATCH(O333,Table7[Column2]))</f>
        <v>Learning Stage</v>
      </c>
      <c r="O333">
        <v>3.907616472</v>
      </c>
      <c r="P333" t="str">
        <f>VLOOKUP(O333,Table13[],2)</f>
        <v>1 - 5</v>
      </c>
      <c r="Q333" t="str">
        <f>INDEX(Table8[Column1],MATCH(R333,Table8[Column2]))</f>
        <v>Excused</v>
      </c>
      <c r="R333">
        <v>127.15184929999999</v>
      </c>
      <c r="S333">
        <f t="shared" si="11"/>
        <v>5.2979937208333334</v>
      </c>
      <c r="T333" t="s">
        <v>19</v>
      </c>
    </row>
    <row r="334" spans="1:20" x14ac:dyDescent="0.25">
      <c r="A334">
        <v>333</v>
      </c>
      <c r="B334" t="s">
        <v>654</v>
      </c>
      <c r="C334" t="s">
        <v>345</v>
      </c>
      <c r="D334" t="str">
        <f t="shared" si="10"/>
        <v>Olson Ronald</v>
      </c>
      <c r="E334" t="s">
        <v>22</v>
      </c>
      <c r="F334" t="s">
        <v>655</v>
      </c>
      <c r="G334" t="s">
        <v>17</v>
      </c>
      <c r="H334" t="s">
        <v>18</v>
      </c>
      <c r="I334" t="s">
        <v>30</v>
      </c>
      <c r="J334" t="s">
        <v>19</v>
      </c>
      <c r="K334" t="str">
        <f>INDEX(Table6[Column1],MATCH(L334,Table6[Column2]))</f>
        <v>Seniors</v>
      </c>
      <c r="L334">
        <v>60.013287159999997</v>
      </c>
      <c r="M334" t="str">
        <f>VLOOKUP(L334,Table1[],2)</f>
        <v>60 and Above</v>
      </c>
      <c r="N334" t="str">
        <f>INDEX(Table7[Column1],MATCH(O334,Table7[Column2]))</f>
        <v>Fitting in Stage</v>
      </c>
      <c r="O334">
        <v>6.856205911</v>
      </c>
      <c r="P334" t="str">
        <f>VLOOKUP(O334,Table13[],2)</f>
        <v>6 - 10</v>
      </c>
      <c r="Q334" t="str">
        <f>INDEX(Table8[Column1],MATCH(R334,Table8[Column2]))</f>
        <v>Excused</v>
      </c>
      <c r="R334">
        <v>125.8763124</v>
      </c>
      <c r="S334">
        <f t="shared" si="11"/>
        <v>5.2448463500000004</v>
      </c>
      <c r="T334" t="s">
        <v>19</v>
      </c>
    </row>
    <row r="335" spans="1:20" x14ac:dyDescent="0.25">
      <c r="A335">
        <v>334</v>
      </c>
      <c r="B335" t="s">
        <v>656</v>
      </c>
      <c r="C335" t="s">
        <v>657</v>
      </c>
      <c r="D335" t="str">
        <f t="shared" si="10"/>
        <v>Collins Timothy</v>
      </c>
      <c r="E335" t="s">
        <v>22</v>
      </c>
      <c r="F335" t="s">
        <v>276</v>
      </c>
      <c r="G335" t="s">
        <v>17</v>
      </c>
      <c r="H335" t="s">
        <v>18</v>
      </c>
      <c r="I335" t="s">
        <v>277</v>
      </c>
      <c r="J335" t="s">
        <v>19</v>
      </c>
      <c r="K335" t="str">
        <f>INDEX(Table6[Column1],MATCH(L335,Table6[Column2]))</f>
        <v>Adults</v>
      </c>
      <c r="L335">
        <v>41.20807653</v>
      </c>
      <c r="M335" t="str">
        <f>VLOOKUP(L335,Table1[],2)</f>
        <v>40 - 49</v>
      </c>
      <c r="N335" t="str">
        <f>INDEX(Table7[Column1],MATCH(O335,Table7[Column2]))</f>
        <v>Fitting in Stage</v>
      </c>
      <c r="O335">
        <v>6.9548323910000001</v>
      </c>
      <c r="P335" t="str">
        <f>VLOOKUP(O335,Table13[],2)</f>
        <v>6 - 10</v>
      </c>
      <c r="Q335" t="str">
        <f>INDEX(Table8[Column1],MATCH(R335,Table8[Column2]))</f>
        <v>Maintained</v>
      </c>
      <c r="R335">
        <v>58.954198750000003</v>
      </c>
      <c r="S335">
        <f t="shared" si="11"/>
        <v>2.4564249479166667</v>
      </c>
      <c r="T335" t="s">
        <v>19</v>
      </c>
    </row>
    <row r="336" spans="1:20" x14ac:dyDescent="0.25">
      <c r="A336">
        <v>335</v>
      </c>
      <c r="B336" t="s">
        <v>658</v>
      </c>
      <c r="C336" t="s">
        <v>93</v>
      </c>
      <c r="D336" t="str">
        <f t="shared" si="10"/>
        <v>Clay William</v>
      </c>
      <c r="E336" t="s">
        <v>22</v>
      </c>
      <c r="F336" t="s">
        <v>30</v>
      </c>
      <c r="G336" t="s">
        <v>17</v>
      </c>
      <c r="H336" t="s">
        <v>18</v>
      </c>
      <c r="I336" t="s">
        <v>30</v>
      </c>
      <c r="J336" t="s">
        <v>19</v>
      </c>
      <c r="K336" t="str">
        <f>INDEX(Table6[Column1],MATCH(L336,Table6[Column2]))</f>
        <v>Elders</v>
      </c>
      <c r="L336">
        <v>53.778347289999999</v>
      </c>
      <c r="M336" t="str">
        <f>VLOOKUP(L336,Table1[],2)</f>
        <v>50 - 59</v>
      </c>
      <c r="N336" t="str">
        <f>INDEX(Table7[Column1],MATCH(O336,Table7[Column2]))</f>
        <v>Learning Stage</v>
      </c>
      <c r="O336">
        <v>3.5742011950000001</v>
      </c>
      <c r="P336" t="str">
        <f>VLOOKUP(O336,Table13[],2)</f>
        <v>1 - 5</v>
      </c>
      <c r="Q336" t="str">
        <f>INDEX(Table8[Column1],MATCH(R336,Table8[Column2]))</f>
        <v>Excused</v>
      </c>
      <c r="R336">
        <v>129.270387</v>
      </c>
      <c r="S336">
        <f t="shared" si="11"/>
        <v>5.3862661249999997</v>
      </c>
      <c r="T336" t="s">
        <v>19</v>
      </c>
    </row>
    <row r="337" spans="1:20" x14ac:dyDescent="0.25">
      <c r="A337">
        <v>336</v>
      </c>
      <c r="B337" t="s">
        <v>58</v>
      </c>
      <c r="C337" t="s">
        <v>175</v>
      </c>
      <c r="D337" t="str">
        <f t="shared" si="10"/>
        <v>Davis Paul</v>
      </c>
      <c r="E337" t="s">
        <v>22</v>
      </c>
      <c r="F337" t="s">
        <v>659</v>
      </c>
      <c r="G337" t="s">
        <v>17</v>
      </c>
      <c r="H337" t="s">
        <v>18</v>
      </c>
      <c r="I337" t="s">
        <v>138</v>
      </c>
      <c r="J337" t="s">
        <v>19</v>
      </c>
      <c r="K337" t="str">
        <f>INDEX(Table6[Column1],MATCH(L337,Table6[Column2]))</f>
        <v>Elders</v>
      </c>
      <c r="L337">
        <v>51.557880490000002</v>
      </c>
      <c r="M337" t="str">
        <f>VLOOKUP(L337,Table1[],2)</f>
        <v>50 - 59</v>
      </c>
      <c r="N337" t="str">
        <f>INDEX(Table7[Column1],MATCH(O337,Table7[Column2]))</f>
        <v>Learning Stage</v>
      </c>
      <c r="O337">
        <v>4.248976721</v>
      </c>
      <c r="P337" t="str">
        <f>VLOOKUP(O337,Table13[],2)</f>
        <v>1 - 5</v>
      </c>
      <c r="Q337" t="str">
        <f>INDEX(Table8[Column1],MATCH(R337,Table8[Column2]))</f>
        <v>Habitual</v>
      </c>
      <c r="R337">
        <v>90.271112049999999</v>
      </c>
      <c r="S337">
        <f t="shared" si="11"/>
        <v>3.7612963354166666</v>
      </c>
      <c r="T337" t="s">
        <v>19</v>
      </c>
    </row>
    <row r="338" spans="1:20" x14ac:dyDescent="0.25">
      <c r="A338">
        <v>337</v>
      </c>
      <c r="B338" t="s">
        <v>660</v>
      </c>
      <c r="C338" t="s">
        <v>661</v>
      </c>
      <c r="D338" t="str">
        <f t="shared" si="10"/>
        <v>Snow Darwin</v>
      </c>
      <c r="E338" t="s">
        <v>22</v>
      </c>
      <c r="F338" t="s">
        <v>261</v>
      </c>
      <c r="G338" t="s">
        <v>17</v>
      </c>
      <c r="H338" t="s">
        <v>18</v>
      </c>
      <c r="I338" t="s">
        <v>262</v>
      </c>
      <c r="J338" t="s">
        <v>19</v>
      </c>
      <c r="K338" t="str">
        <f>INDEX(Table6[Column1],MATCH(L338,Table6[Column2]))</f>
        <v>Adults</v>
      </c>
      <c r="L338">
        <v>49.331017600000003</v>
      </c>
      <c r="M338" t="str">
        <f>VLOOKUP(L338,Table1[],2)</f>
        <v>40 - 49</v>
      </c>
      <c r="N338" t="str">
        <f>INDEX(Table7[Column1],MATCH(O338,Table7[Column2]))</f>
        <v>Learning Stage</v>
      </c>
      <c r="O338">
        <v>4.2487363589999996</v>
      </c>
      <c r="P338" t="str">
        <f>VLOOKUP(O338,Table13[],2)</f>
        <v>1 - 5</v>
      </c>
      <c r="Q338" t="str">
        <f>INDEX(Table8[Column1],MATCH(R338,Table8[Column2]))</f>
        <v>Maintained</v>
      </c>
      <c r="R338">
        <v>73.930950129999999</v>
      </c>
      <c r="S338">
        <f t="shared" si="11"/>
        <v>3.0804562554166668</v>
      </c>
      <c r="T338" t="s">
        <v>19</v>
      </c>
    </row>
    <row r="339" spans="1:20" x14ac:dyDescent="0.25">
      <c r="A339">
        <v>338</v>
      </c>
      <c r="B339" t="s">
        <v>662</v>
      </c>
      <c r="C339" t="s">
        <v>445</v>
      </c>
      <c r="D339" t="str">
        <f t="shared" si="10"/>
        <v>Giuliani Philip</v>
      </c>
      <c r="E339" t="s">
        <v>22</v>
      </c>
      <c r="F339" t="s">
        <v>663</v>
      </c>
      <c r="G339" t="s">
        <v>17</v>
      </c>
      <c r="H339" t="s">
        <v>18</v>
      </c>
      <c r="I339" t="s">
        <v>664</v>
      </c>
      <c r="J339" t="s">
        <v>19</v>
      </c>
      <c r="K339" t="str">
        <f>INDEX(Table6[Column1],MATCH(L339,Table6[Column2]))</f>
        <v>Adults</v>
      </c>
      <c r="L339">
        <v>40.685959990000001</v>
      </c>
      <c r="M339" t="str">
        <f>VLOOKUP(L339,Table1[],2)</f>
        <v>40 - 49</v>
      </c>
      <c r="N339" t="str">
        <f>INDEX(Table7[Column1],MATCH(O339,Table7[Column2]))</f>
        <v>Learning Stage</v>
      </c>
      <c r="O339">
        <v>4.3269060540000002</v>
      </c>
      <c r="P339" t="str">
        <f>VLOOKUP(O339,Table13[],2)</f>
        <v>1 - 5</v>
      </c>
      <c r="Q339" t="str">
        <f>INDEX(Table8[Column1],MATCH(R339,Table8[Column2]))</f>
        <v>Scheduled</v>
      </c>
      <c r="R339">
        <v>7.2349429409999999</v>
      </c>
      <c r="S339">
        <f t="shared" si="11"/>
        <v>0.30145595587500001</v>
      </c>
      <c r="T339" t="s">
        <v>19</v>
      </c>
    </row>
    <row r="340" spans="1:20" x14ac:dyDescent="0.25">
      <c r="A340">
        <v>339</v>
      </c>
      <c r="B340" t="s">
        <v>665</v>
      </c>
      <c r="C340" t="s">
        <v>245</v>
      </c>
      <c r="D340" t="str">
        <f t="shared" si="10"/>
        <v>Kwan Mary</v>
      </c>
      <c r="E340" t="s">
        <v>15</v>
      </c>
      <c r="F340" t="s">
        <v>666</v>
      </c>
      <c r="G340" t="s">
        <v>17</v>
      </c>
      <c r="H340" t="s">
        <v>18</v>
      </c>
      <c r="I340" t="s">
        <v>157</v>
      </c>
      <c r="J340" t="s">
        <v>19</v>
      </c>
      <c r="K340" t="str">
        <f>INDEX(Table6[Column1],MATCH(L340,Table6[Column2]))</f>
        <v>Elders</v>
      </c>
      <c r="L340">
        <v>52.380560070000001</v>
      </c>
      <c r="M340" t="str">
        <f>VLOOKUP(L340,Table1[],2)</f>
        <v>50 - 59</v>
      </c>
      <c r="N340" t="str">
        <f>INDEX(Table7[Column1],MATCH(O340,Table7[Column2]))</f>
        <v>Learning Stage</v>
      </c>
      <c r="O340">
        <v>0.93708528300000005</v>
      </c>
      <c r="P340" t="e">
        <f>VLOOKUP(O340,Table13[],2)</f>
        <v>#N/A</v>
      </c>
      <c r="Q340" t="str">
        <f>INDEX(Table8[Column1],MATCH(R340,Table8[Column2]))</f>
        <v>Excused</v>
      </c>
      <c r="R340">
        <v>145.88278310000001</v>
      </c>
      <c r="S340">
        <f t="shared" si="11"/>
        <v>6.0784492958333338</v>
      </c>
      <c r="T340" t="s">
        <v>19</v>
      </c>
    </row>
    <row r="341" spans="1:20" x14ac:dyDescent="0.25">
      <c r="A341">
        <v>340</v>
      </c>
      <c r="B341" t="s">
        <v>667</v>
      </c>
      <c r="C341" t="s">
        <v>668</v>
      </c>
      <c r="D341" t="str">
        <f t="shared" si="10"/>
        <v>Moody Bebe</v>
      </c>
      <c r="E341" t="s">
        <v>15</v>
      </c>
      <c r="F341" t="s">
        <v>213</v>
      </c>
      <c r="G341" t="s">
        <v>17</v>
      </c>
      <c r="H341" t="s">
        <v>18</v>
      </c>
      <c r="I341" t="s">
        <v>54</v>
      </c>
      <c r="J341" t="s">
        <v>19</v>
      </c>
      <c r="K341" t="str">
        <f>INDEX(Table6[Column1],MATCH(L341,Table6[Column2]))</f>
        <v>Young Adults</v>
      </c>
      <c r="L341">
        <v>34.470781520000003</v>
      </c>
      <c r="M341" t="str">
        <f>VLOOKUP(L341,Table1[],2)</f>
        <v>30 - 39</v>
      </c>
      <c r="N341" t="str">
        <f>INDEX(Table7[Column1],MATCH(O341,Table7[Column2]))</f>
        <v>Learning Stage</v>
      </c>
      <c r="O341">
        <v>4.3922342309999998</v>
      </c>
      <c r="P341" t="str">
        <f>VLOOKUP(O341,Table13[],2)</f>
        <v>1 - 5</v>
      </c>
      <c r="Q341" t="str">
        <f>INDEX(Table8[Column1],MATCH(R341,Table8[Column2]))</f>
        <v>Scheduled</v>
      </c>
      <c r="R341">
        <v>23.063890000000001</v>
      </c>
      <c r="S341">
        <f t="shared" si="11"/>
        <v>0.96099541666666666</v>
      </c>
      <c r="T341" t="s">
        <v>19</v>
      </c>
    </row>
    <row r="342" spans="1:20" x14ac:dyDescent="0.25">
      <c r="A342">
        <v>341</v>
      </c>
      <c r="B342" t="s">
        <v>669</v>
      </c>
      <c r="C342" t="s">
        <v>670</v>
      </c>
      <c r="D342" t="str">
        <f t="shared" si="10"/>
        <v>Burg Eleanor</v>
      </c>
      <c r="E342" t="s">
        <v>15</v>
      </c>
      <c r="F342" t="s">
        <v>30</v>
      </c>
      <c r="G342" t="s">
        <v>17</v>
      </c>
      <c r="H342" t="s">
        <v>18</v>
      </c>
      <c r="I342" t="s">
        <v>30</v>
      </c>
      <c r="J342" t="s">
        <v>19</v>
      </c>
      <c r="K342" t="str">
        <f>INDEX(Table6[Column1],MATCH(L342,Table6[Column2]))</f>
        <v>Adults</v>
      </c>
      <c r="L342">
        <v>48.147411179999999</v>
      </c>
      <c r="M342" t="str">
        <f>VLOOKUP(L342,Table1[],2)</f>
        <v>40 - 49</v>
      </c>
      <c r="N342" t="str">
        <f>INDEX(Table7[Column1],MATCH(O342,Table7[Column2]))</f>
        <v>Learning Stage</v>
      </c>
      <c r="O342">
        <v>4.4593936080000001</v>
      </c>
      <c r="P342" t="str">
        <f>VLOOKUP(O342,Table13[],2)</f>
        <v>1 - 5</v>
      </c>
      <c r="Q342" t="str">
        <f>INDEX(Table8[Column1],MATCH(R342,Table8[Column2]))</f>
        <v>Maintained</v>
      </c>
      <c r="R342">
        <v>50.692251570000003</v>
      </c>
      <c r="S342">
        <f t="shared" si="11"/>
        <v>2.1121771487499998</v>
      </c>
      <c r="T342" t="s">
        <v>19</v>
      </c>
    </row>
    <row r="343" spans="1:20" x14ac:dyDescent="0.25">
      <c r="A343">
        <v>342</v>
      </c>
      <c r="B343" t="s">
        <v>671</v>
      </c>
      <c r="C343" t="s">
        <v>672</v>
      </c>
      <c r="D343" t="str">
        <f t="shared" si="10"/>
        <v>Zamora Frances</v>
      </c>
      <c r="E343" t="s">
        <v>15</v>
      </c>
      <c r="F343" t="s">
        <v>673</v>
      </c>
      <c r="G343" t="s">
        <v>17</v>
      </c>
      <c r="H343" t="s">
        <v>18</v>
      </c>
      <c r="I343" t="s">
        <v>107</v>
      </c>
      <c r="J343" t="s">
        <v>19</v>
      </c>
      <c r="K343" t="str">
        <f>INDEX(Table6[Column1],MATCH(L343,Table6[Column2]))</f>
        <v>Adults</v>
      </c>
      <c r="L343">
        <v>42.045393959999998</v>
      </c>
      <c r="M343" t="str">
        <f>VLOOKUP(L343,Table1[],2)</f>
        <v>40 - 49</v>
      </c>
      <c r="N343" t="str">
        <f>INDEX(Table7[Column1],MATCH(O343,Table7[Column2]))</f>
        <v>Learning Stage</v>
      </c>
      <c r="O343">
        <v>3.551056692</v>
      </c>
      <c r="P343" t="str">
        <f>VLOOKUP(O343,Table13[],2)</f>
        <v>1 - 5</v>
      </c>
      <c r="Q343" t="str">
        <f>INDEX(Table8[Column1],MATCH(R343,Table8[Column2]))</f>
        <v>Habitual</v>
      </c>
      <c r="R343">
        <v>87.103101319999993</v>
      </c>
      <c r="S343">
        <f t="shared" si="11"/>
        <v>3.6292958883333326</v>
      </c>
      <c r="T343" t="s">
        <v>19</v>
      </c>
    </row>
    <row r="344" spans="1:20" x14ac:dyDescent="0.25">
      <c r="A344">
        <v>343</v>
      </c>
      <c r="B344" t="s">
        <v>367</v>
      </c>
      <c r="C344" t="s">
        <v>674</v>
      </c>
      <c r="D344" t="str">
        <f t="shared" si="10"/>
        <v>Campbell Jeremiah</v>
      </c>
      <c r="E344" t="s">
        <v>22</v>
      </c>
      <c r="F344" t="s">
        <v>675</v>
      </c>
      <c r="G344" t="s">
        <v>17</v>
      </c>
      <c r="H344" t="s">
        <v>18</v>
      </c>
      <c r="I344" t="s">
        <v>24</v>
      </c>
      <c r="J344" t="s">
        <v>19</v>
      </c>
      <c r="K344" t="str">
        <f>INDEX(Table6[Column1],MATCH(L344,Table6[Column2]))</f>
        <v>Adults</v>
      </c>
      <c r="L344">
        <v>48.322334240000004</v>
      </c>
      <c r="M344" t="str">
        <f>VLOOKUP(L344,Table1[],2)</f>
        <v>40 - 49</v>
      </c>
      <c r="N344" t="str">
        <f>INDEX(Table7[Column1],MATCH(O344,Table7[Column2]))</f>
        <v>Fitting in Stage</v>
      </c>
      <c r="O344">
        <v>7.2096898879999998</v>
      </c>
      <c r="P344" t="str">
        <f>VLOOKUP(O344,Table13[],2)</f>
        <v>6 - 10</v>
      </c>
      <c r="Q344" t="str">
        <f>INDEX(Table8[Column1],MATCH(R344,Table8[Column2]))</f>
        <v>Maintained</v>
      </c>
      <c r="R344">
        <v>79.005981660000003</v>
      </c>
      <c r="S344">
        <f t="shared" si="11"/>
        <v>3.2919159025000004</v>
      </c>
      <c r="T344" t="s">
        <v>19</v>
      </c>
    </row>
    <row r="345" spans="1:20" x14ac:dyDescent="0.25">
      <c r="A345">
        <v>344</v>
      </c>
      <c r="B345" t="s">
        <v>676</v>
      </c>
      <c r="C345" t="s">
        <v>677</v>
      </c>
      <c r="D345" t="str">
        <f t="shared" si="10"/>
        <v>Alvarado Anabel</v>
      </c>
      <c r="E345" t="s">
        <v>15</v>
      </c>
      <c r="F345" t="s">
        <v>262</v>
      </c>
      <c r="G345" t="s">
        <v>17</v>
      </c>
      <c r="H345" t="s">
        <v>18</v>
      </c>
      <c r="I345" t="s">
        <v>262</v>
      </c>
      <c r="J345" t="s">
        <v>19</v>
      </c>
      <c r="K345" t="str">
        <f>INDEX(Table6[Column1],MATCH(L345,Table6[Column2]))</f>
        <v>Adults</v>
      </c>
      <c r="L345">
        <v>46.859670119999997</v>
      </c>
      <c r="M345" t="str">
        <f>VLOOKUP(L345,Table1[],2)</f>
        <v>40 - 49</v>
      </c>
      <c r="N345" t="str">
        <f>INDEX(Table7[Column1],MATCH(O345,Table7[Column2]))</f>
        <v>Fitting in Stage</v>
      </c>
      <c r="O345">
        <v>7.30558877</v>
      </c>
      <c r="P345" t="str">
        <f>VLOOKUP(O345,Table13[],2)</f>
        <v>6 - 10</v>
      </c>
      <c r="Q345" t="str">
        <f>INDEX(Table8[Column1],MATCH(R345,Table8[Column2]))</f>
        <v>Habitual</v>
      </c>
      <c r="R345">
        <v>92.246066659999997</v>
      </c>
      <c r="S345">
        <f t="shared" si="11"/>
        <v>3.8435861108333333</v>
      </c>
      <c r="T345" t="s">
        <v>19</v>
      </c>
    </row>
    <row r="346" spans="1:20" x14ac:dyDescent="0.25">
      <c r="A346">
        <v>345</v>
      </c>
      <c r="B346" t="s">
        <v>678</v>
      </c>
      <c r="C346" t="s">
        <v>679</v>
      </c>
      <c r="D346" t="str">
        <f t="shared" si="10"/>
        <v>Hughes Margaret</v>
      </c>
      <c r="E346" t="s">
        <v>15</v>
      </c>
      <c r="F346" t="s">
        <v>680</v>
      </c>
      <c r="G346" t="s">
        <v>17</v>
      </c>
      <c r="H346" t="s">
        <v>18</v>
      </c>
      <c r="I346" t="s">
        <v>169</v>
      </c>
      <c r="J346" t="s">
        <v>19</v>
      </c>
      <c r="K346" t="str">
        <f>INDEX(Table6[Column1],MATCH(L346,Table6[Column2]))</f>
        <v>Seniors</v>
      </c>
      <c r="L346">
        <v>65.032020770000003</v>
      </c>
      <c r="M346" t="str">
        <f>VLOOKUP(L346,Table1[],2)</f>
        <v>60 and Above</v>
      </c>
      <c r="N346" t="str">
        <f>INDEX(Table7[Column1],MATCH(O346,Table7[Column2]))</f>
        <v>Learning Stage</v>
      </c>
      <c r="O346">
        <v>3.6901631259999998</v>
      </c>
      <c r="P346" t="str">
        <f>VLOOKUP(O346,Table13[],2)</f>
        <v>1 - 5</v>
      </c>
      <c r="Q346" t="str">
        <f>INDEX(Table8[Column1],MATCH(R346,Table8[Column2]))</f>
        <v>Violative</v>
      </c>
      <c r="R346">
        <v>207.35515419999999</v>
      </c>
      <c r="S346">
        <f t="shared" si="11"/>
        <v>8.6397980916666661</v>
      </c>
      <c r="T346" t="s">
        <v>19</v>
      </c>
    </row>
    <row r="347" spans="1:20" x14ac:dyDescent="0.25">
      <c r="A347">
        <v>346</v>
      </c>
      <c r="B347" t="s">
        <v>656</v>
      </c>
      <c r="C347" t="s">
        <v>681</v>
      </c>
      <c r="D347" t="str">
        <f t="shared" si="10"/>
        <v>Collins Grace</v>
      </c>
      <c r="E347" t="s">
        <v>15</v>
      </c>
      <c r="F347" t="s">
        <v>134</v>
      </c>
      <c r="G347" t="s">
        <v>17</v>
      </c>
      <c r="H347" t="s">
        <v>18</v>
      </c>
      <c r="I347" t="s">
        <v>134</v>
      </c>
      <c r="J347" t="s">
        <v>19</v>
      </c>
      <c r="K347" t="str">
        <f>INDEX(Table6[Column1],MATCH(L347,Table6[Column2]))</f>
        <v>Adults</v>
      </c>
      <c r="L347">
        <v>40.430929249999998</v>
      </c>
      <c r="M347" t="str">
        <f>VLOOKUP(L347,Table1[],2)</f>
        <v>40 - 49</v>
      </c>
      <c r="N347" t="str">
        <f>INDEX(Table7[Column1],MATCH(O347,Table7[Column2]))</f>
        <v>Learning Stage</v>
      </c>
      <c r="O347">
        <v>2.9573276669999999</v>
      </c>
      <c r="P347" t="str">
        <f>VLOOKUP(O347,Table13[],2)</f>
        <v>1 - 5</v>
      </c>
      <c r="Q347" t="str">
        <f>INDEX(Table8[Column1],MATCH(R347,Table8[Column2]))</f>
        <v>Maintained</v>
      </c>
      <c r="R347">
        <v>57.785134190000001</v>
      </c>
      <c r="S347">
        <f t="shared" si="11"/>
        <v>2.4077139245833332</v>
      </c>
      <c r="T347" t="s">
        <v>19</v>
      </c>
    </row>
    <row r="348" spans="1:20" x14ac:dyDescent="0.25">
      <c r="A348">
        <v>347</v>
      </c>
      <c r="B348" t="s">
        <v>682</v>
      </c>
      <c r="C348" t="s">
        <v>227</v>
      </c>
      <c r="D348" t="str">
        <f t="shared" si="10"/>
        <v>Cunningham Lisa</v>
      </c>
      <c r="E348" t="s">
        <v>15</v>
      </c>
      <c r="F348" t="s">
        <v>33</v>
      </c>
      <c r="G348" t="s">
        <v>17</v>
      </c>
      <c r="H348" t="s">
        <v>18</v>
      </c>
      <c r="I348" t="s">
        <v>33</v>
      </c>
      <c r="J348" t="s">
        <v>19</v>
      </c>
      <c r="K348" t="str">
        <f>INDEX(Table6[Column1],MATCH(L348,Table6[Column2]))</f>
        <v>Adults</v>
      </c>
      <c r="L348">
        <v>44.700529330000002</v>
      </c>
      <c r="M348" t="str">
        <f>VLOOKUP(L348,Table1[],2)</f>
        <v>40 - 49</v>
      </c>
      <c r="N348" t="str">
        <f>INDEX(Table7[Column1],MATCH(O348,Table7[Column2]))</f>
        <v>Learning Stage</v>
      </c>
      <c r="O348">
        <v>3.4673671389999998</v>
      </c>
      <c r="P348" t="str">
        <f>VLOOKUP(O348,Table13[],2)</f>
        <v>1 - 5</v>
      </c>
      <c r="Q348" t="str">
        <f>INDEX(Table8[Column1],MATCH(R348,Table8[Column2]))</f>
        <v>Maintained</v>
      </c>
      <c r="R348">
        <v>57.471309089999998</v>
      </c>
      <c r="S348">
        <f t="shared" si="11"/>
        <v>2.3946378787499998</v>
      </c>
      <c r="T348" t="s">
        <v>19</v>
      </c>
    </row>
    <row r="349" spans="1:20" x14ac:dyDescent="0.25">
      <c r="A349">
        <v>348</v>
      </c>
      <c r="B349" t="s">
        <v>683</v>
      </c>
      <c r="C349" t="s">
        <v>684</v>
      </c>
      <c r="D349" t="str">
        <f t="shared" si="10"/>
        <v>Corcoran Cassandra</v>
      </c>
      <c r="E349" t="s">
        <v>15</v>
      </c>
      <c r="F349" t="s">
        <v>30</v>
      </c>
      <c r="G349" t="s">
        <v>17</v>
      </c>
      <c r="H349" t="s">
        <v>18</v>
      </c>
      <c r="I349" t="s">
        <v>30</v>
      </c>
      <c r="J349" t="s">
        <v>19</v>
      </c>
      <c r="K349" t="str">
        <f>INDEX(Table6[Column1],MATCH(L349,Table6[Column2]))</f>
        <v>Adults</v>
      </c>
      <c r="L349">
        <v>48.735618070000001</v>
      </c>
      <c r="M349" t="str">
        <f>VLOOKUP(L349,Table1[],2)</f>
        <v>40 - 49</v>
      </c>
      <c r="N349" t="str">
        <f>INDEX(Table7[Column1],MATCH(O349,Table7[Column2]))</f>
        <v>Learning Stage</v>
      </c>
      <c r="O349">
        <v>5.4341217500000001</v>
      </c>
      <c r="P349" t="str">
        <f>VLOOKUP(O349,Table13[],2)</f>
        <v>1 - 5</v>
      </c>
      <c r="Q349" t="str">
        <f>INDEX(Table8[Column1],MATCH(R349,Table8[Column2]))</f>
        <v>Maintained</v>
      </c>
      <c r="R349">
        <v>75.486019929999998</v>
      </c>
      <c r="S349">
        <f t="shared" si="11"/>
        <v>3.1452508304166664</v>
      </c>
      <c r="T349" t="s">
        <v>19</v>
      </c>
    </row>
    <row r="350" spans="1:20" x14ac:dyDescent="0.25">
      <c r="A350">
        <v>349</v>
      </c>
      <c r="B350" t="s">
        <v>685</v>
      </c>
      <c r="C350" t="s">
        <v>441</v>
      </c>
      <c r="D350" t="str">
        <f t="shared" si="10"/>
        <v>Stier Amy</v>
      </c>
      <c r="E350" t="s">
        <v>15</v>
      </c>
      <c r="F350" t="s">
        <v>30</v>
      </c>
      <c r="G350" t="s">
        <v>17</v>
      </c>
      <c r="H350" t="s">
        <v>18</v>
      </c>
      <c r="I350" t="s">
        <v>30</v>
      </c>
      <c r="J350" t="s">
        <v>19</v>
      </c>
      <c r="K350" t="str">
        <f>INDEX(Table6[Column1],MATCH(L350,Table6[Column2]))</f>
        <v>Youth</v>
      </c>
      <c r="L350">
        <v>24.775268560000001</v>
      </c>
      <c r="M350" t="str">
        <f>VLOOKUP(L350,Table1[],2)</f>
        <v>20 - 29</v>
      </c>
      <c r="N350" t="str">
        <f>INDEX(Table7[Column1],MATCH(O350,Table7[Column2]))</f>
        <v>Learning Stage</v>
      </c>
      <c r="O350">
        <v>3.9242884390000001</v>
      </c>
      <c r="P350" t="str">
        <f>VLOOKUP(O350,Table13[],2)</f>
        <v>1 - 5</v>
      </c>
      <c r="Q350" t="str">
        <f>INDEX(Table8[Column1],MATCH(R350,Table8[Column2]))</f>
        <v>Scheduled</v>
      </c>
      <c r="R350">
        <v>0</v>
      </c>
      <c r="S350">
        <f t="shared" si="11"/>
        <v>0</v>
      </c>
      <c r="T350" t="s">
        <v>19</v>
      </c>
    </row>
    <row r="351" spans="1:20" x14ac:dyDescent="0.25">
      <c r="A351">
        <v>350</v>
      </c>
      <c r="B351" t="s">
        <v>686</v>
      </c>
      <c r="C351" t="s">
        <v>687</v>
      </c>
      <c r="D351" t="str">
        <f t="shared" si="10"/>
        <v>Horton Samuel</v>
      </c>
      <c r="E351" t="s">
        <v>22</v>
      </c>
      <c r="F351" t="s">
        <v>87</v>
      </c>
      <c r="G351" t="s">
        <v>17</v>
      </c>
      <c r="H351" t="s">
        <v>18</v>
      </c>
      <c r="I351" t="s">
        <v>87</v>
      </c>
      <c r="J351" t="s">
        <v>19</v>
      </c>
      <c r="K351" t="str">
        <f>INDEX(Table6[Column1],MATCH(L351,Table6[Column2]))</f>
        <v>Youth</v>
      </c>
      <c r="L351">
        <v>28.824678169999999</v>
      </c>
      <c r="M351" t="str">
        <f>VLOOKUP(L351,Table1[],2)</f>
        <v>20 - 29</v>
      </c>
      <c r="N351" t="str">
        <f>INDEX(Table7[Column1],MATCH(O351,Table7[Column2]))</f>
        <v>Learning Stage</v>
      </c>
      <c r="O351">
        <v>4.3132499620000004</v>
      </c>
      <c r="P351" t="str">
        <f>VLOOKUP(O351,Table13[],2)</f>
        <v>1 - 5</v>
      </c>
      <c r="Q351" t="str">
        <f>INDEX(Table8[Column1],MATCH(R351,Table8[Column2]))</f>
        <v>Scheduled</v>
      </c>
      <c r="R351">
        <v>18.74347478</v>
      </c>
      <c r="S351">
        <f t="shared" si="11"/>
        <v>0.78097811583333332</v>
      </c>
      <c r="T351" t="s">
        <v>19</v>
      </c>
    </row>
    <row r="352" spans="1:20" x14ac:dyDescent="0.25">
      <c r="A352">
        <v>351</v>
      </c>
      <c r="B352" t="s">
        <v>34</v>
      </c>
      <c r="C352" t="s">
        <v>634</v>
      </c>
      <c r="D352" t="str">
        <f t="shared" si="10"/>
        <v>Jones Jorge</v>
      </c>
      <c r="E352" t="s">
        <v>22</v>
      </c>
      <c r="F352" t="s">
        <v>38</v>
      </c>
      <c r="G352" t="s">
        <v>637</v>
      </c>
      <c r="H352" t="s">
        <v>638</v>
      </c>
      <c r="I352" t="s">
        <v>38</v>
      </c>
      <c r="J352" t="s">
        <v>607</v>
      </c>
      <c r="K352" t="str">
        <f>INDEX(Table6[Column1],MATCH(L352,Table6[Column2]))</f>
        <v>Adults</v>
      </c>
      <c r="L352">
        <v>40.099508</v>
      </c>
      <c r="M352" t="str">
        <f>VLOOKUP(L352,Table1[],2)</f>
        <v>40 - 49</v>
      </c>
      <c r="N352" t="str">
        <f>INDEX(Table7[Column1],MATCH(O352,Table7[Column2]))</f>
        <v>Mentoring Stage</v>
      </c>
      <c r="O352">
        <v>22.099508</v>
      </c>
      <c r="P352" t="str">
        <f>VLOOKUP(O352,Table13[],2)</f>
        <v>20 - 25</v>
      </c>
      <c r="Q352" t="str">
        <f>INDEX(Table8[Column1],MATCH(R352,Table8[Column2]))</f>
        <v>Excused</v>
      </c>
      <c r="R352">
        <v>120.38016639999999</v>
      </c>
      <c r="S352">
        <f t="shared" si="11"/>
        <v>5.0158402666666664</v>
      </c>
      <c r="T352" t="s">
        <v>42</v>
      </c>
    </row>
    <row r="353" spans="1:20" x14ac:dyDescent="0.25">
      <c r="A353">
        <v>352</v>
      </c>
      <c r="B353" t="s">
        <v>688</v>
      </c>
      <c r="C353" t="s">
        <v>55</v>
      </c>
      <c r="D353" t="str">
        <f t="shared" si="10"/>
        <v>Davenport Leonard</v>
      </c>
      <c r="E353" t="s">
        <v>22</v>
      </c>
      <c r="F353" t="s">
        <v>38</v>
      </c>
      <c r="G353" t="s">
        <v>637</v>
      </c>
      <c r="H353" t="s">
        <v>638</v>
      </c>
      <c r="I353" t="s">
        <v>38</v>
      </c>
      <c r="J353" t="s">
        <v>607</v>
      </c>
      <c r="K353" t="str">
        <f>INDEX(Table6[Column1],MATCH(L353,Table6[Column2]))</f>
        <v>Elders</v>
      </c>
      <c r="L353">
        <v>54.422944000000001</v>
      </c>
      <c r="M353" t="str">
        <f>VLOOKUP(L353,Table1[],2)</f>
        <v>50 - 59</v>
      </c>
      <c r="N353" t="str">
        <f>INDEX(Table7[Column1],MATCH(O353,Table7[Column2]))</f>
        <v>Reflection Stage</v>
      </c>
      <c r="O353">
        <v>36.422944000000001</v>
      </c>
      <c r="P353" t="str">
        <f>VLOOKUP(O353,Table13[],2)</f>
        <v>25 and Above</v>
      </c>
      <c r="Q353" t="str">
        <f>INDEX(Table8[Column1],MATCH(R353,Table8[Column2]))</f>
        <v>Scheduled</v>
      </c>
      <c r="R353">
        <v>0</v>
      </c>
      <c r="S353">
        <f t="shared" si="11"/>
        <v>0</v>
      </c>
      <c r="T353" t="s">
        <v>42</v>
      </c>
    </row>
    <row r="354" spans="1:20" x14ac:dyDescent="0.25">
      <c r="A354">
        <v>353</v>
      </c>
      <c r="B354" t="s">
        <v>689</v>
      </c>
      <c r="C354" t="s">
        <v>144</v>
      </c>
      <c r="D354" t="str">
        <f t="shared" si="10"/>
        <v>Mullen David</v>
      </c>
      <c r="E354" t="s">
        <v>22</v>
      </c>
      <c r="F354" t="s">
        <v>38</v>
      </c>
      <c r="G354" t="s">
        <v>690</v>
      </c>
      <c r="H354" t="s">
        <v>691</v>
      </c>
      <c r="I354" t="s">
        <v>38</v>
      </c>
      <c r="J354" t="s">
        <v>607</v>
      </c>
      <c r="K354" t="str">
        <f>INDEX(Table6[Column1],MATCH(L354,Table6[Column2]))</f>
        <v>Elders</v>
      </c>
      <c r="L354">
        <v>57.838619999999999</v>
      </c>
      <c r="M354" t="str">
        <f>VLOOKUP(L354,Table1[],2)</f>
        <v>50 - 59</v>
      </c>
      <c r="N354" t="str">
        <f>INDEX(Table7[Column1],MATCH(O354,Table7[Column2]))</f>
        <v>Fitting in Stage</v>
      </c>
      <c r="O354">
        <v>6.3239640000000001</v>
      </c>
      <c r="P354" t="str">
        <f>VLOOKUP(O354,Table13[],2)</f>
        <v>6 - 10</v>
      </c>
      <c r="Q354" t="str">
        <f>INDEX(Table8[Column1],MATCH(R354,Table8[Column2]))</f>
        <v>Excused</v>
      </c>
      <c r="R354">
        <v>127.14439710000001</v>
      </c>
      <c r="S354">
        <f t="shared" si="11"/>
        <v>5.2976832125000008</v>
      </c>
      <c r="T354" t="s">
        <v>42</v>
      </c>
    </row>
    <row r="355" spans="1:20" x14ac:dyDescent="0.25">
      <c r="A355">
        <v>354</v>
      </c>
      <c r="B355" t="s">
        <v>692</v>
      </c>
      <c r="C355" t="s">
        <v>687</v>
      </c>
      <c r="D355" t="str">
        <f t="shared" si="10"/>
        <v>Dobbs Samuel</v>
      </c>
      <c r="E355" t="s">
        <v>22</v>
      </c>
      <c r="F355" t="s">
        <v>127</v>
      </c>
      <c r="G355" t="s">
        <v>17</v>
      </c>
      <c r="H355" t="s">
        <v>18</v>
      </c>
      <c r="I355" t="s">
        <v>127</v>
      </c>
      <c r="J355" t="s">
        <v>19</v>
      </c>
      <c r="K355" t="str">
        <f>INDEX(Table6[Column1],MATCH(L355,Table6[Column2]))</f>
        <v>Adults</v>
      </c>
      <c r="L355">
        <v>46.263184469999999</v>
      </c>
      <c r="M355" t="str">
        <f>VLOOKUP(L355,Table1[],2)</f>
        <v>40 - 49</v>
      </c>
      <c r="N355" t="str">
        <f>INDEX(Table7[Column1],MATCH(O355,Table7[Column2]))</f>
        <v>Learning Stage</v>
      </c>
      <c r="O355">
        <v>2.8222675279999998</v>
      </c>
      <c r="P355" t="str">
        <f>VLOOKUP(O355,Table13[],2)</f>
        <v>1 - 5</v>
      </c>
      <c r="Q355" t="str">
        <f>INDEX(Table8[Column1],MATCH(R355,Table8[Column2]))</f>
        <v>Maintained</v>
      </c>
      <c r="R355">
        <v>55.344845550000002</v>
      </c>
      <c r="S355">
        <f t="shared" si="11"/>
        <v>2.3060352312500001</v>
      </c>
      <c r="T355" t="s">
        <v>19</v>
      </c>
    </row>
    <row r="356" spans="1:20" x14ac:dyDescent="0.25">
      <c r="A356">
        <v>355</v>
      </c>
      <c r="B356" t="s">
        <v>693</v>
      </c>
      <c r="C356" t="s">
        <v>147</v>
      </c>
      <c r="D356" t="str">
        <f t="shared" si="10"/>
        <v>Mendez Linda</v>
      </c>
      <c r="E356" t="s">
        <v>15</v>
      </c>
      <c r="F356" t="s">
        <v>38</v>
      </c>
      <c r="G356" t="s">
        <v>690</v>
      </c>
      <c r="H356" t="s">
        <v>691</v>
      </c>
      <c r="I356" t="s">
        <v>38</v>
      </c>
      <c r="J356" t="s">
        <v>607</v>
      </c>
      <c r="K356" t="str">
        <f>INDEX(Table6[Column1],MATCH(L356,Table6[Column2]))</f>
        <v>Seniors</v>
      </c>
      <c r="L356">
        <v>61.735239</v>
      </c>
      <c r="M356" t="str">
        <f>VLOOKUP(L356,Table1[],2)</f>
        <v>60 and Above</v>
      </c>
      <c r="N356" t="str">
        <f>INDEX(Table7[Column1],MATCH(O356,Table7[Column2]))</f>
        <v>Reflection Stage</v>
      </c>
      <c r="O356">
        <v>43.735239</v>
      </c>
      <c r="P356" t="str">
        <f>VLOOKUP(O356,Table13[],2)</f>
        <v>25 and Above</v>
      </c>
      <c r="Q356" t="str">
        <f>INDEX(Table8[Column1],MATCH(R356,Table8[Column2]))</f>
        <v>Scheduled</v>
      </c>
      <c r="R356">
        <v>0</v>
      </c>
      <c r="S356">
        <f t="shared" si="11"/>
        <v>0</v>
      </c>
      <c r="T356" t="s">
        <v>42</v>
      </c>
    </row>
    <row r="357" spans="1:20" x14ac:dyDescent="0.25">
      <c r="A357">
        <v>356</v>
      </c>
      <c r="B357" t="s">
        <v>694</v>
      </c>
      <c r="C357" t="s">
        <v>32</v>
      </c>
      <c r="D357" t="str">
        <f t="shared" si="10"/>
        <v>Hedges Edward</v>
      </c>
      <c r="E357" t="s">
        <v>22</v>
      </c>
      <c r="F357" t="s">
        <v>27</v>
      </c>
      <c r="G357" t="s">
        <v>17</v>
      </c>
      <c r="H357" t="s">
        <v>18</v>
      </c>
      <c r="I357" t="s">
        <v>27</v>
      </c>
      <c r="J357" t="s">
        <v>19</v>
      </c>
      <c r="K357" t="str">
        <f>INDEX(Table6[Column1],MATCH(L357,Table6[Column2]))</f>
        <v>Adults</v>
      </c>
      <c r="L357">
        <v>41.344663799999999</v>
      </c>
      <c r="M357" t="str">
        <f>VLOOKUP(L357,Table1[],2)</f>
        <v>40 - 49</v>
      </c>
      <c r="N357" t="str">
        <f>INDEX(Table7[Column1],MATCH(O357,Table7[Column2]))</f>
        <v>Learning Stage</v>
      </c>
      <c r="O357">
        <v>2.973238555</v>
      </c>
      <c r="P357" t="str">
        <f>VLOOKUP(O357,Table13[],2)</f>
        <v>1 - 5</v>
      </c>
      <c r="Q357" t="str">
        <f>INDEX(Table8[Column1],MATCH(R357,Table8[Column2]))</f>
        <v>Maintained</v>
      </c>
      <c r="R357">
        <v>59.285820389999998</v>
      </c>
      <c r="S357">
        <f t="shared" si="11"/>
        <v>2.4702425162499999</v>
      </c>
      <c r="T357" t="s">
        <v>19</v>
      </c>
    </row>
    <row r="358" spans="1:20" x14ac:dyDescent="0.25">
      <c r="A358">
        <v>357</v>
      </c>
      <c r="B358" t="s">
        <v>695</v>
      </c>
      <c r="C358" t="s">
        <v>696</v>
      </c>
      <c r="D358" t="str">
        <f t="shared" si="10"/>
        <v>Feldman Troy</v>
      </c>
      <c r="E358" t="s">
        <v>22</v>
      </c>
      <c r="F358" t="s">
        <v>157</v>
      </c>
      <c r="G358" t="s">
        <v>17</v>
      </c>
      <c r="H358" t="s">
        <v>18</v>
      </c>
      <c r="I358" t="s">
        <v>157</v>
      </c>
      <c r="J358" t="s">
        <v>19</v>
      </c>
      <c r="K358" t="str">
        <f>INDEX(Table6[Column1],MATCH(L358,Table6[Column2]))</f>
        <v>Adults</v>
      </c>
      <c r="L358">
        <v>47.775426340000003</v>
      </c>
      <c r="M358" t="str">
        <f>VLOOKUP(L358,Table1[],2)</f>
        <v>40 - 49</v>
      </c>
      <c r="N358" t="str">
        <f>INDEX(Table7[Column1],MATCH(O358,Table7[Column2]))</f>
        <v>Learning Stage</v>
      </c>
      <c r="O358">
        <v>5.3722070779999997</v>
      </c>
      <c r="P358" t="str">
        <f>VLOOKUP(O358,Table13[],2)</f>
        <v>1 - 5</v>
      </c>
      <c r="Q358" t="str">
        <f>INDEX(Table8[Column1],MATCH(R358,Table8[Column2]))</f>
        <v>Habitual</v>
      </c>
      <c r="R358">
        <v>105.1862002</v>
      </c>
      <c r="S358">
        <f t="shared" si="11"/>
        <v>4.3827583416666664</v>
      </c>
      <c r="T358" t="s">
        <v>19</v>
      </c>
    </row>
    <row r="359" spans="1:20" x14ac:dyDescent="0.25">
      <c r="A359">
        <v>358</v>
      </c>
      <c r="B359" t="s">
        <v>697</v>
      </c>
      <c r="C359" t="s">
        <v>698</v>
      </c>
      <c r="D359" t="str">
        <f t="shared" si="10"/>
        <v>Booth Blanca</v>
      </c>
      <c r="E359" t="s">
        <v>15</v>
      </c>
      <c r="F359" t="s">
        <v>121</v>
      </c>
      <c r="G359" t="s">
        <v>611</v>
      </c>
      <c r="H359" t="s">
        <v>612</v>
      </c>
      <c r="I359" t="s">
        <v>121</v>
      </c>
      <c r="J359" t="s">
        <v>19</v>
      </c>
      <c r="K359" t="str">
        <f>INDEX(Table6[Column1],MATCH(L359,Table6[Column2]))</f>
        <v>Elders</v>
      </c>
      <c r="L359">
        <v>54.047182710000001</v>
      </c>
      <c r="M359" t="str">
        <f>VLOOKUP(L359,Table1[],2)</f>
        <v>50 - 59</v>
      </c>
      <c r="N359" t="str">
        <f>INDEX(Table7[Column1],MATCH(O359,Table7[Column2]))</f>
        <v>Learning Stage</v>
      </c>
      <c r="O359">
        <v>5.7876269459999996</v>
      </c>
      <c r="P359" t="str">
        <f>VLOOKUP(O359,Table13[],2)</f>
        <v>1 - 5</v>
      </c>
      <c r="Q359" t="str">
        <f>INDEX(Table8[Column1],MATCH(R359,Table8[Column2]))</f>
        <v>Excused</v>
      </c>
      <c r="R359">
        <v>120.2943088</v>
      </c>
      <c r="S359">
        <f t="shared" si="11"/>
        <v>5.0122628666666662</v>
      </c>
      <c r="T359" t="s">
        <v>19</v>
      </c>
    </row>
    <row r="360" spans="1:20" x14ac:dyDescent="0.25">
      <c r="A360">
        <v>359</v>
      </c>
      <c r="B360" t="s">
        <v>699</v>
      </c>
      <c r="C360" t="s">
        <v>700</v>
      </c>
      <c r="D360" t="str">
        <f t="shared" si="10"/>
        <v>Cummings Lance</v>
      </c>
      <c r="E360" t="s">
        <v>22</v>
      </c>
      <c r="F360" t="s">
        <v>186</v>
      </c>
      <c r="G360" t="s">
        <v>17</v>
      </c>
      <c r="H360" t="s">
        <v>18</v>
      </c>
      <c r="I360" t="s">
        <v>186</v>
      </c>
      <c r="J360" t="s">
        <v>19</v>
      </c>
      <c r="K360" t="str">
        <f>INDEX(Table6[Column1],MATCH(L360,Table6[Column2]))</f>
        <v>Adults</v>
      </c>
      <c r="L360">
        <v>46.34636295</v>
      </c>
      <c r="M360" t="str">
        <f>VLOOKUP(L360,Table1[],2)</f>
        <v>40 - 49</v>
      </c>
      <c r="N360" t="str">
        <f>INDEX(Table7[Column1],MATCH(O360,Table7[Column2]))</f>
        <v>Fitting in Stage</v>
      </c>
      <c r="O360">
        <v>6.0577937000000004</v>
      </c>
      <c r="P360" t="str">
        <f>VLOOKUP(O360,Table13[],2)</f>
        <v>6 - 10</v>
      </c>
      <c r="Q360" t="str">
        <f>INDEX(Table8[Column1],MATCH(R360,Table8[Column2]))</f>
        <v>Habitual</v>
      </c>
      <c r="R360">
        <v>96.192138790000001</v>
      </c>
      <c r="S360">
        <f t="shared" si="11"/>
        <v>4.0080057829166664</v>
      </c>
      <c r="T360" t="s">
        <v>19</v>
      </c>
    </row>
    <row r="361" spans="1:20" x14ac:dyDescent="0.25">
      <c r="A361">
        <v>360</v>
      </c>
      <c r="B361" t="s">
        <v>701</v>
      </c>
      <c r="C361" t="s">
        <v>226</v>
      </c>
      <c r="D361" t="str">
        <f t="shared" si="10"/>
        <v>Bober Colleen</v>
      </c>
      <c r="E361" t="s">
        <v>15</v>
      </c>
      <c r="F361" t="s">
        <v>702</v>
      </c>
      <c r="G361" t="s">
        <v>17</v>
      </c>
      <c r="H361" t="s">
        <v>18</v>
      </c>
      <c r="I361" t="s">
        <v>157</v>
      </c>
      <c r="J361" t="s">
        <v>19</v>
      </c>
      <c r="K361" t="str">
        <f>INDEX(Table6[Column1],MATCH(L361,Table6[Column2]))</f>
        <v>Elders</v>
      </c>
      <c r="L361">
        <v>50.943500180000001</v>
      </c>
      <c r="M361" t="str">
        <f>VLOOKUP(L361,Table1[],2)</f>
        <v>50 - 59</v>
      </c>
      <c r="N361" t="str">
        <f>INDEX(Table7[Column1],MATCH(O361,Table7[Column2]))</f>
        <v>Learning Stage</v>
      </c>
      <c r="O361">
        <v>3.828198897</v>
      </c>
      <c r="P361" t="str">
        <f>VLOOKUP(O361,Table13[],2)</f>
        <v>1 - 5</v>
      </c>
      <c r="Q361" t="str">
        <f>INDEX(Table8[Column1],MATCH(R361,Table8[Column2]))</f>
        <v>Excused</v>
      </c>
      <c r="R361">
        <v>146.0447595</v>
      </c>
      <c r="S361">
        <f t="shared" si="11"/>
        <v>6.0851983124999993</v>
      </c>
      <c r="T361" t="s">
        <v>19</v>
      </c>
    </row>
    <row r="362" spans="1:20" x14ac:dyDescent="0.25">
      <c r="A362">
        <v>361</v>
      </c>
      <c r="B362" t="s">
        <v>703</v>
      </c>
      <c r="C362" t="s">
        <v>635</v>
      </c>
      <c r="D362" t="str">
        <f t="shared" si="10"/>
        <v>Shaffer Justin</v>
      </c>
      <c r="E362" t="s">
        <v>22</v>
      </c>
      <c r="F362" t="s">
        <v>659</v>
      </c>
      <c r="G362" t="s">
        <v>17</v>
      </c>
      <c r="H362" t="s">
        <v>18</v>
      </c>
      <c r="I362" t="s">
        <v>138</v>
      </c>
      <c r="J362" t="s">
        <v>19</v>
      </c>
      <c r="K362" t="str">
        <f>INDEX(Table6[Column1],MATCH(L362,Table6[Column2]))</f>
        <v>Adults</v>
      </c>
      <c r="L362">
        <v>49.77500929</v>
      </c>
      <c r="M362" t="str">
        <f>VLOOKUP(L362,Table1[],2)</f>
        <v>40 - 49</v>
      </c>
      <c r="N362" t="str">
        <f>INDEX(Table7[Column1],MATCH(O362,Table7[Column2]))</f>
        <v>Learning Stage</v>
      </c>
      <c r="O362">
        <v>5.6171050109999996</v>
      </c>
      <c r="P362" t="str">
        <f>VLOOKUP(O362,Table13[],2)</f>
        <v>1 - 5</v>
      </c>
      <c r="Q362" t="str">
        <f>INDEX(Table8[Column1],MATCH(R362,Table8[Column2]))</f>
        <v>Maintained</v>
      </c>
      <c r="R362">
        <v>66.932090810000005</v>
      </c>
      <c r="S362">
        <f t="shared" si="11"/>
        <v>2.7888371170833337</v>
      </c>
      <c r="T362" t="s">
        <v>19</v>
      </c>
    </row>
    <row r="363" spans="1:20" x14ac:dyDescent="0.25">
      <c r="A363">
        <v>362</v>
      </c>
      <c r="B363" t="s">
        <v>704</v>
      </c>
      <c r="C363" t="s">
        <v>705</v>
      </c>
      <c r="D363" t="str">
        <f t="shared" si="10"/>
        <v>Reyes Lauren</v>
      </c>
      <c r="E363" t="s">
        <v>15</v>
      </c>
      <c r="F363" t="s">
        <v>38</v>
      </c>
      <c r="G363" t="s">
        <v>690</v>
      </c>
      <c r="H363" t="s">
        <v>691</v>
      </c>
      <c r="I363" t="s">
        <v>38</v>
      </c>
      <c r="J363" t="s">
        <v>607</v>
      </c>
      <c r="K363" t="str">
        <f>INDEX(Table6[Column1],MATCH(L363,Table6[Column2]))</f>
        <v>Seniors</v>
      </c>
      <c r="L363">
        <v>62.965009999999999</v>
      </c>
      <c r="M363" t="str">
        <f>VLOOKUP(L363,Table1[],2)</f>
        <v>60 and Above</v>
      </c>
      <c r="N363" t="str">
        <f>INDEX(Table7[Column1],MATCH(O363,Table7[Column2]))</f>
        <v>Mentoring Stage</v>
      </c>
      <c r="O363">
        <v>24.185417999999999</v>
      </c>
      <c r="P363" t="str">
        <f>VLOOKUP(O363,Table13[],2)</f>
        <v>20 - 25</v>
      </c>
      <c r="Q363" t="str">
        <f>INDEX(Table8[Column1],MATCH(R363,Table8[Column2]))</f>
        <v>Maintained</v>
      </c>
      <c r="R363">
        <v>75.947256420000002</v>
      </c>
      <c r="S363">
        <f t="shared" si="11"/>
        <v>3.1644690175000001</v>
      </c>
      <c r="T363" t="s">
        <v>42</v>
      </c>
    </row>
    <row r="364" spans="1:20" x14ac:dyDescent="0.25">
      <c r="A364">
        <v>363</v>
      </c>
      <c r="B364" t="s">
        <v>706</v>
      </c>
      <c r="C364" t="s">
        <v>245</v>
      </c>
      <c r="D364" t="str">
        <f t="shared" si="10"/>
        <v>Calles Mary</v>
      </c>
      <c r="E364" t="s">
        <v>15</v>
      </c>
      <c r="F364" t="s">
        <v>452</v>
      </c>
      <c r="G364" t="s">
        <v>17</v>
      </c>
      <c r="H364" t="s">
        <v>18</v>
      </c>
      <c r="I364" t="s">
        <v>407</v>
      </c>
      <c r="J364" t="s">
        <v>19</v>
      </c>
      <c r="K364" t="str">
        <f>INDEX(Table6[Column1],MATCH(L364,Table6[Column2]))</f>
        <v>Adults</v>
      </c>
      <c r="L364">
        <v>45.601548100000002</v>
      </c>
      <c r="M364" t="str">
        <f>VLOOKUP(L364,Table1[],2)</f>
        <v>40 - 49</v>
      </c>
      <c r="N364" t="str">
        <f>INDEX(Table7[Column1],MATCH(O364,Table7[Column2]))</f>
        <v>Learning Stage</v>
      </c>
      <c r="O364">
        <v>3.421862484</v>
      </c>
      <c r="P364" t="str">
        <f>VLOOKUP(O364,Table13[],2)</f>
        <v>1 - 5</v>
      </c>
      <c r="Q364" t="str">
        <f>INDEX(Table8[Column1],MATCH(R364,Table8[Column2]))</f>
        <v>Habitual</v>
      </c>
      <c r="R364">
        <v>105.2258301</v>
      </c>
      <c r="S364">
        <f t="shared" si="11"/>
        <v>4.3844095874999995</v>
      </c>
      <c r="T364" t="s">
        <v>19</v>
      </c>
    </row>
    <row r="365" spans="1:20" x14ac:dyDescent="0.25">
      <c r="A365">
        <v>364</v>
      </c>
      <c r="B365" t="s">
        <v>707</v>
      </c>
      <c r="C365" t="s">
        <v>548</v>
      </c>
      <c r="D365" t="str">
        <f t="shared" si="10"/>
        <v>Rowen Todd</v>
      </c>
      <c r="E365" t="s">
        <v>22</v>
      </c>
      <c r="F365" t="s">
        <v>533</v>
      </c>
      <c r="G365" t="s">
        <v>17</v>
      </c>
      <c r="H365" t="s">
        <v>18</v>
      </c>
      <c r="I365" t="s">
        <v>169</v>
      </c>
      <c r="J365" t="s">
        <v>19</v>
      </c>
      <c r="K365" t="str">
        <f>INDEX(Table6[Column1],MATCH(L365,Table6[Column2]))</f>
        <v>Adults</v>
      </c>
      <c r="L365">
        <v>47.269516760000002</v>
      </c>
      <c r="M365" t="str">
        <f>VLOOKUP(L365,Table1[],2)</f>
        <v>40 - 49</v>
      </c>
      <c r="N365" t="str">
        <f>INDEX(Table7[Column1],MATCH(O365,Table7[Column2]))</f>
        <v>Learning Stage</v>
      </c>
      <c r="O365">
        <v>4.2660098309999999</v>
      </c>
      <c r="P365" t="str">
        <f>VLOOKUP(O365,Table13[],2)</f>
        <v>1 - 5</v>
      </c>
      <c r="Q365" t="str">
        <f>INDEX(Table8[Column1],MATCH(R365,Table8[Column2]))</f>
        <v>Maintained</v>
      </c>
      <c r="R365">
        <v>65.201460940000004</v>
      </c>
      <c r="S365">
        <f t="shared" si="11"/>
        <v>2.7167275391666665</v>
      </c>
      <c r="T365" t="s">
        <v>19</v>
      </c>
    </row>
    <row r="366" spans="1:20" x14ac:dyDescent="0.25">
      <c r="A366">
        <v>365</v>
      </c>
      <c r="B366" t="s">
        <v>708</v>
      </c>
      <c r="C366" t="s">
        <v>709</v>
      </c>
      <c r="D366" t="str">
        <f t="shared" si="10"/>
        <v>Meadows Carlos</v>
      </c>
      <c r="E366" t="s">
        <v>22</v>
      </c>
      <c r="F366" t="s">
        <v>87</v>
      </c>
      <c r="G366" t="s">
        <v>17</v>
      </c>
      <c r="H366" t="s">
        <v>18</v>
      </c>
      <c r="I366" t="s">
        <v>87</v>
      </c>
      <c r="J366" t="s">
        <v>19</v>
      </c>
      <c r="K366" t="str">
        <f>INDEX(Table6[Column1],MATCH(L366,Table6[Column2]))</f>
        <v>Young Adults</v>
      </c>
      <c r="L366">
        <v>32.813719650000003</v>
      </c>
      <c r="M366" t="str">
        <f>VLOOKUP(L366,Table1[],2)</f>
        <v>30 - 39</v>
      </c>
      <c r="N366" t="str">
        <f>INDEX(Table7[Column1],MATCH(O366,Table7[Column2]))</f>
        <v>Learning Stage</v>
      </c>
      <c r="O366">
        <v>2.588848628</v>
      </c>
      <c r="P366" t="str">
        <f>VLOOKUP(O366,Table13[],2)</f>
        <v>1 - 5</v>
      </c>
      <c r="Q366" t="str">
        <f>INDEX(Table8[Column1],MATCH(R366,Table8[Column2]))</f>
        <v>Scheduled</v>
      </c>
      <c r="R366">
        <v>0</v>
      </c>
      <c r="S366">
        <f t="shared" si="11"/>
        <v>0</v>
      </c>
      <c r="T366" t="s">
        <v>19</v>
      </c>
    </row>
    <row r="367" spans="1:20" x14ac:dyDescent="0.25">
      <c r="A367">
        <v>366</v>
      </c>
      <c r="B367" t="s">
        <v>710</v>
      </c>
      <c r="C367" t="s">
        <v>50</v>
      </c>
      <c r="D367" t="str">
        <f t="shared" si="10"/>
        <v>Hurlburt Robert</v>
      </c>
      <c r="E367" t="s">
        <v>22</v>
      </c>
      <c r="F367" t="s">
        <v>711</v>
      </c>
      <c r="G367" t="s">
        <v>611</v>
      </c>
      <c r="H367" t="s">
        <v>612</v>
      </c>
      <c r="I367" t="s">
        <v>54</v>
      </c>
      <c r="J367" t="s">
        <v>19</v>
      </c>
      <c r="K367" t="str">
        <f>INDEX(Table6[Column1],MATCH(L367,Table6[Column2]))</f>
        <v>Elders</v>
      </c>
      <c r="L367">
        <v>54.643276270000001</v>
      </c>
      <c r="M367" t="str">
        <f>VLOOKUP(L367,Table1[],2)</f>
        <v>50 - 59</v>
      </c>
      <c r="N367" t="str">
        <f>INDEX(Table7[Column1],MATCH(O367,Table7[Column2]))</f>
        <v>Fitting in Stage</v>
      </c>
      <c r="O367">
        <v>7.5797319060000001</v>
      </c>
      <c r="P367" t="str">
        <f>VLOOKUP(O367,Table13[],2)</f>
        <v>6 - 10</v>
      </c>
      <c r="Q367" t="str">
        <f>INDEX(Table8[Column1],MATCH(R367,Table8[Column2]))</f>
        <v>Habitual</v>
      </c>
      <c r="R367">
        <v>115.6027095</v>
      </c>
      <c r="S367">
        <f t="shared" si="11"/>
        <v>4.8167795625000007</v>
      </c>
      <c r="T367" t="s">
        <v>19</v>
      </c>
    </row>
    <row r="368" spans="1:20" x14ac:dyDescent="0.25">
      <c r="A368">
        <v>367</v>
      </c>
      <c r="B368" t="s">
        <v>712</v>
      </c>
      <c r="C368" t="s">
        <v>713</v>
      </c>
      <c r="D368" t="str">
        <f t="shared" si="10"/>
        <v>Castillo Angela</v>
      </c>
      <c r="E368" t="s">
        <v>15</v>
      </c>
      <c r="F368" t="s">
        <v>714</v>
      </c>
      <c r="G368" t="s">
        <v>17</v>
      </c>
      <c r="H368" t="s">
        <v>18</v>
      </c>
      <c r="I368" t="s">
        <v>169</v>
      </c>
      <c r="J368" t="s">
        <v>19</v>
      </c>
      <c r="K368" t="str">
        <f>INDEX(Table6[Column1],MATCH(L368,Table6[Column2]))</f>
        <v>Young Adults</v>
      </c>
      <c r="L368">
        <v>34.647184510000002</v>
      </c>
      <c r="M368" t="str">
        <f>VLOOKUP(L368,Table1[],2)</f>
        <v>30 - 39</v>
      </c>
      <c r="N368" t="str">
        <f>INDEX(Table7[Column1],MATCH(O368,Table7[Column2]))</f>
        <v>Fitting in Stage</v>
      </c>
      <c r="O368">
        <v>7.4587514629999996</v>
      </c>
      <c r="P368" t="str">
        <f>VLOOKUP(O368,Table13[],2)</f>
        <v>6 - 10</v>
      </c>
      <c r="Q368" t="str">
        <f>INDEX(Table8[Column1],MATCH(R368,Table8[Column2]))</f>
        <v>Scheduled</v>
      </c>
      <c r="R368">
        <v>0</v>
      </c>
      <c r="S368">
        <f t="shared" si="11"/>
        <v>0</v>
      </c>
      <c r="T368" t="s">
        <v>19</v>
      </c>
    </row>
    <row r="369" spans="1:20" x14ac:dyDescent="0.25">
      <c r="A369">
        <v>368</v>
      </c>
      <c r="B369" t="s">
        <v>604</v>
      </c>
      <c r="C369" t="s">
        <v>617</v>
      </c>
      <c r="D369" t="str">
        <f t="shared" si="10"/>
        <v>Noriega Diane</v>
      </c>
      <c r="E369" t="s">
        <v>15</v>
      </c>
      <c r="F369" t="s">
        <v>186</v>
      </c>
      <c r="G369" t="s">
        <v>17</v>
      </c>
      <c r="H369" t="s">
        <v>18</v>
      </c>
      <c r="I369" t="s">
        <v>186</v>
      </c>
      <c r="J369" t="s">
        <v>19</v>
      </c>
      <c r="K369" t="str">
        <f>INDEX(Table6[Column1],MATCH(L369,Table6[Column2]))</f>
        <v>Young Adults</v>
      </c>
      <c r="L369">
        <v>37.872974620000001</v>
      </c>
      <c r="M369" t="str">
        <f>VLOOKUP(L369,Table1[],2)</f>
        <v>30 - 39</v>
      </c>
      <c r="N369" t="str">
        <f>INDEX(Table7[Column1],MATCH(O369,Table7[Column2]))</f>
        <v>Fitting in Stage</v>
      </c>
      <c r="O369">
        <v>7.1557085569999996</v>
      </c>
      <c r="P369" t="str">
        <f>VLOOKUP(O369,Table13[],2)</f>
        <v>6 - 10</v>
      </c>
      <c r="Q369" t="str">
        <f>INDEX(Table8[Column1],MATCH(R369,Table8[Column2]))</f>
        <v>Scheduled</v>
      </c>
      <c r="R369">
        <v>0</v>
      </c>
      <c r="S369">
        <f t="shared" si="11"/>
        <v>0</v>
      </c>
      <c r="T369" t="s">
        <v>19</v>
      </c>
    </row>
    <row r="370" spans="1:20" x14ac:dyDescent="0.25">
      <c r="A370">
        <v>369</v>
      </c>
      <c r="B370" t="s">
        <v>715</v>
      </c>
      <c r="C370" t="s">
        <v>426</v>
      </c>
      <c r="D370" t="str">
        <f t="shared" si="10"/>
        <v>Honaker George</v>
      </c>
      <c r="E370" t="s">
        <v>22</v>
      </c>
      <c r="F370" t="s">
        <v>655</v>
      </c>
      <c r="G370" t="s">
        <v>17</v>
      </c>
      <c r="H370" t="s">
        <v>18</v>
      </c>
      <c r="I370" t="s">
        <v>30</v>
      </c>
      <c r="J370" t="s">
        <v>19</v>
      </c>
      <c r="K370" t="str">
        <f>INDEX(Table6[Column1],MATCH(L370,Table6[Column2]))</f>
        <v>Adults</v>
      </c>
      <c r="L370">
        <v>47.118754639999999</v>
      </c>
      <c r="M370" t="str">
        <f>VLOOKUP(L370,Table1[],2)</f>
        <v>40 - 49</v>
      </c>
      <c r="N370" t="str">
        <f>INDEX(Table7[Column1],MATCH(O370,Table7[Column2]))</f>
        <v>Learning Stage</v>
      </c>
      <c r="O370">
        <v>4.3014890069999998</v>
      </c>
      <c r="P370" t="str">
        <f>VLOOKUP(O370,Table13[],2)</f>
        <v>1 - 5</v>
      </c>
      <c r="Q370" t="str">
        <f>INDEX(Table8[Column1],MATCH(R370,Table8[Column2]))</f>
        <v>Habitual</v>
      </c>
      <c r="R370">
        <v>112.2035569</v>
      </c>
      <c r="S370">
        <f t="shared" si="11"/>
        <v>4.6751482041666668</v>
      </c>
      <c r="T370" t="s">
        <v>19</v>
      </c>
    </row>
    <row r="371" spans="1:20" x14ac:dyDescent="0.25">
      <c r="A371">
        <v>370</v>
      </c>
      <c r="B371" t="s">
        <v>716</v>
      </c>
      <c r="C371" t="s">
        <v>717</v>
      </c>
      <c r="D371" t="str">
        <f t="shared" si="10"/>
        <v>Westman Stacy</v>
      </c>
      <c r="E371" t="s">
        <v>22</v>
      </c>
      <c r="F371" t="s">
        <v>24</v>
      </c>
      <c r="G371" t="s">
        <v>17</v>
      </c>
      <c r="H371" t="s">
        <v>18</v>
      </c>
      <c r="I371" t="s">
        <v>24</v>
      </c>
      <c r="J371" t="s">
        <v>19</v>
      </c>
      <c r="K371" t="str">
        <f>INDEX(Table6[Column1],MATCH(L371,Table6[Column2]))</f>
        <v>Teenagers</v>
      </c>
      <c r="L371">
        <v>19.51295987</v>
      </c>
      <c r="M371" t="e">
        <f>VLOOKUP(L371,Table1[],2)</f>
        <v>#N/A</v>
      </c>
      <c r="N371" t="str">
        <f>INDEX(Table7[Column1],MATCH(O371,Table7[Column2]))</f>
        <v>Learning Stage</v>
      </c>
      <c r="O371">
        <v>2.5633234749999998</v>
      </c>
      <c r="P371" t="str">
        <f>VLOOKUP(O371,Table13[],2)</f>
        <v>1 - 5</v>
      </c>
      <c r="Q371" t="str">
        <f>INDEX(Table8[Column1],MATCH(R371,Table8[Column2]))</f>
        <v>Scheduled</v>
      </c>
      <c r="R371">
        <v>0</v>
      </c>
      <c r="S371">
        <f t="shared" si="11"/>
        <v>0</v>
      </c>
      <c r="T371" t="s">
        <v>19</v>
      </c>
    </row>
    <row r="372" spans="1:20" x14ac:dyDescent="0.25">
      <c r="A372">
        <v>371</v>
      </c>
      <c r="B372" t="s">
        <v>718</v>
      </c>
      <c r="C372" t="s">
        <v>115</v>
      </c>
      <c r="D372" t="str">
        <f t="shared" si="10"/>
        <v>Kuntz Daniel</v>
      </c>
      <c r="E372" t="s">
        <v>22</v>
      </c>
      <c r="F372" t="s">
        <v>57</v>
      </c>
      <c r="G372" t="s">
        <v>17</v>
      </c>
      <c r="H372" t="s">
        <v>18</v>
      </c>
      <c r="I372" t="s">
        <v>57</v>
      </c>
      <c r="J372" t="s">
        <v>19</v>
      </c>
      <c r="K372" t="str">
        <f>INDEX(Table6[Column1],MATCH(L372,Table6[Column2]))</f>
        <v>Young Adults</v>
      </c>
      <c r="L372">
        <v>38.662837320000001</v>
      </c>
      <c r="M372" t="str">
        <f>VLOOKUP(L372,Table1[],2)</f>
        <v>30 - 39</v>
      </c>
      <c r="N372" t="str">
        <f>INDEX(Table7[Column1],MATCH(O372,Table7[Column2]))</f>
        <v>Fitting in Stage</v>
      </c>
      <c r="O372">
        <v>6.4514479820000004</v>
      </c>
      <c r="P372" t="str">
        <f>VLOOKUP(O372,Table13[],2)</f>
        <v>6 - 10</v>
      </c>
      <c r="Q372" t="str">
        <f>INDEX(Table8[Column1],MATCH(R372,Table8[Column2]))</f>
        <v>Maintained</v>
      </c>
      <c r="R372">
        <v>57.945487149999998</v>
      </c>
      <c r="S372">
        <f t="shared" si="11"/>
        <v>2.4143952979166663</v>
      </c>
      <c r="T372" t="s">
        <v>19</v>
      </c>
    </row>
    <row r="373" spans="1:20" x14ac:dyDescent="0.25">
      <c r="A373">
        <v>372</v>
      </c>
      <c r="B373" t="s">
        <v>719</v>
      </c>
      <c r="C373" t="s">
        <v>720</v>
      </c>
      <c r="D373" t="str">
        <f t="shared" si="10"/>
        <v>Alonzo Janette</v>
      </c>
      <c r="E373" t="s">
        <v>15</v>
      </c>
      <c r="F373" t="s">
        <v>38</v>
      </c>
      <c r="G373" t="s">
        <v>690</v>
      </c>
      <c r="H373" t="s">
        <v>691</v>
      </c>
      <c r="I373" t="s">
        <v>38</v>
      </c>
      <c r="J373" t="s">
        <v>607</v>
      </c>
      <c r="K373" t="str">
        <f>INDEX(Table6[Column1],MATCH(L373,Table6[Column2]))</f>
        <v>Adults</v>
      </c>
      <c r="L373">
        <v>43.144660000000002</v>
      </c>
      <c r="M373" t="str">
        <f>VLOOKUP(L373,Table1[],2)</f>
        <v>40 - 49</v>
      </c>
      <c r="N373" t="str">
        <f>INDEX(Table7[Column1],MATCH(O373,Table7[Column2]))</f>
        <v>Mentoring Stage</v>
      </c>
      <c r="O373">
        <v>23.478444</v>
      </c>
      <c r="P373" t="str">
        <f>VLOOKUP(O373,Table13[],2)</f>
        <v>20 - 25</v>
      </c>
      <c r="Q373" t="str">
        <f>INDEX(Table8[Column1],MATCH(R373,Table8[Column2]))</f>
        <v>Maintained</v>
      </c>
      <c r="R373">
        <v>63.216003450000002</v>
      </c>
      <c r="S373">
        <f t="shared" si="11"/>
        <v>2.6340001437500002</v>
      </c>
      <c r="T373" t="s">
        <v>42</v>
      </c>
    </row>
    <row r="374" spans="1:20" x14ac:dyDescent="0.25">
      <c r="A374">
        <v>373</v>
      </c>
      <c r="B374" t="s">
        <v>721</v>
      </c>
      <c r="C374" t="s">
        <v>722</v>
      </c>
      <c r="D374" t="str">
        <f t="shared" si="10"/>
        <v>Walker Yvette</v>
      </c>
      <c r="E374" t="s">
        <v>15</v>
      </c>
      <c r="F374" t="s">
        <v>30</v>
      </c>
      <c r="G374" t="s">
        <v>17</v>
      </c>
      <c r="H374" t="s">
        <v>18</v>
      </c>
      <c r="I374" t="s">
        <v>30</v>
      </c>
      <c r="J374" t="s">
        <v>19</v>
      </c>
      <c r="K374" t="str">
        <f>INDEX(Table6[Column1],MATCH(L374,Table6[Column2]))</f>
        <v>Adults</v>
      </c>
      <c r="L374">
        <v>48.733141940000003</v>
      </c>
      <c r="M374" t="str">
        <f>VLOOKUP(L374,Table1[],2)</f>
        <v>40 - 49</v>
      </c>
      <c r="N374" t="str">
        <f>INDEX(Table7[Column1],MATCH(O374,Table7[Column2]))</f>
        <v>Learning Stage</v>
      </c>
      <c r="O374">
        <v>4.425093038</v>
      </c>
      <c r="P374" t="str">
        <f>VLOOKUP(O374,Table13[],2)</f>
        <v>1 - 5</v>
      </c>
      <c r="Q374" t="str">
        <f>INDEX(Table8[Column1],MATCH(R374,Table8[Column2]))</f>
        <v>Maintained</v>
      </c>
      <c r="R374">
        <v>73.926780669999999</v>
      </c>
      <c r="S374">
        <f t="shared" si="11"/>
        <v>3.0802825279166668</v>
      </c>
      <c r="T374" t="s">
        <v>19</v>
      </c>
    </row>
    <row r="375" spans="1:20" x14ac:dyDescent="0.25">
      <c r="A375">
        <v>374</v>
      </c>
      <c r="B375" t="s">
        <v>723</v>
      </c>
      <c r="C375" t="s">
        <v>308</v>
      </c>
      <c r="D375" t="str">
        <f t="shared" si="10"/>
        <v>Garcia Maria</v>
      </c>
      <c r="E375" t="s">
        <v>15</v>
      </c>
      <c r="F375" t="s">
        <v>277</v>
      </c>
      <c r="G375" t="s">
        <v>17</v>
      </c>
      <c r="H375" t="s">
        <v>18</v>
      </c>
      <c r="I375" t="s">
        <v>277</v>
      </c>
      <c r="J375" t="s">
        <v>19</v>
      </c>
      <c r="K375" t="str">
        <f>INDEX(Table6[Column1],MATCH(L375,Table6[Column2]))</f>
        <v>Adults</v>
      </c>
      <c r="L375">
        <v>43.288425349999997</v>
      </c>
      <c r="M375" t="str">
        <f>VLOOKUP(L375,Table1[],2)</f>
        <v>40 - 49</v>
      </c>
      <c r="N375" t="str">
        <f>INDEX(Table7[Column1],MATCH(O375,Table7[Column2]))</f>
        <v>Fitting in Stage</v>
      </c>
      <c r="O375">
        <v>6.2071719679999999</v>
      </c>
      <c r="P375" t="str">
        <f>VLOOKUP(O375,Table13[],2)</f>
        <v>6 - 10</v>
      </c>
      <c r="Q375" t="str">
        <f>INDEX(Table8[Column1],MATCH(R375,Table8[Column2]))</f>
        <v>Scheduled</v>
      </c>
      <c r="R375">
        <v>33.076799229999999</v>
      </c>
      <c r="S375">
        <f t="shared" si="11"/>
        <v>1.3781999679166665</v>
      </c>
      <c r="T375" t="s">
        <v>19</v>
      </c>
    </row>
    <row r="376" spans="1:20" x14ac:dyDescent="0.25">
      <c r="A376">
        <v>375</v>
      </c>
      <c r="B376" t="s">
        <v>724</v>
      </c>
      <c r="C376" t="s">
        <v>377</v>
      </c>
      <c r="D376" t="str">
        <f t="shared" si="10"/>
        <v>Myers Patrick</v>
      </c>
      <c r="E376" t="s">
        <v>22</v>
      </c>
      <c r="F376" t="s">
        <v>197</v>
      </c>
      <c r="G376" t="s">
        <v>611</v>
      </c>
      <c r="H376" t="s">
        <v>612</v>
      </c>
      <c r="I376" t="s">
        <v>90</v>
      </c>
      <c r="J376" t="s">
        <v>19</v>
      </c>
      <c r="K376" t="str">
        <f>INDEX(Table6[Column1],MATCH(L376,Table6[Column2]))</f>
        <v>Adults</v>
      </c>
      <c r="L376">
        <v>43.904868909999998</v>
      </c>
      <c r="M376" t="str">
        <f>VLOOKUP(L376,Table1[],2)</f>
        <v>40 - 49</v>
      </c>
      <c r="N376" t="str">
        <f>INDEX(Table7[Column1],MATCH(O376,Table7[Column2]))</f>
        <v>Learning Stage</v>
      </c>
      <c r="O376">
        <v>2.7193324030000001</v>
      </c>
      <c r="P376" t="str">
        <f>VLOOKUP(O376,Table13[],2)</f>
        <v>1 - 5</v>
      </c>
      <c r="Q376" t="str">
        <f>INDEX(Table8[Column1],MATCH(R376,Table8[Column2]))</f>
        <v>Habitual</v>
      </c>
      <c r="R376">
        <v>96.668444710000003</v>
      </c>
      <c r="S376">
        <f t="shared" si="11"/>
        <v>4.0278518629166671</v>
      </c>
      <c r="T376" t="s">
        <v>19</v>
      </c>
    </row>
    <row r="377" spans="1:20" x14ac:dyDescent="0.25">
      <c r="A377">
        <v>376</v>
      </c>
      <c r="B377" t="s">
        <v>725</v>
      </c>
      <c r="C377" t="s">
        <v>249</v>
      </c>
      <c r="D377" t="str">
        <f t="shared" si="10"/>
        <v>Martinez Esther</v>
      </c>
      <c r="E377" t="s">
        <v>15</v>
      </c>
      <c r="F377" t="s">
        <v>726</v>
      </c>
      <c r="G377" t="s">
        <v>17</v>
      </c>
      <c r="H377" t="s">
        <v>18</v>
      </c>
      <c r="I377" t="s">
        <v>134</v>
      </c>
      <c r="J377" t="s">
        <v>19</v>
      </c>
      <c r="K377" t="str">
        <f>INDEX(Table6[Column1],MATCH(L377,Table6[Column2]))</f>
        <v>Young Adults</v>
      </c>
      <c r="L377">
        <v>31.310402610000001</v>
      </c>
      <c r="M377" t="str">
        <f>VLOOKUP(L377,Table1[],2)</f>
        <v>30 - 39</v>
      </c>
      <c r="N377" t="str">
        <f>INDEX(Table7[Column1],MATCH(O377,Table7[Column2]))</f>
        <v>Learning Stage</v>
      </c>
      <c r="O377">
        <v>3.7870339419999999</v>
      </c>
      <c r="P377" t="str">
        <f>VLOOKUP(O377,Table13[],2)</f>
        <v>1 - 5</v>
      </c>
      <c r="Q377" t="str">
        <f>INDEX(Table8[Column1],MATCH(R377,Table8[Column2]))</f>
        <v>Scheduled</v>
      </c>
      <c r="R377">
        <v>23.746443159999998</v>
      </c>
      <c r="S377">
        <f t="shared" si="11"/>
        <v>0.98943513166666652</v>
      </c>
      <c r="T377" t="s">
        <v>19</v>
      </c>
    </row>
    <row r="378" spans="1:20" x14ac:dyDescent="0.25">
      <c r="A378">
        <v>377</v>
      </c>
      <c r="B378" t="s">
        <v>432</v>
      </c>
      <c r="C378" t="s">
        <v>603</v>
      </c>
      <c r="D378" t="str">
        <f t="shared" si="10"/>
        <v>Norman Willie</v>
      </c>
      <c r="E378" t="s">
        <v>22</v>
      </c>
      <c r="F378" t="s">
        <v>24</v>
      </c>
      <c r="G378" t="s">
        <v>17</v>
      </c>
      <c r="H378" t="s">
        <v>18</v>
      </c>
      <c r="I378" t="s">
        <v>24</v>
      </c>
      <c r="J378" t="s">
        <v>19</v>
      </c>
      <c r="K378" t="str">
        <f>INDEX(Table6[Column1],MATCH(L378,Table6[Column2]))</f>
        <v>Adults</v>
      </c>
      <c r="L378">
        <v>45.568230800000002</v>
      </c>
      <c r="M378" t="str">
        <f>VLOOKUP(L378,Table1[],2)</f>
        <v>40 - 49</v>
      </c>
      <c r="N378" t="str">
        <f>INDEX(Table7[Column1],MATCH(O378,Table7[Column2]))</f>
        <v>Learning Stage</v>
      </c>
      <c r="O378">
        <v>5.8339241709999996</v>
      </c>
      <c r="P378" t="str">
        <f>VLOOKUP(O378,Table13[],2)</f>
        <v>1 - 5</v>
      </c>
      <c r="Q378" t="str">
        <f>INDEX(Table8[Column1],MATCH(R378,Table8[Column2]))</f>
        <v>Maintained</v>
      </c>
      <c r="R378">
        <v>71.230740990000001</v>
      </c>
      <c r="S378">
        <f t="shared" si="11"/>
        <v>2.96794754125</v>
      </c>
      <c r="T378" t="s">
        <v>19</v>
      </c>
    </row>
    <row r="379" spans="1:20" x14ac:dyDescent="0.25">
      <c r="A379">
        <v>378</v>
      </c>
      <c r="B379" t="s">
        <v>727</v>
      </c>
      <c r="C379" t="s">
        <v>89</v>
      </c>
      <c r="D379" t="str">
        <f t="shared" si="10"/>
        <v>March Joseph</v>
      </c>
      <c r="E379" t="s">
        <v>22</v>
      </c>
      <c r="F379" t="s">
        <v>30</v>
      </c>
      <c r="G379" t="s">
        <v>17</v>
      </c>
      <c r="H379" t="s">
        <v>18</v>
      </c>
      <c r="I379" t="s">
        <v>30</v>
      </c>
      <c r="J379" t="s">
        <v>19</v>
      </c>
      <c r="K379" t="str">
        <f>INDEX(Table6[Column1],MATCH(L379,Table6[Column2]))</f>
        <v>Elders</v>
      </c>
      <c r="L379">
        <v>58.133041830000003</v>
      </c>
      <c r="M379" t="str">
        <f>VLOOKUP(L379,Table1[],2)</f>
        <v>50 - 59</v>
      </c>
      <c r="N379" t="str">
        <f>INDEX(Table7[Column1],MATCH(O379,Table7[Column2]))</f>
        <v>Fitting in Stage</v>
      </c>
      <c r="O379">
        <v>7.806944723</v>
      </c>
      <c r="P379" t="str">
        <f>VLOOKUP(O379,Table13[],2)</f>
        <v>6 - 10</v>
      </c>
      <c r="Q379" t="str">
        <f>INDEX(Table8[Column1],MATCH(R379,Table8[Column2]))</f>
        <v>Habitual</v>
      </c>
      <c r="R379">
        <v>95.953367679999999</v>
      </c>
      <c r="S379">
        <f t="shared" si="11"/>
        <v>3.9980569866666666</v>
      </c>
      <c r="T379" t="s">
        <v>19</v>
      </c>
    </row>
    <row r="380" spans="1:20" x14ac:dyDescent="0.25">
      <c r="A380">
        <v>379</v>
      </c>
      <c r="B380" t="s">
        <v>728</v>
      </c>
      <c r="C380" t="s">
        <v>64</v>
      </c>
      <c r="D380" t="str">
        <f t="shared" si="10"/>
        <v>Hays Danny</v>
      </c>
      <c r="E380" t="s">
        <v>22</v>
      </c>
      <c r="F380" t="s">
        <v>30</v>
      </c>
      <c r="G380" t="s">
        <v>17</v>
      </c>
      <c r="H380" t="s">
        <v>18</v>
      </c>
      <c r="I380" t="s">
        <v>30</v>
      </c>
      <c r="J380" t="s">
        <v>19</v>
      </c>
      <c r="K380" t="str">
        <f>INDEX(Table6[Column1],MATCH(L380,Table6[Column2]))</f>
        <v>Elders</v>
      </c>
      <c r="L380">
        <v>54.779859000000002</v>
      </c>
      <c r="M380" t="str">
        <f>VLOOKUP(L380,Table1[],2)</f>
        <v>50 - 59</v>
      </c>
      <c r="N380" t="str">
        <f>INDEX(Table7[Column1],MATCH(O380,Table7[Column2]))</f>
        <v>Learning Stage</v>
      </c>
      <c r="O380">
        <v>5.1127174980000003</v>
      </c>
      <c r="P380" t="str">
        <f>VLOOKUP(O380,Table13[],2)</f>
        <v>1 - 5</v>
      </c>
      <c r="Q380" t="str">
        <f>INDEX(Table8[Column1],MATCH(R380,Table8[Column2]))</f>
        <v>Excused</v>
      </c>
      <c r="R380">
        <v>125.86044130000001</v>
      </c>
      <c r="S380">
        <f t="shared" si="11"/>
        <v>5.2441850541666675</v>
      </c>
      <c r="T380" t="s">
        <v>19</v>
      </c>
    </row>
    <row r="381" spans="1:20" x14ac:dyDescent="0.25">
      <c r="A381">
        <v>380</v>
      </c>
      <c r="B381" t="s">
        <v>729</v>
      </c>
      <c r="C381" t="s">
        <v>494</v>
      </c>
      <c r="D381" t="str">
        <f t="shared" si="10"/>
        <v>Patterson Ryan</v>
      </c>
      <c r="E381" t="s">
        <v>22</v>
      </c>
      <c r="F381" t="s">
        <v>101</v>
      </c>
      <c r="G381" t="s">
        <v>17</v>
      </c>
      <c r="H381" t="s">
        <v>18</v>
      </c>
      <c r="I381" t="s">
        <v>101</v>
      </c>
      <c r="J381" t="s">
        <v>19</v>
      </c>
      <c r="K381" t="str">
        <f>INDEX(Table6[Column1],MATCH(L381,Table6[Column2]))</f>
        <v>Elders</v>
      </c>
      <c r="L381">
        <v>57.871010949999999</v>
      </c>
      <c r="M381" t="str">
        <f>VLOOKUP(L381,Table1[],2)</f>
        <v>50 - 59</v>
      </c>
      <c r="N381" t="str">
        <f>INDEX(Table7[Column1],MATCH(O381,Table7[Column2]))</f>
        <v>Learning Stage</v>
      </c>
      <c r="O381">
        <v>5.6744111909999999</v>
      </c>
      <c r="P381" t="str">
        <f>VLOOKUP(O381,Table13[],2)</f>
        <v>1 - 5</v>
      </c>
      <c r="Q381" t="str">
        <f>INDEX(Table8[Column1],MATCH(R381,Table8[Column2]))</f>
        <v>Habitual</v>
      </c>
      <c r="R381">
        <v>114.4136166</v>
      </c>
      <c r="S381">
        <f t="shared" si="11"/>
        <v>4.7672340249999996</v>
      </c>
      <c r="T381" t="s">
        <v>19</v>
      </c>
    </row>
    <row r="382" spans="1:20" x14ac:dyDescent="0.25">
      <c r="A382">
        <v>381</v>
      </c>
      <c r="B382" t="s">
        <v>199</v>
      </c>
      <c r="C382" t="s">
        <v>298</v>
      </c>
      <c r="D382" t="str">
        <f t="shared" si="10"/>
        <v>Joyce Steve</v>
      </c>
      <c r="E382" t="s">
        <v>22</v>
      </c>
      <c r="F382" t="s">
        <v>730</v>
      </c>
      <c r="G382" t="s">
        <v>17</v>
      </c>
      <c r="H382" t="s">
        <v>18</v>
      </c>
      <c r="I382" t="s">
        <v>24</v>
      </c>
      <c r="J382" t="s">
        <v>19</v>
      </c>
      <c r="K382" t="str">
        <f>INDEX(Table6[Column1],MATCH(L382,Table6[Column2]))</f>
        <v>Adults</v>
      </c>
      <c r="L382">
        <v>48.698648120000001</v>
      </c>
      <c r="M382" t="str">
        <f>VLOOKUP(L382,Table1[],2)</f>
        <v>40 - 49</v>
      </c>
      <c r="N382" t="str">
        <f>INDEX(Table7[Column1],MATCH(O382,Table7[Column2]))</f>
        <v>Learning Stage</v>
      </c>
      <c r="O382">
        <v>5.4311433710000001</v>
      </c>
      <c r="P382" t="str">
        <f>VLOOKUP(O382,Table13[],2)</f>
        <v>1 - 5</v>
      </c>
      <c r="Q382" t="str">
        <f>INDEX(Table8[Column1],MATCH(R382,Table8[Column2]))</f>
        <v>Maintained</v>
      </c>
      <c r="R382">
        <v>43.80520345</v>
      </c>
      <c r="S382">
        <f t="shared" si="11"/>
        <v>1.8252168104166668</v>
      </c>
      <c r="T382" t="s">
        <v>19</v>
      </c>
    </row>
    <row r="383" spans="1:20" x14ac:dyDescent="0.25">
      <c r="A383">
        <v>382</v>
      </c>
      <c r="B383" t="s">
        <v>731</v>
      </c>
      <c r="C383" t="s">
        <v>732</v>
      </c>
      <c r="D383" t="str">
        <f t="shared" si="10"/>
        <v>Greenberg Tami</v>
      </c>
      <c r="E383" t="s">
        <v>15</v>
      </c>
      <c r="F383" t="s">
        <v>54</v>
      </c>
      <c r="G383" t="s">
        <v>611</v>
      </c>
      <c r="H383" t="s">
        <v>612</v>
      </c>
      <c r="I383" t="s">
        <v>54</v>
      </c>
      <c r="J383" t="s">
        <v>19</v>
      </c>
      <c r="K383" t="str">
        <f>INDEX(Table6[Column1],MATCH(L383,Table6[Column2]))</f>
        <v>Young Adults</v>
      </c>
      <c r="L383">
        <v>38.895742589999998</v>
      </c>
      <c r="M383" t="str">
        <f>VLOOKUP(L383,Table1[],2)</f>
        <v>30 - 39</v>
      </c>
      <c r="N383" t="str">
        <f>INDEX(Table7[Column1],MATCH(O383,Table7[Column2]))</f>
        <v>Learning Stage</v>
      </c>
      <c r="O383">
        <v>2.6769684570000001</v>
      </c>
      <c r="P383" t="str">
        <f>VLOOKUP(O383,Table13[],2)</f>
        <v>1 - 5</v>
      </c>
      <c r="Q383" t="str">
        <f>INDEX(Table8[Column1],MATCH(R383,Table8[Column2]))</f>
        <v>Maintained</v>
      </c>
      <c r="R383">
        <v>55.552379539999997</v>
      </c>
      <c r="S383">
        <f t="shared" si="11"/>
        <v>2.3146824808333331</v>
      </c>
      <c r="T383" t="s">
        <v>19</v>
      </c>
    </row>
    <row r="384" spans="1:20" x14ac:dyDescent="0.25">
      <c r="A384">
        <v>383</v>
      </c>
      <c r="B384" t="s">
        <v>382</v>
      </c>
      <c r="C384" t="s">
        <v>733</v>
      </c>
      <c r="D384" t="str">
        <f t="shared" si="10"/>
        <v>Wood Roland</v>
      </c>
      <c r="E384" t="s">
        <v>22</v>
      </c>
      <c r="F384" t="s">
        <v>424</v>
      </c>
      <c r="G384" t="s">
        <v>611</v>
      </c>
      <c r="H384" t="s">
        <v>612</v>
      </c>
      <c r="I384" t="s">
        <v>121</v>
      </c>
      <c r="J384" t="s">
        <v>19</v>
      </c>
      <c r="K384" t="str">
        <f>INDEX(Table6[Column1],MATCH(L384,Table6[Column2]))</f>
        <v>Adults</v>
      </c>
      <c r="L384">
        <v>47.668381199999999</v>
      </c>
      <c r="M384" t="str">
        <f>VLOOKUP(L384,Table1[],2)</f>
        <v>40 - 49</v>
      </c>
      <c r="N384" t="str">
        <f>INDEX(Table7[Column1],MATCH(O384,Table7[Column2]))</f>
        <v>Learning Stage</v>
      </c>
      <c r="O384">
        <v>4.6210106130000002</v>
      </c>
      <c r="P384" t="str">
        <f>VLOOKUP(O384,Table13[],2)</f>
        <v>1 - 5</v>
      </c>
      <c r="Q384" t="str">
        <f>INDEX(Table8[Column1],MATCH(R384,Table8[Column2]))</f>
        <v>Maintained</v>
      </c>
      <c r="R384">
        <v>68.910003579999994</v>
      </c>
      <c r="S384">
        <f t="shared" si="11"/>
        <v>2.8712501491666664</v>
      </c>
      <c r="T384" t="s">
        <v>19</v>
      </c>
    </row>
    <row r="385" spans="1:20" x14ac:dyDescent="0.25">
      <c r="A385">
        <v>384</v>
      </c>
      <c r="B385" t="s">
        <v>734</v>
      </c>
      <c r="C385" t="s">
        <v>303</v>
      </c>
      <c r="D385" t="str">
        <f t="shared" si="10"/>
        <v>Staub Carrie</v>
      </c>
      <c r="E385" t="s">
        <v>15</v>
      </c>
      <c r="F385" t="s">
        <v>30</v>
      </c>
      <c r="G385" t="s">
        <v>17</v>
      </c>
      <c r="H385" t="s">
        <v>18</v>
      </c>
      <c r="I385" t="s">
        <v>30</v>
      </c>
      <c r="J385" t="s">
        <v>19</v>
      </c>
      <c r="K385" t="str">
        <f>INDEX(Table6[Column1],MATCH(L385,Table6[Column2]))</f>
        <v>Youth</v>
      </c>
      <c r="L385">
        <v>26.768050370000001</v>
      </c>
      <c r="M385" t="str">
        <f>VLOOKUP(L385,Table1[],2)</f>
        <v>20 - 29</v>
      </c>
      <c r="N385" t="str">
        <f>INDEX(Table7[Column1],MATCH(O385,Table7[Column2]))</f>
        <v>Fitting in Stage</v>
      </c>
      <c r="O385">
        <v>6.6271769469999997</v>
      </c>
      <c r="P385" t="str">
        <f>VLOOKUP(O385,Table13[],2)</f>
        <v>6 - 10</v>
      </c>
      <c r="Q385" t="str">
        <f>INDEX(Table8[Column1],MATCH(R385,Table8[Column2]))</f>
        <v>Scheduled</v>
      </c>
      <c r="R385">
        <v>0</v>
      </c>
      <c r="S385">
        <f t="shared" si="11"/>
        <v>0</v>
      </c>
      <c r="T385" t="s">
        <v>19</v>
      </c>
    </row>
    <row r="386" spans="1:20" x14ac:dyDescent="0.25">
      <c r="A386">
        <v>385</v>
      </c>
      <c r="B386" t="s">
        <v>735</v>
      </c>
      <c r="C386" t="s">
        <v>736</v>
      </c>
      <c r="D386" t="str">
        <f t="shared" si="10"/>
        <v>Crisp Salvador</v>
      </c>
      <c r="E386" t="s">
        <v>22</v>
      </c>
      <c r="F386" t="s">
        <v>663</v>
      </c>
      <c r="G386" t="s">
        <v>17</v>
      </c>
      <c r="H386" t="s">
        <v>18</v>
      </c>
      <c r="I386" t="s">
        <v>664</v>
      </c>
      <c r="J386" t="s">
        <v>19</v>
      </c>
      <c r="K386" t="str">
        <f>INDEX(Table6[Column1],MATCH(L386,Table6[Column2]))</f>
        <v>Youth</v>
      </c>
      <c r="L386">
        <v>23.177558229999999</v>
      </c>
      <c r="M386" t="str">
        <f>VLOOKUP(L386,Table1[],2)</f>
        <v>20 - 29</v>
      </c>
      <c r="N386" t="str">
        <f>INDEX(Table7[Column1],MATCH(O386,Table7[Column2]))</f>
        <v>Fitting in Stage</v>
      </c>
      <c r="O386">
        <v>6.4755219799999999</v>
      </c>
      <c r="P386" t="str">
        <f>VLOOKUP(O386,Table13[],2)</f>
        <v>6 - 10</v>
      </c>
      <c r="Q386" t="str">
        <f>INDEX(Table8[Column1],MATCH(R386,Table8[Column2]))</f>
        <v>Scheduled</v>
      </c>
      <c r="R386">
        <v>11.06662422</v>
      </c>
      <c r="S386">
        <f t="shared" si="11"/>
        <v>0.46110934250000002</v>
      </c>
      <c r="T386" t="s">
        <v>19</v>
      </c>
    </row>
    <row r="387" spans="1:20" x14ac:dyDescent="0.25">
      <c r="A387">
        <v>386</v>
      </c>
      <c r="B387" t="s">
        <v>737</v>
      </c>
      <c r="C387" t="s">
        <v>738</v>
      </c>
      <c r="D387" t="str">
        <f t="shared" ref="D387:D450" si="12">CONCATENATE(B387, " ",C387)</f>
        <v>Drayton Megan</v>
      </c>
      <c r="E387" t="s">
        <v>15</v>
      </c>
      <c r="F387" t="s">
        <v>169</v>
      </c>
      <c r="G387" t="s">
        <v>17</v>
      </c>
      <c r="H387" t="s">
        <v>18</v>
      </c>
      <c r="I387" t="s">
        <v>169</v>
      </c>
      <c r="J387" t="s">
        <v>19</v>
      </c>
      <c r="K387" t="str">
        <f>INDEX(Table6[Column1],MATCH(L387,Table6[Column2]))</f>
        <v>Adults</v>
      </c>
      <c r="L387">
        <v>47.296350220000001</v>
      </c>
      <c r="M387" t="str">
        <f>VLOOKUP(L387,Table1[],2)</f>
        <v>40 - 49</v>
      </c>
      <c r="N387" t="str">
        <f>INDEX(Table7[Column1],MATCH(O387,Table7[Column2]))</f>
        <v>Learning Stage</v>
      </c>
      <c r="O387">
        <v>4.6299054330000002</v>
      </c>
      <c r="P387" t="str">
        <f>VLOOKUP(O387,Table13[],2)</f>
        <v>1 - 5</v>
      </c>
      <c r="Q387" t="str">
        <f>INDEX(Table8[Column1],MATCH(R387,Table8[Column2]))</f>
        <v>Excused</v>
      </c>
      <c r="R387">
        <v>125.8839935</v>
      </c>
      <c r="S387">
        <f t="shared" ref="S387:S450" si="13">CONVERT(R387,"hr","day")</f>
        <v>5.2451663958333334</v>
      </c>
      <c r="T387" t="s">
        <v>19</v>
      </c>
    </row>
    <row r="388" spans="1:20" x14ac:dyDescent="0.25">
      <c r="A388">
        <v>387</v>
      </c>
      <c r="B388" t="s">
        <v>117</v>
      </c>
      <c r="C388" t="s">
        <v>739</v>
      </c>
      <c r="D388" t="str">
        <f t="shared" si="12"/>
        <v>Morris Francisco</v>
      </c>
      <c r="E388" t="s">
        <v>22</v>
      </c>
      <c r="F388" t="s">
        <v>33</v>
      </c>
      <c r="G388" t="s">
        <v>17</v>
      </c>
      <c r="H388" t="s">
        <v>18</v>
      </c>
      <c r="I388" t="s">
        <v>33</v>
      </c>
      <c r="J388" t="s">
        <v>19</v>
      </c>
      <c r="K388" t="str">
        <f>INDEX(Table6[Column1],MATCH(L388,Table6[Column2]))</f>
        <v>Young Adults</v>
      </c>
      <c r="L388">
        <v>38.693399100000001</v>
      </c>
      <c r="M388" t="str">
        <f>VLOOKUP(L388,Table1[],2)</f>
        <v>30 - 39</v>
      </c>
      <c r="N388" t="str">
        <f>INDEX(Table7[Column1],MATCH(O388,Table7[Column2]))</f>
        <v>Fitting in Stage</v>
      </c>
      <c r="O388">
        <v>6.2938488780000004</v>
      </c>
      <c r="P388" t="str">
        <f>VLOOKUP(O388,Table13[],2)</f>
        <v>6 - 10</v>
      </c>
      <c r="Q388" t="str">
        <f>INDEX(Table8[Column1],MATCH(R388,Table8[Column2]))</f>
        <v>Scheduled</v>
      </c>
      <c r="R388">
        <v>19.459138020000001</v>
      </c>
      <c r="S388">
        <f t="shared" si="13"/>
        <v>0.81079741750000001</v>
      </c>
      <c r="T388" t="s">
        <v>19</v>
      </c>
    </row>
    <row r="389" spans="1:20" x14ac:dyDescent="0.25">
      <c r="A389">
        <v>388</v>
      </c>
      <c r="B389" t="s">
        <v>740</v>
      </c>
      <c r="C389" t="s">
        <v>741</v>
      </c>
      <c r="D389" t="str">
        <f t="shared" si="12"/>
        <v>Stanko Rose</v>
      </c>
      <c r="E389" t="s">
        <v>15</v>
      </c>
      <c r="F389" t="s">
        <v>107</v>
      </c>
      <c r="G389" t="s">
        <v>17</v>
      </c>
      <c r="H389" t="s">
        <v>18</v>
      </c>
      <c r="I389" t="s">
        <v>107</v>
      </c>
      <c r="J389" t="s">
        <v>19</v>
      </c>
      <c r="K389" t="str">
        <f>INDEX(Table6[Column1],MATCH(L389,Table6[Column2]))</f>
        <v>Young Adults</v>
      </c>
      <c r="L389">
        <v>35.790561029999999</v>
      </c>
      <c r="M389" t="str">
        <f>VLOOKUP(L389,Table1[],2)</f>
        <v>30 - 39</v>
      </c>
      <c r="N389" t="str">
        <f>INDEX(Table7[Column1],MATCH(O389,Table7[Column2]))</f>
        <v>Learning Stage</v>
      </c>
      <c r="O389">
        <v>5.1778255309999999</v>
      </c>
      <c r="P389" t="str">
        <f>VLOOKUP(O389,Table13[],2)</f>
        <v>1 - 5</v>
      </c>
      <c r="Q389" t="str">
        <f>INDEX(Table8[Column1],MATCH(R389,Table8[Column2]))</f>
        <v>Scheduled</v>
      </c>
      <c r="R389">
        <v>0</v>
      </c>
      <c r="S389">
        <f t="shared" si="13"/>
        <v>0</v>
      </c>
      <c r="T389" t="s">
        <v>19</v>
      </c>
    </row>
    <row r="390" spans="1:20" x14ac:dyDescent="0.25">
      <c r="A390">
        <v>389</v>
      </c>
      <c r="B390" t="s">
        <v>742</v>
      </c>
      <c r="C390" t="s">
        <v>743</v>
      </c>
      <c r="D390" t="str">
        <f t="shared" si="12"/>
        <v>Pollard Katie</v>
      </c>
      <c r="E390" t="s">
        <v>15</v>
      </c>
      <c r="F390" t="s">
        <v>189</v>
      </c>
      <c r="G390" t="s">
        <v>611</v>
      </c>
      <c r="H390" t="s">
        <v>612</v>
      </c>
      <c r="I390" t="s">
        <v>46</v>
      </c>
      <c r="J390" t="s">
        <v>19</v>
      </c>
      <c r="K390" t="str">
        <f>INDEX(Table6[Column1],MATCH(L390,Table6[Column2]))</f>
        <v>Adults</v>
      </c>
      <c r="L390">
        <v>42.947796539999999</v>
      </c>
      <c r="M390" t="str">
        <f>VLOOKUP(L390,Table1[],2)</f>
        <v>40 - 49</v>
      </c>
      <c r="N390" t="str">
        <f>INDEX(Table7[Column1],MATCH(O390,Table7[Column2]))</f>
        <v>Learning Stage</v>
      </c>
      <c r="O390">
        <v>5.7592532160000003</v>
      </c>
      <c r="P390" t="str">
        <f>VLOOKUP(O390,Table13[],2)</f>
        <v>1 - 5</v>
      </c>
      <c r="Q390" t="str">
        <f>INDEX(Table8[Column1],MATCH(R390,Table8[Column2]))</f>
        <v>Maintained</v>
      </c>
      <c r="R390">
        <v>75.396608599999993</v>
      </c>
      <c r="S390">
        <f t="shared" si="13"/>
        <v>3.1415253583333329</v>
      </c>
      <c r="T390" t="s">
        <v>19</v>
      </c>
    </row>
    <row r="391" spans="1:20" x14ac:dyDescent="0.25">
      <c r="A391">
        <v>390</v>
      </c>
      <c r="B391" t="s">
        <v>744</v>
      </c>
      <c r="C391" t="s">
        <v>745</v>
      </c>
      <c r="D391" t="str">
        <f t="shared" si="12"/>
        <v>Lietz Katrina</v>
      </c>
      <c r="E391" t="s">
        <v>15</v>
      </c>
      <c r="F391" t="s">
        <v>24</v>
      </c>
      <c r="G391" t="s">
        <v>17</v>
      </c>
      <c r="H391" t="s">
        <v>18</v>
      </c>
      <c r="I391" t="s">
        <v>24</v>
      </c>
      <c r="J391" t="s">
        <v>19</v>
      </c>
      <c r="K391" t="str">
        <f>INDEX(Table6[Column1],MATCH(L391,Table6[Column2]))</f>
        <v>Adults</v>
      </c>
      <c r="L391">
        <v>41.274766290000002</v>
      </c>
      <c r="M391" t="str">
        <f>VLOOKUP(L391,Table1[],2)</f>
        <v>40 - 49</v>
      </c>
      <c r="N391" t="str">
        <f>INDEX(Table7[Column1],MATCH(O391,Table7[Column2]))</f>
        <v>Fitting in Stage</v>
      </c>
      <c r="O391">
        <v>6.5715489079999996</v>
      </c>
      <c r="P391" t="str">
        <f>VLOOKUP(O391,Table13[],2)</f>
        <v>6 - 10</v>
      </c>
      <c r="Q391" t="str">
        <f>INDEX(Table8[Column1],MATCH(R391,Table8[Column2]))</f>
        <v>Habitual</v>
      </c>
      <c r="R391">
        <v>94.282957890000006</v>
      </c>
      <c r="S391">
        <f t="shared" si="13"/>
        <v>3.9284565787500005</v>
      </c>
      <c r="T391" t="s">
        <v>19</v>
      </c>
    </row>
    <row r="392" spans="1:20" x14ac:dyDescent="0.25">
      <c r="A392">
        <v>391</v>
      </c>
      <c r="B392" t="s">
        <v>746</v>
      </c>
      <c r="C392" t="s">
        <v>93</v>
      </c>
      <c r="D392" t="str">
        <f t="shared" si="12"/>
        <v>Carpentier William</v>
      </c>
      <c r="E392" t="s">
        <v>22</v>
      </c>
      <c r="F392" t="s">
        <v>38</v>
      </c>
      <c r="G392" t="s">
        <v>690</v>
      </c>
      <c r="H392" t="s">
        <v>691</v>
      </c>
      <c r="I392" t="s">
        <v>38</v>
      </c>
      <c r="J392" t="s">
        <v>607</v>
      </c>
      <c r="K392" t="str">
        <f>INDEX(Table6[Column1],MATCH(L392,Table6[Column2]))</f>
        <v>Elders</v>
      </c>
      <c r="L392">
        <v>53.721679999999999</v>
      </c>
      <c r="M392" t="str">
        <f>VLOOKUP(L392,Table1[],2)</f>
        <v>50 - 59</v>
      </c>
      <c r="N392" t="str">
        <f>INDEX(Table7[Column1],MATCH(O392,Table7[Column2]))</f>
        <v>Expertise Stage</v>
      </c>
      <c r="O392">
        <v>12.259574000000001</v>
      </c>
      <c r="P392" t="str">
        <f>VLOOKUP(O392,Table13[],2)</f>
        <v>10 - 15</v>
      </c>
      <c r="Q392" t="str">
        <f>INDEX(Table8[Column1],MATCH(R392,Table8[Column2]))</f>
        <v>Scheduled</v>
      </c>
      <c r="R392">
        <v>0</v>
      </c>
      <c r="S392">
        <f t="shared" si="13"/>
        <v>0</v>
      </c>
      <c r="T392" t="s">
        <v>42</v>
      </c>
    </row>
    <row r="393" spans="1:20" x14ac:dyDescent="0.25">
      <c r="A393">
        <v>392</v>
      </c>
      <c r="B393" t="s">
        <v>267</v>
      </c>
      <c r="C393" t="s">
        <v>79</v>
      </c>
      <c r="D393" t="str">
        <f t="shared" si="12"/>
        <v>Johnson Jennifer</v>
      </c>
      <c r="E393" t="s">
        <v>15</v>
      </c>
      <c r="F393" t="s">
        <v>38</v>
      </c>
      <c r="G393" t="s">
        <v>747</v>
      </c>
      <c r="H393" t="s">
        <v>748</v>
      </c>
      <c r="I393" t="s">
        <v>38</v>
      </c>
      <c r="J393" t="s">
        <v>41</v>
      </c>
      <c r="K393" t="str">
        <f>INDEX(Table6[Column1],MATCH(L393,Table6[Column2]))</f>
        <v>Seniors</v>
      </c>
      <c r="L393">
        <v>63.660600000000002</v>
      </c>
      <c r="M393" t="str">
        <f>VLOOKUP(L393,Table1[],2)</f>
        <v>60 and Above</v>
      </c>
      <c r="N393" t="str">
        <f>INDEX(Table7[Column1],MATCH(O393,Table7[Column2]))</f>
        <v>Learning Stage</v>
      </c>
      <c r="O393">
        <v>3.567056</v>
      </c>
      <c r="P393" t="str">
        <f>VLOOKUP(O393,Table13[],2)</f>
        <v>1 - 5</v>
      </c>
      <c r="Q393" t="str">
        <f>INDEX(Table8[Column1],MATCH(R393,Table8[Column2]))</f>
        <v>Habitual</v>
      </c>
      <c r="R393">
        <v>110.1393004</v>
      </c>
      <c r="S393">
        <f t="shared" si="13"/>
        <v>4.5891375166666668</v>
      </c>
      <c r="T393" t="s">
        <v>42</v>
      </c>
    </row>
    <row r="394" spans="1:20" x14ac:dyDescent="0.25">
      <c r="A394">
        <v>393</v>
      </c>
      <c r="B394" t="s">
        <v>749</v>
      </c>
      <c r="C394" t="s">
        <v>401</v>
      </c>
      <c r="D394" t="str">
        <f t="shared" si="12"/>
        <v>McCloud Michael</v>
      </c>
      <c r="E394" t="s">
        <v>22</v>
      </c>
      <c r="F394" t="s">
        <v>750</v>
      </c>
      <c r="G394" t="s">
        <v>17</v>
      </c>
      <c r="H394" t="s">
        <v>18</v>
      </c>
      <c r="I394" t="s">
        <v>134</v>
      </c>
      <c r="J394" t="s">
        <v>19</v>
      </c>
      <c r="K394" t="str">
        <f>INDEX(Table6[Column1],MATCH(L394,Table6[Column2]))</f>
        <v>Adults</v>
      </c>
      <c r="L394">
        <v>45.504824079999999</v>
      </c>
      <c r="M394" t="str">
        <f>VLOOKUP(L394,Table1[],2)</f>
        <v>40 - 49</v>
      </c>
      <c r="N394" t="str">
        <f>INDEX(Table7[Column1],MATCH(O394,Table7[Column2]))</f>
        <v>Fitting in Stage</v>
      </c>
      <c r="O394">
        <v>6.1922706700000001</v>
      </c>
      <c r="P394" t="str">
        <f>VLOOKUP(O394,Table13[],2)</f>
        <v>6 - 10</v>
      </c>
      <c r="Q394" t="str">
        <f>INDEX(Table8[Column1],MATCH(R394,Table8[Column2]))</f>
        <v>Excused</v>
      </c>
      <c r="R394">
        <v>123.0983087</v>
      </c>
      <c r="S394">
        <f t="shared" si="13"/>
        <v>5.1290961958333332</v>
      </c>
      <c r="T394" t="s">
        <v>19</v>
      </c>
    </row>
    <row r="395" spans="1:20" x14ac:dyDescent="0.25">
      <c r="A395">
        <v>394</v>
      </c>
      <c r="B395" t="s">
        <v>114</v>
      </c>
      <c r="C395" t="s">
        <v>751</v>
      </c>
      <c r="D395" t="str">
        <f t="shared" si="12"/>
        <v>Martin Jose</v>
      </c>
      <c r="E395" t="s">
        <v>22</v>
      </c>
      <c r="F395" t="s">
        <v>485</v>
      </c>
      <c r="G395" t="s">
        <v>17</v>
      </c>
      <c r="H395" t="s">
        <v>18</v>
      </c>
      <c r="I395" t="s">
        <v>24</v>
      </c>
      <c r="J395" t="s">
        <v>19</v>
      </c>
      <c r="K395" t="str">
        <f>INDEX(Table6[Column1],MATCH(L395,Table6[Column2]))</f>
        <v>Adults</v>
      </c>
      <c r="L395">
        <v>42.48329056</v>
      </c>
      <c r="M395" t="str">
        <f>VLOOKUP(L395,Table1[],2)</f>
        <v>40 - 49</v>
      </c>
      <c r="N395" t="str">
        <f>INDEX(Table7[Column1],MATCH(O395,Table7[Column2]))</f>
        <v>Learning Stage</v>
      </c>
      <c r="O395">
        <v>4.1410593479999998</v>
      </c>
      <c r="P395" t="str">
        <f>VLOOKUP(O395,Table13[],2)</f>
        <v>1 - 5</v>
      </c>
      <c r="Q395" t="str">
        <f>INDEX(Table8[Column1],MATCH(R395,Table8[Column2]))</f>
        <v>Habitual</v>
      </c>
      <c r="R395">
        <v>87.328193999999996</v>
      </c>
      <c r="S395">
        <f t="shared" si="13"/>
        <v>3.6386747499999998</v>
      </c>
      <c r="T395" t="s">
        <v>19</v>
      </c>
    </row>
    <row r="396" spans="1:20" x14ac:dyDescent="0.25">
      <c r="A396">
        <v>395</v>
      </c>
      <c r="B396" t="s">
        <v>752</v>
      </c>
      <c r="C396" t="s">
        <v>55</v>
      </c>
      <c r="D396" t="str">
        <f t="shared" si="12"/>
        <v>Navarrete Leonard</v>
      </c>
      <c r="E396" t="s">
        <v>22</v>
      </c>
      <c r="F396" t="s">
        <v>54</v>
      </c>
      <c r="G396" t="s">
        <v>611</v>
      </c>
      <c r="H396" t="s">
        <v>612</v>
      </c>
      <c r="I396" t="s">
        <v>54</v>
      </c>
      <c r="J396" t="s">
        <v>19</v>
      </c>
      <c r="K396" t="str">
        <f>INDEX(Table6[Column1],MATCH(L396,Table6[Column2]))</f>
        <v>Youth</v>
      </c>
      <c r="L396">
        <v>24.643115819999998</v>
      </c>
      <c r="M396" t="str">
        <f>VLOOKUP(L396,Table1[],2)</f>
        <v>20 - 29</v>
      </c>
      <c r="N396" t="str">
        <f>INDEX(Table7[Column1],MATCH(O396,Table7[Column2]))</f>
        <v>Learning Stage</v>
      </c>
      <c r="O396">
        <v>4.2082214210000002</v>
      </c>
      <c r="P396" t="str">
        <f>VLOOKUP(O396,Table13[],2)</f>
        <v>1 - 5</v>
      </c>
      <c r="Q396" t="str">
        <f>INDEX(Table8[Column1],MATCH(R396,Table8[Column2]))</f>
        <v>Scheduled</v>
      </c>
      <c r="R396">
        <v>0</v>
      </c>
      <c r="S396">
        <f t="shared" si="13"/>
        <v>0</v>
      </c>
      <c r="T396" t="s">
        <v>19</v>
      </c>
    </row>
    <row r="397" spans="1:20" x14ac:dyDescent="0.25">
      <c r="A397">
        <v>396</v>
      </c>
      <c r="B397" t="s">
        <v>753</v>
      </c>
      <c r="C397" t="s">
        <v>536</v>
      </c>
      <c r="D397" t="str">
        <f t="shared" si="12"/>
        <v>Buendia Georgia</v>
      </c>
      <c r="E397" t="s">
        <v>15</v>
      </c>
      <c r="F397" t="s">
        <v>505</v>
      </c>
      <c r="G397" t="s">
        <v>17</v>
      </c>
      <c r="H397" t="s">
        <v>18</v>
      </c>
      <c r="I397" t="s">
        <v>24</v>
      </c>
      <c r="J397" t="s">
        <v>19</v>
      </c>
      <c r="K397" t="str">
        <f>INDEX(Table6[Column1],MATCH(L397,Table6[Column2]))</f>
        <v>Elders</v>
      </c>
      <c r="L397">
        <v>59.410456320000002</v>
      </c>
      <c r="M397" t="str">
        <f>VLOOKUP(L397,Table1[],2)</f>
        <v>50 - 59</v>
      </c>
      <c r="N397" t="str">
        <f>INDEX(Table7[Column1],MATCH(O397,Table7[Column2]))</f>
        <v>Learning Stage</v>
      </c>
      <c r="O397">
        <v>5.4189408830000003</v>
      </c>
      <c r="P397" t="str">
        <f>VLOOKUP(O397,Table13[],2)</f>
        <v>1 - 5</v>
      </c>
      <c r="Q397" t="str">
        <f>INDEX(Table8[Column1],MATCH(R397,Table8[Column2]))</f>
        <v>Habitual</v>
      </c>
      <c r="R397">
        <v>115.0429128</v>
      </c>
      <c r="S397">
        <f t="shared" si="13"/>
        <v>4.7934546999999998</v>
      </c>
      <c r="T397" t="s">
        <v>19</v>
      </c>
    </row>
    <row r="398" spans="1:20" x14ac:dyDescent="0.25">
      <c r="A398">
        <v>397</v>
      </c>
      <c r="B398" t="s">
        <v>321</v>
      </c>
      <c r="C398" t="s">
        <v>89</v>
      </c>
      <c r="D398" t="str">
        <f t="shared" si="12"/>
        <v>Cook Joseph</v>
      </c>
      <c r="E398" t="s">
        <v>22</v>
      </c>
      <c r="F398" t="s">
        <v>754</v>
      </c>
      <c r="G398" t="s">
        <v>17</v>
      </c>
      <c r="H398" t="s">
        <v>18</v>
      </c>
      <c r="I398" t="s">
        <v>24</v>
      </c>
      <c r="J398" t="s">
        <v>19</v>
      </c>
      <c r="K398" t="str">
        <f>INDEX(Table6[Column1],MATCH(L398,Table6[Column2]))</f>
        <v>Teenagers</v>
      </c>
      <c r="L398">
        <v>16.509754730000001</v>
      </c>
      <c r="M398" t="e">
        <f>VLOOKUP(L398,Table1[],2)</f>
        <v>#N/A</v>
      </c>
      <c r="N398" t="str">
        <f>INDEX(Table7[Column1],MATCH(O398,Table7[Column2]))</f>
        <v>Learning Stage</v>
      </c>
      <c r="O398">
        <v>5.6594070160000003</v>
      </c>
      <c r="P398" t="str">
        <f>VLOOKUP(O398,Table13[],2)</f>
        <v>1 - 5</v>
      </c>
      <c r="Q398" t="str">
        <f>INDEX(Table8[Column1],MATCH(R398,Table8[Column2]))</f>
        <v>Scheduled</v>
      </c>
      <c r="R398">
        <v>0</v>
      </c>
      <c r="S398">
        <f t="shared" si="13"/>
        <v>0</v>
      </c>
      <c r="T398" t="s">
        <v>19</v>
      </c>
    </row>
    <row r="399" spans="1:20" x14ac:dyDescent="0.25">
      <c r="A399">
        <v>398</v>
      </c>
      <c r="B399" t="s">
        <v>755</v>
      </c>
      <c r="C399" t="s">
        <v>147</v>
      </c>
      <c r="D399" t="str">
        <f t="shared" si="12"/>
        <v>Winship Linda</v>
      </c>
      <c r="E399" t="s">
        <v>15</v>
      </c>
      <c r="F399" t="s">
        <v>30</v>
      </c>
      <c r="G399" t="s">
        <v>17</v>
      </c>
      <c r="H399" t="s">
        <v>18</v>
      </c>
      <c r="I399" t="s">
        <v>30</v>
      </c>
      <c r="J399" t="s">
        <v>19</v>
      </c>
      <c r="K399" t="str">
        <f>INDEX(Table6[Column1],MATCH(L399,Table6[Column2]))</f>
        <v>Elders</v>
      </c>
      <c r="L399">
        <v>53.681901379999999</v>
      </c>
      <c r="M399" t="str">
        <f>VLOOKUP(L399,Table1[],2)</f>
        <v>50 - 59</v>
      </c>
      <c r="N399" t="str">
        <f>INDEX(Table7[Column1],MATCH(O399,Table7[Column2]))</f>
        <v>Learning Stage</v>
      </c>
      <c r="O399">
        <v>4.2620254690000001</v>
      </c>
      <c r="P399" t="str">
        <f>VLOOKUP(O399,Table13[],2)</f>
        <v>1 - 5</v>
      </c>
      <c r="Q399" t="str">
        <f>INDEX(Table8[Column1],MATCH(R399,Table8[Column2]))</f>
        <v>Unexcused</v>
      </c>
      <c r="R399">
        <v>159.1892618</v>
      </c>
      <c r="S399">
        <f t="shared" si="13"/>
        <v>6.6328859083333329</v>
      </c>
      <c r="T399" t="s">
        <v>19</v>
      </c>
    </row>
    <row r="400" spans="1:20" x14ac:dyDescent="0.25">
      <c r="A400">
        <v>399</v>
      </c>
      <c r="B400" t="s">
        <v>225</v>
      </c>
      <c r="C400" t="s">
        <v>615</v>
      </c>
      <c r="D400" t="str">
        <f t="shared" si="12"/>
        <v>Velez Lori</v>
      </c>
      <c r="E400" t="s">
        <v>15</v>
      </c>
      <c r="F400" t="s">
        <v>84</v>
      </c>
      <c r="G400" t="s">
        <v>611</v>
      </c>
      <c r="H400" t="s">
        <v>612</v>
      </c>
      <c r="I400" t="s">
        <v>84</v>
      </c>
      <c r="J400" t="s">
        <v>19</v>
      </c>
      <c r="K400" t="str">
        <f>INDEX(Table6[Column1],MATCH(L400,Table6[Column2]))</f>
        <v>Elders</v>
      </c>
      <c r="L400">
        <v>50.290672280000003</v>
      </c>
      <c r="M400" t="str">
        <f>VLOOKUP(L400,Table1[],2)</f>
        <v>50 - 59</v>
      </c>
      <c r="N400" t="str">
        <f>INDEX(Table7[Column1],MATCH(O400,Table7[Column2]))</f>
        <v>Learning Stage</v>
      </c>
      <c r="O400">
        <v>3.1944870010000002</v>
      </c>
      <c r="P400" t="str">
        <f>VLOOKUP(O400,Table13[],2)</f>
        <v>1 - 5</v>
      </c>
      <c r="Q400" t="str">
        <f>INDEX(Table8[Column1],MATCH(R400,Table8[Column2]))</f>
        <v>Excused</v>
      </c>
      <c r="R400">
        <v>128.51983680000001</v>
      </c>
      <c r="S400">
        <f t="shared" si="13"/>
        <v>5.3549932</v>
      </c>
      <c r="T400" t="s">
        <v>19</v>
      </c>
    </row>
    <row r="401" spans="1:20" x14ac:dyDescent="0.25">
      <c r="A401">
        <v>400</v>
      </c>
      <c r="B401" t="s">
        <v>756</v>
      </c>
      <c r="C401" t="s">
        <v>56</v>
      </c>
      <c r="D401" t="str">
        <f t="shared" si="12"/>
        <v>Paxson James</v>
      </c>
      <c r="E401" t="s">
        <v>22</v>
      </c>
      <c r="F401" t="s">
        <v>157</v>
      </c>
      <c r="G401" t="s">
        <v>17</v>
      </c>
      <c r="H401" t="s">
        <v>18</v>
      </c>
      <c r="I401" t="s">
        <v>157</v>
      </c>
      <c r="J401" t="s">
        <v>19</v>
      </c>
      <c r="K401" t="str">
        <f>INDEX(Table6[Column1],MATCH(L401,Table6[Column2]))</f>
        <v>Adults</v>
      </c>
      <c r="L401">
        <v>47.311624879999997</v>
      </c>
      <c r="M401" t="str">
        <f>VLOOKUP(L401,Table1[],2)</f>
        <v>40 - 49</v>
      </c>
      <c r="N401" t="str">
        <f>INDEX(Table7[Column1],MATCH(O401,Table7[Column2]))</f>
        <v>Learning Stage</v>
      </c>
      <c r="O401">
        <v>5.5008399690000003</v>
      </c>
      <c r="P401" t="str">
        <f>VLOOKUP(O401,Table13[],2)</f>
        <v>1 - 5</v>
      </c>
      <c r="Q401" t="str">
        <f>INDEX(Table8[Column1],MATCH(R401,Table8[Column2]))</f>
        <v>Maintained</v>
      </c>
      <c r="R401">
        <v>67.242442080000004</v>
      </c>
      <c r="S401">
        <f t="shared" si="13"/>
        <v>2.8017684200000001</v>
      </c>
      <c r="T401" t="s">
        <v>19</v>
      </c>
    </row>
    <row r="402" spans="1:20" x14ac:dyDescent="0.25">
      <c r="A402">
        <v>401</v>
      </c>
      <c r="B402" t="s">
        <v>419</v>
      </c>
      <c r="C402" t="s">
        <v>50</v>
      </c>
      <c r="D402" t="str">
        <f t="shared" si="12"/>
        <v>Foster Robert</v>
      </c>
      <c r="E402" t="s">
        <v>22</v>
      </c>
      <c r="F402" t="s">
        <v>30</v>
      </c>
      <c r="G402" t="s">
        <v>17</v>
      </c>
      <c r="H402" t="s">
        <v>18</v>
      </c>
      <c r="I402" t="s">
        <v>30</v>
      </c>
      <c r="J402" t="s">
        <v>19</v>
      </c>
      <c r="K402" t="str">
        <f>INDEX(Table6[Column1],MATCH(L402,Table6[Column2]))</f>
        <v>Youth</v>
      </c>
      <c r="L402">
        <v>28.454886429999998</v>
      </c>
      <c r="M402" t="str">
        <f>VLOOKUP(L402,Table1[],2)</f>
        <v>20 - 29</v>
      </c>
      <c r="N402" t="str">
        <f>INDEX(Table7[Column1],MATCH(O402,Table7[Column2]))</f>
        <v>Learning Stage</v>
      </c>
      <c r="O402">
        <v>4.5409818580000003</v>
      </c>
      <c r="P402" t="str">
        <f>VLOOKUP(O402,Table13[],2)</f>
        <v>1 - 5</v>
      </c>
      <c r="Q402" t="str">
        <f>INDEX(Table8[Column1],MATCH(R402,Table8[Column2]))</f>
        <v>Scheduled</v>
      </c>
      <c r="R402">
        <v>0</v>
      </c>
      <c r="S402">
        <f t="shared" si="13"/>
        <v>0</v>
      </c>
      <c r="T402" t="s">
        <v>19</v>
      </c>
    </row>
    <row r="403" spans="1:20" x14ac:dyDescent="0.25">
      <c r="A403">
        <v>402</v>
      </c>
      <c r="B403" t="s">
        <v>757</v>
      </c>
      <c r="C403" t="s">
        <v>590</v>
      </c>
      <c r="D403" t="str">
        <f t="shared" si="12"/>
        <v>Acevedo Earl</v>
      </c>
      <c r="E403" t="s">
        <v>22</v>
      </c>
      <c r="F403" t="s">
        <v>38</v>
      </c>
      <c r="G403" t="s">
        <v>747</v>
      </c>
      <c r="H403" t="s">
        <v>748</v>
      </c>
      <c r="I403" t="s">
        <v>38</v>
      </c>
      <c r="J403" t="s">
        <v>41</v>
      </c>
      <c r="K403" t="str">
        <f>INDEX(Table6[Column1],MATCH(L403,Table6[Column2]))</f>
        <v>Adults</v>
      </c>
      <c r="L403">
        <v>41.006839999999997</v>
      </c>
      <c r="M403" t="str">
        <f>VLOOKUP(L403,Table1[],2)</f>
        <v>40 - 49</v>
      </c>
      <c r="N403" t="str">
        <f>INDEX(Table7[Column1],MATCH(O403,Table7[Column2]))</f>
        <v>Belonging Stage</v>
      </c>
      <c r="O403">
        <v>20.690125999999999</v>
      </c>
      <c r="P403" t="str">
        <f>VLOOKUP(O403,Table13[],2)</f>
        <v>20 - 25</v>
      </c>
      <c r="Q403" t="str">
        <f>INDEX(Table8[Column1],MATCH(R403,Table8[Column2]))</f>
        <v>Scheduled</v>
      </c>
      <c r="R403">
        <v>0</v>
      </c>
      <c r="S403">
        <f t="shared" si="13"/>
        <v>0</v>
      </c>
      <c r="T403" t="s">
        <v>42</v>
      </c>
    </row>
    <row r="404" spans="1:20" x14ac:dyDescent="0.25">
      <c r="A404">
        <v>403</v>
      </c>
      <c r="B404" t="s">
        <v>758</v>
      </c>
      <c r="C404" t="s">
        <v>275</v>
      </c>
      <c r="D404" t="str">
        <f t="shared" si="12"/>
        <v>Oneal Nancy</v>
      </c>
      <c r="E404" t="s">
        <v>15</v>
      </c>
      <c r="F404" t="s">
        <v>518</v>
      </c>
      <c r="G404" t="s">
        <v>17</v>
      </c>
      <c r="H404" t="s">
        <v>18</v>
      </c>
      <c r="I404" t="s">
        <v>169</v>
      </c>
      <c r="J404" t="s">
        <v>19</v>
      </c>
      <c r="K404" t="str">
        <f>INDEX(Table6[Column1],MATCH(L404,Table6[Column2]))</f>
        <v>Elders</v>
      </c>
      <c r="L404">
        <v>54.173444619999998</v>
      </c>
      <c r="M404" t="str">
        <f>VLOOKUP(L404,Table1[],2)</f>
        <v>50 - 59</v>
      </c>
      <c r="N404" t="str">
        <f>INDEX(Table7[Column1],MATCH(O404,Table7[Column2]))</f>
        <v>Learning Stage</v>
      </c>
      <c r="O404">
        <v>3.6545547350000001</v>
      </c>
      <c r="P404" t="str">
        <f>VLOOKUP(O404,Table13[],2)</f>
        <v>1 - 5</v>
      </c>
      <c r="Q404" t="str">
        <f>INDEX(Table8[Column1],MATCH(R404,Table8[Column2]))</f>
        <v>Habitual</v>
      </c>
      <c r="R404">
        <v>112.4176815</v>
      </c>
      <c r="S404">
        <f t="shared" si="13"/>
        <v>4.6840700625</v>
      </c>
      <c r="T404" t="s">
        <v>19</v>
      </c>
    </row>
    <row r="405" spans="1:20" x14ac:dyDescent="0.25">
      <c r="A405">
        <v>404</v>
      </c>
      <c r="B405" t="s">
        <v>759</v>
      </c>
      <c r="C405" t="s">
        <v>679</v>
      </c>
      <c r="D405" t="str">
        <f t="shared" si="12"/>
        <v>Hunter Margaret</v>
      </c>
      <c r="E405" t="s">
        <v>15</v>
      </c>
      <c r="F405" t="s">
        <v>726</v>
      </c>
      <c r="G405" t="s">
        <v>17</v>
      </c>
      <c r="H405" t="s">
        <v>18</v>
      </c>
      <c r="I405" t="s">
        <v>134</v>
      </c>
      <c r="J405" t="s">
        <v>19</v>
      </c>
      <c r="K405" t="str">
        <f>INDEX(Table6[Column1],MATCH(L405,Table6[Column2]))</f>
        <v>Young Adults</v>
      </c>
      <c r="L405">
        <v>38.683508439999997</v>
      </c>
      <c r="M405" t="str">
        <f>VLOOKUP(L405,Table1[],2)</f>
        <v>30 - 39</v>
      </c>
      <c r="N405" t="str">
        <f>INDEX(Table7[Column1],MATCH(O405,Table7[Column2]))</f>
        <v>Learning Stage</v>
      </c>
      <c r="O405">
        <v>4.6252187679999999</v>
      </c>
      <c r="P405" t="str">
        <f>VLOOKUP(O405,Table13[],2)</f>
        <v>1 - 5</v>
      </c>
      <c r="Q405" t="str">
        <f>INDEX(Table8[Column1],MATCH(R405,Table8[Column2]))</f>
        <v>Scheduled</v>
      </c>
      <c r="R405">
        <v>14.80722716</v>
      </c>
      <c r="S405">
        <f t="shared" si="13"/>
        <v>0.61696779833333337</v>
      </c>
      <c r="T405" t="s">
        <v>19</v>
      </c>
    </row>
    <row r="406" spans="1:20" x14ac:dyDescent="0.25">
      <c r="A406">
        <v>405</v>
      </c>
      <c r="B406" t="s">
        <v>760</v>
      </c>
      <c r="C406" t="s">
        <v>761</v>
      </c>
      <c r="D406" t="str">
        <f t="shared" si="12"/>
        <v>Miranda Sonya</v>
      </c>
      <c r="E406" t="s">
        <v>15</v>
      </c>
      <c r="F406" t="s">
        <v>30</v>
      </c>
      <c r="G406" t="s">
        <v>17</v>
      </c>
      <c r="H406" t="s">
        <v>18</v>
      </c>
      <c r="I406" t="s">
        <v>30</v>
      </c>
      <c r="J406" t="s">
        <v>19</v>
      </c>
      <c r="K406" t="str">
        <f>INDEX(Table6[Column1],MATCH(L406,Table6[Column2]))</f>
        <v>Young Adults</v>
      </c>
      <c r="L406">
        <v>37.399419330000001</v>
      </c>
      <c r="M406" t="str">
        <f>VLOOKUP(L406,Table1[],2)</f>
        <v>30 - 39</v>
      </c>
      <c r="N406" t="str">
        <f>INDEX(Table7[Column1],MATCH(O406,Table7[Column2]))</f>
        <v>Learning Stage</v>
      </c>
      <c r="O406">
        <v>5.3851368190000004</v>
      </c>
      <c r="P406" t="str">
        <f>VLOOKUP(O406,Table13[],2)</f>
        <v>1 - 5</v>
      </c>
      <c r="Q406" t="str">
        <f>INDEX(Table8[Column1],MATCH(R406,Table8[Column2]))</f>
        <v>Scheduled</v>
      </c>
      <c r="R406">
        <v>19.825350740000001</v>
      </c>
      <c r="S406">
        <f t="shared" si="13"/>
        <v>0.82605628083333349</v>
      </c>
      <c r="T406" t="s">
        <v>19</v>
      </c>
    </row>
    <row r="407" spans="1:20" x14ac:dyDescent="0.25">
      <c r="A407">
        <v>406</v>
      </c>
      <c r="B407" t="s">
        <v>366</v>
      </c>
      <c r="C407" t="s">
        <v>762</v>
      </c>
      <c r="D407" t="str">
        <f t="shared" si="12"/>
        <v>Hernandez Walter</v>
      </c>
      <c r="E407" t="s">
        <v>22</v>
      </c>
      <c r="F407" t="s">
        <v>38</v>
      </c>
      <c r="G407" t="s">
        <v>747</v>
      </c>
      <c r="H407" t="s">
        <v>748</v>
      </c>
      <c r="I407" t="s">
        <v>38</v>
      </c>
      <c r="J407" t="s">
        <v>41</v>
      </c>
      <c r="K407" t="str">
        <f>INDEX(Table6[Column1],MATCH(L407,Table6[Column2]))</f>
        <v>Elders</v>
      </c>
      <c r="L407">
        <v>56.571660000000001</v>
      </c>
      <c r="M407" t="str">
        <f>VLOOKUP(L407,Table1[],2)</f>
        <v>50 - 59</v>
      </c>
      <c r="N407" t="str">
        <f>INDEX(Table7[Column1],MATCH(O407,Table7[Column2]))</f>
        <v>Fitting in Stage</v>
      </c>
      <c r="O407">
        <v>10.702093</v>
      </c>
      <c r="P407" t="str">
        <f>VLOOKUP(O407,Table13[],2)</f>
        <v>10 - 15</v>
      </c>
      <c r="Q407" t="str">
        <f>INDEX(Table8[Column1],MATCH(R407,Table8[Column2]))</f>
        <v>Scheduled</v>
      </c>
      <c r="R407">
        <v>0</v>
      </c>
      <c r="S407">
        <f t="shared" si="13"/>
        <v>0</v>
      </c>
      <c r="T407" t="s">
        <v>42</v>
      </c>
    </row>
    <row r="408" spans="1:20" x14ac:dyDescent="0.25">
      <c r="A408">
        <v>407</v>
      </c>
      <c r="B408" t="s">
        <v>428</v>
      </c>
      <c r="C408" t="s">
        <v>147</v>
      </c>
      <c r="D408" t="str">
        <f t="shared" si="12"/>
        <v>Russell Linda</v>
      </c>
      <c r="E408" t="s">
        <v>15</v>
      </c>
      <c r="F408" t="s">
        <v>38</v>
      </c>
      <c r="G408" t="s">
        <v>747</v>
      </c>
      <c r="H408" t="s">
        <v>748</v>
      </c>
      <c r="I408" t="s">
        <v>38</v>
      </c>
      <c r="J408" t="s">
        <v>41</v>
      </c>
      <c r="K408" t="str">
        <f>INDEX(Table6[Column1],MATCH(L408,Table6[Column2]))</f>
        <v>Youth</v>
      </c>
      <c r="L408">
        <v>24.03801</v>
      </c>
      <c r="M408" t="str">
        <f>VLOOKUP(L408,Table1[],2)</f>
        <v>20 - 29</v>
      </c>
      <c r="N408" t="str">
        <f>INDEX(Table7[Column1],MATCH(O408,Table7[Column2]))</f>
        <v>Fitting in Stage</v>
      </c>
      <c r="O408">
        <v>6.0380099999999999</v>
      </c>
      <c r="P408" t="str">
        <f>VLOOKUP(O408,Table13[],2)</f>
        <v>6 - 10</v>
      </c>
      <c r="Q408" t="str">
        <f>INDEX(Table8[Column1],MATCH(R408,Table8[Column2]))</f>
        <v>Scheduled</v>
      </c>
      <c r="R408">
        <v>0</v>
      </c>
      <c r="S408">
        <f t="shared" si="13"/>
        <v>0</v>
      </c>
      <c r="T408" t="s">
        <v>42</v>
      </c>
    </row>
    <row r="409" spans="1:20" x14ac:dyDescent="0.25">
      <c r="A409">
        <v>408</v>
      </c>
      <c r="B409" t="s">
        <v>763</v>
      </c>
      <c r="C409" t="s">
        <v>764</v>
      </c>
      <c r="D409" t="str">
        <f t="shared" si="12"/>
        <v>Howard Ruby</v>
      </c>
      <c r="E409" t="s">
        <v>15</v>
      </c>
      <c r="F409" t="s">
        <v>113</v>
      </c>
      <c r="G409" t="s">
        <v>17</v>
      </c>
      <c r="H409" t="s">
        <v>18</v>
      </c>
      <c r="I409" t="s">
        <v>24</v>
      </c>
      <c r="J409" t="s">
        <v>19</v>
      </c>
      <c r="K409" t="str">
        <f>INDEX(Table6[Column1],MATCH(L409,Table6[Column2]))</f>
        <v>Elders</v>
      </c>
      <c r="L409">
        <v>57.482453550000002</v>
      </c>
      <c r="M409" t="str">
        <f>VLOOKUP(L409,Table1[],2)</f>
        <v>50 - 59</v>
      </c>
      <c r="N409" t="str">
        <f>INDEX(Table7[Column1],MATCH(O409,Table7[Column2]))</f>
        <v>Learning Stage</v>
      </c>
      <c r="O409">
        <v>4.996172316</v>
      </c>
      <c r="P409" t="str">
        <f>VLOOKUP(O409,Table13[],2)</f>
        <v>1 - 5</v>
      </c>
      <c r="Q409" t="str">
        <f>INDEX(Table8[Column1],MATCH(R409,Table8[Column2]))</f>
        <v>Unexcused</v>
      </c>
      <c r="R409">
        <v>188.80599860000001</v>
      </c>
      <c r="S409">
        <f t="shared" si="13"/>
        <v>7.8669166083333337</v>
      </c>
      <c r="T409" t="s">
        <v>19</v>
      </c>
    </row>
    <row r="410" spans="1:20" x14ac:dyDescent="0.25">
      <c r="A410">
        <v>409</v>
      </c>
      <c r="B410" t="s">
        <v>765</v>
      </c>
      <c r="C410" t="s">
        <v>766</v>
      </c>
      <c r="D410" t="str">
        <f t="shared" si="12"/>
        <v>Pickett Marta</v>
      </c>
      <c r="E410" t="s">
        <v>15</v>
      </c>
      <c r="F410" t="s">
        <v>16</v>
      </c>
      <c r="G410" t="s">
        <v>17</v>
      </c>
      <c r="H410" t="s">
        <v>18</v>
      </c>
      <c r="I410" t="s">
        <v>16</v>
      </c>
      <c r="J410" t="s">
        <v>19</v>
      </c>
      <c r="K410" t="str">
        <f>INDEX(Table6[Column1],MATCH(L410,Table6[Column2]))</f>
        <v>Young Adults</v>
      </c>
      <c r="L410">
        <v>39.65132981</v>
      </c>
      <c r="M410" t="str">
        <f>VLOOKUP(L410,Table1[],2)</f>
        <v>30 - 39</v>
      </c>
      <c r="N410" t="str">
        <f>INDEX(Table7[Column1],MATCH(O410,Table7[Column2]))</f>
        <v>Learning Stage</v>
      </c>
      <c r="O410">
        <v>4.2342704830000004</v>
      </c>
      <c r="P410" t="str">
        <f>VLOOKUP(O410,Table13[],2)</f>
        <v>1 - 5</v>
      </c>
      <c r="Q410" t="str">
        <f>INDEX(Table8[Column1],MATCH(R410,Table8[Column2]))</f>
        <v>Scheduled</v>
      </c>
      <c r="R410">
        <v>24.651640690000001</v>
      </c>
      <c r="S410">
        <f t="shared" si="13"/>
        <v>1.0271516954166668</v>
      </c>
      <c r="T410" t="s">
        <v>19</v>
      </c>
    </row>
    <row r="411" spans="1:20" x14ac:dyDescent="0.25">
      <c r="A411">
        <v>410</v>
      </c>
      <c r="B411" t="s">
        <v>767</v>
      </c>
      <c r="C411" t="s">
        <v>768</v>
      </c>
      <c r="D411" t="str">
        <f t="shared" si="12"/>
        <v>McDonald Raquel</v>
      </c>
      <c r="E411" t="s">
        <v>15</v>
      </c>
      <c r="F411" t="s">
        <v>277</v>
      </c>
      <c r="G411" t="s">
        <v>17</v>
      </c>
      <c r="H411" t="s">
        <v>18</v>
      </c>
      <c r="I411" t="s">
        <v>277</v>
      </c>
      <c r="J411" t="s">
        <v>19</v>
      </c>
      <c r="K411" t="str">
        <f>INDEX(Table6[Column1],MATCH(L411,Table6[Column2]))</f>
        <v>Young Adults</v>
      </c>
      <c r="L411">
        <v>37.580166779999999</v>
      </c>
      <c r="M411" t="str">
        <f>VLOOKUP(L411,Table1[],2)</f>
        <v>30 - 39</v>
      </c>
      <c r="N411" t="str">
        <f>INDEX(Table7[Column1],MATCH(O411,Table7[Column2]))</f>
        <v>Learning Stage</v>
      </c>
      <c r="O411">
        <v>3.8981296219999999</v>
      </c>
      <c r="P411" t="str">
        <f>VLOOKUP(O411,Table13[],2)</f>
        <v>1 - 5</v>
      </c>
      <c r="Q411" t="str">
        <f>INDEX(Table8[Column1],MATCH(R411,Table8[Column2]))</f>
        <v>Scheduled</v>
      </c>
      <c r="R411">
        <v>38.97862104</v>
      </c>
      <c r="S411">
        <f t="shared" si="13"/>
        <v>1.6241092099999999</v>
      </c>
      <c r="T411" t="s">
        <v>19</v>
      </c>
    </row>
    <row r="412" spans="1:20" x14ac:dyDescent="0.25">
      <c r="A412">
        <v>411</v>
      </c>
      <c r="B412" t="s">
        <v>769</v>
      </c>
      <c r="C412" t="s">
        <v>770</v>
      </c>
      <c r="D412" t="str">
        <f t="shared" si="12"/>
        <v>Usher Clifton</v>
      </c>
      <c r="E412" t="s">
        <v>22</v>
      </c>
      <c r="F412" t="s">
        <v>38</v>
      </c>
      <c r="G412" t="s">
        <v>747</v>
      </c>
      <c r="H412" t="s">
        <v>748</v>
      </c>
      <c r="I412" t="s">
        <v>38</v>
      </c>
      <c r="J412" t="s">
        <v>41</v>
      </c>
      <c r="K412" t="str">
        <f>INDEX(Table6[Column1],MATCH(L412,Table6[Column2]))</f>
        <v>Adults</v>
      </c>
      <c r="L412">
        <v>45.70187</v>
      </c>
      <c r="M412" t="str">
        <f>VLOOKUP(L412,Table1[],2)</f>
        <v>40 - 49</v>
      </c>
      <c r="N412" t="str">
        <f>INDEX(Table7[Column1],MATCH(O412,Table7[Column2]))</f>
        <v>Belonging Stage</v>
      </c>
      <c r="O412">
        <v>18.714493999999998</v>
      </c>
      <c r="P412" t="str">
        <f>VLOOKUP(O412,Table13[],2)</f>
        <v>15 - 20</v>
      </c>
      <c r="Q412" t="str">
        <f>INDEX(Table8[Column1],MATCH(R412,Table8[Column2]))</f>
        <v>Scheduled</v>
      </c>
      <c r="R412">
        <v>0</v>
      </c>
      <c r="S412">
        <f t="shared" si="13"/>
        <v>0</v>
      </c>
      <c r="T412" t="s">
        <v>42</v>
      </c>
    </row>
    <row r="413" spans="1:20" x14ac:dyDescent="0.25">
      <c r="A413">
        <v>412</v>
      </c>
      <c r="B413" t="s">
        <v>771</v>
      </c>
      <c r="C413" t="s">
        <v>772</v>
      </c>
      <c r="D413" t="str">
        <f t="shared" si="12"/>
        <v>Click Audra</v>
      </c>
      <c r="E413" t="s">
        <v>15</v>
      </c>
      <c r="F413" t="s">
        <v>16</v>
      </c>
      <c r="G413" t="s">
        <v>17</v>
      </c>
      <c r="H413" t="s">
        <v>18</v>
      </c>
      <c r="I413" t="s">
        <v>16</v>
      </c>
      <c r="J413" t="s">
        <v>19</v>
      </c>
      <c r="K413" t="str">
        <f>INDEX(Table6[Column1],MATCH(L413,Table6[Column2]))</f>
        <v>Young Adults</v>
      </c>
      <c r="L413">
        <v>30.237720639999999</v>
      </c>
      <c r="M413" t="str">
        <f>VLOOKUP(L413,Table1[],2)</f>
        <v>30 - 39</v>
      </c>
      <c r="N413" t="str">
        <f>INDEX(Table7[Column1],MATCH(O413,Table7[Column2]))</f>
        <v>Learning Stage</v>
      </c>
      <c r="O413">
        <v>1.224984469</v>
      </c>
      <c r="P413" t="str">
        <f>VLOOKUP(O413,Table13[],2)</f>
        <v>1 - 5</v>
      </c>
      <c r="Q413" t="str">
        <f>INDEX(Table8[Column1],MATCH(R413,Table8[Column2]))</f>
        <v>Scheduled</v>
      </c>
      <c r="R413">
        <v>0</v>
      </c>
      <c r="S413">
        <f t="shared" si="13"/>
        <v>0</v>
      </c>
      <c r="T413" t="s">
        <v>19</v>
      </c>
    </row>
    <row r="414" spans="1:20" x14ac:dyDescent="0.25">
      <c r="A414">
        <v>413</v>
      </c>
      <c r="B414" t="s">
        <v>773</v>
      </c>
      <c r="C414" t="s">
        <v>546</v>
      </c>
      <c r="D414" t="str">
        <f t="shared" si="12"/>
        <v>Whitman Gary</v>
      </c>
      <c r="E414" t="s">
        <v>22</v>
      </c>
      <c r="F414" t="s">
        <v>123</v>
      </c>
      <c r="G414" t="s">
        <v>611</v>
      </c>
      <c r="H414" t="s">
        <v>612</v>
      </c>
      <c r="I414" t="s">
        <v>123</v>
      </c>
      <c r="J414" t="s">
        <v>19</v>
      </c>
      <c r="K414" t="str">
        <f>INDEX(Table6[Column1],MATCH(L414,Table6[Column2]))</f>
        <v>Adults</v>
      </c>
      <c r="L414">
        <v>47.444022990000001</v>
      </c>
      <c r="M414" t="str">
        <f>VLOOKUP(L414,Table1[],2)</f>
        <v>40 - 49</v>
      </c>
      <c r="N414" t="str">
        <f>INDEX(Table7[Column1],MATCH(O414,Table7[Column2]))</f>
        <v>Fitting in Stage</v>
      </c>
      <c r="O414">
        <v>7.1917117169999996</v>
      </c>
      <c r="P414" t="str">
        <f>VLOOKUP(O414,Table13[],2)</f>
        <v>6 - 10</v>
      </c>
      <c r="Q414" t="str">
        <f>INDEX(Table8[Column1],MATCH(R414,Table8[Column2]))</f>
        <v>Excused</v>
      </c>
      <c r="R414">
        <v>133.24946890000001</v>
      </c>
      <c r="S414">
        <f t="shared" si="13"/>
        <v>5.5520612041666677</v>
      </c>
      <c r="T414" t="s">
        <v>19</v>
      </c>
    </row>
    <row r="415" spans="1:20" x14ac:dyDescent="0.25">
      <c r="A415">
        <v>414</v>
      </c>
      <c r="B415" t="s">
        <v>774</v>
      </c>
      <c r="C415" t="s">
        <v>502</v>
      </c>
      <c r="D415" t="str">
        <f t="shared" si="12"/>
        <v>Vargas Susan</v>
      </c>
      <c r="E415" t="s">
        <v>15</v>
      </c>
      <c r="F415" t="s">
        <v>775</v>
      </c>
      <c r="G415" t="s">
        <v>17</v>
      </c>
      <c r="H415" t="s">
        <v>18</v>
      </c>
      <c r="I415" t="s">
        <v>262</v>
      </c>
      <c r="J415" t="s">
        <v>19</v>
      </c>
      <c r="K415" t="str">
        <f>INDEX(Table6[Column1],MATCH(L415,Table6[Column2]))</f>
        <v>Young Adults</v>
      </c>
      <c r="L415">
        <v>37.376742440000001</v>
      </c>
      <c r="M415" t="str">
        <f>VLOOKUP(L415,Table1[],2)</f>
        <v>30 - 39</v>
      </c>
      <c r="N415" t="str">
        <f>INDEX(Table7[Column1],MATCH(O415,Table7[Column2]))</f>
        <v>Fitting in Stage</v>
      </c>
      <c r="O415">
        <v>6.6508158120000003</v>
      </c>
      <c r="P415" t="str">
        <f>VLOOKUP(O415,Table13[],2)</f>
        <v>6 - 10</v>
      </c>
      <c r="Q415" t="str">
        <f>INDEX(Table8[Column1],MATCH(R415,Table8[Column2]))</f>
        <v>Maintained</v>
      </c>
      <c r="R415">
        <v>43.049191489999998</v>
      </c>
      <c r="S415">
        <f t="shared" si="13"/>
        <v>1.7937163120833333</v>
      </c>
      <c r="T415" t="s">
        <v>19</v>
      </c>
    </row>
    <row r="416" spans="1:20" x14ac:dyDescent="0.25">
      <c r="A416">
        <v>415</v>
      </c>
      <c r="B416" t="s">
        <v>776</v>
      </c>
      <c r="C416" t="s">
        <v>777</v>
      </c>
      <c r="D416" t="str">
        <f t="shared" si="12"/>
        <v>Owen Jay</v>
      </c>
      <c r="E416" t="s">
        <v>22</v>
      </c>
      <c r="F416" t="s">
        <v>121</v>
      </c>
      <c r="G416" t="s">
        <v>611</v>
      </c>
      <c r="H416" t="s">
        <v>612</v>
      </c>
      <c r="I416" t="s">
        <v>121</v>
      </c>
      <c r="J416" t="s">
        <v>19</v>
      </c>
      <c r="K416" t="str">
        <f>INDEX(Table6[Column1],MATCH(L416,Table6[Column2]))</f>
        <v>Youth</v>
      </c>
      <c r="L416">
        <v>24.53199841</v>
      </c>
      <c r="M416" t="str">
        <f>VLOOKUP(L416,Table1[],2)</f>
        <v>20 - 29</v>
      </c>
      <c r="N416" t="str">
        <f>INDEX(Table7[Column1],MATCH(O416,Table7[Column2]))</f>
        <v>Learning Stage</v>
      </c>
      <c r="O416">
        <v>5.8365909020000002</v>
      </c>
      <c r="P416" t="str">
        <f>VLOOKUP(O416,Table13[],2)</f>
        <v>1 - 5</v>
      </c>
      <c r="Q416" t="str">
        <f>INDEX(Table8[Column1],MATCH(R416,Table8[Column2]))</f>
        <v>Scheduled</v>
      </c>
      <c r="R416">
        <v>0</v>
      </c>
      <c r="S416">
        <f t="shared" si="13"/>
        <v>0</v>
      </c>
      <c r="T416" t="s">
        <v>19</v>
      </c>
    </row>
    <row r="417" spans="1:20" x14ac:dyDescent="0.25">
      <c r="A417">
        <v>416</v>
      </c>
      <c r="B417" t="s">
        <v>778</v>
      </c>
      <c r="C417" t="s">
        <v>779</v>
      </c>
      <c r="D417" t="str">
        <f t="shared" si="12"/>
        <v>Hayes Eric</v>
      </c>
      <c r="E417" t="s">
        <v>22</v>
      </c>
      <c r="F417" t="s">
        <v>38</v>
      </c>
      <c r="G417" t="s">
        <v>780</v>
      </c>
      <c r="H417" t="s">
        <v>781</v>
      </c>
      <c r="I417" t="s">
        <v>38</v>
      </c>
      <c r="J417" t="s">
        <v>607</v>
      </c>
      <c r="K417" t="str">
        <f>INDEX(Table6[Column1],MATCH(L417,Table6[Column2]))</f>
        <v>Adults</v>
      </c>
      <c r="L417">
        <v>49.817239999999998</v>
      </c>
      <c r="M417" t="str">
        <f>VLOOKUP(L417,Table1[],2)</f>
        <v>40 - 49</v>
      </c>
      <c r="N417" t="str">
        <f>INDEX(Table7[Column1],MATCH(O417,Table7[Column2]))</f>
        <v>Reflection Stage</v>
      </c>
      <c r="O417">
        <v>26.783065000000001</v>
      </c>
      <c r="P417" t="str">
        <f>VLOOKUP(O417,Table13[],2)</f>
        <v>25 and Above</v>
      </c>
      <c r="Q417" t="str">
        <f>INDEX(Table8[Column1],MATCH(R417,Table8[Column2]))</f>
        <v>Scheduled</v>
      </c>
      <c r="R417">
        <v>31.583411600000002</v>
      </c>
      <c r="S417">
        <f t="shared" si="13"/>
        <v>1.3159754833333335</v>
      </c>
      <c r="T417" t="s">
        <v>42</v>
      </c>
    </row>
    <row r="418" spans="1:20" x14ac:dyDescent="0.25">
      <c r="A418">
        <v>417</v>
      </c>
      <c r="B418" t="s">
        <v>782</v>
      </c>
      <c r="C418" t="s">
        <v>783</v>
      </c>
      <c r="D418" t="str">
        <f t="shared" si="12"/>
        <v>Creighton Marie</v>
      </c>
      <c r="E418" t="s">
        <v>15</v>
      </c>
      <c r="F418" t="s">
        <v>45</v>
      </c>
      <c r="G418" t="s">
        <v>611</v>
      </c>
      <c r="H418" t="s">
        <v>612</v>
      </c>
      <c r="I418" t="s">
        <v>46</v>
      </c>
      <c r="J418" t="s">
        <v>19</v>
      </c>
      <c r="K418" t="str">
        <f>INDEX(Table6[Column1],MATCH(L418,Table6[Column2]))</f>
        <v>Young Adults</v>
      </c>
      <c r="L418">
        <v>39.417130790000002</v>
      </c>
      <c r="M418" t="str">
        <f>VLOOKUP(L418,Table1[],2)</f>
        <v>30 - 39</v>
      </c>
      <c r="N418" t="str">
        <f>INDEX(Table7[Column1],MATCH(O418,Table7[Column2]))</f>
        <v>Learning Stage</v>
      </c>
      <c r="O418">
        <v>2.1085846940000001</v>
      </c>
      <c r="P418" t="str">
        <f>VLOOKUP(O418,Table13[],2)</f>
        <v>1 - 5</v>
      </c>
      <c r="Q418" t="str">
        <f>INDEX(Table8[Column1],MATCH(R418,Table8[Column2]))</f>
        <v>Scheduled</v>
      </c>
      <c r="R418">
        <v>32.577824030000002</v>
      </c>
      <c r="S418">
        <f t="shared" si="13"/>
        <v>1.3574093345833333</v>
      </c>
      <c r="T418" t="s">
        <v>19</v>
      </c>
    </row>
    <row r="419" spans="1:20" x14ac:dyDescent="0.25">
      <c r="A419">
        <v>418</v>
      </c>
      <c r="B419" t="s">
        <v>784</v>
      </c>
      <c r="C419" t="s">
        <v>785</v>
      </c>
      <c r="D419" t="str">
        <f t="shared" si="12"/>
        <v>Briones Karin</v>
      </c>
      <c r="E419" t="s">
        <v>15</v>
      </c>
      <c r="F419" t="s">
        <v>664</v>
      </c>
      <c r="G419" t="s">
        <v>611</v>
      </c>
      <c r="H419" t="s">
        <v>612</v>
      </c>
      <c r="I419" t="s">
        <v>664</v>
      </c>
      <c r="J419" t="s">
        <v>19</v>
      </c>
      <c r="K419" t="str">
        <f>INDEX(Table6[Column1],MATCH(L419,Table6[Column2]))</f>
        <v>Adults</v>
      </c>
      <c r="L419">
        <v>48.709222459999999</v>
      </c>
      <c r="M419" t="str">
        <f>VLOOKUP(L419,Table1[],2)</f>
        <v>40 - 49</v>
      </c>
      <c r="N419" t="str">
        <f>INDEX(Table7[Column1],MATCH(O419,Table7[Column2]))</f>
        <v>Learning Stage</v>
      </c>
      <c r="O419">
        <v>3.895792669</v>
      </c>
      <c r="P419" t="str">
        <f>VLOOKUP(O419,Table13[],2)</f>
        <v>1 - 5</v>
      </c>
      <c r="Q419" t="str">
        <f>INDEX(Table8[Column1],MATCH(R419,Table8[Column2]))</f>
        <v>Habitual</v>
      </c>
      <c r="R419">
        <v>105.27110570000001</v>
      </c>
      <c r="S419">
        <f t="shared" si="13"/>
        <v>4.3862960708333336</v>
      </c>
      <c r="T419" t="s">
        <v>19</v>
      </c>
    </row>
    <row r="420" spans="1:20" x14ac:dyDescent="0.25">
      <c r="A420">
        <v>419</v>
      </c>
      <c r="B420" t="s">
        <v>786</v>
      </c>
      <c r="C420" t="s">
        <v>149</v>
      </c>
      <c r="D420" t="str">
        <f t="shared" si="12"/>
        <v>Kent Charles</v>
      </c>
      <c r="E420" t="s">
        <v>22</v>
      </c>
      <c r="F420" t="s">
        <v>87</v>
      </c>
      <c r="G420" t="s">
        <v>17</v>
      </c>
      <c r="H420" t="s">
        <v>18</v>
      </c>
      <c r="I420" t="s">
        <v>87</v>
      </c>
      <c r="J420" t="s">
        <v>19</v>
      </c>
      <c r="K420" t="str">
        <f>INDEX(Table6[Column1],MATCH(L420,Table6[Column2]))</f>
        <v>Adults</v>
      </c>
      <c r="L420">
        <v>46.487251200000003</v>
      </c>
      <c r="M420" t="str">
        <f>VLOOKUP(L420,Table1[],2)</f>
        <v>40 - 49</v>
      </c>
      <c r="N420" t="str">
        <f>INDEX(Table7[Column1],MATCH(O420,Table7[Column2]))</f>
        <v>Learning Stage</v>
      </c>
      <c r="O420">
        <v>3.8266432689999998</v>
      </c>
      <c r="P420" t="str">
        <f>VLOOKUP(O420,Table13[],2)</f>
        <v>1 - 5</v>
      </c>
      <c r="Q420" t="str">
        <f>INDEX(Table8[Column1],MATCH(R420,Table8[Column2]))</f>
        <v>Habitual</v>
      </c>
      <c r="R420">
        <v>90.895002320000003</v>
      </c>
      <c r="S420">
        <f t="shared" si="13"/>
        <v>3.7872917633333336</v>
      </c>
      <c r="T420" t="s">
        <v>19</v>
      </c>
    </row>
    <row r="421" spans="1:20" x14ac:dyDescent="0.25">
      <c r="A421">
        <v>420</v>
      </c>
      <c r="B421" t="s">
        <v>34</v>
      </c>
      <c r="C421" t="s">
        <v>787</v>
      </c>
      <c r="D421" t="str">
        <f t="shared" si="12"/>
        <v>Jones Jeremy</v>
      </c>
      <c r="E421" t="s">
        <v>22</v>
      </c>
      <c r="F421" t="s">
        <v>788</v>
      </c>
      <c r="G421" t="s">
        <v>17</v>
      </c>
      <c r="H421" t="s">
        <v>18</v>
      </c>
      <c r="I421" t="s">
        <v>788</v>
      </c>
      <c r="J421" t="s">
        <v>19</v>
      </c>
      <c r="K421" t="str">
        <f>INDEX(Table6[Column1],MATCH(L421,Table6[Column2]))</f>
        <v>Adults</v>
      </c>
      <c r="L421">
        <v>41.413367340000001</v>
      </c>
      <c r="M421" t="str">
        <f>VLOOKUP(L421,Table1[],2)</f>
        <v>40 - 49</v>
      </c>
      <c r="N421" t="str">
        <f>INDEX(Table7[Column1],MATCH(O421,Table7[Column2]))</f>
        <v>Learning Stage</v>
      </c>
      <c r="O421">
        <v>2.8772089059999999</v>
      </c>
      <c r="P421" t="str">
        <f>VLOOKUP(O421,Table13[],2)</f>
        <v>1 - 5</v>
      </c>
      <c r="Q421" t="str">
        <f>INDEX(Table8[Column1],MATCH(R421,Table8[Column2]))</f>
        <v>Maintained</v>
      </c>
      <c r="R421">
        <v>64.671042319999998</v>
      </c>
      <c r="S421">
        <f t="shared" si="13"/>
        <v>2.694626763333333</v>
      </c>
      <c r="T421" t="s">
        <v>19</v>
      </c>
    </row>
    <row r="422" spans="1:20" x14ac:dyDescent="0.25">
      <c r="A422">
        <v>421</v>
      </c>
      <c r="B422" t="s">
        <v>789</v>
      </c>
      <c r="C422" t="s">
        <v>790</v>
      </c>
      <c r="D422" t="str">
        <f t="shared" si="12"/>
        <v>Pierce Anita</v>
      </c>
      <c r="E422" t="s">
        <v>15</v>
      </c>
      <c r="F422" t="s">
        <v>652</v>
      </c>
      <c r="G422" t="s">
        <v>17</v>
      </c>
      <c r="H422" t="s">
        <v>18</v>
      </c>
      <c r="I422" t="s">
        <v>107</v>
      </c>
      <c r="J422" t="s">
        <v>19</v>
      </c>
      <c r="K422" t="str">
        <f>INDEX(Table6[Column1],MATCH(L422,Table6[Column2]))</f>
        <v>Adults</v>
      </c>
      <c r="L422">
        <v>42.252381589999999</v>
      </c>
      <c r="M422" t="str">
        <f>VLOOKUP(L422,Table1[],2)</f>
        <v>40 - 49</v>
      </c>
      <c r="N422" t="str">
        <f>INDEX(Table7[Column1],MATCH(O422,Table7[Column2]))</f>
        <v>Learning Stage</v>
      </c>
      <c r="O422">
        <v>1.2571790970000001</v>
      </c>
      <c r="P422" t="str">
        <f>VLOOKUP(O422,Table13[],2)</f>
        <v>1 - 5</v>
      </c>
      <c r="Q422" t="str">
        <f>INDEX(Table8[Column1],MATCH(R422,Table8[Column2]))</f>
        <v>Maintained</v>
      </c>
      <c r="R422">
        <v>40.362602989999999</v>
      </c>
      <c r="S422">
        <f t="shared" si="13"/>
        <v>1.6817751245833332</v>
      </c>
      <c r="T422" t="s">
        <v>19</v>
      </c>
    </row>
    <row r="423" spans="1:20" x14ac:dyDescent="0.25">
      <c r="A423">
        <v>422</v>
      </c>
      <c r="B423" t="s">
        <v>283</v>
      </c>
      <c r="C423" t="s">
        <v>791</v>
      </c>
      <c r="D423" t="str">
        <f t="shared" si="12"/>
        <v>Andrews Sergio</v>
      </c>
      <c r="E423" t="s">
        <v>22</v>
      </c>
      <c r="F423" t="s">
        <v>38</v>
      </c>
      <c r="G423" t="s">
        <v>780</v>
      </c>
      <c r="H423" t="s">
        <v>781</v>
      </c>
      <c r="I423" t="s">
        <v>38</v>
      </c>
      <c r="J423" t="s">
        <v>607</v>
      </c>
      <c r="K423" t="str">
        <f>INDEX(Table6[Column1],MATCH(L423,Table6[Column2]))</f>
        <v>Elders</v>
      </c>
      <c r="L423">
        <v>52.680169999999997</v>
      </c>
      <c r="M423" t="str">
        <f>VLOOKUP(L423,Table1[],2)</f>
        <v>50 - 59</v>
      </c>
      <c r="N423" t="str">
        <f>INDEX(Table7[Column1],MATCH(O423,Table7[Column2]))</f>
        <v>Belonging Stage</v>
      </c>
      <c r="O423">
        <v>16.879339000000002</v>
      </c>
      <c r="P423" t="str">
        <f>VLOOKUP(O423,Table13[],2)</f>
        <v>15 - 20</v>
      </c>
      <c r="Q423" t="str">
        <f>INDEX(Table8[Column1],MATCH(R423,Table8[Column2]))</f>
        <v>Scheduled</v>
      </c>
      <c r="R423">
        <v>0</v>
      </c>
      <c r="S423">
        <f t="shared" si="13"/>
        <v>0</v>
      </c>
      <c r="T423" t="s">
        <v>42</v>
      </c>
    </row>
    <row r="424" spans="1:20" x14ac:dyDescent="0.25">
      <c r="A424">
        <v>423</v>
      </c>
      <c r="B424" t="s">
        <v>792</v>
      </c>
      <c r="C424" t="s">
        <v>793</v>
      </c>
      <c r="D424" t="str">
        <f t="shared" si="12"/>
        <v>Reeves Freddy</v>
      </c>
      <c r="E424" t="s">
        <v>22</v>
      </c>
      <c r="F424" t="s">
        <v>169</v>
      </c>
      <c r="G424" t="s">
        <v>17</v>
      </c>
      <c r="H424" t="s">
        <v>18</v>
      </c>
      <c r="I424" t="s">
        <v>169</v>
      </c>
      <c r="J424" t="s">
        <v>19</v>
      </c>
      <c r="K424" t="str">
        <f>INDEX(Table6[Column1],MATCH(L424,Table6[Column2]))</f>
        <v>Young Adults</v>
      </c>
      <c r="L424">
        <v>33.554203569999999</v>
      </c>
      <c r="M424" t="str">
        <f>VLOOKUP(L424,Table1[],2)</f>
        <v>30 - 39</v>
      </c>
      <c r="N424" t="str">
        <f>INDEX(Table7[Column1],MATCH(O424,Table7[Column2]))</f>
        <v>Learning Stage</v>
      </c>
      <c r="O424">
        <v>3.6943092759999998</v>
      </c>
      <c r="P424" t="str">
        <f>VLOOKUP(O424,Table13[],2)</f>
        <v>1 - 5</v>
      </c>
      <c r="Q424" t="str">
        <f>INDEX(Table8[Column1],MATCH(R424,Table8[Column2]))</f>
        <v>Scheduled</v>
      </c>
      <c r="R424">
        <v>0</v>
      </c>
      <c r="S424">
        <f t="shared" si="13"/>
        <v>0</v>
      </c>
      <c r="T424" t="s">
        <v>19</v>
      </c>
    </row>
    <row r="425" spans="1:20" x14ac:dyDescent="0.25">
      <c r="A425">
        <v>424</v>
      </c>
      <c r="B425" t="s">
        <v>794</v>
      </c>
      <c r="C425" t="s">
        <v>396</v>
      </c>
      <c r="D425" t="str">
        <f t="shared" si="12"/>
        <v>Tovar Sarah</v>
      </c>
      <c r="E425" t="s">
        <v>15</v>
      </c>
      <c r="F425" t="s">
        <v>54</v>
      </c>
      <c r="G425" t="s">
        <v>611</v>
      </c>
      <c r="H425" t="s">
        <v>612</v>
      </c>
      <c r="I425" t="s">
        <v>54</v>
      </c>
      <c r="J425" t="s">
        <v>19</v>
      </c>
      <c r="K425" t="str">
        <f>INDEX(Table6[Column1],MATCH(L425,Table6[Column2]))</f>
        <v>Young Adults</v>
      </c>
      <c r="L425">
        <v>34.644720790000001</v>
      </c>
      <c r="M425" t="str">
        <f>VLOOKUP(L425,Table1[],2)</f>
        <v>30 - 39</v>
      </c>
      <c r="N425" t="str">
        <f>INDEX(Table7[Column1],MATCH(O425,Table7[Column2]))</f>
        <v>Learning Stage</v>
      </c>
      <c r="O425">
        <v>3.5379651750000001</v>
      </c>
      <c r="P425" t="str">
        <f>VLOOKUP(O425,Table13[],2)</f>
        <v>1 - 5</v>
      </c>
      <c r="Q425" t="str">
        <f>INDEX(Table8[Column1],MATCH(R425,Table8[Column2]))</f>
        <v>Scheduled</v>
      </c>
      <c r="R425">
        <v>21.781727579999998</v>
      </c>
      <c r="S425">
        <f t="shared" si="13"/>
        <v>0.90757198249999993</v>
      </c>
      <c r="T425" t="s">
        <v>19</v>
      </c>
    </row>
    <row r="426" spans="1:20" x14ac:dyDescent="0.25">
      <c r="A426">
        <v>425</v>
      </c>
      <c r="B426" t="s">
        <v>795</v>
      </c>
      <c r="C426" t="s">
        <v>21</v>
      </c>
      <c r="D426" t="str">
        <f t="shared" si="12"/>
        <v>Sullivan Stephen</v>
      </c>
      <c r="E426" t="s">
        <v>22</v>
      </c>
      <c r="F426" t="s">
        <v>33</v>
      </c>
      <c r="G426" t="s">
        <v>611</v>
      </c>
      <c r="H426" t="s">
        <v>612</v>
      </c>
      <c r="I426" t="s">
        <v>33</v>
      </c>
      <c r="J426" t="s">
        <v>19</v>
      </c>
      <c r="K426" t="str">
        <f>INDEX(Table6[Column1],MATCH(L426,Table6[Column2]))</f>
        <v>Adults</v>
      </c>
      <c r="L426">
        <v>48.285625179999997</v>
      </c>
      <c r="M426" t="str">
        <f>VLOOKUP(L426,Table1[],2)</f>
        <v>40 - 49</v>
      </c>
      <c r="N426" t="str">
        <f>INDEX(Table7[Column1],MATCH(O426,Table7[Column2]))</f>
        <v>Learning Stage</v>
      </c>
      <c r="O426">
        <v>4.8002895600000004</v>
      </c>
      <c r="P426" t="str">
        <f>VLOOKUP(O426,Table13[],2)</f>
        <v>1 - 5</v>
      </c>
      <c r="Q426" t="str">
        <f>INDEX(Table8[Column1],MATCH(R426,Table8[Column2]))</f>
        <v>Habitual</v>
      </c>
      <c r="R426">
        <v>108.88887990000001</v>
      </c>
      <c r="S426">
        <f t="shared" si="13"/>
        <v>4.5370366625000003</v>
      </c>
      <c r="T426" t="s">
        <v>19</v>
      </c>
    </row>
    <row r="427" spans="1:20" x14ac:dyDescent="0.25">
      <c r="A427">
        <v>426</v>
      </c>
      <c r="B427" t="s">
        <v>299</v>
      </c>
      <c r="C427" t="s">
        <v>396</v>
      </c>
      <c r="D427" t="str">
        <f t="shared" si="12"/>
        <v>Alexander Sarah</v>
      </c>
      <c r="E427" t="s">
        <v>15</v>
      </c>
      <c r="F427" t="s">
        <v>127</v>
      </c>
      <c r="G427" t="s">
        <v>17</v>
      </c>
      <c r="H427" t="s">
        <v>18</v>
      </c>
      <c r="I427" t="s">
        <v>127</v>
      </c>
      <c r="J427" t="s">
        <v>19</v>
      </c>
      <c r="K427" t="str">
        <f>INDEX(Table6[Column1],MATCH(L427,Table6[Column2]))</f>
        <v>Elders</v>
      </c>
      <c r="L427">
        <v>53.889424400000003</v>
      </c>
      <c r="M427" t="str">
        <f>VLOOKUP(L427,Table1[],2)</f>
        <v>50 - 59</v>
      </c>
      <c r="N427" t="str">
        <f>INDEX(Table7[Column1],MATCH(O427,Table7[Column2]))</f>
        <v>Learning Stage</v>
      </c>
      <c r="O427">
        <v>5.4090407909999998</v>
      </c>
      <c r="P427" t="str">
        <f>VLOOKUP(O427,Table13[],2)</f>
        <v>1 - 5</v>
      </c>
      <c r="Q427" t="str">
        <f>INDEX(Table8[Column1],MATCH(R427,Table8[Column2]))</f>
        <v>Habitual</v>
      </c>
      <c r="R427">
        <v>111.6737578</v>
      </c>
      <c r="S427">
        <f t="shared" si="13"/>
        <v>4.6530732416666671</v>
      </c>
      <c r="T427" t="s">
        <v>19</v>
      </c>
    </row>
    <row r="428" spans="1:20" x14ac:dyDescent="0.25">
      <c r="A428">
        <v>427</v>
      </c>
      <c r="B428" t="s">
        <v>796</v>
      </c>
      <c r="C428" t="s">
        <v>149</v>
      </c>
      <c r="D428" t="str">
        <f t="shared" si="12"/>
        <v>Hess Charles</v>
      </c>
      <c r="E428" t="s">
        <v>22</v>
      </c>
      <c r="F428" t="s">
        <v>38</v>
      </c>
      <c r="G428" t="s">
        <v>780</v>
      </c>
      <c r="H428" t="s">
        <v>781</v>
      </c>
      <c r="I428" t="s">
        <v>38</v>
      </c>
      <c r="J428" t="s">
        <v>607</v>
      </c>
      <c r="K428" t="str">
        <f>INDEX(Table6[Column1],MATCH(L428,Table6[Column2]))</f>
        <v>Elders</v>
      </c>
      <c r="L428">
        <v>55.76493</v>
      </c>
      <c r="M428" t="str">
        <f>VLOOKUP(L428,Table1[],2)</f>
        <v>50 - 59</v>
      </c>
      <c r="N428" t="str">
        <f>INDEX(Table7[Column1],MATCH(O428,Table7[Column2]))</f>
        <v>Reflection Stage</v>
      </c>
      <c r="O428">
        <v>33.688884000000002</v>
      </c>
      <c r="P428" t="str">
        <f>VLOOKUP(O428,Table13[],2)</f>
        <v>25 and Above</v>
      </c>
      <c r="Q428" t="str">
        <f>INDEX(Table8[Column1],MATCH(R428,Table8[Column2]))</f>
        <v>Scheduled</v>
      </c>
      <c r="R428">
        <v>0</v>
      </c>
      <c r="S428">
        <f t="shared" si="13"/>
        <v>0</v>
      </c>
      <c r="T428" t="s">
        <v>42</v>
      </c>
    </row>
    <row r="429" spans="1:20" x14ac:dyDescent="0.25">
      <c r="A429">
        <v>428</v>
      </c>
      <c r="B429" t="s">
        <v>797</v>
      </c>
      <c r="C429" t="s">
        <v>798</v>
      </c>
      <c r="D429" t="str">
        <f t="shared" si="12"/>
        <v>Nance Elaine</v>
      </c>
      <c r="E429" t="s">
        <v>15</v>
      </c>
      <c r="F429" t="s">
        <v>38</v>
      </c>
      <c r="G429" t="s">
        <v>780</v>
      </c>
      <c r="H429" t="s">
        <v>781</v>
      </c>
      <c r="I429" t="s">
        <v>38</v>
      </c>
      <c r="J429" t="s">
        <v>607</v>
      </c>
      <c r="K429" t="str">
        <f>INDEX(Table6[Column1],MATCH(L429,Table6[Column2]))</f>
        <v>Elders</v>
      </c>
      <c r="L429">
        <v>55.010309999999997</v>
      </c>
      <c r="M429" t="str">
        <f>VLOOKUP(L429,Table1[],2)</f>
        <v>50 - 59</v>
      </c>
      <c r="N429" t="str">
        <f>INDEX(Table7[Column1],MATCH(O429,Table7[Column2]))</f>
        <v>Fitting in Stage</v>
      </c>
      <c r="O429">
        <v>7.17544</v>
      </c>
      <c r="P429" t="str">
        <f>VLOOKUP(O429,Table13[],2)</f>
        <v>6 - 10</v>
      </c>
      <c r="Q429" t="str">
        <f>INDEX(Table8[Column1],MATCH(R429,Table8[Column2]))</f>
        <v>Excused</v>
      </c>
      <c r="R429">
        <v>126.5891578</v>
      </c>
      <c r="S429">
        <f t="shared" si="13"/>
        <v>5.2745482416666665</v>
      </c>
      <c r="T429" t="s">
        <v>42</v>
      </c>
    </row>
    <row r="430" spans="1:20" x14ac:dyDescent="0.25">
      <c r="A430">
        <v>429</v>
      </c>
      <c r="B430" t="s">
        <v>799</v>
      </c>
      <c r="C430" t="s">
        <v>800</v>
      </c>
      <c r="D430" t="str">
        <f t="shared" si="12"/>
        <v>Oneil Austin</v>
      </c>
      <c r="E430" t="s">
        <v>22</v>
      </c>
      <c r="F430" t="s">
        <v>33</v>
      </c>
      <c r="G430" t="s">
        <v>611</v>
      </c>
      <c r="H430" t="s">
        <v>612</v>
      </c>
      <c r="I430" t="s">
        <v>33</v>
      </c>
      <c r="J430" t="s">
        <v>19</v>
      </c>
      <c r="K430" t="str">
        <f>INDEX(Table6[Column1],MATCH(L430,Table6[Column2]))</f>
        <v>Adults</v>
      </c>
      <c r="L430">
        <v>42.206796509999997</v>
      </c>
      <c r="M430" t="str">
        <f>VLOOKUP(L430,Table1[],2)</f>
        <v>40 - 49</v>
      </c>
      <c r="N430" t="str">
        <f>INDEX(Table7[Column1],MATCH(O430,Table7[Column2]))</f>
        <v>Learning Stage</v>
      </c>
      <c r="O430">
        <v>5.3161078740000001</v>
      </c>
      <c r="P430" t="str">
        <f>VLOOKUP(O430,Table13[],2)</f>
        <v>1 - 5</v>
      </c>
      <c r="Q430" t="str">
        <f>INDEX(Table8[Column1],MATCH(R430,Table8[Column2]))</f>
        <v>Maintained</v>
      </c>
      <c r="R430">
        <v>65.830637280000005</v>
      </c>
      <c r="S430">
        <f t="shared" si="13"/>
        <v>2.7429432199999999</v>
      </c>
      <c r="T430" t="s">
        <v>19</v>
      </c>
    </row>
    <row r="431" spans="1:20" x14ac:dyDescent="0.25">
      <c r="A431">
        <v>430</v>
      </c>
      <c r="B431" t="s">
        <v>801</v>
      </c>
      <c r="C431" t="s">
        <v>802</v>
      </c>
      <c r="D431" t="str">
        <f t="shared" si="12"/>
        <v>Arrington Donna</v>
      </c>
      <c r="E431" t="s">
        <v>15</v>
      </c>
      <c r="F431" t="s">
        <v>192</v>
      </c>
      <c r="G431" t="s">
        <v>17</v>
      </c>
      <c r="H431" t="s">
        <v>18</v>
      </c>
      <c r="I431" t="s">
        <v>192</v>
      </c>
      <c r="J431" t="s">
        <v>19</v>
      </c>
      <c r="K431" t="str">
        <f>INDEX(Table6[Column1],MATCH(L431,Table6[Column2]))</f>
        <v>Adults</v>
      </c>
      <c r="L431">
        <v>40.720638630000003</v>
      </c>
      <c r="M431" t="str">
        <f>VLOOKUP(L431,Table1[],2)</f>
        <v>40 - 49</v>
      </c>
      <c r="N431" t="str">
        <f>INDEX(Table7[Column1],MATCH(O431,Table7[Column2]))</f>
        <v>Learning Stage</v>
      </c>
      <c r="O431">
        <v>4.9214107130000002</v>
      </c>
      <c r="P431" t="str">
        <f>VLOOKUP(O431,Table13[],2)</f>
        <v>1 - 5</v>
      </c>
      <c r="Q431" t="str">
        <f>INDEX(Table8[Column1],MATCH(R431,Table8[Column2]))</f>
        <v>Habitual</v>
      </c>
      <c r="R431">
        <v>89.098092410000007</v>
      </c>
      <c r="S431">
        <f t="shared" si="13"/>
        <v>3.7124205170833333</v>
      </c>
      <c r="T431" t="s">
        <v>19</v>
      </c>
    </row>
    <row r="432" spans="1:20" x14ac:dyDescent="0.25">
      <c r="A432">
        <v>431</v>
      </c>
      <c r="B432" t="s">
        <v>803</v>
      </c>
      <c r="C432" t="s">
        <v>478</v>
      </c>
      <c r="D432" t="str">
        <f t="shared" si="12"/>
        <v>Toliver Betty</v>
      </c>
      <c r="E432" t="s">
        <v>15</v>
      </c>
      <c r="F432" t="s">
        <v>189</v>
      </c>
      <c r="G432" t="s">
        <v>611</v>
      </c>
      <c r="H432" t="s">
        <v>612</v>
      </c>
      <c r="I432" t="s">
        <v>46</v>
      </c>
      <c r="J432" t="s">
        <v>19</v>
      </c>
      <c r="K432" t="str">
        <f>INDEX(Table6[Column1],MATCH(L432,Table6[Column2]))</f>
        <v>Adults</v>
      </c>
      <c r="L432">
        <v>44.13614639</v>
      </c>
      <c r="M432" t="str">
        <f>VLOOKUP(L432,Table1[],2)</f>
        <v>40 - 49</v>
      </c>
      <c r="N432" t="str">
        <f>INDEX(Table7[Column1],MATCH(O432,Table7[Column2]))</f>
        <v>Learning Stage</v>
      </c>
      <c r="O432">
        <v>5.5884650100000002</v>
      </c>
      <c r="P432" t="str">
        <f>VLOOKUP(O432,Table13[],2)</f>
        <v>1 - 5</v>
      </c>
      <c r="Q432" t="str">
        <f>INDEX(Table8[Column1],MATCH(R432,Table8[Column2]))</f>
        <v>Maintained</v>
      </c>
      <c r="R432">
        <v>77.992678240000004</v>
      </c>
      <c r="S432">
        <f t="shared" si="13"/>
        <v>3.2496949266666668</v>
      </c>
      <c r="T432" t="s">
        <v>19</v>
      </c>
    </row>
    <row r="433" spans="1:20" x14ac:dyDescent="0.25">
      <c r="A433">
        <v>432</v>
      </c>
      <c r="B433" t="s">
        <v>490</v>
      </c>
      <c r="C433" t="s">
        <v>624</v>
      </c>
      <c r="D433" t="str">
        <f t="shared" si="12"/>
        <v>Cox Sharon</v>
      </c>
      <c r="E433" t="s">
        <v>15</v>
      </c>
      <c r="F433" t="s">
        <v>30</v>
      </c>
      <c r="G433" t="s">
        <v>17</v>
      </c>
      <c r="H433" t="s">
        <v>18</v>
      </c>
      <c r="I433" t="s">
        <v>30</v>
      </c>
      <c r="J433" t="s">
        <v>19</v>
      </c>
      <c r="K433" t="str">
        <f>INDEX(Table6[Column1],MATCH(L433,Table6[Column2]))</f>
        <v>Elders</v>
      </c>
      <c r="L433">
        <v>55.605916899999997</v>
      </c>
      <c r="M433" t="str">
        <f>VLOOKUP(L433,Table1[],2)</f>
        <v>50 - 59</v>
      </c>
      <c r="N433" t="str">
        <f>INDEX(Table7[Column1],MATCH(O433,Table7[Column2]))</f>
        <v>Learning Stage</v>
      </c>
      <c r="O433">
        <v>4.2802188389999998</v>
      </c>
      <c r="P433" t="str">
        <f>VLOOKUP(O433,Table13[],2)</f>
        <v>1 - 5</v>
      </c>
      <c r="Q433" t="str">
        <f>INDEX(Table8[Column1],MATCH(R433,Table8[Column2]))</f>
        <v>Unexcused</v>
      </c>
      <c r="R433">
        <v>162.07115200000001</v>
      </c>
      <c r="S433">
        <f t="shared" si="13"/>
        <v>6.7529646666666672</v>
      </c>
      <c r="T433" t="s">
        <v>19</v>
      </c>
    </row>
    <row r="434" spans="1:20" x14ac:dyDescent="0.25">
      <c r="A434">
        <v>433</v>
      </c>
      <c r="B434" t="s">
        <v>444</v>
      </c>
      <c r="C434" t="s">
        <v>149</v>
      </c>
      <c r="D434" t="str">
        <f t="shared" si="12"/>
        <v>Moore Charles</v>
      </c>
      <c r="E434" t="s">
        <v>22</v>
      </c>
      <c r="F434" t="s">
        <v>804</v>
      </c>
      <c r="G434" t="s">
        <v>611</v>
      </c>
      <c r="H434" t="s">
        <v>612</v>
      </c>
      <c r="I434" t="s">
        <v>90</v>
      </c>
      <c r="J434" t="s">
        <v>19</v>
      </c>
      <c r="K434" t="str">
        <f>INDEX(Table6[Column1],MATCH(L434,Table6[Column2]))</f>
        <v>Adults</v>
      </c>
      <c r="L434">
        <v>46.556226189999997</v>
      </c>
      <c r="M434" t="str">
        <f>VLOOKUP(L434,Table1[],2)</f>
        <v>40 - 49</v>
      </c>
      <c r="N434" t="str">
        <f>INDEX(Table7[Column1],MATCH(O434,Table7[Column2]))</f>
        <v>Learning Stage</v>
      </c>
      <c r="O434">
        <v>2.3398143149999999</v>
      </c>
      <c r="P434" t="str">
        <f>VLOOKUP(O434,Table13[],2)</f>
        <v>1 - 5</v>
      </c>
      <c r="Q434" t="str">
        <f>INDEX(Table8[Column1],MATCH(R434,Table8[Column2]))</f>
        <v>Maintained</v>
      </c>
      <c r="R434">
        <v>58.362540639999999</v>
      </c>
      <c r="S434">
        <f t="shared" si="13"/>
        <v>2.4317725266666668</v>
      </c>
      <c r="T434" t="s">
        <v>19</v>
      </c>
    </row>
    <row r="435" spans="1:20" x14ac:dyDescent="0.25">
      <c r="A435">
        <v>434</v>
      </c>
      <c r="B435" t="s">
        <v>805</v>
      </c>
      <c r="C435" t="s">
        <v>173</v>
      </c>
      <c r="D435" t="str">
        <f t="shared" si="12"/>
        <v>Adkins Jane</v>
      </c>
      <c r="E435" t="s">
        <v>15</v>
      </c>
      <c r="F435" t="s">
        <v>121</v>
      </c>
      <c r="G435" t="s">
        <v>611</v>
      </c>
      <c r="H435" t="s">
        <v>612</v>
      </c>
      <c r="I435" t="s">
        <v>121</v>
      </c>
      <c r="J435" t="s">
        <v>19</v>
      </c>
      <c r="K435" t="str">
        <f>INDEX(Table6[Column1],MATCH(L435,Table6[Column2]))</f>
        <v>Young Adults</v>
      </c>
      <c r="L435">
        <v>35.134566810000003</v>
      </c>
      <c r="M435" t="str">
        <f>VLOOKUP(L435,Table1[],2)</f>
        <v>30 - 39</v>
      </c>
      <c r="N435" t="str">
        <f>INDEX(Table7[Column1],MATCH(O435,Table7[Column2]))</f>
        <v>Learning Stage</v>
      </c>
      <c r="O435">
        <v>4.1235863579999998</v>
      </c>
      <c r="P435" t="str">
        <f>VLOOKUP(O435,Table13[],2)</f>
        <v>1 - 5</v>
      </c>
      <c r="Q435" t="str">
        <f>INDEX(Table8[Column1],MATCH(R435,Table8[Column2]))</f>
        <v>Scheduled</v>
      </c>
      <c r="R435">
        <v>13.91972288</v>
      </c>
      <c r="S435">
        <f t="shared" si="13"/>
        <v>0.57998845333333338</v>
      </c>
      <c r="T435" t="s">
        <v>19</v>
      </c>
    </row>
    <row r="436" spans="1:20" x14ac:dyDescent="0.25">
      <c r="A436">
        <v>435</v>
      </c>
      <c r="B436" t="s">
        <v>47</v>
      </c>
      <c r="C436" t="s">
        <v>335</v>
      </c>
      <c r="D436" t="str">
        <f t="shared" si="12"/>
        <v>Smith Doris</v>
      </c>
      <c r="E436" t="s">
        <v>15</v>
      </c>
      <c r="F436" t="s">
        <v>806</v>
      </c>
      <c r="G436" t="s">
        <v>17</v>
      </c>
      <c r="H436" t="s">
        <v>18</v>
      </c>
      <c r="I436" t="s">
        <v>192</v>
      </c>
      <c r="J436" t="s">
        <v>19</v>
      </c>
      <c r="K436" t="str">
        <f>INDEX(Table6[Column1],MATCH(L436,Table6[Column2]))</f>
        <v>Elders</v>
      </c>
      <c r="L436">
        <v>58.070459820000004</v>
      </c>
      <c r="M436" t="str">
        <f>VLOOKUP(L436,Table1[],2)</f>
        <v>50 - 59</v>
      </c>
      <c r="N436" t="str">
        <f>INDEX(Table7[Column1],MATCH(O436,Table7[Column2]))</f>
        <v>Learning Stage</v>
      </c>
      <c r="O436">
        <v>3.6660602579999999</v>
      </c>
      <c r="P436" t="str">
        <f>VLOOKUP(O436,Table13[],2)</f>
        <v>1 - 5</v>
      </c>
      <c r="Q436" t="str">
        <f>INDEX(Table8[Column1],MATCH(R436,Table8[Column2]))</f>
        <v>Violative</v>
      </c>
      <c r="R436">
        <v>202.22465539999999</v>
      </c>
      <c r="S436">
        <f t="shared" si="13"/>
        <v>8.4260273083333335</v>
      </c>
      <c r="T436" t="s">
        <v>19</v>
      </c>
    </row>
    <row r="437" spans="1:20" x14ac:dyDescent="0.25">
      <c r="A437">
        <v>436</v>
      </c>
      <c r="B437" t="s">
        <v>287</v>
      </c>
      <c r="C437" t="s">
        <v>672</v>
      </c>
      <c r="D437" t="str">
        <f t="shared" si="12"/>
        <v>Torres Frances</v>
      </c>
      <c r="E437" t="s">
        <v>15</v>
      </c>
      <c r="F437" t="s">
        <v>38</v>
      </c>
      <c r="G437" t="s">
        <v>780</v>
      </c>
      <c r="H437" t="s">
        <v>781</v>
      </c>
      <c r="I437" t="s">
        <v>38</v>
      </c>
      <c r="J437" t="s">
        <v>607</v>
      </c>
      <c r="K437" t="str">
        <f>INDEX(Table6[Column1],MATCH(L437,Table6[Column2]))</f>
        <v>Elders</v>
      </c>
      <c r="L437">
        <v>53.4876</v>
      </c>
      <c r="M437" t="str">
        <f>VLOOKUP(L437,Table1[],2)</f>
        <v>50 - 59</v>
      </c>
      <c r="N437" t="str">
        <f>INDEX(Table7[Column1],MATCH(O437,Table7[Column2]))</f>
        <v>Belonging Stage</v>
      </c>
      <c r="O437">
        <v>19.460694</v>
      </c>
      <c r="P437" t="str">
        <f>VLOOKUP(O437,Table13[],2)</f>
        <v>15 - 20</v>
      </c>
      <c r="Q437" t="str">
        <f>INDEX(Table8[Column1],MATCH(R437,Table8[Column2]))</f>
        <v>Maintained</v>
      </c>
      <c r="R437">
        <v>60.321338480000001</v>
      </c>
      <c r="S437">
        <f t="shared" si="13"/>
        <v>2.5133891033333335</v>
      </c>
      <c r="T437" t="s">
        <v>42</v>
      </c>
    </row>
    <row r="438" spans="1:20" x14ac:dyDescent="0.25">
      <c r="A438">
        <v>437</v>
      </c>
      <c r="B438" t="s">
        <v>307</v>
      </c>
      <c r="C438" t="s">
        <v>807</v>
      </c>
      <c r="D438" t="str">
        <f t="shared" si="12"/>
        <v>Hall Cristobal</v>
      </c>
      <c r="E438" t="s">
        <v>22</v>
      </c>
      <c r="F438" t="s">
        <v>127</v>
      </c>
      <c r="G438" t="s">
        <v>17</v>
      </c>
      <c r="H438" t="s">
        <v>18</v>
      </c>
      <c r="I438" t="s">
        <v>127</v>
      </c>
      <c r="J438" t="s">
        <v>19</v>
      </c>
      <c r="K438" t="str">
        <f>INDEX(Table6[Column1],MATCH(L438,Table6[Column2]))</f>
        <v>Elders</v>
      </c>
      <c r="L438">
        <v>56.989525729999997</v>
      </c>
      <c r="M438" t="str">
        <f>VLOOKUP(L438,Table1[],2)</f>
        <v>50 - 59</v>
      </c>
      <c r="N438" t="str">
        <f>INDEX(Table7[Column1],MATCH(O438,Table7[Column2]))</f>
        <v>Learning Stage</v>
      </c>
      <c r="O438">
        <v>3.7590898450000001</v>
      </c>
      <c r="P438" t="str">
        <f>VLOOKUP(O438,Table13[],2)</f>
        <v>1 - 5</v>
      </c>
      <c r="Q438" t="str">
        <f>INDEX(Table8[Column1],MATCH(R438,Table8[Column2]))</f>
        <v>Excused</v>
      </c>
      <c r="R438">
        <v>154.29114920000001</v>
      </c>
      <c r="S438">
        <f t="shared" si="13"/>
        <v>6.428797883333333</v>
      </c>
      <c r="T438" t="s">
        <v>19</v>
      </c>
    </row>
    <row r="439" spans="1:20" x14ac:dyDescent="0.25">
      <c r="A439">
        <v>438</v>
      </c>
      <c r="B439" t="s">
        <v>808</v>
      </c>
      <c r="C439" t="s">
        <v>630</v>
      </c>
      <c r="D439" t="str">
        <f t="shared" si="12"/>
        <v>Ruiz Richard</v>
      </c>
      <c r="E439" t="s">
        <v>22</v>
      </c>
      <c r="F439" t="s">
        <v>38</v>
      </c>
      <c r="G439" t="s">
        <v>809</v>
      </c>
      <c r="H439" t="s">
        <v>810</v>
      </c>
      <c r="I439" t="s">
        <v>38</v>
      </c>
      <c r="J439" t="s">
        <v>607</v>
      </c>
      <c r="K439" t="str">
        <f>INDEX(Table6[Column1],MATCH(L439,Table6[Column2]))</f>
        <v>Elders</v>
      </c>
      <c r="L439">
        <v>55.825040000000001</v>
      </c>
      <c r="M439" t="str">
        <f>VLOOKUP(L439,Table1[],2)</f>
        <v>50 - 59</v>
      </c>
      <c r="N439" t="str">
        <f>INDEX(Table7[Column1],MATCH(O439,Table7[Column2]))</f>
        <v>Mentoring Stage</v>
      </c>
      <c r="O439">
        <v>21.561588</v>
      </c>
      <c r="P439" t="str">
        <f>VLOOKUP(O439,Table13[],2)</f>
        <v>20 - 25</v>
      </c>
      <c r="Q439" t="str">
        <f>INDEX(Table8[Column1],MATCH(R439,Table8[Column2]))</f>
        <v>Maintained</v>
      </c>
      <c r="R439">
        <v>73.090167280000003</v>
      </c>
      <c r="S439">
        <f t="shared" si="13"/>
        <v>3.0454236366666669</v>
      </c>
      <c r="T439" t="s">
        <v>42</v>
      </c>
    </row>
    <row r="440" spans="1:20" x14ac:dyDescent="0.25">
      <c r="A440">
        <v>439</v>
      </c>
      <c r="B440" t="s">
        <v>811</v>
      </c>
      <c r="C440" t="s">
        <v>453</v>
      </c>
      <c r="D440" t="str">
        <f t="shared" si="12"/>
        <v>Marin Juan</v>
      </c>
      <c r="E440" t="s">
        <v>22</v>
      </c>
      <c r="F440" t="s">
        <v>54</v>
      </c>
      <c r="G440" t="s">
        <v>611</v>
      </c>
      <c r="H440" t="s">
        <v>612</v>
      </c>
      <c r="I440" t="s">
        <v>54</v>
      </c>
      <c r="J440" t="s">
        <v>19</v>
      </c>
      <c r="K440" t="str">
        <f>INDEX(Table6[Column1],MATCH(L440,Table6[Column2]))</f>
        <v>Youth</v>
      </c>
      <c r="L440">
        <v>28.436841019999999</v>
      </c>
      <c r="M440" t="str">
        <f>VLOOKUP(L440,Table1[],2)</f>
        <v>20 - 29</v>
      </c>
      <c r="N440" t="str">
        <f>INDEX(Table7[Column1],MATCH(O440,Table7[Column2]))</f>
        <v>Learning Stage</v>
      </c>
      <c r="O440">
        <v>5.854769847</v>
      </c>
      <c r="P440" t="str">
        <f>VLOOKUP(O440,Table13[],2)</f>
        <v>1 - 5</v>
      </c>
      <c r="Q440" t="str">
        <f>INDEX(Table8[Column1],MATCH(R440,Table8[Column2]))</f>
        <v>Scheduled</v>
      </c>
      <c r="R440">
        <v>0</v>
      </c>
      <c r="S440">
        <f t="shared" si="13"/>
        <v>0</v>
      </c>
      <c r="T440" t="s">
        <v>19</v>
      </c>
    </row>
    <row r="441" spans="1:20" x14ac:dyDescent="0.25">
      <c r="A441">
        <v>440</v>
      </c>
      <c r="B441" t="s">
        <v>43</v>
      </c>
      <c r="C441" t="s">
        <v>812</v>
      </c>
      <c r="D441" t="str">
        <f t="shared" si="12"/>
        <v>Lee Helen</v>
      </c>
      <c r="E441" t="s">
        <v>15</v>
      </c>
      <c r="F441" t="s">
        <v>38</v>
      </c>
      <c r="G441" t="s">
        <v>809</v>
      </c>
      <c r="H441" t="s">
        <v>810</v>
      </c>
      <c r="I441" t="s">
        <v>38</v>
      </c>
      <c r="J441" t="s">
        <v>607</v>
      </c>
      <c r="K441" t="str">
        <f>INDEX(Table6[Column1],MATCH(L441,Table6[Column2]))</f>
        <v>Seniors</v>
      </c>
      <c r="L441">
        <v>67</v>
      </c>
      <c r="M441" t="str">
        <f>VLOOKUP(L441,Table1[],2)</f>
        <v>60 and Above</v>
      </c>
      <c r="N441" t="str">
        <f>INDEX(Table7[Column1],MATCH(O441,Table7[Column2]))</f>
        <v>Learning Stage</v>
      </c>
      <c r="O441">
        <v>1</v>
      </c>
      <c r="P441" t="str">
        <f>VLOOKUP(O441,Table13[],2)</f>
        <v>1 - 5</v>
      </c>
      <c r="Q441" t="str">
        <f>INDEX(Table8[Column1],MATCH(R441,Table8[Column2]))</f>
        <v>Scheduled</v>
      </c>
      <c r="R441">
        <v>0</v>
      </c>
      <c r="S441">
        <f t="shared" si="13"/>
        <v>0</v>
      </c>
      <c r="T441" t="s">
        <v>42</v>
      </c>
    </row>
    <row r="442" spans="1:20" x14ac:dyDescent="0.25">
      <c r="A442">
        <v>441</v>
      </c>
      <c r="B442" t="s">
        <v>618</v>
      </c>
      <c r="C442" t="s">
        <v>813</v>
      </c>
      <c r="D442" t="str">
        <f t="shared" si="12"/>
        <v>Watts April</v>
      </c>
      <c r="E442" t="s">
        <v>15</v>
      </c>
      <c r="F442" t="s">
        <v>518</v>
      </c>
      <c r="G442" t="s">
        <v>17</v>
      </c>
      <c r="H442" t="s">
        <v>18</v>
      </c>
      <c r="I442" t="s">
        <v>169</v>
      </c>
      <c r="J442" t="s">
        <v>19</v>
      </c>
      <c r="K442" t="str">
        <f>INDEX(Table6[Column1],MATCH(L442,Table6[Column2]))</f>
        <v>Adults</v>
      </c>
      <c r="L442">
        <v>43.16190211</v>
      </c>
      <c r="M442" t="str">
        <f>VLOOKUP(L442,Table1[],2)</f>
        <v>40 - 49</v>
      </c>
      <c r="N442" t="str">
        <f>INDEX(Table7[Column1],MATCH(O442,Table7[Column2]))</f>
        <v>Fitting in Stage</v>
      </c>
      <c r="O442">
        <v>6.3524805500000001</v>
      </c>
      <c r="P442" t="str">
        <f>VLOOKUP(O442,Table13[],2)</f>
        <v>6 - 10</v>
      </c>
      <c r="Q442" t="str">
        <f>INDEX(Table8[Column1],MATCH(R442,Table8[Column2]))</f>
        <v>Maintained</v>
      </c>
      <c r="R442">
        <v>59.13654597</v>
      </c>
      <c r="S442">
        <f t="shared" si="13"/>
        <v>2.4640227487499997</v>
      </c>
      <c r="T442" t="s">
        <v>19</v>
      </c>
    </row>
    <row r="443" spans="1:20" x14ac:dyDescent="0.25">
      <c r="A443">
        <v>442</v>
      </c>
      <c r="B443" t="s">
        <v>814</v>
      </c>
      <c r="C443" t="s">
        <v>815</v>
      </c>
      <c r="D443" t="str">
        <f t="shared" si="12"/>
        <v>Stevens Matt</v>
      </c>
      <c r="E443" t="s">
        <v>22</v>
      </c>
      <c r="F443" t="s">
        <v>33</v>
      </c>
      <c r="G443" t="s">
        <v>611</v>
      </c>
      <c r="H443" t="s">
        <v>612</v>
      </c>
      <c r="I443" t="s">
        <v>33</v>
      </c>
      <c r="J443" t="s">
        <v>19</v>
      </c>
      <c r="K443" t="str">
        <f>INDEX(Table6[Column1],MATCH(L443,Table6[Column2]))</f>
        <v>Young Adults</v>
      </c>
      <c r="L443">
        <v>39.44189274</v>
      </c>
      <c r="M443" t="str">
        <f>VLOOKUP(L443,Table1[],2)</f>
        <v>30 - 39</v>
      </c>
      <c r="N443" t="str">
        <f>INDEX(Table7[Column1],MATCH(O443,Table7[Column2]))</f>
        <v>Learning Stage</v>
      </c>
      <c r="O443">
        <v>4.307552705</v>
      </c>
      <c r="P443" t="str">
        <f>VLOOKUP(O443,Table13[],2)</f>
        <v>1 - 5</v>
      </c>
      <c r="Q443" t="str">
        <f>INDEX(Table8[Column1],MATCH(R443,Table8[Column2]))</f>
        <v>Scheduled</v>
      </c>
      <c r="R443">
        <v>17.596030580000001</v>
      </c>
      <c r="S443">
        <f t="shared" si="13"/>
        <v>0.73316794083333336</v>
      </c>
      <c r="T443" t="s">
        <v>19</v>
      </c>
    </row>
    <row r="444" spans="1:20" x14ac:dyDescent="0.25">
      <c r="A444">
        <v>443</v>
      </c>
      <c r="B444" t="s">
        <v>816</v>
      </c>
      <c r="C444" t="s">
        <v>817</v>
      </c>
      <c r="D444" t="str">
        <f t="shared" si="12"/>
        <v>Hufford Salena</v>
      </c>
      <c r="E444" t="s">
        <v>15</v>
      </c>
      <c r="F444" t="s">
        <v>818</v>
      </c>
      <c r="G444" t="s">
        <v>611</v>
      </c>
      <c r="H444" t="s">
        <v>612</v>
      </c>
      <c r="I444" t="s">
        <v>54</v>
      </c>
      <c r="J444" t="s">
        <v>19</v>
      </c>
      <c r="K444" t="str">
        <f>INDEX(Table6[Column1],MATCH(L444,Table6[Column2]))</f>
        <v>Young Adults</v>
      </c>
      <c r="L444">
        <v>32.297186959999998</v>
      </c>
      <c r="M444" t="str">
        <f>VLOOKUP(L444,Table1[],2)</f>
        <v>30 - 39</v>
      </c>
      <c r="N444" t="str">
        <f>INDEX(Table7[Column1],MATCH(O444,Table7[Column2]))</f>
        <v>Learning Stage</v>
      </c>
      <c r="O444">
        <v>1.5741689729999999</v>
      </c>
      <c r="P444" t="str">
        <f>VLOOKUP(O444,Table13[],2)</f>
        <v>1 - 5</v>
      </c>
      <c r="Q444" t="str">
        <f>INDEX(Table8[Column1],MATCH(R444,Table8[Column2]))</f>
        <v>Maintained</v>
      </c>
      <c r="R444">
        <v>50.377773089999998</v>
      </c>
      <c r="S444">
        <f t="shared" si="13"/>
        <v>2.0990738787500001</v>
      </c>
      <c r="T444" t="s">
        <v>19</v>
      </c>
    </row>
    <row r="445" spans="1:20" x14ac:dyDescent="0.25">
      <c r="A445">
        <v>444</v>
      </c>
      <c r="B445" t="s">
        <v>382</v>
      </c>
      <c r="C445" t="s">
        <v>819</v>
      </c>
      <c r="D445" t="str">
        <f t="shared" si="12"/>
        <v>Wood Shawnee</v>
      </c>
      <c r="E445" t="s">
        <v>15</v>
      </c>
      <c r="F445" t="s">
        <v>123</v>
      </c>
      <c r="G445" t="s">
        <v>820</v>
      </c>
      <c r="H445" t="s">
        <v>821</v>
      </c>
      <c r="I445" t="s">
        <v>123</v>
      </c>
      <c r="J445" t="s">
        <v>19</v>
      </c>
      <c r="K445" t="str">
        <f>INDEX(Table6[Column1],MATCH(L445,Table6[Column2]))</f>
        <v>Adults</v>
      </c>
      <c r="L445">
        <v>44.582541040000002</v>
      </c>
      <c r="M445" t="str">
        <f>VLOOKUP(L445,Table1[],2)</f>
        <v>40 - 49</v>
      </c>
      <c r="N445" t="str">
        <f>INDEX(Table7[Column1],MATCH(O445,Table7[Column2]))</f>
        <v>Learning Stage</v>
      </c>
      <c r="O445">
        <v>5.357439351</v>
      </c>
      <c r="P445" t="str">
        <f>VLOOKUP(O445,Table13[],2)</f>
        <v>1 - 5</v>
      </c>
      <c r="Q445" t="str">
        <f>INDEX(Table8[Column1],MATCH(R445,Table8[Column2]))</f>
        <v>Habitual</v>
      </c>
      <c r="R445">
        <v>116.6489239</v>
      </c>
      <c r="S445">
        <f t="shared" si="13"/>
        <v>4.8603718291666667</v>
      </c>
      <c r="T445" t="s">
        <v>19</v>
      </c>
    </row>
    <row r="446" spans="1:20" x14ac:dyDescent="0.25">
      <c r="A446">
        <v>445</v>
      </c>
      <c r="B446" t="s">
        <v>822</v>
      </c>
      <c r="C446" t="s">
        <v>823</v>
      </c>
      <c r="D446" t="str">
        <f t="shared" si="12"/>
        <v>Powell Brittany</v>
      </c>
      <c r="E446" t="s">
        <v>15</v>
      </c>
      <c r="F446" t="s">
        <v>527</v>
      </c>
      <c r="G446" t="s">
        <v>17</v>
      </c>
      <c r="H446" t="s">
        <v>18</v>
      </c>
      <c r="I446" t="s">
        <v>30</v>
      </c>
      <c r="J446" t="s">
        <v>19</v>
      </c>
      <c r="K446" t="str">
        <f>INDEX(Table6[Column1],MATCH(L446,Table6[Column2]))</f>
        <v>Elders</v>
      </c>
      <c r="L446">
        <v>54.932929190000003</v>
      </c>
      <c r="M446" t="str">
        <f>VLOOKUP(L446,Table1[],2)</f>
        <v>50 - 59</v>
      </c>
      <c r="N446" t="str">
        <f>INDEX(Table7[Column1],MATCH(O446,Table7[Column2]))</f>
        <v>Learning Stage</v>
      </c>
      <c r="O446">
        <v>4.9949451800000002</v>
      </c>
      <c r="P446" t="str">
        <f>VLOOKUP(O446,Table13[],2)</f>
        <v>1 - 5</v>
      </c>
      <c r="Q446" t="str">
        <f>INDEX(Table8[Column1],MATCH(R446,Table8[Column2]))</f>
        <v>Habitual</v>
      </c>
      <c r="R446">
        <v>104.0819056</v>
      </c>
      <c r="S446">
        <f t="shared" si="13"/>
        <v>4.3367460666666666</v>
      </c>
      <c r="T446" t="s">
        <v>19</v>
      </c>
    </row>
    <row r="447" spans="1:20" x14ac:dyDescent="0.25">
      <c r="A447">
        <v>446</v>
      </c>
      <c r="B447" t="s">
        <v>824</v>
      </c>
      <c r="C447" t="s">
        <v>401</v>
      </c>
      <c r="D447" t="str">
        <f t="shared" si="12"/>
        <v>Richardson Michael</v>
      </c>
      <c r="E447" t="s">
        <v>22</v>
      </c>
      <c r="F447" t="s">
        <v>825</v>
      </c>
      <c r="G447" t="s">
        <v>17</v>
      </c>
      <c r="H447" t="s">
        <v>18</v>
      </c>
      <c r="I447" t="s">
        <v>157</v>
      </c>
      <c r="J447" t="s">
        <v>19</v>
      </c>
      <c r="K447" t="str">
        <f>INDEX(Table6[Column1],MATCH(L447,Table6[Column2]))</f>
        <v>Youth</v>
      </c>
      <c r="L447">
        <v>29.06977848</v>
      </c>
      <c r="M447" t="str">
        <f>VLOOKUP(L447,Table1[],2)</f>
        <v>20 - 29</v>
      </c>
      <c r="N447" t="str">
        <f>INDEX(Table7[Column1],MATCH(O447,Table7[Column2]))</f>
        <v>Learning Stage</v>
      </c>
      <c r="O447">
        <v>5.3798787399999997</v>
      </c>
      <c r="P447" t="str">
        <f>VLOOKUP(O447,Table13[],2)</f>
        <v>1 - 5</v>
      </c>
      <c r="Q447" t="str">
        <f>INDEX(Table8[Column1],MATCH(R447,Table8[Column2]))</f>
        <v>Scheduled</v>
      </c>
      <c r="R447">
        <v>0</v>
      </c>
      <c r="S447">
        <f t="shared" si="13"/>
        <v>0</v>
      </c>
      <c r="T447" t="s">
        <v>19</v>
      </c>
    </row>
    <row r="448" spans="1:20" x14ac:dyDescent="0.25">
      <c r="A448">
        <v>447</v>
      </c>
      <c r="B448" t="s">
        <v>826</v>
      </c>
      <c r="C448" t="s">
        <v>827</v>
      </c>
      <c r="D448" t="str">
        <f t="shared" si="12"/>
        <v>Burt Joy</v>
      </c>
      <c r="E448" t="s">
        <v>15</v>
      </c>
      <c r="F448" t="s">
        <v>828</v>
      </c>
      <c r="G448" t="s">
        <v>17</v>
      </c>
      <c r="H448" t="s">
        <v>18</v>
      </c>
      <c r="I448" t="s">
        <v>24</v>
      </c>
      <c r="J448" t="s">
        <v>19</v>
      </c>
      <c r="K448" t="str">
        <f>INDEX(Table6[Column1],MATCH(L448,Table6[Column2]))</f>
        <v>Elders</v>
      </c>
      <c r="L448">
        <v>52.870647429999998</v>
      </c>
      <c r="M448" t="str">
        <f>VLOOKUP(L448,Table1[],2)</f>
        <v>50 - 59</v>
      </c>
      <c r="N448" t="str">
        <f>INDEX(Table7[Column1],MATCH(O448,Table7[Column2]))</f>
        <v>Learning Stage</v>
      </c>
      <c r="O448">
        <v>4.1481507369999999</v>
      </c>
      <c r="P448" t="str">
        <f>VLOOKUP(O448,Table13[],2)</f>
        <v>1 - 5</v>
      </c>
      <c r="Q448" t="str">
        <f>INDEX(Table8[Column1],MATCH(R448,Table8[Column2]))</f>
        <v>Habitual</v>
      </c>
      <c r="R448">
        <v>114.5110495</v>
      </c>
      <c r="S448">
        <f t="shared" si="13"/>
        <v>4.7712937291666666</v>
      </c>
      <c r="T448" t="s">
        <v>19</v>
      </c>
    </row>
    <row r="449" spans="1:20" x14ac:dyDescent="0.25">
      <c r="A449">
        <v>448</v>
      </c>
      <c r="B449" t="s">
        <v>829</v>
      </c>
      <c r="C449" t="s">
        <v>830</v>
      </c>
      <c r="D449" t="str">
        <f t="shared" si="12"/>
        <v>Orsini Marcus</v>
      </c>
      <c r="E449" t="s">
        <v>22</v>
      </c>
      <c r="F449" t="s">
        <v>673</v>
      </c>
      <c r="G449" t="s">
        <v>17</v>
      </c>
      <c r="H449" t="s">
        <v>18</v>
      </c>
      <c r="I449" t="s">
        <v>107</v>
      </c>
      <c r="J449" t="s">
        <v>19</v>
      </c>
      <c r="K449" t="str">
        <f>INDEX(Table6[Column1],MATCH(L449,Table6[Column2]))</f>
        <v>Young Adults</v>
      </c>
      <c r="L449">
        <v>38.730553010000001</v>
      </c>
      <c r="M449" t="str">
        <f>VLOOKUP(L449,Table1[],2)</f>
        <v>30 - 39</v>
      </c>
      <c r="N449" t="str">
        <f>INDEX(Table7[Column1],MATCH(O449,Table7[Column2]))</f>
        <v>Learning Stage</v>
      </c>
      <c r="O449">
        <v>2.051009579</v>
      </c>
      <c r="P449" t="str">
        <f>VLOOKUP(O449,Table13[],2)</f>
        <v>1 - 5</v>
      </c>
      <c r="Q449" t="str">
        <f>INDEX(Table8[Column1],MATCH(R449,Table8[Column2]))</f>
        <v>Scheduled</v>
      </c>
      <c r="R449">
        <v>12.2525326</v>
      </c>
      <c r="S449">
        <f t="shared" si="13"/>
        <v>0.51052219166666668</v>
      </c>
      <c r="T449" t="s">
        <v>19</v>
      </c>
    </row>
    <row r="450" spans="1:20" x14ac:dyDescent="0.25">
      <c r="A450">
        <v>449</v>
      </c>
      <c r="B450" t="s">
        <v>831</v>
      </c>
      <c r="C450" t="s">
        <v>326</v>
      </c>
      <c r="D450" t="str">
        <f t="shared" si="12"/>
        <v>Webb Arthur</v>
      </c>
      <c r="E450" t="s">
        <v>22</v>
      </c>
      <c r="F450" t="s">
        <v>832</v>
      </c>
      <c r="G450" t="s">
        <v>17</v>
      </c>
      <c r="H450" t="s">
        <v>18</v>
      </c>
      <c r="I450" t="s">
        <v>24</v>
      </c>
      <c r="J450" t="s">
        <v>19</v>
      </c>
      <c r="K450" t="str">
        <f>INDEX(Table6[Column1],MATCH(L450,Table6[Column2]))</f>
        <v>Seniors</v>
      </c>
      <c r="L450">
        <v>60.92573728</v>
      </c>
      <c r="M450" t="str">
        <f>VLOOKUP(L450,Table1[],2)</f>
        <v>60 and Above</v>
      </c>
      <c r="N450" t="str">
        <f>INDEX(Table7[Column1],MATCH(O450,Table7[Column2]))</f>
        <v>Learning Stage</v>
      </c>
      <c r="O450">
        <v>2.479067787</v>
      </c>
      <c r="P450" t="str">
        <f>VLOOKUP(O450,Table13[],2)</f>
        <v>1 - 5</v>
      </c>
      <c r="Q450" t="str">
        <f>INDEX(Table8[Column1],MATCH(R450,Table8[Column2]))</f>
        <v>Excused</v>
      </c>
      <c r="R450">
        <v>124.1534025</v>
      </c>
      <c r="S450">
        <f t="shared" si="13"/>
        <v>5.1730584374999999</v>
      </c>
      <c r="T450" t="s">
        <v>19</v>
      </c>
    </row>
    <row r="451" spans="1:20" x14ac:dyDescent="0.25">
      <c r="A451">
        <v>450</v>
      </c>
      <c r="B451" t="s">
        <v>833</v>
      </c>
      <c r="C451" t="s">
        <v>834</v>
      </c>
      <c r="D451" t="str">
        <f t="shared" ref="D451:D514" si="14">CONCATENATE(B451, " ",C451)</f>
        <v>Hallock Lorine</v>
      </c>
      <c r="E451" t="s">
        <v>15</v>
      </c>
      <c r="F451" t="s">
        <v>30</v>
      </c>
      <c r="G451" t="s">
        <v>17</v>
      </c>
      <c r="H451" t="s">
        <v>18</v>
      </c>
      <c r="I451" t="s">
        <v>30</v>
      </c>
      <c r="J451" t="s">
        <v>19</v>
      </c>
      <c r="K451" t="str">
        <f>INDEX(Table6[Column1],MATCH(L451,Table6[Column2]))</f>
        <v>Adults</v>
      </c>
      <c r="L451">
        <v>45.234409200000002</v>
      </c>
      <c r="M451" t="str">
        <f>VLOOKUP(L451,Table1[],2)</f>
        <v>40 - 49</v>
      </c>
      <c r="N451" t="str">
        <f>INDEX(Table7[Column1],MATCH(O451,Table7[Column2]))</f>
        <v>Learning Stage</v>
      </c>
      <c r="O451">
        <v>4.4465721709999997</v>
      </c>
      <c r="P451" t="str">
        <f>VLOOKUP(O451,Table13[],2)</f>
        <v>1 - 5</v>
      </c>
      <c r="Q451" t="str">
        <f>INDEX(Table8[Column1],MATCH(R451,Table8[Column2]))</f>
        <v>Habitual</v>
      </c>
      <c r="R451">
        <v>104.30100090000001</v>
      </c>
      <c r="S451">
        <f t="shared" ref="S451:S514" si="15">CONVERT(R451,"hr","day")</f>
        <v>4.3458750374999999</v>
      </c>
      <c r="T451" t="s">
        <v>19</v>
      </c>
    </row>
    <row r="452" spans="1:20" x14ac:dyDescent="0.25">
      <c r="A452">
        <v>451</v>
      </c>
      <c r="B452" t="s">
        <v>220</v>
      </c>
      <c r="C452" t="s">
        <v>835</v>
      </c>
      <c r="D452" t="str">
        <f t="shared" si="14"/>
        <v>Knight Cecelia</v>
      </c>
      <c r="E452" t="s">
        <v>15</v>
      </c>
      <c r="F452" t="s">
        <v>836</v>
      </c>
      <c r="G452" t="s">
        <v>17</v>
      </c>
      <c r="H452" t="s">
        <v>18</v>
      </c>
      <c r="I452" t="s">
        <v>169</v>
      </c>
      <c r="J452" t="s">
        <v>19</v>
      </c>
      <c r="K452" t="str">
        <f>INDEX(Table6[Column1],MATCH(L452,Table6[Column2]))</f>
        <v>Youth</v>
      </c>
      <c r="L452">
        <v>23.080296130000001</v>
      </c>
      <c r="M452" t="str">
        <f>VLOOKUP(L452,Table1[],2)</f>
        <v>20 - 29</v>
      </c>
      <c r="N452" t="str">
        <f>INDEX(Table7[Column1],MATCH(O452,Table7[Column2]))</f>
        <v>Fitting in Stage</v>
      </c>
      <c r="O452">
        <v>6.2776290250000004</v>
      </c>
      <c r="P452" t="str">
        <f>VLOOKUP(O452,Table13[],2)</f>
        <v>6 - 10</v>
      </c>
      <c r="Q452" t="str">
        <f>INDEX(Table8[Column1],MATCH(R452,Table8[Column2]))</f>
        <v>Scheduled</v>
      </c>
      <c r="R452">
        <v>0</v>
      </c>
      <c r="S452">
        <f t="shared" si="15"/>
        <v>0</v>
      </c>
      <c r="T452" t="s">
        <v>19</v>
      </c>
    </row>
    <row r="453" spans="1:20" x14ac:dyDescent="0.25">
      <c r="A453">
        <v>452</v>
      </c>
      <c r="B453" t="s">
        <v>837</v>
      </c>
      <c r="C453" t="s">
        <v>838</v>
      </c>
      <c r="D453" t="str">
        <f t="shared" si="14"/>
        <v>Archer Renee</v>
      </c>
      <c r="E453" t="s">
        <v>15</v>
      </c>
      <c r="F453" t="s">
        <v>38</v>
      </c>
      <c r="G453" t="s">
        <v>809</v>
      </c>
      <c r="H453" t="s">
        <v>810</v>
      </c>
      <c r="I453" t="s">
        <v>38</v>
      </c>
      <c r="J453" t="s">
        <v>607</v>
      </c>
      <c r="K453" t="str">
        <f>INDEX(Table6[Column1],MATCH(L453,Table6[Column2]))</f>
        <v>Young Adults</v>
      </c>
      <c r="L453">
        <v>39.147491000000002</v>
      </c>
      <c r="M453" t="str">
        <f>VLOOKUP(L453,Table1[],2)</f>
        <v>30 - 39</v>
      </c>
      <c r="N453" t="str">
        <f>INDEX(Table7[Column1],MATCH(O453,Table7[Column2]))</f>
        <v>Mentoring Stage</v>
      </c>
      <c r="O453">
        <v>21.147490999999999</v>
      </c>
      <c r="P453" t="str">
        <f>VLOOKUP(O453,Table13[],2)</f>
        <v>20 - 25</v>
      </c>
      <c r="Q453" t="str">
        <f>INDEX(Table8[Column1],MATCH(R453,Table8[Column2]))</f>
        <v>Habitual</v>
      </c>
      <c r="R453">
        <v>88.627496359999995</v>
      </c>
      <c r="S453">
        <f t="shared" si="15"/>
        <v>3.6928123483333333</v>
      </c>
      <c r="T453" t="s">
        <v>42</v>
      </c>
    </row>
    <row r="454" spans="1:20" x14ac:dyDescent="0.25">
      <c r="A454">
        <v>453</v>
      </c>
      <c r="B454" t="s">
        <v>335</v>
      </c>
      <c r="C454" t="s">
        <v>630</v>
      </c>
      <c r="D454" t="str">
        <f t="shared" si="14"/>
        <v>Doris Richard</v>
      </c>
      <c r="E454" t="s">
        <v>22</v>
      </c>
      <c r="F454" t="s">
        <v>38</v>
      </c>
      <c r="G454" t="s">
        <v>809</v>
      </c>
      <c r="H454" t="s">
        <v>810</v>
      </c>
      <c r="I454" t="s">
        <v>38</v>
      </c>
      <c r="J454" t="s">
        <v>607</v>
      </c>
      <c r="K454" t="str">
        <f>INDEX(Table6[Column1],MATCH(L454,Table6[Column2]))</f>
        <v>Elders</v>
      </c>
      <c r="L454">
        <v>52.92548</v>
      </c>
      <c r="M454" t="str">
        <f>VLOOKUP(L454,Table1[],2)</f>
        <v>50 - 59</v>
      </c>
      <c r="N454" t="str">
        <f>INDEX(Table7[Column1],MATCH(O454,Table7[Column2]))</f>
        <v>Fitting in Stage</v>
      </c>
      <c r="O454">
        <v>7.8628070000000001</v>
      </c>
      <c r="P454" t="str">
        <f>VLOOKUP(O454,Table13[],2)</f>
        <v>6 - 10</v>
      </c>
      <c r="Q454" t="str">
        <f>INDEX(Table8[Column1],MATCH(R454,Table8[Column2]))</f>
        <v>Maintained</v>
      </c>
      <c r="R454">
        <v>77.57512672</v>
      </c>
      <c r="S454">
        <f t="shared" si="15"/>
        <v>3.2322969466666667</v>
      </c>
      <c r="T454" t="s">
        <v>42</v>
      </c>
    </row>
    <row r="455" spans="1:20" x14ac:dyDescent="0.25">
      <c r="A455">
        <v>454</v>
      </c>
      <c r="B455" t="s">
        <v>839</v>
      </c>
      <c r="C455" t="s">
        <v>469</v>
      </c>
      <c r="D455" t="str">
        <f t="shared" si="14"/>
        <v>Tobey Melissa</v>
      </c>
      <c r="E455" t="s">
        <v>15</v>
      </c>
      <c r="F455" t="s">
        <v>84</v>
      </c>
      <c r="G455" t="s">
        <v>611</v>
      </c>
      <c r="H455" t="s">
        <v>612</v>
      </c>
      <c r="I455" t="s">
        <v>84</v>
      </c>
      <c r="J455" t="s">
        <v>19</v>
      </c>
      <c r="K455" t="str">
        <f>INDEX(Table6[Column1],MATCH(L455,Table6[Column2]))</f>
        <v>Young Adults</v>
      </c>
      <c r="L455">
        <v>35.545181200000002</v>
      </c>
      <c r="M455" t="str">
        <f>VLOOKUP(L455,Table1[],2)</f>
        <v>30 - 39</v>
      </c>
      <c r="N455" t="str">
        <f>INDEX(Table7[Column1],MATCH(O455,Table7[Column2]))</f>
        <v>Fitting in Stage</v>
      </c>
      <c r="O455">
        <v>6.0197612469999999</v>
      </c>
      <c r="P455" t="str">
        <f>VLOOKUP(O455,Table13[],2)</f>
        <v>6 - 10</v>
      </c>
      <c r="Q455" t="str">
        <f>INDEX(Table8[Column1],MATCH(R455,Table8[Column2]))</f>
        <v>Scheduled</v>
      </c>
      <c r="R455">
        <v>0</v>
      </c>
      <c r="S455">
        <f t="shared" si="15"/>
        <v>0</v>
      </c>
      <c r="T455" t="s">
        <v>19</v>
      </c>
    </row>
    <row r="456" spans="1:20" x14ac:dyDescent="0.25">
      <c r="A456">
        <v>455</v>
      </c>
      <c r="B456" t="s">
        <v>840</v>
      </c>
      <c r="C456" t="s">
        <v>841</v>
      </c>
      <c r="D456" t="str">
        <f t="shared" si="14"/>
        <v>Sheffield Rosemary</v>
      </c>
      <c r="E456" t="s">
        <v>15</v>
      </c>
      <c r="F456" t="s">
        <v>33</v>
      </c>
      <c r="G456" t="s">
        <v>611</v>
      </c>
      <c r="H456" t="s">
        <v>612</v>
      </c>
      <c r="I456" t="s">
        <v>33</v>
      </c>
      <c r="J456" t="s">
        <v>19</v>
      </c>
      <c r="K456" t="str">
        <f>INDEX(Table6[Column1],MATCH(L456,Table6[Column2]))</f>
        <v>Adults</v>
      </c>
      <c r="L456">
        <v>46.211238690000002</v>
      </c>
      <c r="M456" t="str">
        <f>VLOOKUP(L456,Table1[],2)</f>
        <v>40 - 49</v>
      </c>
      <c r="N456" t="str">
        <f>INDEX(Table7[Column1],MATCH(O456,Table7[Column2]))</f>
        <v>Learning Stage</v>
      </c>
      <c r="O456">
        <v>5.5397634629999999</v>
      </c>
      <c r="P456" t="str">
        <f>VLOOKUP(O456,Table13[],2)</f>
        <v>1 - 5</v>
      </c>
      <c r="Q456" t="str">
        <f>INDEX(Table8[Column1],MATCH(R456,Table8[Column2]))</f>
        <v>Excused</v>
      </c>
      <c r="R456">
        <v>129.63305940000001</v>
      </c>
      <c r="S456">
        <f t="shared" si="15"/>
        <v>5.4013774750000003</v>
      </c>
      <c r="T456" t="s">
        <v>19</v>
      </c>
    </row>
    <row r="457" spans="1:20" x14ac:dyDescent="0.25">
      <c r="A457">
        <v>456</v>
      </c>
      <c r="B457" t="s">
        <v>741</v>
      </c>
      <c r="C457" t="s">
        <v>842</v>
      </c>
      <c r="D457" t="str">
        <f t="shared" si="14"/>
        <v>Rose Leslie</v>
      </c>
      <c r="E457" t="s">
        <v>22</v>
      </c>
      <c r="F457" t="s">
        <v>27</v>
      </c>
      <c r="G457" t="s">
        <v>17</v>
      </c>
      <c r="H457" t="s">
        <v>18</v>
      </c>
      <c r="I457" t="s">
        <v>27</v>
      </c>
      <c r="J457" t="s">
        <v>19</v>
      </c>
      <c r="K457" t="str">
        <f>INDEX(Table6[Column1],MATCH(L457,Table6[Column2]))</f>
        <v>Seniors</v>
      </c>
      <c r="L457">
        <v>62.393823810000001</v>
      </c>
      <c r="M457" t="str">
        <f>VLOOKUP(L457,Table1[],2)</f>
        <v>60 and Above</v>
      </c>
      <c r="N457" t="str">
        <f>INDEX(Table7[Column1],MATCH(O457,Table7[Column2]))</f>
        <v>Learning Stage</v>
      </c>
      <c r="O457">
        <v>3.1305965320000002</v>
      </c>
      <c r="P457" t="str">
        <f>VLOOKUP(O457,Table13[],2)</f>
        <v>1 - 5</v>
      </c>
      <c r="Q457" t="str">
        <f>INDEX(Table8[Column1],MATCH(R457,Table8[Column2]))</f>
        <v>Habitual</v>
      </c>
      <c r="R457">
        <v>84.829185030000005</v>
      </c>
      <c r="S457">
        <f t="shared" si="15"/>
        <v>3.5345493762500002</v>
      </c>
      <c r="T457" t="s">
        <v>19</v>
      </c>
    </row>
    <row r="458" spans="1:20" x14ac:dyDescent="0.25">
      <c r="A458">
        <v>457</v>
      </c>
      <c r="B458" t="s">
        <v>58</v>
      </c>
      <c r="C458" t="s">
        <v>502</v>
      </c>
      <c r="D458" t="str">
        <f t="shared" si="14"/>
        <v>Davis Susan</v>
      </c>
      <c r="E458" t="s">
        <v>15</v>
      </c>
      <c r="F458" t="s">
        <v>385</v>
      </c>
      <c r="G458" t="s">
        <v>17</v>
      </c>
      <c r="H458" t="s">
        <v>18</v>
      </c>
      <c r="I458" t="s">
        <v>87</v>
      </c>
      <c r="J458" t="s">
        <v>19</v>
      </c>
      <c r="K458" t="str">
        <f>INDEX(Table6[Column1],MATCH(L458,Table6[Column2]))</f>
        <v>Adults</v>
      </c>
      <c r="L458">
        <v>45.185576920000003</v>
      </c>
      <c r="M458" t="str">
        <f>VLOOKUP(L458,Table1[],2)</f>
        <v>40 - 49</v>
      </c>
      <c r="N458" t="str">
        <f>INDEX(Table7[Column1],MATCH(O458,Table7[Column2]))</f>
        <v>Learning Stage</v>
      </c>
      <c r="O458">
        <v>5.4488274370000003</v>
      </c>
      <c r="P458" t="str">
        <f>VLOOKUP(O458,Table13[],2)</f>
        <v>1 - 5</v>
      </c>
      <c r="Q458" t="str">
        <f>INDEX(Table8[Column1],MATCH(R458,Table8[Column2]))</f>
        <v>Habitual</v>
      </c>
      <c r="R458">
        <v>82.203436890000006</v>
      </c>
      <c r="S458">
        <f t="shared" si="15"/>
        <v>3.4251432037500007</v>
      </c>
      <c r="T458" t="s">
        <v>19</v>
      </c>
    </row>
    <row r="459" spans="1:20" x14ac:dyDescent="0.25">
      <c r="A459">
        <v>458</v>
      </c>
      <c r="B459" t="s">
        <v>843</v>
      </c>
      <c r="C459" t="s">
        <v>62</v>
      </c>
      <c r="D459" t="str">
        <f t="shared" si="14"/>
        <v>Buda Thomas</v>
      </c>
      <c r="E459" t="s">
        <v>22</v>
      </c>
      <c r="F459" t="s">
        <v>204</v>
      </c>
      <c r="G459" t="s">
        <v>17</v>
      </c>
      <c r="H459" t="s">
        <v>18</v>
      </c>
      <c r="I459" t="s">
        <v>169</v>
      </c>
      <c r="J459" t="s">
        <v>19</v>
      </c>
      <c r="K459" t="str">
        <f>INDEX(Table6[Column1],MATCH(L459,Table6[Column2]))</f>
        <v>Young Adults</v>
      </c>
      <c r="L459">
        <v>34.295815519999998</v>
      </c>
      <c r="M459" t="str">
        <f>VLOOKUP(L459,Table1[],2)</f>
        <v>30 - 39</v>
      </c>
      <c r="N459" t="str">
        <f>INDEX(Table7[Column1],MATCH(O459,Table7[Column2]))</f>
        <v>Learning Stage</v>
      </c>
      <c r="O459">
        <v>4.25825765</v>
      </c>
      <c r="P459" t="str">
        <f>VLOOKUP(O459,Table13[],2)</f>
        <v>1 - 5</v>
      </c>
      <c r="Q459" t="str">
        <f>INDEX(Table8[Column1],MATCH(R459,Table8[Column2]))</f>
        <v>Scheduled</v>
      </c>
      <c r="R459">
        <v>22.62732579</v>
      </c>
      <c r="S459">
        <f t="shared" si="15"/>
        <v>0.94280524124999998</v>
      </c>
      <c r="T459" t="s">
        <v>19</v>
      </c>
    </row>
    <row r="460" spans="1:20" x14ac:dyDescent="0.25">
      <c r="A460">
        <v>459</v>
      </c>
      <c r="B460" t="s">
        <v>844</v>
      </c>
      <c r="C460" t="s">
        <v>374</v>
      </c>
      <c r="D460" t="str">
        <f t="shared" si="14"/>
        <v>Haveman Melinda</v>
      </c>
      <c r="E460" t="s">
        <v>15</v>
      </c>
      <c r="F460" t="s">
        <v>315</v>
      </c>
      <c r="G460" t="s">
        <v>611</v>
      </c>
      <c r="H460" t="s">
        <v>612</v>
      </c>
      <c r="I460" t="s">
        <v>262</v>
      </c>
      <c r="J460" t="s">
        <v>19</v>
      </c>
      <c r="K460" t="str">
        <f>INDEX(Table6[Column1],MATCH(L460,Table6[Column2]))</f>
        <v>Young Adults</v>
      </c>
      <c r="L460">
        <v>38.733611269999997</v>
      </c>
      <c r="M460" t="str">
        <f>VLOOKUP(L460,Table1[],2)</f>
        <v>30 - 39</v>
      </c>
      <c r="N460" t="str">
        <f>INDEX(Table7[Column1],MATCH(O460,Table7[Column2]))</f>
        <v>Learning Stage</v>
      </c>
      <c r="O460">
        <v>4.6931699739999999</v>
      </c>
      <c r="P460" t="str">
        <f>VLOOKUP(O460,Table13[],2)</f>
        <v>1 - 5</v>
      </c>
      <c r="Q460" t="str">
        <f>INDEX(Table8[Column1],MATCH(R460,Table8[Column2]))</f>
        <v>Maintained</v>
      </c>
      <c r="R460">
        <v>53.181990489999997</v>
      </c>
      <c r="S460">
        <f t="shared" si="15"/>
        <v>2.2159162704166664</v>
      </c>
      <c r="T460" t="s">
        <v>19</v>
      </c>
    </row>
    <row r="461" spans="1:20" x14ac:dyDescent="0.25">
      <c r="A461">
        <v>460</v>
      </c>
      <c r="B461" t="s">
        <v>34</v>
      </c>
      <c r="C461" t="s">
        <v>845</v>
      </c>
      <c r="D461" t="str">
        <f t="shared" si="14"/>
        <v>Jones Shannon</v>
      </c>
      <c r="E461" t="s">
        <v>22</v>
      </c>
      <c r="F461" t="s">
        <v>846</v>
      </c>
      <c r="G461" t="s">
        <v>611</v>
      </c>
      <c r="H461" t="s">
        <v>612</v>
      </c>
      <c r="I461" t="s">
        <v>169</v>
      </c>
      <c r="J461" t="s">
        <v>19</v>
      </c>
      <c r="K461" t="str">
        <f>INDEX(Table6[Column1],MATCH(L461,Table6[Column2]))</f>
        <v>Elders</v>
      </c>
      <c r="L461">
        <v>58.129024809999997</v>
      </c>
      <c r="M461" t="str">
        <f>VLOOKUP(L461,Table1[],2)</f>
        <v>50 - 59</v>
      </c>
      <c r="N461" t="str">
        <f>INDEX(Table7[Column1],MATCH(O461,Table7[Column2]))</f>
        <v>Fitting in Stage</v>
      </c>
      <c r="O461">
        <v>7.1572175160000002</v>
      </c>
      <c r="P461" t="str">
        <f>VLOOKUP(O461,Table13[],2)</f>
        <v>6 - 10</v>
      </c>
      <c r="Q461" t="str">
        <f>INDEX(Table8[Column1],MATCH(R461,Table8[Column2]))</f>
        <v>Habitual</v>
      </c>
      <c r="R461">
        <v>113.121154</v>
      </c>
      <c r="S461">
        <f t="shared" si="15"/>
        <v>4.7133814166666665</v>
      </c>
      <c r="T461" t="s">
        <v>19</v>
      </c>
    </row>
    <row r="462" spans="1:20" x14ac:dyDescent="0.25">
      <c r="A462">
        <v>461</v>
      </c>
      <c r="B462" t="s">
        <v>847</v>
      </c>
      <c r="C462" t="s">
        <v>279</v>
      </c>
      <c r="D462" t="str">
        <f t="shared" si="14"/>
        <v>Hockman Patricia</v>
      </c>
      <c r="E462" t="s">
        <v>15</v>
      </c>
      <c r="F462" t="s">
        <v>33</v>
      </c>
      <c r="G462" t="s">
        <v>611</v>
      </c>
      <c r="H462" t="s">
        <v>612</v>
      </c>
      <c r="I462" t="s">
        <v>33</v>
      </c>
      <c r="J462" t="s">
        <v>19</v>
      </c>
      <c r="K462" t="str">
        <f>INDEX(Table6[Column1],MATCH(L462,Table6[Column2]))</f>
        <v>Adults</v>
      </c>
      <c r="L462">
        <v>42.410744989999998</v>
      </c>
      <c r="M462" t="str">
        <f>VLOOKUP(L462,Table1[],2)</f>
        <v>40 - 49</v>
      </c>
      <c r="N462" t="str">
        <f>INDEX(Table7[Column1],MATCH(O462,Table7[Column2]))</f>
        <v>Fitting in Stage</v>
      </c>
      <c r="O462">
        <v>8.4862378320000005</v>
      </c>
      <c r="P462" t="str">
        <f>VLOOKUP(O462,Table13[],2)</f>
        <v>6 - 10</v>
      </c>
      <c r="Q462" t="str">
        <f>INDEX(Table8[Column1],MATCH(R462,Table8[Column2]))</f>
        <v>Habitual</v>
      </c>
      <c r="R462">
        <v>96.840356299999996</v>
      </c>
      <c r="S462">
        <f t="shared" si="15"/>
        <v>4.0350148458333335</v>
      </c>
      <c r="T462" t="s">
        <v>19</v>
      </c>
    </row>
    <row r="463" spans="1:20" x14ac:dyDescent="0.25">
      <c r="A463">
        <v>462</v>
      </c>
      <c r="B463" t="s">
        <v>307</v>
      </c>
      <c r="C463" t="s">
        <v>848</v>
      </c>
      <c r="D463" t="str">
        <f t="shared" si="14"/>
        <v>Hall Lakeisha</v>
      </c>
      <c r="E463" t="s">
        <v>15</v>
      </c>
      <c r="F463" t="s">
        <v>38</v>
      </c>
      <c r="G463" t="s">
        <v>809</v>
      </c>
      <c r="H463" t="s">
        <v>810</v>
      </c>
      <c r="I463" t="s">
        <v>38</v>
      </c>
      <c r="J463" t="s">
        <v>607</v>
      </c>
      <c r="K463" t="str">
        <f>INDEX(Table6[Column1],MATCH(L463,Table6[Column2]))</f>
        <v>Elders</v>
      </c>
      <c r="L463">
        <v>56.464219999999997</v>
      </c>
      <c r="M463" t="str">
        <f>VLOOKUP(L463,Table1[],2)</f>
        <v>50 - 59</v>
      </c>
      <c r="N463" t="str">
        <f>INDEX(Table7[Column1],MATCH(O463,Table7[Column2]))</f>
        <v>Learning Stage</v>
      </c>
      <c r="O463">
        <v>4.5133599999999996</v>
      </c>
      <c r="P463" t="str">
        <f>VLOOKUP(O463,Table13[],2)</f>
        <v>1 - 5</v>
      </c>
      <c r="Q463" t="str">
        <f>INDEX(Table8[Column1],MATCH(R463,Table8[Column2]))</f>
        <v>Habitual</v>
      </c>
      <c r="R463">
        <v>93.225737379999998</v>
      </c>
      <c r="S463">
        <f t="shared" si="15"/>
        <v>3.8844057241666667</v>
      </c>
      <c r="T463" t="s">
        <v>42</v>
      </c>
    </row>
    <row r="464" spans="1:20" x14ac:dyDescent="0.25">
      <c r="A464">
        <v>463</v>
      </c>
      <c r="B464" t="s">
        <v>849</v>
      </c>
      <c r="C464" t="s">
        <v>583</v>
      </c>
      <c r="D464" t="str">
        <f t="shared" si="14"/>
        <v>Muir Latonya</v>
      </c>
      <c r="E464" t="s">
        <v>15</v>
      </c>
      <c r="F464" t="s">
        <v>327</v>
      </c>
      <c r="G464" t="s">
        <v>611</v>
      </c>
      <c r="H464" t="s">
        <v>612</v>
      </c>
      <c r="I464" t="s">
        <v>169</v>
      </c>
      <c r="J464" t="s">
        <v>19</v>
      </c>
      <c r="K464" t="str">
        <f>INDEX(Table6[Column1],MATCH(L464,Table6[Column2]))</f>
        <v>Young Adults</v>
      </c>
      <c r="L464">
        <v>33.065266049999998</v>
      </c>
      <c r="M464" t="str">
        <f>VLOOKUP(L464,Table1[],2)</f>
        <v>30 - 39</v>
      </c>
      <c r="N464" t="str">
        <f>INDEX(Table7[Column1],MATCH(O464,Table7[Column2]))</f>
        <v>Learning Stage</v>
      </c>
      <c r="O464">
        <v>4.1501170089999997</v>
      </c>
      <c r="P464" t="str">
        <f>VLOOKUP(O464,Table13[],2)</f>
        <v>1 - 5</v>
      </c>
      <c r="Q464" t="str">
        <f>INDEX(Table8[Column1],MATCH(R464,Table8[Column2]))</f>
        <v>Scheduled</v>
      </c>
      <c r="R464">
        <v>31.117669580000001</v>
      </c>
      <c r="S464">
        <f t="shared" si="15"/>
        <v>1.2965695658333334</v>
      </c>
      <c r="T464" t="s">
        <v>19</v>
      </c>
    </row>
    <row r="465" spans="1:20" x14ac:dyDescent="0.25">
      <c r="A465">
        <v>464</v>
      </c>
      <c r="B465" t="s">
        <v>419</v>
      </c>
      <c r="C465" t="s">
        <v>175</v>
      </c>
      <c r="D465" t="str">
        <f t="shared" si="14"/>
        <v>Foster Paul</v>
      </c>
      <c r="E465" t="s">
        <v>22</v>
      </c>
      <c r="F465" t="s">
        <v>38</v>
      </c>
      <c r="G465" t="s">
        <v>850</v>
      </c>
      <c r="H465" t="s">
        <v>851</v>
      </c>
      <c r="I465" t="s">
        <v>38</v>
      </c>
      <c r="J465" t="s">
        <v>852</v>
      </c>
      <c r="K465" t="str">
        <f>INDEX(Table6[Column1],MATCH(L465,Table6[Column2]))</f>
        <v>Young Adults</v>
      </c>
      <c r="L465">
        <v>32.583866999999998</v>
      </c>
      <c r="M465" t="str">
        <f>VLOOKUP(L465,Table1[],2)</f>
        <v>30 - 39</v>
      </c>
      <c r="N465" t="str">
        <f>INDEX(Table7[Column1],MATCH(O465,Table7[Column2]))</f>
        <v>Expertise Stage</v>
      </c>
      <c r="O465">
        <v>14.583867</v>
      </c>
      <c r="P465" t="str">
        <f>VLOOKUP(O465,Table13[],2)</f>
        <v>10 - 15</v>
      </c>
      <c r="Q465" t="str">
        <f>INDEX(Table8[Column1],MATCH(R465,Table8[Column2]))</f>
        <v>Scheduled</v>
      </c>
      <c r="R465">
        <v>33.807890479999998</v>
      </c>
      <c r="S465">
        <f t="shared" si="15"/>
        <v>1.4086621033333333</v>
      </c>
      <c r="T465" t="s">
        <v>42</v>
      </c>
    </row>
    <row r="466" spans="1:20" x14ac:dyDescent="0.25">
      <c r="A466">
        <v>465</v>
      </c>
      <c r="B466" t="s">
        <v>375</v>
      </c>
      <c r="C466" t="s">
        <v>203</v>
      </c>
      <c r="D466" t="str">
        <f t="shared" si="14"/>
        <v>Coleman Ana</v>
      </c>
      <c r="E466" t="s">
        <v>15</v>
      </c>
      <c r="F466" t="s">
        <v>828</v>
      </c>
      <c r="G466" t="s">
        <v>17</v>
      </c>
      <c r="H466" t="s">
        <v>18</v>
      </c>
      <c r="I466" t="s">
        <v>24</v>
      </c>
      <c r="J466" t="s">
        <v>19</v>
      </c>
      <c r="K466" t="str">
        <f>INDEX(Table6[Column1],MATCH(L466,Table6[Column2]))</f>
        <v>Elders</v>
      </c>
      <c r="L466">
        <v>52.18534665</v>
      </c>
      <c r="M466" t="str">
        <f>VLOOKUP(L466,Table1[],2)</f>
        <v>50 - 59</v>
      </c>
      <c r="N466" t="str">
        <f>INDEX(Table7[Column1],MATCH(O466,Table7[Column2]))</f>
        <v>Learning Stage</v>
      </c>
      <c r="O466">
        <v>5.9852258899999997</v>
      </c>
      <c r="P466" t="str">
        <f>VLOOKUP(O466,Table13[],2)</f>
        <v>1 - 5</v>
      </c>
      <c r="Q466" t="str">
        <f>INDEX(Table8[Column1],MATCH(R466,Table8[Column2]))</f>
        <v>Unexcused</v>
      </c>
      <c r="R466">
        <v>164.02845769999999</v>
      </c>
      <c r="S466">
        <f t="shared" si="15"/>
        <v>6.8345190708333323</v>
      </c>
      <c r="T466" t="s">
        <v>19</v>
      </c>
    </row>
    <row r="467" spans="1:20" x14ac:dyDescent="0.25">
      <c r="A467">
        <v>466</v>
      </c>
      <c r="B467" t="s">
        <v>853</v>
      </c>
      <c r="C467" t="s">
        <v>854</v>
      </c>
      <c r="D467" t="str">
        <f t="shared" si="14"/>
        <v>King Zoraida</v>
      </c>
      <c r="E467" t="s">
        <v>15</v>
      </c>
      <c r="F467" t="s">
        <v>38</v>
      </c>
      <c r="G467" t="s">
        <v>850</v>
      </c>
      <c r="H467" t="s">
        <v>851</v>
      </c>
      <c r="I467" t="s">
        <v>38</v>
      </c>
      <c r="J467" t="s">
        <v>852</v>
      </c>
      <c r="K467" t="str">
        <f>INDEX(Table6[Column1],MATCH(L467,Table6[Column2]))</f>
        <v>Young Adults</v>
      </c>
      <c r="L467">
        <v>39.198050000000002</v>
      </c>
      <c r="M467" t="str">
        <f>VLOOKUP(L467,Table1[],2)</f>
        <v>30 - 39</v>
      </c>
      <c r="N467" t="str">
        <f>INDEX(Table7[Column1],MATCH(O467,Table7[Column2]))</f>
        <v>Expertise Stage</v>
      </c>
      <c r="O467">
        <v>11.775359999999999</v>
      </c>
      <c r="P467" t="str">
        <f>VLOOKUP(O467,Table13[],2)</f>
        <v>10 - 15</v>
      </c>
      <c r="Q467" t="str">
        <f>INDEX(Table8[Column1],MATCH(R467,Table8[Column2]))</f>
        <v>Maintained</v>
      </c>
      <c r="R467">
        <v>68.600729599999994</v>
      </c>
      <c r="S467">
        <f t="shared" si="15"/>
        <v>2.8583637333333329</v>
      </c>
      <c r="T467" t="s">
        <v>42</v>
      </c>
    </row>
    <row r="468" spans="1:20" x14ac:dyDescent="0.25">
      <c r="A468">
        <v>467</v>
      </c>
      <c r="B468" t="s">
        <v>855</v>
      </c>
      <c r="C468" t="s">
        <v>423</v>
      </c>
      <c r="D468" t="str">
        <f t="shared" si="14"/>
        <v>Traylor Brenda</v>
      </c>
      <c r="E468" t="s">
        <v>15</v>
      </c>
      <c r="F468" t="s">
        <v>16</v>
      </c>
      <c r="G468" t="s">
        <v>17</v>
      </c>
      <c r="H468" t="s">
        <v>18</v>
      </c>
      <c r="I468" t="s">
        <v>16</v>
      </c>
      <c r="J468" t="s">
        <v>19</v>
      </c>
      <c r="K468" t="str">
        <f>INDEX(Table6[Column1],MATCH(L468,Table6[Column2]))</f>
        <v>Elders</v>
      </c>
      <c r="L468">
        <v>51.076539089999997</v>
      </c>
      <c r="M468" t="str">
        <f>VLOOKUP(L468,Table1[],2)</f>
        <v>50 - 59</v>
      </c>
      <c r="N468" t="str">
        <f>INDEX(Table7[Column1],MATCH(O468,Table7[Column2]))</f>
        <v>Fitting in Stage</v>
      </c>
      <c r="O468">
        <v>7.0622069669999998</v>
      </c>
      <c r="P468" t="str">
        <f>VLOOKUP(O468,Table13[],2)</f>
        <v>6 - 10</v>
      </c>
      <c r="Q468" t="str">
        <f>INDEX(Table8[Column1],MATCH(R468,Table8[Column2]))</f>
        <v>Maintained</v>
      </c>
      <c r="R468">
        <v>74.593690240000001</v>
      </c>
      <c r="S468">
        <f t="shared" si="15"/>
        <v>3.1080704266666666</v>
      </c>
      <c r="T468" t="s">
        <v>19</v>
      </c>
    </row>
    <row r="469" spans="1:20" x14ac:dyDescent="0.25">
      <c r="A469">
        <v>468</v>
      </c>
      <c r="B469" t="s">
        <v>281</v>
      </c>
      <c r="C469" t="s">
        <v>467</v>
      </c>
      <c r="D469" t="str">
        <f t="shared" si="14"/>
        <v>Clark Kevin</v>
      </c>
      <c r="E469" t="s">
        <v>22</v>
      </c>
      <c r="F469" t="s">
        <v>127</v>
      </c>
      <c r="G469" t="s">
        <v>17</v>
      </c>
      <c r="H469" t="s">
        <v>18</v>
      </c>
      <c r="I469" t="s">
        <v>127</v>
      </c>
      <c r="J469" t="s">
        <v>19</v>
      </c>
      <c r="K469" t="str">
        <f>INDEX(Table6[Column1],MATCH(L469,Table6[Column2]))</f>
        <v>Youth</v>
      </c>
      <c r="L469">
        <v>29.551199889999999</v>
      </c>
      <c r="M469" t="str">
        <f>VLOOKUP(L469,Table1[],2)</f>
        <v>20 - 29</v>
      </c>
      <c r="N469" t="str">
        <f>INDEX(Table7[Column1],MATCH(O469,Table7[Column2]))</f>
        <v>Learning Stage</v>
      </c>
      <c r="O469">
        <v>5.6925111069999996</v>
      </c>
      <c r="P469" t="str">
        <f>VLOOKUP(O469,Table13[],2)</f>
        <v>1 - 5</v>
      </c>
      <c r="Q469" t="str">
        <f>INDEX(Table8[Column1],MATCH(R469,Table8[Column2]))</f>
        <v>Scheduled</v>
      </c>
      <c r="R469">
        <v>0</v>
      </c>
      <c r="S469">
        <f t="shared" si="15"/>
        <v>0</v>
      </c>
      <c r="T469" t="s">
        <v>19</v>
      </c>
    </row>
    <row r="470" spans="1:20" x14ac:dyDescent="0.25">
      <c r="A470">
        <v>469</v>
      </c>
      <c r="B470" t="s">
        <v>856</v>
      </c>
      <c r="C470" t="s">
        <v>857</v>
      </c>
      <c r="D470" t="str">
        <f t="shared" si="14"/>
        <v>Camp Chris</v>
      </c>
      <c r="E470" t="s">
        <v>22</v>
      </c>
      <c r="F470" t="s">
        <v>38</v>
      </c>
      <c r="G470" t="s">
        <v>850</v>
      </c>
      <c r="H470" t="s">
        <v>851</v>
      </c>
      <c r="I470" t="s">
        <v>38</v>
      </c>
      <c r="J470" t="s">
        <v>852</v>
      </c>
      <c r="K470" t="str">
        <f>INDEX(Table6[Column1],MATCH(L470,Table6[Column2]))</f>
        <v>Adults</v>
      </c>
      <c r="L470">
        <v>42.022579999999998</v>
      </c>
      <c r="M470" t="str">
        <f>VLOOKUP(L470,Table1[],2)</f>
        <v>40 - 49</v>
      </c>
      <c r="N470" t="str">
        <f>INDEX(Table7[Column1],MATCH(O470,Table7[Column2]))</f>
        <v>Fitting in Stage</v>
      </c>
      <c r="O470">
        <v>9.3475699999999993</v>
      </c>
      <c r="P470" t="str">
        <f>VLOOKUP(O470,Table13[],2)</f>
        <v>6 - 10</v>
      </c>
      <c r="Q470" t="str">
        <f>INDEX(Table8[Column1],MATCH(R470,Table8[Column2]))</f>
        <v>Maintained</v>
      </c>
      <c r="R470">
        <v>67.179365759999996</v>
      </c>
      <c r="S470">
        <f t="shared" si="15"/>
        <v>2.7991402399999998</v>
      </c>
      <c r="T470" t="s">
        <v>42</v>
      </c>
    </row>
    <row r="471" spans="1:20" x14ac:dyDescent="0.25">
      <c r="A471">
        <v>470</v>
      </c>
      <c r="B471" t="s">
        <v>858</v>
      </c>
      <c r="C471" t="s">
        <v>62</v>
      </c>
      <c r="D471" t="str">
        <f t="shared" si="14"/>
        <v>Quesada Thomas</v>
      </c>
      <c r="E471" t="s">
        <v>22</v>
      </c>
      <c r="F471" t="s">
        <v>339</v>
      </c>
      <c r="G471" t="s">
        <v>611</v>
      </c>
      <c r="H471" t="s">
        <v>612</v>
      </c>
      <c r="I471" t="s">
        <v>192</v>
      </c>
      <c r="J471" t="s">
        <v>19</v>
      </c>
      <c r="K471" t="str">
        <f>INDEX(Table6[Column1],MATCH(L471,Table6[Column2]))</f>
        <v>Seniors</v>
      </c>
      <c r="L471">
        <v>62.644336240000001</v>
      </c>
      <c r="M471" t="str">
        <f>VLOOKUP(L471,Table1[],2)</f>
        <v>60 and Above</v>
      </c>
      <c r="N471" t="str">
        <f>INDEX(Table7[Column1],MATCH(O471,Table7[Column2]))</f>
        <v>Learning Stage</v>
      </c>
      <c r="O471">
        <v>2.11603685</v>
      </c>
      <c r="P471" t="str">
        <f>VLOOKUP(O471,Table13[],2)</f>
        <v>1 - 5</v>
      </c>
      <c r="Q471" t="str">
        <f>INDEX(Table8[Column1],MATCH(R471,Table8[Column2]))</f>
        <v>Excused</v>
      </c>
      <c r="R471">
        <v>156.14084</v>
      </c>
      <c r="S471">
        <f t="shared" si="15"/>
        <v>6.5058683333333329</v>
      </c>
      <c r="T471" t="s">
        <v>19</v>
      </c>
    </row>
    <row r="472" spans="1:20" x14ac:dyDescent="0.25">
      <c r="A472">
        <v>471</v>
      </c>
      <c r="B472" t="s">
        <v>47</v>
      </c>
      <c r="C472" t="s">
        <v>859</v>
      </c>
      <c r="D472" t="str">
        <f t="shared" si="14"/>
        <v>Smith Cathy</v>
      </c>
      <c r="E472" t="s">
        <v>15</v>
      </c>
      <c r="F472" t="s">
        <v>235</v>
      </c>
      <c r="G472" t="s">
        <v>611</v>
      </c>
      <c r="H472" t="s">
        <v>612</v>
      </c>
      <c r="I472" t="s">
        <v>235</v>
      </c>
      <c r="J472" t="s">
        <v>19</v>
      </c>
      <c r="K472" t="str">
        <f>INDEX(Table6[Column1],MATCH(L472,Table6[Column2]))</f>
        <v>Seniors</v>
      </c>
      <c r="L472">
        <v>64.23124052</v>
      </c>
      <c r="M472" t="str">
        <f>VLOOKUP(L472,Table1[],2)</f>
        <v>60 and Above</v>
      </c>
      <c r="N472" t="str">
        <f>INDEX(Table7[Column1],MATCH(O472,Table7[Column2]))</f>
        <v>Learning Stage</v>
      </c>
      <c r="O472">
        <v>4.3613670820000001</v>
      </c>
      <c r="P472" t="str">
        <f>VLOOKUP(O472,Table13[],2)</f>
        <v>1 - 5</v>
      </c>
      <c r="Q472" t="str">
        <f>INDEX(Table8[Column1],MATCH(R472,Table8[Column2]))</f>
        <v>Excused</v>
      </c>
      <c r="R472">
        <v>142.841791</v>
      </c>
      <c r="S472">
        <f t="shared" si="15"/>
        <v>5.951741291666667</v>
      </c>
      <c r="T472" t="s">
        <v>19</v>
      </c>
    </row>
    <row r="473" spans="1:20" x14ac:dyDescent="0.25">
      <c r="A473">
        <v>472</v>
      </c>
      <c r="B473" t="s">
        <v>860</v>
      </c>
      <c r="C473" t="s">
        <v>388</v>
      </c>
      <c r="D473" t="str">
        <f t="shared" si="14"/>
        <v>Willis Ray</v>
      </c>
      <c r="E473" t="s">
        <v>22</v>
      </c>
      <c r="F473" t="s">
        <v>38</v>
      </c>
      <c r="G473" t="s">
        <v>850</v>
      </c>
      <c r="H473" t="s">
        <v>851</v>
      </c>
      <c r="I473" t="s">
        <v>38</v>
      </c>
      <c r="J473" t="s">
        <v>852</v>
      </c>
      <c r="K473" t="str">
        <f>INDEX(Table6[Column1],MATCH(L473,Table6[Column2]))</f>
        <v>Young Adults</v>
      </c>
      <c r="L473">
        <v>37.754489999999997</v>
      </c>
      <c r="M473" t="str">
        <f>VLOOKUP(L473,Table1[],2)</f>
        <v>30 - 39</v>
      </c>
      <c r="N473" t="str">
        <f>INDEX(Table7[Column1],MATCH(O473,Table7[Column2]))</f>
        <v>Learning Stage</v>
      </c>
      <c r="O473">
        <v>1</v>
      </c>
      <c r="P473" t="str">
        <f>VLOOKUP(O473,Table13[],2)</f>
        <v>1 - 5</v>
      </c>
      <c r="Q473" t="str">
        <f>INDEX(Table8[Column1],MATCH(R473,Table8[Column2]))</f>
        <v>Scheduled</v>
      </c>
      <c r="R473">
        <v>0</v>
      </c>
      <c r="S473">
        <f t="shared" si="15"/>
        <v>0</v>
      </c>
      <c r="T473" t="s">
        <v>42</v>
      </c>
    </row>
    <row r="474" spans="1:20" x14ac:dyDescent="0.25">
      <c r="A474">
        <v>473</v>
      </c>
      <c r="B474" t="s">
        <v>861</v>
      </c>
      <c r="C474" t="s">
        <v>862</v>
      </c>
      <c r="D474" t="str">
        <f t="shared" si="14"/>
        <v>Lyons Jeannette</v>
      </c>
      <c r="E474" t="s">
        <v>15</v>
      </c>
      <c r="F474" t="s">
        <v>121</v>
      </c>
      <c r="G474" t="s">
        <v>611</v>
      </c>
      <c r="H474" t="s">
        <v>612</v>
      </c>
      <c r="I474" t="s">
        <v>121</v>
      </c>
      <c r="J474" t="s">
        <v>19</v>
      </c>
      <c r="K474" t="str">
        <f>INDEX(Table6[Column1],MATCH(L474,Table6[Column2]))</f>
        <v>Young Adults</v>
      </c>
      <c r="L474">
        <v>36.634022170000001</v>
      </c>
      <c r="M474" t="str">
        <f>VLOOKUP(L474,Table1[],2)</f>
        <v>30 - 39</v>
      </c>
      <c r="N474" t="str">
        <f>INDEX(Table7[Column1],MATCH(O474,Table7[Column2]))</f>
        <v>Learning Stage</v>
      </c>
      <c r="O474">
        <v>4.9436317399999998</v>
      </c>
      <c r="P474" t="str">
        <f>VLOOKUP(O474,Table13[],2)</f>
        <v>1 - 5</v>
      </c>
      <c r="Q474" t="str">
        <f>INDEX(Table8[Column1],MATCH(R474,Table8[Column2]))</f>
        <v>Scheduled</v>
      </c>
      <c r="R474">
        <v>0</v>
      </c>
      <c r="S474">
        <f t="shared" si="15"/>
        <v>0</v>
      </c>
      <c r="T474" t="s">
        <v>19</v>
      </c>
    </row>
    <row r="475" spans="1:20" x14ac:dyDescent="0.25">
      <c r="A475">
        <v>474</v>
      </c>
      <c r="B475" t="s">
        <v>270</v>
      </c>
      <c r="C475" t="s">
        <v>81</v>
      </c>
      <c r="D475" t="str">
        <f t="shared" si="14"/>
        <v>Keith Larry</v>
      </c>
      <c r="E475" t="s">
        <v>22</v>
      </c>
      <c r="F475" t="s">
        <v>38</v>
      </c>
      <c r="G475" t="s">
        <v>850</v>
      </c>
      <c r="H475" t="s">
        <v>851</v>
      </c>
      <c r="I475" t="s">
        <v>38</v>
      </c>
      <c r="J475" t="s">
        <v>852</v>
      </c>
      <c r="K475" t="str">
        <f>INDEX(Table6[Column1],MATCH(L475,Table6[Column2]))</f>
        <v>Elders</v>
      </c>
      <c r="L475">
        <v>52.715910000000001</v>
      </c>
      <c r="M475" t="str">
        <f>VLOOKUP(L475,Table1[],2)</f>
        <v>50 - 59</v>
      </c>
      <c r="N475" t="str">
        <f>INDEX(Table7[Column1],MATCH(O475,Table7[Column2]))</f>
        <v>Fitting in Stage</v>
      </c>
      <c r="O475">
        <v>6.1125119999999997</v>
      </c>
      <c r="P475" t="str">
        <f>VLOOKUP(O475,Table13[],2)</f>
        <v>6 - 10</v>
      </c>
      <c r="Q475" t="str">
        <f>INDEX(Table8[Column1],MATCH(R475,Table8[Column2]))</f>
        <v>Habitual</v>
      </c>
      <c r="R475">
        <v>80.014813840000002</v>
      </c>
      <c r="S475">
        <f t="shared" si="15"/>
        <v>3.3339505766666671</v>
      </c>
      <c r="T475" t="s">
        <v>42</v>
      </c>
    </row>
    <row r="476" spans="1:20" x14ac:dyDescent="0.25">
      <c r="A476">
        <v>475</v>
      </c>
      <c r="B476" t="s">
        <v>211</v>
      </c>
      <c r="C476" t="s">
        <v>863</v>
      </c>
      <c r="D476" t="str">
        <f t="shared" si="14"/>
        <v>Morales Gerald</v>
      </c>
      <c r="E476" t="s">
        <v>22</v>
      </c>
      <c r="F476" t="s">
        <v>54</v>
      </c>
      <c r="G476" t="s">
        <v>611</v>
      </c>
      <c r="H476" t="s">
        <v>612</v>
      </c>
      <c r="I476" t="s">
        <v>54</v>
      </c>
      <c r="J476" t="s">
        <v>19</v>
      </c>
      <c r="K476" t="str">
        <f>INDEX(Table6[Column1],MATCH(L476,Table6[Column2]))</f>
        <v>Young Adults</v>
      </c>
      <c r="L476">
        <v>38.23339653</v>
      </c>
      <c r="M476" t="str">
        <f>VLOOKUP(L476,Table1[],2)</f>
        <v>30 - 39</v>
      </c>
      <c r="N476" t="str">
        <f>INDEX(Table7[Column1],MATCH(O476,Table7[Column2]))</f>
        <v>Learning Stage</v>
      </c>
      <c r="O476">
        <v>5.945349073</v>
      </c>
      <c r="P476" t="str">
        <f>VLOOKUP(O476,Table13[],2)</f>
        <v>1 - 5</v>
      </c>
      <c r="Q476" t="str">
        <f>INDEX(Table8[Column1],MATCH(R476,Table8[Column2]))</f>
        <v>Scheduled</v>
      </c>
      <c r="R476">
        <v>9.2826810159999997</v>
      </c>
      <c r="S476">
        <f t="shared" si="15"/>
        <v>0.38677837566666667</v>
      </c>
      <c r="T476" t="s">
        <v>19</v>
      </c>
    </row>
    <row r="477" spans="1:20" x14ac:dyDescent="0.25">
      <c r="A477">
        <v>476</v>
      </c>
      <c r="B477" t="s">
        <v>864</v>
      </c>
      <c r="C477" t="s">
        <v>865</v>
      </c>
      <c r="D477" t="str">
        <f t="shared" si="14"/>
        <v>Jimenez Mike</v>
      </c>
      <c r="E477" t="s">
        <v>22</v>
      </c>
      <c r="F477" t="s">
        <v>38</v>
      </c>
      <c r="G477" t="s">
        <v>866</v>
      </c>
      <c r="H477" t="s">
        <v>867</v>
      </c>
      <c r="I477" t="s">
        <v>38</v>
      </c>
      <c r="J477" t="s">
        <v>607</v>
      </c>
      <c r="K477" t="str">
        <f>INDEX(Table6[Column1],MATCH(L477,Table6[Column2]))</f>
        <v>Adults</v>
      </c>
      <c r="L477">
        <v>49.817239999999998</v>
      </c>
      <c r="M477" t="str">
        <f>VLOOKUP(L477,Table1[],2)</f>
        <v>40 - 49</v>
      </c>
      <c r="N477" t="str">
        <f>INDEX(Table7[Column1],MATCH(O477,Table7[Column2]))</f>
        <v>Fitting in Stage</v>
      </c>
      <c r="O477">
        <v>7.17544</v>
      </c>
      <c r="P477" t="str">
        <f>VLOOKUP(O477,Table13[],2)</f>
        <v>6 - 10</v>
      </c>
      <c r="Q477" t="str">
        <f>INDEX(Table8[Column1],MATCH(R477,Table8[Column2]))</f>
        <v>Habitual</v>
      </c>
      <c r="R477">
        <v>90.367859920000001</v>
      </c>
      <c r="S477">
        <f t="shared" si="15"/>
        <v>3.7653274966666666</v>
      </c>
      <c r="T477" t="s">
        <v>42</v>
      </c>
    </row>
    <row r="478" spans="1:20" x14ac:dyDescent="0.25">
      <c r="A478">
        <v>477</v>
      </c>
      <c r="B478" t="s">
        <v>868</v>
      </c>
      <c r="C478" t="s">
        <v>93</v>
      </c>
      <c r="D478" t="str">
        <f t="shared" si="14"/>
        <v>Nusbaum William</v>
      </c>
      <c r="E478" t="s">
        <v>22</v>
      </c>
      <c r="F478" t="s">
        <v>242</v>
      </c>
      <c r="G478" t="s">
        <v>17</v>
      </c>
      <c r="H478" t="s">
        <v>18</v>
      </c>
      <c r="I478" t="s">
        <v>107</v>
      </c>
      <c r="J478" t="s">
        <v>19</v>
      </c>
      <c r="K478" t="str">
        <f>INDEX(Table6[Column1],MATCH(L478,Table6[Column2]))</f>
        <v>Young Adults</v>
      </c>
      <c r="L478">
        <v>31.026110339999999</v>
      </c>
      <c r="M478" t="str">
        <f>VLOOKUP(L478,Table1[],2)</f>
        <v>30 - 39</v>
      </c>
      <c r="N478" t="str">
        <f>INDEX(Table7[Column1],MATCH(O478,Table7[Column2]))</f>
        <v>Fitting in Stage</v>
      </c>
      <c r="O478">
        <v>7.3550168100000004</v>
      </c>
      <c r="P478" t="str">
        <f>VLOOKUP(O478,Table13[],2)</f>
        <v>6 - 10</v>
      </c>
      <c r="Q478" t="str">
        <f>INDEX(Table8[Column1],MATCH(R478,Table8[Column2]))</f>
        <v>Scheduled</v>
      </c>
      <c r="R478">
        <v>25.885150400000001</v>
      </c>
      <c r="S478">
        <f t="shared" si="15"/>
        <v>1.0785479333333334</v>
      </c>
      <c r="T478" t="s">
        <v>19</v>
      </c>
    </row>
    <row r="479" spans="1:20" x14ac:dyDescent="0.25">
      <c r="A479">
        <v>478</v>
      </c>
      <c r="B479" t="s">
        <v>869</v>
      </c>
      <c r="C479" t="s">
        <v>870</v>
      </c>
      <c r="D479" t="str">
        <f t="shared" si="14"/>
        <v>Calcote Hildred</v>
      </c>
      <c r="E479" t="s">
        <v>15</v>
      </c>
      <c r="F479" t="s">
        <v>277</v>
      </c>
      <c r="G479" t="s">
        <v>611</v>
      </c>
      <c r="H479" t="s">
        <v>612</v>
      </c>
      <c r="I479" t="s">
        <v>277</v>
      </c>
      <c r="J479" t="s">
        <v>19</v>
      </c>
      <c r="K479" t="str">
        <f>INDEX(Table6[Column1],MATCH(L479,Table6[Column2]))</f>
        <v>Adults</v>
      </c>
      <c r="L479">
        <v>44.64552638</v>
      </c>
      <c r="M479" t="str">
        <f>VLOOKUP(L479,Table1[],2)</f>
        <v>40 - 49</v>
      </c>
      <c r="N479" t="str">
        <f>INDEX(Table7[Column1],MATCH(O479,Table7[Column2]))</f>
        <v>Learning Stage</v>
      </c>
      <c r="O479">
        <v>5.1868795390000004</v>
      </c>
      <c r="P479" t="str">
        <f>VLOOKUP(O479,Table13[],2)</f>
        <v>1 - 5</v>
      </c>
      <c r="Q479" t="str">
        <f>INDEX(Table8[Column1],MATCH(R479,Table8[Column2]))</f>
        <v>Habitual</v>
      </c>
      <c r="R479">
        <v>99.119847160000006</v>
      </c>
      <c r="S479">
        <f t="shared" si="15"/>
        <v>4.1299936316666663</v>
      </c>
      <c r="T479" t="s">
        <v>19</v>
      </c>
    </row>
    <row r="480" spans="1:20" x14ac:dyDescent="0.25">
      <c r="A480">
        <v>479</v>
      </c>
      <c r="B480" t="s">
        <v>676</v>
      </c>
      <c r="C480" t="s">
        <v>871</v>
      </c>
      <c r="D480" t="str">
        <f t="shared" si="14"/>
        <v>Alvarado Erica</v>
      </c>
      <c r="E480" t="s">
        <v>15</v>
      </c>
      <c r="F480" t="s">
        <v>534</v>
      </c>
      <c r="G480" t="s">
        <v>611</v>
      </c>
      <c r="H480" t="s">
        <v>612</v>
      </c>
      <c r="I480" t="s">
        <v>107</v>
      </c>
      <c r="J480" t="s">
        <v>19</v>
      </c>
      <c r="K480" t="str">
        <f>INDEX(Table6[Column1],MATCH(L480,Table6[Column2]))</f>
        <v>Youth</v>
      </c>
      <c r="L480">
        <v>28.22209548</v>
      </c>
      <c r="M480" t="str">
        <f>VLOOKUP(L480,Table1[],2)</f>
        <v>20 - 29</v>
      </c>
      <c r="N480" t="str">
        <f>INDEX(Table7[Column1],MATCH(O480,Table7[Column2]))</f>
        <v>Learning Stage</v>
      </c>
      <c r="O480">
        <v>3.6402414040000002</v>
      </c>
      <c r="P480" t="str">
        <f>VLOOKUP(O480,Table13[],2)</f>
        <v>1 - 5</v>
      </c>
      <c r="Q480" t="str">
        <f>INDEX(Table8[Column1],MATCH(R480,Table8[Column2]))</f>
        <v>Scheduled</v>
      </c>
      <c r="R480">
        <v>0</v>
      </c>
      <c r="S480">
        <f t="shared" si="15"/>
        <v>0</v>
      </c>
      <c r="T480" t="s">
        <v>19</v>
      </c>
    </row>
    <row r="481" spans="1:20" x14ac:dyDescent="0.25">
      <c r="A481">
        <v>480</v>
      </c>
      <c r="B481" t="s">
        <v>872</v>
      </c>
      <c r="C481" t="s">
        <v>873</v>
      </c>
      <c r="D481" t="str">
        <f t="shared" si="14"/>
        <v>Chang Gertrude</v>
      </c>
      <c r="E481" t="s">
        <v>15</v>
      </c>
      <c r="F481" t="s">
        <v>38</v>
      </c>
      <c r="G481" t="s">
        <v>866</v>
      </c>
      <c r="H481" t="s">
        <v>867</v>
      </c>
      <c r="I481" t="s">
        <v>38</v>
      </c>
      <c r="J481" t="s">
        <v>607</v>
      </c>
      <c r="K481" t="str">
        <f>INDEX(Table6[Column1],MATCH(L481,Table6[Column2]))</f>
        <v>Elders</v>
      </c>
      <c r="L481">
        <v>52.680169999999997</v>
      </c>
      <c r="M481" t="str">
        <f>VLOOKUP(L481,Table1[],2)</f>
        <v>50 - 59</v>
      </c>
      <c r="N481" t="str">
        <f>INDEX(Table7[Column1],MATCH(O481,Table7[Column2]))</f>
        <v>Expertise Stage</v>
      </c>
      <c r="O481">
        <v>13.518324</v>
      </c>
      <c r="P481" t="str">
        <f>VLOOKUP(O481,Table13[],2)</f>
        <v>10 - 15</v>
      </c>
      <c r="Q481" t="str">
        <f>INDEX(Table8[Column1],MATCH(R481,Table8[Column2]))</f>
        <v>Scheduled</v>
      </c>
      <c r="R481">
        <v>30.620745790000001</v>
      </c>
      <c r="S481">
        <f t="shared" si="15"/>
        <v>1.2758644079166668</v>
      </c>
      <c r="T481" t="s">
        <v>42</v>
      </c>
    </row>
    <row r="482" spans="1:20" x14ac:dyDescent="0.25">
      <c r="A482">
        <v>481</v>
      </c>
      <c r="B482" t="s">
        <v>400</v>
      </c>
      <c r="C482" t="s">
        <v>874</v>
      </c>
      <c r="D482" t="str">
        <f t="shared" si="14"/>
        <v>Williams Gracie</v>
      </c>
      <c r="E482" t="s">
        <v>15</v>
      </c>
      <c r="F482" t="s">
        <v>30</v>
      </c>
      <c r="G482" t="s">
        <v>17</v>
      </c>
      <c r="H482" t="s">
        <v>18</v>
      </c>
      <c r="I482" t="s">
        <v>30</v>
      </c>
      <c r="J482" t="s">
        <v>19</v>
      </c>
      <c r="K482" t="str">
        <f>INDEX(Table6[Column1],MATCH(L482,Table6[Column2]))</f>
        <v>Youth</v>
      </c>
      <c r="L482">
        <v>24.64970229</v>
      </c>
      <c r="M482" t="str">
        <f>VLOOKUP(L482,Table1[],2)</f>
        <v>20 - 29</v>
      </c>
      <c r="N482" t="str">
        <f>INDEX(Table7[Column1],MATCH(O482,Table7[Column2]))</f>
        <v>Learning Stage</v>
      </c>
      <c r="O482">
        <v>2.2020290729999998</v>
      </c>
      <c r="P482" t="str">
        <f>VLOOKUP(O482,Table13[],2)</f>
        <v>1 - 5</v>
      </c>
      <c r="Q482" t="str">
        <f>INDEX(Table8[Column1],MATCH(R482,Table8[Column2]))</f>
        <v>Scheduled</v>
      </c>
      <c r="R482">
        <v>10.73407329</v>
      </c>
      <c r="S482">
        <f t="shared" si="15"/>
        <v>0.44725305374999996</v>
      </c>
      <c r="T482" t="s">
        <v>19</v>
      </c>
    </row>
    <row r="483" spans="1:20" x14ac:dyDescent="0.25">
      <c r="A483">
        <v>482</v>
      </c>
      <c r="B483" t="s">
        <v>875</v>
      </c>
      <c r="C483" t="s">
        <v>306</v>
      </c>
      <c r="D483" t="str">
        <f t="shared" si="14"/>
        <v>Bull Carey</v>
      </c>
      <c r="E483" t="s">
        <v>22</v>
      </c>
      <c r="F483" t="s">
        <v>255</v>
      </c>
      <c r="G483" t="s">
        <v>611</v>
      </c>
      <c r="H483" t="s">
        <v>612</v>
      </c>
      <c r="I483" t="s">
        <v>107</v>
      </c>
      <c r="J483" t="s">
        <v>19</v>
      </c>
      <c r="K483" t="str">
        <f>INDEX(Table6[Column1],MATCH(L483,Table6[Column2]))</f>
        <v>Adults</v>
      </c>
      <c r="L483">
        <v>40.596131339999999</v>
      </c>
      <c r="M483" t="str">
        <f>VLOOKUP(L483,Table1[],2)</f>
        <v>40 - 49</v>
      </c>
      <c r="N483" t="str">
        <f>INDEX(Table7[Column1],MATCH(O483,Table7[Column2]))</f>
        <v>Learning Stage</v>
      </c>
      <c r="O483">
        <v>3.6068497339999999</v>
      </c>
      <c r="P483" t="str">
        <f>VLOOKUP(O483,Table13[],2)</f>
        <v>1 - 5</v>
      </c>
      <c r="Q483" t="str">
        <f>INDEX(Table8[Column1],MATCH(R483,Table8[Column2]))</f>
        <v>Maintained</v>
      </c>
      <c r="R483">
        <v>70.644218210000005</v>
      </c>
      <c r="S483">
        <f t="shared" si="15"/>
        <v>2.9435090920833336</v>
      </c>
      <c r="T483" t="s">
        <v>19</v>
      </c>
    </row>
    <row r="484" spans="1:20" x14ac:dyDescent="0.25">
      <c r="A484">
        <v>483</v>
      </c>
      <c r="B484" t="s">
        <v>876</v>
      </c>
      <c r="C484" t="s">
        <v>877</v>
      </c>
      <c r="D484" t="str">
        <f t="shared" si="14"/>
        <v>Robbins Henry</v>
      </c>
      <c r="E484" t="s">
        <v>22</v>
      </c>
      <c r="F484" t="s">
        <v>38</v>
      </c>
      <c r="G484" t="s">
        <v>866</v>
      </c>
      <c r="H484" t="s">
        <v>867</v>
      </c>
      <c r="I484" t="s">
        <v>38</v>
      </c>
      <c r="J484" t="s">
        <v>607</v>
      </c>
      <c r="K484" t="str">
        <f>INDEX(Table6[Column1],MATCH(L484,Table6[Column2]))</f>
        <v>Elders</v>
      </c>
      <c r="L484">
        <v>55.76493</v>
      </c>
      <c r="M484" t="str">
        <f>VLOOKUP(L484,Table1[],2)</f>
        <v>50 - 59</v>
      </c>
      <c r="N484" t="str">
        <f>INDEX(Table7[Column1],MATCH(O484,Table7[Column2]))</f>
        <v>Belonging Stage</v>
      </c>
      <c r="O484">
        <v>19.460694</v>
      </c>
      <c r="P484" t="str">
        <f>VLOOKUP(O484,Table13[],2)</f>
        <v>15 - 20</v>
      </c>
      <c r="Q484" t="str">
        <f>INDEX(Table8[Column1],MATCH(R484,Table8[Column2]))</f>
        <v>Scheduled</v>
      </c>
      <c r="R484">
        <v>0</v>
      </c>
      <c r="S484">
        <f t="shared" si="15"/>
        <v>0</v>
      </c>
      <c r="T484" t="s">
        <v>42</v>
      </c>
    </row>
    <row r="485" spans="1:20" x14ac:dyDescent="0.25">
      <c r="A485">
        <v>484</v>
      </c>
      <c r="B485" t="s">
        <v>341</v>
      </c>
      <c r="C485" t="s">
        <v>79</v>
      </c>
      <c r="D485" t="str">
        <f t="shared" si="14"/>
        <v>Fernandez Jennifer</v>
      </c>
      <c r="E485" t="s">
        <v>15</v>
      </c>
      <c r="F485" t="s">
        <v>127</v>
      </c>
      <c r="G485" t="s">
        <v>17</v>
      </c>
      <c r="H485" t="s">
        <v>18</v>
      </c>
      <c r="I485" t="s">
        <v>127</v>
      </c>
      <c r="J485" t="s">
        <v>19</v>
      </c>
      <c r="K485" t="str">
        <f>INDEX(Table6[Column1],MATCH(L485,Table6[Column2]))</f>
        <v>Young Adults</v>
      </c>
      <c r="L485">
        <v>31.304750540000001</v>
      </c>
      <c r="M485" t="str">
        <f>VLOOKUP(L485,Table1[],2)</f>
        <v>30 - 39</v>
      </c>
      <c r="N485" t="str">
        <f>INDEX(Table7[Column1],MATCH(O485,Table7[Column2]))</f>
        <v>Learning Stage</v>
      </c>
      <c r="O485">
        <v>4.6671941459999999</v>
      </c>
      <c r="P485" t="str">
        <f>VLOOKUP(O485,Table13[],2)</f>
        <v>1 - 5</v>
      </c>
      <c r="Q485" t="str">
        <f>INDEX(Table8[Column1],MATCH(R485,Table8[Column2]))</f>
        <v>Scheduled</v>
      </c>
      <c r="R485">
        <v>23.910627659999999</v>
      </c>
      <c r="S485">
        <f t="shared" si="15"/>
        <v>0.99627615250000001</v>
      </c>
      <c r="T485" t="s">
        <v>19</v>
      </c>
    </row>
    <row r="486" spans="1:20" x14ac:dyDescent="0.25">
      <c r="A486">
        <v>485</v>
      </c>
      <c r="B486" t="s">
        <v>878</v>
      </c>
      <c r="C486" t="s">
        <v>879</v>
      </c>
      <c r="D486" t="str">
        <f t="shared" si="14"/>
        <v>Spinks Danielle</v>
      </c>
      <c r="E486" t="s">
        <v>15</v>
      </c>
      <c r="F486" t="s">
        <v>138</v>
      </c>
      <c r="G486" t="s">
        <v>17</v>
      </c>
      <c r="H486" t="s">
        <v>18</v>
      </c>
      <c r="I486" t="s">
        <v>138</v>
      </c>
      <c r="J486" t="s">
        <v>19</v>
      </c>
      <c r="K486" t="str">
        <f>INDEX(Table6[Column1],MATCH(L486,Table6[Column2]))</f>
        <v>Elders</v>
      </c>
      <c r="L486">
        <v>50.319134550000001</v>
      </c>
      <c r="M486" t="str">
        <f>VLOOKUP(L486,Table1[],2)</f>
        <v>50 - 59</v>
      </c>
      <c r="N486" t="str">
        <f>INDEX(Table7[Column1],MATCH(O486,Table7[Column2]))</f>
        <v>Fitting in Stage</v>
      </c>
      <c r="O486">
        <v>6.9931190269999997</v>
      </c>
      <c r="P486" t="str">
        <f>VLOOKUP(O486,Table13[],2)</f>
        <v>6 - 10</v>
      </c>
      <c r="Q486" t="str">
        <f>INDEX(Table8[Column1],MATCH(R486,Table8[Column2]))</f>
        <v>Habitual</v>
      </c>
      <c r="R486">
        <v>118.4473153</v>
      </c>
      <c r="S486">
        <f t="shared" si="15"/>
        <v>4.9353048041666669</v>
      </c>
      <c r="T486" t="s">
        <v>19</v>
      </c>
    </row>
    <row r="487" spans="1:20" x14ac:dyDescent="0.25">
      <c r="A487">
        <v>486</v>
      </c>
      <c r="B487" t="s">
        <v>880</v>
      </c>
      <c r="C487" t="s">
        <v>56</v>
      </c>
      <c r="D487" t="str">
        <f t="shared" si="14"/>
        <v>Roos James</v>
      </c>
      <c r="E487" t="s">
        <v>22</v>
      </c>
      <c r="F487" t="s">
        <v>38</v>
      </c>
      <c r="G487" t="s">
        <v>866</v>
      </c>
      <c r="H487" t="s">
        <v>867</v>
      </c>
      <c r="I487" t="s">
        <v>38</v>
      </c>
      <c r="J487" t="s">
        <v>607</v>
      </c>
      <c r="K487" t="str">
        <f>INDEX(Table6[Column1],MATCH(L487,Table6[Column2]))</f>
        <v>Elders</v>
      </c>
      <c r="L487">
        <v>55.010309999999997</v>
      </c>
      <c r="M487" t="str">
        <f>VLOOKUP(L487,Table1[],2)</f>
        <v>50 - 59</v>
      </c>
      <c r="N487" t="str">
        <f>INDEX(Table7[Column1],MATCH(O487,Table7[Column2]))</f>
        <v>Reflection Stage</v>
      </c>
      <c r="O487">
        <v>36.747625999999997</v>
      </c>
      <c r="P487" t="str">
        <f>VLOOKUP(O487,Table13[],2)</f>
        <v>25 and Above</v>
      </c>
      <c r="Q487" t="str">
        <f>INDEX(Table8[Column1],MATCH(R487,Table8[Column2]))</f>
        <v>Maintained</v>
      </c>
      <c r="R487">
        <v>50.273905759999998</v>
      </c>
      <c r="S487">
        <f t="shared" si="15"/>
        <v>2.094746073333333</v>
      </c>
      <c r="T487" t="s">
        <v>42</v>
      </c>
    </row>
    <row r="488" spans="1:20" x14ac:dyDescent="0.25">
      <c r="A488">
        <v>487</v>
      </c>
      <c r="B488" t="s">
        <v>881</v>
      </c>
      <c r="C488" t="s">
        <v>492</v>
      </c>
      <c r="D488" t="str">
        <f t="shared" si="14"/>
        <v>Vanleuven Raymond</v>
      </c>
      <c r="E488" t="s">
        <v>22</v>
      </c>
      <c r="F488" t="s">
        <v>407</v>
      </c>
      <c r="G488" t="s">
        <v>17</v>
      </c>
      <c r="H488" t="s">
        <v>18</v>
      </c>
      <c r="I488" t="s">
        <v>407</v>
      </c>
      <c r="J488" t="s">
        <v>19</v>
      </c>
      <c r="K488" t="str">
        <f>INDEX(Table6[Column1],MATCH(L488,Table6[Column2]))</f>
        <v>Young Adults</v>
      </c>
      <c r="L488">
        <v>38.314554819999998</v>
      </c>
      <c r="M488" t="str">
        <f>VLOOKUP(L488,Table1[],2)</f>
        <v>30 - 39</v>
      </c>
      <c r="N488" t="str">
        <f>INDEX(Table7[Column1],MATCH(O488,Table7[Column2]))</f>
        <v>Learning Stage</v>
      </c>
      <c r="O488">
        <v>3.5840105109999998</v>
      </c>
      <c r="P488" t="str">
        <f>VLOOKUP(O488,Table13[],2)</f>
        <v>1 - 5</v>
      </c>
      <c r="Q488" t="str">
        <f>INDEX(Table8[Column1],MATCH(R488,Table8[Column2]))</f>
        <v>Scheduled</v>
      </c>
      <c r="R488">
        <v>11.809707680000001</v>
      </c>
      <c r="S488">
        <f t="shared" si="15"/>
        <v>0.49207115333333334</v>
      </c>
      <c r="T488" t="s">
        <v>19</v>
      </c>
    </row>
    <row r="489" spans="1:20" x14ac:dyDescent="0.25">
      <c r="A489">
        <v>488</v>
      </c>
      <c r="B489" t="s">
        <v>882</v>
      </c>
      <c r="C489" t="s">
        <v>883</v>
      </c>
      <c r="D489" t="str">
        <f t="shared" si="14"/>
        <v>Pettiford Jason</v>
      </c>
      <c r="E489" t="s">
        <v>22</v>
      </c>
      <c r="F489" t="s">
        <v>127</v>
      </c>
      <c r="G489" t="s">
        <v>17</v>
      </c>
      <c r="H489" t="s">
        <v>18</v>
      </c>
      <c r="I489" t="s">
        <v>127</v>
      </c>
      <c r="J489" t="s">
        <v>19</v>
      </c>
      <c r="K489" t="str">
        <f>INDEX(Table6[Column1],MATCH(L489,Table6[Column2]))</f>
        <v>Youth</v>
      </c>
      <c r="L489">
        <v>28.25597776</v>
      </c>
      <c r="M489" t="str">
        <f>VLOOKUP(L489,Table1[],2)</f>
        <v>20 - 29</v>
      </c>
      <c r="N489" t="str">
        <f>INDEX(Table7[Column1],MATCH(O489,Table7[Column2]))</f>
        <v>Learning Stage</v>
      </c>
      <c r="O489">
        <v>2.123325194</v>
      </c>
      <c r="P489" t="str">
        <f>VLOOKUP(O489,Table13[],2)</f>
        <v>1 - 5</v>
      </c>
      <c r="Q489" t="str">
        <f>INDEX(Table8[Column1],MATCH(R489,Table8[Column2]))</f>
        <v>Scheduled</v>
      </c>
      <c r="R489">
        <v>0.99186988799999998</v>
      </c>
      <c r="S489">
        <f t="shared" si="15"/>
        <v>4.1327911999999994E-2</v>
      </c>
      <c r="T489" t="s">
        <v>19</v>
      </c>
    </row>
    <row r="490" spans="1:20" x14ac:dyDescent="0.25">
      <c r="A490">
        <v>489</v>
      </c>
      <c r="B490" t="s">
        <v>884</v>
      </c>
      <c r="C490" t="s">
        <v>885</v>
      </c>
      <c r="D490" t="str">
        <f t="shared" si="14"/>
        <v>Grimes Elizabeth</v>
      </c>
      <c r="E490" t="s">
        <v>15</v>
      </c>
      <c r="F490" t="s">
        <v>886</v>
      </c>
      <c r="G490" t="s">
        <v>611</v>
      </c>
      <c r="H490" t="s">
        <v>612</v>
      </c>
      <c r="I490" t="s">
        <v>277</v>
      </c>
      <c r="J490" t="s">
        <v>19</v>
      </c>
      <c r="K490" t="str">
        <f>INDEX(Table6[Column1],MATCH(L490,Table6[Column2]))</f>
        <v>Young Adults</v>
      </c>
      <c r="L490">
        <v>35.195188479999999</v>
      </c>
      <c r="M490" t="str">
        <f>VLOOKUP(L490,Table1[],2)</f>
        <v>30 - 39</v>
      </c>
      <c r="N490" t="str">
        <f>INDEX(Table7[Column1],MATCH(O490,Table7[Column2]))</f>
        <v>Learning Stage</v>
      </c>
      <c r="O490">
        <v>2.8673988019999999</v>
      </c>
      <c r="P490" t="str">
        <f>VLOOKUP(O490,Table13[],2)</f>
        <v>1 - 5</v>
      </c>
      <c r="Q490" t="str">
        <f>INDEX(Table8[Column1],MATCH(R490,Table8[Column2]))</f>
        <v>Scheduled</v>
      </c>
      <c r="R490">
        <v>37.083352910000002</v>
      </c>
      <c r="S490">
        <f t="shared" si="15"/>
        <v>1.5451397045833333</v>
      </c>
      <c r="T490" t="s">
        <v>19</v>
      </c>
    </row>
    <row r="491" spans="1:20" x14ac:dyDescent="0.25">
      <c r="A491">
        <v>490</v>
      </c>
      <c r="B491" t="s">
        <v>47</v>
      </c>
      <c r="C491" t="s">
        <v>887</v>
      </c>
      <c r="D491" t="str">
        <f t="shared" si="14"/>
        <v>Smith Nicholas</v>
      </c>
      <c r="E491" t="s">
        <v>22</v>
      </c>
      <c r="F491" t="s">
        <v>407</v>
      </c>
      <c r="G491" t="s">
        <v>17</v>
      </c>
      <c r="H491" t="s">
        <v>18</v>
      </c>
      <c r="I491" t="s">
        <v>407</v>
      </c>
      <c r="J491" t="s">
        <v>19</v>
      </c>
      <c r="K491" t="str">
        <f>INDEX(Table6[Column1],MATCH(L491,Table6[Column2]))</f>
        <v>Young Adults</v>
      </c>
      <c r="L491">
        <v>35.453073850000003</v>
      </c>
      <c r="M491" t="str">
        <f>VLOOKUP(L491,Table1[],2)</f>
        <v>30 - 39</v>
      </c>
      <c r="N491" t="str">
        <f>INDEX(Table7[Column1],MATCH(O491,Table7[Column2]))</f>
        <v>Fitting in Stage</v>
      </c>
      <c r="O491">
        <v>6.1798103060000003</v>
      </c>
      <c r="P491" t="str">
        <f>VLOOKUP(O491,Table13[],2)</f>
        <v>6 - 10</v>
      </c>
      <c r="Q491" t="str">
        <f>INDEX(Table8[Column1],MATCH(R491,Table8[Column2]))</f>
        <v>Scheduled</v>
      </c>
      <c r="R491">
        <v>2.6575364000000001E-2</v>
      </c>
      <c r="S491">
        <f t="shared" si="15"/>
        <v>1.1073068333333333E-3</v>
      </c>
      <c r="T491" t="s">
        <v>19</v>
      </c>
    </row>
    <row r="492" spans="1:20" x14ac:dyDescent="0.25">
      <c r="A492">
        <v>491</v>
      </c>
      <c r="B492" t="s">
        <v>888</v>
      </c>
      <c r="C492" t="s">
        <v>464</v>
      </c>
      <c r="D492" t="str">
        <f t="shared" si="14"/>
        <v>Mays Steven</v>
      </c>
      <c r="E492" t="s">
        <v>22</v>
      </c>
      <c r="F492" t="s">
        <v>889</v>
      </c>
      <c r="G492" t="s">
        <v>17</v>
      </c>
      <c r="H492" t="s">
        <v>18</v>
      </c>
      <c r="I492" t="s">
        <v>24</v>
      </c>
      <c r="J492" t="s">
        <v>19</v>
      </c>
      <c r="K492" t="str">
        <f>INDEX(Table6[Column1],MATCH(L492,Table6[Column2]))</f>
        <v>Youth</v>
      </c>
      <c r="L492">
        <v>27.614098250000001</v>
      </c>
      <c r="M492" t="str">
        <f>VLOOKUP(L492,Table1[],2)</f>
        <v>20 - 29</v>
      </c>
      <c r="N492" t="str">
        <f>INDEX(Table7[Column1],MATCH(O492,Table7[Column2]))</f>
        <v>Learning Stage</v>
      </c>
      <c r="O492">
        <v>5.4584457410000002</v>
      </c>
      <c r="P492" t="str">
        <f>VLOOKUP(O492,Table13[],2)</f>
        <v>1 - 5</v>
      </c>
      <c r="Q492" t="str">
        <f>INDEX(Table8[Column1],MATCH(R492,Table8[Column2]))</f>
        <v>Scheduled</v>
      </c>
      <c r="R492">
        <v>0</v>
      </c>
      <c r="S492">
        <f t="shared" si="15"/>
        <v>0</v>
      </c>
      <c r="T492" t="s">
        <v>19</v>
      </c>
    </row>
    <row r="493" spans="1:20" x14ac:dyDescent="0.25">
      <c r="A493">
        <v>492</v>
      </c>
      <c r="B493" t="s">
        <v>337</v>
      </c>
      <c r="C493" t="s">
        <v>890</v>
      </c>
      <c r="D493" t="str">
        <f t="shared" si="14"/>
        <v>Phillips Winston</v>
      </c>
      <c r="E493" t="s">
        <v>22</v>
      </c>
      <c r="F493" t="s">
        <v>702</v>
      </c>
      <c r="G493" t="s">
        <v>17</v>
      </c>
      <c r="H493" t="s">
        <v>18</v>
      </c>
      <c r="I493" t="s">
        <v>157</v>
      </c>
      <c r="J493" t="s">
        <v>19</v>
      </c>
      <c r="K493" t="str">
        <f>INDEX(Table6[Column1],MATCH(L493,Table6[Column2]))</f>
        <v>Young Adults</v>
      </c>
      <c r="L493">
        <v>35.65373786</v>
      </c>
      <c r="M493" t="str">
        <f>VLOOKUP(L493,Table1[],2)</f>
        <v>30 - 39</v>
      </c>
      <c r="N493" t="str">
        <f>INDEX(Table7[Column1],MATCH(O493,Table7[Column2]))</f>
        <v>Learning Stage</v>
      </c>
      <c r="O493">
        <v>4.3542645919999998</v>
      </c>
      <c r="P493" t="str">
        <f>VLOOKUP(O493,Table13[],2)</f>
        <v>1 - 5</v>
      </c>
      <c r="Q493" t="str">
        <f>INDEX(Table8[Column1],MATCH(R493,Table8[Column2]))</f>
        <v>Scheduled</v>
      </c>
      <c r="R493">
        <v>37.15826466</v>
      </c>
      <c r="S493">
        <f t="shared" si="15"/>
        <v>1.5482610275000002</v>
      </c>
      <c r="T493" t="s">
        <v>19</v>
      </c>
    </row>
    <row r="494" spans="1:20" x14ac:dyDescent="0.25">
      <c r="A494">
        <v>493</v>
      </c>
      <c r="B494" t="s">
        <v>891</v>
      </c>
      <c r="C494" t="s">
        <v>401</v>
      </c>
      <c r="D494" t="str">
        <f t="shared" si="14"/>
        <v>Bertrand Michael</v>
      </c>
      <c r="E494" t="s">
        <v>22</v>
      </c>
      <c r="F494" t="s">
        <v>30</v>
      </c>
      <c r="G494" t="s">
        <v>17</v>
      </c>
      <c r="H494" t="s">
        <v>18</v>
      </c>
      <c r="I494" t="s">
        <v>30</v>
      </c>
      <c r="J494" t="s">
        <v>19</v>
      </c>
      <c r="K494" t="str">
        <f>INDEX(Table6[Column1],MATCH(L494,Table6[Column2]))</f>
        <v>Adults</v>
      </c>
      <c r="L494">
        <v>49.564809910000001</v>
      </c>
      <c r="M494" t="str">
        <f>VLOOKUP(L494,Table1[],2)</f>
        <v>40 - 49</v>
      </c>
      <c r="N494" t="str">
        <f>INDEX(Table7[Column1],MATCH(O494,Table7[Column2]))</f>
        <v>Learning Stage</v>
      </c>
      <c r="O494">
        <v>4.980004911</v>
      </c>
      <c r="P494" t="str">
        <f>VLOOKUP(O494,Table13[],2)</f>
        <v>1 - 5</v>
      </c>
      <c r="Q494" t="str">
        <f>INDEX(Table8[Column1],MATCH(R494,Table8[Column2]))</f>
        <v>Habitual</v>
      </c>
      <c r="R494">
        <v>100.5049786</v>
      </c>
      <c r="S494">
        <f t="shared" si="15"/>
        <v>4.1877074416666664</v>
      </c>
      <c r="T494" t="s">
        <v>19</v>
      </c>
    </row>
    <row r="495" spans="1:20" x14ac:dyDescent="0.25">
      <c r="A495">
        <v>494</v>
      </c>
      <c r="B495" t="s">
        <v>892</v>
      </c>
      <c r="C495" t="s">
        <v>893</v>
      </c>
      <c r="D495" t="str">
        <f t="shared" si="14"/>
        <v>Lorenz Shane</v>
      </c>
      <c r="E495" t="s">
        <v>22</v>
      </c>
      <c r="F495" t="s">
        <v>38</v>
      </c>
      <c r="G495" t="s">
        <v>866</v>
      </c>
      <c r="H495" t="s">
        <v>867</v>
      </c>
      <c r="I495" t="s">
        <v>38</v>
      </c>
      <c r="J495" t="s">
        <v>607</v>
      </c>
      <c r="K495" t="str">
        <f>INDEX(Table6[Column1],MATCH(L495,Table6[Column2]))</f>
        <v>Elders</v>
      </c>
      <c r="L495">
        <v>53.4876</v>
      </c>
      <c r="M495" t="str">
        <f>VLOOKUP(L495,Table1[],2)</f>
        <v>50 - 59</v>
      </c>
      <c r="N495" t="str">
        <f>INDEX(Table7[Column1],MATCH(O495,Table7[Column2]))</f>
        <v>Learning Stage</v>
      </c>
      <c r="O495">
        <v>4.7577299999999996</v>
      </c>
      <c r="P495" t="str">
        <f>VLOOKUP(O495,Table13[],2)</f>
        <v>1 - 5</v>
      </c>
      <c r="Q495" t="str">
        <f>INDEX(Table8[Column1],MATCH(R495,Table8[Column2]))</f>
        <v>Habitual</v>
      </c>
      <c r="R495">
        <v>106.1094726</v>
      </c>
      <c r="S495">
        <f t="shared" si="15"/>
        <v>4.4212280250000005</v>
      </c>
      <c r="T495" t="s">
        <v>42</v>
      </c>
    </row>
    <row r="496" spans="1:20" x14ac:dyDescent="0.25">
      <c r="A496">
        <v>495</v>
      </c>
      <c r="B496" t="s">
        <v>894</v>
      </c>
      <c r="C496" t="s">
        <v>895</v>
      </c>
      <c r="D496" t="str">
        <f t="shared" si="14"/>
        <v>Felix Carl</v>
      </c>
      <c r="E496" t="s">
        <v>22</v>
      </c>
      <c r="F496" t="s">
        <v>38</v>
      </c>
      <c r="G496" t="s">
        <v>866</v>
      </c>
      <c r="H496" t="s">
        <v>867</v>
      </c>
      <c r="I496" t="s">
        <v>38</v>
      </c>
      <c r="J496" t="s">
        <v>607</v>
      </c>
      <c r="K496" t="str">
        <f>INDEX(Table6[Column1],MATCH(L496,Table6[Column2]))</f>
        <v>Adults</v>
      </c>
      <c r="L496">
        <v>49.898107000000003</v>
      </c>
      <c r="M496" t="str">
        <f>VLOOKUP(L496,Table1[],2)</f>
        <v>40 - 49</v>
      </c>
      <c r="N496" t="str">
        <f>INDEX(Table7[Column1],MATCH(O496,Table7[Column2]))</f>
        <v>Reflection Stage</v>
      </c>
      <c r="O496">
        <v>31.898107</v>
      </c>
      <c r="P496" t="str">
        <f>VLOOKUP(O496,Table13[],2)</f>
        <v>25 and Above</v>
      </c>
      <c r="Q496" t="str">
        <f>INDEX(Table8[Column1],MATCH(R496,Table8[Column2]))</f>
        <v>Scheduled</v>
      </c>
      <c r="R496">
        <v>0</v>
      </c>
      <c r="S496">
        <f t="shared" si="15"/>
        <v>0</v>
      </c>
      <c r="T496" t="s">
        <v>42</v>
      </c>
    </row>
    <row r="497" spans="1:20" x14ac:dyDescent="0.25">
      <c r="A497">
        <v>496</v>
      </c>
      <c r="B497" t="s">
        <v>184</v>
      </c>
      <c r="C497" t="s">
        <v>414</v>
      </c>
      <c r="D497" t="str">
        <f t="shared" si="14"/>
        <v>Green Anna</v>
      </c>
      <c r="E497" t="s">
        <v>15</v>
      </c>
      <c r="F497" t="s">
        <v>33</v>
      </c>
      <c r="G497" t="s">
        <v>611</v>
      </c>
      <c r="H497" t="s">
        <v>612</v>
      </c>
      <c r="I497" t="s">
        <v>33</v>
      </c>
      <c r="J497" t="s">
        <v>19</v>
      </c>
      <c r="K497" t="str">
        <f>INDEX(Table6[Column1],MATCH(L497,Table6[Column2]))</f>
        <v>Adults</v>
      </c>
      <c r="L497">
        <v>41.020161620000003</v>
      </c>
      <c r="M497" t="str">
        <f>VLOOKUP(L497,Table1[],2)</f>
        <v>40 - 49</v>
      </c>
      <c r="N497" t="str">
        <f>INDEX(Table7[Column1],MATCH(O497,Table7[Column2]))</f>
        <v>Learning Stage</v>
      </c>
      <c r="O497">
        <v>3.001312253</v>
      </c>
      <c r="P497" t="str">
        <f>VLOOKUP(O497,Table13[],2)</f>
        <v>1 - 5</v>
      </c>
      <c r="Q497" t="str">
        <f>INDEX(Table8[Column1],MATCH(R497,Table8[Column2]))</f>
        <v>Maintained</v>
      </c>
      <c r="R497">
        <v>67.650922440000002</v>
      </c>
      <c r="S497">
        <f t="shared" si="15"/>
        <v>2.8187884350000001</v>
      </c>
      <c r="T497" t="s">
        <v>19</v>
      </c>
    </row>
    <row r="498" spans="1:20" x14ac:dyDescent="0.25">
      <c r="A498">
        <v>497</v>
      </c>
      <c r="B498" t="s">
        <v>896</v>
      </c>
      <c r="C498" t="s">
        <v>523</v>
      </c>
      <c r="D498" t="str">
        <f t="shared" si="14"/>
        <v>Nevitt Phillip</v>
      </c>
      <c r="E498" t="s">
        <v>22</v>
      </c>
      <c r="F498" t="s">
        <v>897</v>
      </c>
      <c r="G498" t="s">
        <v>17</v>
      </c>
      <c r="H498" t="s">
        <v>18</v>
      </c>
      <c r="I498" t="s">
        <v>134</v>
      </c>
      <c r="J498" t="s">
        <v>19</v>
      </c>
      <c r="K498" t="str">
        <f>INDEX(Table6[Column1],MATCH(L498,Table6[Column2]))</f>
        <v>Elders</v>
      </c>
      <c r="L498">
        <v>53.65045001</v>
      </c>
      <c r="M498" t="str">
        <f>VLOOKUP(L498,Table1[],2)</f>
        <v>50 - 59</v>
      </c>
      <c r="N498" t="str">
        <f>INDEX(Table7[Column1],MATCH(O498,Table7[Column2]))</f>
        <v>Learning Stage</v>
      </c>
      <c r="O498">
        <v>5.7325347659999997</v>
      </c>
      <c r="P498" t="str">
        <f>VLOOKUP(O498,Table13[],2)</f>
        <v>1 - 5</v>
      </c>
      <c r="Q498" t="str">
        <f>INDEX(Table8[Column1],MATCH(R498,Table8[Column2]))</f>
        <v>Excused</v>
      </c>
      <c r="R498">
        <v>129.7523563</v>
      </c>
      <c r="S498">
        <f t="shared" si="15"/>
        <v>5.4063481791666668</v>
      </c>
      <c r="T498" t="s">
        <v>19</v>
      </c>
    </row>
    <row r="499" spans="1:20" x14ac:dyDescent="0.25">
      <c r="A499">
        <v>498</v>
      </c>
      <c r="B499" t="s">
        <v>898</v>
      </c>
      <c r="C499" t="s">
        <v>899</v>
      </c>
      <c r="D499" t="str">
        <f t="shared" si="14"/>
        <v>Troup Martha</v>
      </c>
      <c r="E499" t="s">
        <v>15</v>
      </c>
      <c r="F499" t="s">
        <v>16</v>
      </c>
      <c r="G499" t="s">
        <v>17</v>
      </c>
      <c r="H499" t="s">
        <v>18</v>
      </c>
      <c r="I499" t="s">
        <v>16</v>
      </c>
      <c r="J499" t="s">
        <v>19</v>
      </c>
      <c r="K499" t="str">
        <f>INDEX(Table6[Column1],MATCH(L499,Table6[Column2]))</f>
        <v>Young Adults</v>
      </c>
      <c r="L499">
        <v>39.860054779999999</v>
      </c>
      <c r="M499" t="str">
        <f>VLOOKUP(L499,Table1[],2)</f>
        <v>30 - 39</v>
      </c>
      <c r="N499" t="str">
        <f>INDEX(Table7[Column1],MATCH(O499,Table7[Column2]))</f>
        <v>Learning Stage</v>
      </c>
      <c r="O499">
        <v>4.3227935769999997</v>
      </c>
      <c r="P499" t="str">
        <f>VLOOKUP(O499,Table13[],2)</f>
        <v>1 - 5</v>
      </c>
      <c r="Q499" t="str">
        <f>INDEX(Table8[Column1],MATCH(R499,Table8[Column2]))</f>
        <v>Maintained</v>
      </c>
      <c r="R499">
        <v>76.999387889999994</v>
      </c>
      <c r="S499">
        <f t="shared" si="15"/>
        <v>3.2083078287499998</v>
      </c>
      <c r="T499" t="s">
        <v>19</v>
      </c>
    </row>
    <row r="500" spans="1:20" x14ac:dyDescent="0.25">
      <c r="A500">
        <v>499</v>
      </c>
      <c r="B500" t="s">
        <v>160</v>
      </c>
      <c r="C500" t="s">
        <v>779</v>
      </c>
      <c r="D500" t="str">
        <f t="shared" si="14"/>
        <v>Ross Eric</v>
      </c>
      <c r="E500" t="s">
        <v>22</v>
      </c>
      <c r="F500" t="s">
        <v>127</v>
      </c>
      <c r="G500" t="s">
        <v>17</v>
      </c>
      <c r="H500" t="s">
        <v>18</v>
      </c>
      <c r="I500" t="s">
        <v>127</v>
      </c>
      <c r="J500" t="s">
        <v>19</v>
      </c>
      <c r="K500" t="str">
        <f>INDEX(Table6[Column1],MATCH(L500,Table6[Column2]))</f>
        <v>Young Adults</v>
      </c>
      <c r="L500">
        <v>35.48923302</v>
      </c>
      <c r="M500" t="str">
        <f>VLOOKUP(L500,Table1[],2)</f>
        <v>30 - 39</v>
      </c>
      <c r="N500" t="str">
        <f>INDEX(Table7[Column1],MATCH(O500,Table7[Column2]))</f>
        <v>Learning Stage</v>
      </c>
      <c r="O500">
        <v>5.1558778920000004</v>
      </c>
      <c r="P500" t="str">
        <f>VLOOKUP(O500,Table13[],2)</f>
        <v>1 - 5</v>
      </c>
      <c r="Q500" t="str">
        <f>INDEX(Table8[Column1],MATCH(R500,Table8[Column2]))</f>
        <v>Maintained</v>
      </c>
      <c r="R500">
        <v>48.838620730000002</v>
      </c>
      <c r="S500">
        <f t="shared" si="15"/>
        <v>2.0349425304166666</v>
      </c>
      <c r="T500" t="s">
        <v>19</v>
      </c>
    </row>
    <row r="501" spans="1:20" x14ac:dyDescent="0.25">
      <c r="A501">
        <v>500</v>
      </c>
      <c r="B501" t="s">
        <v>900</v>
      </c>
      <c r="C501" t="s">
        <v>48</v>
      </c>
      <c r="D501" t="str">
        <f t="shared" si="14"/>
        <v>Farley Jerry</v>
      </c>
      <c r="E501" t="s">
        <v>22</v>
      </c>
      <c r="F501" t="s">
        <v>901</v>
      </c>
      <c r="G501" t="s">
        <v>17</v>
      </c>
      <c r="H501" t="s">
        <v>18</v>
      </c>
      <c r="I501" t="s">
        <v>87</v>
      </c>
      <c r="J501" t="s">
        <v>19</v>
      </c>
      <c r="K501" t="str">
        <f>INDEX(Table6[Column1],MATCH(L501,Table6[Column2]))</f>
        <v>Adults</v>
      </c>
      <c r="L501">
        <v>41.247354520000002</v>
      </c>
      <c r="M501" t="str">
        <f>VLOOKUP(L501,Table1[],2)</f>
        <v>40 - 49</v>
      </c>
      <c r="N501" t="str">
        <f>INDEX(Table7[Column1],MATCH(O501,Table7[Column2]))</f>
        <v>Fitting in Stage</v>
      </c>
      <c r="O501">
        <v>6.4267202489999997</v>
      </c>
      <c r="P501" t="str">
        <f>VLOOKUP(O501,Table13[],2)</f>
        <v>6 - 10</v>
      </c>
      <c r="Q501" t="str">
        <f>INDEX(Table8[Column1],MATCH(R501,Table8[Column2]))</f>
        <v>Maintained</v>
      </c>
      <c r="R501">
        <v>52.384019430000002</v>
      </c>
      <c r="S501">
        <f t="shared" si="15"/>
        <v>2.1826674762500002</v>
      </c>
      <c r="T501" t="s">
        <v>19</v>
      </c>
    </row>
    <row r="502" spans="1:20" x14ac:dyDescent="0.25">
      <c r="A502">
        <v>501</v>
      </c>
      <c r="B502" t="s">
        <v>444</v>
      </c>
      <c r="C502" t="s">
        <v>112</v>
      </c>
      <c r="D502" t="str">
        <f t="shared" si="14"/>
        <v>Moore Katherine</v>
      </c>
      <c r="E502" t="s">
        <v>15</v>
      </c>
      <c r="F502" t="s">
        <v>38</v>
      </c>
      <c r="G502" t="s">
        <v>866</v>
      </c>
      <c r="H502" t="s">
        <v>867</v>
      </c>
      <c r="I502" t="s">
        <v>38</v>
      </c>
      <c r="J502" t="s">
        <v>607</v>
      </c>
      <c r="K502" t="str">
        <f>INDEX(Table6[Column1],MATCH(L502,Table6[Column2]))</f>
        <v>Elders</v>
      </c>
      <c r="L502">
        <v>51.243749999999999</v>
      </c>
      <c r="M502" t="str">
        <f>VLOOKUP(L502,Table1[],2)</f>
        <v>50 - 59</v>
      </c>
      <c r="N502" t="str">
        <f>INDEX(Table7[Column1],MATCH(O502,Table7[Column2]))</f>
        <v>Expertise Stage</v>
      </c>
      <c r="O502">
        <v>12.864293</v>
      </c>
      <c r="P502" t="str">
        <f>VLOOKUP(O502,Table13[],2)</f>
        <v>10 - 15</v>
      </c>
      <c r="Q502" t="str">
        <f>INDEX(Table8[Column1],MATCH(R502,Table8[Column2]))</f>
        <v>Habitual</v>
      </c>
      <c r="R502">
        <v>84.296530860000004</v>
      </c>
      <c r="S502">
        <f t="shared" si="15"/>
        <v>3.5123554525000005</v>
      </c>
      <c r="T502" t="s">
        <v>42</v>
      </c>
    </row>
    <row r="503" spans="1:20" x14ac:dyDescent="0.25">
      <c r="A503">
        <v>502</v>
      </c>
      <c r="B503" t="s">
        <v>902</v>
      </c>
      <c r="C503" t="s">
        <v>903</v>
      </c>
      <c r="D503" t="str">
        <f t="shared" si="14"/>
        <v>Sheppard Viviana</v>
      </c>
      <c r="E503" t="s">
        <v>15</v>
      </c>
      <c r="F503" t="s">
        <v>38</v>
      </c>
      <c r="G503" t="s">
        <v>866</v>
      </c>
      <c r="H503" t="s">
        <v>867</v>
      </c>
      <c r="I503" t="s">
        <v>38</v>
      </c>
      <c r="J503" t="s">
        <v>607</v>
      </c>
      <c r="K503" t="str">
        <f>INDEX(Table6[Column1],MATCH(L503,Table6[Column2]))</f>
        <v>Adults</v>
      </c>
      <c r="L503">
        <v>41.156820000000003</v>
      </c>
      <c r="M503" t="str">
        <f>VLOOKUP(L503,Table1[],2)</f>
        <v>40 - 49</v>
      </c>
      <c r="N503" t="str">
        <f>INDEX(Table7[Column1],MATCH(O503,Table7[Column2]))</f>
        <v>Fitting in Stage</v>
      </c>
      <c r="O503">
        <v>10.819167999999999</v>
      </c>
      <c r="P503" t="str">
        <f>VLOOKUP(O503,Table13[],2)</f>
        <v>10 - 15</v>
      </c>
      <c r="Q503" t="str">
        <f>INDEX(Table8[Column1],MATCH(R503,Table8[Column2]))</f>
        <v>Maintained</v>
      </c>
      <c r="R503">
        <v>57.052436479999997</v>
      </c>
      <c r="S503">
        <f t="shared" si="15"/>
        <v>2.3771848533333335</v>
      </c>
      <c r="T503" t="s">
        <v>42</v>
      </c>
    </row>
    <row r="504" spans="1:20" x14ac:dyDescent="0.25">
      <c r="A504">
        <v>503</v>
      </c>
      <c r="B504" t="s">
        <v>904</v>
      </c>
      <c r="C504" t="s">
        <v>905</v>
      </c>
      <c r="D504" t="str">
        <f t="shared" si="14"/>
        <v>Brown Peggy</v>
      </c>
      <c r="E504" t="s">
        <v>15</v>
      </c>
      <c r="F504" t="s">
        <v>262</v>
      </c>
      <c r="G504" t="s">
        <v>611</v>
      </c>
      <c r="H504" t="s">
        <v>612</v>
      </c>
      <c r="I504" t="s">
        <v>262</v>
      </c>
      <c r="J504" t="s">
        <v>19</v>
      </c>
      <c r="K504" t="str">
        <f>INDEX(Table6[Column1],MATCH(L504,Table6[Column2]))</f>
        <v>Young Adults</v>
      </c>
      <c r="L504">
        <v>30.091414820000001</v>
      </c>
      <c r="M504" t="str">
        <f>VLOOKUP(L504,Table1[],2)</f>
        <v>30 - 39</v>
      </c>
      <c r="N504" t="str">
        <f>INDEX(Table7[Column1],MATCH(O504,Table7[Column2]))</f>
        <v>Learning Stage</v>
      </c>
      <c r="O504">
        <v>2.895991075</v>
      </c>
      <c r="P504" t="str">
        <f>VLOOKUP(O504,Table13[],2)</f>
        <v>1 - 5</v>
      </c>
      <c r="Q504" t="str">
        <f>INDEX(Table8[Column1],MATCH(R504,Table8[Column2]))</f>
        <v>Scheduled</v>
      </c>
      <c r="R504">
        <v>31.120325470000001</v>
      </c>
      <c r="S504">
        <f t="shared" si="15"/>
        <v>1.2966802279166667</v>
      </c>
      <c r="T504" t="s">
        <v>19</v>
      </c>
    </row>
    <row r="505" spans="1:20" x14ac:dyDescent="0.25">
      <c r="A505">
        <v>504</v>
      </c>
      <c r="B505" t="s">
        <v>58</v>
      </c>
      <c r="C505" t="s">
        <v>879</v>
      </c>
      <c r="D505" t="str">
        <f t="shared" si="14"/>
        <v>Davis Danielle</v>
      </c>
      <c r="E505" t="s">
        <v>15</v>
      </c>
      <c r="F505" t="s">
        <v>118</v>
      </c>
      <c r="G505" t="s">
        <v>611</v>
      </c>
      <c r="H505" t="s">
        <v>612</v>
      </c>
      <c r="I505" t="s">
        <v>54</v>
      </c>
      <c r="J505" t="s">
        <v>19</v>
      </c>
      <c r="K505" t="str">
        <f>INDEX(Table6[Column1],MATCH(L505,Table6[Column2]))</f>
        <v>Adults</v>
      </c>
      <c r="L505">
        <v>42.708222370000001</v>
      </c>
      <c r="M505" t="str">
        <f>VLOOKUP(L505,Table1[],2)</f>
        <v>40 - 49</v>
      </c>
      <c r="N505" t="str">
        <f>INDEX(Table7[Column1],MATCH(O505,Table7[Column2]))</f>
        <v>Fitting in Stage</v>
      </c>
      <c r="O505">
        <v>6.8154730829999997</v>
      </c>
      <c r="P505" t="str">
        <f>VLOOKUP(O505,Table13[],2)</f>
        <v>6 - 10</v>
      </c>
      <c r="Q505" t="str">
        <f>INDEX(Table8[Column1],MATCH(R505,Table8[Column2]))</f>
        <v>Maintained</v>
      </c>
      <c r="R505">
        <v>53.076721360000001</v>
      </c>
      <c r="S505">
        <f t="shared" si="15"/>
        <v>2.2115300566666667</v>
      </c>
      <c r="T505" t="s">
        <v>19</v>
      </c>
    </row>
    <row r="506" spans="1:20" x14ac:dyDescent="0.25">
      <c r="A506">
        <v>505</v>
      </c>
      <c r="B506" t="s">
        <v>551</v>
      </c>
      <c r="C506" t="s">
        <v>390</v>
      </c>
      <c r="D506" t="str">
        <f t="shared" si="14"/>
        <v>Leblanc Stephanie</v>
      </c>
      <c r="E506" t="s">
        <v>15</v>
      </c>
      <c r="F506" t="s">
        <v>38</v>
      </c>
      <c r="G506" t="s">
        <v>866</v>
      </c>
      <c r="H506" t="s">
        <v>867</v>
      </c>
      <c r="I506" t="s">
        <v>38</v>
      </c>
      <c r="J506" t="s">
        <v>607</v>
      </c>
      <c r="K506" t="str">
        <f>INDEX(Table6[Column1],MATCH(L506,Table6[Column2]))</f>
        <v>Adults</v>
      </c>
      <c r="L506">
        <v>48.155810000000002</v>
      </c>
      <c r="M506" t="str">
        <f>VLOOKUP(L506,Table1[],2)</f>
        <v>40 - 49</v>
      </c>
      <c r="N506" t="str">
        <f>INDEX(Table7[Column1],MATCH(O506,Table7[Column2]))</f>
        <v>Reflection Stage</v>
      </c>
      <c r="O506">
        <v>27.179622999999999</v>
      </c>
      <c r="P506" t="str">
        <f>VLOOKUP(O506,Table13[],2)</f>
        <v>25 and Above</v>
      </c>
      <c r="Q506" t="str">
        <f>INDEX(Table8[Column1],MATCH(R506,Table8[Column2]))</f>
        <v>Scheduled</v>
      </c>
      <c r="R506">
        <v>0</v>
      </c>
      <c r="S506">
        <f t="shared" si="15"/>
        <v>0</v>
      </c>
      <c r="T506" t="s">
        <v>42</v>
      </c>
    </row>
    <row r="507" spans="1:20" x14ac:dyDescent="0.25">
      <c r="A507">
        <v>506</v>
      </c>
      <c r="B507" t="s">
        <v>85</v>
      </c>
      <c r="C507" t="s">
        <v>906</v>
      </c>
      <c r="D507" t="str">
        <f t="shared" si="14"/>
        <v>Burton Stella</v>
      </c>
      <c r="E507" t="s">
        <v>15</v>
      </c>
      <c r="F507" t="s">
        <v>33</v>
      </c>
      <c r="G507" t="s">
        <v>611</v>
      </c>
      <c r="H507" t="s">
        <v>612</v>
      </c>
      <c r="I507" t="s">
        <v>33</v>
      </c>
      <c r="J507" t="s">
        <v>19</v>
      </c>
      <c r="K507" t="str">
        <f>INDEX(Table6[Column1],MATCH(L507,Table6[Column2]))</f>
        <v>Adults</v>
      </c>
      <c r="L507">
        <v>46.285286339999999</v>
      </c>
      <c r="M507" t="str">
        <f>VLOOKUP(L507,Table1[],2)</f>
        <v>40 - 49</v>
      </c>
      <c r="N507" t="str">
        <f>INDEX(Table7[Column1],MATCH(O507,Table7[Column2]))</f>
        <v>Learning Stage</v>
      </c>
      <c r="O507">
        <v>3.727928211</v>
      </c>
      <c r="P507" t="str">
        <f>VLOOKUP(O507,Table13[],2)</f>
        <v>1 - 5</v>
      </c>
      <c r="Q507" t="str">
        <f>INDEX(Table8[Column1],MATCH(R507,Table8[Column2]))</f>
        <v>Habitual</v>
      </c>
      <c r="R507">
        <v>81.199679459999999</v>
      </c>
      <c r="S507">
        <f t="shared" si="15"/>
        <v>3.3833199774999998</v>
      </c>
      <c r="T507" t="s">
        <v>19</v>
      </c>
    </row>
    <row r="508" spans="1:20" x14ac:dyDescent="0.25">
      <c r="A508">
        <v>507</v>
      </c>
      <c r="B508" t="s">
        <v>124</v>
      </c>
      <c r="C508" t="s">
        <v>144</v>
      </c>
      <c r="D508" t="str">
        <f t="shared" si="14"/>
        <v>Kelley David</v>
      </c>
      <c r="E508" t="s">
        <v>22</v>
      </c>
      <c r="F508" t="s">
        <v>16</v>
      </c>
      <c r="G508" t="s">
        <v>17</v>
      </c>
      <c r="H508" t="s">
        <v>18</v>
      </c>
      <c r="I508" t="s">
        <v>16</v>
      </c>
      <c r="J508" t="s">
        <v>19</v>
      </c>
      <c r="K508" t="str">
        <f>INDEX(Table6[Column1],MATCH(L508,Table6[Column2]))</f>
        <v>Adults</v>
      </c>
      <c r="L508">
        <v>45.581673840000001</v>
      </c>
      <c r="M508" t="str">
        <f>VLOOKUP(L508,Table1[],2)</f>
        <v>40 - 49</v>
      </c>
      <c r="N508" t="str">
        <f>INDEX(Table7[Column1],MATCH(O508,Table7[Column2]))</f>
        <v>Fitting in Stage</v>
      </c>
      <c r="O508">
        <v>6.644151946</v>
      </c>
      <c r="P508" t="str">
        <f>VLOOKUP(O508,Table13[],2)</f>
        <v>6 - 10</v>
      </c>
      <c r="Q508" t="str">
        <f>INDEX(Table8[Column1],MATCH(R508,Table8[Column2]))</f>
        <v>Maintained</v>
      </c>
      <c r="R508">
        <v>44.210564740000002</v>
      </c>
      <c r="S508">
        <f t="shared" si="15"/>
        <v>1.8421068641666669</v>
      </c>
      <c r="T508" t="s">
        <v>19</v>
      </c>
    </row>
    <row r="509" spans="1:20" x14ac:dyDescent="0.25">
      <c r="A509">
        <v>508</v>
      </c>
      <c r="B509" t="s">
        <v>907</v>
      </c>
      <c r="C509" t="s">
        <v>447</v>
      </c>
      <c r="D509" t="str">
        <f t="shared" si="14"/>
        <v>Ernst Karen</v>
      </c>
      <c r="E509" t="s">
        <v>15</v>
      </c>
      <c r="F509" t="s">
        <v>169</v>
      </c>
      <c r="G509" t="s">
        <v>611</v>
      </c>
      <c r="H509" t="s">
        <v>612</v>
      </c>
      <c r="I509" t="s">
        <v>169</v>
      </c>
      <c r="J509" t="s">
        <v>19</v>
      </c>
      <c r="K509" t="str">
        <f>INDEX(Table6[Column1],MATCH(L509,Table6[Column2]))</f>
        <v>Seniors</v>
      </c>
      <c r="L509">
        <v>66.495161620000005</v>
      </c>
      <c r="M509" t="str">
        <f>VLOOKUP(L509,Table1[],2)</f>
        <v>60 and Above</v>
      </c>
      <c r="N509" t="str">
        <f>INDEX(Table7[Column1],MATCH(O509,Table7[Column2]))</f>
        <v>Learning Stage</v>
      </c>
      <c r="O509">
        <v>4.7603257760000002</v>
      </c>
      <c r="P509" t="str">
        <f>VLOOKUP(O509,Table13[],2)</f>
        <v>1 - 5</v>
      </c>
      <c r="Q509" t="str">
        <f>INDEX(Table8[Column1],MATCH(R509,Table8[Column2]))</f>
        <v>Unexcused</v>
      </c>
      <c r="R509">
        <v>169.76871589999999</v>
      </c>
      <c r="S509">
        <f t="shared" si="15"/>
        <v>7.0736964958333326</v>
      </c>
      <c r="T509" t="s">
        <v>19</v>
      </c>
    </row>
    <row r="510" spans="1:20" x14ac:dyDescent="0.25">
      <c r="A510">
        <v>509</v>
      </c>
      <c r="B510" t="s">
        <v>908</v>
      </c>
      <c r="C510" t="s">
        <v>175</v>
      </c>
      <c r="D510" t="str">
        <f t="shared" si="14"/>
        <v>Callahan Paul</v>
      </c>
      <c r="E510" t="s">
        <v>22</v>
      </c>
      <c r="F510" t="s">
        <v>277</v>
      </c>
      <c r="G510" t="s">
        <v>611</v>
      </c>
      <c r="H510" t="s">
        <v>612</v>
      </c>
      <c r="I510" t="s">
        <v>277</v>
      </c>
      <c r="J510" t="s">
        <v>19</v>
      </c>
      <c r="K510" t="str">
        <f>INDEX(Table6[Column1],MATCH(L510,Table6[Column2]))</f>
        <v>Adults</v>
      </c>
      <c r="L510">
        <v>40.96629617</v>
      </c>
      <c r="M510" t="str">
        <f>VLOOKUP(L510,Table1[],2)</f>
        <v>40 - 49</v>
      </c>
      <c r="N510" t="str">
        <f>INDEX(Table7[Column1],MATCH(O510,Table7[Column2]))</f>
        <v>Learning Stage</v>
      </c>
      <c r="O510">
        <v>4.9907062990000002</v>
      </c>
      <c r="P510" t="str">
        <f>VLOOKUP(O510,Table13[],2)</f>
        <v>1 - 5</v>
      </c>
      <c r="Q510" t="str">
        <f>INDEX(Table8[Column1],MATCH(R510,Table8[Column2]))</f>
        <v>Maintained</v>
      </c>
      <c r="R510">
        <v>79.438103620000007</v>
      </c>
      <c r="S510">
        <f t="shared" si="15"/>
        <v>3.3099209841666668</v>
      </c>
      <c r="T510" t="s">
        <v>19</v>
      </c>
    </row>
    <row r="511" spans="1:20" x14ac:dyDescent="0.25">
      <c r="A511">
        <v>510</v>
      </c>
      <c r="B511" t="s">
        <v>909</v>
      </c>
      <c r="C511" t="s">
        <v>910</v>
      </c>
      <c r="D511" t="str">
        <f t="shared" si="14"/>
        <v>Head Geneva</v>
      </c>
      <c r="E511" t="s">
        <v>15</v>
      </c>
      <c r="F511" t="s">
        <v>84</v>
      </c>
      <c r="G511" t="s">
        <v>611</v>
      </c>
      <c r="H511" t="s">
        <v>612</v>
      </c>
      <c r="I511" t="s">
        <v>84</v>
      </c>
      <c r="J511" t="s">
        <v>19</v>
      </c>
      <c r="K511" t="str">
        <f>INDEX(Table6[Column1],MATCH(L511,Table6[Column2]))</f>
        <v>Adults</v>
      </c>
      <c r="L511">
        <v>43.274228749999999</v>
      </c>
      <c r="M511" t="str">
        <f>VLOOKUP(L511,Table1[],2)</f>
        <v>40 - 49</v>
      </c>
      <c r="N511" t="str">
        <f>INDEX(Table7[Column1],MATCH(O511,Table7[Column2]))</f>
        <v>Learning Stage</v>
      </c>
      <c r="O511">
        <v>2.991131679</v>
      </c>
      <c r="P511" t="str">
        <f>VLOOKUP(O511,Table13[],2)</f>
        <v>1 - 5</v>
      </c>
      <c r="Q511" t="str">
        <f>INDEX(Table8[Column1],MATCH(R511,Table8[Column2]))</f>
        <v>Maintained</v>
      </c>
      <c r="R511">
        <v>71.05758616</v>
      </c>
      <c r="S511">
        <f t="shared" si="15"/>
        <v>2.9607327566666668</v>
      </c>
      <c r="T511" t="s">
        <v>19</v>
      </c>
    </row>
    <row r="512" spans="1:20" x14ac:dyDescent="0.25">
      <c r="A512">
        <v>511</v>
      </c>
      <c r="B512" t="s">
        <v>911</v>
      </c>
      <c r="C512" t="s">
        <v>827</v>
      </c>
      <c r="D512" t="str">
        <f t="shared" si="14"/>
        <v>Barr Joy</v>
      </c>
      <c r="E512" t="s">
        <v>15</v>
      </c>
      <c r="F512" t="s">
        <v>505</v>
      </c>
      <c r="G512" t="s">
        <v>17</v>
      </c>
      <c r="H512" t="s">
        <v>18</v>
      </c>
      <c r="I512" t="s">
        <v>24</v>
      </c>
      <c r="J512" t="s">
        <v>19</v>
      </c>
      <c r="K512" t="str">
        <f>INDEX(Table6[Column1],MATCH(L512,Table6[Column2]))</f>
        <v>Elders</v>
      </c>
      <c r="L512">
        <v>51.847648630000002</v>
      </c>
      <c r="M512" t="str">
        <f>VLOOKUP(L512,Table1[],2)</f>
        <v>50 - 59</v>
      </c>
      <c r="N512" t="str">
        <f>INDEX(Table7[Column1],MATCH(O512,Table7[Column2]))</f>
        <v>Learning Stage</v>
      </c>
      <c r="O512">
        <v>3.2712588280000001</v>
      </c>
      <c r="P512" t="str">
        <f>VLOOKUP(O512,Table13[],2)</f>
        <v>1 - 5</v>
      </c>
      <c r="Q512" t="str">
        <f>INDEX(Table8[Column1],MATCH(R512,Table8[Column2]))</f>
        <v>Excused</v>
      </c>
      <c r="R512">
        <v>123.7022374</v>
      </c>
      <c r="S512">
        <f t="shared" si="15"/>
        <v>5.1542598916666664</v>
      </c>
      <c r="T512" t="s">
        <v>19</v>
      </c>
    </row>
    <row r="513" spans="1:20" x14ac:dyDescent="0.25">
      <c r="A513">
        <v>512</v>
      </c>
      <c r="B513" t="s">
        <v>215</v>
      </c>
      <c r="C513" t="s">
        <v>59</v>
      </c>
      <c r="D513" t="str">
        <f t="shared" si="14"/>
        <v>Alexis Janet</v>
      </c>
      <c r="E513" t="s">
        <v>15</v>
      </c>
      <c r="F513" t="s">
        <v>439</v>
      </c>
      <c r="G513" t="s">
        <v>17</v>
      </c>
      <c r="H513" t="s">
        <v>18</v>
      </c>
      <c r="I513" t="s">
        <v>439</v>
      </c>
      <c r="J513" t="s">
        <v>19</v>
      </c>
      <c r="K513" t="str">
        <f>INDEX(Table6[Column1],MATCH(L513,Table6[Column2]))</f>
        <v>Youth</v>
      </c>
      <c r="L513">
        <v>27.336786979999999</v>
      </c>
      <c r="M513" t="str">
        <f>VLOOKUP(L513,Table1[],2)</f>
        <v>20 - 29</v>
      </c>
      <c r="N513" t="str">
        <f>INDEX(Table7[Column1],MATCH(O513,Table7[Column2]))</f>
        <v>Learning Stage</v>
      </c>
      <c r="O513">
        <v>3.5904541189999999</v>
      </c>
      <c r="P513" t="str">
        <f>VLOOKUP(O513,Table13[],2)</f>
        <v>1 - 5</v>
      </c>
      <c r="Q513" t="str">
        <f>INDEX(Table8[Column1],MATCH(R513,Table8[Column2]))</f>
        <v>Scheduled</v>
      </c>
      <c r="R513">
        <v>0</v>
      </c>
      <c r="S513">
        <f t="shared" si="15"/>
        <v>0</v>
      </c>
      <c r="T513" t="s">
        <v>19</v>
      </c>
    </row>
    <row r="514" spans="1:20" x14ac:dyDescent="0.25">
      <c r="A514">
        <v>513</v>
      </c>
      <c r="B514" t="s">
        <v>912</v>
      </c>
      <c r="C514" t="s">
        <v>913</v>
      </c>
      <c r="D514" t="str">
        <f t="shared" si="14"/>
        <v>Boyd Gayle</v>
      </c>
      <c r="E514" t="s">
        <v>15</v>
      </c>
      <c r="F514" t="s">
        <v>262</v>
      </c>
      <c r="G514" t="s">
        <v>611</v>
      </c>
      <c r="H514" t="s">
        <v>612</v>
      </c>
      <c r="I514" t="s">
        <v>262</v>
      </c>
      <c r="J514" t="s">
        <v>19</v>
      </c>
      <c r="K514" t="str">
        <f>INDEX(Table6[Column1],MATCH(L514,Table6[Column2]))</f>
        <v>Adults</v>
      </c>
      <c r="L514">
        <v>42.37413102</v>
      </c>
      <c r="M514" t="str">
        <f>VLOOKUP(L514,Table1[],2)</f>
        <v>40 - 49</v>
      </c>
      <c r="N514" t="str">
        <f>INDEX(Table7[Column1],MATCH(O514,Table7[Column2]))</f>
        <v>Fitting in Stage</v>
      </c>
      <c r="O514">
        <v>6.2357636599999999</v>
      </c>
      <c r="P514" t="str">
        <f>VLOOKUP(O514,Table13[],2)</f>
        <v>6 - 10</v>
      </c>
      <c r="Q514" t="str">
        <f>INDEX(Table8[Column1],MATCH(R514,Table8[Column2]))</f>
        <v>Habitual</v>
      </c>
      <c r="R514">
        <v>83.604132849999999</v>
      </c>
      <c r="S514">
        <f t="shared" si="15"/>
        <v>3.4835055354166662</v>
      </c>
      <c r="T514" t="s">
        <v>19</v>
      </c>
    </row>
    <row r="515" spans="1:20" x14ac:dyDescent="0.25">
      <c r="A515">
        <v>514</v>
      </c>
      <c r="B515" t="s">
        <v>914</v>
      </c>
      <c r="C515" t="s">
        <v>52</v>
      </c>
      <c r="D515" t="str">
        <f t="shared" ref="D515:D578" si="16">CONCATENATE(B515, " ",C515)</f>
        <v>Norberg John</v>
      </c>
      <c r="E515" t="s">
        <v>22</v>
      </c>
      <c r="F515" t="s">
        <v>121</v>
      </c>
      <c r="G515" t="s">
        <v>611</v>
      </c>
      <c r="H515" t="s">
        <v>612</v>
      </c>
      <c r="I515" t="s">
        <v>121</v>
      </c>
      <c r="J515" t="s">
        <v>19</v>
      </c>
      <c r="K515" t="str">
        <f>INDEX(Table6[Column1],MATCH(L515,Table6[Column2]))</f>
        <v>Teenagers</v>
      </c>
      <c r="L515">
        <v>13.744758040000001</v>
      </c>
      <c r="M515" t="e">
        <f>VLOOKUP(L515,Table1[],2)</f>
        <v>#N/A</v>
      </c>
      <c r="N515" t="str">
        <f>INDEX(Table7[Column1],MATCH(O515,Table7[Column2]))</f>
        <v>Learning Stage</v>
      </c>
      <c r="O515">
        <v>1.973198786</v>
      </c>
      <c r="P515" t="str">
        <f>VLOOKUP(O515,Table13[],2)</f>
        <v>1 - 5</v>
      </c>
      <c r="Q515" t="str">
        <f>INDEX(Table8[Column1],MATCH(R515,Table8[Column2]))</f>
        <v>Scheduled</v>
      </c>
      <c r="R515">
        <v>0</v>
      </c>
      <c r="S515">
        <f t="shared" ref="S515:S578" si="17">CONVERT(R515,"hr","day")</f>
        <v>0</v>
      </c>
      <c r="T515" t="s">
        <v>19</v>
      </c>
    </row>
    <row r="516" spans="1:20" x14ac:dyDescent="0.25">
      <c r="A516">
        <v>515</v>
      </c>
      <c r="B516" t="s">
        <v>915</v>
      </c>
      <c r="C516" t="s">
        <v>679</v>
      </c>
      <c r="D516" t="str">
        <f t="shared" si="16"/>
        <v>Ogle Margaret</v>
      </c>
      <c r="E516" t="s">
        <v>15</v>
      </c>
      <c r="F516" t="s">
        <v>16</v>
      </c>
      <c r="G516" t="s">
        <v>17</v>
      </c>
      <c r="H516" t="s">
        <v>18</v>
      </c>
      <c r="I516" t="s">
        <v>16</v>
      </c>
      <c r="J516" t="s">
        <v>19</v>
      </c>
      <c r="K516" t="str">
        <f>INDEX(Table6[Column1],MATCH(L516,Table6[Column2]))</f>
        <v>Youth</v>
      </c>
      <c r="L516">
        <v>25.023168909999999</v>
      </c>
      <c r="M516" t="str">
        <f>VLOOKUP(L516,Table1[],2)</f>
        <v>20 - 29</v>
      </c>
      <c r="N516" t="str">
        <f>INDEX(Table7[Column1],MATCH(O516,Table7[Column2]))</f>
        <v>Learning Stage</v>
      </c>
      <c r="O516">
        <v>4.0125357299999997</v>
      </c>
      <c r="P516" t="str">
        <f>VLOOKUP(O516,Table13[],2)</f>
        <v>1 - 5</v>
      </c>
      <c r="Q516" t="str">
        <f>INDEX(Table8[Column1],MATCH(R516,Table8[Column2]))</f>
        <v>Maintained</v>
      </c>
      <c r="R516">
        <v>45.311466250000002</v>
      </c>
      <c r="S516">
        <f t="shared" si="17"/>
        <v>1.8879777604166668</v>
      </c>
      <c r="T516" t="s">
        <v>19</v>
      </c>
    </row>
    <row r="517" spans="1:20" x14ac:dyDescent="0.25">
      <c r="A517">
        <v>516</v>
      </c>
      <c r="B517" t="s">
        <v>916</v>
      </c>
      <c r="C517" t="s">
        <v>550</v>
      </c>
      <c r="D517" t="str">
        <f t="shared" si="16"/>
        <v>Soria Barbara</v>
      </c>
      <c r="E517" t="s">
        <v>15</v>
      </c>
      <c r="F517" t="s">
        <v>54</v>
      </c>
      <c r="G517" t="s">
        <v>611</v>
      </c>
      <c r="H517" t="s">
        <v>612</v>
      </c>
      <c r="I517" t="s">
        <v>54</v>
      </c>
      <c r="J517" t="s">
        <v>19</v>
      </c>
      <c r="K517" t="str">
        <f>INDEX(Table6[Column1],MATCH(L517,Table6[Column2]))</f>
        <v>Young Adults</v>
      </c>
      <c r="L517">
        <v>38.194232720000002</v>
      </c>
      <c r="M517" t="str">
        <f>VLOOKUP(L517,Table1[],2)</f>
        <v>30 - 39</v>
      </c>
      <c r="N517" t="str">
        <f>INDEX(Table7[Column1],MATCH(O517,Table7[Column2]))</f>
        <v>Learning Stage</v>
      </c>
      <c r="O517">
        <v>5.3652171910000002</v>
      </c>
      <c r="P517" t="str">
        <f>VLOOKUP(O517,Table13[],2)</f>
        <v>1 - 5</v>
      </c>
      <c r="Q517" t="str">
        <f>INDEX(Table8[Column1],MATCH(R517,Table8[Column2]))</f>
        <v>Maintained</v>
      </c>
      <c r="R517">
        <v>69.661742840000002</v>
      </c>
      <c r="S517">
        <f t="shared" si="17"/>
        <v>2.9025726183333336</v>
      </c>
      <c r="T517" t="s">
        <v>19</v>
      </c>
    </row>
    <row r="518" spans="1:20" x14ac:dyDescent="0.25">
      <c r="A518">
        <v>517</v>
      </c>
      <c r="B518" t="s">
        <v>917</v>
      </c>
      <c r="C518" t="s">
        <v>918</v>
      </c>
      <c r="D518" t="str">
        <f t="shared" si="16"/>
        <v>McMaster Tim</v>
      </c>
      <c r="E518" t="s">
        <v>22</v>
      </c>
      <c r="F518" t="s">
        <v>652</v>
      </c>
      <c r="G518" t="s">
        <v>611</v>
      </c>
      <c r="H518" t="s">
        <v>612</v>
      </c>
      <c r="I518" t="s">
        <v>107</v>
      </c>
      <c r="J518" t="s">
        <v>19</v>
      </c>
      <c r="K518" t="str">
        <f>INDEX(Table6[Column1],MATCH(L518,Table6[Column2]))</f>
        <v>Adults</v>
      </c>
      <c r="L518">
        <v>44.01749332</v>
      </c>
      <c r="M518" t="str">
        <f>VLOOKUP(L518,Table1[],2)</f>
        <v>40 - 49</v>
      </c>
      <c r="N518" t="str">
        <f>INDEX(Table7[Column1],MATCH(O518,Table7[Column2]))</f>
        <v>Learning Stage</v>
      </c>
      <c r="O518">
        <v>2.1052882770000001</v>
      </c>
      <c r="P518" t="str">
        <f>VLOOKUP(O518,Table13[],2)</f>
        <v>1 - 5</v>
      </c>
      <c r="Q518" t="str">
        <f>INDEX(Table8[Column1],MATCH(R518,Table8[Column2]))</f>
        <v>Scheduled</v>
      </c>
      <c r="R518">
        <v>26.03181751</v>
      </c>
      <c r="S518">
        <f t="shared" si="17"/>
        <v>1.0846590629166668</v>
      </c>
      <c r="T518" t="s">
        <v>19</v>
      </c>
    </row>
    <row r="519" spans="1:20" x14ac:dyDescent="0.25">
      <c r="A519">
        <v>518</v>
      </c>
      <c r="B519" t="s">
        <v>919</v>
      </c>
      <c r="C519" t="s">
        <v>920</v>
      </c>
      <c r="D519" t="str">
        <f t="shared" si="16"/>
        <v>Hardy Nick</v>
      </c>
      <c r="E519" t="s">
        <v>22</v>
      </c>
      <c r="F519" t="s">
        <v>57</v>
      </c>
      <c r="G519" t="s">
        <v>611</v>
      </c>
      <c r="H519" t="s">
        <v>612</v>
      </c>
      <c r="I519" t="s">
        <v>57</v>
      </c>
      <c r="J519" t="s">
        <v>19</v>
      </c>
      <c r="K519" t="str">
        <f>INDEX(Table6[Column1],MATCH(L519,Table6[Column2]))</f>
        <v>Adults</v>
      </c>
      <c r="L519">
        <v>41.55249645</v>
      </c>
      <c r="M519" t="str">
        <f>VLOOKUP(L519,Table1[],2)</f>
        <v>40 - 49</v>
      </c>
      <c r="N519" t="str">
        <f>INDEX(Table7[Column1],MATCH(O519,Table7[Column2]))</f>
        <v>Learning Stage</v>
      </c>
      <c r="O519">
        <v>4.1600476479999999</v>
      </c>
      <c r="P519" t="str">
        <f>VLOOKUP(O519,Table13[],2)</f>
        <v>1 - 5</v>
      </c>
      <c r="Q519" t="str">
        <f>INDEX(Table8[Column1],MATCH(R519,Table8[Column2]))</f>
        <v>Maintained</v>
      </c>
      <c r="R519">
        <v>50.58240885</v>
      </c>
      <c r="S519">
        <f t="shared" si="17"/>
        <v>2.10760036875</v>
      </c>
      <c r="T519" t="s">
        <v>19</v>
      </c>
    </row>
    <row r="520" spans="1:20" x14ac:dyDescent="0.25">
      <c r="A520">
        <v>519</v>
      </c>
      <c r="B520" t="s">
        <v>921</v>
      </c>
      <c r="C520" t="s">
        <v>922</v>
      </c>
      <c r="D520" t="str">
        <f t="shared" si="16"/>
        <v>Devaney Stacey</v>
      </c>
      <c r="E520" t="s">
        <v>15</v>
      </c>
      <c r="F520" t="s">
        <v>38</v>
      </c>
      <c r="G520" t="s">
        <v>866</v>
      </c>
      <c r="H520" t="s">
        <v>867</v>
      </c>
      <c r="I520" t="s">
        <v>38</v>
      </c>
      <c r="J520" t="s">
        <v>607</v>
      </c>
      <c r="K520" t="str">
        <f>INDEX(Table6[Column1],MATCH(L520,Table6[Column2]))</f>
        <v>Adults</v>
      </c>
      <c r="L520">
        <v>41.58173</v>
      </c>
      <c r="M520" t="str">
        <f>VLOOKUP(L520,Table1[],2)</f>
        <v>40 - 49</v>
      </c>
      <c r="N520" t="str">
        <f>INDEX(Table7[Column1],MATCH(O520,Table7[Column2]))</f>
        <v>Mentoring Stage</v>
      </c>
      <c r="O520">
        <v>22.559587000000001</v>
      </c>
      <c r="P520" t="str">
        <f>VLOOKUP(O520,Table13[],2)</f>
        <v>20 - 25</v>
      </c>
      <c r="Q520" t="str">
        <f>INDEX(Table8[Column1],MATCH(R520,Table8[Column2]))</f>
        <v>Maintained</v>
      </c>
      <c r="R520">
        <v>45.886547409999999</v>
      </c>
      <c r="S520">
        <f t="shared" si="17"/>
        <v>1.9119394754166668</v>
      </c>
      <c r="T520" t="s">
        <v>42</v>
      </c>
    </row>
    <row r="521" spans="1:20" x14ac:dyDescent="0.25">
      <c r="A521">
        <v>520</v>
      </c>
      <c r="B521" t="s">
        <v>729</v>
      </c>
      <c r="C521" t="s">
        <v>923</v>
      </c>
      <c r="D521" t="str">
        <f t="shared" si="16"/>
        <v>Patterson Jackie</v>
      </c>
      <c r="E521" t="s">
        <v>15</v>
      </c>
      <c r="F521" t="s">
        <v>38</v>
      </c>
      <c r="G521" t="s">
        <v>17</v>
      </c>
      <c r="H521" t="s">
        <v>18</v>
      </c>
      <c r="I521" t="s">
        <v>38</v>
      </c>
      <c r="J521" t="s">
        <v>19</v>
      </c>
      <c r="K521" t="str">
        <f>INDEX(Table6[Column1],MATCH(L521,Table6[Column2]))</f>
        <v>Elders</v>
      </c>
      <c r="L521">
        <v>56.098690589999997</v>
      </c>
      <c r="M521" t="str">
        <f>VLOOKUP(L521,Table1[],2)</f>
        <v>50 - 59</v>
      </c>
      <c r="N521" t="str">
        <f>INDEX(Table7[Column1],MATCH(O521,Table7[Column2]))</f>
        <v>Learning Stage</v>
      </c>
      <c r="O521">
        <v>3.427596501</v>
      </c>
      <c r="P521" t="str">
        <f>VLOOKUP(O521,Table13[],2)</f>
        <v>1 - 5</v>
      </c>
      <c r="Q521" t="str">
        <f>INDEX(Table8[Column1],MATCH(R521,Table8[Column2]))</f>
        <v>Excused</v>
      </c>
      <c r="R521">
        <v>133.690146</v>
      </c>
      <c r="S521">
        <f t="shared" si="17"/>
        <v>5.5704227499999996</v>
      </c>
      <c r="T521" t="s">
        <v>19</v>
      </c>
    </row>
    <row r="522" spans="1:20" x14ac:dyDescent="0.25">
      <c r="A522">
        <v>521</v>
      </c>
      <c r="B522" t="s">
        <v>924</v>
      </c>
      <c r="C522" t="s">
        <v>925</v>
      </c>
      <c r="D522" t="str">
        <f t="shared" si="16"/>
        <v>Lucas Julie</v>
      </c>
      <c r="E522" t="s">
        <v>15</v>
      </c>
      <c r="F522" t="s">
        <v>38</v>
      </c>
      <c r="G522" t="s">
        <v>17</v>
      </c>
      <c r="H522" t="s">
        <v>18</v>
      </c>
      <c r="I522" t="s">
        <v>38</v>
      </c>
      <c r="J522" t="s">
        <v>19</v>
      </c>
      <c r="K522" t="str">
        <f>INDEX(Table6[Column1],MATCH(L522,Table6[Column2]))</f>
        <v>Adults</v>
      </c>
      <c r="L522">
        <v>46.289190220000002</v>
      </c>
      <c r="M522" t="str">
        <f>VLOOKUP(L522,Table1[],2)</f>
        <v>40 - 49</v>
      </c>
      <c r="N522" t="str">
        <f>INDEX(Table7[Column1],MATCH(O522,Table7[Column2]))</f>
        <v>Learning Stage</v>
      </c>
      <c r="O522">
        <v>4.8663315340000004</v>
      </c>
      <c r="P522" t="str">
        <f>VLOOKUP(O522,Table13[],2)</f>
        <v>1 - 5</v>
      </c>
      <c r="Q522" t="str">
        <f>INDEX(Table8[Column1],MATCH(R522,Table8[Column2]))</f>
        <v>Habitual</v>
      </c>
      <c r="R522">
        <v>96.215941450000003</v>
      </c>
      <c r="S522">
        <f t="shared" si="17"/>
        <v>4.0089975604166668</v>
      </c>
      <c r="T522" t="s">
        <v>19</v>
      </c>
    </row>
    <row r="523" spans="1:20" x14ac:dyDescent="0.25">
      <c r="A523">
        <v>522</v>
      </c>
      <c r="B523" t="s">
        <v>531</v>
      </c>
      <c r="C523" t="s">
        <v>762</v>
      </c>
      <c r="D523" t="str">
        <f t="shared" si="16"/>
        <v>Wilson Walter</v>
      </c>
      <c r="E523" t="s">
        <v>22</v>
      </c>
      <c r="F523" t="s">
        <v>38</v>
      </c>
      <c r="G523" t="s">
        <v>17</v>
      </c>
      <c r="H523" t="s">
        <v>18</v>
      </c>
      <c r="I523" t="s">
        <v>38</v>
      </c>
      <c r="J523" t="s">
        <v>19</v>
      </c>
      <c r="K523" t="str">
        <f>INDEX(Table6[Column1],MATCH(L523,Table6[Column2]))</f>
        <v>Adults</v>
      </c>
      <c r="L523">
        <v>41.69727314</v>
      </c>
      <c r="M523" t="str">
        <f>VLOOKUP(L523,Table1[],2)</f>
        <v>40 - 49</v>
      </c>
      <c r="N523" t="str">
        <f>INDEX(Table7[Column1],MATCH(O523,Table7[Column2]))</f>
        <v>Fitting in Stage</v>
      </c>
      <c r="O523">
        <v>8.6738745240000004</v>
      </c>
      <c r="P523" t="str">
        <f>VLOOKUP(O523,Table13[],2)</f>
        <v>6 - 10</v>
      </c>
      <c r="Q523" t="str">
        <f>INDEX(Table8[Column1],MATCH(R523,Table8[Column2]))</f>
        <v>Maintained</v>
      </c>
      <c r="R523">
        <v>52.620433849999998</v>
      </c>
      <c r="S523">
        <f t="shared" si="17"/>
        <v>2.1925180770833332</v>
      </c>
      <c r="T523" t="s">
        <v>19</v>
      </c>
    </row>
    <row r="524" spans="1:20" x14ac:dyDescent="0.25">
      <c r="A524">
        <v>523</v>
      </c>
      <c r="B524" t="s">
        <v>926</v>
      </c>
      <c r="C524" t="s">
        <v>543</v>
      </c>
      <c r="D524" t="str">
        <f t="shared" si="16"/>
        <v>Bains Kelly</v>
      </c>
      <c r="E524" t="s">
        <v>22</v>
      </c>
      <c r="F524" t="s">
        <v>162</v>
      </c>
      <c r="G524" t="s">
        <v>611</v>
      </c>
      <c r="H524" t="s">
        <v>612</v>
      </c>
      <c r="I524" t="s">
        <v>30</v>
      </c>
      <c r="J524" t="s">
        <v>19</v>
      </c>
      <c r="K524" t="str">
        <f>INDEX(Table6[Column1],MATCH(L524,Table6[Column2]))</f>
        <v>Young Adults</v>
      </c>
      <c r="L524">
        <v>39.655063839999997</v>
      </c>
      <c r="M524" t="str">
        <f>VLOOKUP(L524,Table1[],2)</f>
        <v>30 - 39</v>
      </c>
      <c r="N524" t="str">
        <f>INDEX(Table7[Column1],MATCH(O524,Table7[Column2]))</f>
        <v>Learning Stage</v>
      </c>
      <c r="O524">
        <v>4.0122903540000001</v>
      </c>
      <c r="P524" t="str">
        <f>VLOOKUP(O524,Table13[],2)</f>
        <v>1 - 5</v>
      </c>
      <c r="Q524" t="str">
        <f>INDEX(Table8[Column1],MATCH(R524,Table8[Column2]))</f>
        <v>Maintained</v>
      </c>
      <c r="R524">
        <v>44.007178809999999</v>
      </c>
      <c r="S524">
        <f t="shared" si="17"/>
        <v>1.8336324504166668</v>
      </c>
      <c r="T524" t="s">
        <v>19</v>
      </c>
    </row>
    <row r="525" spans="1:20" x14ac:dyDescent="0.25">
      <c r="A525">
        <v>524</v>
      </c>
      <c r="B525" t="s">
        <v>307</v>
      </c>
      <c r="C525" t="s">
        <v>927</v>
      </c>
      <c r="D525" t="str">
        <f t="shared" si="16"/>
        <v>Hall Andrea</v>
      </c>
      <c r="E525" t="s">
        <v>15</v>
      </c>
      <c r="F525" t="s">
        <v>54</v>
      </c>
      <c r="G525" t="s">
        <v>611</v>
      </c>
      <c r="H525" t="s">
        <v>612</v>
      </c>
      <c r="I525" t="s">
        <v>54</v>
      </c>
      <c r="J525" t="s">
        <v>19</v>
      </c>
      <c r="K525" t="str">
        <f>INDEX(Table6[Column1],MATCH(L525,Table6[Column2]))</f>
        <v>Adults</v>
      </c>
      <c r="L525">
        <v>40.334924989999998</v>
      </c>
      <c r="M525" t="str">
        <f>VLOOKUP(L525,Table1[],2)</f>
        <v>40 - 49</v>
      </c>
      <c r="N525" t="str">
        <f>INDEX(Table7[Column1],MATCH(O525,Table7[Column2]))</f>
        <v>Learning Stage</v>
      </c>
      <c r="O525">
        <v>5.8256995390000004</v>
      </c>
      <c r="P525" t="str">
        <f>VLOOKUP(O525,Table13[],2)</f>
        <v>1 - 5</v>
      </c>
      <c r="Q525" t="str">
        <f>INDEX(Table8[Column1],MATCH(R525,Table8[Column2]))</f>
        <v>Habitual</v>
      </c>
      <c r="R525">
        <v>95.210976970000004</v>
      </c>
      <c r="S525">
        <f t="shared" si="17"/>
        <v>3.9671240404166666</v>
      </c>
      <c r="T525" t="s">
        <v>19</v>
      </c>
    </row>
    <row r="526" spans="1:20" x14ac:dyDescent="0.25">
      <c r="A526">
        <v>525</v>
      </c>
      <c r="B526" t="s">
        <v>17</v>
      </c>
      <c r="C526" t="s">
        <v>928</v>
      </c>
      <c r="D526" t="str">
        <f t="shared" si="16"/>
        <v>Baker Julio</v>
      </c>
      <c r="E526" t="s">
        <v>22</v>
      </c>
      <c r="F526" t="s">
        <v>38</v>
      </c>
      <c r="G526" t="s">
        <v>17</v>
      </c>
      <c r="H526" t="s">
        <v>18</v>
      </c>
      <c r="I526" t="s">
        <v>38</v>
      </c>
      <c r="J526" t="s">
        <v>19</v>
      </c>
      <c r="K526" t="str">
        <f>INDEX(Table6[Column1],MATCH(L526,Table6[Column2]))</f>
        <v>Youth</v>
      </c>
      <c r="L526">
        <v>25.913907529999999</v>
      </c>
      <c r="M526" t="str">
        <f>VLOOKUP(L526,Table1[],2)</f>
        <v>20 - 29</v>
      </c>
      <c r="N526" t="str">
        <f>INDEX(Table7[Column1],MATCH(O526,Table7[Column2]))</f>
        <v>Fitting in Stage</v>
      </c>
      <c r="O526">
        <v>6.1220115570000004</v>
      </c>
      <c r="P526" t="str">
        <f>VLOOKUP(O526,Table13[],2)</f>
        <v>6 - 10</v>
      </c>
      <c r="Q526" t="str">
        <f>INDEX(Table8[Column1],MATCH(R526,Table8[Column2]))</f>
        <v>Scheduled</v>
      </c>
      <c r="R526">
        <v>0</v>
      </c>
      <c r="S526">
        <f t="shared" si="17"/>
        <v>0</v>
      </c>
      <c r="T526" t="s">
        <v>19</v>
      </c>
    </row>
    <row r="527" spans="1:20" x14ac:dyDescent="0.25">
      <c r="A527">
        <v>526</v>
      </c>
      <c r="B527" t="s">
        <v>929</v>
      </c>
      <c r="C527" t="s">
        <v>89</v>
      </c>
      <c r="D527" t="str">
        <f t="shared" si="16"/>
        <v>Tart Joseph</v>
      </c>
      <c r="E527" t="s">
        <v>22</v>
      </c>
      <c r="F527" t="s">
        <v>659</v>
      </c>
      <c r="G527" t="s">
        <v>17</v>
      </c>
      <c r="H527" t="s">
        <v>18</v>
      </c>
      <c r="I527" t="s">
        <v>138</v>
      </c>
      <c r="J527" t="s">
        <v>19</v>
      </c>
      <c r="K527" t="str">
        <f>INDEX(Table6[Column1],MATCH(L527,Table6[Column2]))</f>
        <v>Young Adults</v>
      </c>
      <c r="L527">
        <v>37.236397740000001</v>
      </c>
      <c r="M527" t="str">
        <f>VLOOKUP(L527,Table1[],2)</f>
        <v>30 - 39</v>
      </c>
      <c r="N527" t="str">
        <f>INDEX(Table7[Column1],MATCH(O527,Table7[Column2]))</f>
        <v>Learning Stage</v>
      </c>
      <c r="O527">
        <v>5.4889492070000001</v>
      </c>
      <c r="P527" t="str">
        <f>VLOOKUP(O527,Table13[],2)</f>
        <v>1 - 5</v>
      </c>
      <c r="Q527" t="str">
        <f>INDEX(Table8[Column1],MATCH(R527,Table8[Column2]))</f>
        <v>Scheduled</v>
      </c>
      <c r="R527">
        <v>13.60130395</v>
      </c>
      <c r="S527">
        <f t="shared" si="17"/>
        <v>0.56672099791666664</v>
      </c>
      <c r="T527" t="s">
        <v>19</v>
      </c>
    </row>
    <row r="528" spans="1:20" x14ac:dyDescent="0.25">
      <c r="A528">
        <v>527</v>
      </c>
      <c r="B528" t="s">
        <v>930</v>
      </c>
      <c r="C528" t="s">
        <v>52</v>
      </c>
      <c r="D528" t="str">
        <f t="shared" si="16"/>
        <v>Rogers John</v>
      </c>
      <c r="E528" t="s">
        <v>22</v>
      </c>
      <c r="F528" t="s">
        <v>192</v>
      </c>
      <c r="G528" t="s">
        <v>611</v>
      </c>
      <c r="H528" t="s">
        <v>612</v>
      </c>
      <c r="I528" t="s">
        <v>192</v>
      </c>
      <c r="J528" t="s">
        <v>19</v>
      </c>
      <c r="K528" t="str">
        <f>INDEX(Table6[Column1],MATCH(L528,Table6[Column2]))</f>
        <v>Teenagers</v>
      </c>
      <c r="L528">
        <v>14.94659334</v>
      </c>
      <c r="M528" t="e">
        <f>VLOOKUP(L528,Table1[],2)</f>
        <v>#N/A</v>
      </c>
      <c r="N528" t="str">
        <f>INDEX(Table7[Column1],MATCH(O528,Table7[Column2]))</f>
        <v>Learning Stage</v>
      </c>
      <c r="O528">
        <v>0.99316376500000003</v>
      </c>
      <c r="P528" t="e">
        <f>VLOOKUP(O528,Table13[],2)</f>
        <v>#N/A</v>
      </c>
      <c r="Q528" t="str">
        <f>INDEX(Table8[Column1],MATCH(R528,Table8[Column2]))</f>
        <v>Scheduled</v>
      </c>
      <c r="R528">
        <v>0</v>
      </c>
      <c r="S528">
        <f t="shared" si="17"/>
        <v>0</v>
      </c>
      <c r="T528" t="s">
        <v>19</v>
      </c>
    </row>
    <row r="529" spans="1:20" x14ac:dyDescent="0.25">
      <c r="A529">
        <v>528</v>
      </c>
      <c r="B529" t="s">
        <v>931</v>
      </c>
      <c r="C529" t="s">
        <v>932</v>
      </c>
      <c r="D529" t="str">
        <f t="shared" si="16"/>
        <v>Koopman Michele</v>
      </c>
      <c r="E529" t="s">
        <v>15</v>
      </c>
      <c r="F529" t="s">
        <v>33</v>
      </c>
      <c r="G529" t="s">
        <v>611</v>
      </c>
      <c r="H529" t="s">
        <v>612</v>
      </c>
      <c r="I529" t="s">
        <v>33</v>
      </c>
      <c r="J529" t="s">
        <v>19</v>
      </c>
      <c r="K529" t="str">
        <f>INDEX(Table6[Column1],MATCH(L529,Table6[Column2]))</f>
        <v>Young Adults</v>
      </c>
      <c r="L529">
        <v>33.890158220000004</v>
      </c>
      <c r="M529" t="str">
        <f>VLOOKUP(L529,Table1[],2)</f>
        <v>30 - 39</v>
      </c>
      <c r="N529" t="str">
        <f>INDEX(Table7[Column1],MATCH(O529,Table7[Column2]))</f>
        <v>Learning Stage</v>
      </c>
      <c r="O529">
        <v>2.657277444</v>
      </c>
      <c r="P529" t="str">
        <f>VLOOKUP(O529,Table13[],2)</f>
        <v>1 - 5</v>
      </c>
      <c r="Q529" t="str">
        <f>INDEX(Table8[Column1],MATCH(R529,Table8[Column2]))</f>
        <v>Maintained</v>
      </c>
      <c r="R529">
        <v>52.912641229999998</v>
      </c>
      <c r="S529">
        <f t="shared" si="17"/>
        <v>2.2046933845833334</v>
      </c>
      <c r="T529" t="s">
        <v>19</v>
      </c>
    </row>
    <row r="530" spans="1:20" x14ac:dyDescent="0.25">
      <c r="A530">
        <v>529</v>
      </c>
      <c r="B530" t="s">
        <v>34</v>
      </c>
      <c r="C530" t="s">
        <v>125</v>
      </c>
      <c r="D530" t="str">
        <f t="shared" si="16"/>
        <v>Jones Virginia</v>
      </c>
      <c r="E530" t="s">
        <v>15</v>
      </c>
      <c r="F530" t="s">
        <v>30</v>
      </c>
      <c r="G530" t="s">
        <v>611</v>
      </c>
      <c r="H530" t="s">
        <v>612</v>
      </c>
      <c r="I530" t="s">
        <v>30</v>
      </c>
      <c r="J530" t="s">
        <v>19</v>
      </c>
      <c r="K530" t="str">
        <f>INDEX(Table6[Column1],MATCH(L530,Table6[Column2]))</f>
        <v>Seniors</v>
      </c>
      <c r="L530">
        <v>61.901240289999997</v>
      </c>
      <c r="M530" t="str">
        <f>VLOOKUP(L530,Table1[],2)</f>
        <v>60 and Above</v>
      </c>
      <c r="N530" t="str">
        <f>INDEX(Table7[Column1],MATCH(O530,Table7[Column2]))</f>
        <v>Learning Stage</v>
      </c>
      <c r="O530">
        <v>3.2256015410000001</v>
      </c>
      <c r="P530" t="str">
        <f>VLOOKUP(O530,Table13[],2)</f>
        <v>1 - 5</v>
      </c>
      <c r="Q530" t="str">
        <f>INDEX(Table8[Column1],MATCH(R530,Table8[Column2]))</f>
        <v>Excused</v>
      </c>
      <c r="R530">
        <v>149.06362759999999</v>
      </c>
      <c r="S530">
        <f t="shared" si="17"/>
        <v>6.2109844833333332</v>
      </c>
      <c r="T530" t="s">
        <v>19</v>
      </c>
    </row>
    <row r="531" spans="1:20" x14ac:dyDescent="0.25">
      <c r="A531">
        <v>530</v>
      </c>
      <c r="B531" t="s">
        <v>933</v>
      </c>
      <c r="C531" t="s">
        <v>354</v>
      </c>
      <c r="D531" t="str">
        <f t="shared" si="16"/>
        <v>Lawson Kim</v>
      </c>
      <c r="E531" t="s">
        <v>15</v>
      </c>
      <c r="F531" t="s">
        <v>38</v>
      </c>
      <c r="G531" t="s">
        <v>17</v>
      </c>
      <c r="H531" t="s">
        <v>18</v>
      </c>
      <c r="I531" t="s">
        <v>38</v>
      </c>
      <c r="J531" t="s">
        <v>19</v>
      </c>
      <c r="K531" t="str">
        <f>INDEX(Table6[Column1],MATCH(L531,Table6[Column2]))</f>
        <v>Young Adults</v>
      </c>
      <c r="L531">
        <v>33.912638190000003</v>
      </c>
      <c r="M531" t="str">
        <f>VLOOKUP(L531,Table1[],2)</f>
        <v>30 - 39</v>
      </c>
      <c r="N531" t="str">
        <f>INDEX(Table7[Column1],MATCH(O531,Table7[Column2]))</f>
        <v>Learning Stage</v>
      </c>
      <c r="O531">
        <v>4.5237069329999997</v>
      </c>
      <c r="P531" t="str">
        <f>VLOOKUP(O531,Table13[],2)</f>
        <v>1 - 5</v>
      </c>
      <c r="Q531" t="str">
        <f>INDEX(Table8[Column1],MATCH(R531,Table8[Column2]))</f>
        <v>Habitual</v>
      </c>
      <c r="R531">
        <v>86.241735570000003</v>
      </c>
      <c r="S531">
        <f t="shared" si="17"/>
        <v>3.5934056487500001</v>
      </c>
      <c r="T531" t="s">
        <v>19</v>
      </c>
    </row>
    <row r="532" spans="1:20" x14ac:dyDescent="0.25">
      <c r="A532">
        <v>531</v>
      </c>
      <c r="B532" t="s">
        <v>34</v>
      </c>
      <c r="C532" t="s">
        <v>89</v>
      </c>
      <c r="D532" t="str">
        <f t="shared" si="16"/>
        <v>Jones Joseph</v>
      </c>
      <c r="E532" t="s">
        <v>22</v>
      </c>
      <c r="F532" t="s">
        <v>38</v>
      </c>
      <c r="G532" t="s">
        <v>17</v>
      </c>
      <c r="H532" t="s">
        <v>18</v>
      </c>
      <c r="I532" t="s">
        <v>38</v>
      </c>
      <c r="J532" t="s">
        <v>19</v>
      </c>
      <c r="K532" t="str">
        <f>INDEX(Table6[Column1],MATCH(L532,Table6[Column2]))</f>
        <v>Young Adults</v>
      </c>
      <c r="L532">
        <v>36.089635940000001</v>
      </c>
      <c r="M532" t="str">
        <f>VLOOKUP(L532,Table1[],2)</f>
        <v>30 - 39</v>
      </c>
      <c r="N532" t="str">
        <f>INDEX(Table7[Column1],MATCH(O532,Table7[Column2]))</f>
        <v>Learning Stage</v>
      </c>
      <c r="O532">
        <v>3.949337002</v>
      </c>
      <c r="P532" t="str">
        <f>VLOOKUP(O532,Table13[],2)</f>
        <v>1 - 5</v>
      </c>
      <c r="Q532" t="str">
        <f>INDEX(Table8[Column1],MATCH(R532,Table8[Column2]))</f>
        <v>Maintained</v>
      </c>
      <c r="R532">
        <v>45.684955000000002</v>
      </c>
      <c r="S532">
        <f t="shared" si="17"/>
        <v>1.903539791666667</v>
      </c>
      <c r="T532" t="s">
        <v>19</v>
      </c>
    </row>
    <row r="533" spans="1:20" x14ac:dyDescent="0.25">
      <c r="A533">
        <v>532</v>
      </c>
      <c r="B533" t="s">
        <v>837</v>
      </c>
      <c r="C533" t="s">
        <v>279</v>
      </c>
      <c r="D533" t="str">
        <f t="shared" si="16"/>
        <v>Archer Patricia</v>
      </c>
      <c r="E533" t="s">
        <v>15</v>
      </c>
      <c r="F533" t="s">
        <v>934</v>
      </c>
      <c r="G533" t="s">
        <v>17</v>
      </c>
      <c r="H533" t="s">
        <v>18</v>
      </c>
      <c r="I533" t="s">
        <v>934</v>
      </c>
      <c r="J533" t="s">
        <v>19</v>
      </c>
      <c r="K533" t="str">
        <f>INDEX(Table6[Column1],MATCH(L533,Table6[Column2]))</f>
        <v>Adults</v>
      </c>
      <c r="L533">
        <v>43.203811090000002</v>
      </c>
      <c r="M533" t="str">
        <f>VLOOKUP(L533,Table1[],2)</f>
        <v>40 - 49</v>
      </c>
      <c r="N533" t="str">
        <f>INDEX(Table7[Column1],MATCH(O533,Table7[Column2]))</f>
        <v>Learning Stage</v>
      </c>
      <c r="O533">
        <v>1.092873274</v>
      </c>
      <c r="P533" t="str">
        <f>VLOOKUP(O533,Table13[],2)</f>
        <v>1 - 5</v>
      </c>
      <c r="Q533" t="str">
        <f>INDEX(Table8[Column1],MATCH(R533,Table8[Column2]))</f>
        <v>Habitual</v>
      </c>
      <c r="R533">
        <v>102.7724072</v>
      </c>
      <c r="S533">
        <f t="shared" si="17"/>
        <v>4.2821836333333332</v>
      </c>
      <c r="T533" t="s">
        <v>19</v>
      </c>
    </row>
    <row r="534" spans="1:20" x14ac:dyDescent="0.25">
      <c r="A534">
        <v>533</v>
      </c>
      <c r="B534" t="s">
        <v>935</v>
      </c>
      <c r="C534" t="s">
        <v>936</v>
      </c>
      <c r="D534" t="str">
        <f t="shared" si="16"/>
        <v>Morgan Nathan</v>
      </c>
      <c r="E534" t="s">
        <v>22</v>
      </c>
      <c r="F534" t="s">
        <v>16</v>
      </c>
      <c r="G534" t="s">
        <v>17</v>
      </c>
      <c r="H534" t="s">
        <v>18</v>
      </c>
      <c r="I534" t="s">
        <v>16</v>
      </c>
      <c r="J534" t="s">
        <v>19</v>
      </c>
      <c r="K534" t="str">
        <f>INDEX(Table6[Column1],MATCH(L534,Table6[Column2]))</f>
        <v>Adults</v>
      </c>
      <c r="L534">
        <v>48.968085129999999</v>
      </c>
      <c r="M534" t="str">
        <f>VLOOKUP(L534,Table1[],2)</f>
        <v>40 - 49</v>
      </c>
      <c r="N534" t="str">
        <f>INDEX(Table7[Column1],MATCH(O534,Table7[Column2]))</f>
        <v>Learning Stage</v>
      </c>
      <c r="O534">
        <v>5.6774845489999999</v>
      </c>
      <c r="P534" t="str">
        <f>VLOOKUP(O534,Table13[],2)</f>
        <v>1 - 5</v>
      </c>
      <c r="Q534" t="str">
        <f>INDEX(Table8[Column1],MATCH(R534,Table8[Column2]))</f>
        <v>Maintained</v>
      </c>
      <c r="R534">
        <v>74.110786320000003</v>
      </c>
      <c r="S534">
        <f t="shared" si="17"/>
        <v>3.0879494300000006</v>
      </c>
      <c r="T534" t="s">
        <v>19</v>
      </c>
    </row>
    <row r="535" spans="1:20" x14ac:dyDescent="0.25">
      <c r="A535">
        <v>534</v>
      </c>
      <c r="B535" t="s">
        <v>937</v>
      </c>
      <c r="C535" t="s">
        <v>245</v>
      </c>
      <c r="D535" t="str">
        <f t="shared" si="16"/>
        <v>Tidwell Mary</v>
      </c>
      <c r="E535" t="s">
        <v>15</v>
      </c>
      <c r="F535" t="s">
        <v>87</v>
      </c>
      <c r="G535" t="s">
        <v>17</v>
      </c>
      <c r="H535" t="s">
        <v>18</v>
      </c>
      <c r="I535" t="s">
        <v>87</v>
      </c>
      <c r="J535" t="s">
        <v>19</v>
      </c>
      <c r="K535" t="str">
        <f>INDEX(Table6[Column1],MATCH(L535,Table6[Column2]))</f>
        <v>Youth</v>
      </c>
      <c r="L535">
        <v>22.68696748</v>
      </c>
      <c r="M535" t="str">
        <f>VLOOKUP(L535,Table1[],2)</f>
        <v>20 - 29</v>
      </c>
      <c r="N535" t="str">
        <f>INDEX(Table7[Column1],MATCH(O535,Table7[Column2]))</f>
        <v>Learning Stage</v>
      </c>
      <c r="O535">
        <v>2.770075447</v>
      </c>
      <c r="P535" t="str">
        <f>VLOOKUP(O535,Table13[],2)</f>
        <v>1 - 5</v>
      </c>
      <c r="Q535" t="str">
        <f>INDEX(Table8[Column1],MATCH(R535,Table8[Column2]))</f>
        <v>Scheduled</v>
      </c>
      <c r="R535">
        <v>0</v>
      </c>
      <c r="S535">
        <f t="shared" si="17"/>
        <v>0</v>
      </c>
      <c r="T535" t="s">
        <v>19</v>
      </c>
    </row>
    <row r="536" spans="1:20" x14ac:dyDescent="0.25">
      <c r="A536">
        <v>535</v>
      </c>
      <c r="B536" t="s">
        <v>938</v>
      </c>
      <c r="C536" t="s">
        <v>241</v>
      </c>
      <c r="D536" t="str">
        <f t="shared" si="16"/>
        <v>Dominguez Jessica</v>
      </c>
      <c r="E536" t="s">
        <v>15</v>
      </c>
      <c r="F536" t="s">
        <v>87</v>
      </c>
      <c r="G536" t="s">
        <v>17</v>
      </c>
      <c r="H536" t="s">
        <v>18</v>
      </c>
      <c r="I536" t="s">
        <v>87</v>
      </c>
      <c r="J536" t="s">
        <v>19</v>
      </c>
      <c r="K536" t="str">
        <f>INDEX(Table6[Column1],MATCH(L536,Table6[Column2]))</f>
        <v>Young Adults</v>
      </c>
      <c r="L536">
        <v>37.994592830000002</v>
      </c>
      <c r="M536" t="str">
        <f>VLOOKUP(L536,Table1[],2)</f>
        <v>30 - 39</v>
      </c>
      <c r="N536" t="str">
        <f>INDEX(Table7[Column1],MATCH(O536,Table7[Column2]))</f>
        <v>Learning Stage</v>
      </c>
      <c r="O536">
        <v>4.6344542969999996</v>
      </c>
      <c r="P536" t="str">
        <f>VLOOKUP(O536,Table13[],2)</f>
        <v>1 - 5</v>
      </c>
      <c r="Q536" t="str">
        <f>INDEX(Table8[Column1],MATCH(R536,Table8[Column2]))</f>
        <v>Maintained</v>
      </c>
      <c r="R536">
        <v>45.137709229999999</v>
      </c>
      <c r="S536">
        <f t="shared" si="17"/>
        <v>1.8807378845833331</v>
      </c>
      <c r="T536" t="s">
        <v>19</v>
      </c>
    </row>
    <row r="537" spans="1:20" x14ac:dyDescent="0.25">
      <c r="A537">
        <v>536</v>
      </c>
      <c r="B537" t="s">
        <v>939</v>
      </c>
      <c r="C537" t="s">
        <v>940</v>
      </c>
      <c r="D537" t="str">
        <f t="shared" si="16"/>
        <v>Conley Leon</v>
      </c>
      <c r="E537" t="s">
        <v>22</v>
      </c>
      <c r="F537" t="s">
        <v>38</v>
      </c>
      <c r="G537" t="s">
        <v>17</v>
      </c>
      <c r="H537" t="s">
        <v>18</v>
      </c>
      <c r="I537" t="s">
        <v>38</v>
      </c>
      <c r="J537" t="s">
        <v>19</v>
      </c>
      <c r="K537" t="str">
        <f>INDEX(Table6[Column1],MATCH(L537,Table6[Column2]))</f>
        <v>Young Adults</v>
      </c>
      <c r="L537">
        <v>31.444135599999999</v>
      </c>
      <c r="M537" t="str">
        <f>VLOOKUP(L537,Table1[],2)</f>
        <v>30 - 39</v>
      </c>
      <c r="N537" t="str">
        <f>INDEX(Table7[Column1],MATCH(O537,Table7[Column2]))</f>
        <v>Learning Stage</v>
      </c>
      <c r="O537">
        <v>4.7959296480000004</v>
      </c>
      <c r="P537" t="str">
        <f>VLOOKUP(O537,Table13[],2)</f>
        <v>1 - 5</v>
      </c>
      <c r="Q537" t="str">
        <f>INDEX(Table8[Column1],MATCH(R537,Table8[Column2]))</f>
        <v>Scheduled</v>
      </c>
      <c r="R537">
        <v>5.2918351000000001</v>
      </c>
      <c r="S537">
        <f t="shared" si="17"/>
        <v>0.22049312916666669</v>
      </c>
      <c r="T537" t="s">
        <v>19</v>
      </c>
    </row>
    <row r="538" spans="1:20" x14ac:dyDescent="0.25">
      <c r="A538">
        <v>537</v>
      </c>
      <c r="B538" t="s">
        <v>941</v>
      </c>
      <c r="C538" t="s">
        <v>927</v>
      </c>
      <c r="D538" t="str">
        <f t="shared" si="16"/>
        <v>Shields Andrea</v>
      </c>
      <c r="E538" t="s">
        <v>15</v>
      </c>
      <c r="F538" t="s">
        <v>38</v>
      </c>
      <c r="G538" t="s">
        <v>17</v>
      </c>
      <c r="H538" t="s">
        <v>18</v>
      </c>
      <c r="I538" t="s">
        <v>38</v>
      </c>
      <c r="J538" t="s">
        <v>19</v>
      </c>
      <c r="K538" t="str">
        <f>INDEX(Table6[Column1],MATCH(L538,Table6[Column2]))</f>
        <v>Adults</v>
      </c>
      <c r="L538">
        <v>41.751836570000002</v>
      </c>
      <c r="M538" t="str">
        <f>VLOOKUP(L538,Table1[],2)</f>
        <v>40 - 49</v>
      </c>
      <c r="N538" t="str">
        <f>INDEX(Table7[Column1],MATCH(O538,Table7[Column2]))</f>
        <v>Learning Stage</v>
      </c>
      <c r="O538">
        <v>3.040349891</v>
      </c>
      <c r="P538" t="str">
        <f>VLOOKUP(O538,Table13[],2)</f>
        <v>1 - 5</v>
      </c>
      <c r="Q538" t="str">
        <f>INDEX(Table8[Column1],MATCH(R538,Table8[Column2]))</f>
        <v>Habitual</v>
      </c>
      <c r="R538">
        <v>88.21703977</v>
      </c>
      <c r="S538">
        <f t="shared" si="17"/>
        <v>3.6757099904166668</v>
      </c>
      <c r="T538" t="s">
        <v>19</v>
      </c>
    </row>
    <row r="539" spans="1:20" x14ac:dyDescent="0.25">
      <c r="A539">
        <v>538</v>
      </c>
      <c r="B539" t="s">
        <v>942</v>
      </c>
      <c r="C539" t="s">
        <v>943</v>
      </c>
      <c r="D539" t="str">
        <f t="shared" si="16"/>
        <v>Higgins Roger</v>
      </c>
      <c r="E539" t="s">
        <v>22</v>
      </c>
      <c r="F539" t="s">
        <v>138</v>
      </c>
      <c r="G539" t="s">
        <v>17</v>
      </c>
      <c r="H539" t="s">
        <v>18</v>
      </c>
      <c r="I539" t="s">
        <v>138</v>
      </c>
      <c r="J539" t="s">
        <v>19</v>
      </c>
      <c r="K539" t="str">
        <f>INDEX(Table6[Column1],MATCH(L539,Table6[Column2]))</f>
        <v>Adults</v>
      </c>
      <c r="L539">
        <v>44.818431650000001</v>
      </c>
      <c r="M539" t="str">
        <f>VLOOKUP(L539,Table1[],2)</f>
        <v>40 - 49</v>
      </c>
      <c r="N539" t="str">
        <f>INDEX(Table7[Column1],MATCH(O539,Table7[Column2]))</f>
        <v>Learning Stage</v>
      </c>
      <c r="O539">
        <v>4.796230499</v>
      </c>
      <c r="P539" t="str">
        <f>VLOOKUP(O539,Table13[],2)</f>
        <v>1 - 5</v>
      </c>
      <c r="Q539" t="str">
        <f>INDEX(Table8[Column1],MATCH(R539,Table8[Column2]))</f>
        <v>Maintained</v>
      </c>
      <c r="R539">
        <v>62.938239770000003</v>
      </c>
      <c r="S539">
        <f t="shared" si="17"/>
        <v>2.6224266570833334</v>
      </c>
      <c r="T539" t="s">
        <v>19</v>
      </c>
    </row>
    <row r="540" spans="1:20" x14ac:dyDescent="0.25">
      <c r="A540">
        <v>539</v>
      </c>
      <c r="B540" t="s">
        <v>944</v>
      </c>
      <c r="C540" t="s">
        <v>147</v>
      </c>
      <c r="D540" t="str">
        <f t="shared" si="16"/>
        <v>Payne Linda</v>
      </c>
      <c r="E540" t="s">
        <v>15</v>
      </c>
      <c r="F540" t="s">
        <v>38</v>
      </c>
      <c r="G540" t="s">
        <v>17</v>
      </c>
      <c r="H540" t="s">
        <v>18</v>
      </c>
      <c r="I540" t="s">
        <v>38</v>
      </c>
      <c r="J540" t="s">
        <v>19</v>
      </c>
      <c r="K540" t="str">
        <f>INDEX(Table6[Column1],MATCH(L540,Table6[Column2]))</f>
        <v>Youth</v>
      </c>
      <c r="L540">
        <v>25.942239990000001</v>
      </c>
      <c r="M540" t="str">
        <f>VLOOKUP(L540,Table1[],2)</f>
        <v>20 - 29</v>
      </c>
      <c r="N540" t="str">
        <f>INDEX(Table7[Column1],MATCH(O540,Table7[Column2]))</f>
        <v>Learning Stage</v>
      </c>
      <c r="O540">
        <v>4.575203224</v>
      </c>
      <c r="P540" t="str">
        <f>VLOOKUP(O540,Table13[],2)</f>
        <v>1 - 5</v>
      </c>
      <c r="Q540" t="str">
        <f>INDEX(Table8[Column1],MATCH(R540,Table8[Column2]))</f>
        <v>Scheduled</v>
      </c>
      <c r="R540">
        <v>0</v>
      </c>
      <c r="S540">
        <f t="shared" si="17"/>
        <v>0</v>
      </c>
      <c r="T540" t="s">
        <v>19</v>
      </c>
    </row>
    <row r="541" spans="1:20" x14ac:dyDescent="0.25">
      <c r="A541">
        <v>540</v>
      </c>
      <c r="B541" t="s">
        <v>945</v>
      </c>
      <c r="C541" t="s">
        <v>946</v>
      </c>
      <c r="D541" t="str">
        <f t="shared" si="16"/>
        <v>Baughman Julius</v>
      </c>
      <c r="E541" t="s">
        <v>22</v>
      </c>
      <c r="F541" t="s">
        <v>16</v>
      </c>
      <c r="G541" t="s">
        <v>17</v>
      </c>
      <c r="H541" t="s">
        <v>18</v>
      </c>
      <c r="I541" t="s">
        <v>16</v>
      </c>
      <c r="J541" t="s">
        <v>19</v>
      </c>
      <c r="K541" t="str">
        <f>INDEX(Table6[Column1],MATCH(L541,Table6[Column2]))</f>
        <v>Adults</v>
      </c>
      <c r="L541">
        <v>41.26602956</v>
      </c>
      <c r="M541" t="str">
        <f>VLOOKUP(L541,Table1[],2)</f>
        <v>40 - 49</v>
      </c>
      <c r="N541" t="str">
        <f>INDEX(Table7[Column1],MATCH(O541,Table7[Column2]))</f>
        <v>Learning Stage</v>
      </c>
      <c r="O541">
        <v>5.188036812</v>
      </c>
      <c r="P541" t="str">
        <f>VLOOKUP(O541,Table13[],2)</f>
        <v>1 - 5</v>
      </c>
      <c r="Q541" t="str">
        <f>INDEX(Table8[Column1],MATCH(R541,Table8[Column2]))</f>
        <v>Maintained</v>
      </c>
      <c r="R541">
        <v>63.668855870000002</v>
      </c>
      <c r="S541">
        <f t="shared" si="17"/>
        <v>2.6528689945833333</v>
      </c>
      <c r="T541" t="s">
        <v>19</v>
      </c>
    </row>
    <row r="542" spans="1:20" x14ac:dyDescent="0.25">
      <c r="A542">
        <v>541</v>
      </c>
      <c r="B542" t="s">
        <v>947</v>
      </c>
      <c r="C542" t="s">
        <v>948</v>
      </c>
      <c r="D542" t="str">
        <f t="shared" si="16"/>
        <v>Beerman Clyde</v>
      </c>
      <c r="E542" t="s">
        <v>22</v>
      </c>
      <c r="F542" t="s">
        <v>157</v>
      </c>
      <c r="G542" t="s">
        <v>611</v>
      </c>
      <c r="H542" t="s">
        <v>612</v>
      </c>
      <c r="I542" t="s">
        <v>157</v>
      </c>
      <c r="J542" t="s">
        <v>19</v>
      </c>
      <c r="K542" t="str">
        <f>INDEX(Table6[Column1],MATCH(L542,Table6[Column2]))</f>
        <v>Young Adults</v>
      </c>
      <c r="L542">
        <v>39.441997110000003</v>
      </c>
      <c r="M542" t="str">
        <f>VLOOKUP(L542,Table1[],2)</f>
        <v>30 - 39</v>
      </c>
      <c r="N542" t="str">
        <f>INDEX(Table7[Column1],MATCH(O542,Table7[Column2]))</f>
        <v>Learning Stage</v>
      </c>
      <c r="O542">
        <v>3.976574898</v>
      </c>
      <c r="P542" t="str">
        <f>VLOOKUP(O542,Table13[],2)</f>
        <v>1 - 5</v>
      </c>
      <c r="Q542" t="str">
        <f>INDEX(Table8[Column1],MATCH(R542,Table8[Column2]))</f>
        <v>Scheduled</v>
      </c>
      <c r="R542">
        <v>13.769486110000001</v>
      </c>
      <c r="S542">
        <f t="shared" si="17"/>
        <v>0.5737285879166667</v>
      </c>
      <c r="T542" t="s">
        <v>19</v>
      </c>
    </row>
    <row r="543" spans="1:20" x14ac:dyDescent="0.25">
      <c r="A543">
        <v>542</v>
      </c>
      <c r="B543" t="s">
        <v>949</v>
      </c>
      <c r="C543" t="s">
        <v>561</v>
      </c>
      <c r="D543" t="str">
        <f t="shared" si="16"/>
        <v>Sandoval Viola</v>
      </c>
      <c r="E543" t="s">
        <v>15</v>
      </c>
      <c r="F543" t="s">
        <v>38</v>
      </c>
      <c r="G543" t="s">
        <v>17</v>
      </c>
      <c r="H543" t="s">
        <v>18</v>
      </c>
      <c r="I543" t="s">
        <v>38</v>
      </c>
      <c r="J543" t="s">
        <v>19</v>
      </c>
      <c r="K543" t="str">
        <f>INDEX(Table6[Column1],MATCH(L543,Table6[Column2]))</f>
        <v>Adults</v>
      </c>
      <c r="L543">
        <v>49.953795300000003</v>
      </c>
      <c r="M543" t="str">
        <f>VLOOKUP(L543,Table1[],2)</f>
        <v>40 - 49</v>
      </c>
      <c r="N543" t="str">
        <f>INDEX(Table7[Column1],MATCH(O543,Table7[Column2]))</f>
        <v>Learning Stage</v>
      </c>
      <c r="O543">
        <v>4.795101989</v>
      </c>
      <c r="P543" t="str">
        <f>VLOOKUP(O543,Table13[],2)</f>
        <v>1 - 5</v>
      </c>
      <c r="Q543" t="str">
        <f>INDEX(Table8[Column1],MATCH(R543,Table8[Column2]))</f>
        <v>Excused</v>
      </c>
      <c r="R543">
        <v>127.2149817</v>
      </c>
      <c r="S543">
        <f t="shared" si="17"/>
        <v>5.3006242375000001</v>
      </c>
      <c r="T543" t="s">
        <v>19</v>
      </c>
    </row>
    <row r="544" spans="1:20" x14ac:dyDescent="0.25">
      <c r="A544">
        <v>543</v>
      </c>
      <c r="B544" t="s">
        <v>366</v>
      </c>
      <c r="C544" t="s">
        <v>950</v>
      </c>
      <c r="D544" t="str">
        <f t="shared" si="16"/>
        <v>Hernandez Ione</v>
      </c>
      <c r="E544" t="s">
        <v>15</v>
      </c>
      <c r="F544" t="s">
        <v>169</v>
      </c>
      <c r="G544" t="s">
        <v>611</v>
      </c>
      <c r="H544" t="s">
        <v>612</v>
      </c>
      <c r="I544" t="s">
        <v>169</v>
      </c>
      <c r="J544" t="s">
        <v>19</v>
      </c>
      <c r="K544" t="str">
        <f>INDEX(Table6[Column1],MATCH(L544,Table6[Column2]))</f>
        <v>Adults</v>
      </c>
      <c r="L544">
        <v>48.756771919999998</v>
      </c>
      <c r="M544" t="str">
        <f>VLOOKUP(L544,Table1[],2)</f>
        <v>40 - 49</v>
      </c>
      <c r="N544" t="str">
        <f>INDEX(Table7[Column1],MATCH(O544,Table7[Column2]))</f>
        <v>Learning Stage</v>
      </c>
      <c r="O544">
        <v>1.16251975</v>
      </c>
      <c r="P544" t="str">
        <f>VLOOKUP(O544,Table13[],2)</f>
        <v>1 - 5</v>
      </c>
      <c r="Q544" t="str">
        <f>INDEX(Table8[Column1],MATCH(R544,Table8[Column2]))</f>
        <v>Habitual</v>
      </c>
      <c r="R544">
        <v>107.69048960000001</v>
      </c>
      <c r="S544">
        <f t="shared" si="17"/>
        <v>4.487103733333333</v>
      </c>
      <c r="T544" t="s">
        <v>19</v>
      </c>
    </row>
    <row r="545" spans="1:20" x14ac:dyDescent="0.25">
      <c r="A545">
        <v>544</v>
      </c>
      <c r="B545" t="s">
        <v>951</v>
      </c>
      <c r="C545" t="s">
        <v>684</v>
      </c>
      <c r="D545" t="str">
        <f t="shared" si="16"/>
        <v>Graham Cassandra</v>
      </c>
      <c r="E545" t="s">
        <v>15</v>
      </c>
      <c r="F545" t="s">
        <v>369</v>
      </c>
      <c r="G545" t="s">
        <v>17</v>
      </c>
      <c r="H545" t="s">
        <v>18</v>
      </c>
      <c r="I545" t="s">
        <v>369</v>
      </c>
      <c r="J545" t="s">
        <v>19</v>
      </c>
      <c r="K545" t="str">
        <f>INDEX(Table6[Column1],MATCH(L545,Table6[Column2]))</f>
        <v>Young Adults</v>
      </c>
      <c r="L545">
        <v>32.966927509999998</v>
      </c>
      <c r="M545" t="str">
        <f>VLOOKUP(L545,Table1[],2)</f>
        <v>30 - 39</v>
      </c>
      <c r="N545" t="str">
        <f>INDEX(Table7[Column1],MATCH(O545,Table7[Column2]))</f>
        <v>Learning Stage</v>
      </c>
      <c r="O545">
        <v>2.6888118460000001</v>
      </c>
      <c r="P545" t="str">
        <f>VLOOKUP(O545,Table13[],2)</f>
        <v>1 - 5</v>
      </c>
      <c r="Q545" t="str">
        <f>INDEX(Table8[Column1],MATCH(R545,Table8[Column2]))</f>
        <v>Scheduled</v>
      </c>
      <c r="R545">
        <v>25.988040250000001</v>
      </c>
      <c r="S545">
        <f t="shared" si="17"/>
        <v>1.0828350104166666</v>
      </c>
      <c r="T545" t="s">
        <v>19</v>
      </c>
    </row>
    <row r="546" spans="1:20" x14ac:dyDescent="0.25">
      <c r="A546">
        <v>545</v>
      </c>
      <c r="B546" t="s">
        <v>952</v>
      </c>
      <c r="C546" t="s">
        <v>543</v>
      </c>
      <c r="D546" t="str">
        <f t="shared" si="16"/>
        <v>Fitts Kelly</v>
      </c>
      <c r="E546" t="s">
        <v>15</v>
      </c>
      <c r="F546" t="s">
        <v>38</v>
      </c>
      <c r="G546" t="s">
        <v>17</v>
      </c>
      <c r="H546" t="s">
        <v>18</v>
      </c>
      <c r="I546" t="s">
        <v>38</v>
      </c>
      <c r="J546" t="s">
        <v>19</v>
      </c>
      <c r="K546" t="str">
        <f>INDEX(Table6[Column1],MATCH(L546,Table6[Column2]))</f>
        <v>Youth</v>
      </c>
      <c r="L546">
        <v>21.64225223</v>
      </c>
      <c r="M546" t="str">
        <f>VLOOKUP(L546,Table1[],2)</f>
        <v>20 - 29</v>
      </c>
      <c r="N546" t="str">
        <f>INDEX(Table7[Column1],MATCH(O546,Table7[Column2]))</f>
        <v>Learning Stage</v>
      </c>
      <c r="O546">
        <v>4.0650969049999999</v>
      </c>
      <c r="P546" t="str">
        <f>VLOOKUP(O546,Table13[],2)</f>
        <v>1 - 5</v>
      </c>
      <c r="Q546" t="str">
        <f>INDEX(Table8[Column1],MATCH(R546,Table8[Column2]))</f>
        <v>Scheduled</v>
      </c>
      <c r="R546">
        <v>0</v>
      </c>
      <c r="S546">
        <f t="shared" si="17"/>
        <v>0</v>
      </c>
      <c r="T546" t="s">
        <v>19</v>
      </c>
    </row>
    <row r="547" spans="1:20" x14ac:dyDescent="0.25">
      <c r="A547">
        <v>546</v>
      </c>
      <c r="B547" t="s">
        <v>953</v>
      </c>
      <c r="C547" t="s">
        <v>954</v>
      </c>
      <c r="D547" t="str">
        <f t="shared" si="16"/>
        <v>Gross Jean</v>
      </c>
      <c r="E547" t="s">
        <v>15</v>
      </c>
      <c r="F547" t="s">
        <v>593</v>
      </c>
      <c r="G547" t="s">
        <v>611</v>
      </c>
      <c r="H547" t="s">
        <v>612</v>
      </c>
      <c r="I547" t="s">
        <v>90</v>
      </c>
      <c r="J547" t="s">
        <v>19</v>
      </c>
      <c r="K547" t="str">
        <f>INDEX(Table6[Column1],MATCH(L547,Table6[Column2]))</f>
        <v>Young Adults</v>
      </c>
      <c r="L547">
        <v>37.44193817</v>
      </c>
      <c r="M547" t="str">
        <f>VLOOKUP(L547,Table1[],2)</f>
        <v>30 - 39</v>
      </c>
      <c r="N547" t="str">
        <f>INDEX(Table7[Column1],MATCH(O547,Table7[Column2]))</f>
        <v>Learning Stage</v>
      </c>
      <c r="O547">
        <v>2.527704328</v>
      </c>
      <c r="P547" t="str">
        <f>VLOOKUP(O547,Table13[],2)</f>
        <v>1 - 5</v>
      </c>
      <c r="Q547" t="str">
        <f>INDEX(Table8[Column1],MATCH(R547,Table8[Column2]))</f>
        <v>Maintained</v>
      </c>
      <c r="R547">
        <v>45.84689659</v>
      </c>
      <c r="S547">
        <f t="shared" si="17"/>
        <v>1.9102873579166666</v>
      </c>
      <c r="T547" t="s">
        <v>19</v>
      </c>
    </row>
    <row r="548" spans="1:20" x14ac:dyDescent="0.25">
      <c r="A548">
        <v>547</v>
      </c>
      <c r="B548" t="s">
        <v>288</v>
      </c>
      <c r="C548" t="s">
        <v>345</v>
      </c>
      <c r="D548" t="str">
        <f t="shared" si="16"/>
        <v>Ward Ronald</v>
      </c>
      <c r="E548" t="s">
        <v>22</v>
      </c>
      <c r="F548" t="s">
        <v>38</v>
      </c>
      <c r="G548" t="s">
        <v>17</v>
      </c>
      <c r="H548" t="s">
        <v>18</v>
      </c>
      <c r="I548" t="s">
        <v>38</v>
      </c>
      <c r="J548" t="s">
        <v>19</v>
      </c>
      <c r="K548" t="str">
        <f>INDEX(Table6[Column1],MATCH(L548,Table6[Column2]))</f>
        <v>Adults</v>
      </c>
      <c r="L548">
        <v>40.445866150000001</v>
      </c>
      <c r="M548" t="str">
        <f>VLOOKUP(L548,Table1[],2)</f>
        <v>40 - 49</v>
      </c>
      <c r="N548" t="str">
        <f>INDEX(Table7[Column1],MATCH(O548,Table7[Column2]))</f>
        <v>Learning Stage</v>
      </c>
      <c r="O548">
        <v>4.971900711</v>
      </c>
      <c r="P548" t="str">
        <f>VLOOKUP(O548,Table13[],2)</f>
        <v>1 - 5</v>
      </c>
      <c r="Q548" t="str">
        <f>INDEX(Table8[Column1],MATCH(R548,Table8[Column2]))</f>
        <v>Scheduled</v>
      </c>
      <c r="R548">
        <v>20.067077869999999</v>
      </c>
      <c r="S548">
        <f t="shared" si="17"/>
        <v>0.83612824458333324</v>
      </c>
      <c r="T548" t="s">
        <v>19</v>
      </c>
    </row>
    <row r="549" spans="1:20" x14ac:dyDescent="0.25">
      <c r="A549">
        <v>548</v>
      </c>
      <c r="B549" t="s">
        <v>34</v>
      </c>
      <c r="C549" t="s">
        <v>426</v>
      </c>
      <c r="D549" t="str">
        <f t="shared" si="16"/>
        <v>Jones George</v>
      </c>
      <c r="E549" t="s">
        <v>22</v>
      </c>
      <c r="F549" t="s">
        <v>192</v>
      </c>
      <c r="G549" t="s">
        <v>611</v>
      </c>
      <c r="H549" t="s">
        <v>612</v>
      </c>
      <c r="I549" t="s">
        <v>192</v>
      </c>
      <c r="J549" t="s">
        <v>19</v>
      </c>
      <c r="K549" t="str">
        <f>INDEX(Table6[Column1],MATCH(L549,Table6[Column2]))</f>
        <v>Young Adults</v>
      </c>
      <c r="L549">
        <v>38.41935119</v>
      </c>
      <c r="M549" t="str">
        <f>VLOOKUP(L549,Table1[],2)</f>
        <v>30 - 39</v>
      </c>
      <c r="N549" t="str">
        <f>INDEX(Table7[Column1],MATCH(O549,Table7[Column2]))</f>
        <v>Learning Stage</v>
      </c>
      <c r="O549">
        <v>1.9416815949999999</v>
      </c>
      <c r="P549" t="str">
        <f>VLOOKUP(O549,Table13[],2)</f>
        <v>1 - 5</v>
      </c>
      <c r="Q549" t="str">
        <f>INDEX(Table8[Column1],MATCH(R549,Table8[Column2]))</f>
        <v>Maintained</v>
      </c>
      <c r="R549">
        <v>50.614814440000004</v>
      </c>
      <c r="S549">
        <f t="shared" si="17"/>
        <v>2.1089506016666668</v>
      </c>
      <c r="T549" t="s">
        <v>19</v>
      </c>
    </row>
    <row r="550" spans="1:20" x14ac:dyDescent="0.25">
      <c r="A550">
        <v>549</v>
      </c>
      <c r="B550" t="s">
        <v>955</v>
      </c>
      <c r="C550" t="s">
        <v>956</v>
      </c>
      <c r="D550" t="str">
        <f t="shared" si="16"/>
        <v>Raines Shelly</v>
      </c>
      <c r="E550" t="s">
        <v>15</v>
      </c>
      <c r="F550" t="s">
        <v>176</v>
      </c>
      <c r="G550" t="s">
        <v>17</v>
      </c>
      <c r="H550" t="s">
        <v>18</v>
      </c>
      <c r="I550" t="s">
        <v>134</v>
      </c>
      <c r="J550" t="s">
        <v>19</v>
      </c>
      <c r="K550" t="str">
        <f>INDEX(Table6[Column1],MATCH(L550,Table6[Column2]))</f>
        <v>Adults</v>
      </c>
      <c r="L550">
        <v>46.40224439</v>
      </c>
      <c r="M550" t="str">
        <f>VLOOKUP(L550,Table1[],2)</f>
        <v>40 - 49</v>
      </c>
      <c r="N550" t="str">
        <f>INDEX(Table7[Column1],MATCH(O550,Table7[Column2]))</f>
        <v>Learning Stage</v>
      </c>
      <c r="O550">
        <v>3.5237487989999998</v>
      </c>
      <c r="P550" t="str">
        <f>VLOOKUP(O550,Table13[],2)</f>
        <v>1 - 5</v>
      </c>
      <c r="Q550" t="str">
        <f>INDEX(Table8[Column1],MATCH(R550,Table8[Column2]))</f>
        <v>Habitual</v>
      </c>
      <c r="R550">
        <v>109.55343809999999</v>
      </c>
      <c r="S550">
        <f t="shared" si="17"/>
        <v>4.5647265875</v>
      </c>
      <c r="T550" t="s">
        <v>19</v>
      </c>
    </row>
    <row r="551" spans="1:20" x14ac:dyDescent="0.25">
      <c r="A551">
        <v>550</v>
      </c>
      <c r="B551" t="s">
        <v>957</v>
      </c>
      <c r="C551" t="s">
        <v>312</v>
      </c>
      <c r="D551" t="str">
        <f t="shared" si="16"/>
        <v>Gardner Terry</v>
      </c>
      <c r="E551" t="s">
        <v>22</v>
      </c>
      <c r="F551" t="s">
        <v>38</v>
      </c>
      <c r="G551" t="s">
        <v>17</v>
      </c>
      <c r="H551" t="s">
        <v>18</v>
      </c>
      <c r="I551" t="s">
        <v>38</v>
      </c>
      <c r="J551" t="s">
        <v>19</v>
      </c>
      <c r="K551" t="str">
        <f>INDEX(Table6[Column1],MATCH(L551,Table6[Column2]))</f>
        <v>Adults</v>
      </c>
      <c r="L551">
        <v>41.589737040000003</v>
      </c>
      <c r="M551" t="str">
        <f>VLOOKUP(L551,Table1[],2)</f>
        <v>40 - 49</v>
      </c>
      <c r="N551" t="str">
        <f>INDEX(Table7[Column1],MATCH(O551,Table7[Column2]))</f>
        <v>Learning Stage</v>
      </c>
      <c r="O551">
        <v>5.8956614419999998</v>
      </c>
      <c r="P551" t="str">
        <f>VLOOKUP(O551,Table13[],2)</f>
        <v>1 - 5</v>
      </c>
      <c r="Q551" t="str">
        <f>INDEX(Table8[Column1],MATCH(R551,Table8[Column2]))</f>
        <v>Maintained</v>
      </c>
      <c r="R551">
        <v>56.794060729999998</v>
      </c>
      <c r="S551">
        <f t="shared" si="17"/>
        <v>2.3664191970833333</v>
      </c>
      <c r="T551" t="s">
        <v>19</v>
      </c>
    </row>
    <row r="552" spans="1:20" x14ac:dyDescent="0.25">
      <c r="A552">
        <v>551</v>
      </c>
      <c r="B552" t="s">
        <v>958</v>
      </c>
      <c r="C552" t="s">
        <v>679</v>
      </c>
      <c r="D552" t="str">
        <f t="shared" si="16"/>
        <v>Trejo Margaret</v>
      </c>
      <c r="E552" t="s">
        <v>15</v>
      </c>
      <c r="F552" t="s">
        <v>38</v>
      </c>
      <c r="G552" t="s">
        <v>17</v>
      </c>
      <c r="H552" t="s">
        <v>18</v>
      </c>
      <c r="I552" t="s">
        <v>38</v>
      </c>
      <c r="J552" t="s">
        <v>19</v>
      </c>
      <c r="K552" t="str">
        <f>INDEX(Table6[Column1],MATCH(L552,Table6[Column2]))</f>
        <v>Adults</v>
      </c>
      <c r="L552">
        <v>45.38657096</v>
      </c>
      <c r="M552" t="str">
        <f>VLOOKUP(L552,Table1[],2)</f>
        <v>40 - 49</v>
      </c>
      <c r="N552" t="str">
        <f>INDEX(Table7[Column1],MATCH(O552,Table7[Column2]))</f>
        <v>Learning Stage</v>
      </c>
      <c r="O552">
        <v>4.3278413200000001</v>
      </c>
      <c r="P552" t="str">
        <f>VLOOKUP(O552,Table13[],2)</f>
        <v>1 - 5</v>
      </c>
      <c r="Q552" t="str">
        <f>INDEX(Table8[Column1],MATCH(R552,Table8[Column2]))</f>
        <v>Habitual</v>
      </c>
      <c r="R552">
        <v>111.7492434</v>
      </c>
      <c r="S552">
        <f t="shared" si="17"/>
        <v>4.6562184749999993</v>
      </c>
      <c r="T552" t="s">
        <v>19</v>
      </c>
    </row>
    <row r="553" spans="1:20" x14ac:dyDescent="0.25">
      <c r="A553">
        <v>552</v>
      </c>
      <c r="B553" t="s">
        <v>959</v>
      </c>
      <c r="C553" t="s">
        <v>630</v>
      </c>
      <c r="D553" t="str">
        <f t="shared" si="16"/>
        <v>Faber Richard</v>
      </c>
      <c r="E553" t="s">
        <v>22</v>
      </c>
      <c r="F553" t="s">
        <v>24</v>
      </c>
      <c r="G553" t="s">
        <v>17</v>
      </c>
      <c r="H553" t="s">
        <v>18</v>
      </c>
      <c r="I553" t="s">
        <v>24</v>
      </c>
      <c r="J553" t="s">
        <v>19</v>
      </c>
      <c r="K553" t="str">
        <f>INDEX(Table6[Column1],MATCH(L553,Table6[Column2]))</f>
        <v>Adults</v>
      </c>
      <c r="L553">
        <v>47.754403189999998</v>
      </c>
      <c r="M553" t="str">
        <f>VLOOKUP(L553,Table1[],2)</f>
        <v>40 - 49</v>
      </c>
      <c r="N553" t="str">
        <f>INDEX(Table7[Column1],MATCH(O553,Table7[Column2]))</f>
        <v>Learning Stage</v>
      </c>
      <c r="O553">
        <v>3.4215800500000002</v>
      </c>
      <c r="P553" t="str">
        <f>VLOOKUP(O553,Table13[],2)</f>
        <v>1 - 5</v>
      </c>
      <c r="Q553" t="str">
        <f>INDEX(Table8[Column1],MATCH(R553,Table8[Column2]))</f>
        <v>Maintained</v>
      </c>
      <c r="R553">
        <v>76.814975880000006</v>
      </c>
      <c r="S553">
        <f t="shared" si="17"/>
        <v>3.2006239949999999</v>
      </c>
      <c r="T553" t="s">
        <v>19</v>
      </c>
    </row>
    <row r="554" spans="1:20" x14ac:dyDescent="0.25">
      <c r="A554">
        <v>553</v>
      </c>
      <c r="B554" t="s">
        <v>960</v>
      </c>
      <c r="C554" t="s">
        <v>883</v>
      </c>
      <c r="D554" t="str">
        <f t="shared" si="16"/>
        <v>Happel Jason</v>
      </c>
      <c r="E554" t="s">
        <v>22</v>
      </c>
      <c r="F554" t="s">
        <v>30</v>
      </c>
      <c r="G554" t="s">
        <v>611</v>
      </c>
      <c r="H554" t="s">
        <v>612</v>
      </c>
      <c r="I554" t="s">
        <v>30</v>
      </c>
      <c r="J554" t="s">
        <v>19</v>
      </c>
      <c r="K554" t="str">
        <f>INDEX(Table6[Column1],MATCH(L554,Table6[Column2]))</f>
        <v>Adults</v>
      </c>
      <c r="L554">
        <v>43.250494150000002</v>
      </c>
      <c r="M554" t="str">
        <f>VLOOKUP(L554,Table1[],2)</f>
        <v>40 - 49</v>
      </c>
      <c r="N554" t="str">
        <f>INDEX(Table7[Column1],MATCH(O554,Table7[Column2]))</f>
        <v>Learning Stage</v>
      </c>
      <c r="O554">
        <v>4.0305910420000002</v>
      </c>
      <c r="P554" t="str">
        <f>VLOOKUP(O554,Table13[],2)</f>
        <v>1 - 5</v>
      </c>
      <c r="Q554" t="str">
        <f>INDEX(Table8[Column1],MATCH(R554,Table8[Column2]))</f>
        <v>Maintained</v>
      </c>
      <c r="R554">
        <v>41.397384379999998</v>
      </c>
      <c r="S554">
        <f t="shared" si="17"/>
        <v>1.724891015833333</v>
      </c>
      <c r="T554" t="s">
        <v>19</v>
      </c>
    </row>
    <row r="555" spans="1:20" x14ac:dyDescent="0.25">
      <c r="A555">
        <v>554</v>
      </c>
      <c r="B555" t="s">
        <v>961</v>
      </c>
      <c r="C555" t="s">
        <v>464</v>
      </c>
      <c r="D555" t="str">
        <f t="shared" si="16"/>
        <v>Jankowski Steven</v>
      </c>
      <c r="E555" t="s">
        <v>22</v>
      </c>
      <c r="F555" t="s">
        <v>38</v>
      </c>
      <c r="G555" t="s">
        <v>17</v>
      </c>
      <c r="H555" t="s">
        <v>18</v>
      </c>
      <c r="I555" t="s">
        <v>38</v>
      </c>
      <c r="J555" t="s">
        <v>19</v>
      </c>
      <c r="K555" t="str">
        <f>INDEX(Table6[Column1],MATCH(L555,Table6[Column2]))</f>
        <v>Adults</v>
      </c>
      <c r="L555">
        <v>46.935128560000003</v>
      </c>
      <c r="M555" t="str">
        <f>VLOOKUP(L555,Table1[],2)</f>
        <v>40 - 49</v>
      </c>
      <c r="N555" t="str">
        <f>INDEX(Table7[Column1],MATCH(O555,Table7[Column2]))</f>
        <v>Learning Stage</v>
      </c>
      <c r="O555">
        <v>4.0769017270000001</v>
      </c>
      <c r="P555" t="str">
        <f>VLOOKUP(O555,Table13[],2)</f>
        <v>1 - 5</v>
      </c>
      <c r="Q555" t="str">
        <f>INDEX(Table8[Column1],MATCH(R555,Table8[Column2]))</f>
        <v>Maintained</v>
      </c>
      <c r="R555">
        <v>50.990822530000003</v>
      </c>
      <c r="S555">
        <f t="shared" si="17"/>
        <v>2.1246176054166668</v>
      </c>
      <c r="T555" t="s">
        <v>19</v>
      </c>
    </row>
    <row r="556" spans="1:20" x14ac:dyDescent="0.25">
      <c r="A556">
        <v>555</v>
      </c>
      <c r="B556" t="s">
        <v>962</v>
      </c>
      <c r="C556" t="s">
        <v>115</v>
      </c>
      <c r="D556" t="str">
        <f t="shared" si="16"/>
        <v>Little Daniel</v>
      </c>
      <c r="E556" t="s">
        <v>22</v>
      </c>
      <c r="F556" t="s">
        <v>27</v>
      </c>
      <c r="G556" t="s">
        <v>17</v>
      </c>
      <c r="H556" t="s">
        <v>18</v>
      </c>
      <c r="I556" t="s">
        <v>27</v>
      </c>
      <c r="J556" t="s">
        <v>19</v>
      </c>
      <c r="K556" t="str">
        <f>INDEX(Table6[Column1],MATCH(L556,Table6[Column2]))</f>
        <v>Adults</v>
      </c>
      <c r="L556">
        <v>46.208810730000003</v>
      </c>
      <c r="M556" t="str">
        <f>VLOOKUP(L556,Table1[],2)</f>
        <v>40 - 49</v>
      </c>
      <c r="N556" t="str">
        <f>INDEX(Table7[Column1],MATCH(O556,Table7[Column2]))</f>
        <v>Learning Stage</v>
      </c>
      <c r="O556">
        <v>4.5747563949999996</v>
      </c>
      <c r="P556" t="str">
        <f>VLOOKUP(O556,Table13[],2)</f>
        <v>1 - 5</v>
      </c>
      <c r="Q556" t="str">
        <f>INDEX(Table8[Column1],MATCH(R556,Table8[Column2]))</f>
        <v>Maintained</v>
      </c>
      <c r="R556">
        <v>70.069876320000006</v>
      </c>
      <c r="S556">
        <f t="shared" si="17"/>
        <v>2.9195781800000002</v>
      </c>
      <c r="T556" t="s">
        <v>19</v>
      </c>
    </row>
    <row r="557" spans="1:20" x14ac:dyDescent="0.25">
      <c r="A557">
        <v>556</v>
      </c>
      <c r="B557" t="s">
        <v>963</v>
      </c>
      <c r="C557" t="s">
        <v>559</v>
      </c>
      <c r="D557" t="str">
        <f t="shared" si="16"/>
        <v>Hoskins Ernest</v>
      </c>
      <c r="E557" t="s">
        <v>22</v>
      </c>
      <c r="F557" t="s">
        <v>57</v>
      </c>
      <c r="G557" t="s">
        <v>611</v>
      </c>
      <c r="H557" t="s">
        <v>612</v>
      </c>
      <c r="I557" t="s">
        <v>57</v>
      </c>
      <c r="J557" t="s">
        <v>19</v>
      </c>
      <c r="K557" t="str">
        <f>INDEX(Table6[Column1],MATCH(L557,Table6[Column2]))</f>
        <v>Adults</v>
      </c>
      <c r="L557">
        <v>45.340611320000001</v>
      </c>
      <c r="M557" t="str">
        <f>VLOOKUP(L557,Table1[],2)</f>
        <v>40 - 49</v>
      </c>
      <c r="N557" t="str">
        <f>INDEX(Table7[Column1],MATCH(O557,Table7[Column2]))</f>
        <v>Learning Stage</v>
      </c>
      <c r="O557">
        <v>3.4333245059999999</v>
      </c>
      <c r="P557" t="str">
        <f>VLOOKUP(O557,Table13[],2)</f>
        <v>1 - 5</v>
      </c>
      <c r="Q557" t="str">
        <f>INDEX(Table8[Column1],MATCH(R557,Table8[Column2]))</f>
        <v>Maintained</v>
      </c>
      <c r="R557">
        <v>79.580735709999999</v>
      </c>
      <c r="S557">
        <f t="shared" si="17"/>
        <v>3.3158639879166665</v>
      </c>
      <c r="T557" t="s">
        <v>19</v>
      </c>
    </row>
    <row r="558" spans="1:20" x14ac:dyDescent="0.25">
      <c r="A558">
        <v>557</v>
      </c>
      <c r="B558" t="s">
        <v>964</v>
      </c>
      <c r="C558" t="s">
        <v>965</v>
      </c>
      <c r="D558" t="str">
        <f t="shared" si="16"/>
        <v>Englehart Kimberly</v>
      </c>
      <c r="E558" t="s">
        <v>15</v>
      </c>
      <c r="F558" t="s">
        <v>54</v>
      </c>
      <c r="G558" t="s">
        <v>611</v>
      </c>
      <c r="H558" t="s">
        <v>612</v>
      </c>
      <c r="I558" t="s">
        <v>54</v>
      </c>
      <c r="J558" t="s">
        <v>19</v>
      </c>
      <c r="K558" t="str">
        <f>INDEX(Table6[Column1],MATCH(L558,Table6[Column2]))</f>
        <v>Young Adults</v>
      </c>
      <c r="L558">
        <v>38.047182919999997</v>
      </c>
      <c r="M558" t="str">
        <f>VLOOKUP(L558,Table1[],2)</f>
        <v>30 - 39</v>
      </c>
      <c r="N558" t="str">
        <f>INDEX(Table7[Column1],MATCH(O558,Table7[Column2]))</f>
        <v>Learning Stage</v>
      </c>
      <c r="O558">
        <v>4.2795430530000003</v>
      </c>
      <c r="P558" t="str">
        <f>VLOOKUP(O558,Table13[],2)</f>
        <v>1 - 5</v>
      </c>
      <c r="Q558" t="str">
        <f>INDEX(Table8[Column1],MATCH(R558,Table8[Column2]))</f>
        <v>Habitual</v>
      </c>
      <c r="R558">
        <v>106.0343282</v>
      </c>
      <c r="S558">
        <f t="shared" si="17"/>
        <v>4.4180970083333335</v>
      </c>
      <c r="T558" t="s">
        <v>19</v>
      </c>
    </row>
    <row r="559" spans="1:20" x14ac:dyDescent="0.25">
      <c r="A559">
        <v>558</v>
      </c>
      <c r="B559" t="s">
        <v>966</v>
      </c>
      <c r="C559" t="s">
        <v>175</v>
      </c>
      <c r="D559" t="str">
        <f t="shared" si="16"/>
        <v>Miller Paul</v>
      </c>
      <c r="E559" t="s">
        <v>22</v>
      </c>
      <c r="F559" t="s">
        <v>235</v>
      </c>
      <c r="G559" t="s">
        <v>611</v>
      </c>
      <c r="H559" t="s">
        <v>612</v>
      </c>
      <c r="I559" t="s">
        <v>235</v>
      </c>
      <c r="J559" t="s">
        <v>19</v>
      </c>
      <c r="K559" t="str">
        <f>INDEX(Table6[Column1],MATCH(L559,Table6[Column2]))</f>
        <v>Young Adults</v>
      </c>
      <c r="L559">
        <v>39.179167030000002</v>
      </c>
      <c r="M559" t="str">
        <f>VLOOKUP(L559,Table1[],2)</f>
        <v>30 - 39</v>
      </c>
      <c r="N559" t="str">
        <f>INDEX(Table7[Column1],MATCH(O559,Table7[Column2]))</f>
        <v>Fitting in Stage</v>
      </c>
      <c r="O559">
        <v>6.2196235939999998</v>
      </c>
      <c r="P559" t="str">
        <f>VLOOKUP(O559,Table13[],2)</f>
        <v>6 - 10</v>
      </c>
      <c r="Q559" t="str">
        <f>INDEX(Table8[Column1],MATCH(R559,Table8[Column2]))</f>
        <v>Maintained</v>
      </c>
      <c r="R559">
        <v>42.166990120000001</v>
      </c>
      <c r="S559">
        <f t="shared" si="17"/>
        <v>1.7569579216666666</v>
      </c>
      <c r="T559" t="s">
        <v>19</v>
      </c>
    </row>
    <row r="560" spans="1:20" x14ac:dyDescent="0.25">
      <c r="A560">
        <v>559</v>
      </c>
      <c r="B560" t="s">
        <v>98</v>
      </c>
      <c r="C560" t="s">
        <v>147</v>
      </c>
      <c r="D560" t="str">
        <f t="shared" si="16"/>
        <v>Thompson Linda</v>
      </c>
      <c r="E560" t="s">
        <v>15</v>
      </c>
      <c r="F560" t="s">
        <v>38</v>
      </c>
      <c r="G560" t="s">
        <v>17</v>
      </c>
      <c r="H560" t="s">
        <v>18</v>
      </c>
      <c r="I560" t="s">
        <v>38</v>
      </c>
      <c r="J560" t="s">
        <v>19</v>
      </c>
      <c r="K560" t="str">
        <f>INDEX(Table6[Column1],MATCH(L560,Table6[Column2]))</f>
        <v>Young Adults</v>
      </c>
      <c r="L560">
        <v>37.64102595</v>
      </c>
      <c r="M560" t="str">
        <f>VLOOKUP(L560,Table1[],2)</f>
        <v>30 - 39</v>
      </c>
      <c r="N560" t="str">
        <f>INDEX(Table7[Column1],MATCH(O560,Table7[Column2]))</f>
        <v>Learning Stage</v>
      </c>
      <c r="O560">
        <v>3.9375595209999998</v>
      </c>
      <c r="P560" t="str">
        <f>VLOOKUP(O560,Table13[],2)</f>
        <v>1 - 5</v>
      </c>
      <c r="Q560" t="str">
        <f>INDEX(Table8[Column1],MATCH(R560,Table8[Column2]))</f>
        <v>Scheduled</v>
      </c>
      <c r="R560">
        <v>0</v>
      </c>
      <c r="S560">
        <f t="shared" si="17"/>
        <v>0</v>
      </c>
      <c r="T560" t="s">
        <v>19</v>
      </c>
    </row>
    <row r="561" spans="1:20" x14ac:dyDescent="0.25">
      <c r="A561">
        <v>560</v>
      </c>
      <c r="B561" t="s">
        <v>967</v>
      </c>
      <c r="C561" t="s">
        <v>968</v>
      </c>
      <c r="D561" t="str">
        <f t="shared" si="16"/>
        <v>Eastridge Alvin</v>
      </c>
      <c r="E561" t="s">
        <v>22</v>
      </c>
      <c r="F561" t="s">
        <v>30</v>
      </c>
      <c r="G561" t="s">
        <v>611</v>
      </c>
      <c r="H561" t="s">
        <v>612</v>
      </c>
      <c r="I561" t="s">
        <v>30</v>
      </c>
      <c r="J561" t="s">
        <v>19</v>
      </c>
      <c r="K561" t="str">
        <f>INDEX(Table6[Column1],MATCH(L561,Table6[Column2]))</f>
        <v>Elders</v>
      </c>
      <c r="L561">
        <v>54.373941709999997</v>
      </c>
      <c r="M561" t="str">
        <f>VLOOKUP(L561,Table1[],2)</f>
        <v>50 - 59</v>
      </c>
      <c r="N561" t="str">
        <f>INDEX(Table7[Column1],MATCH(O561,Table7[Column2]))</f>
        <v>Learning Stage</v>
      </c>
      <c r="O561">
        <v>5.9028290050000001</v>
      </c>
      <c r="P561" t="str">
        <f>VLOOKUP(O561,Table13[],2)</f>
        <v>1 - 5</v>
      </c>
      <c r="Q561" t="str">
        <f>INDEX(Table8[Column1],MATCH(R561,Table8[Column2]))</f>
        <v>Habitual</v>
      </c>
      <c r="R561">
        <v>92.467771099999993</v>
      </c>
      <c r="S561">
        <f t="shared" si="17"/>
        <v>3.8528237958333329</v>
      </c>
      <c r="T561" t="s">
        <v>19</v>
      </c>
    </row>
    <row r="562" spans="1:20" x14ac:dyDescent="0.25">
      <c r="A562">
        <v>561</v>
      </c>
      <c r="B562" t="s">
        <v>419</v>
      </c>
      <c r="C562" t="s">
        <v>813</v>
      </c>
      <c r="D562" t="str">
        <f t="shared" si="16"/>
        <v>Foster April</v>
      </c>
      <c r="E562" t="s">
        <v>15</v>
      </c>
      <c r="F562" t="s">
        <v>38</v>
      </c>
      <c r="G562" t="s">
        <v>17</v>
      </c>
      <c r="H562" t="s">
        <v>18</v>
      </c>
      <c r="I562" t="s">
        <v>38</v>
      </c>
      <c r="J562" t="s">
        <v>19</v>
      </c>
      <c r="K562" t="str">
        <f>INDEX(Table6[Column1],MATCH(L562,Table6[Column2]))</f>
        <v>Elders</v>
      </c>
      <c r="L562">
        <v>51.023144739999999</v>
      </c>
      <c r="M562" t="str">
        <f>VLOOKUP(L562,Table1[],2)</f>
        <v>50 - 59</v>
      </c>
      <c r="N562" t="str">
        <f>INDEX(Table7[Column1],MATCH(O562,Table7[Column2]))</f>
        <v>Learning Stage</v>
      </c>
      <c r="O562">
        <v>4.604590569</v>
      </c>
      <c r="P562" t="str">
        <f>VLOOKUP(O562,Table13[],2)</f>
        <v>1 - 5</v>
      </c>
      <c r="Q562" t="str">
        <f>INDEX(Table8[Column1],MATCH(R562,Table8[Column2]))</f>
        <v>Habitual</v>
      </c>
      <c r="R562">
        <v>107.67919910000001</v>
      </c>
      <c r="S562">
        <f t="shared" si="17"/>
        <v>4.4866332958333333</v>
      </c>
      <c r="T562" t="s">
        <v>19</v>
      </c>
    </row>
    <row r="563" spans="1:20" x14ac:dyDescent="0.25">
      <c r="A563">
        <v>562</v>
      </c>
      <c r="B563" t="s">
        <v>969</v>
      </c>
      <c r="C563" t="s">
        <v>970</v>
      </c>
      <c r="D563" t="str">
        <f t="shared" si="16"/>
        <v>Zwilling Claire</v>
      </c>
      <c r="E563" t="s">
        <v>15</v>
      </c>
      <c r="F563" t="s">
        <v>121</v>
      </c>
      <c r="G563" t="s">
        <v>611</v>
      </c>
      <c r="H563" t="s">
        <v>612</v>
      </c>
      <c r="I563" t="s">
        <v>121</v>
      </c>
      <c r="J563" t="s">
        <v>19</v>
      </c>
      <c r="K563" t="str">
        <f>INDEX(Table6[Column1],MATCH(L563,Table6[Column2]))</f>
        <v>Adults</v>
      </c>
      <c r="L563">
        <v>49.048264269999997</v>
      </c>
      <c r="M563" t="str">
        <f>VLOOKUP(L563,Table1[],2)</f>
        <v>40 - 49</v>
      </c>
      <c r="N563" t="str">
        <f>INDEX(Table7[Column1],MATCH(O563,Table7[Column2]))</f>
        <v>Learning Stage</v>
      </c>
      <c r="O563">
        <v>2.0477406139999998</v>
      </c>
      <c r="P563" t="str">
        <f>VLOOKUP(O563,Table13[],2)</f>
        <v>1 - 5</v>
      </c>
      <c r="Q563" t="str">
        <f>INDEX(Table8[Column1],MATCH(R563,Table8[Column2]))</f>
        <v>Maintained</v>
      </c>
      <c r="R563">
        <v>69.39755984</v>
      </c>
      <c r="S563">
        <f t="shared" si="17"/>
        <v>2.8915649933333332</v>
      </c>
      <c r="T563" t="s">
        <v>19</v>
      </c>
    </row>
    <row r="564" spans="1:20" x14ac:dyDescent="0.25">
      <c r="A564">
        <v>563</v>
      </c>
      <c r="B564" t="s">
        <v>971</v>
      </c>
      <c r="C564" t="s">
        <v>972</v>
      </c>
      <c r="D564" t="str">
        <f t="shared" si="16"/>
        <v>Neilsen Joan</v>
      </c>
      <c r="E564" t="s">
        <v>22</v>
      </c>
      <c r="F564" t="s">
        <v>235</v>
      </c>
      <c r="G564" t="s">
        <v>611</v>
      </c>
      <c r="H564" t="s">
        <v>612</v>
      </c>
      <c r="I564" t="s">
        <v>235</v>
      </c>
      <c r="J564" t="s">
        <v>19</v>
      </c>
      <c r="K564" t="str">
        <f>INDEX(Table6[Column1],MATCH(L564,Table6[Column2]))</f>
        <v>Adults</v>
      </c>
      <c r="L564">
        <v>45.2977846</v>
      </c>
      <c r="M564" t="str">
        <f>VLOOKUP(L564,Table1[],2)</f>
        <v>40 - 49</v>
      </c>
      <c r="N564" t="str">
        <f>INDEX(Table7[Column1],MATCH(O564,Table7[Column2]))</f>
        <v>Learning Stage</v>
      </c>
      <c r="O564">
        <v>5.3727746510000003</v>
      </c>
      <c r="P564" t="str">
        <f>VLOOKUP(O564,Table13[],2)</f>
        <v>1 - 5</v>
      </c>
      <c r="Q564" t="str">
        <f>INDEX(Table8[Column1],MATCH(R564,Table8[Column2]))</f>
        <v>Scheduled</v>
      </c>
      <c r="R564">
        <v>23.993714149999999</v>
      </c>
      <c r="S564">
        <f t="shared" si="17"/>
        <v>0.99973808958333321</v>
      </c>
      <c r="T564" t="s">
        <v>19</v>
      </c>
    </row>
    <row r="565" spans="1:20" x14ac:dyDescent="0.25">
      <c r="A565">
        <v>564</v>
      </c>
      <c r="B565" t="s">
        <v>973</v>
      </c>
      <c r="C565" t="s">
        <v>873</v>
      </c>
      <c r="D565" t="str">
        <f t="shared" si="16"/>
        <v>Hambrick Gertrude</v>
      </c>
      <c r="E565" t="s">
        <v>15</v>
      </c>
      <c r="F565" t="s">
        <v>242</v>
      </c>
      <c r="G565" t="s">
        <v>611</v>
      </c>
      <c r="H565" t="s">
        <v>612</v>
      </c>
      <c r="I565" t="s">
        <v>107</v>
      </c>
      <c r="J565" t="s">
        <v>19</v>
      </c>
      <c r="K565" t="str">
        <f>INDEX(Table6[Column1],MATCH(L565,Table6[Column2]))</f>
        <v>Adults</v>
      </c>
      <c r="L565">
        <v>44.563119309999998</v>
      </c>
      <c r="M565" t="str">
        <f>VLOOKUP(L565,Table1[],2)</f>
        <v>40 - 49</v>
      </c>
      <c r="N565" t="str">
        <f>INDEX(Table7[Column1],MATCH(O565,Table7[Column2]))</f>
        <v>Learning Stage</v>
      </c>
      <c r="O565">
        <v>3.5925050220000001</v>
      </c>
      <c r="P565" t="str">
        <f>VLOOKUP(O565,Table13[],2)</f>
        <v>1 - 5</v>
      </c>
      <c r="Q565" t="str">
        <f>INDEX(Table8[Column1],MATCH(R565,Table8[Column2]))</f>
        <v>Habitual</v>
      </c>
      <c r="R565">
        <v>100.4658194</v>
      </c>
      <c r="S565">
        <f t="shared" si="17"/>
        <v>4.1860758083333334</v>
      </c>
      <c r="T565" t="s">
        <v>19</v>
      </c>
    </row>
    <row r="566" spans="1:20" x14ac:dyDescent="0.25">
      <c r="A566">
        <v>565</v>
      </c>
      <c r="B566" t="s">
        <v>974</v>
      </c>
      <c r="C566" t="s">
        <v>975</v>
      </c>
      <c r="D566" t="str">
        <f t="shared" si="16"/>
        <v>Talbert Clara</v>
      </c>
      <c r="E566" t="s">
        <v>15</v>
      </c>
      <c r="F566" t="s">
        <v>976</v>
      </c>
      <c r="G566" t="s">
        <v>17</v>
      </c>
      <c r="H566" t="s">
        <v>18</v>
      </c>
      <c r="I566" t="s">
        <v>24</v>
      </c>
      <c r="J566" t="s">
        <v>19</v>
      </c>
      <c r="K566" t="str">
        <f>INDEX(Table6[Column1],MATCH(L566,Table6[Column2]))</f>
        <v>Young Adults</v>
      </c>
      <c r="L566">
        <v>34.85413733</v>
      </c>
      <c r="M566" t="str">
        <f>VLOOKUP(L566,Table1[],2)</f>
        <v>30 - 39</v>
      </c>
      <c r="N566" t="str">
        <f>INDEX(Table7[Column1],MATCH(O566,Table7[Column2]))</f>
        <v>Fitting in Stage</v>
      </c>
      <c r="O566">
        <v>6.8821388309999998</v>
      </c>
      <c r="P566" t="str">
        <f>VLOOKUP(O566,Table13[],2)</f>
        <v>6 - 10</v>
      </c>
      <c r="Q566" t="str">
        <f>INDEX(Table8[Column1],MATCH(R566,Table8[Column2]))</f>
        <v>Maintained</v>
      </c>
      <c r="R566">
        <v>66.915527789999999</v>
      </c>
      <c r="S566">
        <f t="shared" si="17"/>
        <v>2.7881469912500001</v>
      </c>
      <c r="T566" t="s">
        <v>19</v>
      </c>
    </row>
    <row r="567" spans="1:20" x14ac:dyDescent="0.25">
      <c r="A567">
        <v>566</v>
      </c>
      <c r="B567" t="s">
        <v>977</v>
      </c>
      <c r="C567" t="s">
        <v>978</v>
      </c>
      <c r="D567" t="str">
        <f t="shared" si="16"/>
        <v>Reynolds Bobby</v>
      </c>
      <c r="E567" t="s">
        <v>22</v>
      </c>
      <c r="F567" t="s">
        <v>16</v>
      </c>
      <c r="G567" t="s">
        <v>17</v>
      </c>
      <c r="H567" t="s">
        <v>18</v>
      </c>
      <c r="I567" t="s">
        <v>16</v>
      </c>
      <c r="J567" t="s">
        <v>19</v>
      </c>
      <c r="K567" t="str">
        <f>INDEX(Table6[Column1],MATCH(L567,Table6[Column2]))</f>
        <v>Adults</v>
      </c>
      <c r="L567">
        <v>43.894812250000001</v>
      </c>
      <c r="M567" t="str">
        <f>VLOOKUP(L567,Table1[],2)</f>
        <v>40 - 49</v>
      </c>
      <c r="N567" t="str">
        <f>INDEX(Table7[Column1],MATCH(O567,Table7[Column2]))</f>
        <v>Learning Stage</v>
      </c>
      <c r="O567">
        <v>5.3764689509999997</v>
      </c>
      <c r="P567" t="str">
        <f>VLOOKUP(O567,Table13[],2)</f>
        <v>1 - 5</v>
      </c>
      <c r="Q567" t="str">
        <f>INDEX(Table8[Column1],MATCH(R567,Table8[Column2]))</f>
        <v>Habitual</v>
      </c>
      <c r="R567">
        <v>87.303180530000006</v>
      </c>
      <c r="S567">
        <f t="shared" si="17"/>
        <v>3.6376325220833334</v>
      </c>
      <c r="T567" t="s">
        <v>19</v>
      </c>
    </row>
    <row r="568" spans="1:20" x14ac:dyDescent="0.25">
      <c r="A568">
        <v>567</v>
      </c>
      <c r="B568" t="s">
        <v>979</v>
      </c>
      <c r="C568" t="s">
        <v>980</v>
      </c>
      <c r="D568" t="str">
        <f t="shared" si="16"/>
        <v>Glowacki Maggie</v>
      </c>
      <c r="E568" t="s">
        <v>15</v>
      </c>
      <c r="F568" t="s">
        <v>30</v>
      </c>
      <c r="G568" t="s">
        <v>611</v>
      </c>
      <c r="H568" t="s">
        <v>612</v>
      </c>
      <c r="I568" t="s">
        <v>30</v>
      </c>
      <c r="J568" t="s">
        <v>19</v>
      </c>
      <c r="K568" t="str">
        <f>INDEX(Table6[Column1],MATCH(L568,Table6[Column2]))</f>
        <v>Elders</v>
      </c>
      <c r="L568">
        <v>53.408802379999997</v>
      </c>
      <c r="M568" t="str">
        <f>VLOOKUP(L568,Table1[],2)</f>
        <v>50 - 59</v>
      </c>
      <c r="N568" t="str">
        <f>INDEX(Table7[Column1],MATCH(O568,Table7[Column2]))</f>
        <v>Learning Stage</v>
      </c>
      <c r="O568">
        <v>5.1166147310000003</v>
      </c>
      <c r="P568" t="str">
        <f>VLOOKUP(O568,Table13[],2)</f>
        <v>1 - 5</v>
      </c>
      <c r="Q568" t="str">
        <f>INDEX(Table8[Column1],MATCH(R568,Table8[Column2]))</f>
        <v>Excused</v>
      </c>
      <c r="R568">
        <v>151.32517139999999</v>
      </c>
      <c r="S568">
        <f t="shared" si="17"/>
        <v>6.3052154749999989</v>
      </c>
      <c r="T568" t="s">
        <v>19</v>
      </c>
    </row>
    <row r="569" spans="1:20" x14ac:dyDescent="0.25">
      <c r="A569">
        <v>568</v>
      </c>
      <c r="B569" t="s">
        <v>981</v>
      </c>
      <c r="C569" t="s">
        <v>387</v>
      </c>
      <c r="D569" t="str">
        <f t="shared" si="16"/>
        <v>Jernigan Caroline</v>
      </c>
      <c r="E569" t="s">
        <v>15</v>
      </c>
      <c r="F569" t="s">
        <v>33</v>
      </c>
      <c r="G569" t="s">
        <v>611</v>
      </c>
      <c r="H569" t="s">
        <v>612</v>
      </c>
      <c r="I569" t="s">
        <v>33</v>
      </c>
      <c r="J569" t="s">
        <v>19</v>
      </c>
      <c r="K569" t="str">
        <f>INDEX(Table6[Column1],MATCH(L569,Table6[Column2]))</f>
        <v>Adults</v>
      </c>
      <c r="L569">
        <v>46.340367479999998</v>
      </c>
      <c r="M569" t="str">
        <f>VLOOKUP(L569,Table1[],2)</f>
        <v>40 - 49</v>
      </c>
      <c r="N569" t="str">
        <f>INDEX(Table7[Column1],MATCH(O569,Table7[Column2]))</f>
        <v>Learning Stage</v>
      </c>
      <c r="O569">
        <v>5.4434267869999999</v>
      </c>
      <c r="P569" t="str">
        <f>VLOOKUP(O569,Table13[],2)</f>
        <v>1 - 5</v>
      </c>
      <c r="Q569" t="str">
        <f>INDEX(Table8[Column1],MATCH(R569,Table8[Column2]))</f>
        <v>Scheduled</v>
      </c>
      <c r="R569">
        <v>33.08844526</v>
      </c>
      <c r="S569">
        <f t="shared" si="17"/>
        <v>1.3786852191666668</v>
      </c>
      <c r="T569" t="s">
        <v>19</v>
      </c>
    </row>
    <row r="570" spans="1:20" x14ac:dyDescent="0.25">
      <c r="A570">
        <v>569</v>
      </c>
      <c r="B570" t="s">
        <v>982</v>
      </c>
      <c r="C570" t="s">
        <v>983</v>
      </c>
      <c r="D570" t="str">
        <f t="shared" si="16"/>
        <v>Harrison Viva</v>
      </c>
      <c r="E570" t="s">
        <v>15</v>
      </c>
      <c r="F570" t="s">
        <v>984</v>
      </c>
      <c r="G570" t="s">
        <v>17</v>
      </c>
      <c r="H570" t="s">
        <v>18</v>
      </c>
      <c r="I570" t="s">
        <v>87</v>
      </c>
      <c r="J570" t="s">
        <v>19</v>
      </c>
      <c r="K570" t="str">
        <f>INDEX(Table6[Column1],MATCH(L570,Table6[Column2]))</f>
        <v>Teenagers</v>
      </c>
      <c r="L570">
        <v>11.86307882</v>
      </c>
      <c r="M570" t="e">
        <f>VLOOKUP(L570,Table1[],2)</f>
        <v>#N/A</v>
      </c>
      <c r="N570" t="str">
        <f>INDEX(Table7[Column1],MATCH(O570,Table7[Column2]))</f>
        <v>Learning Stage</v>
      </c>
      <c r="O570">
        <v>5.7631681019999998</v>
      </c>
      <c r="P570" t="str">
        <f>VLOOKUP(O570,Table13[],2)</f>
        <v>1 - 5</v>
      </c>
      <c r="Q570" t="str">
        <f>INDEX(Table8[Column1],MATCH(R570,Table8[Column2]))</f>
        <v>Scheduled</v>
      </c>
      <c r="R570">
        <v>0</v>
      </c>
      <c r="S570">
        <f t="shared" si="17"/>
        <v>0</v>
      </c>
      <c r="T570" t="s">
        <v>19</v>
      </c>
    </row>
    <row r="571" spans="1:20" x14ac:dyDescent="0.25">
      <c r="A571">
        <v>570</v>
      </c>
      <c r="B571" t="s">
        <v>985</v>
      </c>
      <c r="C571" t="s">
        <v>201</v>
      </c>
      <c r="D571" t="str">
        <f t="shared" si="16"/>
        <v>Seitz Anthony</v>
      </c>
      <c r="E571" t="s">
        <v>22</v>
      </c>
      <c r="F571" t="s">
        <v>38</v>
      </c>
      <c r="G571" t="s">
        <v>17</v>
      </c>
      <c r="H571" t="s">
        <v>18</v>
      </c>
      <c r="I571" t="s">
        <v>38</v>
      </c>
      <c r="J571" t="s">
        <v>19</v>
      </c>
      <c r="K571" t="str">
        <f>INDEX(Table6[Column1],MATCH(L571,Table6[Column2]))</f>
        <v>Young Adults</v>
      </c>
      <c r="L571">
        <v>37.509264600000002</v>
      </c>
      <c r="M571" t="str">
        <f>VLOOKUP(L571,Table1[],2)</f>
        <v>30 - 39</v>
      </c>
      <c r="N571" t="str">
        <f>INDEX(Table7[Column1],MATCH(O571,Table7[Column2]))</f>
        <v>Learning Stage</v>
      </c>
      <c r="O571">
        <v>5.5598284639999997</v>
      </c>
      <c r="P571" t="str">
        <f>VLOOKUP(O571,Table13[],2)</f>
        <v>1 - 5</v>
      </c>
      <c r="Q571" t="str">
        <f>INDEX(Table8[Column1],MATCH(R571,Table8[Column2]))</f>
        <v>Maintained</v>
      </c>
      <c r="R571">
        <v>55.261210220000002</v>
      </c>
      <c r="S571">
        <f t="shared" si="17"/>
        <v>2.3025504258333336</v>
      </c>
      <c r="T571" t="s">
        <v>19</v>
      </c>
    </row>
    <row r="572" spans="1:20" x14ac:dyDescent="0.25">
      <c r="A572">
        <v>571</v>
      </c>
      <c r="B572" t="s">
        <v>986</v>
      </c>
      <c r="C572" t="s">
        <v>987</v>
      </c>
      <c r="D572" t="str">
        <f t="shared" si="16"/>
        <v>Dotson Sean</v>
      </c>
      <c r="E572" t="s">
        <v>22</v>
      </c>
      <c r="F572" t="s">
        <v>505</v>
      </c>
      <c r="G572" t="s">
        <v>17</v>
      </c>
      <c r="H572" t="s">
        <v>18</v>
      </c>
      <c r="I572" t="s">
        <v>24</v>
      </c>
      <c r="J572" t="s">
        <v>19</v>
      </c>
      <c r="K572" t="str">
        <f>INDEX(Table6[Column1],MATCH(L572,Table6[Column2]))</f>
        <v>Adults</v>
      </c>
      <c r="L572">
        <v>49.184637729999999</v>
      </c>
      <c r="M572" t="str">
        <f>VLOOKUP(L572,Table1[],2)</f>
        <v>40 - 49</v>
      </c>
      <c r="N572" t="str">
        <f>INDEX(Table7[Column1],MATCH(O572,Table7[Column2]))</f>
        <v>Learning Stage</v>
      </c>
      <c r="O572">
        <v>4.8687312059999996</v>
      </c>
      <c r="P572" t="str">
        <f>VLOOKUP(O572,Table13[],2)</f>
        <v>1 - 5</v>
      </c>
      <c r="Q572" t="str">
        <f>INDEX(Table8[Column1],MATCH(R572,Table8[Column2]))</f>
        <v>Excused</v>
      </c>
      <c r="R572">
        <v>132.45590369999999</v>
      </c>
      <c r="S572">
        <f t="shared" si="17"/>
        <v>5.5189959874999994</v>
      </c>
      <c r="T572" t="s">
        <v>19</v>
      </c>
    </row>
    <row r="573" spans="1:20" x14ac:dyDescent="0.25">
      <c r="A573">
        <v>572</v>
      </c>
      <c r="B573" t="s">
        <v>200</v>
      </c>
      <c r="C573" t="s">
        <v>571</v>
      </c>
      <c r="D573" t="str">
        <f t="shared" si="16"/>
        <v>White Thelma</v>
      </c>
      <c r="E573" t="s">
        <v>15</v>
      </c>
      <c r="F573" t="s">
        <v>38</v>
      </c>
      <c r="G573" t="s">
        <v>17</v>
      </c>
      <c r="H573" t="s">
        <v>18</v>
      </c>
      <c r="I573" t="s">
        <v>38</v>
      </c>
      <c r="J573" t="s">
        <v>19</v>
      </c>
      <c r="K573" t="str">
        <f>INDEX(Table6[Column1],MATCH(L573,Table6[Column2]))</f>
        <v>Young Adults</v>
      </c>
      <c r="L573">
        <v>35.027917950000003</v>
      </c>
      <c r="M573" t="str">
        <f>VLOOKUP(L573,Table1[],2)</f>
        <v>30 - 39</v>
      </c>
      <c r="N573" t="str">
        <f>INDEX(Table7[Column1],MATCH(O573,Table7[Column2]))</f>
        <v>Learning Stage</v>
      </c>
      <c r="O573">
        <v>5.4947948960000002</v>
      </c>
      <c r="P573" t="str">
        <f>VLOOKUP(O573,Table13[],2)</f>
        <v>1 - 5</v>
      </c>
      <c r="Q573" t="str">
        <f>INDEX(Table8[Column1],MATCH(R573,Table8[Column2]))</f>
        <v>Scheduled</v>
      </c>
      <c r="R573">
        <v>39.138951589999998</v>
      </c>
      <c r="S573">
        <f t="shared" si="17"/>
        <v>1.6307896495833332</v>
      </c>
      <c r="T573" t="s">
        <v>19</v>
      </c>
    </row>
    <row r="574" spans="1:20" x14ac:dyDescent="0.25">
      <c r="A574">
        <v>573</v>
      </c>
      <c r="B574" t="s">
        <v>988</v>
      </c>
      <c r="C574" t="s">
        <v>136</v>
      </c>
      <c r="D574" t="str">
        <f t="shared" si="16"/>
        <v>Higbee Connie</v>
      </c>
      <c r="E574" t="s">
        <v>15</v>
      </c>
      <c r="F574" t="s">
        <v>87</v>
      </c>
      <c r="G574" t="s">
        <v>17</v>
      </c>
      <c r="H574" t="s">
        <v>18</v>
      </c>
      <c r="I574" t="s">
        <v>87</v>
      </c>
      <c r="J574" t="s">
        <v>19</v>
      </c>
      <c r="K574" t="str">
        <f>INDEX(Table6[Column1],MATCH(L574,Table6[Column2]))</f>
        <v>Seniors</v>
      </c>
      <c r="L574">
        <v>72.376829970000003</v>
      </c>
      <c r="M574" t="str">
        <f>VLOOKUP(L574,Table1[],2)</f>
        <v>60 and Above</v>
      </c>
      <c r="N574" t="str">
        <f>INDEX(Table7[Column1],MATCH(O574,Table7[Column2]))</f>
        <v>Learning Stage</v>
      </c>
      <c r="O574">
        <v>3.657864977</v>
      </c>
      <c r="P574" t="str">
        <f>VLOOKUP(O574,Table13[],2)</f>
        <v>1 - 5</v>
      </c>
      <c r="Q574" t="str">
        <f>INDEX(Table8[Column1],MATCH(R574,Table8[Column2]))</f>
        <v>Unexcused</v>
      </c>
      <c r="R574">
        <v>198.72343470000001</v>
      </c>
      <c r="S574">
        <f t="shared" si="17"/>
        <v>8.2801431125000011</v>
      </c>
      <c r="T574" t="s">
        <v>19</v>
      </c>
    </row>
    <row r="575" spans="1:20" x14ac:dyDescent="0.25">
      <c r="A575">
        <v>574</v>
      </c>
      <c r="B575" t="s">
        <v>989</v>
      </c>
      <c r="C575" t="s">
        <v>990</v>
      </c>
      <c r="D575" t="str">
        <f t="shared" si="16"/>
        <v>Spencer Ted</v>
      </c>
      <c r="E575" t="s">
        <v>22</v>
      </c>
      <c r="F575" t="s">
        <v>127</v>
      </c>
      <c r="G575" t="s">
        <v>17</v>
      </c>
      <c r="H575" t="s">
        <v>18</v>
      </c>
      <c r="I575" t="s">
        <v>127</v>
      </c>
      <c r="J575" t="s">
        <v>19</v>
      </c>
      <c r="K575" t="str">
        <f>INDEX(Table6[Column1],MATCH(L575,Table6[Column2]))</f>
        <v>Elders</v>
      </c>
      <c r="L575">
        <v>56.191537240000002</v>
      </c>
      <c r="M575" t="str">
        <f>VLOOKUP(L575,Table1[],2)</f>
        <v>50 - 59</v>
      </c>
      <c r="N575" t="str">
        <f>INDEX(Table7[Column1],MATCH(O575,Table7[Column2]))</f>
        <v>Learning Stage</v>
      </c>
      <c r="O575">
        <v>1.476337931</v>
      </c>
      <c r="P575" t="str">
        <f>VLOOKUP(O575,Table13[],2)</f>
        <v>1 - 5</v>
      </c>
      <c r="Q575" t="str">
        <f>INDEX(Table8[Column1],MATCH(R575,Table8[Column2]))</f>
        <v>Excused</v>
      </c>
      <c r="R575">
        <v>148.78566359999999</v>
      </c>
      <c r="S575">
        <f t="shared" si="17"/>
        <v>6.1994026500000006</v>
      </c>
      <c r="T575" t="s">
        <v>19</v>
      </c>
    </row>
    <row r="576" spans="1:20" x14ac:dyDescent="0.25">
      <c r="A576">
        <v>575</v>
      </c>
      <c r="B576" t="s">
        <v>991</v>
      </c>
      <c r="C576" t="s">
        <v>992</v>
      </c>
      <c r="D576" t="str">
        <f t="shared" si="16"/>
        <v>Tucker Ken</v>
      </c>
      <c r="E576" t="s">
        <v>22</v>
      </c>
      <c r="F576" t="s">
        <v>38</v>
      </c>
      <c r="G576" t="s">
        <v>17</v>
      </c>
      <c r="H576" t="s">
        <v>18</v>
      </c>
      <c r="I576" t="s">
        <v>38</v>
      </c>
      <c r="J576" t="s">
        <v>19</v>
      </c>
      <c r="K576" t="str">
        <f>INDEX(Table6[Column1],MATCH(L576,Table6[Column2]))</f>
        <v>Young Adults</v>
      </c>
      <c r="L576">
        <v>37.045544540000002</v>
      </c>
      <c r="M576" t="str">
        <f>VLOOKUP(L576,Table1[],2)</f>
        <v>30 - 39</v>
      </c>
      <c r="N576" t="str">
        <f>INDEX(Table7[Column1],MATCH(O576,Table7[Column2]))</f>
        <v>Learning Stage</v>
      </c>
      <c r="O576">
        <v>5.2183411179999997</v>
      </c>
      <c r="P576" t="str">
        <f>VLOOKUP(O576,Table13[],2)</f>
        <v>1 - 5</v>
      </c>
      <c r="Q576" t="str">
        <f>INDEX(Table8[Column1],MATCH(R576,Table8[Column2]))</f>
        <v>Scheduled</v>
      </c>
      <c r="R576">
        <v>0</v>
      </c>
      <c r="S576">
        <f t="shared" si="17"/>
        <v>0</v>
      </c>
      <c r="T576" t="s">
        <v>19</v>
      </c>
    </row>
    <row r="577" spans="1:20" x14ac:dyDescent="0.25">
      <c r="A577">
        <v>576</v>
      </c>
      <c r="B577" t="s">
        <v>342</v>
      </c>
      <c r="C577" t="s">
        <v>993</v>
      </c>
      <c r="D577" t="str">
        <f t="shared" si="16"/>
        <v>Westling Wm</v>
      </c>
      <c r="E577" t="s">
        <v>22</v>
      </c>
      <c r="F577" t="s">
        <v>157</v>
      </c>
      <c r="G577" t="s">
        <v>611</v>
      </c>
      <c r="H577" t="s">
        <v>612</v>
      </c>
      <c r="I577" t="s">
        <v>157</v>
      </c>
      <c r="J577" t="s">
        <v>19</v>
      </c>
      <c r="K577" t="str">
        <f>INDEX(Table6[Column1],MATCH(L577,Table6[Column2]))</f>
        <v>Young Adults</v>
      </c>
      <c r="L577">
        <v>32.22531438</v>
      </c>
      <c r="M577" t="str">
        <f>VLOOKUP(L577,Table1[],2)</f>
        <v>30 - 39</v>
      </c>
      <c r="N577" t="str">
        <f>INDEX(Table7[Column1],MATCH(O577,Table7[Column2]))</f>
        <v>Learning Stage</v>
      </c>
      <c r="O577">
        <v>4.0334859349999999</v>
      </c>
      <c r="P577" t="str">
        <f>VLOOKUP(O577,Table13[],2)</f>
        <v>1 - 5</v>
      </c>
      <c r="Q577" t="str">
        <f>INDEX(Table8[Column1],MATCH(R577,Table8[Column2]))</f>
        <v>Scheduled</v>
      </c>
      <c r="R577">
        <v>0</v>
      </c>
      <c r="S577">
        <f t="shared" si="17"/>
        <v>0</v>
      </c>
      <c r="T577" t="s">
        <v>19</v>
      </c>
    </row>
    <row r="578" spans="1:20" x14ac:dyDescent="0.25">
      <c r="A578">
        <v>577</v>
      </c>
      <c r="B578" t="s">
        <v>994</v>
      </c>
      <c r="C578" t="s">
        <v>995</v>
      </c>
      <c r="D578" t="str">
        <f t="shared" si="16"/>
        <v>Carroll Demetrius</v>
      </c>
      <c r="E578" t="s">
        <v>22</v>
      </c>
      <c r="F578" t="s">
        <v>152</v>
      </c>
      <c r="G578" t="s">
        <v>611</v>
      </c>
      <c r="H578" t="s">
        <v>612</v>
      </c>
      <c r="I578" t="s">
        <v>30</v>
      </c>
      <c r="J578" t="s">
        <v>19</v>
      </c>
      <c r="K578" t="str">
        <f>INDEX(Table6[Column1],MATCH(L578,Table6[Column2]))</f>
        <v>Young Adults</v>
      </c>
      <c r="L578">
        <v>31.257704449999999</v>
      </c>
      <c r="M578" t="str">
        <f>VLOOKUP(L578,Table1[],2)</f>
        <v>30 - 39</v>
      </c>
      <c r="N578" t="str">
        <f>INDEX(Table7[Column1],MATCH(O578,Table7[Column2]))</f>
        <v>Learning Stage</v>
      </c>
      <c r="O578">
        <v>4.8419740229999997</v>
      </c>
      <c r="P578" t="str">
        <f>VLOOKUP(O578,Table13[],2)</f>
        <v>1 - 5</v>
      </c>
      <c r="Q578" t="str">
        <f>INDEX(Table8[Column1],MATCH(R578,Table8[Column2]))</f>
        <v>Maintained</v>
      </c>
      <c r="R578">
        <v>56.421469539999997</v>
      </c>
      <c r="S578">
        <f t="shared" si="17"/>
        <v>2.3508945641666665</v>
      </c>
      <c r="T578" t="s">
        <v>19</v>
      </c>
    </row>
    <row r="579" spans="1:20" x14ac:dyDescent="0.25">
      <c r="A579">
        <v>578</v>
      </c>
      <c r="B579" t="s">
        <v>382</v>
      </c>
      <c r="C579" t="s">
        <v>996</v>
      </c>
      <c r="D579" t="str">
        <f t="shared" ref="D579:D642" si="18">CONCATENATE(B579, " ",C579)</f>
        <v>Wood Rodger</v>
      </c>
      <c r="E579" t="s">
        <v>22</v>
      </c>
      <c r="F579" t="s">
        <v>38</v>
      </c>
      <c r="G579" t="s">
        <v>17</v>
      </c>
      <c r="H579" t="s">
        <v>18</v>
      </c>
      <c r="I579" t="s">
        <v>38</v>
      </c>
      <c r="J579" t="s">
        <v>19</v>
      </c>
      <c r="K579" t="str">
        <f>INDEX(Table6[Column1],MATCH(L579,Table6[Column2]))</f>
        <v>Elders</v>
      </c>
      <c r="L579">
        <v>55.515269629999999</v>
      </c>
      <c r="M579" t="str">
        <f>VLOOKUP(L579,Table1[],2)</f>
        <v>50 - 59</v>
      </c>
      <c r="N579" t="str">
        <f>INDEX(Table7[Column1],MATCH(O579,Table7[Column2]))</f>
        <v>Fitting in Stage</v>
      </c>
      <c r="O579">
        <v>7.0374556850000003</v>
      </c>
      <c r="P579" t="str">
        <f>VLOOKUP(O579,Table13[],2)</f>
        <v>6 - 10</v>
      </c>
      <c r="Q579" t="str">
        <f>INDEX(Table8[Column1],MATCH(R579,Table8[Column2]))</f>
        <v>Habitual</v>
      </c>
      <c r="R579">
        <v>82.685380480000006</v>
      </c>
      <c r="S579">
        <f t="shared" ref="S579:S642" si="19">CONVERT(R579,"hr","day")</f>
        <v>3.4452241866666671</v>
      </c>
      <c r="T579" t="s">
        <v>19</v>
      </c>
    </row>
    <row r="580" spans="1:20" x14ac:dyDescent="0.25">
      <c r="A580">
        <v>579</v>
      </c>
      <c r="B580" t="s">
        <v>997</v>
      </c>
      <c r="C580" t="s">
        <v>998</v>
      </c>
      <c r="D580" t="str">
        <f t="shared" si="18"/>
        <v>Hand Marguerite</v>
      </c>
      <c r="E580" t="s">
        <v>15</v>
      </c>
      <c r="F580" t="s">
        <v>57</v>
      </c>
      <c r="G580" t="s">
        <v>611</v>
      </c>
      <c r="H580" t="s">
        <v>612</v>
      </c>
      <c r="I580" t="s">
        <v>57</v>
      </c>
      <c r="J580" t="s">
        <v>19</v>
      </c>
      <c r="K580" t="str">
        <f>INDEX(Table6[Column1],MATCH(L580,Table6[Column2]))</f>
        <v>Young Adults</v>
      </c>
      <c r="L580">
        <v>37.665320950000002</v>
      </c>
      <c r="M580" t="str">
        <f>VLOOKUP(L580,Table1[],2)</f>
        <v>30 - 39</v>
      </c>
      <c r="N580" t="str">
        <f>INDEX(Table7[Column1],MATCH(O580,Table7[Column2]))</f>
        <v>Learning Stage</v>
      </c>
      <c r="O580">
        <v>2.6149150369999998</v>
      </c>
      <c r="P580" t="str">
        <f>VLOOKUP(O580,Table13[],2)</f>
        <v>1 - 5</v>
      </c>
      <c r="Q580" t="str">
        <f>INDEX(Table8[Column1],MATCH(R580,Table8[Column2]))</f>
        <v>Scheduled</v>
      </c>
      <c r="R580">
        <v>29.580211890000001</v>
      </c>
      <c r="S580">
        <f t="shared" si="19"/>
        <v>1.2325088287499999</v>
      </c>
      <c r="T580" t="s">
        <v>19</v>
      </c>
    </row>
    <row r="581" spans="1:20" x14ac:dyDescent="0.25">
      <c r="A581">
        <v>580</v>
      </c>
      <c r="B581" t="s">
        <v>531</v>
      </c>
      <c r="C581" t="s">
        <v>279</v>
      </c>
      <c r="D581" t="str">
        <f t="shared" si="18"/>
        <v>Wilson Patricia</v>
      </c>
      <c r="E581" t="s">
        <v>15</v>
      </c>
      <c r="F581" t="s">
        <v>505</v>
      </c>
      <c r="G581" t="s">
        <v>17</v>
      </c>
      <c r="H581" t="s">
        <v>18</v>
      </c>
      <c r="I581" t="s">
        <v>24</v>
      </c>
      <c r="J581" t="s">
        <v>19</v>
      </c>
      <c r="K581" t="str">
        <f>INDEX(Table6[Column1],MATCH(L581,Table6[Column2]))</f>
        <v>Youth</v>
      </c>
      <c r="L581">
        <v>28.392635680000001</v>
      </c>
      <c r="M581" t="str">
        <f>VLOOKUP(L581,Table1[],2)</f>
        <v>20 - 29</v>
      </c>
      <c r="N581" t="str">
        <f>INDEX(Table7[Column1],MATCH(O581,Table7[Column2]))</f>
        <v>Learning Stage</v>
      </c>
      <c r="O581">
        <v>3.8660580200000001</v>
      </c>
      <c r="P581" t="str">
        <f>VLOOKUP(O581,Table13[],2)</f>
        <v>1 - 5</v>
      </c>
      <c r="Q581" t="str">
        <f>INDEX(Table8[Column1],MATCH(R581,Table8[Column2]))</f>
        <v>Scheduled</v>
      </c>
      <c r="R581">
        <v>37.666024759999999</v>
      </c>
      <c r="S581">
        <f t="shared" si="19"/>
        <v>1.5694176983333334</v>
      </c>
      <c r="T581" t="s">
        <v>19</v>
      </c>
    </row>
    <row r="582" spans="1:20" x14ac:dyDescent="0.25">
      <c r="A582">
        <v>581</v>
      </c>
      <c r="B582" t="s">
        <v>999</v>
      </c>
      <c r="C582" t="s">
        <v>432</v>
      </c>
      <c r="D582" t="str">
        <f t="shared" si="18"/>
        <v>Chan Norman</v>
      </c>
      <c r="E582" t="s">
        <v>22</v>
      </c>
      <c r="F582" t="s">
        <v>309</v>
      </c>
      <c r="G582" t="s">
        <v>611</v>
      </c>
      <c r="H582" t="s">
        <v>612</v>
      </c>
      <c r="I582" t="s">
        <v>90</v>
      </c>
      <c r="J582" t="s">
        <v>19</v>
      </c>
      <c r="K582" t="str">
        <f>INDEX(Table6[Column1],MATCH(L582,Table6[Column2]))</f>
        <v>Adults</v>
      </c>
      <c r="L582">
        <v>48.74800192</v>
      </c>
      <c r="M582" t="str">
        <f>VLOOKUP(L582,Table1[],2)</f>
        <v>40 - 49</v>
      </c>
      <c r="N582" t="str">
        <f>INDEX(Table7[Column1],MATCH(O582,Table7[Column2]))</f>
        <v>Learning Stage</v>
      </c>
      <c r="O582">
        <v>4.575556712</v>
      </c>
      <c r="P582" t="str">
        <f>VLOOKUP(O582,Table13[],2)</f>
        <v>1 - 5</v>
      </c>
      <c r="Q582" t="str">
        <f>INDEX(Table8[Column1],MATCH(R582,Table8[Column2]))</f>
        <v>Maintained</v>
      </c>
      <c r="R582">
        <v>64.281851340000003</v>
      </c>
      <c r="S582">
        <f t="shared" si="19"/>
        <v>2.6784104725</v>
      </c>
      <c r="T582" t="s">
        <v>19</v>
      </c>
    </row>
    <row r="583" spans="1:20" x14ac:dyDescent="0.25">
      <c r="A583">
        <v>582</v>
      </c>
      <c r="B583" t="s">
        <v>1000</v>
      </c>
      <c r="C583" t="s">
        <v>681</v>
      </c>
      <c r="D583" t="str">
        <f t="shared" si="18"/>
        <v>Wainwright Grace</v>
      </c>
      <c r="E583" t="s">
        <v>15</v>
      </c>
      <c r="F583" t="s">
        <v>121</v>
      </c>
      <c r="G583" t="s">
        <v>611</v>
      </c>
      <c r="H583" t="s">
        <v>612</v>
      </c>
      <c r="I583" t="s">
        <v>121</v>
      </c>
      <c r="J583" t="s">
        <v>19</v>
      </c>
      <c r="K583" t="str">
        <f>INDEX(Table6[Column1],MATCH(L583,Table6[Column2]))</f>
        <v>Adults</v>
      </c>
      <c r="L583">
        <v>48.698334010000004</v>
      </c>
      <c r="M583" t="str">
        <f>VLOOKUP(L583,Table1[],2)</f>
        <v>40 - 49</v>
      </c>
      <c r="N583" t="str">
        <f>INDEX(Table7[Column1],MATCH(O583,Table7[Column2]))</f>
        <v>Learning Stage</v>
      </c>
      <c r="O583">
        <v>5.0536251239999999</v>
      </c>
      <c r="P583" t="str">
        <f>VLOOKUP(O583,Table13[],2)</f>
        <v>1 - 5</v>
      </c>
      <c r="Q583" t="str">
        <f>INDEX(Table8[Column1],MATCH(R583,Table8[Column2]))</f>
        <v>Habitual</v>
      </c>
      <c r="R583">
        <v>84.392654140000005</v>
      </c>
      <c r="S583">
        <f t="shared" si="19"/>
        <v>3.5163605891666667</v>
      </c>
      <c r="T583" t="s">
        <v>19</v>
      </c>
    </row>
    <row r="584" spans="1:20" x14ac:dyDescent="0.25">
      <c r="A584">
        <v>583</v>
      </c>
      <c r="B584" t="s">
        <v>1001</v>
      </c>
      <c r="C584" t="s">
        <v>1002</v>
      </c>
      <c r="D584" t="str">
        <f t="shared" si="18"/>
        <v>Stevenson Pamela</v>
      </c>
      <c r="E584" t="s">
        <v>15</v>
      </c>
      <c r="F584" t="s">
        <v>38</v>
      </c>
      <c r="G584" t="s">
        <v>17</v>
      </c>
      <c r="H584" t="s">
        <v>18</v>
      </c>
      <c r="I584" t="s">
        <v>38</v>
      </c>
      <c r="J584" t="s">
        <v>19</v>
      </c>
      <c r="K584" t="str">
        <f>INDEX(Table6[Column1],MATCH(L584,Table6[Column2]))</f>
        <v>Adults</v>
      </c>
      <c r="L584">
        <v>46.648465299999998</v>
      </c>
      <c r="M584" t="str">
        <f>VLOOKUP(L584,Table1[],2)</f>
        <v>40 - 49</v>
      </c>
      <c r="N584" t="str">
        <f>INDEX(Table7[Column1],MATCH(O584,Table7[Column2]))</f>
        <v>Learning Stage</v>
      </c>
      <c r="O584">
        <v>3.6452852070000001</v>
      </c>
      <c r="P584" t="str">
        <f>VLOOKUP(O584,Table13[],2)</f>
        <v>1 - 5</v>
      </c>
      <c r="Q584" t="str">
        <f>INDEX(Table8[Column1],MATCH(R584,Table8[Column2]))</f>
        <v>Excused</v>
      </c>
      <c r="R584">
        <v>120.4381332</v>
      </c>
      <c r="S584">
        <f t="shared" si="19"/>
        <v>5.0182555500000001</v>
      </c>
      <c r="T584" t="s">
        <v>19</v>
      </c>
    </row>
    <row r="585" spans="1:20" x14ac:dyDescent="0.25">
      <c r="A585">
        <v>584</v>
      </c>
      <c r="B585" t="s">
        <v>334</v>
      </c>
      <c r="C585" t="s">
        <v>1003</v>
      </c>
      <c r="D585" t="str">
        <f t="shared" si="18"/>
        <v>Flores Jim</v>
      </c>
      <c r="E585" t="s">
        <v>22</v>
      </c>
      <c r="F585" t="s">
        <v>407</v>
      </c>
      <c r="G585" t="s">
        <v>17</v>
      </c>
      <c r="H585" t="s">
        <v>18</v>
      </c>
      <c r="I585" t="s">
        <v>407</v>
      </c>
      <c r="J585" t="s">
        <v>19</v>
      </c>
      <c r="K585" t="str">
        <f>INDEX(Table6[Column1],MATCH(L585,Table6[Column2]))</f>
        <v>Young Adults</v>
      </c>
      <c r="L585">
        <v>39.62288066</v>
      </c>
      <c r="M585" t="str">
        <f>VLOOKUP(L585,Table1[],2)</f>
        <v>30 - 39</v>
      </c>
      <c r="N585" t="str">
        <f>INDEX(Table7[Column1],MATCH(O585,Table7[Column2]))</f>
        <v>Learning Stage</v>
      </c>
      <c r="O585">
        <v>4.1707841569999999</v>
      </c>
      <c r="P585" t="str">
        <f>VLOOKUP(O585,Table13[],2)</f>
        <v>1 - 5</v>
      </c>
      <c r="Q585" t="str">
        <f>INDEX(Table8[Column1],MATCH(R585,Table8[Column2]))</f>
        <v>Scheduled</v>
      </c>
      <c r="R585">
        <v>12.673856069999999</v>
      </c>
      <c r="S585">
        <f t="shared" si="19"/>
        <v>0.52807733624999997</v>
      </c>
      <c r="T585" t="s">
        <v>19</v>
      </c>
    </row>
    <row r="586" spans="1:20" x14ac:dyDescent="0.25">
      <c r="A586">
        <v>585</v>
      </c>
      <c r="B586" t="s">
        <v>367</v>
      </c>
      <c r="C586" t="s">
        <v>1004</v>
      </c>
      <c r="D586" t="str">
        <f t="shared" si="18"/>
        <v>Campbell Deborah</v>
      </c>
      <c r="E586" t="s">
        <v>15</v>
      </c>
      <c r="F586" t="s">
        <v>33</v>
      </c>
      <c r="G586" t="s">
        <v>611</v>
      </c>
      <c r="H586" t="s">
        <v>612</v>
      </c>
      <c r="I586" t="s">
        <v>33</v>
      </c>
      <c r="J586" t="s">
        <v>19</v>
      </c>
      <c r="K586" t="str">
        <f>INDEX(Table6[Column1],MATCH(L586,Table6[Column2]))</f>
        <v>Young Adults</v>
      </c>
      <c r="L586">
        <v>39.891355509999997</v>
      </c>
      <c r="M586" t="str">
        <f>VLOOKUP(L586,Table1[],2)</f>
        <v>30 - 39</v>
      </c>
      <c r="N586" t="str">
        <f>INDEX(Table7[Column1],MATCH(O586,Table7[Column2]))</f>
        <v>Learning Stage</v>
      </c>
      <c r="O586">
        <v>3.9528395860000001</v>
      </c>
      <c r="P586" t="str">
        <f>VLOOKUP(O586,Table13[],2)</f>
        <v>1 - 5</v>
      </c>
      <c r="Q586" t="str">
        <f>INDEX(Table8[Column1],MATCH(R586,Table8[Column2]))</f>
        <v>Scheduled</v>
      </c>
      <c r="R586">
        <v>0</v>
      </c>
      <c r="S586">
        <f t="shared" si="19"/>
        <v>0</v>
      </c>
      <c r="T586" t="s">
        <v>19</v>
      </c>
    </row>
    <row r="587" spans="1:20" x14ac:dyDescent="0.25">
      <c r="A587">
        <v>586</v>
      </c>
      <c r="B587" t="s">
        <v>1005</v>
      </c>
      <c r="C587" t="s">
        <v>1006</v>
      </c>
      <c r="D587" t="str">
        <f t="shared" si="18"/>
        <v>Bunker Aileen</v>
      </c>
      <c r="E587" t="s">
        <v>15</v>
      </c>
      <c r="F587" t="s">
        <v>157</v>
      </c>
      <c r="G587" t="s">
        <v>611</v>
      </c>
      <c r="H587" t="s">
        <v>612</v>
      </c>
      <c r="I587" t="s">
        <v>157</v>
      </c>
      <c r="J587" t="s">
        <v>19</v>
      </c>
      <c r="K587" t="str">
        <f>INDEX(Table6[Column1],MATCH(L587,Table6[Column2]))</f>
        <v>Young Adults</v>
      </c>
      <c r="L587">
        <v>36.774090690000001</v>
      </c>
      <c r="M587" t="str">
        <f>VLOOKUP(L587,Table1[],2)</f>
        <v>30 - 39</v>
      </c>
      <c r="N587" t="str">
        <f>INDEX(Table7[Column1],MATCH(O587,Table7[Column2]))</f>
        <v>Learning Stage</v>
      </c>
      <c r="O587">
        <v>2.0796148699999999</v>
      </c>
      <c r="P587" t="str">
        <f>VLOOKUP(O587,Table13[],2)</f>
        <v>1 - 5</v>
      </c>
      <c r="Q587" t="str">
        <f>INDEX(Table8[Column1],MATCH(R587,Table8[Column2]))</f>
        <v>Scheduled</v>
      </c>
      <c r="R587">
        <v>25.728107600000001</v>
      </c>
      <c r="S587">
        <f t="shared" si="19"/>
        <v>1.0720044833333335</v>
      </c>
      <c r="T587" t="s">
        <v>19</v>
      </c>
    </row>
    <row r="588" spans="1:20" x14ac:dyDescent="0.25">
      <c r="A588">
        <v>587</v>
      </c>
      <c r="B588" t="s">
        <v>1007</v>
      </c>
      <c r="C588" t="s">
        <v>426</v>
      </c>
      <c r="D588" t="str">
        <f t="shared" si="18"/>
        <v>Dumas George</v>
      </c>
      <c r="E588" t="s">
        <v>22</v>
      </c>
      <c r="F588" t="s">
        <v>30</v>
      </c>
      <c r="G588" t="s">
        <v>611</v>
      </c>
      <c r="H588" t="s">
        <v>612</v>
      </c>
      <c r="I588" t="s">
        <v>30</v>
      </c>
      <c r="J588" t="s">
        <v>19</v>
      </c>
      <c r="K588" t="str">
        <f>INDEX(Table6[Column1],MATCH(L588,Table6[Column2]))</f>
        <v>Adults</v>
      </c>
      <c r="L588">
        <v>40.803081290000002</v>
      </c>
      <c r="M588" t="str">
        <f>VLOOKUP(L588,Table1[],2)</f>
        <v>40 - 49</v>
      </c>
      <c r="N588" t="str">
        <f>INDEX(Table7[Column1],MATCH(O588,Table7[Column2]))</f>
        <v>Fitting in Stage</v>
      </c>
      <c r="O588">
        <v>6.461308625</v>
      </c>
      <c r="P588" t="str">
        <f>VLOOKUP(O588,Table13[],2)</f>
        <v>6 - 10</v>
      </c>
      <c r="Q588" t="str">
        <f>INDEX(Table8[Column1],MATCH(R588,Table8[Column2]))</f>
        <v>Scheduled</v>
      </c>
      <c r="R588">
        <v>2.4630308689999998</v>
      </c>
      <c r="S588">
        <f t="shared" si="19"/>
        <v>0.10262628620833332</v>
      </c>
      <c r="T588" t="s">
        <v>19</v>
      </c>
    </row>
    <row r="589" spans="1:20" x14ac:dyDescent="0.25">
      <c r="A589">
        <v>588</v>
      </c>
      <c r="B589" t="s">
        <v>167</v>
      </c>
      <c r="C589" t="s">
        <v>1008</v>
      </c>
      <c r="D589" t="str">
        <f t="shared" si="18"/>
        <v>Allen Winnie</v>
      </c>
      <c r="E589" t="s">
        <v>15</v>
      </c>
      <c r="F589" t="s">
        <v>33</v>
      </c>
      <c r="G589" t="s">
        <v>611</v>
      </c>
      <c r="H589" t="s">
        <v>612</v>
      </c>
      <c r="I589" t="s">
        <v>33</v>
      </c>
      <c r="J589" t="s">
        <v>19</v>
      </c>
      <c r="K589" t="str">
        <f>INDEX(Table6[Column1],MATCH(L589,Table6[Column2]))</f>
        <v>Adults</v>
      </c>
      <c r="L589">
        <v>48.296118720000003</v>
      </c>
      <c r="M589" t="str">
        <f>VLOOKUP(L589,Table1[],2)</f>
        <v>40 - 49</v>
      </c>
      <c r="N589" t="str">
        <f>INDEX(Table7[Column1],MATCH(O589,Table7[Column2]))</f>
        <v>Learning Stage</v>
      </c>
      <c r="O589">
        <v>3.584038643</v>
      </c>
      <c r="P589" t="str">
        <f>VLOOKUP(O589,Table13[],2)</f>
        <v>1 - 5</v>
      </c>
      <c r="Q589" t="str">
        <f>INDEX(Table8[Column1],MATCH(R589,Table8[Column2]))</f>
        <v>Maintained</v>
      </c>
      <c r="R589">
        <v>77.953898269999996</v>
      </c>
      <c r="S589">
        <f t="shared" si="19"/>
        <v>3.2480790945833333</v>
      </c>
      <c r="T589" t="s">
        <v>19</v>
      </c>
    </row>
    <row r="590" spans="1:20" x14ac:dyDescent="0.25">
      <c r="A590">
        <v>589</v>
      </c>
      <c r="B590" t="s">
        <v>1009</v>
      </c>
      <c r="C590" t="s">
        <v>1010</v>
      </c>
      <c r="D590" t="str">
        <f t="shared" si="18"/>
        <v>Tarbox Dawn</v>
      </c>
      <c r="E590" t="s">
        <v>15</v>
      </c>
      <c r="F590" t="s">
        <v>38</v>
      </c>
      <c r="G590" t="s">
        <v>17</v>
      </c>
      <c r="H590" t="s">
        <v>18</v>
      </c>
      <c r="I590" t="s">
        <v>38</v>
      </c>
      <c r="J590" t="s">
        <v>19</v>
      </c>
      <c r="K590" t="str">
        <f>INDEX(Table6[Column1],MATCH(L590,Table6[Column2]))</f>
        <v>Adults</v>
      </c>
      <c r="L590">
        <v>47.794752080000002</v>
      </c>
      <c r="M590" t="str">
        <f>VLOOKUP(L590,Table1[],2)</f>
        <v>40 - 49</v>
      </c>
      <c r="N590" t="str">
        <f>INDEX(Table7[Column1],MATCH(O590,Table7[Column2]))</f>
        <v>Fitting in Stage</v>
      </c>
      <c r="O590">
        <v>6.3064836670000002</v>
      </c>
      <c r="P590" t="str">
        <f>VLOOKUP(O590,Table13[],2)</f>
        <v>6 - 10</v>
      </c>
      <c r="Q590" t="str">
        <f>INDEX(Table8[Column1],MATCH(R590,Table8[Column2]))</f>
        <v>Excused</v>
      </c>
      <c r="R590">
        <v>143.0762254</v>
      </c>
      <c r="S590">
        <f t="shared" si="19"/>
        <v>5.9615093916666666</v>
      </c>
      <c r="T590" t="s">
        <v>19</v>
      </c>
    </row>
    <row r="591" spans="1:20" x14ac:dyDescent="0.25">
      <c r="A591">
        <v>590</v>
      </c>
      <c r="B591" t="s">
        <v>660</v>
      </c>
      <c r="C591" t="s">
        <v>927</v>
      </c>
      <c r="D591" t="str">
        <f t="shared" si="18"/>
        <v>Snow Andrea</v>
      </c>
      <c r="E591" t="s">
        <v>15</v>
      </c>
      <c r="F591" t="s">
        <v>38</v>
      </c>
      <c r="G591" t="s">
        <v>17</v>
      </c>
      <c r="H591" t="s">
        <v>18</v>
      </c>
      <c r="I591" t="s">
        <v>38</v>
      </c>
      <c r="J591" t="s">
        <v>19</v>
      </c>
      <c r="K591" t="str">
        <f>INDEX(Table6[Column1],MATCH(L591,Table6[Column2]))</f>
        <v>Adults</v>
      </c>
      <c r="L591">
        <v>46.6965456</v>
      </c>
      <c r="M591" t="str">
        <f>VLOOKUP(L591,Table1[],2)</f>
        <v>40 - 49</v>
      </c>
      <c r="N591" t="str">
        <f>INDEX(Table7[Column1],MATCH(O591,Table7[Column2]))</f>
        <v>Learning Stage</v>
      </c>
      <c r="O591">
        <v>3.8485411790000001</v>
      </c>
      <c r="P591" t="str">
        <f>VLOOKUP(O591,Table13[],2)</f>
        <v>1 - 5</v>
      </c>
      <c r="Q591" t="str">
        <f>INDEX(Table8[Column1],MATCH(R591,Table8[Column2]))</f>
        <v>Excused</v>
      </c>
      <c r="R591">
        <v>129.2508488</v>
      </c>
      <c r="S591">
        <f t="shared" si="19"/>
        <v>5.3854520333333333</v>
      </c>
      <c r="T591" t="s">
        <v>19</v>
      </c>
    </row>
    <row r="592" spans="1:20" x14ac:dyDescent="0.25">
      <c r="A592">
        <v>591</v>
      </c>
      <c r="B592" t="s">
        <v>1011</v>
      </c>
      <c r="C592" t="s">
        <v>603</v>
      </c>
      <c r="D592" t="str">
        <f t="shared" si="18"/>
        <v>Gregg Willie</v>
      </c>
      <c r="E592" t="s">
        <v>15</v>
      </c>
      <c r="F592" t="s">
        <v>38</v>
      </c>
      <c r="G592" t="s">
        <v>17</v>
      </c>
      <c r="H592" t="s">
        <v>18</v>
      </c>
      <c r="I592" t="s">
        <v>38</v>
      </c>
      <c r="J592" t="s">
        <v>19</v>
      </c>
      <c r="K592" t="str">
        <f>INDEX(Table6[Column1],MATCH(L592,Table6[Column2]))</f>
        <v>Elders</v>
      </c>
      <c r="L592">
        <v>54.93301572</v>
      </c>
      <c r="M592" t="str">
        <f>VLOOKUP(L592,Table1[],2)</f>
        <v>50 - 59</v>
      </c>
      <c r="N592" t="str">
        <f>INDEX(Table7[Column1],MATCH(O592,Table7[Column2]))</f>
        <v>Learning Stage</v>
      </c>
      <c r="O592">
        <v>3.5397125709999999</v>
      </c>
      <c r="P592" t="str">
        <f>VLOOKUP(O592,Table13[],2)</f>
        <v>1 - 5</v>
      </c>
      <c r="Q592" t="str">
        <f>INDEX(Table8[Column1],MATCH(R592,Table8[Column2]))</f>
        <v>Habitual</v>
      </c>
      <c r="R592">
        <v>119.24356299999999</v>
      </c>
      <c r="S592">
        <f t="shared" si="19"/>
        <v>4.9684817916666661</v>
      </c>
      <c r="T592" t="s">
        <v>19</v>
      </c>
    </row>
    <row r="593" spans="1:20" x14ac:dyDescent="0.25">
      <c r="A593">
        <v>592</v>
      </c>
      <c r="B593" t="s">
        <v>1012</v>
      </c>
      <c r="C593" t="s">
        <v>1013</v>
      </c>
      <c r="D593" t="str">
        <f t="shared" si="18"/>
        <v>Anderson Maurice</v>
      </c>
      <c r="E593" t="s">
        <v>22</v>
      </c>
      <c r="F593" t="s">
        <v>38</v>
      </c>
      <c r="G593" t="s">
        <v>17</v>
      </c>
      <c r="H593" t="s">
        <v>18</v>
      </c>
      <c r="I593" t="s">
        <v>38</v>
      </c>
      <c r="J593" t="s">
        <v>19</v>
      </c>
      <c r="K593" t="str">
        <f>INDEX(Table6[Column1],MATCH(L593,Table6[Column2]))</f>
        <v>Adults</v>
      </c>
      <c r="L593">
        <v>41.376504500000003</v>
      </c>
      <c r="M593" t="str">
        <f>VLOOKUP(L593,Table1[],2)</f>
        <v>40 - 49</v>
      </c>
      <c r="N593" t="str">
        <f>INDEX(Table7[Column1],MATCH(O593,Table7[Column2]))</f>
        <v>Learning Stage</v>
      </c>
      <c r="O593">
        <v>3.8151865549999999</v>
      </c>
      <c r="P593" t="str">
        <f>VLOOKUP(O593,Table13[],2)</f>
        <v>1 - 5</v>
      </c>
      <c r="Q593" t="str">
        <f>INDEX(Table8[Column1],MATCH(R593,Table8[Column2]))</f>
        <v>Scheduled</v>
      </c>
      <c r="R593">
        <v>27.282588919999998</v>
      </c>
      <c r="S593">
        <f t="shared" si="19"/>
        <v>1.1367745383333334</v>
      </c>
      <c r="T593" t="s">
        <v>19</v>
      </c>
    </row>
    <row r="594" spans="1:20" x14ac:dyDescent="0.25">
      <c r="A594">
        <v>593</v>
      </c>
      <c r="B594" t="s">
        <v>1014</v>
      </c>
      <c r="C594" t="s">
        <v>548</v>
      </c>
      <c r="D594" t="str">
        <f t="shared" si="18"/>
        <v>Durbin Todd</v>
      </c>
      <c r="E594" t="s">
        <v>22</v>
      </c>
      <c r="F594" t="s">
        <v>38</v>
      </c>
      <c r="G594" t="s">
        <v>17</v>
      </c>
      <c r="H594" t="s">
        <v>18</v>
      </c>
      <c r="I594" t="s">
        <v>38</v>
      </c>
      <c r="J594" t="s">
        <v>19</v>
      </c>
      <c r="K594" t="str">
        <f>INDEX(Table6[Column1],MATCH(L594,Table6[Column2]))</f>
        <v>Young Adults</v>
      </c>
      <c r="L594">
        <v>37.842281419999999</v>
      </c>
      <c r="M594" t="str">
        <f>VLOOKUP(L594,Table1[],2)</f>
        <v>30 - 39</v>
      </c>
      <c r="N594" t="str">
        <f>INDEX(Table7[Column1],MATCH(O594,Table7[Column2]))</f>
        <v>Learning Stage</v>
      </c>
      <c r="O594">
        <v>4.7149385720000003</v>
      </c>
      <c r="P594" t="str">
        <f>VLOOKUP(O594,Table13[],2)</f>
        <v>1 - 5</v>
      </c>
      <c r="Q594" t="str">
        <f>INDEX(Table8[Column1],MATCH(R594,Table8[Column2]))</f>
        <v>Maintained</v>
      </c>
      <c r="R594">
        <v>70.221631160000001</v>
      </c>
      <c r="S594">
        <f t="shared" si="19"/>
        <v>2.9259012983333332</v>
      </c>
      <c r="T594" t="s">
        <v>19</v>
      </c>
    </row>
    <row r="595" spans="1:20" x14ac:dyDescent="0.25">
      <c r="A595">
        <v>594</v>
      </c>
      <c r="B595" t="s">
        <v>807</v>
      </c>
      <c r="C595" t="s">
        <v>1015</v>
      </c>
      <c r="D595" t="str">
        <f t="shared" si="18"/>
        <v>Cristobal Kara</v>
      </c>
      <c r="E595" t="s">
        <v>15</v>
      </c>
      <c r="F595" t="s">
        <v>30</v>
      </c>
      <c r="G595" t="s">
        <v>611</v>
      </c>
      <c r="H595" t="s">
        <v>612</v>
      </c>
      <c r="I595" t="s">
        <v>30</v>
      </c>
      <c r="J595" t="s">
        <v>19</v>
      </c>
      <c r="K595" t="str">
        <f>INDEX(Table6[Column1],MATCH(L595,Table6[Column2]))</f>
        <v>Elders</v>
      </c>
      <c r="L595">
        <v>55.865555299999997</v>
      </c>
      <c r="M595" t="str">
        <f>VLOOKUP(L595,Table1[],2)</f>
        <v>50 - 59</v>
      </c>
      <c r="N595" t="str">
        <f>INDEX(Table7[Column1],MATCH(O595,Table7[Column2]))</f>
        <v>Learning Stage</v>
      </c>
      <c r="O595">
        <v>4.7127026389999997</v>
      </c>
      <c r="P595" t="str">
        <f>VLOOKUP(O595,Table13[],2)</f>
        <v>1 - 5</v>
      </c>
      <c r="Q595" t="str">
        <f>INDEX(Table8[Column1],MATCH(R595,Table8[Column2]))</f>
        <v>Excused</v>
      </c>
      <c r="R595">
        <v>129.42468070000001</v>
      </c>
      <c r="S595">
        <f t="shared" si="19"/>
        <v>5.3926950291666671</v>
      </c>
      <c r="T595" t="s">
        <v>19</v>
      </c>
    </row>
    <row r="596" spans="1:20" x14ac:dyDescent="0.25">
      <c r="A596">
        <v>595</v>
      </c>
      <c r="B596" t="s">
        <v>1016</v>
      </c>
      <c r="C596" t="s">
        <v>1017</v>
      </c>
      <c r="D596" t="str">
        <f t="shared" si="18"/>
        <v>Burleson Angeline</v>
      </c>
      <c r="E596" t="s">
        <v>15</v>
      </c>
      <c r="F596" t="s">
        <v>38</v>
      </c>
      <c r="G596" t="s">
        <v>17</v>
      </c>
      <c r="H596" t="s">
        <v>18</v>
      </c>
      <c r="I596" t="s">
        <v>38</v>
      </c>
      <c r="J596" t="s">
        <v>19</v>
      </c>
      <c r="K596" t="str">
        <f>INDEX(Table6[Column1],MATCH(L596,Table6[Column2]))</f>
        <v>Adults</v>
      </c>
      <c r="L596">
        <v>43.380696039999997</v>
      </c>
      <c r="M596" t="str">
        <f>VLOOKUP(L596,Table1[],2)</f>
        <v>40 - 49</v>
      </c>
      <c r="N596" t="str">
        <f>INDEX(Table7[Column1],MATCH(O596,Table7[Column2]))</f>
        <v>Learning Stage</v>
      </c>
      <c r="O596">
        <v>1.3786903530000001</v>
      </c>
      <c r="P596" t="str">
        <f>VLOOKUP(O596,Table13[],2)</f>
        <v>1 - 5</v>
      </c>
      <c r="Q596" t="str">
        <f>INDEX(Table8[Column1],MATCH(R596,Table8[Column2]))</f>
        <v>Habitual</v>
      </c>
      <c r="R596">
        <v>89.825063319999998</v>
      </c>
      <c r="S596">
        <f t="shared" si="19"/>
        <v>3.7427109716666664</v>
      </c>
      <c r="T596" t="s">
        <v>19</v>
      </c>
    </row>
    <row r="597" spans="1:20" x14ac:dyDescent="0.25">
      <c r="A597">
        <v>596</v>
      </c>
      <c r="B597" t="s">
        <v>1018</v>
      </c>
      <c r="C597" t="s">
        <v>1019</v>
      </c>
      <c r="D597" t="str">
        <f t="shared" si="18"/>
        <v>Bowles Shani</v>
      </c>
      <c r="E597" t="s">
        <v>15</v>
      </c>
      <c r="F597" t="s">
        <v>100</v>
      </c>
      <c r="G597" t="s">
        <v>17</v>
      </c>
      <c r="H597" t="s">
        <v>18</v>
      </c>
      <c r="I597" t="s">
        <v>101</v>
      </c>
      <c r="J597" t="s">
        <v>19</v>
      </c>
      <c r="K597" t="str">
        <f>INDEX(Table6[Column1],MATCH(L597,Table6[Column2]))</f>
        <v>Young Adults</v>
      </c>
      <c r="L597">
        <v>34.01175576</v>
      </c>
      <c r="M597" t="str">
        <f>VLOOKUP(L597,Table1[],2)</f>
        <v>30 - 39</v>
      </c>
      <c r="N597" t="str">
        <f>INDEX(Table7[Column1],MATCH(O597,Table7[Column2]))</f>
        <v>Learning Stage</v>
      </c>
      <c r="O597">
        <v>4.4484627830000001</v>
      </c>
      <c r="P597" t="str">
        <f>VLOOKUP(O597,Table13[],2)</f>
        <v>1 - 5</v>
      </c>
      <c r="Q597" t="str">
        <f>INDEX(Table8[Column1],MATCH(R597,Table8[Column2]))</f>
        <v>Scheduled</v>
      </c>
      <c r="R597">
        <v>8.6727052100000002</v>
      </c>
      <c r="S597">
        <f t="shared" si="19"/>
        <v>0.36136271708333334</v>
      </c>
      <c r="T597" t="s">
        <v>19</v>
      </c>
    </row>
    <row r="598" spans="1:20" x14ac:dyDescent="0.25">
      <c r="A598">
        <v>597</v>
      </c>
      <c r="B598" t="s">
        <v>1020</v>
      </c>
      <c r="C598" t="s">
        <v>487</v>
      </c>
      <c r="D598" t="str">
        <f t="shared" si="18"/>
        <v>Shaver Melanie</v>
      </c>
      <c r="E598" t="s">
        <v>15</v>
      </c>
      <c r="F598" t="s">
        <v>16</v>
      </c>
      <c r="G598" t="s">
        <v>17</v>
      </c>
      <c r="H598" t="s">
        <v>18</v>
      </c>
      <c r="I598" t="s">
        <v>16</v>
      </c>
      <c r="J598" t="s">
        <v>19</v>
      </c>
      <c r="K598" t="str">
        <f>INDEX(Table6[Column1],MATCH(L598,Table6[Column2]))</f>
        <v>Elders</v>
      </c>
      <c r="L598">
        <v>58.559199339999999</v>
      </c>
      <c r="M598" t="str">
        <f>VLOOKUP(L598,Table1[],2)</f>
        <v>50 - 59</v>
      </c>
      <c r="N598" t="str">
        <f>INDEX(Table7[Column1],MATCH(O598,Table7[Column2]))</f>
        <v>Learning Stage</v>
      </c>
      <c r="O598">
        <v>4.6036909550000003</v>
      </c>
      <c r="P598" t="str">
        <f>VLOOKUP(O598,Table13[],2)</f>
        <v>1 - 5</v>
      </c>
      <c r="Q598" t="str">
        <f>INDEX(Table8[Column1],MATCH(R598,Table8[Column2]))</f>
        <v>Unexcused</v>
      </c>
      <c r="R598">
        <v>166.1872276</v>
      </c>
      <c r="S598">
        <f t="shared" si="19"/>
        <v>6.9244678166666667</v>
      </c>
      <c r="T598" t="s">
        <v>19</v>
      </c>
    </row>
    <row r="599" spans="1:20" x14ac:dyDescent="0.25">
      <c r="A599">
        <v>598</v>
      </c>
      <c r="B599" t="s">
        <v>1021</v>
      </c>
      <c r="C599" t="s">
        <v>1022</v>
      </c>
      <c r="D599" t="str">
        <f t="shared" si="18"/>
        <v>Arvizu Beth</v>
      </c>
      <c r="E599" t="s">
        <v>15</v>
      </c>
      <c r="F599" t="s">
        <v>30</v>
      </c>
      <c r="G599" t="s">
        <v>611</v>
      </c>
      <c r="H599" t="s">
        <v>612</v>
      </c>
      <c r="I599" t="s">
        <v>30</v>
      </c>
      <c r="J599" t="s">
        <v>19</v>
      </c>
      <c r="K599" t="str">
        <f>INDEX(Table6[Column1],MATCH(L599,Table6[Column2]))</f>
        <v>Young Adults</v>
      </c>
      <c r="L599">
        <v>31.254829699999998</v>
      </c>
      <c r="M599" t="str">
        <f>VLOOKUP(L599,Table1[],2)</f>
        <v>30 - 39</v>
      </c>
      <c r="N599" t="str">
        <f>INDEX(Table7[Column1],MATCH(O599,Table7[Column2]))</f>
        <v>Fitting in Stage</v>
      </c>
      <c r="O599">
        <v>7.0222332999999999</v>
      </c>
      <c r="P599" t="str">
        <f>VLOOKUP(O599,Table13[],2)</f>
        <v>6 - 10</v>
      </c>
      <c r="Q599" t="str">
        <f>INDEX(Table8[Column1],MATCH(R599,Table8[Column2]))</f>
        <v>Scheduled</v>
      </c>
      <c r="R599">
        <v>3.0929954679999998</v>
      </c>
      <c r="S599">
        <f t="shared" si="19"/>
        <v>0.12887481116666666</v>
      </c>
      <c r="T599" t="s">
        <v>19</v>
      </c>
    </row>
    <row r="600" spans="1:20" x14ac:dyDescent="0.25">
      <c r="A600">
        <v>599</v>
      </c>
      <c r="B600" t="s">
        <v>1023</v>
      </c>
      <c r="C600" t="s">
        <v>1024</v>
      </c>
      <c r="D600" t="str">
        <f t="shared" si="18"/>
        <v>Wright Clarence</v>
      </c>
      <c r="E600" t="s">
        <v>22</v>
      </c>
      <c r="F600" t="s">
        <v>157</v>
      </c>
      <c r="G600" t="s">
        <v>611</v>
      </c>
      <c r="H600" t="s">
        <v>612</v>
      </c>
      <c r="I600" t="s">
        <v>157</v>
      </c>
      <c r="J600" t="s">
        <v>19</v>
      </c>
      <c r="K600" t="str">
        <f>INDEX(Table6[Column1],MATCH(L600,Table6[Column2]))</f>
        <v>Adults</v>
      </c>
      <c r="L600">
        <v>44.203784640000002</v>
      </c>
      <c r="M600" t="str">
        <f>VLOOKUP(L600,Table1[],2)</f>
        <v>40 - 49</v>
      </c>
      <c r="N600" t="str">
        <f>INDEX(Table7[Column1],MATCH(O600,Table7[Column2]))</f>
        <v>Fitting in Stage</v>
      </c>
      <c r="O600">
        <v>7.9692581909999998</v>
      </c>
      <c r="P600" t="str">
        <f>VLOOKUP(O600,Table13[],2)</f>
        <v>6 - 10</v>
      </c>
      <c r="Q600" t="str">
        <f>INDEX(Table8[Column1],MATCH(R600,Table8[Column2]))</f>
        <v>Scheduled</v>
      </c>
      <c r="R600">
        <v>17.19595292</v>
      </c>
      <c r="S600">
        <f t="shared" si="19"/>
        <v>0.71649803833333336</v>
      </c>
      <c r="T600" t="s">
        <v>19</v>
      </c>
    </row>
    <row r="601" spans="1:20" x14ac:dyDescent="0.25">
      <c r="A601">
        <v>600</v>
      </c>
      <c r="B601" t="s">
        <v>1025</v>
      </c>
      <c r="C601" t="s">
        <v>1026</v>
      </c>
      <c r="D601" t="str">
        <f t="shared" si="18"/>
        <v>Ehrlich Claribel</v>
      </c>
      <c r="E601" t="s">
        <v>15</v>
      </c>
      <c r="F601" t="s">
        <v>38</v>
      </c>
      <c r="G601" t="s">
        <v>17</v>
      </c>
      <c r="H601" t="s">
        <v>18</v>
      </c>
      <c r="I601" t="s">
        <v>38</v>
      </c>
      <c r="J601" t="s">
        <v>19</v>
      </c>
      <c r="K601" t="str">
        <f>INDEX(Table6[Column1],MATCH(L601,Table6[Column2]))</f>
        <v>Youth</v>
      </c>
      <c r="L601">
        <v>28.701917829999999</v>
      </c>
      <c r="M601" t="str">
        <f>VLOOKUP(L601,Table1[],2)</f>
        <v>20 - 29</v>
      </c>
      <c r="N601" t="str">
        <f>INDEX(Table7[Column1],MATCH(O601,Table7[Column2]))</f>
        <v>Learning Stage</v>
      </c>
      <c r="O601">
        <v>5.3724539690000004</v>
      </c>
      <c r="P601" t="str">
        <f>VLOOKUP(O601,Table13[],2)</f>
        <v>1 - 5</v>
      </c>
      <c r="Q601" t="str">
        <f>INDEX(Table8[Column1],MATCH(R601,Table8[Column2]))</f>
        <v>Scheduled</v>
      </c>
      <c r="R601">
        <v>0</v>
      </c>
      <c r="S601">
        <f t="shared" si="19"/>
        <v>0</v>
      </c>
      <c r="T601" t="s">
        <v>19</v>
      </c>
    </row>
    <row r="602" spans="1:20" x14ac:dyDescent="0.25">
      <c r="A602">
        <v>601</v>
      </c>
      <c r="B602" t="s">
        <v>837</v>
      </c>
      <c r="C602" t="s">
        <v>1027</v>
      </c>
      <c r="D602" t="str">
        <f t="shared" si="18"/>
        <v>Archer Salome</v>
      </c>
      <c r="E602" t="s">
        <v>15</v>
      </c>
      <c r="F602" t="s">
        <v>1028</v>
      </c>
      <c r="G602" t="s">
        <v>611</v>
      </c>
      <c r="H602" t="s">
        <v>612</v>
      </c>
      <c r="I602" t="s">
        <v>107</v>
      </c>
      <c r="J602" t="s">
        <v>19</v>
      </c>
      <c r="K602" t="str">
        <f>INDEX(Table6[Column1],MATCH(L602,Table6[Column2]))</f>
        <v>Adults</v>
      </c>
      <c r="L602">
        <v>42.308793049999998</v>
      </c>
      <c r="M602" t="str">
        <f>VLOOKUP(L602,Table1[],2)</f>
        <v>40 - 49</v>
      </c>
      <c r="N602" t="str">
        <f>INDEX(Table7[Column1],MATCH(O602,Table7[Column2]))</f>
        <v>Learning Stage</v>
      </c>
      <c r="O602">
        <v>5.2230273240000002</v>
      </c>
      <c r="P602" t="str">
        <f>VLOOKUP(O602,Table13[],2)</f>
        <v>1 - 5</v>
      </c>
      <c r="Q602" t="str">
        <f>INDEX(Table8[Column1],MATCH(R602,Table8[Column2]))</f>
        <v>Maintained</v>
      </c>
      <c r="R602">
        <v>70.029126439999999</v>
      </c>
      <c r="S602">
        <f t="shared" si="19"/>
        <v>2.9178802683333331</v>
      </c>
      <c r="T602" t="s">
        <v>19</v>
      </c>
    </row>
    <row r="603" spans="1:20" x14ac:dyDescent="0.25">
      <c r="A603">
        <v>602</v>
      </c>
      <c r="B603" t="s">
        <v>200</v>
      </c>
      <c r="C603" t="s">
        <v>552</v>
      </c>
      <c r="D603" t="str">
        <f t="shared" si="18"/>
        <v>White Louis</v>
      </c>
      <c r="E603" t="s">
        <v>22</v>
      </c>
      <c r="F603" t="s">
        <v>1029</v>
      </c>
      <c r="G603" t="s">
        <v>17</v>
      </c>
      <c r="H603" t="s">
        <v>18</v>
      </c>
      <c r="I603" t="s">
        <v>24</v>
      </c>
      <c r="J603" t="s">
        <v>19</v>
      </c>
      <c r="K603" t="str">
        <f>INDEX(Table6[Column1],MATCH(L603,Table6[Column2]))</f>
        <v>Adults</v>
      </c>
      <c r="L603">
        <v>42.463921190000001</v>
      </c>
      <c r="M603" t="str">
        <f>VLOOKUP(L603,Table1[],2)</f>
        <v>40 - 49</v>
      </c>
      <c r="N603" t="str">
        <f>INDEX(Table7[Column1],MATCH(O603,Table7[Column2]))</f>
        <v>Fitting in Stage</v>
      </c>
      <c r="O603">
        <v>6.4125688099999998</v>
      </c>
      <c r="P603" t="str">
        <f>VLOOKUP(O603,Table13[],2)</f>
        <v>6 - 10</v>
      </c>
      <c r="Q603" t="str">
        <f>INDEX(Table8[Column1],MATCH(R603,Table8[Column2]))</f>
        <v>Maintained</v>
      </c>
      <c r="R603">
        <v>49.010271289999999</v>
      </c>
      <c r="S603">
        <f t="shared" si="19"/>
        <v>2.0420946370833333</v>
      </c>
      <c r="T603" t="s">
        <v>19</v>
      </c>
    </row>
    <row r="604" spans="1:20" x14ac:dyDescent="0.25">
      <c r="A604">
        <v>603</v>
      </c>
      <c r="B604" t="s">
        <v>656</v>
      </c>
      <c r="C604" t="s">
        <v>1030</v>
      </c>
      <c r="D604" t="str">
        <f t="shared" si="18"/>
        <v>Collins Kristen</v>
      </c>
      <c r="E604" t="s">
        <v>15</v>
      </c>
      <c r="F604" t="s">
        <v>358</v>
      </c>
      <c r="G604" t="s">
        <v>17</v>
      </c>
      <c r="H604" t="s">
        <v>18</v>
      </c>
      <c r="I604" t="s">
        <v>358</v>
      </c>
      <c r="J604" t="s">
        <v>19</v>
      </c>
      <c r="K604" t="str">
        <f>INDEX(Table6[Column1],MATCH(L604,Table6[Column2]))</f>
        <v>Adults</v>
      </c>
      <c r="L604">
        <v>45.032130940000002</v>
      </c>
      <c r="M604" t="str">
        <f>VLOOKUP(L604,Table1[],2)</f>
        <v>40 - 49</v>
      </c>
      <c r="N604" t="str">
        <f>INDEX(Table7[Column1],MATCH(O604,Table7[Column2]))</f>
        <v>Fitting in Stage</v>
      </c>
      <c r="O604">
        <v>6.1213394770000003</v>
      </c>
      <c r="P604" t="str">
        <f>VLOOKUP(O604,Table13[],2)</f>
        <v>6 - 10</v>
      </c>
      <c r="Q604" t="str">
        <f>INDEX(Table8[Column1],MATCH(R604,Table8[Column2]))</f>
        <v>Habitual</v>
      </c>
      <c r="R604">
        <v>92.271835580000001</v>
      </c>
      <c r="S604">
        <f t="shared" si="19"/>
        <v>3.8446598158333329</v>
      </c>
      <c r="T604" t="s">
        <v>19</v>
      </c>
    </row>
    <row r="605" spans="1:20" x14ac:dyDescent="0.25">
      <c r="A605">
        <v>604</v>
      </c>
      <c r="B605" t="s">
        <v>900</v>
      </c>
      <c r="C605" t="s">
        <v>899</v>
      </c>
      <c r="D605" t="str">
        <f t="shared" si="18"/>
        <v>Farley Martha</v>
      </c>
      <c r="E605" t="s">
        <v>15</v>
      </c>
      <c r="F605" t="s">
        <v>655</v>
      </c>
      <c r="G605" t="s">
        <v>611</v>
      </c>
      <c r="H605" t="s">
        <v>612</v>
      </c>
      <c r="I605" t="s">
        <v>30</v>
      </c>
      <c r="J605" t="s">
        <v>19</v>
      </c>
      <c r="K605" t="str">
        <f>INDEX(Table6[Column1],MATCH(L605,Table6[Column2]))</f>
        <v>Adults</v>
      </c>
      <c r="L605">
        <v>42.027401269999999</v>
      </c>
      <c r="M605" t="str">
        <f>VLOOKUP(L605,Table1[],2)</f>
        <v>40 - 49</v>
      </c>
      <c r="N605" t="str">
        <f>INDEX(Table7[Column1],MATCH(O605,Table7[Column2]))</f>
        <v>Fitting in Stage</v>
      </c>
      <c r="O605">
        <v>6.5175802770000004</v>
      </c>
      <c r="P605" t="str">
        <f>VLOOKUP(O605,Table13[],2)</f>
        <v>6 - 10</v>
      </c>
      <c r="Q605" t="str">
        <f>INDEX(Table8[Column1],MATCH(R605,Table8[Column2]))</f>
        <v>Maintained</v>
      </c>
      <c r="R605">
        <v>52.639373210000002</v>
      </c>
      <c r="S605">
        <f t="shared" si="19"/>
        <v>2.1933072170833334</v>
      </c>
      <c r="T605" t="s">
        <v>19</v>
      </c>
    </row>
    <row r="606" spans="1:20" x14ac:dyDescent="0.25">
      <c r="A606">
        <v>605</v>
      </c>
      <c r="B606" t="s">
        <v>1031</v>
      </c>
      <c r="C606" t="s">
        <v>1032</v>
      </c>
      <c r="D606" t="str">
        <f t="shared" si="18"/>
        <v>Cadle Lonnie</v>
      </c>
      <c r="E606" t="s">
        <v>22</v>
      </c>
      <c r="F606" t="s">
        <v>101</v>
      </c>
      <c r="G606" t="s">
        <v>17</v>
      </c>
      <c r="H606" t="s">
        <v>18</v>
      </c>
      <c r="I606" t="s">
        <v>101</v>
      </c>
      <c r="J606" t="s">
        <v>19</v>
      </c>
      <c r="K606" t="str">
        <f>INDEX(Table6[Column1],MATCH(L606,Table6[Column2]))</f>
        <v>Adults</v>
      </c>
      <c r="L606">
        <v>45.730937789999999</v>
      </c>
      <c r="M606" t="str">
        <f>VLOOKUP(L606,Table1[],2)</f>
        <v>40 - 49</v>
      </c>
      <c r="N606" t="str">
        <f>INDEX(Table7[Column1],MATCH(O606,Table7[Column2]))</f>
        <v>Learning Stage</v>
      </c>
      <c r="O606">
        <v>5.4593846700000004</v>
      </c>
      <c r="P606" t="str">
        <f>VLOOKUP(O606,Table13[],2)</f>
        <v>1 - 5</v>
      </c>
      <c r="Q606" t="str">
        <f>INDEX(Table8[Column1],MATCH(R606,Table8[Column2]))</f>
        <v>Scheduled</v>
      </c>
      <c r="R606">
        <v>31.16580854</v>
      </c>
      <c r="S606">
        <f t="shared" si="19"/>
        <v>1.2985753558333335</v>
      </c>
      <c r="T606" t="s">
        <v>19</v>
      </c>
    </row>
    <row r="607" spans="1:20" x14ac:dyDescent="0.25">
      <c r="A607">
        <v>606</v>
      </c>
      <c r="B607" t="s">
        <v>1033</v>
      </c>
      <c r="C607" t="s">
        <v>1034</v>
      </c>
      <c r="D607" t="str">
        <f t="shared" si="18"/>
        <v>Bellino Lorraine</v>
      </c>
      <c r="E607" t="s">
        <v>15</v>
      </c>
      <c r="F607" t="s">
        <v>38</v>
      </c>
      <c r="G607" t="s">
        <v>17</v>
      </c>
      <c r="H607" t="s">
        <v>18</v>
      </c>
      <c r="I607" t="s">
        <v>38</v>
      </c>
      <c r="J607" t="s">
        <v>19</v>
      </c>
      <c r="K607" t="str">
        <f>INDEX(Table6[Column1],MATCH(L607,Table6[Column2]))</f>
        <v>Youth</v>
      </c>
      <c r="L607">
        <v>28.816947949999999</v>
      </c>
      <c r="M607" t="str">
        <f>VLOOKUP(L607,Table1[],2)</f>
        <v>20 - 29</v>
      </c>
      <c r="N607" t="str">
        <f>INDEX(Table7[Column1],MATCH(O607,Table7[Column2]))</f>
        <v>Fitting in Stage</v>
      </c>
      <c r="O607">
        <v>6.9637266779999996</v>
      </c>
      <c r="P607" t="str">
        <f>VLOOKUP(O607,Table13[],2)</f>
        <v>6 - 10</v>
      </c>
      <c r="Q607" t="str">
        <f>INDEX(Table8[Column1],MATCH(R607,Table8[Column2]))</f>
        <v>Scheduled</v>
      </c>
      <c r="R607">
        <v>0</v>
      </c>
      <c r="S607">
        <f t="shared" si="19"/>
        <v>0</v>
      </c>
      <c r="T607" t="s">
        <v>19</v>
      </c>
    </row>
    <row r="608" spans="1:20" x14ac:dyDescent="0.25">
      <c r="A608">
        <v>607</v>
      </c>
      <c r="B608" t="s">
        <v>1035</v>
      </c>
      <c r="C608" t="s">
        <v>390</v>
      </c>
      <c r="D608" t="str">
        <f t="shared" si="18"/>
        <v>Jung Stephanie</v>
      </c>
      <c r="E608" t="s">
        <v>15</v>
      </c>
      <c r="F608" t="s">
        <v>38</v>
      </c>
      <c r="G608" t="s">
        <v>17</v>
      </c>
      <c r="H608" t="s">
        <v>18</v>
      </c>
      <c r="I608" t="s">
        <v>38</v>
      </c>
      <c r="J608" t="s">
        <v>19</v>
      </c>
      <c r="K608" t="str">
        <f>INDEX(Table6[Column1],MATCH(L608,Table6[Column2]))</f>
        <v>Adults</v>
      </c>
      <c r="L608">
        <v>42.865578980000002</v>
      </c>
      <c r="M608" t="str">
        <f>VLOOKUP(L608,Table1[],2)</f>
        <v>40 - 49</v>
      </c>
      <c r="N608" t="str">
        <f>INDEX(Table7[Column1],MATCH(O608,Table7[Column2]))</f>
        <v>Learning Stage</v>
      </c>
      <c r="O608">
        <v>3.2763383290000001</v>
      </c>
      <c r="P608" t="str">
        <f>VLOOKUP(O608,Table13[],2)</f>
        <v>1 - 5</v>
      </c>
      <c r="Q608" t="str">
        <f>INDEX(Table8[Column1],MATCH(R608,Table8[Column2]))</f>
        <v>Maintained</v>
      </c>
      <c r="R608">
        <v>64.667008920000001</v>
      </c>
      <c r="S608">
        <f t="shared" si="19"/>
        <v>2.6944587050000002</v>
      </c>
      <c r="T608" t="s">
        <v>19</v>
      </c>
    </row>
    <row r="609" spans="1:20" x14ac:dyDescent="0.25">
      <c r="A609">
        <v>608</v>
      </c>
      <c r="B609" t="s">
        <v>776</v>
      </c>
      <c r="C609" t="s">
        <v>532</v>
      </c>
      <c r="D609" t="str">
        <f t="shared" si="18"/>
        <v>Owen Beverly</v>
      </c>
      <c r="E609" t="s">
        <v>15</v>
      </c>
      <c r="F609" t="s">
        <v>355</v>
      </c>
      <c r="G609" t="s">
        <v>611</v>
      </c>
      <c r="H609" t="s">
        <v>612</v>
      </c>
      <c r="I609" t="s">
        <v>107</v>
      </c>
      <c r="J609" t="s">
        <v>19</v>
      </c>
      <c r="K609" t="str">
        <f>INDEX(Table6[Column1],MATCH(L609,Table6[Column2]))</f>
        <v>Elders</v>
      </c>
      <c r="L609">
        <v>50.498781809999997</v>
      </c>
      <c r="M609" t="str">
        <f>VLOOKUP(L609,Table1[],2)</f>
        <v>50 - 59</v>
      </c>
      <c r="N609" t="str">
        <f>INDEX(Table7[Column1],MATCH(O609,Table7[Column2]))</f>
        <v>Learning Stage</v>
      </c>
      <c r="O609">
        <v>5.3108362260000002</v>
      </c>
      <c r="P609" t="str">
        <f>VLOOKUP(O609,Table13[],2)</f>
        <v>1 - 5</v>
      </c>
      <c r="Q609" t="str">
        <f>INDEX(Table8[Column1],MATCH(R609,Table8[Column2]))</f>
        <v>Habitual</v>
      </c>
      <c r="R609">
        <v>94.629485639999999</v>
      </c>
      <c r="S609">
        <f t="shared" si="19"/>
        <v>3.9428952349999995</v>
      </c>
      <c r="T609" t="s">
        <v>19</v>
      </c>
    </row>
    <row r="610" spans="1:20" x14ac:dyDescent="0.25">
      <c r="A610">
        <v>609</v>
      </c>
      <c r="B610" t="s">
        <v>1036</v>
      </c>
      <c r="C610" t="s">
        <v>52</v>
      </c>
      <c r="D610" t="str">
        <f t="shared" si="18"/>
        <v>Murphy John</v>
      </c>
      <c r="E610" t="s">
        <v>22</v>
      </c>
      <c r="F610" t="s">
        <v>87</v>
      </c>
      <c r="G610" t="s">
        <v>611</v>
      </c>
      <c r="H610" t="s">
        <v>612</v>
      </c>
      <c r="I610" t="s">
        <v>87</v>
      </c>
      <c r="J610" t="s">
        <v>19</v>
      </c>
      <c r="K610" t="str">
        <f>INDEX(Table6[Column1],MATCH(L610,Table6[Column2]))</f>
        <v>Adults</v>
      </c>
      <c r="L610">
        <v>44.86858101</v>
      </c>
      <c r="M610" t="str">
        <f>VLOOKUP(L610,Table1[],2)</f>
        <v>40 - 49</v>
      </c>
      <c r="N610" t="str">
        <f>INDEX(Table7[Column1],MATCH(O610,Table7[Column2]))</f>
        <v>Learning Stage</v>
      </c>
      <c r="O610">
        <v>4.9978358509999996</v>
      </c>
      <c r="P610" t="str">
        <f>VLOOKUP(O610,Table13[],2)</f>
        <v>1 - 5</v>
      </c>
      <c r="Q610" t="str">
        <f>INDEX(Table8[Column1],MATCH(R610,Table8[Column2]))</f>
        <v>Maintained</v>
      </c>
      <c r="R610">
        <v>77.506789999999995</v>
      </c>
      <c r="S610">
        <f t="shared" si="19"/>
        <v>3.229449583333333</v>
      </c>
      <c r="T610" t="s">
        <v>19</v>
      </c>
    </row>
    <row r="611" spans="1:20" x14ac:dyDescent="0.25">
      <c r="A611">
        <v>610</v>
      </c>
      <c r="B611" t="s">
        <v>511</v>
      </c>
      <c r="C611" t="s">
        <v>1037</v>
      </c>
      <c r="D611" t="str">
        <f t="shared" si="18"/>
        <v>Adams Luis</v>
      </c>
      <c r="E611" t="s">
        <v>22</v>
      </c>
      <c r="F611" t="s">
        <v>934</v>
      </c>
      <c r="G611" t="s">
        <v>611</v>
      </c>
      <c r="H611" t="s">
        <v>612</v>
      </c>
      <c r="I611" t="s">
        <v>934</v>
      </c>
      <c r="J611" t="s">
        <v>19</v>
      </c>
      <c r="K611" t="str">
        <f>INDEX(Table6[Column1],MATCH(L611,Table6[Column2]))</f>
        <v>Young Adults</v>
      </c>
      <c r="L611">
        <v>35.558190719999999</v>
      </c>
      <c r="M611" t="str">
        <f>VLOOKUP(L611,Table1[],2)</f>
        <v>30 - 39</v>
      </c>
      <c r="N611" t="str">
        <f>INDEX(Table7[Column1],MATCH(O611,Table7[Column2]))</f>
        <v>Learning Stage</v>
      </c>
      <c r="O611">
        <v>4.2888052749999996</v>
      </c>
      <c r="P611" t="str">
        <f>VLOOKUP(O611,Table13[],2)</f>
        <v>1 - 5</v>
      </c>
      <c r="Q611" t="str">
        <f>INDEX(Table8[Column1],MATCH(R611,Table8[Column2]))</f>
        <v>Maintained</v>
      </c>
      <c r="R611">
        <v>40.258886709999999</v>
      </c>
      <c r="S611">
        <f t="shared" si="19"/>
        <v>1.6774536129166666</v>
      </c>
      <c r="T611" t="s">
        <v>19</v>
      </c>
    </row>
    <row r="612" spans="1:20" x14ac:dyDescent="0.25">
      <c r="A612">
        <v>611</v>
      </c>
      <c r="B612" t="s">
        <v>1038</v>
      </c>
      <c r="C612" t="s">
        <v>388</v>
      </c>
      <c r="D612" t="str">
        <f t="shared" si="18"/>
        <v>Pullen Ray</v>
      </c>
      <c r="E612" t="s">
        <v>22</v>
      </c>
      <c r="F612" t="s">
        <v>27</v>
      </c>
      <c r="G612" t="s">
        <v>611</v>
      </c>
      <c r="H612" t="s">
        <v>612</v>
      </c>
      <c r="I612" t="s">
        <v>27</v>
      </c>
      <c r="J612" t="s">
        <v>19</v>
      </c>
      <c r="K612" t="str">
        <f>INDEX(Table6[Column1],MATCH(L612,Table6[Column2]))</f>
        <v>Youth</v>
      </c>
      <c r="L612">
        <v>21.591159699999999</v>
      </c>
      <c r="M612" t="str">
        <f>VLOOKUP(L612,Table1[],2)</f>
        <v>20 - 29</v>
      </c>
      <c r="N612" t="str">
        <f>INDEX(Table7[Column1],MATCH(O612,Table7[Column2]))</f>
        <v>Learning Stage</v>
      </c>
      <c r="O612">
        <v>4.5905020739999998</v>
      </c>
      <c r="P612" t="str">
        <f>VLOOKUP(O612,Table13[],2)</f>
        <v>1 - 5</v>
      </c>
      <c r="Q612" t="str">
        <f>INDEX(Table8[Column1],MATCH(R612,Table8[Column2]))</f>
        <v>Scheduled</v>
      </c>
      <c r="R612">
        <v>0</v>
      </c>
      <c r="S612">
        <f t="shared" si="19"/>
        <v>0</v>
      </c>
      <c r="T612" t="s">
        <v>19</v>
      </c>
    </row>
    <row r="613" spans="1:20" x14ac:dyDescent="0.25">
      <c r="A613">
        <v>612</v>
      </c>
      <c r="B613" t="s">
        <v>1039</v>
      </c>
      <c r="C613" t="s">
        <v>1040</v>
      </c>
      <c r="D613" t="str">
        <f t="shared" si="18"/>
        <v>Roberts Delores</v>
      </c>
      <c r="E613" t="s">
        <v>15</v>
      </c>
      <c r="F613" t="s">
        <v>95</v>
      </c>
      <c r="G613" t="s">
        <v>611</v>
      </c>
      <c r="H613" t="s">
        <v>612</v>
      </c>
      <c r="I613" t="s">
        <v>87</v>
      </c>
      <c r="J613" t="s">
        <v>19</v>
      </c>
      <c r="K613" t="str">
        <f>INDEX(Table6[Column1],MATCH(L613,Table6[Column2]))</f>
        <v>Young Adults</v>
      </c>
      <c r="L613">
        <v>38.612767949999999</v>
      </c>
      <c r="M613" t="str">
        <f>VLOOKUP(L613,Table1[],2)</f>
        <v>30 - 39</v>
      </c>
      <c r="N613" t="str">
        <f>INDEX(Table7[Column1],MATCH(O613,Table7[Column2]))</f>
        <v>Learning Stage</v>
      </c>
      <c r="O613">
        <v>4.967601384</v>
      </c>
      <c r="P613" t="str">
        <f>VLOOKUP(O613,Table13[],2)</f>
        <v>1 - 5</v>
      </c>
      <c r="Q613" t="str">
        <f>INDEX(Table8[Column1],MATCH(R613,Table8[Column2]))</f>
        <v>Maintained</v>
      </c>
      <c r="R613">
        <v>73.444022149999995</v>
      </c>
      <c r="S613">
        <f t="shared" si="19"/>
        <v>3.0601675895833331</v>
      </c>
      <c r="T613" t="s">
        <v>19</v>
      </c>
    </row>
    <row r="614" spans="1:20" x14ac:dyDescent="0.25">
      <c r="A614">
        <v>613</v>
      </c>
      <c r="B614" t="s">
        <v>1041</v>
      </c>
      <c r="C614" t="s">
        <v>1042</v>
      </c>
      <c r="D614" t="str">
        <f t="shared" si="18"/>
        <v>Thrift Ruth</v>
      </c>
      <c r="E614" t="s">
        <v>15</v>
      </c>
      <c r="F614" t="s">
        <v>121</v>
      </c>
      <c r="G614" t="s">
        <v>611</v>
      </c>
      <c r="H614" t="s">
        <v>612</v>
      </c>
      <c r="I614" t="s">
        <v>121</v>
      </c>
      <c r="J614" t="s">
        <v>19</v>
      </c>
      <c r="K614" t="str">
        <f>INDEX(Table6[Column1],MATCH(L614,Table6[Column2]))</f>
        <v>Adults</v>
      </c>
      <c r="L614">
        <v>40.313641939999997</v>
      </c>
      <c r="M614" t="str">
        <f>VLOOKUP(L614,Table1[],2)</f>
        <v>40 - 49</v>
      </c>
      <c r="N614" t="str">
        <f>INDEX(Table7[Column1],MATCH(O614,Table7[Column2]))</f>
        <v>Learning Stage</v>
      </c>
      <c r="O614">
        <v>3.0846194320000002</v>
      </c>
      <c r="P614" t="str">
        <f>VLOOKUP(O614,Table13[],2)</f>
        <v>1 - 5</v>
      </c>
      <c r="Q614" t="str">
        <f>INDEX(Table8[Column1],MATCH(R614,Table8[Column2]))</f>
        <v>Maintained</v>
      </c>
      <c r="R614">
        <v>79.848940339999999</v>
      </c>
      <c r="S614">
        <f t="shared" si="19"/>
        <v>3.3270391808333337</v>
      </c>
      <c r="T614" t="s">
        <v>19</v>
      </c>
    </row>
    <row r="615" spans="1:20" x14ac:dyDescent="0.25">
      <c r="A615">
        <v>614</v>
      </c>
      <c r="B615" t="s">
        <v>1043</v>
      </c>
      <c r="C615" t="s">
        <v>445</v>
      </c>
      <c r="D615" t="str">
        <f t="shared" si="18"/>
        <v>Engler Philip</v>
      </c>
      <c r="E615" t="s">
        <v>22</v>
      </c>
      <c r="F615" t="s">
        <v>38</v>
      </c>
      <c r="G615" t="s">
        <v>17</v>
      </c>
      <c r="H615" t="s">
        <v>18</v>
      </c>
      <c r="I615" t="s">
        <v>38</v>
      </c>
      <c r="J615" t="s">
        <v>19</v>
      </c>
      <c r="K615" t="str">
        <f>INDEX(Table6[Column1],MATCH(L615,Table6[Column2]))</f>
        <v>Young Adults</v>
      </c>
      <c r="L615">
        <v>37.400321599999998</v>
      </c>
      <c r="M615" t="str">
        <f>VLOOKUP(L615,Table1[],2)</f>
        <v>30 - 39</v>
      </c>
      <c r="N615" t="str">
        <f>INDEX(Table7[Column1],MATCH(O615,Table7[Column2]))</f>
        <v>Learning Stage</v>
      </c>
      <c r="O615">
        <v>2.298445198</v>
      </c>
      <c r="P615" t="str">
        <f>VLOOKUP(O615,Table13[],2)</f>
        <v>1 - 5</v>
      </c>
      <c r="Q615" t="str">
        <f>INDEX(Table8[Column1],MATCH(R615,Table8[Column2]))</f>
        <v>Maintained</v>
      </c>
      <c r="R615">
        <v>55.347548600000003</v>
      </c>
      <c r="S615">
        <f t="shared" si="19"/>
        <v>2.3061478583333335</v>
      </c>
      <c r="T615" t="s">
        <v>19</v>
      </c>
    </row>
    <row r="616" spans="1:20" x14ac:dyDescent="0.25">
      <c r="A616">
        <v>615</v>
      </c>
      <c r="B616" t="s">
        <v>1044</v>
      </c>
      <c r="C616" t="s">
        <v>29</v>
      </c>
      <c r="D616" t="str">
        <f t="shared" si="18"/>
        <v>Budde Irene</v>
      </c>
      <c r="E616" t="s">
        <v>15</v>
      </c>
      <c r="F616" t="s">
        <v>30</v>
      </c>
      <c r="G616" t="s">
        <v>611</v>
      </c>
      <c r="H616" t="s">
        <v>612</v>
      </c>
      <c r="I616" t="s">
        <v>30</v>
      </c>
      <c r="J616" t="s">
        <v>19</v>
      </c>
      <c r="K616" t="str">
        <f>INDEX(Table6[Column1],MATCH(L616,Table6[Column2]))</f>
        <v>Adults</v>
      </c>
      <c r="L616">
        <v>47.634498600000001</v>
      </c>
      <c r="M616" t="str">
        <f>VLOOKUP(L616,Table1[],2)</f>
        <v>40 - 49</v>
      </c>
      <c r="N616" t="str">
        <f>INDEX(Table7[Column1],MATCH(O616,Table7[Column2]))</f>
        <v>Learning Stage</v>
      </c>
      <c r="O616">
        <v>3.7414370799999999</v>
      </c>
      <c r="P616" t="str">
        <f>VLOOKUP(O616,Table13[],2)</f>
        <v>1 - 5</v>
      </c>
      <c r="Q616" t="str">
        <f>INDEX(Table8[Column1],MATCH(R616,Table8[Column2]))</f>
        <v>Excused</v>
      </c>
      <c r="R616">
        <v>149.10873770000001</v>
      </c>
      <c r="S616">
        <f t="shared" si="19"/>
        <v>6.2128640708333327</v>
      </c>
      <c r="T616" t="s">
        <v>19</v>
      </c>
    </row>
    <row r="617" spans="1:20" x14ac:dyDescent="0.25">
      <c r="A617">
        <v>616</v>
      </c>
      <c r="B617" t="s">
        <v>1045</v>
      </c>
      <c r="C617" t="s">
        <v>1046</v>
      </c>
      <c r="D617" t="str">
        <f t="shared" si="18"/>
        <v>Winstead Creola</v>
      </c>
      <c r="E617" t="s">
        <v>15</v>
      </c>
      <c r="F617" t="s">
        <v>121</v>
      </c>
      <c r="G617" t="s">
        <v>611</v>
      </c>
      <c r="H617" t="s">
        <v>612</v>
      </c>
      <c r="I617" t="s">
        <v>121</v>
      </c>
      <c r="J617" t="s">
        <v>19</v>
      </c>
      <c r="K617" t="str">
        <f>INDEX(Table6[Column1],MATCH(L617,Table6[Column2]))</f>
        <v>Adults</v>
      </c>
      <c r="L617">
        <v>42.137945340000002</v>
      </c>
      <c r="M617" t="str">
        <f>VLOOKUP(L617,Table1[],2)</f>
        <v>40 - 49</v>
      </c>
      <c r="N617" t="str">
        <f>INDEX(Table7[Column1],MATCH(O617,Table7[Column2]))</f>
        <v>Fitting in Stage</v>
      </c>
      <c r="O617">
        <v>6.483756359</v>
      </c>
      <c r="P617" t="str">
        <f>VLOOKUP(O617,Table13[],2)</f>
        <v>6 - 10</v>
      </c>
      <c r="Q617" t="str">
        <f>INDEX(Table8[Column1],MATCH(R617,Table8[Column2]))</f>
        <v>Maintained</v>
      </c>
      <c r="R617">
        <v>62.315926619999999</v>
      </c>
      <c r="S617">
        <f t="shared" si="19"/>
        <v>2.5964969425</v>
      </c>
      <c r="T617" t="s">
        <v>19</v>
      </c>
    </row>
    <row r="618" spans="1:20" x14ac:dyDescent="0.25">
      <c r="A618">
        <v>617</v>
      </c>
      <c r="B618" t="s">
        <v>531</v>
      </c>
      <c r="C618" t="s">
        <v>895</v>
      </c>
      <c r="D618" t="str">
        <f t="shared" si="18"/>
        <v>Wilson Carl</v>
      </c>
      <c r="E618" t="s">
        <v>22</v>
      </c>
      <c r="F618" t="s">
        <v>38</v>
      </c>
      <c r="G618" t="s">
        <v>17</v>
      </c>
      <c r="H618" t="s">
        <v>18</v>
      </c>
      <c r="I618" t="s">
        <v>38</v>
      </c>
      <c r="J618" t="s">
        <v>19</v>
      </c>
      <c r="K618" t="str">
        <f>INDEX(Table6[Column1],MATCH(L618,Table6[Column2]))</f>
        <v>Elders</v>
      </c>
      <c r="L618">
        <v>50.113639569999997</v>
      </c>
      <c r="M618" t="str">
        <f>VLOOKUP(L618,Table1[],2)</f>
        <v>50 - 59</v>
      </c>
      <c r="N618" t="str">
        <f>INDEX(Table7[Column1],MATCH(O618,Table7[Column2]))</f>
        <v>Learning Stage</v>
      </c>
      <c r="O618">
        <v>4.963653399</v>
      </c>
      <c r="P618" t="str">
        <f>VLOOKUP(O618,Table13[],2)</f>
        <v>1 - 5</v>
      </c>
      <c r="Q618" t="str">
        <f>INDEX(Table8[Column1],MATCH(R618,Table8[Column2]))</f>
        <v>Maintained</v>
      </c>
      <c r="R618">
        <v>61.323971970000002</v>
      </c>
      <c r="S618">
        <f t="shared" si="19"/>
        <v>2.5551654987500001</v>
      </c>
      <c r="T618" t="s">
        <v>19</v>
      </c>
    </row>
    <row r="619" spans="1:20" x14ac:dyDescent="0.25">
      <c r="A619">
        <v>618</v>
      </c>
      <c r="B619" t="s">
        <v>1047</v>
      </c>
      <c r="C619" t="s">
        <v>308</v>
      </c>
      <c r="D619" t="str">
        <f t="shared" si="18"/>
        <v>Birch Maria</v>
      </c>
      <c r="E619" t="s">
        <v>15</v>
      </c>
      <c r="F619" t="s">
        <v>57</v>
      </c>
      <c r="G619" t="s">
        <v>611</v>
      </c>
      <c r="H619" t="s">
        <v>612</v>
      </c>
      <c r="I619" t="s">
        <v>57</v>
      </c>
      <c r="J619" t="s">
        <v>19</v>
      </c>
      <c r="K619" t="str">
        <f>INDEX(Table6[Column1],MATCH(L619,Table6[Column2]))</f>
        <v>Adults</v>
      </c>
      <c r="L619">
        <v>41.214624290000003</v>
      </c>
      <c r="M619" t="str">
        <f>VLOOKUP(L619,Table1[],2)</f>
        <v>40 - 49</v>
      </c>
      <c r="N619" t="str">
        <f>INDEX(Table7[Column1],MATCH(O619,Table7[Column2]))</f>
        <v>Learning Stage</v>
      </c>
      <c r="O619">
        <v>1.8411727410000001</v>
      </c>
      <c r="P619" t="str">
        <f>VLOOKUP(O619,Table13[],2)</f>
        <v>1 - 5</v>
      </c>
      <c r="Q619" t="str">
        <f>INDEX(Table8[Column1],MATCH(R619,Table8[Column2]))</f>
        <v>Habitual</v>
      </c>
      <c r="R619">
        <v>110.02133379999999</v>
      </c>
      <c r="S619">
        <f t="shared" si="19"/>
        <v>4.5842222416666667</v>
      </c>
      <c r="T619" t="s">
        <v>19</v>
      </c>
    </row>
    <row r="620" spans="1:20" x14ac:dyDescent="0.25">
      <c r="A620">
        <v>619</v>
      </c>
      <c r="B620" t="s">
        <v>1048</v>
      </c>
      <c r="C620" t="s">
        <v>465</v>
      </c>
      <c r="D620" t="str">
        <f t="shared" si="18"/>
        <v>McCormick Aaron</v>
      </c>
      <c r="E620" t="s">
        <v>22</v>
      </c>
      <c r="F620" t="s">
        <v>30</v>
      </c>
      <c r="G620" t="s">
        <v>611</v>
      </c>
      <c r="H620" t="s">
        <v>612</v>
      </c>
      <c r="I620" t="s">
        <v>30</v>
      </c>
      <c r="J620" t="s">
        <v>19</v>
      </c>
      <c r="K620" t="str">
        <f>INDEX(Table6[Column1],MATCH(L620,Table6[Column2]))</f>
        <v>Young Adults</v>
      </c>
      <c r="L620">
        <v>39.587167270000002</v>
      </c>
      <c r="M620" t="str">
        <f>VLOOKUP(L620,Table1[],2)</f>
        <v>30 - 39</v>
      </c>
      <c r="N620" t="str">
        <f>INDEX(Table7[Column1],MATCH(O620,Table7[Column2]))</f>
        <v>Learning Stage</v>
      </c>
      <c r="O620">
        <v>3.98383361</v>
      </c>
      <c r="P620" t="str">
        <f>VLOOKUP(O620,Table13[],2)</f>
        <v>1 - 5</v>
      </c>
      <c r="Q620" t="str">
        <f>INDEX(Table8[Column1],MATCH(R620,Table8[Column2]))</f>
        <v>Scheduled</v>
      </c>
      <c r="R620">
        <v>23.813276259999999</v>
      </c>
      <c r="S620">
        <f t="shared" si="19"/>
        <v>0.99221984416666664</v>
      </c>
      <c r="T620" t="s">
        <v>19</v>
      </c>
    </row>
    <row r="621" spans="1:20" x14ac:dyDescent="0.25">
      <c r="A621">
        <v>620</v>
      </c>
      <c r="B621" t="s">
        <v>34</v>
      </c>
      <c r="C621" t="s">
        <v>52</v>
      </c>
      <c r="D621" t="str">
        <f t="shared" si="18"/>
        <v>Jones John</v>
      </c>
      <c r="E621" t="s">
        <v>22</v>
      </c>
      <c r="F621" t="s">
        <v>107</v>
      </c>
      <c r="G621" t="s">
        <v>611</v>
      </c>
      <c r="H621" t="s">
        <v>612</v>
      </c>
      <c r="I621" t="s">
        <v>107</v>
      </c>
      <c r="J621" t="s">
        <v>19</v>
      </c>
      <c r="K621" t="str">
        <f>INDEX(Table6[Column1],MATCH(L621,Table6[Column2]))</f>
        <v>Elders</v>
      </c>
      <c r="L621">
        <v>53.401766870000003</v>
      </c>
      <c r="M621" t="str">
        <f>VLOOKUP(L621,Table1[],2)</f>
        <v>50 - 59</v>
      </c>
      <c r="N621" t="str">
        <f>INDEX(Table7[Column1],MATCH(O621,Table7[Column2]))</f>
        <v>Fitting in Stage</v>
      </c>
      <c r="O621">
        <v>7.2479460299999996</v>
      </c>
      <c r="P621" t="str">
        <f>VLOOKUP(O621,Table13[],2)</f>
        <v>6 - 10</v>
      </c>
      <c r="Q621" t="str">
        <f>INDEX(Table8[Column1],MATCH(R621,Table8[Column2]))</f>
        <v>Maintained</v>
      </c>
      <c r="R621">
        <v>50.583445390000001</v>
      </c>
      <c r="S621">
        <f t="shared" si="19"/>
        <v>2.107643557916667</v>
      </c>
      <c r="T621" t="s">
        <v>19</v>
      </c>
    </row>
    <row r="622" spans="1:20" x14ac:dyDescent="0.25">
      <c r="A622">
        <v>621</v>
      </c>
      <c r="B622" t="s">
        <v>1049</v>
      </c>
      <c r="C622" t="s">
        <v>52</v>
      </c>
      <c r="D622" t="str">
        <f t="shared" si="18"/>
        <v>Freed John</v>
      </c>
      <c r="E622" t="s">
        <v>22</v>
      </c>
      <c r="F622" t="s">
        <v>38</v>
      </c>
      <c r="G622" t="s">
        <v>17</v>
      </c>
      <c r="H622" t="s">
        <v>18</v>
      </c>
      <c r="I622" t="s">
        <v>38</v>
      </c>
      <c r="J622" t="s">
        <v>19</v>
      </c>
      <c r="K622" t="str">
        <f>INDEX(Table6[Column1],MATCH(L622,Table6[Column2]))</f>
        <v>Young Adults</v>
      </c>
      <c r="L622">
        <v>36.798820970000001</v>
      </c>
      <c r="M622" t="str">
        <f>VLOOKUP(L622,Table1[],2)</f>
        <v>30 - 39</v>
      </c>
      <c r="N622" t="str">
        <f>INDEX(Table7[Column1],MATCH(O622,Table7[Column2]))</f>
        <v>Learning Stage</v>
      </c>
      <c r="O622">
        <v>1.7354522109999999</v>
      </c>
      <c r="P622" t="str">
        <f>VLOOKUP(O622,Table13[],2)</f>
        <v>1 - 5</v>
      </c>
      <c r="Q622" t="str">
        <f>INDEX(Table8[Column1],MATCH(R622,Table8[Column2]))</f>
        <v>Scheduled</v>
      </c>
      <c r="R622">
        <v>10.00098837</v>
      </c>
      <c r="S622">
        <f t="shared" si="19"/>
        <v>0.41670784875</v>
      </c>
      <c r="T622" t="s">
        <v>19</v>
      </c>
    </row>
    <row r="623" spans="1:20" x14ac:dyDescent="0.25">
      <c r="A623">
        <v>622</v>
      </c>
      <c r="B623" t="s">
        <v>88</v>
      </c>
      <c r="C623" t="s">
        <v>927</v>
      </c>
      <c r="D623" t="str">
        <f t="shared" si="18"/>
        <v>Hunt Andrea</v>
      </c>
      <c r="E623" t="s">
        <v>15</v>
      </c>
      <c r="F623" t="s">
        <v>38</v>
      </c>
      <c r="G623" t="s">
        <v>17</v>
      </c>
      <c r="H623" t="s">
        <v>18</v>
      </c>
      <c r="I623" t="s">
        <v>38</v>
      </c>
      <c r="J623" t="s">
        <v>19</v>
      </c>
      <c r="K623" t="str">
        <f>INDEX(Table6[Column1],MATCH(L623,Table6[Column2]))</f>
        <v>Adults</v>
      </c>
      <c r="L623">
        <v>45.213487270000002</v>
      </c>
      <c r="M623" t="str">
        <f>VLOOKUP(L623,Table1[],2)</f>
        <v>40 - 49</v>
      </c>
      <c r="N623" t="str">
        <f>INDEX(Table7[Column1],MATCH(O623,Table7[Column2]))</f>
        <v>Learning Stage</v>
      </c>
      <c r="O623">
        <v>5.3077526590000002</v>
      </c>
      <c r="P623" t="str">
        <f>VLOOKUP(O623,Table13[],2)</f>
        <v>1 - 5</v>
      </c>
      <c r="Q623" t="str">
        <f>INDEX(Table8[Column1],MATCH(R623,Table8[Column2]))</f>
        <v>Maintained</v>
      </c>
      <c r="R623">
        <v>43.518553300000001</v>
      </c>
      <c r="S623">
        <f t="shared" si="19"/>
        <v>1.8132730541666666</v>
      </c>
      <c r="T623" t="s">
        <v>19</v>
      </c>
    </row>
    <row r="624" spans="1:20" x14ac:dyDescent="0.25">
      <c r="A624">
        <v>623</v>
      </c>
      <c r="B624" t="s">
        <v>479</v>
      </c>
      <c r="C624" t="s">
        <v>144</v>
      </c>
      <c r="D624" t="str">
        <f t="shared" si="18"/>
        <v>Dunn David</v>
      </c>
      <c r="E624" t="s">
        <v>22</v>
      </c>
      <c r="F624" t="s">
        <v>38</v>
      </c>
      <c r="G624" t="s">
        <v>17</v>
      </c>
      <c r="H624" t="s">
        <v>18</v>
      </c>
      <c r="I624" t="s">
        <v>38</v>
      </c>
      <c r="J624" t="s">
        <v>19</v>
      </c>
      <c r="K624" t="str">
        <f>INDEX(Table6[Column1],MATCH(L624,Table6[Column2]))</f>
        <v>Adults</v>
      </c>
      <c r="L624">
        <v>47.502226409999999</v>
      </c>
      <c r="M624" t="str">
        <f>VLOOKUP(L624,Table1[],2)</f>
        <v>40 - 49</v>
      </c>
      <c r="N624" t="str">
        <f>INDEX(Table7[Column1],MATCH(O624,Table7[Column2]))</f>
        <v>Learning Stage</v>
      </c>
      <c r="O624">
        <v>3.9426502220000001</v>
      </c>
      <c r="P624" t="str">
        <f>VLOOKUP(O624,Table13[],2)</f>
        <v>1 - 5</v>
      </c>
      <c r="Q624" t="str">
        <f>INDEX(Table8[Column1],MATCH(R624,Table8[Column2]))</f>
        <v>Scheduled</v>
      </c>
      <c r="R624">
        <v>24.080702689999999</v>
      </c>
      <c r="S624">
        <f t="shared" si="19"/>
        <v>1.0033626120833332</v>
      </c>
      <c r="T624" t="s">
        <v>19</v>
      </c>
    </row>
    <row r="625" spans="1:20" x14ac:dyDescent="0.25">
      <c r="A625">
        <v>624</v>
      </c>
      <c r="B625" t="s">
        <v>1050</v>
      </c>
      <c r="C625" t="s">
        <v>401</v>
      </c>
      <c r="D625" t="str">
        <f t="shared" si="18"/>
        <v>Short Michael</v>
      </c>
      <c r="E625" t="s">
        <v>22</v>
      </c>
      <c r="F625" t="s">
        <v>30</v>
      </c>
      <c r="G625" t="s">
        <v>611</v>
      </c>
      <c r="H625" t="s">
        <v>612</v>
      </c>
      <c r="I625" t="s">
        <v>30</v>
      </c>
      <c r="J625" t="s">
        <v>19</v>
      </c>
      <c r="K625" t="str">
        <f>INDEX(Table6[Column1],MATCH(L625,Table6[Column2]))</f>
        <v>Adults</v>
      </c>
      <c r="L625">
        <v>44.217673349999998</v>
      </c>
      <c r="M625" t="str">
        <f>VLOOKUP(L625,Table1[],2)</f>
        <v>40 - 49</v>
      </c>
      <c r="N625" t="str">
        <f>INDEX(Table7[Column1],MATCH(O625,Table7[Column2]))</f>
        <v>Learning Stage</v>
      </c>
      <c r="O625">
        <v>4.6096341399999998</v>
      </c>
      <c r="P625" t="str">
        <f>VLOOKUP(O625,Table13[],2)</f>
        <v>1 - 5</v>
      </c>
      <c r="Q625" t="str">
        <f>INDEX(Table8[Column1],MATCH(R625,Table8[Column2]))</f>
        <v>Scheduled</v>
      </c>
      <c r="R625">
        <v>39.539093139999999</v>
      </c>
      <c r="S625">
        <f t="shared" si="19"/>
        <v>1.6474622141666666</v>
      </c>
      <c r="T625" t="s">
        <v>19</v>
      </c>
    </row>
    <row r="626" spans="1:20" x14ac:dyDescent="0.25">
      <c r="A626">
        <v>625</v>
      </c>
      <c r="B626" t="s">
        <v>1051</v>
      </c>
      <c r="C626" t="s">
        <v>1052</v>
      </c>
      <c r="D626" t="str">
        <f t="shared" si="18"/>
        <v>Bechtel Bill</v>
      </c>
      <c r="E626" t="s">
        <v>22</v>
      </c>
      <c r="F626" t="s">
        <v>16</v>
      </c>
      <c r="G626" t="s">
        <v>17</v>
      </c>
      <c r="H626" t="s">
        <v>18</v>
      </c>
      <c r="I626" t="s">
        <v>16</v>
      </c>
      <c r="J626" t="s">
        <v>19</v>
      </c>
      <c r="K626" t="str">
        <f>INDEX(Table6[Column1],MATCH(L626,Table6[Column2]))</f>
        <v>Adults</v>
      </c>
      <c r="L626">
        <v>46.236966260000003</v>
      </c>
      <c r="M626" t="str">
        <f>VLOOKUP(L626,Table1[],2)</f>
        <v>40 - 49</v>
      </c>
      <c r="N626" t="str">
        <f>INDEX(Table7[Column1],MATCH(O626,Table7[Column2]))</f>
        <v>Learning Stage</v>
      </c>
      <c r="O626">
        <v>5.8334984240000001</v>
      </c>
      <c r="P626" t="str">
        <f>VLOOKUP(O626,Table13[],2)</f>
        <v>1 - 5</v>
      </c>
      <c r="Q626" t="str">
        <f>INDEX(Table8[Column1],MATCH(R626,Table8[Column2]))</f>
        <v>Habitual</v>
      </c>
      <c r="R626">
        <v>107.62771100000001</v>
      </c>
      <c r="S626">
        <f t="shared" si="19"/>
        <v>4.4844879583333332</v>
      </c>
      <c r="T626" t="s">
        <v>19</v>
      </c>
    </row>
    <row r="627" spans="1:20" x14ac:dyDescent="0.25">
      <c r="A627">
        <v>626</v>
      </c>
      <c r="B627" t="s">
        <v>1053</v>
      </c>
      <c r="C627" t="s">
        <v>1054</v>
      </c>
      <c r="D627" t="str">
        <f t="shared" si="18"/>
        <v>Hill Harley</v>
      </c>
      <c r="E627" t="s">
        <v>22</v>
      </c>
      <c r="F627" t="s">
        <v>33</v>
      </c>
      <c r="G627" t="s">
        <v>611</v>
      </c>
      <c r="H627" t="s">
        <v>612</v>
      </c>
      <c r="I627" t="s">
        <v>33</v>
      </c>
      <c r="J627" t="s">
        <v>19</v>
      </c>
      <c r="K627" t="str">
        <f>INDEX(Table6[Column1],MATCH(L627,Table6[Column2]))</f>
        <v>Elders</v>
      </c>
      <c r="L627">
        <v>55.782491319999998</v>
      </c>
      <c r="M627" t="str">
        <f>VLOOKUP(L627,Table1[],2)</f>
        <v>50 - 59</v>
      </c>
      <c r="N627" t="str">
        <f>INDEX(Table7[Column1],MATCH(O627,Table7[Column2]))</f>
        <v>Learning Stage</v>
      </c>
      <c r="O627">
        <v>3.8488728550000002</v>
      </c>
      <c r="P627" t="str">
        <f>VLOOKUP(O627,Table13[],2)</f>
        <v>1 - 5</v>
      </c>
      <c r="Q627" t="str">
        <f>INDEX(Table8[Column1],MATCH(R627,Table8[Column2]))</f>
        <v>Habitual</v>
      </c>
      <c r="R627">
        <v>83.233892460000007</v>
      </c>
      <c r="S627">
        <f t="shared" si="19"/>
        <v>3.4680788525000006</v>
      </c>
      <c r="T627" t="s">
        <v>19</v>
      </c>
    </row>
    <row r="628" spans="1:20" x14ac:dyDescent="0.25">
      <c r="A628">
        <v>627</v>
      </c>
      <c r="B628" t="s">
        <v>1055</v>
      </c>
      <c r="C628" t="s">
        <v>437</v>
      </c>
      <c r="D628" t="str">
        <f t="shared" si="18"/>
        <v>Washington Jimmy</v>
      </c>
      <c r="E628" t="s">
        <v>22</v>
      </c>
      <c r="F628" t="s">
        <v>1056</v>
      </c>
      <c r="G628" t="s">
        <v>611</v>
      </c>
      <c r="H628" t="s">
        <v>612</v>
      </c>
      <c r="I628" t="s">
        <v>30</v>
      </c>
      <c r="J628" t="s">
        <v>19</v>
      </c>
      <c r="K628" t="str">
        <f>INDEX(Table6[Column1],MATCH(L628,Table6[Column2]))</f>
        <v>Elders</v>
      </c>
      <c r="L628">
        <v>59.140305669999996</v>
      </c>
      <c r="M628" t="str">
        <f>VLOOKUP(L628,Table1[],2)</f>
        <v>50 - 59</v>
      </c>
      <c r="N628" t="str">
        <f>INDEX(Table7[Column1],MATCH(O628,Table7[Column2]))</f>
        <v>Learning Stage</v>
      </c>
      <c r="O628">
        <v>4.6572140879999999</v>
      </c>
      <c r="P628" t="str">
        <f>VLOOKUP(O628,Table13[],2)</f>
        <v>1 - 5</v>
      </c>
      <c r="Q628" t="str">
        <f>INDEX(Table8[Column1],MATCH(R628,Table8[Column2]))</f>
        <v>Habitual</v>
      </c>
      <c r="R628">
        <v>119.0761724</v>
      </c>
      <c r="S628">
        <f t="shared" si="19"/>
        <v>4.9615071833333335</v>
      </c>
      <c r="T628" t="s">
        <v>19</v>
      </c>
    </row>
    <row r="629" spans="1:20" x14ac:dyDescent="0.25">
      <c r="A629">
        <v>628</v>
      </c>
      <c r="B629" t="s">
        <v>1057</v>
      </c>
      <c r="C629" t="s">
        <v>899</v>
      </c>
      <c r="D629" t="str">
        <f t="shared" si="18"/>
        <v>Clune Martha</v>
      </c>
      <c r="E629" t="s">
        <v>15</v>
      </c>
      <c r="F629" t="s">
        <v>30</v>
      </c>
      <c r="G629" t="s">
        <v>611</v>
      </c>
      <c r="H629" t="s">
        <v>612</v>
      </c>
      <c r="I629" t="s">
        <v>30</v>
      </c>
      <c r="J629" t="s">
        <v>19</v>
      </c>
      <c r="K629" t="str">
        <f>INDEX(Table6[Column1],MATCH(L629,Table6[Column2]))</f>
        <v>Adults</v>
      </c>
      <c r="L629">
        <v>46.574018010000003</v>
      </c>
      <c r="M629" t="str">
        <f>VLOOKUP(L629,Table1[],2)</f>
        <v>40 - 49</v>
      </c>
      <c r="N629" t="str">
        <f>INDEX(Table7[Column1],MATCH(O629,Table7[Column2]))</f>
        <v>Learning Stage</v>
      </c>
      <c r="O629">
        <v>4.3791385739999997</v>
      </c>
      <c r="P629" t="str">
        <f>VLOOKUP(O629,Table13[],2)</f>
        <v>1 - 5</v>
      </c>
      <c r="Q629" t="str">
        <f>INDEX(Table8[Column1],MATCH(R629,Table8[Column2]))</f>
        <v>Maintained</v>
      </c>
      <c r="R629">
        <v>67.854096459999994</v>
      </c>
      <c r="S629">
        <f t="shared" si="19"/>
        <v>2.8272540191666664</v>
      </c>
      <c r="T629" t="s">
        <v>19</v>
      </c>
    </row>
    <row r="630" spans="1:20" x14ac:dyDescent="0.25">
      <c r="A630">
        <v>629</v>
      </c>
      <c r="B630" t="s">
        <v>1058</v>
      </c>
      <c r="C630" t="s">
        <v>1059</v>
      </c>
      <c r="D630" t="str">
        <f t="shared" si="18"/>
        <v>Cole Mathew</v>
      </c>
      <c r="E630" t="s">
        <v>22</v>
      </c>
      <c r="F630" t="s">
        <v>123</v>
      </c>
      <c r="G630" t="s">
        <v>1060</v>
      </c>
      <c r="H630" t="s">
        <v>1061</v>
      </c>
      <c r="I630" t="s">
        <v>123</v>
      </c>
      <c r="J630" t="s">
        <v>19</v>
      </c>
      <c r="K630" t="str">
        <f>INDEX(Table6[Column1],MATCH(L630,Table6[Column2]))</f>
        <v>Adults</v>
      </c>
      <c r="L630">
        <v>46.286714570000001</v>
      </c>
      <c r="M630" t="str">
        <f>VLOOKUP(L630,Table1[],2)</f>
        <v>40 - 49</v>
      </c>
      <c r="N630" t="str">
        <f>INDEX(Table7[Column1],MATCH(O630,Table7[Column2]))</f>
        <v>Learning Stage</v>
      </c>
      <c r="O630">
        <v>1</v>
      </c>
      <c r="P630" t="str">
        <f>VLOOKUP(O630,Table13[],2)</f>
        <v>1 - 5</v>
      </c>
      <c r="Q630" t="str">
        <f>INDEX(Table8[Column1],MATCH(R630,Table8[Column2]))</f>
        <v>Habitual</v>
      </c>
      <c r="R630">
        <v>94.339660080000002</v>
      </c>
      <c r="S630">
        <f t="shared" si="19"/>
        <v>3.9308191699999999</v>
      </c>
      <c r="T630" t="s">
        <v>19</v>
      </c>
    </row>
    <row r="631" spans="1:20" x14ac:dyDescent="0.25">
      <c r="A631">
        <v>630</v>
      </c>
      <c r="B631" t="s">
        <v>1062</v>
      </c>
      <c r="C631" t="s">
        <v>1063</v>
      </c>
      <c r="D631" t="str">
        <f t="shared" si="18"/>
        <v>Benedetto Nathaniel</v>
      </c>
      <c r="E631" t="s">
        <v>22</v>
      </c>
      <c r="F631" t="s">
        <v>38</v>
      </c>
      <c r="G631" t="s">
        <v>17</v>
      </c>
      <c r="H631" t="s">
        <v>18</v>
      </c>
      <c r="I631" t="s">
        <v>38</v>
      </c>
      <c r="J631" t="s">
        <v>19</v>
      </c>
      <c r="K631" t="str">
        <f>INDEX(Table6[Column1],MATCH(L631,Table6[Column2]))</f>
        <v>Adults</v>
      </c>
      <c r="L631">
        <v>44.827842189999998</v>
      </c>
      <c r="M631" t="str">
        <f>VLOOKUP(L631,Table1[],2)</f>
        <v>40 - 49</v>
      </c>
      <c r="N631" t="str">
        <f>INDEX(Table7[Column1],MATCH(O631,Table7[Column2]))</f>
        <v>Learning Stage</v>
      </c>
      <c r="O631">
        <v>4.1422687759999999</v>
      </c>
      <c r="P631" t="str">
        <f>VLOOKUP(O631,Table13[],2)</f>
        <v>1 - 5</v>
      </c>
      <c r="Q631" t="str">
        <f>INDEX(Table8[Column1],MATCH(R631,Table8[Column2]))</f>
        <v>Maintained</v>
      </c>
      <c r="R631">
        <v>47.799603939999997</v>
      </c>
      <c r="S631">
        <f t="shared" si="19"/>
        <v>1.9916501641666666</v>
      </c>
      <c r="T631" t="s">
        <v>19</v>
      </c>
    </row>
    <row r="632" spans="1:20" x14ac:dyDescent="0.25">
      <c r="A632">
        <v>631</v>
      </c>
      <c r="B632" t="s">
        <v>1064</v>
      </c>
      <c r="C632" t="s">
        <v>183</v>
      </c>
      <c r="D632" t="str">
        <f t="shared" si="18"/>
        <v>Baldwin Donald</v>
      </c>
      <c r="E632" t="s">
        <v>22</v>
      </c>
      <c r="F632" t="s">
        <v>1065</v>
      </c>
      <c r="G632" t="s">
        <v>611</v>
      </c>
      <c r="H632" t="s">
        <v>612</v>
      </c>
      <c r="I632" t="s">
        <v>30</v>
      </c>
      <c r="J632" t="s">
        <v>19</v>
      </c>
      <c r="K632" t="str">
        <f>INDEX(Table6[Column1],MATCH(L632,Table6[Column2]))</f>
        <v>Young Adults</v>
      </c>
      <c r="L632">
        <v>39.852411240000002</v>
      </c>
      <c r="M632" t="str">
        <f>VLOOKUP(L632,Table1[],2)</f>
        <v>30 - 39</v>
      </c>
      <c r="N632" t="str">
        <f>INDEX(Table7[Column1],MATCH(O632,Table7[Column2]))</f>
        <v>Fitting in Stage</v>
      </c>
      <c r="O632">
        <v>6.2903972540000002</v>
      </c>
      <c r="P632" t="str">
        <f>VLOOKUP(O632,Table13[],2)</f>
        <v>6 - 10</v>
      </c>
      <c r="Q632" t="str">
        <f>INDEX(Table8[Column1],MATCH(R632,Table8[Column2]))</f>
        <v>Habitual</v>
      </c>
      <c r="R632">
        <v>90.161037070000006</v>
      </c>
      <c r="S632">
        <f t="shared" si="19"/>
        <v>3.7567098779166668</v>
      </c>
      <c r="T632" t="s">
        <v>19</v>
      </c>
    </row>
    <row r="633" spans="1:20" x14ac:dyDescent="0.25">
      <c r="A633">
        <v>632</v>
      </c>
      <c r="B633" t="s">
        <v>1066</v>
      </c>
      <c r="C633" t="s">
        <v>377</v>
      </c>
      <c r="D633" t="str">
        <f t="shared" si="18"/>
        <v>Whitham Patrick</v>
      </c>
      <c r="E633" t="s">
        <v>22</v>
      </c>
      <c r="F633" t="s">
        <v>38</v>
      </c>
      <c r="G633" t="s">
        <v>17</v>
      </c>
      <c r="H633" t="s">
        <v>18</v>
      </c>
      <c r="I633" t="s">
        <v>38</v>
      </c>
      <c r="J633" t="s">
        <v>19</v>
      </c>
      <c r="K633" t="str">
        <f>INDEX(Table6[Column1],MATCH(L633,Table6[Column2]))</f>
        <v>Young Adults</v>
      </c>
      <c r="L633">
        <v>35.257140139999997</v>
      </c>
      <c r="M633" t="str">
        <f>VLOOKUP(L633,Table1[],2)</f>
        <v>30 - 39</v>
      </c>
      <c r="N633" t="str">
        <f>INDEX(Table7[Column1],MATCH(O633,Table7[Column2]))</f>
        <v>Learning Stage</v>
      </c>
      <c r="O633">
        <v>5.5108582630000003</v>
      </c>
      <c r="P633" t="str">
        <f>VLOOKUP(O633,Table13[],2)</f>
        <v>1 - 5</v>
      </c>
      <c r="Q633" t="str">
        <f>INDEX(Table8[Column1],MATCH(R633,Table8[Column2]))</f>
        <v>Scheduled</v>
      </c>
      <c r="R633">
        <v>27.00050332</v>
      </c>
      <c r="S633">
        <f t="shared" si="19"/>
        <v>1.1250209716666668</v>
      </c>
      <c r="T633" t="s">
        <v>19</v>
      </c>
    </row>
    <row r="634" spans="1:20" x14ac:dyDescent="0.25">
      <c r="A634">
        <v>633</v>
      </c>
      <c r="B634" t="s">
        <v>1067</v>
      </c>
      <c r="C634" t="s">
        <v>62</v>
      </c>
      <c r="D634" t="str">
        <f t="shared" si="18"/>
        <v>Jensen Thomas</v>
      </c>
      <c r="E634" t="s">
        <v>22</v>
      </c>
      <c r="F634" t="s">
        <v>38</v>
      </c>
      <c r="G634" t="s">
        <v>17</v>
      </c>
      <c r="H634" t="s">
        <v>18</v>
      </c>
      <c r="I634" t="s">
        <v>38</v>
      </c>
      <c r="J634" t="s">
        <v>19</v>
      </c>
      <c r="K634" t="str">
        <f>INDEX(Table6[Column1],MATCH(L634,Table6[Column2]))</f>
        <v>Adults</v>
      </c>
      <c r="L634">
        <v>44.331342120000002</v>
      </c>
      <c r="M634" t="str">
        <f>VLOOKUP(L634,Table1[],2)</f>
        <v>40 - 49</v>
      </c>
      <c r="N634" t="str">
        <f>INDEX(Table7[Column1],MATCH(O634,Table7[Column2]))</f>
        <v>Fitting in Stage</v>
      </c>
      <c r="O634">
        <v>6.0141878679999996</v>
      </c>
      <c r="P634" t="str">
        <f>VLOOKUP(O634,Table13[],2)</f>
        <v>6 - 10</v>
      </c>
      <c r="Q634" t="str">
        <f>INDEX(Table8[Column1],MATCH(R634,Table8[Column2]))</f>
        <v>Scheduled</v>
      </c>
      <c r="R634">
        <v>13.41053488</v>
      </c>
      <c r="S634">
        <f t="shared" si="19"/>
        <v>0.55877228666666667</v>
      </c>
      <c r="T634" t="s">
        <v>19</v>
      </c>
    </row>
    <row r="635" spans="1:20" x14ac:dyDescent="0.25">
      <c r="A635">
        <v>634</v>
      </c>
      <c r="B635" t="s">
        <v>1068</v>
      </c>
      <c r="C635" t="s">
        <v>1069</v>
      </c>
      <c r="D635" t="str">
        <f t="shared" si="18"/>
        <v>Ratliff Annie</v>
      </c>
      <c r="E635" t="s">
        <v>15</v>
      </c>
      <c r="F635" t="s">
        <v>1070</v>
      </c>
      <c r="G635" t="s">
        <v>611</v>
      </c>
      <c r="H635" t="s">
        <v>612</v>
      </c>
      <c r="I635" t="s">
        <v>169</v>
      </c>
      <c r="J635" t="s">
        <v>19</v>
      </c>
      <c r="K635" t="str">
        <f>INDEX(Table6[Column1],MATCH(L635,Table6[Column2]))</f>
        <v>Adults</v>
      </c>
      <c r="L635">
        <v>40.304403110000003</v>
      </c>
      <c r="M635" t="str">
        <f>VLOOKUP(L635,Table1[],2)</f>
        <v>40 - 49</v>
      </c>
      <c r="N635" t="str">
        <f>INDEX(Table7[Column1],MATCH(O635,Table7[Column2]))</f>
        <v>Learning Stage</v>
      </c>
      <c r="O635">
        <v>4.0214357449999998</v>
      </c>
      <c r="P635" t="str">
        <f>VLOOKUP(O635,Table13[],2)</f>
        <v>1 - 5</v>
      </c>
      <c r="Q635" t="str">
        <f>INDEX(Table8[Column1],MATCH(R635,Table8[Column2]))</f>
        <v>Scheduled</v>
      </c>
      <c r="R635">
        <v>14.047329749999999</v>
      </c>
      <c r="S635">
        <f t="shared" si="19"/>
        <v>0.58530540625000005</v>
      </c>
      <c r="T635" t="s">
        <v>19</v>
      </c>
    </row>
    <row r="636" spans="1:20" x14ac:dyDescent="0.25">
      <c r="A636">
        <v>635</v>
      </c>
      <c r="B636" t="s">
        <v>1058</v>
      </c>
      <c r="C636" t="s">
        <v>1071</v>
      </c>
      <c r="D636" t="str">
        <f t="shared" si="18"/>
        <v>Cole Allan</v>
      </c>
      <c r="E636" t="s">
        <v>22</v>
      </c>
      <c r="F636" t="s">
        <v>87</v>
      </c>
      <c r="G636" t="s">
        <v>611</v>
      </c>
      <c r="H636" t="s">
        <v>612</v>
      </c>
      <c r="I636" t="s">
        <v>87</v>
      </c>
      <c r="J636" t="s">
        <v>19</v>
      </c>
      <c r="K636" t="str">
        <f>INDEX(Table6[Column1],MATCH(L636,Table6[Column2]))</f>
        <v>Young Adults</v>
      </c>
      <c r="L636">
        <v>36.074936059999999</v>
      </c>
      <c r="M636" t="str">
        <f>VLOOKUP(L636,Table1[],2)</f>
        <v>30 - 39</v>
      </c>
      <c r="N636" t="str">
        <f>INDEX(Table7[Column1],MATCH(O636,Table7[Column2]))</f>
        <v>Learning Stage</v>
      </c>
      <c r="O636">
        <v>5.1757440600000004</v>
      </c>
      <c r="P636" t="str">
        <f>VLOOKUP(O636,Table13[],2)</f>
        <v>1 - 5</v>
      </c>
      <c r="Q636" t="str">
        <f>INDEX(Table8[Column1],MATCH(R636,Table8[Column2]))</f>
        <v>Scheduled</v>
      </c>
      <c r="R636">
        <v>23.262526619999999</v>
      </c>
      <c r="S636">
        <f t="shared" si="19"/>
        <v>0.96927194249999993</v>
      </c>
      <c r="T636" t="s">
        <v>19</v>
      </c>
    </row>
    <row r="637" spans="1:20" x14ac:dyDescent="0.25">
      <c r="A637">
        <v>636</v>
      </c>
      <c r="B637" t="s">
        <v>904</v>
      </c>
      <c r="C637" t="s">
        <v>266</v>
      </c>
      <c r="D637" t="str">
        <f t="shared" si="18"/>
        <v>Brown Marjorie</v>
      </c>
      <c r="E637" t="s">
        <v>15</v>
      </c>
      <c r="F637" t="s">
        <v>107</v>
      </c>
      <c r="G637" t="s">
        <v>611</v>
      </c>
      <c r="H637" t="s">
        <v>612</v>
      </c>
      <c r="I637" t="s">
        <v>107</v>
      </c>
      <c r="J637" t="s">
        <v>19</v>
      </c>
      <c r="K637" t="str">
        <f>INDEX(Table6[Column1],MATCH(L637,Table6[Column2]))</f>
        <v>Adults</v>
      </c>
      <c r="L637">
        <v>45.666148130000003</v>
      </c>
      <c r="M637" t="str">
        <f>VLOOKUP(L637,Table1[],2)</f>
        <v>40 - 49</v>
      </c>
      <c r="N637" t="str">
        <f>INDEX(Table7[Column1],MATCH(O637,Table7[Column2]))</f>
        <v>Learning Stage</v>
      </c>
      <c r="O637">
        <v>0.63437136500000002</v>
      </c>
      <c r="P637" t="e">
        <f>VLOOKUP(O637,Table13[],2)</f>
        <v>#N/A</v>
      </c>
      <c r="Q637" t="str">
        <f>INDEX(Table8[Column1],MATCH(R637,Table8[Column2]))</f>
        <v>Habitual</v>
      </c>
      <c r="R637">
        <v>98.223822639999995</v>
      </c>
      <c r="S637">
        <f t="shared" si="19"/>
        <v>4.0926592766666667</v>
      </c>
      <c r="T637" t="s">
        <v>19</v>
      </c>
    </row>
    <row r="638" spans="1:20" x14ac:dyDescent="0.25">
      <c r="A638">
        <v>637</v>
      </c>
      <c r="B638" t="s">
        <v>47</v>
      </c>
      <c r="C638" t="s">
        <v>467</v>
      </c>
      <c r="D638" t="str">
        <f t="shared" si="18"/>
        <v>Smith Kevin</v>
      </c>
      <c r="E638" t="s">
        <v>22</v>
      </c>
      <c r="F638" t="s">
        <v>95</v>
      </c>
      <c r="G638" t="s">
        <v>611</v>
      </c>
      <c r="H638" t="s">
        <v>612</v>
      </c>
      <c r="I638" t="s">
        <v>87</v>
      </c>
      <c r="J638" t="s">
        <v>19</v>
      </c>
      <c r="K638" t="str">
        <f>INDEX(Table6[Column1],MATCH(L638,Table6[Column2]))</f>
        <v>Seniors</v>
      </c>
      <c r="L638">
        <v>63.090560609999997</v>
      </c>
      <c r="M638" t="str">
        <f>VLOOKUP(L638,Table1[],2)</f>
        <v>60 and Above</v>
      </c>
      <c r="N638" t="str">
        <f>INDEX(Table7[Column1],MATCH(O638,Table7[Column2]))</f>
        <v>Learning Stage</v>
      </c>
      <c r="O638">
        <v>5.359203978</v>
      </c>
      <c r="P638" t="str">
        <f>VLOOKUP(O638,Table13[],2)</f>
        <v>1 - 5</v>
      </c>
      <c r="Q638" t="str">
        <f>INDEX(Table8[Column1],MATCH(R638,Table8[Column2]))</f>
        <v>Habitual</v>
      </c>
      <c r="R638">
        <v>98.105106180000007</v>
      </c>
      <c r="S638">
        <f t="shared" si="19"/>
        <v>4.0877127575000003</v>
      </c>
      <c r="T638" t="s">
        <v>19</v>
      </c>
    </row>
    <row r="639" spans="1:20" x14ac:dyDescent="0.25">
      <c r="A639">
        <v>638</v>
      </c>
      <c r="B639" t="s">
        <v>1072</v>
      </c>
      <c r="C639" t="s">
        <v>895</v>
      </c>
      <c r="D639" t="str">
        <f t="shared" si="18"/>
        <v>Bounds Carl</v>
      </c>
      <c r="E639" t="s">
        <v>22</v>
      </c>
      <c r="F639" t="s">
        <v>788</v>
      </c>
      <c r="G639" t="s">
        <v>17</v>
      </c>
      <c r="H639" t="s">
        <v>18</v>
      </c>
      <c r="I639" t="s">
        <v>788</v>
      </c>
      <c r="J639" t="s">
        <v>19</v>
      </c>
      <c r="K639" t="str">
        <f>INDEX(Table6[Column1],MATCH(L639,Table6[Column2]))</f>
        <v>Adults</v>
      </c>
      <c r="L639">
        <v>45.124002099999998</v>
      </c>
      <c r="M639" t="str">
        <f>VLOOKUP(L639,Table1[],2)</f>
        <v>40 - 49</v>
      </c>
      <c r="N639" t="str">
        <f>INDEX(Table7[Column1],MATCH(O639,Table7[Column2]))</f>
        <v>Learning Stage</v>
      </c>
      <c r="O639">
        <v>2.5475210850000001</v>
      </c>
      <c r="P639" t="str">
        <f>VLOOKUP(O639,Table13[],2)</f>
        <v>1 - 5</v>
      </c>
      <c r="Q639" t="str">
        <f>INDEX(Table8[Column1],MATCH(R639,Table8[Column2]))</f>
        <v>Maintained</v>
      </c>
      <c r="R639">
        <v>72.630411530000003</v>
      </c>
      <c r="S639">
        <f t="shared" si="19"/>
        <v>3.0262671470833338</v>
      </c>
      <c r="T639" t="s">
        <v>19</v>
      </c>
    </row>
    <row r="640" spans="1:20" x14ac:dyDescent="0.25">
      <c r="A640">
        <v>639</v>
      </c>
      <c r="B640" t="s">
        <v>1073</v>
      </c>
      <c r="C640" t="s">
        <v>1074</v>
      </c>
      <c r="D640" t="str">
        <f t="shared" si="18"/>
        <v>Long Paula</v>
      </c>
      <c r="E640" t="s">
        <v>15</v>
      </c>
      <c r="F640" t="s">
        <v>358</v>
      </c>
      <c r="G640" t="s">
        <v>17</v>
      </c>
      <c r="H640" t="s">
        <v>18</v>
      </c>
      <c r="I640" t="s">
        <v>358</v>
      </c>
      <c r="J640" t="s">
        <v>19</v>
      </c>
      <c r="K640" t="str">
        <f>INDEX(Table6[Column1],MATCH(L640,Table6[Column2]))</f>
        <v>Young Adults</v>
      </c>
      <c r="L640">
        <v>32.257296189999998</v>
      </c>
      <c r="M640" t="str">
        <f>VLOOKUP(L640,Table1[],2)</f>
        <v>30 - 39</v>
      </c>
      <c r="N640" t="str">
        <f>INDEX(Table7[Column1],MATCH(O640,Table7[Column2]))</f>
        <v>Fitting in Stage</v>
      </c>
      <c r="O640">
        <v>6.2798930180000001</v>
      </c>
      <c r="P640" t="str">
        <f>VLOOKUP(O640,Table13[],2)</f>
        <v>6 - 10</v>
      </c>
      <c r="Q640" t="str">
        <f>INDEX(Table8[Column1],MATCH(R640,Table8[Column2]))</f>
        <v>Scheduled</v>
      </c>
      <c r="R640">
        <v>3.7366249420000002</v>
      </c>
      <c r="S640">
        <f t="shared" si="19"/>
        <v>0.15569270591666667</v>
      </c>
      <c r="T640" t="s">
        <v>19</v>
      </c>
    </row>
    <row r="641" spans="1:20" x14ac:dyDescent="0.25">
      <c r="A641">
        <v>640</v>
      </c>
      <c r="B641" t="s">
        <v>1075</v>
      </c>
      <c r="C641" t="s">
        <v>471</v>
      </c>
      <c r="D641" t="str">
        <f t="shared" si="18"/>
        <v>Brennan Gina</v>
      </c>
      <c r="E641" t="s">
        <v>15</v>
      </c>
      <c r="F641" t="s">
        <v>16</v>
      </c>
      <c r="G641" t="s">
        <v>611</v>
      </c>
      <c r="H641" t="s">
        <v>612</v>
      </c>
      <c r="I641" t="s">
        <v>16</v>
      </c>
      <c r="J641" t="s">
        <v>19</v>
      </c>
      <c r="K641" t="str">
        <f>INDEX(Table6[Column1],MATCH(L641,Table6[Column2]))</f>
        <v>Adults</v>
      </c>
      <c r="L641">
        <v>40.610549319999997</v>
      </c>
      <c r="M641" t="str">
        <f>VLOOKUP(L641,Table1[],2)</f>
        <v>40 - 49</v>
      </c>
      <c r="N641" t="str">
        <f>INDEX(Table7[Column1],MATCH(O641,Table7[Column2]))</f>
        <v>Learning Stage</v>
      </c>
      <c r="O641">
        <v>3.1923566870000002</v>
      </c>
      <c r="P641" t="str">
        <f>VLOOKUP(O641,Table13[],2)</f>
        <v>1 - 5</v>
      </c>
      <c r="Q641" t="str">
        <f>INDEX(Table8[Column1],MATCH(R641,Table8[Column2]))</f>
        <v>Maintained</v>
      </c>
      <c r="R641">
        <v>71.503183590000006</v>
      </c>
      <c r="S641">
        <f t="shared" si="19"/>
        <v>2.9792993162500001</v>
      </c>
      <c r="T641" t="s">
        <v>19</v>
      </c>
    </row>
    <row r="642" spans="1:20" x14ac:dyDescent="0.25">
      <c r="A642">
        <v>641</v>
      </c>
      <c r="B642" t="s">
        <v>1076</v>
      </c>
      <c r="C642" t="s">
        <v>552</v>
      </c>
      <c r="D642" t="str">
        <f t="shared" si="18"/>
        <v>Ebert Louis</v>
      </c>
      <c r="E642" t="s">
        <v>22</v>
      </c>
      <c r="F642" t="s">
        <v>100</v>
      </c>
      <c r="G642" t="s">
        <v>611</v>
      </c>
      <c r="H642" t="s">
        <v>612</v>
      </c>
      <c r="I642" t="s">
        <v>101</v>
      </c>
      <c r="J642" t="s">
        <v>19</v>
      </c>
      <c r="K642" t="str">
        <f>INDEX(Table6[Column1],MATCH(L642,Table6[Column2]))</f>
        <v>Youth</v>
      </c>
      <c r="L642">
        <v>25.864111189999999</v>
      </c>
      <c r="M642" t="str">
        <f>VLOOKUP(L642,Table1[],2)</f>
        <v>20 - 29</v>
      </c>
      <c r="N642" t="str">
        <f>INDEX(Table7[Column1],MATCH(O642,Table7[Column2]))</f>
        <v>Learning Stage</v>
      </c>
      <c r="O642">
        <v>5.0415294980000001</v>
      </c>
      <c r="P642" t="str">
        <f>VLOOKUP(O642,Table13[],2)</f>
        <v>1 - 5</v>
      </c>
      <c r="Q642" t="str">
        <f>INDEX(Table8[Column1],MATCH(R642,Table8[Column2]))</f>
        <v>Scheduled</v>
      </c>
      <c r="R642">
        <v>0</v>
      </c>
      <c r="S642">
        <f t="shared" si="19"/>
        <v>0</v>
      </c>
      <c r="T642" t="s">
        <v>19</v>
      </c>
    </row>
    <row r="643" spans="1:20" x14ac:dyDescent="0.25">
      <c r="A643">
        <v>642</v>
      </c>
      <c r="B643" t="s">
        <v>1077</v>
      </c>
      <c r="C643" t="s">
        <v>1078</v>
      </c>
      <c r="D643" t="str">
        <f t="shared" ref="D643:D706" si="20">CONCATENATE(B643, " ",C643)</f>
        <v>Leclerc Mozella</v>
      </c>
      <c r="E643" t="s">
        <v>15</v>
      </c>
      <c r="F643" t="s">
        <v>127</v>
      </c>
      <c r="G643" t="s">
        <v>611</v>
      </c>
      <c r="H643" t="s">
        <v>612</v>
      </c>
      <c r="I643" t="s">
        <v>127</v>
      </c>
      <c r="J643" t="s">
        <v>19</v>
      </c>
      <c r="K643" t="str">
        <f>INDEX(Table6[Column1],MATCH(L643,Table6[Column2]))</f>
        <v>Elders</v>
      </c>
      <c r="L643">
        <v>56.967862150000002</v>
      </c>
      <c r="M643" t="str">
        <f>VLOOKUP(L643,Table1[],2)</f>
        <v>50 - 59</v>
      </c>
      <c r="N643" t="str">
        <f>INDEX(Table7[Column1],MATCH(O643,Table7[Column2]))</f>
        <v>Learning Stage</v>
      </c>
      <c r="O643">
        <v>1.7922717859999999</v>
      </c>
      <c r="P643" t="str">
        <f>VLOOKUP(O643,Table13[],2)</f>
        <v>1 - 5</v>
      </c>
      <c r="Q643" t="str">
        <f>INDEX(Table8[Column1],MATCH(R643,Table8[Column2]))</f>
        <v>Excused</v>
      </c>
      <c r="R643">
        <v>125.18018429999999</v>
      </c>
      <c r="S643">
        <f t="shared" ref="S643:S706" si="21">CONVERT(R643,"hr","day")</f>
        <v>5.2158410124999994</v>
      </c>
      <c r="T643" t="s">
        <v>19</v>
      </c>
    </row>
    <row r="644" spans="1:20" x14ac:dyDescent="0.25">
      <c r="A644">
        <v>643</v>
      </c>
      <c r="B644" t="s">
        <v>1079</v>
      </c>
      <c r="C644" t="s">
        <v>219</v>
      </c>
      <c r="D644" t="str">
        <f t="shared" si="20"/>
        <v>Olsen Joshua</v>
      </c>
      <c r="E644" t="s">
        <v>22</v>
      </c>
      <c r="F644" t="s">
        <v>138</v>
      </c>
      <c r="G644" t="s">
        <v>611</v>
      </c>
      <c r="H644" t="s">
        <v>612</v>
      </c>
      <c r="I644" t="s">
        <v>138</v>
      </c>
      <c r="J644" t="s">
        <v>19</v>
      </c>
      <c r="K644" t="str">
        <f>INDEX(Table6[Column1],MATCH(L644,Table6[Column2]))</f>
        <v>Elders</v>
      </c>
      <c r="L644">
        <v>51.213164140000003</v>
      </c>
      <c r="M644" t="str">
        <f>VLOOKUP(L644,Table1[],2)</f>
        <v>50 - 59</v>
      </c>
      <c r="N644" t="str">
        <f>INDEX(Table7[Column1],MATCH(O644,Table7[Column2]))</f>
        <v>Learning Stage</v>
      </c>
      <c r="O644">
        <v>4.7467166900000004</v>
      </c>
      <c r="P644" t="str">
        <f>VLOOKUP(O644,Table13[],2)</f>
        <v>1 - 5</v>
      </c>
      <c r="Q644" t="str">
        <f>INDEX(Table8[Column1],MATCH(R644,Table8[Column2]))</f>
        <v>Maintained</v>
      </c>
      <c r="R644">
        <v>73.908998049999994</v>
      </c>
      <c r="S644">
        <f t="shared" si="21"/>
        <v>3.0795415854166666</v>
      </c>
      <c r="T644" t="s">
        <v>19</v>
      </c>
    </row>
    <row r="645" spans="1:20" x14ac:dyDescent="0.25">
      <c r="A645">
        <v>644</v>
      </c>
      <c r="B645" t="s">
        <v>422</v>
      </c>
      <c r="C645" t="s">
        <v>1052</v>
      </c>
      <c r="D645" t="str">
        <f t="shared" si="20"/>
        <v>Peterson Bill</v>
      </c>
      <c r="E645" t="s">
        <v>22</v>
      </c>
      <c r="F645" t="s">
        <v>38</v>
      </c>
      <c r="G645" t="s">
        <v>17</v>
      </c>
      <c r="H645" t="s">
        <v>18</v>
      </c>
      <c r="I645" t="s">
        <v>38</v>
      </c>
      <c r="J645" t="s">
        <v>19</v>
      </c>
      <c r="K645" t="str">
        <f>INDEX(Table6[Column1],MATCH(L645,Table6[Column2]))</f>
        <v>Adults</v>
      </c>
      <c r="L645">
        <v>40.95799719</v>
      </c>
      <c r="M645" t="str">
        <f>VLOOKUP(L645,Table1[],2)</f>
        <v>40 - 49</v>
      </c>
      <c r="N645" t="str">
        <f>INDEX(Table7[Column1],MATCH(O645,Table7[Column2]))</f>
        <v>Fitting in Stage</v>
      </c>
      <c r="O645">
        <v>6.3436857440000001</v>
      </c>
      <c r="P645" t="str">
        <f>VLOOKUP(O645,Table13[],2)</f>
        <v>6 - 10</v>
      </c>
      <c r="Q645" t="str">
        <f>INDEX(Table8[Column1],MATCH(R645,Table8[Column2]))</f>
        <v>Maintained</v>
      </c>
      <c r="R645">
        <v>40.710089920000001</v>
      </c>
      <c r="S645">
        <f t="shared" si="21"/>
        <v>1.6962537466666667</v>
      </c>
      <c r="T645" t="s">
        <v>19</v>
      </c>
    </row>
    <row r="646" spans="1:20" x14ac:dyDescent="0.25">
      <c r="A646">
        <v>645</v>
      </c>
      <c r="B646" t="s">
        <v>1080</v>
      </c>
      <c r="C646" t="s">
        <v>548</v>
      </c>
      <c r="D646" t="str">
        <f t="shared" si="20"/>
        <v>Allain Todd</v>
      </c>
      <c r="E646" t="s">
        <v>22</v>
      </c>
      <c r="F646" t="s">
        <v>24</v>
      </c>
      <c r="G646" t="s">
        <v>17</v>
      </c>
      <c r="H646" t="s">
        <v>18</v>
      </c>
      <c r="I646" t="s">
        <v>24</v>
      </c>
      <c r="J646" t="s">
        <v>19</v>
      </c>
      <c r="K646" t="str">
        <f>INDEX(Table6[Column1],MATCH(L646,Table6[Column2]))</f>
        <v>Adults</v>
      </c>
      <c r="L646">
        <v>47.542417710000002</v>
      </c>
      <c r="M646" t="str">
        <f>VLOOKUP(L646,Table1[],2)</f>
        <v>40 - 49</v>
      </c>
      <c r="N646" t="str">
        <f>INDEX(Table7[Column1],MATCH(O646,Table7[Column2]))</f>
        <v>Learning Stage</v>
      </c>
      <c r="O646">
        <v>4.9563043860000002</v>
      </c>
      <c r="P646" t="str">
        <f>VLOOKUP(O646,Table13[],2)</f>
        <v>1 - 5</v>
      </c>
      <c r="Q646" t="str">
        <f>INDEX(Table8[Column1],MATCH(R646,Table8[Column2]))</f>
        <v>Maintained</v>
      </c>
      <c r="R646">
        <v>73.008409499999999</v>
      </c>
      <c r="S646">
        <f t="shared" si="21"/>
        <v>3.0420170624999998</v>
      </c>
      <c r="T646" t="s">
        <v>19</v>
      </c>
    </row>
    <row r="647" spans="1:20" x14ac:dyDescent="0.25">
      <c r="A647">
        <v>646</v>
      </c>
      <c r="B647" t="s">
        <v>1081</v>
      </c>
      <c r="C647" t="s">
        <v>73</v>
      </c>
      <c r="D647" t="str">
        <f t="shared" si="20"/>
        <v>Holmgren Jesus</v>
      </c>
      <c r="E647" t="s">
        <v>22</v>
      </c>
      <c r="F647" t="s">
        <v>38</v>
      </c>
      <c r="G647" t="s">
        <v>17</v>
      </c>
      <c r="H647" t="s">
        <v>18</v>
      </c>
      <c r="I647" t="s">
        <v>38</v>
      </c>
      <c r="J647" t="s">
        <v>19</v>
      </c>
      <c r="K647" t="str">
        <f>INDEX(Table6[Column1],MATCH(L647,Table6[Column2]))</f>
        <v>Elders</v>
      </c>
      <c r="L647">
        <v>56.613140569999999</v>
      </c>
      <c r="M647" t="str">
        <f>VLOOKUP(L647,Table1[],2)</f>
        <v>50 - 59</v>
      </c>
      <c r="N647" t="str">
        <f>INDEX(Table7[Column1],MATCH(O647,Table7[Column2]))</f>
        <v>Learning Stage</v>
      </c>
      <c r="O647">
        <v>5.3640022219999999</v>
      </c>
      <c r="P647" t="str">
        <f>VLOOKUP(O647,Table13[],2)</f>
        <v>1 - 5</v>
      </c>
      <c r="Q647" t="str">
        <f>INDEX(Table8[Column1],MATCH(R647,Table8[Column2]))</f>
        <v>Excused</v>
      </c>
      <c r="R647">
        <v>148.1450701</v>
      </c>
      <c r="S647">
        <f t="shared" si="21"/>
        <v>6.1727112541666669</v>
      </c>
      <c r="T647" t="s">
        <v>19</v>
      </c>
    </row>
    <row r="648" spans="1:20" x14ac:dyDescent="0.25">
      <c r="A648">
        <v>647</v>
      </c>
      <c r="B648" t="s">
        <v>1082</v>
      </c>
      <c r="C648" t="s">
        <v>1083</v>
      </c>
      <c r="D648" t="str">
        <f t="shared" si="20"/>
        <v>Williamson Kathleen</v>
      </c>
      <c r="E648" t="s">
        <v>15</v>
      </c>
      <c r="F648" t="s">
        <v>828</v>
      </c>
      <c r="G648" t="s">
        <v>611</v>
      </c>
      <c r="H648" t="s">
        <v>612</v>
      </c>
      <c r="I648" t="s">
        <v>24</v>
      </c>
      <c r="J648" t="s">
        <v>19</v>
      </c>
      <c r="K648" t="str">
        <f>INDEX(Table6[Column1],MATCH(L648,Table6[Column2]))</f>
        <v>Elders</v>
      </c>
      <c r="L648">
        <v>50.697988240000001</v>
      </c>
      <c r="M648" t="str">
        <f>VLOOKUP(L648,Table1[],2)</f>
        <v>50 - 59</v>
      </c>
      <c r="N648" t="str">
        <f>INDEX(Table7[Column1],MATCH(O648,Table7[Column2]))</f>
        <v>Learning Stage</v>
      </c>
      <c r="O648">
        <v>3.967755575</v>
      </c>
      <c r="P648" t="str">
        <f>VLOOKUP(O648,Table13[],2)</f>
        <v>1 - 5</v>
      </c>
      <c r="Q648" t="str">
        <f>INDEX(Table8[Column1],MATCH(R648,Table8[Column2]))</f>
        <v>Habitual</v>
      </c>
      <c r="R648">
        <v>107.7756323</v>
      </c>
      <c r="S648">
        <f t="shared" si="21"/>
        <v>4.4906513458333333</v>
      </c>
      <c r="T648" t="s">
        <v>19</v>
      </c>
    </row>
    <row r="649" spans="1:20" x14ac:dyDescent="0.25">
      <c r="A649">
        <v>648</v>
      </c>
      <c r="B649" t="s">
        <v>1084</v>
      </c>
      <c r="C649" t="s">
        <v>326</v>
      </c>
      <c r="D649" t="str">
        <f t="shared" si="20"/>
        <v>Burgett Arthur</v>
      </c>
      <c r="E649" t="s">
        <v>22</v>
      </c>
      <c r="F649" t="s">
        <v>87</v>
      </c>
      <c r="G649" t="s">
        <v>611</v>
      </c>
      <c r="H649" t="s">
        <v>612</v>
      </c>
      <c r="I649" t="s">
        <v>87</v>
      </c>
      <c r="J649" t="s">
        <v>19</v>
      </c>
      <c r="K649" t="str">
        <f>INDEX(Table6[Column1],MATCH(L649,Table6[Column2]))</f>
        <v>Young Adults</v>
      </c>
      <c r="L649">
        <v>33.029832880000001</v>
      </c>
      <c r="M649" t="str">
        <f>VLOOKUP(L649,Table1[],2)</f>
        <v>30 - 39</v>
      </c>
      <c r="N649" t="str">
        <f>INDEX(Table7[Column1],MATCH(O649,Table7[Column2]))</f>
        <v>Learning Stage</v>
      </c>
      <c r="O649">
        <v>4.5765890420000002</v>
      </c>
      <c r="P649" t="str">
        <f>VLOOKUP(O649,Table13[],2)</f>
        <v>1 - 5</v>
      </c>
      <c r="Q649" t="str">
        <f>INDEX(Table8[Column1],MATCH(R649,Table8[Column2]))</f>
        <v>Scheduled</v>
      </c>
      <c r="R649">
        <v>0</v>
      </c>
      <c r="S649">
        <f t="shared" si="21"/>
        <v>0</v>
      </c>
      <c r="T649" t="s">
        <v>19</v>
      </c>
    </row>
    <row r="650" spans="1:20" x14ac:dyDescent="0.25">
      <c r="A650">
        <v>649</v>
      </c>
      <c r="B650" t="s">
        <v>1085</v>
      </c>
      <c r="C650" t="s">
        <v>52</v>
      </c>
      <c r="D650" t="str">
        <f t="shared" si="20"/>
        <v>Markle John</v>
      </c>
      <c r="E650" t="s">
        <v>22</v>
      </c>
      <c r="F650" t="s">
        <v>176</v>
      </c>
      <c r="G650" t="s">
        <v>611</v>
      </c>
      <c r="H650" t="s">
        <v>612</v>
      </c>
      <c r="I650" t="s">
        <v>134</v>
      </c>
      <c r="J650" t="s">
        <v>19</v>
      </c>
      <c r="K650" t="str">
        <f>INDEX(Table6[Column1],MATCH(L650,Table6[Column2]))</f>
        <v>Adults</v>
      </c>
      <c r="L650">
        <v>45.945573330000002</v>
      </c>
      <c r="M650" t="str">
        <f>VLOOKUP(L650,Table1[],2)</f>
        <v>40 - 49</v>
      </c>
      <c r="N650" t="str">
        <f>INDEX(Table7[Column1],MATCH(O650,Table7[Column2]))</f>
        <v>Learning Stage</v>
      </c>
      <c r="O650">
        <v>5.6249604729999998</v>
      </c>
      <c r="P650" t="str">
        <f>VLOOKUP(O650,Table13[],2)</f>
        <v>1 - 5</v>
      </c>
      <c r="Q650" t="str">
        <f>INDEX(Table8[Column1],MATCH(R650,Table8[Column2]))</f>
        <v>Scheduled</v>
      </c>
      <c r="R650">
        <v>37.840758489999999</v>
      </c>
      <c r="S650">
        <f t="shared" si="21"/>
        <v>1.5766982704166665</v>
      </c>
      <c r="T650" t="s">
        <v>19</v>
      </c>
    </row>
    <row r="651" spans="1:20" x14ac:dyDescent="0.25">
      <c r="A651">
        <v>650</v>
      </c>
      <c r="B651" t="s">
        <v>1086</v>
      </c>
      <c r="C651" t="s">
        <v>1087</v>
      </c>
      <c r="D651" t="str">
        <f t="shared" si="20"/>
        <v>Roselli Juliet</v>
      </c>
      <c r="E651" t="s">
        <v>15</v>
      </c>
      <c r="F651" t="s">
        <v>327</v>
      </c>
      <c r="G651" t="s">
        <v>611</v>
      </c>
      <c r="H651" t="s">
        <v>612</v>
      </c>
      <c r="I651" t="s">
        <v>169</v>
      </c>
      <c r="J651" t="s">
        <v>19</v>
      </c>
      <c r="K651" t="str">
        <f>INDEX(Table6[Column1],MATCH(L651,Table6[Column2]))</f>
        <v>Elders</v>
      </c>
      <c r="L651">
        <v>50.63573616</v>
      </c>
      <c r="M651" t="str">
        <f>VLOOKUP(L651,Table1[],2)</f>
        <v>50 - 59</v>
      </c>
      <c r="N651" t="str">
        <f>INDEX(Table7[Column1],MATCH(O651,Table7[Column2]))</f>
        <v>Fitting in Stage</v>
      </c>
      <c r="O651">
        <v>6.0726996409999998</v>
      </c>
      <c r="P651" t="str">
        <f>VLOOKUP(O651,Table13[],2)</f>
        <v>6 - 10</v>
      </c>
      <c r="Q651" t="str">
        <f>INDEX(Table8[Column1],MATCH(R651,Table8[Column2]))</f>
        <v>Excused</v>
      </c>
      <c r="R651">
        <v>138.3473309</v>
      </c>
      <c r="S651">
        <f t="shared" si="21"/>
        <v>5.764472120833334</v>
      </c>
      <c r="T651" t="s">
        <v>19</v>
      </c>
    </row>
    <row r="652" spans="1:20" x14ac:dyDescent="0.25">
      <c r="A652">
        <v>651</v>
      </c>
      <c r="B652" t="s">
        <v>1088</v>
      </c>
      <c r="C652" t="s">
        <v>1089</v>
      </c>
      <c r="D652" t="str">
        <f t="shared" si="20"/>
        <v>Wroblewski Rebecca</v>
      </c>
      <c r="E652" t="s">
        <v>15</v>
      </c>
      <c r="F652" t="s">
        <v>27</v>
      </c>
      <c r="G652" t="s">
        <v>611</v>
      </c>
      <c r="H652" t="s">
        <v>612</v>
      </c>
      <c r="I652" t="s">
        <v>27</v>
      </c>
      <c r="J652" t="s">
        <v>19</v>
      </c>
      <c r="K652" t="str">
        <f>INDEX(Table6[Column1],MATCH(L652,Table6[Column2]))</f>
        <v>Elders</v>
      </c>
      <c r="L652">
        <v>57.146153470000002</v>
      </c>
      <c r="M652" t="str">
        <f>VLOOKUP(L652,Table1[],2)</f>
        <v>50 - 59</v>
      </c>
      <c r="N652" t="str">
        <f>INDEX(Table7[Column1],MATCH(O652,Table7[Column2]))</f>
        <v>Learning Stage</v>
      </c>
      <c r="O652">
        <v>3.6441452079999999</v>
      </c>
      <c r="P652" t="str">
        <f>VLOOKUP(O652,Table13[],2)</f>
        <v>1 - 5</v>
      </c>
      <c r="Q652" t="str">
        <f>INDEX(Table8[Column1],MATCH(R652,Table8[Column2]))</f>
        <v>Unexcused</v>
      </c>
      <c r="R652">
        <v>179.3053625</v>
      </c>
      <c r="S652">
        <f t="shared" si="21"/>
        <v>7.471056770833334</v>
      </c>
      <c r="T652" t="s">
        <v>19</v>
      </c>
    </row>
    <row r="653" spans="1:20" x14ac:dyDescent="0.25">
      <c r="A653">
        <v>652</v>
      </c>
      <c r="B653" t="s">
        <v>1090</v>
      </c>
      <c r="C653" t="s">
        <v>50</v>
      </c>
      <c r="D653" t="str">
        <f t="shared" si="20"/>
        <v>Sanchez Robert</v>
      </c>
      <c r="E653" t="s">
        <v>22</v>
      </c>
      <c r="F653" t="s">
        <v>138</v>
      </c>
      <c r="G653" t="s">
        <v>611</v>
      </c>
      <c r="H653" t="s">
        <v>612</v>
      </c>
      <c r="I653" t="s">
        <v>138</v>
      </c>
      <c r="J653" t="s">
        <v>19</v>
      </c>
      <c r="K653" t="str">
        <f>INDEX(Table6[Column1],MATCH(L653,Table6[Column2]))</f>
        <v>Youth</v>
      </c>
      <c r="L653">
        <v>27.342379940000001</v>
      </c>
      <c r="M653" t="str">
        <f>VLOOKUP(L653,Table1[],2)</f>
        <v>20 - 29</v>
      </c>
      <c r="N653" t="str">
        <f>INDEX(Table7[Column1],MATCH(O653,Table7[Column2]))</f>
        <v>Learning Stage</v>
      </c>
      <c r="O653">
        <v>4.9686165969999996</v>
      </c>
      <c r="P653" t="str">
        <f>VLOOKUP(O653,Table13[],2)</f>
        <v>1 - 5</v>
      </c>
      <c r="Q653" t="str">
        <f>INDEX(Table8[Column1],MATCH(R653,Table8[Column2]))</f>
        <v>Scheduled</v>
      </c>
      <c r="R653">
        <v>0</v>
      </c>
      <c r="S653">
        <f t="shared" si="21"/>
        <v>0</v>
      </c>
      <c r="T653" t="s">
        <v>19</v>
      </c>
    </row>
    <row r="654" spans="1:20" x14ac:dyDescent="0.25">
      <c r="A654">
        <v>653</v>
      </c>
      <c r="B654" t="s">
        <v>537</v>
      </c>
      <c r="C654" t="s">
        <v>1091</v>
      </c>
      <c r="D654" t="str">
        <f t="shared" si="20"/>
        <v>Perez Ollie</v>
      </c>
      <c r="E654" t="s">
        <v>15</v>
      </c>
      <c r="F654" t="s">
        <v>33</v>
      </c>
      <c r="G654" t="s">
        <v>611</v>
      </c>
      <c r="H654" t="s">
        <v>612</v>
      </c>
      <c r="I654" t="s">
        <v>33</v>
      </c>
      <c r="J654" t="s">
        <v>19</v>
      </c>
      <c r="K654" t="str">
        <f>INDEX(Table6[Column1],MATCH(L654,Table6[Column2]))</f>
        <v>Elders</v>
      </c>
      <c r="L654">
        <v>50.305379889999998</v>
      </c>
      <c r="M654" t="str">
        <f>VLOOKUP(L654,Table1[],2)</f>
        <v>50 - 59</v>
      </c>
      <c r="N654" t="str">
        <f>INDEX(Table7[Column1],MATCH(O654,Table7[Column2]))</f>
        <v>Learning Stage</v>
      </c>
      <c r="O654">
        <v>4.5516909710000002</v>
      </c>
      <c r="P654" t="str">
        <f>VLOOKUP(O654,Table13[],2)</f>
        <v>1 - 5</v>
      </c>
      <c r="Q654" t="str">
        <f>INDEX(Table8[Column1],MATCH(R654,Table8[Column2]))</f>
        <v>Excused</v>
      </c>
      <c r="R654">
        <v>136.44748609999999</v>
      </c>
      <c r="S654">
        <f t="shared" si="21"/>
        <v>5.6853119208333336</v>
      </c>
      <c r="T654" t="s">
        <v>19</v>
      </c>
    </row>
    <row r="655" spans="1:20" x14ac:dyDescent="0.25">
      <c r="A655">
        <v>654</v>
      </c>
      <c r="B655" t="s">
        <v>490</v>
      </c>
      <c r="C655" t="s">
        <v>368</v>
      </c>
      <c r="D655" t="str">
        <f t="shared" si="20"/>
        <v>Cox Frank</v>
      </c>
      <c r="E655" t="s">
        <v>22</v>
      </c>
      <c r="F655" t="s">
        <v>107</v>
      </c>
      <c r="G655" t="s">
        <v>611</v>
      </c>
      <c r="H655" t="s">
        <v>612</v>
      </c>
      <c r="I655" t="s">
        <v>107</v>
      </c>
      <c r="J655" t="s">
        <v>19</v>
      </c>
      <c r="K655" t="str">
        <f>INDEX(Table6[Column1],MATCH(L655,Table6[Column2]))</f>
        <v>Adults</v>
      </c>
      <c r="L655">
        <v>44.412561869999998</v>
      </c>
      <c r="M655" t="str">
        <f>VLOOKUP(L655,Table1[],2)</f>
        <v>40 - 49</v>
      </c>
      <c r="N655" t="str">
        <f>INDEX(Table7[Column1],MATCH(O655,Table7[Column2]))</f>
        <v>Learning Stage</v>
      </c>
      <c r="O655">
        <v>5.9284432310000001</v>
      </c>
      <c r="P655" t="str">
        <f>VLOOKUP(O655,Table13[],2)</f>
        <v>1 - 5</v>
      </c>
      <c r="Q655" t="str">
        <f>INDEX(Table8[Column1],MATCH(R655,Table8[Column2]))</f>
        <v>Maintained</v>
      </c>
      <c r="R655">
        <v>53.543670210000002</v>
      </c>
      <c r="S655">
        <f t="shared" si="21"/>
        <v>2.2309862587499998</v>
      </c>
      <c r="T655" t="s">
        <v>19</v>
      </c>
    </row>
    <row r="656" spans="1:20" x14ac:dyDescent="0.25">
      <c r="A656">
        <v>655</v>
      </c>
      <c r="B656" t="s">
        <v>1092</v>
      </c>
      <c r="C656" t="s">
        <v>1093</v>
      </c>
      <c r="D656" t="str">
        <f t="shared" si="20"/>
        <v>Robinson Derrick</v>
      </c>
      <c r="E656" t="s">
        <v>22</v>
      </c>
      <c r="F656" t="s">
        <v>30</v>
      </c>
      <c r="G656" t="s">
        <v>611</v>
      </c>
      <c r="H656" t="s">
        <v>612</v>
      </c>
      <c r="I656" t="s">
        <v>30</v>
      </c>
      <c r="J656" t="s">
        <v>19</v>
      </c>
      <c r="K656" t="str">
        <f>INDEX(Table6[Column1],MATCH(L656,Table6[Column2]))</f>
        <v>Young Adults</v>
      </c>
      <c r="L656">
        <v>39.645338700000003</v>
      </c>
      <c r="M656" t="str">
        <f>VLOOKUP(L656,Table1[],2)</f>
        <v>30 - 39</v>
      </c>
      <c r="N656" t="str">
        <f>INDEX(Table7[Column1],MATCH(O656,Table7[Column2]))</f>
        <v>Learning Stage</v>
      </c>
      <c r="O656">
        <v>5.6978852079999998</v>
      </c>
      <c r="P656" t="str">
        <f>VLOOKUP(O656,Table13[],2)</f>
        <v>1 - 5</v>
      </c>
      <c r="Q656" t="str">
        <f>INDEX(Table8[Column1],MATCH(R656,Table8[Column2]))</f>
        <v>Maintained</v>
      </c>
      <c r="R656">
        <v>51.185658340000003</v>
      </c>
      <c r="S656">
        <f t="shared" si="21"/>
        <v>2.1327357641666667</v>
      </c>
      <c r="T656" t="s">
        <v>19</v>
      </c>
    </row>
    <row r="657" spans="1:20" x14ac:dyDescent="0.25">
      <c r="A657">
        <v>656</v>
      </c>
      <c r="B657" t="s">
        <v>1094</v>
      </c>
      <c r="C657" t="s">
        <v>1095</v>
      </c>
      <c r="D657" t="str">
        <f t="shared" si="20"/>
        <v>Sims Teresa</v>
      </c>
      <c r="E657" t="s">
        <v>15</v>
      </c>
      <c r="F657" t="s">
        <v>38</v>
      </c>
      <c r="G657" t="s">
        <v>17</v>
      </c>
      <c r="H657" t="s">
        <v>18</v>
      </c>
      <c r="I657" t="s">
        <v>38</v>
      </c>
      <c r="J657" t="s">
        <v>19</v>
      </c>
      <c r="K657" t="str">
        <f>INDEX(Table6[Column1],MATCH(L657,Table6[Column2]))</f>
        <v>Young Adults</v>
      </c>
      <c r="L657">
        <v>33.420674589999997</v>
      </c>
      <c r="M657" t="str">
        <f>VLOOKUP(L657,Table1[],2)</f>
        <v>30 - 39</v>
      </c>
      <c r="N657" t="str">
        <f>INDEX(Table7[Column1],MATCH(O657,Table7[Column2]))</f>
        <v>Learning Stage</v>
      </c>
      <c r="O657">
        <v>4.2397420209999996</v>
      </c>
      <c r="P657" t="str">
        <f>VLOOKUP(O657,Table13[],2)</f>
        <v>1 - 5</v>
      </c>
      <c r="Q657" t="str">
        <f>INDEX(Table8[Column1],MATCH(R657,Table8[Column2]))</f>
        <v>Scheduled</v>
      </c>
      <c r="R657">
        <v>6.6498154830000002</v>
      </c>
      <c r="S657">
        <f t="shared" si="21"/>
        <v>0.27707564512499999</v>
      </c>
      <c r="T657" t="s">
        <v>19</v>
      </c>
    </row>
    <row r="658" spans="1:20" x14ac:dyDescent="0.25">
      <c r="A658">
        <v>657</v>
      </c>
      <c r="B658" t="s">
        <v>904</v>
      </c>
      <c r="C658" t="s">
        <v>1096</v>
      </c>
      <c r="D658" t="str">
        <f t="shared" si="20"/>
        <v>Brown Carman</v>
      </c>
      <c r="E658" t="s">
        <v>15</v>
      </c>
      <c r="F658" t="s">
        <v>1097</v>
      </c>
      <c r="G658" t="s">
        <v>611</v>
      </c>
      <c r="H658" t="s">
        <v>612</v>
      </c>
      <c r="I658" t="s">
        <v>107</v>
      </c>
      <c r="J658" t="s">
        <v>19</v>
      </c>
      <c r="K658" t="str">
        <f>INDEX(Table6[Column1],MATCH(L658,Table6[Column2]))</f>
        <v>Elders</v>
      </c>
      <c r="L658">
        <v>58.82898951</v>
      </c>
      <c r="M658" t="str">
        <f>VLOOKUP(L658,Table1[],2)</f>
        <v>50 - 59</v>
      </c>
      <c r="N658" t="str">
        <f>INDEX(Table7[Column1],MATCH(O658,Table7[Column2]))</f>
        <v>Fitting in Stage</v>
      </c>
      <c r="O658">
        <v>7.1341706199999999</v>
      </c>
      <c r="P658" t="str">
        <f>VLOOKUP(O658,Table13[],2)</f>
        <v>6 - 10</v>
      </c>
      <c r="Q658" t="str">
        <f>INDEX(Table8[Column1],MATCH(R658,Table8[Column2]))</f>
        <v>Unexcused</v>
      </c>
      <c r="R658">
        <v>169.8414769</v>
      </c>
      <c r="S658">
        <f t="shared" si="21"/>
        <v>7.0767282041666668</v>
      </c>
      <c r="T658" t="s">
        <v>19</v>
      </c>
    </row>
    <row r="659" spans="1:20" x14ac:dyDescent="0.25">
      <c r="A659">
        <v>658</v>
      </c>
      <c r="B659" t="s">
        <v>98</v>
      </c>
      <c r="C659" t="s">
        <v>335</v>
      </c>
      <c r="D659" t="str">
        <f t="shared" si="20"/>
        <v>Thompson Doris</v>
      </c>
      <c r="E659" t="s">
        <v>15</v>
      </c>
      <c r="F659" t="s">
        <v>38</v>
      </c>
      <c r="G659" t="s">
        <v>17</v>
      </c>
      <c r="H659" t="s">
        <v>18</v>
      </c>
      <c r="I659" t="s">
        <v>38</v>
      </c>
      <c r="J659" t="s">
        <v>19</v>
      </c>
      <c r="K659" t="str">
        <f>INDEX(Table6[Column1],MATCH(L659,Table6[Column2]))</f>
        <v>Adults</v>
      </c>
      <c r="L659">
        <v>45.922261779999999</v>
      </c>
      <c r="M659" t="str">
        <f>VLOOKUP(L659,Table1[],2)</f>
        <v>40 - 49</v>
      </c>
      <c r="N659" t="str">
        <f>INDEX(Table7[Column1],MATCH(O659,Table7[Column2]))</f>
        <v>Fitting in Stage</v>
      </c>
      <c r="O659">
        <v>6.1727505320000002</v>
      </c>
      <c r="P659" t="str">
        <f>VLOOKUP(O659,Table13[],2)</f>
        <v>6 - 10</v>
      </c>
      <c r="Q659" t="str">
        <f>INDEX(Table8[Column1],MATCH(R659,Table8[Column2]))</f>
        <v>Habitual</v>
      </c>
      <c r="R659">
        <v>89.478113210000004</v>
      </c>
      <c r="S659">
        <f t="shared" si="21"/>
        <v>3.7282547170833338</v>
      </c>
      <c r="T659" t="s">
        <v>19</v>
      </c>
    </row>
    <row r="660" spans="1:20" x14ac:dyDescent="0.25">
      <c r="A660">
        <v>659</v>
      </c>
      <c r="B660" t="s">
        <v>1098</v>
      </c>
      <c r="C660" t="s">
        <v>812</v>
      </c>
      <c r="D660" t="str">
        <f t="shared" si="20"/>
        <v>Bailey Helen</v>
      </c>
      <c r="E660" t="s">
        <v>15</v>
      </c>
      <c r="F660" t="s">
        <v>38</v>
      </c>
      <c r="G660" t="s">
        <v>17</v>
      </c>
      <c r="H660" t="s">
        <v>18</v>
      </c>
      <c r="I660" t="s">
        <v>38</v>
      </c>
      <c r="J660" t="s">
        <v>19</v>
      </c>
      <c r="K660" t="str">
        <f>INDEX(Table6[Column1],MATCH(L660,Table6[Column2]))</f>
        <v>Seniors</v>
      </c>
      <c r="L660">
        <v>62.653182229999999</v>
      </c>
      <c r="M660" t="str">
        <f>VLOOKUP(L660,Table1[],2)</f>
        <v>60 and Above</v>
      </c>
      <c r="N660" t="str">
        <f>INDEX(Table7[Column1],MATCH(O660,Table7[Column2]))</f>
        <v>Learning Stage</v>
      </c>
      <c r="O660">
        <v>2.703653385</v>
      </c>
      <c r="P660" t="str">
        <f>VLOOKUP(O660,Table13[],2)</f>
        <v>1 - 5</v>
      </c>
      <c r="Q660" t="str">
        <f>INDEX(Table8[Column1],MATCH(R660,Table8[Column2]))</f>
        <v>Violative</v>
      </c>
      <c r="R660">
        <v>228.56549469999999</v>
      </c>
      <c r="S660">
        <f t="shared" si="21"/>
        <v>9.5235622791666668</v>
      </c>
      <c r="T660" t="s">
        <v>19</v>
      </c>
    </row>
    <row r="661" spans="1:20" x14ac:dyDescent="0.25">
      <c r="A661">
        <v>660</v>
      </c>
      <c r="B661" t="s">
        <v>419</v>
      </c>
      <c r="C661" t="s">
        <v>525</v>
      </c>
      <c r="D661" t="str">
        <f t="shared" si="20"/>
        <v>Foster Amanda</v>
      </c>
      <c r="E661" t="s">
        <v>15</v>
      </c>
      <c r="F661" t="s">
        <v>358</v>
      </c>
      <c r="G661" t="s">
        <v>611</v>
      </c>
      <c r="H661" t="s">
        <v>612</v>
      </c>
      <c r="I661" t="s">
        <v>358</v>
      </c>
      <c r="J661" t="s">
        <v>19</v>
      </c>
      <c r="K661" t="str">
        <f>INDEX(Table6[Column1],MATCH(L661,Table6[Column2]))</f>
        <v>Adults</v>
      </c>
      <c r="L661">
        <v>41.055362770000002</v>
      </c>
      <c r="M661" t="str">
        <f>VLOOKUP(L661,Table1[],2)</f>
        <v>40 - 49</v>
      </c>
      <c r="N661" t="str">
        <f>INDEX(Table7[Column1],MATCH(O661,Table7[Column2]))</f>
        <v>Learning Stage</v>
      </c>
      <c r="O661">
        <v>5.3694406240000001</v>
      </c>
      <c r="P661" t="str">
        <f>VLOOKUP(O661,Table13[],2)</f>
        <v>1 - 5</v>
      </c>
      <c r="Q661" t="str">
        <f>INDEX(Table8[Column1],MATCH(R661,Table8[Column2]))</f>
        <v>Maintained</v>
      </c>
      <c r="R661">
        <v>57.86665936</v>
      </c>
      <c r="S661">
        <f t="shared" si="21"/>
        <v>2.4111108066666667</v>
      </c>
      <c r="T661" t="s">
        <v>19</v>
      </c>
    </row>
    <row r="662" spans="1:20" x14ac:dyDescent="0.25">
      <c r="A662">
        <v>661</v>
      </c>
      <c r="B662" t="s">
        <v>1099</v>
      </c>
      <c r="C662" t="s">
        <v>1100</v>
      </c>
      <c r="D662" t="str">
        <f t="shared" si="20"/>
        <v>Edison Lula</v>
      </c>
      <c r="E662" t="s">
        <v>15</v>
      </c>
      <c r="F662" t="s">
        <v>788</v>
      </c>
      <c r="G662" t="s">
        <v>17</v>
      </c>
      <c r="H662" t="s">
        <v>18</v>
      </c>
      <c r="I662" t="s">
        <v>788</v>
      </c>
      <c r="J662" t="s">
        <v>19</v>
      </c>
      <c r="K662" t="str">
        <f>INDEX(Table6[Column1],MATCH(L662,Table6[Column2]))</f>
        <v>Young Adults</v>
      </c>
      <c r="L662">
        <v>30.934944380000001</v>
      </c>
      <c r="M662" t="str">
        <f>VLOOKUP(L662,Table1[],2)</f>
        <v>30 - 39</v>
      </c>
      <c r="N662" t="str">
        <f>INDEX(Table7[Column1],MATCH(O662,Table7[Column2]))</f>
        <v>Learning Stage</v>
      </c>
      <c r="O662">
        <v>5.1279467460000001</v>
      </c>
      <c r="P662" t="str">
        <f>VLOOKUP(O662,Table13[],2)</f>
        <v>1 - 5</v>
      </c>
      <c r="Q662" t="str">
        <f>INDEX(Table8[Column1],MATCH(R662,Table8[Column2]))</f>
        <v>Scheduled</v>
      </c>
      <c r="R662">
        <v>0</v>
      </c>
      <c r="S662">
        <f t="shared" si="21"/>
        <v>0</v>
      </c>
      <c r="T662" t="s">
        <v>19</v>
      </c>
    </row>
    <row r="663" spans="1:20" x14ac:dyDescent="0.25">
      <c r="A663">
        <v>662</v>
      </c>
      <c r="B663" t="s">
        <v>1101</v>
      </c>
      <c r="C663" t="s">
        <v>1102</v>
      </c>
      <c r="D663" t="str">
        <f t="shared" si="20"/>
        <v>Thorpe Trinidad</v>
      </c>
      <c r="E663" t="s">
        <v>22</v>
      </c>
      <c r="F663" t="s">
        <v>407</v>
      </c>
      <c r="G663" t="s">
        <v>17</v>
      </c>
      <c r="H663" t="s">
        <v>18</v>
      </c>
      <c r="I663" t="s">
        <v>407</v>
      </c>
      <c r="J663" t="s">
        <v>19</v>
      </c>
      <c r="K663" t="str">
        <f>INDEX(Table6[Column1],MATCH(L663,Table6[Column2]))</f>
        <v>Adults</v>
      </c>
      <c r="L663">
        <v>40.37188166</v>
      </c>
      <c r="M663" t="str">
        <f>VLOOKUP(L663,Table1[],2)</f>
        <v>40 - 49</v>
      </c>
      <c r="N663" t="str">
        <f>INDEX(Table7[Column1],MATCH(O663,Table7[Column2]))</f>
        <v>Fitting in Stage</v>
      </c>
      <c r="O663">
        <v>6.3280408689999996</v>
      </c>
      <c r="P663" t="str">
        <f>VLOOKUP(O663,Table13[],2)</f>
        <v>6 - 10</v>
      </c>
      <c r="Q663" t="str">
        <f>INDEX(Table8[Column1],MATCH(R663,Table8[Column2]))</f>
        <v>Maintained</v>
      </c>
      <c r="R663">
        <v>54.91209696</v>
      </c>
      <c r="S663">
        <f t="shared" si="21"/>
        <v>2.2880040399999997</v>
      </c>
      <c r="T663" t="s">
        <v>19</v>
      </c>
    </row>
    <row r="664" spans="1:20" x14ac:dyDescent="0.25">
      <c r="A664">
        <v>663</v>
      </c>
      <c r="B664" t="s">
        <v>366</v>
      </c>
      <c r="C664" t="s">
        <v>1103</v>
      </c>
      <c r="D664" t="str">
        <f t="shared" si="20"/>
        <v>Hernandez Darlene</v>
      </c>
      <c r="E664" t="s">
        <v>15</v>
      </c>
      <c r="F664" t="s">
        <v>339</v>
      </c>
      <c r="G664" t="s">
        <v>611</v>
      </c>
      <c r="H664" t="s">
        <v>612</v>
      </c>
      <c r="I664" t="s">
        <v>192</v>
      </c>
      <c r="J664" t="s">
        <v>19</v>
      </c>
      <c r="K664" t="str">
        <f>INDEX(Table6[Column1],MATCH(L664,Table6[Column2]))</f>
        <v>Adults</v>
      </c>
      <c r="L664">
        <v>47.095618969999997</v>
      </c>
      <c r="M664" t="str">
        <f>VLOOKUP(L664,Table1[],2)</f>
        <v>40 - 49</v>
      </c>
      <c r="N664" t="str">
        <f>INDEX(Table7[Column1],MATCH(O664,Table7[Column2]))</f>
        <v>Learning Stage</v>
      </c>
      <c r="O664">
        <v>3.0747223749999999</v>
      </c>
      <c r="P664" t="str">
        <f>VLOOKUP(O664,Table13[],2)</f>
        <v>1 - 5</v>
      </c>
      <c r="Q664" t="str">
        <f>INDEX(Table8[Column1],MATCH(R664,Table8[Column2]))</f>
        <v>Maintained</v>
      </c>
      <c r="R664">
        <v>70.364538899999999</v>
      </c>
      <c r="S664">
        <f t="shared" si="21"/>
        <v>2.9318557875</v>
      </c>
      <c r="T664" t="s">
        <v>19</v>
      </c>
    </row>
    <row r="665" spans="1:20" x14ac:dyDescent="0.25">
      <c r="A665">
        <v>664</v>
      </c>
      <c r="B665" t="s">
        <v>977</v>
      </c>
      <c r="C665" t="s">
        <v>1093</v>
      </c>
      <c r="D665" t="str">
        <f t="shared" si="20"/>
        <v>Reynolds Derrick</v>
      </c>
      <c r="E665" t="s">
        <v>22</v>
      </c>
      <c r="F665" t="s">
        <v>57</v>
      </c>
      <c r="G665" t="s">
        <v>611</v>
      </c>
      <c r="H665" t="s">
        <v>612</v>
      </c>
      <c r="I665" t="s">
        <v>57</v>
      </c>
      <c r="J665" t="s">
        <v>19</v>
      </c>
      <c r="K665" t="str">
        <f>INDEX(Table6[Column1],MATCH(L665,Table6[Column2]))</f>
        <v>Adults</v>
      </c>
      <c r="L665">
        <v>43.747221959999997</v>
      </c>
      <c r="M665" t="str">
        <f>VLOOKUP(L665,Table1[],2)</f>
        <v>40 - 49</v>
      </c>
      <c r="N665" t="str">
        <f>INDEX(Table7[Column1],MATCH(O665,Table7[Column2]))</f>
        <v>Learning Stage</v>
      </c>
      <c r="O665">
        <v>1</v>
      </c>
      <c r="P665" t="str">
        <f>VLOOKUP(O665,Table13[],2)</f>
        <v>1 - 5</v>
      </c>
      <c r="Q665" t="str">
        <f>INDEX(Table8[Column1],MATCH(R665,Table8[Column2]))</f>
        <v>Maintained</v>
      </c>
      <c r="R665">
        <v>46.644957560000002</v>
      </c>
      <c r="S665">
        <f t="shared" si="21"/>
        <v>1.9435398983333332</v>
      </c>
      <c r="T665" t="s">
        <v>19</v>
      </c>
    </row>
    <row r="666" spans="1:20" x14ac:dyDescent="0.25">
      <c r="A666">
        <v>665</v>
      </c>
      <c r="B666" t="s">
        <v>1104</v>
      </c>
      <c r="C666" t="s">
        <v>1105</v>
      </c>
      <c r="D666" t="str">
        <f t="shared" si="20"/>
        <v>Walters Mark</v>
      </c>
      <c r="E666" t="s">
        <v>22</v>
      </c>
      <c r="F666" t="s">
        <v>1106</v>
      </c>
      <c r="G666" t="s">
        <v>611</v>
      </c>
      <c r="H666" t="s">
        <v>612</v>
      </c>
      <c r="I666" t="s">
        <v>54</v>
      </c>
      <c r="J666" t="s">
        <v>19</v>
      </c>
      <c r="K666" t="str">
        <f>INDEX(Table6[Column1],MATCH(L666,Table6[Column2]))</f>
        <v>Young Adults</v>
      </c>
      <c r="L666">
        <v>31.074914029999999</v>
      </c>
      <c r="M666" t="str">
        <f>VLOOKUP(L666,Table1[],2)</f>
        <v>30 - 39</v>
      </c>
      <c r="N666" t="str">
        <f>INDEX(Table7[Column1],MATCH(O666,Table7[Column2]))</f>
        <v>Learning Stage</v>
      </c>
      <c r="O666">
        <v>3.7193702219999998</v>
      </c>
      <c r="P666" t="str">
        <f>VLOOKUP(O666,Table13[],2)</f>
        <v>1 - 5</v>
      </c>
      <c r="Q666" t="str">
        <f>INDEX(Table8[Column1],MATCH(R666,Table8[Column2]))</f>
        <v>Scheduled</v>
      </c>
      <c r="R666">
        <v>2.2529800180000001</v>
      </c>
      <c r="S666">
        <f t="shared" si="21"/>
        <v>9.3874167416666668E-2</v>
      </c>
      <c r="T666" t="s">
        <v>19</v>
      </c>
    </row>
    <row r="667" spans="1:20" x14ac:dyDescent="0.25">
      <c r="A667">
        <v>666</v>
      </c>
      <c r="B667" t="s">
        <v>1107</v>
      </c>
      <c r="C667" t="s">
        <v>1108</v>
      </c>
      <c r="D667" t="str">
        <f t="shared" si="20"/>
        <v>Dixon Cristen</v>
      </c>
      <c r="E667" t="s">
        <v>15</v>
      </c>
      <c r="F667" t="s">
        <v>385</v>
      </c>
      <c r="G667" t="s">
        <v>611</v>
      </c>
      <c r="H667" t="s">
        <v>612</v>
      </c>
      <c r="I667" t="s">
        <v>87</v>
      </c>
      <c r="J667" t="s">
        <v>19</v>
      </c>
      <c r="K667" t="str">
        <f>INDEX(Table6[Column1],MATCH(L667,Table6[Column2]))</f>
        <v>Elders</v>
      </c>
      <c r="L667">
        <v>56.283615099999999</v>
      </c>
      <c r="M667" t="str">
        <f>VLOOKUP(L667,Table1[],2)</f>
        <v>50 - 59</v>
      </c>
      <c r="N667" t="str">
        <f>INDEX(Table7[Column1],MATCH(O667,Table7[Column2]))</f>
        <v>Learning Stage</v>
      </c>
      <c r="O667">
        <v>2.3571524419999998</v>
      </c>
      <c r="P667" t="str">
        <f>VLOOKUP(O667,Table13[],2)</f>
        <v>1 - 5</v>
      </c>
      <c r="Q667" t="str">
        <f>INDEX(Table8[Column1],MATCH(R667,Table8[Column2]))</f>
        <v>Excused</v>
      </c>
      <c r="R667">
        <v>152.17023649999999</v>
      </c>
      <c r="S667">
        <f t="shared" si="21"/>
        <v>6.3404265208333328</v>
      </c>
      <c r="T667" t="s">
        <v>19</v>
      </c>
    </row>
    <row r="668" spans="1:20" x14ac:dyDescent="0.25">
      <c r="A668">
        <v>667</v>
      </c>
      <c r="B668" t="s">
        <v>1109</v>
      </c>
      <c r="C668" t="s">
        <v>418</v>
      </c>
      <c r="D668" t="str">
        <f t="shared" si="20"/>
        <v>Saucedo Diana</v>
      </c>
      <c r="E668" t="s">
        <v>15</v>
      </c>
      <c r="F668" t="s">
        <v>127</v>
      </c>
      <c r="G668" t="s">
        <v>611</v>
      </c>
      <c r="H668" t="s">
        <v>612</v>
      </c>
      <c r="I668" t="s">
        <v>127</v>
      </c>
      <c r="J668" t="s">
        <v>19</v>
      </c>
      <c r="K668" t="str">
        <f>INDEX(Table6[Column1],MATCH(L668,Table6[Column2]))</f>
        <v>Young Adults</v>
      </c>
      <c r="L668">
        <v>32.609831079999999</v>
      </c>
      <c r="M668" t="str">
        <f>VLOOKUP(L668,Table1[],2)</f>
        <v>30 - 39</v>
      </c>
      <c r="N668" t="str">
        <f>INDEX(Table7[Column1],MATCH(O668,Table7[Column2]))</f>
        <v>Fitting in Stage</v>
      </c>
      <c r="O668">
        <v>7.0490928759999996</v>
      </c>
      <c r="P668" t="str">
        <f>VLOOKUP(O668,Table13[],2)</f>
        <v>6 - 10</v>
      </c>
      <c r="Q668" t="str">
        <f>INDEX(Table8[Column1],MATCH(R668,Table8[Column2]))</f>
        <v>Scheduled</v>
      </c>
      <c r="R668">
        <v>0</v>
      </c>
      <c r="S668">
        <f t="shared" si="21"/>
        <v>0</v>
      </c>
      <c r="T668" t="s">
        <v>19</v>
      </c>
    </row>
    <row r="669" spans="1:20" x14ac:dyDescent="0.25">
      <c r="A669">
        <v>668</v>
      </c>
      <c r="B669" t="s">
        <v>1110</v>
      </c>
      <c r="C669" t="s">
        <v>56</v>
      </c>
      <c r="D669" t="str">
        <f t="shared" si="20"/>
        <v>Dion James</v>
      </c>
      <c r="E669" t="s">
        <v>22</v>
      </c>
      <c r="F669" t="s">
        <v>30</v>
      </c>
      <c r="G669" t="s">
        <v>611</v>
      </c>
      <c r="H669" t="s">
        <v>612</v>
      </c>
      <c r="I669" t="s">
        <v>30</v>
      </c>
      <c r="J669" t="s">
        <v>19</v>
      </c>
      <c r="K669" t="str">
        <f>INDEX(Table6[Column1],MATCH(L669,Table6[Column2]))</f>
        <v>Adults</v>
      </c>
      <c r="L669">
        <v>48.461411130000002</v>
      </c>
      <c r="M669" t="str">
        <f>VLOOKUP(L669,Table1[],2)</f>
        <v>40 - 49</v>
      </c>
      <c r="N669" t="str">
        <f>INDEX(Table7[Column1],MATCH(O669,Table7[Column2]))</f>
        <v>Learning Stage</v>
      </c>
      <c r="O669">
        <v>4.4553099109999996</v>
      </c>
      <c r="P669" t="str">
        <f>VLOOKUP(O669,Table13[],2)</f>
        <v>1 - 5</v>
      </c>
      <c r="Q669" t="str">
        <f>INDEX(Table8[Column1],MATCH(R669,Table8[Column2]))</f>
        <v>Habitual</v>
      </c>
      <c r="R669">
        <v>115.75359709999999</v>
      </c>
      <c r="S669">
        <f t="shared" si="21"/>
        <v>4.8230665458333331</v>
      </c>
      <c r="T669" t="s">
        <v>19</v>
      </c>
    </row>
    <row r="670" spans="1:20" x14ac:dyDescent="0.25">
      <c r="A670">
        <v>669</v>
      </c>
      <c r="B670" t="s">
        <v>1111</v>
      </c>
      <c r="C670" t="s">
        <v>1112</v>
      </c>
      <c r="D670" t="str">
        <f t="shared" si="20"/>
        <v>Beadles Bessie</v>
      </c>
      <c r="E670" t="s">
        <v>15</v>
      </c>
      <c r="F670" t="s">
        <v>527</v>
      </c>
      <c r="G670" t="s">
        <v>611</v>
      </c>
      <c r="H670" t="s">
        <v>612</v>
      </c>
      <c r="I670" t="s">
        <v>30</v>
      </c>
      <c r="J670" t="s">
        <v>19</v>
      </c>
      <c r="K670" t="str">
        <f>INDEX(Table6[Column1],MATCH(L670,Table6[Column2]))</f>
        <v>Youth</v>
      </c>
      <c r="L670">
        <v>26.10934426</v>
      </c>
      <c r="M670" t="str">
        <f>VLOOKUP(L670,Table1[],2)</f>
        <v>20 - 29</v>
      </c>
      <c r="N670" t="str">
        <f>INDEX(Table7[Column1],MATCH(O670,Table7[Column2]))</f>
        <v>Learning Stage</v>
      </c>
      <c r="O670">
        <v>4.3419504450000002</v>
      </c>
      <c r="P670" t="str">
        <f>VLOOKUP(O670,Table13[],2)</f>
        <v>1 - 5</v>
      </c>
      <c r="Q670" t="str">
        <f>INDEX(Table8[Column1],MATCH(R670,Table8[Column2]))</f>
        <v>Scheduled</v>
      </c>
      <c r="R670">
        <v>0</v>
      </c>
      <c r="S670">
        <f t="shared" si="21"/>
        <v>0</v>
      </c>
      <c r="T670" t="s">
        <v>19</v>
      </c>
    </row>
    <row r="671" spans="1:20" x14ac:dyDescent="0.25">
      <c r="A671">
        <v>670</v>
      </c>
      <c r="B671" t="s">
        <v>904</v>
      </c>
      <c r="C671" t="s">
        <v>75</v>
      </c>
      <c r="D671" t="str">
        <f t="shared" si="20"/>
        <v>Brown Josephine</v>
      </c>
      <c r="E671" t="s">
        <v>15</v>
      </c>
      <c r="F671" t="s">
        <v>235</v>
      </c>
      <c r="G671" t="s">
        <v>611</v>
      </c>
      <c r="H671" t="s">
        <v>612</v>
      </c>
      <c r="I671" t="s">
        <v>235</v>
      </c>
      <c r="J671" t="s">
        <v>19</v>
      </c>
      <c r="K671" t="str">
        <f>INDEX(Table6[Column1],MATCH(L671,Table6[Column2]))</f>
        <v>Youth</v>
      </c>
      <c r="L671">
        <v>25.33185245</v>
      </c>
      <c r="M671" t="str">
        <f>VLOOKUP(L671,Table1[],2)</f>
        <v>20 - 29</v>
      </c>
      <c r="N671" t="str">
        <f>INDEX(Table7[Column1],MATCH(O671,Table7[Column2]))</f>
        <v>Learning Stage</v>
      </c>
      <c r="O671">
        <v>2.7406137020000001</v>
      </c>
      <c r="P671" t="str">
        <f>VLOOKUP(O671,Table13[],2)</f>
        <v>1 - 5</v>
      </c>
      <c r="Q671" t="str">
        <f>INDEX(Table8[Column1],MATCH(R671,Table8[Column2]))</f>
        <v>Scheduled</v>
      </c>
      <c r="R671">
        <v>0</v>
      </c>
      <c r="S671">
        <f t="shared" si="21"/>
        <v>0</v>
      </c>
      <c r="T671" t="s">
        <v>19</v>
      </c>
    </row>
    <row r="672" spans="1:20" x14ac:dyDescent="0.25">
      <c r="A672">
        <v>671</v>
      </c>
      <c r="B672" t="s">
        <v>1113</v>
      </c>
      <c r="C672" t="s">
        <v>56</v>
      </c>
      <c r="D672" t="str">
        <f t="shared" si="20"/>
        <v>Pritchett James</v>
      </c>
      <c r="E672" t="s">
        <v>22</v>
      </c>
      <c r="F672" t="s">
        <v>87</v>
      </c>
      <c r="G672" t="s">
        <v>611</v>
      </c>
      <c r="H672" t="s">
        <v>612</v>
      </c>
      <c r="I672" t="s">
        <v>87</v>
      </c>
      <c r="J672" t="s">
        <v>19</v>
      </c>
      <c r="K672" t="str">
        <f>INDEX(Table6[Column1],MATCH(L672,Table6[Column2]))</f>
        <v>Elders</v>
      </c>
      <c r="L672">
        <v>54.348883299999997</v>
      </c>
      <c r="M672" t="str">
        <f>VLOOKUP(L672,Table1[],2)</f>
        <v>50 - 59</v>
      </c>
      <c r="N672" t="str">
        <f>INDEX(Table7[Column1],MATCH(O672,Table7[Column2]))</f>
        <v>Learning Stage</v>
      </c>
      <c r="O672">
        <v>4.8822583010000002</v>
      </c>
      <c r="P672" t="str">
        <f>VLOOKUP(O672,Table13[],2)</f>
        <v>1 - 5</v>
      </c>
      <c r="Q672" t="str">
        <f>INDEX(Table8[Column1],MATCH(R672,Table8[Column2]))</f>
        <v>Habitual</v>
      </c>
      <c r="R672">
        <v>80.762024850000003</v>
      </c>
      <c r="S672">
        <f t="shared" si="21"/>
        <v>3.3650843687499998</v>
      </c>
      <c r="T672" t="s">
        <v>19</v>
      </c>
    </row>
    <row r="673" spans="1:20" x14ac:dyDescent="0.25">
      <c r="A673">
        <v>672</v>
      </c>
      <c r="B673" t="s">
        <v>1114</v>
      </c>
      <c r="C673" t="s">
        <v>144</v>
      </c>
      <c r="D673" t="str">
        <f t="shared" si="20"/>
        <v>Poirier David</v>
      </c>
      <c r="E673" t="s">
        <v>22</v>
      </c>
      <c r="F673" t="s">
        <v>16</v>
      </c>
      <c r="G673" t="s">
        <v>611</v>
      </c>
      <c r="H673" t="s">
        <v>612</v>
      </c>
      <c r="I673" t="s">
        <v>16</v>
      </c>
      <c r="J673" t="s">
        <v>19</v>
      </c>
      <c r="K673" t="str">
        <f>INDEX(Table6[Column1],MATCH(L673,Table6[Column2]))</f>
        <v>Elders</v>
      </c>
      <c r="L673">
        <v>51.887220929999998</v>
      </c>
      <c r="M673" t="str">
        <f>VLOOKUP(L673,Table1[],2)</f>
        <v>50 - 59</v>
      </c>
      <c r="N673" t="str">
        <f>INDEX(Table7[Column1],MATCH(O673,Table7[Column2]))</f>
        <v>Learning Stage</v>
      </c>
      <c r="O673">
        <v>5.1499494759999997</v>
      </c>
      <c r="P673" t="str">
        <f>VLOOKUP(O673,Table13[],2)</f>
        <v>1 - 5</v>
      </c>
      <c r="Q673" t="str">
        <f>INDEX(Table8[Column1],MATCH(R673,Table8[Column2]))</f>
        <v>Scheduled</v>
      </c>
      <c r="R673">
        <v>28.668158630000001</v>
      </c>
      <c r="S673">
        <f t="shared" si="21"/>
        <v>1.1945066095833334</v>
      </c>
      <c r="T673" t="s">
        <v>19</v>
      </c>
    </row>
    <row r="674" spans="1:20" x14ac:dyDescent="0.25">
      <c r="A674">
        <v>673</v>
      </c>
      <c r="B674" t="s">
        <v>994</v>
      </c>
      <c r="C674" t="s">
        <v>1115</v>
      </c>
      <c r="D674" t="str">
        <f t="shared" si="20"/>
        <v>Carroll Jonathan</v>
      </c>
      <c r="E674" t="s">
        <v>22</v>
      </c>
      <c r="F674" t="s">
        <v>1116</v>
      </c>
      <c r="G674" t="s">
        <v>611</v>
      </c>
      <c r="H674" t="s">
        <v>612</v>
      </c>
      <c r="I674" t="s">
        <v>87</v>
      </c>
      <c r="J674" t="s">
        <v>19</v>
      </c>
      <c r="K674" t="str">
        <f>INDEX(Table6[Column1],MATCH(L674,Table6[Column2]))</f>
        <v>Adults</v>
      </c>
      <c r="L674">
        <v>47.65722203</v>
      </c>
      <c r="M674" t="str">
        <f>VLOOKUP(L674,Table1[],2)</f>
        <v>40 - 49</v>
      </c>
      <c r="N674" t="str">
        <f>INDEX(Table7[Column1],MATCH(O674,Table7[Column2]))</f>
        <v>Learning Stage</v>
      </c>
      <c r="O674">
        <v>2.9838659120000002</v>
      </c>
      <c r="P674" t="str">
        <f>VLOOKUP(O674,Table13[],2)</f>
        <v>1 - 5</v>
      </c>
      <c r="Q674" t="str">
        <f>INDEX(Table8[Column1],MATCH(R674,Table8[Column2]))</f>
        <v>Maintained</v>
      </c>
      <c r="R674">
        <v>78.536774210000004</v>
      </c>
      <c r="S674">
        <f t="shared" si="21"/>
        <v>3.2723655920833337</v>
      </c>
      <c r="T674" t="s">
        <v>19</v>
      </c>
    </row>
    <row r="675" spans="1:20" x14ac:dyDescent="0.25">
      <c r="A675">
        <v>674</v>
      </c>
      <c r="B675" t="s">
        <v>1117</v>
      </c>
      <c r="C675" t="s">
        <v>1118</v>
      </c>
      <c r="D675" t="str">
        <f t="shared" si="20"/>
        <v>Arroyo Barry</v>
      </c>
      <c r="E675" t="s">
        <v>22</v>
      </c>
      <c r="F675" t="s">
        <v>38</v>
      </c>
      <c r="G675" t="s">
        <v>17</v>
      </c>
      <c r="H675" t="s">
        <v>18</v>
      </c>
      <c r="I675" t="s">
        <v>38</v>
      </c>
      <c r="J675" t="s">
        <v>19</v>
      </c>
      <c r="K675" t="str">
        <f>INDEX(Table6[Column1],MATCH(L675,Table6[Column2]))</f>
        <v>Young Adults</v>
      </c>
      <c r="L675">
        <v>33.762833950000001</v>
      </c>
      <c r="M675" t="str">
        <f>VLOOKUP(L675,Table1[],2)</f>
        <v>30 - 39</v>
      </c>
      <c r="N675" t="str">
        <f>INDEX(Table7[Column1],MATCH(O675,Table7[Column2]))</f>
        <v>Learning Stage</v>
      </c>
      <c r="O675">
        <v>4.3586045640000002</v>
      </c>
      <c r="P675" t="str">
        <f>VLOOKUP(O675,Table13[],2)</f>
        <v>1 - 5</v>
      </c>
      <c r="Q675" t="str">
        <f>INDEX(Table8[Column1],MATCH(R675,Table8[Column2]))</f>
        <v>Scheduled</v>
      </c>
      <c r="R675">
        <v>0</v>
      </c>
      <c r="S675">
        <f t="shared" si="21"/>
        <v>0</v>
      </c>
      <c r="T675" t="s">
        <v>19</v>
      </c>
    </row>
    <row r="676" spans="1:20" x14ac:dyDescent="0.25">
      <c r="A676">
        <v>675</v>
      </c>
      <c r="B676" t="s">
        <v>1119</v>
      </c>
      <c r="C676" t="s">
        <v>968</v>
      </c>
      <c r="D676" t="str">
        <f t="shared" si="20"/>
        <v>Huber Alvin</v>
      </c>
      <c r="E676" t="s">
        <v>22</v>
      </c>
      <c r="F676" t="s">
        <v>33</v>
      </c>
      <c r="G676" t="s">
        <v>611</v>
      </c>
      <c r="H676" t="s">
        <v>612</v>
      </c>
      <c r="I676" t="s">
        <v>33</v>
      </c>
      <c r="J676" t="s">
        <v>19</v>
      </c>
      <c r="K676" t="str">
        <f>INDEX(Table6[Column1],MATCH(L676,Table6[Column2]))</f>
        <v>Young Adults</v>
      </c>
      <c r="L676">
        <v>33.10285279</v>
      </c>
      <c r="M676" t="str">
        <f>VLOOKUP(L676,Table1[],2)</f>
        <v>30 - 39</v>
      </c>
      <c r="N676" t="str">
        <f>INDEX(Table7[Column1],MATCH(O676,Table7[Column2]))</f>
        <v>Fitting in Stage</v>
      </c>
      <c r="O676">
        <v>6.457996187</v>
      </c>
      <c r="P676" t="str">
        <f>VLOOKUP(O676,Table13[],2)</f>
        <v>6 - 10</v>
      </c>
      <c r="Q676" t="str">
        <f>INDEX(Table8[Column1],MATCH(R676,Table8[Column2]))</f>
        <v>Scheduled</v>
      </c>
      <c r="R676">
        <v>0</v>
      </c>
      <c r="S676">
        <f t="shared" si="21"/>
        <v>0</v>
      </c>
      <c r="T676" t="s">
        <v>19</v>
      </c>
    </row>
    <row r="677" spans="1:20" x14ac:dyDescent="0.25">
      <c r="A677">
        <v>676</v>
      </c>
      <c r="B677" t="s">
        <v>1120</v>
      </c>
      <c r="C677" t="s">
        <v>275</v>
      </c>
      <c r="D677" t="str">
        <f t="shared" si="20"/>
        <v>McFarland Nancy</v>
      </c>
      <c r="E677" t="s">
        <v>15</v>
      </c>
      <c r="F677" t="s">
        <v>38</v>
      </c>
      <c r="G677" t="s">
        <v>17</v>
      </c>
      <c r="H677" t="s">
        <v>18</v>
      </c>
      <c r="I677" t="s">
        <v>38</v>
      </c>
      <c r="J677" t="s">
        <v>19</v>
      </c>
      <c r="K677" t="str">
        <f>INDEX(Table6[Column1],MATCH(L677,Table6[Column2]))</f>
        <v>Adults</v>
      </c>
      <c r="L677">
        <v>43.163713749999999</v>
      </c>
      <c r="M677" t="str">
        <f>VLOOKUP(L677,Table1[],2)</f>
        <v>40 - 49</v>
      </c>
      <c r="N677" t="str">
        <f>INDEX(Table7[Column1],MATCH(O677,Table7[Column2]))</f>
        <v>Learning Stage</v>
      </c>
      <c r="O677">
        <v>2.0670775240000001</v>
      </c>
      <c r="P677" t="str">
        <f>VLOOKUP(O677,Table13[],2)</f>
        <v>1 - 5</v>
      </c>
      <c r="Q677" t="str">
        <f>INDEX(Table8[Column1],MATCH(R677,Table8[Column2]))</f>
        <v>Maintained</v>
      </c>
      <c r="R677">
        <v>67.853520700000004</v>
      </c>
      <c r="S677">
        <f t="shared" si="21"/>
        <v>2.827230029166667</v>
      </c>
      <c r="T677" t="s">
        <v>19</v>
      </c>
    </row>
    <row r="678" spans="1:20" x14ac:dyDescent="0.25">
      <c r="A678">
        <v>677</v>
      </c>
      <c r="B678" t="s">
        <v>1121</v>
      </c>
      <c r="C678" t="s">
        <v>975</v>
      </c>
      <c r="D678" t="str">
        <f t="shared" si="20"/>
        <v>Snell Clara</v>
      </c>
      <c r="E678" t="s">
        <v>15</v>
      </c>
      <c r="F678" t="s">
        <v>33</v>
      </c>
      <c r="G678" t="s">
        <v>611</v>
      </c>
      <c r="H678" t="s">
        <v>612</v>
      </c>
      <c r="I678" t="s">
        <v>33</v>
      </c>
      <c r="J678" t="s">
        <v>19</v>
      </c>
      <c r="K678" t="str">
        <f>INDEX(Table6[Column1],MATCH(L678,Table6[Column2]))</f>
        <v>Young Adults</v>
      </c>
      <c r="L678">
        <v>34.117933260000001</v>
      </c>
      <c r="M678" t="str">
        <f>VLOOKUP(L678,Table1[],2)</f>
        <v>30 - 39</v>
      </c>
      <c r="N678" t="str">
        <f>INDEX(Table7[Column1],MATCH(O678,Table7[Column2]))</f>
        <v>Learning Stage</v>
      </c>
      <c r="O678">
        <v>4.6896940020000004</v>
      </c>
      <c r="P678" t="str">
        <f>VLOOKUP(O678,Table13[],2)</f>
        <v>1 - 5</v>
      </c>
      <c r="Q678" t="str">
        <f>INDEX(Table8[Column1],MATCH(R678,Table8[Column2]))</f>
        <v>Maintained</v>
      </c>
      <c r="R678">
        <v>48.333333779999997</v>
      </c>
      <c r="S678">
        <f t="shared" si="21"/>
        <v>2.0138889074999997</v>
      </c>
      <c r="T678" t="s">
        <v>19</v>
      </c>
    </row>
    <row r="679" spans="1:20" x14ac:dyDescent="0.25">
      <c r="A679">
        <v>678</v>
      </c>
      <c r="B679" t="s">
        <v>1122</v>
      </c>
      <c r="C679" t="s">
        <v>284</v>
      </c>
      <c r="D679" t="str">
        <f t="shared" si="20"/>
        <v>Bowser Debra</v>
      </c>
      <c r="E679" t="s">
        <v>15</v>
      </c>
      <c r="F679" t="s">
        <v>505</v>
      </c>
      <c r="G679" t="s">
        <v>611</v>
      </c>
      <c r="H679" t="s">
        <v>612</v>
      </c>
      <c r="I679" t="s">
        <v>24</v>
      </c>
      <c r="J679" t="s">
        <v>19</v>
      </c>
      <c r="K679" t="str">
        <f>INDEX(Table6[Column1],MATCH(L679,Table6[Column2]))</f>
        <v>Adults</v>
      </c>
      <c r="L679">
        <v>43.89347781</v>
      </c>
      <c r="M679" t="str">
        <f>VLOOKUP(L679,Table1[],2)</f>
        <v>40 - 49</v>
      </c>
      <c r="N679" t="str">
        <f>INDEX(Table7[Column1],MATCH(O679,Table7[Column2]))</f>
        <v>Learning Stage</v>
      </c>
      <c r="O679">
        <v>5.4157654529999997</v>
      </c>
      <c r="P679" t="str">
        <f>VLOOKUP(O679,Table13[],2)</f>
        <v>1 - 5</v>
      </c>
      <c r="Q679" t="str">
        <f>INDEX(Table8[Column1],MATCH(R679,Table8[Column2]))</f>
        <v>Maintained</v>
      </c>
      <c r="R679">
        <v>75.507008679999998</v>
      </c>
      <c r="S679">
        <f t="shared" si="21"/>
        <v>3.1461253616666665</v>
      </c>
      <c r="T679" t="s">
        <v>19</v>
      </c>
    </row>
    <row r="680" spans="1:20" x14ac:dyDescent="0.25">
      <c r="A680">
        <v>679</v>
      </c>
      <c r="B680" t="s">
        <v>1123</v>
      </c>
      <c r="C680" t="s">
        <v>672</v>
      </c>
      <c r="D680" t="str">
        <f t="shared" si="20"/>
        <v>Sheehan Frances</v>
      </c>
      <c r="E680" t="s">
        <v>15</v>
      </c>
      <c r="F680" t="s">
        <v>169</v>
      </c>
      <c r="G680" t="s">
        <v>611</v>
      </c>
      <c r="H680" t="s">
        <v>612</v>
      </c>
      <c r="I680" t="s">
        <v>169</v>
      </c>
      <c r="J680" t="s">
        <v>19</v>
      </c>
      <c r="K680" t="str">
        <f>INDEX(Table6[Column1],MATCH(L680,Table6[Column2]))</f>
        <v>Adults</v>
      </c>
      <c r="L680">
        <v>43.277188340000002</v>
      </c>
      <c r="M680" t="str">
        <f>VLOOKUP(L680,Table1[],2)</f>
        <v>40 - 49</v>
      </c>
      <c r="N680" t="str">
        <f>INDEX(Table7[Column1],MATCH(O680,Table7[Column2]))</f>
        <v>Learning Stage</v>
      </c>
      <c r="O680">
        <v>2.5642011629999999</v>
      </c>
      <c r="P680" t="str">
        <f>VLOOKUP(O680,Table13[],2)</f>
        <v>1 - 5</v>
      </c>
      <c r="Q680" t="str">
        <f>INDEX(Table8[Column1],MATCH(R680,Table8[Column2]))</f>
        <v>Excused</v>
      </c>
      <c r="R680">
        <v>120.78982790000001</v>
      </c>
      <c r="S680">
        <f t="shared" si="21"/>
        <v>5.0329094958333336</v>
      </c>
      <c r="T680" t="s">
        <v>19</v>
      </c>
    </row>
    <row r="681" spans="1:20" x14ac:dyDescent="0.25">
      <c r="A681">
        <v>680</v>
      </c>
      <c r="B681" t="s">
        <v>1124</v>
      </c>
      <c r="C681" t="s">
        <v>1125</v>
      </c>
      <c r="D681" t="str">
        <f t="shared" si="20"/>
        <v>Olszewski Norma</v>
      </c>
      <c r="E681" t="s">
        <v>15</v>
      </c>
      <c r="F681" t="s">
        <v>38</v>
      </c>
      <c r="G681" t="s">
        <v>17</v>
      </c>
      <c r="H681" t="s">
        <v>18</v>
      </c>
      <c r="I681" t="s">
        <v>38</v>
      </c>
      <c r="J681" t="s">
        <v>19</v>
      </c>
      <c r="K681" t="str">
        <f>INDEX(Table6[Column1],MATCH(L681,Table6[Column2]))</f>
        <v>Elders</v>
      </c>
      <c r="L681">
        <v>51.317884630000002</v>
      </c>
      <c r="M681" t="str">
        <f>VLOOKUP(L681,Table1[],2)</f>
        <v>50 - 59</v>
      </c>
      <c r="N681" t="str">
        <f>INDEX(Table7[Column1],MATCH(O681,Table7[Column2]))</f>
        <v>Fitting in Stage</v>
      </c>
      <c r="O681">
        <v>7.6459761540000004</v>
      </c>
      <c r="P681" t="str">
        <f>VLOOKUP(O681,Table13[],2)</f>
        <v>6 - 10</v>
      </c>
      <c r="Q681" t="str">
        <f>INDEX(Table8[Column1],MATCH(R681,Table8[Column2]))</f>
        <v>Habitual</v>
      </c>
      <c r="R681">
        <v>106.64965100000001</v>
      </c>
      <c r="S681">
        <f t="shared" si="21"/>
        <v>4.4437354583333342</v>
      </c>
      <c r="T681" t="s">
        <v>19</v>
      </c>
    </row>
    <row r="682" spans="1:20" x14ac:dyDescent="0.25">
      <c r="A682">
        <v>681</v>
      </c>
      <c r="B682" t="s">
        <v>962</v>
      </c>
      <c r="C682" t="s">
        <v>1126</v>
      </c>
      <c r="D682" t="str">
        <f t="shared" si="20"/>
        <v>Little Gilberto</v>
      </c>
      <c r="E682" t="s">
        <v>22</v>
      </c>
      <c r="F682" t="s">
        <v>121</v>
      </c>
      <c r="G682" t="s">
        <v>611</v>
      </c>
      <c r="H682" t="s">
        <v>612</v>
      </c>
      <c r="I682" t="s">
        <v>121</v>
      </c>
      <c r="J682" t="s">
        <v>19</v>
      </c>
      <c r="K682" t="str">
        <f>INDEX(Table6[Column1],MATCH(L682,Table6[Column2]))</f>
        <v>Adults</v>
      </c>
      <c r="L682">
        <v>46.847266380000001</v>
      </c>
      <c r="M682" t="str">
        <f>VLOOKUP(L682,Table1[],2)</f>
        <v>40 - 49</v>
      </c>
      <c r="N682" t="str">
        <f>INDEX(Table7[Column1],MATCH(O682,Table7[Column2]))</f>
        <v>Learning Stage</v>
      </c>
      <c r="O682">
        <v>3.474438573</v>
      </c>
      <c r="P682" t="str">
        <f>VLOOKUP(O682,Table13[],2)</f>
        <v>1 - 5</v>
      </c>
      <c r="Q682" t="str">
        <f>INDEX(Table8[Column1],MATCH(R682,Table8[Column2]))</f>
        <v>Maintained</v>
      </c>
      <c r="R682">
        <v>76.820173209999993</v>
      </c>
      <c r="S682">
        <f t="shared" si="21"/>
        <v>3.2008405504166659</v>
      </c>
      <c r="T682" t="s">
        <v>19</v>
      </c>
    </row>
    <row r="683" spans="1:20" x14ac:dyDescent="0.25">
      <c r="A683">
        <v>682</v>
      </c>
      <c r="B683" t="s">
        <v>382</v>
      </c>
      <c r="C683" t="s">
        <v>1089</v>
      </c>
      <c r="D683" t="str">
        <f t="shared" si="20"/>
        <v>Wood Rebecca</v>
      </c>
      <c r="E683" t="s">
        <v>15</v>
      </c>
      <c r="F683" t="s">
        <v>33</v>
      </c>
      <c r="G683" t="s">
        <v>611</v>
      </c>
      <c r="H683" t="s">
        <v>612</v>
      </c>
      <c r="I683" t="s">
        <v>33</v>
      </c>
      <c r="J683" t="s">
        <v>19</v>
      </c>
      <c r="K683" t="str">
        <f>INDEX(Table6[Column1],MATCH(L683,Table6[Column2]))</f>
        <v>Elders</v>
      </c>
      <c r="L683">
        <v>58.254387559999998</v>
      </c>
      <c r="M683" t="str">
        <f>VLOOKUP(L683,Table1[],2)</f>
        <v>50 - 59</v>
      </c>
      <c r="N683" t="str">
        <f>INDEX(Table7[Column1],MATCH(O683,Table7[Column2]))</f>
        <v>Learning Stage</v>
      </c>
      <c r="O683">
        <v>2.3397021140000001</v>
      </c>
      <c r="P683" t="str">
        <f>VLOOKUP(O683,Table13[],2)</f>
        <v>1 - 5</v>
      </c>
      <c r="Q683" t="str">
        <f>INDEX(Table8[Column1],MATCH(R683,Table8[Column2]))</f>
        <v>Habitual</v>
      </c>
      <c r="R683">
        <v>119.3182324</v>
      </c>
      <c r="S683">
        <f t="shared" si="21"/>
        <v>4.9715930166666666</v>
      </c>
      <c r="T683" t="s">
        <v>19</v>
      </c>
    </row>
    <row r="684" spans="1:20" x14ac:dyDescent="0.25">
      <c r="A684">
        <v>683</v>
      </c>
      <c r="B684" t="s">
        <v>1127</v>
      </c>
      <c r="C684" t="s">
        <v>1128</v>
      </c>
      <c r="D684" t="str">
        <f t="shared" si="20"/>
        <v>Bierman Pedro</v>
      </c>
      <c r="E684" t="s">
        <v>22</v>
      </c>
      <c r="F684" t="s">
        <v>505</v>
      </c>
      <c r="G684" t="s">
        <v>611</v>
      </c>
      <c r="H684" t="s">
        <v>612</v>
      </c>
      <c r="I684" t="s">
        <v>24</v>
      </c>
      <c r="J684" t="s">
        <v>19</v>
      </c>
      <c r="K684" t="str">
        <f>INDEX(Table6[Column1],MATCH(L684,Table6[Column2]))</f>
        <v>Elders</v>
      </c>
      <c r="L684">
        <v>55.430702940000003</v>
      </c>
      <c r="M684" t="str">
        <f>VLOOKUP(L684,Table1[],2)</f>
        <v>50 - 59</v>
      </c>
      <c r="N684" t="str">
        <f>INDEX(Table7[Column1],MATCH(O684,Table7[Column2]))</f>
        <v>Learning Stage</v>
      </c>
      <c r="O684">
        <v>5.0174159700000001</v>
      </c>
      <c r="P684" t="str">
        <f>VLOOKUP(O684,Table13[],2)</f>
        <v>1 - 5</v>
      </c>
      <c r="Q684" t="str">
        <f>INDEX(Table8[Column1],MATCH(R684,Table8[Column2]))</f>
        <v>Excused</v>
      </c>
      <c r="R684">
        <v>128.08820159999999</v>
      </c>
      <c r="S684">
        <f t="shared" si="21"/>
        <v>5.3370084000000002</v>
      </c>
      <c r="T684" t="s">
        <v>19</v>
      </c>
    </row>
    <row r="685" spans="1:20" x14ac:dyDescent="0.25">
      <c r="A685">
        <v>684</v>
      </c>
      <c r="B685" t="s">
        <v>375</v>
      </c>
      <c r="C685" t="s">
        <v>340</v>
      </c>
      <c r="D685" t="str">
        <f t="shared" si="20"/>
        <v>Coleman Christopher</v>
      </c>
      <c r="E685" t="s">
        <v>22</v>
      </c>
      <c r="F685" t="s">
        <v>16</v>
      </c>
      <c r="G685" t="s">
        <v>611</v>
      </c>
      <c r="H685" t="s">
        <v>612</v>
      </c>
      <c r="I685" t="s">
        <v>16</v>
      </c>
      <c r="J685" t="s">
        <v>19</v>
      </c>
      <c r="K685" t="str">
        <f>INDEX(Table6[Column1],MATCH(L685,Table6[Column2]))</f>
        <v>Elders</v>
      </c>
      <c r="L685">
        <v>53.321318009999999</v>
      </c>
      <c r="M685" t="str">
        <f>VLOOKUP(L685,Table1[],2)</f>
        <v>50 - 59</v>
      </c>
      <c r="N685" t="str">
        <f>INDEX(Table7[Column1],MATCH(O685,Table7[Column2]))</f>
        <v>Learning Stage</v>
      </c>
      <c r="O685">
        <v>5.4663174059999999</v>
      </c>
      <c r="P685" t="str">
        <f>VLOOKUP(O685,Table13[],2)</f>
        <v>1 - 5</v>
      </c>
      <c r="Q685" t="str">
        <f>INDEX(Table8[Column1],MATCH(R685,Table8[Column2]))</f>
        <v>Maintained</v>
      </c>
      <c r="R685">
        <v>78.972679929999998</v>
      </c>
      <c r="S685">
        <f t="shared" si="21"/>
        <v>3.2905283304166666</v>
      </c>
      <c r="T685" t="s">
        <v>19</v>
      </c>
    </row>
    <row r="686" spans="1:20" x14ac:dyDescent="0.25">
      <c r="A686">
        <v>685</v>
      </c>
      <c r="B686" t="s">
        <v>1129</v>
      </c>
      <c r="C686" t="s">
        <v>323</v>
      </c>
      <c r="D686" t="str">
        <f t="shared" si="20"/>
        <v>Gamez Dean</v>
      </c>
      <c r="E686" t="s">
        <v>22</v>
      </c>
      <c r="F686" t="s">
        <v>1130</v>
      </c>
      <c r="G686" t="s">
        <v>611</v>
      </c>
      <c r="H686" t="s">
        <v>612</v>
      </c>
      <c r="I686" t="s">
        <v>169</v>
      </c>
      <c r="J686" t="s">
        <v>19</v>
      </c>
      <c r="K686" t="str">
        <f>INDEX(Table6[Column1],MATCH(L686,Table6[Column2]))</f>
        <v>Elders</v>
      </c>
      <c r="L686">
        <v>50.04900258</v>
      </c>
      <c r="M686" t="str">
        <f>VLOOKUP(L686,Table1[],2)</f>
        <v>50 - 59</v>
      </c>
      <c r="N686" t="str">
        <f>INDEX(Table7[Column1],MATCH(O686,Table7[Column2]))</f>
        <v>Learning Stage</v>
      </c>
      <c r="O686">
        <v>3.3908994020000001</v>
      </c>
      <c r="P686" t="str">
        <f>VLOOKUP(O686,Table13[],2)</f>
        <v>1 - 5</v>
      </c>
      <c r="Q686" t="str">
        <f>INDEX(Table8[Column1],MATCH(R686,Table8[Column2]))</f>
        <v>Maintained</v>
      </c>
      <c r="R686">
        <v>73.856014729999998</v>
      </c>
      <c r="S686">
        <f t="shared" si="21"/>
        <v>3.077333947083333</v>
      </c>
      <c r="T686" t="s">
        <v>19</v>
      </c>
    </row>
    <row r="687" spans="1:20" x14ac:dyDescent="0.25">
      <c r="A687">
        <v>686</v>
      </c>
      <c r="B687" t="s">
        <v>1131</v>
      </c>
      <c r="C687" t="s">
        <v>227</v>
      </c>
      <c r="D687" t="str">
        <f t="shared" si="20"/>
        <v>Herrera Lisa</v>
      </c>
      <c r="E687" t="s">
        <v>15</v>
      </c>
      <c r="F687" t="s">
        <v>127</v>
      </c>
      <c r="G687" t="s">
        <v>611</v>
      </c>
      <c r="H687" t="s">
        <v>612</v>
      </c>
      <c r="I687" t="s">
        <v>127</v>
      </c>
      <c r="J687" t="s">
        <v>19</v>
      </c>
      <c r="K687" t="str">
        <f>INDEX(Table6[Column1],MATCH(L687,Table6[Column2]))</f>
        <v>Adults</v>
      </c>
      <c r="L687">
        <v>46.310806540000002</v>
      </c>
      <c r="M687" t="str">
        <f>VLOOKUP(L687,Table1[],2)</f>
        <v>40 - 49</v>
      </c>
      <c r="N687" t="str">
        <f>INDEX(Table7[Column1],MATCH(O687,Table7[Column2]))</f>
        <v>Fitting in Stage</v>
      </c>
      <c r="O687">
        <v>6.8480777829999999</v>
      </c>
      <c r="P687" t="str">
        <f>VLOOKUP(O687,Table13[],2)</f>
        <v>6 - 10</v>
      </c>
      <c r="Q687" t="str">
        <f>INDEX(Table8[Column1],MATCH(R687,Table8[Column2]))</f>
        <v>Habitual</v>
      </c>
      <c r="R687">
        <v>82.202794999999995</v>
      </c>
      <c r="S687">
        <f t="shared" si="21"/>
        <v>3.4251164583333331</v>
      </c>
      <c r="T687" t="s">
        <v>19</v>
      </c>
    </row>
    <row r="688" spans="1:20" x14ac:dyDescent="0.25">
      <c r="A688">
        <v>687</v>
      </c>
      <c r="B688" t="s">
        <v>1132</v>
      </c>
      <c r="C688" t="s">
        <v>1133</v>
      </c>
      <c r="D688" t="str">
        <f t="shared" si="20"/>
        <v>McLain Juanita</v>
      </c>
      <c r="E688" t="s">
        <v>15</v>
      </c>
      <c r="F688" t="s">
        <v>38</v>
      </c>
      <c r="G688" t="s">
        <v>17</v>
      </c>
      <c r="H688" t="s">
        <v>18</v>
      </c>
      <c r="I688" t="s">
        <v>38</v>
      </c>
      <c r="J688" t="s">
        <v>19</v>
      </c>
      <c r="K688" t="str">
        <f>INDEX(Table6[Column1],MATCH(L688,Table6[Column2]))</f>
        <v>Young Adults</v>
      </c>
      <c r="L688">
        <v>32.744802419999999</v>
      </c>
      <c r="M688" t="str">
        <f>VLOOKUP(L688,Table1[],2)</f>
        <v>30 - 39</v>
      </c>
      <c r="N688" t="str">
        <f>INDEX(Table7[Column1],MATCH(O688,Table7[Column2]))</f>
        <v>Learning Stage</v>
      </c>
      <c r="O688">
        <v>5.4530502309999997</v>
      </c>
      <c r="P688" t="str">
        <f>VLOOKUP(O688,Table13[],2)</f>
        <v>1 - 5</v>
      </c>
      <c r="Q688" t="str">
        <f>INDEX(Table8[Column1],MATCH(R688,Table8[Column2]))</f>
        <v>Scheduled</v>
      </c>
      <c r="R688">
        <v>25.853960010000002</v>
      </c>
      <c r="S688">
        <f t="shared" si="21"/>
        <v>1.0772483337500001</v>
      </c>
      <c r="T688" t="s">
        <v>19</v>
      </c>
    </row>
    <row r="689" spans="1:20" x14ac:dyDescent="0.25">
      <c r="A689">
        <v>688</v>
      </c>
      <c r="B689" t="s">
        <v>814</v>
      </c>
      <c r="C689" t="s">
        <v>1134</v>
      </c>
      <c r="D689" t="str">
        <f t="shared" si="20"/>
        <v>Stevens Johanna</v>
      </c>
      <c r="E689" t="s">
        <v>15</v>
      </c>
      <c r="F689" t="s">
        <v>192</v>
      </c>
      <c r="G689" t="s">
        <v>611</v>
      </c>
      <c r="H689" t="s">
        <v>612</v>
      </c>
      <c r="I689" t="s">
        <v>192</v>
      </c>
      <c r="J689" t="s">
        <v>19</v>
      </c>
      <c r="K689" t="str">
        <f>INDEX(Table6[Column1],MATCH(L689,Table6[Column2]))</f>
        <v>Adults</v>
      </c>
      <c r="L689">
        <v>42.528114039999998</v>
      </c>
      <c r="M689" t="str">
        <f>VLOOKUP(L689,Table1[],2)</f>
        <v>40 - 49</v>
      </c>
      <c r="N689" t="str">
        <f>INDEX(Table7[Column1],MATCH(O689,Table7[Column2]))</f>
        <v>Learning Stage</v>
      </c>
      <c r="O689">
        <v>5.2039822439999996</v>
      </c>
      <c r="P689" t="str">
        <f>VLOOKUP(O689,Table13[],2)</f>
        <v>1 - 5</v>
      </c>
      <c r="Q689" t="str">
        <f>INDEX(Table8[Column1],MATCH(R689,Table8[Column2]))</f>
        <v>Maintained</v>
      </c>
      <c r="R689">
        <v>46.704019760000001</v>
      </c>
      <c r="S689">
        <f t="shared" si="21"/>
        <v>1.9460008233333335</v>
      </c>
      <c r="T689" t="s">
        <v>19</v>
      </c>
    </row>
    <row r="690" spans="1:20" x14ac:dyDescent="0.25">
      <c r="A690">
        <v>689</v>
      </c>
      <c r="B690" t="s">
        <v>1135</v>
      </c>
      <c r="C690" t="s">
        <v>965</v>
      </c>
      <c r="D690" t="str">
        <f t="shared" si="20"/>
        <v>Grady Kimberly</v>
      </c>
      <c r="E690" t="s">
        <v>15</v>
      </c>
      <c r="F690" t="s">
        <v>505</v>
      </c>
      <c r="G690" t="s">
        <v>611</v>
      </c>
      <c r="H690" t="s">
        <v>612</v>
      </c>
      <c r="I690" t="s">
        <v>24</v>
      </c>
      <c r="J690" t="s">
        <v>19</v>
      </c>
      <c r="K690" t="str">
        <f>INDEX(Table6[Column1],MATCH(L690,Table6[Column2]))</f>
        <v>Adults</v>
      </c>
      <c r="L690">
        <v>47.329529409999999</v>
      </c>
      <c r="M690" t="str">
        <f>VLOOKUP(L690,Table1[],2)</f>
        <v>40 - 49</v>
      </c>
      <c r="N690" t="str">
        <f>INDEX(Table7[Column1],MATCH(O690,Table7[Column2]))</f>
        <v>Learning Stage</v>
      </c>
      <c r="O690">
        <v>2.1779752960000001</v>
      </c>
      <c r="P690" t="str">
        <f>VLOOKUP(O690,Table13[],2)</f>
        <v>1 - 5</v>
      </c>
      <c r="Q690" t="str">
        <f>INDEX(Table8[Column1],MATCH(R690,Table8[Column2]))</f>
        <v>Excused</v>
      </c>
      <c r="R690">
        <v>125.5961334</v>
      </c>
      <c r="S690">
        <f t="shared" si="21"/>
        <v>5.2331722249999997</v>
      </c>
      <c r="T690" t="s">
        <v>19</v>
      </c>
    </row>
    <row r="691" spans="1:20" x14ac:dyDescent="0.25">
      <c r="A691">
        <v>690</v>
      </c>
      <c r="B691" t="s">
        <v>494</v>
      </c>
      <c r="C691" t="s">
        <v>883</v>
      </c>
      <c r="D691" t="str">
        <f t="shared" si="20"/>
        <v>Ryan Jason</v>
      </c>
      <c r="E691" t="s">
        <v>22</v>
      </c>
      <c r="F691" t="s">
        <v>57</v>
      </c>
      <c r="G691" t="s">
        <v>611</v>
      </c>
      <c r="H691" t="s">
        <v>612</v>
      </c>
      <c r="I691" t="s">
        <v>57</v>
      </c>
      <c r="J691" t="s">
        <v>19</v>
      </c>
      <c r="K691" t="str">
        <f>INDEX(Table6[Column1],MATCH(L691,Table6[Column2]))</f>
        <v>Elders</v>
      </c>
      <c r="L691">
        <v>57.399064860000003</v>
      </c>
      <c r="M691" t="str">
        <f>VLOOKUP(L691,Table1[],2)</f>
        <v>50 - 59</v>
      </c>
      <c r="N691" t="str">
        <f>INDEX(Table7[Column1],MATCH(O691,Table7[Column2]))</f>
        <v>Learning Stage</v>
      </c>
      <c r="O691">
        <v>5.8078241759999996</v>
      </c>
      <c r="P691" t="str">
        <f>VLOOKUP(O691,Table13[],2)</f>
        <v>1 - 5</v>
      </c>
      <c r="Q691" t="str">
        <f>INDEX(Table8[Column1],MATCH(R691,Table8[Column2]))</f>
        <v>Excused</v>
      </c>
      <c r="R691">
        <v>132.5554185</v>
      </c>
      <c r="S691">
        <f t="shared" si="21"/>
        <v>5.5231424375000007</v>
      </c>
      <c r="T691" t="s">
        <v>19</v>
      </c>
    </row>
    <row r="692" spans="1:20" x14ac:dyDescent="0.25">
      <c r="A692">
        <v>691</v>
      </c>
      <c r="B692" t="s">
        <v>1136</v>
      </c>
      <c r="C692" t="s">
        <v>1137</v>
      </c>
      <c r="D692" t="str">
        <f t="shared" si="20"/>
        <v>Nott Loren</v>
      </c>
      <c r="E692" t="s">
        <v>22</v>
      </c>
      <c r="F692" t="s">
        <v>1138</v>
      </c>
      <c r="G692" t="s">
        <v>611</v>
      </c>
      <c r="H692" t="s">
        <v>612</v>
      </c>
      <c r="I692" t="s">
        <v>30</v>
      </c>
      <c r="J692" t="s">
        <v>19</v>
      </c>
      <c r="K692" t="str">
        <f>INDEX(Table6[Column1],MATCH(L692,Table6[Column2]))</f>
        <v>Seniors</v>
      </c>
      <c r="L692">
        <v>61.12359163</v>
      </c>
      <c r="M692" t="str">
        <f>VLOOKUP(L692,Table1[],2)</f>
        <v>60 and Above</v>
      </c>
      <c r="N692" t="str">
        <f>INDEX(Table7[Column1],MATCH(O692,Table7[Column2]))</f>
        <v>Fitting in Stage</v>
      </c>
      <c r="O692">
        <v>6.9974866799999997</v>
      </c>
      <c r="P692" t="str">
        <f>VLOOKUP(O692,Table13[],2)</f>
        <v>6 - 10</v>
      </c>
      <c r="Q692" t="str">
        <f>INDEX(Table8[Column1],MATCH(R692,Table8[Column2]))</f>
        <v>Excused</v>
      </c>
      <c r="R692">
        <v>146.8746366</v>
      </c>
      <c r="S692">
        <f t="shared" si="21"/>
        <v>6.1197765249999998</v>
      </c>
      <c r="T692" t="s">
        <v>19</v>
      </c>
    </row>
    <row r="693" spans="1:20" x14ac:dyDescent="0.25">
      <c r="A693">
        <v>692</v>
      </c>
      <c r="B693" t="s">
        <v>1139</v>
      </c>
      <c r="C693" t="s">
        <v>1140</v>
      </c>
      <c r="D693" t="str">
        <f t="shared" si="20"/>
        <v>Wills Jennette</v>
      </c>
      <c r="E693" t="s">
        <v>15</v>
      </c>
      <c r="F693" t="s">
        <v>30</v>
      </c>
      <c r="G693" t="s">
        <v>611</v>
      </c>
      <c r="H693" t="s">
        <v>612</v>
      </c>
      <c r="I693" t="s">
        <v>30</v>
      </c>
      <c r="J693" t="s">
        <v>19</v>
      </c>
      <c r="K693" t="str">
        <f>INDEX(Table6[Column1],MATCH(L693,Table6[Column2]))</f>
        <v>Young Adults</v>
      </c>
      <c r="L693">
        <v>30.34099428</v>
      </c>
      <c r="M693" t="str">
        <f>VLOOKUP(L693,Table1[],2)</f>
        <v>30 - 39</v>
      </c>
      <c r="N693" t="str">
        <f>INDEX(Table7[Column1],MATCH(O693,Table7[Column2]))</f>
        <v>Fitting in Stage</v>
      </c>
      <c r="O693">
        <v>6.7447516580000002</v>
      </c>
      <c r="P693" t="str">
        <f>VLOOKUP(O693,Table13[],2)</f>
        <v>6 - 10</v>
      </c>
      <c r="Q693" t="str">
        <f>INDEX(Table8[Column1],MATCH(R693,Table8[Column2]))</f>
        <v>Scheduled</v>
      </c>
      <c r="R693">
        <v>36.371799240000001</v>
      </c>
      <c r="S693">
        <f t="shared" si="21"/>
        <v>1.5154916350000001</v>
      </c>
      <c r="T693" t="s">
        <v>19</v>
      </c>
    </row>
    <row r="694" spans="1:20" x14ac:dyDescent="0.25">
      <c r="A694">
        <v>693</v>
      </c>
      <c r="B694" t="s">
        <v>1141</v>
      </c>
      <c r="C694" t="s">
        <v>954</v>
      </c>
      <c r="D694" t="str">
        <f t="shared" si="20"/>
        <v>Barbee Jean</v>
      </c>
      <c r="E694" t="s">
        <v>15</v>
      </c>
      <c r="F694" t="s">
        <v>30</v>
      </c>
      <c r="G694" t="s">
        <v>611</v>
      </c>
      <c r="H694" t="s">
        <v>612</v>
      </c>
      <c r="I694" t="s">
        <v>30</v>
      </c>
      <c r="J694" t="s">
        <v>19</v>
      </c>
      <c r="K694" t="str">
        <f>INDEX(Table6[Column1],MATCH(L694,Table6[Column2]))</f>
        <v>Young Adults</v>
      </c>
      <c r="L694">
        <v>32.089639849999998</v>
      </c>
      <c r="M694" t="str">
        <f>VLOOKUP(L694,Table1[],2)</f>
        <v>30 - 39</v>
      </c>
      <c r="N694" t="str">
        <f>INDEX(Table7[Column1],MATCH(O694,Table7[Column2]))</f>
        <v>Fitting in Stage</v>
      </c>
      <c r="O694">
        <v>6.4798617519999997</v>
      </c>
      <c r="P694" t="str">
        <f>VLOOKUP(O694,Table13[],2)</f>
        <v>6 - 10</v>
      </c>
      <c r="Q694" t="str">
        <f>INDEX(Table8[Column1],MATCH(R694,Table8[Column2]))</f>
        <v>Scheduled</v>
      </c>
      <c r="R694">
        <v>11.967883430000001</v>
      </c>
      <c r="S694">
        <f t="shared" si="21"/>
        <v>0.49866180958333334</v>
      </c>
      <c r="T694" t="s">
        <v>19</v>
      </c>
    </row>
    <row r="695" spans="1:20" x14ac:dyDescent="0.25">
      <c r="A695">
        <v>694</v>
      </c>
      <c r="B695" t="s">
        <v>230</v>
      </c>
      <c r="C695" t="s">
        <v>998</v>
      </c>
      <c r="D695" t="str">
        <f t="shared" si="20"/>
        <v>Jackson Marguerite</v>
      </c>
      <c r="E695" t="s">
        <v>15</v>
      </c>
      <c r="F695" t="s">
        <v>30</v>
      </c>
      <c r="G695" t="s">
        <v>611</v>
      </c>
      <c r="H695" t="s">
        <v>612</v>
      </c>
      <c r="I695" t="s">
        <v>30</v>
      </c>
      <c r="J695" t="s">
        <v>19</v>
      </c>
      <c r="K695" t="str">
        <f>INDEX(Table6[Column1],MATCH(L695,Table6[Column2]))</f>
        <v>Young Adults</v>
      </c>
      <c r="L695">
        <v>32.578152029999998</v>
      </c>
      <c r="M695" t="str">
        <f>VLOOKUP(L695,Table1[],2)</f>
        <v>30 - 39</v>
      </c>
      <c r="N695" t="str">
        <f>INDEX(Table7[Column1],MATCH(O695,Table7[Column2]))</f>
        <v>Learning Stage</v>
      </c>
      <c r="O695">
        <v>5.2324274580000001</v>
      </c>
      <c r="P695" t="str">
        <f>VLOOKUP(O695,Table13[],2)</f>
        <v>1 - 5</v>
      </c>
      <c r="Q695" t="str">
        <f>INDEX(Table8[Column1],MATCH(R695,Table8[Column2]))</f>
        <v>Scheduled</v>
      </c>
      <c r="R695">
        <v>24.772328229999999</v>
      </c>
      <c r="S695">
        <f t="shared" si="21"/>
        <v>1.0321803429166667</v>
      </c>
      <c r="T695" t="s">
        <v>19</v>
      </c>
    </row>
    <row r="696" spans="1:20" x14ac:dyDescent="0.25">
      <c r="A696">
        <v>695</v>
      </c>
      <c r="B696" t="s">
        <v>1142</v>
      </c>
      <c r="C696" t="s">
        <v>245</v>
      </c>
      <c r="D696" t="str">
        <f t="shared" si="20"/>
        <v>Kenyon Mary</v>
      </c>
      <c r="E696" t="s">
        <v>15</v>
      </c>
      <c r="F696" t="s">
        <v>155</v>
      </c>
      <c r="G696" t="s">
        <v>611</v>
      </c>
      <c r="H696" t="s">
        <v>612</v>
      </c>
      <c r="I696" t="s">
        <v>24</v>
      </c>
      <c r="J696" t="s">
        <v>19</v>
      </c>
      <c r="K696" t="str">
        <f>INDEX(Table6[Column1],MATCH(L696,Table6[Column2]))</f>
        <v>Adults</v>
      </c>
      <c r="L696">
        <v>49.578233529999999</v>
      </c>
      <c r="M696" t="str">
        <f>VLOOKUP(L696,Table1[],2)</f>
        <v>40 - 49</v>
      </c>
      <c r="N696" t="str">
        <f>INDEX(Table7[Column1],MATCH(O696,Table7[Column2]))</f>
        <v>Fitting in Stage</v>
      </c>
      <c r="O696">
        <v>9.7687015880000008</v>
      </c>
      <c r="P696" t="str">
        <f>VLOOKUP(O696,Table13[],2)</f>
        <v>6 - 10</v>
      </c>
      <c r="Q696" t="str">
        <f>INDEX(Table8[Column1],MATCH(R696,Table8[Column2]))</f>
        <v>Excused</v>
      </c>
      <c r="R696">
        <v>147.80515629999999</v>
      </c>
      <c r="S696">
        <f t="shared" si="21"/>
        <v>6.1585481791666661</v>
      </c>
      <c r="T696" t="s">
        <v>19</v>
      </c>
    </row>
    <row r="697" spans="1:20" x14ac:dyDescent="0.25">
      <c r="A697">
        <v>696</v>
      </c>
      <c r="B697" t="s">
        <v>824</v>
      </c>
      <c r="C697" t="s">
        <v>56</v>
      </c>
      <c r="D697" t="str">
        <f t="shared" si="20"/>
        <v>Richardson James</v>
      </c>
      <c r="E697" t="s">
        <v>22</v>
      </c>
      <c r="F697" t="s">
        <v>33</v>
      </c>
      <c r="G697" t="s">
        <v>611</v>
      </c>
      <c r="H697" t="s">
        <v>612</v>
      </c>
      <c r="I697" t="s">
        <v>33</v>
      </c>
      <c r="J697" t="s">
        <v>19</v>
      </c>
      <c r="K697" t="str">
        <f>INDEX(Table6[Column1],MATCH(L697,Table6[Column2]))</f>
        <v>Adults</v>
      </c>
      <c r="L697">
        <v>40.461083899999998</v>
      </c>
      <c r="M697" t="str">
        <f>VLOOKUP(L697,Table1[],2)</f>
        <v>40 - 49</v>
      </c>
      <c r="N697" t="str">
        <f>INDEX(Table7[Column1],MATCH(O697,Table7[Column2]))</f>
        <v>Learning Stage</v>
      </c>
      <c r="O697">
        <v>3.1254870970000002</v>
      </c>
      <c r="P697" t="str">
        <f>VLOOKUP(O697,Table13[],2)</f>
        <v>1 - 5</v>
      </c>
      <c r="Q697" t="str">
        <f>INDEX(Table8[Column1],MATCH(R697,Table8[Column2]))</f>
        <v>Maintained</v>
      </c>
      <c r="R697">
        <v>55.331964110000001</v>
      </c>
      <c r="S697">
        <f t="shared" si="21"/>
        <v>2.3054985045833334</v>
      </c>
      <c r="T697" t="s">
        <v>19</v>
      </c>
    </row>
    <row r="698" spans="1:20" x14ac:dyDescent="0.25">
      <c r="A698">
        <v>697</v>
      </c>
      <c r="B698" t="s">
        <v>1143</v>
      </c>
      <c r="C698" t="s">
        <v>1144</v>
      </c>
      <c r="D698" t="str">
        <f t="shared" si="20"/>
        <v>Heck Kristopher</v>
      </c>
      <c r="E698" t="s">
        <v>22</v>
      </c>
      <c r="F698" t="s">
        <v>30</v>
      </c>
      <c r="G698" t="s">
        <v>611</v>
      </c>
      <c r="H698" t="s">
        <v>612</v>
      </c>
      <c r="I698" t="s">
        <v>30</v>
      </c>
      <c r="J698" t="s">
        <v>19</v>
      </c>
      <c r="K698" t="str">
        <f>INDEX(Table6[Column1],MATCH(L698,Table6[Column2]))</f>
        <v>Youth</v>
      </c>
      <c r="L698">
        <v>22.853420910000001</v>
      </c>
      <c r="M698" t="str">
        <f>VLOOKUP(L698,Table1[],2)</f>
        <v>20 - 29</v>
      </c>
      <c r="N698" t="str">
        <f>INDEX(Table7[Column1],MATCH(O698,Table7[Column2]))</f>
        <v>Learning Stage</v>
      </c>
      <c r="O698">
        <v>4.7408601199999998</v>
      </c>
      <c r="P698" t="str">
        <f>VLOOKUP(O698,Table13[],2)</f>
        <v>1 - 5</v>
      </c>
      <c r="Q698" t="str">
        <f>INDEX(Table8[Column1],MATCH(R698,Table8[Column2]))</f>
        <v>Scheduled</v>
      </c>
      <c r="R698">
        <v>0</v>
      </c>
      <c r="S698">
        <f t="shared" si="21"/>
        <v>0</v>
      </c>
      <c r="T698" t="s">
        <v>19</v>
      </c>
    </row>
    <row r="699" spans="1:20" x14ac:dyDescent="0.25">
      <c r="A699">
        <v>698</v>
      </c>
      <c r="B699" t="s">
        <v>400</v>
      </c>
      <c r="C699" t="s">
        <v>968</v>
      </c>
      <c r="D699" t="str">
        <f t="shared" si="20"/>
        <v>Williams Alvin</v>
      </c>
      <c r="E699" t="s">
        <v>22</v>
      </c>
      <c r="F699" t="s">
        <v>1145</v>
      </c>
      <c r="G699" t="s">
        <v>611</v>
      </c>
      <c r="H699" t="s">
        <v>612</v>
      </c>
      <c r="I699" t="s">
        <v>87</v>
      </c>
      <c r="J699" t="s">
        <v>19</v>
      </c>
      <c r="K699" t="str">
        <f>INDEX(Table6[Column1],MATCH(L699,Table6[Column2]))</f>
        <v>Adults</v>
      </c>
      <c r="L699">
        <v>44.789382349999997</v>
      </c>
      <c r="M699" t="str">
        <f>VLOOKUP(L699,Table1[],2)</f>
        <v>40 - 49</v>
      </c>
      <c r="N699" t="str">
        <f>INDEX(Table7[Column1],MATCH(O699,Table7[Column2]))</f>
        <v>Fitting in Stage</v>
      </c>
      <c r="O699">
        <v>6.3953085180000002</v>
      </c>
      <c r="P699" t="str">
        <f>VLOOKUP(O699,Table13[],2)</f>
        <v>6 - 10</v>
      </c>
      <c r="Q699" t="str">
        <f>INDEX(Table8[Column1],MATCH(R699,Table8[Column2]))</f>
        <v>Maintained</v>
      </c>
      <c r="R699">
        <v>53.872875039999997</v>
      </c>
      <c r="S699">
        <f t="shared" si="21"/>
        <v>2.2447031266666668</v>
      </c>
      <c r="T699" t="s">
        <v>19</v>
      </c>
    </row>
    <row r="700" spans="1:20" x14ac:dyDescent="0.25">
      <c r="A700">
        <v>699</v>
      </c>
      <c r="B700" t="s">
        <v>47</v>
      </c>
      <c r="C700" t="s">
        <v>1146</v>
      </c>
      <c r="D700" t="str">
        <f t="shared" si="20"/>
        <v>Smith Shirley</v>
      </c>
      <c r="E700" t="s">
        <v>15</v>
      </c>
      <c r="F700" t="s">
        <v>121</v>
      </c>
      <c r="G700" t="s">
        <v>611</v>
      </c>
      <c r="H700" t="s">
        <v>612</v>
      </c>
      <c r="I700" t="s">
        <v>121</v>
      </c>
      <c r="J700" t="s">
        <v>19</v>
      </c>
      <c r="K700" t="str">
        <f>INDEX(Table6[Column1],MATCH(L700,Table6[Column2]))</f>
        <v>Adults</v>
      </c>
      <c r="L700">
        <v>43.697992980000002</v>
      </c>
      <c r="M700" t="str">
        <f>VLOOKUP(L700,Table1[],2)</f>
        <v>40 - 49</v>
      </c>
      <c r="N700" t="str">
        <f>INDEX(Table7[Column1],MATCH(O700,Table7[Column2]))</f>
        <v>Learning Stage</v>
      </c>
      <c r="O700">
        <v>3.355428361</v>
      </c>
      <c r="P700" t="str">
        <f>VLOOKUP(O700,Table13[],2)</f>
        <v>1 - 5</v>
      </c>
      <c r="Q700" t="str">
        <f>INDEX(Table8[Column1],MATCH(R700,Table8[Column2]))</f>
        <v>Habitual</v>
      </c>
      <c r="R700">
        <v>95.370926089999998</v>
      </c>
      <c r="S700">
        <f t="shared" si="21"/>
        <v>3.9737885870833329</v>
      </c>
      <c r="T700" t="s">
        <v>19</v>
      </c>
    </row>
    <row r="701" spans="1:20" x14ac:dyDescent="0.25">
      <c r="A701">
        <v>700</v>
      </c>
      <c r="B701" t="s">
        <v>1147</v>
      </c>
      <c r="C701" t="s">
        <v>284</v>
      </c>
      <c r="D701" t="str">
        <f t="shared" si="20"/>
        <v>Shepherd Debra</v>
      </c>
      <c r="E701" t="s">
        <v>15</v>
      </c>
      <c r="F701" t="s">
        <v>16</v>
      </c>
      <c r="G701" t="s">
        <v>611</v>
      </c>
      <c r="H701" t="s">
        <v>612</v>
      </c>
      <c r="I701" t="s">
        <v>16</v>
      </c>
      <c r="J701" t="s">
        <v>19</v>
      </c>
      <c r="K701" t="str">
        <f>INDEX(Table6[Column1],MATCH(L701,Table6[Column2]))</f>
        <v>Adults</v>
      </c>
      <c r="L701">
        <v>41.325379120000001</v>
      </c>
      <c r="M701" t="str">
        <f>VLOOKUP(L701,Table1[],2)</f>
        <v>40 - 49</v>
      </c>
      <c r="N701" t="str">
        <f>INDEX(Table7[Column1],MATCH(O701,Table7[Column2]))</f>
        <v>Learning Stage</v>
      </c>
      <c r="O701">
        <v>4.7035483859999996</v>
      </c>
      <c r="P701" t="str">
        <f>VLOOKUP(O701,Table13[],2)</f>
        <v>1 - 5</v>
      </c>
      <c r="Q701" t="str">
        <f>INDEX(Table8[Column1],MATCH(R701,Table8[Column2]))</f>
        <v>Maintained</v>
      </c>
      <c r="R701">
        <v>49.2518435</v>
      </c>
      <c r="S701">
        <f t="shared" si="21"/>
        <v>2.0521601458333332</v>
      </c>
      <c r="T701" t="s">
        <v>19</v>
      </c>
    </row>
    <row r="702" spans="1:20" x14ac:dyDescent="0.25">
      <c r="A702">
        <v>701</v>
      </c>
      <c r="B702" t="s">
        <v>876</v>
      </c>
      <c r="C702" t="s">
        <v>1148</v>
      </c>
      <c r="D702" t="str">
        <f t="shared" si="20"/>
        <v>Robbins Missy</v>
      </c>
      <c r="E702" t="s">
        <v>15</v>
      </c>
      <c r="F702" t="s">
        <v>27</v>
      </c>
      <c r="G702" t="s">
        <v>611</v>
      </c>
      <c r="H702" t="s">
        <v>612</v>
      </c>
      <c r="I702" t="s">
        <v>27</v>
      </c>
      <c r="J702" t="s">
        <v>19</v>
      </c>
      <c r="K702" t="str">
        <f>INDEX(Table6[Column1],MATCH(L702,Table6[Column2]))</f>
        <v>Adults</v>
      </c>
      <c r="L702">
        <v>48.92395861</v>
      </c>
      <c r="M702" t="str">
        <f>VLOOKUP(L702,Table1[],2)</f>
        <v>40 - 49</v>
      </c>
      <c r="N702" t="str">
        <f>INDEX(Table7[Column1],MATCH(O702,Table7[Column2]))</f>
        <v>Learning Stage</v>
      </c>
      <c r="O702">
        <v>5.3484603330000002</v>
      </c>
      <c r="P702" t="str">
        <f>VLOOKUP(O702,Table13[],2)</f>
        <v>1 - 5</v>
      </c>
      <c r="Q702" t="str">
        <f>INDEX(Table8[Column1],MATCH(R702,Table8[Column2]))</f>
        <v>Habitual</v>
      </c>
      <c r="R702">
        <v>102.87198619999999</v>
      </c>
      <c r="S702">
        <f t="shared" si="21"/>
        <v>4.2863327583333328</v>
      </c>
      <c r="T702" t="s">
        <v>19</v>
      </c>
    </row>
    <row r="703" spans="1:20" x14ac:dyDescent="0.25">
      <c r="A703">
        <v>702</v>
      </c>
      <c r="B703" t="s">
        <v>1149</v>
      </c>
      <c r="C703" t="s">
        <v>293</v>
      </c>
      <c r="D703" t="str">
        <f t="shared" si="20"/>
        <v>Kisner Wesley</v>
      </c>
      <c r="E703" t="s">
        <v>22</v>
      </c>
      <c r="F703" t="s">
        <v>127</v>
      </c>
      <c r="G703" t="s">
        <v>611</v>
      </c>
      <c r="H703" t="s">
        <v>612</v>
      </c>
      <c r="I703" t="s">
        <v>127</v>
      </c>
      <c r="J703" t="s">
        <v>19</v>
      </c>
      <c r="K703" t="str">
        <f>INDEX(Table6[Column1],MATCH(L703,Table6[Column2]))</f>
        <v>Young Adults</v>
      </c>
      <c r="L703">
        <v>36.390207910000001</v>
      </c>
      <c r="M703" t="str">
        <f>VLOOKUP(L703,Table1[],2)</f>
        <v>30 - 39</v>
      </c>
      <c r="N703" t="str">
        <f>INDEX(Table7[Column1],MATCH(O703,Table7[Column2]))</f>
        <v>Learning Stage</v>
      </c>
      <c r="O703">
        <v>2.7450168399999999</v>
      </c>
      <c r="P703" t="str">
        <f>VLOOKUP(O703,Table13[],2)</f>
        <v>1 - 5</v>
      </c>
      <c r="Q703" t="str">
        <f>INDEX(Table8[Column1],MATCH(R703,Table8[Column2]))</f>
        <v>Maintained</v>
      </c>
      <c r="R703">
        <v>48.732817939999997</v>
      </c>
      <c r="S703">
        <f t="shared" si="21"/>
        <v>2.0305340808333332</v>
      </c>
      <c r="T703" t="s">
        <v>19</v>
      </c>
    </row>
    <row r="704" spans="1:20" x14ac:dyDescent="0.25">
      <c r="A704">
        <v>703</v>
      </c>
      <c r="B704" t="s">
        <v>924</v>
      </c>
      <c r="C704" t="s">
        <v>1150</v>
      </c>
      <c r="D704" t="str">
        <f t="shared" si="20"/>
        <v>Lucas Irena</v>
      </c>
      <c r="E704" t="s">
        <v>15</v>
      </c>
      <c r="F704" t="s">
        <v>431</v>
      </c>
      <c r="G704" t="s">
        <v>611</v>
      </c>
      <c r="H704" t="s">
        <v>612</v>
      </c>
      <c r="I704" t="s">
        <v>138</v>
      </c>
      <c r="J704" t="s">
        <v>19</v>
      </c>
      <c r="K704" t="str">
        <f>INDEX(Table6[Column1],MATCH(L704,Table6[Column2]))</f>
        <v>Seniors</v>
      </c>
      <c r="L704">
        <v>67.194974500000001</v>
      </c>
      <c r="M704" t="str">
        <f>VLOOKUP(L704,Table1[],2)</f>
        <v>60 and Above</v>
      </c>
      <c r="N704" t="str">
        <f>INDEX(Table7[Column1],MATCH(O704,Table7[Column2]))</f>
        <v>Learning Stage</v>
      </c>
      <c r="O704">
        <v>2.6196920559999999</v>
      </c>
      <c r="P704" t="str">
        <f>VLOOKUP(O704,Table13[],2)</f>
        <v>1 - 5</v>
      </c>
      <c r="Q704" t="str">
        <f>INDEX(Table8[Column1],MATCH(R704,Table8[Column2]))</f>
        <v>Violative</v>
      </c>
      <c r="R704">
        <v>203.6851638</v>
      </c>
      <c r="S704">
        <f t="shared" si="21"/>
        <v>8.4868818249999993</v>
      </c>
      <c r="T704" t="s">
        <v>19</v>
      </c>
    </row>
    <row r="705" spans="1:20" x14ac:dyDescent="0.25">
      <c r="A705">
        <v>704</v>
      </c>
      <c r="B705" t="s">
        <v>1151</v>
      </c>
      <c r="C705" t="s">
        <v>1152</v>
      </c>
      <c r="D705" t="str">
        <f t="shared" si="20"/>
        <v>Stephens Jared</v>
      </c>
      <c r="E705" t="s">
        <v>22</v>
      </c>
      <c r="F705" t="s">
        <v>84</v>
      </c>
      <c r="G705" t="s">
        <v>611</v>
      </c>
      <c r="H705" t="s">
        <v>612</v>
      </c>
      <c r="I705" t="s">
        <v>84</v>
      </c>
      <c r="J705" t="s">
        <v>19</v>
      </c>
      <c r="K705" t="str">
        <f>INDEX(Table6[Column1],MATCH(L705,Table6[Column2]))</f>
        <v>Adults</v>
      </c>
      <c r="L705">
        <v>44.485201150000002</v>
      </c>
      <c r="M705" t="str">
        <f>VLOOKUP(L705,Table1[],2)</f>
        <v>40 - 49</v>
      </c>
      <c r="N705" t="str">
        <f>INDEX(Table7[Column1],MATCH(O705,Table7[Column2]))</f>
        <v>Learning Stage</v>
      </c>
      <c r="O705">
        <v>4.0069381960000001</v>
      </c>
      <c r="P705" t="str">
        <f>VLOOKUP(O705,Table13[],2)</f>
        <v>1 - 5</v>
      </c>
      <c r="Q705" t="str">
        <f>INDEX(Table8[Column1],MATCH(R705,Table8[Column2]))</f>
        <v>Maintained</v>
      </c>
      <c r="R705">
        <v>69.228970270000005</v>
      </c>
      <c r="S705">
        <f t="shared" si="21"/>
        <v>2.8845404279166669</v>
      </c>
      <c r="T705" t="s">
        <v>19</v>
      </c>
    </row>
    <row r="706" spans="1:20" x14ac:dyDescent="0.25">
      <c r="A706">
        <v>705</v>
      </c>
      <c r="B706" t="s">
        <v>512</v>
      </c>
      <c r="C706" t="s">
        <v>1153</v>
      </c>
      <c r="D706" t="str">
        <f t="shared" si="20"/>
        <v>Andre Brandon</v>
      </c>
      <c r="E706" t="s">
        <v>22</v>
      </c>
      <c r="F706" t="s">
        <v>176</v>
      </c>
      <c r="G706" t="s">
        <v>611</v>
      </c>
      <c r="H706" t="s">
        <v>612</v>
      </c>
      <c r="I706" t="s">
        <v>134</v>
      </c>
      <c r="J706" t="s">
        <v>19</v>
      </c>
      <c r="K706" t="str">
        <f>INDEX(Table6[Column1],MATCH(L706,Table6[Column2]))</f>
        <v>Young Adults</v>
      </c>
      <c r="L706">
        <v>38.639496450000003</v>
      </c>
      <c r="M706" t="str">
        <f>VLOOKUP(L706,Table1[],2)</f>
        <v>30 - 39</v>
      </c>
      <c r="N706" t="str">
        <f>INDEX(Table7[Column1],MATCH(O706,Table7[Column2]))</f>
        <v>Learning Stage</v>
      </c>
      <c r="O706">
        <v>5.0458204159999998</v>
      </c>
      <c r="P706" t="str">
        <f>VLOOKUP(O706,Table13[],2)</f>
        <v>1 - 5</v>
      </c>
      <c r="Q706" t="str">
        <f>INDEX(Table8[Column1],MATCH(R706,Table8[Column2]))</f>
        <v>Habitual</v>
      </c>
      <c r="R706">
        <v>84.014114750000005</v>
      </c>
      <c r="S706">
        <f t="shared" si="21"/>
        <v>3.5005881145833335</v>
      </c>
      <c r="T706" t="s">
        <v>19</v>
      </c>
    </row>
    <row r="707" spans="1:20" x14ac:dyDescent="0.25">
      <c r="A707">
        <v>706</v>
      </c>
      <c r="B707" t="s">
        <v>1154</v>
      </c>
      <c r="C707" t="s">
        <v>1155</v>
      </c>
      <c r="D707" t="str">
        <f t="shared" ref="D707:D770" si="22">CONCATENATE(B707, " ",C707)</f>
        <v>Hurt Reva</v>
      </c>
      <c r="E707" t="s">
        <v>15</v>
      </c>
      <c r="F707" t="s">
        <v>1156</v>
      </c>
      <c r="G707" t="s">
        <v>611</v>
      </c>
      <c r="H707" t="s">
        <v>612</v>
      </c>
      <c r="I707" t="s">
        <v>169</v>
      </c>
      <c r="J707" t="s">
        <v>19</v>
      </c>
      <c r="K707" t="str">
        <f>INDEX(Table6[Column1],MATCH(L707,Table6[Column2]))</f>
        <v>Adults</v>
      </c>
      <c r="L707">
        <v>49.190948110000001</v>
      </c>
      <c r="M707" t="str">
        <f>VLOOKUP(L707,Table1[],2)</f>
        <v>40 - 49</v>
      </c>
      <c r="N707" t="str">
        <f>INDEX(Table7[Column1],MATCH(O707,Table7[Column2]))</f>
        <v>Learning Stage</v>
      </c>
      <c r="O707">
        <v>3.063826095</v>
      </c>
      <c r="P707" t="str">
        <f>VLOOKUP(O707,Table13[],2)</f>
        <v>1 - 5</v>
      </c>
      <c r="Q707" t="str">
        <f>INDEX(Table8[Column1],MATCH(R707,Table8[Column2]))</f>
        <v>Excused</v>
      </c>
      <c r="R707">
        <v>147.76647929999999</v>
      </c>
      <c r="S707">
        <f t="shared" ref="S707:S770" si="23">CONVERT(R707,"hr","day")</f>
        <v>6.1569366375000003</v>
      </c>
      <c r="T707" t="s">
        <v>19</v>
      </c>
    </row>
    <row r="708" spans="1:20" x14ac:dyDescent="0.25">
      <c r="A708">
        <v>707</v>
      </c>
      <c r="B708" t="s">
        <v>1157</v>
      </c>
      <c r="C708" t="s">
        <v>1158</v>
      </c>
      <c r="D708" t="str">
        <f t="shared" si="22"/>
        <v>Ladd Hilton</v>
      </c>
      <c r="E708" t="s">
        <v>22</v>
      </c>
      <c r="F708" t="s">
        <v>84</v>
      </c>
      <c r="G708" t="s">
        <v>611</v>
      </c>
      <c r="H708" t="s">
        <v>612</v>
      </c>
      <c r="I708" t="s">
        <v>84</v>
      </c>
      <c r="J708" t="s">
        <v>19</v>
      </c>
      <c r="K708" t="str">
        <f>INDEX(Table6[Column1],MATCH(L708,Table6[Column2]))</f>
        <v>Elders</v>
      </c>
      <c r="L708">
        <v>53.651531839999997</v>
      </c>
      <c r="M708" t="str">
        <f>VLOOKUP(L708,Table1[],2)</f>
        <v>50 - 59</v>
      </c>
      <c r="N708" t="str">
        <f>INDEX(Table7[Column1],MATCH(O708,Table7[Column2]))</f>
        <v>Learning Stage</v>
      </c>
      <c r="O708">
        <v>2.658762233</v>
      </c>
      <c r="P708" t="str">
        <f>VLOOKUP(O708,Table13[],2)</f>
        <v>1 - 5</v>
      </c>
      <c r="Q708" t="str">
        <f>INDEX(Table8[Column1],MATCH(R708,Table8[Column2]))</f>
        <v>Scheduled</v>
      </c>
      <c r="R708">
        <v>31.668624340000001</v>
      </c>
      <c r="S708">
        <f t="shared" si="23"/>
        <v>1.3195260141666667</v>
      </c>
      <c r="T708" t="s">
        <v>19</v>
      </c>
    </row>
    <row r="709" spans="1:20" x14ac:dyDescent="0.25">
      <c r="A709">
        <v>708</v>
      </c>
      <c r="B709" t="s">
        <v>281</v>
      </c>
      <c r="C709" t="s">
        <v>390</v>
      </c>
      <c r="D709" t="str">
        <f t="shared" si="22"/>
        <v>Clark Stephanie</v>
      </c>
      <c r="E709" t="s">
        <v>15</v>
      </c>
      <c r="F709" t="s">
        <v>1159</v>
      </c>
      <c r="G709" t="s">
        <v>17</v>
      </c>
      <c r="H709" t="s">
        <v>18</v>
      </c>
      <c r="I709" t="s">
        <v>1159</v>
      </c>
      <c r="J709" t="s">
        <v>19</v>
      </c>
      <c r="K709" t="str">
        <f>INDEX(Table6[Column1],MATCH(L709,Table6[Column2]))</f>
        <v>Adults</v>
      </c>
      <c r="L709">
        <v>41.950249489999997</v>
      </c>
      <c r="M709" t="str">
        <f>VLOOKUP(L709,Table1[],2)</f>
        <v>40 - 49</v>
      </c>
      <c r="N709" t="str">
        <f>INDEX(Table7[Column1],MATCH(O709,Table7[Column2]))</f>
        <v>Learning Stage</v>
      </c>
      <c r="O709">
        <v>2.7672592630000001</v>
      </c>
      <c r="P709" t="str">
        <f>VLOOKUP(O709,Table13[],2)</f>
        <v>1 - 5</v>
      </c>
      <c r="Q709" t="str">
        <f>INDEX(Table8[Column1],MATCH(R709,Table8[Column2]))</f>
        <v>Habitual</v>
      </c>
      <c r="R709">
        <v>80.283731189999997</v>
      </c>
      <c r="S709">
        <f t="shared" si="23"/>
        <v>3.3451554662499996</v>
      </c>
      <c r="T709" t="s">
        <v>19</v>
      </c>
    </row>
    <row r="710" spans="1:20" x14ac:dyDescent="0.25">
      <c r="A710">
        <v>709</v>
      </c>
      <c r="B710" t="s">
        <v>1160</v>
      </c>
      <c r="C710" t="s">
        <v>352</v>
      </c>
      <c r="D710" t="str">
        <f t="shared" si="22"/>
        <v>Barber Matthew</v>
      </c>
      <c r="E710" t="s">
        <v>22</v>
      </c>
      <c r="F710" t="s">
        <v>439</v>
      </c>
      <c r="G710" t="s">
        <v>17</v>
      </c>
      <c r="H710" t="s">
        <v>18</v>
      </c>
      <c r="I710" t="s">
        <v>439</v>
      </c>
      <c r="J710" t="s">
        <v>19</v>
      </c>
      <c r="K710" t="str">
        <f>INDEX(Table6[Column1],MATCH(L710,Table6[Column2]))</f>
        <v>Young Adults</v>
      </c>
      <c r="L710">
        <v>38.774015089999999</v>
      </c>
      <c r="M710" t="str">
        <f>VLOOKUP(L710,Table1[],2)</f>
        <v>30 - 39</v>
      </c>
      <c r="N710" t="str">
        <f>INDEX(Table7[Column1],MATCH(O710,Table7[Column2]))</f>
        <v>Learning Stage</v>
      </c>
      <c r="O710">
        <v>3.5007151560000001</v>
      </c>
      <c r="P710" t="str">
        <f>VLOOKUP(O710,Table13[],2)</f>
        <v>1 - 5</v>
      </c>
      <c r="Q710" t="str">
        <f>INDEX(Table8[Column1],MATCH(R710,Table8[Column2]))</f>
        <v>Scheduled</v>
      </c>
      <c r="R710">
        <v>10.200094679999999</v>
      </c>
      <c r="S710">
        <f t="shared" si="23"/>
        <v>0.42500394499999999</v>
      </c>
      <c r="T710" t="s">
        <v>19</v>
      </c>
    </row>
    <row r="711" spans="1:20" x14ac:dyDescent="0.25">
      <c r="A711">
        <v>710</v>
      </c>
      <c r="B711" t="s">
        <v>368</v>
      </c>
      <c r="C711" t="s">
        <v>1161</v>
      </c>
      <c r="D711" t="str">
        <f t="shared" si="22"/>
        <v>Frank Zola</v>
      </c>
      <c r="E711" t="s">
        <v>15</v>
      </c>
      <c r="F711" t="s">
        <v>38</v>
      </c>
      <c r="G711" t="s">
        <v>17</v>
      </c>
      <c r="H711" t="s">
        <v>18</v>
      </c>
      <c r="I711" t="s">
        <v>38</v>
      </c>
      <c r="J711" t="s">
        <v>19</v>
      </c>
      <c r="K711" t="str">
        <f>INDEX(Table6[Column1],MATCH(L711,Table6[Column2]))</f>
        <v>Young Adults</v>
      </c>
      <c r="L711">
        <v>38.760546849999997</v>
      </c>
      <c r="M711" t="str">
        <f>VLOOKUP(L711,Table1[],2)</f>
        <v>30 - 39</v>
      </c>
      <c r="N711" t="str">
        <f>INDEX(Table7[Column1],MATCH(O711,Table7[Column2]))</f>
        <v>Learning Stage</v>
      </c>
      <c r="O711">
        <v>2.1421116229999999</v>
      </c>
      <c r="P711" t="str">
        <f>VLOOKUP(O711,Table13[],2)</f>
        <v>1 - 5</v>
      </c>
      <c r="Q711" t="str">
        <f>INDEX(Table8[Column1],MATCH(R711,Table8[Column2]))</f>
        <v>Habitual</v>
      </c>
      <c r="R711">
        <v>105.4830539</v>
      </c>
      <c r="S711">
        <f t="shared" si="23"/>
        <v>4.3951272458333337</v>
      </c>
      <c r="T711" t="s">
        <v>19</v>
      </c>
    </row>
    <row r="712" spans="1:20" x14ac:dyDescent="0.25">
      <c r="A712">
        <v>711</v>
      </c>
      <c r="B712" t="s">
        <v>1162</v>
      </c>
      <c r="C712" t="s">
        <v>1163</v>
      </c>
      <c r="D712" t="str">
        <f t="shared" si="22"/>
        <v>Remington Irving</v>
      </c>
      <c r="E712" t="s">
        <v>22</v>
      </c>
      <c r="F712" t="s">
        <v>152</v>
      </c>
      <c r="G712" t="s">
        <v>611</v>
      </c>
      <c r="H712" t="s">
        <v>612</v>
      </c>
      <c r="I712" t="s">
        <v>30</v>
      </c>
      <c r="J712" t="s">
        <v>19</v>
      </c>
      <c r="K712" t="str">
        <f>INDEX(Table6[Column1],MATCH(L712,Table6[Column2]))</f>
        <v>Adults</v>
      </c>
      <c r="L712">
        <v>49.676949440000001</v>
      </c>
      <c r="M712" t="str">
        <f>VLOOKUP(L712,Table1[],2)</f>
        <v>40 - 49</v>
      </c>
      <c r="N712" t="str">
        <f>INDEX(Table7[Column1],MATCH(O712,Table7[Column2]))</f>
        <v>Fitting in Stage</v>
      </c>
      <c r="O712">
        <v>6.0725434170000003</v>
      </c>
      <c r="P712" t="str">
        <f>VLOOKUP(O712,Table13[],2)</f>
        <v>6 - 10</v>
      </c>
      <c r="Q712" t="str">
        <f>INDEX(Table8[Column1],MATCH(R712,Table8[Column2]))</f>
        <v>Habitual</v>
      </c>
      <c r="R712">
        <v>102.6592083</v>
      </c>
      <c r="S712">
        <f t="shared" si="23"/>
        <v>4.2774670124999998</v>
      </c>
      <c r="T712" t="s">
        <v>19</v>
      </c>
    </row>
    <row r="713" spans="1:20" x14ac:dyDescent="0.25">
      <c r="A713">
        <v>712</v>
      </c>
      <c r="B713" t="s">
        <v>1147</v>
      </c>
      <c r="C713" t="s">
        <v>1164</v>
      </c>
      <c r="D713" t="str">
        <f t="shared" si="22"/>
        <v>Shepherd Shelby</v>
      </c>
      <c r="E713" t="s">
        <v>22</v>
      </c>
      <c r="F713" t="s">
        <v>33</v>
      </c>
      <c r="G713" t="s">
        <v>611</v>
      </c>
      <c r="H713" t="s">
        <v>612</v>
      </c>
      <c r="I713" t="s">
        <v>33</v>
      </c>
      <c r="J713" t="s">
        <v>19</v>
      </c>
      <c r="K713" t="str">
        <f>INDEX(Table6[Column1],MATCH(L713,Table6[Column2]))</f>
        <v>Adults</v>
      </c>
      <c r="L713">
        <v>47.140624119999998</v>
      </c>
      <c r="M713" t="str">
        <f>VLOOKUP(L713,Table1[],2)</f>
        <v>40 - 49</v>
      </c>
      <c r="N713" t="str">
        <f>INDEX(Table7[Column1],MATCH(O713,Table7[Column2]))</f>
        <v>Fitting in Stage</v>
      </c>
      <c r="O713">
        <v>6.5551966520000002</v>
      </c>
      <c r="P713" t="str">
        <f>VLOOKUP(O713,Table13[],2)</f>
        <v>6 - 10</v>
      </c>
      <c r="Q713" t="str">
        <f>INDEX(Table8[Column1],MATCH(R713,Table8[Column2]))</f>
        <v>Excused</v>
      </c>
      <c r="R713">
        <v>133.7147271</v>
      </c>
      <c r="S713">
        <f t="shared" si="23"/>
        <v>5.5714469625000005</v>
      </c>
      <c r="T713" t="s">
        <v>19</v>
      </c>
    </row>
    <row r="714" spans="1:20" x14ac:dyDescent="0.25">
      <c r="A714">
        <v>713</v>
      </c>
      <c r="B714" t="s">
        <v>1165</v>
      </c>
      <c r="C714" t="s">
        <v>1148</v>
      </c>
      <c r="D714" t="str">
        <f t="shared" si="22"/>
        <v>Estrada Missy</v>
      </c>
      <c r="E714" t="s">
        <v>15</v>
      </c>
      <c r="F714" t="s">
        <v>30</v>
      </c>
      <c r="G714" t="s">
        <v>611</v>
      </c>
      <c r="H714" t="s">
        <v>612</v>
      </c>
      <c r="I714" t="s">
        <v>30</v>
      </c>
      <c r="J714" t="s">
        <v>19</v>
      </c>
      <c r="K714" t="str">
        <f>INDEX(Table6[Column1],MATCH(L714,Table6[Column2]))</f>
        <v>Seniors</v>
      </c>
      <c r="L714">
        <v>63.299187349999997</v>
      </c>
      <c r="M714" t="str">
        <f>VLOOKUP(L714,Table1[],2)</f>
        <v>60 and Above</v>
      </c>
      <c r="N714" t="str">
        <f>INDEX(Table7[Column1],MATCH(O714,Table7[Column2]))</f>
        <v>Learning Stage</v>
      </c>
      <c r="O714">
        <v>4.2323778909999996</v>
      </c>
      <c r="P714" t="str">
        <f>VLOOKUP(O714,Table13[],2)</f>
        <v>1 - 5</v>
      </c>
      <c r="Q714" t="str">
        <f>INDEX(Table8[Column1],MATCH(R714,Table8[Column2]))</f>
        <v>Unexcused</v>
      </c>
      <c r="R714">
        <v>180.4842907</v>
      </c>
      <c r="S714">
        <f t="shared" si="23"/>
        <v>7.5201787791666668</v>
      </c>
      <c r="T714" t="s">
        <v>19</v>
      </c>
    </row>
    <row r="715" spans="1:20" x14ac:dyDescent="0.25">
      <c r="A715">
        <v>714</v>
      </c>
      <c r="B715" t="s">
        <v>590</v>
      </c>
      <c r="C715" t="s">
        <v>435</v>
      </c>
      <c r="D715" t="str">
        <f t="shared" si="22"/>
        <v>Earl Britt</v>
      </c>
      <c r="E715" t="s">
        <v>22</v>
      </c>
      <c r="F715" t="s">
        <v>38</v>
      </c>
      <c r="G715" t="s">
        <v>17</v>
      </c>
      <c r="H715" t="s">
        <v>18</v>
      </c>
      <c r="I715" t="s">
        <v>38</v>
      </c>
      <c r="J715" t="s">
        <v>19</v>
      </c>
      <c r="K715" t="str">
        <f>INDEX(Table6[Column1],MATCH(L715,Table6[Column2]))</f>
        <v>Adults</v>
      </c>
      <c r="L715">
        <v>47.754200089999998</v>
      </c>
      <c r="M715" t="str">
        <f>VLOOKUP(L715,Table1[],2)</f>
        <v>40 - 49</v>
      </c>
      <c r="N715" t="str">
        <f>INDEX(Table7[Column1],MATCH(O715,Table7[Column2]))</f>
        <v>Learning Stage</v>
      </c>
      <c r="O715">
        <v>5.0468620409999998</v>
      </c>
      <c r="P715" t="str">
        <f>VLOOKUP(O715,Table13[],2)</f>
        <v>1 - 5</v>
      </c>
      <c r="Q715" t="str">
        <f>INDEX(Table8[Column1],MATCH(R715,Table8[Column2]))</f>
        <v>Maintained</v>
      </c>
      <c r="R715">
        <v>70.674200780000007</v>
      </c>
      <c r="S715">
        <f t="shared" si="23"/>
        <v>2.9447583658333336</v>
      </c>
      <c r="T715" t="s">
        <v>19</v>
      </c>
    </row>
    <row r="716" spans="1:20" x14ac:dyDescent="0.25">
      <c r="A716">
        <v>715</v>
      </c>
      <c r="B716" t="s">
        <v>1166</v>
      </c>
      <c r="C716" t="s">
        <v>179</v>
      </c>
      <c r="D716" t="str">
        <f t="shared" si="22"/>
        <v>Robles Billie</v>
      </c>
      <c r="E716" t="s">
        <v>15</v>
      </c>
      <c r="F716" t="s">
        <v>30</v>
      </c>
      <c r="G716" t="s">
        <v>611</v>
      </c>
      <c r="H716" t="s">
        <v>612</v>
      </c>
      <c r="I716" t="s">
        <v>30</v>
      </c>
      <c r="J716" t="s">
        <v>19</v>
      </c>
      <c r="K716" t="str">
        <f>INDEX(Table6[Column1],MATCH(L716,Table6[Column2]))</f>
        <v>Youth</v>
      </c>
      <c r="L716">
        <v>28.936466190000001</v>
      </c>
      <c r="M716" t="str">
        <f>VLOOKUP(L716,Table1[],2)</f>
        <v>20 - 29</v>
      </c>
      <c r="N716" t="str">
        <f>INDEX(Table7[Column1],MATCH(O716,Table7[Column2]))</f>
        <v>Fitting in Stage</v>
      </c>
      <c r="O716">
        <v>6.1325624059999999</v>
      </c>
      <c r="P716" t="str">
        <f>VLOOKUP(O716,Table13[],2)</f>
        <v>6 - 10</v>
      </c>
      <c r="Q716" t="str">
        <f>INDEX(Table8[Column1],MATCH(R716,Table8[Column2]))</f>
        <v>Scheduled</v>
      </c>
      <c r="R716">
        <v>0</v>
      </c>
      <c r="S716">
        <f t="shared" si="23"/>
        <v>0</v>
      </c>
      <c r="T716" t="s">
        <v>19</v>
      </c>
    </row>
    <row r="717" spans="1:20" x14ac:dyDescent="0.25">
      <c r="A717">
        <v>716</v>
      </c>
      <c r="B717" t="s">
        <v>1167</v>
      </c>
      <c r="C717" t="s">
        <v>1115</v>
      </c>
      <c r="D717" t="str">
        <f t="shared" si="22"/>
        <v>Blackwell Jonathan</v>
      </c>
      <c r="E717" t="s">
        <v>22</v>
      </c>
      <c r="F717" t="s">
        <v>38</v>
      </c>
      <c r="G717" t="s">
        <v>17</v>
      </c>
      <c r="H717" t="s">
        <v>18</v>
      </c>
      <c r="I717" t="s">
        <v>38</v>
      </c>
      <c r="J717" t="s">
        <v>19</v>
      </c>
      <c r="K717" t="str">
        <f>INDEX(Table6[Column1],MATCH(L717,Table6[Column2]))</f>
        <v>Adults</v>
      </c>
      <c r="L717">
        <v>48.411319980000002</v>
      </c>
      <c r="M717" t="str">
        <f>VLOOKUP(L717,Table1[],2)</f>
        <v>40 - 49</v>
      </c>
      <c r="N717" t="str">
        <f>INDEX(Table7[Column1],MATCH(O717,Table7[Column2]))</f>
        <v>Fitting in Stage</v>
      </c>
      <c r="O717">
        <v>8.9971663530000008</v>
      </c>
      <c r="P717" t="str">
        <f>VLOOKUP(O717,Table13[],2)</f>
        <v>6 - 10</v>
      </c>
      <c r="Q717" t="str">
        <f>INDEX(Table8[Column1],MATCH(R717,Table8[Column2]))</f>
        <v>Habitual</v>
      </c>
      <c r="R717">
        <v>108.89892829999999</v>
      </c>
      <c r="S717">
        <f t="shared" si="23"/>
        <v>4.5374553458333331</v>
      </c>
      <c r="T717" t="s">
        <v>19</v>
      </c>
    </row>
    <row r="718" spans="1:20" x14ac:dyDescent="0.25">
      <c r="A718">
        <v>717</v>
      </c>
      <c r="B718" t="s">
        <v>17</v>
      </c>
      <c r="C718" t="s">
        <v>1168</v>
      </c>
      <c r="D718" t="str">
        <f t="shared" si="22"/>
        <v>Baker Letha</v>
      </c>
      <c r="E718" t="s">
        <v>15</v>
      </c>
      <c r="F718" t="s">
        <v>27</v>
      </c>
      <c r="G718" t="s">
        <v>611</v>
      </c>
      <c r="H718" t="s">
        <v>612</v>
      </c>
      <c r="I718" t="s">
        <v>27</v>
      </c>
      <c r="J718" t="s">
        <v>19</v>
      </c>
      <c r="K718" t="str">
        <f>INDEX(Table6[Column1],MATCH(L718,Table6[Column2]))</f>
        <v>Elders</v>
      </c>
      <c r="L718">
        <v>51.623452149999999</v>
      </c>
      <c r="M718" t="str">
        <f>VLOOKUP(L718,Table1[],2)</f>
        <v>50 - 59</v>
      </c>
      <c r="N718" t="str">
        <f>INDEX(Table7[Column1],MATCH(O718,Table7[Column2]))</f>
        <v>Fitting in Stage</v>
      </c>
      <c r="O718">
        <v>6.7118599489999999</v>
      </c>
      <c r="P718" t="str">
        <f>VLOOKUP(O718,Table13[],2)</f>
        <v>6 - 10</v>
      </c>
      <c r="Q718" t="str">
        <f>INDEX(Table8[Column1],MATCH(R718,Table8[Column2]))</f>
        <v>Habitual</v>
      </c>
      <c r="R718">
        <v>111.8517578</v>
      </c>
      <c r="S718">
        <f t="shared" si="23"/>
        <v>4.6604899083333331</v>
      </c>
      <c r="T718" t="s">
        <v>19</v>
      </c>
    </row>
    <row r="719" spans="1:20" x14ac:dyDescent="0.25">
      <c r="A719">
        <v>718</v>
      </c>
      <c r="B719" t="s">
        <v>648</v>
      </c>
      <c r="C719" t="s">
        <v>114</v>
      </c>
      <c r="D719" t="str">
        <f t="shared" si="22"/>
        <v>Gonzalez Martin</v>
      </c>
      <c r="E719" t="s">
        <v>22</v>
      </c>
      <c r="F719" t="s">
        <v>16</v>
      </c>
      <c r="G719" t="s">
        <v>611</v>
      </c>
      <c r="H719" t="s">
        <v>612</v>
      </c>
      <c r="I719" t="s">
        <v>16</v>
      </c>
      <c r="J719" t="s">
        <v>19</v>
      </c>
      <c r="K719" t="str">
        <f>INDEX(Table6[Column1],MATCH(L719,Table6[Column2]))</f>
        <v>Adults</v>
      </c>
      <c r="L719">
        <v>43.173245909999999</v>
      </c>
      <c r="M719" t="str">
        <f>VLOOKUP(L719,Table1[],2)</f>
        <v>40 - 49</v>
      </c>
      <c r="N719" t="str">
        <f>INDEX(Table7[Column1],MATCH(O719,Table7[Column2]))</f>
        <v>Learning Stage</v>
      </c>
      <c r="O719">
        <v>3.7643492589999998</v>
      </c>
      <c r="P719" t="str">
        <f>VLOOKUP(O719,Table13[],2)</f>
        <v>1 - 5</v>
      </c>
      <c r="Q719" t="str">
        <f>INDEX(Table8[Column1],MATCH(R719,Table8[Column2]))</f>
        <v>Maintained</v>
      </c>
      <c r="R719">
        <v>41.710207939999997</v>
      </c>
      <c r="S719">
        <f t="shared" si="23"/>
        <v>1.7379253308333331</v>
      </c>
      <c r="T719" t="s">
        <v>19</v>
      </c>
    </row>
    <row r="720" spans="1:20" x14ac:dyDescent="0.25">
      <c r="A720">
        <v>719</v>
      </c>
      <c r="B720" t="s">
        <v>1064</v>
      </c>
      <c r="C720" t="s">
        <v>1169</v>
      </c>
      <c r="D720" t="str">
        <f t="shared" si="22"/>
        <v>Baldwin Bradley</v>
      </c>
      <c r="E720" t="s">
        <v>22</v>
      </c>
      <c r="F720" t="s">
        <v>38</v>
      </c>
      <c r="G720" t="s">
        <v>17</v>
      </c>
      <c r="H720" t="s">
        <v>18</v>
      </c>
      <c r="I720" t="s">
        <v>38</v>
      </c>
      <c r="J720" t="s">
        <v>19</v>
      </c>
      <c r="K720" t="str">
        <f>INDEX(Table6[Column1],MATCH(L720,Table6[Column2]))</f>
        <v>Elders</v>
      </c>
      <c r="L720">
        <v>50.000265429999999</v>
      </c>
      <c r="M720" t="str">
        <f>VLOOKUP(L720,Table1[],2)</f>
        <v>50 - 59</v>
      </c>
      <c r="N720" t="str">
        <f>INDEX(Table7[Column1],MATCH(O720,Table7[Column2]))</f>
        <v>Learning Stage</v>
      </c>
      <c r="O720">
        <v>1.2575853269999999</v>
      </c>
      <c r="P720" t="str">
        <f>VLOOKUP(O720,Table13[],2)</f>
        <v>1 - 5</v>
      </c>
      <c r="Q720" t="str">
        <f>INDEX(Table8[Column1],MATCH(R720,Table8[Column2]))</f>
        <v>Habitual</v>
      </c>
      <c r="R720">
        <v>81.706539809999995</v>
      </c>
      <c r="S720">
        <f t="shared" si="23"/>
        <v>3.4044391587499998</v>
      </c>
      <c r="T720" t="s">
        <v>19</v>
      </c>
    </row>
    <row r="721" spans="1:20" x14ac:dyDescent="0.25">
      <c r="A721">
        <v>720</v>
      </c>
      <c r="B721" t="s">
        <v>1170</v>
      </c>
      <c r="C721" t="s">
        <v>50</v>
      </c>
      <c r="D721" t="str">
        <f t="shared" si="22"/>
        <v>Carrington Robert</v>
      </c>
      <c r="E721" t="s">
        <v>22</v>
      </c>
      <c r="F721" t="s">
        <v>33</v>
      </c>
      <c r="G721" t="s">
        <v>611</v>
      </c>
      <c r="H721" t="s">
        <v>612</v>
      </c>
      <c r="I721" t="s">
        <v>33</v>
      </c>
      <c r="J721" t="s">
        <v>19</v>
      </c>
      <c r="K721" t="str">
        <f>INDEX(Table6[Column1],MATCH(L721,Table6[Column2]))</f>
        <v>Seniors</v>
      </c>
      <c r="L721">
        <v>60.120128950000002</v>
      </c>
      <c r="M721" t="str">
        <f>VLOOKUP(L721,Table1[],2)</f>
        <v>60 and Above</v>
      </c>
      <c r="N721" t="str">
        <f>INDEX(Table7[Column1],MATCH(O721,Table7[Column2]))</f>
        <v>Learning Stage</v>
      </c>
      <c r="O721">
        <v>5.0378061589999996</v>
      </c>
      <c r="P721" t="str">
        <f>VLOOKUP(O721,Table13[],2)</f>
        <v>1 - 5</v>
      </c>
      <c r="Q721" t="str">
        <f>INDEX(Table8[Column1],MATCH(R721,Table8[Column2]))</f>
        <v>Excused</v>
      </c>
      <c r="R721">
        <v>153.87498729999999</v>
      </c>
      <c r="S721">
        <f t="shared" si="23"/>
        <v>6.4114578041666661</v>
      </c>
      <c r="T721" t="s">
        <v>19</v>
      </c>
    </row>
    <row r="722" spans="1:20" x14ac:dyDescent="0.25">
      <c r="A722">
        <v>721</v>
      </c>
      <c r="B722" t="s">
        <v>1171</v>
      </c>
      <c r="C722" t="s">
        <v>1172</v>
      </c>
      <c r="D722" t="str">
        <f t="shared" si="22"/>
        <v>Matthews Janis</v>
      </c>
      <c r="E722" t="s">
        <v>15</v>
      </c>
      <c r="F722" t="s">
        <v>192</v>
      </c>
      <c r="G722" t="s">
        <v>611</v>
      </c>
      <c r="H722" t="s">
        <v>612</v>
      </c>
      <c r="I722" t="s">
        <v>192</v>
      </c>
      <c r="J722" t="s">
        <v>19</v>
      </c>
      <c r="K722" t="str">
        <f>INDEX(Table6[Column1],MATCH(L722,Table6[Column2]))</f>
        <v>Elders</v>
      </c>
      <c r="L722">
        <v>55.127983499999999</v>
      </c>
      <c r="M722" t="str">
        <f>VLOOKUP(L722,Table1[],2)</f>
        <v>50 - 59</v>
      </c>
      <c r="N722" t="str">
        <f>INDEX(Table7[Column1],MATCH(O722,Table7[Column2]))</f>
        <v>Learning Stage</v>
      </c>
      <c r="O722">
        <v>2.5898178189999999</v>
      </c>
      <c r="P722" t="str">
        <f>VLOOKUP(O722,Table13[],2)</f>
        <v>1 - 5</v>
      </c>
      <c r="Q722" t="str">
        <f>INDEX(Table8[Column1],MATCH(R722,Table8[Column2]))</f>
        <v>Excused</v>
      </c>
      <c r="R722">
        <v>120.6020111</v>
      </c>
      <c r="S722">
        <f t="shared" si="23"/>
        <v>5.025083795833333</v>
      </c>
      <c r="T722" t="s">
        <v>19</v>
      </c>
    </row>
    <row r="723" spans="1:20" x14ac:dyDescent="0.25">
      <c r="A723">
        <v>722</v>
      </c>
      <c r="B723" t="s">
        <v>1173</v>
      </c>
      <c r="C723" t="s">
        <v>120</v>
      </c>
      <c r="D723" t="str">
        <f t="shared" si="22"/>
        <v>Quezada Gloria</v>
      </c>
      <c r="E723" t="s">
        <v>15</v>
      </c>
      <c r="F723" t="s">
        <v>407</v>
      </c>
      <c r="G723" t="s">
        <v>17</v>
      </c>
      <c r="H723" t="s">
        <v>18</v>
      </c>
      <c r="I723" t="s">
        <v>407</v>
      </c>
      <c r="J723" t="s">
        <v>19</v>
      </c>
      <c r="K723" t="str">
        <f>INDEX(Table6[Column1],MATCH(L723,Table6[Column2]))</f>
        <v>Young Adults</v>
      </c>
      <c r="L723">
        <v>39.000965950000001</v>
      </c>
      <c r="M723" t="str">
        <f>VLOOKUP(L723,Table1[],2)</f>
        <v>30 - 39</v>
      </c>
      <c r="N723" t="str">
        <f>INDEX(Table7[Column1],MATCH(O723,Table7[Column2]))</f>
        <v>Learning Stage</v>
      </c>
      <c r="O723">
        <v>5.2299975359999999</v>
      </c>
      <c r="P723" t="str">
        <f>VLOOKUP(O723,Table13[],2)</f>
        <v>1 - 5</v>
      </c>
      <c r="Q723" t="str">
        <f>INDEX(Table8[Column1],MATCH(R723,Table8[Column2]))</f>
        <v>Scheduled</v>
      </c>
      <c r="R723">
        <v>38.484512250000002</v>
      </c>
      <c r="S723">
        <f t="shared" si="23"/>
        <v>1.6035213437500002</v>
      </c>
      <c r="T723" t="s">
        <v>19</v>
      </c>
    </row>
    <row r="724" spans="1:20" x14ac:dyDescent="0.25">
      <c r="A724">
        <v>723</v>
      </c>
      <c r="B724" t="s">
        <v>904</v>
      </c>
      <c r="C724" t="s">
        <v>905</v>
      </c>
      <c r="D724" t="str">
        <f t="shared" si="22"/>
        <v>Brown Peggy</v>
      </c>
      <c r="E724" t="s">
        <v>15</v>
      </c>
      <c r="F724" t="s">
        <v>27</v>
      </c>
      <c r="G724" t="s">
        <v>611</v>
      </c>
      <c r="H724" t="s">
        <v>612</v>
      </c>
      <c r="I724" t="s">
        <v>27</v>
      </c>
      <c r="J724" t="s">
        <v>19</v>
      </c>
      <c r="K724" t="str">
        <f>INDEX(Table6[Column1],MATCH(L724,Table6[Column2]))</f>
        <v>Young Adults</v>
      </c>
      <c r="L724">
        <v>34.148536550000003</v>
      </c>
      <c r="M724" t="str">
        <f>VLOOKUP(L724,Table1[],2)</f>
        <v>30 - 39</v>
      </c>
      <c r="N724" t="str">
        <f>INDEX(Table7[Column1],MATCH(O724,Table7[Column2]))</f>
        <v>Fitting in Stage</v>
      </c>
      <c r="O724">
        <v>8.0694949260000008</v>
      </c>
      <c r="P724" t="str">
        <f>VLOOKUP(O724,Table13[],2)</f>
        <v>6 - 10</v>
      </c>
      <c r="Q724" t="str">
        <f>INDEX(Table8[Column1],MATCH(R724,Table8[Column2]))</f>
        <v>Maintained</v>
      </c>
      <c r="R724">
        <v>79.493565349999997</v>
      </c>
      <c r="S724">
        <f t="shared" si="23"/>
        <v>3.3122318895833329</v>
      </c>
      <c r="T724" t="s">
        <v>19</v>
      </c>
    </row>
    <row r="725" spans="1:20" x14ac:dyDescent="0.25">
      <c r="A725">
        <v>724</v>
      </c>
      <c r="B725" t="s">
        <v>269</v>
      </c>
      <c r="C725" t="s">
        <v>1174</v>
      </c>
      <c r="D725" t="str">
        <f t="shared" si="22"/>
        <v>Fox Trina</v>
      </c>
      <c r="E725" t="s">
        <v>15</v>
      </c>
      <c r="F725" t="s">
        <v>30</v>
      </c>
      <c r="G725" t="s">
        <v>611</v>
      </c>
      <c r="H725" t="s">
        <v>612</v>
      </c>
      <c r="I725" t="s">
        <v>30</v>
      </c>
      <c r="J725" t="s">
        <v>19</v>
      </c>
      <c r="K725" t="str">
        <f>INDEX(Table6[Column1],MATCH(L725,Table6[Column2]))</f>
        <v>Young Adults</v>
      </c>
      <c r="L725">
        <v>36.409099490000003</v>
      </c>
      <c r="M725" t="str">
        <f>VLOOKUP(L725,Table1[],2)</f>
        <v>30 - 39</v>
      </c>
      <c r="N725" t="str">
        <f>INDEX(Table7[Column1],MATCH(O725,Table7[Column2]))</f>
        <v>Learning Stage</v>
      </c>
      <c r="O725">
        <v>4.9014332280000001</v>
      </c>
      <c r="P725" t="str">
        <f>VLOOKUP(O725,Table13[],2)</f>
        <v>1 - 5</v>
      </c>
      <c r="Q725" t="str">
        <f>INDEX(Table8[Column1],MATCH(R725,Table8[Column2]))</f>
        <v>Maintained</v>
      </c>
      <c r="R725">
        <v>61.752839960000003</v>
      </c>
      <c r="S725">
        <f t="shared" si="23"/>
        <v>2.5730349983333332</v>
      </c>
      <c r="T725" t="s">
        <v>19</v>
      </c>
    </row>
    <row r="726" spans="1:20" x14ac:dyDescent="0.25">
      <c r="A726">
        <v>725</v>
      </c>
      <c r="B726" t="s">
        <v>1175</v>
      </c>
      <c r="C726" t="s">
        <v>1176</v>
      </c>
      <c r="D726" t="str">
        <f t="shared" si="22"/>
        <v>Fowler Isabel</v>
      </c>
      <c r="E726" t="s">
        <v>15</v>
      </c>
      <c r="F726" t="s">
        <v>127</v>
      </c>
      <c r="G726" t="s">
        <v>611</v>
      </c>
      <c r="H726" t="s">
        <v>612</v>
      </c>
      <c r="I726" t="s">
        <v>127</v>
      </c>
      <c r="J726" t="s">
        <v>19</v>
      </c>
      <c r="K726" t="str">
        <f>INDEX(Table6[Column1],MATCH(L726,Table6[Column2]))</f>
        <v>Young Adults</v>
      </c>
      <c r="L726">
        <v>38.510239560000002</v>
      </c>
      <c r="M726" t="str">
        <f>VLOOKUP(L726,Table1[],2)</f>
        <v>30 - 39</v>
      </c>
      <c r="N726" t="str">
        <f>INDEX(Table7[Column1],MATCH(O726,Table7[Column2]))</f>
        <v>Learning Stage</v>
      </c>
      <c r="O726">
        <v>4.0559381979999998</v>
      </c>
      <c r="P726" t="str">
        <f>VLOOKUP(O726,Table13[],2)</f>
        <v>1 - 5</v>
      </c>
      <c r="Q726" t="str">
        <f>INDEX(Table8[Column1],MATCH(R726,Table8[Column2]))</f>
        <v>Maintained</v>
      </c>
      <c r="R726">
        <v>54.480564450000003</v>
      </c>
      <c r="S726">
        <f t="shared" si="23"/>
        <v>2.27002351875</v>
      </c>
      <c r="T726" t="s">
        <v>19</v>
      </c>
    </row>
    <row r="727" spans="1:20" x14ac:dyDescent="0.25">
      <c r="A727">
        <v>726</v>
      </c>
      <c r="B727" t="s">
        <v>1177</v>
      </c>
      <c r="C727" t="s">
        <v>993</v>
      </c>
      <c r="D727" t="str">
        <f t="shared" si="22"/>
        <v>Meurer Wm</v>
      </c>
      <c r="E727" t="s">
        <v>22</v>
      </c>
      <c r="F727" t="s">
        <v>1178</v>
      </c>
      <c r="G727" t="s">
        <v>611</v>
      </c>
      <c r="H727" t="s">
        <v>612</v>
      </c>
      <c r="I727" t="s">
        <v>138</v>
      </c>
      <c r="J727" t="s">
        <v>19</v>
      </c>
      <c r="K727" t="str">
        <f>INDEX(Table6[Column1],MATCH(L727,Table6[Column2]))</f>
        <v>Adults</v>
      </c>
      <c r="L727">
        <v>49.850294409999997</v>
      </c>
      <c r="M727" t="str">
        <f>VLOOKUP(L727,Table1[],2)</f>
        <v>40 - 49</v>
      </c>
      <c r="N727" t="str">
        <f>INDEX(Table7[Column1],MATCH(O727,Table7[Column2]))</f>
        <v>Learning Stage</v>
      </c>
      <c r="O727">
        <v>3.270482313</v>
      </c>
      <c r="P727" t="str">
        <f>VLOOKUP(O727,Table13[],2)</f>
        <v>1 - 5</v>
      </c>
      <c r="Q727" t="str">
        <f>INDEX(Table8[Column1],MATCH(R727,Table8[Column2]))</f>
        <v>Scheduled</v>
      </c>
      <c r="R727">
        <v>26.145005829999999</v>
      </c>
      <c r="S727">
        <f t="shared" si="23"/>
        <v>1.0893752429166665</v>
      </c>
      <c r="T727" t="s">
        <v>19</v>
      </c>
    </row>
    <row r="728" spans="1:20" x14ac:dyDescent="0.25">
      <c r="A728">
        <v>727</v>
      </c>
      <c r="B728" t="s">
        <v>1179</v>
      </c>
      <c r="C728" t="s">
        <v>1180</v>
      </c>
      <c r="D728" t="str">
        <f t="shared" si="22"/>
        <v>Laster Alecia</v>
      </c>
      <c r="E728" t="s">
        <v>15</v>
      </c>
      <c r="F728" t="s">
        <v>16</v>
      </c>
      <c r="G728" t="s">
        <v>611</v>
      </c>
      <c r="H728" t="s">
        <v>612</v>
      </c>
      <c r="I728" t="s">
        <v>16</v>
      </c>
      <c r="J728" t="s">
        <v>19</v>
      </c>
      <c r="K728" t="str">
        <f>INDEX(Table6[Column1],MATCH(L728,Table6[Column2]))</f>
        <v>Adults</v>
      </c>
      <c r="L728">
        <v>48.956399099999999</v>
      </c>
      <c r="M728" t="str">
        <f>VLOOKUP(L728,Table1[],2)</f>
        <v>40 - 49</v>
      </c>
      <c r="N728" t="str">
        <f>INDEX(Table7[Column1],MATCH(O728,Table7[Column2]))</f>
        <v>Fitting in Stage</v>
      </c>
      <c r="O728">
        <v>6.3800545900000003</v>
      </c>
      <c r="P728" t="str">
        <f>VLOOKUP(O728,Table13[],2)</f>
        <v>6 - 10</v>
      </c>
      <c r="Q728" t="str">
        <f>INDEX(Table8[Column1],MATCH(R728,Table8[Column2]))</f>
        <v>Excused</v>
      </c>
      <c r="R728">
        <v>134.2524401</v>
      </c>
      <c r="S728">
        <f t="shared" si="23"/>
        <v>5.5938516708333328</v>
      </c>
      <c r="T728" t="s">
        <v>19</v>
      </c>
    </row>
    <row r="729" spans="1:20" x14ac:dyDescent="0.25">
      <c r="A729">
        <v>728</v>
      </c>
      <c r="B729" t="s">
        <v>1181</v>
      </c>
      <c r="C729" t="s">
        <v>1182</v>
      </c>
      <c r="D729" t="str">
        <f t="shared" si="22"/>
        <v>Malone Mechelle</v>
      </c>
      <c r="E729" t="s">
        <v>15</v>
      </c>
      <c r="F729" t="s">
        <v>33</v>
      </c>
      <c r="G729" t="s">
        <v>611</v>
      </c>
      <c r="H729" t="s">
        <v>612</v>
      </c>
      <c r="I729" t="s">
        <v>33</v>
      </c>
      <c r="J729" t="s">
        <v>19</v>
      </c>
      <c r="K729" t="str">
        <f>INDEX(Table6[Column1],MATCH(L729,Table6[Column2]))</f>
        <v>Elders</v>
      </c>
      <c r="L729">
        <v>56.112321199999997</v>
      </c>
      <c r="M729" t="str">
        <f>VLOOKUP(L729,Table1[],2)</f>
        <v>50 - 59</v>
      </c>
      <c r="N729" t="str">
        <f>INDEX(Table7[Column1],MATCH(O729,Table7[Column2]))</f>
        <v>Learning Stage</v>
      </c>
      <c r="O729">
        <v>4.1182679090000001</v>
      </c>
      <c r="P729" t="str">
        <f>VLOOKUP(O729,Table13[],2)</f>
        <v>1 - 5</v>
      </c>
      <c r="Q729" t="str">
        <f>INDEX(Table8[Column1],MATCH(R729,Table8[Column2]))</f>
        <v>Violative</v>
      </c>
      <c r="R729">
        <v>199.03514949999999</v>
      </c>
      <c r="S729">
        <f t="shared" si="23"/>
        <v>8.2931312291666668</v>
      </c>
      <c r="T729" t="s">
        <v>19</v>
      </c>
    </row>
    <row r="730" spans="1:20" x14ac:dyDescent="0.25">
      <c r="A730">
        <v>729</v>
      </c>
      <c r="B730" t="s">
        <v>1183</v>
      </c>
      <c r="C730" t="s">
        <v>972</v>
      </c>
      <c r="D730" t="str">
        <f t="shared" si="22"/>
        <v>Nall Joan</v>
      </c>
      <c r="E730" t="s">
        <v>15</v>
      </c>
      <c r="F730" t="s">
        <v>30</v>
      </c>
      <c r="G730" t="s">
        <v>611</v>
      </c>
      <c r="H730" t="s">
        <v>612</v>
      </c>
      <c r="I730" t="s">
        <v>30</v>
      </c>
      <c r="J730" t="s">
        <v>19</v>
      </c>
      <c r="K730" t="str">
        <f>INDEX(Table6[Column1],MATCH(L730,Table6[Column2]))</f>
        <v>Adults</v>
      </c>
      <c r="L730">
        <v>40.266995780000002</v>
      </c>
      <c r="M730" t="str">
        <f>VLOOKUP(L730,Table1[],2)</f>
        <v>40 - 49</v>
      </c>
      <c r="N730" t="str">
        <f>INDEX(Table7[Column1],MATCH(O730,Table7[Column2]))</f>
        <v>Learning Stage</v>
      </c>
      <c r="O730">
        <v>5.3752095149999999</v>
      </c>
      <c r="P730" t="str">
        <f>VLOOKUP(O730,Table13[],2)</f>
        <v>1 - 5</v>
      </c>
      <c r="Q730" t="str">
        <f>INDEX(Table8[Column1],MATCH(R730,Table8[Column2]))</f>
        <v>Maintained</v>
      </c>
      <c r="R730">
        <v>64.343425609999997</v>
      </c>
      <c r="S730">
        <f t="shared" si="23"/>
        <v>2.6809760670833334</v>
      </c>
      <c r="T730" t="s">
        <v>19</v>
      </c>
    </row>
    <row r="731" spans="1:20" x14ac:dyDescent="0.25">
      <c r="A731">
        <v>730</v>
      </c>
      <c r="B731" t="s">
        <v>1184</v>
      </c>
      <c r="C731" t="s">
        <v>241</v>
      </c>
      <c r="D731" t="str">
        <f t="shared" si="22"/>
        <v>Willoughby Jessica</v>
      </c>
      <c r="E731" t="s">
        <v>15</v>
      </c>
      <c r="F731" t="s">
        <v>155</v>
      </c>
      <c r="G731" t="s">
        <v>611</v>
      </c>
      <c r="H731" t="s">
        <v>612</v>
      </c>
      <c r="I731" t="s">
        <v>24</v>
      </c>
      <c r="J731" t="s">
        <v>19</v>
      </c>
      <c r="K731" t="str">
        <f>INDEX(Table6[Column1],MATCH(L731,Table6[Column2]))</f>
        <v>Elders</v>
      </c>
      <c r="L731">
        <v>59.127697879999999</v>
      </c>
      <c r="M731" t="str">
        <f>VLOOKUP(L731,Table1[],2)</f>
        <v>50 - 59</v>
      </c>
      <c r="N731" t="str">
        <f>INDEX(Table7[Column1],MATCH(O731,Table7[Column2]))</f>
        <v>Fitting in Stage</v>
      </c>
      <c r="O731">
        <v>6.5126235440000002</v>
      </c>
      <c r="P731" t="str">
        <f>VLOOKUP(O731,Table13[],2)</f>
        <v>6 - 10</v>
      </c>
      <c r="Q731" t="str">
        <f>INDEX(Table8[Column1],MATCH(R731,Table8[Column2]))</f>
        <v>Unexcused</v>
      </c>
      <c r="R731">
        <v>164.7427193</v>
      </c>
      <c r="S731">
        <f t="shared" si="23"/>
        <v>6.8642799708333335</v>
      </c>
      <c r="T731" t="s">
        <v>19</v>
      </c>
    </row>
    <row r="732" spans="1:20" x14ac:dyDescent="0.25">
      <c r="A732">
        <v>731</v>
      </c>
      <c r="B732" t="s">
        <v>1185</v>
      </c>
      <c r="C732" t="s">
        <v>275</v>
      </c>
      <c r="D732" t="str">
        <f t="shared" si="22"/>
        <v>Ganz Nancy</v>
      </c>
      <c r="E732" t="s">
        <v>15</v>
      </c>
      <c r="F732" t="s">
        <v>38</v>
      </c>
      <c r="G732" t="s">
        <v>17</v>
      </c>
      <c r="H732" t="s">
        <v>18</v>
      </c>
      <c r="I732" t="s">
        <v>38</v>
      </c>
      <c r="J732" t="s">
        <v>19</v>
      </c>
      <c r="K732" t="str">
        <f>INDEX(Table6[Column1],MATCH(L732,Table6[Column2]))</f>
        <v>Young Adults</v>
      </c>
      <c r="L732">
        <v>39.891769740000001</v>
      </c>
      <c r="M732" t="str">
        <f>VLOOKUP(L732,Table1[],2)</f>
        <v>30 - 39</v>
      </c>
      <c r="N732" t="str">
        <f>INDEX(Table7[Column1],MATCH(O732,Table7[Column2]))</f>
        <v>Learning Stage</v>
      </c>
      <c r="O732">
        <v>4.2553996190000003</v>
      </c>
      <c r="P732" t="str">
        <f>VLOOKUP(O732,Table13[],2)</f>
        <v>1 - 5</v>
      </c>
      <c r="Q732" t="str">
        <f>INDEX(Table8[Column1],MATCH(R732,Table8[Column2]))</f>
        <v>Maintained</v>
      </c>
      <c r="R732">
        <v>54.748309380000002</v>
      </c>
      <c r="S732">
        <f t="shared" si="23"/>
        <v>2.2811795574999998</v>
      </c>
      <c r="T732" t="s">
        <v>19</v>
      </c>
    </row>
    <row r="733" spans="1:20" x14ac:dyDescent="0.25">
      <c r="A733">
        <v>732</v>
      </c>
      <c r="B733" t="s">
        <v>618</v>
      </c>
      <c r="C733" t="s">
        <v>93</v>
      </c>
      <c r="D733" t="str">
        <f t="shared" si="22"/>
        <v>Watts William</v>
      </c>
      <c r="E733" t="s">
        <v>22</v>
      </c>
      <c r="F733" t="s">
        <v>127</v>
      </c>
      <c r="G733" t="s">
        <v>611</v>
      </c>
      <c r="H733" t="s">
        <v>612</v>
      </c>
      <c r="I733" t="s">
        <v>127</v>
      </c>
      <c r="J733" t="s">
        <v>19</v>
      </c>
      <c r="K733" t="str">
        <f>INDEX(Table6[Column1],MATCH(L733,Table6[Column2]))</f>
        <v>Adults</v>
      </c>
      <c r="L733">
        <v>44.852067830000003</v>
      </c>
      <c r="M733" t="str">
        <f>VLOOKUP(L733,Table1[],2)</f>
        <v>40 - 49</v>
      </c>
      <c r="N733" t="str">
        <f>INDEX(Table7[Column1],MATCH(O733,Table7[Column2]))</f>
        <v>Learning Stage</v>
      </c>
      <c r="O733">
        <v>5.0623210849999998</v>
      </c>
      <c r="P733" t="str">
        <f>VLOOKUP(O733,Table13[],2)</f>
        <v>1 - 5</v>
      </c>
      <c r="Q733" t="str">
        <f>INDEX(Table8[Column1],MATCH(R733,Table8[Column2]))</f>
        <v>Scheduled</v>
      </c>
      <c r="R733">
        <v>23.200112489999999</v>
      </c>
      <c r="S733">
        <f t="shared" si="23"/>
        <v>0.96667135375000002</v>
      </c>
      <c r="T733" t="s">
        <v>19</v>
      </c>
    </row>
    <row r="734" spans="1:20" x14ac:dyDescent="0.25">
      <c r="A734">
        <v>733</v>
      </c>
      <c r="B734" t="s">
        <v>1186</v>
      </c>
      <c r="C734" t="s">
        <v>1187</v>
      </c>
      <c r="D734" t="str">
        <f t="shared" si="22"/>
        <v>Jenkins Douglas</v>
      </c>
      <c r="E734" t="s">
        <v>22</v>
      </c>
      <c r="F734" t="s">
        <v>38</v>
      </c>
      <c r="G734" t="s">
        <v>17</v>
      </c>
      <c r="H734" t="s">
        <v>18</v>
      </c>
      <c r="I734" t="s">
        <v>38</v>
      </c>
      <c r="J734" t="s">
        <v>19</v>
      </c>
      <c r="K734" t="str">
        <f>INDEX(Table6[Column1],MATCH(L734,Table6[Column2]))</f>
        <v>Adults</v>
      </c>
      <c r="L734">
        <v>41.169756079999999</v>
      </c>
      <c r="M734" t="str">
        <f>VLOOKUP(L734,Table1[],2)</f>
        <v>40 - 49</v>
      </c>
      <c r="N734" t="str">
        <f>INDEX(Table7[Column1],MATCH(O734,Table7[Column2]))</f>
        <v>Learning Stage</v>
      </c>
      <c r="O734">
        <v>3.6472946140000002</v>
      </c>
      <c r="P734" t="str">
        <f>VLOOKUP(O734,Table13[],2)</f>
        <v>1 - 5</v>
      </c>
      <c r="Q734" t="str">
        <f>INDEX(Table8[Column1],MATCH(R734,Table8[Column2]))</f>
        <v>Scheduled</v>
      </c>
      <c r="R734">
        <v>31.99943755</v>
      </c>
      <c r="S734">
        <f t="shared" si="23"/>
        <v>1.3333098979166667</v>
      </c>
      <c r="T734" t="s">
        <v>19</v>
      </c>
    </row>
    <row r="735" spans="1:20" x14ac:dyDescent="0.25">
      <c r="A735">
        <v>734</v>
      </c>
      <c r="B735" t="s">
        <v>334</v>
      </c>
      <c r="C735" t="s">
        <v>1188</v>
      </c>
      <c r="D735" t="str">
        <f t="shared" si="22"/>
        <v>Flores Vickie</v>
      </c>
      <c r="E735" t="s">
        <v>15</v>
      </c>
      <c r="F735" t="s">
        <v>127</v>
      </c>
      <c r="G735" t="s">
        <v>611</v>
      </c>
      <c r="H735" t="s">
        <v>612</v>
      </c>
      <c r="I735" t="s">
        <v>127</v>
      </c>
      <c r="J735" t="s">
        <v>19</v>
      </c>
      <c r="K735" t="str">
        <f>INDEX(Table6[Column1],MATCH(L735,Table6[Column2]))</f>
        <v>Elders</v>
      </c>
      <c r="L735">
        <v>53.911521980000003</v>
      </c>
      <c r="M735" t="str">
        <f>VLOOKUP(L735,Table1[],2)</f>
        <v>50 - 59</v>
      </c>
      <c r="N735" t="str">
        <f>INDEX(Table7[Column1],MATCH(O735,Table7[Column2]))</f>
        <v>Learning Stage</v>
      </c>
      <c r="O735">
        <v>5.793840876</v>
      </c>
      <c r="P735" t="str">
        <f>VLOOKUP(O735,Table13[],2)</f>
        <v>1 - 5</v>
      </c>
      <c r="Q735" t="str">
        <f>INDEX(Table8[Column1],MATCH(R735,Table8[Column2]))</f>
        <v>Habitual</v>
      </c>
      <c r="R735">
        <v>85.078721770000001</v>
      </c>
      <c r="S735">
        <f t="shared" si="23"/>
        <v>3.544946740416667</v>
      </c>
      <c r="T735" t="s">
        <v>19</v>
      </c>
    </row>
    <row r="736" spans="1:20" x14ac:dyDescent="0.25">
      <c r="A736">
        <v>735</v>
      </c>
      <c r="B736" t="s">
        <v>1189</v>
      </c>
      <c r="C736" t="s">
        <v>56</v>
      </c>
      <c r="D736" t="str">
        <f t="shared" si="22"/>
        <v>Range James</v>
      </c>
      <c r="E736" t="s">
        <v>22</v>
      </c>
      <c r="F736" t="s">
        <v>38</v>
      </c>
      <c r="G736" t="s">
        <v>17</v>
      </c>
      <c r="H736" t="s">
        <v>18</v>
      </c>
      <c r="I736" t="s">
        <v>38</v>
      </c>
      <c r="J736" t="s">
        <v>19</v>
      </c>
      <c r="K736" t="str">
        <f>INDEX(Table6[Column1],MATCH(L736,Table6[Column2]))</f>
        <v>Youth</v>
      </c>
      <c r="L736">
        <v>20.77689084</v>
      </c>
      <c r="M736" t="str">
        <f>VLOOKUP(L736,Table1[],2)</f>
        <v>20 - 29</v>
      </c>
      <c r="N736" t="str">
        <f>INDEX(Table7[Column1],MATCH(O736,Table7[Column2]))</f>
        <v>Fitting in Stage</v>
      </c>
      <c r="O736">
        <v>7.5346307770000003</v>
      </c>
      <c r="P736" t="str">
        <f>VLOOKUP(O736,Table13[],2)</f>
        <v>6 - 10</v>
      </c>
      <c r="Q736" t="str">
        <f>INDEX(Table8[Column1],MATCH(R736,Table8[Column2]))</f>
        <v>Scheduled</v>
      </c>
      <c r="R736">
        <v>0</v>
      </c>
      <c r="S736">
        <f t="shared" si="23"/>
        <v>0</v>
      </c>
      <c r="T736" t="s">
        <v>19</v>
      </c>
    </row>
    <row r="737" spans="1:20" x14ac:dyDescent="0.25">
      <c r="A737">
        <v>736</v>
      </c>
      <c r="B737" t="s">
        <v>444</v>
      </c>
      <c r="C737" t="s">
        <v>842</v>
      </c>
      <c r="D737" t="str">
        <f t="shared" si="22"/>
        <v>Moore Leslie</v>
      </c>
      <c r="E737" t="s">
        <v>22</v>
      </c>
      <c r="F737" t="s">
        <v>45</v>
      </c>
      <c r="G737" t="s">
        <v>611</v>
      </c>
      <c r="H737" t="s">
        <v>612</v>
      </c>
      <c r="I737" t="s">
        <v>46</v>
      </c>
      <c r="J737" t="s">
        <v>19</v>
      </c>
      <c r="K737" t="str">
        <f>INDEX(Table6[Column1],MATCH(L737,Table6[Column2]))</f>
        <v>Adults</v>
      </c>
      <c r="L737">
        <v>45.519999110000001</v>
      </c>
      <c r="M737" t="str">
        <f>VLOOKUP(L737,Table1[],2)</f>
        <v>40 - 49</v>
      </c>
      <c r="N737" t="str">
        <f>INDEX(Table7[Column1],MATCH(O737,Table7[Column2]))</f>
        <v>Learning Stage</v>
      </c>
      <c r="O737">
        <v>5.6988387710000001</v>
      </c>
      <c r="P737" t="str">
        <f>VLOOKUP(O737,Table13[],2)</f>
        <v>1 - 5</v>
      </c>
      <c r="Q737" t="str">
        <f>INDEX(Table8[Column1],MATCH(R737,Table8[Column2]))</f>
        <v>Maintained</v>
      </c>
      <c r="R737">
        <v>74.141919000000001</v>
      </c>
      <c r="S737">
        <f t="shared" si="23"/>
        <v>3.0892466250000004</v>
      </c>
      <c r="T737" t="s">
        <v>19</v>
      </c>
    </row>
    <row r="738" spans="1:20" x14ac:dyDescent="0.25">
      <c r="A738">
        <v>737</v>
      </c>
      <c r="B738" t="s">
        <v>1190</v>
      </c>
      <c r="C738" t="s">
        <v>1191</v>
      </c>
      <c r="D738" t="str">
        <f t="shared" si="22"/>
        <v>Erlandson Crystal</v>
      </c>
      <c r="E738" t="s">
        <v>15</v>
      </c>
      <c r="F738" t="s">
        <v>27</v>
      </c>
      <c r="G738" t="s">
        <v>611</v>
      </c>
      <c r="H738" t="s">
        <v>612</v>
      </c>
      <c r="I738" t="s">
        <v>27</v>
      </c>
      <c r="J738" t="s">
        <v>19</v>
      </c>
      <c r="K738" t="str">
        <f>INDEX(Table6[Column1],MATCH(L738,Table6[Column2]))</f>
        <v>Elders</v>
      </c>
      <c r="L738">
        <v>53.981272920000002</v>
      </c>
      <c r="M738" t="str">
        <f>VLOOKUP(L738,Table1[],2)</f>
        <v>50 - 59</v>
      </c>
      <c r="N738" t="str">
        <f>INDEX(Table7[Column1],MATCH(O738,Table7[Column2]))</f>
        <v>Fitting in Stage</v>
      </c>
      <c r="O738">
        <v>6.9958879009999997</v>
      </c>
      <c r="P738" t="str">
        <f>VLOOKUP(O738,Table13[],2)</f>
        <v>6 - 10</v>
      </c>
      <c r="Q738" t="str">
        <f>INDEX(Table8[Column1],MATCH(R738,Table8[Column2]))</f>
        <v>Excused</v>
      </c>
      <c r="R738">
        <v>137.60792050000001</v>
      </c>
      <c r="S738">
        <f t="shared" si="23"/>
        <v>5.7336633541666666</v>
      </c>
      <c r="T738" t="s">
        <v>19</v>
      </c>
    </row>
    <row r="739" spans="1:20" x14ac:dyDescent="0.25">
      <c r="A739">
        <v>738</v>
      </c>
      <c r="B739" t="s">
        <v>1192</v>
      </c>
      <c r="C739" t="s">
        <v>905</v>
      </c>
      <c r="D739" t="str">
        <f t="shared" si="22"/>
        <v>Edmonds Peggy</v>
      </c>
      <c r="E739" t="s">
        <v>15</v>
      </c>
      <c r="F739" t="s">
        <v>30</v>
      </c>
      <c r="G739" t="s">
        <v>611</v>
      </c>
      <c r="H739" t="s">
        <v>612</v>
      </c>
      <c r="I739" t="s">
        <v>30</v>
      </c>
      <c r="J739" t="s">
        <v>19</v>
      </c>
      <c r="K739" t="str">
        <f>INDEX(Table6[Column1],MATCH(L739,Table6[Column2]))</f>
        <v>Adults</v>
      </c>
      <c r="L739">
        <v>44.528180470000002</v>
      </c>
      <c r="M739" t="str">
        <f>VLOOKUP(L739,Table1[],2)</f>
        <v>40 - 49</v>
      </c>
      <c r="N739" t="str">
        <f>INDEX(Table7[Column1],MATCH(O739,Table7[Column2]))</f>
        <v>Fitting in Stage</v>
      </c>
      <c r="O739">
        <v>6.3866928759999997</v>
      </c>
      <c r="P739" t="str">
        <f>VLOOKUP(O739,Table13[],2)</f>
        <v>6 - 10</v>
      </c>
      <c r="Q739" t="str">
        <f>INDEX(Table8[Column1],MATCH(R739,Table8[Column2]))</f>
        <v>Habitual</v>
      </c>
      <c r="R739">
        <v>90.435235820000003</v>
      </c>
      <c r="S739">
        <f t="shared" si="23"/>
        <v>3.7681348258333336</v>
      </c>
      <c r="T739" t="s">
        <v>19</v>
      </c>
    </row>
    <row r="740" spans="1:20" x14ac:dyDescent="0.25">
      <c r="A740">
        <v>739</v>
      </c>
      <c r="B740" t="s">
        <v>1193</v>
      </c>
      <c r="C740" t="s">
        <v>1194</v>
      </c>
      <c r="D740" t="str">
        <f t="shared" si="22"/>
        <v>Byers Emily</v>
      </c>
      <c r="E740" t="s">
        <v>15</v>
      </c>
      <c r="F740" t="s">
        <v>27</v>
      </c>
      <c r="G740" t="s">
        <v>611</v>
      </c>
      <c r="H740" t="s">
        <v>612</v>
      </c>
      <c r="I740" t="s">
        <v>27</v>
      </c>
      <c r="J740" t="s">
        <v>19</v>
      </c>
      <c r="K740" t="str">
        <f>INDEX(Table6[Column1],MATCH(L740,Table6[Column2]))</f>
        <v>Adults</v>
      </c>
      <c r="L740">
        <v>46.919344539999997</v>
      </c>
      <c r="M740" t="str">
        <f>VLOOKUP(L740,Table1[],2)</f>
        <v>40 - 49</v>
      </c>
      <c r="N740" t="str">
        <f>INDEX(Table7[Column1],MATCH(O740,Table7[Column2]))</f>
        <v>Learning Stage</v>
      </c>
      <c r="O740">
        <v>3.8675759539999999</v>
      </c>
      <c r="P740" t="str">
        <f>VLOOKUP(O740,Table13[],2)</f>
        <v>1 - 5</v>
      </c>
      <c r="Q740" t="str">
        <f>INDEX(Table8[Column1],MATCH(R740,Table8[Column2]))</f>
        <v>Habitual</v>
      </c>
      <c r="R740">
        <v>93.548054669999999</v>
      </c>
      <c r="S740">
        <f t="shared" si="23"/>
        <v>3.8978356112500001</v>
      </c>
      <c r="T740" t="s">
        <v>19</v>
      </c>
    </row>
    <row r="741" spans="1:20" x14ac:dyDescent="0.25">
      <c r="A741">
        <v>740</v>
      </c>
      <c r="B741" t="s">
        <v>1195</v>
      </c>
      <c r="C741" t="s">
        <v>144</v>
      </c>
      <c r="D741" t="str">
        <f t="shared" si="22"/>
        <v>Poole David</v>
      </c>
      <c r="E741" t="s">
        <v>22</v>
      </c>
      <c r="F741" t="s">
        <v>87</v>
      </c>
      <c r="G741" t="s">
        <v>611</v>
      </c>
      <c r="H741" t="s">
        <v>612</v>
      </c>
      <c r="I741" t="s">
        <v>87</v>
      </c>
      <c r="J741" t="s">
        <v>19</v>
      </c>
      <c r="K741" t="str">
        <f>INDEX(Table6[Column1],MATCH(L741,Table6[Column2]))</f>
        <v>Adults</v>
      </c>
      <c r="L741">
        <v>41.08584741</v>
      </c>
      <c r="M741" t="str">
        <f>VLOOKUP(L741,Table1[],2)</f>
        <v>40 - 49</v>
      </c>
      <c r="N741" t="str">
        <f>INDEX(Table7[Column1],MATCH(O741,Table7[Column2]))</f>
        <v>Learning Stage</v>
      </c>
      <c r="O741">
        <v>5.6661159779999997</v>
      </c>
      <c r="P741" t="str">
        <f>VLOOKUP(O741,Table13[],2)</f>
        <v>1 - 5</v>
      </c>
      <c r="Q741" t="str">
        <f>INDEX(Table8[Column1],MATCH(R741,Table8[Column2]))</f>
        <v>Scheduled</v>
      </c>
      <c r="R741">
        <v>20.729029449999999</v>
      </c>
      <c r="S741">
        <f t="shared" si="23"/>
        <v>0.86370956041666669</v>
      </c>
      <c r="T741" t="s">
        <v>19</v>
      </c>
    </row>
    <row r="742" spans="1:20" x14ac:dyDescent="0.25">
      <c r="A742">
        <v>741</v>
      </c>
      <c r="B742" t="s">
        <v>1196</v>
      </c>
      <c r="C742" t="s">
        <v>93</v>
      </c>
      <c r="D742" t="str">
        <f t="shared" si="22"/>
        <v>Watson William</v>
      </c>
      <c r="E742" t="s">
        <v>22</v>
      </c>
      <c r="F742" t="s">
        <v>30</v>
      </c>
      <c r="G742" t="s">
        <v>611</v>
      </c>
      <c r="H742" t="s">
        <v>612</v>
      </c>
      <c r="I742" t="s">
        <v>30</v>
      </c>
      <c r="J742" t="s">
        <v>19</v>
      </c>
      <c r="K742" t="str">
        <f>INDEX(Table6[Column1],MATCH(L742,Table6[Column2]))</f>
        <v>Adults</v>
      </c>
      <c r="L742">
        <v>46.757542639999997</v>
      </c>
      <c r="M742" t="str">
        <f>VLOOKUP(L742,Table1[],2)</f>
        <v>40 - 49</v>
      </c>
      <c r="N742" t="str">
        <f>INDEX(Table7[Column1],MATCH(O742,Table7[Column2]))</f>
        <v>Learning Stage</v>
      </c>
      <c r="O742">
        <v>4.6383918810000004</v>
      </c>
      <c r="P742" t="str">
        <f>VLOOKUP(O742,Table13[],2)</f>
        <v>1 - 5</v>
      </c>
      <c r="Q742" t="str">
        <f>INDEX(Table8[Column1],MATCH(R742,Table8[Column2]))</f>
        <v>Scheduled</v>
      </c>
      <c r="R742">
        <v>3.9732324189999999</v>
      </c>
      <c r="S742">
        <f t="shared" si="23"/>
        <v>0.16555135079166666</v>
      </c>
      <c r="T742" t="s">
        <v>19</v>
      </c>
    </row>
    <row r="743" spans="1:20" x14ac:dyDescent="0.25">
      <c r="A743">
        <v>742</v>
      </c>
      <c r="B743" t="s">
        <v>67</v>
      </c>
      <c r="C743" t="s">
        <v>340</v>
      </c>
      <c r="D743" t="str">
        <f t="shared" si="22"/>
        <v>Craig Christopher</v>
      </c>
      <c r="E743" t="s">
        <v>22</v>
      </c>
      <c r="F743" t="s">
        <v>38</v>
      </c>
      <c r="G743" t="s">
        <v>17</v>
      </c>
      <c r="H743" t="s">
        <v>18</v>
      </c>
      <c r="I743" t="s">
        <v>38</v>
      </c>
      <c r="J743" t="s">
        <v>19</v>
      </c>
      <c r="K743" t="str">
        <f>INDEX(Table6[Column1],MATCH(L743,Table6[Column2]))</f>
        <v>Adults</v>
      </c>
      <c r="L743">
        <v>44.035897910000003</v>
      </c>
      <c r="M743" t="str">
        <f>VLOOKUP(L743,Table1[],2)</f>
        <v>40 - 49</v>
      </c>
      <c r="N743" t="str">
        <f>INDEX(Table7[Column1],MATCH(O743,Table7[Column2]))</f>
        <v>Learning Stage</v>
      </c>
      <c r="O743">
        <v>4.712714235</v>
      </c>
      <c r="P743" t="str">
        <f>VLOOKUP(O743,Table13[],2)</f>
        <v>1 - 5</v>
      </c>
      <c r="Q743" t="str">
        <f>INDEX(Table8[Column1],MATCH(R743,Table8[Column2]))</f>
        <v>Maintained</v>
      </c>
      <c r="R743">
        <v>47.762529370000003</v>
      </c>
      <c r="S743">
        <f t="shared" si="23"/>
        <v>1.9901053904166666</v>
      </c>
      <c r="T743" t="s">
        <v>19</v>
      </c>
    </row>
    <row r="744" spans="1:20" x14ac:dyDescent="0.25">
      <c r="A744">
        <v>743</v>
      </c>
      <c r="B744" t="s">
        <v>1197</v>
      </c>
      <c r="C744" t="s">
        <v>56</v>
      </c>
      <c r="D744" t="str">
        <f t="shared" si="22"/>
        <v>Plummer James</v>
      </c>
      <c r="E744" t="s">
        <v>22</v>
      </c>
      <c r="F744" t="s">
        <v>38</v>
      </c>
      <c r="G744" t="s">
        <v>17</v>
      </c>
      <c r="H744" t="s">
        <v>18</v>
      </c>
      <c r="I744" t="s">
        <v>38</v>
      </c>
      <c r="J744" t="s">
        <v>19</v>
      </c>
      <c r="K744" t="str">
        <f>INDEX(Table6[Column1],MATCH(L744,Table6[Column2]))</f>
        <v>Elders</v>
      </c>
      <c r="L744">
        <v>52.381378230000003</v>
      </c>
      <c r="M744" t="str">
        <f>VLOOKUP(L744,Table1[],2)</f>
        <v>50 - 59</v>
      </c>
      <c r="N744" t="str">
        <f>INDEX(Table7[Column1],MATCH(O744,Table7[Column2]))</f>
        <v>Learning Stage</v>
      </c>
      <c r="O744">
        <v>4.1352781700000003</v>
      </c>
      <c r="P744" t="str">
        <f>VLOOKUP(O744,Table13[],2)</f>
        <v>1 - 5</v>
      </c>
      <c r="Q744" t="str">
        <f>INDEX(Table8[Column1],MATCH(R744,Table8[Column2]))</f>
        <v>Maintained</v>
      </c>
      <c r="R744">
        <v>41.909320520000001</v>
      </c>
      <c r="S744">
        <f t="shared" si="23"/>
        <v>1.7462216883333335</v>
      </c>
      <c r="T744" t="s">
        <v>19</v>
      </c>
    </row>
    <row r="745" spans="1:20" x14ac:dyDescent="0.25">
      <c r="A745">
        <v>744</v>
      </c>
      <c r="B745" t="s">
        <v>729</v>
      </c>
      <c r="C745" t="s">
        <v>1198</v>
      </c>
      <c r="D745" t="str">
        <f t="shared" si="22"/>
        <v>Patterson Jamie</v>
      </c>
      <c r="E745" t="s">
        <v>15</v>
      </c>
      <c r="F745" t="s">
        <v>134</v>
      </c>
      <c r="G745" t="s">
        <v>611</v>
      </c>
      <c r="H745" t="s">
        <v>612</v>
      </c>
      <c r="I745" t="s">
        <v>134</v>
      </c>
      <c r="J745" t="s">
        <v>19</v>
      </c>
      <c r="K745" t="str">
        <f>INDEX(Table6[Column1],MATCH(L745,Table6[Column2]))</f>
        <v>Young Adults</v>
      </c>
      <c r="L745">
        <v>32.830994339999997</v>
      </c>
      <c r="M745" t="str">
        <f>VLOOKUP(L745,Table1[],2)</f>
        <v>30 - 39</v>
      </c>
      <c r="N745" t="str">
        <f>INDEX(Table7[Column1],MATCH(O745,Table7[Column2]))</f>
        <v>Learning Stage</v>
      </c>
      <c r="O745">
        <v>3.849750223</v>
      </c>
      <c r="P745" t="str">
        <f>VLOOKUP(O745,Table13[],2)</f>
        <v>1 - 5</v>
      </c>
      <c r="Q745" t="str">
        <f>INDEX(Table8[Column1],MATCH(R745,Table8[Column2]))</f>
        <v>Scheduled</v>
      </c>
      <c r="R745">
        <v>0</v>
      </c>
      <c r="S745">
        <f t="shared" si="23"/>
        <v>0</v>
      </c>
      <c r="T745" t="s">
        <v>19</v>
      </c>
    </row>
    <row r="746" spans="1:20" x14ac:dyDescent="0.25">
      <c r="A746">
        <v>745</v>
      </c>
      <c r="B746" t="s">
        <v>436</v>
      </c>
      <c r="C746" t="s">
        <v>1199</v>
      </c>
      <c r="D746" t="str">
        <f t="shared" si="22"/>
        <v>Bennett Valerie</v>
      </c>
      <c r="E746" t="s">
        <v>15</v>
      </c>
      <c r="F746" t="s">
        <v>157</v>
      </c>
      <c r="G746" t="s">
        <v>611</v>
      </c>
      <c r="H746" t="s">
        <v>612</v>
      </c>
      <c r="I746" t="s">
        <v>157</v>
      </c>
      <c r="J746" t="s">
        <v>19</v>
      </c>
      <c r="K746" t="str">
        <f>INDEX(Table6[Column1],MATCH(L746,Table6[Column2]))</f>
        <v>Young Adults</v>
      </c>
      <c r="L746">
        <v>38.689708060000001</v>
      </c>
      <c r="M746" t="str">
        <f>VLOOKUP(L746,Table1[],2)</f>
        <v>30 - 39</v>
      </c>
      <c r="N746" t="str">
        <f>INDEX(Table7[Column1],MATCH(O746,Table7[Column2]))</f>
        <v>Fitting in Stage</v>
      </c>
      <c r="O746">
        <v>6.3359315260000004</v>
      </c>
      <c r="P746" t="str">
        <f>VLOOKUP(O746,Table13[],2)</f>
        <v>6 - 10</v>
      </c>
      <c r="Q746" t="str">
        <f>INDEX(Table8[Column1],MATCH(R746,Table8[Column2]))</f>
        <v>Habitual</v>
      </c>
      <c r="R746">
        <v>82.545856529999995</v>
      </c>
      <c r="S746">
        <f t="shared" si="23"/>
        <v>3.4394106887499993</v>
      </c>
      <c r="T746" t="s">
        <v>19</v>
      </c>
    </row>
    <row r="747" spans="1:20" x14ac:dyDescent="0.25">
      <c r="A747">
        <v>746</v>
      </c>
      <c r="B747" t="s">
        <v>1200</v>
      </c>
      <c r="C747" t="s">
        <v>77</v>
      </c>
      <c r="D747" t="str">
        <f t="shared" si="22"/>
        <v>Fuller Sandra</v>
      </c>
      <c r="E747" t="s">
        <v>15</v>
      </c>
      <c r="F747" t="s">
        <v>16</v>
      </c>
      <c r="G747" t="s">
        <v>611</v>
      </c>
      <c r="H747" t="s">
        <v>612</v>
      </c>
      <c r="I747" t="s">
        <v>16</v>
      </c>
      <c r="J747" t="s">
        <v>19</v>
      </c>
      <c r="K747" t="str">
        <f>INDEX(Table6[Column1],MATCH(L747,Table6[Column2]))</f>
        <v>Young Adults</v>
      </c>
      <c r="L747">
        <v>37.100742490000002</v>
      </c>
      <c r="M747" t="str">
        <f>VLOOKUP(L747,Table1[],2)</f>
        <v>30 - 39</v>
      </c>
      <c r="N747" t="str">
        <f>INDEX(Table7[Column1],MATCH(O747,Table7[Column2]))</f>
        <v>Learning Stage</v>
      </c>
      <c r="O747">
        <v>5.5734459760000004</v>
      </c>
      <c r="P747" t="str">
        <f>VLOOKUP(O747,Table13[],2)</f>
        <v>1 - 5</v>
      </c>
      <c r="Q747" t="str">
        <f>INDEX(Table8[Column1],MATCH(R747,Table8[Column2]))</f>
        <v>Scheduled</v>
      </c>
      <c r="R747">
        <v>22.759710500000001</v>
      </c>
      <c r="S747">
        <f t="shared" si="23"/>
        <v>0.9483212708333334</v>
      </c>
      <c r="T747" t="s">
        <v>19</v>
      </c>
    </row>
    <row r="748" spans="1:20" x14ac:dyDescent="0.25">
      <c r="A748">
        <v>747</v>
      </c>
      <c r="B748" t="s">
        <v>1201</v>
      </c>
      <c r="C748" t="s">
        <v>1202</v>
      </c>
      <c r="D748" t="str">
        <f t="shared" si="22"/>
        <v>Eastman Dorian</v>
      </c>
      <c r="E748" t="s">
        <v>22</v>
      </c>
      <c r="F748" t="s">
        <v>38</v>
      </c>
      <c r="G748" t="s">
        <v>17</v>
      </c>
      <c r="H748" t="s">
        <v>18</v>
      </c>
      <c r="I748" t="s">
        <v>38</v>
      </c>
      <c r="J748" t="s">
        <v>19</v>
      </c>
      <c r="K748" t="str">
        <f>INDEX(Table6[Column1],MATCH(L748,Table6[Column2]))</f>
        <v>Elders</v>
      </c>
      <c r="L748">
        <v>53.723492280000002</v>
      </c>
      <c r="M748" t="str">
        <f>VLOOKUP(L748,Table1[],2)</f>
        <v>50 - 59</v>
      </c>
      <c r="N748" t="str">
        <f>INDEX(Table7[Column1],MATCH(O748,Table7[Column2]))</f>
        <v>Learning Stage</v>
      </c>
      <c r="O748">
        <v>8.5149040999999995E-2</v>
      </c>
      <c r="P748" t="e">
        <f>VLOOKUP(O748,Table13[],2)</f>
        <v>#N/A</v>
      </c>
      <c r="Q748" t="str">
        <f>INDEX(Table8[Column1],MATCH(R748,Table8[Column2]))</f>
        <v>Excused</v>
      </c>
      <c r="R748">
        <v>144.79068280000001</v>
      </c>
      <c r="S748">
        <f t="shared" si="23"/>
        <v>6.0329451166666672</v>
      </c>
      <c r="T748" t="s">
        <v>19</v>
      </c>
    </row>
    <row r="749" spans="1:20" x14ac:dyDescent="0.25">
      <c r="A749">
        <v>748</v>
      </c>
      <c r="B749" t="s">
        <v>1203</v>
      </c>
      <c r="C749" t="s">
        <v>115</v>
      </c>
      <c r="D749" t="str">
        <f t="shared" si="22"/>
        <v>Adamson Daniel</v>
      </c>
      <c r="E749" t="s">
        <v>22</v>
      </c>
      <c r="F749" t="s">
        <v>369</v>
      </c>
      <c r="G749" t="s">
        <v>17</v>
      </c>
      <c r="H749" t="s">
        <v>18</v>
      </c>
      <c r="I749" t="s">
        <v>369</v>
      </c>
      <c r="J749" t="s">
        <v>19</v>
      </c>
      <c r="K749" t="str">
        <f>INDEX(Table6[Column1],MATCH(L749,Table6[Column2]))</f>
        <v>Elders</v>
      </c>
      <c r="L749">
        <v>51.633287459999998</v>
      </c>
      <c r="M749" t="str">
        <f>VLOOKUP(L749,Table1[],2)</f>
        <v>50 - 59</v>
      </c>
      <c r="N749" t="str">
        <f>INDEX(Table7[Column1],MATCH(O749,Table7[Column2]))</f>
        <v>Learning Stage</v>
      </c>
      <c r="O749">
        <v>4.0823954279999999</v>
      </c>
      <c r="P749" t="str">
        <f>VLOOKUP(O749,Table13[],2)</f>
        <v>1 - 5</v>
      </c>
      <c r="Q749" t="str">
        <f>INDEX(Table8[Column1],MATCH(R749,Table8[Column2]))</f>
        <v>Habitual</v>
      </c>
      <c r="R749">
        <v>82.61247333</v>
      </c>
      <c r="S749">
        <f t="shared" si="23"/>
        <v>3.4421863887500002</v>
      </c>
      <c r="T749" t="s">
        <v>19</v>
      </c>
    </row>
    <row r="750" spans="1:20" x14ac:dyDescent="0.25">
      <c r="A750">
        <v>749</v>
      </c>
      <c r="B750" t="s">
        <v>721</v>
      </c>
      <c r="C750" t="s">
        <v>918</v>
      </c>
      <c r="D750" t="str">
        <f t="shared" si="22"/>
        <v>Walker Tim</v>
      </c>
      <c r="E750" t="s">
        <v>22</v>
      </c>
      <c r="F750" t="s">
        <v>431</v>
      </c>
      <c r="G750" t="s">
        <v>611</v>
      </c>
      <c r="H750" t="s">
        <v>612</v>
      </c>
      <c r="I750" t="s">
        <v>138</v>
      </c>
      <c r="J750" t="s">
        <v>19</v>
      </c>
      <c r="K750" t="str">
        <f>INDEX(Table6[Column1],MATCH(L750,Table6[Column2]))</f>
        <v>Adults</v>
      </c>
      <c r="L750">
        <v>43.280459620000002</v>
      </c>
      <c r="M750" t="str">
        <f>VLOOKUP(L750,Table1[],2)</f>
        <v>40 - 49</v>
      </c>
      <c r="N750" t="str">
        <f>INDEX(Table7[Column1],MATCH(O750,Table7[Column2]))</f>
        <v>Learning Stage</v>
      </c>
      <c r="O750">
        <v>4.2177604830000002</v>
      </c>
      <c r="P750" t="str">
        <f>VLOOKUP(O750,Table13[],2)</f>
        <v>1 - 5</v>
      </c>
      <c r="Q750" t="str">
        <f>INDEX(Table8[Column1],MATCH(R750,Table8[Column2]))</f>
        <v>Maintained</v>
      </c>
      <c r="R750">
        <v>64.566042289999999</v>
      </c>
      <c r="S750">
        <f t="shared" si="23"/>
        <v>2.6902517620833333</v>
      </c>
      <c r="T750" t="s">
        <v>19</v>
      </c>
    </row>
    <row r="751" spans="1:20" x14ac:dyDescent="0.25">
      <c r="A751">
        <v>750</v>
      </c>
      <c r="B751" t="s">
        <v>729</v>
      </c>
      <c r="C751" t="s">
        <v>1204</v>
      </c>
      <c r="D751" t="str">
        <f t="shared" si="22"/>
        <v>Patterson Gerardo</v>
      </c>
      <c r="E751" t="s">
        <v>22</v>
      </c>
      <c r="F751" t="s">
        <v>38</v>
      </c>
      <c r="G751" t="s">
        <v>17</v>
      </c>
      <c r="H751" t="s">
        <v>18</v>
      </c>
      <c r="I751" t="s">
        <v>38</v>
      </c>
      <c r="J751" t="s">
        <v>19</v>
      </c>
      <c r="K751" t="str">
        <f>INDEX(Table6[Column1],MATCH(L751,Table6[Column2]))</f>
        <v>Adults</v>
      </c>
      <c r="L751">
        <v>44.904050290000001</v>
      </c>
      <c r="M751" t="str">
        <f>VLOOKUP(L751,Table1[],2)</f>
        <v>40 - 49</v>
      </c>
      <c r="N751" t="str">
        <f>INDEX(Table7[Column1],MATCH(O751,Table7[Column2]))</f>
        <v>Fitting in Stage</v>
      </c>
      <c r="O751">
        <v>6.3382868820000002</v>
      </c>
      <c r="P751" t="str">
        <f>VLOOKUP(O751,Table13[],2)</f>
        <v>6 - 10</v>
      </c>
      <c r="Q751" t="str">
        <f>INDEX(Table8[Column1],MATCH(R751,Table8[Column2]))</f>
        <v>Habitual</v>
      </c>
      <c r="R751">
        <v>94.565090249999997</v>
      </c>
      <c r="S751">
        <f t="shared" si="23"/>
        <v>3.94021209375</v>
      </c>
      <c r="T751" t="s">
        <v>19</v>
      </c>
    </row>
    <row r="752" spans="1:20" x14ac:dyDescent="0.25">
      <c r="A752">
        <v>751</v>
      </c>
      <c r="B752" t="s">
        <v>1205</v>
      </c>
      <c r="C752" t="s">
        <v>504</v>
      </c>
      <c r="D752" t="str">
        <f t="shared" si="22"/>
        <v>Huck Ann</v>
      </c>
      <c r="E752" t="s">
        <v>15</v>
      </c>
      <c r="F752" t="s">
        <v>121</v>
      </c>
      <c r="G752" t="s">
        <v>611</v>
      </c>
      <c r="H752" t="s">
        <v>612</v>
      </c>
      <c r="I752" t="s">
        <v>121</v>
      </c>
      <c r="J752" t="s">
        <v>19</v>
      </c>
      <c r="K752" t="str">
        <f>INDEX(Table6[Column1],MATCH(L752,Table6[Column2]))</f>
        <v>Adults</v>
      </c>
      <c r="L752">
        <v>41.069773339999998</v>
      </c>
      <c r="M752" t="str">
        <f>VLOOKUP(L752,Table1[],2)</f>
        <v>40 - 49</v>
      </c>
      <c r="N752" t="str">
        <f>INDEX(Table7[Column1],MATCH(O752,Table7[Column2]))</f>
        <v>Learning Stage</v>
      </c>
      <c r="O752">
        <v>3.9942136540000002</v>
      </c>
      <c r="P752" t="str">
        <f>VLOOKUP(O752,Table13[],2)</f>
        <v>1 - 5</v>
      </c>
      <c r="Q752" t="str">
        <f>INDEX(Table8[Column1],MATCH(R752,Table8[Column2]))</f>
        <v>Habitual</v>
      </c>
      <c r="R752">
        <v>90.136260750000005</v>
      </c>
      <c r="S752">
        <f t="shared" si="23"/>
        <v>3.7556775312500004</v>
      </c>
      <c r="T752" t="s">
        <v>19</v>
      </c>
    </row>
    <row r="753" spans="1:20" x14ac:dyDescent="0.25">
      <c r="A753">
        <v>752</v>
      </c>
      <c r="B753" t="s">
        <v>764</v>
      </c>
      <c r="C753" t="s">
        <v>147</v>
      </c>
      <c r="D753" t="str">
        <f t="shared" si="22"/>
        <v>Ruby Linda</v>
      </c>
      <c r="E753" t="s">
        <v>15</v>
      </c>
      <c r="F753" t="s">
        <v>1206</v>
      </c>
      <c r="G753" t="s">
        <v>611</v>
      </c>
      <c r="H753" t="s">
        <v>612</v>
      </c>
      <c r="I753" t="s">
        <v>90</v>
      </c>
      <c r="J753" t="s">
        <v>19</v>
      </c>
      <c r="K753" t="str">
        <f>INDEX(Table6[Column1],MATCH(L753,Table6[Column2]))</f>
        <v>Adults</v>
      </c>
      <c r="L753">
        <v>42.205092450000002</v>
      </c>
      <c r="M753" t="str">
        <f>VLOOKUP(L753,Table1[],2)</f>
        <v>40 - 49</v>
      </c>
      <c r="N753" t="str">
        <f>INDEX(Table7[Column1],MATCH(O753,Table7[Column2]))</f>
        <v>Fitting in Stage</v>
      </c>
      <c r="O753">
        <v>7.3304101929999996</v>
      </c>
      <c r="P753" t="str">
        <f>VLOOKUP(O753,Table13[],2)</f>
        <v>6 - 10</v>
      </c>
      <c r="Q753" t="str">
        <f>INDEX(Table8[Column1],MATCH(R753,Table8[Column2]))</f>
        <v>Maintained</v>
      </c>
      <c r="R753">
        <v>72.940224479999998</v>
      </c>
      <c r="S753">
        <f t="shared" si="23"/>
        <v>3.0391760200000002</v>
      </c>
      <c r="T753" t="s">
        <v>19</v>
      </c>
    </row>
    <row r="754" spans="1:20" x14ac:dyDescent="0.25">
      <c r="A754">
        <v>753</v>
      </c>
      <c r="B754" t="s">
        <v>89</v>
      </c>
      <c r="C754" t="s">
        <v>1207</v>
      </c>
      <c r="D754" t="str">
        <f t="shared" si="22"/>
        <v>Joseph Horace</v>
      </c>
      <c r="E754" t="s">
        <v>22</v>
      </c>
      <c r="F754" t="s">
        <v>176</v>
      </c>
      <c r="G754" t="s">
        <v>611</v>
      </c>
      <c r="H754" t="s">
        <v>612</v>
      </c>
      <c r="I754" t="s">
        <v>134</v>
      </c>
      <c r="J754" t="s">
        <v>19</v>
      </c>
      <c r="K754" t="str">
        <f>INDEX(Table6[Column1],MATCH(L754,Table6[Column2]))</f>
        <v>Elders</v>
      </c>
      <c r="L754">
        <v>50.770338649999999</v>
      </c>
      <c r="M754" t="str">
        <f>VLOOKUP(L754,Table1[],2)</f>
        <v>50 - 59</v>
      </c>
      <c r="N754" t="str">
        <f>INDEX(Table7[Column1],MATCH(O754,Table7[Column2]))</f>
        <v>Learning Stage</v>
      </c>
      <c r="O754">
        <v>4.8027801480000001</v>
      </c>
      <c r="P754" t="str">
        <f>VLOOKUP(O754,Table13[],2)</f>
        <v>1 - 5</v>
      </c>
      <c r="Q754" t="str">
        <f>INDEX(Table8[Column1],MATCH(R754,Table8[Column2]))</f>
        <v>Habitual</v>
      </c>
      <c r="R754">
        <v>98.757690449999998</v>
      </c>
      <c r="S754">
        <f t="shared" si="23"/>
        <v>4.1149037687499996</v>
      </c>
      <c r="T754" t="s">
        <v>19</v>
      </c>
    </row>
    <row r="755" spans="1:20" x14ac:dyDescent="0.25">
      <c r="A755">
        <v>754</v>
      </c>
      <c r="B755" t="s">
        <v>1173</v>
      </c>
      <c r="C755" t="s">
        <v>1208</v>
      </c>
      <c r="D755" t="str">
        <f t="shared" si="22"/>
        <v>Quezada Edna</v>
      </c>
      <c r="E755" t="s">
        <v>15</v>
      </c>
      <c r="F755" t="s">
        <v>385</v>
      </c>
      <c r="G755" t="s">
        <v>611</v>
      </c>
      <c r="H755" t="s">
        <v>612</v>
      </c>
      <c r="I755" t="s">
        <v>87</v>
      </c>
      <c r="J755" t="s">
        <v>19</v>
      </c>
      <c r="K755" t="str">
        <f>INDEX(Table6[Column1],MATCH(L755,Table6[Column2]))</f>
        <v>Adults</v>
      </c>
      <c r="L755">
        <v>43.319680159999997</v>
      </c>
      <c r="M755" t="str">
        <f>VLOOKUP(L755,Table1[],2)</f>
        <v>40 - 49</v>
      </c>
      <c r="N755" t="str">
        <f>INDEX(Table7[Column1],MATCH(O755,Table7[Column2]))</f>
        <v>Learning Stage</v>
      </c>
      <c r="O755">
        <v>5.8865435850000001</v>
      </c>
      <c r="P755" t="str">
        <f>VLOOKUP(O755,Table13[],2)</f>
        <v>1 - 5</v>
      </c>
      <c r="Q755" t="str">
        <f>INDEX(Table8[Column1],MATCH(R755,Table8[Column2]))</f>
        <v>Maintained</v>
      </c>
      <c r="R755">
        <v>52.452160450000001</v>
      </c>
      <c r="S755">
        <f t="shared" si="23"/>
        <v>2.1855066854166667</v>
      </c>
      <c r="T755" t="s">
        <v>19</v>
      </c>
    </row>
    <row r="756" spans="1:20" x14ac:dyDescent="0.25">
      <c r="A756">
        <v>755</v>
      </c>
      <c r="B756" t="s">
        <v>1209</v>
      </c>
      <c r="C756" t="s">
        <v>989</v>
      </c>
      <c r="D756" t="str">
        <f t="shared" si="22"/>
        <v>Taylor Spencer</v>
      </c>
      <c r="E756" t="s">
        <v>22</v>
      </c>
      <c r="F756" t="s">
        <v>38</v>
      </c>
      <c r="G756" t="s">
        <v>17</v>
      </c>
      <c r="H756" t="s">
        <v>18</v>
      </c>
      <c r="I756" t="s">
        <v>38</v>
      </c>
      <c r="J756" t="s">
        <v>19</v>
      </c>
      <c r="K756" t="str">
        <f>INDEX(Table6[Column1],MATCH(L756,Table6[Column2]))</f>
        <v>Adults</v>
      </c>
      <c r="L756">
        <v>49.374784409999997</v>
      </c>
      <c r="M756" t="str">
        <f>VLOOKUP(L756,Table1[],2)</f>
        <v>40 - 49</v>
      </c>
      <c r="N756" t="str">
        <f>INDEX(Table7[Column1],MATCH(O756,Table7[Column2]))</f>
        <v>Learning Stage</v>
      </c>
      <c r="O756">
        <v>5.923837603</v>
      </c>
      <c r="P756" t="str">
        <f>VLOOKUP(O756,Table13[],2)</f>
        <v>1 - 5</v>
      </c>
      <c r="Q756" t="str">
        <f>INDEX(Table8[Column1],MATCH(R756,Table8[Column2]))</f>
        <v>Habitual</v>
      </c>
      <c r="R756">
        <v>89.640981640000007</v>
      </c>
      <c r="S756">
        <f t="shared" si="23"/>
        <v>3.7350409016666668</v>
      </c>
      <c r="T756" t="s">
        <v>19</v>
      </c>
    </row>
    <row r="757" spans="1:20" x14ac:dyDescent="0.25">
      <c r="A757">
        <v>756</v>
      </c>
      <c r="B757" t="s">
        <v>1210</v>
      </c>
      <c r="C757" t="s">
        <v>812</v>
      </c>
      <c r="D757" t="str">
        <f t="shared" si="22"/>
        <v>Liberatore Helen</v>
      </c>
      <c r="E757" t="s">
        <v>15</v>
      </c>
      <c r="F757" t="s">
        <v>452</v>
      </c>
      <c r="G757" t="s">
        <v>17</v>
      </c>
      <c r="H757" t="s">
        <v>18</v>
      </c>
      <c r="I757" t="s">
        <v>407</v>
      </c>
      <c r="J757" t="s">
        <v>19</v>
      </c>
      <c r="K757" t="str">
        <f>INDEX(Table6[Column1],MATCH(L757,Table6[Column2]))</f>
        <v>Youth</v>
      </c>
      <c r="L757">
        <v>29.45223463</v>
      </c>
      <c r="M757" t="str">
        <f>VLOOKUP(L757,Table1[],2)</f>
        <v>20 - 29</v>
      </c>
      <c r="N757" t="str">
        <f>INDEX(Table7[Column1],MATCH(O757,Table7[Column2]))</f>
        <v>Learning Stage</v>
      </c>
      <c r="O757">
        <v>3.7959736510000002</v>
      </c>
      <c r="P757" t="str">
        <f>VLOOKUP(O757,Table13[],2)</f>
        <v>1 - 5</v>
      </c>
      <c r="Q757" t="str">
        <f>INDEX(Table8[Column1],MATCH(R757,Table8[Column2]))</f>
        <v>Scheduled</v>
      </c>
      <c r="R757">
        <v>22.125705159999999</v>
      </c>
      <c r="S757">
        <f t="shared" si="23"/>
        <v>0.92190438166666655</v>
      </c>
      <c r="T757" t="s">
        <v>19</v>
      </c>
    </row>
    <row r="758" spans="1:20" x14ac:dyDescent="0.25">
      <c r="A758">
        <v>757</v>
      </c>
      <c r="B758" t="s">
        <v>400</v>
      </c>
      <c r="C758" t="s">
        <v>1211</v>
      </c>
      <c r="D758" t="str">
        <f t="shared" si="22"/>
        <v>Williams Isabelle</v>
      </c>
      <c r="E758" t="s">
        <v>15</v>
      </c>
      <c r="F758" t="s">
        <v>30</v>
      </c>
      <c r="G758" t="s">
        <v>611</v>
      </c>
      <c r="H758" t="s">
        <v>612</v>
      </c>
      <c r="I758" t="s">
        <v>30</v>
      </c>
      <c r="J758" t="s">
        <v>19</v>
      </c>
      <c r="K758" t="str">
        <f>INDEX(Table6[Column1],MATCH(L758,Table6[Column2]))</f>
        <v>Elders</v>
      </c>
      <c r="L758">
        <v>50.422182229999997</v>
      </c>
      <c r="M758" t="str">
        <f>VLOOKUP(L758,Table1[],2)</f>
        <v>50 - 59</v>
      </c>
      <c r="N758" t="str">
        <f>INDEX(Table7[Column1],MATCH(O758,Table7[Column2]))</f>
        <v>Learning Stage</v>
      </c>
      <c r="O758">
        <v>5.0834223070000002</v>
      </c>
      <c r="P758" t="str">
        <f>VLOOKUP(O758,Table13[],2)</f>
        <v>1 - 5</v>
      </c>
      <c r="Q758" t="str">
        <f>INDEX(Table8[Column1],MATCH(R758,Table8[Column2]))</f>
        <v>Unexcused</v>
      </c>
      <c r="R758">
        <v>173.70608290000001</v>
      </c>
      <c r="S758">
        <f t="shared" si="23"/>
        <v>7.2377534541666666</v>
      </c>
      <c r="T758" t="s">
        <v>19</v>
      </c>
    </row>
    <row r="759" spans="1:20" x14ac:dyDescent="0.25">
      <c r="A759">
        <v>758</v>
      </c>
      <c r="B759" t="s">
        <v>1212</v>
      </c>
      <c r="C759" t="s">
        <v>1213</v>
      </c>
      <c r="D759" t="str">
        <f t="shared" si="22"/>
        <v>Wilburn Tom</v>
      </c>
      <c r="E759" t="s">
        <v>22</v>
      </c>
      <c r="F759" t="s">
        <v>828</v>
      </c>
      <c r="G759" t="s">
        <v>611</v>
      </c>
      <c r="H759" t="s">
        <v>612</v>
      </c>
      <c r="I759" t="s">
        <v>24</v>
      </c>
      <c r="J759" t="s">
        <v>19</v>
      </c>
      <c r="K759" t="str">
        <f>INDEX(Table6[Column1],MATCH(L759,Table6[Column2]))</f>
        <v>Youth</v>
      </c>
      <c r="L759">
        <v>29.130056379999999</v>
      </c>
      <c r="M759" t="str">
        <f>VLOOKUP(L759,Table1[],2)</f>
        <v>20 - 29</v>
      </c>
      <c r="N759" t="str">
        <f>INDEX(Table7[Column1],MATCH(O759,Table7[Column2]))</f>
        <v>Learning Stage</v>
      </c>
      <c r="O759">
        <v>5.5176666360000004</v>
      </c>
      <c r="P759" t="str">
        <f>VLOOKUP(O759,Table13[],2)</f>
        <v>1 - 5</v>
      </c>
      <c r="Q759" t="str">
        <f>INDEX(Table8[Column1],MATCH(R759,Table8[Column2]))</f>
        <v>Scheduled</v>
      </c>
      <c r="R759">
        <v>0</v>
      </c>
      <c r="S759">
        <f t="shared" si="23"/>
        <v>0</v>
      </c>
      <c r="T759" t="s">
        <v>19</v>
      </c>
    </row>
    <row r="760" spans="1:20" x14ac:dyDescent="0.25">
      <c r="A760">
        <v>759</v>
      </c>
      <c r="B760" t="s">
        <v>724</v>
      </c>
      <c r="C760" t="s">
        <v>115</v>
      </c>
      <c r="D760" t="str">
        <f t="shared" si="22"/>
        <v>Myers Daniel</v>
      </c>
      <c r="E760" t="s">
        <v>22</v>
      </c>
      <c r="F760" t="s">
        <v>38</v>
      </c>
      <c r="G760" t="s">
        <v>17</v>
      </c>
      <c r="H760" t="s">
        <v>18</v>
      </c>
      <c r="I760" t="s">
        <v>38</v>
      </c>
      <c r="J760" t="s">
        <v>19</v>
      </c>
      <c r="K760" t="str">
        <f>INDEX(Table6[Column1],MATCH(L760,Table6[Column2]))</f>
        <v>Youth</v>
      </c>
      <c r="L760">
        <v>29.490451709999999</v>
      </c>
      <c r="M760" t="str">
        <f>VLOOKUP(L760,Table1[],2)</f>
        <v>20 - 29</v>
      </c>
      <c r="N760" t="str">
        <f>INDEX(Table7[Column1],MATCH(O760,Table7[Column2]))</f>
        <v>Learning Stage</v>
      </c>
      <c r="O760">
        <v>5.9295365819999999</v>
      </c>
      <c r="P760" t="str">
        <f>VLOOKUP(O760,Table13[],2)</f>
        <v>1 - 5</v>
      </c>
      <c r="Q760" t="str">
        <f>INDEX(Table8[Column1],MATCH(R760,Table8[Column2]))</f>
        <v>Scheduled</v>
      </c>
      <c r="R760">
        <v>1.9882828910000001</v>
      </c>
      <c r="S760">
        <f t="shared" si="23"/>
        <v>8.2845120458333338E-2</v>
      </c>
      <c r="T760" t="s">
        <v>19</v>
      </c>
    </row>
    <row r="761" spans="1:20" x14ac:dyDescent="0.25">
      <c r="A761">
        <v>760</v>
      </c>
      <c r="B761" t="s">
        <v>281</v>
      </c>
      <c r="C761" t="s">
        <v>779</v>
      </c>
      <c r="D761" t="str">
        <f t="shared" si="22"/>
        <v>Clark Eric</v>
      </c>
      <c r="E761" t="s">
        <v>22</v>
      </c>
      <c r="F761" t="s">
        <v>30</v>
      </c>
      <c r="G761" t="s">
        <v>611</v>
      </c>
      <c r="H761" t="s">
        <v>612</v>
      </c>
      <c r="I761" t="s">
        <v>30</v>
      </c>
      <c r="J761" t="s">
        <v>19</v>
      </c>
      <c r="K761" t="str">
        <f>INDEX(Table6[Column1],MATCH(L761,Table6[Column2]))</f>
        <v>Adults</v>
      </c>
      <c r="L761">
        <v>44.846608799999998</v>
      </c>
      <c r="M761" t="str">
        <f>VLOOKUP(L761,Table1[],2)</f>
        <v>40 - 49</v>
      </c>
      <c r="N761" t="str">
        <f>INDEX(Table7[Column1],MATCH(O761,Table7[Column2]))</f>
        <v>Learning Stage</v>
      </c>
      <c r="O761">
        <v>5.9640464680000003</v>
      </c>
      <c r="P761" t="str">
        <f>VLOOKUP(O761,Table13[],2)</f>
        <v>1 - 5</v>
      </c>
      <c r="Q761" t="str">
        <f>INDEX(Table8[Column1],MATCH(R761,Table8[Column2]))</f>
        <v>Habitual</v>
      </c>
      <c r="R761">
        <v>89.391818459999996</v>
      </c>
      <c r="S761">
        <f t="shared" si="23"/>
        <v>3.7246591025</v>
      </c>
      <c r="T761" t="s">
        <v>19</v>
      </c>
    </row>
    <row r="762" spans="1:20" x14ac:dyDescent="0.25">
      <c r="A762">
        <v>761</v>
      </c>
      <c r="B762" t="s">
        <v>1214</v>
      </c>
      <c r="C762" t="s">
        <v>390</v>
      </c>
      <c r="D762" t="str">
        <f t="shared" si="22"/>
        <v>Grier Stephanie</v>
      </c>
      <c r="E762" t="s">
        <v>15</v>
      </c>
      <c r="F762" t="s">
        <v>46</v>
      </c>
      <c r="G762" t="s">
        <v>611</v>
      </c>
      <c r="H762" t="s">
        <v>612</v>
      </c>
      <c r="I762" t="s">
        <v>46</v>
      </c>
      <c r="J762" t="s">
        <v>19</v>
      </c>
      <c r="K762" t="str">
        <f>INDEX(Table6[Column1],MATCH(L762,Table6[Column2]))</f>
        <v>Adults</v>
      </c>
      <c r="L762">
        <v>44.777466150000002</v>
      </c>
      <c r="M762" t="str">
        <f>VLOOKUP(L762,Table1[],2)</f>
        <v>40 - 49</v>
      </c>
      <c r="N762" t="str">
        <f>INDEX(Table7[Column1],MATCH(O762,Table7[Column2]))</f>
        <v>Learning Stage</v>
      </c>
      <c r="O762">
        <v>5.9467546100000002</v>
      </c>
      <c r="P762" t="str">
        <f>VLOOKUP(O762,Table13[],2)</f>
        <v>1 - 5</v>
      </c>
      <c r="Q762" t="str">
        <f>INDEX(Table8[Column1],MATCH(R762,Table8[Column2]))</f>
        <v>Maintained</v>
      </c>
      <c r="R762">
        <v>72.161524560000004</v>
      </c>
      <c r="S762">
        <f t="shared" si="23"/>
        <v>3.0067301900000003</v>
      </c>
      <c r="T762" t="s">
        <v>19</v>
      </c>
    </row>
    <row r="763" spans="1:20" x14ac:dyDescent="0.25">
      <c r="A763">
        <v>762</v>
      </c>
      <c r="B763" t="s">
        <v>193</v>
      </c>
      <c r="C763" t="s">
        <v>77</v>
      </c>
      <c r="D763" t="str">
        <f t="shared" si="22"/>
        <v>Lopez Sandra</v>
      </c>
      <c r="E763" t="s">
        <v>15</v>
      </c>
      <c r="F763" t="s">
        <v>38</v>
      </c>
      <c r="G763" t="s">
        <v>17</v>
      </c>
      <c r="H763" t="s">
        <v>18</v>
      </c>
      <c r="I763" t="s">
        <v>38</v>
      </c>
      <c r="J763" t="s">
        <v>19</v>
      </c>
      <c r="K763" t="str">
        <f>INDEX(Table6[Column1],MATCH(L763,Table6[Column2]))</f>
        <v>Young Adults</v>
      </c>
      <c r="L763">
        <v>39.761055020000001</v>
      </c>
      <c r="M763" t="str">
        <f>VLOOKUP(L763,Table1[],2)</f>
        <v>30 - 39</v>
      </c>
      <c r="N763" t="str">
        <f>INDEX(Table7[Column1],MATCH(O763,Table7[Column2]))</f>
        <v>Learning Stage</v>
      </c>
      <c r="O763">
        <v>4.4889888420000004</v>
      </c>
      <c r="P763" t="str">
        <f>VLOOKUP(O763,Table13[],2)</f>
        <v>1 - 5</v>
      </c>
      <c r="Q763" t="str">
        <f>INDEX(Table8[Column1],MATCH(R763,Table8[Column2]))</f>
        <v>Habitual</v>
      </c>
      <c r="R763">
        <v>97.878395929999996</v>
      </c>
      <c r="S763">
        <f t="shared" si="23"/>
        <v>4.0782664970833338</v>
      </c>
      <c r="T763" t="s">
        <v>19</v>
      </c>
    </row>
    <row r="764" spans="1:20" x14ac:dyDescent="0.25">
      <c r="A764">
        <v>763</v>
      </c>
      <c r="B764" t="s">
        <v>1215</v>
      </c>
      <c r="C764" t="s">
        <v>1216</v>
      </c>
      <c r="D764" t="str">
        <f t="shared" si="22"/>
        <v>Fugate Bertha</v>
      </c>
      <c r="E764" t="s">
        <v>15</v>
      </c>
      <c r="F764" t="s">
        <v>54</v>
      </c>
      <c r="G764" t="s">
        <v>611</v>
      </c>
      <c r="H764" t="s">
        <v>612</v>
      </c>
      <c r="I764" t="s">
        <v>54</v>
      </c>
      <c r="J764" t="s">
        <v>19</v>
      </c>
      <c r="K764" t="str">
        <f>INDEX(Table6[Column1],MATCH(L764,Table6[Column2]))</f>
        <v>Seniors</v>
      </c>
      <c r="L764">
        <v>60.43146488</v>
      </c>
      <c r="M764" t="str">
        <f>VLOOKUP(L764,Table1[],2)</f>
        <v>60 and Above</v>
      </c>
      <c r="N764" t="str">
        <f>INDEX(Table7[Column1],MATCH(O764,Table7[Column2]))</f>
        <v>Learning Stage</v>
      </c>
      <c r="O764">
        <v>3.7216748009999998</v>
      </c>
      <c r="P764" t="str">
        <f>VLOOKUP(O764,Table13[],2)</f>
        <v>1 - 5</v>
      </c>
      <c r="Q764" t="str">
        <f>INDEX(Table8[Column1],MATCH(R764,Table8[Column2]))</f>
        <v>Unexcused</v>
      </c>
      <c r="R764">
        <v>165.8060605</v>
      </c>
      <c r="S764">
        <f t="shared" si="23"/>
        <v>6.9085858541666658</v>
      </c>
      <c r="T764" t="s">
        <v>19</v>
      </c>
    </row>
    <row r="765" spans="1:20" x14ac:dyDescent="0.25">
      <c r="A765">
        <v>764</v>
      </c>
      <c r="B765" t="s">
        <v>1217</v>
      </c>
      <c r="C765" t="s">
        <v>50</v>
      </c>
      <c r="D765" t="str">
        <f t="shared" si="22"/>
        <v>Hoover Robert</v>
      </c>
      <c r="E765" t="s">
        <v>22</v>
      </c>
      <c r="F765" t="s">
        <v>30</v>
      </c>
      <c r="G765" t="s">
        <v>611</v>
      </c>
      <c r="H765" t="s">
        <v>612</v>
      </c>
      <c r="I765" t="s">
        <v>30</v>
      </c>
      <c r="J765" t="s">
        <v>19</v>
      </c>
      <c r="K765" t="str">
        <f>INDEX(Table6[Column1],MATCH(L765,Table6[Column2]))</f>
        <v>Adults</v>
      </c>
      <c r="L765">
        <v>41.856043960000001</v>
      </c>
      <c r="M765" t="str">
        <f>VLOOKUP(L765,Table1[],2)</f>
        <v>40 - 49</v>
      </c>
      <c r="N765" t="str">
        <f>INDEX(Table7[Column1],MATCH(O765,Table7[Column2]))</f>
        <v>Learning Stage</v>
      </c>
      <c r="O765">
        <v>3.4093288290000001</v>
      </c>
      <c r="P765" t="str">
        <f>VLOOKUP(O765,Table13[],2)</f>
        <v>1 - 5</v>
      </c>
      <c r="Q765" t="str">
        <f>INDEX(Table8[Column1],MATCH(R765,Table8[Column2]))</f>
        <v>Scheduled</v>
      </c>
      <c r="R765">
        <v>12.259889619999999</v>
      </c>
      <c r="S765">
        <f t="shared" si="23"/>
        <v>0.51082873416666663</v>
      </c>
      <c r="T765" t="s">
        <v>19</v>
      </c>
    </row>
    <row r="766" spans="1:20" x14ac:dyDescent="0.25">
      <c r="A766">
        <v>765</v>
      </c>
      <c r="B766" t="s">
        <v>1218</v>
      </c>
      <c r="C766" t="s">
        <v>857</v>
      </c>
      <c r="D766" t="str">
        <f t="shared" si="22"/>
        <v>Cockrum Chris</v>
      </c>
      <c r="E766" t="s">
        <v>22</v>
      </c>
      <c r="F766" t="s">
        <v>1219</v>
      </c>
      <c r="G766" t="s">
        <v>611</v>
      </c>
      <c r="H766" t="s">
        <v>612</v>
      </c>
      <c r="I766" t="s">
        <v>138</v>
      </c>
      <c r="J766" t="s">
        <v>19</v>
      </c>
      <c r="K766" t="str">
        <f>INDEX(Table6[Column1],MATCH(L766,Table6[Column2]))</f>
        <v>Young Adults</v>
      </c>
      <c r="L766">
        <v>37.43010409</v>
      </c>
      <c r="M766" t="str">
        <f>VLOOKUP(L766,Table1[],2)</f>
        <v>30 - 39</v>
      </c>
      <c r="N766" t="str">
        <f>INDEX(Table7[Column1],MATCH(O766,Table7[Column2]))</f>
        <v>Learning Stage</v>
      </c>
      <c r="O766">
        <v>3.06699945</v>
      </c>
      <c r="P766" t="str">
        <f>VLOOKUP(O766,Table13[],2)</f>
        <v>1 - 5</v>
      </c>
      <c r="Q766" t="str">
        <f>INDEX(Table8[Column1],MATCH(R766,Table8[Column2]))</f>
        <v>Scheduled</v>
      </c>
      <c r="R766">
        <v>16.973065080000001</v>
      </c>
      <c r="S766">
        <f t="shared" si="23"/>
        <v>0.70721104499999998</v>
      </c>
      <c r="T766" t="s">
        <v>19</v>
      </c>
    </row>
    <row r="767" spans="1:20" x14ac:dyDescent="0.25">
      <c r="A767">
        <v>766</v>
      </c>
      <c r="B767" t="s">
        <v>1220</v>
      </c>
      <c r="C767" t="s">
        <v>1071</v>
      </c>
      <c r="D767" t="str">
        <f t="shared" si="22"/>
        <v>Salazar Allan</v>
      </c>
      <c r="E767" t="s">
        <v>22</v>
      </c>
      <c r="F767" t="s">
        <v>24</v>
      </c>
      <c r="G767" t="s">
        <v>611</v>
      </c>
      <c r="H767" t="s">
        <v>612</v>
      </c>
      <c r="I767" t="s">
        <v>24</v>
      </c>
      <c r="J767" t="s">
        <v>19</v>
      </c>
      <c r="K767" t="str">
        <f>INDEX(Table6[Column1],MATCH(L767,Table6[Column2]))</f>
        <v>Adults</v>
      </c>
      <c r="L767">
        <v>44.007794480000001</v>
      </c>
      <c r="M767" t="str">
        <f>VLOOKUP(L767,Table1[],2)</f>
        <v>40 - 49</v>
      </c>
      <c r="N767" t="str">
        <f>INDEX(Table7[Column1],MATCH(O767,Table7[Column2]))</f>
        <v>Learning Stage</v>
      </c>
      <c r="O767">
        <v>4.5460285860000003</v>
      </c>
      <c r="P767" t="str">
        <f>VLOOKUP(O767,Table13[],2)</f>
        <v>1 - 5</v>
      </c>
      <c r="Q767" t="str">
        <f>INDEX(Table8[Column1],MATCH(R767,Table8[Column2]))</f>
        <v>Habitual</v>
      </c>
      <c r="R767">
        <v>92.604574619999994</v>
      </c>
      <c r="S767">
        <f t="shared" si="23"/>
        <v>3.8585239424999997</v>
      </c>
      <c r="T767" t="s">
        <v>19</v>
      </c>
    </row>
    <row r="768" spans="1:20" x14ac:dyDescent="0.25">
      <c r="A768">
        <v>767</v>
      </c>
      <c r="B768" t="s">
        <v>1221</v>
      </c>
      <c r="C768" t="s">
        <v>1222</v>
      </c>
      <c r="D768" t="str">
        <f t="shared" si="22"/>
        <v>Arsenault Toney</v>
      </c>
      <c r="E768" t="s">
        <v>22</v>
      </c>
      <c r="F768" t="s">
        <v>788</v>
      </c>
      <c r="G768" t="s">
        <v>611</v>
      </c>
      <c r="H768" t="s">
        <v>612</v>
      </c>
      <c r="I768" t="s">
        <v>788</v>
      </c>
      <c r="J768" t="s">
        <v>19</v>
      </c>
      <c r="K768" t="str">
        <f>INDEX(Table6[Column1],MATCH(L768,Table6[Column2]))</f>
        <v>Adults</v>
      </c>
      <c r="L768">
        <v>41.975560770000001</v>
      </c>
      <c r="M768" t="str">
        <f>VLOOKUP(L768,Table1[],2)</f>
        <v>40 - 49</v>
      </c>
      <c r="N768" t="str">
        <f>INDEX(Table7[Column1],MATCH(O768,Table7[Column2]))</f>
        <v>Learning Stage</v>
      </c>
      <c r="O768">
        <v>2.676669762</v>
      </c>
      <c r="P768" t="str">
        <f>VLOOKUP(O768,Table13[],2)</f>
        <v>1 - 5</v>
      </c>
      <c r="Q768" t="str">
        <f>INDEX(Table8[Column1],MATCH(R768,Table8[Column2]))</f>
        <v>Maintained</v>
      </c>
      <c r="R768">
        <v>47.541212289999997</v>
      </c>
      <c r="S768">
        <f t="shared" si="23"/>
        <v>1.9808838454166666</v>
      </c>
      <c r="T768" t="s">
        <v>19</v>
      </c>
    </row>
    <row r="769" spans="1:20" x14ac:dyDescent="0.25">
      <c r="A769">
        <v>768</v>
      </c>
      <c r="B769" t="s">
        <v>1223</v>
      </c>
      <c r="C769" t="s">
        <v>936</v>
      </c>
      <c r="D769" t="str">
        <f t="shared" si="22"/>
        <v>Bergan Nathan</v>
      </c>
      <c r="E769" t="s">
        <v>22</v>
      </c>
      <c r="F769" t="s">
        <v>586</v>
      </c>
      <c r="G769" t="s">
        <v>611</v>
      </c>
      <c r="H769" t="s">
        <v>612</v>
      </c>
      <c r="I769" t="s">
        <v>90</v>
      </c>
      <c r="J769" t="s">
        <v>19</v>
      </c>
      <c r="K769" t="str">
        <f>INDEX(Table6[Column1],MATCH(L769,Table6[Column2]))</f>
        <v>Elders</v>
      </c>
      <c r="L769">
        <v>50.664570339999997</v>
      </c>
      <c r="M769" t="str">
        <f>VLOOKUP(L769,Table1[],2)</f>
        <v>50 - 59</v>
      </c>
      <c r="N769" t="str">
        <f>INDEX(Table7[Column1],MATCH(O769,Table7[Column2]))</f>
        <v>Learning Stage</v>
      </c>
      <c r="O769">
        <v>4.3728404300000001</v>
      </c>
      <c r="P769" t="str">
        <f>VLOOKUP(O769,Table13[],2)</f>
        <v>1 - 5</v>
      </c>
      <c r="Q769" t="str">
        <f>INDEX(Table8[Column1],MATCH(R769,Table8[Column2]))</f>
        <v>Maintained</v>
      </c>
      <c r="R769">
        <v>51.700491139999997</v>
      </c>
      <c r="S769">
        <f t="shared" si="23"/>
        <v>2.1541871308333334</v>
      </c>
      <c r="T769" t="s">
        <v>19</v>
      </c>
    </row>
    <row r="770" spans="1:20" x14ac:dyDescent="0.25">
      <c r="A770">
        <v>769</v>
      </c>
      <c r="B770" t="s">
        <v>235</v>
      </c>
      <c r="C770" t="s">
        <v>79</v>
      </c>
      <c r="D770" t="str">
        <f t="shared" si="22"/>
        <v>Nelson Jennifer</v>
      </c>
      <c r="E770" t="s">
        <v>15</v>
      </c>
      <c r="F770" t="s">
        <v>100</v>
      </c>
      <c r="G770" t="s">
        <v>611</v>
      </c>
      <c r="H770" t="s">
        <v>612</v>
      </c>
      <c r="I770" t="s">
        <v>101</v>
      </c>
      <c r="J770" t="s">
        <v>19</v>
      </c>
      <c r="K770" t="str">
        <f>INDEX(Table6[Column1],MATCH(L770,Table6[Column2]))</f>
        <v>Young Adults</v>
      </c>
      <c r="L770">
        <v>36.15871473</v>
      </c>
      <c r="M770" t="str">
        <f>VLOOKUP(L770,Table1[],2)</f>
        <v>30 - 39</v>
      </c>
      <c r="N770" t="str">
        <f>INDEX(Table7[Column1],MATCH(O770,Table7[Column2]))</f>
        <v>Learning Stage</v>
      </c>
      <c r="O770">
        <v>3.3556167819999998</v>
      </c>
      <c r="P770" t="str">
        <f>VLOOKUP(O770,Table13[],2)</f>
        <v>1 - 5</v>
      </c>
      <c r="Q770" t="str">
        <f>INDEX(Table8[Column1],MATCH(R770,Table8[Column2]))</f>
        <v>Habitual</v>
      </c>
      <c r="R770">
        <v>82.586228570000003</v>
      </c>
      <c r="S770">
        <f t="shared" si="23"/>
        <v>3.441092857083333</v>
      </c>
      <c r="T770" t="s">
        <v>19</v>
      </c>
    </row>
    <row r="771" spans="1:20" x14ac:dyDescent="0.25">
      <c r="A771">
        <v>770</v>
      </c>
      <c r="B771" t="s">
        <v>1012</v>
      </c>
      <c r="C771" t="s">
        <v>201</v>
      </c>
      <c r="D771" t="str">
        <f t="shared" ref="D771:D834" si="24">CONCATENATE(B771, " ",C771)</f>
        <v>Anderson Anthony</v>
      </c>
      <c r="E771" t="s">
        <v>22</v>
      </c>
      <c r="F771" t="s">
        <v>127</v>
      </c>
      <c r="G771" t="s">
        <v>611</v>
      </c>
      <c r="H771" t="s">
        <v>612</v>
      </c>
      <c r="I771" t="s">
        <v>127</v>
      </c>
      <c r="J771" t="s">
        <v>19</v>
      </c>
      <c r="K771" t="str">
        <f>INDEX(Table6[Column1],MATCH(L771,Table6[Column2]))</f>
        <v>Adults</v>
      </c>
      <c r="L771">
        <v>49.73651401</v>
      </c>
      <c r="M771" t="str">
        <f>VLOOKUP(L771,Table1[],2)</f>
        <v>40 - 49</v>
      </c>
      <c r="N771" t="str">
        <f>INDEX(Table7[Column1],MATCH(O771,Table7[Column2]))</f>
        <v>Learning Stage</v>
      </c>
      <c r="O771">
        <v>3.1795992790000001</v>
      </c>
      <c r="P771" t="str">
        <f>VLOOKUP(O771,Table13[],2)</f>
        <v>1 - 5</v>
      </c>
      <c r="Q771" t="str">
        <f>INDEX(Table8[Column1],MATCH(R771,Table8[Column2]))</f>
        <v>Maintained</v>
      </c>
      <c r="R771">
        <v>45.192352169999999</v>
      </c>
      <c r="S771">
        <f t="shared" ref="S771:S834" si="25">CONVERT(R771,"hr","day")</f>
        <v>1.8830146737499998</v>
      </c>
      <c r="T771" t="s">
        <v>19</v>
      </c>
    </row>
    <row r="772" spans="1:20" x14ac:dyDescent="0.25">
      <c r="A772">
        <v>771</v>
      </c>
      <c r="B772" t="s">
        <v>1224</v>
      </c>
      <c r="C772" t="s">
        <v>1225</v>
      </c>
      <c r="D772" t="str">
        <f t="shared" si="24"/>
        <v>Swain Dessie</v>
      </c>
      <c r="E772" t="s">
        <v>15</v>
      </c>
      <c r="F772" t="s">
        <v>1226</v>
      </c>
      <c r="G772" t="s">
        <v>611</v>
      </c>
      <c r="H772" t="s">
        <v>612</v>
      </c>
      <c r="I772" t="s">
        <v>24</v>
      </c>
      <c r="J772" t="s">
        <v>19</v>
      </c>
      <c r="K772" t="str">
        <f>INDEX(Table6[Column1],MATCH(L772,Table6[Column2]))</f>
        <v>Youth</v>
      </c>
      <c r="L772">
        <v>20.10774138</v>
      </c>
      <c r="M772" t="str">
        <f>VLOOKUP(L772,Table1[],2)</f>
        <v>20 - 29</v>
      </c>
      <c r="N772" t="str">
        <f>INDEX(Table7[Column1],MATCH(O772,Table7[Column2]))</f>
        <v>Learning Stage</v>
      </c>
      <c r="O772">
        <v>4.6105488020000003</v>
      </c>
      <c r="P772" t="str">
        <f>VLOOKUP(O772,Table13[],2)</f>
        <v>1 - 5</v>
      </c>
      <c r="Q772" t="str">
        <f>INDEX(Table8[Column1],MATCH(R772,Table8[Column2]))</f>
        <v>Scheduled</v>
      </c>
      <c r="R772">
        <v>0</v>
      </c>
      <c r="S772">
        <f t="shared" si="25"/>
        <v>0</v>
      </c>
      <c r="T772" t="s">
        <v>19</v>
      </c>
    </row>
    <row r="773" spans="1:20" x14ac:dyDescent="0.25">
      <c r="A773">
        <v>772</v>
      </c>
      <c r="B773" t="s">
        <v>1227</v>
      </c>
      <c r="C773" t="s">
        <v>559</v>
      </c>
      <c r="D773" t="str">
        <f t="shared" si="24"/>
        <v>Fitz Ernest</v>
      </c>
      <c r="E773" t="s">
        <v>22</v>
      </c>
      <c r="F773" t="s">
        <v>16</v>
      </c>
      <c r="G773" t="s">
        <v>611</v>
      </c>
      <c r="H773" t="s">
        <v>612</v>
      </c>
      <c r="I773" t="s">
        <v>16</v>
      </c>
      <c r="J773" t="s">
        <v>19</v>
      </c>
      <c r="K773" t="str">
        <f>INDEX(Table6[Column1],MATCH(L773,Table6[Column2]))</f>
        <v>Young Adults</v>
      </c>
      <c r="L773">
        <v>32.367508370000003</v>
      </c>
      <c r="M773" t="str">
        <f>VLOOKUP(L773,Table1[],2)</f>
        <v>30 - 39</v>
      </c>
      <c r="N773" t="str">
        <f>INDEX(Table7[Column1],MATCH(O773,Table7[Column2]))</f>
        <v>Learning Stage</v>
      </c>
      <c r="O773">
        <v>5.7374435149999998</v>
      </c>
      <c r="P773" t="str">
        <f>VLOOKUP(O773,Table13[],2)</f>
        <v>1 - 5</v>
      </c>
      <c r="Q773" t="str">
        <f>INDEX(Table8[Column1],MATCH(R773,Table8[Column2]))</f>
        <v>Scheduled</v>
      </c>
      <c r="R773">
        <v>15.445568379999999</v>
      </c>
      <c r="S773">
        <f t="shared" si="25"/>
        <v>0.64356534916666663</v>
      </c>
      <c r="T773" t="s">
        <v>19</v>
      </c>
    </row>
    <row r="774" spans="1:20" x14ac:dyDescent="0.25">
      <c r="A774">
        <v>773</v>
      </c>
      <c r="B774" t="s">
        <v>704</v>
      </c>
      <c r="C774" t="s">
        <v>104</v>
      </c>
      <c r="D774" t="str">
        <f t="shared" si="24"/>
        <v>Reyes Ashley</v>
      </c>
      <c r="E774" t="s">
        <v>15</v>
      </c>
      <c r="F774" t="s">
        <v>127</v>
      </c>
      <c r="G774" t="s">
        <v>611</v>
      </c>
      <c r="H774" t="s">
        <v>612</v>
      </c>
      <c r="I774" t="s">
        <v>127</v>
      </c>
      <c r="J774" t="s">
        <v>19</v>
      </c>
      <c r="K774" t="str">
        <f>INDEX(Table6[Column1],MATCH(L774,Table6[Column2]))</f>
        <v>Seniors</v>
      </c>
      <c r="L774">
        <v>67.401663679999999</v>
      </c>
      <c r="M774" t="str">
        <f>VLOOKUP(L774,Table1[],2)</f>
        <v>60 and Above</v>
      </c>
      <c r="N774" t="str">
        <f>INDEX(Table7[Column1],MATCH(O774,Table7[Column2]))</f>
        <v>Learning Stage</v>
      </c>
      <c r="O774">
        <v>5.4142311489999999</v>
      </c>
      <c r="P774" t="str">
        <f>VLOOKUP(O774,Table13[],2)</f>
        <v>1 - 5</v>
      </c>
      <c r="Q774" t="str">
        <f>INDEX(Table8[Column1],MATCH(R774,Table8[Column2]))</f>
        <v>Unexcused</v>
      </c>
      <c r="R774">
        <v>184.57576</v>
      </c>
      <c r="S774">
        <f t="shared" si="25"/>
        <v>7.6906566666666674</v>
      </c>
      <c r="T774" t="s">
        <v>19</v>
      </c>
    </row>
    <row r="775" spans="1:20" x14ac:dyDescent="0.25">
      <c r="A775">
        <v>774</v>
      </c>
      <c r="B775" t="s">
        <v>1228</v>
      </c>
      <c r="C775" t="s">
        <v>1229</v>
      </c>
      <c r="D775" t="str">
        <f t="shared" si="24"/>
        <v>Duran Wallace</v>
      </c>
      <c r="E775" t="s">
        <v>22</v>
      </c>
      <c r="F775" t="s">
        <v>38</v>
      </c>
      <c r="G775" t="s">
        <v>17</v>
      </c>
      <c r="H775" t="s">
        <v>18</v>
      </c>
      <c r="I775" t="s">
        <v>38</v>
      </c>
      <c r="J775" t="s">
        <v>19</v>
      </c>
      <c r="K775" t="str">
        <f>INDEX(Table6[Column1],MATCH(L775,Table6[Column2]))</f>
        <v>Adults</v>
      </c>
      <c r="L775">
        <v>46.12334517</v>
      </c>
      <c r="M775" t="str">
        <f>VLOOKUP(L775,Table1[],2)</f>
        <v>40 - 49</v>
      </c>
      <c r="N775" t="str">
        <f>INDEX(Table7[Column1],MATCH(O775,Table7[Column2]))</f>
        <v>Learning Stage</v>
      </c>
      <c r="O775">
        <v>3.6818698740000002</v>
      </c>
      <c r="P775" t="str">
        <f>VLOOKUP(O775,Table13[],2)</f>
        <v>1 - 5</v>
      </c>
      <c r="Q775" t="str">
        <f>INDEX(Table8[Column1],MATCH(R775,Table8[Column2]))</f>
        <v>Habitual</v>
      </c>
      <c r="R775">
        <v>110.032094</v>
      </c>
      <c r="S775">
        <f t="shared" si="25"/>
        <v>4.5846705833333337</v>
      </c>
      <c r="T775" t="s">
        <v>19</v>
      </c>
    </row>
    <row r="776" spans="1:20" x14ac:dyDescent="0.25">
      <c r="A776">
        <v>775</v>
      </c>
      <c r="B776" t="s">
        <v>1230</v>
      </c>
      <c r="C776" t="s">
        <v>175</v>
      </c>
      <c r="D776" t="str">
        <f t="shared" si="24"/>
        <v>Whittaker Paul</v>
      </c>
      <c r="E776" t="s">
        <v>22</v>
      </c>
      <c r="F776" t="s">
        <v>1231</v>
      </c>
      <c r="G776" t="s">
        <v>611</v>
      </c>
      <c r="H776" t="s">
        <v>612</v>
      </c>
      <c r="I776" t="s">
        <v>87</v>
      </c>
      <c r="J776" t="s">
        <v>19</v>
      </c>
      <c r="K776" t="str">
        <f>INDEX(Table6[Column1],MATCH(L776,Table6[Column2]))</f>
        <v>Adults</v>
      </c>
      <c r="L776">
        <v>45.985788290000002</v>
      </c>
      <c r="M776" t="str">
        <f>VLOOKUP(L776,Table1[],2)</f>
        <v>40 - 49</v>
      </c>
      <c r="N776" t="str">
        <f>INDEX(Table7[Column1],MATCH(O776,Table7[Column2]))</f>
        <v>Learning Stage</v>
      </c>
      <c r="O776">
        <v>1.6389677069999999</v>
      </c>
      <c r="P776" t="str">
        <f>VLOOKUP(O776,Table13[],2)</f>
        <v>1 - 5</v>
      </c>
      <c r="Q776" t="str">
        <f>INDEX(Table8[Column1],MATCH(R776,Table8[Column2]))</f>
        <v>Habitual</v>
      </c>
      <c r="R776">
        <v>119.05571070000001</v>
      </c>
      <c r="S776">
        <f t="shared" si="25"/>
        <v>4.9606546124999999</v>
      </c>
      <c r="T776" t="s">
        <v>19</v>
      </c>
    </row>
    <row r="777" spans="1:20" x14ac:dyDescent="0.25">
      <c r="A777">
        <v>776</v>
      </c>
      <c r="B777" t="s">
        <v>904</v>
      </c>
      <c r="C777" t="s">
        <v>1232</v>
      </c>
      <c r="D777" t="str">
        <f t="shared" si="24"/>
        <v>Brown Joel</v>
      </c>
      <c r="E777" t="s">
        <v>22</v>
      </c>
      <c r="F777" t="s">
        <v>407</v>
      </c>
      <c r="G777" t="s">
        <v>17</v>
      </c>
      <c r="H777" t="s">
        <v>18</v>
      </c>
      <c r="I777" t="s">
        <v>407</v>
      </c>
      <c r="J777" t="s">
        <v>19</v>
      </c>
      <c r="K777" t="str">
        <f>INDEX(Table6[Column1],MATCH(L777,Table6[Column2]))</f>
        <v>Adults</v>
      </c>
      <c r="L777">
        <v>42.529870090000003</v>
      </c>
      <c r="M777" t="str">
        <f>VLOOKUP(L777,Table1[],2)</f>
        <v>40 - 49</v>
      </c>
      <c r="N777" t="str">
        <f>INDEX(Table7[Column1],MATCH(O777,Table7[Column2]))</f>
        <v>Learning Stage</v>
      </c>
      <c r="O777">
        <v>3.2135639579999999</v>
      </c>
      <c r="P777" t="str">
        <f>VLOOKUP(O777,Table13[],2)</f>
        <v>1 - 5</v>
      </c>
      <c r="Q777" t="str">
        <f>INDEX(Table8[Column1],MATCH(R777,Table8[Column2]))</f>
        <v>Maintained</v>
      </c>
      <c r="R777">
        <v>41.659291580000001</v>
      </c>
      <c r="S777">
        <f t="shared" si="25"/>
        <v>1.7358038158333333</v>
      </c>
      <c r="T777" t="s">
        <v>19</v>
      </c>
    </row>
    <row r="778" spans="1:20" x14ac:dyDescent="0.25">
      <c r="A778">
        <v>777</v>
      </c>
      <c r="B778" t="s">
        <v>493</v>
      </c>
      <c r="C778" t="s">
        <v>567</v>
      </c>
      <c r="D778" t="str">
        <f t="shared" si="24"/>
        <v>Banks Tracy</v>
      </c>
      <c r="E778" t="s">
        <v>22</v>
      </c>
      <c r="F778" t="s">
        <v>30</v>
      </c>
      <c r="G778" t="s">
        <v>611</v>
      </c>
      <c r="H778" t="s">
        <v>612</v>
      </c>
      <c r="I778" t="s">
        <v>30</v>
      </c>
      <c r="J778" t="s">
        <v>19</v>
      </c>
      <c r="K778" t="str">
        <f>INDEX(Table6[Column1],MATCH(L778,Table6[Column2]))</f>
        <v>Young Adults</v>
      </c>
      <c r="L778">
        <v>34.313251430000001</v>
      </c>
      <c r="M778" t="str">
        <f>VLOOKUP(L778,Table1[],2)</f>
        <v>30 - 39</v>
      </c>
      <c r="N778" t="str">
        <f>INDEX(Table7[Column1],MATCH(O778,Table7[Column2]))</f>
        <v>Learning Stage</v>
      </c>
      <c r="O778">
        <v>3.418947449</v>
      </c>
      <c r="P778" t="str">
        <f>VLOOKUP(O778,Table13[],2)</f>
        <v>1 - 5</v>
      </c>
      <c r="Q778" t="str">
        <f>INDEX(Table8[Column1],MATCH(R778,Table8[Column2]))</f>
        <v>Scheduled</v>
      </c>
      <c r="R778">
        <v>33.318829520000001</v>
      </c>
      <c r="S778">
        <f t="shared" si="25"/>
        <v>1.3882845633333334</v>
      </c>
      <c r="T778" t="s">
        <v>19</v>
      </c>
    </row>
    <row r="779" spans="1:20" x14ac:dyDescent="0.25">
      <c r="A779">
        <v>778</v>
      </c>
      <c r="B779" t="s">
        <v>1233</v>
      </c>
      <c r="C779" t="s">
        <v>1234</v>
      </c>
      <c r="D779" t="str">
        <f t="shared" si="24"/>
        <v>Zeigler Hans</v>
      </c>
      <c r="E779" t="s">
        <v>22</v>
      </c>
      <c r="F779" t="s">
        <v>38</v>
      </c>
      <c r="G779" t="s">
        <v>17</v>
      </c>
      <c r="H779" t="s">
        <v>18</v>
      </c>
      <c r="I779" t="s">
        <v>38</v>
      </c>
      <c r="J779" t="s">
        <v>19</v>
      </c>
      <c r="K779" t="str">
        <f>INDEX(Table6[Column1],MATCH(L779,Table6[Column2]))</f>
        <v>Adults</v>
      </c>
      <c r="L779">
        <v>42.352030540000001</v>
      </c>
      <c r="M779" t="str">
        <f>VLOOKUP(L779,Table1[],2)</f>
        <v>40 - 49</v>
      </c>
      <c r="N779" t="str">
        <f>INDEX(Table7[Column1],MATCH(O779,Table7[Column2]))</f>
        <v>Learning Stage</v>
      </c>
      <c r="O779">
        <v>5.8940016179999999</v>
      </c>
      <c r="P779" t="str">
        <f>VLOOKUP(O779,Table13[],2)</f>
        <v>1 - 5</v>
      </c>
      <c r="Q779" t="str">
        <f>INDEX(Table8[Column1],MATCH(R779,Table8[Column2]))</f>
        <v>Maintained</v>
      </c>
      <c r="R779">
        <v>73.702045960000007</v>
      </c>
      <c r="S779">
        <f t="shared" si="25"/>
        <v>3.0709185816666671</v>
      </c>
      <c r="T779" t="s">
        <v>19</v>
      </c>
    </row>
    <row r="780" spans="1:20" x14ac:dyDescent="0.25">
      <c r="A780">
        <v>779</v>
      </c>
      <c r="B780" t="s">
        <v>200</v>
      </c>
      <c r="C780" t="s">
        <v>1235</v>
      </c>
      <c r="D780" t="str">
        <f t="shared" si="24"/>
        <v>White Floyd</v>
      </c>
      <c r="E780" t="s">
        <v>22</v>
      </c>
      <c r="F780" t="s">
        <v>1236</v>
      </c>
      <c r="G780" t="s">
        <v>611</v>
      </c>
      <c r="H780" t="s">
        <v>612</v>
      </c>
      <c r="I780" t="s">
        <v>54</v>
      </c>
      <c r="J780" t="s">
        <v>19</v>
      </c>
      <c r="K780" t="str">
        <f>INDEX(Table6[Column1],MATCH(L780,Table6[Column2]))</f>
        <v>Young Adults</v>
      </c>
      <c r="L780">
        <v>35.395039230000002</v>
      </c>
      <c r="M780" t="str">
        <f>VLOOKUP(L780,Table1[],2)</f>
        <v>30 - 39</v>
      </c>
      <c r="N780" t="str">
        <f>INDEX(Table7[Column1],MATCH(O780,Table7[Column2]))</f>
        <v>Learning Stage</v>
      </c>
      <c r="O780">
        <v>2.1099050949999998</v>
      </c>
      <c r="P780" t="str">
        <f>VLOOKUP(O780,Table13[],2)</f>
        <v>1 - 5</v>
      </c>
      <c r="Q780" t="str">
        <f>INDEX(Table8[Column1],MATCH(R780,Table8[Column2]))</f>
        <v>Scheduled</v>
      </c>
      <c r="R780">
        <v>7.9730586030000001</v>
      </c>
      <c r="S780">
        <f t="shared" si="25"/>
        <v>0.33221077512500002</v>
      </c>
      <c r="T780" t="s">
        <v>19</v>
      </c>
    </row>
    <row r="781" spans="1:20" x14ac:dyDescent="0.25">
      <c r="A781">
        <v>780</v>
      </c>
      <c r="B781" t="s">
        <v>1237</v>
      </c>
      <c r="C781" t="s">
        <v>713</v>
      </c>
      <c r="D781" t="str">
        <f t="shared" si="24"/>
        <v>Niles Angela</v>
      </c>
      <c r="E781" t="s">
        <v>15</v>
      </c>
      <c r="F781" t="s">
        <v>38</v>
      </c>
      <c r="G781" t="s">
        <v>17</v>
      </c>
      <c r="H781" t="s">
        <v>18</v>
      </c>
      <c r="I781" t="s">
        <v>38</v>
      </c>
      <c r="J781" t="s">
        <v>19</v>
      </c>
      <c r="K781" t="str">
        <f>INDEX(Table6[Column1],MATCH(L781,Table6[Column2]))</f>
        <v>Young Adults</v>
      </c>
      <c r="L781">
        <v>37.122201830000002</v>
      </c>
      <c r="M781" t="str">
        <f>VLOOKUP(L781,Table1[],2)</f>
        <v>30 - 39</v>
      </c>
      <c r="N781" t="str">
        <f>INDEX(Table7[Column1],MATCH(O781,Table7[Column2]))</f>
        <v>Fitting in Stage</v>
      </c>
      <c r="O781">
        <v>6.0737535439999997</v>
      </c>
      <c r="P781" t="str">
        <f>VLOOKUP(O781,Table13[],2)</f>
        <v>6 - 10</v>
      </c>
      <c r="Q781" t="str">
        <f>INDEX(Table8[Column1],MATCH(R781,Table8[Column2]))</f>
        <v>Scheduled</v>
      </c>
      <c r="R781">
        <v>0.95376677200000004</v>
      </c>
      <c r="S781">
        <f t="shared" si="25"/>
        <v>3.9740282166666668E-2</v>
      </c>
      <c r="T781" t="s">
        <v>19</v>
      </c>
    </row>
    <row r="782" spans="1:20" x14ac:dyDescent="0.25">
      <c r="A782">
        <v>781</v>
      </c>
      <c r="B782" t="s">
        <v>1238</v>
      </c>
      <c r="C782" t="s">
        <v>79</v>
      </c>
      <c r="D782" t="str">
        <f t="shared" si="24"/>
        <v>Rocha Jennifer</v>
      </c>
      <c r="E782" t="s">
        <v>15</v>
      </c>
      <c r="F782" t="s">
        <v>407</v>
      </c>
      <c r="G782" t="s">
        <v>611</v>
      </c>
      <c r="H782" t="s">
        <v>612</v>
      </c>
      <c r="I782" t="s">
        <v>407</v>
      </c>
      <c r="J782" t="s">
        <v>19</v>
      </c>
      <c r="K782" t="str">
        <f>INDEX(Table6[Column1],MATCH(L782,Table6[Column2]))</f>
        <v>Adults</v>
      </c>
      <c r="L782">
        <v>42.79534743</v>
      </c>
      <c r="M782" t="str">
        <f>VLOOKUP(L782,Table1[],2)</f>
        <v>40 - 49</v>
      </c>
      <c r="N782" t="str">
        <f>INDEX(Table7[Column1],MATCH(O782,Table7[Column2]))</f>
        <v>Learning Stage</v>
      </c>
      <c r="O782">
        <v>4.2164942349999999</v>
      </c>
      <c r="P782" t="str">
        <f>VLOOKUP(O782,Table13[],2)</f>
        <v>1 - 5</v>
      </c>
      <c r="Q782" t="str">
        <f>INDEX(Table8[Column1],MATCH(R782,Table8[Column2]))</f>
        <v>Scheduled</v>
      </c>
      <c r="R782">
        <v>29.19947719</v>
      </c>
      <c r="S782">
        <f t="shared" si="25"/>
        <v>1.2166448829166665</v>
      </c>
      <c r="T782" t="s">
        <v>19</v>
      </c>
    </row>
    <row r="783" spans="1:20" x14ac:dyDescent="0.25">
      <c r="A783">
        <v>782</v>
      </c>
      <c r="B783" t="s">
        <v>1239</v>
      </c>
      <c r="C783" t="s">
        <v>183</v>
      </c>
      <c r="D783" t="str">
        <f t="shared" si="24"/>
        <v>Glass Donald</v>
      </c>
      <c r="E783" t="s">
        <v>22</v>
      </c>
      <c r="F783" t="s">
        <v>30</v>
      </c>
      <c r="G783" t="s">
        <v>611</v>
      </c>
      <c r="H783" t="s">
        <v>612</v>
      </c>
      <c r="I783" t="s">
        <v>30</v>
      </c>
      <c r="J783" t="s">
        <v>19</v>
      </c>
      <c r="K783" t="str">
        <f>INDEX(Table6[Column1],MATCH(L783,Table6[Column2]))</f>
        <v>Elders</v>
      </c>
      <c r="L783">
        <v>53.66059388</v>
      </c>
      <c r="M783" t="str">
        <f>VLOOKUP(L783,Table1[],2)</f>
        <v>50 - 59</v>
      </c>
      <c r="N783" t="str">
        <f>INDEX(Table7[Column1],MATCH(O783,Table7[Column2]))</f>
        <v>Learning Stage</v>
      </c>
      <c r="O783">
        <v>1.517927153</v>
      </c>
      <c r="P783" t="str">
        <f>VLOOKUP(O783,Table13[],2)</f>
        <v>1 - 5</v>
      </c>
      <c r="Q783" t="str">
        <f>INDEX(Table8[Column1],MATCH(R783,Table8[Column2]))</f>
        <v>Habitual</v>
      </c>
      <c r="R783">
        <v>84.374538389999998</v>
      </c>
      <c r="S783">
        <f t="shared" si="25"/>
        <v>3.5156057662499998</v>
      </c>
      <c r="T783" t="s">
        <v>19</v>
      </c>
    </row>
    <row r="784" spans="1:20" x14ac:dyDescent="0.25">
      <c r="A784">
        <v>783</v>
      </c>
      <c r="B784" t="s">
        <v>1240</v>
      </c>
      <c r="C784" t="s">
        <v>1241</v>
      </c>
      <c r="D784" t="str">
        <f t="shared" si="24"/>
        <v>Holl Geraldine</v>
      </c>
      <c r="E784" t="s">
        <v>15</v>
      </c>
      <c r="F784" t="s">
        <v>355</v>
      </c>
      <c r="G784" t="s">
        <v>611</v>
      </c>
      <c r="H784" t="s">
        <v>612</v>
      </c>
      <c r="I784" t="s">
        <v>107</v>
      </c>
      <c r="J784" t="s">
        <v>19</v>
      </c>
      <c r="K784" t="str">
        <f>INDEX(Table6[Column1],MATCH(L784,Table6[Column2]))</f>
        <v>Adults</v>
      </c>
      <c r="L784">
        <v>49.163598440000001</v>
      </c>
      <c r="M784" t="str">
        <f>VLOOKUP(L784,Table1[],2)</f>
        <v>40 - 49</v>
      </c>
      <c r="N784" t="str">
        <f>INDEX(Table7[Column1],MATCH(O784,Table7[Column2]))</f>
        <v>Learning Stage</v>
      </c>
      <c r="O784">
        <v>4.3060706839999998</v>
      </c>
      <c r="P784" t="str">
        <f>VLOOKUP(O784,Table13[],2)</f>
        <v>1 - 5</v>
      </c>
      <c r="Q784" t="str">
        <f>INDEX(Table8[Column1],MATCH(R784,Table8[Column2]))</f>
        <v>Habitual</v>
      </c>
      <c r="R784">
        <v>116.26876350000001</v>
      </c>
      <c r="S784">
        <f t="shared" si="25"/>
        <v>4.8445318125000005</v>
      </c>
      <c r="T784" t="s">
        <v>19</v>
      </c>
    </row>
    <row r="785" spans="1:20" x14ac:dyDescent="0.25">
      <c r="A785">
        <v>784</v>
      </c>
      <c r="B785" t="s">
        <v>723</v>
      </c>
      <c r="C785" t="s">
        <v>1242</v>
      </c>
      <c r="D785" t="str">
        <f t="shared" si="24"/>
        <v>Garcia Eugene</v>
      </c>
      <c r="E785" t="s">
        <v>22</v>
      </c>
      <c r="F785" t="s">
        <v>520</v>
      </c>
      <c r="G785" t="s">
        <v>611</v>
      </c>
      <c r="H785" t="s">
        <v>612</v>
      </c>
      <c r="I785" t="s">
        <v>54</v>
      </c>
      <c r="J785" t="s">
        <v>19</v>
      </c>
      <c r="K785" t="str">
        <f>INDEX(Table6[Column1],MATCH(L785,Table6[Column2]))</f>
        <v>Adults</v>
      </c>
      <c r="L785">
        <v>47.1276747</v>
      </c>
      <c r="M785" t="str">
        <f>VLOOKUP(L785,Table1[],2)</f>
        <v>40 - 49</v>
      </c>
      <c r="N785" t="str">
        <f>INDEX(Table7[Column1],MATCH(O785,Table7[Column2]))</f>
        <v>Learning Stage</v>
      </c>
      <c r="O785">
        <v>2.798150557</v>
      </c>
      <c r="P785" t="str">
        <f>VLOOKUP(O785,Table13[],2)</f>
        <v>1 - 5</v>
      </c>
      <c r="Q785" t="str">
        <f>INDEX(Table8[Column1],MATCH(R785,Table8[Column2]))</f>
        <v>Habitual</v>
      </c>
      <c r="R785">
        <v>91.825826669999998</v>
      </c>
      <c r="S785">
        <f t="shared" si="25"/>
        <v>3.8260761112499999</v>
      </c>
      <c r="T785" t="s">
        <v>19</v>
      </c>
    </row>
    <row r="786" spans="1:20" x14ac:dyDescent="0.25">
      <c r="A786">
        <v>785</v>
      </c>
      <c r="B786" t="s">
        <v>1243</v>
      </c>
      <c r="C786" t="s">
        <v>1244</v>
      </c>
      <c r="D786" t="str">
        <f t="shared" si="24"/>
        <v>Ramsay Don</v>
      </c>
      <c r="E786" t="s">
        <v>22</v>
      </c>
      <c r="F786" t="s">
        <v>106</v>
      </c>
      <c r="G786" t="s">
        <v>611</v>
      </c>
      <c r="H786" t="s">
        <v>612</v>
      </c>
      <c r="I786" t="s">
        <v>107</v>
      </c>
      <c r="J786" t="s">
        <v>19</v>
      </c>
      <c r="K786" t="str">
        <f>INDEX(Table6[Column1],MATCH(L786,Table6[Column2]))</f>
        <v>Adults</v>
      </c>
      <c r="L786">
        <v>48.342166089999999</v>
      </c>
      <c r="M786" t="str">
        <f>VLOOKUP(L786,Table1[],2)</f>
        <v>40 - 49</v>
      </c>
      <c r="N786" t="str">
        <f>INDEX(Table7[Column1],MATCH(O786,Table7[Column2]))</f>
        <v>Learning Stage</v>
      </c>
      <c r="O786">
        <v>5.5799515199999998</v>
      </c>
      <c r="P786" t="str">
        <f>VLOOKUP(O786,Table13[],2)</f>
        <v>1 - 5</v>
      </c>
      <c r="Q786" t="str">
        <f>INDEX(Table8[Column1],MATCH(R786,Table8[Column2]))</f>
        <v>Maintained</v>
      </c>
      <c r="R786">
        <v>56.129428740000002</v>
      </c>
      <c r="S786">
        <f t="shared" si="25"/>
        <v>2.3387261975000002</v>
      </c>
      <c r="T786" t="s">
        <v>19</v>
      </c>
    </row>
    <row r="787" spans="1:20" x14ac:dyDescent="0.25">
      <c r="A787">
        <v>786</v>
      </c>
      <c r="B787" t="s">
        <v>1245</v>
      </c>
      <c r="C787" t="s">
        <v>480</v>
      </c>
      <c r="D787" t="str">
        <f t="shared" si="24"/>
        <v>Sligh Heather</v>
      </c>
      <c r="E787" t="s">
        <v>15</v>
      </c>
      <c r="F787" t="s">
        <v>30</v>
      </c>
      <c r="G787" t="s">
        <v>611</v>
      </c>
      <c r="H787" t="s">
        <v>612</v>
      </c>
      <c r="I787" t="s">
        <v>30</v>
      </c>
      <c r="J787" t="s">
        <v>19</v>
      </c>
      <c r="K787" t="str">
        <f>INDEX(Table6[Column1],MATCH(L787,Table6[Column2]))</f>
        <v>Adults</v>
      </c>
      <c r="L787">
        <v>43.905396140000001</v>
      </c>
      <c r="M787" t="str">
        <f>VLOOKUP(L787,Table1[],2)</f>
        <v>40 - 49</v>
      </c>
      <c r="N787" t="str">
        <f>INDEX(Table7[Column1],MATCH(O787,Table7[Column2]))</f>
        <v>Learning Stage</v>
      </c>
      <c r="O787">
        <v>1.7316539259999999</v>
      </c>
      <c r="P787" t="str">
        <f>VLOOKUP(O787,Table13[],2)</f>
        <v>1 - 5</v>
      </c>
      <c r="Q787" t="str">
        <f>INDEX(Table8[Column1],MATCH(R787,Table8[Column2]))</f>
        <v>Maintained</v>
      </c>
      <c r="R787">
        <v>49.943029039999999</v>
      </c>
      <c r="S787">
        <f t="shared" si="25"/>
        <v>2.0809595433333334</v>
      </c>
      <c r="T787" t="s">
        <v>19</v>
      </c>
    </row>
    <row r="788" spans="1:20" x14ac:dyDescent="0.25">
      <c r="A788">
        <v>787</v>
      </c>
      <c r="B788" t="s">
        <v>1246</v>
      </c>
      <c r="C788" t="s">
        <v>314</v>
      </c>
      <c r="D788" t="str">
        <f t="shared" si="24"/>
        <v>Gibson Brian</v>
      </c>
      <c r="E788" t="s">
        <v>22</v>
      </c>
      <c r="F788" t="s">
        <v>586</v>
      </c>
      <c r="G788" t="s">
        <v>611</v>
      </c>
      <c r="H788" t="s">
        <v>612</v>
      </c>
      <c r="I788" t="s">
        <v>90</v>
      </c>
      <c r="J788" t="s">
        <v>19</v>
      </c>
      <c r="K788" t="str">
        <f>INDEX(Table6[Column1],MATCH(L788,Table6[Column2]))</f>
        <v>Elders</v>
      </c>
      <c r="L788">
        <v>58.503917749999999</v>
      </c>
      <c r="M788" t="str">
        <f>VLOOKUP(L788,Table1[],2)</f>
        <v>50 - 59</v>
      </c>
      <c r="N788" t="str">
        <f>INDEX(Table7[Column1],MATCH(O788,Table7[Column2]))</f>
        <v>Fitting in Stage</v>
      </c>
      <c r="O788">
        <v>6.1146203650000004</v>
      </c>
      <c r="P788" t="str">
        <f>VLOOKUP(O788,Table13[],2)</f>
        <v>6 - 10</v>
      </c>
      <c r="Q788" t="str">
        <f>INDEX(Table8[Column1],MATCH(R788,Table8[Column2]))</f>
        <v>Excused</v>
      </c>
      <c r="R788">
        <v>149.7913221</v>
      </c>
      <c r="S788">
        <f t="shared" si="25"/>
        <v>6.2413050875000007</v>
      </c>
      <c r="T788" t="s">
        <v>19</v>
      </c>
    </row>
    <row r="789" spans="1:20" x14ac:dyDescent="0.25">
      <c r="A789">
        <v>788</v>
      </c>
      <c r="B789" t="s">
        <v>1247</v>
      </c>
      <c r="C789" t="s">
        <v>1248</v>
      </c>
      <c r="D789" t="str">
        <f t="shared" si="24"/>
        <v>Cohen Renate</v>
      </c>
      <c r="E789" t="s">
        <v>15</v>
      </c>
      <c r="F789" t="s">
        <v>1231</v>
      </c>
      <c r="G789" t="s">
        <v>611</v>
      </c>
      <c r="H789" t="s">
        <v>612</v>
      </c>
      <c r="I789" t="s">
        <v>87</v>
      </c>
      <c r="J789" t="s">
        <v>19</v>
      </c>
      <c r="K789" t="str">
        <f>INDEX(Table6[Column1],MATCH(L789,Table6[Column2]))</f>
        <v>Elders</v>
      </c>
      <c r="L789">
        <v>53.5828183</v>
      </c>
      <c r="M789" t="str">
        <f>VLOOKUP(L789,Table1[],2)</f>
        <v>50 - 59</v>
      </c>
      <c r="N789" t="str">
        <f>INDEX(Table7[Column1],MATCH(O789,Table7[Column2]))</f>
        <v>Learning Stage</v>
      </c>
      <c r="O789">
        <v>5.7874768200000002</v>
      </c>
      <c r="P789" t="str">
        <f>VLOOKUP(O789,Table13[],2)</f>
        <v>1 - 5</v>
      </c>
      <c r="Q789" t="str">
        <f>INDEX(Table8[Column1],MATCH(R789,Table8[Column2]))</f>
        <v>Excused</v>
      </c>
      <c r="R789">
        <v>140.43614640000001</v>
      </c>
      <c r="S789">
        <f t="shared" si="25"/>
        <v>5.8515061000000008</v>
      </c>
      <c r="T789" t="s">
        <v>19</v>
      </c>
    </row>
    <row r="790" spans="1:20" x14ac:dyDescent="0.25">
      <c r="A790">
        <v>789</v>
      </c>
      <c r="B790" t="s">
        <v>1249</v>
      </c>
      <c r="C790" t="s">
        <v>245</v>
      </c>
      <c r="D790" t="str">
        <f t="shared" si="24"/>
        <v>Cooper Mary</v>
      </c>
      <c r="E790" t="s">
        <v>15</v>
      </c>
      <c r="F790" t="s">
        <v>192</v>
      </c>
      <c r="G790" t="s">
        <v>611</v>
      </c>
      <c r="H790" t="s">
        <v>612</v>
      </c>
      <c r="I790" t="s">
        <v>192</v>
      </c>
      <c r="J790" t="s">
        <v>19</v>
      </c>
      <c r="K790" t="str">
        <f>INDEX(Table6[Column1],MATCH(L790,Table6[Column2]))</f>
        <v>Adults</v>
      </c>
      <c r="L790">
        <v>46.914633629999997</v>
      </c>
      <c r="M790" t="str">
        <f>VLOOKUP(L790,Table1[],2)</f>
        <v>40 - 49</v>
      </c>
      <c r="N790" t="str">
        <f>INDEX(Table7[Column1],MATCH(O790,Table7[Column2]))</f>
        <v>Learning Stage</v>
      </c>
      <c r="O790">
        <v>4.4467505269999998</v>
      </c>
      <c r="P790" t="str">
        <f>VLOOKUP(O790,Table13[],2)</f>
        <v>1 - 5</v>
      </c>
      <c r="Q790" t="str">
        <f>INDEX(Table8[Column1],MATCH(R790,Table8[Column2]))</f>
        <v>Maintained</v>
      </c>
      <c r="R790">
        <v>46.508623839999998</v>
      </c>
      <c r="S790">
        <f t="shared" si="25"/>
        <v>1.9378593266666666</v>
      </c>
      <c r="T790" t="s">
        <v>19</v>
      </c>
    </row>
    <row r="791" spans="1:20" x14ac:dyDescent="0.25">
      <c r="A791">
        <v>790</v>
      </c>
      <c r="B791" t="s">
        <v>1250</v>
      </c>
      <c r="C791" t="s">
        <v>1251</v>
      </c>
      <c r="D791" t="str">
        <f t="shared" si="24"/>
        <v>Henley Elizebeth</v>
      </c>
      <c r="E791" t="s">
        <v>15</v>
      </c>
      <c r="F791" t="s">
        <v>33</v>
      </c>
      <c r="G791" t="s">
        <v>611</v>
      </c>
      <c r="H791" t="s">
        <v>612</v>
      </c>
      <c r="I791" t="s">
        <v>33</v>
      </c>
      <c r="J791" t="s">
        <v>19</v>
      </c>
      <c r="K791" t="str">
        <f>INDEX(Table6[Column1],MATCH(L791,Table6[Column2]))</f>
        <v>Adults</v>
      </c>
      <c r="L791">
        <v>41.849245019999998</v>
      </c>
      <c r="M791" t="str">
        <f>VLOOKUP(L791,Table1[],2)</f>
        <v>40 - 49</v>
      </c>
      <c r="N791" t="str">
        <f>INDEX(Table7[Column1],MATCH(O791,Table7[Column2]))</f>
        <v>Learning Stage</v>
      </c>
      <c r="O791">
        <v>4.4804495790000001</v>
      </c>
      <c r="P791" t="str">
        <f>VLOOKUP(O791,Table13[],2)</f>
        <v>1 - 5</v>
      </c>
      <c r="Q791" t="str">
        <f>INDEX(Table8[Column1],MATCH(R791,Table8[Column2]))</f>
        <v>Habitual</v>
      </c>
      <c r="R791">
        <v>81.261444859999997</v>
      </c>
      <c r="S791">
        <f t="shared" si="25"/>
        <v>3.3858935358333331</v>
      </c>
      <c r="T791" t="s">
        <v>19</v>
      </c>
    </row>
    <row r="792" spans="1:20" x14ac:dyDescent="0.25">
      <c r="A792">
        <v>791</v>
      </c>
      <c r="B792" t="s">
        <v>1252</v>
      </c>
      <c r="C792" t="s">
        <v>1112</v>
      </c>
      <c r="D792" t="str">
        <f t="shared" si="24"/>
        <v>Dade Bessie</v>
      </c>
      <c r="E792" t="s">
        <v>15</v>
      </c>
      <c r="F792" t="s">
        <v>121</v>
      </c>
      <c r="G792" t="s">
        <v>611</v>
      </c>
      <c r="H792" t="s">
        <v>612</v>
      </c>
      <c r="I792" t="s">
        <v>121</v>
      </c>
      <c r="J792" t="s">
        <v>19</v>
      </c>
      <c r="K792" t="str">
        <f>INDEX(Table6[Column1],MATCH(L792,Table6[Column2]))</f>
        <v>Adults</v>
      </c>
      <c r="L792">
        <v>40.579044379999999</v>
      </c>
      <c r="M792" t="str">
        <f>VLOOKUP(L792,Table1[],2)</f>
        <v>40 - 49</v>
      </c>
      <c r="N792" t="str">
        <f>INDEX(Table7[Column1],MATCH(O792,Table7[Column2]))</f>
        <v>Fitting in Stage</v>
      </c>
      <c r="O792">
        <v>6.4516355750000001</v>
      </c>
      <c r="P792" t="str">
        <f>VLOOKUP(O792,Table13[],2)</f>
        <v>6 - 10</v>
      </c>
      <c r="Q792" t="str">
        <f>INDEX(Table8[Column1],MATCH(R792,Table8[Column2]))</f>
        <v>Scheduled</v>
      </c>
      <c r="R792">
        <v>0</v>
      </c>
      <c r="S792">
        <f t="shared" si="25"/>
        <v>0</v>
      </c>
      <c r="T792" t="s">
        <v>19</v>
      </c>
    </row>
    <row r="793" spans="1:20" x14ac:dyDescent="0.25">
      <c r="A793">
        <v>792</v>
      </c>
      <c r="B793" t="s">
        <v>1253</v>
      </c>
      <c r="C793" t="s">
        <v>115</v>
      </c>
      <c r="D793" t="str">
        <f t="shared" si="24"/>
        <v>Bergman Daniel</v>
      </c>
      <c r="E793" t="s">
        <v>22</v>
      </c>
      <c r="F793" t="s">
        <v>38</v>
      </c>
      <c r="G793" t="s">
        <v>17</v>
      </c>
      <c r="H793" t="s">
        <v>18</v>
      </c>
      <c r="I793" t="s">
        <v>38</v>
      </c>
      <c r="J793" t="s">
        <v>19</v>
      </c>
      <c r="K793" t="str">
        <f>INDEX(Table6[Column1],MATCH(L793,Table6[Column2]))</f>
        <v>Youth</v>
      </c>
      <c r="L793">
        <v>26.895308929999999</v>
      </c>
      <c r="M793" t="str">
        <f>VLOOKUP(L793,Table1[],2)</f>
        <v>20 - 29</v>
      </c>
      <c r="N793" t="str">
        <f>INDEX(Table7[Column1],MATCH(O793,Table7[Column2]))</f>
        <v>Learning Stage</v>
      </c>
      <c r="O793">
        <v>5.6700248630000001</v>
      </c>
      <c r="P793" t="str">
        <f>VLOOKUP(O793,Table13[],2)</f>
        <v>1 - 5</v>
      </c>
      <c r="Q793" t="str">
        <f>INDEX(Table8[Column1],MATCH(R793,Table8[Column2]))</f>
        <v>Scheduled</v>
      </c>
      <c r="R793">
        <v>0</v>
      </c>
      <c r="S793">
        <f t="shared" si="25"/>
        <v>0</v>
      </c>
      <c r="T793" t="s">
        <v>19</v>
      </c>
    </row>
    <row r="794" spans="1:20" x14ac:dyDescent="0.25">
      <c r="A794">
        <v>793</v>
      </c>
      <c r="B794" t="s">
        <v>1254</v>
      </c>
      <c r="C794" t="s">
        <v>1255</v>
      </c>
      <c r="D794" t="str">
        <f t="shared" si="24"/>
        <v>Carter Alex</v>
      </c>
      <c r="E794" t="s">
        <v>22</v>
      </c>
      <c r="F794" t="s">
        <v>358</v>
      </c>
      <c r="G794" t="s">
        <v>611</v>
      </c>
      <c r="H794" t="s">
        <v>612</v>
      </c>
      <c r="I794" t="s">
        <v>358</v>
      </c>
      <c r="J794" t="s">
        <v>19</v>
      </c>
      <c r="K794" t="str">
        <f>INDEX(Table6[Column1],MATCH(L794,Table6[Column2]))</f>
        <v>Adults</v>
      </c>
      <c r="L794">
        <v>49.675312609999999</v>
      </c>
      <c r="M794" t="str">
        <f>VLOOKUP(L794,Table1[],2)</f>
        <v>40 - 49</v>
      </c>
      <c r="N794" t="str">
        <f>INDEX(Table7[Column1],MATCH(O794,Table7[Column2]))</f>
        <v>Learning Stage</v>
      </c>
      <c r="O794">
        <v>5.960616302</v>
      </c>
      <c r="P794" t="str">
        <f>VLOOKUP(O794,Table13[],2)</f>
        <v>1 - 5</v>
      </c>
      <c r="Q794" t="str">
        <f>INDEX(Table8[Column1],MATCH(R794,Table8[Column2]))</f>
        <v>Maintained</v>
      </c>
      <c r="R794">
        <v>73.105653160000003</v>
      </c>
      <c r="S794">
        <f t="shared" si="25"/>
        <v>3.0460688816666672</v>
      </c>
      <c r="T794" t="s">
        <v>19</v>
      </c>
    </row>
    <row r="795" spans="1:20" x14ac:dyDescent="0.25">
      <c r="A795">
        <v>794</v>
      </c>
      <c r="B795" t="s">
        <v>1256</v>
      </c>
      <c r="C795" t="s">
        <v>1257</v>
      </c>
      <c r="D795" t="str">
        <f t="shared" si="24"/>
        <v>Sampson Elsie</v>
      </c>
      <c r="E795" t="s">
        <v>15</v>
      </c>
      <c r="F795" t="s">
        <v>38</v>
      </c>
      <c r="G795" t="s">
        <v>17</v>
      </c>
      <c r="H795" t="s">
        <v>18</v>
      </c>
      <c r="I795" t="s">
        <v>38</v>
      </c>
      <c r="J795" t="s">
        <v>19</v>
      </c>
      <c r="K795" t="str">
        <f>INDEX(Table6[Column1],MATCH(L795,Table6[Column2]))</f>
        <v>Young Adults</v>
      </c>
      <c r="L795">
        <v>33.044507199999998</v>
      </c>
      <c r="M795" t="str">
        <f>VLOOKUP(L795,Table1[],2)</f>
        <v>30 - 39</v>
      </c>
      <c r="N795" t="str">
        <f>INDEX(Table7[Column1],MATCH(O795,Table7[Column2]))</f>
        <v>Fitting in Stage</v>
      </c>
      <c r="O795">
        <v>6.9698489950000004</v>
      </c>
      <c r="P795" t="str">
        <f>VLOOKUP(O795,Table13[],2)</f>
        <v>6 - 10</v>
      </c>
      <c r="Q795" t="str">
        <f>INDEX(Table8[Column1],MATCH(R795,Table8[Column2]))</f>
        <v>Scheduled</v>
      </c>
      <c r="R795">
        <v>22.477955479999999</v>
      </c>
      <c r="S795">
        <f t="shared" si="25"/>
        <v>0.93658147833333327</v>
      </c>
      <c r="T795" t="s">
        <v>19</v>
      </c>
    </row>
    <row r="796" spans="1:20" x14ac:dyDescent="0.25">
      <c r="A796">
        <v>795</v>
      </c>
      <c r="B796" t="s">
        <v>1258</v>
      </c>
      <c r="C796" t="s">
        <v>147</v>
      </c>
      <c r="D796" t="str">
        <f t="shared" si="24"/>
        <v>Drummond Linda</v>
      </c>
      <c r="E796" t="s">
        <v>15</v>
      </c>
      <c r="F796" t="s">
        <v>162</v>
      </c>
      <c r="G796" t="s">
        <v>611</v>
      </c>
      <c r="H796" t="s">
        <v>612</v>
      </c>
      <c r="I796" t="s">
        <v>30</v>
      </c>
      <c r="J796" t="s">
        <v>19</v>
      </c>
      <c r="K796" t="str">
        <f>INDEX(Table6[Column1],MATCH(L796,Table6[Column2]))</f>
        <v>Elders</v>
      </c>
      <c r="L796">
        <v>56.719866109999998</v>
      </c>
      <c r="M796" t="str">
        <f>VLOOKUP(L796,Table1[],2)</f>
        <v>50 - 59</v>
      </c>
      <c r="N796" t="str">
        <f>INDEX(Table7[Column1],MATCH(O796,Table7[Column2]))</f>
        <v>Learning Stage</v>
      </c>
      <c r="O796">
        <v>5.7640729869999996</v>
      </c>
      <c r="P796" t="str">
        <f>VLOOKUP(O796,Table13[],2)</f>
        <v>1 - 5</v>
      </c>
      <c r="Q796" t="str">
        <f>INDEX(Table8[Column1],MATCH(R796,Table8[Column2]))</f>
        <v>Violative</v>
      </c>
      <c r="R796">
        <v>205.79656629999999</v>
      </c>
      <c r="S796">
        <f t="shared" si="25"/>
        <v>8.5748569291666659</v>
      </c>
      <c r="T796" t="s">
        <v>19</v>
      </c>
    </row>
    <row r="797" spans="1:20" x14ac:dyDescent="0.25">
      <c r="A797">
        <v>796</v>
      </c>
      <c r="B797" t="s">
        <v>1259</v>
      </c>
      <c r="C797" t="s">
        <v>965</v>
      </c>
      <c r="D797" t="str">
        <f t="shared" si="24"/>
        <v>Macias Kimberly</v>
      </c>
      <c r="E797" t="s">
        <v>15</v>
      </c>
      <c r="F797" t="s">
        <v>1260</v>
      </c>
      <c r="G797" t="s">
        <v>611</v>
      </c>
      <c r="H797" t="s">
        <v>612</v>
      </c>
      <c r="I797" t="s">
        <v>30</v>
      </c>
      <c r="J797" t="s">
        <v>19</v>
      </c>
      <c r="K797" t="str">
        <f>INDEX(Table6[Column1],MATCH(L797,Table6[Column2]))</f>
        <v>Adults</v>
      </c>
      <c r="L797">
        <v>49.006622669999999</v>
      </c>
      <c r="M797" t="str">
        <f>VLOOKUP(L797,Table1[],2)</f>
        <v>40 - 49</v>
      </c>
      <c r="N797" t="str">
        <f>INDEX(Table7[Column1],MATCH(O797,Table7[Column2]))</f>
        <v>Learning Stage</v>
      </c>
      <c r="O797">
        <v>4.5142408710000002</v>
      </c>
      <c r="P797" t="str">
        <f>VLOOKUP(O797,Table13[],2)</f>
        <v>1 - 5</v>
      </c>
      <c r="Q797" t="str">
        <f>INDEX(Table8[Column1],MATCH(R797,Table8[Column2]))</f>
        <v>Excused</v>
      </c>
      <c r="R797">
        <v>122.9415023</v>
      </c>
      <c r="S797">
        <f t="shared" si="25"/>
        <v>5.1225625958333332</v>
      </c>
      <c r="T797" t="s">
        <v>19</v>
      </c>
    </row>
    <row r="798" spans="1:20" x14ac:dyDescent="0.25">
      <c r="A798">
        <v>797</v>
      </c>
      <c r="B798" t="s">
        <v>1261</v>
      </c>
      <c r="C798" t="s">
        <v>1262</v>
      </c>
      <c r="D798" t="str">
        <f t="shared" si="24"/>
        <v>Bergeron Rolando</v>
      </c>
      <c r="E798" t="s">
        <v>22</v>
      </c>
      <c r="F798" t="s">
        <v>407</v>
      </c>
      <c r="G798" t="s">
        <v>611</v>
      </c>
      <c r="H798" t="s">
        <v>612</v>
      </c>
      <c r="I798" t="s">
        <v>407</v>
      </c>
      <c r="J798" t="s">
        <v>19</v>
      </c>
      <c r="K798" t="str">
        <f>INDEX(Table6[Column1],MATCH(L798,Table6[Column2]))</f>
        <v>Adults</v>
      </c>
      <c r="L798">
        <v>47.228608659999999</v>
      </c>
      <c r="M798" t="str">
        <f>VLOOKUP(L798,Table1[],2)</f>
        <v>40 - 49</v>
      </c>
      <c r="N798" t="str">
        <f>INDEX(Table7[Column1],MATCH(O798,Table7[Column2]))</f>
        <v>Learning Stage</v>
      </c>
      <c r="O798">
        <v>4.1678560689999999</v>
      </c>
      <c r="P798" t="str">
        <f>VLOOKUP(O798,Table13[],2)</f>
        <v>1 - 5</v>
      </c>
      <c r="Q798" t="str">
        <f>INDEX(Table8[Column1],MATCH(R798,Table8[Column2]))</f>
        <v>Maintained</v>
      </c>
      <c r="R798">
        <v>74.813367909999997</v>
      </c>
      <c r="S798">
        <f t="shared" si="25"/>
        <v>3.1172236629166661</v>
      </c>
      <c r="T798" t="s">
        <v>19</v>
      </c>
    </row>
    <row r="799" spans="1:20" x14ac:dyDescent="0.25">
      <c r="A799">
        <v>798</v>
      </c>
      <c r="B799" t="s">
        <v>1263</v>
      </c>
      <c r="C799" t="s">
        <v>93</v>
      </c>
      <c r="D799" t="str">
        <f t="shared" si="24"/>
        <v>Starnes William</v>
      </c>
      <c r="E799" t="s">
        <v>22</v>
      </c>
      <c r="F799" t="s">
        <v>38</v>
      </c>
      <c r="G799" t="s">
        <v>17</v>
      </c>
      <c r="H799" t="s">
        <v>18</v>
      </c>
      <c r="I799" t="s">
        <v>38</v>
      </c>
      <c r="J799" t="s">
        <v>19</v>
      </c>
      <c r="K799" t="str">
        <f>INDEX(Table6[Column1],MATCH(L799,Table6[Column2]))</f>
        <v>Young Adults</v>
      </c>
      <c r="L799">
        <v>31.3503933</v>
      </c>
      <c r="M799" t="str">
        <f>VLOOKUP(L799,Table1[],2)</f>
        <v>30 - 39</v>
      </c>
      <c r="N799" t="str">
        <f>INDEX(Table7[Column1],MATCH(O799,Table7[Column2]))</f>
        <v>Learning Stage</v>
      </c>
      <c r="O799">
        <v>2.7923105079999999</v>
      </c>
      <c r="P799" t="str">
        <f>VLOOKUP(O799,Table13[],2)</f>
        <v>1 - 5</v>
      </c>
      <c r="Q799" t="str">
        <f>INDEX(Table8[Column1],MATCH(R799,Table8[Column2]))</f>
        <v>Scheduled</v>
      </c>
      <c r="R799">
        <v>0</v>
      </c>
      <c r="S799">
        <f t="shared" si="25"/>
        <v>0</v>
      </c>
      <c r="T799" t="s">
        <v>19</v>
      </c>
    </row>
    <row r="800" spans="1:20" x14ac:dyDescent="0.25">
      <c r="A800">
        <v>799</v>
      </c>
      <c r="B800" t="s">
        <v>1264</v>
      </c>
      <c r="C800" t="s">
        <v>81</v>
      </c>
      <c r="D800" t="str">
        <f t="shared" si="24"/>
        <v>Ames Larry</v>
      </c>
      <c r="E800" t="s">
        <v>22</v>
      </c>
      <c r="F800" t="s">
        <v>358</v>
      </c>
      <c r="G800" t="s">
        <v>611</v>
      </c>
      <c r="H800" t="s">
        <v>612</v>
      </c>
      <c r="I800" t="s">
        <v>358</v>
      </c>
      <c r="J800" t="s">
        <v>19</v>
      </c>
      <c r="K800" t="str">
        <f>INDEX(Table6[Column1],MATCH(L800,Table6[Column2]))</f>
        <v>Adults</v>
      </c>
      <c r="L800">
        <v>45.962454630000003</v>
      </c>
      <c r="M800" t="str">
        <f>VLOOKUP(L800,Table1[],2)</f>
        <v>40 - 49</v>
      </c>
      <c r="N800" t="str">
        <f>INDEX(Table7[Column1],MATCH(O800,Table7[Column2]))</f>
        <v>Learning Stage</v>
      </c>
      <c r="O800">
        <v>3.9421165820000001</v>
      </c>
      <c r="P800" t="str">
        <f>VLOOKUP(O800,Table13[],2)</f>
        <v>1 - 5</v>
      </c>
      <c r="Q800" t="str">
        <f>INDEX(Table8[Column1],MATCH(R800,Table8[Column2]))</f>
        <v>Habitual</v>
      </c>
      <c r="R800">
        <v>95.680269289999998</v>
      </c>
      <c r="S800">
        <f t="shared" si="25"/>
        <v>3.9866778870833333</v>
      </c>
      <c r="T800" t="s">
        <v>19</v>
      </c>
    </row>
    <row r="801" spans="1:20" x14ac:dyDescent="0.25">
      <c r="A801">
        <v>800</v>
      </c>
      <c r="B801" t="s">
        <v>1265</v>
      </c>
      <c r="C801" t="s">
        <v>314</v>
      </c>
      <c r="D801" t="str">
        <f t="shared" si="24"/>
        <v>Rodriquez Brian</v>
      </c>
      <c r="E801" t="s">
        <v>22</v>
      </c>
      <c r="F801" t="s">
        <v>16</v>
      </c>
      <c r="G801" t="s">
        <v>611</v>
      </c>
      <c r="H801" t="s">
        <v>612</v>
      </c>
      <c r="I801" t="s">
        <v>16</v>
      </c>
      <c r="J801" t="s">
        <v>19</v>
      </c>
      <c r="K801" t="str">
        <f>INDEX(Table6[Column1],MATCH(L801,Table6[Column2]))</f>
        <v>Adults</v>
      </c>
      <c r="L801">
        <v>42.554653440000003</v>
      </c>
      <c r="M801" t="str">
        <f>VLOOKUP(L801,Table1[],2)</f>
        <v>40 - 49</v>
      </c>
      <c r="N801" t="str">
        <f>INDEX(Table7[Column1],MATCH(O801,Table7[Column2]))</f>
        <v>Learning Stage</v>
      </c>
      <c r="O801">
        <v>4.5434245200000003</v>
      </c>
      <c r="P801" t="str">
        <f>VLOOKUP(O801,Table13[],2)</f>
        <v>1 - 5</v>
      </c>
      <c r="Q801" t="str">
        <f>INDEX(Table8[Column1],MATCH(R801,Table8[Column2]))</f>
        <v>Maintained</v>
      </c>
      <c r="R801">
        <v>48.385026789999998</v>
      </c>
      <c r="S801">
        <f t="shared" si="25"/>
        <v>2.0160427829166667</v>
      </c>
      <c r="T801" t="s">
        <v>19</v>
      </c>
    </row>
    <row r="802" spans="1:20" x14ac:dyDescent="0.25">
      <c r="A802">
        <v>801</v>
      </c>
      <c r="B802" t="s">
        <v>951</v>
      </c>
      <c r="C802" t="s">
        <v>1266</v>
      </c>
      <c r="D802" t="str">
        <f t="shared" si="24"/>
        <v>Graham Margarett</v>
      </c>
      <c r="E802" t="s">
        <v>15</v>
      </c>
      <c r="F802" t="s">
        <v>1267</v>
      </c>
      <c r="G802" t="s">
        <v>611</v>
      </c>
      <c r="H802" t="s">
        <v>612</v>
      </c>
      <c r="I802" t="s">
        <v>30</v>
      </c>
      <c r="J802" t="s">
        <v>19</v>
      </c>
      <c r="K802" t="str">
        <f>INDEX(Table6[Column1],MATCH(L802,Table6[Column2]))</f>
        <v>Elders</v>
      </c>
      <c r="L802">
        <v>50.217585370000002</v>
      </c>
      <c r="M802" t="str">
        <f>VLOOKUP(L802,Table1[],2)</f>
        <v>50 - 59</v>
      </c>
      <c r="N802" t="str">
        <f>INDEX(Table7[Column1],MATCH(O802,Table7[Column2]))</f>
        <v>Learning Stage</v>
      </c>
      <c r="O802">
        <v>2.6257535710000002</v>
      </c>
      <c r="P802" t="str">
        <f>VLOOKUP(O802,Table13[],2)</f>
        <v>1 - 5</v>
      </c>
      <c r="Q802" t="str">
        <f>INDEX(Table8[Column1],MATCH(R802,Table8[Column2]))</f>
        <v>Excused</v>
      </c>
      <c r="R802">
        <v>141.3062023</v>
      </c>
      <c r="S802">
        <f t="shared" si="25"/>
        <v>5.8877584291666665</v>
      </c>
      <c r="T802" t="s">
        <v>19</v>
      </c>
    </row>
    <row r="803" spans="1:20" x14ac:dyDescent="0.25">
      <c r="A803">
        <v>802</v>
      </c>
      <c r="B803" t="s">
        <v>1268</v>
      </c>
      <c r="C803" t="s">
        <v>93</v>
      </c>
      <c r="D803" t="str">
        <f t="shared" si="24"/>
        <v>Mysliwiec William</v>
      </c>
      <c r="E803" t="s">
        <v>22</v>
      </c>
      <c r="F803" t="s">
        <v>38</v>
      </c>
      <c r="G803" t="s">
        <v>17</v>
      </c>
      <c r="H803" t="s">
        <v>18</v>
      </c>
      <c r="I803" t="s">
        <v>38</v>
      </c>
      <c r="J803" t="s">
        <v>19</v>
      </c>
      <c r="K803" t="str">
        <f>INDEX(Table6[Column1],MATCH(L803,Table6[Column2]))</f>
        <v>Young Adults</v>
      </c>
      <c r="L803">
        <v>39.299803539999999</v>
      </c>
      <c r="M803" t="str">
        <f>VLOOKUP(L803,Table1[],2)</f>
        <v>30 - 39</v>
      </c>
      <c r="N803" t="str">
        <f>INDEX(Table7[Column1],MATCH(O803,Table7[Column2]))</f>
        <v>Learning Stage</v>
      </c>
      <c r="O803">
        <v>4.0448524240000001</v>
      </c>
      <c r="P803" t="str">
        <f>VLOOKUP(O803,Table13[],2)</f>
        <v>1 - 5</v>
      </c>
      <c r="Q803" t="str">
        <f>INDEX(Table8[Column1],MATCH(R803,Table8[Column2]))</f>
        <v>Habitual</v>
      </c>
      <c r="R803">
        <v>91.865898560000005</v>
      </c>
      <c r="S803">
        <f t="shared" si="25"/>
        <v>3.827745773333334</v>
      </c>
      <c r="T803" t="s">
        <v>19</v>
      </c>
    </row>
    <row r="804" spans="1:20" x14ac:dyDescent="0.25">
      <c r="A804">
        <v>803</v>
      </c>
      <c r="B804" t="s">
        <v>1269</v>
      </c>
      <c r="C804" t="s">
        <v>1270</v>
      </c>
      <c r="D804" t="str">
        <f t="shared" si="24"/>
        <v>Bischoff Roy</v>
      </c>
      <c r="E804" t="s">
        <v>22</v>
      </c>
      <c r="F804" t="s">
        <v>407</v>
      </c>
      <c r="G804" t="s">
        <v>611</v>
      </c>
      <c r="H804" t="s">
        <v>612</v>
      </c>
      <c r="I804" t="s">
        <v>407</v>
      </c>
      <c r="J804" t="s">
        <v>19</v>
      </c>
      <c r="K804" t="str">
        <f>INDEX(Table6[Column1],MATCH(L804,Table6[Column2]))</f>
        <v>Young Adults</v>
      </c>
      <c r="L804">
        <v>34.25945918</v>
      </c>
      <c r="M804" t="str">
        <f>VLOOKUP(L804,Table1[],2)</f>
        <v>30 - 39</v>
      </c>
      <c r="N804" t="str">
        <f>INDEX(Table7[Column1],MATCH(O804,Table7[Column2]))</f>
        <v>Learning Stage</v>
      </c>
      <c r="O804">
        <v>5.8772002109999999</v>
      </c>
      <c r="P804" t="str">
        <f>VLOOKUP(O804,Table13[],2)</f>
        <v>1 - 5</v>
      </c>
      <c r="Q804" t="str">
        <f>INDEX(Table8[Column1],MATCH(R804,Table8[Column2]))</f>
        <v>Scheduled</v>
      </c>
      <c r="R804">
        <v>26.429631130000001</v>
      </c>
      <c r="S804">
        <f t="shared" si="25"/>
        <v>1.1012346304166667</v>
      </c>
      <c r="T804" t="s">
        <v>19</v>
      </c>
    </row>
    <row r="805" spans="1:20" x14ac:dyDescent="0.25">
      <c r="A805">
        <v>804</v>
      </c>
      <c r="B805" t="s">
        <v>1271</v>
      </c>
      <c r="C805" t="s">
        <v>523</v>
      </c>
      <c r="D805" t="str">
        <f t="shared" si="24"/>
        <v>Sharp Phillip</v>
      </c>
      <c r="E805" t="s">
        <v>22</v>
      </c>
      <c r="F805" t="s">
        <v>54</v>
      </c>
      <c r="G805" t="s">
        <v>611</v>
      </c>
      <c r="H805" t="s">
        <v>612</v>
      </c>
      <c r="I805" t="s">
        <v>54</v>
      </c>
      <c r="J805" t="s">
        <v>19</v>
      </c>
      <c r="K805" t="str">
        <f>INDEX(Table6[Column1],MATCH(L805,Table6[Column2]))</f>
        <v>Elders</v>
      </c>
      <c r="L805">
        <v>53.982856560000002</v>
      </c>
      <c r="M805" t="str">
        <f>VLOOKUP(L805,Table1[],2)</f>
        <v>50 - 59</v>
      </c>
      <c r="N805" t="str">
        <f>INDEX(Table7[Column1],MATCH(O805,Table7[Column2]))</f>
        <v>Learning Stage</v>
      </c>
      <c r="O805">
        <v>4.6832368439999996</v>
      </c>
      <c r="P805" t="str">
        <f>VLOOKUP(O805,Table13[],2)</f>
        <v>1 - 5</v>
      </c>
      <c r="Q805" t="str">
        <f>INDEX(Table8[Column1],MATCH(R805,Table8[Column2]))</f>
        <v>Habitual</v>
      </c>
      <c r="R805">
        <v>102.89109790000001</v>
      </c>
      <c r="S805">
        <f t="shared" si="25"/>
        <v>4.2871290791666672</v>
      </c>
      <c r="T805" t="s">
        <v>19</v>
      </c>
    </row>
    <row r="806" spans="1:20" x14ac:dyDescent="0.25">
      <c r="A806">
        <v>805</v>
      </c>
      <c r="B806" t="s">
        <v>1272</v>
      </c>
      <c r="C806" t="s">
        <v>469</v>
      </c>
      <c r="D806" t="str">
        <f t="shared" si="24"/>
        <v>Gasser Melissa</v>
      </c>
      <c r="E806" t="s">
        <v>15</v>
      </c>
      <c r="F806" t="s">
        <v>38</v>
      </c>
      <c r="G806" t="s">
        <v>17</v>
      </c>
      <c r="H806" t="s">
        <v>18</v>
      </c>
      <c r="I806" t="s">
        <v>38</v>
      </c>
      <c r="J806" t="s">
        <v>19</v>
      </c>
      <c r="K806" t="str">
        <f>INDEX(Table6[Column1],MATCH(L806,Table6[Column2]))</f>
        <v>Youth</v>
      </c>
      <c r="L806">
        <v>26.246756430000001</v>
      </c>
      <c r="M806" t="str">
        <f>VLOOKUP(L806,Table1[],2)</f>
        <v>20 - 29</v>
      </c>
      <c r="N806" t="str">
        <f>INDEX(Table7[Column1],MATCH(O806,Table7[Column2]))</f>
        <v>Learning Stage</v>
      </c>
      <c r="O806">
        <v>4.748093925</v>
      </c>
      <c r="P806" t="str">
        <f>VLOOKUP(O806,Table13[],2)</f>
        <v>1 - 5</v>
      </c>
      <c r="Q806" t="str">
        <f>INDEX(Table8[Column1],MATCH(R806,Table8[Column2]))</f>
        <v>Scheduled</v>
      </c>
      <c r="R806">
        <v>0</v>
      </c>
      <c r="S806">
        <f t="shared" si="25"/>
        <v>0</v>
      </c>
      <c r="T806" t="s">
        <v>19</v>
      </c>
    </row>
    <row r="807" spans="1:20" x14ac:dyDescent="0.25">
      <c r="A807">
        <v>806</v>
      </c>
      <c r="B807" t="s">
        <v>288</v>
      </c>
      <c r="C807" t="s">
        <v>144</v>
      </c>
      <c r="D807" t="str">
        <f t="shared" si="24"/>
        <v>Ward David</v>
      </c>
      <c r="E807" t="s">
        <v>22</v>
      </c>
      <c r="F807" t="s">
        <v>1273</v>
      </c>
      <c r="G807" t="s">
        <v>611</v>
      </c>
      <c r="H807" t="s">
        <v>612</v>
      </c>
      <c r="I807" t="s">
        <v>54</v>
      </c>
      <c r="J807" t="s">
        <v>19</v>
      </c>
      <c r="K807" t="str">
        <f>INDEX(Table6[Column1],MATCH(L807,Table6[Column2]))</f>
        <v>Adults</v>
      </c>
      <c r="L807">
        <v>41.43771984</v>
      </c>
      <c r="M807" t="str">
        <f>VLOOKUP(L807,Table1[],2)</f>
        <v>40 - 49</v>
      </c>
      <c r="N807" t="str">
        <f>INDEX(Table7[Column1],MATCH(O807,Table7[Column2]))</f>
        <v>Learning Stage</v>
      </c>
      <c r="O807">
        <v>4.2561326929999996</v>
      </c>
      <c r="P807" t="str">
        <f>VLOOKUP(O807,Table13[],2)</f>
        <v>1 - 5</v>
      </c>
      <c r="Q807" t="str">
        <f>INDEX(Table8[Column1],MATCH(R807,Table8[Column2]))</f>
        <v>Maintained</v>
      </c>
      <c r="R807">
        <v>44.407346089999997</v>
      </c>
      <c r="S807">
        <f t="shared" si="25"/>
        <v>1.8503060870833334</v>
      </c>
      <c r="T807" t="s">
        <v>19</v>
      </c>
    </row>
    <row r="808" spans="1:20" x14ac:dyDescent="0.25">
      <c r="A808">
        <v>807</v>
      </c>
      <c r="B808" t="s">
        <v>1274</v>
      </c>
      <c r="C808" t="s">
        <v>1275</v>
      </c>
      <c r="D808" t="str">
        <f t="shared" si="24"/>
        <v>Dorsey Kristy</v>
      </c>
      <c r="E808" t="s">
        <v>15</v>
      </c>
      <c r="F808" t="s">
        <v>407</v>
      </c>
      <c r="G808" t="s">
        <v>611</v>
      </c>
      <c r="H808" t="s">
        <v>612</v>
      </c>
      <c r="I808" t="s">
        <v>407</v>
      </c>
      <c r="J808" t="s">
        <v>19</v>
      </c>
      <c r="K808" t="str">
        <f>INDEX(Table6[Column1],MATCH(L808,Table6[Column2]))</f>
        <v>Young Adults</v>
      </c>
      <c r="L808">
        <v>33.145246469999996</v>
      </c>
      <c r="M808" t="str">
        <f>VLOOKUP(L808,Table1[],2)</f>
        <v>30 - 39</v>
      </c>
      <c r="N808" t="str">
        <f>INDEX(Table7[Column1],MATCH(O808,Table7[Column2]))</f>
        <v>Learning Stage</v>
      </c>
      <c r="O808">
        <v>2.7659834640000001</v>
      </c>
      <c r="P808" t="str">
        <f>VLOOKUP(O808,Table13[],2)</f>
        <v>1 - 5</v>
      </c>
      <c r="Q808" t="str">
        <f>INDEX(Table8[Column1],MATCH(R808,Table8[Column2]))</f>
        <v>Scheduled</v>
      </c>
      <c r="R808">
        <v>0</v>
      </c>
      <c r="S808">
        <f t="shared" si="25"/>
        <v>0</v>
      </c>
      <c r="T808" t="s">
        <v>19</v>
      </c>
    </row>
    <row r="809" spans="1:20" x14ac:dyDescent="0.25">
      <c r="A809">
        <v>808</v>
      </c>
      <c r="B809" t="s">
        <v>1276</v>
      </c>
      <c r="C809" t="s">
        <v>1052</v>
      </c>
      <c r="D809" t="str">
        <f t="shared" si="24"/>
        <v>Neri Bill</v>
      </c>
      <c r="E809" t="s">
        <v>22</v>
      </c>
      <c r="F809" t="s">
        <v>1138</v>
      </c>
      <c r="G809" t="s">
        <v>611</v>
      </c>
      <c r="H809" t="s">
        <v>612</v>
      </c>
      <c r="I809" t="s">
        <v>30</v>
      </c>
      <c r="J809" t="s">
        <v>19</v>
      </c>
      <c r="K809" t="str">
        <f>INDEX(Table6[Column1],MATCH(L809,Table6[Column2]))</f>
        <v>Seniors</v>
      </c>
      <c r="L809">
        <v>60.018987269999997</v>
      </c>
      <c r="M809" t="str">
        <f>VLOOKUP(L809,Table1[],2)</f>
        <v>60 and Above</v>
      </c>
      <c r="N809" t="str">
        <f>INDEX(Table7[Column1],MATCH(O809,Table7[Column2]))</f>
        <v>Learning Stage</v>
      </c>
      <c r="O809">
        <v>4.4651403030000001</v>
      </c>
      <c r="P809" t="str">
        <f>VLOOKUP(O809,Table13[],2)</f>
        <v>1 - 5</v>
      </c>
      <c r="Q809" t="str">
        <f>INDEX(Table8[Column1],MATCH(R809,Table8[Column2]))</f>
        <v>Excused</v>
      </c>
      <c r="R809">
        <v>155.88915879999999</v>
      </c>
      <c r="S809">
        <f t="shared" si="25"/>
        <v>6.4953816166666662</v>
      </c>
      <c r="T809" t="s">
        <v>19</v>
      </c>
    </row>
    <row r="810" spans="1:20" x14ac:dyDescent="0.25">
      <c r="A810">
        <v>809</v>
      </c>
      <c r="B810" t="s">
        <v>1277</v>
      </c>
      <c r="C810" t="s">
        <v>52</v>
      </c>
      <c r="D810" t="str">
        <f t="shared" si="24"/>
        <v>Young John</v>
      </c>
      <c r="E810" t="s">
        <v>22</v>
      </c>
      <c r="F810" t="s">
        <v>127</v>
      </c>
      <c r="G810" t="s">
        <v>611</v>
      </c>
      <c r="H810" t="s">
        <v>612</v>
      </c>
      <c r="I810" t="s">
        <v>127</v>
      </c>
      <c r="J810" t="s">
        <v>19</v>
      </c>
      <c r="K810" t="str">
        <f>INDEX(Table6[Column1],MATCH(L810,Table6[Column2]))</f>
        <v>Young Adults</v>
      </c>
      <c r="L810">
        <v>35.046151940000001</v>
      </c>
      <c r="M810" t="str">
        <f>VLOOKUP(L810,Table1[],2)</f>
        <v>30 - 39</v>
      </c>
      <c r="N810" t="str">
        <f>INDEX(Table7[Column1],MATCH(O810,Table7[Column2]))</f>
        <v>Learning Stage</v>
      </c>
      <c r="O810">
        <v>5.7989026270000004</v>
      </c>
      <c r="P810" t="str">
        <f>VLOOKUP(O810,Table13[],2)</f>
        <v>1 - 5</v>
      </c>
      <c r="Q810" t="str">
        <f>INDEX(Table8[Column1],MATCH(R810,Table8[Column2]))</f>
        <v>Scheduled</v>
      </c>
      <c r="R810">
        <v>0</v>
      </c>
      <c r="S810">
        <f t="shared" si="25"/>
        <v>0</v>
      </c>
      <c r="T810" t="s">
        <v>19</v>
      </c>
    </row>
    <row r="811" spans="1:20" x14ac:dyDescent="0.25">
      <c r="A811">
        <v>810</v>
      </c>
      <c r="B811" t="s">
        <v>729</v>
      </c>
      <c r="C811" t="s">
        <v>282</v>
      </c>
      <c r="D811" t="str">
        <f t="shared" si="24"/>
        <v>Patterson Pauline</v>
      </c>
      <c r="E811" t="s">
        <v>15</v>
      </c>
      <c r="F811" t="s">
        <v>16</v>
      </c>
      <c r="G811" t="s">
        <v>611</v>
      </c>
      <c r="H811" t="s">
        <v>612</v>
      </c>
      <c r="I811" t="s">
        <v>16</v>
      </c>
      <c r="J811" t="s">
        <v>19</v>
      </c>
      <c r="K811" t="str">
        <f>INDEX(Table6[Column1],MATCH(L811,Table6[Column2]))</f>
        <v>Adults</v>
      </c>
      <c r="L811">
        <v>40.922136450000004</v>
      </c>
      <c r="M811" t="str">
        <f>VLOOKUP(L811,Table1[],2)</f>
        <v>40 - 49</v>
      </c>
      <c r="N811" t="str">
        <f>INDEX(Table7[Column1],MATCH(O811,Table7[Column2]))</f>
        <v>Learning Stage</v>
      </c>
      <c r="O811">
        <v>4.0813031049999999</v>
      </c>
      <c r="P811" t="str">
        <f>VLOOKUP(O811,Table13[],2)</f>
        <v>1 - 5</v>
      </c>
      <c r="Q811" t="str">
        <f>INDEX(Table8[Column1],MATCH(R811,Table8[Column2]))</f>
        <v>Maintained</v>
      </c>
      <c r="R811">
        <v>70.178695540000007</v>
      </c>
      <c r="S811">
        <f t="shared" si="25"/>
        <v>2.9241123141666669</v>
      </c>
      <c r="T811" t="s">
        <v>19</v>
      </c>
    </row>
    <row r="812" spans="1:20" x14ac:dyDescent="0.25">
      <c r="A812">
        <v>811</v>
      </c>
      <c r="B812" t="s">
        <v>1278</v>
      </c>
      <c r="C812" t="s">
        <v>1279</v>
      </c>
      <c r="D812" t="str">
        <f t="shared" si="24"/>
        <v>Manges Dustin</v>
      </c>
      <c r="E812" t="s">
        <v>22</v>
      </c>
      <c r="F812" t="s">
        <v>121</v>
      </c>
      <c r="G812" t="s">
        <v>820</v>
      </c>
      <c r="H812" t="s">
        <v>821</v>
      </c>
      <c r="I812" t="s">
        <v>121</v>
      </c>
      <c r="J812" t="s">
        <v>19</v>
      </c>
      <c r="K812" t="str">
        <f>INDEX(Table6[Column1],MATCH(L812,Table6[Column2]))</f>
        <v>Adults</v>
      </c>
      <c r="L812">
        <v>47.922992090000001</v>
      </c>
      <c r="M812" t="str">
        <f>VLOOKUP(L812,Table1[],2)</f>
        <v>40 - 49</v>
      </c>
      <c r="N812" t="str">
        <f>INDEX(Table7[Column1],MATCH(O812,Table7[Column2]))</f>
        <v>Learning Stage</v>
      </c>
      <c r="O812">
        <v>4.330203719</v>
      </c>
      <c r="P812" t="str">
        <f>VLOOKUP(O812,Table13[],2)</f>
        <v>1 - 5</v>
      </c>
      <c r="Q812" t="str">
        <f>INDEX(Table8[Column1],MATCH(R812,Table8[Column2]))</f>
        <v>Maintained</v>
      </c>
      <c r="R812">
        <v>54.839133969999999</v>
      </c>
      <c r="S812">
        <f t="shared" si="25"/>
        <v>2.2849639154166668</v>
      </c>
      <c r="T812" t="s">
        <v>19</v>
      </c>
    </row>
    <row r="813" spans="1:20" x14ac:dyDescent="0.25">
      <c r="A813">
        <v>812</v>
      </c>
      <c r="B813" t="s">
        <v>1280</v>
      </c>
      <c r="C813" t="s">
        <v>201</v>
      </c>
      <c r="D813" t="str">
        <f t="shared" si="24"/>
        <v>Gladney Anthony</v>
      </c>
      <c r="E813" t="s">
        <v>22</v>
      </c>
      <c r="F813" t="s">
        <v>38</v>
      </c>
      <c r="G813" t="s">
        <v>17</v>
      </c>
      <c r="H813" t="s">
        <v>18</v>
      </c>
      <c r="I813" t="s">
        <v>38</v>
      </c>
      <c r="J813" t="s">
        <v>19</v>
      </c>
      <c r="K813" t="str">
        <f>INDEX(Table6[Column1],MATCH(L813,Table6[Column2]))</f>
        <v>Elders</v>
      </c>
      <c r="L813">
        <v>56.604548090000002</v>
      </c>
      <c r="M813" t="str">
        <f>VLOOKUP(L813,Table1[],2)</f>
        <v>50 - 59</v>
      </c>
      <c r="N813" t="str">
        <f>INDEX(Table7[Column1],MATCH(O813,Table7[Column2]))</f>
        <v>Learning Stage</v>
      </c>
      <c r="O813">
        <v>5.6653667739999998</v>
      </c>
      <c r="P813" t="str">
        <f>VLOOKUP(O813,Table13[],2)</f>
        <v>1 - 5</v>
      </c>
      <c r="Q813" t="str">
        <f>INDEX(Table8[Column1],MATCH(R813,Table8[Column2]))</f>
        <v>Habitual</v>
      </c>
      <c r="R813">
        <v>107.527434</v>
      </c>
      <c r="S813">
        <f t="shared" si="25"/>
        <v>4.48030975</v>
      </c>
      <c r="T813" t="s">
        <v>19</v>
      </c>
    </row>
    <row r="814" spans="1:20" x14ac:dyDescent="0.25">
      <c r="A814">
        <v>813</v>
      </c>
      <c r="B814" t="s">
        <v>1281</v>
      </c>
      <c r="C814" t="s">
        <v>1282</v>
      </c>
      <c r="D814" t="str">
        <f t="shared" si="24"/>
        <v>Inman Madonna</v>
      </c>
      <c r="E814" t="s">
        <v>15</v>
      </c>
      <c r="F814" t="s">
        <v>30</v>
      </c>
      <c r="G814" t="s">
        <v>611</v>
      </c>
      <c r="H814" t="s">
        <v>612</v>
      </c>
      <c r="I814" t="s">
        <v>30</v>
      </c>
      <c r="J814" t="s">
        <v>19</v>
      </c>
      <c r="K814" t="str">
        <f>INDEX(Table6[Column1],MATCH(L814,Table6[Column2]))</f>
        <v>Young Adults</v>
      </c>
      <c r="L814">
        <v>39.548435249999997</v>
      </c>
      <c r="M814" t="str">
        <f>VLOOKUP(L814,Table1[],2)</f>
        <v>30 - 39</v>
      </c>
      <c r="N814" t="str">
        <f>INDEX(Table7[Column1],MATCH(O814,Table7[Column2]))</f>
        <v>Fitting in Stage</v>
      </c>
      <c r="O814">
        <v>6.2969290259999999</v>
      </c>
      <c r="P814" t="str">
        <f>VLOOKUP(O814,Table13[],2)</f>
        <v>6 - 10</v>
      </c>
      <c r="Q814" t="str">
        <f>INDEX(Table8[Column1],MATCH(R814,Table8[Column2]))</f>
        <v>Scheduled</v>
      </c>
      <c r="R814">
        <v>5.5411902470000003</v>
      </c>
      <c r="S814">
        <f t="shared" si="25"/>
        <v>0.23088292695833335</v>
      </c>
      <c r="T814" t="s">
        <v>19</v>
      </c>
    </row>
    <row r="815" spans="1:20" x14ac:dyDescent="0.25">
      <c r="A815">
        <v>814</v>
      </c>
      <c r="B815" t="s">
        <v>1283</v>
      </c>
      <c r="C815" t="s">
        <v>823</v>
      </c>
      <c r="D815" t="str">
        <f t="shared" si="24"/>
        <v>Katz Brittany</v>
      </c>
      <c r="E815" t="s">
        <v>15</v>
      </c>
      <c r="F815" t="s">
        <v>1284</v>
      </c>
      <c r="G815" t="s">
        <v>611</v>
      </c>
      <c r="H815" t="s">
        <v>612</v>
      </c>
      <c r="I815" t="s">
        <v>157</v>
      </c>
      <c r="J815" t="s">
        <v>19</v>
      </c>
      <c r="K815" t="str">
        <f>INDEX(Table6[Column1],MATCH(L815,Table6[Column2]))</f>
        <v>Adults</v>
      </c>
      <c r="L815">
        <v>42.39060894</v>
      </c>
      <c r="M815" t="str">
        <f>VLOOKUP(L815,Table1[],2)</f>
        <v>40 - 49</v>
      </c>
      <c r="N815" t="str">
        <f>INDEX(Table7[Column1],MATCH(O815,Table7[Column2]))</f>
        <v>Learning Stage</v>
      </c>
      <c r="O815">
        <v>4.1658257709999997</v>
      </c>
      <c r="P815" t="str">
        <f>VLOOKUP(O815,Table13[],2)</f>
        <v>1 - 5</v>
      </c>
      <c r="Q815" t="str">
        <f>INDEX(Table8[Column1],MATCH(R815,Table8[Column2]))</f>
        <v>Habitual</v>
      </c>
      <c r="R815">
        <v>81.490876490000005</v>
      </c>
      <c r="S815">
        <f t="shared" si="25"/>
        <v>3.3954531870833335</v>
      </c>
      <c r="T815" t="s">
        <v>19</v>
      </c>
    </row>
    <row r="816" spans="1:20" x14ac:dyDescent="0.25">
      <c r="A816">
        <v>815</v>
      </c>
      <c r="B816" t="s">
        <v>1285</v>
      </c>
      <c r="C816" t="s">
        <v>1286</v>
      </c>
      <c r="D816" t="str">
        <f t="shared" si="24"/>
        <v>England Wade</v>
      </c>
      <c r="E816" t="s">
        <v>22</v>
      </c>
      <c r="F816" t="s">
        <v>38</v>
      </c>
      <c r="G816" t="s">
        <v>17</v>
      </c>
      <c r="H816" t="s">
        <v>18</v>
      </c>
      <c r="I816" t="s">
        <v>38</v>
      </c>
      <c r="J816" t="s">
        <v>19</v>
      </c>
      <c r="K816" t="str">
        <f>INDEX(Table6[Column1],MATCH(L816,Table6[Column2]))</f>
        <v>Elders</v>
      </c>
      <c r="L816">
        <v>54.877124590000001</v>
      </c>
      <c r="M816" t="str">
        <f>VLOOKUP(L816,Table1[],2)</f>
        <v>50 - 59</v>
      </c>
      <c r="N816" t="str">
        <f>INDEX(Table7[Column1],MATCH(O816,Table7[Column2]))</f>
        <v>Learning Stage</v>
      </c>
      <c r="O816">
        <v>3.4539141400000002</v>
      </c>
      <c r="P816" t="str">
        <f>VLOOKUP(O816,Table13[],2)</f>
        <v>1 - 5</v>
      </c>
      <c r="Q816" t="str">
        <f>INDEX(Table8[Column1],MATCH(R816,Table8[Column2]))</f>
        <v>Habitual</v>
      </c>
      <c r="R816">
        <v>107.8261637</v>
      </c>
      <c r="S816">
        <f t="shared" si="25"/>
        <v>4.4927568208333337</v>
      </c>
      <c r="T816" t="s">
        <v>19</v>
      </c>
    </row>
    <row r="817" spans="1:20" x14ac:dyDescent="0.25">
      <c r="A817">
        <v>816</v>
      </c>
      <c r="B817" t="s">
        <v>1287</v>
      </c>
      <c r="C817" t="s">
        <v>147</v>
      </c>
      <c r="D817" t="str">
        <f t="shared" si="24"/>
        <v>Coley Linda</v>
      </c>
      <c r="E817" t="s">
        <v>15</v>
      </c>
      <c r="F817" t="s">
        <v>27</v>
      </c>
      <c r="G817" t="s">
        <v>611</v>
      </c>
      <c r="H817" t="s">
        <v>612</v>
      </c>
      <c r="I817" t="s">
        <v>27</v>
      </c>
      <c r="J817" t="s">
        <v>19</v>
      </c>
      <c r="K817" t="str">
        <f>INDEX(Table6[Column1],MATCH(L817,Table6[Column2]))</f>
        <v>Young Adults</v>
      </c>
      <c r="L817">
        <v>38.110301309999997</v>
      </c>
      <c r="M817" t="str">
        <f>VLOOKUP(L817,Table1[],2)</f>
        <v>30 - 39</v>
      </c>
      <c r="N817" t="str">
        <f>INDEX(Table7[Column1],MATCH(O817,Table7[Column2]))</f>
        <v>Learning Stage</v>
      </c>
      <c r="O817">
        <v>2.0226409630000002</v>
      </c>
      <c r="P817" t="str">
        <f>VLOOKUP(O817,Table13[],2)</f>
        <v>1 - 5</v>
      </c>
      <c r="Q817" t="str">
        <f>INDEX(Table8[Column1],MATCH(R817,Table8[Column2]))</f>
        <v>Scheduled</v>
      </c>
      <c r="R817">
        <v>35.011267910000001</v>
      </c>
      <c r="S817">
        <f t="shared" si="25"/>
        <v>1.4588028295833333</v>
      </c>
      <c r="T817" t="s">
        <v>19</v>
      </c>
    </row>
    <row r="818" spans="1:20" x14ac:dyDescent="0.25">
      <c r="A818">
        <v>817</v>
      </c>
      <c r="B818" t="s">
        <v>1288</v>
      </c>
      <c r="C818" t="s">
        <v>441</v>
      </c>
      <c r="D818" t="str">
        <f t="shared" si="24"/>
        <v>Fitzmaurice Amy</v>
      </c>
      <c r="E818" t="s">
        <v>15</v>
      </c>
      <c r="F818" t="s">
        <v>38</v>
      </c>
      <c r="G818" t="s">
        <v>17</v>
      </c>
      <c r="H818" t="s">
        <v>18</v>
      </c>
      <c r="I818" t="s">
        <v>38</v>
      </c>
      <c r="J818" t="s">
        <v>19</v>
      </c>
      <c r="K818" t="str">
        <f>INDEX(Table6[Column1],MATCH(L818,Table6[Column2]))</f>
        <v>Adults</v>
      </c>
      <c r="L818">
        <v>48.177650579999998</v>
      </c>
      <c r="M818" t="str">
        <f>VLOOKUP(L818,Table1[],2)</f>
        <v>40 - 49</v>
      </c>
      <c r="N818" t="str">
        <f>INDEX(Table7[Column1],MATCH(O818,Table7[Column2]))</f>
        <v>Learning Stage</v>
      </c>
      <c r="O818">
        <v>2.9669213399999999</v>
      </c>
      <c r="P818" t="str">
        <f>VLOOKUP(O818,Table13[],2)</f>
        <v>1 - 5</v>
      </c>
      <c r="Q818" t="str">
        <f>INDEX(Table8[Column1],MATCH(R818,Table8[Column2]))</f>
        <v>Habitual</v>
      </c>
      <c r="R818">
        <v>106.9701137</v>
      </c>
      <c r="S818">
        <f t="shared" si="25"/>
        <v>4.4570880708333327</v>
      </c>
      <c r="T818" t="s">
        <v>19</v>
      </c>
    </row>
    <row r="819" spans="1:20" x14ac:dyDescent="0.25">
      <c r="A819">
        <v>818</v>
      </c>
      <c r="B819" t="s">
        <v>1289</v>
      </c>
      <c r="C819" t="s">
        <v>1290</v>
      </c>
      <c r="D819" t="str">
        <f t="shared" si="24"/>
        <v>Rasnick Peter</v>
      </c>
      <c r="E819" t="s">
        <v>22</v>
      </c>
      <c r="F819" t="s">
        <v>121</v>
      </c>
      <c r="G819" t="s">
        <v>820</v>
      </c>
      <c r="H819" t="s">
        <v>821</v>
      </c>
      <c r="I819" t="s">
        <v>121</v>
      </c>
      <c r="J819" t="s">
        <v>19</v>
      </c>
      <c r="K819" t="str">
        <f>INDEX(Table6[Column1],MATCH(L819,Table6[Column2]))</f>
        <v>Elders</v>
      </c>
      <c r="L819">
        <v>59.405872219999999</v>
      </c>
      <c r="M819" t="str">
        <f>VLOOKUP(L819,Table1[],2)</f>
        <v>50 - 59</v>
      </c>
      <c r="N819" t="str">
        <f>INDEX(Table7[Column1],MATCH(O819,Table7[Column2]))</f>
        <v>Learning Stage</v>
      </c>
      <c r="O819">
        <v>3.8204632740000002</v>
      </c>
      <c r="P819" t="str">
        <f>VLOOKUP(O819,Table13[],2)</f>
        <v>1 - 5</v>
      </c>
      <c r="Q819" t="str">
        <f>INDEX(Table8[Column1],MATCH(R819,Table8[Column2]))</f>
        <v>Unexcused</v>
      </c>
      <c r="R819">
        <v>161.25262889999999</v>
      </c>
      <c r="S819">
        <f t="shared" si="25"/>
        <v>6.7188595375000002</v>
      </c>
      <c r="T819" t="s">
        <v>19</v>
      </c>
    </row>
    <row r="820" spans="1:20" x14ac:dyDescent="0.25">
      <c r="A820">
        <v>819</v>
      </c>
      <c r="B820" t="s">
        <v>1291</v>
      </c>
      <c r="C820" t="s">
        <v>199</v>
      </c>
      <c r="D820" t="str">
        <f t="shared" si="24"/>
        <v>Ramirez Joyce</v>
      </c>
      <c r="E820" t="s">
        <v>15</v>
      </c>
      <c r="F820" t="s">
        <v>1292</v>
      </c>
      <c r="G820" t="s">
        <v>611</v>
      </c>
      <c r="H820" t="s">
        <v>612</v>
      </c>
      <c r="I820" t="s">
        <v>107</v>
      </c>
      <c r="J820" t="s">
        <v>19</v>
      </c>
      <c r="K820" t="str">
        <f>INDEX(Table6[Column1],MATCH(L820,Table6[Column2]))</f>
        <v>Young Adults</v>
      </c>
      <c r="L820">
        <v>34.321492480000003</v>
      </c>
      <c r="M820" t="str">
        <f>VLOOKUP(L820,Table1[],2)</f>
        <v>30 - 39</v>
      </c>
      <c r="N820" t="str">
        <f>INDEX(Table7[Column1],MATCH(O820,Table7[Column2]))</f>
        <v>Learning Stage</v>
      </c>
      <c r="O820">
        <v>4.6802489679999999</v>
      </c>
      <c r="P820" t="str">
        <f>VLOOKUP(O820,Table13[],2)</f>
        <v>1 - 5</v>
      </c>
      <c r="Q820" t="str">
        <f>INDEX(Table8[Column1],MATCH(R820,Table8[Column2]))</f>
        <v>Scheduled</v>
      </c>
      <c r="R820">
        <v>25.26406309</v>
      </c>
      <c r="S820">
        <f t="shared" si="25"/>
        <v>1.0526692954166668</v>
      </c>
      <c r="T820" t="s">
        <v>19</v>
      </c>
    </row>
    <row r="821" spans="1:20" x14ac:dyDescent="0.25">
      <c r="A821">
        <v>820</v>
      </c>
      <c r="B821" t="s">
        <v>56</v>
      </c>
      <c r="C821" t="s">
        <v>279</v>
      </c>
      <c r="D821" t="str">
        <f t="shared" si="24"/>
        <v>James Patricia</v>
      </c>
      <c r="E821" t="s">
        <v>15</v>
      </c>
      <c r="F821" t="s">
        <v>16</v>
      </c>
      <c r="G821" t="s">
        <v>611</v>
      </c>
      <c r="H821" t="s">
        <v>612</v>
      </c>
      <c r="I821" t="s">
        <v>16</v>
      </c>
      <c r="J821" t="s">
        <v>19</v>
      </c>
      <c r="K821" t="str">
        <f>INDEX(Table6[Column1],MATCH(L821,Table6[Column2]))</f>
        <v>Adults</v>
      </c>
      <c r="L821">
        <v>44.883119170000001</v>
      </c>
      <c r="M821" t="str">
        <f>VLOOKUP(L821,Table1[],2)</f>
        <v>40 - 49</v>
      </c>
      <c r="N821" t="str">
        <f>INDEX(Table7[Column1],MATCH(O821,Table7[Column2]))</f>
        <v>Learning Stage</v>
      </c>
      <c r="O821">
        <v>2.129850953</v>
      </c>
      <c r="P821" t="str">
        <f>VLOOKUP(O821,Table13[],2)</f>
        <v>1 - 5</v>
      </c>
      <c r="Q821" t="str">
        <f>INDEX(Table8[Column1],MATCH(R821,Table8[Column2]))</f>
        <v>Habitual</v>
      </c>
      <c r="R821">
        <v>117.3467</v>
      </c>
      <c r="S821">
        <f t="shared" si="25"/>
        <v>4.8894458333333333</v>
      </c>
      <c r="T821" t="s">
        <v>19</v>
      </c>
    </row>
    <row r="822" spans="1:20" x14ac:dyDescent="0.25">
      <c r="A822">
        <v>821</v>
      </c>
      <c r="B822" t="s">
        <v>58</v>
      </c>
      <c r="C822" t="s">
        <v>877</v>
      </c>
      <c r="D822" t="str">
        <f t="shared" si="24"/>
        <v>Davis Henry</v>
      </c>
      <c r="E822" t="s">
        <v>22</v>
      </c>
      <c r="F822" t="s">
        <v>127</v>
      </c>
      <c r="G822" t="s">
        <v>611</v>
      </c>
      <c r="H822" t="s">
        <v>612</v>
      </c>
      <c r="I822" t="s">
        <v>127</v>
      </c>
      <c r="J822" t="s">
        <v>19</v>
      </c>
      <c r="K822" t="str">
        <f>INDEX(Table6[Column1],MATCH(L822,Table6[Column2]))</f>
        <v>Young Adults</v>
      </c>
      <c r="L822">
        <v>32.076789349999999</v>
      </c>
      <c r="M822" t="str">
        <f>VLOOKUP(L822,Table1[],2)</f>
        <v>30 - 39</v>
      </c>
      <c r="N822" t="str">
        <f>INDEX(Table7[Column1],MATCH(O822,Table7[Column2]))</f>
        <v>Learning Stage</v>
      </c>
      <c r="O822">
        <v>4.7783087980000003</v>
      </c>
      <c r="P822" t="str">
        <f>VLOOKUP(O822,Table13[],2)</f>
        <v>1 - 5</v>
      </c>
      <c r="Q822" t="str">
        <f>INDEX(Table8[Column1],MATCH(R822,Table8[Column2]))</f>
        <v>Scheduled</v>
      </c>
      <c r="R822">
        <v>0.40308133800000001</v>
      </c>
      <c r="S822">
        <f t="shared" si="25"/>
        <v>1.6795055749999999E-2</v>
      </c>
      <c r="T822" t="s">
        <v>19</v>
      </c>
    </row>
    <row r="823" spans="1:20" x14ac:dyDescent="0.25">
      <c r="A823">
        <v>822</v>
      </c>
      <c r="B823" t="s">
        <v>1293</v>
      </c>
      <c r="C823" t="s">
        <v>777</v>
      </c>
      <c r="D823" t="str">
        <f t="shared" si="24"/>
        <v>McLendon Jay</v>
      </c>
      <c r="E823" t="s">
        <v>22</v>
      </c>
      <c r="F823" t="s">
        <v>87</v>
      </c>
      <c r="G823" t="s">
        <v>611</v>
      </c>
      <c r="H823" t="s">
        <v>612</v>
      </c>
      <c r="I823" t="s">
        <v>87</v>
      </c>
      <c r="J823" t="s">
        <v>19</v>
      </c>
      <c r="K823" t="str">
        <f>INDEX(Table6[Column1],MATCH(L823,Table6[Column2]))</f>
        <v>Adults</v>
      </c>
      <c r="L823">
        <v>49.188895299999999</v>
      </c>
      <c r="M823" t="str">
        <f>VLOOKUP(L823,Table1[],2)</f>
        <v>40 - 49</v>
      </c>
      <c r="N823" t="str">
        <f>INDEX(Table7[Column1],MATCH(O823,Table7[Column2]))</f>
        <v>Learning Stage</v>
      </c>
      <c r="O823">
        <v>3.0748169669999998</v>
      </c>
      <c r="P823" t="str">
        <f>VLOOKUP(O823,Table13[],2)</f>
        <v>1 - 5</v>
      </c>
      <c r="Q823" t="str">
        <f>INDEX(Table8[Column1],MATCH(R823,Table8[Column2]))</f>
        <v>Maintained</v>
      </c>
      <c r="R823">
        <v>53.604228040000002</v>
      </c>
      <c r="S823">
        <f t="shared" si="25"/>
        <v>2.2335095016666666</v>
      </c>
      <c r="T823" t="s">
        <v>19</v>
      </c>
    </row>
    <row r="824" spans="1:20" x14ac:dyDescent="0.25">
      <c r="A824">
        <v>823</v>
      </c>
      <c r="B824" t="s">
        <v>1294</v>
      </c>
      <c r="C824" t="s">
        <v>229</v>
      </c>
      <c r="D824" t="str">
        <f t="shared" si="24"/>
        <v>Bowman Ramon</v>
      </c>
      <c r="E824" t="s">
        <v>22</v>
      </c>
      <c r="F824" t="s">
        <v>1295</v>
      </c>
      <c r="G824" t="s">
        <v>611</v>
      </c>
      <c r="H824" t="s">
        <v>612</v>
      </c>
      <c r="I824" t="s">
        <v>138</v>
      </c>
      <c r="J824" t="s">
        <v>19</v>
      </c>
      <c r="K824" t="str">
        <f>INDEX(Table6[Column1],MATCH(L824,Table6[Column2]))</f>
        <v>Adults</v>
      </c>
      <c r="L824">
        <v>46.07234064</v>
      </c>
      <c r="M824" t="str">
        <f>VLOOKUP(L824,Table1[],2)</f>
        <v>40 - 49</v>
      </c>
      <c r="N824" t="str">
        <f>INDEX(Table7[Column1],MATCH(O824,Table7[Column2]))</f>
        <v>Learning Stage</v>
      </c>
      <c r="O824">
        <v>5.7759183219999999</v>
      </c>
      <c r="P824" t="str">
        <f>VLOOKUP(O824,Table13[],2)</f>
        <v>1 - 5</v>
      </c>
      <c r="Q824" t="str">
        <f>INDEX(Table8[Column1],MATCH(R824,Table8[Column2]))</f>
        <v>Habitual</v>
      </c>
      <c r="R824">
        <v>90.599721759999994</v>
      </c>
      <c r="S824">
        <f t="shared" si="25"/>
        <v>3.7749884066666661</v>
      </c>
      <c r="T824" t="s">
        <v>19</v>
      </c>
    </row>
    <row r="825" spans="1:20" x14ac:dyDescent="0.25">
      <c r="A825">
        <v>824</v>
      </c>
      <c r="B825" t="s">
        <v>1296</v>
      </c>
      <c r="C825" t="s">
        <v>56</v>
      </c>
      <c r="D825" t="str">
        <f t="shared" si="24"/>
        <v>Beltran James</v>
      </c>
      <c r="E825" t="s">
        <v>22</v>
      </c>
      <c r="F825" t="s">
        <v>24</v>
      </c>
      <c r="G825" t="s">
        <v>611</v>
      </c>
      <c r="H825" t="s">
        <v>612</v>
      </c>
      <c r="I825" t="s">
        <v>24</v>
      </c>
      <c r="J825" t="s">
        <v>19</v>
      </c>
      <c r="K825" t="str">
        <f>INDEX(Table6[Column1],MATCH(L825,Table6[Column2]))</f>
        <v>Young Adults</v>
      </c>
      <c r="L825">
        <v>34.990653119999998</v>
      </c>
      <c r="M825" t="str">
        <f>VLOOKUP(L825,Table1[],2)</f>
        <v>30 - 39</v>
      </c>
      <c r="N825" t="str">
        <f>INDEX(Table7[Column1],MATCH(O825,Table7[Column2]))</f>
        <v>Learning Stage</v>
      </c>
      <c r="O825">
        <v>5.5517275850000001</v>
      </c>
      <c r="P825" t="str">
        <f>VLOOKUP(O825,Table13[],2)</f>
        <v>1 - 5</v>
      </c>
      <c r="Q825" t="str">
        <f>INDEX(Table8[Column1],MATCH(R825,Table8[Column2]))</f>
        <v>Scheduled</v>
      </c>
      <c r="R825">
        <v>6.1745981700000003</v>
      </c>
      <c r="S825">
        <f t="shared" si="25"/>
        <v>0.25727492375</v>
      </c>
      <c r="T825" t="s">
        <v>19</v>
      </c>
    </row>
    <row r="826" spans="1:20" x14ac:dyDescent="0.25">
      <c r="A826">
        <v>825</v>
      </c>
      <c r="B826" t="s">
        <v>1297</v>
      </c>
      <c r="C826" t="s">
        <v>312</v>
      </c>
      <c r="D826" t="str">
        <f t="shared" si="24"/>
        <v>Israel Terry</v>
      </c>
      <c r="E826" t="s">
        <v>22</v>
      </c>
      <c r="F826" t="s">
        <v>57</v>
      </c>
      <c r="G826" t="s">
        <v>820</v>
      </c>
      <c r="H826" t="s">
        <v>821</v>
      </c>
      <c r="I826" t="s">
        <v>57</v>
      </c>
      <c r="J826" t="s">
        <v>19</v>
      </c>
      <c r="K826" t="str">
        <f>INDEX(Table6[Column1],MATCH(L826,Table6[Column2]))</f>
        <v>Elders</v>
      </c>
      <c r="L826">
        <v>52.747269600000003</v>
      </c>
      <c r="M826" t="str">
        <f>VLOOKUP(L826,Table1[],2)</f>
        <v>50 - 59</v>
      </c>
      <c r="N826" t="str">
        <f>INDEX(Table7[Column1],MATCH(O826,Table7[Column2]))</f>
        <v>Learning Stage</v>
      </c>
      <c r="O826">
        <v>4.0642675549999998</v>
      </c>
      <c r="P826" t="str">
        <f>VLOOKUP(O826,Table13[],2)</f>
        <v>1 - 5</v>
      </c>
      <c r="Q826" t="str">
        <f>INDEX(Table8[Column1],MATCH(R826,Table8[Column2]))</f>
        <v>Habitual</v>
      </c>
      <c r="R826">
        <v>96.462175029999997</v>
      </c>
      <c r="S826">
        <f t="shared" si="25"/>
        <v>4.0192572929166666</v>
      </c>
      <c r="T826" t="s">
        <v>19</v>
      </c>
    </row>
    <row r="827" spans="1:20" x14ac:dyDescent="0.25">
      <c r="A827">
        <v>826</v>
      </c>
      <c r="B827" t="s">
        <v>966</v>
      </c>
      <c r="C827" t="s">
        <v>1298</v>
      </c>
      <c r="D827" t="str">
        <f t="shared" si="24"/>
        <v>Miller Starla</v>
      </c>
      <c r="E827" t="s">
        <v>15</v>
      </c>
      <c r="F827" t="s">
        <v>54</v>
      </c>
      <c r="G827" t="s">
        <v>611</v>
      </c>
      <c r="H827" t="s">
        <v>612</v>
      </c>
      <c r="I827" t="s">
        <v>54</v>
      </c>
      <c r="J827" t="s">
        <v>19</v>
      </c>
      <c r="K827" t="str">
        <f>INDEX(Table6[Column1],MATCH(L827,Table6[Column2]))</f>
        <v>Adults</v>
      </c>
      <c r="L827">
        <v>49.0943313</v>
      </c>
      <c r="M827" t="str">
        <f>VLOOKUP(L827,Table1[],2)</f>
        <v>40 - 49</v>
      </c>
      <c r="N827" t="str">
        <f>INDEX(Table7[Column1],MATCH(O827,Table7[Column2]))</f>
        <v>Learning Stage</v>
      </c>
      <c r="O827">
        <v>5.0073372149999997</v>
      </c>
      <c r="P827" t="str">
        <f>VLOOKUP(O827,Table13[],2)</f>
        <v>1 - 5</v>
      </c>
      <c r="Q827" t="str">
        <f>INDEX(Table8[Column1],MATCH(R827,Table8[Column2]))</f>
        <v>Maintained</v>
      </c>
      <c r="R827">
        <v>59.844296360000001</v>
      </c>
      <c r="S827">
        <f t="shared" si="25"/>
        <v>2.4935123483333332</v>
      </c>
      <c r="T827" t="s">
        <v>19</v>
      </c>
    </row>
    <row r="828" spans="1:20" x14ac:dyDescent="0.25">
      <c r="A828">
        <v>827</v>
      </c>
      <c r="B828" t="s">
        <v>1277</v>
      </c>
      <c r="C828" t="s">
        <v>50</v>
      </c>
      <c r="D828" t="str">
        <f t="shared" si="24"/>
        <v>Young Robert</v>
      </c>
      <c r="E828" t="s">
        <v>22</v>
      </c>
      <c r="F828" t="s">
        <v>836</v>
      </c>
      <c r="G828" t="s">
        <v>611</v>
      </c>
      <c r="H828" t="s">
        <v>612</v>
      </c>
      <c r="I828" t="s">
        <v>169</v>
      </c>
      <c r="J828" t="s">
        <v>19</v>
      </c>
      <c r="K828" t="str">
        <f>INDEX(Table6[Column1],MATCH(L828,Table6[Column2]))</f>
        <v>Elders</v>
      </c>
      <c r="L828">
        <v>53.829927570000002</v>
      </c>
      <c r="M828" t="str">
        <f>VLOOKUP(L828,Table1[],2)</f>
        <v>50 - 59</v>
      </c>
      <c r="N828" t="str">
        <f>INDEX(Table7[Column1],MATCH(O828,Table7[Column2]))</f>
        <v>Learning Stage</v>
      </c>
      <c r="O828">
        <v>3.9356350510000002</v>
      </c>
      <c r="P828" t="str">
        <f>VLOOKUP(O828,Table13[],2)</f>
        <v>1 - 5</v>
      </c>
      <c r="Q828" t="str">
        <f>INDEX(Table8[Column1],MATCH(R828,Table8[Column2]))</f>
        <v>Maintained</v>
      </c>
      <c r="R828">
        <v>52.516042239999997</v>
      </c>
      <c r="S828">
        <f t="shared" si="25"/>
        <v>2.1881684266666666</v>
      </c>
      <c r="T828" t="s">
        <v>19</v>
      </c>
    </row>
    <row r="829" spans="1:20" x14ac:dyDescent="0.25">
      <c r="A829">
        <v>828</v>
      </c>
      <c r="B829" t="s">
        <v>1299</v>
      </c>
      <c r="C829" t="s">
        <v>147</v>
      </c>
      <c r="D829" t="str">
        <f t="shared" si="24"/>
        <v>Perkins Linda</v>
      </c>
      <c r="E829" t="s">
        <v>15</v>
      </c>
      <c r="F829" t="s">
        <v>186</v>
      </c>
      <c r="G829" t="s">
        <v>17</v>
      </c>
      <c r="H829" t="s">
        <v>18</v>
      </c>
      <c r="I829" t="s">
        <v>186</v>
      </c>
      <c r="J829" t="s">
        <v>19</v>
      </c>
      <c r="K829" t="str">
        <f>INDEX(Table6[Column1],MATCH(L829,Table6[Column2]))</f>
        <v>Young Adults</v>
      </c>
      <c r="L829">
        <v>33.90513103</v>
      </c>
      <c r="M829" t="str">
        <f>VLOOKUP(L829,Table1[],2)</f>
        <v>30 - 39</v>
      </c>
      <c r="N829" t="str">
        <f>INDEX(Table7[Column1],MATCH(O829,Table7[Column2]))</f>
        <v>Learning Stage</v>
      </c>
      <c r="O829">
        <v>3.2785607639999998</v>
      </c>
      <c r="P829" t="str">
        <f>VLOOKUP(O829,Table13[],2)</f>
        <v>1 - 5</v>
      </c>
      <c r="Q829" t="str">
        <f>INDEX(Table8[Column1],MATCH(R829,Table8[Column2]))</f>
        <v>Scheduled</v>
      </c>
      <c r="R829">
        <v>0</v>
      </c>
      <c r="S829">
        <f t="shared" si="25"/>
        <v>0</v>
      </c>
      <c r="T829" t="s">
        <v>19</v>
      </c>
    </row>
    <row r="830" spans="1:20" x14ac:dyDescent="0.25">
      <c r="A830">
        <v>829</v>
      </c>
      <c r="B830" t="s">
        <v>1300</v>
      </c>
      <c r="C830" t="s">
        <v>93</v>
      </c>
      <c r="D830" t="str">
        <f t="shared" si="24"/>
        <v>Mahon William</v>
      </c>
      <c r="E830" t="s">
        <v>22</v>
      </c>
      <c r="F830" t="s">
        <v>828</v>
      </c>
      <c r="G830" t="s">
        <v>611</v>
      </c>
      <c r="H830" t="s">
        <v>612</v>
      </c>
      <c r="I830" t="s">
        <v>24</v>
      </c>
      <c r="J830" t="s">
        <v>19</v>
      </c>
      <c r="K830" t="str">
        <f>INDEX(Table6[Column1],MATCH(L830,Table6[Column2]))</f>
        <v>Adults</v>
      </c>
      <c r="L830">
        <v>43.626733649999998</v>
      </c>
      <c r="M830" t="str">
        <f>VLOOKUP(L830,Table1[],2)</f>
        <v>40 - 49</v>
      </c>
      <c r="N830" t="str">
        <f>INDEX(Table7[Column1],MATCH(O830,Table7[Column2]))</f>
        <v>Learning Stage</v>
      </c>
      <c r="O830">
        <v>5.1460483720000001</v>
      </c>
      <c r="P830" t="str">
        <f>VLOOKUP(O830,Table13[],2)</f>
        <v>1 - 5</v>
      </c>
      <c r="Q830" t="str">
        <f>INDEX(Table8[Column1],MATCH(R830,Table8[Column2]))</f>
        <v>Habitual</v>
      </c>
      <c r="R830">
        <v>112.5392386</v>
      </c>
      <c r="S830">
        <f t="shared" si="25"/>
        <v>4.6891349416666666</v>
      </c>
      <c r="T830" t="s">
        <v>19</v>
      </c>
    </row>
    <row r="831" spans="1:20" x14ac:dyDescent="0.25">
      <c r="A831">
        <v>830</v>
      </c>
      <c r="B831" t="s">
        <v>1301</v>
      </c>
      <c r="C831" t="s">
        <v>167</v>
      </c>
      <c r="D831" t="str">
        <f t="shared" si="24"/>
        <v>Stricklin Allen</v>
      </c>
      <c r="E831" t="s">
        <v>22</v>
      </c>
      <c r="F831" t="s">
        <v>54</v>
      </c>
      <c r="G831" t="s">
        <v>611</v>
      </c>
      <c r="H831" t="s">
        <v>612</v>
      </c>
      <c r="I831" t="s">
        <v>54</v>
      </c>
      <c r="J831" t="s">
        <v>19</v>
      </c>
      <c r="K831" t="str">
        <f>INDEX(Table6[Column1],MATCH(L831,Table6[Column2]))</f>
        <v>Young Adults</v>
      </c>
      <c r="L831">
        <v>33.065853189999999</v>
      </c>
      <c r="M831" t="str">
        <f>VLOOKUP(L831,Table1[],2)</f>
        <v>30 - 39</v>
      </c>
      <c r="N831" t="str">
        <f>INDEX(Table7[Column1],MATCH(O831,Table7[Column2]))</f>
        <v>Learning Stage</v>
      </c>
      <c r="O831">
        <v>5.7122249930000004</v>
      </c>
      <c r="P831" t="str">
        <f>VLOOKUP(O831,Table13[],2)</f>
        <v>1 - 5</v>
      </c>
      <c r="Q831" t="str">
        <f>INDEX(Table8[Column1],MATCH(R831,Table8[Column2]))</f>
        <v>Scheduled</v>
      </c>
      <c r="R831">
        <v>12.07572989</v>
      </c>
      <c r="S831">
        <f t="shared" si="25"/>
        <v>0.50315541208333336</v>
      </c>
      <c r="T831" t="s">
        <v>19</v>
      </c>
    </row>
    <row r="832" spans="1:20" x14ac:dyDescent="0.25">
      <c r="A832">
        <v>831</v>
      </c>
      <c r="B832" t="s">
        <v>1302</v>
      </c>
      <c r="C832" t="s">
        <v>1303</v>
      </c>
      <c r="D832" t="str">
        <f t="shared" si="24"/>
        <v>Toller Jill</v>
      </c>
      <c r="E832" t="s">
        <v>15</v>
      </c>
      <c r="F832" t="s">
        <v>30</v>
      </c>
      <c r="G832" t="s">
        <v>611</v>
      </c>
      <c r="H832" t="s">
        <v>612</v>
      </c>
      <c r="I832" t="s">
        <v>30</v>
      </c>
      <c r="J832" t="s">
        <v>19</v>
      </c>
      <c r="K832" t="str">
        <f>INDEX(Table6[Column1],MATCH(L832,Table6[Column2]))</f>
        <v>Young Adults</v>
      </c>
      <c r="L832">
        <v>30.510765020000001</v>
      </c>
      <c r="M832" t="str">
        <f>VLOOKUP(L832,Table1[],2)</f>
        <v>30 - 39</v>
      </c>
      <c r="N832" t="str">
        <f>INDEX(Table7[Column1],MATCH(O832,Table7[Column2]))</f>
        <v>Learning Stage</v>
      </c>
      <c r="O832">
        <v>5.3113533620000002</v>
      </c>
      <c r="P832" t="str">
        <f>VLOOKUP(O832,Table13[],2)</f>
        <v>1 - 5</v>
      </c>
      <c r="Q832" t="str">
        <f>INDEX(Table8[Column1],MATCH(R832,Table8[Column2]))</f>
        <v>Scheduled</v>
      </c>
      <c r="R832">
        <v>0</v>
      </c>
      <c r="S832">
        <f t="shared" si="25"/>
        <v>0</v>
      </c>
      <c r="T832" t="s">
        <v>19</v>
      </c>
    </row>
    <row r="833" spans="1:20" x14ac:dyDescent="0.25">
      <c r="A833">
        <v>832</v>
      </c>
      <c r="B833" t="s">
        <v>400</v>
      </c>
      <c r="C833" t="s">
        <v>308</v>
      </c>
      <c r="D833" t="str">
        <f t="shared" si="24"/>
        <v>Williams Maria</v>
      </c>
      <c r="E833" t="s">
        <v>15</v>
      </c>
      <c r="F833" t="s">
        <v>157</v>
      </c>
      <c r="G833" t="s">
        <v>611</v>
      </c>
      <c r="H833" t="s">
        <v>612</v>
      </c>
      <c r="I833" t="s">
        <v>157</v>
      </c>
      <c r="J833" t="s">
        <v>19</v>
      </c>
      <c r="K833" t="str">
        <f>INDEX(Table6[Column1],MATCH(L833,Table6[Column2]))</f>
        <v>Elders</v>
      </c>
      <c r="L833">
        <v>58.002897750000002</v>
      </c>
      <c r="M833" t="str">
        <f>VLOOKUP(L833,Table1[],2)</f>
        <v>50 - 59</v>
      </c>
      <c r="N833" t="str">
        <f>INDEX(Table7[Column1],MATCH(O833,Table7[Column2]))</f>
        <v>Learning Stage</v>
      </c>
      <c r="O833">
        <v>5.7417628760000001</v>
      </c>
      <c r="P833" t="str">
        <f>VLOOKUP(O833,Table13[],2)</f>
        <v>1 - 5</v>
      </c>
      <c r="Q833" t="str">
        <f>INDEX(Table8[Column1],MATCH(R833,Table8[Column2]))</f>
        <v>Excused</v>
      </c>
      <c r="R833">
        <v>130.54433259999999</v>
      </c>
      <c r="S833">
        <f t="shared" si="25"/>
        <v>5.4393471916666662</v>
      </c>
      <c r="T833" t="s">
        <v>19</v>
      </c>
    </row>
    <row r="834" spans="1:20" x14ac:dyDescent="0.25">
      <c r="A834">
        <v>833</v>
      </c>
      <c r="B834" t="s">
        <v>1304</v>
      </c>
      <c r="C834" t="s">
        <v>52</v>
      </c>
      <c r="D834" t="str">
        <f t="shared" si="24"/>
        <v>Erickson John</v>
      </c>
      <c r="E834" t="s">
        <v>22</v>
      </c>
      <c r="F834" t="s">
        <v>38</v>
      </c>
      <c r="G834" t="s">
        <v>17</v>
      </c>
      <c r="H834" t="s">
        <v>18</v>
      </c>
      <c r="I834" t="s">
        <v>38</v>
      </c>
      <c r="J834" t="s">
        <v>19</v>
      </c>
      <c r="K834" t="str">
        <f>INDEX(Table6[Column1],MATCH(L834,Table6[Column2]))</f>
        <v>Adults</v>
      </c>
      <c r="L834">
        <v>42.732603840000003</v>
      </c>
      <c r="M834" t="str">
        <f>VLOOKUP(L834,Table1[],2)</f>
        <v>40 - 49</v>
      </c>
      <c r="N834" t="str">
        <f>INDEX(Table7[Column1],MATCH(O834,Table7[Column2]))</f>
        <v>Fitting in Stage</v>
      </c>
      <c r="O834">
        <v>6.1932459099999999</v>
      </c>
      <c r="P834" t="str">
        <f>VLOOKUP(O834,Table13[],2)</f>
        <v>6 - 10</v>
      </c>
      <c r="Q834" t="str">
        <f>INDEX(Table8[Column1],MATCH(R834,Table8[Column2]))</f>
        <v>Scheduled</v>
      </c>
      <c r="R834">
        <v>13.087095700000001</v>
      </c>
      <c r="S834">
        <f t="shared" si="25"/>
        <v>0.5452956541666667</v>
      </c>
      <c r="T834" t="s">
        <v>19</v>
      </c>
    </row>
    <row r="835" spans="1:20" x14ac:dyDescent="0.25">
      <c r="A835">
        <v>834</v>
      </c>
      <c r="B835" t="s">
        <v>1305</v>
      </c>
      <c r="C835" t="s">
        <v>173</v>
      </c>
      <c r="D835" t="str">
        <f t="shared" ref="D835:D898" si="26">CONCATENATE(B835, " ",C835)</f>
        <v>Woodard Jane</v>
      </c>
      <c r="E835" t="s">
        <v>15</v>
      </c>
      <c r="F835" t="s">
        <v>1306</v>
      </c>
      <c r="G835" t="s">
        <v>611</v>
      </c>
      <c r="H835" t="s">
        <v>612</v>
      </c>
      <c r="I835" t="s">
        <v>16</v>
      </c>
      <c r="J835" t="s">
        <v>19</v>
      </c>
      <c r="K835" t="str">
        <f>INDEX(Table6[Column1],MATCH(L835,Table6[Column2]))</f>
        <v>Young Adults</v>
      </c>
      <c r="L835">
        <v>39.058597540000001</v>
      </c>
      <c r="M835" t="str">
        <f>VLOOKUP(L835,Table1[],2)</f>
        <v>30 - 39</v>
      </c>
      <c r="N835" t="str">
        <f>INDEX(Table7[Column1],MATCH(O835,Table7[Column2]))</f>
        <v>Learning Stage</v>
      </c>
      <c r="O835">
        <v>5.9633873150000003</v>
      </c>
      <c r="P835" t="str">
        <f>VLOOKUP(O835,Table13[],2)</f>
        <v>1 - 5</v>
      </c>
      <c r="Q835" t="str">
        <f>INDEX(Table8[Column1],MATCH(R835,Table8[Column2]))</f>
        <v>Maintained</v>
      </c>
      <c r="R835">
        <v>50.282875150000002</v>
      </c>
      <c r="S835">
        <f t="shared" ref="S835:S898" si="27">CONVERT(R835,"hr","day")</f>
        <v>2.0951197979166669</v>
      </c>
      <c r="T835" t="s">
        <v>19</v>
      </c>
    </row>
    <row r="836" spans="1:20" x14ac:dyDescent="0.25">
      <c r="A836">
        <v>835</v>
      </c>
      <c r="B836" t="s">
        <v>904</v>
      </c>
      <c r="C836" t="s">
        <v>56</v>
      </c>
      <c r="D836" t="str">
        <f t="shared" si="26"/>
        <v>Brown James</v>
      </c>
      <c r="E836" t="s">
        <v>22</v>
      </c>
      <c r="F836" t="s">
        <v>134</v>
      </c>
      <c r="G836" t="s">
        <v>611</v>
      </c>
      <c r="H836" t="s">
        <v>612</v>
      </c>
      <c r="I836" t="s">
        <v>134</v>
      </c>
      <c r="J836" t="s">
        <v>19</v>
      </c>
      <c r="K836" t="str">
        <f>INDEX(Table6[Column1],MATCH(L836,Table6[Column2]))</f>
        <v>Elders</v>
      </c>
      <c r="L836">
        <v>54.254234920000002</v>
      </c>
      <c r="M836" t="str">
        <f>VLOOKUP(L836,Table1[],2)</f>
        <v>50 - 59</v>
      </c>
      <c r="N836" t="str">
        <f>INDEX(Table7[Column1],MATCH(O836,Table7[Column2]))</f>
        <v>Learning Stage</v>
      </c>
      <c r="O836">
        <v>4.1027095090000003</v>
      </c>
      <c r="P836" t="str">
        <f>VLOOKUP(O836,Table13[],2)</f>
        <v>1 - 5</v>
      </c>
      <c r="Q836" t="str">
        <f>INDEX(Table8[Column1],MATCH(R836,Table8[Column2]))</f>
        <v>Habitual</v>
      </c>
      <c r="R836">
        <v>116.84958260000001</v>
      </c>
      <c r="S836">
        <f t="shared" si="27"/>
        <v>4.8687326083333335</v>
      </c>
      <c r="T836" t="s">
        <v>19</v>
      </c>
    </row>
    <row r="837" spans="1:20" x14ac:dyDescent="0.25">
      <c r="A837">
        <v>836</v>
      </c>
      <c r="B837" t="s">
        <v>1307</v>
      </c>
      <c r="C837" t="s">
        <v>443</v>
      </c>
      <c r="D837" t="str">
        <f t="shared" si="26"/>
        <v>Berge Dennis</v>
      </c>
      <c r="E837" t="s">
        <v>22</v>
      </c>
      <c r="F837" t="s">
        <v>38</v>
      </c>
      <c r="G837" t="s">
        <v>17</v>
      </c>
      <c r="H837" t="s">
        <v>18</v>
      </c>
      <c r="I837" t="s">
        <v>38</v>
      </c>
      <c r="J837" t="s">
        <v>19</v>
      </c>
      <c r="K837" t="str">
        <f>INDEX(Table6[Column1],MATCH(L837,Table6[Column2]))</f>
        <v>Adults</v>
      </c>
      <c r="L837">
        <v>42.607912800000001</v>
      </c>
      <c r="M837" t="str">
        <f>VLOOKUP(L837,Table1[],2)</f>
        <v>40 - 49</v>
      </c>
      <c r="N837" t="str">
        <f>INDEX(Table7[Column1],MATCH(O837,Table7[Column2]))</f>
        <v>Learning Stage</v>
      </c>
      <c r="O837">
        <v>5.6896572980000002</v>
      </c>
      <c r="P837" t="str">
        <f>VLOOKUP(O837,Table13[],2)</f>
        <v>1 - 5</v>
      </c>
      <c r="Q837" t="str">
        <f>INDEX(Table8[Column1],MATCH(R837,Table8[Column2]))</f>
        <v>Maintained</v>
      </c>
      <c r="R837">
        <v>71.970093410000004</v>
      </c>
      <c r="S837">
        <f t="shared" si="27"/>
        <v>2.9987538920833336</v>
      </c>
      <c r="T837" t="s">
        <v>19</v>
      </c>
    </row>
    <row r="838" spans="1:20" x14ac:dyDescent="0.25">
      <c r="A838">
        <v>837</v>
      </c>
      <c r="B838" t="s">
        <v>1308</v>
      </c>
      <c r="C838" t="s">
        <v>1309</v>
      </c>
      <c r="D838" t="str">
        <f t="shared" si="26"/>
        <v>Braun Tamra</v>
      </c>
      <c r="E838" t="s">
        <v>15</v>
      </c>
      <c r="F838" t="s">
        <v>1310</v>
      </c>
      <c r="G838" t="s">
        <v>611</v>
      </c>
      <c r="H838" t="s">
        <v>612</v>
      </c>
      <c r="I838" t="s">
        <v>87</v>
      </c>
      <c r="J838" t="s">
        <v>19</v>
      </c>
      <c r="K838" t="str">
        <f>INDEX(Table6[Column1],MATCH(L838,Table6[Column2]))</f>
        <v>Young Adults</v>
      </c>
      <c r="L838">
        <v>35.760034300000001</v>
      </c>
      <c r="M838" t="str">
        <f>VLOOKUP(L838,Table1[],2)</f>
        <v>30 - 39</v>
      </c>
      <c r="N838" t="str">
        <f>INDEX(Table7[Column1],MATCH(O838,Table7[Column2]))</f>
        <v>Learning Stage</v>
      </c>
      <c r="O838">
        <v>3.0792396050000002</v>
      </c>
      <c r="P838" t="str">
        <f>VLOOKUP(O838,Table13[],2)</f>
        <v>1 - 5</v>
      </c>
      <c r="Q838" t="str">
        <f>INDEX(Table8[Column1],MATCH(R838,Table8[Column2]))</f>
        <v>Scheduled</v>
      </c>
      <c r="R838">
        <v>0</v>
      </c>
      <c r="S838">
        <f t="shared" si="27"/>
        <v>0</v>
      </c>
      <c r="T838" t="s">
        <v>19</v>
      </c>
    </row>
    <row r="839" spans="1:20" x14ac:dyDescent="0.25">
      <c r="A839">
        <v>838</v>
      </c>
      <c r="B839" t="s">
        <v>1311</v>
      </c>
      <c r="C839" t="s">
        <v>1208</v>
      </c>
      <c r="D839" t="str">
        <f t="shared" si="26"/>
        <v>McHenry Edna</v>
      </c>
      <c r="E839" t="s">
        <v>15</v>
      </c>
      <c r="F839" t="s">
        <v>1138</v>
      </c>
      <c r="G839" t="s">
        <v>611</v>
      </c>
      <c r="H839" t="s">
        <v>612</v>
      </c>
      <c r="I839" t="s">
        <v>30</v>
      </c>
      <c r="J839" t="s">
        <v>19</v>
      </c>
      <c r="K839" t="str">
        <f>INDEX(Table6[Column1],MATCH(L839,Table6[Column2]))</f>
        <v>Young Adults</v>
      </c>
      <c r="L839">
        <v>37.164108470000002</v>
      </c>
      <c r="M839" t="str">
        <f>VLOOKUP(L839,Table1[],2)</f>
        <v>30 - 39</v>
      </c>
      <c r="N839" t="str">
        <f>INDEX(Table7[Column1],MATCH(O839,Table7[Column2]))</f>
        <v>Learning Stage</v>
      </c>
      <c r="O839">
        <v>4.8116205040000004</v>
      </c>
      <c r="P839" t="str">
        <f>VLOOKUP(O839,Table13[],2)</f>
        <v>1 - 5</v>
      </c>
      <c r="Q839" t="str">
        <f>INDEX(Table8[Column1],MATCH(R839,Table8[Column2]))</f>
        <v>Maintained</v>
      </c>
      <c r="R839">
        <v>66.474498629999999</v>
      </c>
      <c r="S839">
        <f t="shared" si="27"/>
        <v>2.7697707762500001</v>
      </c>
      <c r="T839" t="s">
        <v>19</v>
      </c>
    </row>
    <row r="840" spans="1:20" x14ac:dyDescent="0.25">
      <c r="A840">
        <v>839</v>
      </c>
      <c r="B840" t="s">
        <v>1312</v>
      </c>
      <c r="C840" t="s">
        <v>571</v>
      </c>
      <c r="D840" t="str">
        <f t="shared" si="26"/>
        <v>Scott Thelma</v>
      </c>
      <c r="E840" t="s">
        <v>15</v>
      </c>
      <c r="F840" t="s">
        <v>33</v>
      </c>
      <c r="G840" t="s">
        <v>611</v>
      </c>
      <c r="H840" t="s">
        <v>612</v>
      </c>
      <c r="I840" t="s">
        <v>33</v>
      </c>
      <c r="J840" t="s">
        <v>19</v>
      </c>
      <c r="K840" t="str">
        <f>INDEX(Table6[Column1],MATCH(L840,Table6[Column2]))</f>
        <v>Adults</v>
      </c>
      <c r="L840">
        <v>40.304580219999998</v>
      </c>
      <c r="M840" t="str">
        <f>VLOOKUP(L840,Table1[],2)</f>
        <v>40 - 49</v>
      </c>
      <c r="N840" t="str">
        <f>INDEX(Table7[Column1],MATCH(O840,Table7[Column2]))</f>
        <v>Learning Stage</v>
      </c>
      <c r="O840">
        <v>4.5184326600000002</v>
      </c>
      <c r="P840" t="str">
        <f>VLOOKUP(O840,Table13[],2)</f>
        <v>1 - 5</v>
      </c>
      <c r="Q840" t="str">
        <f>INDEX(Table8[Column1],MATCH(R840,Table8[Column2]))</f>
        <v>Maintained</v>
      </c>
      <c r="R840">
        <v>50.22136364</v>
      </c>
      <c r="S840">
        <f t="shared" si="27"/>
        <v>2.0925568183333332</v>
      </c>
      <c r="T840" t="s">
        <v>19</v>
      </c>
    </row>
    <row r="841" spans="1:20" x14ac:dyDescent="0.25">
      <c r="A841">
        <v>840</v>
      </c>
      <c r="B841" t="s">
        <v>299</v>
      </c>
      <c r="C841" t="s">
        <v>1313</v>
      </c>
      <c r="D841" t="str">
        <f t="shared" si="26"/>
        <v>Alexander Sylvester</v>
      </c>
      <c r="E841" t="s">
        <v>22</v>
      </c>
      <c r="F841" t="s">
        <v>407</v>
      </c>
      <c r="G841" t="s">
        <v>611</v>
      </c>
      <c r="H841" t="s">
        <v>612</v>
      </c>
      <c r="I841" t="s">
        <v>407</v>
      </c>
      <c r="J841" t="s">
        <v>19</v>
      </c>
      <c r="K841" t="str">
        <f>INDEX(Table6[Column1],MATCH(L841,Table6[Column2]))</f>
        <v>Young Adults</v>
      </c>
      <c r="L841">
        <v>30.557362739999999</v>
      </c>
      <c r="M841" t="str">
        <f>VLOOKUP(L841,Table1[],2)</f>
        <v>30 - 39</v>
      </c>
      <c r="N841" t="str">
        <f>INDEX(Table7[Column1],MATCH(O841,Table7[Column2]))</f>
        <v>Learning Stage</v>
      </c>
      <c r="O841">
        <v>5.115171642</v>
      </c>
      <c r="P841" t="str">
        <f>VLOOKUP(O841,Table13[],2)</f>
        <v>1 - 5</v>
      </c>
      <c r="Q841" t="str">
        <f>INDEX(Table8[Column1],MATCH(R841,Table8[Column2]))</f>
        <v>Scheduled</v>
      </c>
      <c r="R841">
        <v>38.396681149999999</v>
      </c>
      <c r="S841">
        <f t="shared" si="27"/>
        <v>1.5998617145833331</v>
      </c>
      <c r="T841" t="s">
        <v>19</v>
      </c>
    </row>
    <row r="842" spans="1:20" x14ac:dyDescent="0.25">
      <c r="A842">
        <v>841</v>
      </c>
      <c r="B842" t="s">
        <v>1314</v>
      </c>
      <c r="C842" t="s">
        <v>883</v>
      </c>
      <c r="D842" t="str">
        <f t="shared" si="26"/>
        <v>Humes Jason</v>
      </c>
      <c r="E842" t="s">
        <v>22</v>
      </c>
      <c r="F842" t="s">
        <v>23</v>
      </c>
      <c r="G842" t="s">
        <v>611</v>
      </c>
      <c r="H842" t="s">
        <v>612</v>
      </c>
      <c r="I842" t="s">
        <v>24</v>
      </c>
      <c r="J842" t="s">
        <v>19</v>
      </c>
      <c r="K842" t="str">
        <f>INDEX(Table6[Column1],MATCH(L842,Table6[Column2]))</f>
        <v>Adults</v>
      </c>
      <c r="L842">
        <v>46.70090708</v>
      </c>
      <c r="M842" t="str">
        <f>VLOOKUP(L842,Table1[],2)</f>
        <v>40 - 49</v>
      </c>
      <c r="N842" t="str">
        <f>INDEX(Table7[Column1],MATCH(O842,Table7[Column2]))</f>
        <v>Learning Stage</v>
      </c>
      <c r="O842">
        <v>3.7443542889999999</v>
      </c>
      <c r="P842" t="str">
        <f>VLOOKUP(O842,Table13[],2)</f>
        <v>1 - 5</v>
      </c>
      <c r="Q842" t="str">
        <f>INDEX(Table8[Column1],MATCH(R842,Table8[Column2]))</f>
        <v>Maintained</v>
      </c>
      <c r="R842">
        <v>65.502124789999996</v>
      </c>
      <c r="S842">
        <f t="shared" si="27"/>
        <v>2.7292551995833332</v>
      </c>
      <c r="T842" t="s">
        <v>19</v>
      </c>
    </row>
    <row r="843" spans="1:20" x14ac:dyDescent="0.25">
      <c r="A843">
        <v>842</v>
      </c>
      <c r="B843" t="s">
        <v>1304</v>
      </c>
      <c r="C843" t="s">
        <v>826</v>
      </c>
      <c r="D843" t="str">
        <f t="shared" si="26"/>
        <v>Erickson Burt</v>
      </c>
      <c r="E843" t="s">
        <v>22</v>
      </c>
      <c r="F843" t="s">
        <v>38</v>
      </c>
      <c r="G843" t="s">
        <v>17</v>
      </c>
      <c r="H843" t="s">
        <v>18</v>
      </c>
      <c r="I843" t="s">
        <v>38</v>
      </c>
      <c r="J843" t="s">
        <v>19</v>
      </c>
      <c r="K843" t="str">
        <f>INDEX(Table6[Column1],MATCH(L843,Table6[Column2]))</f>
        <v>Adults</v>
      </c>
      <c r="L843">
        <v>40.301974199999997</v>
      </c>
      <c r="M843" t="str">
        <f>VLOOKUP(L843,Table1[],2)</f>
        <v>40 - 49</v>
      </c>
      <c r="N843" t="str">
        <f>INDEX(Table7[Column1],MATCH(O843,Table7[Column2]))</f>
        <v>Learning Stage</v>
      </c>
      <c r="O843">
        <v>4.9949636379999998</v>
      </c>
      <c r="P843" t="str">
        <f>VLOOKUP(O843,Table13[],2)</f>
        <v>1 - 5</v>
      </c>
      <c r="Q843" t="str">
        <f>INDEX(Table8[Column1],MATCH(R843,Table8[Column2]))</f>
        <v>Scheduled</v>
      </c>
      <c r="R843">
        <v>23.915926519999999</v>
      </c>
      <c r="S843">
        <f t="shared" si="27"/>
        <v>0.99649693833333319</v>
      </c>
      <c r="T843" t="s">
        <v>19</v>
      </c>
    </row>
    <row r="844" spans="1:20" x14ac:dyDescent="0.25">
      <c r="A844">
        <v>843</v>
      </c>
      <c r="B844" t="s">
        <v>1315</v>
      </c>
      <c r="C844" t="s">
        <v>44</v>
      </c>
      <c r="D844" t="str">
        <f t="shared" si="26"/>
        <v>Sickles Gregory</v>
      </c>
      <c r="E844" t="s">
        <v>22</v>
      </c>
      <c r="F844" t="s">
        <v>24</v>
      </c>
      <c r="G844" t="s">
        <v>611</v>
      </c>
      <c r="H844" t="s">
        <v>612</v>
      </c>
      <c r="I844" t="s">
        <v>24</v>
      </c>
      <c r="J844" t="s">
        <v>19</v>
      </c>
      <c r="K844" t="str">
        <f>INDEX(Table6[Column1],MATCH(L844,Table6[Column2]))</f>
        <v>Adults</v>
      </c>
      <c r="L844">
        <v>41.736246370000003</v>
      </c>
      <c r="M844" t="str">
        <f>VLOOKUP(L844,Table1[],2)</f>
        <v>40 - 49</v>
      </c>
      <c r="N844" t="str">
        <f>INDEX(Table7[Column1],MATCH(O844,Table7[Column2]))</f>
        <v>Learning Stage</v>
      </c>
      <c r="O844">
        <v>4.312113181</v>
      </c>
      <c r="P844" t="str">
        <f>VLOOKUP(O844,Table13[],2)</f>
        <v>1 - 5</v>
      </c>
      <c r="Q844" t="str">
        <f>INDEX(Table8[Column1],MATCH(R844,Table8[Column2]))</f>
        <v>Scheduled</v>
      </c>
      <c r="R844">
        <v>19.679120430000001</v>
      </c>
      <c r="S844">
        <f t="shared" si="27"/>
        <v>0.81996335125000008</v>
      </c>
      <c r="T844" t="s">
        <v>19</v>
      </c>
    </row>
    <row r="845" spans="1:20" x14ac:dyDescent="0.25">
      <c r="A845">
        <v>844</v>
      </c>
      <c r="B845" t="s">
        <v>1316</v>
      </c>
      <c r="C845" t="s">
        <v>532</v>
      </c>
      <c r="D845" t="str">
        <f t="shared" si="26"/>
        <v>Herring Beverly</v>
      </c>
      <c r="E845" t="s">
        <v>15</v>
      </c>
      <c r="F845" t="s">
        <v>30</v>
      </c>
      <c r="G845" t="s">
        <v>611</v>
      </c>
      <c r="H845" t="s">
        <v>612</v>
      </c>
      <c r="I845" t="s">
        <v>30</v>
      </c>
      <c r="J845" t="s">
        <v>19</v>
      </c>
      <c r="K845" t="str">
        <f>INDEX(Table6[Column1],MATCH(L845,Table6[Column2]))</f>
        <v>Young Adults</v>
      </c>
      <c r="L845">
        <v>35.811036199999997</v>
      </c>
      <c r="M845" t="str">
        <f>VLOOKUP(L845,Table1[],2)</f>
        <v>30 - 39</v>
      </c>
      <c r="N845" t="str">
        <f>INDEX(Table7[Column1],MATCH(O845,Table7[Column2]))</f>
        <v>Fitting in Stage</v>
      </c>
      <c r="O845">
        <v>6.7789474519999997</v>
      </c>
      <c r="P845" t="str">
        <f>VLOOKUP(O845,Table13[],2)</f>
        <v>6 - 10</v>
      </c>
      <c r="Q845" t="str">
        <f>INDEX(Table8[Column1],MATCH(R845,Table8[Column2]))</f>
        <v>Maintained</v>
      </c>
      <c r="R845">
        <v>53.038857520000001</v>
      </c>
      <c r="S845">
        <f t="shared" si="27"/>
        <v>2.209952396666667</v>
      </c>
      <c r="T845" t="s">
        <v>19</v>
      </c>
    </row>
    <row r="846" spans="1:20" x14ac:dyDescent="0.25">
      <c r="A846">
        <v>845</v>
      </c>
      <c r="B846" t="s">
        <v>1317</v>
      </c>
      <c r="C846" t="s">
        <v>859</v>
      </c>
      <c r="D846" t="str">
        <f t="shared" si="26"/>
        <v>Bessler Cathy</v>
      </c>
      <c r="E846" t="s">
        <v>15</v>
      </c>
      <c r="F846" t="s">
        <v>586</v>
      </c>
      <c r="G846" t="s">
        <v>611</v>
      </c>
      <c r="H846" t="s">
        <v>612</v>
      </c>
      <c r="I846" t="s">
        <v>90</v>
      </c>
      <c r="J846" t="s">
        <v>19</v>
      </c>
      <c r="K846" t="str">
        <f>INDEX(Table6[Column1],MATCH(L846,Table6[Column2]))</f>
        <v>Adults</v>
      </c>
      <c r="L846">
        <v>41.286264379999999</v>
      </c>
      <c r="M846" t="str">
        <f>VLOOKUP(L846,Table1[],2)</f>
        <v>40 - 49</v>
      </c>
      <c r="N846" t="str">
        <f>INDEX(Table7[Column1],MATCH(O846,Table7[Column2]))</f>
        <v>Fitting in Stage</v>
      </c>
      <c r="O846">
        <v>7.4694336000000003</v>
      </c>
      <c r="P846" t="str">
        <f>VLOOKUP(O846,Table13[],2)</f>
        <v>6 - 10</v>
      </c>
      <c r="Q846" t="str">
        <f>INDEX(Table8[Column1],MATCH(R846,Table8[Column2]))</f>
        <v>Maintained</v>
      </c>
      <c r="R846">
        <v>59.557637139999997</v>
      </c>
      <c r="S846">
        <f t="shared" si="27"/>
        <v>2.4815682141666664</v>
      </c>
      <c r="T846" t="s">
        <v>19</v>
      </c>
    </row>
    <row r="847" spans="1:20" x14ac:dyDescent="0.25">
      <c r="A847">
        <v>846</v>
      </c>
      <c r="B847" t="s">
        <v>1318</v>
      </c>
      <c r="C847" t="s">
        <v>386</v>
      </c>
      <c r="D847" t="str">
        <f t="shared" si="26"/>
        <v>Chapman Marshall</v>
      </c>
      <c r="E847" t="s">
        <v>22</v>
      </c>
      <c r="F847" t="s">
        <v>385</v>
      </c>
      <c r="G847" t="s">
        <v>611</v>
      </c>
      <c r="H847" t="s">
        <v>612</v>
      </c>
      <c r="I847" t="s">
        <v>87</v>
      </c>
      <c r="J847" t="s">
        <v>19</v>
      </c>
      <c r="K847" t="str">
        <f>INDEX(Table6[Column1],MATCH(L847,Table6[Column2]))</f>
        <v>Young Adults</v>
      </c>
      <c r="L847">
        <v>34.850448530000001</v>
      </c>
      <c r="M847" t="str">
        <f>VLOOKUP(L847,Table1[],2)</f>
        <v>30 - 39</v>
      </c>
      <c r="N847" t="str">
        <f>INDEX(Table7[Column1],MATCH(O847,Table7[Column2]))</f>
        <v>Learning Stage</v>
      </c>
      <c r="O847">
        <v>4.3291505399999997</v>
      </c>
      <c r="P847" t="str">
        <f>VLOOKUP(O847,Table13[],2)</f>
        <v>1 - 5</v>
      </c>
      <c r="Q847" t="str">
        <f>INDEX(Table8[Column1],MATCH(R847,Table8[Column2]))</f>
        <v>Scheduled</v>
      </c>
      <c r="R847">
        <v>11.941825590000001</v>
      </c>
      <c r="S847">
        <f t="shared" si="27"/>
        <v>0.49757606625</v>
      </c>
      <c r="T847" t="s">
        <v>19</v>
      </c>
    </row>
    <row r="848" spans="1:20" x14ac:dyDescent="0.25">
      <c r="A848">
        <v>847</v>
      </c>
      <c r="B848" t="s">
        <v>1319</v>
      </c>
      <c r="C848" t="s">
        <v>144</v>
      </c>
      <c r="D848" t="str">
        <f t="shared" si="26"/>
        <v>Rouleau David</v>
      </c>
      <c r="E848" t="s">
        <v>22</v>
      </c>
      <c r="F848" t="s">
        <v>118</v>
      </c>
      <c r="G848" t="s">
        <v>611</v>
      </c>
      <c r="H848" t="s">
        <v>612</v>
      </c>
      <c r="I848" t="s">
        <v>54</v>
      </c>
      <c r="J848" t="s">
        <v>19</v>
      </c>
      <c r="K848" t="str">
        <f>INDEX(Table6[Column1],MATCH(L848,Table6[Column2]))</f>
        <v>Youth</v>
      </c>
      <c r="L848">
        <v>23.500557359999998</v>
      </c>
      <c r="M848" t="str">
        <f>VLOOKUP(L848,Table1[],2)</f>
        <v>20 - 29</v>
      </c>
      <c r="N848" t="str">
        <f>INDEX(Table7[Column1],MATCH(O848,Table7[Column2]))</f>
        <v>Learning Stage</v>
      </c>
      <c r="O848">
        <v>2.920092533</v>
      </c>
      <c r="P848" t="str">
        <f>VLOOKUP(O848,Table13[],2)</f>
        <v>1 - 5</v>
      </c>
      <c r="Q848" t="str">
        <f>INDEX(Table8[Column1],MATCH(R848,Table8[Column2]))</f>
        <v>Scheduled</v>
      </c>
      <c r="R848">
        <v>0</v>
      </c>
      <c r="S848">
        <f t="shared" si="27"/>
        <v>0</v>
      </c>
      <c r="T848" t="s">
        <v>19</v>
      </c>
    </row>
    <row r="849" spans="1:20" x14ac:dyDescent="0.25">
      <c r="A849">
        <v>848</v>
      </c>
      <c r="B849" t="s">
        <v>1320</v>
      </c>
      <c r="C849" t="s">
        <v>188</v>
      </c>
      <c r="D849" t="str">
        <f t="shared" si="26"/>
        <v>Minter Wendy</v>
      </c>
      <c r="E849" t="s">
        <v>15</v>
      </c>
      <c r="F849" t="s">
        <v>121</v>
      </c>
      <c r="G849" t="s">
        <v>820</v>
      </c>
      <c r="H849" t="s">
        <v>821</v>
      </c>
      <c r="I849" t="s">
        <v>121</v>
      </c>
      <c r="J849" t="s">
        <v>19</v>
      </c>
      <c r="K849" t="str">
        <f>INDEX(Table6[Column1],MATCH(L849,Table6[Column2]))</f>
        <v>Young Adults</v>
      </c>
      <c r="L849">
        <v>37.598224430000002</v>
      </c>
      <c r="M849" t="str">
        <f>VLOOKUP(L849,Table1[],2)</f>
        <v>30 - 39</v>
      </c>
      <c r="N849" t="str">
        <f>INDEX(Table7[Column1],MATCH(O849,Table7[Column2]))</f>
        <v>Fitting in Stage</v>
      </c>
      <c r="O849">
        <v>7.2435864700000003</v>
      </c>
      <c r="P849" t="str">
        <f>VLOOKUP(O849,Table13[],2)</f>
        <v>6 - 10</v>
      </c>
      <c r="Q849" t="str">
        <f>INDEX(Table8[Column1],MATCH(R849,Table8[Column2]))</f>
        <v>Scheduled</v>
      </c>
      <c r="R849">
        <v>2.5481183980000002</v>
      </c>
      <c r="S849">
        <f t="shared" si="27"/>
        <v>0.10617159991666668</v>
      </c>
      <c r="T849" t="s">
        <v>19</v>
      </c>
    </row>
    <row r="850" spans="1:20" x14ac:dyDescent="0.25">
      <c r="A850">
        <v>849</v>
      </c>
      <c r="B850" t="s">
        <v>1321</v>
      </c>
      <c r="C850" t="s">
        <v>925</v>
      </c>
      <c r="D850" t="str">
        <f t="shared" si="26"/>
        <v>Lovin Julie</v>
      </c>
      <c r="E850" t="s">
        <v>15</v>
      </c>
      <c r="F850" t="s">
        <v>30</v>
      </c>
      <c r="G850" t="s">
        <v>611</v>
      </c>
      <c r="H850" t="s">
        <v>612</v>
      </c>
      <c r="I850" t="s">
        <v>30</v>
      </c>
      <c r="J850" t="s">
        <v>19</v>
      </c>
      <c r="K850" t="str">
        <f>INDEX(Table6[Column1],MATCH(L850,Table6[Column2]))</f>
        <v>Adults</v>
      </c>
      <c r="L850">
        <v>48.680724380000001</v>
      </c>
      <c r="M850" t="str">
        <f>VLOOKUP(L850,Table1[],2)</f>
        <v>40 - 49</v>
      </c>
      <c r="N850" t="str">
        <f>INDEX(Table7[Column1],MATCH(O850,Table7[Column2]))</f>
        <v>Learning Stage</v>
      </c>
      <c r="O850">
        <v>4.9697697649999997</v>
      </c>
      <c r="P850" t="str">
        <f>VLOOKUP(O850,Table13[],2)</f>
        <v>1 - 5</v>
      </c>
      <c r="Q850" t="str">
        <f>INDEX(Table8[Column1],MATCH(R850,Table8[Column2]))</f>
        <v>Habitual</v>
      </c>
      <c r="R850">
        <v>105.0239624</v>
      </c>
      <c r="S850">
        <f t="shared" si="27"/>
        <v>4.3759984333333337</v>
      </c>
      <c r="T850" t="s">
        <v>19</v>
      </c>
    </row>
    <row r="851" spans="1:20" x14ac:dyDescent="0.25">
      <c r="A851">
        <v>850</v>
      </c>
      <c r="B851" t="s">
        <v>1322</v>
      </c>
      <c r="C851" t="s">
        <v>1323</v>
      </c>
      <c r="D851" t="str">
        <f t="shared" si="26"/>
        <v>Maya Shelley</v>
      </c>
      <c r="E851" t="s">
        <v>15</v>
      </c>
      <c r="F851" t="s">
        <v>38</v>
      </c>
      <c r="G851" t="s">
        <v>17</v>
      </c>
      <c r="H851" t="s">
        <v>18</v>
      </c>
      <c r="I851" t="s">
        <v>38</v>
      </c>
      <c r="J851" t="s">
        <v>19</v>
      </c>
      <c r="K851" t="str">
        <f>INDEX(Table6[Column1],MATCH(L851,Table6[Column2]))</f>
        <v>Elders</v>
      </c>
      <c r="L851">
        <v>58.846727430000001</v>
      </c>
      <c r="M851" t="str">
        <f>VLOOKUP(L851,Table1[],2)</f>
        <v>50 - 59</v>
      </c>
      <c r="N851" t="str">
        <f>INDEX(Table7[Column1],MATCH(O851,Table7[Column2]))</f>
        <v>Learning Stage</v>
      </c>
      <c r="O851">
        <v>2.9562685659999999</v>
      </c>
      <c r="P851" t="str">
        <f>VLOOKUP(O851,Table13[],2)</f>
        <v>1 - 5</v>
      </c>
      <c r="Q851" t="str">
        <f>INDEX(Table8[Column1],MATCH(R851,Table8[Column2]))</f>
        <v>Unexcused</v>
      </c>
      <c r="R851">
        <v>196.1066668</v>
      </c>
      <c r="S851">
        <f t="shared" si="27"/>
        <v>8.1711111166666672</v>
      </c>
      <c r="T851" t="s">
        <v>19</v>
      </c>
    </row>
    <row r="852" spans="1:20" x14ac:dyDescent="0.25">
      <c r="A852">
        <v>851</v>
      </c>
      <c r="B852" t="s">
        <v>1324</v>
      </c>
      <c r="C852" t="s">
        <v>1325</v>
      </c>
      <c r="D852" t="str">
        <f t="shared" si="26"/>
        <v>Obrien Julianna</v>
      </c>
      <c r="E852" t="s">
        <v>15</v>
      </c>
      <c r="F852" t="s">
        <v>38</v>
      </c>
      <c r="G852" t="s">
        <v>17</v>
      </c>
      <c r="H852" t="s">
        <v>18</v>
      </c>
      <c r="I852" t="s">
        <v>38</v>
      </c>
      <c r="J852" t="s">
        <v>19</v>
      </c>
      <c r="K852" t="str">
        <f>INDEX(Table6[Column1],MATCH(L852,Table6[Column2]))</f>
        <v>Adults</v>
      </c>
      <c r="L852">
        <v>45.974841410000003</v>
      </c>
      <c r="M852" t="str">
        <f>VLOOKUP(L852,Table1[],2)</f>
        <v>40 - 49</v>
      </c>
      <c r="N852" t="str">
        <f>INDEX(Table7[Column1],MATCH(O852,Table7[Column2]))</f>
        <v>Learning Stage</v>
      </c>
      <c r="O852">
        <v>4.8192046399999997</v>
      </c>
      <c r="P852" t="str">
        <f>VLOOKUP(O852,Table13[],2)</f>
        <v>1 - 5</v>
      </c>
      <c r="Q852" t="str">
        <f>INDEX(Table8[Column1],MATCH(R852,Table8[Column2]))</f>
        <v>Maintained</v>
      </c>
      <c r="R852">
        <v>65.38645228</v>
      </c>
      <c r="S852">
        <f t="shared" si="27"/>
        <v>2.724435511666667</v>
      </c>
      <c r="T852" t="s">
        <v>19</v>
      </c>
    </row>
    <row r="853" spans="1:20" x14ac:dyDescent="0.25">
      <c r="A853">
        <v>852</v>
      </c>
      <c r="B853" t="s">
        <v>1326</v>
      </c>
      <c r="C853" t="s">
        <v>154</v>
      </c>
      <c r="D853" t="str">
        <f t="shared" si="26"/>
        <v>McElhannon Harold</v>
      </c>
      <c r="E853" t="s">
        <v>22</v>
      </c>
      <c r="F853" t="s">
        <v>1327</v>
      </c>
      <c r="G853" t="s">
        <v>611</v>
      </c>
      <c r="H853" t="s">
        <v>612</v>
      </c>
      <c r="I853" t="s">
        <v>169</v>
      </c>
      <c r="J853" t="s">
        <v>19</v>
      </c>
      <c r="K853" t="str">
        <f>INDEX(Table6[Column1],MATCH(L853,Table6[Column2]))</f>
        <v>Adults</v>
      </c>
      <c r="L853">
        <v>49.965040029999997</v>
      </c>
      <c r="M853" t="str">
        <f>VLOOKUP(L853,Table1[],2)</f>
        <v>40 - 49</v>
      </c>
      <c r="N853" t="str">
        <f>INDEX(Table7[Column1],MATCH(O853,Table7[Column2]))</f>
        <v>Learning Stage</v>
      </c>
      <c r="O853">
        <v>4.6013114220000002</v>
      </c>
      <c r="P853" t="str">
        <f>VLOOKUP(O853,Table13[],2)</f>
        <v>1 - 5</v>
      </c>
      <c r="Q853" t="str">
        <f>INDEX(Table8[Column1],MATCH(R853,Table8[Column2]))</f>
        <v>Maintained</v>
      </c>
      <c r="R853">
        <v>77.732314669999994</v>
      </c>
      <c r="S853">
        <f t="shared" si="27"/>
        <v>3.2388464445833329</v>
      </c>
      <c r="T853" t="s">
        <v>19</v>
      </c>
    </row>
    <row r="854" spans="1:20" x14ac:dyDescent="0.25">
      <c r="A854">
        <v>853</v>
      </c>
      <c r="B854" t="s">
        <v>1308</v>
      </c>
      <c r="C854" t="s">
        <v>550</v>
      </c>
      <c r="D854" t="str">
        <f t="shared" si="26"/>
        <v>Braun Barbara</v>
      </c>
      <c r="E854" t="s">
        <v>15</v>
      </c>
      <c r="F854" t="s">
        <v>1328</v>
      </c>
      <c r="G854" t="s">
        <v>611</v>
      </c>
      <c r="H854" t="s">
        <v>612</v>
      </c>
      <c r="I854" t="s">
        <v>24</v>
      </c>
      <c r="J854" t="s">
        <v>19</v>
      </c>
      <c r="K854" t="str">
        <f>INDEX(Table6[Column1],MATCH(L854,Table6[Column2]))</f>
        <v>Elders</v>
      </c>
      <c r="L854">
        <v>54.274971039999997</v>
      </c>
      <c r="M854" t="str">
        <f>VLOOKUP(L854,Table1[],2)</f>
        <v>50 - 59</v>
      </c>
      <c r="N854" t="str">
        <f>INDEX(Table7[Column1],MATCH(O854,Table7[Column2]))</f>
        <v>Learning Stage</v>
      </c>
      <c r="O854">
        <v>3.4833448809999998</v>
      </c>
      <c r="P854" t="str">
        <f>VLOOKUP(O854,Table13[],2)</f>
        <v>1 - 5</v>
      </c>
      <c r="Q854" t="str">
        <f>INDEX(Table8[Column1],MATCH(R854,Table8[Column2]))</f>
        <v>Unexcused</v>
      </c>
      <c r="R854">
        <v>163.7615658</v>
      </c>
      <c r="S854">
        <f t="shared" si="27"/>
        <v>6.8233985749999997</v>
      </c>
      <c r="T854" t="s">
        <v>19</v>
      </c>
    </row>
    <row r="855" spans="1:20" x14ac:dyDescent="0.25">
      <c r="A855">
        <v>854</v>
      </c>
      <c r="B855" t="s">
        <v>211</v>
      </c>
      <c r="C855" t="s">
        <v>1329</v>
      </c>
      <c r="D855" t="str">
        <f t="shared" si="26"/>
        <v>Morales Arie</v>
      </c>
      <c r="E855" t="s">
        <v>15</v>
      </c>
      <c r="F855" t="s">
        <v>1330</v>
      </c>
      <c r="G855" t="s">
        <v>611</v>
      </c>
      <c r="H855" t="s">
        <v>612</v>
      </c>
      <c r="I855" t="s">
        <v>134</v>
      </c>
      <c r="J855" t="s">
        <v>19</v>
      </c>
      <c r="K855" t="str">
        <f>INDEX(Table6[Column1],MATCH(L855,Table6[Column2]))</f>
        <v>Youth</v>
      </c>
      <c r="L855">
        <v>28.930393259999999</v>
      </c>
      <c r="M855" t="str">
        <f>VLOOKUP(L855,Table1[],2)</f>
        <v>20 - 29</v>
      </c>
      <c r="N855" t="str">
        <f>INDEX(Table7[Column1],MATCH(O855,Table7[Column2]))</f>
        <v>Learning Stage</v>
      </c>
      <c r="O855">
        <v>5.3868894980000004</v>
      </c>
      <c r="P855" t="str">
        <f>VLOOKUP(O855,Table13[],2)</f>
        <v>1 - 5</v>
      </c>
      <c r="Q855" t="str">
        <f>INDEX(Table8[Column1],MATCH(R855,Table8[Column2]))</f>
        <v>Scheduled</v>
      </c>
      <c r="R855">
        <v>0</v>
      </c>
      <c r="S855">
        <f t="shared" si="27"/>
        <v>0</v>
      </c>
      <c r="T855" t="s">
        <v>19</v>
      </c>
    </row>
    <row r="856" spans="1:20" x14ac:dyDescent="0.25">
      <c r="A856">
        <v>855</v>
      </c>
      <c r="B856" t="s">
        <v>1331</v>
      </c>
      <c r="C856" t="s">
        <v>365</v>
      </c>
      <c r="D856" t="str">
        <f t="shared" si="26"/>
        <v>Pardo Edith</v>
      </c>
      <c r="E856" t="s">
        <v>15</v>
      </c>
      <c r="F856" t="s">
        <v>520</v>
      </c>
      <c r="G856" t="s">
        <v>820</v>
      </c>
      <c r="H856" t="s">
        <v>821</v>
      </c>
      <c r="I856" t="s">
        <v>54</v>
      </c>
      <c r="J856" t="s">
        <v>19</v>
      </c>
      <c r="K856" t="str">
        <f>INDEX(Table6[Column1],MATCH(L856,Table6[Column2]))</f>
        <v>Adults</v>
      </c>
      <c r="L856">
        <v>41.130614860000001</v>
      </c>
      <c r="M856" t="str">
        <f>VLOOKUP(L856,Table1[],2)</f>
        <v>40 - 49</v>
      </c>
      <c r="N856" t="str">
        <f>INDEX(Table7[Column1],MATCH(O856,Table7[Column2]))</f>
        <v>Learning Stage</v>
      </c>
      <c r="O856">
        <v>5.7802560300000003</v>
      </c>
      <c r="P856" t="str">
        <f>VLOOKUP(O856,Table13[],2)</f>
        <v>1 - 5</v>
      </c>
      <c r="Q856" t="str">
        <f>INDEX(Table8[Column1],MATCH(R856,Table8[Column2]))</f>
        <v>Excused</v>
      </c>
      <c r="R856">
        <v>123.8599318</v>
      </c>
      <c r="S856">
        <f t="shared" si="27"/>
        <v>5.1608304916666663</v>
      </c>
      <c r="T856" t="s">
        <v>19</v>
      </c>
    </row>
    <row r="857" spans="1:20" x14ac:dyDescent="0.25">
      <c r="A857">
        <v>856</v>
      </c>
      <c r="B857" t="s">
        <v>795</v>
      </c>
      <c r="C857" t="s">
        <v>115</v>
      </c>
      <c r="D857" t="str">
        <f t="shared" si="26"/>
        <v>Sullivan Daniel</v>
      </c>
      <c r="E857" t="s">
        <v>22</v>
      </c>
      <c r="F857" t="s">
        <v>33</v>
      </c>
      <c r="G857" t="s">
        <v>611</v>
      </c>
      <c r="H857" t="s">
        <v>612</v>
      </c>
      <c r="I857" t="s">
        <v>33</v>
      </c>
      <c r="J857" t="s">
        <v>19</v>
      </c>
      <c r="K857" t="str">
        <f>INDEX(Table6[Column1],MATCH(L857,Table6[Column2]))</f>
        <v>Adults</v>
      </c>
      <c r="L857">
        <v>40.716401009999998</v>
      </c>
      <c r="M857" t="str">
        <f>VLOOKUP(L857,Table1[],2)</f>
        <v>40 - 49</v>
      </c>
      <c r="N857" t="str">
        <f>INDEX(Table7[Column1],MATCH(O857,Table7[Column2]))</f>
        <v>Learning Stage</v>
      </c>
      <c r="O857">
        <v>3.9525057010000002</v>
      </c>
      <c r="P857" t="str">
        <f>VLOOKUP(O857,Table13[],2)</f>
        <v>1 - 5</v>
      </c>
      <c r="Q857" t="str">
        <f>INDEX(Table8[Column1],MATCH(R857,Table8[Column2]))</f>
        <v>Scheduled</v>
      </c>
      <c r="R857">
        <v>36.53961692</v>
      </c>
      <c r="S857">
        <f t="shared" si="27"/>
        <v>1.5224840383333336</v>
      </c>
      <c r="T857" t="s">
        <v>19</v>
      </c>
    </row>
    <row r="858" spans="1:20" x14ac:dyDescent="0.25">
      <c r="A858">
        <v>857</v>
      </c>
      <c r="B858" t="s">
        <v>531</v>
      </c>
      <c r="C858" t="s">
        <v>1332</v>
      </c>
      <c r="D858" t="str">
        <f t="shared" si="26"/>
        <v>Wilson Lucille</v>
      </c>
      <c r="E858" t="s">
        <v>15</v>
      </c>
      <c r="F858" t="s">
        <v>304</v>
      </c>
      <c r="G858" t="s">
        <v>611</v>
      </c>
      <c r="H858" t="s">
        <v>612</v>
      </c>
      <c r="I858" t="s">
        <v>304</v>
      </c>
      <c r="J858" t="s">
        <v>19</v>
      </c>
      <c r="K858" t="str">
        <f>INDEX(Table6[Column1],MATCH(L858,Table6[Column2]))</f>
        <v>Elders</v>
      </c>
      <c r="L858">
        <v>51.545663840000003</v>
      </c>
      <c r="M858" t="str">
        <f>VLOOKUP(L858,Table1[],2)</f>
        <v>50 - 59</v>
      </c>
      <c r="N858" t="str">
        <f>INDEX(Table7[Column1],MATCH(O858,Table7[Column2]))</f>
        <v>Fitting in Stage</v>
      </c>
      <c r="O858">
        <v>6.1090840960000001</v>
      </c>
      <c r="P858" t="str">
        <f>VLOOKUP(O858,Table13[],2)</f>
        <v>6 - 10</v>
      </c>
      <c r="Q858" t="str">
        <f>INDEX(Table8[Column1],MATCH(R858,Table8[Column2]))</f>
        <v>Habitual</v>
      </c>
      <c r="R858">
        <v>102.5449541</v>
      </c>
      <c r="S858">
        <f t="shared" si="27"/>
        <v>4.272706420833333</v>
      </c>
      <c r="T858" t="s">
        <v>19</v>
      </c>
    </row>
    <row r="859" spans="1:20" x14ac:dyDescent="0.25">
      <c r="A859">
        <v>858</v>
      </c>
      <c r="B859" t="s">
        <v>1333</v>
      </c>
      <c r="C859" t="s">
        <v>146</v>
      </c>
      <c r="D859" t="str">
        <f t="shared" si="26"/>
        <v>Rutledge Corey</v>
      </c>
      <c r="E859" t="s">
        <v>22</v>
      </c>
      <c r="F859" t="s">
        <v>87</v>
      </c>
      <c r="G859" t="s">
        <v>611</v>
      </c>
      <c r="H859" t="s">
        <v>612</v>
      </c>
      <c r="I859" t="s">
        <v>87</v>
      </c>
      <c r="J859" t="s">
        <v>19</v>
      </c>
      <c r="K859" t="str">
        <f>INDEX(Table6[Column1],MATCH(L859,Table6[Column2]))</f>
        <v>Young Adults</v>
      </c>
      <c r="L859">
        <v>36.607567029999998</v>
      </c>
      <c r="M859" t="str">
        <f>VLOOKUP(L859,Table1[],2)</f>
        <v>30 - 39</v>
      </c>
      <c r="N859" t="str">
        <f>INDEX(Table7[Column1],MATCH(O859,Table7[Column2]))</f>
        <v>Fitting in Stage</v>
      </c>
      <c r="O859">
        <v>6.2702923559999997</v>
      </c>
      <c r="P859" t="str">
        <f>VLOOKUP(O859,Table13[],2)</f>
        <v>6 - 10</v>
      </c>
      <c r="Q859" t="str">
        <f>INDEX(Table8[Column1],MATCH(R859,Table8[Column2]))</f>
        <v>Scheduled</v>
      </c>
      <c r="R859">
        <v>10.95087432</v>
      </c>
      <c r="S859">
        <f t="shared" si="27"/>
        <v>0.45628643000000002</v>
      </c>
      <c r="T859" t="s">
        <v>19</v>
      </c>
    </row>
    <row r="860" spans="1:20" x14ac:dyDescent="0.25">
      <c r="A860">
        <v>859</v>
      </c>
      <c r="B860" t="s">
        <v>98</v>
      </c>
      <c r="C860" t="s">
        <v>50</v>
      </c>
      <c r="D860" t="str">
        <f t="shared" si="26"/>
        <v>Thompson Robert</v>
      </c>
      <c r="E860" t="s">
        <v>22</v>
      </c>
      <c r="F860" t="s">
        <v>95</v>
      </c>
      <c r="G860" t="s">
        <v>611</v>
      </c>
      <c r="H860" t="s">
        <v>612</v>
      </c>
      <c r="I860" t="s">
        <v>87</v>
      </c>
      <c r="J860" t="s">
        <v>19</v>
      </c>
      <c r="K860" t="str">
        <f>INDEX(Table6[Column1],MATCH(L860,Table6[Column2]))</f>
        <v>Adults</v>
      </c>
      <c r="L860">
        <v>45.504328090000001</v>
      </c>
      <c r="M860" t="str">
        <f>VLOOKUP(L860,Table1[],2)</f>
        <v>40 - 49</v>
      </c>
      <c r="N860" t="str">
        <f>INDEX(Table7[Column1],MATCH(O860,Table7[Column2]))</f>
        <v>Fitting in Stage</v>
      </c>
      <c r="O860">
        <v>6.1903800799999997</v>
      </c>
      <c r="P860" t="str">
        <f>VLOOKUP(O860,Table13[],2)</f>
        <v>6 - 10</v>
      </c>
      <c r="Q860" t="str">
        <f>INDEX(Table8[Column1],MATCH(R860,Table8[Column2]))</f>
        <v>Scheduled</v>
      </c>
      <c r="R860">
        <v>12.77039167</v>
      </c>
      <c r="S860">
        <f t="shared" si="27"/>
        <v>0.53209965291666672</v>
      </c>
      <c r="T860" t="s">
        <v>19</v>
      </c>
    </row>
    <row r="861" spans="1:20" x14ac:dyDescent="0.25">
      <c r="A861">
        <v>860</v>
      </c>
      <c r="B861" t="s">
        <v>1334</v>
      </c>
      <c r="C861" t="s">
        <v>619</v>
      </c>
      <c r="D861" t="str">
        <f t="shared" si="26"/>
        <v>Schilling Ismael</v>
      </c>
      <c r="E861" t="s">
        <v>22</v>
      </c>
      <c r="F861" t="s">
        <v>38</v>
      </c>
      <c r="G861" t="s">
        <v>17</v>
      </c>
      <c r="H861" t="s">
        <v>18</v>
      </c>
      <c r="I861" t="s">
        <v>38</v>
      </c>
      <c r="J861" t="s">
        <v>19</v>
      </c>
      <c r="K861" t="str">
        <f>INDEX(Table6[Column1],MATCH(L861,Table6[Column2]))</f>
        <v>Adults</v>
      </c>
      <c r="L861">
        <v>43.53012236</v>
      </c>
      <c r="M861" t="str">
        <f>VLOOKUP(L861,Table1[],2)</f>
        <v>40 - 49</v>
      </c>
      <c r="N861" t="str">
        <f>INDEX(Table7[Column1],MATCH(O861,Table7[Column2]))</f>
        <v>Learning Stage</v>
      </c>
      <c r="O861">
        <v>5.3636015859999997</v>
      </c>
      <c r="P861" t="str">
        <f>VLOOKUP(O861,Table13[],2)</f>
        <v>1 - 5</v>
      </c>
      <c r="Q861" t="str">
        <f>INDEX(Table8[Column1],MATCH(R861,Table8[Column2]))</f>
        <v>Maintained</v>
      </c>
      <c r="R861">
        <v>58.020396220000002</v>
      </c>
      <c r="S861">
        <f t="shared" si="27"/>
        <v>2.4175165091666666</v>
      </c>
      <c r="T861" t="s">
        <v>19</v>
      </c>
    </row>
    <row r="862" spans="1:20" x14ac:dyDescent="0.25">
      <c r="A862">
        <v>861</v>
      </c>
      <c r="B862" t="s">
        <v>88</v>
      </c>
      <c r="C862" t="s">
        <v>1335</v>
      </c>
      <c r="D862" t="str">
        <f t="shared" si="26"/>
        <v>Hunt Nikole</v>
      </c>
      <c r="E862" t="s">
        <v>15</v>
      </c>
      <c r="F862" t="s">
        <v>1070</v>
      </c>
      <c r="G862" t="s">
        <v>611</v>
      </c>
      <c r="H862" t="s">
        <v>612</v>
      </c>
      <c r="I862" t="s">
        <v>169</v>
      </c>
      <c r="J862" t="s">
        <v>19</v>
      </c>
      <c r="K862" t="str">
        <f>INDEX(Table6[Column1],MATCH(L862,Table6[Column2]))</f>
        <v>Adults</v>
      </c>
      <c r="L862">
        <v>43.837902249999999</v>
      </c>
      <c r="M862" t="str">
        <f>VLOOKUP(L862,Table1[],2)</f>
        <v>40 - 49</v>
      </c>
      <c r="N862" t="str">
        <f>INDEX(Table7[Column1],MATCH(O862,Table7[Column2]))</f>
        <v>Learning Stage</v>
      </c>
      <c r="O862">
        <v>2.5121439909999999</v>
      </c>
      <c r="P862" t="str">
        <f>VLOOKUP(O862,Table13[],2)</f>
        <v>1 - 5</v>
      </c>
      <c r="Q862" t="str">
        <f>INDEX(Table8[Column1],MATCH(R862,Table8[Column2]))</f>
        <v>Scheduled</v>
      </c>
      <c r="R862">
        <v>29.78816827</v>
      </c>
      <c r="S862">
        <f t="shared" si="27"/>
        <v>1.2411736779166667</v>
      </c>
      <c r="T862" t="s">
        <v>19</v>
      </c>
    </row>
    <row r="863" spans="1:20" x14ac:dyDescent="0.25">
      <c r="A863">
        <v>862</v>
      </c>
      <c r="B863" t="s">
        <v>1247</v>
      </c>
      <c r="C863" t="s">
        <v>93</v>
      </c>
      <c r="D863" t="str">
        <f t="shared" si="26"/>
        <v>Cohen William</v>
      </c>
      <c r="E863" t="s">
        <v>22</v>
      </c>
      <c r="F863" t="s">
        <v>23</v>
      </c>
      <c r="G863" t="s">
        <v>611</v>
      </c>
      <c r="H863" t="s">
        <v>612</v>
      </c>
      <c r="I863" t="s">
        <v>24</v>
      </c>
      <c r="J863" t="s">
        <v>19</v>
      </c>
      <c r="K863" t="str">
        <f>INDEX(Table6[Column1],MATCH(L863,Table6[Column2]))</f>
        <v>Elders</v>
      </c>
      <c r="L863">
        <v>51.511784169999999</v>
      </c>
      <c r="M863" t="str">
        <f>VLOOKUP(L863,Table1[],2)</f>
        <v>50 - 59</v>
      </c>
      <c r="N863" t="str">
        <f>INDEX(Table7[Column1],MATCH(O863,Table7[Column2]))</f>
        <v>Learning Stage</v>
      </c>
      <c r="O863">
        <v>5.4933563550000004</v>
      </c>
      <c r="P863" t="str">
        <f>VLOOKUP(O863,Table13[],2)</f>
        <v>1 - 5</v>
      </c>
      <c r="Q863" t="str">
        <f>INDEX(Table8[Column1],MATCH(R863,Table8[Column2]))</f>
        <v>Habitual</v>
      </c>
      <c r="R863">
        <v>89.277233170000002</v>
      </c>
      <c r="S863">
        <f t="shared" si="27"/>
        <v>3.7198847154166663</v>
      </c>
      <c r="T863" t="s">
        <v>19</v>
      </c>
    </row>
    <row r="864" spans="1:20" x14ac:dyDescent="0.25">
      <c r="A864">
        <v>863</v>
      </c>
      <c r="B864" t="s">
        <v>1336</v>
      </c>
      <c r="C864" t="s">
        <v>1337</v>
      </c>
      <c r="D864" t="str">
        <f t="shared" si="26"/>
        <v>Silvers Deloris</v>
      </c>
      <c r="E864" t="s">
        <v>15</v>
      </c>
      <c r="F864" t="s">
        <v>30</v>
      </c>
      <c r="G864" t="s">
        <v>611</v>
      </c>
      <c r="H864" t="s">
        <v>612</v>
      </c>
      <c r="I864" t="s">
        <v>30</v>
      </c>
      <c r="J864" t="s">
        <v>19</v>
      </c>
      <c r="K864" t="str">
        <f>INDEX(Table6[Column1],MATCH(L864,Table6[Column2]))</f>
        <v>Elders</v>
      </c>
      <c r="L864">
        <v>53.499867690000002</v>
      </c>
      <c r="M864" t="str">
        <f>VLOOKUP(L864,Table1[],2)</f>
        <v>50 - 59</v>
      </c>
      <c r="N864" t="str">
        <f>INDEX(Table7[Column1],MATCH(O864,Table7[Column2]))</f>
        <v>Learning Stage</v>
      </c>
      <c r="O864">
        <v>2.6365910530000001</v>
      </c>
      <c r="P864" t="str">
        <f>VLOOKUP(O864,Table13[],2)</f>
        <v>1 - 5</v>
      </c>
      <c r="Q864" t="str">
        <f>INDEX(Table8[Column1],MATCH(R864,Table8[Column2]))</f>
        <v>Excused</v>
      </c>
      <c r="R864">
        <v>122.88190899999999</v>
      </c>
      <c r="S864">
        <f t="shared" si="27"/>
        <v>5.1200795416666667</v>
      </c>
      <c r="T864" t="s">
        <v>19</v>
      </c>
    </row>
    <row r="865" spans="1:20" x14ac:dyDescent="0.25">
      <c r="A865">
        <v>864</v>
      </c>
      <c r="B865" t="s">
        <v>1338</v>
      </c>
      <c r="C865" t="s">
        <v>525</v>
      </c>
      <c r="D865" t="str">
        <f t="shared" si="26"/>
        <v>Meyer Amanda</v>
      </c>
      <c r="E865" t="s">
        <v>15</v>
      </c>
      <c r="F865" t="s">
        <v>33</v>
      </c>
      <c r="G865" t="s">
        <v>611</v>
      </c>
      <c r="H865" t="s">
        <v>612</v>
      </c>
      <c r="I865" t="s">
        <v>33</v>
      </c>
      <c r="J865" t="s">
        <v>19</v>
      </c>
      <c r="K865" t="str">
        <f>INDEX(Table6[Column1],MATCH(L865,Table6[Column2]))</f>
        <v>Young Adults</v>
      </c>
      <c r="L865">
        <v>33.936297240000002</v>
      </c>
      <c r="M865" t="str">
        <f>VLOOKUP(L865,Table1[],2)</f>
        <v>30 - 39</v>
      </c>
      <c r="N865" t="str">
        <f>INDEX(Table7[Column1],MATCH(O865,Table7[Column2]))</f>
        <v>Fitting in Stage</v>
      </c>
      <c r="O865">
        <v>6.1552539419999999</v>
      </c>
      <c r="P865" t="str">
        <f>VLOOKUP(O865,Table13[],2)</f>
        <v>6 - 10</v>
      </c>
      <c r="Q865" t="str">
        <f>INDEX(Table8[Column1],MATCH(R865,Table8[Column2]))</f>
        <v>Scheduled</v>
      </c>
      <c r="R865">
        <v>21.86814923</v>
      </c>
      <c r="S865">
        <f t="shared" si="27"/>
        <v>0.91117288458333334</v>
      </c>
      <c r="T865" t="s">
        <v>19</v>
      </c>
    </row>
    <row r="866" spans="1:20" x14ac:dyDescent="0.25">
      <c r="A866">
        <v>865</v>
      </c>
      <c r="B866" t="s">
        <v>1339</v>
      </c>
      <c r="C866" t="s">
        <v>532</v>
      </c>
      <c r="D866" t="str">
        <f t="shared" si="26"/>
        <v>Bowers Beverly</v>
      </c>
      <c r="E866" t="s">
        <v>15</v>
      </c>
      <c r="F866" t="s">
        <v>33</v>
      </c>
      <c r="G866" t="s">
        <v>611</v>
      </c>
      <c r="H866" t="s">
        <v>612</v>
      </c>
      <c r="I866" t="s">
        <v>33</v>
      </c>
      <c r="J866" t="s">
        <v>19</v>
      </c>
      <c r="K866" t="str">
        <f>INDEX(Table6[Column1],MATCH(L866,Table6[Column2]))</f>
        <v>Young Adults</v>
      </c>
      <c r="L866">
        <v>34.112091919999997</v>
      </c>
      <c r="M866" t="str">
        <f>VLOOKUP(L866,Table1[],2)</f>
        <v>30 - 39</v>
      </c>
      <c r="N866" t="str">
        <f>INDEX(Table7[Column1],MATCH(O866,Table7[Column2]))</f>
        <v>Learning Stage</v>
      </c>
      <c r="O866">
        <v>3.233474943</v>
      </c>
      <c r="P866" t="str">
        <f>VLOOKUP(O866,Table13[],2)</f>
        <v>1 - 5</v>
      </c>
      <c r="Q866" t="str">
        <f>INDEX(Table8[Column1],MATCH(R866,Table8[Column2]))</f>
        <v>Scheduled</v>
      </c>
      <c r="R866">
        <v>0</v>
      </c>
      <c r="S866">
        <f t="shared" si="27"/>
        <v>0</v>
      </c>
      <c r="T866" t="s">
        <v>19</v>
      </c>
    </row>
    <row r="867" spans="1:20" x14ac:dyDescent="0.25">
      <c r="A867">
        <v>866</v>
      </c>
      <c r="B867" t="s">
        <v>1340</v>
      </c>
      <c r="C867" t="s">
        <v>245</v>
      </c>
      <c r="D867" t="str">
        <f t="shared" si="26"/>
        <v>Luther Mary</v>
      </c>
      <c r="E867" t="s">
        <v>15</v>
      </c>
      <c r="F867" t="s">
        <v>138</v>
      </c>
      <c r="G867" t="s">
        <v>611</v>
      </c>
      <c r="H867" t="s">
        <v>612</v>
      </c>
      <c r="I867" t="s">
        <v>138</v>
      </c>
      <c r="J867" t="s">
        <v>19</v>
      </c>
      <c r="K867" t="str">
        <f>INDEX(Table6[Column1],MATCH(L867,Table6[Column2]))</f>
        <v>Elders</v>
      </c>
      <c r="L867">
        <v>50.442191139999998</v>
      </c>
      <c r="M867" t="str">
        <f>VLOOKUP(L867,Table1[],2)</f>
        <v>50 - 59</v>
      </c>
      <c r="N867" t="str">
        <f>INDEX(Table7[Column1],MATCH(O867,Table7[Column2]))</f>
        <v>Learning Stage</v>
      </c>
      <c r="O867">
        <v>3.6319623719999998</v>
      </c>
      <c r="P867" t="str">
        <f>VLOOKUP(O867,Table13[],2)</f>
        <v>1 - 5</v>
      </c>
      <c r="Q867" t="str">
        <f>INDEX(Table8[Column1],MATCH(R867,Table8[Column2]))</f>
        <v>Unexcused</v>
      </c>
      <c r="R867">
        <v>184.17285870000001</v>
      </c>
      <c r="S867">
        <f t="shared" si="27"/>
        <v>7.6738691125000011</v>
      </c>
      <c r="T867" t="s">
        <v>19</v>
      </c>
    </row>
    <row r="868" spans="1:20" x14ac:dyDescent="0.25">
      <c r="A868">
        <v>867</v>
      </c>
      <c r="B868" t="s">
        <v>1341</v>
      </c>
      <c r="C868" t="s">
        <v>149</v>
      </c>
      <c r="D868" t="str">
        <f t="shared" si="26"/>
        <v>Vice Charles</v>
      </c>
      <c r="E868" t="s">
        <v>22</v>
      </c>
      <c r="F868" t="s">
        <v>186</v>
      </c>
      <c r="G868" t="s">
        <v>611</v>
      </c>
      <c r="H868" t="s">
        <v>612</v>
      </c>
      <c r="I868" t="s">
        <v>186</v>
      </c>
      <c r="J868" t="s">
        <v>19</v>
      </c>
      <c r="K868" t="str">
        <f>INDEX(Table6[Column1],MATCH(L868,Table6[Column2]))</f>
        <v>Adults</v>
      </c>
      <c r="L868">
        <v>46.969222590000001</v>
      </c>
      <c r="M868" t="str">
        <f>VLOOKUP(L868,Table1[],2)</f>
        <v>40 - 49</v>
      </c>
      <c r="N868" t="str">
        <f>INDEX(Table7[Column1],MATCH(O868,Table7[Column2]))</f>
        <v>Fitting in Stage</v>
      </c>
      <c r="O868">
        <v>6.1304595959999997</v>
      </c>
      <c r="P868" t="str">
        <f>VLOOKUP(O868,Table13[],2)</f>
        <v>6 - 10</v>
      </c>
      <c r="Q868" t="str">
        <f>INDEX(Table8[Column1],MATCH(R868,Table8[Column2]))</f>
        <v>Habitual</v>
      </c>
      <c r="R868">
        <v>113.9893242</v>
      </c>
      <c r="S868">
        <f t="shared" si="27"/>
        <v>4.7495551750000002</v>
      </c>
      <c r="T868" t="s">
        <v>19</v>
      </c>
    </row>
    <row r="869" spans="1:20" x14ac:dyDescent="0.25">
      <c r="A869">
        <v>868</v>
      </c>
      <c r="B869" t="s">
        <v>1312</v>
      </c>
      <c r="C869" t="s">
        <v>1342</v>
      </c>
      <c r="D869" t="str">
        <f t="shared" si="26"/>
        <v>Scott Kerry</v>
      </c>
      <c r="E869" t="s">
        <v>15</v>
      </c>
      <c r="F869" t="s">
        <v>38</v>
      </c>
      <c r="G869" t="s">
        <v>17</v>
      </c>
      <c r="H869" t="s">
        <v>18</v>
      </c>
      <c r="I869" t="s">
        <v>38</v>
      </c>
      <c r="J869" t="s">
        <v>19</v>
      </c>
      <c r="K869" t="str">
        <f>INDEX(Table6[Column1],MATCH(L869,Table6[Column2]))</f>
        <v>Elders</v>
      </c>
      <c r="L869">
        <v>50.994596199999997</v>
      </c>
      <c r="M869" t="str">
        <f>VLOOKUP(L869,Table1[],2)</f>
        <v>50 - 59</v>
      </c>
      <c r="N869" t="str">
        <f>INDEX(Table7[Column1],MATCH(O869,Table7[Column2]))</f>
        <v>Learning Stage</v>
      </c>
      <c r="O869">
        <v>2.5226153330000001</v>
      </c>
      <c r="P869" t="str">
        <f>VLOOKUP(O869,Table13[],2)</f>
        <v>1 - 5</v>
      </c>
      <c r="Q869" t="str">
        <f>INDEX(Table8[Column1],MATCH(R869,Table8[Column2]))</f>
        <v>Excused</v>
      </c>
      <c r="R869">
        <v>122.5621065</v>
      </c>
      <c r="S869">
        <f t="shared" si="27"/>
        <v>5.1067544375000002</v>
      </c>
      <c r="T869" t="s">
        <v>19</v>
      </c>
    </row>
    <row r="870" spans="1:20" x14ac:dyDescent="0.25">
      <c r="A870">
        <v>869</v>
      </c>
      <c r="B870" t="s">
        <v>1343</v>
      </c>
      <c r="C870" t="s">
        <v>1344</v>
      </c>
      <c r="D870" t="str">
        <f t="shared" si="26"/>
        <v>Dyer Andres</v>
      </c>
      <c r="E870" t="s">
        <v>22</v>
      </c>
      <c r="F870" t="s">
        <v>30</v>
      </c>
      <c r="G870" t="s">
        <v>611</v>
      </c>
      <c r="H870" t="s">
        <v>612</v>
      </c>
      <c r="I870" t="s">
        <v>30</v>
      </c>
      <c r="J870" t="s">
        <v>19</v>
      </c>
      <c r="K870" t="str">
        <f>INDEX(Table6[Column1],MATCH(L870,Table6[Column2]))</f>
        <v>Elders</v>
      </c>
      <c r="L870">
        <v>53.443241120000003</v>
      </c>
      <c r="M870" t="str">
        <f>VLOOKUP(L870,Table1[],2)</f>
        <v>50 - 59</v>
      </c>
      <c r="N870" t="str">
        <f>INDEX(Table7[Column1],MATCH(O870,Table7[Column2]))</f>
        <v>Fitting in Stage</v>
      </c>
      <c r="O870">
        <v>6.6459404080000004</v>
      </c>
      <c r="P870" t="str">
        <f>VLOOKUP(O870,Table13[],2)</f>
        <v>6 - 10</v>
      </c>
      <c r="Q870" t="str">
        <f>INDEX(Table8[Column1],MATCH(R870,Table8[Column2]))</f>
        <v>Maintained</v>
      </c>
      <c r="R870">
        <v>54.572248770000002</v>
      </c>
      <c r="S870">
        <f t="shared" si="27"/>
        <v>2.2738436987500004</v>
      </c>
      <c r="T870" t="s">
        <v>19</v>
      </c>
    </row>
    <row r="871" spans="1:20" x14ac:dyDescent="0.25">
      <c r="A871">
        <v>870</v>
      </c>
      <c r="B871" t="s">
        <v>1345</v>
      </c>
      <c r="C871" t="s">
        <v>56</v>
      </c>
      <c r="D871" t="str">
        <f t="shared" si="26"/>
        <v>Lemire James</v>
      </c>
      <c r="E871" t="s">
        <v>22</v>
      </c>
      <c r="F871" t="s">
        <v>664</v>
      </c>
      <c r="G871" t="s">
        <v>611</v>
      </c>
      <c r="H871" t="s">
        <v>612</v>
      </c>
      <c r="I871" t="s">
        <v>664</v>
      </c>
      <c r="J871" t="s">
        <v>19</v>
      </c>
      <c r="K871" t="str">
        <f>INDEX(Table6[Column1],MATCH(L871,Table6[Column2]))</f>
        <v>Elders</v>
      </c>
      <c r="L871">
        <v>54.710575970000001</v>
      </c>
      <c r="M871" t="str">
        <f>VLOOKUP(L871,Table1[],2)</f>
        <v>50 - 59</v>
      </c>
      <c r="N871" t="str">
        <f>INDEX(Table7[Column1],MATCH(O871,Table7[Column2]))</f>
        <v>Learning Stage</v>
      </c>
      <c r="O871">
        <v>4.5553372019999996</v>
      </c>
      <c r="P871" t="str">
        <f>VLOOKUP(O871,Table13[],2)</f>
        <v>1 - 5</v>
      </c>
      <c r="Q871" t="str">
        <f>INDEX(Table8[Column1],MATCH(R871,Table8[Column2]))</f>
        <v>Habitual</v>
      </c>
      <c r="R871">
        <v>98.989404250000007</v>
      </c>
      <c r="S871">
        <f t="shared" si="27"/>
        <v>4.1245585104166675</v>
      </c>
      <c r="T871" t="s">
        <v>19</v>
      </c>
    </row>
    <row r="872" spans="1:20" x14ac:dyDescent="0.25">
      <c r="A872">
        <v>871</v>
      </c>
      <c r="B872" t="s">
        <v>1346</v>
      </c>
      <c r="C872" t="s">
        <v>1347</v>
      </c>
      <c r="D872" t="str">
        <f t="shared" si="26"/>
        <v>Strickler Shaniqua</v>
      </c>
      <c r="E872" t="s">
        <v>15</v>
      </c>
      <c r="F872" t="s">
        <v>1348</v>
      </c>
      <c r="G872" t="s">
        <v>611</v>
      </c>
      <c r="H872" t="s">
        <v>612</v>
      </c>
      <c r="I872" t="s">
        <v>262</v>
      </c>
      <c r="J872" t="s">
        <v>19</v>
      </c>
      <c r="K872" t="str">
        <f>INDEX(Table6[Column1],MATCH(L872,Table6[Column2]))</f>
        <v>Elders</v>
      </c>
      <c r="L872">
        <v>51.255209090000001</v>
      </c>
      <c r="M872" t="str">
        <f>VLOOKUP(L872,Table1[],2)</f>
        <v>50 - 59</v>
      </c>
      <c r="N872" t="str">
        <f>INDEX(Table7[Column1],MATCH(O872,Table7[Column2]))</f>
        <v>Learning Stage</v>
      </c>
      <c r="O872">
        <v>4.0071782430000003</v>
      </c>
      <c r="P872" t="str">
        <f>VLOOKUP(O872,Table13[],2)</f>
        <v>1 - 5</v>
      </c>
      <c r="Q872" t="str">
        <f>INDEX(Table8[Column1],MATCH(R872,Table8[Column2]))</f>
        <v>Excused</v>
      </c>
      <c r="R872">
        <v>154.6788468</v>
      </c>
      <c r="S872">
        <f t="shared" si="27"/>
        <v>6.4449519500000001</v>
      </c>
      <c r="T872" t="s">
        <v>19</v>
      </c>
    </row>
    <row r="873" spans="1:20" x14ac:dyDescent="0.25">
      <c r="A873">
        <v>872</v>
      </c>
      <c r="B873" t="s">
        <v>167</v>
      </c>
      <c r="C873" t="s">
        <v>762</v>
      </c>
      <c r="D873" t="str">
        <f t="shared" si="26"/>
        <v>Allen Walter</v>
      </c>
      <c r="E873" t="s">
        <v>22</v>
      </c>
      <c r="F873" t="s">
        <v>87</v>
      </c>
      <c r="G873" t="s">
        <v>611</v>
      </c>
      <c r="H873" t="s">
        <v>612</v>
      </c>
      <c r="I873" t="s">
        <v>87</v>
      </c>
      <c r="J873" t="s">
        <v>19</v>
      </c>
      <c r="K873" t="str">
        <f>INDEX(Table6[Column1],MATCH(L873,Table6[Column2]))</f>
        <v>Young Adults</v>
      </c>
      <c r="L873">
        <v>34.500610299999998</v>
      </c>
      <c r="M873" t="str">
        <f>VLOOKUP(L873,Table1[],2)</f>
        <v>30 - 39</v>
      </c>
      <c r="N873" t="str">
        <f>INDEX(Table7[Column1],MATCH(O873,Table7[Column2]))</f>
        <v>Learning Stage</v>
      </c>
      <c r="O873">
        <v>3.6548259409999999</v>
      </c>
      <c r="P873" t="str">
        <f>VLOOKUP(O873,Table13[],2)</f>
        <v>1 - 5</v>
      </c>
      <c r="Q873" t="str">
        <f>INDEX(Table8[Column1],MATCH(R873,Table8[Column2]))</f>
        <v>Scheduled</v>
      </c>
      <c r="R873">
        <v>30.849718769999999</v>
      </c>
      <c r="S873">
        <f t="shared" si="27"/>
        <v>1.2854049487499999</v>
      </c>
      <c r="T873" t="s">
        <v>19</v>
      </c>
    </row>
    <row r="874" spans="1:20" x14ac:dyDescent="0.25">
      <c r="A874">
        <v>873</v>
      </c>
      <c r="B874" t="s">
        <v>719</v>
      </c>
      <c r="C874" t="s">
        <v>93</v>
      </c>
      <c r="D874" t="str">
        <f t="shared" si="26"/>
        <v>Alonzo William</v>
      </c>
      <c r="E874" t="s">
        <v>22</v>
      </c>
      <c r="F874" t="s">
        <v>33</v>
      </c>
      <c r="G874" t="s">
        <v>611</v>
      </c>
      <c r="H874" t="s">
        <v>612</v>
      </c>
      <c r="I874" t="s">
        <v>33</v>
      </c>
      <c r="J874" t="s">
        <v>19</v>
      </c>
      <c r="K874" t="str">
        <f>INDEX(Table6[Column1],MATCH(L874,Table6[Column2]))</f>
        <v>Youth</v>
      </c>
      <c r="L874">
        <v>23.252362810000001</v>
      </c>
      <c r="M874" t="str">
        <f>VLOOKUP(L874,Table1[],2)</f>
        <v>20 - 29</v>
      </c>
      <c r="N874" t="str">
        <f>INDEX(Table7[Column1],MATCH(O874,Table7[Column2]))</f>
        <v>Learning Stage</v>
      </c>
      <c r="O874">
        <v>4.1554869769999998</v>
      </c>
      <c r="P874" t="str">
        <f>VLOOKUP(O874,Table13[],2)</f>
        <v>1 - 5</v>
      </c>
      <c r="Q874" t="str">
        <f>INDEX(Table8[Column1],MATCH(R874,Table8[Column2]))</f>
        <v>Scheduled</v>
      </c>
      <c r="R874">
        <v>0</v>
      </c>
      <c r="S874">
        <f t="shared" si="27"/>
        <v>0</v>
      </c>
      <c r="T874" t="s">
        <v>19</v>
      </c>
    </row>
    <row r="875" spans="1:20" x14ac:dyDescent="0.25">
      <c r="A875">
        <v>874</v>
      </c>
      <c r="B875" t="s">
        <v>1349</v>
      </c>
      <c r="C875" t="s">
        <v>471</v>
      </c>
      <c r="D875" t="str">
        <f t="shared" si="26"/>
        <v>Hammack Gina</v>
      </c>
      <c r="E875" t="s">
        <v>15</v>
      </c>
      <c r="F875" t="s">
        <v>38</v>
      </c>
      <c r="G875" t="s">
        <v>17</v>
      </c>
      <c r="H875" t="s">
        <v>18</v>
      </c>
      <c r="I875" t="s">
        <v>38</v>
      </c>
      <c r="J875" t="s">
        <v>19</v>
      </c>
      <c r="K875" t="str">
        <f>INDEX(Table6[Column1],MATCH(L875,Table6[Column2]))</f>
        <v>Adults</v>
      </c>
      <c r="L875">
        <v>48.936581709999999</v>
      </c>
      <c r="M875" t="str">
        <f>VLOOKUP(L875,Table1[],2)</f>
        <v>40 - 49</v>
      </c>
      <c r="N875" t="str">
        <f>INDEX(Table7[Column1],MATCH(O875,Table7[Column2]))</f>
        <v>Learning Stage</v>
      </c>
      <c r="O875">
        <v>2.3663931319999998</v>
      </c>
      <c r="P875" t="str">
        <f>VLOOKUP(O875,Table13[],2)</f>
        <v>1 - 5</v>
      </c>
      <c r="Q875" t="str">
        <f>INDEX(Table8[Column1],MATCH(R875,Table8[Column2]))</f>
        <v>Habitual</v>
      </c>
      <c r="R875">
        <v>86.905737169999995</v>
      </c>
      <c r="S875">
        <f t="shared" si="27"/>
        <v>3.6210723820833333</v>
      </c>
      <c r="T875" t="s">
        <v>19</v>
      </c>
    </row>
    <row r="876" spans="1:20" x14ac:dyDescent="0.25">
      <c r="A876">
        <v>875</v>
      </c>
      <c r="B876" t="s">
        <v>1350</v>
      </c>
      <c r="C876" t="s">
        <v>89</v>
      </c>
      <c r="D876" t="str">
        <f t="shared" si="26"/>
        <v>Eilers Joseph</v>
      </c>
      <c r="E876" t="s">
        <v>22</v>
      </c>
      <c r="F876" t="s">
        <v>33</v>
      </c>
      <c r="G876" t="s">
        <v>611</v>
      </c>
      <c r="H876" t="s">
        <v>612</v>
      </c>
      <c r="I876" t="s">
        <v>33</v>
      </c>
      <c r="J876" t="s">
        <v>19</v>
      </c>
      <c r="K876" t="str">
        <f>INDEX(Table6[Column1],MATCH(L876,Table6[Column2]))</f>
        <v>Adults</v>
      </c>
      <c r="L876">
        <v>46.720221809999998</v>
      </c>
      <c r="M876" t="str">
        <f>VLOOKUP(L876,Table1[],2)</f>
        <v>40 - 49</v>
      </c>
      <c r="N876" t="str">
        <f>INDEX(Table7[Column1],MATCH(O876,Table7[Column2]))</f>
        <v>Learning Stage</v>
      </c>
      <c r="O876">
        <v>2.9606647119999998</v>
      </c>
      <c r="P876" t="str">
        <f>VLOOKUP(O876,Table13[],2)</f>
        <v>1 - 5</v>
      </c>
      <c r="Q876" t="str">
        <f>INDEX(Table8[Column1],MATCH(R876,Table8[Column2]))</f>
        <v>Maintained</v>
      </c>
      <c r="R876">
        <v>72.770863050000003</v>
      </c>
      <c r="S876">
        <f t="shared" si="27"/>
        <v>3.0321192937500001</v>
      </c>
      <c r="T876" t="s">
        <v>19</v>
      </c>
    </row>
    <row r="877" spans="1:20" x14ac:dyDescent="0.25">
      <c r="A877">
        <v>876</v>
      </c>
      <c r="B877" t="s">
        <v>1351</v>
      </c>
      <c r="C877" t="s">
        <v>1352</v>
      </c>
      <c r="D877" t="str">
        <f t="shared" si="26"/>
        <v>Cyr Fredrick</v>
      </c>
      <c r="E877" t="s">
        <v>22</v>
      </c>
      <c r="F877" t="s">
        <v>169</v>
      </c>
      <c r="G877" t="s">
        <v>611</v>
      </c>
      <c r="H877" t="s">
        <v>612</v>
      </c>
      <c r="I877" t="s">
        <v>169</v>
      </c>
      <c r="J877" t="s">
        <v>19</v>
      </c>
      <c r="K877" t="str">
        <f>INDEX(Table6[Column1],MATCH(L877,Table6[Column2]))</f>
        <v>Adults</v>
      </c>
      <c r="L877">
        <v>46.375660760000002</v>
      </c>
      <c r="M877" t="str">
        <f>VLOOKUP(L877,Table1[],2)</f>
        <v>40 - 49</v>
      </c>
      <c r="N877" t="str">
        <f>INDEX(Table7[Column1],MATCH(O877,Table7[Column2]))</f>
        <v>Learning Stage</v>
      </c>
      <c r="O877">
        <v>3.9584841279999998</v>
      </c>
      <c r="P877" t="str">
        <f>VLOOKUP(O877,Table13[],2)</f>
        <v>1 - 5</v>
      </c>
      <c r="Q877" t="str">
        <f>INDEX(Table8[Column1],MATCH(R877,Table8[Column2]))</f>
        <v>Habitual</v>
      </c>
      <c r="R877">
        <v>101.05057100000001</v>
      </c>
      <c r="S877">
        <f t="shared" si="27"/>
        <v>4.2104404583333332</v>
      </c>
      <c r="T877" t="s">
        <v>19</v>
      </c>
    </row>
    <row r="878" spans="1:20" x14ac:dyDescent="0.25">
      <c r="A878">
        <v>877</v>
      </c>
      <c r="B878" t="s">
        <v>1353</v>
      </c>
      <c r="C878" t="s">
        <v>1354</v>
      </c>
      <c r="D878" t="str">
        <f t="shared" si="26"/>
        <v>Strickland Sara</v>
      </c>
      <c r="E878" t="s">
        <v>15</v>
      </c>
      <c r="F878" t="s">
        <v>262</v>
      </c>
      <c r="G878" t="s">
        <v>611</v>
      </c>
      <c r="H878" t="s">
        <v>612</v>
      </c>
      <c r="I878" t="s">
        <v>262</v>
      </c>
      <c r="J878" t="s">
        <v>19</v>
      </c>
      <c r="K878" t="str">
        <f>INDEX(Table6[Column1],MATCH(L878,Table6[Column2]))</f>
        <v>Youth</v>
      </c>
      <c r="L878">
        <v>26.9101888</v>
      </c>
      <c r="M878" t="str">
        <f>VLOOKUP(L878,Table1[],2)</f>
        <v>20 - 29</v>
      </c>
      <c r="N878" t="str">
        <f>INDEX(Table7[Column1],MATCH(O878,Table7[Column2]))</f>
        <v>Learning Stage</v>
      </c>
      <c r="O878">
        <v>5.337391072</v>
      </c>
      <c r="P878" t="str">
        <f>VLOOKUP(O878,Table13[],2)</f>
        <v>1 - 5</v>
      </c>
      <c r="Q878" t="str">
        <f>INDEX(Table8[Column1],MATCH(R878,Table8[Column2]))</f>
        <v>Scheduled</v>
      </c>
      <c r="R878">
        <v>0</v>
      </c>
      <c r="S878">
        <f t="shared" si="27"/>
        <v>0</v>
      </c>
      <c r="T878" t="s">
        <v>19</v>
      </c>
    </row>
    <row r="879" spans="1:20" x14ac:dyDescent="0.25">
      <c r="A879">
        <v>878</v>
      </c>
      <c r="B879" t="s">
        <v>1355</v>
      </c>
      <c r="C879" t="s">
        <v>1024</v>
      </c>
      <c r="D879" t="str">
        <f t="shared" si="26"/>
        <v>Biddle Clarence</v>
      </c>
      <c r="E879" t="s">
        <v>22</v>
      </c>
      <c r="F879" t="s">
        <v>901</v>
      </c>
      <c r="G879" t="s">
        <v>611</v>
      </c>
      <c r="H879" t="s">
        <v>612</v>
      </c>
      <c r="I879" t="s">
        <v>87</v>
      </c>
      <c r="J879" t="s">
        <v>19</v>
      </c>
      <c r="K879" t="str">
        <f>INDEX(Table6[Column1],MATCH(L879,Table6[Column2]))</f>
        <v>Adults</v>
      </c>
      <c r="L879">
        <v>48.223537120000003</v>
      </c>
      <c r="M879" t="str">
        <f>VLOOKUP(L879,Table1[],2)</f>
        <v>40 - 49</v>
      </c>
      <c r="N879" t="str">
        <f>INDEX(Table7[Column1],MATCH(O879,Table7[Column2]))</f>
        <v>Learning Stage</v>
      </c>
      <c r="O879">
        <v>4.0858381609999999</v>
      </c>
      <c r="P879" t="str">
        <f>VLOOKUP(O879,Table13[],2)</f>
        <v>1 - 5</v>
      </c>
      <c r="Q879" t="str">
        <f>INDEX(Table8[Column1],MATCH(R879,Table8[Column2]))</f>
        <v>Maintained</v>
      </c>
      <c r="R879">
        <v>77.272831780000004</v>
      </c>
      <c r="S879">
        <f t="shared" si="27"/>
        <v>3.219701324166667</v>
      </c>
      <c r="T879" t="s">
        <v>19</v>
      </c>
    </row>
    <row r="880" spans="1:20" x14ac:dyDescent="0.25">
      <c r="A880">
        <v>879</v>
      </c>
      <c r="B880" t="s">
        <v>602</v>
      </c>
      <c r="C880" t="s">
        <v>713</v>
      </c>
      <c r="D880" t="str">
        <f t="shared" si="26"/>
        <v>Mobley Angela</v>
      </c>
      <c r="E880" t="s">
        <v>15</v>
      </c>
      <c r="F880" t="s">
        <v>30</v>
      </c>
      <c r="G880" t="s">
        <v>611</v>
      </c>
      <c r="H880" t="s">
        <v>612</v>
      </c>
      <c r="I880" t="s">
        <v>30</v>
      </c>
      <c r="J880" t="s">
        <v>19</v>
      </c>
      <c r="K880" t="str">
        <f>INDEX(Table6[Column1],MATCH(L880,Table6[Column2]))</f>
        <v>Adults</v>
      </c>
      <c r="L880">
        <v>42.762873509999999</v>
      </c>
      <c r="M880" t="str">
        <f>VLOOKUP(L880,Table1[],2)</f>
        <v>40 - 49</v>
      </c>
      <c r="N880" t="str">
        <f>INDEX(Table7[Column1],MATCH(O880,Table7[Column2]))</f>
        <v>Learning Stage</v>
      </c>
      <c r="O880">
        <v>3.9487592650000001</v>
      </c>
      <c r="P880" t="str">
        <f>VLOOKUP(O880,Table13[],2)</f>
        <v>1 - 5</v>
      </c>
      <c r="Q880" t="str">
        <f>INDEX(Table8[Column1],MATCH(R880,Table8[Column2]))</f>
        <v>Maintained</v>
      </c>
      <c r="R880">
        <v>64.021843459999999</v>
      </c>
      <c r="S880">
        <f t="shared" si="27"/>
        <v>2.6675768108333333</v>
      </c>
      <c r="T880" t="s">
        <v>19</v>
      </c>
    </row>
    <row r="881" spans="1:20" x14ac:dyDescent="0.25">
      <c r="A881">
        <v>880</v>
      </c>
      <c r="B881" t="s">
        <v>1356</v>
      </c>
      <c r="C881" t="s">
        <v>1103</v>
      </c>
      <c r="D881" t="str">
        <f t="shared" si="26"/>
        <v>Larkin Darlene</v>
      </c>
      <c r="E881" t="s">
        <v>15</v>
      </c>
      <c r="F881" t="s">
        <v>127</v>
      </c>
      <c r="G881" t="s">
        <v>611</v>
      </c>
      <c r="H881" t="s">
        <v>612</v>
      </c>
      <c r="I881" t="s">
        <v>127</v>
      </c>
      <c r="J881" t="s">
        <v>19</v>
      </c>
      <c r="K881" t="str">
        <f>INDEX(Table6[Column1],MATCH(L881,Table6[Column2]))</f>
        <v>Adults</v>
      </c>
      <c r="L881">
        <v>44.982641489999999</v>
      </c>
      <c r="M881" t="str">
        <f>VLOOKUP(L881,Table1[],2)</f>
        <v>40 - 49</v>
      </c>
      <c r="N881" t="str">
        <f>INDEX(Table7[Column1],MATCH(O881,Table7[Column2]))</f>
        <v>Fitting in Stage</v>
      </c>
      <c r="O881">
        <v>7.2189300689999998</v>
      </c>
      <c r="P881" t="str">
        <f>VLOOKUP(O881,Table13[],2)</f>
        <v>6 - 10</v>
      </c>
      <c r="Q881" t="str">
        <f>INDEX(Table8[Column1],MATCH(R881,Table8[Column2]))</f>
        <v>Excused</v>
      </c>
      <c r="R881">
        <v>145.60038689999999</v>
      </c>
      <c r="S881">
        <f t="shared" si="27"/>
        <v>6.0666827874999996</v>
      </c>
      <c r="T881" t="s">
        <v>19</v>
      </c>
    </row>
    <row r="882" spans="1:20" x14ac:dyDescent="0.25">
      <c r="A882">
        <v>881</v>
      </c>
      <c r="B882" t="s">
        <v>1039</v>
      </c>
      <c r="C882" t="s">
        <v>340</v>
      </c>
      <c r="D882" t="str">
        <f t="shared" si="26"/>
        <v>Roberts Christopher</v>
      </c>
      <c r="E882" t="s">
        <v>22</v>
      </c>
      <c r="F882" t="s">
        <v>38</v>
      </c>
      <c r="G882" t="s">
        <v>17</v>
      </c>
      <c r="H882" t="s">
        <v>18</v>
      </c>
      <c r="I882" t="s">
        <v>38</v>
      </c>
      <c r="J882" t="s">
        <v>19</v>
      </c>
      <c r="K882" t="str">
        <f>INDEX(Table6[Column1],MATCH(L882,Table6[Column2]))</f>
        <v>Elders</v>
      </c>
      <c r="L882">
        <v>55.051605440000003</v>
      </c>
      <c r="M882" t="str">
        <f>VLOOKUP(L882,Table1[],2)</f>
        <v>50 - 59</v>
      </c>
      <c r="N882" t="str">
        <f>INDEX(Table7[Column1],MATCH(O882,Table7[Column2]))</f>
        <v>Learning Stage</v>
      </c>
      <c r="O882">
        <v>3.5003948970000001</v>
      </c>
      <c r="P882" t="str">
        <f>VLOOKUP(O882,Table13[],2)</f>
        <v>1 - 5</v>
      </c>
      <c r="Q882" t="str">
        <f>INDEX(Table8[Column1],MATCH(R882,Table8[Column2]))</f>
        <v>Habitual</v>
      </c>
      <c r="R882">
        <v>105.6314345</v>
      </c>
      <c r="S882">
        <f t="shared" si="27"/>
        <v>4.4013097708333335</v>
      </c>
      <c r="T882" t="s">
        <v>19</v>
      </c>
    </row>
    <row r="883" spans="1:20" x14ac:dyDescent="0.25">
      <c r="A883">
        <v>882</v>
      </c>
      <c r="B883" t="s">
        <v>1357</v>
      </c>
      <c r="C883" t="s">
        <v>1358</v>
      </c>
      <c r="D883" t="str">
        <f t="shared" si="26"/>
        <v>Gonsalves Ethel</v>
      </c>
      <c r="E883" t="s">
        <v>15</v>
      </c>
      <c r="F883" t="s">
        <v>38</v>
      </c>
      <c r="G883" t="s">
        <v>17</v>
      </c>
      <c r="H883" t="s">
        <v>18</v>
      </c>
      <c r="I883" t="s">
        <v>38</v>
      </c>
      <c r="J883" t="s">
        <v>19</v>
      </c>
      <c r="K883" t="str">
        <f>INDEX(Table6[Column1],MATCH(L883,Table6[Column2]))</f>
        <v>Adults</v>
      </c>
      <c r="L883">
        <v>49.970615340000002</v>
      </c>
      <c r="M883" t="str">
        <f>VLOOKUP(L883,Table1[],2)</f>
        <v>40 - 49</v>
      </c>
      <c r="N883" t="str">
        <f>INDEX(Table7[Column1],MATCH(O883,Table7[Column2]))</f>
        <v>Learning Stage</v>
      </c>
      <c r="O883">
        <v>2.4931807899999998</v>
      </c>
      <c r="P883" t="str">
        <f>VLOOKUP(O883,Table13[],2)</f>
        <v>1 - 5</v>
      </c>
      <c r="Q883" t="str">
        <f>INDEX(Table8[Column1],MATCH(R883,Table8[Column2]))</f>
        <v>Maintained</v>
      </c>
      <c r="R883">
        <v>79.076801219999993</v>
      </c>
      <c r="S883">
        <f t="shared" si="27"/>
        <v>3.2948667174999993</v>
      </c>
      <c r="T883" t="s">
        <v>19</v>
      </c>
    </row>
    <row r="884" spans="1:20" x14ac:dyDescent="0.25">
      <c r="A884">
        <v>883</v>
      </c>
      <c r="B884" t="s">
        <v>1359</v>
      </c>
      <c r="C884" t="s">
        <v>696</v>
      </c>
      <c r="D884" t="str">
        <f t="shared" si="26"/>
        <v>Fudge Troy</v>
      </c>
      <c r="E884" t="s">
        <v>22</v>
      </c>
      <c r="F884" t="s">
        <v>169</v>
      </c>
      <c r="G884" t="s">
        <v>611</v>
      </c>
      <c r="H884" t="s">
        <v>612</v>
      </c>
      <c r="I884" t="s">
        <v>169</v>
      </c>
      <c r="J884" t="s">
        <v>19</v>
      </c>
      <c r="K884" t="str">
        <f>INDEX(Table6[Column1],MATCH(L884,Table6[Column2]))</f>
        <v>Adults</v>
      </c>
      <c r="L884">
        <v>44.926306099999998</v>
      </c>
      <c r="M884" t="str">
        <f>VLOOKUP(L884,Table1[],2)</f>
        <v>40 - 49</v>
      </c>
      <c r="N884" t="str">
        <f>INDEX(Table7[Column1],MATCH(O884,Table7[Column2]))</f>
        <v>Fitting in Stage</v>
      </c>
      <c r="O884">
        <v>6.469704267</v>
      </c>
      <c r="P884" t="str">
        <f>VLOOKUP(O884,Table13[],2)</f>
        <v>6 - 10</v>
      </c>
      <c r="Q884" t="str">
        <f>INDEX(Table8[Column1],MATCH(R884,Table8[Column2]))</f>
        <v>Maintained</v>
      </c>
      <c r="R884">
        <v>64.785184569999998</v>
      </c>
      <c r="S884">
        <f t="shared" si="27"/>
        <v>2.6993826904166665</v>
      </c>
      <c r="T884" t="s">
        <v>19</v>
      </c>
    </row>
    <row r="885" spans="1:20" x14ac:dyDescent="0.25">
      <c r="A885">
        <v>884</v>
      </c>
      <c r="B885" t="s">
        <v>1360</v>
      </c>
      <c r="C885" t="s">
        <v>1361</v>
      </c>
      <c r="D885" t="str">
        <f t="shared" si="26"/>
        <v>Buckley Nora</v>
      </c>
      <c r="E885" t="s">
        <v>15</v>
      </c>
      <c r="F885" t="s">
        <v>192</v>
      </c>
      <c r="G885" t="s">
        <v>611</v>
      </c>
      <c r="H885" t="s">
        <v>612</v>
      </c>
      <c r="I885" t="s">
        <v>192</v>
      </c>
      <c r="J885" t="s">
        <v>19</v>
      </c>
      <c r="K885" t="str">
        <f>INDEX(Table6[Column1],MATCH(L885,Table6[Column2]))</f>
        <v>Young Adults</v>
      </c>
      <c r="L885">
        <v>35.507547770000002</v>
      </c>
      <c r="M885" t="str">
        <f>VLOOKUP(L885,Table1[],2)</f>
        <v>30 - 39</v>
      </c>
      <c r="N885" t="str">
        <f>INDEX(Table7[Column1],MATCH(O885,Table7[Column2]))</f>
        <v>Learning Stage</v>
      </c>
      <c r="O885">
        <v>1.9053686599999999</v>
      </c>
      <c r="P885" t="str">
        <f>VLOOKUP(O885,Table13[],2)</f>
        <v>1 - 5</v>
      </c>
      <c r="Q885" t="str">
        <f>INDEX(Table8[Column1],MATCH(R885,Table8[Column2]))</f>
        <v>Scheduled</v>
      </c>
      <c r="R885">
        <v>0</v>
      </c>
      <c r="S885">
        <f t="shared" si="27"/>
        <v>0</v>
      </c>
      <c r="T885" t="s">
        <v>19</v>
      </c>
    </row>
    <row r="886" spans="1:20" x14ac:dyDescent="0.25">
      <c r="A886">
        <v>885</v>
      </c>
      <c r="B886" t="s">
        <v>1362</v>
      </c>
      <c r="C886" t="s">
        <v>1363</v>
      </c>
      <c r="D886" t="str">
        <f t="shared" si="26"/>
        <v>Stoltzfus Dwight</v>
      </c>
      <c r="E886" t="s">
        <v>22</v>
      </c>
      <c r="F886" t="s">
        <v>24</v>
      </c>
      <c r="G886" t="s">
        <v>611</v>
      </c>
      <c r="H886" t="s">
        <v>612</v>
      </c>
      <c r="I886" t="s">
        <v>24</v>
      </c>
      <c r="J886" t="s">
        <v>19</v>
      </c>
      <c r="K886" t="str">
        <f>INDEX(Table6[Column1],MATCH(L886,Table6[Column2]))</f>
        <v>Young Adults</v>
      </c>
      <c r="L886">
        <v>35.568215369999997</v>
      </c>
      <c r="M886" t="str">
        <f>VLOOKUP(L886,Table1[],2)</f>
        <v>30 - 39</v>
      </c>
      <c r="N886" t="str">
        <f>INDEX(Table7[Column1],MATCH(O886,Table7[Column2]))</f>
        <v>Learning Stage</v>
      </c>
      <c r="O886">
        <v>3.4999240880000002</v>
      </c>
      <c r="P886" t="str">
        <f>VLOOKUP(O886,Table13[],2)</f>
        <v>1 - 5</v>
      </c>
      <c r="Q886" t="str">
        <f>INDEX(Table8[Column1],MATCH(R886,Table8[Column2]))</f>
        <v>Scheduled</v>
      </c>
      <c r="R886">
        <v>0</v>
      </c>
      <c r="S886">
        <f t="shared" si="27"/>
        <v>0</v>
      </c>
      <c r="T886" t="s">
        <v>19</v>
      </c>
    </row>
    <row r="887" spans="1:20" x14ac:dyDescent="0.25">
      <c r="A887">
        <v>886</v>
      </c>
      <c r="B887" t="s">
        <v>591</v>
      </c>
      <c r="C887" t="s">
        <v>423</v>
      </c>
      <c r="D887" t="str">
        <f t="shared" si="26"/>
        <v>Russo Brenda</v>
      </c>
      <c r="E887" t="s">
        <v>15</v>
      </c>
      <c r="F887" t="s">
        <v>121</v>
      </c>
      <c r="G887" t="s">
        <v>820</v>
      </c>
      <c r="H887" t="s">
        <v>821</v>
      </c>
      <c r="I887" t="s">
        <v>121</v>
      </c>
      <c r="J887" t="s">
        <v>19</v>
      </c>
      <c r="K887" t="str">
        <f>INDEX(Table6[Column1],MATCH(L887,Table6[Column2]))</f>
        <v>Young Adults</v>
      </c>
      <c r="L887">
        <v>39.156636900000002</v>
      </c>
      <c r="M887" t="str">
        <f>VLOOKUP(L887,Table1[],2)</f>
        <v>30 - 39</v>
      </c>
      <c r="N887" t="str">
        <f>INDEX(Table7[Column1],MATCH(O887,Table7[Column2]))</f>
        <v>Learning Stage</v>
      </c>
      <c r="O887">
        <v>2.3110841560000002</v>
      </c>
      <c r="P887" t="str">
        <f>VLOOKUP(O887,Table13[],2)</f>
        <v>1 - 5</v>
      </c>
      <c r="Q887" t="str">
        <f>INDEX(Table8[Column1],MATCH(R887,Table8[Column2]))</f>
        <v>Scheduled</v>
      </c>
      <c r="R887">
        <v>30.67308873</v>
      </c>
      <c r="S887">
        <f t="shared" si="27"/>
        <v>1.27804536375</v>
      </c>
      <c r="T887" t="s">
        <v>19</v>
      </c>
    </row>
    <row r="888" spans="1:20" x14ac:dyDescent="0.25">
      <c r="A888">
        <v>887</v>
      </c>
      <c r="B888" t="s">
        <v>904</v>
      </c>
      <c r="C888" t="s">
        <v>1115</v>
      </c>
      <c r="D888" t="str">
        <f t="shared" si="26"/>
        <v>Brown Jonathan</v>
      </c>
      <c r="E888" t="s">
        <v>22</v>
      </c>
      <c r="F888" t="s">
        <v>30</v>
      </c>
      <c r="G888" t="s">
        <v>611</v>
      </c>
      <c r="H888" t="s">
        <v>612</v>
      </c>
      <c r="I888" t="s">
        <v>30</v>
      </c>
      <c r="J888" t="s">
        <v>19</v>
      </c>
      <c r="K888" t="str">
        <f>INDEX(Table6[Column1],MATCH(L888,Table6[Column2]))</f>
        <v>Teenagers</v>
      </c>
      <c r="L888">
        <v>19.45173522</v>
      </c>
      <c r="M888" t="e">
        <f>VLOOKUP(L888,Table1[],2)</f>
        <v>#N/A</v>
      </c>
      <c r="N888" t="str">
        <f>INDEX(Table7[Column1],MATCH(O888,Table7[Column2]))</f>
        <v>Learning Stage</v>
      </c>
      <c r="O888">
        <v>5.2915071749999996</v>
      </c>
      <c r="P888" t="str">
        <f>VLOOKUP(O888,Table13[],2)</f>
        <v>1 - 5</v>
      </c>
      <c r="Q888" t="str">
        <f>INDEX(Table8[Column1],MATCH(R888,Table8[Column2]))</f>
        <v>Scheduled</v>
      </c>
      <c r="R888">
        <v>0</v>
      </c>
      <c r="S888">
        <f t="shared" si="27"/>
        <v>0</v>
      </c>
      <c r="T888" t="s">
        <v>19</v>
      </c>
    </row>
    <row r="889" spans="1:20" x14ac:dyDescent="0.25">
      <c r="A889">
        <v>888</v>
      </c>
      <c r="B889" t="s">
        <v>47</v>
      </c>
      <c r="C889" t="s">
        <v>401</v>
      </c>
      <c r="D889" t="str">
        <f t="shared" si="26"/>
        <v>Smith Michael</v>
      </c>
      <c r="E889" t="s">
        <v>22</v>
      </c>
      <c r="F889" t="s">
        <v>30</v>
      </c>
      <c r="G889" t="s">
        <v>611</v>
      </c>
      <c r="H889" t="s">
        <v>612</v>
      </c>
      <c r="I889" t="s">
        <v>30</v>
      </c>
      <c r="J889" t="s">
        <v>19</v>
      </c>
      <c r="K889" t="str">
        <f>INDEX(Table6[Column1],MATCH(L889,Table6[Column2]))</f>
        <v>Elders</v>
      </c>
      <c r="L889">
        <v>53.119732679999998</v>
      </c>
      <c r="M889" t="str">
        <f>VLOOKUP(L889,Table1[],2)</f>
        <v>50 - 59</v>
      </c>
      <c r="N889" t="str">
        <f>INDEX(Table7[Column1],MATCH(O889,Table7[Column2]))</f>
        <v>Learning Stage</v>
      </c>
      <c r="O889">
        <v>4.4846533400000004</v>
      </c>
      <c r="P889" t="str">
        <f>VLOOKUP(O889,Table13[],2)</f>
        <v>1 - 5</v>
      </c>
      <c r="Q889" t="str">
        <f>INDEX(Table8[Column1],MATCH(R889,Table8[Column2]))</f>
        <v>Maintained</v>
      </c>
      <c r="R889">
        <v>75.064576889999998</v>
      </c>
      <c r="S889">
        <f t="shared" si="27"/>
        <v>3.1276907037499999</v>
      </c>
      <c r="T889" t="s">
        <v>19</v>
      </c>
    </row>
    <row r="890" spans="1:20" x14ac:dyDescent="0.25">
      <c r="A890">
        <v>889</v>
      </c>
      <c r="B890" t="s">
        <v>1364</v>
      </c>
      <c r="C890" t="s">
        <v>428</v>
      </c>
      <c r="D890" t="str">
        <f t="shared" si="26"/>
        <v>Rivera Russell</v>
      </c>
      <c r="E890" t="s">
        <v>22</v>
      </c>
      <c r="F890" t="s">
        <v>666</v>
      </c>
      <c r="G890" t="s">
        <v>611</v>
      </c>
      <c r="H890" t="s">
        <v>612</v>
      </c>
      <c r="I890" t="s">
        <v>157</v>
      </c>
      <c r="J890" t="s">
        <v>19</v>
      </c>
      <c r="K890" t="str">
        <f>INDEX(Table6[Column1],MATCH(L890,Table6[Column2]))</f>
        <v>Elders</v>
      </c>
      <c r="L890">
        <v>50.806183089999998</v>
      </c>
      <c r="M890" t="str">
        <f>VLOOKUP(L890,Table1[],2)</f>
        <v>50 - 59</v>
      </c>
      <c r="N890" t="str">
        <f>INDEX(Table7[Column1],MATCH(O890,Table7[Column2]))</f>
        <v>Learning Stage</v>
      </c>
      <c r="O890">
        <v>4.7905398960000003</v>
      </c>
      <c r="P890" t="str">
        <f>VLOOKUP(O890,Table13[],2)</f>
        <v>1 - 5</v>
      </c>
      <c r="Q890" t="str">
        <f>INDEX(Table8[Column1],MATCH(R890,Table8[Column2]))</f>
        <v>Maintained</v>
      </c>
      <c r="R890">
        <v>63.197767980000002</v>
      </c>
      <c r="S890">
        <f t="shared" si="27"/>
        <v>2.6332403325000002</v>
      </c>
      <c r="T890" t="s">
        <v>19</v>
      </c>
    </row>
    <row r="891" spans="1:20" x14ac:dyDescent="0.25">
      <c r="A891">
        <v>890</v>
      </c>
      <c r="B891" t="s">
        <v>1365</v>
      </c>
      <c r="C891" t="s">
        <v>56</v>
      </c>
      <c r="D891" t="str">
        <f t="shared" si="26"/>
        <v>Pauley James</v>
      </c>
      <c r="E891" t="s">
        <v>22</v>
      </c>
      <c r="F891" t="s">
        <v>655</v>
      </c>
      <c r="G891" t="s">
        <v>611</v>
      </c>
      <c r="H891" t="s">
        <v>612</v>
      </c>
      <c r="I891" t="s">
        <v>30</v>
      </c>
      <c r="J891" t="s">
        <v>19</v>
      </c>
      <c r="K891" t="str">
        <f>INDEX(Table6[Column1],MATCH(L891,Table6[Column2]))</f>
        <v>Elders</v>
      </c>
      <c r="L891">
        <v>52.871171099999998</v>
      </c>
      <c r="M891" t="str">
        <f>VLOOKUP(L891,Table1[],2)</f>
        <v>50 - 59</v>
      </c>
      <c r="N891" t="str">
        <f>INDEX(Table7[Column1],MATCH(O891,Table7[Column2]))</f>
        <v>Fitting in Stage</v>
      </c>
      <c r="O891">
        <v>6.114103225</v>
      </c>
      <c r="P891" t="str">
        <f>VLOOKUP(O891,Table13[],2)</f>
        <v>6 - 10</v>
      </c>
      <c r="Q891" t="str">
        <f>INDEX(Table8[Column1],MATCH(R891,Table8[Column2]))</f>
        <v>Maintained</v>
      </c>
      <c r="R891">
        <v>74.003328550000006</v>
      </c>
      <c r="S891">
        <f t="shared" si="27"/>
        <v>3.0834720229166668</v>
      </c>
      <c r="T891" t="s">
        <v>19</v>
      </c>
    </row>
    <row r="892" spans="1:20" x14ac:dyDescent="0.25">
      <c r="A892">
        <v>891</v>
      </c>
      <c r="B892" t="s">
        <v>1366</v>
      </c>
      <c r="C892" t="s">
        <v>761</v>
      </c>
      <c r="D892" t="str">
        <f t="shared" si="26"/>
        <v>Thomason Sonya</v>
      </c>
      <c r="E892" t="s">
        <v>15</v>
      </c>
      <c r="F892" t="s">
        <v>38</v>
      </c>
      <c r="G892" t="s">
        <v>17</v>
      </c>
      <c r="H892" t="s">
        <v>18</v>
      </c>
      <c r="I892" t="s">
        <v>38</v>
      </c>
      <c r="J892" t="s">
        <v>19</v>
      </c>
      <c r="K892" t="str">
        <f>INDEX(Table6[Column1],MATCH(L892,Table6[Column2]))</f>
        <v>Young Adults</v>
      </c>
      <c r="L892">
        <v>38.048197459999997</v>
      </c>
      <c r="M892" t="str">
        <f>VLOOKUP(L892,Table1[],2)</f>
        <v>30 - 39</v>
      </c>
      <c r="N892" t="str">
        <f>INDEX(Table7[Column1],MATCH(O892,Table7[Column2]))</f>
        <v>Learning Stage</v>
      </c>
      <c r="O892">
        <v>4.0710031390000001</v>
      </c>
      <c r="P892" t="str">
        <f>VLOOKUP(O892,Table13[],2)</f>
        <v>1 - 5</v>
      </c>
      <c r="Q892" t="str">
        <f>INDEX(Table8[Column1],MATCH(R892,Table8[Column2]))</f>
        <v>Maintained</v>
      </c>
      <c r="R892">
        <v>49.193252620000003</v>
      </c>
      <c r="S892">
        <f t="shared" si="27"/>
        <v>2.0497188591666666</v>
      </c>
      <c r="T892" t="s">
        <v>19</v>
      </c>
    </row>
    <row r="893" spans="1:20" x14ac:dyDescent="0.25">
      <c r="A893">
        <v>892</v>
      </c>
      <c r="B893" t="s">
        <v>1367</v>
      </c>
      <c r="C893" t="s">
        <v>125</v>
      </c>
      <c r="D893" t="str">
        <f t="shared" si="26"/>
        <v>Garceau Virginia</v>
      </c>
      <c r="E893" t="s">
        <v>15</v>
      </c>
      <c r="F893" t="s">
        <v>38</v>
      </c>
      <c r="G893" t="s">
        <v>17</v>
      </c>
      <c r="H893" t="s">
        <v>18</v>
      </c>
      <c r="I893" t="s">
        <v>38</v>
      </c>
      <c r="J893" t="s">
        <v>19</v>
      </c>
      <c r="K893" t="str">
        <f>INDEX(Table6[Column1],MATCH(L893,Table6[Column2]))</f>
        <v>Adults</v>
      </c>
      <c r="L893">
        <v>40.891524840000002</v>
      </c>
      <c r="M893" t="str">
        <f>VLOOKUP(L893,Table1[],2)</f>
        <v>40 - 49</v>
      </c>
      <c r="N893" t="str">
        <f>INDEX(Table7[Column1],MATCH(O893,Table7[Column2]))</f>
        <v>Learning Stage</v>
      </c>
      <c r="O893">
        <v>3.2303995319999999</v>
      </c>
      <c r="P893" t="str">
        <f>VLOOKUP(O893,Table13[],2)</f>
        <v>1 - 5</v>
      </c>
      <c r="Q893" t="str">
        <f>INDEX(Table8[Column1],MATCH(R893,Table8[Column2]))</f>
        <v>Scheduled</v>
      </c>
      <c r="R893">
        <v>9.1940830560000002</v>
      </c>
      <c r="S893">
        <f t="shared" si="27"/>
        <v>0.38308679399999995</v>
      </c>
      <c r="T893" t="s">
        <v>19</v>
      </c>
    </row>
    <row r="894" spans="1:20" x14ac:dyDescent="0.25">
      <c r="A894">
        <v>893</v>
      </c>
      <c r="B894" t="s">
        <v>1368</v>
      </c>
      <c r="C894" t="s">
        <v>779</v>
      </c>
      <c r="D894" t="str">
        <f t="shared" si="26"/>
        <v>Stringfellow Eric</v>
      </c>
      <c r="E894" t="s">
        <v>22</v>
      </c>
      <c r="F894" t="s">
        <v>1369</v>
      </c>
      <c r="G894" t="s">
        <v>611</v>
      </c>
      <c r="H894" t="s">
        <v>612</v>
      </c>
      <c r="I894" t="s">
        <v>277</v>
      </c>
      <c r="J894" t="s">
        <v>19</v>
      </c>
      <c r="K894" t="str">
        <f>INDEX(Table6[Column1],MATCH(L894,Table6[Column2]))</f>
        <v>Adults</v>
      </c>
      <c r="L894">
        <v>43.980751920000003</v>
      </c>
      <c r="M894" t="str">
        <f>VLOOKUP(L894,Table1[],2)</f>
        <v>40 - 49</v>
      </c>
      <c r="N894" t="str">
        <f>INDEX(Table7[Column1],MATCH(O894,Table7[Column2]))</f>
        <v>Learning Stage</v>
      </c>
      <c r="O894">
        <v>4.2768641760000001</v>
      </c>
      <c r="P894" t="str">
        <f>VLOOKUP(O894,Table13[],2)</f>
        <v>1 - 5</v>
      </c>
      <c r="Q894" t="str">
        <f>INDEX(Table8[Column1],MATCH(R894,Table8[Column2]))</f>
        <v>Maintained</v>
      </c>
      <c r="R894">
        <v>64.003759500000001</v>
      </c>
      <c r="S894">
        <f t="shared" si="27"/>
        <v>2.6668233125</v>
      </c>
      <c r="T894" t="s">
        <v>19</v>
      </c>
    </row>
    <row r="895" spans="1:20" x14ac:dyDescent="0.25">
      <c r="A895">
        <v>894</v>
      </c>
      <c r="B895" t="s">
        <v>400</v>
      </c>
      <c r="C895" t="s">
        <v>52</v>
      </c>
      <c r="D895" t="str">
        <f t="shared" si="26"/>
        <v>Williams John</v>
      </c>
      <c r="E895" t="s">
        <v>22</v>
      </c>
      <c r="F895" t="s">
        <v>33</v>
      </c>
      <c r="G895" t="s">
        <v>611</v>
      </c>
      <c r="H895" t="s">
        <v>612</v>
      </c>
      <c r="I895" t="s">
        <v>33</v>
      </c>
      <c r="J895" t="s">
        <v>19</v>
      </c>
      <c r="K895" t="str">
        <f>INDEX(Table6[Column1],MATCH(L895,Table6[Column2]))</f>
        <v>Young Adults</v>
      </c>
      <c r="L895">
        <v>39.665247260000001</v>
      </c>
      <c r="M895" t="str">
        <f>VLOOKUP(L895,Table1[],2)</f>
        <v>30 - 39</v>
      </c>
      <c r="N895" t="str">
        <f>INDEX(Table7[Column1],MATCH(O895,Table7[Column2]))</f>
        <v>Learning Stage</v>
      </c>
      <c r="O895">
        <v>3.4349033360000001</v>
      </c>
      <c r="P895" t="str">
        <f>VLOOKUP(O895,Table13[],2)</f>
        <v>1 - 5</v>
      </c>
      <c r="Q895" t="str">
        <f>INDEX(Table8[Column1],MATCH(R895,Table8[Column2]))</f>
        <v>Maintained</v>
      </c>
      <c r="R895">
        <v>42.199772179999997</v>
      </c>
      <c r="S895">
        <f t="shared" si="27"/>
        <v>1.7583238408333333</v>
      </c>
      <c r="T895" t="s">
        <v>19</v>
      </c>
    </row>
    <row r="896" spans="1:20" x14ac:dyDescent="0.25">
      <c r="A896">
        <v>895</v>
      </c>
      <c r="B896" t="s">
        <v>723</v>
      </c>
      <c r="C896" t="s">
        <v>543</v>
      </c>
      <c r="D896" t="str">
        <f t="shared" si="26"/>
        <v>Garcia Kelly</v>
      </c>
      <c r="E896" t="s">
        <v>15</v>
      </c>
      <c r="F896" t="s">
        <v>38</v>
      </c>
      <c r="G896" t="s">
        <v>17</v>
      </c>
      <c r="H896" t="s">
        <v>18</v>
      </c>
      <c r="I896" t="s">
        <v>38</v>
      </c>
      <c r="J896" t="s">
        <v>19</v>
      </c>
      <c r="K896" t="str">
        <f>INDEX(Table6[Column1],MATCH(L896,Table6[Column2]))</f>
        <v>Young Adults</v>
      </c>
      <c r="L896">
        <v>36.215643669999999</v>
      </c>
      <c r="M896" t="str">
        <f>VLOOKUP(L896,Table1[],2)</f>
        <v>30 - 39</v>
      </c>
      <c r="N896" t="str">
        <f>INDEX(Table7[Column1],MATCH(O896,Table7[Column2]))</f>
        <v>Learning Stage</v>
      </c>
      <c r="O896">
        <v>4.4563701480000004</v>
      </c>
      <c r="P896" t="str">
        <f>VLOOKUP(O896,Table13[],2)</f>
        <v>1 - 5</v>
      </c>
      <c r="Q896" t="str">
        <f>INDEX(Table8[Column1],MATCH(R896,Table8[Column2]))</f>
        <v>Maintained</v>
      </c>
      <c r="R896">
        <v>59.317458449999997</v>
      </c>
      <c r="S896">
        <f t="shared" si="27"/>
        <v>2.4715607687499999</v>
      </c>
      <c r="T896" t="s">
        <v>19</v>
      </c>
    </row>
    <row r="897" spans="1:20" x14ac:dyDescent="0.25">
      <c r="A897">
        <v>896</v>
      </c>
      <c r="B897" t="s">
        <v>1370</v>
      </c>
      <c r="C897" t="s">
        <v>657</v>
      </c>
      <c r="D897" t="str">
        <f t="shared" si="26"/>
        <v>Lambert Timothy</v>
      </c>
      <c r="E897" t="s">
        <v>22</v>
      </c>
      <c r="F897" t="s">
        <v>157</v>
      </c>
      <c r="G897" t="s">
        <v>611</v>
      </c>
      <c r="H897" t="s">
        <v>612</v>
      </c>
      <c r="I897" t="s">
        <v>157</v>
      </c>
      <c r="J897" t="s">
        <v>19</v>
      </c>
      <c r="K897" t="str">
        <f>INDEX(Table6[Column1],MATCH(L897,Table6[Column2]))</f>
        <v>Adults</v>
      </c>
      <c r="L897">
        <v>47.56296012</v>
      </c>
      <c r="M897" t="str">
        <f>VLOOKUP(L897,Table1[],2)</f>
        <v>40 - 49</v>
      </c>
      <c r="N897" t="str">
        <f>INDEX(Table7[Column1],MATCH(O897,Table7[Column2]))</f>
        <v>Learning Stage</v>
      </c>
      <c r="O897">
        <v>2.891039363</v>
      </c>
      <c r="P897" t="str">
        <f>VLOOKUP(O897,Table13[],2)</f>
        <v>1 - 5</v>
      </c>
      <c r="Q897" t="str">
        <f>INDEX(Table8[Column1],MATCH(R897,Table8[Column2]))</f>
        <v>Maintained</v>
      </c>
      <c r="R897">
        <v>78.701447119999997</v>
      </c>
      <c r="S897">
        <f t="shared" si="27"/>
        <v>3.2792269633333335</v>
      </c>
      <c r="T897" t="s">
        <v>19</v>
      </c>
    </row>
    <row r="898" spans="1:20" x14ac:dyDescent="0.25">
      <c r="A898">
        <v>897</v>
      </c>
      <c r="B898" t="s">
        <v>1371</v>
      </c>
      <c r="C898" t="s">
        <v>885</v>
      </c>
      <c r="D898" t="str">
        <f t="shared" si="26"/>
        <v>Babich Elizabeth</v>
      </c>
      <c r="E898" t="s">
        <v>15</v>
      </c>
      <c r="F898" t="s">
        <v>30</v>
      </c>
      <c r="G898" t="s">
        <v>611</v>
      </c>
      <c r="H898" t="s">
        <v>612</v>
      </c>
      <c r="I898" t="s">
        <v>30</v>
      </c>
      <c r="J898" t="s">
        <v>19</v>
      </c>
      <c r="K898" t="str">
        <f>INDEX(Table6[Column1],MATCH(L898,Table6[Column2]))</f>
        <v>Young Adults</v>
      </c>
      <c r="L898">
        <v>33.636313340000001</v>
      </c>
      <c r="M898" t="str">
        <f>VLOOKUP(L898,Table1[],2)</f>
        <v>30 - 39</v>
      </c>
      <c r="N898" t="str">
        <f>INDEX(Table7[Column1],MATCH(O898,Table7[Column2]))</f>
        <v>Learning Stage</v>
      </c>
      <c r="O898">
        <v>1.9904475180000001</v>
      </c>
      <c r="P898" t="str">
        <f>VLOOKUP(O898,Table13[],2)</f>
        <v>1 - 5</v>
      </c>
      <c r="Q898" t="str">
        <f>INDEX(Table8[Column1],MATCH(R898,Table8[Column2]))</f>
        <v>Scheduled</v>
      </c>
      <c r="R898">
        <v>11.47556103</v>
      </c>
      <c r="S898">
        <f t="shared" si="27"/>
        <v>0.47814837625000001</v>
      </c>
      <c r="T898" t="s">
        <v>19</v>
      </c>
    </row>
    <row r="899" spans="1:20" x14ac:dyDescent="0.25">
      <c r="A899">
        <v>898</v>
      </c>
      <c r="B899" t="s">
        <v>1372</v>
      </c>
      <c r="C899" t="s">
        <v>1373</v>
      </c>
      <c r="D899" t="str">
        <f t="shared" ref="D899:D962" si="28">CONCATENATE(B899, " ",C899)</f>
        <v>Frazier Freda</v>
      </c>
      <c r="E899" t="s">
        <v>15</v>
      </c>
      <c r="F899" t="s">
        <v>16</v>
      </c>
      <c r="G899" t="s">
        <v>611</v>
      </c>
      <c r="H899" t="s">
        <v>612</v>
      </c>
      <c r="I899" t="s">
        <v>16</v>
      </c>
      <c r="J899" t="s">
        <v>19</v>
      </c>
      <c r="K899" t="str">
        <f>INDEX(Table6[Column1],MATCH(L899,Table6[Column2]))</f>
        <v>Youth</v>
      </c>
      <c r="L899">
        <v>22.228035980000001</v>
      </c>
      <c r="M899" t="str">
        <f>VLOOKUP(L899,Table1[],2)</f>
        <v>20 - 29</v>
      </c>
      <c r="N899" t="str">
        <f>INDEX(Table7[Column1],MATCH(O899,Table7[Column2]))</f>
        <v>Fitting in Stage</v>
      </c>
      <c r="O899">
        <v>6.4212962090000003</v>
      </c>
      <c r="P899" t="str">
        <f>VLOOKUP(O899,Table13[],2)</f>
        <v>6 - 10</v>
      </c>
      <c r="Q899" t="str">
        <f>INDEX(Table8[Column1],MATCH(R899,Table8[Column2]))</f>
        <v>Scheduled</v>
      </c>
      <c r="R899">
        <v>0</v>
      </c>
      <c r="S899">
        <f t="shared" ref="S899:S962" si="29">CONVERT(R899,"hr","day")</f>
        <v>0</v>
      </c>
      <c r="T899" t="s">
        <v>19</v>
      </c>
    </row>
    <row r="900" spans="1:20" x14ac:dyDescent="0.25">
      <c r="A900">
        <v>899</v>
      </c>
      <c r="B900" t="s">
        <v>1374</v>
      </c>
      <c r="C900" t="s">
        <v>972</v>
      </c>
      <c r="D900" t="str">
        <f t="shared" si="28"/>
        <v>Beckham Joan</v>
      </c>
      <c r="E900" t="s">
        <v>15</v>
      </c>
      <c r="F900" t="s">
        <v>54</v>
      </c>
      <c r="G900" t="s">
        <v>820</v>
      </c>
      <c r="H900" t="s">
        <v>821</v>
      </c>
      <c r="I900" t="s">
        <v>54</v>
      </c>
      <c r="J900" t="s">
        <v>19</v>
      </c>
      <c r="K900" t="str">
        <f>INDEX(Table6[Column1],MATCH(L900,Table6[Column2]))</f>
        <v>Youth</v>
      </c>
      <c r="L900">
        <v>29.710879569999999</v>
      </c>
      <c r="M900" t="str">
        <f>VLOOKUP(L900,Table1[],2)</f>
        <v>20 - 29</v>
      </c>
      <c r="N900" t="str">
        <f>INDEX(Table7[Column1],MATCH(O900,Table7[Column2]))</f>
        <v>Learning Stage</v>
      </c>
      <c r="O900">
        <v>4.3744071800000004</v>
      </c>
      <c r="P900" t="str">
        <f>VLOOKUP(O900,Table13[],2)</f>
        <v>1 - 5</v>
      </c>
      <c r="Q900" t="str">
        <f>INDEX(Table8[Column1],MATCH(R900,Table8[Column2]))</f>
        <v>Scheduled</v>
      </c>
      <c r="R900">
        <v>5.2805895170000001</v>
      </c>
      <c r="S900">
        <f t="shared" si="29"/>
        <v>0.22002456320833336</v>
      </c>
      <c r="T900" t="s">
        <v>19</v>
      </c>
    </row>
    <row r="901" spans="1:20" x14ac:dyDescent="0.25">
      <c r="A901">
        <v>900</v>
      </c>
      <c r="B901" t="s">
        <v>1375</v>
      </c>
      <c r="C901" t="s">
        <v>383</v>
      </c>
      <c r="D901" t="str">
        <f t="shared" si="28"/>
        <v>Whitener Denise</v>
      </c>
      <c r="E901" t="s">
        <v>15</v>
      </c>
      <c r="F901" t="s">
        <v>901</v>
      </c>
      <c r="G901" t="s">
        <v>611</v>
      </c>
      <c r="H901" t="s">
        <v>612</v>
      </c>
      <c r="I901" t="s">
        <v>87</v>
      </c>
      <c r="J901" t="s">
        <v>19</v>
      </c>
      <c r="K901" t="str">
        <f>INDEX(Table6[Column1],MATCH(L901,Table6[Column2]))</f>
        <v>Young Adults</v>
      </c>
      <c r="L901">
        <v>32.683044340000002</v>
      </c>
      <c r="M901" t="str">
        <f>VLOOKUP(L901,Table1[],2)</f>
        <v>30 - 39</v>
      </c>
      <c r="N901" t="str">
        <f>INDEX(Table7[Column1],MATCH(O901,Table7[Column2]))</f>
        <v>Learning Stage</v>
      </c>
      <c r="O901">
        <v>4.2981001110000001</v>
      </c>
      <c r="P901" t="str">
        <f>VLOOKUP(O901,Table13[],2)</f>
        <v>1 - 5</v>
      </c>
      <c r="Q901" t="str">
        <f>INDEX(Table8[Column1],MATCH(R901,Table8[Column2]))</f>
        <v>Scheduled</v>
      </c>
      <c r="R901">
        <v>0</v>
      </c>
      <c r="S901">
        <f t="shared" si="29"/>
        <v>0</v>
      </c>
      <c r="T901" t="s">
        <v>19</v>
      </c>
    </row>
    <row r="902" spans="1:20" x14ac:dyDescent="0.25">
      <c r="A902">
        <v>901</v>
      </c>
      <c r="B902" t="s">
        <v>1376</v>
      </c>
      <c r="C902" t="s">
        <v>183</v>
      </c>
      <c r="D902" t="str">
        <f t="shared" si="28"/>
        <v>Garnica Donald</v>
      </c>
      <c r="E902" t="s">
        <v>22</v>
      </c>
      <c r="F902" t="s">
        <v>100</v>
      </c>
      <c r="G902" t="s">
        <v>611</v>
      </c>
      <c r="H902" t="s">
        <v>612</v>
      </c>
      <c r="I902" t="s">
        <v>101</v>
      </c>
      <c r="J902" t="s">
        <v>19</v>
      </c>
      <c r="K902" t="str">
        <f>INDEX(Table6[Column1],MATCH(L902,Table6[Column2]))</f>
        <v>Young Adults</v>
      </c>
      <c r="L902">
        <v>39.234094110000001</v>
      </c>
      <c r="M902" t="str">
        <f>VLOOKUP(L902,Table1[],2)</f>
        <v>30 - 39</v>
      </c>
      <c r="N902" t="str">
        <f>INDEX(Table7[Column1],MATCH(O902,Table7[Column2]))</f>
        <v>Learning Stage</v>
      </c>
      <c r="O902">
        <v>5.4594859610000004</v>
      </c>
      <c r="P902" t="str">
        <f>VLOOKUP(O902,Table13[],2)</f>
        <v>1 - 5</v>
      </c>
      <c r="Q902" t="str">
        <f>INDEX(Table8[Column1],MATCH(R902,Table8[Column2]))</f>
        <v>Scheduled</v>
      </c>
      <c r="R902">
        <v>35.355831500000001</v>
      </c>
      <c r="S902">
        <f t="shared" si="29"/>
        <v>1.4731596458333334</v>
      </c>
      <c r="T902" t="s">
        <v>19</v>
      </c>
    </row>
    <row r="903" spans="1:20" x14ac:dyDescent="0.25">
      <c r="A903">
        <v>902</v>
      </c>
      <c r="B903" t="s">
        <v>1377</v>
      </c>
      <c r="C903" t="s">
        <v>77</v>
      </c>
      <c r="D903" t="str">
        <f t="shared" si="28"/>
        <v>Quinn Sandra</v>
      </c>
      <c r="E903" t="s">
        <v>15</v>
      </c>
      <c r="F903" t="s">
        <v>54</v>
      </c>
      <c r="G903" t="s">
        <v>820</v>
      </c>
      <c r="H903" t="s">
        <v>821</v>
      </c>
      <c r="I903" t="s">
        <v>54</v>
      </c>
      <c r="J903" t="s">
        <v>19</v>
      </c>
      <c r="K903" t="str">
        <f>INDEX(Table6[Column1],MATCH(L903,Table6[Column2]))</f>
        <v>Young Adults</v>
      </c>
      <c r="L903">
        <v>36.099706650000002</v>
      </c>
      <c r="M903" t="str">
        <f>VLOOKUP(L903,Table1[],2)</f>
        <v>30 - 39</v>
      </c>
      <c r="N903" t="str">
        <f>INDEX(Table7[Column1],MATCH(O903,Table7[Column2]))</f>
        <v>Learning Stage</v>
      </c>
      <c r="O903">
        <v>5.5875131920000003</v>
      </c>
      <c r="P903" t="str">
        <f>VLOOKUP(O903,Table13[],2)</f>
        <v>1 - 5</v>
      </c>
      <c r="Q903" t="str">
        <f>INDEX(Table8[Column1],MATCH(R903,Table8[Column2]))</f>
        <v>Scheduled</v>
      </c>
      <c r="R903">
        <v>13.502117610000001</v>
      </c>
      <c r="S903">
        <f t="shared" si="29"/>
        <v>0.56258823375</v>
      </c>
      <c r="T903" t="s">
        <v>19</v>
      </c>
    </row>
    <row r="904" spans="1:20" x14ac:dyDescent="0.25">
      <c r="A904">
        <v>903</v>
      </c>
      <c r="B904" t="s">
        <v>1378</v>
      </c>
      <c r="C904" t="s">
        <v>871</v>
      </c>
      <c r="D904" t="str">
        <f t="shared" si="28"/>
        <v>Littlefield Erica</v>
      </c>
      <c r="E904" t="s">
        <v>15</v>
      </c>
      <c r="F904" t="s">
        <v>38</v>
      </c>
      <c r="G904" t="s">
        <v>17</v>
      </c>
      <c r="H904" t="s">
        <v>18</v>
      </c>
      <c r="I904" t="s">
        <v>38</v>
      </c>
      <c r="J904" t="s">
        <v>19</v>
      </c>
      <c r="K904" t="str">
        <f>INDEX(Table6[Column1],MATCH(L904,Table6[Column2]))</f>
        <v>Elders</v>
      </c>
      <c r="L904">
        <v>53.914479319999998</v>
      </c>
      <c r="M904" t="str">
        <f>VLOOKUP(L904,Table1[],2)</f>
        <v>50 - 59</v>
      </c>
      <c r="N904" t="str">
        <f>INDEX(Table7[Column1],MATCH(O904,Table7[Column2]))</f>
        <v>Learning Stage</v>
      </c>
      <c r="O904">
        <v>2.995771183</v>
      </c>
      <c r="P904" t="str">
        <f>VLOOKUP(O904,Table13[],2)</f>
        <v>1 - 5</v>
      </c>
      <c r="Q904" t="str">
        <f>INDEX(Table8[Column1],MATCH(R904,Table8[Column2]))</f>
        <v>Excused</v>
      </c>
      <c r="R904">
        <v>156.28745929999999</v>
      </c>
      <c r="S904">
        <f t="shared" si="29"/>
        <v>6.5119774708333322</v>
      </c>
      <c r="T904" t="s">
        <v>19</v>
      </c>
    </row>
    <row r="905" spans="1:20" x14ac:dyDescent="0.25">
      <c r="A905">
        <v>904</v>
      </c>
      <c r="B905" t="s">
        <v>1053</v>
      </c>
      <c r="C905" t="s">
        <v>1379</v>
      </c>
      <c r="D905" t="str">
        <f t="shared" si="28"/>
        <v>Hill Eula</v>
      </c>
      <c r="E905" t="s">
        <v>15</v>
      </c>
      <c r="F905" t="s">
        <v>38</v>
      </c>
      <c r="G905" t="s">
        <v>17</v>
      </c>
      <c r="H905" t="s">
        <v>18</v>
      </c>
      <c r="I905" t="s">
        <v>38</v>
      </c>
      <c r="J905" t="s">
        <v>19</v>
      </c>
      <c r="K905" t="str">
        <f>INDEX(Table6[Column1],MATCH(L905,Table6[Column2]))</f>
        <v>Elders</v>
      </c>
      <c r="L905">
        <v>51.24797624</v>
      </c>
      <c r="M905" t="str">
        <f>VLOOKUP(L905,Table1[],2)</f>
        <v>50 - 59</v>
      </c>
      <c r="N905" t="str">
        <f>INDEX(Table7[Column1],MATCH(O905,Table7[Column2]))</f>
        <v>Learning Stage</v>
      </c>
      <c r="O905">
        <v>5.6734190150000003</v>
      </c>
      <c r="P905" t="str">
        <f>VLOOKUP(O905,Table13[],2)</f>
        <v>1 - 5</v>
      </c>
      <c r="Q905" t="str">
        <f>INDEX(Table8[Column1],MATCH(R905,Table8[Column2]))</f>
        <v>Excused</v>
      </c>
      <c r="R905">
        <v>122.6480778</v>
      </c>
      <c r="S905">
        <f t="shared" si="29"/>
        <v>5.1103365749999998</v>
      </c>
      <c r="T905" t="s">
        <v>19</v>
      </c>
    </row>
    <row r="906" spans="1:20" x14ac:dyDescent="0.25">
      <c r="A906">
        <v>905</v>
      </c>
      <c r="B906" t="s">
        <v>1380</v>
      </c>
      <c r="C906" t="s">
        <v>208</v>
      </c>
      <c r="D906" t="str">
        <f t="shared" si="28"/>
        <v>Barren Alice</v>
      </c>
      <c r="E906" t="s">
        <v>15</v>
      </c>
      <c r="F906" t="s">
        <v>38</v>
      </c>
      <c r="G906" t="s">
        <v>17</v>
      </c>
      <c r="H906" t="s">
        <v>18</v>
      </c>
      <c r="I906" t="s">
        <v>38</v>
      </c>
      <c r="J906" t="s">
        <v>19</v>
      </c>
      <c r="K906" t="str">
        <f>INDEX(Table6[Column1],MATCH(L906,Table6[Column2]))</f>
        <v>Young Adults</v>
      </c>
      <c r="L906">
        <v>35.507794420000003</v>
      </c>
      <c r="M906" t="str">
        <f>VLOOKUP(L906,Table1[],2)</f>
        <v>30 - 39</v>
      </c>
      <c r="N906" t="str">
        <f>INDEX(Table7[Column1],MATCH(O906,Table7[Column2]))</f>
        <v>Learning Stage</v>
      </c>
      <c r="O906">
        <v>2.9457429789999998</v>
      </c>
      <c r="P906" t="str">
        <f>VLOOKUP(O906,Table13[],2)</f>
        <v>1 - 5</v>
      </c>
      <c r="Q906" t="str">
        <f>INDEX(Table8[Column1],MATCH(R906,Table8[Column2]))</f>
        <v>Scheduled</v>
      </c>
      <c r="R906">
        <v>1.264783977</v>
      </c>
      <c r="S906">
        <f t="shared" si="29"/>
        <v>5.2699332375000005E-2</v>
      </c>
      <c r="T906" t="s">
        <v>19</v>
      </c>
    </row>
    <row r="907" spans="1:20" x14ac:dyDescent="0.25">
      <c r="A907">
        <v>906</v>
      </c>
      <c r="B907" t="s">
        <v>1381</v>
      </c>
      <c r="C907" t="s">
        <v>1382</v>
      </c>
      <c r="D907" t="str">
        <f t="shared" si="28"/>
        <v>Royston Milton</v>
      </c>
      <c r="E907" t="s">
        <v>22</v>
      </c>
      <c r="F907" t="s">
        <v>1029</v>
      </c>
      <c r="G907" t="s">
        <v>611</v>
      </c>
      <c r="H907" t="s">
        <v>612</v>
      </c>
      <c r="I907" t="s">
        <v>24</v>
      </c>
      <c r="J907" t="s">
        <v>19</v>
      </c>
      <c r="K907" t="str">
        <f>INDEX(Table6[Column1],MATCH(L907,Table6[Column2]))</f>
        <v>Adults</v>
      </c>
      <c r="L907">
        <v>43.603357289999998</v>
      </c>
      <c r="M907" t="str">
        <f>VLOOKUP(L907,Table1[],2)</f>
        <v>40 - 49</v>
      </c>
      <c r="N907" t="str">
        <f>INDEX(Table7[Column1],MATCH(O907,Table7[Column2]))</f>
        <v>Learning Stage</v>
      </c>
      <c r="O907">
        <v>5.7938686590000001</v>
      </c>
      <c r="P907" t="str">
        <f>VLOOKUP(O907,Table13[],2)</f>
        <v>1 - 5</v>
      </c>
      <c r="Q907" t="str">
        <f>INDEX(Table8[Column1],MATCH(R907,Table8[Column2]))</f>
        <v>Maintained</v>
      </c>
      <c r="R907">
        <v>53.175478159999997</v>
      </c>
      <c r="S907">
        <f t="shared" si="29"/>
        <v>2.2156449233333335</v>
      </c>
      <c r="T907" t="s">
        <v>19</v>
      </c>
    </row>
    <row r="908" spans="1:20" x14ac:dyDescent="0.25">
      <c r="A908">
        <v>907</v>
      </c>
      <c r="B908" t="s">
        <v>1383</v>
      </c>
      <c r="C908" t="s">
        <v>89</v>
      </c>
      <c r="D908" t="str">
        <f t="shared" si="28"/>
        <v>Mitchum Joseph</v>
      </c>
      <c r="E908" t="s">
        <v>22</v>
      </c>
      <c r="F908" t="s">
        <v>30</v>
      </c>
      <c r="G908" t="s">
        <v>611</v>
      </c>
      <c r="H908" t="s">
        <v>612</v>
      </c>
      <c r="I908" t="s">
        <v>30</v>
      </c>
      <c r="J908" t="s">
        <v>19</v>
      </c>
      <c r="K908" t="str">
        <f>INDEX(Table6[Column1],MATCH(L908,Table6[Column2]))</f>
        <v>Youth</v>
      </c>
      <c r="L908">
        <v>28.899101439999999</v>
      </c>
      <c r="M908" t="str">
        <f>VLOOKUP(L908,Table1[],2)</f>
        <v>20 - 29</v>
      </c>
      <c r="N908" t="str">
        <f>INDEX(Table7[Column1],MATCH(O908,Table7[Column2]))</f>
        <v>Learning Stage</v>
      </c>
      <c r="O908">
        <v>3.5573256820000001</v>
      </c>
      <c r="P908" t="str">
        <f>VLOOKUP(O908,Table13[],2)</f>
        <v>1 - 5</v>
      </c>
      <c r="Q908" t="str">
        <f>INDEX(Table8[Column1],MATCH(R908,Table8[Column2]))</f>
        <v>Scheduled</v>
      </c>
      <c r="R908">
        <v>0</v>
      </c>
      <c r="S908">
        <f t="shared" si="29"/>
        <v>0</v>
      </c>
      <c r="T908" t="s">
        <v>19</v>
      </c>
    </row>
    <row r="909" spans="1:20" x14ac:dyDescent="0.25">
      <c r="A909">
        <v>908</v>
      </c>
      <c r="B909" t="s">
        <v>1195</v>
      </c>
      <c r="C909" t="s">
        <v>1384</v>
      </c>
      <c r="D909" t="str">
        <f t="shared" si="28"/>
        <v>Poole Jesse</v>
      </c>
      <c r="E909" t="s">
        <v>22</v>
      </c>
      <c r="F909" t="s">
        <v>176</v>
      </c>
      <c r="G909" t="s">
        <v>611</v>
      </c>
      <c r="H909" t="s">
        <v>612</v>
      </c>
      <c r="I909" t="s">
        <v>134</v>
      </c>
      <c r="J909" t="s">
        <v>19</v>
      </c>
      <c r="K909" t="str">
        <f>INDEX(Table6[Column1],MATCH(L909,Table6[Column2]))</f>
        <v>Adults</v>
      </c>
      <c r="L909">
        <v>48.301923279999997</v>
      </c>
      <c r="M909" t="str">
        <f>VLOOKUP(L909,Table1[],2)</f>
        <v>40 - 49</v>
      </c>
      <c r="N909" t="str">
        <f>INDEX(Table7[Column1],MATCH(O909,Table7[Column2]))</f>
        <v>Learning Stage</v>
      </c>
      <c r="O909">
        <v>3.0033840600000001</v>
      </c>
      <c r="P909" t="str">
        <f>VLOOKUP(O909,Table13[],2)</f>
        <v>1 - 5</v>
      </c>
      <c r="Q909" t="str">
        <f>INDEX(Table8[Column1],MATCH(R909,Table8[Column2]))</f>
        <v>Habitual</v>
      </c>
      <c r="R909">
        <v>82.587066949999993</v>
      </c>
      <c r="S909">
        <f t="shared" si="29"/>
        <v>3.4411277895833328</v>
      </c>
      <c r="T909" t="s">
        <v>19</v>
      </c>
    </row>
    <row r="910" spans="1:20" x14ac:dyDescent="0.25">
      <c r="A910">
        <v>909</v>
      </c>
      <c r="B910" t="s">
        <v>1385</v>
      </c>
      <c r="C910" t="s">
        <v>56</v>
      </c>
      <c r="D910" t="str">
        <f t="shared" si="28"/>
        <v>Turk James</v>
      </c>
      <c r="E910" t="s">
        <v>22</v>
      </c>
      <c r="F910" t="s">
        <v>30</v>
      </c>
      <c r="G910" t="s">
        <v>611</v>
      </c>
      <c r="H910" t="s">
        <v>612</v>
      </c>
      <c r="I910" t="s">
        <v>30</v>
      </c>
      <c r="J910" t="s">
        <v>19</v>
      </c>
      <c r="K910" t="str">
        <f>INDEX(Table6[Column1],MATCH(L910,Table6[Column2]))</f>
        <v>Young Adults</v>
      </c>
      <c r="L910">
        <v>38.382607460000003</v>
      </c>
      <c r="M910" t="str">
        <f>VLOOKUP(L910,Table1[],2)</f>
        <v>30 - 39</v>
      </c>
      <c r="N910" t="str">
        <f>INDEX(Table7[Column1],MATCH(O910,Table7[Column2]))</f>
        <v>Learning Stage</v>
      </c>
      <c r="O910">
        <v>5.2423777549999997</v>
      </c>
      <c r="P910" t="str">
        <f>VLOOKUP(O910,Table13[],2)</f>
        <v>1 - 5</v>
      </c>
      <c r="Q910" t="str">
        <f>INDEX(Table8[Column1],MATCH(R910,Table8[Column2]))</f>
        <v>Maintained</v>
      </c>
      <c r="R910">
        <v>47.487089789999999</v>
      </c>
      <c r="S910">
        <f t="shared" si="29"/>
        <v>1.9786287412499999</v>
      </c>
      <c r="T910" t="s">
        <v>19</v>
      </c>
    </row>
    <row r="911" spans="1:20" x14ac:dyDescent="0.25">
      <c r="A911">
        <v>910</v>
      </c>
      <c r="B911" t="s">
        <v>47</v>
      </c>
      <c r="C911" t="s">
        <v>1386</v>
      </c>
      <c r="D911" t="str">
        <f t="shared" si="28"/>
        <v>Smith Sheila</v>
      </c>
      <c r="E911" t="s">
        <v>15</v>
      </c>
      <c r="F911" t="s">
        <v>16</v>
      </c>
      <c r="G911" t="s">
        <v>611</v>
      </c>
      <c r="H911" t="s">
        <v>612</v>
      </c>
      <c r="I911" t="s">
        <v>16</v>
      </c>
      <c r="J911" t="s">
        <v>19</v>
      </c>
      <c r="K911" t="str">
        <f>INDEX(Table6[Column1],MATCH(L911,Table6[Column2]))</f>
        <v>Adults</v>
      </c>
      <c r="L911">
        <v>44.26102942</v>
      </c>
      <c r="M911" t="str">
        <f>VLOOKUP(L911,Table1[],2)</f>
        <v>40 - 49</v>
      </c>
      <c r="N911" t="str">
        <f>INDEX(Table7[Column1],MATCH(O911,Table7[Column2]))</f>
        <v>Learning Stage</v>
      </c>
      <c r="O911">
        <v>3.927173711</v>
      </c>
      <c r="P911" t="str">
        <f>VLOOKUP(O911,Table13[],2)</f>
        <v>1 - 5</v>
      </c>
      <c r="Q911" t="str">
        <f>INDEX(Table8[Column1],MATCH(R911,Table8[Column2]))</f>
        <v>Maintained</v>
      </c>
      <c r="R911">
        <v>46.101185010000002</v>
      </c>
      <c r="S911">
        <f t="shared" si="29"/>
        <v>1.9208827087500002</v>
      </c>
      <c r="T911" t="s">
        <v>19</v>
      </c>
    </row>
    <row r="912" spans="1:20" x14ac:dyDescent="0.25">
      <c r="A912">
        <v>911</v>
      </c>
      <c r="B912" t="s">
        <v>184</v>
      </c>
      <c r="C912" t="s">
        <v>713</v>
      </c>
      <c r="D912" t="str">
        <f t="shared" si="28"/>
        <v>Green Angela</v>
      </c>
      <c r="E912" t="s">
        <v>15</v>
      </c>
      <c r="F912" t="s">
        <v>30</v>
      </c>
      <c r="G912" t="s">
        <v>611</v>
      </c>
      <c r="H912" t="s">
        <v>612</v>
      </c>
      <c r="I912" t="s">
        <v>30</v>
      </c>
      <c r="J912" t="s">
        <v>19</v>
      </c>
      <c r="K912" t="str">
        <f>INDEX(Table6[Column1],MATCH(L912,Table6[Column2]))</f>
        <v>Elders</v>
      </c>
      <c r="L912">
        <v>50.4449173</v>
      </c>
      <c r="M912" t="str">
        <f>VLOOKUP(L912,Table1[],2)</f>
        <v>50 - 59</v>
      </c>
      <c r="N912" t="str">
        <f>INDEX(Table7[Column1],MATCH(O912,Table7[Column2]))</f>
        <v>Fitting in Stage</v>
      </c>
      <c r="O912">
        <v>7.4808294880000004</v>
      </c>
      <c r="P912" t="str">
        <f>VLOOKUP(O912,Table13[],2)</f>
        <v>6 - 10</v>
      </c>
      <c r="Q912" t="str">
        <f>INDEX(Table8[Column1],MATCH(R912,Table8[Column2]))</f>
        <v>Excused</v>
      </c>
      <c r="R912">
        <v>128.5758697</v>
      </c>
      <c r="S912">
        <f t="shared" si="29"/>
        <v>5.3573279041666666</v>
      </c>
      <c r="T912" t="s">
        <v>19</v>
      </c>
    </row>
    <row r="913" spans="1:20" x14ac:dyDescent="0.25">
      <c r="A913">
        <v>912</v>
      </c>
      <c r="B913" t="s">
        <v>1387</v>
      </c>
      <c r="C913" t="s">
        <v>1388</v>
      </c>
      <c r="D913" t="str">
        <f t="shared" si="28"/>
        <v>Engle Josefina</v>
      </c>
      <c r="E913" t="s">
        <v>15</v>
      </c>
      <c r="F913" t="s">
        <v>38</v>
      </c>
      <c r="G913" t="s">
        <v>17</v>
      </c>
      <c r="H913" t="s">
        <v>18</v>
      </c>
      <c r="I913" t="s">
        <v>38</v>
      </c>
      <c r="J913" t="s">
        <v>19</v>
      </c>
      <c r="K913" t="str">
        <f>INDEX(Table6[Column1],MATCH(L913,Table6[Column2]))</f>
        <v>Young Adults</v>
      </c>
      <c r="L913">
        <v>37.440032389999999</v>
      </c>
      <c r="M913" t="str">
        <f>VLOOKUP(L913,Table1[],2)</f>
        <v>30 - 39</v>
      </c>
      <c r="N913" t="str">
        <f>INDEX(Table7[Column1],MATCH(O913,Table7[Column2]))</f>
        <v>Learning Stage</v>
      </c>
      <c r="O913">
        <v>5.3272655200000001</v>
      </c>
      <c r="P913" t="str">
        <f>VLOOKUP(O913,Table13[],2)</f>
        <v>1 - 5</v>
      </c>
      <c r="Q913" t="str">
        <f>INDEX(Table8[Column1],MATCH(R913,Table8[Column2]))</f>
        <v>Maintained</v>
      </c>
      <c r="R913">
        <v>71.471927199999996</v>
      </c>
      <c r="S913">
        <f t="shared" si="29"/>
        <v>2.9779969666666668</v>
      </c>
      <c r="T913" t="s">
        <v>19</v>
      </c>
    </row>
    <row r="914" spans="1:20" x14ac:dyDescent="0.25">
      <c r="A914">
        <v>913</v>
      </c>
      <c r="B914" t="s">
        <v>288</v>
      </c>
      <c r="C914" t="s">
        <v>1382</v>
      </c>
      <c r="D914" t="str">
        <f t="shared" si="28"/>
        <v>Ward Milton</v>
      </c>
      <c r="E914" t="s">
        <v>22</v>
      </c>
      <c r="F914" t="s">
        <v>84</v>
      </c>
      <c r="G914" t="s">
        <v>820</v>
      </c>
      <c r="H914" t="s">
        <v>821</v>
      </c>
      <c r="I914" t="s">
        <v>84</v>
      </c>
      <c r="J914" t="s">
        <v>19</v>
      </c>
      <c r="K914" t="str">
        <f>INDEX(Table6[Column1],MATCH(L914,Table6[Column2]))</f>
        <v>Young Adults</v>
      </c>
      <c r="L914">
        <v>33.915290579999997</v>
      </c>
      <c r="M914" t="str">
        <f>VLOOKUP(L914,Table1[],2)</f>
        <v>30 - 39</v>
      </c>
      <c r="N914" t="str">
        <f>INDEX(Table7[Column1],MATCH(O914,Table7[Column2]))</f>
        <v>Fitting in Stage</v>
      </c>
      <c r="O914">
        <v>7.4154847950000002</v>
      </c>
      <c r="P914" t="str">
        <f>VLOOKUP(O914,Table13[],2)</f>
        <v>6 - 10</v>
      </c>
      <c r="Q914" t="str">
        <f>INDEX(Table8[Column1],MATCH(R914,Table8[Column2]))</f>
        <v>Scheduled</v>
      </c>
      <c r="R914">
        <v>0</v>
      </c>
      <c r="S914">
        <f t="shared" si="29"/>
        <v>0</v>
      </c>
      <c r="T914" t="s">
        <v>19</v>
      </c>
    </row>
    <row r="915" spans="1:20" x14ac:dyDescent="0.25">
      <c r="A915">
        <v>914</v>
      </c>
      <c r="B915" t="s">
        <v>1389</v>
      </c>
      <c r="C915" t="s">
        <v>1089</v>
      </c>
      <c r="D915" t="str">
        <f t="shared" si="28"/>
        <v>Atchison Rebecca</v>
      </c>
      <c r="E915" t="s">
        <v>15</v>
      </c>
      <c r="F915" t="s">
        <v>84</v>
      </c>
      <c r="G915" t="s">
        <v>820</v>
      </c>
      <c r="H915" t="s">
        <v>821</v>
      </c>
      <c r="I915" t="s">
        <v>84</v>
      </c>
      <c r="J915" t="s">
        <v>19</v>
      </c>
      <c r="K915" t="str">
        <f>INDEX(Table6[Column1],MATCH(L915,Table6[Column2]))</f>
        <v>Elders</v>
      </c>
      <c r="L915">
        <v>59.172096789999998</v>
      </c>
      <c r="M915" t="str">
        <f>VLOOKUP(L915,Table1[],2)</f>
        <v>50 - 59</v>
      </c>
      <c r="N915" t="str">
        <f>INDEX(Table7[Column1],MATCH(O915,Table7[Column2]))</f>
        <v>Learning Stage</v>
      </c>
      <c r="O915">
        <v>4.5524445240000002</v>
      </c>
      <c r="P915" t="str">
        <f>VLOOKUP(O915,Table13[],2)</f>
        <v>1 - 5</v>
      </c>
      <c r="Q915" t="str">
        <f>INDEX(Table8[Column1],MATCH(R915,Table8[Column2]))</f>
        <v>Habitual</v>
      </c>
      <c r="R915">
        <v>119.66778429999999</v>
      </c>
      <c r="S915">
        <f t="shared" si="29"/>
        <v>4.9861576791666664</v>
      </c>
      <c r="T915" t="s">
        <v>19</v>
      </c>
    </row>
    <row r="916" spans="1:20" x14ac:dyDescent="0.25">
      <c r="A916">
        <v>915</v>
      </c>
      <c r="B916" t="s">
        <v>1390</v>
      </c>
      <c r="C916" t="s">
        <v>279</v>
      </c>
      <c r="D916" t="str">
        <f t="shared" si="28"/>
        <v>Kaufmann Patricia</v>
      </c>
      <c r="E916" t="s">
        <v>15</v>
      </c>
      <c r="F916" t="s">
        <v>38</v>
      </c>
      <c r="G916" t="s">
        <v>17</v>
      </c>
      <c r="H916" t="s">
        <v>18</v>
      </c>
      <c r="I916" t="s">
        <v>38</v>
      </c>
      <c r="J916" t="s">
        <v>19</v>
      </c>
      <c r="K916" t="str">
        <f>INDEX(Table6[Column1],MATCH(L916,Table6[Column2]))</f>
        <v>Seniors</v>
      </c>
      <c r="L916">
        <v>63.490987220000001</v>
      </c>
      <c r="M916" t="str">
        <f>VLOOKUP(L916,Table1[],2)</f>
        <v>60 and Above</v>
      </c>
      <c r="N916" t="str">
        <f>INDEX(Table7[Column1],MATCH(O916,Table7[Column2]))</f>
        <v>Learning Stage</v>
      </c>
      <c r="O916">
        <v>2.4884454499999999</v>
      </c>
      <c r="P916" t="str">
        <f>VLOOKUP(O916,Table13[],2)</f>
        <v>1 - 5</v>
      </c>
      <c r="Q916" t="str">
        <f>INDEX(Table8[Column1],MATCH(R916,Table8[Column2]))</f>
        <v>Unexcused</v>
      </c>
      <c r="R916">
        <v>187.18135570000001</v>
      </c>
      <c r="S916">
        <f t="shared" si="29"/>
        <v>7.7992231541666666</v>
      </c>
      <c r="T916" t="s">
        <v>19</v>
      </c>
    </row>
    <row r="917" spans="1:20" x14ac:dyDescent="0.25">
      <c r="A917">
        <v>916</v>
      </c>
      <c r="B917" t="s">
        <v>1391</v>
      </c>
      <c r="C917" t="s">
        <v>1392</v>
      </c>
      <c r="D917" t="str">
        <f t="shared" si="28"/>
        <v>Beshears Toby</v>
      </c>
      <c r="E917" t="s">
        <v>22</v>
      </c>
      <c r="F917" t="s">
        <v>788</v>
      </c>
      <c r="G917" t="s">
        <v>611</v>
      </c>
      <c r="H917" t="s">
        <v>612</v>
      </c>
      <c r="I917" t="s">
        <v>788</v>
      </c>
      <c r="J917" t="s">
        <v>19</v>
      </c>
      <c r="K917" t="str">
        <f>INDEX(Table6[Column1],MATCH(L917,Table6[Column2]))</f>
        <v>Young Adults</v>
      </c>
      <c r="L917">
        <v>36.359422369999997</v>
      </c>
      <c r="M917" t="str">
        <f>VLOOKUP(L917,Table1[],2)</f>
        <v>30 - 39</v>
      </c>
      <c r="N917" t="str">
        <f>INDEX(Table7[Column1],MATCH(O917,Table7[Column2]))</f>
        <v>Learning Stage</v>
      </c>
      <c r="O917">
        <v>1.7803545890000001</v>
      </c>
      <c r="P917" t="str">
        <f>VLOOKUP(O917,Table13[],2)</f>
        <v>1 - 5</v>
      </c>
      <c r="Q917" t="str">
        <f>INDEX(Table8[Column1],MATCH(R917,Table8[Column2]))</f>
        <v>Scheduled</v>
      </c>
      <c r="R917">
        <v>34.882582159999998</v>
      </c>
      <c r="S917">
        <f t="shared" si="29"/>
        <v>1.4534409233333334</v>
      </c>
      <c r="T917" t="s">
        <v>19</v>
      </c>
    </row>
    <row r="918" spans="1:20" x14ac:dyDescent="0.25">
      <c r="A918">
        <v>917</v>
      </c>
      <c r="B918" t="s">
        <v>1393</v>
      </c>
      <c r="C918" t="s">
        <v>478</v>
      </c>
      <c r="D918" t="str">
        <f t="shared" si="28"/>
        <v>Martens Betty</v>
      </c>
      <c r="E918" t="s">
        <v>15</v>
      </c>
      <c r="F918" t="s">
        <v>87</v>
      </c>
      <c r="G918" t="s">
        <v>611</v>
      </c>
      <c r="H918" t="s">
        <v>612</v>
      </c>
      <c r="I918" t="s">
        <v>87</v>
      </c>
      <c r="J918" t="s">
        <v>19</v>
      </c>
      <c r="K918" t="str">
        <f>INDEX(Table6[Column1],MATCH(L918,Table6[Column2]))</f>
        <v>Young Adults</v>
      </c>
      <c r="L918">
        <v>37.847822749999999</v>
      </c>
      <c r="M918" t="str">
        <f>VLOOKUP(L918,Table1[],2)</f>
        <v>30 - 39</v>
      </c>
      <c r="N918" t="str">
        <f>INDEX(Table7[Column1],MATCH(O918,Table7[Column2]))</f>
        <v>Learning Stage</v>
      </c>
      <c r="O918">
        <v>4.568539597</v>
      </c>
      <c r="P918" t="str">
        <f>VLOOKUP(O918,Table13[],2)</f>
        <v>1 - 5</v>
      </c>
      <c r="Q918" t="str">
        <f>INDEX(Table8[Column1],MATCH(R918,Table8[Column2]))</f>
        <v>Scheduled</v>
      </c>
      <c r="R918">
        <v>23.703215950000001</v>
      </c>
      <c r="S918">
        <f t="shared" si="29"/>
        <v>0.98763399791666673</v>
      </c>
      <c r="T918" t="s">
        <v>19</v>
      </c>
    </row>
    <row r="919" spans="1:20" x14ac:dyDescent="0.25">
      <c r="A919">
        <v>918</v>
      </c>
      <c r="B919" t="s">
        <v>1170</v>
      </c>
      <c r="C919" t="s">
        <v>1394</v>
      </c>
      <c r="D919" t="str">
        <f t="shared" si="28"/>
        <v>Carrington Louise</v>
      </c>
      <c r="E919" t="s">
        <v>15</v>
      </c>
      <c r="F919" t="s">
        <v>38</v>
      </c>
      <c r="G919" t="s">
        <v>17</v>
      </c>
      <c r="H919" t="s">
        <v>18</v>
      </c>
      <c r="I919" t="s">
        <v>38</v>
      </c>
      <c r="J919" t="s">
        <v>19</v>
      </c>
      <c r="K919" t="str">
        <f>INDEX(Table6[Column1],MATCH(L919,Table6[Column2]))</f>
        <v>Youth</v>
      </c>
      <c r="L919">
        <v>23.69856291</v>
      </c>
      <c r="M919" t="str">
        <f>VLOOKUP(L919,Table1[],2)</f>
        <v>20 - 29</v>
      </c>
      <c r="N919" t="str">
        <f>INDEX(Table7[Column1],MATCH(O919,Table7[Column2]))</f>
        <v>Learning Stage</v>
      </c>
      <c r="O919">
        <v>5.4999274009999999</v>
      </c>
      <c r="P919" t="str">
        <f>VLOOKUP(O919,Table13[],2)</f>
        <v>1 - 5</v>
      </c>
      <c r="Q919" t="str">
        <f>INDEX(Table8[Column1],MATCH(R919,Table8[Column2]))</f>
        <v>Scheduled</v>
      </c>
      <c r="R919">
        <v>0</v>
      </c>
      <c r="S919">
        <f t="shared" si="29"/>
        <v>0</v>
      </c>
      <c r="T919" t="s">
        <v>19</v>
      </c>
    </row>
    <row r="920" spans="1:20" x14ac:dyDescent="0.25">
      <c r="A920">
        <v>919</v>
      </c>
      <c r="B920" t="s">
        <v>307</v>
      </c>
      <c r="C920" t="s">
        <v>120</v>
      </c>
      <c r="D920" t="str">
        <f t="shared" si="28"/>
        <v>Hall Gloria</v>
      </c>
      <c r="E920" t="s">
        <v>15</v>
      </c>
      <c r="F920" t="s">
        <v>33</v>
      </c>
      <c r="G920" t="s">
        <v>611</v>
      </c>
      <c r="H920" t="s">
        <v>612</v>
      </c>
      <c r="I920" t="s">
        <v>33</v>
      </c>
      <c r="J920" t="s">
        <v>19</v>
      </c>
      <c r="K920" t="str">
        <f>INDEX(Table6[Column1],MATCH(L920,Table6[Column2]))</f>
        <v>Adults</v>
      </c>
      <c r="L920">
        <v>45.189138730000003</v>
      </c>
      <c r="M920" t="str">
        <f>VLOOKUP(L920,Table1[],2)</f>
        <v>40 - 49</v>
      </c>
      <c r="N920" t="str">
        <f>INDEX(Table7[Column1],MATCH(O920,Table7[Column2]))</f>
        <v>Fitting in Stage</v>
      </c>
      <c r="O920">
        <v>6.5640165330000002</v>
      </c>
      <c r="P920" t="str">
        <f>VLOOKUP(O920,Table13[],2)</f>
        <v>6 - 10</v>
      </c>
      <c r="Q920" t="str">
        <f>INDEX(Table8[Column1],MATCH(R920,Table8[Column2]))</f>
        <v>Habitual</v>
      </c>
      <c r="R920">
        <v>106.7906558</v>
      </c>
      <c r="S920">
        <f t="shared" si="29"/>
        <v>4.4496106583333335</v>
      </c>
      <c r="T920" t="s">
        <v>19</v>
      </c>
    </row>
    <row r="921" spans="1:20" x14ac:dyDescent="0.25">
      <c r="A921">
        <v>920</v>
      </c>
      <c r="B921" t="s">
        <v>400</v>
      </c>
      <c r="C921" t="s">
        <v>635</v>
      </c>
      <c r="D921" t="str">
        <f t="shared" si="28"/>
        <v>Williams Justin</v>
      </c>
      <c r="E921" t="s">
        <v>22</v>
      </c>
      <c r="F921" t="s">
        <v>439</v>
      </c>
      <c r="G921" t="s">
        <v>611</v>
      </c>
      <c r="H921" t="s">
        <v>612</v>
      </c>
      <c r="I921" t="s">
        <v>439</v>
      </c>
      <c r="J921" t="s">
        <v>19</v>
      </c>
      <c r="K921" t="str">
        <f>INDEX(Table6[Column1],MATCH(L921,Table6[Column2]))</f>
        <v>Adults</v>
      </c>
      <c r="L921">
        <v>41.667415329999997</v>
      </c>
      <c r="M921" t="str">
        <f>VLOOKUP(L921,Table1[],2)</f>
        <v>40 - 49</v>
      </c>
      <c r="N921" t="str">
        <f>INDEX(Table7[Column1],MATCH(O921,Table7[Column2]))</f>
        <v>Fitting in Stage</v>
      </c>
      <c r="O921">
        <v>7.0568990559999998</v>
      </c>
      <c r="P921" t="str">
        <f>VLOOKUP(O921,Table13[],2)</f>
        <v>6 - 10</v>
      </c>
      <c r="Q921" t="str">
        <f>INDEX(Table8[Column1],MATCH(R921,Table8[Column2]))</f>
        <v>Maintained</v>
      </c>
      <c r="R921">
        <v>62.500953899999999</v>
      </c>
      <c r="S921">
        <f t="shared" si="29"/>
        <v>2.6042064125</v>
      </c>
      <c r="T921" t="s">
        <v>19</v>
      </c>
    </row>
    <row r="922" spans="1:20" x14ac:dyDescent="0.25">
      <c r="A922">
        <v>921</v>
      </c>
      <c r="B922" t="s">
        <v>1023</v>
      </c>
      <c r="C922" t="s">
        <v>89</v>
      </c>
      <c r="D922" t="str">
        <f t="shared" si="28"/>
        <v>Wright Joseph</v>
      </c>
      <c r="E922" t="s">
        <v>22</v>
      </c>
      <c r="F922" t="s">
        <v>127</v>
      </c>
      <c r="G922" t="s">
        <v>611</v>
      </c>
      <c r="H922" t="s">
        <v>612</v>
      </c>
      <c r="I922" t="s">
        <v>127</v>
      </c>
      <c r="J922" t="s">
        <v>19</v>
      </c>
      <c r="K922" t="str">
        <f>INDEX(Table6[Column1],MATCH(L922,Table6[Column2]))</f>
        <v>Elders</v>
      </c>
      <c r="L922">
        <v>52.892997340000001</v>
      </c>
      <c r="M922" t="str">
        <f>VLOOKUP(L922,Table1[],2)</f>
        <v>50 - 59</v>
      </c>
      <c r="N922" t="str">
        <f>INDEX(Table7[Column1],MATCH(O922,Table7[Column2]))</f>
        <v>Learning Stage</v>
      </c>
      <c r="O922">
        <v>5.5312033559999998</v>
      </c>
      <c r="P922" t="str">
        <f>VLOOKUP(O922,Table13[],2)</f>
        <v>1 - 5</v>
      </c>
      <c r="Q922" t="str">
        <f>INDEX(Table8[Column1],MATCH(R922,Table8[Column2]))</f>
        <v>Excused</v>
      </c>
      <c r="R922">
        <v>126.4786972</v>
      </c>
      <c r="S922">
        <f t="shared" si="29"/>
        <v>5.2699457166666663</v>
      </c>
      <c r="T922" t="s">
        <v>19</v>
      </c>
    </row>
    <row r="923" spans="1:20" x14ac:dyDescent="0.25">
      <c r="A923">
        <v>922</v>
      </c>
      <c r="B923" t="s">
        <v>1107</v>
      </c>
      <c r="C923" t="s">
        <v>59</v>
      </c>
      <c r="D923" t="str">
        <f t="shared" si="28"/>
        <v>Dixon Janet</v>
      </c>
      <c r="E923" t="s">
        <v>15</v>
      </c>
      <c r="F923" t="s">
        <v>57</v>
      </c>
      <c r="G923" t="s">
        <v>820</v>
      </c>
      <c r="H923" t="s">
        <v>821</v>
      </c>
      <c r="I923" t="s">
        <v>57</v>
      </c>
      <c r="J923" t="s">
        <v>19</v>
      </c>
      <c r="K923" t="str">
        <f>INDEX(Table6[Column1],MATCH(L923,Table6[Column2]))</f>
        <v>Adults</v>
      </c>
      <c r="L923">
        <v>48.386338109999997</v>
      </c>
      <c r="M923" t="str">
        <f>VLOOKUP(L923,Table1[],2)</f>
        <v>40 - 49</v>
      </c>
      <c r="N923" t="str">
        <f>INDEX(Table7[Column1],MATCH(O923,Table7[Column2]))</f>
        <v>Learning Stage</v>
      </c>
      <c r="O923">
        <v>4.3867767280000001</v>
      </c>
      <c r="P923" t="str">
        <f>VLOOKUP(O923,Table13[],2)</f>
        <v>1 - 5</v>
      </c>
      <c r="Q923" t="str">
        <f>INDEX(Table8[Column1],MATCH(R923,Table8[Column2]))</f>
        <v>Habitual</v>
      </c>
      <c r="R923">
        <v>112.3628368</v>
      </c>
      <c r="S923">
        <f t="shared" si="29"/>
        <v>4.6817848666666668</v>
      </c>
      <c r="T923" t="s">
        <v>19</v>
      </c>
    </row>
    <row r="924" spans="1:20" x14ac:dyDescent="0.25">
      <c r="A924">
        <v>923</v>
      </c>
      <c r="B924" t="s">
        <v>1395</v>
      </c>
      <c r="C924" t="s">
        <v>66</v>
      </c>
      <c r="D924" t="str">
        <f t="shared" si="28"/>
        <v>Bishop Anne</v>
      </c>
      <c r="E924" t="s">
        <v>15</v>
      </c>
      <c r="F924" t="s">
        <v>127</v>
      </c>
      <c r="G924" t="s">
        <v>611</v>
      </c>
      <c r="H924" t="s">
        <v>612</v>
      </c>
      <c r="I924" t="s">
        <v>127</v>
      </c>
      <c r="J924" t="s">
        <v>19</v>
      </c>
      <c r="K924" t="str">
        <f>INDEX(Table6[Column1],MATCH(L924,Table6[Column2]))</f>
        <v>Adults</v>
      </c>
      <c r="L924">
        <v>42.110027330000001</v>
      </c>
      <c r="M924" t="str">
        <f>VLOOKUP(L924,Table1[],2)</f>
        <v>40 - 49</v>
      </c>
      <c r="N924" t="str">
        <f>INDEX(Table7[Column1],MATCH(O924,Table7[Column2]))</f>
        <v>Fitting in Stage</v>
      </c>
      <c r="O924">
        <v>7.89376897</v>
      </c>
      <c r="P924" t="str">
        <f>VLOOKUP(O924,Table13[],2)</f>
        <v>6 - 10</v>
      </c>
      <c r="Q924" t="str">
        <f>INDEX(Table8[Column1],MATCH(R924,Table8[Column2]))</f>
        <v>Maintained</v>
      </c>
      <c r="R924">
        <v>54.133188859999997</v>
      </c>
      <c r="S924">
        <f t="shared" si="29"/>
        <v>2.2555495358333331</v>
      </c>
      <c r="T924" t="s">
        <v>19</v>
      </c>
    </row>
    <row r="925" spans="1:20" x14ac:dyDescent="0.25">
      <c r="A925">
        <v>924</v>
      </c>
      <c r="B925" t="s">
        <v>1396</v>
      </c>
      <c r="C925" t="s">
        <v>1397</v>
      </c>
      <c r="D925" t="str">
        <f t="shared" si="28"/>
        <v>Culver Neil</v>
      </c>
      <c r="E925" t="s">
        <v>22</v>
      </c>
      <c r="F925" t="s">
        <v>33</v>
      </c>
      <c r="G925" t="s">
        <v>611</v>
      </c>
      <c r="H925" t="s">
        <v>612</v>
      </c>
      <c r="I925" t="s">
        <v>33</v>
      </c>
      <c r="J925" t="s">
        <v>19</v>
      </c>
      <c r="K925" t="str">
        <f>INDEX(Table6[Column1],MATCH(L925,Table6[Column2]))</f>
        <v>Adults</v>
      </c>
      <c r="L925">
        <v>44.785131749999998</v>
      </c>
      <c r="M925" t="str">
        <f>VLOOKUP(L925,Table1[],2)</f>
        <v>40 - 49</v>
      </c>
      <c r="N925" t="str">
        <f>INDEX(Table7[Column1],MATCH(O925,Table7[Column2]))</f>
        <v>Learning Stage</v>
      </c>
      <c r="O925">
        <v>5.0015109769999997</v>
      </c>
      <c r="P925" t="str">
        <f>VLOOKUP(O925,Table13[],2)</f>
        <v>1 - 5</v>
      </c>
      <c r="Q925" t="str">
        <f>INDEX(Table8[Column1],MATCH(R925,Table8[Column2]))</f>
        <v>Scheduled</v>
      </c>
      <c r="R925">
        <v>19.252724610000001</v>
      </c>
      <c r="S925">
        <f t="shared" si="29"/>
        <v>0.80219685875000002</v>
      </c>
      <c r="T925" t="s">
        <v>19</v>
      </c>
    </row>
    <row r="926" spans="1:20" x14ac:dyDescent="0.25">
      <c r="A926">
        <v>925</v>
      </c>
      <c r="B926" t="s">
        <v>1398</v>
      </c>
      <c r="C926" t="s">
        <v>899</v>
      </c>
      <c r="D926" t="str">
        <f t="shared" si="28"/>
        <v>Dillard Martha</v>
      </c>
      <c r="E926" t="s">
        <v>15</v>
      </c>
      <c r="F926" t="s">
        <v>38</v>
      </c>
      <c r="G926" t="s">
        <v>17</v>
      </c>
      <c r="H926" t="s">
        <v>18</v>
      </c>
      <c r="I926" t="s">
        <v>38</v>
      </c>
      <c r="J926" t="s">
        <v>19</v>
      </c>
      <c r="K926" t="str">
        <f>INDEX(Table6[Column1],MATCH(L926,Table6[Column2]))</f>
        <v>Adults</v>
      </c>
      <c r="L926">
        <v>42.881950889999999</v>
      </c>
      <c r="M926" t="str">
        <f>VLOOKUP(L926,Table1[],2)</f>
        <v>40 - 49</v>
      </c>
      <c r="N926" t="str">
        <f>INDEX(Table7[Column1],MATCH(O926,Table7[Column2]))</f>
        <v>Learning Stage</v>
      </c>
      <c r="O926">
        <v>3.8397392699999999</v>
      </c>
      <c r="P926" t="str">
        <f>VLOOKUP(O926,Table13[],2)</f>
        <v>1 - 5</v>
      </c>
      <c r="Q926" t="str">
        <f>INDEX(Table8[Column1],MATCH(R926,Table8[Column2]))</f>
        <v>Maintained</v>
      </c>
      <c r="R926">
        <v>56.748727770000002</v>
      </c>
      <c r="S926">
        <f t="shared" si="29"/>
        <v>2.3645303237499999</v>
      </c>
      <c r="T926" t="s">
        <v>19</v>
      </c>
    </row>
    <row r="927" spans="1:20" x14ac:dyDescent="0.25">
      <c r="A927">
        <v>926</v>
      </c>
      <c r="B927" t="s">
        <v>1399</v>
      </c>
      <c r="C927" t="s">
        <v>1400</v>
      </c>
      <c r="D927" t="str">
        <f t="shared" si="28"/>
        <v>Sledge Albert</v>
      </c>
      <c r="E927" t="s">
        <v>22</v>
      </c>
      <c r="F927" t="s">
        <v>38</v>
      </c>
      <c r="G927" t="s">
        <v>17</v>
      </c>
      <c r="H927" t="s">
        <v>18</v>
      </c>
      <c r="I927" t="s">
        <v>38</v>
      </c>
      <c r="J927" t="s">
        <v>19</v>
      </c>
      <c r="K927" t="str">
        <f>INDEX(Table6[Column1],MATCH(L927,Table6[Column2]))</f>
        <v>Young Adults</v>
      </c>
      <c r="L927">
        <v>37.293533969999999</v>
      </c>
      <c r="M927" t="str">
        <f>VLOOKUP(L927,Table1[],2)</f>
        <v>30 - 39</v>
      </c>
      <c r="N927" t="str">
        <f>INDEX(Table7[Column1],MATCH(O927,Table7[Column2]))</f>
        <v>Learning Stage</v>
      </c>
      <c r="O927">
        <v>5.8683794359999997</v>
      </c>
      <c r="P927" t="str">
        <f>VLOOKUP(O927,Table13[],2)</f>
        <v>1 - 5</v>
      </c>
      <c r="Q927" t="str">
        <f>INDEX(Table8[Column1],MATCH(R927,Table8[Column2]))</f>
        <v>Scheduled</v>
      </c>
      <c r="R927">
        <v>0</v>
      </c>
      <c r="S927">
        <f t="shared" si="29"/>
        <v>0</v>
      </c>
      <c r="T927" t="s">
        <v>19</v>
      </c>
    </row>
    <row r="928" spans="1:20" x14ac:dyDescent="0.25">
      <c r="A928">
        <v>927</v>
      </c>
      <c r="B928" t="s">
        <v>1401</v>
      </c>
      <c r="C928" t="s">
        <v>196</v>
      </c>
      <c r="D928" t="str">
        <f t="shared" si="28"/>
        <v>Gills Carol</v>
      </c>
      <c r="E928" t="s">
        <v>15</v>
      </c>
      <c r="F928" t="s">
        <v>38</v>
      </c>
      <c r="G928" t="s">
        <v>17</v>
      </c>
      <c r="H928" t="s">
        <v>18</v>
      </c>
      <c r="I928" t="s">
        <v>38</v>
      </c>
      <c r="J928" t="s">
        <v>19</v>
      </c>
      <c r="K928" t="str">
        <f>INDEX(Table6[Column1],MATCH(L928,Table6[Column2]))</f>
        <v>Adults</v>
      </c>
      <c r="L928">
        <v>41.686910169999997</v>
      </c>
      <c r="M928" t="str">
        <f>VLOOKUP(L928,Table1[],2)</f>
        <v>40 - 49</v>
      </c>
      <c r="N928" t="str">
        <f>INDEX(Table7[Column1],MATCH(O928,Table7[Column2]))</f>
        <v>Learning Stage</v>
      </c>
      <c r="O928">
        <v>3.9293888369999999</v>
      </c>
      <c r="P928" t="str">
        <f>VLOOKUP(O928,Table13[],2)</f>
        <v>1 - 5</v>
      </c>
      <c r="Q928" t="str">
        <f>INDEX(Table8[Column1],MATCH(R928,Table8[Column2]))</f>
        <v>Maintained</v>
      </c>
      <c r="R928">
        <v>61.655659239999999</v>
      </c>
      <c r="S928">
        <f t="shared" si="29"/>
        <v>2.5689858016666665</v>
      </c>
      <c r="T928" t="s">
        <v>19</v>
      </c>
    </row>
    <row r="929" spans="1:20" x14ac:dyDescent="0.25">
      <c r="A929">
        <v>928</v>
      </c>
      <c r="B929" t="s">
        <v>1402</v>
      </c>
      <c r="C929" t="s">
        <v>297</v>
      </c>
      <c r="D929" t="str">
        <f t="shared" si="28"/>
        <v>Kirkham Garrett</v>
      </c>
      <c r="E929" t="s">
        <v>22</v>
      </c>
      <c r="F929" t="s">
        <v>38</v>
      </c>
      <c r="G929" t="s">
        <v>17</v>
      </c>
      <c r="H929" t="s">
        <v>18</v>
      </c>
      <c r="I929" t="s">
        <v>38</v>
      </c>
      <c r="J929" t="s">
        <v>19</v>
      </c>
      <c r="K929" t="str">
        <f>INDEX(Table6[Column1],MATCH(L929,Table6[Column2]))</f>
        <v>Adults</v>
      </c>
      <c r="L929">
        <v>49.324601299999998</v>
      </c>
      <c r="M929" t="str">
        <f>VLOOKUP(L929,Table1[],2)</f>
        <v>40 - 49</v>
      </c>
      <c r="N929" t="str">
        <f>INDEX(Table7[Column1],MATCH(O929,Table7[Column2]))</f>
        <v>Learning Stage</v>
      </c>
      <c r="O929">
        <v>4.1498617180000004</v>
      </c>
      <c r="P929" t="str">
        <f>VLOOKUP(O929,Table13[],2)</f>
        <v>1 - 5</v>
      </c>
      <c r="Q929" t="str">
        <f>INDEX(Table8[Column1],MATCH(R929,Table8[Column2]))</f>
        <v>Maintained</v>
      </c>
      <c r="R929">
        <v>66.053968900000001</v>
      </c>
      <c r="S929">
        <f t="shared" si="29"/>
        <v>2.752248704166667</v>
      </c>
      <c r="T929" t="s">
        <v>19</v>
      </c>
    </row>
    <row r="930" spans="1:20" x14ac:dyDescent="0.25">
      <c r="A930">
        <v>929</v>
      </c>
      <c r="B930" t="s">
        <v>98</v>
      </c>
      <c r="C930" t="s">
        <v>50</v>
      </c>
      <c r="D930" t="str">
        <f t="shared" si="28"/>
        <v>Thompson Robert</v>
      </c>
      <c r="E930" t="s">
        <v>22</v>
      </c>
      <c r="F930" t="s">
        <v>38</v>
      </c>
      <c r="G930" t="s">
        <v>17</v>
      </c>
      <c r="H930" t="s">
        <v>18</v>
      </c>
      <c r="I930" t="s">
        <v>38</v>
      </c>
      <c r="J930" t="s">
        <v>19</v>
      </c>
      <c r="K930" t="str">
        <f>INDEX(Table6[Column1],MATCH(L930,Table6[Column2]))</f>
        <v>Adults</v>
      </c>
      <c r="L930">
        <v>45.456287660000001</v>
      </c>
      <c r="M930" t="str">
        <f>VLOOKUP(L930,Table1[],2)</f>
        <v>40 - 49</v>
      </c>
      <c r="N930" t="str">
        <f>INDEX(Table7[Column1],MATCH(O930,Table7[Column2]))</f>
        <v>Learning Stage</v>
      </c>
      <c r="O930">
        <v>3.289489176</v>
      </c>
      <c r="P930" t="str">
        <f>VLOOKUP(O930,Table13[],2)</f>
        <v>1 - 5</v>
      </c>
      <c r="Q930" t="str">
        <f>INDEX(Table8[Column1],MATCH(R930,Table8[Column2]))</f>
        <v>Maintained</v>
      </c>
      <c r="R930">
        <v>61.019897399999998</v>
      </c>
      <c r="S930">
        <f t="shared" si="29"/>
        <v>2.5424957249999998</v>
      </c>
      <c r="T930" t="s">
        <v>19</v>
      </c>
    </row>
    <row r="931" spans="1:20" x14ac:dyDescent="0.25">
      <c r="A931">
        <v>930</v>
      </c>
      <c r="B931" t="s">
        <v>1403</v>
      </c>
      <c r="C931" t="s">
        <v>418</v>
      </c>
      <c r="D931" t="str">
        <f t="shared" si="28"/>
        <v>Whitehead Diana</v>
      </c>
      <c r="E931" t="s">
        <v>15</v>
      </c>
      <c r="F931" t="s">
        <v>16</v>
      </c>
      <c r="G931" t="s">
        <v>611</v>
      </c>
      <c r="H931" t="s">
        <v>612</v>
      </c>
      <c r="I931" t="s">
        <v>16</v>
      </c>
      <c r="J931" t="s">
        <v>19</v>
      </c>
      <c r="K931" t="str">
        <f>INDEX(Table6[Column1],MATCH(L931,Table6[Column2]))</f>
        <v>Adults</v>
      </c>
      <c r="L931">
        <v>41.332082509999999</v>
      </c>
      <c r="M931" t="str">
        <f>VLOOKUP(L931,Table1[],2)</f>
        <v>40 - 49</v>
      </c>
      <c r="N931" t="str">
        <f>INDEX(Table7[Column1],MATCH(O931,Table7[Column2]))</f>
        <v>Learning Stage</v>
      </c>
      <c r="O931">
        <v>5.3188372480000004</v>
      </c>
      <c r="P931" t="str">
        <f>VLOOKUP(O931,Table13[],2)</f>
        <v>1 - 5</v>
      </c>
      <c r="Q931" t="str">
        <f>INDEX(Table8[Column1],MATCH(R931,Table8[Column2]))</f>
        <v>Habitual</v>
      </c>
      <c r="R931">
        <v>92.5622252</v>
      </c>
      <c r="S931">
        <f t="shared" si="29"/>
        <v>3.8567593833333333</v>
      </c>
      <c r="T931" t="s">
        <v>19</v>
      </c>
    </row>
    <row r="932" spans="1:20" x14ac:dyDescent="0.25">
      <c r="A932">
        <v>931</v>
      </c>
      <c r="B932" t="s">
        <v>930</v>
      </c>
      <c r="C932" t="s">
        <v>245</v>
      </c>
      <c r="D932" t="str">
        <f t="shared" si="28"/>
        <v>Rogers Mary</v>
      </c>
      <c r="E932" t="s">
        <v>15</v>
      </c>
      <c r="F932" t="s">
        <v>593</v>
      </c>
      <c r="G932" t="s">
        <v>820</v>
      </c>
      <c r="H932" t="s">
        <v>821</v>
      </c>
      <c r="I932" t="s">
        <v>90</v>
      </c>
      <c r="J932" t="s">
        <v>19</v>
      </c>
      <c r="K932" t="str">
        <f>INDEX(Table6[Column1],MATCH(L932,Table6[Column2]))</f>
        <v>Adults</v>
      </c>
      <c r="L932">
        <v>46.936718800000001</v>
      </c>
      <c r="M932" t="str">
        <f>VLOOKUP(L932,Table1[],2)</f>
        <v>40 - 49</v>
      </c>
      <c r="N932" t="str">
        <f>INDEX(Table7[Column1],MATCH(O932,Table7[Column2]))</f>
        <v>Learning Stage</v>
      </c>
      <c r="O932">
        <v>5.241750176</v>
      </c>
      <c r="P932" t="str">
        <f>VLOOKUP(O932,Table13[],2)</f>
        <v>1 - 5</v>
      </c>
      <c r="Q932" t="str">
        <f>INDEX(Table8[Column1],MATCH(R932,Table8[Column2]))</f>
        <v>Maintained</v>
      </c>
      <c r="R932">
        <v>55.768569030000002</v>
      </c>
      <c r="S932">
        <f t="shared" si="29"/>
        <v>2.3236903762500001</v>
      </c>
      <c r="T932" t="s">
        <v>19</v>
      </c>
    </row>
    <row r="933" spans="1:20" x14ac:dyDescent="0.25">
      <c r="A933">
        <v>932</v>
      </c>
      <c r="B933" t="s">
        <v>1404</v>
      </c>
      <c r="C933" t="s">
        <v>1405</v>
      </c>
      <c r="D933" t="str">
        <f t="shared" si="28"/>
        <v>Brownlee Barton</v>
      </c>
      <c r="E933" t="s">
        <v>22</v>
      </c>
      <c r="F933" t="s">
        <v>87</v>
      </c>
      <c r="G933" t="s">
        <v>611</v>
      </c>
      <c r="H933" t="s">
        <v>612</v>
      </c>
      <c r="I933" t="s">
        <v>87</v>
      </c>
      <c r="J933" t="s">
        <v>19</v>
      </c>
      <c r="K933" t="str">
        <f>INDEX(Table6[Column1],MATCH(L933,Table6[Column2]))</f>
        <v>Adults</v>
      </c>
      <c r="L933">
        <v>44.84868917</v>
      </c>
      <c r="M933" t="str">
        <f>VLOOKUP(L933,Table1[],2)</f>
        <v>40 - 49</v>
      </c>
      <c r="N933" t="str">
        <f>INDEX(Table7[Column1],MATCH(O933,Table7[Column2]))</f>
        <v>Learning Stage</v>
      </c>
      <c r="O933">
        <v>3.3980162749999998</v>
      </c>
      <c r="P933" t="str">
        <f>VLOOKUP(O933,Table13[],2)</f>
        <v>1 - 5</v>
      </c>
      <c r="Q933" t="str">
        <f>INDEX(Table8[Column1],MATCH(R933,Table8[Column2]))</f>
        <v>Maintained</v>
      </c>
      <c r="R933">
        <v>53.16838061</v>
      </c>
      <c r="S933">
        <f t="shared" si="29"/>
        <v>2.215349192083333</v>
      </c>
      <c r="T933" t="s">
        <v>19</v>
      </c>
    </row>
    <row r="934" spans="1:20" x14ac:dyDescent="0.25">
      <c r="A934">
        <v>933</v>
      </c>
      <c r="B934" t="s">
        <v>1406</v>
      </c>
      <c r="C934" t="s">
        <v>1407</v>
      </c>
      <c r="D934" t="str">
        <f t="shared" si="28"/>
        <v>Koehn Luisa</v>
      </c>
      <c r="E934" t="s">
        <v>15</v>
      </c>
      <c r="F934" t="s">
        <v>754</v>
      </c>
      <c r="G934" t="s">
        <v>611</v>
      </c>
      <c r="H934" t="s">
        <v>612</v>
      </c>
      <c r="I934" t="s">
        <v>24</v>
      </c>
      <c r="J934" t="s">
        <v>19</v>
      </c>
      <c r="K934" t="str">
        <f>INDEX(Table6[Column1],MATCH(L934,Table6[Column2]))</f>
        <v>Young Adults</v>
      </c>
      <c r="L934">
        <v>32.634323520000002</v>
      </c>
      <c r="M934" t="str">
        <f>VLOOKUP(L934,Table1[],2)</f>
        <v>30 - 39</v>
      </c>
      <c r="N934" t="str">
        <f>INDEX(Table7[Column1],MATCH(O934,Table7[Column2]))</f>
        <v>Fitting in Stage</v>
      </c>
      <c r="O934">
        <v>6.7523448000000004</v>
      </c>
      <c r="P934" t="str">
        <f>VLOOKUP(O934,Table13[],2)</f>
        <v>6 - 10</v>
      </c>
      <c r="Q934" t="str">
        <f>INDEX(Table8[Column1],MATCH(R934,Table8[Column2]))</f>
        <v>Scheduled</v>
      </c>
      <c r="R934">
        <v>25.17531529</v>
      </c>
      <c r="S934">
        <f t="shared" si="29"/>
        <v>1.0489714704166666</v>
      </c>
      <c r="T934" t="s">
        <v>19</v>
      </c>
    </row>
    <row r="935" spans="1:20" x14ac:dyDescent="0.25">
      <c r="A935">
        <v>934</v>
      </c>
      <c r="B935" t="s">
        <v>1068</v>
      </c>
      <c r="C935" t="s">
        <v>293</v>
      </c>
      <c r="D935" t="str">
        <f t="shared" si="28"/>
        <v>Ratliff Wesley</v>
      </c>
      <c r="E935" t="s">
        <v>22</v>
      </c>
      <c r="F935" t="s">
        <v>262</v>
      </c>
      <c r="G935" t="s">
        <v>611</v>
      </c>
      <c r="H935" t="s">
        <v>612</v>
      </c>
      <c r="I935" t="s">
        <v>262</v>
      </c>
      <c r="J935" t="s">
        <v>19</v>
      </c>
      <c r="K935" t="str">
        <f>INDEX(Table6[Column1],MATCH(L935,Table6[Column2]))</f>
        <v>Adults</v>
      </c>
      <c r="L935">
        <v>43.657637899999997</v>
      </c>
      <c r="M935" t="str">
        <f>VLOOKUP(L935,Table1[],2)</f>
        <v>40 - 49</v>
      </c>
      <c r="N935" t="str">
        <f>INDEX(Table7[Column1],MATCH(O935,Table7[Column2]))</f>
        <v>Learning Stage</v>
      </c>
      <c r="O935">
        <v>5.0518547189999996</v>
      </c>
      <c r="P935" t="str">
        <f>VLOOKUP(O935,Table13[],2)</f>
        <v>1 - 5</v>
      </c>
      <c r="Q935" t="str">
        <f>INDEX(Table8[Column1],MATCH(R935,Table8[Column2]))</f>
        <v>Scheduled</v>
      </c>
      <c r="R935">
        <v>27.416421410000002</v>
      </c>
      <c r="S935">
        <f t="shared" si="29"/>
        <v>1.1423508920833334</v>
      </c>
      <c r="T935" t="s">
        <v>19</v>
      </c>
    </row>
    <row r="936" spans="1:20" x14ac:dyDescent="0.25">
      <c r="A936">
        <v>935</v>
      </c>
      <c r="B936" t="s">
        <v>1408</v>
      </c>
      <c r="C936" t="s">
        <v>135</v>
      </c>
      <c r="D936" t="str">
        <f t="shared" si="28"/>
        <v>Croft Allison</v>
      </c>
      <c r="E936" t="s">
        <v>15</v>
      </c>
      <c r="F936" t="s">
        <v>788</v>
      </c>
      <c r="G936" t="s">
        <v>611</v>
      </c>
      <c r="H936" t="s">
        <v>612</v>
      </c>
      <c r="I936" t="s">
        <v>788</v>
      </c>
      <c r="J936" t="s">
        <v>19</v>
      </c>
      <c r="K936" t="str">
        <f>INDEX(Table6[Column1],MATCH(L936,Table6[Column2]))</f>
        <v>Young Adults</v>
      </c>
      <c r="L936">
        <v>31.820105229999999</v>
      </c>
      <c r="M936" t="str">
        <f>VLOOKUP(L936,Table1[],2)</f>
        <v>30 - 39</v>
      </c>
      <c r="N936" t="str">
        <f>INDEX(Table7[Column1],MATCH(O936,Table7[Column2]))</f>
        <v>Learning Stage</v>
      </c>
      <c r="O936">
        <v>4.7840070460000002</v>
      </c>
      <c r="P936" t="str">
        <f>VLOOKUP(O936,Table13[],2)</f>
        <v>1 - 5</v>
      </c>
      <c r="Q936" t="str">
        <f>INDEX(Table8[Column1],MATCH(R936,Table8[Column2]))</f>
        <v>Maintained</v>
      </c>
      <c r="R936">
        <v>45.038245430000003</v>
      </c>
      <c r="S936">
        <f t="shared" si="29"/>
        <v>1.8765935595833334</v>
      </c>
      <c r="T936" t="s">
        <v>19</v>
      </c>
    </row>
    <row r="937" spans="1:20" x14ac:dyDescent="0.25">
      <c r="A937">
        <v>936</v>
      </c>
      <c r="B937" t="s">
        <v>1409</v>
      </c>
      <c r="C937" t="s">
        <v>679</v>
      </c>
      <c r="D937" t="str">
        <f t="shared" si="28"/>
        <v>Palmer Margaret</v>
      </c>
      <c r="E937" t="s">
        <v>15</v>
      </c>
      <c r="F937" t="s">
        <v>38</v>
      </c>
      <c r="G937" t="s">
        <v>17</v>
      </c>
      <c r="H937" t="s">
        <v>18</v>
      </c>
      <c r="I937" t="s">
        <v>38</v>
      </c>
      <c r="J937" t="s">
        <v>19</v>
      </c>
      <c r="K937" t="str">
        <f>INDEX(Table6[Column1],MATCH(L937,Table6[Column2]))</f>
        <v>Youth</v>
      </c>
      <c r="L937">
        <v>28.789361400000001</v>
      </c>
      <c r="M937" t="str">
        <f>VLOOKUP(L937,Table1[],2)</f>
        <v>20 - 29</v>
      </c>
      <c r="N937" t="str">
        <f>INDEX(Table7[Column1],MATCH(O937,Table7[Column2]))</f>
        <v>Fitting in Stage</v>
      </c>
      <c r="O937">
        <v>7.2228233409999998</v>
      </c>
      <c r="P937" t="str">
        <f>VLOOKUP(O937,Table13[],2)</f>
        <v>6 - 10</v>
      </c>
      <c r="Q937" t="str">
        <f>INDEX(Table8[Column1],MATCH(R937,Table8[Column2]))</f>
        <v>Scheduled</v>
      </c>
      <c r="R937">
        <v>0</v>
      </c>
      <c r="S937">
        <f t="shared" si="29"/>
        <v>0</v>
      </c>
      <c r="T937" t="s">
        <v>19</v>
      </c>
    </row>
    <row r="938" spans="1:20" x14ac:dyDescent="0.25">
      <c r="A938">
        <v>937</v>
      </c>
      <c r="B938" t="s">
        <v>1410</v>
      </c>
      <c r="C938" t="s">
        <v>1411</v>
      </c>
      <c r="D938" t="str">
        <f t="shared" si="28"/>
        <v>Batista Carla</v>
      </c>
      <c r="E938" t="s">
        <v>15</v>
      </c>
      <c r="F938" t="s">
        <v>38</v>
      </c>
      <c r="G938" t="s">
        <v>17</v>
      </c>
      <c r="H938" t="s">
        <v>18</v>
      </c>
      <c r="I938" t="s">
        <v>38</v>
      </c>
      <c r="J938" t="s">
        <v>19</v>
      </c>
      <c r="K938" t="str">
        <f>INDEX(Table6[Column1],MATCH(L938,Table6[Column2]))</f>
        <v>Young Adults</v>
      </c>
      <c r="L938">
        <v>37.000498989999997</v>
      </c>
      <c r="M938" t="str">
        <f>VLOOKUP(L938,Table1[],2)</f>
        <v>30 - 39</v>
      </c>
      <c r="N938" t="str">
        <f>INDEX(Table7[Column1],MATCH(O938,Table7[Column2]))</f>
        <v>Learning Stage</v>
      </c>
      <c r="O938">
        <v>3.0621573350000002</v>
      </c>
      <c r="P938" t="str">
        <f>VLOOKUP(O938,Table13[],2)</f>
        <v>1 - 5</v>
      </c>
      <c r="Q938" t="str">
        <f>INDEX(Table8[Column1],MATCH(R938,Table8[Column2]))</f>
        <v>Scheduled</v>
      </c>
      <c r="R938">
        <v>11.14996054</v>
      </c>
      <c r="S938">
        <f t="shared" si="29"/>
        <v>0.4645816891666667</v>
      </c>
      <c r="T938" t="s">
        <v>19</v>
      </c>
    </row>
    <row r="939" spans="1:20" x14ac:dyDescent="0.25">
      <c r="A939">
        <v>938</v>
      </c>
      <c r="B939" t="s">
        <v>1412</v>
      </c>
      <c r="C939" t="s">
        <v>1089</v>
      </c>
      <c r="D939" t="str">
        <f t="shared" si="28"/>
        <v>Falgoust Rebecca</v>
      </c>
      <c r="E939" t="s">
        <v>15</v>
      </c>
      <c r="F939" t="s">
        <v>181</v>
      </c>
      <c r="G939" t="s">
        <v>820</v>
      </c>
      <c r="H939" t="s">
        <v>821</v>
      </c>
      <c r="I939" t="s">
        <v>54</v>
      </c>
      <c r="J939" t="s">
        <v>19</v>
      </c>
      <c r="K939" t="str">
        <f>INDEX(Table6[Column1],MATCH(L939,Table6[Column2]))</f>
        <v>Elders</v>
      </c>
      <c r="L939">
        <v>51.986456959999998</v>
      </c>
      <c r="M939" t="str">
        <f>VLOOKUP(L939,Table1[],2)</f>
        <v>50 - 59</v>
      </c>
      <c r="N939" t="str">
        <f>INDEX(Table7[Column1],MATCH(O939,Table7[Column2]))</f>
        <v>Learning Stage</v>
      </c>
      <c r="O939">
        <v>4.3489991159999999</v>
      </c>
      <c r="P939" t="str">
        <f>VLOOKUP(O939,Table13[],2)</f>
        <v>1 - 5</v>
      </c>
      <c r="Q939" t="str">
        <f>INDEX(Table8[Column1],MATCH(R939,Table8[Column2]))</f>
        <v>Excused</v>
      </c>
      <c r="R939">
        <v>155.19981319999999</v>
      </c>
      <c r="S939">
        <f t="shared" si="29"/>
        <v>6.4666588833333325</v>
      </c>
      <c r="T939" t="s">
        <v>19</v>
      </c>
    </row>
    <row r="940" spans="1:20" x14ac:dyDescent="0.25">
      <c r="A940">
        <v>939</v>
      </c>
      <c r="B940" t="s">
        <v>1038</v>
      </c>
      <c r="C940" t="s">
        <v>426</v>
      </c>
      <c r="D940" t="str">
        <f t="shared" si="28"/>
        <v>Pullen George</v>
      </c>
      <c r="E940" t="s">
        <v>22</v>
      </c>
      <c r="F940" t="s">
        <v>358</v>
      </c>
      <c r="G940" t="s">
        <v>611</v>
      </c>
      <c r="H940" t="s">
        <v>612</v>
      </c>
      <c r="I940" t="s">
        <v>358</v>
      </c>
      <c r="J940" t="s">
        <v>19</v>
      </c>
      <c r="K940" t="str">
        <f>INDEX(Table6[Column1],MATCH(L940,Table6[Column2]))</f>
        <v>Elders</v>
      </c>
      <c r="L940">
        <v>50.900306530000002</v>
      </c>
      <c r="M940" t="str">
        <f>VLOOKUP(L940,Table1[],2)</f>
        <v>50 - 59</v>
      </c>
      <c r="N940" t="str">
        <f>INDEX(Table7[Column1],MATCH(O940,Table7[Column2]))</f>
        <v>Fitting in Stage</v>
      </c>
      <c r="O940">
        <v>6.4203228340000003</v>
      </c>
      <c r="P940" t="str">
        <f>VLOOKUP(O940,Table13[],2)</f>
        <v>6 - 10</v>
      </c>
      <c r="Q940" t="str">
        <f>INDEX(Table8[Column1],MATCH(R940,Table8[Column2]))</f>
        <v>Maintained</v>
      </c>
      <c r="R940">
        <v>55.50021787</v>
      </c>
      <c r="S940">
        <f t="shared" si="29"/>
        <v>2.3125090779166668</v>
      </c>
      <c r="T940" t="s">
        <v>19</v>
      </c>
    </row>
    <row r="941" spans="1:20" x14ac:dyDescent="0.25">
      <c r="A941">
        <v>940</v>
      </c>
      <c r="B941" t="s">
        <v>1413</v>
      </c>
      <c r="C941" t="s">
        <v>1414</v>
      </c>
      <c r="D941" t="str">
        <f t="shared" si="28"/>
        <v>Mayes Ora</v>
      </c>
      <c r="E941" t="s">
        <v>15</v>
      </c>
      <c r="F941" t="s">
        <v>38</v>
      </c>
      <c r="G941" t="s">
        <v>17</v>
      </c>
      <c r="H941" t="s">
        <v>18</v>
      </c>
      <c r="I941" t="s">
        <v>38</v>
      </c>
      <c r="J941" t="s">
        <v>19</v>
      </c>
      <c r="K941" t="str">
        <f>INDEX(Table6[Column1],MATCH(L941,Table6[Column2]))</f>
        <v>Young Adults</v>
      </c>
      <c r="L941">
        <v>37.168974339999998</v>
      </c>
      <c r="M941" t="str">
        <f>VLOOKUP(L941,Table1[],2)</f>
        <v>30 - 39</v>
      </c>
      <c r="N941" t="str">
        <f>INDEX(Table7[Column1],MATCH(O941,Table7[Column2]))</f>
        <v>Learning Stage</v>
      </c>
      <c r="O941">
        <v>4.4103387669999998</v>
      </c>
      <c r="P941" t="str">
        <f>VLOOKUP(O941,Table13[],2)</f>
        <v>1 - 5</v>
      </c>
      <c r="Q941" t="str">
        <f>INDEX(Table8[Column1],MATCH(R941,Table8[Column2]))</f>
        <v>Maintained</v>
      </c>
      <c r="R941">
        <v>59.85107635</v>
      </c>
      <c r="S941">
        <f t="shared" si="29"/>
        <v>2.4937948479166669</v>
      </c>
      <c r="T941" t="s">
        <v>19</v>
      </c>
    </row>
    <row r="942" spans="1:20" x14ac:dyDescent="0.25">
      <c r="A942">
        <v>941</v>
      </c>
      <c r="B942" t="s">
        <v>795</v>
      </c>
      <c r="C942" t="s">
        <v>401</v>
      </c>
      <c r="D942" t="str">
        <f t="shared" si="28"/>
        <v>Sullivan Michael</v>
      </c>
      <c r="E942" t="s">
        <v>22</v>
      </c>
      <c r="F942" t="s">
        <v>121</v>
      </c>
      <c r="G942" t="s">
        <v>820</v>
      </c>
      <c r="H942" t="s">
        <v>821</v>
      </c>
      <c r="I942" t="s">
        <v>121</v>
      </c>
      <c r="J942" t="s">
        <v>19</v>
      </c>
      <c r="K942" t="str">
        <f>INDEX(Table6[Column1],MATCH(L942,Table6[Column2]))</f>
        <v>Adults</v>
      </c>
      <c r="L942">
        <v>49.277017559999997</v>
      </c>
      <c r="M942" t="str">
        <f>VLOOKUP(L942,Table1[],2)</f>
        <v>40 - 49</v>
      </c>
      <c r="N942" t="str">
        <f>INDEX(Table7[Column1],MATCH(O942,Table7[Column2]))</f>
        <v>Learning Stage</v>
      </c>
      <c r="O942">
        <v>3.6296097459999999</v>
      </c>
      <c r="P942" t="str">
        <f>VLOOKUP(O942,Table13[],2)</f>
        <v>1 - 5</v>
      </c>
      <c r="Q942" t="str">
        <f>INDEX(Table8[Column1],MATCH(R942,Table8[Column2]))</f>
        <v>Excused</v>
      </c>
      <c r="R942">
        <v>120.8809488</v>
      </c>
      <c r="S942">
        <f t="shared" si="29"/>
        <v>5.0367061999999994</v>
      </c>
      <c r="T942" t="s">
        <v>19</v>
      </c>
    </row>
    <row r="943" spans="1:20" x14ac:dyDescent="0.25">
      <c r="A943">
        <v>942</v>
      </c>
      <c r="B943" t="s">
        <v>767</v>
      </c>
      <c r="C943" t="s">
        <v>787</v>
      </c>
      <c r="D943" t="str">
        <f t="shared" si="28"/>
        <v>McDonald Jeremy</v>
      </c>
      <c r="E943" t="s">
        <v>22</v>
      </c>
      <c r="F943" t="s">
        <v>33</v>
      </c>
      <c r="G943" t="s">
        <v>611</v>
      </c>
      <c r="H943" t="s">
        <v>612</v>
      </c>
      <c r="I943" t="s">
        <v>33</v>
      </c>
      <c r="J943" t="s">
        <v>19</v>
      </c>
      <c r="K943" t="str">
        <f>INDEX(Table6[Column1],MATCH(L943,Table6[Column2]))</f>
        <v>Young Adults</v>
      </c>
      <c r="L943">
        <v>38.511929209999998</v>
      </c>
      <c r="M943" t="str">
        <f>VLOOKUP(L943,Table1[],2)</f>
        <v>30 - 39</v>
      </c>
      <c r="N943" t="str">
        <f>INDEX(Table7[Column1],MATCH(O943,Table7[Column2]))</f>
        <v>Learning Stage</v>
      </c>
      <c r="O943">
        <v>3.1046299340000001</v>
      </c>
      <c r="P943" t="str">
        <f>VLOOKUP(O943,Table13[],2)</f>
        <v>1 - 5</v>
      </c>
      <c r="Q943" t="str">
        <f>INDEX(Table8[Column1],MATCH(R943,Table8[Column2]))</f>
        <v>Maintained</v>
      </c>
      <c r="R943">
        <v>45.562944819999998</v>
      </c>
      <c r="S943">
        <f t="shared" si="29"/>
        <v>1.8984560341666668</v>
      </c>
      <c r="T943" t="s">
        <v>19</v>
      </c>
    </row>
    <row r="944" spans="1:20" x14ac:dyDescent="0.25">
      <c r="A944">
        <v>943</v>
      </c>
      <c r="B944" t="s">
        <v>1415</v>
      </c>
      <c r="C944" t="s">
        <v>1416</v>
      </c>
      <c r="D944" t="str">
        <f t="shared" si="28"/>
        <v>Snider Theresa</v>
      </c>
      <c r="E944" t="s">
        <v>15</v>
      </c>
      <c r="F944" t="s">
        <v>889</v>
      </c>
      <c r="G944" t="s">
        <v>611</v>
      </c>
      <c r="H944" t="s">
        <v>612</v>
      </c>
      <c r="I944" t="s">
        <v>24</v>
      </c>
      <c r="J944" t="s">
        <v>19</v>
      </c>
      <c r="K944" t="str">
        <f>INDEX(Table6[Column1],MATCH(L944,Table6[Column2]))</f>
        <v>Youth</v>
      </c>
      <c r="L944">
        <v>24.61752925</v>
      </c>
      <c r="M944" t="str">
        <f>VLOOKUP(L944,Table1[],2)</f>
        <v>20 - 29</v>
      </c>
      <c r="N944" t="str">
        <f>INDEX(Table7[Column1],MATCH(O944,Table7[Column2]))</f>
        <v>Learning Stage</v>
      </c>
      <c r="O944">
        <v>2.741858712</v>
      </c>
      <c r="P944" t="str">
        <f>VLOOKUP(O944,Table13[],2)</f>
        <v>1 - 5</v>
      </c>
      <c r="Q944" t="str">
        <f>INDEX(Table8[Column1],MATCH(R944,Table8[Column2]))</f>
        <v>Scheduled</v>
      </c>
      <c r="R944">
        <v>0</v>
      </c>
      <c r="S944">
        <f t="shared" si="29"/>
        <v>0</v>
      </c>
      <c r="T944" t="s">
        <v>19</v>
      </c>
    </row>
    <row r="945" spans="1:20" x14ac:dyDescent="0.25">
      <c r="A945">
        <v>944</v>
      </c>
      <c r="B945" t="s">
        <v>1417</v>
      </c>
      <c r="C945" t="s">
        <v>1418</v>
      </c>
      <c r="D945" t="str">
        <f t="shared" si="28"/>
        <v>Casto Lamont</v>
      </c>
      <c r="E945" t="s">
        <v>22</v>
      </c>
      <c r="F945" t="s">
        <v>262</v>
      </c>
      <c r="G945" t="s">
        <v>611</v>
      </c>
      <c r="H945" t="s">
        <v>612</v>
      </c>
      <c r="I945" t="s">
        <v>262</v>
      </c>
      <c r="J945" t="s">
        <v>19</v>
      </c>
      <c r="K945" t="str">
        <f>INDEX(Table6[Column1],MATCH(L945,Table6[Column2]))</f>
        <v>Adults</v>
      </c>
      <c r="L945">
        <v>48.304246470000002</v>
      </c>
      <c r="M945" t="str">
        <f>VLOOKUP(L945,Table1[],2)</f>
        <v>40 - 49</v>
      </c>
      <c r="N945" t="str">
        <f>INDEX(Table7[Column1],MATCH(O945,Table7[Column2]))</f>
        <v>Learning Stage</v>
      </c>
      <c r="O945">
        <v>3.1412425009999998</v>
      </c>
      <c r="P945" t="str">
        <f>VLOOKUP(O945,Table13[],2)</f>
        <v>1 - 5</v>
      </c>
      <c r="Q945" t="str">
        <f>INDEX(Table8[Column1],MATCH(R945,Table8[Column2]))</f>
        <v>Maintained</v>
      </c>
      <c r="R945">
        <v>40.835387099999998</v>
      </c>
      <c r="S945">
        <f t="shared" si="29"/>
        <v>1.7014744625</v>
      </c>
      <c r="T945" t="s">
        <v>19</v>
      </c>
    </row>
    <row r="946" spans="1:20" x14ac:dyDescent="0.25">
      <c r="A946">
        <v>945</v>
      </c>
      <c r="B946" t="s">
        <v>1419</v>
      </c>
      <c r="C946" t="s">
        <v>401</v>
      </c>
      <c r="D946" t="str">
        <f t="shared" si="28"/>
        <v>Whittenburg Michael</v>
      </c>
      <c r="E946" t="s">
        <v>22</v>
      </c>
      <c r="F946" t="s">
        <v>33</v>
      </c>
      <c r="G946" t="s">
        <v>611</v>
      </c>
      <c r="H946" t="s">
        <v>612</v>
      </c>
      <c r="I946" t="s">
        <v>33</v>
      </c>
      <c r="J946" t="s">
        <v>19</v>
      </c>
      <c r="K946" t="str">
        <f>INDEX(Table6[Column1],MATCH(L946,Table6[Column2]))</f>
        <v>Young Adults</v>
      </c>
      <c r="L946">
        <v>32.492495140000003</v>
      </c>
      <c r="M946" t="str">
        <f>VLOOKUP(L946,Table1[],2)</f>
        <v>30 - 39</v>
      </c>
      <c r="N946" t="str">
        <f>INDEX(Table7[Column1],MATCH(O946,Table7[Column2]))</f>
        <v>Fitting in Stage</v>
      </c>
      <c r="O946">
        <v>6.1249690660000002</v>
      </c>
      <c r="P946" t="str">
        <f>VLOOKUP(O946,Table13[],2)</f>
        <v>6 - 10</v>
      </c>
      <c r="Q946" t="str">
        <f>INDEX(Table8[Column1],MATCH(R946,Table8[Column2]))</f>
        <v>Scheduled</v>
      </c>
      <c r="R946">
        <v>7.6449651960000002</v>
      </c>
      <c r="S946">
        <f t="shared" si="29"/>
        <v>0.31854021649999997</v>
      </c>
      <c r="T946" t="s">
        <v>19</v>
      </c>
    </row>
    <row r="947" spans="1:20" x14ac:dyDescent="0.25">
      <c r="A947">
        <v>946</v>
      </c>
      <c r="B947" t="s">
        <v>1420</v>
      </c>
      <c r="C947" t="s">
        <v>115</v>
      </c>
      <c r="D947" t="str">
        <f t="shared" si="28"/>
        <v>Heath Daniel</v>
      </c>
      <c r="E947" t="s">
        <v>22</v>
      </c>
      <c r="F947" t="s">
        <v>754</v>
      </c>
      <c r="G947" t="s">
        <v>611</v>
      </c>
      <c r="H947" t="s">
        <v>612</v>
      </c>
      <c r="I947" t="s">
        <v>24</v>
      </c>
      <c r="J947" t="s">
        <v>19</v>
      </c>
      <c r="K947" t="str">
        <f>INDEX(Table6[Column1],MATCH(L947,Table6[Column2]))</f>
        <v>Elders</v>
      </c>
      <c r="L947">
        <v>51.52626884</v>
      </c>
      <c r="M947" t="str">
        <f>VLOOKUP(L947,Table1[],2)</f>
        <v>50 - 59</v>
      </c>
      <c r="N947" t="str">
        <f>INDEX(Table7[Column1],MATCH(O947,Table7[Column2]))</f>
        <v>Learning Stage</v>
      </c>
      <c r="O947">
        <v>5.0563803119999999</v>
      </c>
      <c r="P947" t="str">
        <f>VLOOKUP(O947,Table13[],2)</f>
        <v>1 - 5</v>
      </c>
      <c r="Q947" t="str">
        <f>INDEX(Table8[Column1],MATCH(R947,Table8[Column2]))</f>
        <v>Habitual</v>
      </c>
      <c r="R947">
        <v>91.453192729999998</v>
      </c>
      <c r="S947">
        <f t="shared" si="29"/>
        <v>3.8105496970833332</v>
      </c>
      <c r="T947" t="s">
        <v>19</v>
      </c>
    </row>
    <row r="948" spans="1:20" x14ac:dyDescent="0.25">
      <c r="A948">
        <v>947</v>
      </c>
      <c r="B948" t="s">
        <v>1421</v>
      </c>
      <c r="C948" t="s">
        <v>530</v>
      </c>
      <c r="D948" t="str">
        <f t="shared" si="28"/>
        <v>Rollins Evelyn</v>
      </c>
      <c r="E948" t="s">
        <v>15</v>
      </c>
      <c r="F948" t="s">
        <v>235</v>
      </c>
      <c r="G948" t="s">
        <v>820</v>
      </c>
      <c r="H948" t="s">
        <v>821</v>
      </c>
      <c r="I948" t="s">
        <v>235</v>
      </c>
      <c r="J948" t="s">
        <v>19</v>
      </c>
      <c r="K948" t="str">
        <f>INDEX(Table6[Column1],MATCH(L948,Table6[Column2]))</f>
        <v>Adults</v>
      </c>
      <c r="L948">
        <v>43.493231629999997</v>
      </c>
      <c r="M948" t="str">
        <f>VLOOKUP(L948,Table1[],2)</f>
        <v>40 - 49</v>
      </c>
      <c r="N948" t="str">
        <f>INDEX(Table7[Column1],MATCH(O948,Table7[Column2]))</f>
        <v>Learning Stage</v>
      </c>
      <c r="O948">
        <v>4.2589290240000004</v>
      </c>
      <c r="P948" t="str">
        <f>VLOOKUP(O948,Table13[],2)</f>
        <v>1 - 5</v>
      </c>
      <c r="Q948" t="str">
        <f>INDEX(Table8[Column1],MATCH(R948,Table8[Column2]))</f>
        <v>Maintained</v>
      </c>
      <c r="R948">
        <v>77.923096319999999</v>
      </c>
      <c r="S948">
        <f t="shared" si="29"/>
        <v>3.2467956799999995</v>
      </c>
      <c r="T948" t="s">
        <v>19</v>
      </c>
    </row>
    <row r="949" spans="1:20" x14ac:dyDescent="0.25">
      <c r="A949">
        <v>948</v>
      </c>
      <c r="B949" t="s">
        <v>1422</v>
      </c>
      <c r="C949" t="s">
        <v>56</v>
      </c>
      <c r="D949" t="str">
        <f t="shared" si="28"/>
        <v>Ainsworth James</v>
      </c>
      <c r="E949" t="s">
        <v>22</v>
      </c>
      <c r="F949" t="s">
        <v>30</v>
      </c>
      <c r="G949" t="s">
        <v>611</v>
      </c>
      <c r="H949" t="s">
        <v>612</v>
      </c>
      <c r="I949" t="s">
        <v>30</v>
      </c>
      <c r="J949" t="s">
        <v>19</v>
      </c>
      <c r="K949" t="str">
        <f>INDEX(Table6[Column1],MATCH(L949,Table6[Column2]))</f>
        <v>Adults</v>
      </c>
      <c r="L949">
        <v>48.585181679999998</v>
      </c>
      <c r="M949" t="str">
        <f>VLOOKUP(L949,Table1[],2)</f>
        <v>40 - 49</v>
      </c>
      <c r="N949" t="str">
        <f>INDEX(Table7[Column1],MATCH(O949,Table7[Column2]))</f>
        <v>Learning Stage</v>
      </c>
      <c r="O949">
        <v>1.6060927570000001</v>
      </c>
      <c r="P949" t="str">
        <f>VLOOKUP(O949,Table13[],2)</f>
        <v>1 - 5</v>
      </c>
      <c r="Q949" t="str">
        <f>INDEX(Table8[Column1],MATCH(R949,Table8[Column2]))</f>
        <v>Maintained</v>
      </c>
      <c r="R949">
        <v>44.220454060000002</v>
      </c>
      <c r="S949">
        <f t="shared" si="29"/>
        <v>1.8425189191666667</v>
      </c>
      <c r="T949" t="s">
        <v>19</v>
      </c>
    </row>
    <row r="950" spans="1:20" x14ac:dyDescent="0.25">
      <c r="A950">
        <v>949</v>
      </c>
      <c r="B950" t="s">
        <v>1423</v>
      </c>
      <c r="C950" t="s">
        <v>414</v>
      </c>
      <c r="D950" t="str">
        <f t="shared" si="28"/>
        <v>Ritter Anna</v>
      </c>
      <c r="E950" t="s">
        <v>15</v>
      </c>
      <c r="F950" t="s">
        <v>27</v>
      </c>
      <c r="G950" t="s">
        <v>611</v>
      </c>
      <c r="H950" t="s">
        <v>612</v>
      </c>
      <c r="I950" t="s">
        <v>27</v>
      </c>
      <c r="J950" t="s">
        <v>19</v>
      </c>
      <c r="K950" t="str">
        <f>INDEX(Table6[Column1],MATCH(L950,Table6[Column2]))</f>
        <v>Adults</v>
      </c>
      <c r="L950">
        <v>45.155850489999999</v>
      </c>
      <c r="M950" t="str">
        <f>VLOOKUP(L950,Table1[],2)</f>
        <v>40 - 49</v>
      </c>
      <c r="N950" t="str">
        <f>INDEX(Table7[Column1],MATCH(O950,Table7[Column2]))</f>
        <v>Learning Stage</v>
      </c>
      <c r="O950">
        <v>5.3312143440000002</v>
      </c>
      <c r="P950" t="str">
        <f>VLOOKUP(O950,Table13[],2)</f>
        <v>1 - 5</v>
      </c>
      <c r="Q950" t="str">
        <f>INDEX(Table8[Column1],MATCH(R950,Table8[Column2]))</f>
        <v>Maintained</v>
      </c>
      <c r="R950">
        <v>49.249279489999999</v>
      </c>
      <c r="S950">
        <f t="shared" si="29"/>
        <v>2.0520533120833333</v>
      </c>
      <c r="T950" t="s">
        <v>19</v>
      </c>
    </row>
    <row r="951" spans="1:20" x14ac:dyDescent="0.25">
      <c r="A951">
        <v>950</v>
      </c>
      <c r="B951" t="s">
        <v>1424</v>
      </c>
      <c r="C951" t="s">
        <v>245</v>
      </c>
      <c r="D951" t="str">
        <f t="shared" si="28"/>
        <v>Tanner Mary</v>
      </c>
      <c r="E951" t="s">
        <v>15</v>
      </c>
      <c r="F951" t="s">
        <v>16</v>
      </c>
      <c r="G951" t="s">
        <v>611</v>
      </c>
      <c r="H951" t="s">
        <v>612</v>
      </c>
      <c r="I951" t="s">
        <v>16</v>
      </c>
      <c r="J951" t="s">
        <v>19</v>
      </c>
      <c r="K951" t="str">
        <f>INDEX(Table6[Column1],MATCH(L951,Table6[Column2]))</f>
        <v>Elders</v>
      </c>
      <c r="L951">
        <v>50.40405208</v>
      </c>
      <c r="M951" t="str">
        <f>VLOOKUP(L951,Table1[],2)</f>
        <v>50 - 59</v>
      </c>
      <c r="N951" t="str">
        <f>INDEX(Table7[Column1],MATCH(O951,Table7[Column2]))</f>
        <v>Fitting in Stage</v>
      </c>
      <c r="O951">
        <v>6.861889487</v>
      </c>
      <c r="P951" t="str">
        <f>VLOOKUP(O951,Table13[],2)</f>
        <v>6 - 10</v>
      </c>
      <c r="Q951" t="str">
        <f>INDEX(Table8[Column1],MATCH(R951,Table8[Column2]))</f>
        <v>Excused</v>
      </c>
      <c r="R951">
        <v>134.4195488</v>
      </c>
      <c r="S951">
        <f t="shared" si="29"/>
        <v>5.6008145333333337</v>
      </c>
      <c r="T951" t="s">
        <v>19</v>
      </c>
    </row>
    <row r="952" spans="1:20" x14ac:dyDescent="0.25">
      <c r="A952">
        <v>951</v>
      </c>
      <c r="B952" t="s">
        <v>479</v>
      </c>
      <c r="C952" t="s">
        <v>634</v>
      </c>
      <c r="D952" t="str">
        <f t="shared" si="28"/>
        <v>Dunn Jorge</v>
      </c>
      <c r="E952" t="s">
        <v>22</v>
      </c>
      <c r="F952" t="s">
        <v>1327</v>
      </c>
      <c r="G952" t="s">
        <v>611</v>
      </c>
      <c r="H952" t="s">
        <v>612</v>
      </c>
      <c r="I952" t="s">
        <v>169</v>
      </c>
      <c r="J952" t="s">
        <v>19</v>
      </c>
      <c r="K952" t="str">
        <f>INDEX(Table6[Column1],MATCH(L952,Table6[Column2]))</f>
        <v>Young Adults</v>
      </c>
      <c r="L952">
        <v>32.914763129999997</v>
      </c>
      <c r="M952" t="str">
        <f>VLOOKUP(L952,Table1[],2)</f>
        <v>30 - 39</v>
      </c>
      <c r="N952" t="str">
        <f>INDEX(Table7[Column1],MATCH(O952,Table7[Column2]))</f>
        <v>Learning Stage</v>
      </c>
      <c r="O952">
        <v>3.8025339759999999</v>
      </c>
      <c r="P952" t="str">
        <f>VLOOKUP(O952,Table13[],2)</f>
        <v>1 - 5</v>
      </c>
      <c r="Q952" t="str">
        <f>INDEX(Table8[Column1],MATCH(R952,Table8[Column2]))</f>
        <v>Scheduled</v>
      </c>
      <c r="R952">
        <v>0</v>
      </c>
      <c r="S952">
        <f t="shared" si="29"/>
        <v>0</v>
      </c>
      <c r="T952" t="s">
        <v>19</v>
      </c>
    </row>
    <row r="953" spans="1:20" x14ac:dyDescent="0.25">
      <c r="A953">
        <v>952</v>
      </c>
      <c r="B953" t="s">
        <v>1425</v>
      </c>
      <c r="C953" t="s">
        <v>472</v>
      </c>
      <c r="D953" t="str">
        <f t="shared" si="28"/>
        <v>Evans Willard</v>
      </c>
      <c r="E953" t="s">
        <v>22</v>
      </c>
      <c r="F953" t="s">
        <v>38</v>
      </c>
      <c r="G953" t="s">
        <v>17</v>
      </c>
      <c r="H953" t="s">
        <v>18</v>
      </c>
      <c r="I953" t="s">
        <v>38</v>
      </c>
      <c r="J953" t="s">
        <v>19</v>
      </c>
      <c r="K953" t="str">
        <f>INDEX(Table6[Column1],MATCH(L953,Table6[Column2]))</f>
        <v>Adults</v>
      </c>
      <c r="L953">
        <v>47.55635891</v>
      </c>
      <c r="M953" t="str">
        <f>VLOOKUP(L953,Table1[],2)</f>
        <v>40 - 49</v>
      </c>
      <c r="N953" t="str">
        <f>INDEX(Table7[Column1],MATCH(O953,Table7[Column2]))</f>
        <v>Learning Stage</v>
      </c>
      <c r="O953">
        <v>3.3382743750000001</v>
      </c>
      <c r="P953" t="str">
        <f>VLOOKUP(O953,Table13[],2)</f>
        <v>1 - 5</v>
      </c>
      <c r="Q953" t="str">
        <f>INDEX(Table8[Column1],MATCH(R953,Table8[Column2]))</f>
        <v>Maintained</v>
      </c>
      <c r="R953">
        <v>49.623898619999999</v>
      </c>
      <c r="S953">
        <f t="shared" si="29"/>
        <v>2.0676624424999996</v>
      </c>
      <c r="T953" t="s">
        <v>19</v>
      </c>
    </row>
    <row r="954" spans="1:20" x14ac:dyDescent="0.25">
      <c r="A954">
        <v>953</v>
      </c>
      <c r="B954" t="s">
        <v>1426</v>
      </c>
      <c r="C954" t="s">
        <v>546</v>
      </c>
      <c r="D954" t="str">
        <f t="shared" si="28"/>
        <v>Tillis Gary</v>
      </c>
      <c r="E954" t="s">
        <v>22</v>
      </c>
      <c r="F954" t="s">
        <v>87</v>
      </c>
      <c r="G954" t="s">
        <v>611</v>
      </c>
      <c r="H954" t="s">
        <v>612</v>
      </c>
      <c r="I954" t="s">
        <v>87</v>
      </c>
      <c r="J954" t="s">
        <v>19</v>
      </c>
      <c r="K954" t="str">
        <f>INDEX(Table6[Column1],MATCH(L954,Table6[Column2]))</f>
        <v>Adults</v>
      </c>
      <c r="L954">
        <v>49.725043810000003</v>
      </c>
      <c r="M954" t="str">
        <f>VLOOKUP(L954,Table1[],2)</f>
        <v>40 - 49</v>
      </c>
      <c r="N954" t="str">
        <f>INDEX(Table7[Column1],MATCH(O954,Table7[Column2]))</f>
        <v>Learning Stage</v>
      </c>
      <c r="O954">
        <v>2.6388536600000001</v>
      </c>
      <c r="P954" t="str">
        <f>VLOOKUP(O954,Table13[],2)</f>
        <v>1 - 5</v>
      </c>
      <c r="Q954" t="str">
        <f>INDEX(Table8[Column1],MATCH(R954,Table8[Column2]))</f>
        <v>Maintained</v>
      </c>
      <c r="R954">
        <v>45.875251599999999</v>
      </c>
      <c r="S954">
        <f t="shared" si="29"/>
        <v>1.9114688166666667</v>
      </c>
      <c r="T954" t="s">
        <v>19</v>
      </c>
    </row>
    <row r="955" spans="1:20" x14ac:dyDescent="0.25">
      <c r="A955">
        <v>954</v>
      </c>
      <c r="B955" t="s">
        <v>1427</v>
      </c>
      <c r="C955" t="s">
        <v>1115</v>
      </c>
      <c r="D955" t="str">
        <f t="shared" si="28"/>
        <v>Clarke Jonathan</v>
      </c>
      <c r="E955" t="s">
        <v>22</v>
      </c>
      <c r="F955" t="s">
        <v>38</v>
      </c>
      <c r="G955" t="s">
        <v>17</v>
      </c>
      <c r="H955" t="s">
        <v>18</v>
      </c>
      <c r="I955" t="s">
        <v>38</v>
      </c>
      <c r="J955" t="s">
        <v>19</v>
      </c>
      <c r="K955" t="str">
        <f>INDEX(Table6[Column1],MATCH(L955,Table6[Column2]))</f>
        <v>Teenagers</v>
      </c>
      <c r="L955">
        <v>17.122050659999999</v>
      </c>
      <c r="M955" t="e">
        <f>VLOOKUP(L955,Table1[],2)</f>
        <v>#N/A</v>
      </c>
      <c r="N955" t="str">
        <f>INDEX(Table7[Column1],MATCH(O955,Table7[Column2]))</f>
        <v>Learning Stage</v>
      </c>
      <c r="O955">
        <v>5.3856378019999998</v>
      </c>
      <c r="P955" t="str">
        <f>VLOOKUP(O955,Table13[],2)</f>
        <v>1 - 5</v>
      </c>
      <c r="Q955" t="str">
        <f>INDEX(Table8[Column1],MATCH(R955,Table8[Column2]))</f>
        <v>Scheduled</v>
      </c>
      <c r="R955">
        <v>0</v>
      </c>
      <c r="S955">
        <f t="shared" si="29"/>
        <v>0</v>
      </c>
      <c r="T955" t="s">
        <v>19</v>
      </c>
    </row>
    <row r="956" spans="1:20" x14ac:dyDescent="0.25">
      <c r="A956">
        <v>955</v>
      </c>
      <c r="B956" t="s">
        <v>337</v>
      </c>
      <c r="C956" t="s">
        <v>823</v>
      </c>
      <c r="D956" t="str">
        <f t="shared" si="28"/>
        <v>Phillips Brittany</v>
      </c>
      <c r="E956" t="s">
        <v>15</v>
      </c>
      <c r="F956" t="s">
        <v>897</v>
      </c>
      <c r="G956" t="s">
        <v>611</v>
      </c>
      <c r="H956" t="s">
        <v>612</v>
      </c>
      <c r="I956" t="s">
        <v>134</v>
      </c>
      <c r="J956" t="s">
        <v>19</v>
      </c>
      <c r="K956" t="str">
        <f>INDEX(Table6[Column1],MATCH(L956,Table6[Column2]))</f>
        <v>Young Adults</v>
      </c>
      <c r="L956">
        <v>34.320411989999997</v>
      </c>
      <c r="M956" t="str">
        <f>VLOOKUP(L956,Table1[],2)</f>
        <v>30 - 39</v>
      </c>
      <c r="N956" t="str">
        <f>INDEX(Table7[Column1],MATCH(O956,Table7[Column2]))</f>
        <v>Learning Stage</v>
      </c>
      <c r="O956">
        <v>5.5243909310000001</v>
      </c>
      <c r="P956" t="str">
        <f>VLOOKUP(O956,Table13[],2)</f>
        <v>1 - 5</v>
      </c>
      <c r="Q956" t="str">
        <f>INDEX(Table8[Column1],MATCH(R956,Table8[Column2]))</f>
        <v>Scheduled</v>
      </c>
      <c r="R956">
        <v>0</v>
      </c>
      <c r="S956">
        <f t="shared" si="29"/>
        <v>0</v>
      </c>
      <c r="T956" t="s">
        <v>19</v>
      </c>
    </row>
    <row r="957" spans="1:20" x14ac:dyDescent="0.25">
      <c r="A957">
        <v>956</v>
      </c>
      <c r="B957" t="s">
        <v>28</v>
      </c>
      <c r="C957" t="s">
        <v>1428</v>
      </c>
      <c r="D957" t="str">
        <f t="shared" si="28"/>
        <v>Simon Marc</v>
      </c>
      <c r="E957" t="s">
        <v>22</v>
      </c>
      <c r="F957" t="s">
        <v>262</v>
      </c>
      <c r="G957" t="s">
        <v>611</v>
      </c>
      <c r="H957" t="s">
        <v>612</v>
      </c>
      <c r="I957" t="s">
        <v>262</v>
      </c>
      <c r="J957" t="s">
        <v>19</v>
      </c>
      <c r="K957" t="str">
        <f>INDEX(Table6[Column1],MATCH(L957,Table6[Column2]))</f>
        <v>Youth</v>
      </c>
      <c r="L957">
        <v>27.662338250000001</v>
      </c>
      <c r="M957" t="str">
        <f>VLOOKUP(L957,Table1[],2)</f>
        <v>20 - 29</v>
      </c>
      <c r="N957" t="str">
        <f>INDEX(Table7[Column1],MATCH(O957,Table7[Column2]))</f>
        <v>Learning Stage</v>
      </c>
      <c r="O957">
        <v>4.750909783</v>
      </c>
      <c r="P957" t="str">
        <f>VLOOKUP(O957,Table13[],2)</f>
        <v>1 - 5</v>
      </c>
      <c r="Q957" t="str">
        <f>INDEX(Table8[Column1],MATCH(R957,Table8[Column2]))</f>
        <v>Scheduled</v>
      </c>
      <c r="R957">
        <v>6.5906345799999997</v>
      </c>
      <c r="S957">
        <f t="shared" si="29"/>
        <v>0.27460977416666665</v>
      </c>
      <c r="T957" t="s">
        <v>19</v>
      </c>
    </row>
    <row r="958" spans="1:20" x14ac:dyDescent="0.25">
      <c r="A958">
        <v>957</v>
      </c>
      <c r="B958" t="s">
        <v>1429</v>
      </c>
      <c r="C958" t="s">
        <v>48</v>
      </c>
      <c r="D958" t="str">
        <f t="shared" si="28"/>
        <v>Thorne Jerry</v>
      </c>
      <c r="E958" t="s">
        <v>22</v>
      </c>
      <c r="F958" t="s">
        <v>1430</v>
      </c>
      <c r="G958" t="s">
        <v>820</v>
      </c>
      <c r="H958" t="s">
        <v>821</v>
      </c>
      <c r="I958" t="s">
        <v>54</v>
      </c>
      <c r="J958" t="s">
        <v>19</v>
      </c>
      <c r="K958" t="str">
        <f>INDEX(Table6[Column1],MATCH(L958,Table6[Column2]))</f>
        <v>Adults</v>
      </c>
      <c r="L958">
        <v>43.118847359999997</v>
      </c>
      <c r="M958" t="str">
        <f>VLOOKUP(L958,Table1[],2)</f>
        <v>40 - 49</v>
      </c>
      <c r="N958" t="str">
        <f>INDEX(Table7[Column1],MATCH(O958,Table7[Column2]))</f>
        <v>Learning Stage</v>
      </c>
      <c r="O958">
        <v>4.2674152110000003</v>
      </c>
      <c r="P958" t="str">
        <f>VLOOKUP(O958,Table13[],2)</f>
        <v>1 - 5</v>
      </c>
      <c r="Q958" t="str">
        <f>INDEX(Table8[Column1],MATCH(R958,Table8[Column2]))</f>
        <v>Maintained</v>
      </c>
      <c r="R958">
        <v>73.114269250000007</v>
      </c>
      <c r="S958">
        <f t="shared" si="29"/>
        <v>3.0464278854166671</v>
      </c>
      <c r="T958" t="s">
        <v>19</v>
      </c>
    </row>
    <row r="959" spans="1:20" x14ac:dyDescent="0.25">
      <c r="A959">
        <v>958</v>
      </c>
      <c r="B959" t="s">
        <v>1395</v>
      </c>
      <c r="C959" t="s">
        <v>93</v>
      </c>
      <c r="D959" t="str">
        <f t="shared" si="28"/>
        <v>Bishop William</v>
      </c>
      <c r="E959" t="s">
        <v>22</v>
      </c>
      <c r="F959" t="s">
        <v>358</v>
      </c>
      <c r="G959" t="s">
        <v>611</v>
      </c>
      <c r="H959" t="s">
        <v>612</v>
      </c>
      <c r="I959" t="s">
        <v>358</v>
      </c>
      <c r="J959" t="s">
        <v>19</v>
      </c>
      <c r="K959" t="str">
        <f>INDEX(Table6[Column1],MATCH(L959,Table6[Column2]))</f>
        <v>Adults</v>
      </c>
      <c r="L959">
        <v>42.629173860000002</v>
      </c>
      <c r="M959" t="str">
        <f>VLOOKUP(L959,Table1[],2)</f>
        <v>40 - 49</v>
      </c>
      <c r="N959" t="str">
        <f>INDEX(Table7[Column1],MATCH(O959,Table7[Column2]))</f>
        <v>Learning Stage</v>
      </c>
      <c r="O959">
        <v>3.0106893600000002</v>
      </c>
      <c r="P959" t="str">
        <f>VLOOKUP(O959,Table13[],2)</f>
        <v>1 - 5</v>
      </c>
      <c r="Q959" t="str">
        <f>INDEX(Table8[Column1],MATCH(R959,Table8[Column2]))</f>
        <v>Maintained</v>
      </c>
      <c r="R959">
        <v>68.310089419999997</v>
      </c>
      <c r="S959">
        <f t="shared" si="29"/>
        <v>2.8462537258333334</v>
      </c>
      <c r="T959" t="s">
        <v>19</v>
      </c>
    </row>
    <row r="960" spans="1:20" x14ac:dyDescent="0.25">
      <c r="A960">
        <v>959</v>
      </c>
      <c r="B960" t="s">
        <v>1054</v>
      </c>
      <c r="C960" t="s">
        <v>1431</v>
      </c>
      <c r="D960" t="str">
        <f t="shared" si="28"/>
        <v>Harley Clifford</v>
      </c>
      <c r="E960" t="s">
        <v>22</v>
      </c>
      <c r="F960" t="s">
        <v>38</v>
      </c>
      <c r="G960" t="s">
        <v>17</v>
      </c>
      <c r="H960" t="s">
        <v>18</v>
      </c>
      <c r="I960" t="s">
        <v>38</v>
      </c>
      <c r="J960" t="s">
        <v>19</v>
      </c>
      <c r="K960" t="str">
        <f>INDEX(Table6[Column1],MATCH(L960,Table6[Column2]))</f>
        <v>Young Adults</v>
      </c>
      <c r="L960">
        <v>35.459484519999997</v>
      </c>
      <c r="M960" t="str">
        <f>VLOOKUP(L960,Table1[],2)</f>
        <v>30 - 39</v>
      </c>
      <c r="N960" t="str">
        <f>INDEX(Table7[Column1],MATCH(O960,Table7[Column2]))</f>
        <v>Learning Stage</v>
      </c>
      <c r="O960">
        <v>2.510153549</v>
      </c>
      <c r="P960" t="str">
        <f>VLOOKUP(O960,Table13[],2)</f>
        <v>1 - 5</v>
      </c>
      <c r="Q960" t="str">
        <f>INDEX(Table8[Column1],MATCH(R960,Table8[Column2]))</f>
        <v>Scheduled</v>
      </c>
      <c r="R960">
        <v>30.854998519999999</v>
      </c>
      <c r="S960">
        <f t="shared" si="29"/>
        <v>1.2856249383333334</v>
      </c>
      <c r="T960" t="s">
        <v>19</v>
      </c>
    </row>
    <row r="961" spans="1:20" x14ac:dyDescent="0.25">
      <c r="A961">
        <v>960</v>
      </c>
      <c r="B961" t="s">
        <v>1432</v>
      </c>
      <c r="C961" t="s">
        <v>114</v>
      </c>
      <c r="D961" t="str">
        <f t="shared" si="28"/>
        <v>Ayers Martin</v>
      </c>
      <c r="E961" t="s">
        <v>22</v>
      </c>
      <c r="F961" t="s">
        <v>38</v>
      </c>
      <c r="G961" t="s">
        <v>17</v>
      </c>
      <c r="H961" t="s">
        <v>18</v>
      </c>
      <c r="I961" t="s">
        <v>38</v>
      </c>
      <c r="J961" t="s">
        <v>19</v>
      </c>
      <c r="K961" t="str">
        <f>INDEX(Table6[Column1],MATCH(L961,Table6[Column2]))</f>
        <v>Adults</v>
      </c>
      <c r="L961">
        <v>42.993587599999998</v>
      </c>
      <c r="M961" t="str">
        <f>VLOOKUP(L961,Table1[],2)</f>
        <v>40 - 49</v>
      </c>
      <c r="N961" t="str">
        <f>INDEX(Table7[Column1],MATCH(O961,Table7[Column2]))</f>
        <v>Learning Stage</v>
      </c>
      <c r="O961">
        <v>2.642044152</v>
      </c>
      <c r="P961" t="str">
        <f>VLOOKUP(O961,Table13[],2)</f>
        <v>1 - 5</v>
      </c>
      <c r="Q961" t="str">
        <f>INDEX(Table8[Column1],MATCH(R961,Table8[Column2]))</f>
        <v>Habitual</v>
      </c>
      <c r="R961">
        <v>85.5099692</v>
      </c>
      <c r="S961">
        <f t="shared" si="29"/>
        <v>3.5629153833333334</v>
      </c>
      <c r="T961" t="s">
        <v>19</v>
      </c>
    </row>
    <row r="962" spans="1:20" x14ac:dyDescent="0.25">
      <c r="A962">
        <v>961</v>
      </c>
      <c r="B962" t="s">
        <v>1023</v>
      </c>
      <c r="C962" t="s">
        <v>1433</v>
      </c>
      <c r="D962" t="str">
        <f t="shared" si="28"/>
        <v>Wright Constance</v>
      </c>
      <c r="E962" t="s">
        <v>15</v>
      </c>
      <c r="F962" t="s">
        <v>1434</v>
      </c>
      <c r="G962" t="s">
        <v>611</v>
      </c>
      <c r="H962" t="s">
        <v>612</v>
      </c>
      <c r="I962" t="s">
        <v>1435</v>
      </c>
      <c r="J962" t="s">
        <v>19</v>
      </c>
      <c r="K962" t="str">
        <f>INDEX(Table6[Column1],MATCH(L962,Table6[Column2]))</f>
        <v>Adults</v>
      </c>
      <c r="L962">
        <v>42.138497549999997</v>
      </c>
      <c r="M962" t="str">
        <f>VLOOKUP(L962,Table1[],2)</f>
        <v>40 - 49</v>
      </c>
      <c r="N962" t="str">
        <f>INDEX(Table7[Column1],MATCH(O962,Table7[Column2]))</f>
        <v>Fitting in Stage</v>
      </c>
      <c r="O962">
        <v>7.1459105760000003</v>
      </c>
      <c r="P962" t="str">
        <f>VLOOKUP(O962,Table13[],2)</f>
        <v>6 - 10</v>
      </c>
      <c r="Q962" t="str">
        <f>INDEX(Table8[Column1],MATCH(R962,Table8[Column2]))</f>
        <v>Habitual</v>
      </c>
      <c r="R962">
        <v>82.715801920000004</v>
      </c>
      <c r="S962">
        <f t="shared" si="29"/>
        <v>3.4464917466666667</v>
      </c>
      <c r="T962" t="s">
        <v>19</v>
      </c>
    </row>
    <row r="963" spans="1:20" x14ac:dyDescent="0.25">
      <c r="A963">
        <v>962</v>
      </c>
      <c r="B963" t="s">
        <v>1436</v>
      </c>
      <c r="C963" t="s">
        <v>1437</v>
      </c>
      <c r="D963" t="str">
        <f t="shared" ref="D963:D1026" si="30">CONCATENATE(B963, " ",C963)</f>
        <v>Rice Marian</v>
      </c>
      <c r="E963" t="s">
        <v>15</v>
      </c>
      <c r="F963" t="s">
        <v>788</v>
      </c>
      <c r="G963" t="s">
        <v>820</v>
      </c>
      <c r="H963" t="s">
        <v>821</v>
      </c>
      <c r="I963" t="s">
        <v>788</v>
      </c>
      <c r="J963" t="s">
        <v>19</v>
      </c>
      <c r="K963" t="str">
        <f>INDEX(Table6[Column1],MATCH(L963,Table6[Column2]))</f>
        <v>Adults</v>
      </c>
      <c r="L963">
        <v>40.255236080000003</v>
      </c>
      <c r="M963" t="str">
        <f>VLOOKUP(L963,Table1[],2)</f>
        <v>40 - 49</v>
      </c>
      <c r="N963" t="str">
        <f>INDEX(Table7[Column1],MATCH(O963,Table7[Column2]))</f>
        <v>Fitting in Stage</v>
      </c>
      <c r="O963">
        <v>7.4455753209999997</v>
      </c>
      <c r="P963" t="str">
        <f>VLOOKUP(O963,Table13[],2)</f>
        <v>6 - 10</v>
      </c>
      <c r="Q963" t="str">
        <f>INDEX(Table8[Column1],MATCH(R963,Table8[Column2]))</f>
        <v>Maintained</v>
      </c>
      <c r="R963">
        <v>45.562848350000003</v>
      </c>
      <c r="S963">
        <f t="shared" ref="S963:S1026" si="31">CONVERT(R963,"hr","day")</f>
        <v>1.8984520145833335</v>
      </c>
      <c r="T963" t="s">
        <v>19</v>
      </c>
    </row>
    <row r="964" spans="1:20" x14ac:dyDescent="0.25">
      <c r="A964">
        <v>963</v>
      </c>
      <c r="B964" t="s">
        <v>1438</v>
      </c>
      <c r="C964" t="s">
        <v>314</v>
      </c>
      <c r="D964" t="str">
        <f t="shared" si="30"/>
        <v>Hector Brian</v>
      </c>
      <c r="E964" t="s">
        <v>22</v>
      </c>
      <c r="F964" t="s">
        <v>27</v>
      </c>
      <c r="G964" t="s">
        <v>611</v>
      </c>
      <c r="H964" t="s">
        <v>612</v>
      </c>
      <c r="I964" t="s">
        <v>27</v>
      </c>
      <c r="J964" t="s">
        <v>19</v>
      </c>
      <c r="K964" t="str">
        <f>INDEX(Table6[Column1],MATCH(L964,Table6[Column2]))</f>
        <v>Young Adults</v>
      </c>
      <c r="L964">
        <v>37.11789186</v>
      </c>
      <c r="M964" t="str">
        <f>VLOOKUP(L964,Table1[],2)</f>
        <v>30 - 39</v>
      </c>
      <c r="N964" t="str">
        <f>INDEX(Table7[Column1],MATCH(O964,Table7[Column2]))</f>
        <v>Fitting in Stage</v>
      </c>
      <c r="O964">
        <v>7.4404039920000002</v>
      </c>
      <c r="P964" t="str">
        <f>VLOOKUP(O964,Table13[],2)</f>
        <v>6 - 10</v>
      </c>
      <c r="Q964" t="str">
        <f>INDEX(Table8[Column1],MATCH(R964,Table8[Column2]))</f>
        <v>Maintained</v>
      </c>
      <c r="R964">
        <v>64.783130819999997</v>
      </c>
      <c r="S964">
        <f t="shared" si="31"/>
        <v>2.6992971175</v>
      </c>
      <c r="T964" t="s">
        <v>19</v>
      </c>
    </row>
    <row r="965" spans="1:20" x14ac:dyDescent="0.25">
      <c r="A965">
        <v>964</v>
      </c>
      <c r="B965" t="s">
        <v>228</v>
      </c>
      <c r="C965" t="s">
        <v>423</v>
      </c>
      <c r="D965" t="str">
        <f t="shared" si="30"/>
        <v>Godfrey Brenda</v>
      </c>
      <c r="E965" t="s">
        <v>15</v>
      </c>
      <c r="F965" t="s">
        <v>788</v>
      </c>
      <c r="G965" t="s">
        <v>820</v>
      </c>
      <c r="H965" t="s">
        <v>821</v>
      </c>
      <c r="I965" t="s">
        <v>788</v>
      </c>
      <c r="J965" t="s">
        <v>19</v>
      </c>
      <c r="K965" t="str">
        <f>INDEX(Table6[Column1],MATCH(L965,Table6[Column2]))</f>
        <v>Young Adults</v>
      </c>
      <c r="L965">
        <v>36.769143020000001</v>
      </c>
      <c r="M965" t="str">
        <f>VLOOKUP(L965,Table1[],2)</f>
        <v>30 - 39</v>
      </c>
      <c r="N965" t="str">
        <f>INDEX(Table7[Column1],MATCH(O965,Table7[Column2]))</f>
        <v>Learning Stage</v>
      </c>
      <c r="O965">
        <v>3.5852983900000002</v>
      </c>
      <c r="P965" t="str">
        <f>VLOOKUP(O965,Table13[],2)</f>
        <v>1 - 5</v>
      </c>
      <c r="Q965" t="str">
        <f>INDEX(Table8[Column1],MATCH(R965,Table8[Column2]))</f>
        <v>Habitual</v>
      </c>
      <c r="R965">
        <v>86.779590639999995</v>
      </c>
      <c r="S965">
        <f t="shared" si="31"/>
        <v>3.6158162766666666</v>
      </c>
      <c r="T965" t="s">
        <v>19</v>
      </c>
    </row>
    <row r="966" spans="1:20" x14ac:dyDescent="0.25">
      <c r="A966">
        <v>965</v>
      </c>
      <c r="B966" t="s">
        <v>1439</v>
      </c>
      <c r="C966" t="s">
        <v>112</v>
      </c>
      <c r="D966" t="str">
        <f t="shared" si="30"/>
        <v>Carpenter Katherine</v>
      </c>
      <c r="E966" t="s">
        <v>15</v>
      </c>
      <c r="F966" t="s">
        <v>30</v>
      </c>
      <c r="G966" t="s">
        <v>611</v>
      </c>
      <c r="H966" t="s">
        <v>612</v>
      </c>
      <c r="I966" t="s">
        <v>30</v>
      </c>
      <c r="J966" t="s">
        <v>19</v>
      </c>
      <c r="K966" t="str">
        <f>INDEX(Table6[Column1],MATCH(L966,Table6[Column2]))</f>
        <v>Teenagers</v>
      </c>
      <c r="L966">
        <v>16.429398419999998</v>
      </c>
      <c r="M966" t="e">
        <f>VLOOKUP(L966,Table1[],2)</f>
        <v>#N/A</v>
      </c>
      <c r="N966" t="str">
        <f>INDEX(Table7[Column1],MATCH(O966,Table7[Column2]))</f>
        <v>Learning Stage</v>
      </c>
      <c r="O966">
        <v>5.4536118910000004</v>
      </c>
      <c r="P966" t="str">
        <f>VLOOKUP(O966,Table13[],2)</f>
        <v>1 - 5</v>
      </c>
      <c r="Q966" t="str">
        <f>INDEX(Table8[Column1],MATCH(R966,Table8[Column2]))</f>
        <v>Scheduled</v>
      </c>
      <c r="R966">
        <v>0</v>
      </c>
      <c r="S966">
        <f t="shared" si="31"/>
        <v>0</v>
      </c>
      <c r="T966" t="s">
        <v>19</v>
      </c>
    </row>
    <row r="967" spans="1:20" x14ac:dyDescent="0.25">
      <c r="A967">
        <v>966</v>
      </c>
      <c r="B967" t="s">
        <v>966</v>
      </c>
      <c r="C967" t="s">
        <v>550</v>
      </c>
      <c r="D967" t="str">
        <f t="shared" si="30"/>
        <v>Miller Barbara</v>
      </c>
      <c r="E967" t="s">
        <v>15</v>
      </c>
      <c r="F967" t="s">
        <v>30</v>
      </c>
      <c r="G967" t="s">
        <v>611</v>
      </c>
      <c r="H967" t="s">
        <v>612</v>
      </c>
      <c r="I967" t="s">
        <v>30</v>
      </c>
      <c r="J967" t="s">
        <v>19</v>
      </c>
      <c r="K967" t="str">
        <f>INDEX(Table6[Column1],MATCH(L967,Table6[Column2]))</f>
        <v>Elders</v>
      </c>
      <c r="L967">
        <v>55.667772309999997</v>
      </c>
      <c r="M967" t="str">
        <f>VLOOKUP(L967,Table1[],2)</f>
        <v>50 - 59</v>
      </c>
      <c r="N967" t="str">
        <f>INDEX(Table7[Column1],MATCH(O967,Table7[Column2]))</f>
        <v>Fitting in Stage</v>
      </c>
      <c r="O967">
        <v>6.811127709</v>
      </c>
      <c r="P967" t="str">
        <f>VLOOKUP(O967,Table13[],2)</f>
        <v>6 - 10</v>
      </c>
      <c r="Q967" t="str">
        <f>INDEX(Table8[Column1],MATCH(R967,Table8[Column2]))</f>
        <v>Habitual</v>
      </c>
      <c r="R967">
        <v>93.384262870000001</v>
      </c>
      <c r="S967">
        <f t="shared" si="31"/>
        <v>3.8910109529166665</v>
      </c>
      <c r="T967" t="s">
        <v>19</v>
      </c>
    </row>
    <row r="968" spans="1:20" x14ac:dyDescent="0.25">
      <c r="A968">
        <v>967</v>
      </c>
      <c r="B968" t="s">
        <v>253</v>
      </c>
      <c r="C968" t="s">
        <v>249</v>
      </c>
      <c r="D968" t="str">
        <f t="shared" si="30"/>
        <v>Harris Esther</v>
      </c>
      <c r="E968" t="s">
        <v>15</v>
      </c>
      <c r="F968" t="s">
        <v>38</v>
      </c>
      <c r="G968" t="s">
        <v>17</v>
      </c>
      <c r="H968" t="s">
        <v>18</v>
      </c>
      <c r="I968" t="s">
        <v>38</v>
      </c>
      <c r="J968" t="s">
        <v>19</v>
      </c>
      <c r="K968" t="str">
        <f>INDEX(Table6[Column1],MATCH(L968,Table6[Column2]))</f>
        <v>Elders</v>
      </c>
      <c r="L968">
        <v>57.11173969</v>
      </c>
      <c r="M968" t="str">
        <f>VLOOKUP(L968,Table1[],2)</f>
        <v>50 - 59</v>
      </c>
      <c r="N968" t="str">
        <f>INDEX(Table7[Column1],MATCH(O968,Table7[Column2]))</f>
        <v>Learning Stage</v>
      </c>
      <c r="O968">
        <v>2.745986217</v>
      </c>
      <c r="P968" t="str">
        <f>VLOOKUP(O968,Table13[],2)</f>
        <v>1 - 5</v>
      </c>
      <c r="Q968" t="str">
        <f>INDEX(Table8[Column1],MATCH(R968,Table8[Column2]))</f>
        <v>Excused</v>
      </c>
      <c r="R968">
        <v>136.82343779999999</v>
      </c>
      <c r="S968">
        <f t="shared" si="31"/>
        <v>5.7009765749999994</v>
      </c>
      <c r="T968" t="s">
        <v>19</v>
      </c>
    </row>
    <row r="969" spans="1:20" x14ac:dyDescent="0.25">
      <c r="A969">
        <v>968</v>
      </c>
      <c r="B969" t="s">
        <v>1440</v>
      </c>
      <c r="C969" t="s">
        <v>136</v>
      </c>
      <c r="D969" t="str">
        <f t="shared" si="30"/>
        <v>Arriaga Connie</v>
      </c>
      <c r="E969" t="s">
        <v>15</v>
      </c>
      <c r="F969" t="s">
        <v>127</v>
      </c>
      <c r="G969" t="s">
        <v>611</v>
      </c>
      <c r="H969" t="s">
        <v>612</v>
      </c>
      <c r="I969" t="s">
        <v>127</v>
      </c>
      <c r="J969" t="s">
        <v>19</v>
      </c>
      <c r="K969" t="str">
        <f>INDEX(Table6[Column1],MATCH(L969,Table6[Column2]))</f>
        <v>Adults</v>
      </c>
      <c r="L969">
        <v>44.774143350000003</v>
      </c>
      <c r="M969" t="str">
        <f>VLOOKUP(L969,Table1[],2)</f>
        <v>40 - 49</v>
      </c>
      <c r="N969" t="str">
        <f>INDEX(Table7[Column1],MATCH(O969,Table7[Column2]))</f>
        <v>Learning Stage</v>
      </c>
      <c r="O969">
        <v>5.8430464930000001</v>
      </c>
      <c r="P969" t="str">
        <f>VLOOKUP(O969,Table13[],2)</f>
        <v>1 - 5</v>
      </c>
      <c r="Q969" t="str">
        <f>INDEX(Table8[Column1],MATCH(R969,Table8[Column2]))</f>
        <v>Habitual</v>
      </c>
      <c r="R969">
        <v>88.504199689999993</v>
      </c>
      <c r="S969">
        <f t="shared" si="31"/>
        <v>3.6876749870833332</v>
      </c>
      <c r="T969" t="s">
        <v>19</v>
      </c>
    </row>
    <row r="970" spans="1:20" x14ac:dyDescent="0.25">
      <c r="A970">
        <v>969</v>
      </c>
      <c r="B970" t="s">
        <v>184</v>
      </c>
      <c r="C970" t="s">
        <v>465</v>
      </c>
      <c r="D970" t="str">
        <f t="shared" si="30"/>
        <v>Green Aaron</v>
      </c>
      <c r="E970" t="s">
        <v>22</v>
      </c>
      <c r="F970" t="s">
        <v>1441</v>
      </c>
      <c r="G970" t="s">
        <v>611</v>
      </c>
      <c r="H970" t="s">
        <v>612</v>
      </c>
      <c r="I970" t="s">
        <v>30</v>
      </c>
      <c r="J970" t="s">
        <v>19</v>
      </c>
      <c r="K970" t="str">
        <f>INDEX(Table6[Column1],MATCH(L970,Table6[Column2]))</f>
        <v>Adults</v>
      </c>
      <c r="L970">
        <v>46.924856550000001</v>
      </c>
      <c r="M970" t="str">
        <f>VLOOKUP(L970,Table1[],2)</f>
        <v>40 - 49</v>
      </c>
      <c r="N970" t="str">
        <f>INDEX(Table7[Column1],MATCH(O970,Table7[Column2]))</f>
        <v>Learning Stage</v>
      </c>
      <c r="O970">
        <v>4.1598403450000001</v>
      </c>
      <c r="P970" t="str">
        <f>VLOOKUP(O970,Table13[],2)</f>
        <v>1 - 5</v>
      </c>
      <c r="Q970" t="str">
        <f>INDEX(Table8[Column1],MATCH(R970,Table8[Column2]))</f>
        <v>Habitual</v>
      </c>
      <c r="R970">
        <v>100.49922100000001</v>
      </c>
      <c r="S970">
        <f t="shared" si="31"/>
        <v>4.1874675416666669</v>
      </c>
      <c r="T970" t="s">
        <v>19</v>
      </c>
    </row>
    <row r="971" spans="1:20" x14ac:dyDescent="0.25">
      <c r="A971">
        <v>970</v>
      </c>
      <c r="B971" t="s">
        <v>1294</v>
      </c>
      <c r="C971" t="s">
        <v>1442</v>
      </c>
      <c r="D971" t="str">
        <f t="shared" si="30"/>
        <v>Bowman Edmund</v>
      </c>
      <c r="E971" t="s">
        <v>22</v>
      </c>
      <c r="F971" t="s">
        <v>30</v>
      </c>
      <c r="G971" t="s">
        <v>820</v>
      </c>
      <c r="H971" t="s">
        <v>821</v>
      </c>
      <c r="I971" t="s">
        <v>30</v>
      </c>
      <c r="J971" t="s">
        <v>19</v>
      </c>
      <c r="K971" t="str">
        <f>INDEX(Table6[Column1],MATCH(L971,Table6[Column2]))</f>
        <v>Young Adults</v>
      </c>
      <c r="L971">
        <v>39.348541740000002</v>
      </c>
      <c r="M971" t="str">
        <f>VLOOKUP(L971,Table1[],2)</f>
        <v>30 - 39</v>
      </c>
      <c r="N971" t="str">
        <f>INDEX(Table7[Column1],MATCH(O971,Table7[Column2]))</f>
        <v>Fitting in Stage</v>
      </c>
      <c r="O971">
        <v>7.3173219390000002</v>
      </c>
      <c r="P971" t="str">
        <f>VLOOKUP(O971,Table13[],2)</f>
        <v>6 - 10</v>
      </c>
      <c r="Q971" t="str">
        <f>INDEX(Table8[Column1],MATCH(R971,Table8[Column2]))</f>
        <v>Maintained</v>
      </c>
      <c r="R971">
        <v>44.334893190000003</v>
      </c>
      <c r="S971">
        <f t="shared" si="31"/>
        <v>1.84728721625</v>
      </c>
      <c r="T971" t="s">
        <v>19</v>
      </c>
    </row>
    <row r="972" spans="1:20" x14ac:dyDescent="0.25">
      <c r="A972">
        <v>971</v>
      </c>
      <c r="B972" t="s">
        <v>741</v>
      </c>
      <c r="C972" t="s">
        <v>93</v>
      </c>
      <c r="D972" t="str">
        <f t="shared" si="30"/>
        <v>Rose William</v>
      </c>
      <c r="E972" t="s">
        <v>22</v>
      </c>
      <c r="F972" t="s">
        <v>30</v>
      </c>
      <c r="G972" t="s">
        <v>820</v>
      </c>
      <c r="H972" t="s">
        <v>821</v>
      </c>
      <c r="I972" t="s">
        <v>30</v>
      </c>
      <c r="J972" t="s">
        <v>19</v>
      </c>
      <c r="K972" t="str">
        <f>INDEX(Table6[Column1],MATCH(L972,Table6[Column2]))</f>
        <v>Adults</v>
      </c>
      <c r="L972">
        <v>48.588366899999997</v>
      </c>
      <c r="M972" t="str">
        <f>VLOOKUP(L972,Table1[],2)</f>
        <v>40 - 49</v>
      </c>
      <c r="N972" t="str">
        <f>INDEX(Table7[Column1],MATCH(O972,Table7[Column2]))</f>
        <v>Learning Stage</v>
      </c>
      <c r="O972">
        <v>4.4816493729999998</v>
      </c>
      <c r="P972" t="str">
        <f>VLOOKUP(O972,Table13[],2)</f>
        <v>1 - 5</v>
      </c>
      <c r="Q972" t="str">
        <f>INDEX(Table8[Column1],MATCH(R972,Table8[Column2]))</f>
        <v>Excused</v>
      </c>
      <c r="R972">
        <v>132.7648279</v>
      </c>
      <c r="S972">
        <f t="shared" si="31"/>
        <v>5.5318678291666661</v>
      </c>
      <c r="T972" t="s">
        <v>19</v>
      </c>
    </row>
    <row r="973" spans="1:20" x14ac:dyDescent="0.25">
      <c r="A973">
        <v>972</v>
      </c>
      <c r="B973" t="s">
        <v>1073</v>
      </c>
      <c r="C973" t="s">
        <v>21</v>
      </c>
      <c r="D973" t="str">
        <f t="shared" si="30"/>
        <v>Long Stephen</v>
      </c>
      <c r="E973" t="s">
        <v>22</v>
      </c>
      <c r="F973" t="s">
        <v>24</v>
      </c>
      <c r="G973" t="s">
        <v>611</v>
      </c>
      <c r="H973" t="s">
        <v>612</v>
      </c>
      <c r="I973" t="s">
        <v>24</v>
      </c>
      <c r="J973" t="s">
        <v>19</v>
      </c>
      <c r="K973" t="str">
        <f>INDEX(Table6[Column1],MATCH(L973,Table6[Column2]))</f>
        <v>Adults</v>
      </c>
      <c r="L973">
        <v>40.380863900000001</v>
      </c>
      <c r="M973" t="str">
        <f>VLOOKUP(L973,Table1[],2)</f>
        <v>40 - 49</v>
      </c>
      <c r="N973" t="str">
        <f>INDEX(Table7[Column1],MATCH(O973,Table7[Column2]))</f>
        <v>Learning Stage</v>
      </c>
      <c r="O973">
        <v>5.3099920599999999</v>
      </c>
      <c r="P973" t="str">
        <f>VLOOKUP(O973,Table13[],2)</f>
        <v>1 - 5</v>
      </c>
      <c r="Q973" t="str">
        <f>INDEX(Table8[Column1],MATCH(R973,Table8[Column2]))</f>
        <v>Scheduled</v>
      </c>
      <c r="R973">
        <v>36.52549836</v>
      </c>
      <c r="S973">
        <f t="shared" si="31"/>
        <v>1.521895765</v>
      </c>
      <c r="T973" t="s">
        <v>19</v>
      </c>
    </row>
    <row r="974" spans="1:20" x14ac:dyDescent="0.25">
      <c r="A974">
        <v>973</v>
      </c>
      <c r="B974" t="s">
        <v>377</v>
      </c>
      <c r="C974" t="s">
        <v>925</v>
      </c>
      <c r="D974" t="str">
        <f t="shared" si="30"/>
        <v>Patrick Julie</v>
      </c>
      <c r="E974" t="s">
        <v>15</v>
      </c>
      <c r="F974" t="s">
        <v>54</v>
      </c>
      <c r="G974" t="s">
        <v>820</v>
      </c>
      <c r="H974" t="s">
        <v>821</v>
      </c>
      <c r="I974" t="s">
        <v>54</v>
      </c>
      <c r="J974" t="s">
        <v>19</v>
      </c>
      <c r="K974" t="str">
        <f>INDEX(Table6[Column1],MATCH(L974,Table6[Column2]))</f>
        <v>Adults</v>
      </c>
      <c r="L974">
        <v>46.916750059999998</v>
      </c>
      <c r="M974" t="str">
        <f>VLOOKUP(L974,Table1[],2)</f>
        <v>40 - 49</v>
      </c>
      <c r="N974" t="str">
        <f>INDEX(Table7[Column1],MATCH(O974,Table7[Column2]))</f>
        <v>Learning Stage</v>
      </c>
      <c r="O974">
        <v>3.779247738</v>
      </c>
      <c r="P974" t="str">
        <f>VLOOKUP(O974,Table13[],2)</f>
        <v>1 - 5</v>
      </c>
      <c r="Q974" t="str">
        <f>INDEX(Table8[Column1],MATCH(R974,Table8[Column2]))</f>
        <v>Habitual</v>
      </c>
      <c r="R974">
        <v>109.1164465</v>
      </c>
      <c r="S974">
        <f t="shared" si="31"/>
        <v>4.5465186041666659</v>
      </c>
      <c r="T974" t="s">
        <v>19</v>
      </c>
    </row>
    <row r="975" spans="1:20" x14ac:dyDescent="0.25">
      <c r="A975">
        <v>974</v>
      </c>
      <c r="B975" t="s">
        <v>1443</v>
      </c>
      <c r="C975" t="s">
        <v>149</v>
      </c>
      <c r="D975" t="str">
        <f t="shared" si="30"/>
        <v>Berry Charles</v>
      </c>
      <c r="E975" t="s">
        <v>22</v>
      </c>
      <c r="F975" t="s">
        <v>16</v>
      </c>
      <c r="G975" t="s">
        <v>611</v>
      </c>
      <c r="H975" t="s">
        <v>612</v>
      </c>
      <c r="I975" t="s">
        <v>16</v>
      </c>
      <c r="J975" t="s">
        <v>19</v>
      </c>
      <c r="K975" t="str">
        <f>INDEX(Table6[Column1],MATCH(L975,Table6[Column2]))</f>
        <v>Young Adults</v>
      </c>
      <c r="L975">
        <v>38.637094609999998</v>
      </c>
      <c r="M975" t="str">
        <f>VLOOKUP(L975,Table1[],2)</f>
        <v>30 - 39</v>
      </c>
      <c r="N975" t="str">
        <f>INDEX(Table7[Column1],MATCH(O975,Table7[Column2]))</f>
        <v>Learning Stage</v>
      </c>
      <c r="O975">
        <v>4.4247203549999998</v>
      </c>
      <c r="P975" t="str">
        <f>VLOOKUP(O975,Table13[],2)</f>
        <v>1 - 5</v>
      </c>
      <c r="Q975" t="str">
        <f>INDEX(Table8[Column1],MATCH(R975,Table8[Column2]))</f>
        <v>Maintained</v>
      </c>
      <c r="R975">
        <v>59.175300159999999</v>
      </c>
      <c r="S975">
        <f t="shared" si="31"/>
        <v>2.4656375066666669</v>
      </c>
      <c r="T975" t="s">
        <v>19</v>
      </c>
    </row>
    <row r="976" spans="1:20" x14ac:dyDescent="0.25">
      <c r="A976">
        <v>975</v>
      </c>
      <c r="B976" t="s">
        <v>1444</v>
      </c>
      <c r="C976" t="s">
        <v>50</v>
      </c>
      <c r="D976" t="str">
        <f t="shared" si="30"/>
        <v>Brame Robert</v>
      </c>
      <c r="E976" t="s">
        <v>22</v>
      </c>
      <c r="F976" t="s">
        <v>33</v>
      </c>
      <c r="G976" t="s">
        <v>820</v>
      </c>
      <c r="H976" t="s">
        <v>821</v>
      </c>
      <c r="I976" t="s">
        <v>33</v>
      </c>
      <c r="J976" t="s">
        <v>19</v>
      </c>
      <c r="K976" t="str">
        <f>INDEX(Table6[Column1],MATCH(L976,Table6[Column2]))</f>
        <v>Adults</v>
      </c>
      <c r="L976">
        <v>46.632074719999999</v>
      </c>
      <c r="M976" t="str">
        <f>VLOOKUP(L976,Table1[],2)</f>
        <v>40 - 49</v>
      </c>
      <c r="N976" t="str">
        <f>INDEX(Table7[Column1],MATCH(O976,Table7[Column2]))</f>
        <v>Fitting in Stage</v>
      </c>
      <c r="O976">
        <v>6.5133643960000001</v>
      </c>
      <c r="P976" t="str">
        <f>VLOOKUP(O976,Table13[],2)</f>
        <v>6 - 10</v>
      </c>
      <c r="Q976" t="str">
        <f>INDEX(Table8[Column1],MATCH(R976,Table8[Column2]))</f>
        <v>Habitual</v>
      </c>
      <c r="R976">
        <v>115.65466240000001</v>
      </c>
      <c r="S976">
        <f t="shared" si="31"/>
        <v>4.8189442666666666</v>
      </c>
      <c r="T976" t="s">
        <v>19</v>
      </c>
    </row>
    <row r="977" spans="1:20" x14ac:dyDescent="0.25">
      <c r="A977">
        <v>976</v>
      </c>
      <c r="B977" t="s">
        <v>600</v>
      </c>
      <c r="C977" t="s">
        <v>815</v>
      </c>
      <c r="D977" t="str">
        <f t="shared" si="30"/>
        <v>Neal Matt</v>
      </c>
      <c r="E977" t="s">
        <v>22</v>
      </c>
      <c r="F977" t="s">
        <v>1445</v>
      </c>
      <c r="G977" t="s">
        <v>611</v>
      </c>
      <c r="H977" t="s">
        <v>612</v>
      </c>
      <c r="I977" t="s">
        <v>46</v>
      </c>
      <c r="J977" t="s">
        <v>19</v>
      </c>
      <c r="K977" t="str">
        <f>INDEX(Table6[Column1],MATCH(L977,Table6[Column2]))</f>
        <v>Young Adults</v>
      </c>
      <c r="L977">
        <v>31.7134143</v>
      </c>
      <c r="M977" t="str">
        <f>VLOOKUP(L977,Table1[],2)</f>
        <v>30 - 39</v>
      </c>
      <c r="N977" t="str">
        <f>INDEX(Table7[Column1],MATCH(O977,Table7[Column2]))</f>
        <v>Learning Stage</v>
      </c>
      <c r="O977">
        <v>4.7965805049999997</v>
      </c>
      <c r="P977" t="str">
        <f>VLOOKUP(O977,Table13[],2)</f>
        <v>1 - 5</v>
      </c>
      <c r="Q977" t="str">
        <f>INDEX(Table8[Column1],MATCH(R977,Table8[Column2]))</f>
        <v>Scheduled</v>
      </c>
      <c r="R977">
        <v>0</v>
      </c>
      <c r="S977">
        <f t="shared" si="31"/>
        <v>0</v>
      </c>
      <c r="T977" t="s">
        <v>19</v>
      </c>
    </row>
    <row r="978" spans="1:20" x14ac:dyDescent="0.25">
      <c r="A978">
        <v>977</v>
      </c>
      <c r="B978" t="s">
        <v>1446</v>
      </c>
      <c r="C978" t="s">
        <v>1447</v>
      </c>
      <c r="D978" t="str">
        <f t="shared" si="30"/>
        <v>Blair Bobbi</v>
      </c>
      <c r="E978" t="s">
        <v>15</v>
      </c>
      <c r="F978" t="s">
        <v>169</v>
      </c>
      <c r="G978" t="s">
        <v>611</v>
      </c>
      <c r="H978" t="s">
        <v>612</v>
      </c>
      <c r="I978" t="s">
        <v>169</v>
      </c>
      <c r="J978" t="s">
        <v>19</v>
      </c>
      <c r="K978" t="str">
        <f>INDEX(Table6[Column1],MATCH(L978,Table6[Column2]))</f>
        <v>Adults</v>
      </c>
      <c r="L978">
        <v>42.757865529999997</v>
      </c>
      <c r="M978" t="str">
        <f>VLOOKUP(L978,Table1[],2)</f>
        <v>40 - 49</v>
      </c>
      <c r="N978" t="str">
        <f>INDEX(Table7[Column1],MATCH(O978,Table7[Column2]))</f>
        <v>Learning Stage</v>
      </c>
      <c r="O978">
        <v>5.0166287719999998</v>
      </c>
      <c r="P978" t="str">
        <f>VLOOKUP(O978,Table13[],2)</f>
        <v>1 - 5</v>
      </c>
      <c r="Q978" t="str">
        <f>INDEX(Table8[Column1],MATCH(R978,Table8[Column2]))</f>
        <v>Scheduled</v>
      </c>
      <c r="R978">
        <v>21.877526240000002</v>
      </c>
      <c r="S978">
        <f t="shared" si="31"/>
        <v>0.91156359333333348</v>
      </c>
      <c r="T978" t="s">
        <v>19</v>
      </c>
    </row>
    <row r="979" spans="1:20" x14ac:dyDescent="0.25">
      <c r="A979">
        <v>978</v>
      </c>
      <c r="B979" t="s">
        <v>1448</v>
      </c>
      <c r="C979" t="s">
        <v>1449</v>
      </c>
      <c r="D979" t="str">
        <f t="shared" si="30"/>
        <v>Sherwood Karrie</v>
      </c>
      <c r="E979" t="s">
        <v>15</v>
      </c>
      <c r="F979" t="s">
        <v>95</v>
      </c>
      <c r="G979" t="s">
        <v>611</v>
      </c>
      <c r="H979" t="s">
        <v>612</v>
      </c>
      <c r="I979" t="s">
        <v>87</v>
      </c>
      <c r="J979" t="s">
        <v>19</v>
      </c>
      <c r="K979" t="str">
        <f>INDEX(Table6[Column1],MATCH(L979,Table6[Column2]))</f>
        <v>Adults</v>
      </c>
      <c r="L979">
        <v>47.776706019999999</v>
      </c>
      <c r="M979" t="str">
        <f>VLOOKUP(L979,Table1[],2)</f>
        <v>40 - 49</v>
      </c>
      <c r="N979" t="str">
        <f>INDEX(Table7[Column1],MATCH(O979,Table7[Column2]))</f>
        <v>Learning Stage</v>
      </c>
      <c r="O979">
        <v>4.8353338790000002</v>
      </c>
      <c r="P979" t="str">
        <f>VLOOKUP(O979,Table13[],2)</f>
        <v>1 - 5</v>
      </c>
      <c r="Q979" t="str">
        <f>INDEX(Table8[Column1],MATCH(R979,Table8[Column2]))</f>
        <v>Habitual</v>
      </c>
      <c r="R979">
        <v>109.5550497</v>
      </c>
      <c r="S979">
        <f t="shared" si="31"/>
        <v>4.5647937374999996</v>
      </c>
      <c r="T979" t="s">
        <v>19</v>
      </c>
    </row>
    <row r="980" spans="1:20" x14ac:dyDescent="0.25">
      <c r="A980">
        <v>979</v>
      </c>
      <c r="B980" t="s">
        <v>1450</v>
      </c>
      <c r="C980" t="s">
        <v>56</v>
      </c>
      <c r="D980" t="str">
        <f t="shared" si="30"/>
        <v>Miguel James</v>
      </c>
      <c r="E980" t="s">
        <v>22</v>
      </c>
      <c r="F980" t="s">
        <v>1451</v>
      </c>
      <c r="G980" t="s">
        <v>17</v>
      </c>
      <c r="H980" t="s">
        <v>18</v>
      </c>
      <c r="I980" t="s">
        <v>1451</v>
      </c>
      <c r="J980" t="s">
        <v>19</v>
      </c>
      <c r="K980" t="str">
        <f>INDEX(Table6[Column1],MATCH(L980,Table6[Column2]))</f>
        <v>Elders</v>
      </c>
      <c r="L980">
        <v>52.212475230000003</v>
      </c>
      <c r="M980" t="str">
        <f>VLOOKUP(L980,Table1[],2)</f>
        <v>50 - 59</v>
      </c>
      <c r="N980" t="str">
        <f>INDEX(Table7[Column1],MATCH(O980,Table7[Column2]))</f>
        <v>Learning Stage</v>
      </c>
      <c r="O980">
        <v>3.8961230809999998</v>
      </c>
      <c r="P980" t="str">
        <f>VLOOKUP(O980,Table13[],2)</f>
        <v>1 - 5</v>
      </c>
      <c r="Q980" t="str">
        <f>INDEX(Table8[Column1],MATCH(R980,Table8[Column2]))</f>
        <v>Habitual</v>
      </c>
      <c r="R980">
        <v>106.76285799999999</v>
      </c>
      <c r="S980">
        <f t="shared" si="31"/>
        <v>4.4484524166666661</v>
      </c>
      <c r="T980" t="s">
        <v>19</v>
      </c>
    </row>
    <row r="981" spans="1:20" x14ac:dyDescent="0.25">
      <c r="A981">
        <v>980</v>
      </c>
      <c r="B981" t="s">
        <v>560</v>
      </c>
      <c r="C981" t="s">
        <v>630</v>
      </c>
      <c r="D981" t="str">
        <f t="shared" si="30"/>
        <v>Sherman Richard</v>
      </c>
      <c r="E981" t="s">
        <v>22</v>
      </c>
      <c r="F981" t="s">
        <v>87</v>
      </c>
      <c r="G981" t="s">
        <v>820</v>
      </c>
      <c r="H981" t="s">
        <v>821</v>
      </c>
      <c r="I981" t="s">
        <v>87</v>
      </c>
      <c r="J981" t="s">
        <v>19</v>
      </c>
      <c r="K981" t="str">
        <f>INDEX(Table6[Column1],MATCH(L981,Table6[Column2]))</f>
        <v>Adults</v>
      </c>
      <c r="L981">
        <v>48.154055560000003</v>
      </c>
      <c r="M981" t="str">
        <f>VLOOKUP(L981,Table1[],2)</f>
        <v>40 - 49</v>
      </c>
      <c r="N981" t="str">
        <f>INDEX(Table7[Column1],MATCH(O981,Table7[Column2]))</f>
        <v>Learning Stage</v>
      </c>
      <c r="O981">
        <v>5.4933249550000003</v>
      </c>
      <c r="P981" t="str">
        <f>VLOOKUP(O981,Table13[],2)</f>
        <v>1 - 5</v>
      </c>
      <c r="Q981" t="str">
        <f>INDEX(Table8[Column1],MATCH(R981,Table8[Column2]))</f>
        <v>Scheduled</v>
      </c>
      <c r="R981">
        <v>25.062971439999998</v>
      </c>
      <c r="S981">
        <f t="shared" si="31"/>
        <v>1.0442904766666665</v>
      </c>
      <c r="T981" t="s">
        <v>19</v>
      </c>
    </row>
    <row r="982" spans="1:20" x14ac:dyDescent="0.25">
      <c r="A982">
        <v>981</v>
      </c>
      <c r="B982" t="s">
        <v>1452</v>
      </c>
      <c r="C982" t="s">
        <v>245</v>
      </c>
      <c r="D982" t="str">
        <f t="shared" si="30"/>
        <v>Ambler Mary</v>
      </c>
      <c r="E982" t="s">
        <v>15</v>
      </c>
      <c r="F982" t="s">
        <v>38</v>
      </c>
      <c r="G982" t="s">
        <v>17</v>
      </c>
      <c r="H982" t="s">
        <v>18</v>
      </c>
      <c r="I982" t="s">
        <v>38</v>
      </c>
      <c r="J982" t="s">
        <v>19</v>
      </c>
      <c r="K982" t="str">
        <f>INDEX(Table6[Column1],MATCH(L982,Table6[Column2]))</f>
        <v>Adults</v>
      </c>
      <c r="L982">
        <v>40.787995070000001</v>
      </c>
      <c r="M982" t="str">
        <f>VLOOKUP(L982,Table1[],2)</f>
        <v>40 - 49</v>
      </c>
      <c r="N982" t="str">
        <f>INDEX(Table7[Column1],MATCH(O982,Table7[Column2]))</f>
        <v>Learning Stage</v>
      </c>
      <c r="O982">
        <v>4.9432967520000002</v>
      </c>
      <c r="P982" t="str">
        <f>VLOOKUP(O982,Table13[],2)</f>
        <v>1 - 5</v>
      </c>
      <c r="Q982" t="str">
        <f>INDEX(Table8[Column1],MATCH(R982,Table8[Column2]))</f>
        <v>Scheduled</v>
      </c>
      <c r="R982">
        <v>35.161964189999999</v>
      </c>
      <c r="S982">
        <f t="shared" si="31"/>
        <v>1.46508184125</v>
      </c>
      <c r="T982" t="s">
        <v>19</v>
      </c>
    </row>
    <row r="983" spans="1:20" x14ac:dyDescent="0.25">
      <c r="A983">
        <v>982</v>
      </c>
      <c r="B983" t="s">
        <v>1453</v>
      </c>
      <c r="C983" t="s">
        <v>56</v>
      </c>
      <c r="D983" t="str">
        <f t="shared" si="30"/>
        <v>Hyatt James</v>
      </c>
      <c r="E983" t="s">
        <v>22</v>
      </c>
      <c r="F983" t="s">
        <v>33</v>
      </c>
      <c r="G983" t="s">
        <v>820</v>
      </c>
      <c r="H983" t="s">
        <v>821</v>
      </c>
      <c r="I983" t="s">
        <v>33</v>
      </c>
      <c r="J983" t="s">
        <v>19</v>
      </c>
      <c r="K983" t="str">
        <f>INDEX(Table6[Column1],MATCH(L983,Table6[Column2]))</f>
        <v>Young Adults</v>
      </c>
      <c r="L983">
        <v>32.24133621</v>
      </c>
      <c r="M983" t="str">
        <f>VLOOKUP(L983,Table1[],2)</f>
        <v>30 - 39</v>
      </c>
      <c r="N983" t="str">
        <f>INDEX(Table7[Column1],MATCH(O983,Table7[Column2]))</f>
        <v>Learning Stage</v>
      </c>
      <c r="O983">
        <v>3.4107473480000001</v>
      </c>
      <c r="P983" t="str">
        <f>VLOOKUP(O983,Table13[],2)</f>
        <v>1 - 5</v>
      </c>
      <c r="Q983" t="str">
        <f>INDEX(Table8[Column1],MATCH(R983,Table8[Column2]))</f>
        <v>Scheduled</v>
      </c>
      <c r="R983">
        <v>17.487201049999999</v>
      </c>
      <c r="S983">
        <f t="shared" si="31"/>
        <v>0.72863337708333331</v>
      </c>
      <c r="T983" t="s">
        <v>19</v>
      </c>
    </row>
    <row r="984" spans="1:20" x14ac:dyDescent="0.25">
      <c r="A984">
        <v>983</v>
      </c>
      <c r="B984" t="s">
        <v>1454</v>
      </c>
      <c r="C984" t="s">
        <v>512</v>
      </c>
      <c r="D984" t="str">
        <f t="shared" si="30"/>
        <v>Darrell Andre</v>
      </c>
      <c r="E984" t="s">
        <v>22</v>
      </c>
      <c r="F984" t="s">
        <v>407</v>
      </c>
      <c r="G984" t="s">
        <v>611</v>
      </c>
      <c r="H984" t="s">
        <v>612</v>
      </c>
      <c r="I984" t="s">
        <v>407</v>
      </c>
      <c r="J984" t="s">
        <v>19</v>
      </c>
      <c r="K984" t="str">
        <f>INDEX(Table6[Column1],MATCH(L984,Table6[Column2]))</f>
        <v>Elders</v>
      </c>
      <c r="L984">
        <v>51.602024530000001</v>
      </c>
      <c r="M984" t="str">
        <f>VLOOKUP(L984,Table1[],2)</f>
        <v>50 - 59</v>
      </c>
      <c r="N984" t="str">
        <f>INDEX(Table7[Column1],MATCH(O984,Table7[Column2]))</f>
        <v>Learning Stage</v>
      </c>
      <c r="O984">
        <v>3.1002343909999999</v>
      </c>
      <c r="P984" t="str">
        <f>VLOOKUP(O984,Table13[],2)</f>
        <v>1 - 5</v>
      </c>
      <c r="Q984" t="str">
        <f>INDEX(Table8[Column1],MATCH(R984,Table8[Column2]))</f>
        <v>Maintained</v>
      </c>
      <c r="R984">
        <v>60.398983260000001</v>
      </c>
      <c r="S984">
        <f t="shared" si="31"/>
        <v>2.5166243024999999</v>
      </c>
      <c r="T984" t="s">
        <v>19</v>
      </c>
    </row>
    <row r="985" spans="1:20" x14ac:dyDescent="0.25">
      <c r="A985">
        <v>984</v>
      </c>
      <c r="B985" t="s">
        <v>1455</v>
      </c>
      <c r="C985" t="s">
        <v>62</v>
      </c>
      <c r="D985" t="str">
        <f t="shared" si="30"/>
        <v>Lewis Thomas</v>
      </c>
      <c r="E985" t="s">
        <v>22</v>
      </c>
      <c r="F985" t="s">
        <v>169</v>
      </c>
      <c r="G985" t="s">
        <v>611</v>
      </c>
      <c r="H985" t="s">
        <v>612</v>
      </c>
      <c r="I985" t="s">
        <v>169</v>
      </c>
      <c r="J985" t="s">
        <v>19</v>
      </c>
      <c r="K985" t="str">
        <f>INDEX(Table6[Column1],MATCH(L985,Table6[Column2]))</f>
        <v>Elders</v>
      </c>
      <c r="L985">
        <v>56.767690250000001</v>
      </c>
      <c r="M985" t="str">
        <f>VLOOKUP(L985,Table1[],2)</f>
        <v>50 - 59</v>
      </c>
      <c r="N985" t="str">
        <f>INDEX(Table7[Column1],MATCH(O985,Table7[Column2]))</f>
        <v>Learning Stage</v>
      </c>
      <c r="O985">
        <v>5.553395138</v>
      </c>
      <c r="P985" t="str">
        <f>VLOOKUP(O985,Table13[],2)</f>
        <v>1 - 5</v>
      </c>
      <c r="Q985" t="str">
        <f>INDEX(Table8[Column1],MATCH(R985,Table8[Column2]))</f>
        <v>Excused</v>
      </c>
      <c r="R985">
        <v>135.65324889999999</v>
      </c>
      <c r="S985">
        <f t="shared" si="31"/>
        <v>5.6522187041666658</v>
      </c>
      <c r="T985" t="s">
        <v>19</v>
      </c>
    </row>
    <row r="986" spans="1:20" x14ac:dyDescent="0.25">
      <c r="A986">
        <v>985</v>
      </c>
      <c r="B986" t="s">
        <v>1291</v>
      </c>
      <c r="C986" t="s">
        <v>275</v>
      </c>
      <c r="D986" t="str">
        <f t="shared" si="30"/>
        <v>Ramirez Nancy</v>
      </c>
      <c r="E986" t="s">
        <v>15</v>
      </c>
      <c r="F986" t="s">
        <v>1456</v>
      </c>
      <c r="G986" t="s">
        <v>611</v>
      </c>
      <c r="H986" t="s">
        <v>612</v>
      </c>
      <c r="I986" t="s">
        <v>107</v>
      </c>
      <c r="J986" t="s">
        <v>19</v>
      </c>
      <c r="K986" t="str">
        <f>INDEX(Table6[Column1],MATCH(L986,Table6[Column2]))</f>
        <v>Young Adults</v>
      </c>
      <c r="L986">
        <v>39.030126099999997</v>
      </c>
      <c r="M986" t="str">
        <f>VLOOKUP(L986,Table1[],2)</f>
        <v>30 - 39</v>
      </c>
      <c r="N986" t="str">
        <f>INDEX(Table7[Column1],MATCH(O986,Table7[Column2]))</f>
        <v>Learning Stage</v>
      </c>
      <c r="O986">
        <v>5.4661864209999997</v>
      </c>
      <c r="P986" t="str">
        <f>VLOOKUP(O986,Table13[],2)</f>
        <v>1 - 5</v>
      </c>
      <c r="Q986" t="str">
        <f>INDEX(Table8[Column1],MATCH(R986,Table8[Column2]))</f>
        <v>Maintained</v>
      </c>
      <c r="R986">
        <v>66.185332740000007</v>
      </c>
      <c r="S986">
        <f t="shared" si="31"/>
        <v>2.7577221975000001</v>
      </c>
      <c r="T986" t="s">
        <v>19</v>
      </c>
    </row>
    <row r="987" spans="1:20" x14ac:dyDescent="0.25">
      <c r="A987">
        <v>986</v>
      </c>
      <c r="B987" t="s">
        <v>1457</v>
      </c>
      <c r="C987" t="s">
        <v>50</v>
      </c>
      <c r="D987" t="str">
        <f t="shared" si="30"/>
        <v>Carballo Robert</v>
      </c>
      <c r="E987" t="s">
        <v>22</v>
      </c>
      <c r="F987" t="s">
        <v>1458</v>
      </c>
      <c r="G987" t="s">
        <v>820</v>
      </c>
      <c r="H987" t="s">
        <v>821</v>
      </c>
      <c r="I987" t="s">
        <v>192</v>
      </c>
      <c r="J987" t="s">
        <v>19</v>
      </c>
      <c r="K987" t="str">
        <f>INDEX(Table6[Column1],MATCH(L987,Table6[Column2]))</f>
        <v>Adults</v>
      </c>
      <c r="L987">
        <v>41.826888789999998</v>
      </c>
      <c r="M987" t="str">
        <f>VLOOKUP(L987,Table1[],2)</f>
        <v>40 - 49</v>
      </c>
      <c r="N987" t="str">
        <f>INDEX(Table7[Column1],MATCH(O987,Table7[Column2]))</f>
        <v>Learning Stage</v>
      </c>
      <c r="O987">
        <v>3.5272098299999999</v>
      </c>
      <c r="P987" t="str">
        <f>VLOOKUP(O987,Table13[],2)</f>
        <v>1 - 5</v>
      </c>
      <c r="Q987" t="str">
        <f>INDEX(Table8[Column1],MATCH(R987,Table8[Column2]))</f>
        <v>Maintained</v>
      </c>
      <c r="R987">
        <v>42.183930959999998</v>
      </c>
      <c r="S987">
        <f t="shared" si="31"/>
        <v>1.7576637899999998</v>
      </c>
      <c r="T987" t="s">
        <v>19</v>
      </c>
    </row>
    <row r="988" spans="1:20" x14ac:dyDescent="0.25">
      <c r="A988">
        <v>987</v>
      </c>
      <c r="B988" t="s">
        <v>1459</v>
      </c>
      <c r="C988" t="s">
        <v>492</v>
      </c>
      <c r="D988" t="str">
        <f t="shared" si="30"/>
        <v>Stein Raymond</v>
      </c>
      <c r="E988" t="s">
        <v>22</v>
      </c>
      <c r="F988" t="s">
        <v>127</v>
      </c>
      <c r="G988" t="s">
        <v>611</v>
      </c>
      <c r="H988" t="s">
        <v>612</v>
      </c>
      <c r="I988" t="s">
        <v>127</v>
      </c>
      <c r="J988" t="s">
        <v>19</v>
      </c>
      <c r="K988" t="str">
        <f>INDEX(Table6[Column1],MATCH(L988,Table6[Column2]))</f>
        <v>Youth</v>
      </c>
      <c r="L988">
        <v>27.135641509999999</v>
      </c>
      <c r="M988" t="str">
        <f>VLOOKUP(L988,Table1[],2)</f>
        <v>20 - 29</v>
      </c>
      <c r="N988" t="str">
        <f>INDEX(Table7[Column1],MATCH(O988,Table7[Column2]))</f>
        <v>Learning Stage</v>
      </c>
      <c r="O988">
        <v>2.137871794</v>
      </c>
      <c r="P988" t="str">
        <f>VLOOKUP(O988,Table13[],2)</f>
        <v>1 - 5</v>
      </c>
      <c r="Q988" t="str">
        <f>INDEX(Table8[Column1],MATCH(R988,Table8[Column2]))</f>
        <v>Scheduled</v>
      </c>
      <c r="R988">
        <v>0</v>
      </c>
      <c r="S988">
        <f t="shared" si="31"/>
        <v>0</v>
      </c>
      <c r="T988" t="s">
        <v>19</v>
      </c>
    </row>
    <row r="989" spans="1:20" x14ac:dyDescent="0.25">
      <c r="A989">
        <v>988</v>
      </c>
      <c r="B989" t="s">
        <v>400</v>
      </c>
      <c r="C989" t="s">
        <v>29</v>
      </c>
      <c r="D989" t="str">
        <f t="shared" si="30"/>
        <v>Williams Irene</v>
      </c>
      <c r="E989" t="s">
        <v>15</v>
      </c>
      <c r="F989" t="s">
        <v>1460</v>
      </c>
      <c r="G989" t="s">
        <v>820</v>
      </c>
      <c r="H989" t="s">
        <v>821</v>
      </c>
      <c r="I989" t="s">
        <v>54</v>
      </c>
      <c r="J989" t="s">
        <v>19</v>
      </c>
      <c r="K989" t="str">
        <f>INDEX(Table6[Column1],MATCH(L989,Table6[Column2]))</f>
        <v>Adults</v>
      </c>
      <c r="L989">
        <v>45.043537880000002</v>
      </c>
      <c r="M989" t="str">
        <f>VLOOKUP(L989,Table1[],2)</f>
        <v>40 - 49</v>
      </c>
      <c r="N989" t="str">
        <f>INDEX(Table7[Column1],MATCH(O989,Table7[Column2]))</f>
        <v>Learning Stage</v>
      </c>
      <c r="O989">
        <v>3.7952738450000001</v>
      </c>
      <c r="P989" t="str">
        <f>VLOOKUP(O989,Table13[],2)</f>
        <v>1 - 5</v>
      </c>
      <c r="Q989" t="str">
        <f>INDEX(Table8[Column1],MATCH(R989,Table8[Column2]))</f>
        <v>Habitual</v>
      </c>
      <c r="R989">
        <v>99.076702900000001</v>
      </c>
      <c r="S989">
        <f t="shared" si="31"/>
        <v>4.1281959541666664</v>
      </c>
      <c r="T989" t="s">
        <v>19</v>
      </c>
    </row>
    <row r="990" spans="1:20" x14ac:dyDescent="0.25">
      <c r="A990">
        <v>989</v>
      </c>
      <c r="B990" t="s">
        <v>1461</v>
      </c>
      <c r="C990" t="s">
        <v>93</v>
      </c>
      <c r="D990" t="str">
        <f t="shared" si="30"/>
        <v>Kephart William</v>
      </c>
      <c r="E990" t="s">
        <v>22</v>
      </c>
      <c r="F990" t="s">
        <v>901</v>
      </c>
      <c r="G990" t="s">
        <v>820</v>
      </c>
      <c r="H990" t="s">
        <v>821</v>
      </c>
      <c r="I990" t="s">
        <v>87</v>
      </c>
      <c r="J990" t="s">
        <v>19</v>
      </c>
      <c r="K990" t="str">
        <f>INDEX(Table6[Column1],MATCH(L990,Table6[Column2]))</f>
        <v>Seniors</v>
      </c>
      <c r="L990">
        <v>64.20161976</v>
      </c>
      <c r="M990" t="str">
        <f>VLOOKUP(L990,Table1[],2)</f>
        <v>60 and Above</v>
      </c>
      <c r="N990" t="str">
        <f>INDEX(Table7[Column1],MATCH(O990,Table7[Column2]))</f>
        <v>Learning Stage</v>
      </c>
      <c r="O990">
        <v>4.3667425020000001</v>
      </c>
      <c r="P990" t="str">
        <f>VLOOKUP(O990,Table13[],2)</f>
        <v>1 - 5</v>
      </c>
      <c r="Q990" t="str">
        <f>INDEX(Table8[Column1],MATCH(R990,Table8[Column2]))</f>
        <v>Excused</v>
      </c>
      <c r="R990">
        <v>144.00053149999999</v>
      </c>
      <c r="S990">
        <f t="shared" si="31"/>
        <v>6.0000221458333325</v>
      </c>
      <c r="T990" t="s">
        <v>19</v>
      </c>
    </row>
    <row r="991" spans="1:20" x14ac:dyDescent="0.25">
      <c r="A991">
        <v>990</v>
      </c>
      <c r="B991" t="s">
        <v>1455</v>
      </c>
      <c r="C991" t="s">
        <v>478</v>
      </c>
      <c r="D991" t="str">
        <f t="shared" si="30"/>
        <v>Lewis Betty</v>
      </c>
      <c r="E991" t="s">
        <v>15</v>
      </c>
      <c r="F991" t="s">
        <v>586</v>
      </c>
      <c r="G991" t="s">
        <v>820</v>
      </c>
      <c r="H991" t="s">
        <v>821</v>
      </c>
      <c r="I991" t="s">
        <v>90</v>
      </c>
      <c r="J991" t="s">
        <v>19</v>
      </c>
      <c r="K991" t="str">
        <f>INDEX(Table6[Column1],MATCH(L991,Table6[Column2]))</f>
        <v>Young Adults</v>
      </c>
      <c r="L991">
        <v>39.346659320000001</v>
      </c>
      <c r="M991" t="str">
        <f>VLOOKUP(L991,Table1[],2)</f>
        <v>30 - 39</v>
      </c>
      <c r="N991" t="str">
        <f>INDEX(Table7[Column1],MATCH(O991,Table7[Column2]))</f>
        <v>Learning Stage</v>
      </c>
      <c r="O991">
        <v>3.6732073820000002</v>
      </c>
      <c r="P991" t="str">
        <f>VLOOKUP(O991,Table13[],2)</f>
        <v>1 - 5</v>
      </c>
      <c r="Q991" t="str">
        <f>INDEX(Table8[Column1],MATCH(R991,Table8[Column2]))</f>
        <v>Excused</v>
      </c>
      <c r="R991">
        <v>130.91826330000001</v>
      </c>
      <c r="S991">
        <f t="shared" si="31"/>
        <v>5.4549276375000009</v>
      </c>
      <c r="T991" t="s">
        <v>19</v>
      </c>
    </row>
    <row r="992" spans="1:20" x14ac:dyDescent="0.25">
      <c r="A992">
        <v>991</v>
      </c>
      <c r="B992" t="s">
        <v>1462</v>
      </c>
      <c r="C992" t="s">
        <v>1463</v>
      </c>
      <c r="D992" t="str">
        <f t="shared" si="30"/>
        <v>Hirst Tommy</v>
      </c>
      <c r="E992" t="s">
        <v>22</v>
      </c>
      <c r="F992" t="s">
        <v>1231</v>
      </c>
      <c r="G992" t="s">
        <v>820</v>
      </c>
      <c r="H992" t="s">
        <v>821</v>
      </c>
      <c r="I992" t="s">
        <v>87</v>
      </c>
      <c r="J992" t="s">
        <v>19</v>
      </c>
      <c r="K992" t="str">
        <f>INDEX(Table6[Column1],MATCH(L992,Table6[Column2]))</f>
        <v>Young Adults</v>
      </c>
      <c r="L992">
        <v>36.715934060000002</v>
      </c>
      <c r="M992" t="str">
        <f>VLOOKUP(L992,Table1[],2)</f>
        <v>30 - 39</v>
      </c>
      <c r="N992" t="str">
        <f>INDEX(Table7[Column1],MATCH(O992,Table7[Column2]))</f>
        <v>Fitting in Stage</v>
      </c>
      <c r="O992">
        <v>6.6169092220000003</v>
      </c>
      <c r="P992" t="str">
        <f>VLOOKUP(O992,Table13[],2)</f>
        <v>6 - 10</v>
      </c>
      <c r="Q992" t="str">
        <f>INDEX(Table8[Column1],MATCH(R992,Table8[Column2]))</f>
        <v>Maintained</v>
      </c>
      <c r="R992">
        <v>42.425060670000001</v>
      </c>
      <c r="S992">
        <f t="shared" si="31"/>
        <v>1.7677108612500001</v>
      </c>
      <c r="T992" t="s">
        <v>19</v>
      </c>
    </row>
    <row r="993" spans="1:20" x14ac:dyDescent="0.25">
      <c r="A993">
        <v>992</v>
      </c>
      <c r="B993" t="s">
        <v>1464</v>
      </c>
      <c r="C993" t="s">
        <v>264</v>
      </c>
      <c r="D993" t="str">
        <f t="shared" si="30"/>
        <v>Vera Cynthia</v>
      </c>
      <c r="E993" t="s">
        <v>15</v>
      </c>
      <c r="F993" t="s">
        <v>499</v>
      </c>
      <c r="G993" t="s">
        <v>611</v>
      </c>
      <c r="H993" t="s">
        <v>612</v>
      </c>
      <c r="I993" t="s">
        <v>277</v>
      </c>
      <c r="J993" t="s">
        <v>19</v>
      </c>
      <c r="K993" t="str">
        <f>INDEX(Table6[Column1],MATCH(L993,Table6[Column2]))</f>
        <v>Youth</v>
      </c>
      <c r="L993">
        <v>27.94062134</v>
      </c>
      <c r="M993" t="str">
        <f>VLOOKUP(L993,Table1[],2)</f>
        <v>20 - 29</v>
      </c>
      <c r="N993" t="str">
        <f>INDEX(Table7[Column1],MATCH(O993,Table7[Column2]))</f>
        <v>Learning Stage</v>
      </c>
      <c r="O993">
        <v>4.0242992610000003</v>
      </c>
      <c r="P993" t="str">
        <f>VLOOKUP(O993,Table13[],2)</f>
        <v>1 - 5</v>
      </c>
      <c r="Q993" t="str">
        <f>INDEX(Table8[Column1],MATCH(R993,Table8[Column2]))</f>
        <v>Scheduled</v>
      </c>
      <c r="R993">
        <v>6.171237541</v>
      </c>
      <c r="S993">
        <f t="shared" si="31"/>
        <v>0.25713489754166668</v>
      </c>
      <c r="T993" t="s">
        <v>19</v>
      </c>
    </row>
    <row r="994" spans="1:20" x14ac:dyDescent="0.25">
      <c r="A994">
        <v>993</v>
      </c>
      <c r="B994" t="s">
        <v>1465</v>
      </c>
      <c r="C994" t="s">
        <v>1466</v>
      </c>
      <c r="D994" t="str">
        <f t="shared" si="30"/>
        <v>Andrew Sparkle</v>
      </c>
      <c r="E994" t="s">
        <v>15</v>
      </c>
      <c r="F994" t="s">
        <v>152</v>
      </c>
      <c r="G994" t="s">
        <v>820</v>
      </c>
      <c r="H994" t="s">
        <v>821</v>
      </c>
      <c r="I994" t="s">
        <v>30</v>
      </c>
      <c r="J994" t="s">
        <v>19</v>
      </c>
      <c r="K994" t="str">
        <f>INDEX(Table6[Column1],MATCH(L994,Table6[Column2]))</f>
        <v>Young Adults</v>
      </c>
      <c r="L994">
        <v>30.95505228</v>
      </c>
      <c r="M994" t="str">
        <f>VLOOKUP(L994,Table1[],2)</f>
        <v>30 - 39</v>
      </c>
      <c r="N994" t="str">
        <f>INDEX(Table7[Column1],MATCH(O994,Table7[Column2]))</f>
        <v>Learning Stage</v>
      </c>
      <c r="O994">
        <v>2.5250375580000002</v>
      </c>
      <c r="P994" t="str">
        <f>VLOOKUP(O994,Table13[],2)</f>
        <v>1 - 5</v>
      </c>
      <c r="Q994" t="str">
        <f>INDEX(Table8[Column1],MATCH(R994,Table8[Column2]))</f>
        <v>Scheduled</v>
      </c>
      <c r="R994">
        <v>34.711734540000002</v>
      </c>
      <c r="S994">
        <f t="shared" si="31"/>
        <v>1.4463222725</v>
      </c>
      <c r="T994" t="s">
        <v>19</v>
      </c>
    </row>
    <row r="995" spans="1:20" x14ac:dyDescent="0.25">
      <c r="A995">
        <v>994</v>
      </c>
      <c r="B995" t="s">
        <v>1467</v>
      </c>
      <c r="C995" t="s">
        <v>59</v>
      </c>
      <c r="D995" t="str">
        <f t="shared" si="30"/>
        <v>Heredia Janet</v>
      </c>
      <c r="E995" t="s">
        <v>15</v>
      </c>
      <c r="F995" t="s">
        <v>235</v>
      </c>
      <c r="G995" t="s">
        <v>820</v>
      </c>
      <c r="H995" t="s">
        <v>821</v>
      </c>
      <c r="I995" t="s">
        <v>235</v>
      </c>
      <c r="J995" t="s">
        <v>19</v>
      </c>
      <c r="K995" t="str">
        <f>INDEX(Table6[Column1],MATCH(L995,Table6[Column2]))</f>
        <v>Adults</v>
      </c>
      <c r="L995">
        <v>41.518399469999999</v>
      </c>
      <c r="M995" t="str">
        <f>VLOOKUP(L995,Table1[],2)</f>
        <v>40 - 49</v>
      </c>
      <c r="N995" t="str">
        <f>INDEX(Table7[Column1],MATCH(O995,Table7[Column2]))</f>
        <v>Fitting in Stage</v>
      </c>
      <c r="O995">
        <v>7.7954412619999998</v>
      </c>
      <c r="P995" t="str">
        <f>VLOOKUP(O995,Table13[],2)</f>
        <v>6 - 10</v>
      </c>
      <c r="Q995" t="str">
        <f>INDEX(Table8[Column1],MATCH(R995,Table8[Column2]))</f>
        <v>Scheduled</v>
      </c>
      <c r="R995">
        <v>36.556923189999999</v>
      </c>
      <c r="S995">
        <f t="shared" si="31"/>
        <v>1.5232051329166667</v>
      </c>
      <c r="T995" t="s">
        <v>19</v>
      </c>
    </row>
    <row r="996" spans="1:20" x14ac:dyDescent="0.25">
      <c r="A996">
        <v>995</v>
      </c>
      <c r="B996" t="s">
        <v>1468</v>
      </c>
      <c r="C996" t="s">
        <v>1416</v>
      </c>
      <c r="D996" t="str">
        <f t="shared" si="30"/>
        <v>Venuti Theresa</v>
      </c>
      <c r="E996" t="s">
        <v>15</v>
      </c>
      <c r="F996" t="s">
        <v>1260</v>
      </c>
      <c r="G996" t="s">
        <v>820</v>
      </c>
      <c r="H996" t="s">
        <v>821</v>
      </c>
      <c r="I996" t="s">
        <v>30</v>
      </c>
      <c r="J996" t="s">
        <v>19</v>
      </c>
      <c r="K996" t="str">
        <f>INDEX(Table6[Column1],MATCH(L996,Table6[Column2]))</f>
        <v>Young Adults</v>
      </c>
      <c r="L996">
        <v>35.888002460000003</v>
      </c>
      <c r="M996" t="str">
        <f>VLOOKUP(L996,Table1[],2)</f>
        <v>30 - 39</v>
      </c>
      <c r="N996" t="str">
        <f>INDEX(Table7[Column1],MATCH(O996,Table7[Column2]))</f>
        <v>Learning Stage</v>
      </c>
      <c r="O996">
        <v>4.5943107989999996</v>
      </c>
      <c r="P996" t="str">
        <f>VLOOKUP(O996,Table13[],2)</f>
        <v>1 - 5</v>
      </c>
      <c r="Q996" t="str">
        <f>INDEX(Table8[Column1],MATCH(R996,Table8[Column2]))</f>
        <v>Maintained</v>
      </c>
      <c r="R996">
        <v>54.353351709999998</v>
      </c>
      <c r="S996">
        <f t="shared" si="31"/>
        <v>2.2647229879166666</v>
      </c>
      <c r="T996" t="s">
        <v>19</v>
      </c>
    </row>
    <row r="997" spans="1:20" x14ac:dyDescent="0.25">
      <c r="A997">
        <v>996</v>
      </c>
      <c r="B997" t="s">
        <v>1469</v>
      </c>
      <c r="C997" t="s">
        <v>1191</v>
      </c>
      <c r="D997" t="str">
        <f t="shared" si="30"/>
        <v>Adame Crystal</v>
      </c>
      <c r="E997" t="s">
        <v>15</v>
      </c>
      <c r="F997" t="s">
        <v>232</v>
      </c>
      <c r="G997" t="s">
        <v>611</v>
      </c>
      <c r="H997" t="s">
        <v>612</v>
      </c>
      <c r="I997" t="s">
        <v>169</v>
      </c>
      <c r="J997" t="s">
        <v>19</v>
      </c>
      <c r="K997" t="str">
        <f>INDEX(Table6[Column1],MATCH(L997,Table6[Column2]))</f>
        <v>Youth</v>
      </c>
      <c r="L997">
        <v>21.828963389999998</v>
      </c>
      <c r="M997" t="str">
        <f>VLOOKUP(L997,Table1[],2)</f>
        <v>20 - 29</v>
      </c>
      <c r="N997" t="str">
        <f>INDEX(Table7[Column1],MATCH(O997,Table7[Column2]))</f>
        <v>Learning Stage</v>
      </c>
      <c r="O997">
        <v>5.6832565300000004</v>
      </c>
      <c r="P997" t="str">
        <f>VLOOKUP(O997,Table13[],2)</f>
        <v>1 - 5</v>
      </c>
      <c r="Q997" t="str">
        <f>INDEX(Table8[Column1],MATCH(R997,Table8[Column2]))</f>
        <v>Scheduled</v>
      </c>
      <c r="R997">
        <v>0</v>
      </c>
      <c r="S997">
        <f t="shared" si="31"/>
        <v>0</v>
      </c>
      <c r="T997" t="s">
        <v>19</v>
      </c>
    </row>
    <row r="998" spans="1:20" x14ac:dyDescent="0.25">
      <c r="A998">
        <v>997</v>
      </c>
      <c r="B998" t="s">
        <v>1470</v>
      </c>
      <c r="C998" t="s">
        <v>1471</v>
      </c>
      <c r="D998" t="str">
        <f t="shared" si="30"/>
        <v>Ratcliff Collin</v>
      </c>
      <c r="E998" t="s">
        <v>22</v>
      </c>
      <c r="F998" t="s">
        <v>1472</v>
      </c>
      <c r="G998" t="s">
        <v>17</v>
      </c>
      <c r="H998" t="s">
        <v>18</v>
      </c>
      <c r="I998" t="s">
        <v>1472</v>
      </c>
      <c r="J998" t="s">
        <v>19</v>
      </c>
      <c r="K998" t="str">
        <f>INDEX(Table6[Column1],MATCH(L998,Table6[Column2]))</f>
        <v>Adults</v>
      </c>
      <c r="L998">
        <v>41.03578899</v>
      </c>
      <c r="M998" t="str">
        <f>VLOOKUP(L998,Table1[],2)</f>
        <v>40 - 49</v>
      </c>
      <c r="N998" t="str">
        <f>INDEX(Table7[Column1],MATCH(O998,Table7[Column2]))</f>
        <v>Fitting in Stage</v>
      </c>
      <c r="O998">
        <v>9.5445674500000006</v>
      </c>
      <c r="P998" t="str">
        <f>VLOOKUP(O998,Table13[],2)</f>
        <v>6 - 10</v>
      </c>
      <c r="Q998" t="str">
        <f>INDEX(Table8[Column1],MATCH(R998,Table8[Column2]))</f>
        <v>Scheduled</v>
      </c>
      <c r="R998">
        <v>16.994451850000001</v>
      </c>
      <c r="S998">
        <f t="shared" si="31"/>
        <v>0.70810216041666674</v>
      </c>
      <c r="T998" t="s">
        <v>19</v>
      </c>
    </row>
    <row r="999" spans="1:20" x14ac:dyDescent="0.25">
      <c r="A999">
        <v>998</v>
      </c>
      <c r="B999" t="s">
        <v>1473</v>
      </c>
      <c r="C999" t="s">
        <v>1474</v>
      </c>
      <c r="D999" t="str">
        <f t="shared" si="30"/>
        <v>Reider Juliana</v>
      </c>
      <c r="E999" t="s">
        <v>15</v>
      </c>
      <c r="F999" t="s">
        <v>1475</v>
      </c>
      <c r="G999" t="s">
        <v>611</v>
      </c>
      <c r="H999" t="s">
        <v>612</v>
      </c>
      <c r="I999" t="s">
        <v>138</v>
      </c>
      <c r="J999" t="s">
        <v>19</v>
      </c>
      <c r="K999" t="str">
        <f>INDEX(Table6[Column1],MATCH(L999,Table6[Column2]))</f>
        <v>Adults</v>
      </c>
      <c r="L999">
        <v>42.010127959999998</v>
      </c>
      <c r="M999" t="str">
        <f>VLOOKUP(L999,Table1[],2)</f>
        <v>40 - 49</v>
      </c>
      <c r="N999" t="str">
        <f>INDEX(Table7[Column1],MATCH(O999,Table7[Column2]))</f>
        <v>Learning Stage</v>
      </c>
      <c r="O999">
        <v>4.3697875699999997</v>
      </c>
      <c r="P999" t="str">
        <f>VLOOKUP(O999,Table13[],2)</f>
        <v>1 - 5</v>
      </c>
      <c r="Q999" t="str">
        <f>INDEX(Table8[Column1],MATCH(R999,Table8[Column2]))</f>
        <v>Maintained</v>
      </c>
      <c r="R999">
        <v>74.30506742</v>
      </c>
      <c r="S999">
        <f t="shared" si="31"/>
        <v>3.0960444758333332</v>
      </c>
      <c r="T999" t="s">
        <v>19</v>
      </c>
    </row>
    <row r="1000" spans="1:20" x14ac:dyDescent="0.25">
      <c r="A1000">
        <v>999</v>
      </c>
      <c r="B1000" t="s">
        <v>1476</v>
      </c>
      <c r="C1000" t="s">
        <v>1477</v>
      </c>
      <c r="D1000" t="str">
        <f t="shared" si="30"/>
        <v>Madera Emogene</v>
      </c>
      <c r="E1000" t="s">
        <v>15</v>
      </c>
      <c r="F1000" t="s">
        <v>38</v>
      </c>
      <c r="G1000" t="s">
        <v>17</v>
      </c>
      <c r="H1000" t="s">
        <v>18</v>
      </c>
      <c r="I1000" t="s">
        <v>38</v>
      </c>
      <c r="J1000" t="s">
        <v>19</v>
      </c>
      <c r="K1000" t="str">
        <f>INDEX(Table6[Column1],MATCH(L1000,Table6[Column2]))</f>
        <v>Young Adults</v>
      </c>
      <c r="L1000">
        <v>39.431722550000003</v>
      </c>
      <c r="M1000" t="str">
        <f>VLOOKUP(L1000,Table1[],2)</f>
        <v>30 - 39</v>
      </c>
      <c r="N1000" t="str">
        <f>INDEX(Table7[Column1],MATCH(O1000,Table7[Column2]))</f>
        <v>Learning Stage</v>
      </c>
      <c r="O1000">
        <v>4.9801912599999998</v>
      </c>
      <c r="P1000" t="str">
        <f>VLOOKUP(O1000,Table13[],2)</f>
        <v>1 - 5</v>
      </c>
      <c r="Q1000" t="str">
        <f>INDEX(Table8[Column1],MATCH(R1000,Table8[Column2]))</f>
        <v>Habitual</v>
      </c>
      <c r="R1000">
        <v>88.219285799999994</v>
      </c>
      <c r="S1000">
        <f t="shared" si="31"/>
        <v>3.6758035749999998</v>
      </c>
      <c r="T1000" t="s">
        <v>19</v>
      </c>
    </row>
    <row r="1001" spans="1:20" x14ac:dyDescent="0.25">
      <c r="A1001">
        <v>1000</v>
      </c>
      <c r="B1001" t="s">
        <v>516</v>
      </c>
      <c r="C1001" t="s">
        <v>906</v>
      </c>
      <c r="D1001" t="str">
        <f t="shared" si="30"/>
        <v>Norris Stella</v>
      </c>
      <c r="E1001" t="s">
        <v>15</v>
      </c>
      <c r="F1001" t="s">
        <v>162</v>
      </c>
      <c r="G1001" t="s">
        <v>820</v>
      </c>
      <c r="H1001" t="s">
        <v>821</v>
      </c>
      <c r="I1001" t="s">
        <v>30</v>
      </c>
      <c r="J1001" t="s">
        <v>19</v>
      </c>
      <c r="K1001" t="str">
        <f>INDEX(Table6[Column1],MATCH(L1001,Table6[Column2]))</f>
        <v>Adults</v>
      </c>
      <c r="L1001">
        <v>45.111588930000003</v>
      </c>
      <c r="M1001" t="str">
        <f>VLOOKUP(L1001,Table1[],2)</f>
        <v>40 - 49</v>
      </c>
      <c r="N1001" t="str">
        <f>INDEX(Table7[Column1],MATCH(O1001,Table7[Column2]))</f>
        <v>Fitting in Stage</v>
      </c>
      <c r="O1001">
        <v>6.4251451089999998</v>
      </c>
      <c r="P1001" t="str">
        <f>VLOOKUP(O1001,Table13[],2)</f>
        <v>6 - 10</v>
      </c>
      <c r="Q1001" t="str">
        <f>INDEX(Table8[Column1],MATCH(R1001,Table8[Column2]))</f>
        <v>Habitual</v>
      </c>
      <c r="R1001">
        <v>104.3697677</v>
      </c>
      <c r="S1001">
        <f t="shared" si="31"/>
        <v>4.3487403208333335</v>
      </c>
      <c r="T1001" t="s">
        <v>19</v>
      </c>
    </row>
    <row r="1002" spans="1:20" x14ac:dyDescent="0.25">
      <c r="A1002">
        <v>1001</v>
      </c>
      <c r="B1002" t="s">
        <v>1478</v>
      </c>
      <c r="C1002" t="s">
        <v>401</v>
      </c>
      <c r="D1002" t="str">
        <f t="shared" si="30"/>
        <v>Gauthier Michael</v>
      </c>
      <c r="E1002" t="s">
        <v>22</v>
      </c>
      <c r="F1002" t="s">
        <v>579</v>
      </c>
      <c r="G1002" t="s">
        <v>820</v>
      </c>
      <c r="H1002" t="s">
        <v>821</v>
      </c>
      <c r="I1002" t="s">
        <v>54</v>
      </c>
      <c r="J1002" t="s">
        <v>19</v>
      </c>
      <c r="K1002" t="str">
        <f>INDEX(Table6[Column1],MATCH(L1002,Table6[Column2]))</f>
        <v>Youth</v>
      </c>
      <c r="L1002">
        <v>25.974841820000002</v>
      </c>
      <c r="M1002" t="str">
        <f>VLOOKUP(L1002,Table1[],2)</f>
        <v>20 - 29</v>
      </c>
      <c r="N1002" t="str">
        <f>INDEX(Table7[Column1],MATCH(O1002,Table7[Column2]))</f>
        <v>Learning Stage</v>
      </c>
      <c r="O1002">
        <v>4.7391695020000002</v>
      </c>
      <c r="P1002" t="str">
        <f>VLOOKUP(O1002,Table13[],2)</f>
        <v>1 - 5</v>
      </c>
      <c r="Q1002" t="str">
        <f>INDEX(Table8[Column1],MATCH(R1002,Table8[Column2]))</f>
        <v>Scheduled</v>
      </c>
      <c r="R1002">
        <v>0</v>
      </c>
      <c r="S1002">
        <f t="shared" si="31"/>
        <v>0</v>
      </c>
      <c r="T1002" t="s">
        <v>19</v>
      </c>
    </row>
    <row r="1003" spans="1:20" x14ac:dyDescent="0.25">
      <c r="A1003">
        <v>1002</v>
      </c>
      <c r="B1003" t="s">
        <v>267</v>
      </c>
      <c r="C1003" t="s">
        <v>1479</v>
      </c>
      <c r="D1003" t="str">
        <f t="shared" si="30"/>
        <v>Johnson Dee</v>
      </c>
      <c r="E1003" t="s">
        <v>15</v>
      </c>
      <c r="F1003" t="s">
        <v>38</v>
      </c>
      <c r="G1003" t="s">
        <v>17</v>
      </c>
      <c r="H1003" t="s">
        <v>18</v>
      </c>
      <c r="I1003" t="s">
        <v>38</v>
      </c>
      <c r="J1003" t="s">
        <v>19</v>
      </c>
      <c r="K1003" t="str">
        <f>INDEX(Table6[Column1],MATCH(L1003,Table6[Column2]))</f>
        <v>Elders</v>
      </c>
      <c r="L1003">
        <v>56.92322952</v>
      </c>
      <c r="M1003" t="str">
        <f>VLOOKUP(L1003,Table1[],2)</f>
        <v>50 - 59</v>
      </c>
      <c r="N1003" t="str">
        <f>INDEX(Table7[Column1],MATCH(O1003,Table7[Column2]))</f>
        <v>Learning Stage</v>
      </c>
      <c r="O1003">
        <v>4.6400596319999998</v>
      </c>
      <c r="P1003" t="str">
        <f>VLOOKUP(O1003,Table13[],2)</f>
        <v>1 - 5</v>
      </c>
      <c r="Q1003" t="str">
        <f>INDEX(Table8[Column1],MATCH(R1003,Table8[Column2]))</f>
        <v>Excused</v>
      </c>
      <c r="R1003">
        <v>152.8880187</v>
      </c>
      <c r="S1003">
        <f t="shared" si="31"/>
        <v>6.3703341124999993</v>
      </c>
      <c r="T1003" t="s">
        <v>19</v>
      </c>
    </row>
    <row r="1004" spans="1:20" x14ac:dyDescent="0.25">
      <c r="A1004">
        <v>1003</v>
      </c>
      <c r="B1004" t="s">
        <v>1480</v>
      </c>
      <c r="C1004" t="s">
        <v>352</v>
      </c>
      <c r="D1004" t="str">
        <f t="shared" si="30"/>
        <v>Lust Matthew</v>
      </c>
      <c r="E1004" t="s">
        <v>22</v>
      </c>
      <c r="F1004" t="s">
        <v>38</v>
      </c>
      <c r="G1004" t="s">
        <v>17</v>
      </c>
      <c r="H1004" t="s">
        <v>18</v>
      </c>
      <c r="I1004" t="s">
        <v>38</v>
      </c>
      <c r="J1004" t="s">
        <v>19</v>
      </c>
      <c r="K1004" t="str">
        <f>INDEX(Table6[Column1],MATCH(L1004,Table6[Column2]))</f>
        <v>Young Adults</v>
      </c>
      <c r="L1004">
        <v>34.563959619999999</v>
      </c>
      <c r="M1004" t="str">
        <f>VLOOKUP(L1004,Table1[],2)</f>
        <v>30 - 39</v>
      </c>
      <c r="N1004" t="str">
        <f>INDEX(Table7[Column1],MATCH(O1004,Table7[Column2]))</f>
        <v>Learning Stage</v>
      </c>
      <c r="O1004">
        <v>5.287465579</v>
      </c>
      <c r="P1004" t="str">
        <f>VLOOKUP(O1004,Table13[],2)</f>
        <v>1 - 5</v>
      </c>
      <c r="Q1004" t="str">
        <f>INDEX(Table8[Column1],MATCH(R1004,Table8[Column2]))</f>
        <v>Scheduled</v>
      </c>
      <c r="R1004">
        <v>20.92392117</v>
      </c>
      <c r="S1004">
        <f t="shared" si="31"/>
        <v>0.87183004874999992</v>
      </c>
      <c r="T1004" t="s">
        <v>19</v>
      </c>
    </row>
    <row r="1005" spans="1:20" x14ac:dyDescent="0.25">
      <c r="A1005">
        <v>1004</v>
      </c>
      <c r="B1005" t="s">
        <v>1481</v>
      </c>
      <c r="C1005" t="s">
        <v>1482</v>
      </c>
      <c r="D1005" t="str">
        <f t="shared" si="30"/>
        <v>Forsyth Stanley</v>
      </c>
      <c r="E1005" t="s">
        <v>22</v>
      </c>
      <c r="F1005" t="s">
        <v>38</v>
      </c>
      <c r="G1005" t="s">
        <v>17</v>
      </c>
      <c r="H1005" t="s">
        <v>18</v>
      </c>
      <c r="I1005" t="s">
        <v>38</v>
      </c>
      <c r="J1005" t="s">
        <v>19</v>
      </c>
      <c r="K1005" t="str">
        <f>INDEX(Table6[Column1],MATCH(L1005,Table6[Column2]))</f>
        <v>Young Adults</v>
      </c>
      <c r="L1005">
        <v>31.418303739999999</v>
      </c>
      <c r="M1005" t="str">
        <f>VLOOKUP(L1005,Table1[],2)</f>
        <v>30 - 39</v>
      </c>
      <c r="N1005" t="str">
        <f>INDEX(Table7[Column1],MATCH(O1005,Table7[Column2]))</f>
        <v>Learning Stage</v>
      </c>
      <c r="O1005">
        <v>4.2082934749999996</v>
      </c>
      <c r="P1005" t="str">
        <f>VLOOKUP(O1005,Table13[],2)</f>
        <v>1 - 5</v>
      </c>
      <c r="Q1005" t="str">
        <f>INDEX(Table8[Column1],MATCH(R1005,Table8[Column2]))</f>
        <v>Scheduled</v>
      </c>
      <c r="R1005">
        <v>22.414792630000001</v>
      </c>
      <c r="S1005">
        <f t="shared" si="31"/>
        <v>0.93394969291666674</v>
      </c>
      <c r="T1005" t="s">
        <v>19</v>
      </c>
    </row>
    <row r="1006" spans="1:20" x14ac:dyDescent="0.25">
      <c r="A1006">
        <v>1005</v>
      </c>
      <c r="B1006" t="s">
        <v>1483</v>
      </c>
      <c r="C1006" t="s">
        <v>1484</v>
      </c>
      <c r="D1006" t="str">
        <f t="shared" si="30"/>
        <v>Hodge Denese</v>
      </c>
      <c r="E1006" t="s">
        <v>15</v>
      </c>
      <c r="F1006" t="s">
        <v>505</v>
      </c>
      <c r="G1006" t="s">
        <v>611</v>
      </c>
      <c r="H1006" t="s">
        <v>612</v>
      </c>
      <c r="I1006" t="s">
        <v>24</v>
      </c>
      <c r="J1006" t="s">
        <v>19</v>
      </c>
      <c r="K1006" t="str">
        <f>INDEX(Table6[Column1],MATCH(L1006,Table6[Column2]))</f>
        <v>Youth</v>
      </c>
      <c r="L1006">
        <v>27.108359650000001</v>
      </c>
      <c r="M1006" t="str">
        <f>VLOOKUP(L1006,Table1[],2)</f>
        <v>20 - 29</v>
      </c>
      <c r="N1006" t="str">
        <f>INDEX(Table7[Column1],MATCH(O1006,Table7[Column2]))</f>
        <v>Learning Stage</v>
      </c>
      <c r="O1006">
        <v>5.1863681550000003</v>
      </c>
      <c r="P1006" t="str">
        <f>VLOOKUP(O1006,Table13[],2)</f>
        <v>1 - 5</v>
      </c>
      <c r="Q1006" t="str">
        <f>INDEX(Table8[Column1],MATCH(R1006,Table8[Column2]))</f>
        <v>Scheduled</v>
      </c>
      <c r="R1006">
        <v>0</v>
      </c>
      <c r="S1006">
        <f t="shared" si="31"/>
        <v>0</v>
      </c>
      <c r="T1006" t="s">
        <v>19</v>
      </c>
    </row>
    <row r="1007" spans="1:20" x14ac:dyDescent="0.25">
      <c r="A1007">
        <v>1006</v>
      </c>
      <c r="B1007" t="s">
        <v>1254</v>
      </c>
      <c r="C1007" t="s">
        <v>453</v>
      </c>
      <c r="D1007" t="str">
        <f t="shared" si="30"/>
        <v>Carter Juan</v>
      </c>
      <c r="E1007" t="s">
        <v>22</v>
      </c>
      <c r="F1007" t="s">
        <v>30</v>
      </c>
      <c r="G1007" t="s">
        <v>820</v>
      </c>
      <c r="H1007" t="s">
        <v>821</v>
      </c>
      <c r="I1007" t="s">
        <v>30</v>
      </c>
      <c r="J1007" t="s">
        <v>19</v>
      </c>
      <c r="K1007" t="str">
        <f>INDEX(Table6[Column1],MATCH(L1007,Table6[Column2]))</f>
        <v>Elders</v>
      </c>
      <c r="L1007">
        <v>53.069460970000002</v>
      </c>
      <c r="M1007" t="str">
        <f>VLOOKUP(L1007,Table1[],2)</f>
        <v>50 - 59</v>
      </c>
      <c r="N1007" t="str">
        <f>INDEX(Table7[Column1],MATCH(O1007,Table7[Column2]))</f>
        <v>Fitting in Stage</v>
      </c>
      <c r="O1007">
        <v>7.9281137700000004</v>
      </c>
      <c r="P1007" t="str">
        <f>VLOOKUP(O1007,Table13[],2)</f>
        <v>6 - 10</v>
      </c>
      <c r="Q1007" t="str">
        <f>INDEX(Table8[Column1],MATCH(R1007,Table8[Column2]))</f>
        <v>Maintained</v>
      </c>
      <c r="R1007">
        <v>61.400268269999998</v>
      </c>
      <c r="S1007">
        <f t="shared" si="31"/>
        <v>2.5583445112500001</v>
      </c>
      <c r="T1007" t="s">
        <v>19</v>
      </c>
    </row>
    <row r="1008" spans="1:20" x14ac:dyDescent="0.25">
      <c r="A1008">
        <v>1007</v>
      </c>
      <c r="B1008" t="s">
        <v>1485</v>
      </c>
      <c r="C1008" t="s">
        <v>841</v>
      </c>
      <c r="D1008" t="str">
        <f t="shared" si="30"/>
        <v>Cope Rosemary</v>
      </c>
      <c r="E1008" t="s">
        <v>15</v>
      </c>
      <c r="F1008" t="s">
        <v>121</v>
      </c>
      <c r="G1008" t="s">
        <v>820</v>
      </c>
      <c r="H1008" t="s">
        <v>821</v>
      </c>
      <c r="I1008" t="s">
        <v>121</v>
      </c>
      <c r="J1008" t="s">
        <v>19</v>
      </c>
      <c r="K1008" t="str">
        <f>INDEX(Table6[Column1],MATCH(L1008,Table6[Column2]))</f>
        <v>Teenagers</v>
      </c>
      <c r="L1008">
        <v>13.29298015</v>
      </c>
      <c r="M1008" t="e">
        <f>VLOOKUP(L1008,Table1[],2)</f>
        <v>#N/A</v>
      </c>
      <c r="N1008" t="str">
        <f>INDEX(Table7[Column1],MATCH(O1008,Table7[Column2]))</f>
        <v>Learning Stage</v>
      </c>
      <c r="O1008">
        <v>5.3574775580000003</v>
      </c>
      <c r="P1008" t="str">
        <f>VLOOKUP(O1008,Table13[],2)</f>
        <v>1 - 5</v>
      </c>
      <c r="Q1008" t="str">
        <f>INDEX(Table8[Column1],MATCH(R1008,Table8[Column2]))</f>
        <v>Scheduled</v>
      </c>
      <c r="R1008">
        <v>0</v>
      </c>
      <c r="S1008">
        <f t="shared" si="31"/>
        <v>0</v>
      </c>
      <c r="T1008" t="s">
        <v>19</v>
      </c>
    </row>
    <row r="1009" spans="1:20" x14ac:dyDescent="0.25">
      <c r="A1009">
        <v>1008</v>
      </c>
      <c r="B1009" t="s">
        <v>1486</v>
      </c>
      <c r="C1009" t="s">
        <v>56</v>
      </c>
      <c r="D1009" t="str">
        <f t="shared" si="30"/>
        <v>Wolf James</v>
      </c>
      <c r="E1009" t="s">
        <v>22</v>
      </c>
      <c r="F1009" t="s">
        <v>87</v>
      </c>
      <c r="G1009" t="s">
        <v>820</v>
      </c>
      <c r="H1009" t="s">
        <v>821</v>
      </c>
      <c r="I1009" t="s">
        <v>87</v>
      </c>
      <c r="J1009" t="s">
        <v>19</v>
      </c>
      <c r="K1009" t="str">
        <f>INDEX(Table6[Column1],MATCH(L1009,Table6[Column2]))</f>
        <v>Adults</v>
      </c>
      <c r="L1009">
        <v>49.644275260000001</v>
      </c>
      <c r="M1009" t="str">
        <f>VLOOKUP(L1009,Table1[],2)</f>
        <v>40 - 49</v>
      </c>
      <c r="N1009" t="str">
        <f>INDEX(Table7[Column1],MATCH(O1009,Table7[Column2]))</f>
        <v>Learning Stage</v>
      </c>
      <c r="O1009">
        <v>3.9150649049999999</v>
      </c>
      <c r="P1009" t="str">
        <f>VLOOKUP(O1009,Table13[],2)</f>
        <v>1 - 5</v>
      </c>
      <c r="Q1009" t="str">
        <f>INDEX(Table8[Column1],MATCH(R1009,Table8[Column2]))</f>
        <v>Maintained</v>
      </c>
      <c r="R1009">
        <v>58.866086230000001</v>
      </c>
      <c r="S1009">
        <f t="shared" si="31"/>
        <v>2.4527535929166668</v>
      </c>
      <c r="T1009" t="s">
        <v>19</v>
      </c>
    </row>
    <row r="1010" spans="1:20" x14ac:dyDescent="0.25">
      <c r="A1010">
        <v>1009</v>
      </c>
      <c r="B1010" t="s">
        <v>1165</v>
      </c>
      <c r="C1010" t="s">
        <v>502</v>
      </c>
      <c r="D1010" t="str">
        <f t="shared" si="30"/>
        <v>Estrada Susan</v>
      </c>
      <c r="E1010" t="s">
        <v>15</v>
      </c>
      <c r="F1010" t="s">
        <v>100</v>
      </c>
      <c r="G1010" t="s">
        <v>611</v>
      </c>
      <c r="H1010" t="s">
        <v>612</v>
      </c>
      <c r="I1010" t="s">
        <v>101</v>
      </c>
      <c r="J1010" t="s">
        <v>19</v>
      </c>
      <c r="K1010" t="str">
        <f>INDEX(Table6[Column1],MATCH(L1010,Table6[Column2]))</f>
        <v>Young Adults</v>
      </c>
      <c r="L1010">
        <v>33.080393340000001</v>
      </c>
      <c r="M1010" t="str">
        <f>VLOOKUP(L1010,Table1[],2)</f>
        <v>30 - 39</v>
      </c>
      <c r="N1010" t="str">
        <f>INDEX(Table7[Column1],MATCH(O1010,Table7[Column2]))</f>
        <v>Learning Stage</v>
      </c>
      <c r="O1010">
        <v>4.3654607309999998</v>
      </c>
      <c r="P1010" t="str">
        <f>VLOOKUP(O1010,Table13[],2)</f>
        <v>1 - 5</v>
      </c>
      <c r="Q1010" t="str">
        <f>INDEX(Table8[Column1],MATCH(R1010,Table8[Column2]))</f>
        <v>Scheduled</v>
      </c>
      <c r="R1010">
        <v>6.7930289970000004</v>
      </c>
      <c r="S1010">
        <f t="shared" si="31"/>
        <v>0.28304287487500002</v>
      </c>
      <c r="T1010" t="s">
        <v>19</v>
      </c>
    </row>
    <row r="1011" spans="1:20" x14ac:dyDescent="0.25">
      <c r="A1011">
        <v>1010</v>
      </c>
      <c r="B1011" t="s">
        <v>1487</v>
      </c>
      <c r="C1011" t="s">
        <v>1488</v>
      </c>
      <c r="D1011" t="str">
        <f t="shared" si="30"/>
        <v>Bartling Luigi</v>
      </c>
      <c r="E1011" t="s">
        <v>22</v>
      </c>
      <c r="F1011" t="s">
        <v>1489</v>
      </c>
      <c r="G1011" t="s">
        <v>611</v>
      </c>
      <c r="H1011" t="s">
        <v>612</v>
      </c>
      <c r="I1011" t="s">
        <v>169</v>
      </c>
      <c r="J1011" t="s">
        <v>19</v>
      </c>
      <c r="K1011" t="str">
        <f>INDEX(Table6[Column1],MATCH(L1011,Table6[Column2]))</f>
        <v>Adults</v>
      </c>
      <c r="L1011">
        <v>46.244123420000001</v>
      </c>
      <c r="M1011" t="str">
        <f>VLOOKUP(L1011,Table1[],2)</f>
        <v>40 - 49</v>
      </c>
      <c r="N1011" t="str">
        <f>INDEX(Table7[Column1],MATCH(O1011,Table7[Column2]))</f>
        <v>Learning Stage</v>
      </c>
      <c r="O1011">
        <v>3.5902026010000001</v>
      </c>
      <c r="P1011" t="str">
        <f>VLOOKUP(O1011,Table13[],2)</f>
        <v>1 - 5</v>
      </c>
      <c r="Q1011" t="str">
        <f>INDEX(Table8[Column1],MATCH(R1011,Table8[Column2]))</f>
        <v>Maintained</v>
      </c>
      <c r="R1011">
        <v>78.178012890000005</v>
      </c>
      <c r="S1011">
        <f t="shared" si="31"/>
        <v>3.2574172037500002</v>
      </c>
      <c r="T1011" t="s">
        <v>19</v>
      </c>
    </row>
    <row r="1012" spans="1:20" x14ac:dyDescent="0.25">
      <c r="A1012">
        <v>1011</v>
      </c>
      <c r="B1012" t="s">
        <v>1490</v>
      </c>
      <c r="C1012" t="s">
        <v>308</v>
      </c>
      <c r="D1012" t="str">
        <f t="shared" si="30"/>
        <v>Neely Maria</v>
      </c>
      <c r="E1012" t="s">
        <v>15</v>
      </c>
      <c r="F1012" t="s">
        <v>38</v>
      </c>
      <c r="G1012" t="s">
        <v>17</v>
      </c>
      <c r="H1012" t="s">
        <v>18</v>
      </c>
      <c r="I1012" t="s">
        <v>38</v>
      </c>
      <c r="J1012" t="s">
        <v>19</v>
      </c>
      <c r="K1012" t="str">
        <f>INDEX(Table6[Column1],MATCH(L1012,Table6[Column2]))</f>
        <v>Young Adults</v>
      </c>
      <c r="L1012">
        <v>36.442745719999998</v>
      </c>
      <c r="M1012" t="str">
        <f>VLOOKUP(L1012,Table1[],2)</f>
        <v>30 - 39</v>
      </c>
      <c r="N1012" t="str">
        <f>INDEX(Table7[Column1],MATCH(O1012,Table7[Column2]))</f>
        <v>Learning Stage</v>
      </c>
      <c r="O1012">
        <v>3.9865763890000001</v>
      </c>
      <c r="P1012" t="str">
        <f>VLOOKUP(O1012,Table13[],2)</f>
        <v>1 - 5</v>
      </c>
      <c r="Q1012" t="str">
        <f>INDEX(Table8[Column1],MATCH(R1012,Table8[Column2]))</f>
        <v>Maintained</v>
      </c>
      <c r="R1012">
        <v>56.188378229999998</v>
      </c>
      <c r="S1012">
        <f t="shared" si="31"/>
        <v>2.3411824262500001</v>
      </c>
      <c r="T1012" t="s">
        <v>19</v>
      </c>
    </row>
    <row r="1013" spans="1:20" x14ac:dyDescent="0.25">
      <c r="A1013">
        <v>1012</v>
      </c>
      <c r="B1013" t="s">
        <v>1491</v>
      </c>
      <c r="C1013" t="s">
        <v>62</v>
      </c>
      <c r="D1013" t="str">
        <f t="shared" si="30"/>
        <v>Gifford Thomas</v>
      </c>
      <c r="E1013" t="s">
        <v>22</v>
      </c>
      <c r="F1013" t="s">
        <v>30</v>
      </c>
      <c r="G1013" t="s">
        <v>820</v>
      </c>
      <c r="H1013" t="s">
        <v>821</v>
      </c>
      <c r="I1013" t="s">
        <v>30</v>
      </c>
      <c r="J1013" t="s">
        <v>19</v>
      </c>
      <c r="K1013" t="str">
        <f>INDEX(Table6[Column1],MATCH(L1013,Table6[Column2]))</f>
        <v>Adults</v>
      </c>
      <c r="L1013">
        <v>49.607334479999999</v>
      </c>
      <c r="M1013" t="str">
        <f>VLOOKUP(L1013,Table1[],2)</f>
        <v>40 - 49</v>
      </c>
      <c r="N1013" t="str">
        <f>INDEX(Table7[Column1],MATCH(O1013,Table7[Column2]))</f>
        <v>Learning Stage</v>
      </c>
      <c r="O1013">
        <v>2.8111140040000002</v>
      </c>
      <c r="P1013" t="str">
        <f>VLOOKUP(O1013,Table13[],2)</f>
        <v>1 - 5</v>
      </c>
      <c r="Q1013" t="str">
        <f>INDEX(Table8[Column1],MATCH(R1013,Table8[Column2]))</f>
        <v>Habitual</v>
      </c>
      <c r="R1013">
        <v>101.3075858</v>
      </c>
      <c r="S1013">
        <f t="shared" si="31"/>
        <v>4.221149408333333</v>
      </c>
      <c r="T1013" t="s">
        <v>19</v>
      </c>
    </row>
    <row r="1014" spans="1:20" x14ac:dyDescent="0.25">
      <c r="A1014">
        <v>1013</v>
      </c>
      <c r="B1014" t="s">
        <v>422</v>
      </c>
      <c r="C1014" t="s">
        <v>185</v>
      </c>
      <c r="D1014" t="str">
        <f t="shared" si="30"/>
        <v>Peterson Earnest</v>
      </c>
      <c r="E1014" t="s">
        <v>22</v>
      </c>
      <c r="F1014" t="s">
        <v>38</v>
      </c>
      <c r="G1014" t="s">
        <v>17</v>
      </c>
      <c r="H1014" t="s">
        <v>18</v>
      </c>
      <c r="I1014" t="s">
        <v>38</v>
      </c>
      <c r="J1014" t="s">
        <v>19</v>
      </c>
      <c r="K1014" t="str">
        <f>INDEX(Table6[Column1],MATCH(L1014,Table6[Column2]))</f>
        <v>Adults</v>
      </c>
      <c r="L1014">
        <v>41.943155160000003</v>
      </c>
      <c r="M1014" t="str">
        <f>VLOOKUP(L1014,Table1[],2)</f>
        <v>40 - 49</v>
      </c>
      <c r="N1014" t="str">
        <f>INDEX(Table7[Column1],MATCH(O1014,Table7[Column2]))</f>
        <v>Fitting in Stage</v>
      </c>
      <c r="O1014">
        <v>7.1898291189999997</v>
      </c>
      <c r="P1014" t="str">
        <f>VLOOKUP(O1014,Table13[],2)</f>
        <v>6 - 10</v>
      </c>
      <c r="Q1014" t="str">
        <f>INDEX(Table8[Column1],MATCH(R1014,Table8[Column2]))</f>
        <v>Maintained</v>
      </c>
      <c r="R1014">
        <v>60.057450639999999</v>
      </c>
      <c r="S1014">
        <f t="shared" si="31"/>
        <v>2.5023937766666666</v>
      </c>
      <c r="T1014" t="s">
        <v>19</v>
      </c>
    </row>
    <row r="1015" spans="1:20" x14ac:dyDescent="0.25">
      <c r="A1015">
        <v>1014</v>
      </c>
      <c r="B1015" t="s">
        <v>230</v>
      </c>
      <c r="C1015" t="s">
        <v>340</v>
      </c>
      <c r="D1015" t="str">
        <f t="shared" si="30"/>
        <v>Jackson Christopher</v>
      </c>
      <c r="E1015" t="s">
        <v>22</v>
      </c>
      <c r="F1015" t="s">
        <v>30</v>
      </c>
      <c r="G1015" t="s">
        <v>820</v>
      </c>
      <c r="H1015" t="s">
        <v>821</v>
      </c>
      <c r="I1015" t="s">
        <v>30</v>
      </c>
      <c r="J1015" t="s">
        <v>19</v>
      </c>
      <c r="K1015" t="str">
        <f>INDEX(Table6[Column1],MATCH(L1015,Table6[Column2]))</f>
        <v>Adults</v>
      </c>
      <c r="L1015">
        <v>47.473080080000003</v>
      </c>
      <c r="M1015" t="str">
        <f>VLOOKUP(L1015,Table1[],2)</f>
        <v>40 - 49</v>
      </c>
      <c r="N1015" t="str">
        <f>INDEX(Table7[Column1],MATCH(O1015,Table7[Column2]))</f>
        <v>Fitting in Stage</v>
      </c>
      <c r="O1015">
        <v>7.003878866</v>
      </c>
      <c r="P1015" t="str">
        <f>VLOOKUP(O1015,Table13[],2)</f>
        <v>6 - 10</v>
      </c>
      <c r="Q1015" t="str">
        <f>INDEX(Table8[Column1],MATCH(R1015,Table8[Column2]))</f>
        <v>Maintained</v>
      </c>
      <c r="R1015">
        <v>59.174827870000001</v>
      </c>
      <c r="S1015">
        <f t="shared" si="31"/>
        <v>2.4656178279166667</v>
      </c>
      <c r="T1015" t="s">
        <v>19</v>
      </c>
    </row>
    <row r="1016" spans="1:20" x14ac:dyDescent="0.25">
      <c r="A1016">
        <v>1015</v>
      </c>
      <c r="B1016" t="s">
        <v>1492</v>
      </c>
      <c r="C1016" t="s">
        <v>125</v>
      </c>
      <c r="D1016" t="str">
        <f t="shared" si="30"/>
        <v>Vasquez Virginia</v>
      </c>
      <c r="E1016" t="s">
        <v>15</v>
      </c>
      <c r="F1016" t="s">
        <v>127</v>
      </c>
      <c r="G1016" t="s">
        <v>611</v>
      </c>
      <c r="H1016" t="s">
        <v>612</v>
      </c>
      <c r="I1016" t="s">
        <v>127</v>
      </c>
      <c r="J1016" t="s">
        <v>19</v>
      </c>
      <c r="K1016" t="str">
        <f>INDEX(Table6[Column1],MATCH(L1016,Table6[Column2]))</f>
        <v>Youth</v>
      </c>
      <c r="L1016">
        <v>25.341731540000001</v>
      </c>
      <c r="M1016" t="str">
        <f>VLOOKUP(L1016,Table1[],2)</f>
        <v>20 - 29</v>
      </c>
      <c r="N1016" t="str">
        <f>INDEX(Table7[Column1],MATCH(O1016,Table7[Column2]))</f>
        <v>Fitting in Stage</v>
      </c>
      <c r="O1016">
        <v>6.3244480190000001</v>
      </c>
      <c r="P1016" t="str">
        <f>VLOOKUP(O1016,Table13[],2)</f>
        <v>6 - 10</v>
      </c>
      <c r="Q1016" t="str">
        <f>INDEX(Table8[Column1],MATCH(R1016,Table8[Column2]))</f>
        <v>Scheduled</v>
      </c>
      <c r="R1016">
        <v>25.91169579</v>
      </c>
      <c r="S1016">
        <f t="shared" si="31"/>
        <v>1.0796539912500001</v>
      </c>
      <c r="T1016" t="s">
        <v>19</v>
      </c>
    </row>
    <row r="1017" spans="1:20" x14ac:dyDescent="0.25">
      <c r="A1017">
        <v>1016</v>
      </c>
      <c r="B1017" t="s">
        <v>1493</v>
      </c>
      <c r="C1017" t="s">
        <v>352</v>
      </c>
      <c r="D1017" t="str">
        <f t="shared" si="30"/>
        <v>Morin Matthew</v>
      </c>
      <c r="E1017" t="s">
        <v>22</v>
      </c>
      <c r="F1017" t="s">
        <v>304</v>
      </c>
      <c r="G1017" t="s">
        <v>820</v>
      </c>
      <c r="H1017" t="s">
        <v>821</v>
      </c>
      <c r="I1017" t="s">
        <v>304</v>
      </c>
      <c r="J1017" t="s">
        <v>19</v>
      </c>
      <c r="K1017" t="str">
        <f>INDEX(Table6[Column1],MATCH(L1017,Table6[Column2]))</f>
        <v>Adults</v>
      </c>
      <c r="L1017">
        <v>41.908895680000001</v>
      </c>
      <c r="M1017" t="str">
        <f>VLOOKUP(L1017,Table1[],2)</f>
        <v>40 - 49</v>
      </c>
      <c r="N1017" t="str">
        <f>INDEX(Table7[Column1],MATCH(O1017,Table7[Column2]))</f>
        <v>Fitting in Stage</v>
      </c>
      <c r="O1017">
        <v>6.374245717</v>
      </c>
      <c r="P1017" t="str">
        <f>VLOOKUP(O1017,Table13[],2)</f>
        <v>6 - 10</v>
      </c>
      <c r="Q1017" t="str">
        <f>INDEX(Table8[Column1],MATCH(R1017,Table8[Column2]))</f>
        <v>Maintained</v>
      </c>
      <c r="R1017">
        <v>45.495637039999998</v>
      </c>
      <c r="S1017">
        <f t="shared" si="31"/>
        <v>1.8956515433333334</v>
      </c>
      <c r="T1017" t="s">
        <v>19</v>
      </c>
    </row>
    <row r="1018" spans="1:20" x14ac:dyDescent="0.25">
      <c r="A1018">
        <v>1017</v>
      </c>
      <c r="B1018" t="s">
        <v>1494</v>
      </c>
      <c r="C1018" t="s">
        <v>943</v>
      </c>
      <c r="D1018" t="str">
        <f t="shared" si="30"/>
        <v>Easter Roger</v>
      </c>
      <c r="E1018" t="s">
        <v>22</v>
      </c>
      <c r="F1018" t="s">
        <v>358</v>
      </c>
      <c r="G1018" t="s">
        <v>820</v>
      </c>
      <c r="H1018" t="s">
        <v>821</v>
      </c>
      <c r="I1018" t="s">
        <v>358</v>
      </c>
      <c r="J1018" t="s">
        <v>19</v>
      </c>
      <c r="K1018" t="str">
        <f>INDEX(Table6[Column1],MATCH(L1018,Table6[Column2]))</f>
        <v>Elders</v>
      </c>
      <c r="L1018">
        <v>53.450242520000003</v>
      </c>
      <c r="M1018" t="str">
        <f>VLOOKUP(L1018,Table1[],2)</f>
        <v>50 - 59</v>
      </c>
      <c r="N1018" t="str">
        <f>INDEX(Table7[Column1],MATCH(O1018,Table7[Column2]))</f>
        <v>Learning Stage</v>
      </c>
      <c r="O1018">
        <v>2.9985979880000002</v>
      </c>
      <c r="P1018" t="str">
        <f>VLOOKUP(O1018,Table13[],2)</f>
        <v>1 - 5</v>
      </c>
      <c r="Q1018" t="str">
        <f>INDEX(Table8[Column1],MATCH(R1018,Table8[Column2]))</f>
        <v>Maintained</v>
      </c>
      <c r="R1018">
        <v>64.030937289999997</v>
      </c>
      <c r="S1018">
        <f t="shared" si="31"/>
        <v>2.6679557204166664</v>
      </c>
      <c r="T1018" t="s">
        <v>19</v>
      </c>
    </row>
    <row r="1019" spans="1:20" x14ac:dyDescent="0.25">
      <c r="A1019">
        <v>1018</v>
      </c>
      <c r="B1019" t="s">
        <v>114</v>
      </c>
      <c r="C1019" t="s">
        <v>199</v>
      </c>
      <c r="D1019" t="str">
        <f t="shared" si="30"/>
        <v>Martin Joyce</v>
      </c>
      <c r="E1019" t="s">
        <v>15</v>
      </c>
      <c r="F1019" t="s">
        <v>30</v>
      </c>
      <c r="G1019" t="s">
        <v>820</v>
      </c>
      <c r="H1019" t="s">
        <v>821</v>
      </c>
      <c r="I1019" t="s">
        <v>30</v>
      </c>
      <c r="J1019" t="s">
        <v>19</v>
      </c>
      <c r="K1019" t="str">
        <f>INDEX(Table6[Column1],MATCH(L1019,Table6[Column2]))</f>
        <v>Elders</v>
      </c>
      <c r="L1019">
        <v>51.97184627</v>
      </c>
      <c r="M1019" t="str">
        <f>VLOOKUP(L1019,Table1[],2)</f>
        <v>50 - 59</v>
      </c>
      <c r="N1019" t="str">
        <f>INDEX(Table7[Column1],MATCH(O1019,Table7[Column2]))</f>
        <v>Learning Stage</v>
      </c>
      <c r="O1019">
        <v>3.3522733219999998</v>
      </c>
      <c r="P1019" t="str">
        <f>VLOOKUP(O1019,Table13[],2)</f>
        <v>1 - 5</v>
      </c>
      <c r="Q1019" t="str">
        <f>INDEX(Table8[Column1],MATCH(R1019,Table8[Column2]))</f>
        <v>Excused</v>
      </c>
      <c r="R1019">
        <v>146.85897</v>
      </c>
      <c r="S1019">
        <f t="shared" si="31"/>
        <v>6.11912375</v>
      </c>
      <c r="T1019" t="s">
        <v>19</v>
      </c>
    </row>
    <row r="1020" spans="1:20" x14ac:dyDescent="0.25">
      <c r="A1020">
        <v>1019</v>
      </c>
      <c r="B1020" t="s">
        <v>62</v>
      </c>
      <c r="C1020" t="s">
        <v>812</v>
      </c>
      <c r="D1020" t="str">
        <f t="shared" si="30"/>
        <v>Thomas Helen</v>
      </c>
      <c r="E1020" t="s">
        <v>15</v>
      </c>
      <c r="F1020" t="s">
        <v>169</v>
      </c>
      <c r="G1020" t="s">
        <v>611</v>
      </c>
      <c r="H1020" t="s">
        <v>612</v>
      </c>
      <c r="I1020" t="s">
        <v>169</v>
      </c>
      <c r="J1020" t="s">
        <v>19</v>
      </c>
      <c r="K1020" t="str">
        <f>INDEX(Table6[Column1],MATCH(L1020,Table6[Column2]))</f>
        <v>Elders</v>
      </c>
      <c r="L1020">
        <v>58.113888920000001</v>
      </c>
      <c r="M1020" t="str">
        <f>VLOOKUP(L1020,Table1[],2)</f>
        <v>50 - 59</v>
      </c>
      <c r="N1020" t="str">
        <f>INDEX(Table7[Column1],MATCH(O1020,Table7[Column2]))</f>
        <v>Learning Stage</v>
      </c>
      <c r="O1020">
        <v>4.1734263230000002</v>
      </c>
      <c r="P1020" t="str">
        <f>VLOOKUP(O1020,Table13[],2)</f>
        <v>1 - 5</v>
      </c>
      <c r="Q1020" t="str">
        <f>INDEX(Table8[Column1],MATCH(R1020,Table8[Column2]))</f>
        <v>Excused</v>
      </c>
      <c r="R1020">
        <v>139.8457066</v>
      </c>
      <c r="S1020">
        <f t="shared" si="31"/>
        <v>5.8269044416666667</v>
      </c>
      <c r="T1020" t="s">
        <v>19</v>
      </c>
    </row>
    <row r="1021" spans="1:20" x14ac:dyDescent="0.25">
      <c r="A1021">
        <v>1020</v>
      </c>
      <c r="B1021" t="s">
        <v>281</v>
      </c>
      <c r="C1021" t="s">
        <v>630</v>
      </c>
      <c r="D1021" t="str">
        <f t="shared" si="30"/>
        <v>Clark Richard</v>
      </c>
      <c r="E1021" t="s">
        <v>22</v>
      </c>
      <c r="F1021" t="s">
        <v>16</v>
      </c>
      <c r="G1021" t="s">
        <v>611</v>
      </c>
      <c r="H1021" t="s">
        <v>612</v>
      </c>
      <c r="I1021" t="s">
        <v>16</v>
      </c>
      <c r="J1021" t="s">
        <v>19</v>
      </c>
      <c r="K1021" t="str">
        <f>INDEX(Table6[Column1],MATCH(L1021,Table6[Column2]))</f>
        <v>Young Adults</v>
      </c>
      <c r="L1021">
        <v>38.999591789999997</v>
      </c>
      <c r="M1021" t="str">
        <f>VLOOKUP(L1021,Table1[],2)</f>
        <v>30 - 39</v>
      </c>
      <c r="N1021" t="str">
        <f>INDEX(Table7[Column1],MATCH(O1021,Table7[Column2]))</f>
        <v>Learning Stage</v>
      </c>
      <c r="O1021">
        <v>5.3340884979999998</v>
      </c>
      <c r="P1021" t="str">
        <f>VLOOKUP(O1021,Table13[],2)</f>
        <v>1 - 5</v>
      </c>
      <c r="Q1021" t="str">
        <f>INDEX(Table8[Column1],MATCH(R1021,Table8[Column2]))</f>
        <v>Maintained</v>
      </c>
      <c r="R1021">
        <v>59.083136019999998</v>
      </c>
      <c r="S1021">
        <f t="shared" si="31"/>
        <v>2.4617973341666666</v>
      </c>
      <c r="T1021" t="s">
        <v>19</v>
      </c>
    </row>
    <row r="1022" spans="1:20" x14ac:dyDescent="0.25">
      <c r="A1022">
        <v>1021</v>
      </c>
      <c r="B1022" t="s">
        <v>1495</v>
      </c>
      <c r="C1022" t="s">
        <v>199</v>
      </c>
      <c r="D1022" t="str">
        <f t="shared" si="30"/>
        <v>McCarty Joyce</v>
      </c>
      <c r="E1022" t="s">
        <v>15</v>
      </c>
      <c r="F1022" t="s">
        <v>30</v>
      </c>
      <c r="G1022" t="s">
        <v>820</v>
      </c>
      <c r="H1022" t="s">
        <v>821</v>
      </c>
      <c r="I1022" t="s">
        <v>30</v>
      </c>
      <c r="J1022" t="s">
        <v>19</v>
      </c>
      <c r="K1022" t="str">
        <f>INDEX(Table6[Column1],MATCH(L1022,Table6[Column2]))</f>
        <v>Young Adults</v>
      </c>
      <c r="L1022">
        <v>36.308486449999997</v>
      </c>
      <c r="M1022" t="str">
        <f>VLOOKUP(L1022,Table1[],2)</f>
        <v>30 - 39</v>
      </c>
      <c r="N1022" t="str">
        <f>INDEX(Table7[Column1],MATCH(O1022,Table7[Column2]))</f>
        <v>Fitting in Stage</v>
      </c>
      <c r="O1022">
        <v>7.1253064320000004</v>
      </c>
      <c r="P1022" t="str">
        <f>VLOOKUP(O1022,Table13[],2)</f>
        <v>6 - 10</v>
      </c>
      <c r="Q1022" t="str">
        <f>INDEX(Table8[Column1],MATCH(R1022,Table8[Column2]))</f>
        <v>Maintained</v>
      </c>
      <c r="R1022">
        <v>44.019133459999999</v>
      </c>
      <c r="S1022">
        <f t="shared" si="31"/>
        <v>1.8341305608333331</v>
      </c>
      <c r="T1022" t="s">
        <v>19</v>
      </c>
    </row>
    <row r="1023" spans="1:20" x14ac:dyDescent="0.25">
      <c r="A1023">
        <v>1022</v>
      </c>
      <c r="B1023" t="s">
        <v>114</v>
      </c>
      <c r="C1023" t="s">
        <v>1496</v>
      </c>
      <c r="D1023" t="str">
        <f t="shared" si="30"/>
        <v>Martin Ricardo</v>
      </c>
      <c r="E1023" t="s">
        <v>22</v>
      </c>
      <c r="F1023" t="s">
        <v>38</v>
      </c>
      <c r="G1023" t="s">
        <v>17</v>
      </c>
      <c r="H1023" t="s">
        <v>18</v>
      </c>
      <c r="I1023" t="s">
        <v>38</v>
      </c>
      <c r="J1023" t="s">
        <v>19</v>
      </c>
      <c r="K1023" t="str">
        <f>INDEX(Table6[Column1],MATCH(L1023,Table6[Column2]))</f>
        <v>Youth</v>
      </c>
      <c r="L1023">
        <v>24.510059609999999</v>
      </c>
      <c r="M1023" t="str">
        <f>VLOOKUP(L1023,Table1[],2)</f>
        <v>20 - 29</v>
      </c>
      <c r="N1023" t="str">
        <f>INDEX(Table7[Column1],MATCH(O1023,Table7[Column2]))</f>
        <v>Learning Stage</v>
      </c>
      <c r="O1023">
        <v>5.5724587569999997</v>
      </c>
      <c r="P1023" t="str">
        <f>VLOOKUP(O1023,Table13[],2)</f>
        <v>1 - 5</v>
      </c>
      <c r="Q1023" t="str">
        <f>INDEX(Table8[Column1],MATCH(R1023,Table8[Column2]))</f>
        <v>Scheduled</v>
      </c>
      <c r="R1023">
        <v>8.4825131680000005</v>
      </c>
      <c r="S1023">
        <f t="shared" si="31"/>
        <v>0.35343804866666673</v>
      </c>
      <c r="T1023" t="s">
        <v>19</v>
      </c>
    </row>
    <row r="1024" spans="1:20" x14ac:dyDescent="0.25">
      <c r="A1024">
        <v>1023</v>
      </c>
      <c r="B1024" t="s">
        <v>1497</v>
      </c>
      <c r="C1024" t="s">
        <v>1498</v>
      </c>
      <c r="D1024" t="str">
        <f t="shared" si="30"/>
        <v>Pippin Gonzalo</v>
      </c>
      <c r="E1024" t="s">
        <v>22</v>
      </c>
      <c r="F1024" t="s">
        <v>33</v>
      </c>
      <c r="G1024" t="s">
        <v>820</v>
      </c>
      <c r="H1024" t="s">
        <v>821</v>
      </c>
      <c r="I1024" t="s">
        <v>33</v>
      </c>
      <c r="J1024" t="s">
        <v>19</v>
      </c>
      <c r="K1024" t="str">
        <f>INDEX(Table6[Column1],MATCH(L1024,Table6[Column2]))</f>
        <v>Adults</v>
      </c>
      <c r="L1024">
        <v>48.368054909999998</v>
      </c>
      <c r="M1024" t="str">
        <f>VLOOKUP(L1024,Table1[],2)</f>
        <v>40 - 49</v>
      </c>
      <c r="N1024" t="str">
        <f>INDEX(Table7[Column1],MATCH(O1024,Table7[Column2]))</f>
        <v>Learning Stage</v>
      </c>
      <c r="O1024">
        <v>4.4344995420000002</v>
      </c>
      <c r="P1024" t="str">
        <f>VLOOKUP(O1024,Table13[],2)</f>
        <v>1 - 5</v>
      </c>
      <c r="Q1024" t="str">
        <f>INDEX(Table8[Column1],MATCH(R1024,Table8[Column2]))</f>
        <v>Excused</v>
      </c>
      <c r="R1024">
        <v>147.497401</v>
      </c>
      <c r="S1024">
        <f t="shared" si="31"/>
        <v>6.1457250416666662</v>
      </c>
      <c r="T1024" t="s">
        <v>19</v>
      </c>
    </row>
    <row r="1025" spans="1:20" x14ac:dyDescent="0.25">
      <c r="A1025">
        <v>1024</v>
      </c>
      <c r="B1025" t="s">
        <v>1499</v>
      </c>
      <c r="C1025" t="s">
        <v>270</v>
      </c>
      <c r="D1025" t="str">
        <f t="shared" si="30"/>
        <v>Laughlin Keith</v>
      </c>
      <c r="E1025" t="s">
        <v>22</v>
      </c>
      <c r="F1025" t="s">
        <v>1500</v>
      </c>
      <c r="G1025" t="s">
        <v>611</v>
      </c>
      <c r="H1025" t="s">
        <v>612</v>
      </c>
      <c r="I1025" t="s">
        <v>277</v>
      </c>
      <c r="J1025" t="s">
        <v>19</v>
      </c>
      <c r="K1025" t="str">
        <f>INDEX(Table6[Column1],MATCH(L1025,Table6[Column2]))</f>
        <v>Elders</v>
      </c>
      <c r="L1025">
        <v>53.80100676</v>
      </c>
      <c r="M1025" t="str">
        <f>VLOOKUP(L1025,Table1[],2)</f>
        <v>50 - 59</v>
      </c>
      <c r="N1025" t="str">
        <f>INDEX(Table7[Column1],MATCH(O1025,Table7[Column2]))</f>
        <v>Fitting in Stage</v>
      </c>
      <c r="O1025">
        <v>6.7250441680000002</v>
      </c>
      <c r="P1025" t="str">
        <f>VLOOKUP(O1025,Table13[],2)</f>
        <v>6 - 10</v>
      </c>
      <c r="Q1025" t="str">
        <f>INDEX(Table8[Column1],MATCH(R1025,Table8[Column2]))</f>
        <v>Unexcused</v>
      </c>
      <c r="R1025">
        <v>161.18967319999999</v>
      </c>
      <c r="S1025">
        <f t="shared" si="31"/>
        <v>6.7162363833333334</v>
      </c>
      <c r="T1025" t="s">
        <v>19</v>
      </c>
    </row>
    <row r="1026" spans="1:20" x14ac:dyDescent="0.25">
      <c r="A1026">
        <v>1025</v>
      </c>
      <c r="B1026" t="s">
        <v>904</v>
      </c>
      <c r="C1026" t="s">
        <v>56</v>
      </c>
      <c r="D1026" t="str">
        <f t="shared" si="30"/>
        <v>Brown James</v>
      </c>
      <c r="E1026" t="s">
        <v>22</v>
      </c>
      <c r="F1026" t="s">
        <v>38</v>
      </c>
      <c r="G1026" t="s">
        <v>17</v>
      </c>
      <c r="H1026" t="s">
        <v>18</v>
      </c>
      <c r="I1026" t="s">
        <v>38</v>
      </c>
      <c r="J1026" t="s">
        <v>19</v>
      </c>
      <c r="K1026" t="str">
        <f>INDEX(Table6[Column1],MATCH(L1026,Table6[Column2]))</f>
        <v>Youth</v>
      </c>
      <c r="L1026">
        <v>22.12468337</v>
      </c>
      <c r="M1026" t="str">
        <f>VLOOKUP(L1026,Table1[],2)</f>
        <v>20 - 29</v>
      </c>
      <c r="N1026" t="str">
        <f>INDEX(Table7[Column1],MATCH(O1026,Table7[Column2]))</f>
        <v>Learning Stage</v>
      </c>
      <c r="O1026">
        <v>3.738462411</v>
      </c>
      <c r="P1026" t="str">
        <f>VLOOKUP(O1026,Table13[],2)</f>
        <v>1 - 5</v>
      </c>
      <c r="Q1026" t="str">
        <f>INDEX(Table8[Column1],MATCH(R1026,Table8[Column2]))</f>
        <v>Scheduled</v>
      </c>
      <c r="R1026">
        <v>0</v>
      </c>
      <c r="S1026">
        <f t="shared" si="31"/>
        <v>0</v>
      </c>
      <c r="T1026" t="s">
        <v>19</v>
      </c>
    </row>
    <row r="1027" spans="1:20" x14ac:dyDescent="0.25">
      <c r="A1027">
        <v>1026</v>
      </c>
      <c r="B1027" t="s">
        <v>1501</v>
      </c>
      <c r="C1027" t="s">
        <v>1502</v>
      </c>
      <c r="D1027" t="str">
        <f t="shared" ref="D1027:D1090" si="32">CONCATENATE(B1027, " ",C1027)</f>
        <v>Norton Jack</v>
      </c>
      <c r="E1027" t="s">
        <v>22</v>
      </c>
      <c r="F1027" t="s">
        <v>113</v>
      </c>
      <c r="G1027" t="s">
        <v>611</v>
      </c>
      <c r="H1027" t="s">
        <v>612</v>
      </c>
      <c r="I1027" t="s">
        <v>24</v>
      </c>
      <c r="J1027" t="s">
        <v>19</v>
      </c>
      <c r="K1027" t="str">
        <f>INDEX(Table6[Column1],MATCH(L1027,Table6[Column2]))</f>
        <v>Young Adults</v>
      </c>
      <c r="L1027">
        <v>36.889181860000001</v>
      </c>
      <c r="M1027" t="str">
        <f>VLOOKUP(L1027,Table1[],2)</f>
        <v>30 - 39</v>
      </c>
      <c r="N1027" t="str">
        <f>INDEX(Table7[Column1],MATCH(O1027,Table7[Column2]))</f>
        <v>Learning Stage</v>
      </c>
      <c r="O1027">
        <v>3.2031397930000001</v>
      </c>
      <c r="P1027" t="str">
        <f>VLOOKUP(O1027,Table13[],2)</f>
        <v>1 - 5</v>
      </c>
      <c r="Q1027" t="str">
        <f>INDEX(Table8[Column1],MATCH(R1027,Table8[Column2]))</f>
        <v>Scheduled</v>
      </c>
      <c r="R1027">
        <v>27.244316529999999</v>
      </c>
      <c r="S1027">
        <f t="shared" ref="S1027:S1090" si="33">CONVERT(R1027,"hr","day")</f>
        <v>1.1351798554166668</v>
      </c>
      <c r="T1027" t="s">
        <v>19</v>
      </c>
    </row>
    <row r="1028" spans="1:20" x14ac:dyDescent="0.25">
      <c r="A1028">
        <v>1027</v>
      </c>
      <c r="B1028" t="s">
        <v>1039</v>
      </c>
      <c r="C1028" t="s">
        <v>550</v>
      </c>
      <c r="D1028" t="str">
        <f t="shared" si="32"/>
        <v>Roberts Barbara</v>
      </c>
      <c r="E1028" t="s">
        <v>15</v>
      </c>
      <c r="F1028" t="s">
        <v>38</v>
      </c>
      <c r="G1028" t="s">
        <v>17</v>
      </c>
      <c r="H1028" t="s">
        <v>18</v>
      </c>
      <c r="I1028" t="s">
        <v>38</v>
      </c>
      <c r="J1028" t="s">
        <v>19</v>
      </c>
      <c r="K1028" t="str">
        <f>INDEX(Table6[Column1],MATCH(L1028,Table6[Column2]))</f>
        <v>Elders</v>
      </c>
      <c r="L1028">
        <v>52.497376770000002</v>
      </c>
      <c r="M1028" t="str">
        <f>VLOOKUP(L1028,Table1[],2)</f>
        <v>50 - 59</v>
      </c>
      <c r="N1028" t="str">
        <f>INDEX(Table7[Column1],MATCH(O1028,Table7[Column2]))</f>
        <v>Learning Stage</v>
      </c>
      <c r="O1028">
        <v>5.1525317480000004</v>
      </c>
      <c r="P1028" t="str">
        <f>VLOOKUP(O1028,Table13[],2)</f>
        <v>1 - 5</v>
      </c>
      <c r="Q1028" t="str">
        <f>INDEX(Table8[Column1],MATCH(R1028,Table8[Column2]))</f>
        <v>Habitual</v>
      </c>
      <c r="R1028">
        <v>97.108381309999999</v>
      </c>
      <c r="S1028">
        <f t="shared" si="33"/>
        <v>4.046182554583333</v>
      </c>
      <c r="T1028" t="s">
        <v>19</v>
      </c>
    </row>
    <row r="1029" spans="1:20" x14ac:dyDescent="0.25">
      <c r="A1029">
        <v>1028</v>
      </c>
      <c r="B1029" t="s">
        <v>1503</v>
      </c>
      <c r="C1029" t="s">
        <v>115</v>
      </c>
      <c r="D1029" t="str">
        <f t="shared" si="32"/>
        <v>Revels Daniel</v>
      </c>
      <c r="E1029" t="s">
        <v>22</v>
      </c>
      <c r="F1029" t="s">
        <v>262</v>
      </c>
      <c r="G1029" t="s">
        <v>611</v>
      </c>
      <c r="H1029" t="s">
        <v>612</v>
      </c>
      <c r="I1029" t="s">
        <v>262</v>
      </c>
      <c r="J1029" t="s">
        <v>19</v>
      </c>
      <c r="K1029" t="str">
        <f>INDEX(Table6[Column1],MATCH(L1029,Table6[Column2]))</f>
        <v>Young Adults</v>
      </c>
      <c r="L1029">
        <v>36.347133049999997</v>
      </c>
      <c r="M1029" t="str">
        <f>VLOOKUP(L1029,Table1[],2)</f>
        <v>30 - 39</v>
      </c>
      <c r="N1029" t="str">
        <f>INDEX(Table7[Column1],MATCH(O1029,Table7[Column2]))</f>
        <v>Learning Stage</v>
      </c>
      <c r="O1029">
        <v>2.5212365029999999</v>
      </c>
      <c r="P1029" t="str">
        <f>VLOOKUP(O1029,Table13[],2)</f>
        <v>1 - 5</v>
      </c>
      <c r="Q1029" t="str">
        <f>INDEX(Table8[Column1],MATCH(R1029,Table8[Column2]))</f>
        <v>Scheduled</v>
      </c>
      <c r="R1029">
        <v>0</v>
      </c>
      <c r="S1029">
        <f t="shared" si="33"/>
        <v>0</v>
      </c>
      <c r="T1029" t="s">
        <v>19</v>
      </c>
    </row>
    <row r="1030" spans="1:20" x14ac:dyDescent="0.25">
      <c r="A1030">
        <v>1029</v>
      </c>
      <c r="B1030" t="s">
        <v>1504</v>
      </c>
      <c r="C1030" t="s">
        <v>1505</v>
      </c>
      <c r="D1030" t="str">
        <f t="shared" si="32"/>
        <v>Chastain Casey</v>
      </c>
      <c r="E1030" t="s">
        <v>22</v>
      </c>
      <c r="F1030" t="s">
        <v>169</v>
      </c>
      <c r="G1030" t="s">
        <v>611</v>
      </c>
      <c r="H1030" t="s">
        <v>612</v>
      </c>
      <c r="I1030" t="s">
        <v>169</v>
      </c>
      <c r="J1030" t="s">
        <v>19</v>
      </c>
      <c r="K1030" t="str">
        <f>INDEX(Table6[Column1],MATCH(L1030,Table6[Column2]))</f>
        <v>Youth</v>
      </c>
      <c r="L1030">
        <v>23.94592505</v>
      </c>
      <c r="M1030" t="str">
        <f>VLOOKUP(L1030,Table1[],2)</f>
        <v>20 - 29</v>
      </c>
      <c r="N1030" t="str">
        <f>INDEX(Table7[Column1],MATCH(O1030,Table7[Column2]))</f>
        <v>Learning Stage</v>
      </c>
      <c r="O1030">
        <v>4.5483616680000001</v>
      </c>
      <c r="P1030" t="str">
        <f>VLOOKUP(O1030,Table13[],2)</f>
        <v>1 - 5</v>
      </c>
      <c r="Q1030" t="str">
        <f>INDEX(Table8[Column1],MATCH(R1030,Table8[Column2]))</f>
        <v>Scheduled</v>
      </c>
      <c r="R1030">
        <v>0</v>
      </c>
      <c r="S1030">
        <f t="shared" si="33"/>
        <v>0</v>
      </c>
      <c r="T1030" t="s">
        <v>19</v>
      </c>
    </row>
    <row r="1031" spans="1:20" x14ac:dyDescent="0.25">
      <c r="A1031">
        <v>1030</v>
      </c>
      <c r="B1031" t="s">
        <v>1506</v>
      </c>
      <c r="C1031" t="s">
        <v>52</v>
      </c>
      <c r="D1031" t="str">
        <f t="shared" si="32"/>
        <v>Lynde John</v>
      </c>
      <c r="E1031" t="s">
        <v>22</v>
      </c>
      <c r="F1031" t="s">
        <v>38</v>
      </c>
      <c r="G1031" t="s">
        <v>17</v>
      </c>
      <c r="H1031" t="s">
        <v>18</v>
      </c>
      <c r="I1031" t="s">
        <v>38</v>
      </c>
      <c r="J1031" t="s">
        <v>19</v>
      </c>
      <c r="K1031" t="str">
        <f>INDEX(Table6[Column1],MATCH(L1031,Table6[Column2]))</f>
        <v>Youth</v>
      </c>
      <c r="L1031">
        <v>24.979507980000001</v>
      </c>
      <c r="M1031" t="str">
        <f>VLOOKUP(L1031,Table1[],2)</f>
        <v>20 - 29</v>
      </c>
      <c r="N1031" t="str">
        <f>INDEX(Table7[Column1],MATCH(O1031,Table7[Column2]))</f>
        <v>Learning Stage</v>
      </c>
      <c r="O1031">
        <v>3.9673864129999998</v>
      </c>
      <c r="P1031" t="str">
        <f>VLOOKUP(O1031,Table13[],2)</f>
        <v>1 - 5</v>
      </c>
      <c r="Q1031" t="str">
        <f>INDEX(Table8[Column1],MATCH(R1031,Table8[Column2]))</f>
        <v>Scheduled</v>
      </c>
      <c r="R1031">
        <v>0</v>
      </c>
      <c r="S1031">
        <f t="shared" si="33"/>
        <v>0</v>
      </c>
      <c r="T1031" t="s">
        <v>19</v>
      </c>
    </row>
    <row r="1032" spans="1:20" x14ac:dyDescent="0.25">
      <c r="A1032">
        <v>1031</v>
      </c>
      <c r="B1032" t="s">
        <v>1507</v>
      </c>
      <c r="C1032" t="s">
        <v>1508</v>
      </c>
      <c r="D1032" t="str">
        <f t="shared" si="32"/>
        <v>Steiner Trevor</v>
      </c>
      <c r="E1032" t="s">
        <v>22</v>
      </c>
      <c r="F1032" t="s">
        <v>54</v>
      </c>
      <c r="G1032" t="s">
        <v>820</v>
      </c>
      <c r="H1032" t="s">
        <v>821</v>
      </c>
      <c r="I1032" t="s">
        <v>54</v>
      </c>
      <c r="J1032" t="s">
        <v>19</v>
      </c>
      <c r="K1032" t="str">
        <f>INDEX(Table6[Column1],MATCH(L1032,Table6[Column2]))</f>
        <v>Elders</v>
      </c>
      <c r="L1032">
        <v>56.099117300000003</v>
      </c>
      <c r="M1032" t="str">
        <f>VLOOKUP(L1032,Table1[],2)</f>
        <v>50 - 59</v>
      </c>
      <c r="N1032" t="str">
        <f>INDEX(Table7[Column1],MATCH(O1032,Table7[Column2]))</f>
        <v>Learning Stage</v>
      </c>
      <c r="O1032">
        <v>4.7439375259999998</v>
      </c>
      <c r="P1032" t="str">
        <f>VLOOKUP(O1032,Table13[],2)</f>
        <v>1 - 5</v>
      </c>
      <c r="Q1032" t="str">
        <f>INDEX(Table8[Column1],MATCH(R1032,Table8[Column2]))</f>
        <v>Excused</v>
      </c>
      <c r="R1032">
        <v>135.6407423</v>
      </c>
      <c r="S1032">
        <f t="shared" si="33"/>
        <v>5.6516975958333333</v>
      </c>
      <c r="T1032" t="s">
        <v>19</v>
      </c>
    </row>
    <row r="1033" spans="1:20" x14ac:dyDescent="0.25">
      <c r="A1033">
        <v>1032</v>
      </c>
      <c r="B1033" t="s">
        <v>400</v>
      </c>
      <c r="C1033" t="s">
        <v>546</v>
      </c>
      <c r="D1033" t="str">
        <f t="shared" si="32"/>
        <v>Williams Gary</v>
      </c>
      <c r="E1033" t="s">
        <v>22</v>
      </c>
      <c r="F1033" t="s">
        <v>57</v>
      </c>
      <c r="G1033" t="s">
        <v>820</v>
      </c>
      <c r="H1033" t="s">
        <v>821</v>
      </c>
      <c r="I1033" t="s">
        <v>57</v>
      </c>
      <c r="J1033" t="s">
        <v>19</v>
      </c>
      <c r="K1033" t="str">
        <f>INDEX(Table6[Column1],MATCH(L1033,Table6[Column2]))</f>
        <v>Young Adults</v>
      </c>
      <c r="L1033">
        <v>35.521751029999997</v>
      </c>
      <c r="M1033" t="str">
        <f>VLOOKUP(L1033,Table1[],2)</f>
        <v>30 - 39</v>
      </c>
      <c r="N1033" t="str">
        <f>INDEX(Table7[Column1],MATCH(O1033,Table7[Column2]))</f>
        <v>Learning Stage</v>
      </c>
      <c r="O1033">
        <v>2.6665189740000002</v>
      </c>
      <c r="P1033" t="str">
        <f>VLOOKUP(O1033,Table13[],2)</f>
        <v>1 - 5</v>
      </c>
      <c r="Q1033" t="str">
        <f>INDEX(Table8[Column1],MATCH(R1033,Table8[Column2]))</f>
        <v>Scheduled</v>
      </c>
      <c r="R1033">
        <v>31.274401090000001</v>
      </c>
      <c r="S1033">
        <f t="shared" si="33"/>
        <v>1.3031000454166666</v>
      </c>
      <c r="T1033" t="s">
        <v>19</v>
      </c>
    </row>
    <row r="1034" spans="1:20" x14ac:dyDescent="0.25">
      <c r="A1034">
        <v>1033</v>
      </c>
      <c r="B1034" t="s">
        <v>693</v>
      </c>
      <c r="C1034" t="s">
        <v>1509</v>
      </c>
      <c r="D1034" t="str">
        <f t="shared" si="32"/>
        <v>Mendez Carole</v>
      </c>
      <c r="E1034" t="s">
        <v>15</v>
      </c>
      <c r="F1034" t="s">
        <v>1156</v>
      </c>
      <c r="G1034" t="s">
        <v>611</v>
      </c>
      <c r="H1034" t="s">
        <v>612</v>
      </c>
      <c r="I1034" t="s">
        <v>169</v>
      </c>
      <c r="J1034" t="s">
        <v>19</v>
      </c>
      <c r="K1034" t="str">
        <f>INDEX(Table6[Column1],MATCH(L1034,Table6[Column2]))</f>
        <v>Young Adults</v>
      </c>
      <c r="L1034">
        <v>33.939039340000001</v>
      </c>
      <c r="M1034" t="str">
        <f>VLOOKUP(L1034,Table1[],2)</f>
        <v>30 - 39</v>
      </c>
      <c r="N1034" t="str">
        <f>INDEX(Table7[Column1],MATCH(O1034,Table7[Column2]))</f>
        <v>Learning Stage</v>
      </c>
      <c r="O1034">
        <v>4.4772390900000003</v>
      </c>
      <c r="P1034" t="str">
        <f>VLOOKUP(O1034,Table13[],2)</f>
        <v>1 - 5</v>
      </c>
      <c r="Q1034" t="str">
        <f>INDEX(Table8[Column1],MATCH(R1034,Table8[Column2]))</f>
        <v>Scheduled</v>
      </c>
      <c r="R1034">
        <v>5.3177131729999996</v>
      </c>
      <c r="S1034">
        <f t="shared" si="33"/>
        <v>0.22157138220833333</v>
      </c>
      <c r="T1034" t="s">
        <v>19</v>
      </c>
    </row>
    <row r="1035" spans="1:20" x14ac:dyDescent="0.25">
      <c r="A1035">
        <v>1034</v>
      </c>
      <c r="B1035" t="s">
        <v>1510</v>
      </c>
      <c r="C1035" t="s">
        <v>388</v>
      </c>
      <c r="D1035" t="str">
        <f t="shared" si="32"/>
        <v>Tyson Ray</v>
      </c>
      <c r="E1035" t="s">
        <v>22</v>
      </c>
      <c r="F1035" t="s">
        <v>30</v>
      </c>
      <c r="G1035" t="s">
        <v>820</v>
      </c>
      <c r="H1035" t="s">
        <v>821</v>
      </c>
      <c r="I1035" t="s">
        <v>30</v>
      </c>
      <c r="J1035" t="s">
        <v>19</v>
      </c>
      <c r="K1035" t="str">
        <f>INDEX(Table6[Column1],MATCH(L1035,Table6[Column2]))</f>
        <v>Adults</v>
      </c>
      <c r="L1035">
        <v>42.242153459999997</v>
      </c>
      <c r="M1035" t="str">
        <f>VLOOKUP(L1035,Table1[],2)</f>
        <v>40 - 49</v>
      </c>
      <c r="N1035" t="str">
        <f>INDEX(Table7[Column1],MATCH(O1035,Table7[Column2]))</f>
        <v>Learning Stage</v>
      </c>
      <c r="O1035">
        <v>0.45765755299999999</v>
      </c>
      <c r="P1035" t="e">
        <f>VLOOKUP(O1035,Table13[],2)</f>
        <v>#N/A</v>
      </c>
      <c r="Q1035" t="str">
        <f>INDEX(Table8[Column1],MATCH(R1035,Table8[Column2]))</f>
        <v>Maintained</v>
      </c>
      <c r="R1035">
        <v>42.633856780000002</v>
      </c>
      <c r="S1035">
        <f t="shared" si="33"/>
        <v>1.7764106991666668</v>
      </c>
      <c r="T1035" t="s">
        <v>19</v>
      </c>
    </row>
    <row r="1036" spans="1:20" x14ac:dyDescent="0.25">
      <c r="A1036">
        <v>1035</v>
      </c>
      <c r="B1036" t="s">
        <v>307</v>
      </c>
      <c r="C1036" t="s">
        <v>93</v>
      </c>
      <c r="D1036" t="str">
        <f t="shared" si="32"/>
        <v>Hall William</v>
      </c>
      <c r="E1036" t="s">
        <v>22</v>
      </c>
      <c r="F1036" t="s">
        <v>828</v>
      </c>
      <c r="G1036" t="s">
        <v>611</v>
      </c>
      <c r="H1036" t="s">
        <v>612</v>
      </c>
      <c r="I1036" t="s">
        <v>24</v>
      </c>
      <c r="J1036" t="s">
        <v>19</v>
      </c>
      <c r="K1036" t="str">
        <f>INDEX(Table6[Column1],MATCH(L1036,Table6[Column2]))</f>
        <v>Young Adults</v>
      </c>
      <c r="L1036">
        <v>38.680163610000001</v>
      </c>
      <c r="M1036" t="str">
        <f>VLOOKUP(L1036,Table1[],2)</f>
        <v>30 - 39</v>
      </c>
      <c r="N1036" t="str">
        <f>INDEX(Table7[Column1],MATCH(O1036,Table7[Column2]))</f>
        <v>Fitting in Stage</v>
      </c>
      <c r="O1036">
        <v>8.3452314419999993</v>
      </c>
      <c r="P1036" t="str">
        <f>VLOOKUP(O1036,Table13[],2)</f>
        <v>6 - 10</v>
      </c>
      <c r="Q1036" t="str">
        <f>INDEX(Table8[Column1],MATCH(R1036,Table8[Column2]))</f>
        <v>Maintained</v>
      </c>
      <c r="R1036">
        <v>49.856706549999998</v>
      </c>
      <c r="S1036">
        <f t="shared" si="33"/>
        <v>2.0773627729166666</v>
      </c>
      <c r="T1036" t="s">
        <v>19</v>
      </c>
    </row>
    <row r="1037" spans="1:20" x14ac:dyDescent="0.25">
      <c r="A1037">
        <v>1036</v>
      </c>
      <c r="B1037" t="s">
        <v>1511</v>
      </c>
      <c r="C1037" t="s">
        <v>1512</v>
      </c>
      <c r="D1037" t="str">
        <f t="shared" si="32"/>
        <v>Attebery Gene</v>
      </c>
      <c r="E1037" t="s">
        <v>22</v>
      </c>
      <c r="F1037" t="s">
        <v>38</v>
      </c>
      <c r="G1037" t="s">
        <v>17</v>
      </c>
      <c r="H1037" t="s">
        <v>18</v>
      </c>
      <c r="I1037" t="s">
        <v>38</v>
      </c>
      <c r="J1037" t="s">
        <v>19</v>
      </c>
      <c r="K1037" t="str">
        <f>INDEX(Table6[Column1],MATCH(L1037,Table6[Column2]))</f>
        <v>Youth</v>
      </c>
      <c r="L1037">
        <v>29.36159546</v>
      </c>
      <c r="M1037" t="str">
        <f>VLOOKUP(L1037,Table1[],2)</f>
        <v>20 - 29</v>
      </c>
      <c r="N1037" t="str">
        <f>INDEX(Table7[Column1],MATCH(O1037,Table7[Column2]))</f>
        <v>Learning Stage</v>
      </c>
      <c r="O1037">
        <v>3.4830199890000002</v>
      </c>
      <c r="P1037" t="str">
        <f>VLOOKUP(O1037,Table13[],2)</f>
        <v>1 - 5</v>
      </c>
      <c r="Q1037" t="str">
        <f>INDEX(Table8[Column1],MATCH(R1037,Table8[Column2]))</f>
        <v>Scheduled</v>
      </c>
      <c r="R1037">
        <v>0</v>
      </c>
      <c r="S1037">
        <f t="shared" si="33"/>
        <v>0</v>
      </c>
      <c r="T1037" t="s">
        <v>19</v>
      </c>
    </row>
    <row r="1038" spans="1:20" x14ac:dyDescent="0.25">
      <c r="A1038">
        <v>1037</v>
      </c>
      <c r="B1038" t="s">
        <v>167</v>
      </c>
      <c r="C1038" t="s">
        <v>340</v>
      </c>
      <c r="D1038" t="str">
        <f t="shared" si="32"/>
        <v>Allen Christopher</v>
      </c>
      <c r="E1038" t="s">
        <v>22</v>
      </c>
      <c r="F1038" t="s">
        <v>1273</v>
      </c>
      <c r="G1038" t="s">
        <v>820</v>
      </c>
      <c r="H1038" t="s">
        <v>821</v>
      </c>
      <c r="I1038" t="s">
        <v>54</v>
      </c>
      <c r="J1038" t="s">
        <v>19</v>
      </c>
      <c r="K1038" t="str">
        <f>INDEX(Table6[Column1],MATCH(L1038,Table6[Column2]))</f>
        <v>Elders</v>
      </c>
      <c r="L1038">
        <v>51.326560800000003</v>
      </c>
      <c r="M1038" t="str">
        <f>VLOOKUP(L1038,Table1[],2)</f>
        <v>50 - 59</v>
      </c>
      <c r="N1038" t="str">
        <f>INDEX(Table7[Column1],MATCH(O1038,Table7[Column2]))</f>
        <v>Fitting in Stage</v>
      </c>
      <c r="O1038">
        <v>6.7404730669999999</v>
      </c>
      <c r="P1038" t="str">
        <f>VLOOKUP(O1038,Table13[],2)</f>
        <v>6 - 10</v>
      </c>
      <c r="Q1038" t="str">
        <f>INDEX(Table8[Column1],MATCH(R1038,Table8[Column2]))</f>
        <v>Excused</v>
      </c>
      <c r="R1038">
        <v>137.79614459999999</v>
      </c>
      <c r="S1038">
        <f t="shared" si="33"/>
        <v>5.7415060249999996</v>
      </c>
      <c r="T1038" t="s">
        <v>19</v>
      </c>
    </row>
    <row r="1039" spans="1:20" x14ac:dyDescent="0.25">
      <c r="A1039">
        <v>1038</v>
      </c>
      <c r="B1039" t="s">
        <v>1513</v>
      </c>
      <c r="C1039" t="s">
        <v>1496</v>
      </c>
      <c r="D1039" t="str">
        <f t="shared" si="32"/>
        <v>Hart Ricardo</v>
      </c>
      <c r="E1039" t="s">
        <v>22</v>
      </c>
      <c r="F1039" t="s">
        <v>121</v>
      </c>
      <c r="G1039" t="s">
        <v>820</v>
      </c>
      <c r="H1039" t="s">
        <v>821</v>
      </c>
      <c r="I1039" t="s">
        <v>121</v>
      </c>
      <c r="J1039" t="s">
        <v>19</v>
      </c>
      <c r="K1039" t="str">
        <f>INDEX(Table6[Column1],MATCH(L1039,Table6[Column2]))</f>
        <v>Adults</v>
      </c>
      <c r="L1039">
        <v>42.021279980000003</v>
      </c>
      <c r="M1039" t="str">
        <f>VLOOKUP(L1039,Table1[],2)</f>
        <v>40 - 49</v>
      </c>
      <c r="N1039" t="str">
        <f>INDEX(Table7[Column1],MATCH(O1039,Table7[Column2]))</f>
        <v>Fitting in Stage</v>
      </c>
      <c r="O1039">
        <v>7.3710737200000001</v>
      </c>
      <c r="P1039" t="str">
        <f>VLOOKUP(O1039,Table13[],2)</f>
        <v>6 - 10</v>
      </c>
      <c r="Q1039" t="str">
        <f>INDEX(Table8[Column1],MATCH(R1039,Table8[Column2]))</f>
        <v>Scheduled</v>
      </c>
      <c r="R1039">
        <v>25.776129730000001</v>
      </c>
      <c r="S1039">
        <f t="shared" si="33"/>
        <v>1.0740054054166668</v>
      </c>
      <c r="T1039" t="s">
        <v>19</v>
      </c>
    </row>
    <row r="1040" spans="1:20" x14ac:dyDescent="0.25">
      <c r="A1040">
        <v>1039</v>
      </c>
      <c r="B1040" t="s">
        <v>1514</v>
      </c>
      <c r="C1040" t="s">
        <v>1515</v>
      </c>
      <c r="D1040" t="str">
        <f t="shared" si="32"/>
        <v>Hidalgo Miriam</v>
      </c>
      <c r="E1040" t="s">
        <v>15</v>
      </c>
      <c r="F1040" t="s">
        <v>30</v>
      </c>
      <c r="G1040" t="s">
        <v>820</v>
      </c>
      <c r="H1040" t="s">
        <v>821</v>
      </c>
      <c r="I1040" t="s">
        <v>30</v>
      </c>
      <c r="J1040" t="s">
        <v>19</v>
      </c>
      <c r="K1040" t="str">
        <f>INDEX(Table6[Column1],MATCH(L1040,Table6[Column2]))</f>
        <v>Seniors</v>
      </c>
      <c r="L1040">
        <v>64.892377319999994</v>
      </c>
      <c r="M1040" t="str">
        <f>VLOOKUP(L1040,Table1[],2)</f>
        <v>60 and Above</v>
      </c>
      <c r="N1040" t="str">
        <f>INDEX(Table7[Column1],MATCH(O1040,Table7[Column2]))</f>
        <v>Learning Stage</v>
      </c>
      <c r="O1040">
        <v>4.0797670589999999</v>
      </c>
      <c r="P1040" t="str">
        <f>VLOOKUP(O1040,Table13[],2)</f>
        <v>1 - 5</v>
      </c>
      <c r="Q1040" t="str">
        <f>INDEX(Table8[Column1],MATCH(R1040,Table8[Column2]))</f>
        <v>Unexcused</v>
      </c>
      <c r="R1040">
        <v>195.1734142</v>
      </c>
      <c r="S1040">
        <f t="shared" si="33"/>
        <v>8.1322255916666659</v>
      </c>
      <c r="T1040" t="s">
        <v>19</v>
      </c>
    </row>
    <row r="1041" spans="1:20" x14ac:dyDescent="0.25">
      <c r="A1041">
        <v>1040</v>
      </c>
      <c r="B1041" t="s">
        <v>1516</v>
      </c>
      <c r="C1041" t="s">
        <v>180</v>
      </c>
      <c r="D1041" t="str">
        <f t="shared" si="32"/>
        <v>Lovell Tammy</v>
      </c>
      <c r="E1041" t="s">
        <v>15</v>
      </c>
      <c r="F1041" t="s">
        <v>24</v>
      </c>
      <c r="G1041" t="s">
        <v>611</v>
      </c>
      <c r="H1041" t="s">
        <v>612</v>
      </c>
      <c r="I1041" t="s">
        <v>24</v>
      </c>
      <c r="J1041" t="s">
        <v>19</v>
      </c>
      <c r="K1041" t="str">
        <f>INDEX(Table6[Column1],MATCH(L1041,Table6[Column2]))</f>
        <v>Young Adults</v>
      </c>
      <c r="L1041">
        <v>35.919124879999998</v>
      </c>
      <c r="M1041" t="str">
        <f>VLOOKUP(L1041,Table1[],2)</f>
        <v>30 - 39</v>
      </c>
      <c r="N1041" t="str">
        <f>INDEX(Table7[Column1],MATCH(O1041,Table7[Column2]))</f>
        <v>Fitting in Stage</v>
      </c>
      <c r="O1041">
        <v>6.3444385179999996</v>
      </c>
      <c r="P1041" t="str">
        <f>VLOOKUP(O1041,Table13[],2)</f>
        <v>6 - 10</v>
      </c>
      <c r="Q1041" t="str">
        <f>INDEX(Table8[Column1],MATCH(R1041,Table8[Column2]))</f>
        <v>Habitual</v>
      </c>
      <c r="R1041">
        <v>84.450162629999994</v>
      </c>
      <c r="S1041">
        <f t="shared" si="33"/>
        <v>3.5187567762499996</v>
      </c>
      <c r="T1041" t="s">
        <v>19</v>
      </c>
    </row>
    <row r="1042" spans="1:20" x14ac:dyDescent="0.25">
      <c r="A1042">
        <v>1041</v>
      </c>
      <c r="B1042" t="s">
        <v>1517</v>
      </c>
      <c r="C1042" t="s">
        <v>1518</v>
      </c>
      <c r="D1042" t="str">
        <f t="shared" si="32"/>
        <v>Huang Victor</v>
      </c>
      <c r="E1042" t="s">
        <v>22</v>
      </c>
      <c r="F1042" t="s">
        <v>38</v>
      </c>
      <c r="G1042" t="s">
        <v>17</v>
      </c>
      <c r="H1042" t="s">
        <v>18</v>
      </c>
      <c r="I1042" t="s">
        <v>38</v>
      </c>
      <c r="J1042" t="s">
        <v>19</v>
      </c>
      <c r="K1042" t="str">
        <f>INDEX(Table6[Column1],MATCH(L1042,Table6[Column2]))</f>
        <v>Adults</v>
      </c>
      <c r="L1042">
        <v>42.216496489999997</v>
      </c>
      <c r="M1042" t="str">
        <f>VLOOKUP(L1042,Table1[],2)</f>
        <v>40 - 49</v>
      </c>
      <c r="N1042" t="str">
        <f>INDEX(Table7[Column1],MATCH(O1042,Table7[Column2]))</f>
        <v>Fitting in Stage</v>
      </c>
      <c r="O1042">
        <v>6.7593913539999999</v>
      </c>
      <c r="P1042" t="str">
        <f>VLOOKUP(O1042,Table13[],2)</f>
        <v>6 - 10</v>
      </c>
      <c r="Q1042" t="str">
        <f>INDEX(Table8[Column1],MATCH(R1042,Table8[Column2]))</f>
        <v>Habitual</v>
      </c>
      <c r="R1042">
        <v>81.270153519999994</v>
      </c>
      <c r="S1042">
        <f t="shared" si="33"/>
        <v>3.3862563966666661</v>
      </c>
      <c r="T1042" t="s">
        <v>19</v>
      </c>
    </row>
    <row r="1043" spans="1:20" x14ac:dyDescent="0.25">
      <c r="A1043">
        <v>1042</v>
      </c>
      <c r="B1043" t="s">
        <v>1519</v>
      </c>
      <c r="C1043" t="s">
        <v>312</v>
      </c>
      <c r="D1043" t="str">
        <f t="shared" si="32"/>
        <v>Fisher Terry</v>
      </c>
      <c r="E1043" t="s">
        <v>22</v>
      </c>
      <c r="F1043" t="s">
        <v>54</v>
      </c>
      <c r="G1043" t="s">
        <v>820</v>
      </c>
      <c r="H1043" t="s">
        <v>821</v>
      </c>
      <c r="I1043" t="s">
        <v>54</v>
      </c>
      <c r="J1043" t="s">
        <v>19</v>
      </c>
      <c r="K1043" t="str">
        <f>INDEX(Table6[Column1],MATCH(L1043,Table6[Column2]))</f>
        <v>Adults</v>
      </c>
      <c r="L1043">
        <v>40.489182909999997</v>
      </c>
      <c r="M1043" t="str">
        <f>VLOOKUP(L1043,Table1[],2)</f>
        <v>40 - 49</v>
      </c>
      <c r="N1043" t="str">
        <f>INDEX(Table7[Column1],MATCH(O1043,Table7[Column2]))</f>
        <v>Fitting in Stage</v>
      </c>
      <c r="O1043">
        <v>6.1352985230000003</v>
      </c>
      <c r="P1043" t="str">
        <f>VLOOKUP(O1043,Table13[],2)</f>
        <v>6 - 10</v>
      </c>
      <c r="Q1043" t="str">
        <f>INDEX(Table8[Column1],MATCH(R1043,Table8[Column2]))</f>
        <v>Scheduled</v>
      </c>
      <c r="R1043">
        <v>29.986201250000001</v>
      </c>
      <c r="S1043">
        <f t="shared" si="33"/>
        <v>1.2494250520833334</v>
      </c>
      <c r="T1043" t="s">
        <v>19</v>
      </c>
    </row>
    <row r="1044" spans="1:20" x14ac:dyDescent="0.25">
      <c r="A1044">
        <v>1043</v>
      </c>
      <c r="B1044" t="s">
        <v>1520</v>
      </c>
      <c r="C1044" t="s">
        <v>112</v>
      </c>
      <c r="D1044" t="str">
        <f t="shared" si="32"/>
        <v>Stuart Katherine</v>
      </c>
      <c r="E1044" t="s">
        <v>15</v>
      </c>
      <c r="F1044" t="s">
        <v>38</v>
      </c>
      <c r="G1044" t="s">
        <v>17</v>
      </c>
      <c r="H1044" t="s">
        <v>18</v>
      </c>
      <c r="I1044" t="s">
        <v>38</v>
      </c>
      <c r="J1044" t="s">
        <v>19</v>
      </c>
      <c r="K1044" t="str">
        <f>INDEX(Table6[Column1],MATCH(L1044,Table6[Column2]))</f>
        <v>Adults</v>
      </c>
      <c r="L1044">
        <v>45.997084649999998</v>
      </c>
      <c r="M1044" t="str">
        <f>VLOOKUP(L1044,Table1[],2)</f>
        <v>40 - 49</v>
      </c>
      <c r="N1044" t="str">
        <f>INDEX(Table7[Column1],MATCH(O1044,Table7[Column2]))</f>
        <v>Learning Stage</v>
      </c>
      <c r="O1044">
        <v>3.4283591169999998</v>
      </c>
      <c r="P1044" t="str">
        <f>VLOOKUP(O1044,Table13[],2)</f>
        <v>1 - 5</v>
      </c>
      <c r="Q1044" t="str">
        <f>INDEX(Table8[Column1],MATCH(R1044,Table8[Column2]))</f>
        <v>Habitual</v>
      </c>
      <c r="R1044">
        <v>100.0043376</v>
      </c>
      <c r="S1044">
        <f t="shared" si="33"/>
        <v>4.1668474</v>
      </c>
      <c r="T1044" t="s">
        <v>19</v>
      </c>
    </row>
    <row r="1045" spans="1:20" x14ac:dyDescent="0.25">
      <c r="A1045">
        <v>1044</v>
      </c>
      <c r="B1045" t="s">
        <v>1521</v>
      </c>
      <c r="C1045" t="s">
        <v>1522</v>
      </c>
      <c r="D1045" t="str">
        <f t="shared" si="32"/>
        <v>Blanco Marianna</v>
      </c>
      <c r="E1045" t="s">
        <v>15</v>
      </c>
      <c r="F1045" t="s">
        <v>107</v>
      </c>
      <c r="G1045" t="s">
        <v>611</v>
      </c>
      <c r="H1045" t="s">
        <v>612</v>
      </c>
      <c r="I1045" t="s">
        <v>107</v>
      </c>
      <c r="J1045" t="s">
        <v>19</v>
      </c>
      <c r="K1045" t="str">
        <f>INDEX(Table6[Column1],MATCH(L1045,Table6[Column2]))</f>
        <v>Seniors</v>
      </c>
      <c r="L1045">
        <v>64.450222389999993</v>
      </c>
      <c r="M1045" t="str">
        <f>VLOOKUP(L1045,Table1[],2)</f>
        <v>60 and Above</v>
      </c>
      <c r="N1045" t="str">
        <f>INDEX(Table7[Column1],MATCH(O1045,Table7[Column2]))</f>
        <v>Learning Stage</v>
      </c>
      <c r="O1045">
        <v>3.6125514440000002</v>
      </c>
      <c r="P1045" t="str">
        <f>VLOOKUP(O1045,Table13[],2)</f>
        <v>1 - 5</v>
      </c>
      <c r="Q1045" t="str">
        <f>INDEX(Table8[Column1],MATCH(R1045,Table8[Column2]))</f>
        <v>Violative</v>
      </c>
      <c r="R1045">
        <v>216.97612620000001</v>
      </c>
      <c r="S1045">
        <f t="shared" si="33"/>
        <v>9.0406719249999998</v>
      </c>
      <c r="T1045" t="s">
        <v>19</v>
      </c>
    </row>
    <row r="1046" spans="1:20" x14ac:dyDescent="0.25">
      <c r="A1046">
        <v>1045</v>
      </c>
      <c r="B1046" t="s">
        <v>1176</v>
      </c>
      <c r="C1046" t="s">
        <v>617</v>
      </c>
      <c r="D1046" t="str">
        <f t="shared" si="32"/>
        <v>Isabel Diane</v>
      </c>
      <c r="E1046" t="s">
        <v>15</v>
      </c>
      <c r="F1046" t="s">
        <v>30</v>
      </c>
      <c r="G1046" t="s">
        <v>820</v>
      </c>
      <c r="H1046" t="s">
        <v>821</v>
      </c>
      <c r="I1046" t="s">
        <v>30</v>
      </c>
      <c r="J1046" t="s">
        <v>19</v>
      </c>
      <c r="K1046" t="str">
        <f>INDEX(Table6[Column1],MATCH(L1046,Table6[Column2]))</f>
        <v>Young Adults</v>
      </c>
      <c r="L1046">
        <v>33.081398669999999</v>
      </c>
      <c r="M1046" t="str">
        <f>VLOOKUP(L1046,Table1[],2)</f>
        <v>30 - 39</v>
      </c>
      <c r="N1046" t="str">
        <f>INDEX(Table7[Column1],MATCH(O1046,Table7[Column2]))</f>
        <v>Learning Stage</v>
      </c>
      <c r="O1046">
        <v>2.3591140049999999</v>
      </c>
      <c r="P1046" t="str">
        <f>VLOOKUP(O1046,Table13[],2)</f>
        <v>1 - 5</v>
      </c>
      <c r="Q1046" t="str">
        <f>INDEX(Table8[Column1],MATCH(R1046,Table8[Column2]))</f>
        <v>Scheduled</v>
      </c>
      <c r="R1046">
        <v>24.427124020000001</v>
      </c>
      <c r="S1046">
        <f t="shared" si="33"/>
        <v>1.0177968341666668</v>
      </c>
      <c r="T1046" t="s">
        <v>19</v>
      </c>
    </row>
    <row r="1047" spans="1:20" x14ac:dyDescent="0.25">
      <c r="A1047">
        <v>1046</v>
      </c>
      <c r="B1047" t="s">
        <v>1523</v>
      </c>
      <c r="C1047" t="s">
        <v>56</v>
      </c>
      <c r="D1047" t="str">
        <f t="shared" si="32"/>
        <v>Dale James</v>
      </c>
      <c r="E1047" t="s">
        <v>22</v>
      </c>
      <c r="F1047" t="s">
        <v>534</v>
      </c>
      <c r="G1047" t="s">
        <v>611</v>
      </c>
      <c r="H1047" t="s">
        <v>612</v>
      </c>
      <c r="I1047" t="s">
        <v>107</v>
      </c>
      <c r="J1047" t="s">
        <v>19</v>
      </c>
      <c r="K1047" t="str">
        <f>INDEX(Table6[Column1],MATCH(L1047,Table6[Column2]))</f>
        <v>Adults</v>
      </c>
      <c r="L1047">
        <v>47.57691019</v>
      </c>
      <c r="M1047" t="str">
        <f>VLOOKUP(L1047,Table1[],2)</f>
        <v>40 - 49</v>
      </c>
      <c r="N1047" t="str">
        <f>INDEX(Table7[Column1],MATCH(O1047,Table7[Column2]))</f>
        <v>Fitting in Stage</v>
      </c>
      <c r="O1047">
        <v>6.1551588119999998</v>
      </c>
      <c r="P1047" t="str">
        <f>VLOOKUP(O1047,Table13[],2)</f>
        <v>6 - 10</v>
      </c>
      <c r="Q1047" t="str">
        <f>INDEX(Table8[Column1],MATCH(R1047,Table8[Column2]))</f>
        <v>Scheduled</v>
      </c>
      <c r="R1047">
        <v>37.895473299999999</v>
      </c>
      <c r="S1047">
        <f t="shared" si="33"/>
        <v>1.5789780541666665</v>
      </c>
      <c r="T1047" t="s">
        <v>19</v>
      </c>
    </row>
    <row r="1048" spans="1:20" x14ac:dyDescent="0.25">
      <c r="A1048">
        <v>1047</v>
      </c>
      <c r="B1048" t="s">
        <v>1524</v>
      </c>
      <c r="C1048" t="s">
        <v>815</v>
      </c>
      <c r="D1048" t="str">
        <f t="shared" si="32"/>
        <v>Logsdon Matt</v>
      </c>
      <c r="E1048" t="s">
        <v>22</v>
      </c>
      <c r="F1048" t="s">
        <v>33</v>
      </c>
      <c r="G1048" t="s">
        <v>820</v>
      </c>
      <c r="H1048" t="s">
        <v>821</v>
      </c>
      <c r="I1048" t="s">
        <v>33</v>
      </c>
      <c r="J1048" t="s">
        <v>19</v>
      </c>
      <c r="K1048" t="str">
        <f>INDEX(Table6[Column1],MATCH(L1048,Table6[Column2]))</f>
        <v>Elders</v>
      </c>
      <c r="L1048">
        <v>57.263255839999999</v>
      </c>
      <c r="M1048" t="str">
        <f>VLOOKUP(L1048,Table1[],2)</f>
        <v>50 - 59</v>
      </c>
      <c r="N1048" t="str">
        <f>INDEX(Table7[Column1],MATCH(O1048,Table7[Column2]))</f>
        <v>Learning Stage</v>
      </c>
      <c r="O1048">
        <v>3.386486713</v>
      </c>
      <c r="P1048" t="str">
        <f>VLOOKUP(O1048,Table13[],2)</f>
        <v>1 - 5</v>
      </c>
      <c r="Q1048" t="str">
        <f>INDEX(Table8[Column1],MATCH(R1048,Table8[Column2]))</f>
        <v>Habitual</v>
      </c>
      <c r="R1048">
        <v>101.5052731</v>
      </c>
      <c r="S1048">
        <f t="shared" si="33"/>
        <v>4.2293863791666668</v>
      </c>
      <c r="T1048" t="s">
        <v>19</v>
      </c>
    </row>
    <row r="1049" spans="1:20" x14ac:dyDescent="0.25">
      <c r="A1049">
        <v>1048</v>
      </c>
      <c r="B1049" t="s">
        <v>1525</v>
      </c>
      <c r="C1049" t="s">
        <v>62</v>
      </c>
      <c r="D1049" t="str">
        <f t="shared" si="32"/>
        <v>Dan Thomas</v>
      </c>
      <c r="E1049" t="s">
        <v>22</v>
      </c>
      <c r="F1049" t="s">
        <v>666</v>
      </c>
      <c r="G1049" t="s">
        <v>611</v>
      </c>
      <c r="H1049" t="s">
        <v>612</v>
      </c>
      <c r="I1049" t="s">
        <v>157</v>
      </c>
      <c r="J1049" t="s">
        <v>19</v>
      </c>
      <c r="K1049" t="str">
        <f>INDEX(Table6[Column1],MATCH(L1049,Table6[Column2]))</f>
        <v>Adults</v>
      </c>
      <c r="L1049">
        <v>47.453638060000003</v>
      </c>
      <c r="M1049" t="str">
        <f>VLOOKUP(L1049,Table1[],2)</f>
        <v>40 - 49</v>
      </c>
      <c r="N1049" t="str">
        <f>INDEX(Table7[Column1],MATCH(O1049,Table7[Column2]))</f>
        <v>Fitting in Stage</v>
      </c>
      <c r="O1049">
        <v>6.6508621899999998</v>
      </c>
      <c r="P1049" t="str">
        <f>VLOOKUP(O1049,Table13[],2)</f>
        <v>6 - 10</v>
      </c>
      <c r="Q1049" t="str">
        <f>INDEX(Table8[Column1],MATCH(R1049,Table8[Column2]))</f>
        <v>Habitual</v>
      </c>
      <c r="R1049">
        <v>106.22113109999999</v>
      </c>
      <c r="S1049">
        <f t="shared" si="33"/>
        <v>4.4258804624999994</v>
      </c>
      <c r="T1049" t="s">
        <v>19</v>
      </c>
    </row>
    <row r="1050" spans="1:20" x14ac:dyDescent="0.25">
      <c r="A1050">
        <v>1049</v>
      </c>
      <c r="B1050" t="s">
        <v>446</v>
      </c>
      <c r="C1050" t="s">
        <v>210</v>
      </c>
      <c r="D1050" t="str">
        <f t="shared" si="32"/>
        <v>Parker Kenneth</v>
      </c>
      <c r="E1050" t="s">
        <v>22</v>
      </c>
      <c r="F1050" t="s">
        <v>38</v>
      </c>
      <c r="G1050" t="s">
        <v>17</v>
      </c>
      <c r="H1050" t="s">
        <v>18</v>
      </c>
      <c r="I1050" t="s">
        <v>38</v>
      </c>
      <c r="J1050" t="s">
        <v>19</v>
      </c>
      <c r="K1050" t="str">
        <f>INDEX(Table6[Column1],MATCH(L1050,Table6[Column2]))</f>
        <v>Youth</v>
      </c>
      <c r="L1050">
        <v>22.16060775</v>
      </c>
      <c r="M1050" t="str">
        <f>VLOOKUP(L1050,Table1[],2)</f>
        <v>20 - 29</v>
      </c>
      <c r="N1050" t="str">
        <f>INDEX(Table7[Column1],MATCH(O1050,Table7[Column2]))</f>
        <v>Learning Stage</v>
      </c>
      <c r="O1050">
        <v>2.7896237500000001</v>
      </c>
      <c r="P1050" t="str">
        <f>VLOOKUP(O1050,Table13[],2)</f>
        <v>1 - 5</v>
      </c>
      <c r="Q1050" t="str">
        <f>INDEX(Table8[Column1],MATCH(R1050,Table8[Column2]))</f>
        <v>Scheduled</v>
      </c>
      <c r="R1050">
        <v>0</v>
      </c>
      <c r="S1050">
        <f t="shared" si="33"/>
        <v>0</v>
      </c>
      <c r="T1050" t="s">
        <v>19</v>
      </c>
    </row>
    <row r="1051" spans="1:20" x14ac:dyDescent="0.25">
      <c r="A1051">
        <v>1050</v>
      </c>
      <c r="B1051" t="s">
        <v>1526</v>
      </c>
      <c r="C1051" t="s">
        <v>1363</v>
      </c>
      <c r="D1051" t="str">
        <f t="shared" si="32"/>
        <v>Hicks Dwight</v>
      </c>
      <c r="E1051" t="s">
        <v>22</v>
      </c>
      <c r="F1051" t="s">
        <v>54</v>
      </c>
      <c r="G1051" t="s">
        <v>820</v>
      </c>
      <c r="H1051" t="s">
        <v>821</v>
      </c>
      <c r="I1051" t="s">
        <v>54</v>
      </c>
      <c r="J1051" t="s">
        <v>19</v>
      </c>
      <c r="K1051" t="str">
        <f>INDEX(Table6[Column1],MATCH(L1051,Table6[Column2]))</f>
        <v>Elders</v>
      </c>
      <c r="L1051">
        <v>51.55476015</v>
      </c>
      <c r="M1051" t="str">
        <f>VLOOKUP(L1051,Table1[],2)</f>
        <v>50 - 59</v>
      </c>
      <c r="N1051" t="str">
        <f>INDEX(Table7[Column1],MATCH(O1051,Table7[Column2]))</f>
        <v>Learning Stage</v>
      </c>
      <c r="O1051">
        <v>2.709176882</v>
      </c>
      <c r="P1051" t="str">
        <f>VLOOKUP(O1051,Table13[],2)</f>
        <v>1 - 5</v>
      </c>
      <c r="Q1051" t="str">
        <f>INDEX(Table8[Column1],MATCH(R1051,Table8[Column2]))</f>
        <v>Maintained</v>
      </c>
      <c r="R1051">
        <v>58.721286970000001</v>
      </c>
      <c r="S1051">
        <f t="shared" si="33"/>
        <v>2.4467202904166667</v>
      </c>
      <c r="T1051" t="s">
        <v>19</v>
      </c>
    </row>
    <row r="1052" spans="1:20" x14ac:dyDescent="0.25">
      <c r="A1052">
        <v>1051</v>
      </c>
      <c r="B1052" t="s">
        <v>1527</v>
      </c>
      <c r="C1052" t="s">
        <v>81</v>
      </c>
      <c r="D1052" t="str">
        <f t="shared" si="32"/>
        <v>Colmenero Larry</v>
      </c>
      <c r="E1052" t="s">
        <v>22</v>
      </c>
      <c r="F1052" t="s">
        <v>754</v>
      </c>
      <c r="G1052" t="s">
        <v>611</v>
      </c>
      <c r="H1052" t="s">
        <v>612</v>
      </c>
      <c r="I1052" t="s">
        <v>24</v>
      </c>
      <c r="J1052" t="s">
        <v>19</v>
      </c>
      <c r="K1052" t="str">
        <f>INDEX(Table6[Column1],MATCH(L1052,Table6[Column2]))</f>
        <v>Adults</v>
      </c>
      <c r="L1052">
        <v>46.967315900000003</v>
      </c>
      <c r="M1052" t="str">
        <f>VLOOKUP(L1052,Table1[],2)</f>
        <v>40 - 49</v>
      </c>
      <c r="N1052" t="str">
        <f>INDEX(Table7[Column1],MATCH(O1052,Table7[Column2]))</f>
        <v>Learning Stage</v>
      </c>
      <c r="O1052">
        <v>5.2495982980000004</v>
      </c>
      <c r="P1052" t="str">
        <f>VLOOKUP(O1052,Table13[],2)</f>
        <v>1 - 5</v>
      </c>
      <c r="Q1052" t="str">
        <f>INDEX(Table8[Column1],MATCH(R1052,Table8[Column2]))</f>
        <v>Scheduled</v>
      </c>
      <c r="R1052">
        <v>39.500609730000001</v>
      </c>
      <c r="S1052">
        <f t="shared" si="33"/>
        <v>1.6458587387500001</v>
      </c>
      <c r="T1052" t="s">
        <v>19</v>
      </c>
    </row>
    <row r="1053" spans="1:20" x14ac:dyDescent="0.25">
      <c r="A1053">
        <v>1052</v>
      </c>
      <c r="B1053" t="s">
        <v>1528</v>
      </c>
      <c r="C1053" t="s">
        <v>1529</v>
      </c>
      <c r="D1053" t="str">
        <f t="shared" si="32"/>
        <v>Hodgin Rachael</v>
      </c>
      <c r="E1053" t="s">
        <v>15</v>
      </c>
      <c r="F1053" t="s">
        <v>155</v>
      </c>
      <c r="G1053" t="s">
        <v>611</v>
      </c>
      <c r="H1053" t="s">
        <v>612</v>
      </c>
      <c r="I1053" t="s">
        <v>24</v>
      </c>
      <c r="J1053" t="s">
        <v>19</v>
      </c>
      <c r="K1053" t="str">
        <f>INDEX(Table6[Column1],MATCH(L1053,Table6[Column2]))</f>
        <v>Youth</v>
      </c>
      <c r="L1053">
        <v>26.65790204</v>
      </c>
      <c r="M1053" t="str">
        <f>VLOOKUP(L1053,Table1[],2)</f>
        <v>20 - 29</v>
      </c>
      <c r="N1053" t="str">
        <f>INDEX(Table7[Column1],MATCH(O1053,Table7[Column2]))</f>
        <v>Learning Stage</v>
      </c>
      <c r="O1053">
        <v>4.0419486950000003</v>
      </c>
      <c r="P1053" t="str">
        <f>VLOOKUP(O1053,Table13[],2)</f>
        <v>1 - 5</v>
      </c>
      <c r="Q1053" t="str">
        <f>INDEX(Table8[Column1],MATCH(R1053,Table8[Column2]))</f>
        <v>Scheduled</v>
      </c>
      <c r="R1053">
        <v>0</v>
      </c>
      <c r="S1053">
        <f t="shared" si="33"/>
        <v>0</v>
      </c>
      <c r="T1053" t="s">
        <v>19</v>
      </c>
    </row>
    <row r="1054" spans="1:20" x14ac:dyDescent="0.25">
      <c r="A1054">
        <v>1053</v>
      </c>
      <c r="B1054" t="s">
        <v>1530</v>
      </c>
      <c r="C1054" t="s">
        <v>764</v>
      </c>
      <c r="D1054" t="str">
        <f t="shared" si="32"/>
        <v>McLaughlin Ruby</v>
      </c>
      <c r="E1054" t="s">
        <v>15</v>
      </c>
      <c r="F1054" t="s">
        <v>38</v>
      </c>
      <c r="G1054" t="s">
        <v>611</v>
      </c>
      <c r="H1054" t="s">
        <v>612</v>
      </c>
      <c r="I1054" t="s">
        <v>38</v>
      </c>
      <c r="J1054" t="s">
        <v>19</v>
      </c>
      <c r="K1054" t="str">
        <f>INDEX(Table6[Column1],MATCH(L1054,Table6[Column2]))</f>
        <v>Young Adults</v>
      </c>
      <c r="L1054">
        <v>33.883242930000002</v>
      </c>
      <c r="M1054" t="str">
        <f>VLOOKUP(L1054,Table1[],2)</f>
        <v>30 - 39</v>
      </c>
      <c r="N1054" t="str">
        <f>INDEX(Table7[Column1],MATCH(O1054,Table7[Column2]))</f>
        <v>Learning Stage</v>
      </c>
      <c r="O1054">
        <v>2.7476184410000002</v>
      </c>
      <c r="P1054" t="str">
        <f>VLOOKUP(O1054,Table13[],2)</f>
        <v>1 - 5</v>
      </c>
      <c r="Q1054" t="str">
        <f>INDEX(Table8[Column1],MATCH(R1054,Table8[Column2]))</f>
        <v>Scheduled</v>
      </c>
      <c r="R1054">
        <v>36.356089859999997</v>
      </c>
      <c r="S1054">
        <f t="shared" si="33"/>
        <v>1.5148370775</v>
      </c>
      <c r="T1054" t="s">
        <v>19</v>
      </c>
    </row>
    <row r="1055" spans="1:20" x14ac:dyDescent="0.25">
      <c r="A1055">
        <v>1054</v>
      </c>
      <c r="B1055" t="s">
        <v>671</v>
      </c>
      <c r="C1055" t="s">
        <v>1482</v>
      </c>
      <c r="D1055" t="str">
        <f t="shared" si="32"/>
        <v>Zamora Stanley</v>
      </c>
      <c r="E1055" t="s">
        <v>22</v>
      </c>
      <c r="F1055" t="s">
        <v>30</v>
      </c>
      <c r="G1055" t="s">
        <v>820</v>
      </c>
      <c r="H1055" t="s">
        <v>821</v>
      </c>
      <c r="I1055" t="s">
        <v>30</v>
      </c>
      <c r="J1055" t="s">
        <v>19</v>
      </c>
      <c r="K1055" t="str">
        <f>INDEX(Table6[Column1],MATCH(L1055,Table6[Column2]))</f>
        <v>Adults</v>
      </c>
      <c r="L1055">
        <v>44.789063800000001</v>
      </c>
      <c r="M1055" t="str">
        <f>VLOOKUP(L1055,Table1[],2)</f>
        <v>40 - 49</v>
      </c>
      <c r="N1055" t="str">
        <f>INDEX(Table7[Column1],MATCH(O1055,Table7[Column2]))</f>
        <v>Fitting in Stage</v>
      </c>
      <c r="O1055">
        <v>7.1088663969999999</v>
      </c>
      <c r="P1055" t="str">
        <f>VLOOKUP(O1055,Table13[],2)</f>
        <v>6 - 10</v>
      </c>
      <c r="Q1055" t="str">
        <f>INDEX(Table8[Column1],MATCH(R1055,Table8[Column2]))</f>
        <v>Maintained</v>
      </c>
      <c r="R1055">
        <v>63.694934340000003</v>
      </c>
      <c r="S1055">
        <f t="shared" si="33"/>
        <v>2.6539555975</v>
      </c>
      <c r="T1055" t="s">
        <v>19</v>
      </c>
    </row>
    <row r="1056" spans="1:20" x14ac:dyDescent="0.25">
      <c r="A1056">
        <v>1055</v>
      </c>
      <c r="B1056" t="s">
        <v>1249</v>
      </c>
      <c r="C1056" t="s">
        <v>112</v>
      </c>
      <c r="D1056" t="str">
        <f t="shared" si="32"/>
        <v>Cooper Katherine</v>
      </c>
      <c r="E1056" t="s">
        <v>15</v>
      </c>
      <c r="F1056" t="s">
        <v>30</v>
      </c>
      <c r="G1056" t="s">
        <v>820</v>
      </c>
      <c r="H1056" t="s">
        <v>821</v>
      </c>
      <c r="I1056" t="s">
        <v>30</v>
      </c>
      <c r="J1056" t="s">
        <v>19</v>
      </c>
      <c r="K1056" t="str">
        <f>INDEX(Table6[Column1],MATCH(L1056,Table6[Column2]))</f>
        <v>Adults</v>
      </c>
      <c r="L1056">
        <v>42.338449760000003</v>
      </c>
      <c r="M1056" t="str">
        <f>VLOOKUP(L1056,Table1[],2)</f>
        <v>40 - 49</v>
      </c>
      <c r="N1056" t="str">
        <f>INDEX(Table7[Column1],MATCH(O1056,Table7[Column2]))</f>
        <v>Learning Stage</v>
      </c>
      <c r="O1056">
        <v>4.9690124869999996</v>
      </c>
      <c r="P1056" t="str">
        <f>VLOOKUP(O1056,Table13[],2)</f>
        <v>1 - 5</v>
      </c>
      <c r="Q1056" t="str">
        <f>INDEX(Table8[Column1],MATCH(R1056,Table8[Column2]))</f>
        <v>Maintained</v>
      </c>
      <c r="R1056">
        <v>66.805458169999994</v>
      </c>
      <c r="S1056">
        <f t="shared" si="33"/>
        <v>2.7835607570833329</v>
      </c>
      <c r="T1056" t="s">
        <v>19</v>
      </c>
    </row>
    <row r="1057" spans="1:20" x14ac:dyDescent="0.25">
      <c r="A1057">
        <v>1056</v>
      </c>
      <c r="B1057" t="s">
        <v>1531</v>
      </c>
      <c r="C1057" t="s">
        <v>1532</v>
      </c>
      <c r="D1057" t="str">
        <f t="shared" si="32"/>
        <v>Kaminski Laura</v>
      </c>
      <c r="E1057" t="s">
        <v>15</v>
      </c>
      <c r="F1057" t="s">
        <v>277</v>
      </c>
      <c r="G1057" t="s">
        <v>820</v>
      </c>
      <c r="H1057" t="s">
        <v>821</v>
      </c>
      <c r="I1057" t="s">
        <v>277</v>
      </c>
      <c r="J1057" t="s">
        <v>19</v>
      </c>
      <c r="K1057" t="str">
        <f>INDEX(Table6[Column1],MATCH(L1057,Table6[Column2]))</f>
        <v>Seniors</v>
      </c>
      <c r="L1057">
        <v>65.206359160000005</v>
      </c>
      <c r="M1057" t="str">
        <f>VLOOKUP(L1057,Table1[],2)</f>
        <v>60 and Above</v>
      </c>
      <c r="N1057" t="str">
        <f>INDEX(Table7[Column1],MATCH(O1057,Table7[Column2]))</f>
        <v>Learning Stage</v>
      </c>
      <c r="O1057">
        <v>4.6436316949999998</v>
      </c>
      <c r="P1057" t="str">
        <f>VLOOKUP(O1057,Table13[],2)</f>
        <v>1 - 5</v>
      </c>
      <c r="Q1057" t="str">
        <f>INDEX(Table8[Column1],MATCH(R1057,Table8[Column2]))</f>
        <v>Violative</v>
      </c>
      <c r="R1057">
        <v>208.8201656</v>
      </c>
      <c r="S1057">
        <f t="shared" si="33"/>
        <v>8.7008402333333326</v>
      </c>
      <c r="T1057" t="s">
        <v>19</v>
      </c>
    </row>
    <row r="1058" spans="1:20" x14ac:dyDescent="0.25">
      <c r="A1058">
        <v>1057</v>
      </c>
      <c r="B1058" t="s">
        <v>1533</v>
      </c>
      <c r="C1058" t="s">
        <v>1103</v>
      </c>
      <c r="D1058" t="str">
        <f t="shared" si="32"/>
        <v>Paulk Darlene</v>
      </c>
      <c r="E1058" t="s">
        <v>15</v>
      </c>
      <c r="F1058" t="s">
        <v>30</v>
      </c>
      <c r="G1058" t="s">
        <v>820</v>
      </c>
      <c r="H1058" t="s">
        <v>821</v>
      </c>
      <c r="I1058" t="s">
        <v>30</v>
      </c>
      <c r="J1058" t="s">
        <v>19</v>
      </c>
      <c r="K1058" t="str">
        <f>INDEX(Table6[Column1],MATCH(L1058,Table6[Column2]))</f>
        <v>Young Adults</v>
      </c>
      <c r="L1058">
        <v>39.596173929999999</v>
      </c>
      <c r="M1058" t="str">
        <f>VLOOKUP(L1058,Table1[],2)</f>
        <v>30 - 39</v>
      </c>
      <c r="N1058" t="str">
        <f>INDEX(Table7[Column1],MATCH(O1058,Table7[Column2]))</f>
        <v>Learning Stage</v>
      </c>
      <c r="O1058">
        <v>5.2267340100000004</v>
      </c>
      <c r="P1058" t="str">
        <f>VLOOKUP(O1058,Table13[],2)</f>
        <v>1 - 5</v>
      </c>
      <c r="Q1058" t="str">
        <f>INDEX(Table8[Column1],MATCH(R1058,Table8[Column2]))</f>
        <v>Maintained</v>
      </c>
      <c r="R1058">
        <v>51.219927849999998</v>
      </c>
      <c r="S1058">
        <f t="shared" si="33"/>
        <v>2.1341636604166667</v>
      </c>
      <c r="T1058" t="s">
        <v>19</v>
      </c>
    </row>
    <row r="1059" spans="1:20" x14ac:dyDescent="0.25">
      <c r="A1059">
        <v>1058</v>
      </c>
      <c r="B1059" t="s">
        <v>1254</v>
      </c>
      <c r="C1059" t="s">
        <v>1534</v>
      </c>
      <c r="D1059" t="str">
        <f t="shared" si="32"/>
        <v>Carter Elisa</v>
      </c>
      <c r="E1059" t="s">
        <v>15</v>
      </c>
      <c r="F1059" t="s">
        <v>38</v>
      </c>
      <c r="G1059" t="s">
        <v>611</v>
      </c>
      <c r="H1059" t="s">
        <v>612</v>
      </c>
      <c r="I1059" t="s">
        <v>38</v>
      </c>
      <c r="J1059" t="s">
        <v>19</v>
      </c>
      <c r="K1059" t="str">
        <f>INDEX(Table6[Column1],MATCH(L1059,Table6[Column2]))</f>
        <v>Adults</v>
      </c>
      <c r="L1059">
        <v>46.924295520000001</v>
      </c>
      <c r="M1059" t="str">
        <f>VLOOKUP(L1059,Table1[],2)</f>
        <v>40 - 49</v>
      </c>
      <c r="N1059" t="str">
        <f>INDEX(Table7[Column1],MATCH(O1059,Table7[Column2]))</f>
        <v>Learning Stage</v>
      </c>
      <c r="O1059">
        <v>3.3787494969999998</v>
      </c>
      <c r="P1059" t="str">
        <f>VLOOKUP(O1059,Table13[],2)</f>
        <v>1 - 5</v>
      </c>
      <c r="Q1059" t="str">
        <f>INDEX(Table8[Column1],MATCH(R1059,Table8[Column2]))</f>
        <v>Habitual</v>
      </c>
      <c r="R1059">
        <v>117.1502387</v>
      </c>
      <c r="S1059">
        <f t="shared" si="33"/>
        <v>4.8812599458333334</v>
      </c>
      <c r="T1059" t="s">
        <v>19</v>
      </c>
    </row>
    <row r="1060" spans="1:20" x14ac:dyDescent="0.25">
      <c r="A1060">
        <v>1059</v>
      </c>
      <c r="B1060" t="s">
        <v>1535</v>
      </c>
      <c r="C1060" t="s">
        <v>464</v>
      </c>
      <c r="D1060" t="str">
        <f t="shared" si="32"/>
        <v>Besser Steven</v>
      </c>
      <c r="E1060" t="s">
        <v>22</v>
      </c>
      <c r="F1060" t="s">
        <v>38</v>
      </c>
      <c r="G1060" t="s">
        <v>611</v>
      </c>
      <c r="H1060" t="s">
        <v>612</v>
      </c>
      <c r="I1060" t="s">
        <v>38</v>
      </c>
      <c r="J1060" t="s">
        <v>19</v>
      </c>
      <c r="K1060" t="str">
        <f>INDEX(Table6[Column1],MATCH(L1060,Table6[Column2]))</f>
        <v>Adults</v>
      </c>
      <c r="L1060">
        <v>49.28321949</v>
      </c>
      <c r="M1060" t="str">
        <f>VLOOKUP(L1060,Table1[],2)</f>
        <v>40 - 49</v>
      </c>
      <c r="N1060" t="str">
        <f>INDEX(Table7[Column1],MATCH(O1060,Table7[Column2]))</f>
        <v>Learning Stage</v>
      </c>
      <c r="O1060">
        <v>1.782084631</v>
      </c>
      <c r="P1060" t="str">
        <f>VLOOKUP(O1060,Table13[],2)</f>
        <v>1 - 5</v>
      </c>
      <c r="Q1060" t="str">
        <f>INDEX(Table8[Column1],MATCH(R1060,Table8[Column2]))</f>
        <v>Excused</v>
      </c>
      <c r="R1060">
        <v>137.6980251</v>
      </c>
      <c r="S1060">
        <f t="shared" si="33"/>
        <v>5.7374177124999992</v>
      </c>
      <c r="T1060" t="s">
        <v>19</v>
      </c>
    </row>
    <row r="1061" spans="1:20" x14ac:dyDescent="0.25">
      <c r="A1061">
        <v>1060</v>
      </c>
      <c r="B1061" t="s">
        <v>47</v>
      </c>
      <c r="C1061" t="s">
        <v>943</v>
      </c>
      <c r="D1061" t="str">
        <f t="shared" si="32"/>
        <v>Smith Roger</v>
      </c>
      <c r="E1061" t="s">
        <v>22</v>
      </c>
      <c r="F1061" t="s">
        <v>24</v>
      </c>
      <c r="G1061" t="s">
        <v>611</v>
      </c>
      <c r="H1061" t="s">
        <v>612</v>
      </c>
      <c r="I1061" t="s">
        <v>24</v>
      </c>
      <c r="J1061" t="s">
        <v>19</v>
      </c>
      <c r="K1061" t="str">
        <f>INDEX(Table6[Column1],MATCH(L1061,Table6[Column2]))</f>
        <v>Adults</v>
      </c>
      <c r="L1061">
        <v>41.134362009999997</v>
      </c>
      <c r="M1061" t="str">
        <f>VLOOKUP(L1061,Table1[],2)</f>
        <v>40 - 49</v>
      </c>
      <c r="N1061" t="str">
        <f>INDEX(Table7[Column1],MATCH(O1061,Table7[Column2]))</f>
        <v>Learning Stage</v>
      </c>
      <c r="O1061">
        <v>0.85223410499999996</v>
      </c>
      <c r="P1061" t="e">
        <f>VLOOKUP(O1061,Table13[],2)</f>
        <v>#N/A</v>
      </c>
      <c r="Q1061" t="str">
        <f>INDEX(Table8[Column1],MATCH(R1061,Table8[Column2]))</f>
        <v>Scheduled</v>
      </c>
      <c r="R1061">
        <v>18.022450320000001</v>
      </c>
      <c r="S1061">
        <f t="shared" si="33"/>
        <v>0.75093543000000007</v>
      </c>
      <c r="T1061" t="s">
        <v>19</v>
      </c>
    </row>
    <row r="1062" spans="1:20" x14ac:dyDescent="0.25">
      <c r="A1062">
        <v>1061</v>
      </c>
      <c r="B1062" t="s">
        <v>1536</v>
      </c>
      <c r="C1062" t="s">
        <v>426</v>
      </c>
      <c r="D1062" t="str">
        <f t="shared" si="32"/>
        <v>Clemens George</v>
      </c>
      <c r="E1062" t="s">
        <v>22</v>
      </c>
      <c r="F1062" t="s">
        <v>38</v>
      </c>
      <c r="G1062" t="s">
        <v>611</v>
      </c>
      <c r="H1062" t="s">
        <v>612</v>
      </c>
      <c r="I1062" t="s">
        <v>38</v>
      </c>
      <c r="J1062" t="s">
        <v>19</v>
      </c>
      <c r="K1062" t="str">
        <f>INDEX(Table6[Column1],MATCH(L1062,Table6[Column2]))</f>
        <v>Elders</v>
      </c>
      <c r="L1062">
        <v>58.500808249999999</v>
      </c>
      <c r="M1062" t="str">
        <f>VLOOKUP(L1062,Table1[],2)</f>
        <v>50 - 59</v>
      </c>
      <c r="N1062" t="str">
        <f>INDEX(Table7[Column1],MATCH(O1062,Table7[Column2]))</f>
        <v>Learning Stage</v>
      </c>
      <c r="O1062">
        <v>5.2867225189999996</v>
      </c>
      <c r="P1062" t="str">
        <f>VLOOKUP(O1062,Table13[],2)</f>
        <v>1 - 5</v>
      </c>
      <c r="Q1062" t="str">
        <f>INDEX(Table8[Column1],MATCH(R1062,Table8[Column2]))</f>
        <v>Unexcused</v>
      </c>
      <c r="R1062">
        <v>175.0045873</v>
      </c>
      <c r="S1062">
        <f t="shared" si="33"/>
        <v>7.2918578041666668</v>
      </c>
      <c r="T1062" t="s">
        <v>19</v>
      </c>
    </row>
    <row r="1063" spans="1:20" x14ac:dyDescent="0.25">
      <c r="A1063">
        <v>1062</v>
      </c>
      <c r="B1063" t="s">
        <v>1537</v>
      </c>
      <c r="C1063" t="s">
        <v>245</v>
      </c>
      <c r="D1063" t="str">
        <f t="shared" si="32"/>
        <v>Bryson Mary</v>
      </c>
      <c r="E1063" t="s">
        <v>15</v>
      </c>
      <c r="F1063" t="s">
        <v>38</v>
      </c>
      <c r="G1063" t="s">
        <v>611</v>
      </c>
      <c r="H1063" t="s">
        <v>612</v>
      </c>
      <c r="I1063" t="s">
        <v>38</v>
      </c>
      <c r="J1063" t="s">
        <v>19</v>
      </c>
      <c r="K1063" t="str">
        <f>INDEX(Table6[Column1],MATCH(L1063,Table6[Column2]))</f>
        <v>Young Adults</v>
      </c>
      <c r="L1063">
        <v>31.59788588</v>
      </c>
      <c r="M1063" t="str">
        <f>VLOOKUP(L1063,Table1[],2)</f>
        <v>30 - 39</v>
      </c>
      <c r="N1063" t="str">
        <f>INDEX(Table7[Column1],MATCH(O1063,Table7[Column2]))</f>
        <v>Learning Stage</v>
      </c>
      <c r="O1063">
        <v>1.460757933</v>
      </c>
      <c r="P1063" t="str">
        <f>VLOOKUP(O1063,Table13[],2)</f>
        <v>1 - 5</v>
      </c>
      <c r="Q1063" t="str">
        <f>INDEX(Table8[Column1],MATCH(R1063,Table8[Column2]))</f>
        <v>Scheduled</v>
      </c>
      <c r="R1063">
        <v>0</v>
      </c>
      <c r="S1063">
        <f t="shared" si="33"/>
        <v>0</v>
      </c>
      <c r="T1063" t="s">
        <v>19</v>
      </c>
    </row>
    <row r="1064" spans="1:20" x14ac:dyDescent="0.25">
      <c r="A1064">
        <v>1063</v>
      </c>
      <c r="B1064" t="s">
        <v>1538</v>
      </c>
      <c r="C1064" t="s">
        <v>1024</v>
      </c>
      <c r="D1064" t="str">
        <f t="shared" si="32"/>
        <v>Totten Clarence</v>
      </c>
      <c r="E1064" t="s">
        <v>22</v>
      </c>
      <c r="F1064" t="s">
        <v>127</v>
      </c>
      <c r="G1064" t="s">
        <v>611</v>
      </c>
      <c r="H1064" t="s">
        <v>612</v>
      </c>
      <c r="I1064" t="s">
        <v>127</v>
      </c>
      <c r="J1064" t="s">
        <v>19</v>
      </c>
      <c r="K1064" t="str">
        <f>INDEX(Table6[Column1],MATCH(L1064,Table6[Column2]))</f>
        <v>Teenagers</v>
      </c>
      <c r="L1064">
        <v>15.830759499999999</v>
      </c>
      <c r="M1064" t="e">
        <f>VLOOKUP(L1064,Table1[],2)</f>
        <v>#N/A</v>
      </c>
      <c r="N1064" t="str">
        <f>INDEX(Table7[Column1],MATCH(O1064,Table7[Column2]))</f>
        <v>Learning Stage</v>
      </c>
      <c r="O1064">
        <v>4.038976774</v>
      </c>
      <c r="P1064" t="str">
        <f>VLOOKUP(O1064,Table13[],2)</f>
        <v>1 - 5</v>
      </c>
      <c r="Q1064" t="str">
        <f>INDEX(Table8[Column1],MATCH(R1064,Table8[Column2]))</f>
        <v>Scheduled</v>
      </c>
      <c r="R1064">
        <v>0</v>
      </c>
      <c r="S1064">
        <f t="shared" si="33"/>
        <v>0</v>
      </c>
      <c r="T1064" t="s">
        <v>19</v>
      </c>
    </row>
    <row r="1065" spans="1:20" x14ac:dyDescent="0.25">
      <c r="A1065">
        <v>1064</v>
      </c>
      <c r="B1065" t="s">
        <v>1539</v>
      </c>
      <c r="C1065" t="s">
        <v>142</v>
      </c>
      <c r="D1065" t="str">
        <f t="shared" si="32"/>
        <v>Koenig Adam</v>
      </c>
      <c r="E1065" t="s">
        <v>22</v>
      </c>
      <c r="F1065" t="s">
        <v>27</v>
      </c>
      <c r="G1065" t="s">
        <v>611</v>
      </c>
      <c r="H1065" t="s">
        <v>612</v>
      </c>
      <c r="I1065" t="s">
        <v>27</v>
      </c>
      <c r="J1065" t="s">
        <v>19</v>
      </c>
      <c r="K1065" t="str">
        <f>INDEX(Table6[Column1],MATCH(L1065,Table6[Column2]))</f>
        <v>Young Adults</v>
      </c>
      <c r="L1065">
        <v>30.130502440000001</v>
      </c>
      <c r="M1065" t="str">
        <f>VLOOKUP(L1065,Table1[],2)</f>
        <v>30 - 39</v>
      </c>
      <c r="N1065" t="str">
        <f>INDEX(Table7[Column1],MATCH(O1065,Table7[Column2]))</f>
        <v>Fitting in Stage</v>
      </c>
      <c r="O1065">
        <v>6.1881886919999998</v>
      </c>
      <c r="P1065" t="str">
        <f>VLOOKUP(O1065,Table13[],2)</f>
        <v>6 - 10</v>
      </c>
      <c r="Q1065" t="str">
        <f>INDEX(Table8[Column1],MATCH(R1065,Table8[Column2]))</f>
        <v>Scheduled</v>
      </c>
      <c r="R1065">
        <v>30.96946118</v>
      </c>
      <c r="S1065">
        <f t="shared" si="33"/>
        <v>1.2903942158333332</v>
      </c>
      <c r="T1065" t="s">
        <v>19</v>
      </c>
    </row>
    <row r="1066" spans="1:20" x14ac:dyDescent="0.25">
      <c r="A1066">
        <v>1065</v>
      </c>
      <c r="B1066" t="s">
        <v>1540</v>
      </c>
      <c r="C1066" t="s">
        <v>44</v>
      </c>
      <c r="D1066" t="str">
        <f t="shared" si="32"/>
        <v>Zielinski Gregory</v>
      </c>
      <c r="E1066" t="s">
        <v>22</v>
      </c>
      <c r="F1066" t="s">
        <v>189</v>
      </c>
      <c r="G1066" t="s">
        <v>611</v>
      </c>
      <c r="H1066" t="s">
        <v>612</v>
      </c>
      <c r="I1066" t="s">
        <v>46</v>
      </c>
      <c r="J1066" t="s">
        <v>19</v>
      </c>
      <c r="K1066" t="str">
        <f>INDEX(Table6[Column1],MATCH(L1066,Table6[Column2]))</f>
        <v>Young Adults</v>
      </c>
      <c r="L1066">
        <v>37.498303819999997</v>
      </c>
      <c r="M1066" t="str">
        <f>VLOOKUP(L1066,Table1[],2)</f>
        <v>30 - 39</v>
      </c>
      <c r="N1066" t="str">
        <f>INDEX(Table7[Column1],MATCH(O1066,Table7[Column2]))</f>
        <v>Learning Stage</v>
      </c>
      <c r="O1066">
        <v>4.1788584660000003</v>
      </c>
      <c r="P1066" t="str">
        <f>VLOOKUP(O1066,Table13[],2)</f>
        <v>1 - 5</v>
      </c>
      <c r="Q1066" t="str">
        <f>INDEX(Table8[Column1],MATCH(R1066,Table8[Column2]))</f>
        <v>Scheduled</v>
      </c>
      <c r="R1066">
        <v>39.304834700000001</v>
      </c>
      <c r="S1066">
        <f t="shared" si="33"/>
        <v>1.6377014458333334</v>
      </c>
      <c r="T1066" t="s">
        <v>19</v>
      </c>
    </row>
    <row r="1067" spans="1:20" x14ac:dyDescent="0.25">
      <c r="A1067">
        <v>1066</v>
      </c>
      <c r="B1067" t="s">
        <v>1209</v>
      </c>
      <c r="C1067" t="s">
        <v>329</v>
      </c>
      <c r="D1067" t="str">
        <f t="shared" si="32"/>
        <v>Taylor Vanessa</v>
      </c>
      <c r="E1067" t="s">
        <v>15</v>
      </c>
      <c r="F1067" t="s">
        <v>1489</v>
      </c>
      <c r="G1067" t="s">
        <v>611</v>
      </c>
      <c r="H1067" t="s">
        <v>612</v>
      </c>
      <c r="I1067" t="s">
        <v>169</v>
      </c>
      <c r="J1067" t="s">
        <v>19</v>
      </c>
      <c r="K1067" t="str">
        <f>INDEX(Table6[Column1],MATCH(L1067,Table6[Column2]))</f>
        <v>Adults</v>
      </c>
      <c r="L1067">
        <v>40.918215510000003</v>
      </c>
      <c r="M1067" t="str">
        <f>VLOOKUP(L1067,Table1[],2)</f>
        <v>40 - 49</v>
      </c>
      <c r="N1067" t="str">
        <f>INDEX(Table7[Column1],MATCH(O1067,Table7[Column2]))</f>
        <v>Learning Stage</v>
      </c>
      <c r="O1067">
        <v>3.741983517</v>
      </c>
      <c r="P1067" t="str">
        <f>VLOOKUP(O1067,Table13[],2)</f>
        <v>1 - 5</v>
      </c>
      <c r="Q1067" t="str">
        <f>INDEX(Table8[Column1],MATCH(R1067,Table8[Column2]))</f>
        <v>Habitual</v>
      </c>
      <c r="R1067">
        <v>81.747839400000004</v>
      </c>
      <c r="S1067">
        <f t="shared" si="33"/>
        <v>3.406159975</v>
      </c>
      <c r="T1067" t="s">
        <v>19</v>
      </c>
    </row>
    <row r="1068" spans="1:20" x14ac:dyDescent="0.25">
      <c r="A1068">
        <v>1067</v>
      </c>
      <c r="B1068" t="s">
        <v>114</v>
      </c>
      <c r="C1068" t="s">
        <v>122</v>
      </c>
      <c r="D1068" t="str">
        <f t="shared" si="32"/>
        <v>Martin Angelo</v>
      </c>
      <c r="E1068" t="s">
        <v>22</v>
      </c>
      <c r="F1068" t="s">
        <v>1541</v>
      </c>
      <c r="G1068" t="s">
        <v>820</v>
      </c>
      <c r="H1068" t="s">
        <v>821</v>
      </c>
      <c r="I1068" t="s">
        <v>235</v>
      </c>
      <c r="J1068" t="s">
        <v>19</v>
      </c>
      <c r="K1068" t="str">
        <f>INDEX(Table6[Column1],MATCH(L1068,Table6[Column2]))</f>
        <v>Elders</v>
      </c>
      <c r="L1068">
        <v>53.631234319999997</v>
      </c>
      <c r="M1068" t="str">
        <f>VLOOKUP(L1068,Table1[],2)</f>
        <v>50 - 59</v>
      </c>
      <c r="N1068" t="str">
        <f>INDEX(Table7[Column1],MATCH(O1068,Table7[Column2]))</f>
        <v>Fitting in Stage</v>
      </c>
      <c r="O1068">
        <v>7.026884387</v>
      </c>
      <c r="P1068" t="str">
        <f>VLOOKUP(O1068,Table13[],2)</f>
        <v>6 - 10</v>
      </c>
      <c r="Q1068" t="str">
        <f>INDEX(Table8[Column1],MATCH(R1068,Table8[Column2]))</f>
        <v>Excused</v>
      </c>
      <c r="R1068">
        <v>132.9854723</v>
      </c>
      <c r="S1068">
        <f t="shared" si="33"/>
        <v>5.5410613458333335</v>
      </c>
      <c r="T1068" t="s">
        <v>19</v>
      </c>
    </row>
    <row r="1069" spans="1:20" x14ac:dyDescent="0.25">
      <c r="A1069">
        <v>1068</v>
      </c>
      <c r="B1069" t="s">
        <v>1542</v>
      </c>
      <c r="C1069" t="s">
        <v>1543</v>
      </c>
      <c r="D1069" t="str">
        <f t="shared" si="32"/>
        <v>Worthington Lesley</v>
      </c>
      <c r="E1069" t="s">
        <v>15</v>
      </c>
      <c r="F1069" t="s">
        <v>24</v>
      </c>
      <c r="G1069" t="s">
        <v>611</v>
      </c>
      <c r="H1069" t="s">
        <v>612</v>
      </c>
      <c r="I1069" t="s">
        <v>24</v>
      </c>
      <c r="J1069" t="s">
        <v>19</v>
      </c>
      <c r="K1069" t="str">
        <f>INDEX(Table6[Column1],MATCH(L1069,Table6[Column2]))</f>
        <v>Adults</v>
      </c>
      <c r="L1069">
        <v>48.774437319999997</v>
      </c>
      <c r="M1069" t="str">
        <f>VLOOKUP(L1069,Table1[],2)</f>
        <v>40 - 49</v>
      </c>
      <c r="N1069" t="str">
        <f>INDEX(Table7[Column1],MATCH(O1069,Table7[Column2]))</f>
        <v>Learning Stage</v>
      </c>
      <c r="O1069">
        <v>3.3815315460000002</v>
      </c>
      <c r="P1069" t="str">
        <f>VLOOKUP(O1069,Table13[],2)</f>
        <v>1 - 5</v>
      </c>
      <c r="Q1069" t="str">
        <f>INDEX(Table8[Column1],MATCH(R1069,Table8[Column2]))</f>
        <v>Excused</v>
      </c>
      <c r="R1069">
        <v>122.714415</v>
      </c>
      <c r="S1069">
        <f t="shared" si="33"/>
        <v>5.1131006250000004</v>
      </c>
      <c r="T1069" t="s">
        <v>19</v>
      </c>
    </row>
    <row r="1070" spans="1:20" x14ac:dyDescent="0.25">
      <c r="A1070">
        <v>1069</v>
      </c>
      <c r="B1070" t="s">
        <v>1544</v>
      </c>
      <c r="C1070" t="s">
        <v>783</v>
      </c>
      <c r="D1070" t="str">
        <f t="shared" si="32"/>
        <v>Farrell Marie</v>
      </c>
      <c r="E1070" t="s">
        <v>15</v>
      </c>
      <c r="F1070" t="s">
        <v>38</v>
      </c>
      <c r="G1070" t="s">
        <v>611</v>
      </c>
      <c r="H1070" t="s">
        <v>612</v>
      </c>
      <c r="I1070" t="s">
        <v>38</v>
      </c>
      <c r="J1070" t="s">
        <v>19</v>
      </c>
      <c r="K1070" t="str">
        <f>INDEX(Table6[Column1],MATCH(L1070,Table6[Column2]))</f>
        <v>Adults</v>
      </c>
      <c r="L1070">
        <v>42.801757940000002</v>
      </c>
      <c r="M1070" t="str">
        <f>VLOOKUP(L1070,Table1[],2)</f>
        <v>40 - 49</v>
      </c>
      <c r="N1070" t="str">
        <f>INDEX(Table7[Column1],MATCH(O1070,Table7[Column2]))</f>
        <v>Learning Stage</v>
      </c>
      <c r="O1070">
        <v>4.5424404799999998</v>
      </c>
      <c r="P1070" t="str">
        <f>VLOOKUP(O1070,Table13[],2)</f>
        <v>1 - 5</v>
      </c>
      <c r="Q1070" t="str">
        <f>INDEX(Table8[Column1],MATCH(R1070,Table8[Column2]))</f>
        <v>Habitual</v>
      </c>
      <c r="R1070">
        <v>102.0935455</v>
      </c>
      <c r="S1070">
        <f t="shared" si="33"/>
        <v>4.2538977291666669</v>
      </c>
      <c r="T1070" t="s">
        <v>19</v>
      </c>
    </row>
    <row r="1071" spans="1:20" x14ac:dyDescent="0.25">
      <c r="A1071">
        <v>1070</v>
      </c>
      <c r="B1071" t="s">
        <v>1545</v>
      </c>
      <c r="C1071" t="s">
        <v>859</v>
      </c>
      <c r="D1071" t="str">
        <f t="shared" si="32"/>
        <v>Santos Cathy</v>
      </c>
      <c r="E1071" t="s">
        <v>15</v>
      </c>
      <c r="F1071" t="s">
        <v>30</v>
      </c>
      <c r="G1071" t="s">
        <v>820</v>
      </c>
      <c r="H1071" t="s">
        <v>821</v>
      </c>
      <c r="I1071" t="s">
        <v>30</v>
      </c>
      <c r="J1071" t="s">
        <v>19</v>
      </c>
      <c r="K1071" t="str">
        <f>INDEX(Table6[Column1],MATCH(L1071,Table6[Column2]))</f>
        <v>Adults</v>
      </c>
      <c r="L1071">
        <v>46.328577979999999</v>
      </c>
      <c r="M1071" t="str">
        <f>VLOOKUP(L1071,Table1[],2)</f>
        <v>40 - 49</v>
      </c>
      <c r="N1071" t="str">
        <f>INDEX(Table7[Column1],MATCH(O1071,Table7[Column2]))</f>
        <v>Learning Stage</v>
      </c>
      <c r="O1071">
        <v>4.7413691619999998</v>
      </c>
      <c r="P1071" t="str">
        <f>VLOOKUP(O1071,Table13[],2)</f>
        <v>1 - 5</v>
      </c>
      <c r="Q1071" t="str">
        <f>INDEX(Table8[Column1],MATCH(R1071,Table8[Column2]))</f>
        <v>Maintained</v>
      </c>
      <c r="R1071">
        <v>62.258110389999999</v>
      </c>
      <c r="S1071">
        <f t="shared" si="33"/>
        <v>2.5940879329166666</v>
      </c>
      <c r="T1071" t="s">
        <v>19</v>
      </c>
    </row>
    <row r="1072" spans="1:20" x14ac:dyDescent="0.25">
      <c r="A1072">
        <v>1071</v>
      </c>
      <c r="B1072" t="s">
        <v>1546</v>
      </c>
      <c r="C1072" t="s">
        <v>1547</v>
      </c>
      <c r="D1072" t="str">
        <f t="shared" si="32"/>
        <v>Chaput Max</v>
      </c>
      <c r="E1072" t="s">
        <v>22</v>
      </c>
      <c r="F1072" t="s">
        <v>262</v>
      </c>
      <c r="G1072" t="s">
        <v>820</v>
      </c>
      <c r="H1072" t="s">
        <v>821</v>
      </c>
      <c r="I1072" t="s">
        <v>262</v>
      </c>
      <c r="J1072" t="s">
        <v>19</v>
      </c>
      <c r="K1072" t="str">
        <f>INDEX(Table6[Column1],MATCH(L1072,Table6[Column2]))</f>
        <v>Youth</v>
      </c>
      <c r="L1072">
        <v>28.898098040000001</v>
      </c>
      <c r="M1072" t="str">
        <f>VLOOKUP(L1072,Table1[],2)</f>
        <v>20 - 29</v>
      </c>
      <c r="N1072" t="str">
        <f>INDEX(Table7[Column1],MATCH(O1072,Table7[Column2]))</f>
        <v>Learning Stage</v>
      </c>
      <c r="O1072">
        <v>5.4964986519999997</v>
      </c>
      <c r="P1072" t="str">
        <f>VLOOKUP(O1072,Table13[],2)</f>
        <v>1 - 5</v>
      </c>
      <c r="Q1072" t="str">
        <f>INDEX(Table8[Column1],MATCH(R1072,Table8[Column2]))</f>
        <v>Scheduled</v>
      </c>
      <c r="R1072">
        <v>0</v>
      </c>
      <c r="S1072">
        <f t="shared" si="33"/>
        <v>0</v>
      </c>
      <c r="T1072" t="s">
        <v>19</v>
      </c>
    </row>
    <row r="1073" spans="1:20" x14ac:dyDescent="0.25">
      <c r="A1073">
        <v>1072</v>
      </c>
      <c r="B1073" t="s">
        <v>1548</v>
      </c>
      <c r="C1073" t="s">
        <v>1549</v>
      </c>
      <c r="D1073" t="str">
        <f t="shared" si="32"/>
        <v>Connolly Benjamin</v>
      </c>
      <c r="E1073" t="s">
        <v>22</v>
      </c>
      <c r="F1073" t="s">
        <v>30</v>
      </c>
      <c r="G1073" t="s">
        <v>820</v>
      </c>
      <c r="H1073" t="s">
        <v>821</v>
      </c>
      <c r="I1073" t="s">
        <v>30</v>
      </c>
      <c r="J1073" t="s">
        <v>19</v>
      </c>
      <c r="K1073" t="str">
        <f>INDEX(Table6[Column1],MATCH(L1073,Table6[Column2]))</f>
        <v>Young Adults</v>
      </c>
      <c r="L1073">
        <v>39.684835579999998</v>
      </c>
      <c r="M1073" t="str">
        <f>VLOOKUP(L1073,Table1[],2)</f>
        <v>30 - 39</v>
      </c>
      <c r="N1073" t="str">
        <f>INDEX(Table7[Column1],MATCH(O1073,Table7[Column2]))</f>
        <v>Learning Stage</v>
      </c>
      <c r="O1073">
        <v>4.6729976390000001</v>
      </c>
      <c r="P1073" t="str">
        <f>VLOOKUP(O1073,Table13[],2)</f>
        <v>1 - 5</v>
      </c>
      <c r="Q1073" t="str">
        <f>INDEX(Table8[Column1],MATCH(R1073,Table8[Column2]))</f>
        <v>Maintained</v>
      </c>
      <c r="R1073">
        <v>59.016582100000001</v>
      </c>
      <c r="S1073">
        <f t="shared" si="33"/>
        <v>2.4590242541666667</v>
      </c>
      <c r="T1073" t="s">
        <v>19</v>
      </c>
    </row>
    <row r="1074" spans="1:20" x14ac:dyDescent="0.25">
      <c r="A1074">
        <v>1073</v>
      </c>
      <c r="B1074" t="s">
        <v>531</v>
      </c>
      <c r="C1074" t="s">
        <v>245</v>
      </c>
      <c r="D1074" t="str">
        <f t="shared" si="32"/>
        <v>Wilson Mary</v>
      </c>
      <c r="E1074" t="s">
        <v>15</v>
      </c>
      <c r="F1074" t="s">
        <v>23</v>
      </c>
      <c r="G1074" t="s">
        <v>611</v>
      </c>
      <c r="H1074" t="s">
        <v>612</v>
      </c>
      <c r="I1074" t="s">
        <v>24</v>
      </c>
      <c r="J1074" t="s">
        <v>19</v>
      </c>
      <c r="K1074" t="str">
        <f>INDEX(Table6[Column1],MATCH(L1074,Table6[Column2]))</f>
        <v>Adults</v>
      </c>
      <c r="L1074">
        <v>47.542569069999999</v>
      </c>
      <c r="M1074" t="str">
        <f>VLOOKUP(L1074,Table1[],2)</f>
        <v>40 - 49</v>
      </c>
      <c r="N1074" t="str">
        <f>INDEX(Table7[Column1],MATCH(O1074,Table7[Column2]))</f>
        <v>Learning Stage</v>
      </c>
      <c r="O1074">
        <v>2.4072539989999999</v>
      </c>
      <c r="P1074" t="str">
        <f>VLOOKUP(O1074,Table13[],2)</f>
        <v>1 - 5</v>
      </c>
      <c r="Q1074" t="str">
        <f>INDEX(Table8[Column1],MATCH(R1074,Table8[Column2]))</f>
        <v>Habitual</v>
      </c>
      <c r="R1074">
        <v>91.302933550000006</v>
      </c>
      <c r="S1074">
        <f t="shared" si="33"/>
        <v>3.8042888979166665</v>
      </c>
      <c r="T1074" t="s">
        <v>19</v>
      </c>
    </row>
    <row r="1075" spans="1:20" x14ac:dyDescent="0.25">
      <c r="A1075">
        <v>1074</v>
      </c>
      <c r="B1075" t="s">
        <v>1550</v>
      </c>
      <c r="C1075" t="s">
        <v>1551</v>
      </c>
      <c r="D1075" t="str">
        <f t="shared" si="32"/>
        <v>Larson Hellen</v>
      </c>
      <c r="E1075" t="s">
        <v>15</v>
      </c>
      <c r="F1075" t="s">
        <v>107</v>
      </c>
      <c r="G1075" t="s">
        <v>611</v>
      </c>
      <c r="H1075" t="s">
        <v>612</v>
      </c>
      <c r="I1075" t="s">
        <v>107</v>
      </c>
      <c r="J1075" t="s">
        <v>19</v>
      </c>
      <c r="K1075" t="str">
        <f>INDEX(Table6[Column1],MATCH(L1075,Table6[Column2]))</f>
        <v>Young Adults</v>
      </c>
      <c r="L1075">
        <v>32.502677830000003</v>
      </c>
      <c r="M1075" t="str">
        <f>VLOOKUP(L1075,Table1[],2)</f>
        <v>30 - 39</v>
      </c>
      <c r="N1075" t="str">
        <f>INDEX(Table7[Column1],MATCH(O1075,Table7[Column2]))</f>
        <v>Learning Stage</v>
      </c>
      <c r="O1075">
        <v>4.8815203809999996</v>
      </c>
      <c r="P1075" t="str">
        <f>VLOOKUP(O1075,Table13[],2)</f>
        <v>1 - 5</v>
      </c>
      <c r="Q1075" t="str">
        <f>INDEX(Table8[Column1],MATCH(R1075,Table8[Column2]))</f>
        <v>Scheduled</v>
      </c>
      <c r="R1075">
        <v>0.82603996000000002</v>
      </c>
      <c r="S1075">
        <f t="shared" si="33"/>
        <v>3.441833166666667E-2</v>
      </c>
      <c r="T1075" t="s">
        <v>19</v>
      </c>
    </row>
    <row r="1076" spans="1:20" x14ac:dyDescent="0.25">
      <c r="A1076">
        <v>1075</v>
      </c>
      <c r="B1076" t="s">
        <v>1552</v>
      </c>
      <c r="C1076" t="s">
        <v>149</v>
      </c>
      <c r="D1076" t="str">
        <f t="shared" si="32"/>
        <v>Mariscal Charles</v>
      </c>
      <c r="E1076" t="s">
        <v>22</v>
      </c>
      <c r="F1076" t="s">
        <v>84</v>
      </c>
      <c r="G1076" t="s">
        <v>820</v>
      </c>
      <c r="H1076" t="s">
        <v>821</v>
      </c>
      <c r="I1076" t="s">
        <v>84</v>
      </c>
      <c r="J1076" t="s">
        <v>19</v>
      </c>
      <c r="K1076" t="str">
        <f>INDEX(Table6[Column1],MATCH(L1076,Table6[Column2]))</f>
        <v>Adults</v>
      </c>
      <c r="L1076">
        <v>43.240266980000001</v>
      </c>
      <c r="M1076" t="str">
        <f>VLOOKUP(L1076,Table1[],2)</f>
        <v>40 - 49</v>
      </c>
      <c r="N1076" t="str">
        <f>INDEX(Table7[Column1],MATCH(O1076,Table7[Column2]))</f>
        <v>Learning Stage</v>
      </c>
      <c r="O1076">
        <v>4.1375683289999996</v>
      </c>
      <c r="P1076" t="str">
        <f>VLOOKUP(O1076,Table13[],2)</f>
        <v>1 - 5</v>
      </c>
      <c r="Q1076" t="str">
        <f>INDEX(Table8[Column1],MATCH(R1076,Table8[Column2]))</f>
        <v>Maintained</v>
      </c>
      <c r="R1076">
        <v>74.269860890000004</v>
      </c>
      <c r="S1076">
        <f t="shared" si="33"/>
        <v>3.0945775370833331</v>
      </c>
      <c r="T1076" t="s">
        <v>19</v>
      </c>
    </row>
    <row r="1077" spans="1:20" x14ac:dyDescent="0.25">
      <c r="A1077">
        <v>1076</v>
      </c>
      <c r="B1077" t="s">
        <v>43</v>
      </c>
      <c r="C1077" t="s">
        <v>1553</v>
      </c>
      <c r="D1077" t="str">
        <f t="shared" si="32"/>
        <v>Lee Rhonda</v>
      </c>
      <c r="E1077" t="s">
        <v>15</v>
      </c>
      <c r="F1077" t="s">
        <v>726</v>
      </c>
      <c r="G1077" t="s">
        <v>611</v>
      </c>
      <c r="H1077" t="s">
        <v>612</v>
      </c>
      <c r="I1077" t="s">
        <v>134</v>
      </c>
      <c r="J1077" t="s">
        <v>19</v>
      </c>
      <c r="K1077" t="str">
        <f>INDEX(Table6[Column1],MATCH(L1077,Table6[Column2]))</f>
        <v>Elders</v>
      </c>
      <c r="L1077">
        <v>59.896806869999999</v>
      </c>
      <c r="M1077" t="str">
        <f>VLOOKUP(L1077,Table1[],2)</f>
        <v>50 - 59</v>
      </c>
      <c r="N1077" t="str">
        <f>INDEX(Table7[Column1],MATCH(O1077,Table7[Column2]))</f>
        <v>Learning Stage</v>
      </c>
      <c r="O1077">
        <v>4.9831842479999997</v>
      </c>
      <c r="P1077" t="str">
        <f>VLOOKUP(O1077,Table13[],2)</f>
        <v>1 - 5</v>
      </c>
      <c r="Q1077" t="str">
        <f>INDEX(Table8[Column1],MATCH(R1077,Table8[Column2]))</f>
        <v>Violative</v>
      </c>
      <c r="R1077">
        <v>201.7781391</v>
      </c>
      <c r="S1077">
        <f t="shared" si="33"/>
        <v>8.4074224624999996</v>
      </c>
      <c r="T1077" t="s">
        <v>19</v>
      </c>
    </row>
    <row r="1078" spans="1:20" x14ac:dyDescent="0.25">
      <c r="A1078">
        <v>1077</v>
      </c>
      <c r="B1078" t="s">
        <v>1554</v>
      </c>
      <c r="C1078" t="s">
        <v>227</v>
      </c>
      <c r="D1078" t="str">
        <f t="shared" si="32"/>
        <v>Larabee Lisa</v>
      </c>
      <c r="E1078" t="s">
        <v>15</v>
      </c>
      <c r="F1078" t="s">
        <v>38</v>
      </c>
      <c r="G1078" t="s">
        <v>611</v>
      </c>
      <c r="H1078" t="s">
        <v>612</v>
      </c>
      <c r="I1078" t="s">
        <v>38</v>
      </c>
      <c r="J1078" t="s">
        <v>19</v>
      </c>
      <c r="K1078" t="str">
        <f>INDEX(Table6[Column1],MATCH(L1078,Table6[Column2]))</f>
        <v>Adults</v>
      </c>
      <c r="L1078">
        <v>43.046214040000002</v>
      </c>
      <c r="M1078" t="str">
        <f>VLOOKUP(L1078,Table1[],2)</f>
        <v>40 - 49</v>
      </c>
      <c r="N1078" t="str">
        <f>INDEX(Table7[Column1],MATCH(O1078,Table7[Column2]))</f>
        <v>Learning Stage</v>
      </c>
      <c r="O1078">
        <v>5.0613221890000002</v>
      </c>
      <c r="P1078" t="str">
        <f>VLOOKUP(O1078,Table13[],2)</f>
        <v>1 - 5</v>
      </c>
      <c r="Q1078" t="str">
        <f>INDEX(Table8[Column1],MATCH(R1078,Table8[Column2]))</f>
        <v>Maintained</v>
      </c>
      <c r="R1078">
        <v>66.97287292</v>
      </c>
      <c r="S1078">
        <f t="shared" si="33"/>
        <v>2.7905363716666667</v>
      </c>
      <c r="T1078" t="s">
        <v>19</v>
      </c>
    </row>
    <row r="1079" spans="1:20" x14ac:dyDescent="0.25">
      <c r="A1079">
        <v>1078</v>
      </c>
      <c r="B1079" t="s">
        <v>1555</v>
      </c>
      <c r="C1079" t="s">
        <v>1105</v>
      </c>
      <c r="D1079" t="str">
        <f t="shared" si="32"/>
        <v>Choquette Mark</v>
      </c>
      <c r="E1079" t="s">
        <v>22</v>
      </c>
      <c r="F1079" t="s">
        <v>16</v>
      </c>
      <c r="G1079" t="s">
        <v>611</v>
      </c>
      <c r="H1079" t="s">
        <v>612</v>
      </c>
      <c r="I1079" t="s">
        <v>16</v>
      </c>
      <c r="J1079" t="s">
        <v>19</v>
      </c>
      <c r="K1079" t="str">
        <f>INDEX(Table6[Column1],MATCH(L1079,Table6[Column2]))</f>
        <v>Adults</v>
      </c>
      <c r="L1079">
        <v>43.494241580000001</v>
      </c>
      <c r="M1079" t="str">
        <f>VLOOKUP(L1079,Table1[],2)</f>
        <v>40 - 49</v>
      </c>
      <c r="N1079" t="str">
        <f>INDEX(Table7[Column1],MATCH(O1079,Table7[Column2]))</f>
        <v>Learning Stage</v>
      </c>
      <c r="O1079">
        <v>2.9830567069999998</v>
      </c>
      <c r="P1079" t="str">
        <f>VLOOKUP(O1079,Table13[],2)</f>
        <v>1 - 5</v>
      </c>
      <c r="Q1079" t="str">
        <f>INDEX(Table8[Column1],MATCH(R1079,Table8[Column2]))</f>
        <v>Maintained</v>
      </c>
      <c r="R1079">
        <v>43.773962249999997</v>
      </c>
      <c r="S1079">
        <f t="shared" si="33"/>
        <v>1.8239150937499999</v>
      </c>
      <c r="T1079" t="s">
        <v>19</v>
      </c>
    </row>
    <row r="1080" spans="1:20" x14ac:dyDescent="0.25">
      <c r="A1080">
        <v>1079</v>
      </c>
      <c r="B1080" t="s">
        <v>1556</v>
      </c>
      <c r="C1080" t="s">
        <v>410</v>
      </c>
      <c r="D1080" t="str">
        <f t="shared" si="32"/>
        <v>Wilks Bryan</v>
      </c>
      <c r="E1080" t="s">
        <v>22</v>
      </c>
      <c r="F1080" t="s">
        <v>30</v>
      </c>
      <c r="G1080" t="s">
        <v>820</v>
      </c>
      <c r="H1080" t="s">
        <v>821</v>
      </c>
      <c r="I1080" t="s">
        <v>30</v>
      </c>
      <c r="J1080" t="s">
        <v>19</v>
      </c>
      <c r="K1080" t="str">
        <f>INDEX(Table6[Column1],MATCH(L1080,Table6[Column2]))</f>
        <v>Adults</v>
      </c>
      <c r="L1080">
        <v>41.695800169999998</v>
      </c>
      <c r="M1080" t="str">
        <f>VLOOKUP(L1080,Table1[],2)</f>
        <v>40 - 49</v>
      </c>
      <c r="N1080" t="str">
        <f>INDEX(Table7[Column1],MATCH(O1080,Table7[Column2]))</f>
        <v>Learning Stage</v>
      </c>
      <c r="O1080">
        <v>2.9437884539999999</v>
      </c>
      <c r="P1080" t="str">
        <f>VLOOKUP(O1080,Table13[],2)</f>
        <v>1 - 5</v>
      </c>
      <c r="Q1080" t="str">
        <f>INDEX(Table8[Column1],MATCH(R1080,Table8[Column2]))</f>
        <v>Habitual</v>
      </c>
      <c r="R1080">
        <v>88.793600459999993</v>
      </c>
      <c r="S1080">
        <f t="shared" si="33"/>
        <v>3.6997333525</v>
      </c>
      <c r="T1080" t="s">
        <v>19</v>
      </c>
    </row>
    <row r="1081" spans="1:20" x14ac:dyDescent="0.25">
      <c r="A1081">
        <v>1080</v>
      </c>
      <c r="B1081" t="s">
        <v>589</v>
      </c>
      <c r="C1081" t="s">
        <v>56</v>
      </c>
      <c r="D1081" t="str">
        <f t="shared" si="32"/>
        <v>Hansen James</v>
      </c>
      <c r="E1081" t="s">
        <v>22</v>
      </c>
      <c r="F1081" t="s">
        <v>38</v>
      </c>
      <c r="G1081" t="s">
        <v>611</v>
      </c>
      <c r="H1081" t="s">
        <v>612</v>
      </c>
      <c r="I1081" t="s">
        <v>38</v>
      </c>
      <c r="J1081" t="s">
        <v>19</v>
      </c>
      <c r="K1081" t="str">
        <f>INDEX(Table6[Column1],MATCH(L1081,Table6[Column2]))</f>
        <v>Elders</v>
      </c>
      <c r="L1081">
        <v>53.320140160000001</v>
      </c>
      <c r="M1081" t="str">
        <f>VLOOKUP(L1081,Table1[],2)</f>
        <v>50 - 59</v>
      </c>
      <c r="N1081" t="str">
        <f>INDEX(Table7[Column1],MATCH(O1081,Table7[Column2]))</f>
        <v>Learning Stage</v>
      </c>
      <c r="O1081">
        <v>3.6320552770000001</v>
      </c>
      <c r="P1081" t="str">
        <f>VLOOKUP(O1081,Table13[],2)</f>
        <v>1 - 5</v>
      </c>
      <c r="Q1081" t="str">
        <f>INDEX(Table8[Column1],MATCH(R1081,Table8[Column2]))</f>
        <v>Habitual</v>
      </c>
      <c r="R1081">
        <v>102.8742012</v>
      </c>
      <c r="S1081">
        <f t="shared" si="33"/>
        <v>4.2864250500000001</v>
      </c>
      <c r="T1081" t="s">
        <v>19</v>
      </c>
    </row>
    <row r="1082" spans="1:20" x14ac:dyDescent="0.25">
      <c r="A1082">
        <v>1081</v>
      </c>
      <c r="B1082" t="s">
        <v>1557</v>
      </c>
      <c r="C1082" t="s">
        <v>670</v>
      </c>
      <c r="D1082" t="str">
        <f t="shared" si="32"/>
        <v>Tibbs Eleanor</v>
      </c>
      <c r="E1082" t="s">
        <v>15</v>
      </c>
      <c r="F1082" t="s">
        <v>38</v>
      </c>
      <c r="G1082" t="s">
        <v>611</v>
      </c>
      <c r="H1082" t="s">
        <v>612</v>
      </c>
      <c r="I1082" t="s">
        <v>38</v>
      </c>
      <c r="J1082" t="s">
        <v>19</v>
      </c>
      <c r="K1082" t="str">
        <f>INDEX(Table6[Column1],MATCH(L1082,Table6[Column2]))</f>
        <v>Elders</v>
      </c>
      <c r="L1082">
        <v>54.030204179999998</v>
      </c>
      <c r="M1082" t="str">
        <f>VLOOKUP(L1082,Table1[],2)</f>
        <v>50 - 59</v>
      </c>
      <c r="N1082" t="str">
        <f>INDEX(Table7[Column1],MATCH(O1082,Table7[Column2]))</f>
        <v>Fitting in Stage</v>
      </c>
      <c r="O1082">
        <v>6.2877928079999998</v>
      </c>
      <c r="P1082" t="str">
        <f>VLOOKUP(O1082,Table13[],2)</f>
        <v>6 - 10</v>
      </c>
      <c r="Q1082" t="str">
        <f>INDEX(Table8[Column1],MATCH(R1082,Table8[Column2]))</f>
        <v>Excused</v>
      </c>
      <c r="R1082">
        <v>125.6342068</v>
      </c>
      <c r="S1082">
        <f t="shared" si="33"/>
        <v>5.2347586166666673</v>
      </c>
      <c r="T1082" t="s">
        <v>19</v>
      </c>
    </row>
    <row r="1083" spans="1:20" x14ac:dyDescent="0.25">
      <c r="A1083">
        <v>1082</v>
      </c>
      <c r="B1083" t="s">
        <v>833</v>
      </c>
      <c r="C1083" t="s">
        <v>617</v>
      </c>
      <c r="D1083" t="str">
        <f t="shared" si="32"/>
        <v>Hallock Diane</v>
      </c>
      <c r="E1083" t="s">
        <v>15</v>
      </c>
      <c r="F1083" t="s">
        <v>84</v>
      </c>
      <c r="G1083" t="s">
        <v>820</v>
      </c>
      <c r="H1083" t="s">
        <v>821</v>
      </c>
      <c r="I1083" t="s">
        <v>84</v>
      </c>
      <c r="J1083" t="s">
        <v>19</v>
      </c>
      <c r="K1083" t="str">
        <f>INDEX(Table6[Column1],MATCH(L1083,Table6[Column2]))</f>
        <v>Elders</v>
      </c>
      <c r="L1083">
        <v>53.489903609999999</v>
      </c>
      <c r="M1083" t="str">
        <f>VLOOKUP(L1083,Table1[],2)</f>
        <v>50 - 59</v>
      </c>
      <c r="N1083" t="str">
        <f>INDEX(Table7[Column1],MATCH(O1083,Table7[Column2]))</f>
        <v>Learning Stage</v>
      </c>
      <c r="O1083">
        <v>3.4309453489999999</v>
      </c>
      <c r="P1083" t="str">
        <f>VLOOKUP(O1083,Table13[],2)</f>
        <v>1 - 5</v>
      </c>
      <c r="Q1083" t="str">
        <f>INDEX(Table8[Column1],MATCH(R1083,Table8[Column2]))</f>
        <v>Excused</v>
      </c>
      <c r="R1083">
        <v>138.89733670000001</v>
      </c>
      <c r="S1083">
        <f t="shared" si="33"/>
        <v>5.7873890291666674</v>
      </c>
      <c r="T1083" t="s">
        <v>19</v>
      </c>
    </row>
    <row r="1084" spans="1:20" x14ac:dyDescent="0.25">
      <c r="A1084">
        <v>1083</v>
      </c>
      <c r="B1084" t="s">
        <v>1558</v>
      </c>
      <c r="C1084" t="s">
        <v>245</v>
      </c>
      <c r="D1084" t="str">
        <f t="shared" si="32"/>
        <v>Mead Mary</v>
      </c>
      <c r="E1084" t="s">
        <v>15</v>
      </c>
      <c r="F1084" t="s">
        <v>711</v>
      </c>
      <c r="G1084" t="s">
        <v>820</v>
      </c>
      <c r="H1084" t="s">
        <v>821</v>
      </c>
      <c r="I1084" t="s">
        <v>54</v>
      </c>
      <c r="J1084" t="s">
        <v>19</v>
      </c>
      <c r="K1084" t="str">
        <f>INDEX(Table6[Column1],MATCH(L1084,Table6[Column2]))</f>
        <v>Youth</v>
      </c>
      <c r="L1084">
        <v>28.970171189999999</v>
      </c>
      <c r="M1084" t="str">
        <f>VLOOKUP(L1084,Table1[],2)</f>
        <v>20 - 29</v>
      </c>
      <c r="N1084" t="str">
        <f>INDEX(Table7[Column1],MATCH(O1084,Table7[Column2]))</f>
        <v>Learning Stage</v>
      </c>
      <c r="O1084">
        <v>5.2816938630000001</v>
      </c>
      <c r="P1084" t="str">
        <f>VLOOKUP(O1084,Table13[],2)</f>
        <v>1 - 5</v>
      </c>
      <c r="Q1084" t="str">
        <f>INDEX(Table8[Column1],MATCH(R1084,Table8[Column2]))</f>
        <v>Scheduled</v>
      </c>
      <c r="R1084">
        <v>2.26989507</v>
      </c>
      <c r="S1084">
        <f t="shared" si="33"/>
        <v>9.4578961249999996E-2</v>
      </c>
      <c r="T1084" t="s">
        <v>19</v>
      </c>
    </row>
    <row r="1085" spans="1:20" x14ac:dyDescent="0.25">
      <c r="A1085">
        <v>1084</v>
      </c>
      <c r="B1085" t="s">
        <v>1559</v>
      </c>
      <c r="C1085" t="s">
        <v>264</v>
      </c>
      <c r="D1085" t="str">
        <f t="shared" si="32"/>
        <v>Stark Cynthia</v>
      </c>
      <c r="E1085" t="s">
        <v>15</v>
      </c>
      <c r="F1085" t="s">
        <v>38</v>
      </c>
      <c r="G1085" t="s">
        <v>611</v>
      </c>
      <c r="H1085" t="s">
        <v>612</v>
      </c>
      <c r="I1085" t="s">
        <v>38</v>
      </c>
      <c r="J1085" t="s">
        <v>19</v>
      </c>
      <c r="K1085" t="str">
        <f>INDEX(Table6[Column1],MATCH(L1085,Table6[Column2]))</f>
        <v>Elders</v>
      </c>
      <c r="L1085">
        <v>54.076540260000002</v>
      </c>
      <c r="M1085" t="str">
        <f>VLOOKUP(L1085,Table1[],2)</f>
        <v>50 - 59</v>
      </c>
      <c r="N1085" t="str">
        <f>INDEX(Table7[Column1],MATCH(O1085,Table7[Column2]))</f>
        <v>Learning Stage</v>
      </c>
      <c r="O1085">
        <v>4.1491978620000003</v>
      </c>
      <c r="P1085" t="str">
        <f>VLOOKUP(O1085,Table13[],2)</f>
        <v>1 - 5</v>
      </c>
      <c r="Q1085" t="str">
        <f>INDEX(Table8[Column1],MATCH(R1085,Table8[Column2]))</f>
        <v>Excused</v>
      </c>
      <c r="R1085">
        <v>146.88997269999999</v>
      </c>
      <c r="S1085">
        <f t="shared" si="33"/>
        <v>6.1204155291666664</v>
      </c>
      <c r="T1085" t="s">
        <v>19</v>
      </c>
    </row>
    <row r="1086" spans="1:20" x14ac:dyDescent="0.25">
      <c r="A1086">
        <v>1085</v>
      </c>
      <c r="B1086" t="s">
        <v>1560</v>
      </c>
      <c r="C1086" t="s">
        <v>630</v>
      </c>
      <c r="D1086" t="str">
        <f t="shared" si="32"/>
        <v>Barnett Richard</v>
      </c>
      <c r="E1086" t="s">
        <v>22</v>
      </c>
      <c r="F1086" t="s">
        <v>33</v>
      </c>
      <c r="G1086" t="s">
        <v>820</v>
      </c>
      <c r="H1086" t="s">
        <v>821</v>
      </c>
      <c r="I1086" t="s">
        <v>33</v>
      </c>
      <c r="J1086" t="s">
        <v>19</v>
      </c>
      <c r="K1086" t="str">
        <f>INDEX(Table6[Column1],MATCH(L1086,Table6[Column2]))</f>
        <v>Adults</v>
      </c>
      <c r="L1086">
        <v>47.605984540000001</v>
      </c>
      <c r="M1086" t="str">
        <f>VLOOKUP(L1086,Table1[],2)</f>
        <v>40 - 49</v>
      </c>
      <c r="N1086" t="str">
        <f>INDEX(Table7[Column1],MATCH(O1086,Table7[Column2]))</f>
        <v>Learning Stage</v>
      </c>
      <c r="O1086">
        <v>5.6779237379999996</v>
      </c>
      <c r="P1086" t="str">
        <f>VLOOKUP(O1086,Table13[],2)</f>
        <v>1 - 5</v>
      </c>
      <c r="Q1086" t="str">
        <f>INDEX(Table8[Column1],MATCH(R1086,Table8[Column2]))</f>
        <v>Maintained</v>
      </c>
      <c r="R1086">
        <v>61.957844780000002</v>
      </c>
      <c r="S1086">
        <f t="shared" si="33"/>
        <v>2.5815768658333336</v>
      </c>
      <c r="T1086" t="s">
        <v>19</v>
      </c>
    </row>
    <row r="1087" spans="1:20" x14ac:dyDescent="0.25">
      <c r="A1087">
        <v>1086</v>
      </c>
      <c r="B1087" t="s">
        <v>1561</v>
      </c>
      <c r="C1087" t="s">
        <v>556</v>
      </c>
      <c r="D1087" t="str">
        <f t="shared" si="32"/>
        <v>Martinek Hazel</v>
      </c>
      <c r="E1087" t="s">
        <v>15</v>
      </c>
      <c r="F1087" t="s">
        <v>33</v>
      </c>
      <c r="G1087" t="s">
        <v>820</v>
      </c>
      <c r="H1087" t="s">
        <v>821</v>
      </c>
      <c r="I1087" t="s">
        <v>33</v>
      </c>
      <c r="J1087" t="s">
        <v>19</v>
      </c>
      <c r="K1087" t="str">
        <f>INDEX(Table6[Column1],MATCH(L1087,Table6[Column2]))</f>
        <v>Adults</v>
      </c>
      <c r="L1087">
        <v>42.583640199999998</v>
      </c>
      <c r="M1087" t="str">
        <f>VLOOKUP(L1087,Table1[],2)</f>
        <v>40 - 49</v>
      </c>
      <c r="N1087" t="str">
        <f>INDEX(Table7[Column1],MATCH(O1087,Table7[Column2]))</f>
        <v>Learning Stage</v>
      </c>
      <c r="O1087">
        <v>3.075905224</v>
      </c>
      <c r="P1087" t="str">
        <f>VLOOKUP(O1087,Table13[],2)</f>
        <v>1 - 5</v>
      </c>
      <c r="Q1087" t="str">
        <f>INDEX(Table8[Column1],MATCH(R1087,Table8[Column2]))</f>
        <v>Maintained</v>
      </c>
      <c r="R1087">
        <v>50.025678040000003</v>
      </c>
      <c r="S1087">
        <f t="shared" si="33"/>
        <v>2.0844032516666666</v>
      </c>
      <c r="T1087" t="s">
        <v>19</v>
      </c>
    </row>
    <row r="1088" spans="1:20" x14ac:dyDescent="0.25">
      <c r="A1088">
        <v>1087</v>
      </c>
      <c r="B1088" t="s">
        <v>1562</v>
      </c>
      <c r="C1088" t="s">
        <v>1563</v>
      </c>
      <c r="D1088" t="str">
        <f t="shared" si="32"/>
        <v>Buckmaster Fred</v>
      </c>
      <c r="E1088" t="s">
        <v>22</v>
      </c>
      <c r="F1088" t="s">
        <v>30</v>
      </c>
      <c r="G1088" t="s">
        <v>820</v>
      </c>
      <c r="H1088" t="s">
        <v>821</v>
      </c>
      <c r="I1088" t="s">
        <v>30</v>
      </c>
      <c r="J1088" t="s">
        <v>19</v>
      </c>
      <c r="K1088" t="str">
        <f>INDEX(Table6[Column1],MATCH(L1088,Table6[Column2]))</f>
        <v>Adults</v>
      </c>
      <c r="L1088">
        <v>42.306315439999999</v>
      </c>
      <c r="M1088" t="str">
        <f>VLOOKUP(L1088,Table1[],2)</f>
        <v>40 - 49</v>
      </c>
      <c r="N1088" t="str">
        <f>INDEX(Table7[Column1],MATCH(O1088,Table7[Column2]))</f>
        <v>Learning Stage</v>
      </c>
      <c r="O1088">
        <v>4.7347707779999997</v>
      </c>
      <c r="P1088" t="str">
        <f>VLOOKUP(O1088,Table13[],2)</f>
        <v>1 - 5</v>
      </c>
      <c r="Q1088" t="str">
        <f>INDEX(Table8[Column1],MATCH(R1088,Table8[Column2]))</f>
        <v>Scheduled</v>
      </c>
      <c r="R1088">
        <v>39.072818329999997</v>
      </c>
      <c r="S1088">
        <f t="shared" si="33"/>
        <v>1.6280340970833331</v>
      </c>
      <c r="T1088" t="s">
        <v>19</v>
      </c>
    </row>
    <row r="1089" spans="1:20" x14ac:dyDescent="0.25">
      <c r="A1089">
        <v>1088</v>
      </c>
      <c r="B1089" t="s">
        <v>795</v>
      </c>
      <c r="C1089" t="s">
        <v>469</v>
      </c>
      <c r="D1089" t="str">
        <f t="shared" si="32"/>
        <v>Sullivan Melissa</v>
      </c>
      <c r="E1089" t="s">
        <v>15</v>
      </c>
      <c r="F1089" t="s">
        <v>157</v>
      </c>
      <c r="G1089" t="s">
        <v>820</v>
      </c>
      <c r="H1089" t="s">
        <v>821</v>
      </c>
      <c r="I1089" t="s">
        <v>157</v>
      </c>
      <c r="J1089" t="s">
        <v>19</v>
      </c>
      <c r="K1089" t="str">
        <f>INDEX(Table6[Column1],MATCH(L1089,Table6[Column2]))</f>
        <v>Elders</v>
      </c>
      <c r="L1089">
        <v>54.120633339999998</v>
      </c>
      <c r="M1089" t="str">
        <f>VLOOKUP(L1089,Table1[],2)</f>
        <v>50 - 59</v>
      </c>
      <c r="N1089" t="str">
        <f>INDEX(Table7[Column1],MATCH(O1089,Table7[Column2]))</f>
        <v>Learning Stage</v>
      </c>
      <c r="O1089">
        <v>1.9516365250000001</v>
      </c>
      <c r="P1089" t="str">
        <f>VLOOKUP(O1089,Table13[],2)</f>
        <v>1 - 5</v>
      </c>
      <c r="Q1089" t="str">
        <f>INDEX(Table8[Column1],MATCH(R1089,Table8[Column2]))</f>
        <v>Unexcused</v>
      </c>
      <c r="R1089">
        <v>172.433401</v>
      </c>
      <c r="S1089">
        <f t="shared" si="33"/>
        <v>7.1847250416666668</v>
      </c>
      <c r="T1089" t="s">
        <v>19</v>
      </c>
    </row>
    <row r="1090" spans="1:20" x14ac:dyDescent="0.25">
      <c r="A1090">
        <v>1089</v>
      </c>
      <c r="B1090" t="s">
        <v>1564</v>
      </c>
      <c r="C1090" t="s">
        <v>52</v>
      </c>
      <c r="D1090" t="str">
        <f t="shared" si="32"/>
        <v>Tate John</v>
      </c>
      <c r="E1090" t="s">
        <v>22</v>
      </c>
      <c r="F1090" t="s">
        <v>1472</v>
      </c>
      <c r="G1090" t="s">
        <v>17</v>
      </c>
      <c r="H1090" t="s">
        <v>18</v>
      </c>
      <c r="I1090" t="s">
        <v>1472</v>
      </c>
      <c r="J1090" t="s">
        <v>19</v>
      </c>
      <c r="K1090" t="str">
        <f>INDEX(Table6[Column1],MATCH(L1090,Table6[Column2]))</f>
        <v>Young Adults</v>
      </c>
      <c r="L1090">
        <v>39.538237350000003</v>
      </c>
      <c r="M1090" t="str">
        <f>VLOOKUP(L1090,Table1[],2)</f>
        <v>30 - 39</v>
      </c>
      <c r="N1090" t="str">
        <f>INDEX(Table7[Column1],MATCH(O1090,Table7[Column2]))</f>
        <v>Learning Stage</v>
      </c>
      <c r="O1090">
        <v>5.3053903160000004</v>
      </c>
      <c r="P1090" t="str">
        <f>VLOOKUP(O1090,Table13[],2)</f>
        <v>1 - 5</v>
      </c>
      <c r="Q1090" t="str">
        <f>INDEX(Table8[Column1],MATCH(R1090,Table8[Column2]))</f>
        <v>Scheduled</v>
      </c>
      <c r="R1090">
        <v>37.174903389999997</v>
      </c>
      <c r="S1090">
        <f t="shared" si="33"/>
        <v>1.5489543079166666</v>
      </c>
      <c r="T1090" t="s">
        <v>19</v>
      </c>
    </row>
    <row r="1091" spans="1:20" x14ac:dyDescent="0.25">
      <c r="A1091">
        <v>1090</v>
      </c>
      <c r="B1091" t="s">
        <v>1565</v>
      </c>
      <c r="C1091" t="s">
        <v>227</v>
      </c>
      <c r="D1091" t="str">
        <f t="shared" ref="D1091:D1154" si="34">CONCATENATE(B1091, " ",C1091)</f>
        <v>Devereaux Lisa</v>
      </c>
      <c r="E1091" t="s">
        <v>15</v>
      </c>
      <c r="F1091" t="s">
        <v>57</v>
      </c>
      <c r="G1091" t="s">
        <v>820</v>
      </c>
      <c r="H1091" t="s">
        <v>821</v>
      </c>
      <c r="I1091" t="s">
        <v>57</v>
      </c>
      <c r="J1091" t="s">
        <v>19</v>
      </c>
      <c r="K1091" t="str">
        <f>INDEX(Table6[Column1],MATCH(L1091,Table6[Column2]))</f>
        <v>Seniors</v>
      </c>
      <c r="L1091">
        <v>66.845166469999995</v>
      </c>
      <c r="M1091" t="str">
        <f>VLOOKUP(L1091,Table1[],2)</f>
        <v>60 and Above</v>
      </c>
      <c r="N1091" t="str">
        <f>INDEX(Table7[Column1],MATCH(O1091,Table7[Column2]))</f>
        <v>Learning Stage</v>
      </c>
      <c r="O1091">
        <v>1.789328086</v>
      </c>
      <c r="P1091" t="str">
        <f>VLOOKUP(O1091,Table13[],2)</f>
        <v>1 - 5</v>
      </c>
      <c r="Q1091" t="str">
        <f>INDEX(Table8[Column1],MATCH(R1091,Table8[Column2]))</f>
        <v>Unexcused</v>
      </c>
      <c r="R1091">
        <v>181.0425668</v>
      </c>
      <c r="S1091">
        <f t="shared" ref="S1091:S1154" si="35">CONVERT(R1091,"hr","day")</f>
        <v>7.5434402833333341</v>
      </c>
      <c r="T1091" t="s">
        <v>19</v>
      </c>
    </row>
    <row r="1092" spans="1:20" x14ac:dyDescent="0.25">
      <c r="A1092">
        <v>1091</v>
      </c>
      <c r="B1092" t="s">
        <v>1566</v>
      </c>
      <c r="C1092" t="s">
        <v>502</v>
      </c>
      <c r="D1092" t="str">
        <f t="shared" si="34"/>
        <v>Crowe Susan</v>
      </c>
      <c r="E1092" t="s">
        <v>15</v>
      </c>
      <c r="F1092" t="s">
        <v>33</v>
      </c>
      <c r="G1092" t="s">
        <v>820</v>
      </c>
      <c r="H1092" t="s">
        <v>821</v>
      </c>
      <c r="I1092" t="s">
        <v>33</v>
      </c>
      <c r="J1092" t="s">
        <v>19</v>
      </c>
      <c r="K1092" t="str">
        <f>INDEX(Table6[Column1],MATCH(L1092,Table6[Column2]))</f>
        <v>Young Adults</v>
      </c>
      <c r="L1092">
        <v>30.939202720000001</v>
      </c>
      <c r="M1092" t="str">
        <f>VLOOKUP(L1092,Table1[],2)</f>
        <v>30 - 39</v>
      </c>
      <c r="N1092" t="str">
        <f>INDEX(Table7[Column1],MATCH(O1092,Table7[Column2]))</f>
        <v>Learning Stage</v>
      </c>
      <c r="O1092">
        <v>5.6578809110000003</v>
      </c>
      <c r="P1092" t="str">
        <f>VLOOKUP(O1092,Table13[],2)</f>
        <v>1 - 5</v>
      </c>
      <c r="Q1092" t="str">
        <f>INDEX(Table8[Column1],MATCH(R1092,Table8[Column2]))</f>
        <v>Scheduled</v>
      </c>
      <c r="R1092">
        <v>0</v>
      </c>
      <c r="S1092">
        <f t="shared" si="35"/>
        <v>0</v>
      </c>
      <c r="T1092" t="s">
        <v>19</v>
      </c>
    </row>
    <row r="1093" spans="1:20" x14ac:dyDescent="0.25">
      <c r="A1093">
        <v>1092</v>
      </c>
      <c r="B1093" t="s">
        <v>1277</v>
      </c>
      <c r="C1093" t="s">
        <v>473</v>
      </c>
      <c r="D1093" t="str">
        <f t="shared" si="34"/>
        <v>Young Jeffrey</v>
      </c>
      <c r="E1093" t="s">
        <v>22</v>
      </c>
      <c r="F1093" t="s">
        <v>407</v>
      </c>
      <c r="G1093" t="s">
        <v>611</v>
      </c>
      <c r="H1093" t="s">
        <v>612</v>
      </c>
      <c r="I1093" t="s">
        <v>407</v>
      </c>
      <c r="J1093" t="s">
        <v>19</v>
      </c>
      <c r="K1093" t="str">
        <f>INDEX(Table6[Column1],MATCH(L1093,Table6[Column2]))</f>
        <v>Adults</v>
      </c>
      <c r="L1093">
        <v>47.87997481</v>
      </c>
      <c r="M1093" t="str">
        <f>VLOOKUP(L1093,Table1[],2)</f>
        <v>40 - 49</v>
      </c>
      <c r="N1093" t="str">
        <f>INDEX(Table7[Column1],MATCH(O1093,Table7[Column2]))</f>
        <v>Fitting in Stage</v>
      </c>
      <c r="O1093">
        <v>6.538295647</v>
      </c>
      <c r="P1093" t="str">
        <f>VLOOKUP(O1093,Table13[],2)</f>
        <v>6 - 10</v>
      </c>
      <c r="Q1093" t="str">
        <f>INDEX(Table8[Column1],MATCH(R1093,Table8[Column2]))</f>
        <v>Habitual</v>
      </c>
      <c r="R1093">
        <v>103.6233592</v>
      </c>
      <c r="S1093">
        <f t="shared" si="35"/>
        <v>4.3176399666666665</v>
      </c>
      <c r="T1093" t="s">
        <v>19</v>
      </c>
    </row>
    <row r="1094" spans="1:20" x14ac:dyDescent="0.25">
      <c r="A1094">
        <v>1093</v>
      </c>
      <c r="B1094" t="s">
        <v>912</v>
      </c>
      <c r="C1094" t="s">
        <v>326</v>
      </c>
      <c r="D1094" t="str">
        <f t="shared" si="34"/>
        <v>Boyd Arthur</v>
      </c>
      <c r="E1094" t="s">
        <v>22</v>
      </c>
      <c r="F1094" t="s">
        <v>262</v>
      </c>
      <c r="G1094" t="s">
        <v>820</v>
      </c>
      <c r="H1094" t="s">
        <v>821</v>
      </c>
      <c r="I1094" t="s">
        <v>262</v>
      </c>
      <c r="J1094" t="s">
        <v>19</v>
      </c>
      <c r="K1094" t="str">
        <f>INDEX(Table6[Column1],MATCH(L1094,Table6[Column2]))</f>
        <v>Youth</v>
      </c>
      <c r="L1094">
        <v>25.287736850000002</v>
      </c>
      <c r="M1094" t="str">
        <f>VLOOKUP(L1094,Table1[],2)</f>
        <v>20 - 29</v>
      </c>
      <c r="N1094" t="str">
        <f>INDEX(Table7[Column1],MATCH(O1094,Table7[Column2]))</f>
        <v>Learning Stage</v>
      </c>
      <c r="O1094">
        <v>5.8145575740000002</v>
      </c>
      <c r="P1094" t="str">
        <f>VLOOKUP(O1094,Table13[],2)</f>
        <v>1 - 5</v>
      </c>
      <c r="Q1094" t="str">
        <f>INDEX(Table8[Column1],MATCH(R1094,Table8[Column2]))</f>
        <v>Scheduled</v>
      </c>
      <c r="R1094">
        <v>0</v>
      </c>
      <c r="S1094">
        <f t="shared" si="35"/>
        <v>0</v>
      </c>
      <c r="T1094" t="s">
        <v>19</v>
      </c>
    </row>
    <row r="1095" spans="1:20" x14ac:dyDescent="0.25">
      <c r="A1095">
        <v>1094</v>
      </c>
      <c r="B1095" t="s">
        <v>1567</v>
      </c>
      <c r="C1095" t="s">
        <v>630</v>
      </c>
      <c r="D1095" t="str">
        <f t="shared" si="34"/>
        <v>Goddard Richard</v>
      </c>
      <c r="E1095" t="s">
        <v>22</v>
      </c>
      <c r="F1095" t="s">
        <v>330</v>
      </c>
      <c r="G1095" t="s">
        <v>820</v>
      </c>
      <c r="H1095" t="s">
        <v>821</v>
      </c>
      <c r="I1095" t="s">
        <v>90</v>
      </c>
      <c r="J1095" t="s">
        <v>19</v>
      </c>
      <c r="K1095" t="str">
        <f>INDEX(Table6[Column1],MATCH(L1095,Table6[Column2]))</f>
        <v>Young Adults</v>
      </c>
      <c r="L1095">
        <v>38.323899330000003</v>
      </c>
      <c r="M1095" t="str">
        <f>VLOOKUP(L1095,Table1[],2)</f>
        <v>30 - 39</v>
      </c>
      <c r="N1095" t="str">
        <f>INDEX(Table7[Column1],MATCH(O1095,Table7[Column2]))</f>
        <v>Learning Stage</v>
      </c>
      <c r="O1095">
        <v>3.9887338309999998</v>
      </c>
      <c r="P1095" t="str">
        <f>VLOOKUP(O1095,Table13[],2)</f>
        <v>1 - 5</v>
      </c>
      <c r="Q1095" t="str">
        <f>INDEX(Table8[Column1],MATCH(R1095,Table8[Column2]))</f>
        <v>Maintained</v>
      </c>
      <c r="R1095">
        <v>49.623389330000002</v>
      </c>
      <c r="S1095">
        <f t="shared" si="35"/>
        <v>2.0676412220833331</v>
      </c>
      <c r="T1095" t="s">
        <v>19</v>
      </c>
    </row>
    <row r="1096" spans="1:20" x14ac:dyDescent="0.25">
      <c r="A1096">
        <v>1095</v>
      </c>
      <c r="B1096" t="s">
        <v>531</v>
      </c>
      <c r="C1096" t="s">
        <v>464</v>
      </c>
      <c r="D1096" t="str">
        <f t="shared" si="34"/>
        <v>Wilson Steven</v>
      </c>
      <c r="E1096" t="s">
        <v>22</v>
      </c>
      <c r="F1096" t="s">
        <v>127</v>
      </c>
      <c r="G1096" t="s">
        <v>611</v>
      </c>
      <c r="H1096" t="s">
        <v>612</v>
      </c>
      <c r="I1096" t="s">
        <v>127</v>
      </c>
      <c r="J1096" t="s">
        <v>19</v>
      </c>
      <c r="K1096" t="str">
        <f>INDEX(Table6[Column1],MATCH(L1096,Table6[Column2]))</f>
        <v>Elders</v>
      </c>
      <c r="L1096">
        <v>57.318010059999999</v>
      </c>
      <c r="M1096" t="str">
        <f>VLOOKUP(L1096,Table1[],2)</f>
        <v>50 - 59</v>
      </c>
      <c r="N1096" t="str">
        <f>INDEX(Table7[Column1],MATCH(O1096,Table7[Column2]))</f>
        <v>Learning Stage</v>
      </c>
      <c r="O1096">
        <v>3.45062954</v>
      </c>
      <c r="P1096" t="str">
        <f>VLOOKUP(O1096,Table13[],2)</f>
        <v>1 - 5</v>
      </c>
      <c r="Q1096" t="str">
        <f>INDEX(Table8[Column1],MATCH(R1096,Table8[Column2]))</f>
        <v>Excused</v>
      </c>
      <c r="R1096">
        <v>130.14612210000001</v>
      </c>
      <c r="S1096">
        <f t="shared" si="35"/>
        <v>5.4227550875000006</v>
      </c>
      <c r="T1096" t="s">
        <v>19</v>
      </c>
    </row>
    <row r="1097" spans="1:20" x14ac:dyDescent="0.25">
      <c r="A1097">
        <v>1096</v>
      </c>
      <c r="B1097" t="s">
        <v>1568</v>
      </c>
      <c r="C1097" t="s">
        <v>1569</v>
      </c>
      <c r="D1097" t="str">
        <f t="shared" si="34"/>
        <v>Faulkner Natalie</v>
      </c>
      <c r="E1097" t="s">
        <v>15</v>
      </c>
      <c r="F1097" t="s">
        <v>358</v>
      </c>
      <c r="G1097" t="s">
        <v>820</v>
      </c>
      <c r="H1097" t="s">
        <v>821</v>
      </c>
      <c r="I1097" t="s">
        <v>358</v>
      </c>
      <c r="J1097" t="s">
        <v>19</v>
      </c>
      <c r="K1097" t="str">
        <f>INDEX(Table6[Column1],MATCH(L1097,Table6[Column2]))</f>
        <v>Adults</v>
      </c>
      <c r="L1097">
        <v>45.741908670000001</v>
      </c>
      <c r="M1097" t="str">
        <f>VLOOKUP(L1097,Table1[],2)</f>
        <v>40 - 49</v>
      </c>
      <c r="N1097" t="str">
        <f>INDEX(Table7[Column1],MATCH(O1097,Table7[Column2]))</f>
        <v>Learning Stage</v>
      </c>
      <c r="O1097">
        <v>5.9837722050000002</v>
      </c>
      <c r="P1097" t="str">
        <f>VLOOKUP(O1097,Table13[],2)</f>
        <v>1 - 5</v>
      </c>
      <c r="Q1097" t="str">
        <f>INDEX(Table8[Column1],MATCH(R1097,Table8[Column2]))</f>
        <v>Habitual</v>
      </c>
      <c r="R1097">
        <v>97.594452660000002</v>
      </c>
      <c r="S1097">
        <f t="shared" si="35"/>
        <v>4.0664355275000004</v>
      </c>
      <c r="T1097" t="s">
        <v>19</v>
      </c>
    </row>
    <row r="1098" spans="1:20" x14ac:dyDescent="0.25">
      <c r="A1098">
        <v>1097</v>
      </c>
      <c r="B1098" t="s">
        <v>400</v>
      </c>
      <c r="C1098" t="s">
        <v>1570</v>
      </c>
      <c r="D1098" t="str">
        <f t="shared" si="34"/>
        <v>Williams Sheryl</v>
      </c>
      <c r="E1098" t="s">
        <v>15</v>
      </c>
      <c r="F1098" t="s">
        <v>655</v>
      </c>
      <c r="G1098" t="s">
        <v>820</v>
      </c>
      <c r="H1098" t="s">
        <v>821</v>
      </c>
      <c r="I1098" t="s">
        <v>30</v>
      </c>
      <c r="J1098" t="s">
        <v>19</v>
      </c>
      <c r="K1098" t="str">
        <f>INDEX(Table6[Column1],MATCH(L1098,Table6[Column2]))</f>
        <v>Adults</v>
      </c>
      <c r="L1098">
        <v>42.924326960000002</v>
      </c>
      <c r="M1098" t="str">
        <f>VLOOKUP(L1098,Table1[],2)</f>
        <v>40 - 49</v>
      </c>
      <c r="N1098" t="str">
        <f>INDEX(Table7[Column1],MATCH(O1098,Table7[Column2]))</f>
        <v>Learning Stage</v>
      </c>
      <c r="O1098">
        <v>5.8450863670000004</v>
      </c>
      <c r="P1098" t="str">
        <f>VLOOKUP(O1098,Table13[],2)</f>
        <v>1 - 5</v>
      </c>
      <c r="Q1098" t="str">
        <f>INDEX(Table8[Column1],MATCH(R1098,Table8[Column2]))</f>
        <v>Maintained</v>
      </c>
      <c r="R1098">
        <v>70.076215700000006</v>
      </c>
      <c r="S1098">
        <f t="shared" si="35"/>
        <v>2.9198423208333337</v>
      </c>
      <c r="T1098" t="s">
        <v>19</v>
      </c>
    </row>
    <row r="1099" spans="1:20" x14ac:dyDescent="0.25">
      <c r="A1099">
        <v>1098</v>
      </c>
      <c r="B1099" t="s">
        <v>1571</v>
      </c>
      <c r="C1099" t="s">
        <v>1572</v>
      </c>
      <c r="D1099" t="str">
        <f t="shared" si="34"/>
        <v>Cadwallader Kiara</v>
      </c>
      <c r="E1099" t="s">
        <v>15</v>
      </c>
      <c r="F1099" t="s">
        <v>33</v>
      </c>
      <c r="G1099" t="s">
        <v>820</v>
      </c>
      <c r="H1099" t="s">
        <v>821</v>
      </c>
      <c r="I1099" t="s">
        <v>33</v>
      </c>
      <c r="J1099" t="s">
        <v>19</v>
      </c>
      <c r="K1099" t="str">
        <f>INDEX(Table6[Column1],MATCH(L1099,Table6[Column2]))</f>
        <v>Adults</v>
      </c>
      <c r="L1099">
        <v>40.213103230000002</v>
      </c>
      <c r="M1099" t="str">
        <f>VLOOKUP(L1099,Table1[],2)</f>
        <v>40 - 49</v>
      </c>
      <c r="N1099" t="str">
        <f>INDEX(Table7[Column1],MATCH(O1099,Table7[Column2]))</f>
        <v>Learning Stage</v>
      </c>
      <c r="O1099">
        <v>4.5879287050000004</v>
      </c>
      <c r="P1099" t="str">
        <f>VLOOKUP(O1099,Table13[],2)</f>
        <v>1 - 5</v>
      </c>
      <c r="Q1099" t="str">
        <f>INDEX(Table8[Column1],MATCH(R1099,Table8[Column2]))</f>
        <v>Scheduled</v>
      </c>
      <c r="R1099">
        <v>5.9572619080000004</v>
      </c>
      <c r="S1099">
        <f t="shared" si="35"/>
        <v>0.24821924616666668</v>
      </c>
      <c r="T1099" t="s">
        <v>19</v>
      </c>
    </row>
    <row r="1100" spans="1:20" x14ac:dyDescent="0.25">
      <c r="A1100">
        <v>1099</v>
      </c>
      <c r="B1100" t="s">
        <v>966</v>
      </c>
      <c r="C1100" t="s">
        <v>1573</v>
      </c>
      <c r="D1100" t="str">
        <f t="shared" si="34"/>
        <v>Miller Marion</v>
      </c>
      <c r="E1100" t="s">
        <v>15</v>
      </c>
      <c r="F1100" t="s">
        <v>825</v>
      </c>
      <c r="G1100" t="s">
        <v>820</v>
      </c>
      <c r="H1100" t="s">
        <v>821</v>
      </c>
      <c r="I1100" t="s">
        <v>157</v>
      </c>
      <c r="J1100" t="s">
        <v>19</v>
      </c>
      <c r="K1100" t="str">
        <f>INDEX(Table6[Column1],MATCH(L1100,Table6[Column2]))</f>
        <v>Adults</v>
      </c>
      <c r="L1100">
        <v>43.359964529999999</v>
      </c>
      <c r="M1100" t="str">
        <f>VLOOKUP(L1100,Table1[],2)</f>
        <v>40 - 49</v>
      </c>
      <c r="N1100" t="str">
        <f>INDEX(Table7[Column1],MATCH(O1100,Table7[Column2]))</f>
        <v>Fitting in Stage</v>
      </c>
      <c r="O1100">
        <v>6.6645259340000003</v>
      </c>
      <c r="P1100" t="str">
        <f>VLOOKUP(O1100,Table13[],2)</f>
        <v>6 - 10</v>
      </c>
      <c r="Q1100" t="str">
        <f>INDEX(Table8[Column1],MATCH(R1100,Table8[Column2]))</f>
        <v>Maintained</v>
      </c>
      <c r="R1100">
        <v>63.943727920000001</v>
      </c>
      <c r="S1100">
        <f t="shared" si="35"/>
        <v>2.6643219966666667</v>
      </c>
      <c r="T1100" t="s">
        <v>19</v>
      </c>
    </row>
    <row r="1101" spans="1:20" x14ac:dyDescent="0.25">
      <c r="A1101">
        <v>1100</v>
      </c>
      <c r="B1101" t="s">
        <v>1574</v>
      </c>
      <c r="C1101" t="s">
        <v>630</v>
      </c>
      <c r="D1101" t="str">
        <f t="shared" si="34"/>
        <v>Parks Richard</v>
      </c>
      <c r="E1101" t="s">
        <v>22</v>
      </c>
      <c r="F1101" t="s">
        <v>33</v>
      </c>
      <c r="G1101" t="s">
        <v>820</v>
      </c>
      <c r="H1101" t="s">
        <v>821</v>
      </c>
      <c r="I1101" t="s">
        <v>33</v>
      </c>
      <c r="J1101" t="s">
        <v>19</v>
      </c>
      <c r="K1101" t="str">
        <f>INDEX(Table6[Column1],MATCH(L1101,Table6[Column2]))</f>
        <v>Teenagers</v>
      </c>
      <c r="L1101">
        <v>11.968932519999999</v>
      </c>
      <c r="M1101" t="e">
        <f>VLOOKUP(L1101,Table1[],2)</f>
        <v>#N/A</v>
      </c>
      <c r="N1101" t="str">
        <f>INDEX(Table7[Column1],MATCH(O1101,Table7[Column2]))</f>
        <v>Learning Stage</v>
      </c>
      <c r="O1101">
        <v>5.5465369979999997</v>
      </c>
      <c r="P1101" t="str">
        <f>VLOOKUP(O1101,Table13[],2)</f>
        <v>1 - 5</v>
      </c>
      <c r="Q1101" t="str">
        <f>INDEX(Table8[Column1],MATCH(R1101,Table8[Column2]))</f>
        <v>Scheduled</v>
      </c>
      <c r="R1101">
        <v>0</v>
      </c>
      <c r="S1101">
        <f t="shared" si="35"/>
        <v>0</v>
      </c>
      <c r="T1101" t="s">
        <v>19</v>
      </c>
    </row>
    <row r="1102" spans="1:20" x14ac:dyDescent="0.25">
      <c r="A1102">
        <v>1101</v>
      </c>
      <c r="B1102" t="s">
        <v>1575</v>
      </c>
      <c r="C1102" t="s">
        <v>383</v>
      </c>
      <c r="D1102" t="str">
        <f t="shared" si="34"/>
        <v>Delaughter Denise</v>
      </c>
      <c r="E1102" t="s">
        <v>15</v>
      </c>
      <c r="F1102" t="s">
        <v>192</v>
      </c>
      <c r="G1102" t="s">
        <v>820</v>
      </c>
      <c r="H1102" t="s">
        <v>821</v>
      </c>
      <c r="I1102" t="s">
        <v>192</v>
      </c>
      <c r="J1102" t="s">
        <v>19</v>
      </c>
      <c r="K1102" t="str">
        <f>INDEX(Table6[Column1],MATCH(L1102,Table6[Column2]))</f>
        <v>Elders</v>
      </c>
      <c r="L1102">
        <v>56.860637089999997</v>
      </c>
      <c r="M1102" t="str">
        <f>VLOOKUP(L1102,Table1[],2)</f>
        <v>50 - 59</v>
      </c>
      <c r="N1102" t="str">
        <f>INDEX(Table7[Column1],MATCH(O1102,Table7[Column2]))</f>
        <v>Learning Stage</v>
      </c>
      <c r="O1102">
        <v>4.8647386780000001</v>
      </c>
      <c r="P1102" t="str">
        <f>VLOOKUP(O1102,Table13[],2)</f>
        <v>1 - 5</v>
      </c>
      <c r="Q1102" t="str">
        <f>INDEX(Table8[Column1],MATCH(R1102,Table8[Column2]))</f>
        <v>Unexcused</v>
      </c>
      <c r="R1102">
        <v>171.26515269999999</v>
      </c>
      <c r="S1102">
        <f t="shared" si="35"/>
        <v>7.136048029166667</v>
      </c>
      <c r="T1102" t="s">
        <v>19</v>
      </c>
    </row>
    <row r="1103" spans="1:20" x14ac:dyDescent="0.25">
      <c r="A1103">
        <v>1102</v>
      </c>
      <c r="B1103" t="s">
        <v>1576</v>
      </c>
      <c r="C1103" t="s">
        <v>1577</v>
      </c>
      <c r="D1103" t="str">
        <f t="shared" si="34"/>
        <v>Hendry Elva</v>
      </c>
      <c r="E1103" t="s">
        <v>15</v>
      </c>
      <c r="F1103" t="s">
        <v>38</v>
      </c>
      <c r="G1103" t="s">
        <v>611</v>
      </c>
      <c r="H1103" t="s">
        <v>612</v>
      </c>
      <c r="I1103" t="s">
        <v>38</v>
      </c>
      <c r="J1103" t="s">
        <v>19</v>
      </c>
      <c r="K1103" t="str">
        <f>INDEX(Table6[Column1],MATCH(L1103,Table6[Column2]))</f>
        <v>Adults</v>
      </c>
      <c r="L1103">
        <v>45.031025669999998</v>
      </c>
      <c r="M1103" t="str">
        <f>VLOOKUP(L1103,Table1[],2)</f>
        <v>40 - 49</v>
      </c>
      <c r="N1103" t="str">
        <f>INDEX(Table7[Column1],MATCH(O1103,Table7[Column2]))</f>
        <v>Learning Stage</v>
      </c>
      <c r="O1103">
        <v>4.3291472239999997</v>
      </c>
      <c r="P1103" t="str">
        <f>VLOOKUP(O1103,Table13[],2)</f>
        <v>1 - 5</v>
      </c>
      <c r="Q1103" t="str">
        <f>INDEX(Table8[Column1],MATCH(R1103,Table8[Column2]))</f>
        <v>Maintained</v>
      </c>
      <c r="R1103">
        <v>66.107018670000002</v>
      </c>
      <c r="S1103">
        <f t="shared" si="35"/>
        <v>2.7544591112500001</v>
      </c>
      <c r="T1103" t="s">
        <v>19</v>
      </c>
    </row>
    <row r="1104" spans="1:20" x14ac:dyDescent="0.25">
      <c r="A1104">
        <v>1103</v>
      </c>
      <c r="B1104" t="s">
        <v>1578</v>
      </c>
      <c r="C1104" t="s">
        <v>635</v>
      </c>
      <c r="D1104" t="str">
        <f t="shared" si="34"/>
        <v>McAvoy Justin</v>
      </c>
      <c r="E1104" t="s">
        <v>22</v>
      </c>
      <c r="F1104" t="s">
        <v>886</v>
      </c>
      <c r="G1104" t="s">
        <v>820</v>
      </c>
      <c r="H1104" t="s">
        <v>821</v>
      </c>
      <c r="I1104" t="s">
        <v>277</v>
      </c>
      <c r="J1104" t="s">
        <v>19</v>
      </c>
      <c r="K1104" t="str">
        <f>INDEX(Table6[Column1],MATCH(L1104,Table6[Column2]))</f>
        <v>Elders</v>
      </c>
      <c r="L1104">
        <v>53.11964278</v>
      </c>
      <c r="M1104" t="str">
        <f>VLOOKUP(L1104,Table1[],2)</f>
        <v>50 - 59</v>
      </c>
      <c r="N1104" t="str">
        <f>INDEX(Table7[Column1],MATCH(O1104,Table7[Column2]))</f>
        <v>Fitting in Stage</v>
      </c>
      <c r="O1104">
        <v>6.253030979</v>
      </c>
      <c r="P1104" t="str">
        <f>VLOOKUP(O1104,Table13[],2)</f>
        <v>6 - 10</v>
      </c>
      <c r="Q1104" t="str">
        <f>INDEX(Table8[Column1],MATCH(R1104,Table8[Column2]))</f>
        <v>Excused</v>
      </c>
      <c r="R1104">
        <v>123.8833293</v>
      </c>
      <c r="S1104">
        <f t="shared" si="35"/>
        <v>5.1618053874999994</v>
      </c>
      <c r="T1104" t="s">
        <v>19</v>
      </c>
    </row>
    <row r="1105" spans="1:20" x14ac:dyDescent="0.25">
      <c r="A1105">
        <v>1104</v>
      </c>
      <c r="B1105" t="s">
        <v>1579</v>
      </c>
      <c r="C1105" t="s">
        <v>1580</v>
      </c>
      <c r="D1105" t="str">
        <f t="shared" si="34"/>
        <v>Rainey Judith</v>
      </c>
      <c r="E1105" t="s">
        <v>15</v>
      </c>
      <c r="F1105" t="s">
        <v>24</v>
      </c>
      <c r="G1105" t="s">
        <v>611</v>
      </c>
      <c r="H1105" t="s">
        <v>612</v>
      </c>
      <c r="I1105" t="s">
        <v>24</v>
      </c>
      <c r="J1105" t="s">
        <v>19</v>
      </c>
      <c r="K1105" t="str">
        <f>INDEX(Table6[Column1],MATCH(L1105,Table6[Column2]))</f>
        <v>Youth</v>
      </c>
      <c r="L1105">
        <v>27.70727261</v>
      </c>
      <c r="M1105" t="str">
        <f>VLOOKUP(L1105,Table1[],2)</f>
        <v>20 - 29</v>
      </c>
      <c r="N1105" t="str">
        <f>INDEX(Table7[Column1],MATCH(O1105,Table7[Column2]))</f>
        <v>Learning Stage</v>
      </c>
      <c r="O1105">
        <v>4.417202444</v>
      </c>
      <c r="P1105" t="str">
        <f>VLOOKUP(O1105,Table13[],2)</f>
        <v>1 - 5</v>
      </c>
      <c r="Q1105" t="str">
        <f>INDEX(Table8[Column1],MATCH(R1105,Table8[Column2]))</f>
        <v>Scheduled</v>
      </c>
      <c r="R1105">
        <v>3.7174710979999999</v>
      </c>
      <c r="S1105">
        <f t="shared" si="35"/>
        <v>0.15489462908333332</v>
      </c>
      <c r="T1105" t="s">
        <v>19</v>
      </c>
    </row>
    <row r="1106" spans="1:20" x14ac:dyDescent="0.25">
      <c r="A1106">
        <v>1105</v>
      </c>
      <c r="B1106" t="s">
        <v>1581</v>
      </c>
      <c r="C1106" t="s">
        <v>865</v>
      </c>
      <c r="D1106" t="str">
        <f t="shared" si="34"/>
        <v>Wiese Mike</v>
      </c>
      <c r="E1106" t="s">
        <v>22</v>
      </c>
      <c r="F1106" t="s">
        <v>30</v>
      </c>
      <c r="G1106" t="s">
        <v>820</v>
      </c>
      <c r="H1106" t="s">
        <v>821</v>
      </c>
      <c r="I1106" t="s">
        <v>30</v>
      </c>
      <c r="J1106" t="s">
        <v>19</v>
      </c>
      <c r="K1106" t="str">
        <f>INDEX(Table6[Column1],MATCH(L1106,Table6[Column2]))</f>
        <v>Youth</v>
      </c>
      <c r="L1106">
        <v>28.796462349999999</v>
      </c>
      <c r="M1106" t="str">
        <f>VLOOKUP(L1106,Table1[],2)</f>
        <v>20 - 29</v>
      </c>
      <c r="N1106" t="str">
        <f>INDEX(Table7[Column1],MATCH(O1106,Table7[Column2]))</f>
        <v>Learning Stage</v>
      </c>
      <c r="O1106">
        <v>4.6133739509999998</v>
      </c>
      <c r="P1106" t="str">
        <f>VLOOKUP(O1106,Table13[],2)</f>
        <v>1 - 5</v>
      </c>
      <c r="Q1106" t="str">
        <f>INDEX(Table8[Column1],MATCH(R1106,Table8[Column2]))</f>
        <v>Scheduled</v>
      </c>
      <c r="R1106">
        <v>2.3793040759999999</v>
      </c>
      <c r="S1106">
        <f t="shared" si="35"/>
        <v>9.9137669833333331E-2</v>
      </c>
      <c r="T1106" t="s">
        <v>19</v>
      </c>
    </row>
    <row r="1107" spans="1:20" x14ac:dyDescent="0.25">
      <c r="A1107">
        <v>1106</v>
      </c>
      <c r="B1107" t="s">
        <v>1582</v>
      </c>
      <c r="C1107" t="s">
        <v>1013</v>
      </c>
      <c r="D1107" t="str">
        <f t="shared" si="34"/>
        <v>Borden Maurice</v>
      </c>
      <c r="E1107" t="s">
        <v>22</v>
      </c>
      <c r="F1107" t="s">
        <v>828</v>
      </c>
      <c r="G1107" t="s">
        <v>611</v>
      </c>
      <c r="H1107" t="s">
        <v>612</v>
      </c>
      <c r="I1107" t="s">
        <v>24</v>
      </c>
      <c r="J1107" t="s">
        <v>19</v>
      </c>
      <c r="K1107" t="str">
        <f>INDEX(Table6[Column1],MATCH(L1107,Table6[Column2]))</f>
        <v>Adults</v>
      </c>
      <c r="L1107">
        <v>42.381245810000003</v>
      </c>
      <c r="M1107" t="str">
        <f>VLOOKUP(L1107,Table1[],2)</f>
        <v>40 - 49</v>
      </c>
      <c r="N1107" t="str">
        <f>INDEX(Table7[Column1],MATCH(O1107,Table7[Column2]))</f>
        <v>Fitting in Stage</v>
      </c>
      <c r="O1107">
        <v>6.7235354940000001</v>
      </c>
      <c r="P1107" t="str">
        <f>VLOOKUP(O1107,Table13[],2)</f>
        <v>6 - 10</v>
      </c>
      <c r="Q1107" t="str">
        <f>INDEX(Table8[Column1],MATCH(R1107,Table8[Column2]))</f>
        <v>Maintained</v>
      </c>
      <c r="R1107">
        <v>41.300433869999999</v>
      </c>
      <c r="S1107">
        <f t="shared" si="35"/>
        <v>1.7208514112499997</v>
      </c>
      <c r="T1107" t="s">
        <v>19</v>
      </c>
    </row>
    <row r="1108" spans="1:20" x14ac:dyDescent="0.25">
      <c r="A1108">
        <v>1107</v>
      </c>
      <c r="B1108" t="s">
        <v>1583</v>
      </c>
      <c r="C1108" t="s">
        <v>525</v>
      </c>
      <c r="D1108" t="str">
        <f t="shared" si="34"/>
        <v>Fontaine Amanda</v>
      </c>
      <c r="E1108" t="s">
        <v>15</v>
      </c>
      <c r="F1108" t="s">
        <v>84</v>
      </c>
      <c r="G1108" t="s">
        <v>820</v>
      </c>
      <c r="H1108" t="s">
        <v>821</v>
      </c>
      <c r="I1108" t="s">
        <v>84</v>
      </c>
      <c r="J1108" t="s">
        <v>19</v>
      </c>
      <c r="K1108" t="str">
        <f>INDEX(Table6[Column1],MATCH(L1108,Table6[Column2]))</f>
        <v>Adults</v>
      </c>
      <c r="L1108">
        <v>42.000079210000003</v>
      </c>
      <c r="M1108" t="str">
        <f>VLOOKUP(L1108,Table1[],2)</f>
        <v>40 - 49</v>
      </c>
      <c r="N1108" t="str">
        <f>INDEX(Table7[Column1],MATCH(O1108,Table7[Column2]))</f>
        <v>Learning Stage</v>
      </c>
      <c r="O1108">
        <v>4.2583016349999996</v>
      </c>
      <c r="P1108" t="str">
        <f>VLOOKUP(O1108,Table13[],2)</f>
        <v>1 - 5</v>
      </c>
      <c r="Q1108" t="str">
        <f>INDEX(Table8[Column1],MATCH(R1108,Table8[Column2]))</f>
        <v>Maintained</v>
      </c>
      <c r="R1108">
        <v>63.128850270000001</v>
      </c>
      <c r="S1108">
        <f t="shared" si="35"/>
        <v>2.6303687612499997</v>
      </c>
      <c r="T1108" t="s">
        <v>19</v>
      </c>
    </row>
    <row r="1109" spans="1:20" x14ac:dyDescent="0.25">
      <c r="A1109">
        <v>1108</v>
      </c>
      <c r="B1109" t="s">
        <v>1584</v>
      </c>
      <c r="C1109" t="s">
        <v>464</v>
      </c>
      <c r="D1109" t="str">
        <f t="shared" si="34"/>
        <v>Trueblood Steven</v>
      </c>
      <c r="E1109" t="s">
        <v>22</v>
      </c>
      <c r="F1109" t="s">
        <v>27</v>
      </c>
      <c r="G1109" t="s">
        <v>611</v>
      </c>
      <c r="H1109" t="s">
        <v>612</v>
      </c>
      <c r="I1109" t="s">
        <v>27</v>
      </c>
      <c r="J1109" t="s">
        <v>19</v>
      </c>
      <c r="K1109" t="str">
        <f>INDEX(Table6[Column1],MATCH(L1109,Table6[Column2]))</f>
        <v>Adults</v>
      </c>
      <c r="L1109">
        <v>43.723283430000002</v>
      </c>
      <c r="M1109" t="str">
        <f>VLOOKUP(L1109,Table1[],2)</f>
        <v>40 - 49</v>
      </c>
      <c r="N1109" t="str">
        <f>INDEX(Table7[Column1],MATCH(O1109,Table7[Column2]))</f>
        <v>Learning Stage</v>
      </c>
      <c r="O1109">
        <v>3.3200520010000001</v>
      </c>
      <c r="P1109" t="str">
        <f>VLOOKUP(O1109,Table13[],2)</f>
        <v>1 - 5</v>
      </c>
      <c r="Q1109" t="str">
        <f>INDEX(Table8[Column1],MATCH(R1109,Table8[Column2]))</f>
        <v>Maintained</v>
      </c>
      <c r="R1109">
        <v>53.998208769999998</v>
      </c>
      <c r="S1109">
        <f t="shared" si="35"/>
        <v>2.2499253654166664</v>
      </c>
      <c r="T1109" t="s">
        <v>19</v>
      </c>
    </row>
    <row r="1110" spans="1:20" x14ac:dyDescent="0.25">
      <c r="A1110">
        <v>1109</v>
      </c>
      <c r="B1110" t="s">
        <v>1012</v>
      </c>
      <c r="C1110" t="s">
        <v>1585</v>
      </c>
      <c r="D1110" t="str">
        <f t="shared" si="34"/>
        <v>Anderson Rory</v>
      </c>
      <c r="E1110" t="s">
        <v>22</v>
      </c>
      <c r="F1110" t="s">
        <v>176</v>
      </c>
      <c r="G1110" t="s">
        <v>611</v>
      </c>
      <c r="H1110" t="s">
        <v>612</v>
      </c>
      <c r="I1110" t="s">
        <v>134</v>
      </c>
      <c r="J1110" t="s">
        <v>19</v>
      </c>
      <c r="K1110" t="str">
        <f>INDEX(Table6[Column1],MATCH(L1110,Table6[Column2]))</f>
        <v>Youth</v>
      </c>
      <c r="L1110">
        <v>29.177954490000001</v>
      </c>
      <c r="M1110" t="str">
        <f>VLOOKUP(L1110,Table1[],2)</f>
        <v>20 - 29</v>
      </c>
      <c r="N1110" t="str">
        <f>INDEX(Table7[Column1],MATCH(O1110,Table7[Column2]))</f>
        <v>Learning Stage</v>
      </c>
      <c r="O1110">
        <v>2.833643516</v>
      </c>
      <c r="P1110" t="str">
        <f>VLOOKUP(O1110,Table13[],2)</f>
        <v>1 - 5</v>
      </c>
      <c r="Q1110" t="str">
        <f>INDEX(Table8[Column1],MATCH(R1110,Table8[Column2]))</f>
        <v>Scheduled</v>
      </c>
      <c r="R1110">
        <v>35.535747440000002</v>
      </c>
      <c r="S1110">
        <f t="shared" si="35"/>
        <v>1.4806561433333334</v>
      </c>
      <c r="T1110" t="s">
        <v>19</v>
      </c>
    </row>
    <row r="1111" spans="1:20" x14ac:dyDescent="0.25">
      <c r="A1111">
        <v>1110</v>
      </c>
      <c r="B1111" t="s">
        <v>1586</v>
      </c>
      <c r="C1111" t="s">
        <v>1587</v>
      </c>
      <c r="D1111" t="str">
        <f t="shared" si="34"/>
        <v>Agar Lynda</v>
      </c>
      <c r="E1111" t="s">
        <v>15</v>
      </c>
      <c r="F1111" t="s">
        <v>127</v>
      </c>
      <c r="G1111" t="s">
        <v>611</v>
      </c>
      <c r="H1111" t="s">
        <v>612</v>
      </c>
      <c r="I1111" t="s">
        <v>127</v>
      </c>
      <c r="J1111" t="s">
        <v>19</v>
      </c>
      <c r="K1111" t="str">
        <f>INDEX(Table6[Column1],MATCH(L1111,Table6[Column2]))</f>
        <v>Youth</v>
      </c>
      <c r="L1111">
        <v>29.63182655</v>
      </c>
      <c r="M1111" t="str">
        <f>VLOOKUP(L1111,Table1[],2)</f>
        <v>20 - 29</v>
      </c>
      <c r="N1111" t="str">
        <f>INDEX(Table7[Column1],MATCH(O1111,Table7[Column2]))</f>
        <v>Learning Stage</v>
      </c>
      <c r="O1111">
        <v>5.8143313240000003</v>
      </c>
      <c r="P1111" t="str">
        <f>VLOOKUP(O1111,Table13[],2)</f>
        <v>1 - 5</v>
      </c>
      <c r="Q1111" t="str">
        <f>INDEX(Table8[Column1],MATCH(R1111,Table8[Column2]))</f>
        <v>Scheduled</v>
      </c>
      <c r="R1111">
        <v>0</v>
      </c>
      <c r="S1111">
        <f t="shared" si="35"/>
        <v>0</v>
      </c>
      <c r="T1111" t="s">
        <v>19</v>
      </c>
    </row>
    <row r="1112" spans="1:20" x14ac:dyDescent="0.25">
      <c r="A1112">
        <v>1111</v>
      </c>
      <c r="B1112" t="s">
        <v>1588</v>
      </c>
      <c r="C1112" t="s">
        <v>227</v>
      </c>
      <c r="D1112" t="str">
        <f t="shared" si="34"/>
        <v>Briscoe Lisa</v>
      </c>
      <c r="E1112" t="s">
        <v>15</v>
      </c>
      <c r="F1112" t="s">
        <v>23</v>
      </c>
      <c r="G1112" t="s">
        <v>611</v>
      </c>
      <c r="H1112" t="s">
        <v>612</v>
      </c>
      <c r="I1112" t="s">
        <v>24</v>
      </c>
      <c r="J1112" t="s">
        <v>19</v>
      </c>
      <c r="K1112" t="str">
        <f>INDEX(Table6[Column1],MATCH(L1112,Table6[Column2]))</f>
        <v>Youth</v>
      </c>
      <c r="L1112">
        <v>28.650996849999999</v>
      </c>
      <c r="M1112" t="str">
        <f>VLOOKUP(L1112,Table1[],2)</f>
        <v>20 - 29</v>
      </c>
      <c r="N1112" t="str">
        <f>INDEX(Table7[Column1],MATCH(O1112,Table7[Column2]))</f>
        <v>Learning Stage</v>
      </c>
      <c r="O1112">
        <v>3.666479174</v>
      </c>
      <c r="P1112" t="str">
        <f>VLOOKUP(O1112,Table13[],2)</f>
        <v>1 - 5</v>
      </c>
      <c r="Q1112" t="str">
        <f>INDEX(Table8[Column1],MATCH(R1112,Table8[Column2]))</f>
        <v>Scheduled</v>
      </c>
      <c r="R1112">
        <v>2.0249754640000002</v>
      </c>
      <c r="S1112">
        <f t="shared" si="35"/>
        <v>8.4373977666666669E-2</v>
      </c>
      <c r="T1112" t="s">
        <v>19</v>
      </c>
    </row>
    <row r="1113" spans="1:20" x14ac:dyDescent="0.25">
      <c r="A1113">
        <v>1112</v>
      </c>
      <c r="B1113" t="s">
        <v>202</v>
      </c>
      <c r="C1113" t="s">
        <v>52</v>
      </c>
      <c r="D1113" t="str">
        <f t="shared" si="34"/>
        <v>Porter John</v>
      </c>
      <c r="E1113" t="s">
        <v>22</v>
      </c>
      <c r="F1113" t="s">
        <v>680</v>
      </c>
      <c r="G1113" t="s">
        <v>611</v>
      </c>
      <c r="H1113" t="s">
        <v>612</v>
      </c>
      <c r="I1113" t="s">
        <v>169</v>
      </c>
      <c r="J1113" t="s">
        <v>19</v>
      </c>
      <c r="K1113" t="str">
        <f>INDEX(Table6[Column1],MATCH(L1113,Table6[Column2]))</f>
        <v>Youth</v>
      </c>
      <c r="L1113">
        <v>28.916299540000001</v>
      </c>
      <c r="M1113" t="str">
        <f>VLOOKUP(L1113,Table1[],2)</f>
        <v>20 - 29</v>
      </c>
      <c r="N1113" t="str">
        <f>INDEX(Table7[Column1],MATCH(O1113,Table7[Column2]))</f>
        <v>Fitting in Stage</v>
      </c>
      <c r="O1113">
        <v>6.1930614100000003</v>
      </c>
      <c r="P1113" t="str">
        <f>VLOOKUP(O1113,Table13[],2)</f>
        <v>6 - 10</v>
      </c>
      <c r="Q1113" t="str">
        <f>INDEX(Table8[Column1],MATCH(R1113,Table8[Column2]))</f>
        <v>Scheduled</v>
      </c>
      <c r="R1113">
        <v>0</v>
      </c>
      <c r="S1113">
        <f t="shared" si="35"/>
        <v>0</v>
      </c>
      <c r="T1113" t="s">
        <v>19</v>
      </c>
    </row>
    <row r="1114" spans="1:20" x14ac:dyDescent="0.25">
      <c r="A1114">
        <v>1113</v>
      </c>
      <c r="B1114" t="s">
        <v>1589</v>
      </c>
      <c r="C1114" t="s">
        <v>523</v>
      </c>
      <c r="D1114" t="str">
        <f t="shared" si="34"/>
        <v>Alleman Phillip</v>
      </c>
      <c r="E1114" t="s">
        <v>22</v>
      </c>
      <c r="F1114" t="s">
        <v>169</v>
      </c>
      <c r="G1114" t="s">
        <v>820</v>
      </c>
      <c r="H1114" t="s">
        <v>821</v>
      </c>
      <c r="I1114" t="s">
        <v>169</v>
      </c>
      <c r="J1114" t="s">
        <v>19</v>
      </c>
      <c r="K1114" t="str">
        <f>INDEX(Table6[Column1],MATCH(L1114,Table6[Column2]))</f>
        <v>Adults</v>
      </c>
      <c r="L1114">
        <v>44.22480229</v>
      </c>
      <c r="M1114" t="str">
        <f>VLOOKUP(L1114,Table1[],2)</f>
        <v>40 - 49</v>
      </c>
      <c r="N1114" t="str">
        <f>INDEX(Table7[Column1],MATCH(O1114,Table7[Column2]))</f>
        <v>Learning Stage</v>
      </c>
      <c r="O1114">
        <v>4.851138948</v>
      </c>
      <c r="P1114" t="str">
        <f>VLOOKUP(O1114,Table13[],2)</f>
        <v>1 - 5</v>
      </c>
      <c r="Q1114" t="str">
        <f>INDEX(Table8[Column1],MATCH(R1114,Table8[Column2]))</f>
        <v>Maintained</v>
      </c>
      <c r="R1114">
        <v>75.565469269999994</v>
      </c>
      <c r="S1114">
        <f t="shared" si="35"/>
        <v>3.1485612195833332</v>
      </c>
      <c r="T1114" t="s">
        <v>19</v>
      </c>
    </row>
    <row r="1115" spans="1:20" x14ac:dyDescent="0.25">
      <c r="A1115">
        <v>1114</v>
      </c>
      <c r="B1115" t="s">
        <v>1590</v>
      </c>
      <c r="C1115" t="s">
        <v>1042</v>
      </c>
      <c r="D1115" t="str">
        <f t="shared" si="34"/>
        <v>Christensen Ruth</v>
      </c>
      <c r="E1115" t="s">
        <v>15</v>
      </c>
      <c r="F1115" t="s">
        <v>505</v>
      </c>
      <c r="G1115" t="s">
        <v>611</v>
      </c>
      <c r="H1115" t="s">
        <v>612</v>
      </c>
      <c r="I1115" t="s">
        <v>24</v>
      </c>
      <c r="J1115" t="s">
        <v>19</v>
      </c>
      <c r="K1115" t="str">
        <f>INDEX(Table6[Column1],MATCH(L1115,Table6[Column2]))</f>
        <v>Elders</v>
      </c>
      <c r="L1115">
        <v>53.91059808</v>
      </c>
      <c r="M1115" t="str">
        <f>VLOOKUP(L1115,Table1[],2)</f>
        <v>50 - 59</v>
      </c>
      <c r="N1115" t="str">
        <f>INDEX(Table7[Column1],MATCH(O1115,Table7[Column2]))</f>
        <v>Fitting in Stage</v>
      </c>
      <c r="O1115">
        <v>6.2191702710000003</v>
      </c>
      <c r="P1115" t="str">
        <f>VLOOKUP(O1115,Table13[],2)</f>
        <v>6 - 10</v>
      </c>
      <c r="Q1115" t="str">
        <f>INDEX(Table8[Column1],MATCH(R1115,Table8[Column2]))</f>
        <v>Excused</v>
      </c>
      <c r="R1115">
        <v>120.726105</v>
      </c>
      <c r="S1115">
        <f t="shared" si="35"/>
        <v>5.0302543750000002</v>
      </c>
      <c r="T1115" t="s">
        <v>19</v>
      </c>
    </row>
    <row r="1116" spans="1:20" x14ac:dyDescent="0.25">
      <c r="A1116">
        <v>1115</v>
      </c>
      <c r="B1116" t="s">
        <v>143</v>
      </c>
      <c r="C1116" t="s">
        <v>1591</v>
      </c>
      <c r="D1116" t="str">
        <f t="shared" si="34"/>
        <v>Price Kathryn</v>
      </c>
      <c r="E1116" t="s">
        <v>15</v>
      </c>
      <c r="F1116" t="s">
        <v>27</v>
      </c>
      <c r="G1116" t="s">
        <v>611</v>
      </c>
      <c r="H1116" t="s">
        <v>612</v>
      </c>
      <c r="I1116" t="s">
        <v>27</v>
      </c>
      <c r="J1116" t="s">
        <v>19</v>
      </c>
      <c r="K1116" t="str">
        <f>INDEX(Table6[Column1],MATCH(L1116,Table6[Column2]))</f>
        <v>Young Adults</v>
      </c>
      <c r="L1116">
        <v>35.657872220000002</v>
      </c>
      <c r="M1116" t="str">
        <f>VLOOKUP(L1116,Table1[],2)</f>
        <v>30 - 39</v>
      </c>
      <c r="N1116" t="str">
        <f>INDEX(Table7[Column1],MATCH(O1116,Table7[Column2]))</f>
        <v>Learning Stage</v>
      </c>
      <c r="O1116">
        <v>3.7424324769999999</v>
      </c>
      <c r="P1116" t="str">
        <f>VLOOKUP(O1116,Table13[],2)</f>
        <v>1 - 5</v>
      </c>
      <c r="Q1116" t="str">
        <f>INDEX(Table8[Column1],MATCH(R1116,Table8[Column2]))</f>
        <v>Scheduled</v>
      </c>
      <c r="R1116">
        <v>30.69434566</v>
      </c>
      <c r="S1116">
        <f t="shared" si="35"/>
        <v>1.2789310691666667</v>
      </c>
      <c r="T1116" t="s">
        <v>19</v>
      </c>
    </row>
    <row r="1117" spans="1:20" x14ac:dyDescent="0.25">
      <c r="A1117">
        <v>1116</v>
      </c>
      <c r="B1117" t="s">
        <v>1592</v>
      </c>
      <c r="C1117" t="s">
        <v>670</v>
      </c>
      <c r="D1117" t="str">
        <f t="shared" si="34"/>
        <v>Ferretti Eleanor</v>
      </c>
      <c r="E1117" t="s">
        <v>15</v>
      </c>
      <c r="F1117" t="s">
        <v>155</v>
      </c>
      <c r="G1117" t="s">
        <v>820</v>
      </c>
      <c r="H1117" t="s">
        <v>821</v>
      </c>
      <c r="I1117" t="s">
        <v>24</v>
      </c>
      <c r="J1117" t="s">
        <v>19</v>
      </c>
      <c r="K1117" t="str">
        <f>INDEX(Table6[Column1],MATCH(L1117,Table6[Column2]))</f>
        <v>Adults</v>
      </c>
      <c r="L1117">
        <v>45.883422289999999</v>
      </c>
      <c r="M1117" t="str">
        <f>VLOOKUP(L1117,Table1[],2)</f>
        <v>40 - 49</v>
      </c>
      <c r="N1117" t="str">
        <f>INDEX(Table7[Column1],MATCH(O1117,Table7[Column2]))</f>
        <v>Learning Stage</v>
      </c>
      <c r="O1117">
        <v>4.2128853980000001</v>
      </c>
      <c r="P1117" t="str">
        <f>VLOOKUP(O1117,Table13[],2)</f>
        <v>1 - 5</v>
      </c>
      <c r="Q1117" t="str">
        <f>INDEX(Table8[Column1],MATCH(R1117,Table8[Column2]))</f>
        <v>Maintained</v>
      </c>
      <c r="R1117">
        <v>76.181297009999994</v>
      </c>
      <c r="S1117">
        <f t="shared" si="35"/>
        <v>3.1742207087500001</v>
      </c>
      <c r="T1117" t="s">
        <v>19</v>
      </c>
    </row>
    <row r="1118" spans="1:20" x14ac:dyDescent="0.25">
      <c r="A1118">
        <v>1117</v>
      </c>
      <c r="B1118" t="s">
        <v>531</v>
      </c>
      <c r="C1118" t="s">
        <v>241</v>
      </c>
      <c r="D1118" t="str">
        <f t="shared" si="34"/>
        <v>Wilson Jessica</v>
      </c>
      <c r="E1118" t="s">
        <v>15</v>
      </c>
      <c r="F1118" t="s">
        <v>192</v>
      </c>
      <c r="G1118" t="s">
        <v>820</v>
      </c>
      <c r="H1118" t="s">
        <v>821</v>
      </c>
      <c r="I1118" t="s">
        <v>192</v>
      </c>
      <c r="J1118" t="s">
        <v>19</v>
      </c>
      <c r="K1118" t="str">
        <f>INDEX(Table6[Column1],MATCH(L1118,Table6[Column2]))</f>
        <v>Elders</v>
      </c>
      <c r="L1118">
        <v>51.949245019999999</v>
      </c>
      <c r="M1118" t="str">
        <f>VLOOKUP(L1118,Table1[],2)</f>
        <v>50 - 59</v>
      </c>
      <c r="N1118" t="str">
        <f>INDEX(Table7[Column1],MATCH(O1118,Table7[Column2]))</f>
        <v>Learning Stage</v>
      </c>
      <c r="O1118">
        <v>3.1131623190000002</v>
      </c>
      <c r="P1118" t="str">
        <f>VLOOKUP(O1118,Table13[],2)</f>
        <v>1 - 5</v>
      </c>
      <c r="Q1118" t="str">
        <f>INDEX(Table8[Column1],MATCH(R1118,Table8[Column2]))</f>
        <v>Habitual</v>
      </c>
      <c r="R1118">
        <v>115.9696199</v>
      </c>
      <c r="S1118">
        <f t="shared" si="35"/>
        <v>4.8320674958333329</v>
      </c>
      <c r="T1118" t="s">
        <v>19</v>
      </c>
    </row>
    <row r="1119" spans="1:20" x14ac:dyDescent="0.25">
      <c r="A1119">
        <v>1118</v>
      </c>
      <c r="B1119" t="s">
        <v>1593</v>
      </c>
      <c r="C1119" t="s">
        <v>93</v>
      </c>
      <c r="D1119" t="str">
        <f t="shared" si="34"/>
        <v>Newcomb William</v>
      </c>
      <c r="E1119" t="s">
        <v>22</v>
      </c>
      <c r="F1119" t="s">
        <v>27</v>
      </c>
      <c r="G1119" t="s">
        <v>820</v>
      </c>
      <c r="H1119" t="s">
        <v>821</v>
      </c>
      <c r="I1119" t="s">
        <v>27</v>
      </c>
      <c r="J1119" t="s">
        <v>19</v>
      </c>
      <c r="K1119" t="str">
        <f>INDEX(Table6[Column1],MATCH(L1119,Table6[Column2]))</f>
        <v>Adults</v>
      </c>
      <c r="L1119">
        <v>45.474306429999999</v>
      </c>
      <c r="M1119" t="str">
        <f>VLOOKUP(L1119,Table1[],2)</f>
        <v>40 - 49</v>
      </c>
      <c r="N1119" t="str">
        <f>INDEX(Table7[Column1],MATCH(O1119,Table7[Column2]))</f>
        <v>Learning Stage</v>
      </c>
      <c r="O1119">
        <v>3.3642080750000001</v>
      </c>
      <c r="P1119" t="str">
        <f>VLOOKUP(O1119,Table13[],2)</f>
        <v>1 - 5</v>
      </c>
      <c r="Q1119" t="str">
        <f>INDEX(Table8[Column1],MATCH(R1119,Table8[Column2]))</f>
        <v>Habitual</v>
      </c>
      <c r="R1119">
        <v>80.874038999999996</v>
      </c>
      <c r="S1119">
        <f t="shared" si="35"/>
        <v>3.3697516250000001</v>
      </c>
      <c r="T1119" t="s">
        <v>19</v>
      </c>
    </row>
    <row r="1120" spans="1:20" x14ac:dyDescent="0.25">
      <c r="A1120">
        <v>1119</v>
      </c>
      <c r="B1120" t="s">
        <v>1594</v>
      </c>
      <c r="C1120" t="s">
        <v>970</v>
      </c>
      <c r="D1120" t="str">
        <f t="shared" si="34"/>
        <v>Rome Claire</v>
      </c>
      <c r="E1120" t="s">
        <v>15</v>
      </c>
      <c r="F1120" t="s">
        <v>176</v>
      </c>
      <c r="G1120" t="s">
        <v>820</v>
      </c>
      <c r="H1120" t="s">
        <v>821</v>
      </c>
      <c r="I1120" t="s">
        <v>134</v>
      </c>
      <c r="J1120" t="s">
        <v>19</v>
      </c>
      <c r="K1120" t="str">
        <f>INDEX(Table6[Column1],MATCH(L1120,Table6[Column2]))</f>
        <v>Adults</v>
      </c>
      <c r="L1120">
        <v>45.652560559999998</v>
      </c>
      <c r="M1120" t="str">
        <f>VLOOKUP(L1120,Table1[],2)</f>
        <v>40 - 49</v>
      </c>
      <c r="N1120" t="str">
        <f>INDEX(Table7[Column1],MATCH(O1120,Table7[Column2]))</f>
        <v>Learning Stage</v>
      </c>
      <c r="O1120">
        <v>3.4450610230000001</v>
      </c>
      <c r="P1120" t="str">
        <f>VLOOKUP(O1120,Table13[],2)</f>
        <v>1 - 5</v>
      </c>
      <c r="Q1120" t="str">
        <f>INDEX(Table8[Column1],MATCH(R1120,Table8[Column2]))</f>
        <v>Habitual</v>
      </c>
      <c r="R1120">
        <v>88.392363700000004</v>
      </c>
      <c r="S1120">
        <f t="shared" si="35"/>
        <v>3.6830151541666667</v>
      </c>
      <c r="T1120" t="s">
        <v>19</v>
      </c>
    </row>
    <row r="1121" spans="1:20" x14ac:dyDescent="0.25">
      <c r="A1121">
        <v>1120</v>
      </c>
      <c r="B1121" t="s">
        <v>1595</v>
      </c>
      <c r="C1121" t="s">
        <v>1596</v>
      </c>
      <c r="D1121" t="str">
        <f t="shared" si="34"/>
        <v>Howe Lydia</v>
      </c>
      <c r="E1121" t="s">
        <v>15</v>
      </c>
      <c r="F1121" t="s">
        <v>213</v>
      </c>
      <c r="G1121" t="s">
        <v>820</v>
      </c>
      <c r="H1121" t="s">
        <v>821</v>
      </c>
      <c r="I1121" t="s">
        <v>54</v>
      </c>
      <c r="J1121" t="s">
        <v>19</v>
      </c>
      <c r="K1121" t="str">
        <f>INDEX(Table6[Column1],MATCH(L1121,Table6[Column2]))</f>
        <v>Young Adults</v>
      </c>
      <c r="L1121">
        <v>32.022903489999997</v>
      </c>
      <c r="M1121" t="str">
        <f>VLOOKUP(L1121,Table1[],2)</f>
        <v>30 - 39</v>
      </c>
      <c r="N1121" t="str">
        <f>INDEX(Table7[Column1],MATCH(O1121,Table7[Column2]))</f>
        <v>Learning Stage</v>
      </c>
      <c r="O1121">
        <v>3.2187253280000001</v>
      </c>
      <c r="P1121" t="str">
        <f>VLOOKUP(O1121,Table13[],2)</f>
        <v>1 - 5</v>
      </c>
      <c r="Q1121" t="str">
        <f>INDEX(Table8[Column1],MATCH(R1121,Table8[Column2]))</f>
        <v>Scheduled</v>
      </c>
      <c r="R1121">
        <v>17.41942134</v>
      </c>
      <c r="S1121">
        <f t="shared" si="35"/>
        <v>0.72580922250000002</v>
      </c>
      <c r="T1121" t="s">
        <v>19</v>
      </c>
    </row>
    <row r="1122" spans="1:20" x14ac:dyDescent="0.25">
      <c r="A1122">
        <v>1121</v>
      </c>
      <c r="B1122" t="s">
        <v>1597</v>
      </c>
      <c r="C1122" t="s">
        <v>52</v>
      </c>
      <c r="D1122" t="str">
        <f t="shared" si="34"/>
        <v>Gilbertson John</v>
      </c>
      <c r="E1122" t="s">
        <v>22</v>
      </c>
      <c r="F1122" t="s">
        <v>176</v>
      </c>
      <c r="G1122" t="s">
        <v>820</v>
      </c>
      <c r="H1122" t="s">
        <v>821</v>
      </c>
      <c r="I1122" t="s">
        <v>134</v>
      </c>
      <c r="J1122" t="s">
        <v>19</v>
      </c>
      <c r="K1122" t="str">
        <f>INDEX(Table6[Column1],MATCH(L1122,Table6[Column2]))</f>
        <v>Elders</v>
      </c>
      <c r="L1122">
        <v>50.29502463</v>
      </c>
      <c r="M1122" t="str">
        <f>VLOOKUP(L1122,Table1[],2)</f>
        <v>50 - 59</v>
      </c>
      <c r="N1122" t="str">
        <f>INDEX(Table7[Column1],MATCH(O1122,Table7[Column2]))</f>
        <v>Learning Stage</v>
      </c>
      <c r="O1122">
        <v>4.0154425390000004</v>
      </c>
      <c r="P1122" t="str">
        <f>VLOOKUP(O1122,Table13[],2)</f>
        <v>1 - 5</v>
      </c>
      <c r="Q1122" t="str">
        <f>INDEX(Table8[Column1],MATCH(R1122,Table8[Column2]))</f>
        <v>Maintained</v>
      </c>
      <c r="R1122">
        <v>68.509676709999994</v>
      </c>
      <c r="S1122">
        <f t="shared" si="35"/>
        <v>2.8545698629166663</v>
      </c>
      <c r="T1122" t="s">
        <v>19</v>
      </c>
    </row>
    <row r="1123" spans="1:20" x14ac:dyDescent="0.25">
      <c r="A1123">
        <v>1122</v>
      </c>
      <c r="B1123" t="s">
        <v>1598</v>
      </c>
      <c r="C1123" t="s">
        <v>67</v>
      </c>
      <c r="D1123" t="str">
        <f t="shared" si="34"/>
        <v>Michel Craig</v>
      </c>
      <c r="E1123" t="s">
        <v>22</v>
      </c>
      <c r="F1123" t="s">
        <v>138</v>
      </c>
      <c r="G1123" t="s">
        <v>611</v>
      </c>
      <c r="H1123" t="s">
        <v>612</v>
      </c>
      <c r="I1123" t="s">
        <v>138</v>
      </c>
      <c r="J1123" t="s">
        <v>19</v>
      </c>
      <c r="K1123" t="str">
        <f>INDEX(Table6[Column1],MATCH(L1123,Table6[Column2]))</f>
        <v>Elders</v>
      </c>
      <c r="L1123">
        <v>51.897359880000003</v>
      </c>
      <c r="M1123" t="str">
        <f>VLOOKUP(L1123,Table1[],2)</f>
        <v>50 - 59</v>
      </c>
      <c r="N1123" t="str">
        <f>INDEX(Table7[Column1],MATCH(O1123,Table7[Column2]))</f>
        <v>Learning Stage</v>
      </c>
      <c r="O1123">
        <v>3.4852301539999999</v>
      </c>
      <c r="P1123" t="str">
        <f>VLOOKUP(O1123,Table13[],2)</f>
        <v>1 - 5</v>
      </c>
      <c r="Q1123" t="str">
        <f>INDEX(Table8[Column1],MATCH(R1123,Table8[Column2]))</f>
        <v>Excused</v>
      </c>
      <c r="R1123">
        <v>128.92075410000001</v>
      </c>
      <c r="S1123">
        <f t="shared" si="35"/>
        <v>5.3716980875000004</v>
      </c>
      <c r="T1123" t="s">
        <v>19</v>
      </c>
    </row>
    <row r="1124" spans="1:20" x14ac:dyDescent="0.25">
      <c r="A1124">
        <v>1123</v>
      </c>
      <c r="B1124" t="s">
        <v>1599</v>
      </c>
      <c r="C1124" t="s">
        <v>368</v>
      </c>
      <c r="D1124" t="str">
        <f t="shared" si="34"/>
        <v>Brantley Frank</v>
      </c>
      <c r="E1124" t="s">
        <v>22</v>
      </c>
      <c r="F1124" t="s">
        <v>277</v>
      </c>
      <c r="G1124" t="s">
        <v>820</v>
      </c>
      <c r="H1124" t="s">
        <v>821</v>
      </c>
      <c r="I1124" t="s">
        <v>277</v>
      </c>
      <c r="J1124" t="s">
        <v>19</v>
      </c>
      <c r="K1124" t="str">
        <f>INDEX(Table6[Column1],MATCH(L1124,Table6[Column2]))</f>
        <v>Young Adults</v>
      </c>
      <c r="L1124">
        <v>36.558929149999997</v>
      </c>
      <c r="M1124" t="str">
        <f>VLOOKUP(L1124,Table1[],2)</f>
        <v>30 - 39</v>
      </c>
      <c r="N1124" t="str">
        <f>INDEX(Table7[Column1],MATCH(O1124,Table7[Column2]))</f>
        <v>Learning Stage</v>
      </c>
      <c r="O1124">
        <v>3.6572833280000001</v>
      </c>
      <c r="P1124" t="str">
        <f>VLOOKUP(O1124,Table13[],2)</f>
        <v>1 - 5</v>
      </c>
      <c r="Q1124" t="str">
        <f>INDEX(Table8[Column1],MATCH(R1124,Table8[Column2]))</f>
        <v>Maintained</v>
      </c>
      <c r="R1124">
        <v>48.141391970000001</v>
      </c>
      <c r="S1124">
        <f t="shared" si="35"/>
        <v>2.0058913320833334</v>
      </c>
      <c r="T1124" t="s">
        <v>19</v>
      </c>
    </row>
    <row r="1125" spans="1:20" x14ac:dyDescent="0.25">
      <c r="A1125">
        <v>1124</v>
      </c>
      <c r="B1125" t="s">
        <v>1600</v>
      </c>
      <c r="C1125" t="s">
        <v>1601</v>
      </c>
      <c r="D1125" t="str">
        <f t="shared" si="34"/>
        <v>Addison Oralia</v>
      </c>
      <c r="E1125" t="s">
        <v>15</v>
      </c>
      <c r="F1125" t="s">
        <v>38</v>
      </c>
      <c r="G1125" t="s">
        <v>611</v>
      </c>
      <c r="H1125" t="s">
        <v>612</v>
      </c>
      <c r="I1125" t="s">
        <v>38</v>
      </c>
      <c r="J1125" t="s">
        <v>19</v>
      </c>
      <c r="K1125" t="str">
        <f>INDEX(Table6[Column1],MATCH(L1125,Table6[Column2]))</f>
        <v>Adults</v>
      </c>
      <c r="L1125">
        <v>49.529499510000001</v>
      </c>
      <c r="M1125" t="str">
        <f>VLOOKUP(L1125,Table1[],2)</f>
        <v>40 - 49</v>
      </c>
      <c r="N1125" t="str">
        <f>INDEX(Table7[Column1],MATCH(O1125,Table7[Column2]))</f>
        <v>Learning Stage</v>
      </c>
      <c r="O1125">
        <v>3.5669548120000001</v>
      </c>
      <c r="P1125" t="str">
        <f>VLOOKUP(O1125,Table13[],2)</f>
        <v>1 - 5</v>
      </c>
      <c r="Q1125" t="str">
        <f>INDEX(Table8[Column1],MATCH(R1125,Table8[Column2]))</f>
        <v>Excused</v>
      </c>
      <c r="R1125">
        <v>123.4165749</v>
      </c>
      <c r="S1125">
        <f t="shared" si="35"/>
        <v>5.1423572874999994</v>
      </c>
      <c r="T1125" t="s">
        <v>19</v>
      </c>
    </row>
    <row r="1126" spans="1:20" x14ac:dyDescent="0.25">
      <c r="A1126">
        <v>1125</v>
      </c>
      <c r="B1126" t="s">
        <v>1602</v>
      </c>
      <c r="C1126" t="s">
        <v>1603</v>
      </c>
      <c r="D1126" t="str">
        <f t="shared" si="34"/>
        <v>Crumbley Harriett</v>
      </c>
      <c r="E1126" t="s">
        <v>15</v>
      </c>
      <c r="F1126" t="s">
        <v>127</v>
      </c>
      <c r="G1126" t="s">
        <v>820</v>
      </c>
      <c r="H1126" t="s">
        <v>821</v>
      </c>
      <c r="I1126" t="s">
        <v>127</v>
      </c>
      <c r="J1126" t="s">
        <v>19</v>
      </c>
      <c r="K1126" t="str">
        <f>INDEX(Table6[Column1],MATCH(L1126,Table6[Column2]))</f>
        <v>Young Adults</v>
      </c>
      <c r="L1126">
        <v>33.526141940000002</v>
      </c>
      <c r="M1126" t="str">
        <f>VLOOKUP(L1126,Table1[],2)</f>
        <v>30 - 39</v>
      </c>
      <c r="N1126" t="str">
        <f>INDEX(Table7[Column1],MATCH(O1126,Table7[Column2]))</f>
        <v>Learning Stage</v>
      </c>
      <c r="O1126">
        <v>3.3850618020000001</v>
      </c>
      <c r="P1126" t="str">
        <f>VLOOKUP(O1126,Table13[],2)</f>
        <v>1 - 5</v>
      </c>
      <c r="Q1126" t="str">
        <f>INDEX(Table8[Column1],MATCH(R1126,Table8[Column2]))</f>
        <v>Scheduled</v>
      </c>
      <c r="R1126">
        <v>38.501872499999998</v>
      </c>
      <c r="S1126">
        <f t="shared" si="35"/>
        <v>1.6042446874999998</v>
      </c>
      <c r="T1126" t="s">
        <v>19</v>
      </c>
    </row>
    <row r="1127" spans="1:20" x14ac:dyDescent="0.25">
      <c r="A1127">
        <v>1126</v>
      </c>
      <c r="B1127" t="s">
        <v>375</v>
      </c>
      <c r="C1127" t="s">
        <v>1042</v>
      </c>
      <c r="D1127" t="str">
        <f t="shared" si="34"/>
        <v>Coleman Ruth</v>
      </c>
      <c r="E1127" t="s">
        <v>15</v>
      </c>
      <c r="F1127" t="s">
        <v>1029</v>
      </c>
      <c r="G1127" t="s">
        <v>820</v>
      </c>
      <c r="H1127" t="s">
        <v>821</v>
      </c>
      <c r="I1127" t="s">
        <v>24</v>
      </c>
      <c r="J1127" t="s">
        <v>19</v>
      </c>
      <c r="K1127" t="str">
        <f>INDEX(Table6[Column1],MATCH(L1127,Table6[Column2]))</f>
        <v>Adults</v>
      </c>
      <c r="L1127">
        <v>46.462946080000002</v>
      </c>
      <c r="M1127" t="str">
        <f>VLOOKUP(L1127,Table1[],2)</f>
        <v>40 - 49</v>
      </c>
      <c r="N1127" t="str">
        <f>INDEX(Table7[Column1],MATCH(O1127,Table7[Column2]))</f>
        <v>Learning Stage</v>
      </c>
      <c r="O1127">
        <v>5.0063925239999998</v>
      </c>
      <c r="P1127" t="str">
        <f>VLOOKUP(O1127,Table13[],2)</f>
        <v>1 - 5</v>
      </c>
      <c r="Q1127" t="str">
        <f>INDEX(Table8[Column1],MATCH(R1127,Table8[Column2]))</f>
        <v>Maintained</v>
      </c>
      <c r="R1127">
        <v>61.774476929999999</v>
      </c>
      <c r="S1127">
        <f t="shared" si="35"/>
        <v>2.5739365387499999</v>
      </c>
      <c r="T1127" t="s">
        <v>19</v>
      </c>
    </row>
    <row r="1128" spans="1:20" x14ac:dyDescent="0.25">
      <c r="A1128">
        <v>1127</v>
      </c>
      <c r="B1128" t="s">
        <v>1604</v>
      </c>
      <c r="C1128" t="s">
        <v>741</v>
      </c>
      <c r="D1128" t="str">
        <f t="shared" si="34"/>
        <v>Ali Rose</v>
      </c>
      <c r="E1128" t="s">
        <v>15</v>
      </c>
      <c r="F1128" t="s">
        <v>30</v>
      </c>
      <c r="G1128" t="s">
        <v>820</v>
      </c>
      <c r="H1128" t="s">
        <v>821</v>
      </c>
      <c r="I1128" t="s">
        <v>30</v>
      </c>
      <c r="J1128" t="s">
        <v>19</v>
      </c>
      <c r="K1128" t="str">
        <f>INDEX(Table6[Column1],MATCH(L1128,Table6[Column2]))</f>
        <v>Elders</v>
      </c>
      <c r="L1128">
        <v>58.54988427</v>
      </c>
      <c r="M1128" t="str">
        <f>VLOOKUP(L1128,Table1[],2)</f>
        <v>50 - 59</v>
      </c>
      <c r="N1128" t="str">
        <f>INDEX(Table7[Column1],MATCH(O1128,Table7[Column2]))</f>
        <v>Learning Stage</v>
      </c>
      <c r="O1128">
        <v>4.7888972089999999</v>
      </c>
      <c r="P1128" t="str">
        <f>VLOOKUP(O1128,Table13[],2)</f>
        <v>1 - 5</v>
      </c>
      <c r="Q1128" t="str">
        <f>INDEX(Table8[Column1],MATCH(R1128,Table8[Column2]))</f>
        <v>Unexcused</v>
      </c>
      <c r="R1128">
        <v>168.7486648</v>
      </c>
      <c r="S1128">
        <f t="shared" si="35"/>
        <v>7.031194366666667</v>
      </c>
      <c r="T1128" t="s">
        <v>19</v>
      </c>
    </row>
    <row r="1129" spans="1:20" x14ac:dyDescent="0.25">
      <c r="A1129">
        <v>1128</v>
      </c>
      <c r="B1129" t="s">
        <v>1501</v>
      </c>
      <c r="C1129" t="s">
        <v>312</v>
      </c>
      <c r="D1129" t="str">
        <f t="shared" si="34"/>
        <v>Norton Terry</v>
      </c>
      <c r="E1129" t="s">
        <v>22</v>
      </c>
      <c r="F1129" t="s">
        <v>33</v>
      </c>
      <c r="G1129" t="s">
        <v>820</v>
      </c>
      <c r="H1129" t="s">
        <v>821</v>
      </c>
      <c r="I1129" t="s">
        <v>33</v>
      </c>
      <c r="J1129" t="s">
        <v>19</v>
      </c>
      <c r="K1129" t="str">
        <f>INDEX(Table6[Column1],MATCH(L1129,Table6[Column2]))</f>
        <v>Adults</v>
      </c>
      <c r="L1129">
        <v>40.273679870000002</v>
      </c>
      <c r="M1129" t="str">
        <f>VLOOKUP(L1129,Table1[],2)</f>
        <v>40 - 49</v>
      </c>
      <c r="N1129" t="str">
        <f>INDEX(Table7[Column1],MATCH(O1129,Table7[Column2]))</f>
        <v>Learning Stage</v>
      </c>
      <c r="O1129">
        <v>5.6031781980000002</v>
      </c>
      <c r="P1129" t="str">
        <f>VLOOKUP(O1129,Table13[],2)</f>
        <v>1 - 5</v>
      </c>
      <c r="Q1129" t="str">
        <f>INDEX(Table8[Column1],MATCH(R1129,Table8[Column2]))</f>
        <v>Scheduled</v>
      </c>
      <c r="R1129">
        <v>37.09563086</v>
      </c>
      <c r="S1129">
        <f t="shared" si="35"/>
        <v>1.5456512858333336</v>
      </c>
      <c r="T1129" t="s">
        <v>19</v>
      </c>
    </row>
    <row r="1130" spans="1:20" x14ac:dyDescent="0.25">
      <c r="A1130">
        <v>1129</v>
      </c>
      <c r="B1130" t="s">
        <v>1605</v>
      </c>
      <c r="C1130" t="s">
        <v>81</v>
      </c>
      <c r="D1130" t="str">
        <f t="shared" si="34"/>
        <v>Mull Larry</v>
      </c>
      <c r="E1130" t="s">
        <v>22</v>
      </c>
      <c r="F1130" t="s">
        <v>38</v>
      </c>
      <c r="G1130" t="s">
        <v>611</v>
      </c>
      <c r="H1130" t="s">
        <v>612</v>
      </c>
      <c r="I1130" t="s">
        <v>38</v>
      </c>
      <c r="J1130" t="s">
        <v>19</v>
      </c>
      <c r="K1130" t="str">
        <f>INDEX(Table6[Column1],MATCH(L1130,Table6[Column2]))</f>
        <v>Adults</v>
      </c>
      <c r="L1130">
        <v>49.598099359999999</v>
      </c>
      <c r="M1130" t="str">
        <f>VLOOKUP(L1130,Table1[],2)</f>
        <v>40 - 49</v>
      </c>
      <c r="N1130" t="str">
        <f>INDEX(Table7[Column1],MATCH(O1130,Table7[Column2]))</f>
        <v>Fitting in Stage</v>
      </c>
      <c r="O1130">
        <v>6.2626000409999998</v>
      </c>
      <c r="P1130" t="str">
        <f>VLOOKUP(O1130,Table13[],2)</f>
        <v>6 - 10</v>
      </c>
      <c r="Q1130" t="str">
        <f>INDEX(Table8[Column1],MATCH(R1130,Table8[Column2]))</f>
        <v>Excused</v>
      </c>
      <c r="R1130">
        <v>126.8698777</v>
      </c>
      <c r="S1130">
        <f t="shared" si="35"/>
        <v>5.2862449041666668</v>
      </c>
      <c r="T1130" t="s">
        <v>19</v>
      </c>
    </row>
    <row r="1131" spans="1:20" x14ac:dyDescent="0.25">
      <c r="A1131">
        <v>1130</v>
      </c>
      <c r="B1131" t="s">
        <v>1606</v>
      </c>
      <c r="C1131" t="s">
        <v>1607</v>
      </c>
      <c r="D1131" t="str">
        <f t="shared" si="34"/>
        <v>Leishman Gil</v>
      </c>
      <c r="E1131" t="s">
        <v>22</v>
      </c>
      <c r="F1131" t="s">
        <v>87</v>
      </c>
      <c r="G1131" t="s">
        <v>820</v>
      </c>
      <c r="H1131" t="s">
        <v>821</v>
      </c>
      <c r="I1131" t="s">
        <v>87</v>
      </c>
      <c r="J1131" t="s">
        <v>19</v>
      </c>
      <c r="K1131" t="str">
        <f>INDEX(Table6[Column1],MATCH(L1131,Table6[Column2]))</f>
        <v>Adults</v>
      </c>
      <c r="L1131">
        <v>42.618997290000003</v>
      </c>
      <c r="M1131" t="str">
        <f>VLOOKUP(L1131,Table1[],2)</f>
        <v>40 - 49</v>
      </c>
      <c r="N1131" t="str">
        <f>INDEX(Table7[Column1],MATCH(O1131,Table7[Column2]))</f>
        <v>Learning Stage</v>
      </c>
      <c r="O1131">
        <v>5.0968196880000001</v>
      </c>
      <c r="P1131" t="str">
        <f>VLOOKUP(O1131,Table13[],2)</f>
        <v>1 - 5</v>
      </c>
      <c r="Q1131" t="str">
        <f>INDEX(Table8[Column1],MATCH(R1131,Table8[Column2]))</f>
        <v>Maintained</v>
      </c>
      <c r="R1131">
        <v>53.069563479999999</v>
      </c>
      <c r="S1131">
        <f t="shared" si="35"/>
        <v>2.2112318116666665</v>
      </c>
      <c r="T1131" t="s">
        <v>19</v>
      </c>
    </row>
    <row r="1132" spans="1:20" x14ac:dyDescent="0.25">
      <c r="A1132">
        <v>1131</v>
      </c>
      <c r="B1132" t="s">
        <v>354</v>
      </c>
      <c r="C1132" t="s">
        <v>1608</v>
      </c>
      <c r="D1132" t="str">
        <f t="shared" si="34"/>
        <v>Kim Christina</v>
      </c>
      <c r="E1132" t="s">
        <v>15</v>
      </c>
      <c r="F1132" t="s">
        <v>192</v>
      </c>
      <c r="G1132" t="s">
        <v>820</v>
      </c>
      <c r="H1132" t="s">
        <v>821</v>
      </c>
      <c r="I1132" t="s">
        <v>192</v>
      </c>
      <c r="J1132" t="s">
        <v>19</v>
      </c>
      <c r="K1132" t="str">
        <f>INDEX(Table6[Column1],MATCH(L1132,Table6[Column2]))</f>
        <v>Adults</v>
      </c>
      <c r="L1132">
        <v>41.981323779999997</v>
      </c>
      <c r="M1132" t="str">
        <f>VLOOKUP(L1132,Table1[],2)</f>
        <v>40 - 49</v>
      </c>
      <c r="N1132" t="str">
        <f>INDEX(Table7[Column1],MATCH(O1132,Table7[Column2]))</f>
        <v>Learning Stage</v>
      </c>
      <c r="O1132">
        <v>4.0588475580000001</v>
      </c>
      <c r="P1132" t="str">
        <f>VLOOKUP(O1132,Table13[],2)</f>
        <v>1 - 5</v>
      </c>
      <c r="Q1132" t="str">
        <f>INDEX(Table8[Column1],MATCH(R1132,Table8[Column2]))</f>
        <v>Maintained</v>
      </c>
      <c r="R1132">
        <v>45.818005079999999</v>
      </c>
      <c r="S1132">
        <f t="shared" si="35"/>
        <v>1.9090835450000001</v>
      </c>
      <c r="T1132" t="s">
        <v>19</v>
      </c>
    </row>
    <row r="1133" spans="1:20" x14ac:dyDescent="0.25">
      <c r="A1133">
        <v>1132</v>
      </c>
      <c r="B1133" t="s">
        <v>1609</v>
      </c>
      <c r="C1133" t="s">
        <v>1610</v>
      </c>
      <c r="D1133" t="str">
        <f t="shared" si="34"/>
        <v>Appleton Jasmine</v>
      </c>
      <c r="E1133" t="s">
        <v>15</v>
      </c>
      <c r="F1133" t="s">
        <v>663</v>
      </c>
      <c r="G1133" t="s">
        <v>820</v>
      </c>
      <c r="H1133" t="s">
        <v>821</v>
      </c>
      <c r="I1133" t="s">
        <v>664</v>
      </c>
      <c r="J1133" t="s">
        <v>19</v>
      </c>
      <c r="K1133" t="str">
        <f>INDEX(Table6[Column1],MATCH(L1133,Table6[Column2]))</f>
        <v>Adults</v>
      </c>
      <c r="L1133">
        <v>41.253230940000002</v>
      </c>
      <c r="M1133" t="str">
        <f>VLOOKUP(L1133,Table1[],2)</f>
        <v>40 - 49</v>
      </c>
      <c r="N1133" t="str">
        <f>INDEX(Table7[Column1],MATCH(O1133,Table7[Column2]))</f>
        <v>Fitting in Stage</v>
      </c>
      <c r="O1133">
        <v>7.7427279709999999</v>
      </c>
      <c r="P1133" t="str">
        <f>VLOOKUP(O1133,Table13[],2)</f>
        <v>6 - 10</v>
      </c>
      <c r="Q1133" t="str">
        <f>INDEX(Table8[Column1],MATCH(R1133,Table8[Column2]))</f>
        <v>Maintained</v>
      </c>
      <c r="R1133">
        <v>46.275476179999998</v>
      </c>
      <c r="S1133">
        <f t="shared" si="35"/>
        <v>1.9281448408333335</v>
      </c>
      <c r="T1133" t="s">
        <v>19</v>
      </c>
    </row>
    <row r="1134" spans="1:20" x14ac:dyDescent="0.25">
      <c r="A1134">
        <v>1133</v>
      </c>
      <c r="B1134" t="s">
        <v>1291</v>
      </c>
      <c r="C1134" t="s">
        <v>1596</v>
      </c>
      <c r="D1134" t="str">
        <f t="shared" si="34"/>
        <v>Ramirez Lydia</v>
      </c>
      <c r="E1134" t="s">
        <v>15</v>
      </c>
      <c r="F1134" t="s">
        <v>485</v>
      </c>
      <c r="G1134" t="s">
        <v>820</v>
      </c>
      <c r="H1134" t="s">
        <v>821</v>
      </c>
      <c r="I1134" t="s">
        <v>24</v>
      </c>
      <c r="J1134" t="s">
        <v>19</v>
      </c>
      <c r="K1134" t="str">
        <f>INDEX(Table6[Column1],MATCH(L1134,Table6[Column2]))</f>
        <v>Adults</v>
      </c>
      <c r="L1134">
        <v>41.579679830000003</v>
      </c>
      <c r="M1134" t="str">
        <f>VLOOKUP(L1134,Table1[],2)</f>
        <v>40 - 49</v>
      </c>
      <c r="N1134" t="str">
        <f>INDEX(Table7[Column1],MATCH(O1134,Table7[Column2]))</f>
        <v>Fitting in Stage</v>
      </c>
      <c r="O1134">
        <v>6.194769473</v>
      </c>
      <c r="P1134" t="str">
        <f>VLOOKUP(O1134,Table13[],2)</f>
        <v>6 - 10</v>
      </c>
      <c r="Q1134" t="str">
        <f>INDEX(Table8[Column1],MATCH(R1134,Table8[Column2]))</f>
        <v>Maintained</v>
      </c>
      <c r="R1134">
        <v>45.582399270000003</v>
      </c>
      <c r="S1134">
        <f t="shared" si="35"/>
        <v>1.8992666362500004</v>
      </c>
      <c r="T1134" t="s">
        <v>19</v>
      </c>
    </row>
    <row r="1135" spans="1:20" x14ac:dyDescent="0.25">
      <c r="A1135">
        <v>1134</v>
      </c>
      <c r="B1135" t="s">
        <v>366</v>
      </c>
      <c r="C1135" t="s">
        <v>314</v>
      </c>
      <c r="D1135" t="str">
        <f t="shared" si="34"/>
        <v>Hernandez Brian</v>
      </c>
      <c r="E1135" t="s">
        <v>22</v>
      </c>
      <c r="F1135" t="s">
        <v>186</v>
      </c>
      <c r="G1135" t="s">
        <v>611</v>
      </c>
      <c r="H1135" t="s">
        <v>612</v>
      </c>
      <c r="I1135" t="s">
        <v>186</v>
      </c>
      <c r="J1135" t="s">
        <v>19</v>
      </c>
      <c r="K1135" t="str">
        <f>INDEX(Table6[Column1],MATCH(L1135,Table6[Column2]))</f>
        <v>Young Adults</v>
      </c>
      <c r="L1135">
        <v>37.86345498</v>
      </c>
      <c r="M1135" t="str">
        <f>VLOOKUP(L1135,Table1[],2)</f>
        <v>30 - 39</v>
      </c>
      <c r="N1135" t="str">
        <f>INDEX(Table7[Column1],MATCH(O1135,Table7[Column2]))</f>
        <v>Learning Stage</v>
      </c>
      <c r="O1135">
        <v>3.2043583959999999</v>
      </c>
      <c r="P1135" t="str">
        <f>VLOOKUP(O1135,Table13[],2)</f>
        <v>1 - 5</v>
      </c>
      <c r="Q1135" t="str">
        <f>INDEX(Table8[Column1],MATCH(R1135,Table8[Column2]))</f>
        <v>Maintained</v>
      </c>
      <c r="R1135">
        <v>53.356164079999999</v>
      </c>
      <c r="S1135">
        <f t="shared" si="35"/>
        <v>2.2231735033333333</v>
      </c>
      <c r="T1135" t="s">
        <v>19</v>
      </c>
    </row>
    <row r="1136" spans="1:20" x14ac:dyDescent="0.25">
      <c r="A1136">
        <v>1135</v>
      </c>
      <c r="B1136" t="s">
        <v>1611</v>
      </c>
      <c r="C1136" t="s">
        <v>787</v>
      </c>
      <c r="D1136" t="str">
        <f t="shared" si="34"/>
        <v>Provost Jeremy</v>
      </c>
      <c r="E1136" t="s">
        <v>22</v>
      </c>
      <c r="F1136" t="s">
        <v>27</v>
      </c>
      <c r="G1136" t="s">
        <v>820</v>
      </c>
      <c r="H1136" t="s">
        <v>821</v>
      </c>
      <c r="I1136" t="s">
        <v>27</v>
      </c>
      <c r="J1136" t="s">
        <v>19</v>
      </c>
      <c r="K1136" t="str">
        <f>INDEX(Table6[Column1],MATCH(L1136,Table6[Column2]))</f>
        <v>Young Adults</v>
      </c>
      <c r="L1136">
        <v>35.316057749999999</v>
      </c>
      <c r="M1136" t="str">
        <f>VLOOKUP(L1136,Table1[],2)</f>
        <v>30 - 39</v>
      </c>
      <c r="N1136" t="str">
        <f>INDEX(Table7[Column1],MATCH(O1136,Table7[Column2]))</f>
        <v>Learning Stage</v>
      </c>
      <c r="O1136">
        <v>4.767380524</v>
      </c>
      <c r="P1136" t="str">
        <f>VLOOKUP(O1136,Table13[],2)</f>
        <v>1 - 5</v>
      </c>
      <c r="Q1136" t="str">
        <f>INDEX(Table8[Column1],MATCH(R1136,Table8[Column2]))</f>
        <v>Scheduled</v>
      </c>
      <c r="R1136">
        <v>7.2857353580000002</v>
      </c>
      <c r="S1136">
        <f t="shared" si="35"/>
        <v>0.30357230658333334</v>
      </c>
      <c r="T1136" t="s">
        <v>19</v>
      </c>
    </row>
    <row r="1137" spans="1:20" x14ac:dyDescent="0.25">
      <c r="A1137">
        <v>1136</v>
      </c>
      <c r="B1137" t="s">
        <v>1612</v>
      </c>
      <c r="C1137" t="s">
        <v>1613</v>
      </c>
      <c r="D1137" t="str">
        <f t="shared" si="34"/>
        <v>Kirk Dinah</v>
      </c>
      <c r="E1137" t="s">
        <v>15</v>
      </c>
      <c r="F1137" t="s">
        <v>192</v>
      </c>
      <c r="G1137" t="s">
        <v>820</v>
      </c>
      <c r="H1137" t="s">
        <v>821</v>
      </c>
      <c r="I1137" t="s">
        <v>192</v>
      </c>
      <c r="J1137" t="s">
        <v>19</v>
      </c>
      <c r="K1137" t="str">
        <f>INDEX(Table6[Column1],MATCH(L1137,Table6[Column2]))</f>
        <v>Elders</v>
      </c>
      <c r="L1137">
        <v>58.989276019999998</v>
      </c>
      <c r="M1137" t="str">
        <f>VLOOKUP(L1137,Table1[],2)</f>
        <v>50 - 59</v>
      </c>
      <c r="N1137" t="str">
        <f>INDEX(Table7[Column1],MATCH(O1137,Table7[Column2]))</f>
        <v>Learning Stage</v>
      </c>
      <c r="O1137">
        <v>2.8751692210000002</v>
      </c>
      <c r="P1137" t="str">
        <f>VLOOKUP(O1137,Table13[],2)</f>
        <v>1 - 5</v>
      </c>
      <c r="Q1137" t="str">
        <f>INDEX(Table8[Column1],MATCH(R1137,Table8[Column2]))</f>
        <v>Excused</v>
      </c>
      <c r="R1137">
        <v>156.94970649999999</v>
      </c>
      <c r="S1137">
        <f t="shared" si="35"/>
        <v>6.5395711041666669</v>
      </c>
      <c r="T1137" t="s">
        <v>19</v>
      </c>
    </row>
    <row r="1138" spans="1:20" x14ac:dyDescent="0.25">
      <c r="A1138">
        <v>1137</v>
      </c>
      <c r="B1138" t="s">
        <v>723</v>
      </c>
      <c r="C1138" t="s">
        <v>630</v>
      </c>
      <c r="D1138" t="str">
        <f t="shared" si="34"/>
        <v>Garcia Richard</v>
      </c>
      <c r="E1138" t="s">
        <v>22</v>
      </c>
      <c r="F1138" t="s">
        <v>38</v>
      </c>
      <c r="G1138" t="s">
        <v>611</v>
      </c>
      <c r="H1138" t="s">
        <v>612</v>
      </c>
      <c r="I1138" t="s">
        <v>38</v>
      </c>
      <c r="J1138" t="s">
        <v>19</v>
      </c>
      <c r="K1138" t="str">
        <f>INDEX(Table6[Column1],MATCH(L1138,Table6[Column2]))</f>
        <v>Seniors</v>
      </c>
      <c r="L1138">
        <v>61.910782419999997</v>
      </c>
      <c r="M1138" t="str">
        <f>VLOOKUP(L1138,Table1[],2)</f>
        <v>60 and Above</v>
      </c>
      <c r="N1138" t="str">
        <f>INDEX(Table7[Column1],MATCH(O1138,Table7[Column2]))</f>
        <v>Learning Stage</v>
      </c>
      <c r="O1138">
        <v>4.4183435500000003</v>
      </c>
      <c r="P1138" t="str">
        <f>VLOOKUP(O1138,Table13[],2)</f>
        <v>1 - 5</v>
      </c>
      <c r="Q1138" t="str">
        <f>INDEX(Table8[Column1],MATCH(R1138,Table8[Column2]))</f>
        <v>Habitual</v>
      </c>
      <c r="R1138">
        <v>111.4255244</v>
      </c>
      <c r="S1138">
        <f t="shared" si="35"/>
        <v>4.6427301833333328</v>
      </c>
      <c r="T1138" t="s">
        <v>19</v>
      </c>
    </row>
    <row r="1139" spans="1:20" x14ac:dyDescent="0.25">
      <c r="A1139">
        <v>1138</v>
      </c>
      <c r="B1139" t="s">
        <v>1614</v>
      </c>
      <c r="C1139" t="s">
        <v>1105</v>
      </c>
      <c r="D1139" t="str">
        <f t="shared" si="34"/>
        <v>Mandel Mark</v>
      </c>
      <c r="E1139" t="s">
        <v>22</v>
      </c>
      <c r="F1139" t="s">
        <v>38</v>
      </c>
      <c r="G1139" t="s">
        <v>611</v>
      </c>
      <c r="H1139" t="s">
        <v>612</v>
      </c>
      <c r="I1139" t="s">
        <v>38</v>
      </c>
      <c r="J1139" t="s">
        <v>19</v>
      </c>
      <c r="K1139" t="str">
        <f>INDEX(Table6[Column1],MATCH(L1139,Table6[Column2]))</f>
        <v>Adults</v>
      </c>
      <c r="L1139">
        <v>45.089867230000003</v>
      </c>
      <c r="M1139" t="str">
        <f>VLOOKUP(L1139,Table1[],2)</f>
        <v>40 - 49</v>
      </c>
      <c r="N1139" t="str">
        <f>INDEX(Table7[Column1],MATCH(O1139,Table7[Column2]))</f>
        <v>Learning Stage</v>
      </c>
      <c r="O1139">
        <v>5.3610508240000003</v>
      </c>
      <c r="P1139" t="str">
        <f>VLOOKUP(O1139,Table13[],2)</f>
        <v>1 - 5</v>
      </c>
      <c r="Q1139" t="str">
        <f>INDEX(Table8[Column1],MATCH(R1139,Table8[Column2]))</f>
        <v>Maintained</v>
      </c>
      <c r="R1139">
        <v>56.158545789999998</v>
      </c>
      <c r="S1139">
        <f t="shared" si="35"/>
        <v>2.3399394079166664</v>
      </c>
      <c r="T1139" t="s">
        <v>19</v>
      </c>
    </row>
    <row r="1140" spans="1:20" x14ac:dyDescent="0.25">
      <c r="A1140">
        <v>1139</v>
      </c>
      <c r="B1140" t="s">
        <v>269</v>
      </c>
      <c r="C1140" t="s">
        <v>241</v>
      </c>
      <c r="D1140" t="str">
        <f t="shared" si="34"/>
        <v>Fox Jessica</v>
      </c>
      <c r="E1140" t="s">
        <v>15</v>
      </c>
      <c r="F1140" t="s">
        <v>38</v>
      </c>
      <c r="G1140" t="s">
        <v>611</v>
      </c>
      <c r="H1140" t="s">
        <v>612</v>
      </c>
      <c r="I1140" t="s">
        <v>38</v>
      </c>
      <c r="J1140" t="s">
        <v>19</v>
      </c>
      <c r="K1140" t="str">
        <f>INDEX(Table6[Column1],MATCH(L1140,Table6[Column2]))</f>
        <v>Adults</v>
      </c>
      <c r="L1140">
        <v>45.499805039999998</v>
      </c>
      <c r="M1140" t="str">
        <f>VLOOKUP(L1140,Table1[],2)</f>
        <v>40 - 49</v>
      </c>
      <c r="N1140" t="str">
        <f>INDEX(Table7[Column1],MATCH(O1140,Table7[Column2]))</f>
        <v>Learning Stage</v>
      </c>
      <c r="O1140">
        <v>5.3730439570000001</v>
      </c>
      <c r="P1140" t="str">
        <f>VLOOKUP(O1140,Table13[],2)</f>
        <v>1 - 5</v>
      </c>
      <c r="Q1140" t="str">
        <f>INDEX(Table8[Column1],MATCH(R1140,Table8[Column2]))</f>
        <v>Habitual</v>
      </c>
      <c r="R1140">
        <v>94.886125050000004</v>
      </c>
      <c r="S1140">
        <f t="shared" si="35"/>
        <v>3.95358854375</v>
      </c>
      <c r="T1140" t="s">
        <v>19</v>
      </c>
    </row>
    <row r="1141" spans="1:20" x14ac:dyDescent="0.25">
      <c r="A1141">
        <v>1140</v>
      </c>
      <c r="B1141" t="s">
        <v>400</v>
      </c>
      <c r="C1141" t="s">
        <v>657</v>
      </c>
      <c r="D1141" t="str">
        <f t="shared" si="34"/>
        <v>Williams Timothy</v>
      </c>
      <c r="E1141" t="s">
        <v>22</v>
      </c>
      <c r="F1141" t="s">
        <v>57</v>
      </c>
      <c r="G1141" t="s">
        <v>820</v>
      </c>
      <c r="H1141" t="s">
        <v>821</v>
      </c>
      <c r="I1141" t="s">
        <v>57</v>
      </c>
      <c r="J1141" t="s">
        <v>19</v>
      </c>
      <c r="K1141" t="str">
        <f>INDEX(Table6[Column1],MATCH(L1141,Table6[Column2]))</f>
        <v>Young Adults</v>
      </c>
      <c r="L1141">
        <v>37.735178310000002</v>
      </c>
      <c r="M1141" t="str">
        <f>VLOOKUP(L1141,Table1[],2)</f>
        <v>30 - 39</v>
      </c>
      <c r="N1141" t="str">
        <f>INDEX(Table7[Column1],MATCH(O1141,Table7[Column2]))</f>
        <v>Learning Stage</v>
      </c>
      <c r="O1141">
        <v>5.1735824209999999</v>
      </c>
      <c r="P1141" t="str">
        <f>VLOOKUP(O1141,Table13[],2)</f>
        <v>1 - 5</v>
      </c>
      <c r="Q1141" t="str">
        <f>INDEX(Table8[Column1],MATCH(R1141,Table8[Column2]))</f>
        <v>Maintained</v>
      </c>
      <c r="R1141">
        <v>78.338536970000007</v>
      </c>
      <c r="S1141">
        <f t="shared" si="35"/>
        <v>3.2641057070833335</v>
      </c>
      <c r="T1141" t="s">
        <v>19</v>
      </c>
    </row>
    <row r="1142" spans="1:20" x14ac:dyDescent="0.25">
      <c r="A1142">
        <v>1141</v>
      </c>
      <c r="B1142" t="s">
        <v>1012</v>
      </c>
      <c r="C1142" t="s">
        <v>1615</v>
      </c>
      <c r="D1142" t="str">
        <f t="shared" si="34"/>
        <v>Anderson May</v>
      </c>
      <c r="E1142" t="s">
        <v>15</v>
      </c>
      <c r="F1142" t="s">
        <v>38</v>
      </c>
      <c r="G1142" t="s">
        <v>611</v>
      </c>
      <c r="H1142" t="s">
        <v>612</v>
      </c>
      <c r="I1142" t="s">
        <v>38</v>
      </c>
      <c r="J1142" t="s">
        <v>19</v>
      </c>
      <c r="K1142" t="str">
        <f>INDEX(Table6[Column1],MATCH(L1142,Table6[Column2]))</f>
        <v>Teenagers</v>
      </c>
      <c r="L1142">
        <v>17.296098440000002</v>
      </c>
      <c r="M1142" t="e">
        <f>VLOOKUP(L1142,Table1[],2)</f>
        <v>#N/A</v>
      </c>
      <c r="N1142" t="str">
        <f>INDEX(Table7[Column1],MATCH(O1142,Table7[Column2]))</f>
        <v>Learning Stage</v>
      </c>
      <c r="O1142">
        <v>3.88394489</v>
      </c>
      <c r="P1142" t="str">
        <f>VLOOKUP(O1142,Table13[],2)</f>
        <v>1 - 5</v>
      </c>
      <c r="Q1142" t="str">
        <f>INDEX(Table8[Column1],MATCH(R1142,Table8[Column2]))</f>
        <v>Scheduled</v>
      </c>
      <c r="R1142">
        <v>0</v>
      </c>
      <c r="S1142">
        <f t="shared" si="35"/>
        <v>0</v>
      </c>
      <c r="T1142" t="s">
        <v>19</v>
      </c>
    </row>
    <row r="1143" spans="1:20" x14ac:dyDescent="0.25">
      <c r="A1143">
        <v>1142</v>
      </c>
      <c r="B1143" t="s">
        <v>114</v>
      </c>
      <c r="C1143" t="s">
        <v>1616</v>
      </c>
      <c r="D1143" t="str">
        <f t="shared" si="34"/>
        <v>Martin Antonia</v>
      </c>
      <c r="E1143" t="s">
        <v>22</v>
      </c>
      <c r="F1143" t="s">
        <v>30</v>
      </c>
      <c r="G1143" t="s">
        <v>820</v>
      </c>
      <c r="H1143" t="s">
        <v>821</v>
      </c>
      <c r="I1143" t="s">
        <v>30</v>
      </c>
      <c r="J1143" t="s">
        <v>19</v>
      </c>
      <c r="K1143" t="str">
        <f>INDEX(Table6[Column1],MATCH(L1143,Table6[Column2]))</f>
        <v>Adults</v>
      </c>
      <c r="L1143">
        <v>41.735717780000002</v>
      </c>
      <c r="M1143" t="str">
        <f>VLOOKUP(L1143,Table1[],2)</f>
        <v>40 - 49</v>
      </c>
      <c r="N1143" t="str">
        <f>INDEX(Table7[Column1],MATCH(O1143,Table7[Column2]))</f>
        <v>Learning Stage</v>
      </c>
      <c r="O1143">
        <v>5.8377180539999998</v>
      </c>
      <c r="P1143" t="str">
        <f>VLOOKUP(O1143,Table13[],2)</f>
        <v>1 - 5</v>
      </c>
      <c r="Q1143" t="str">
        <f>INDEX(Table8[Column1],MATCH(R1143,Table8[Column2]))</f>
        <v>Maintained</v>
      </c>
      <c r="R1143">
        <v>62.027401949999998</v>
      </c>
      <c r="S1143">
        <f t="shared" si="35"/>
        <v>2.5844750812499999</v>
      </c>
      <c r="T1143" t="s">
        <v>19</v>
      </c>
    </row>
    <row r="1144" spans="1:20" x14ac:dyDescent="0.25">
      <c r="A1144">
        <v>1143</v>
      </c>
      <c r="B1144" t="s">
        <v>1617</v>
      </c>
      <c r="C1144" t="s">
        <v>1618</v>
      </c>
      <c r="D1144" t="str">
        <f t="shared" si="34"/>
        <v>Barnes Etsuko</v>
      </c>
      <c r="E1144" t="s">
        <v>15</v>
      </c>
      <c r="F1144" t="s">
        <v>38</v>
      </c>
      <c r="G1144" t="s">
        <v>611</v>
      </c>
      <c r="H1144" t="s">
        <v>612</v>
      </c>
      <c r="I1144" t="s">
        <v>38</v>
      </c>
      <c r="J1144" t="s">
        <v>19</v>
      </c>
      <c r="K1144" t="str">
        <f>INDEX(Table6[Column1],MATCH(L1144,Table6[Column2]))</f>
        <v>Adults</v>
      </c>
      <c r="L1144">
        <v>46.12232788</v>
      </c>
      <c r="M1144" t="str">
        <f>VLOOKUP(L1144,Table1[],2)</f>
        <v>40 - 49</v>
      </c>
      <c r="N1144" t="str">
        <f>INDEX(Table7[Column1],MATCH(O1144,Table7[Column2]))</f>
        <v>Learning Stage</v>
      </c>
      <c r="O1144">
        <v>4.050235689</v>
      </c>
      <c r="P1144" t="str">
        <f>VLOOKUP(O1144,Table13[],2)</f>
        <v>1 - 5</v>
      </c>
      <c r="Q1144" t="str">
        <f>INDEX(Table8[Column1],MATCH(R1144,Table8[Column2]))</f>
        <v>Maintained</v>
      </c>
      <c r="R1144">
        <v>74.447876120000004</v>
      </c>
      <c r="S1144">
        <f t="shared" si="35"/>
        <v>3.1019948383333333</v>
      </c>
      <c r="T1144" t="s">
        <v>19</v>
      </c>
    </row>
    <row r="1145" spans="1:20" x14ac:dyDescent="0.25">
      <c r="A1145">
        <v>1144</v>
      </c>
      <c r="B1145" t="s">
        <v>1304</v>
      </c>
      <c r="C1145" t="s">
        <v>634</v>
      </c>
      <c r="D1145" t="str">
        <f t="shared" si="34"/>
        <v>Erickson Jorge</v>
      </c>
      <c r="E1145" t="s">
        <v>22</v>
      </c>
      <c r="F1145" t="s">
        <v>38</v>
      </c>
      <c r="G1145" t="s">
        <v>611</v>
      </c>
      <c r="H1145" t="s">
        <v>612</v>
      </c>
      <c r="I1145" t="s">
        <v>38</v>
      </c>
      <c r="J1145" t="s">
        <v>19</v>
      </c>
      <c r="K1145" t="str">
        <f>INDEX(Table6[Column1],MATCH(L1145,Table6[Column2]))</f>
        <v>Adults</v>
      </c>
      <c r="L1145">
        <v>46.581723879999998</v>
      </c>
      <c r="M1145" t="str">
        <f>VLOOKUP(L1145,Table1[],2)</f>
        <v>40 - 49</v>
      </c>
      <c r="N1145" t="str">
        <f>INDEX(Table7[Column1],MATCH(O1145,Table7[Column2]))</f>
        <v>Learning Stage</v>
      </c>
      <c r="O1145">
        <v>4.4216072300000002</v>
      </c>
      <c r="P1145" t="str">
        <f>VLOOKUP(O1145,Table13[],2)</f>
        <v>1 - 5</v>
      </c>
      <c r="Q1145" t="str">
        <f>INDEX(Table8[Column1],MATCH(R1145,Table8[Column2]))</f>
        <v>Maintained</v>
      </c>
      <c r="R1145">
        <v>70.514036360000006</v>
      </c>
      <c r="S1145">
        <f t="shared" si="35"/>
        <v>2.9380848483333333</v>
      </c>
      <c r="T1145" t="s">
        <v>19</v>
      </c>
    </row>
    <row r="1146" spans="1:20" x14ac:dyDescent="0.25">
      <c r="A1146">
        <v>1145</v>
      </c>
      <c r="B1146" t="s">
        <v>1274</v>
      </c>
      <c r="C1146" t="s">
        <v>1169</v>
      </c>
      <c r="D1146" t="str">
        <f t="shared" si="34"/>
        <v>Dorsey Bradley</v>
      </c>
      <c r="E1146" t="s">
        <v>22</v>
      </c>
      <c r="F1146" t="s">
        <v>169</v>
      </c>
      <c r="G1146" t="s">
        <v>820</v>
      </c>
      <c r="H1146" t="s">
        <v>821</v>
      </c>
      <c r="I1146" t="s">
        <v>169</v>
      </c>
      <c r="J1146" t="s">
        <v>19</v>
      </c>
      <c r="K1146" t="str">
        <f>INDEX(Table6[Column1],MATCH(L1146,Table6[Column2]))</f>
        <v>Elders</v>
      </c>
      <c r="L1146">
        <v>52.187201119999997</v>
      </c>
      <c r="M1146" t="str">
        <f>VLOOKUP(L1146,Table1[],2)</f>
        <v>50 - 59</v>
      </c>
      <c r="N1146" t="str">
        <f>INDEX(Table7[Column1],MATCH(O1146,Table7[Column2]))</f>
        <v>Learning Stage</v>
      </c>
      <c r="O1146">
        <v>4.9954803869999997</v>
      </c>
      <c r="P1146" t="str">
        <f>VLOOKUP(O1146,Table13[],2)</f>
        <v>1 - 5</v>
      </c>
      <c r="Q1146" t="str">
        <f>INDEX(Table8[Column1],MATCH(R1146,Table8[Column2]))</f>
        <v>Maintained</v>
      </c>
      <c r="R1146">
        <v>78.852285960000003</v>
      </c>
      <c r="S1146">
        <f t="shared" si="35"/>
        <v>3.2855119150000003</v>
      </c>
      <c r="T1146" t="s">
        <v>19</v>
      </c>
    </row>
    <row r="1147" spans="1:20" x14ac:dyDescent="0.25">
      <c r="A1147">
        <v>1146</v>
      </c>
      <c r="B1147" t="s">
        <v>1619</v>
      </c>
      <c r="C1147" t="s">
        <v>649</v>
      </c>
      <c r="D1147" t="str">
        <f t="shared" si="34"/>
        <v>Lesperance Rodney</v>
      </c>
      <c r="E1147" t="s">
        <v>22</v>
      </c>
      <c r="F1147" t="s">
        <v>33</v>
      </c>
      <c r="G1147" t="s">
        <v>820</v>
      </c>
      <c r="H1147" t="s">
        <v>821</v>
      </c>
      <c r="I1147" t="s">
        <v>33</v>
      </c>
      <c r="J1147" t="s">
        <v>19</v>
      </c>
      <c r="K1147" t="str">
        <f>INDEX(Table6[Column1],MATCH(L1147,Table6[Column2]))</f>
        <v>Young Adults</v>
      </c>
      <c r="L1147">
        <v>34.865287189999997</v>
      </c>
      <c r="M1147" t="str">
        <f>VLOOKUP(L1147,Table1[],2)</f>
        <v>30 - 39</v>
      </c>
      <c r="N1147" t="str">
        <f>INDEX(Table7[Column1],MATCH(O1147,Table7[Column2]))</f>
        <v>Learning Stage</v>
      </c>
      <c r="O1147">
        <v>3.557505473</v>
      </c>
      <c r="P1147" t="str">
        <f>VLOOKUP(O1147,Table13[],2)</f>
        <v>1 - 5</v>
      </c>
      <c r="Q1147" t="str">
        <f>INDEX(Table8[Column1],MATCH(R1147,Table8[Column2]))</f>
        <v>Maintained</v>
      </c>
      <c r="R1147">
        <v>40.777000700000002</v>
      </c>
      <c r="S1147">
        <f t="shared" si="35"/>
        <v>1.6990416958333336</v>
      </c>
      <c r="T1147" t="s">
        <v>19</v>
      </c>
    </row>
    <row r="1148" spans="1:20" x14ac:dyDescent="0.25">
      <c r="A1148">
        <v>1147</v>
      </c>
      <c r="B1148" t="s">
        <v>1196</v>
      </c>
      <c r="C1148" t="s">
        <v>416</v>
      </c>
      <c r="D1148" t="str">
        <f t="shared" si="34"/>
        <v>Watson Francis</v>
      </c>
      <c r="E1148" t="s">
        <v>15</v>
      </c>
      <c r="F1148" t="s">
        <v>38</v>
      </c>
      <c r="G1148" t="s">
        <v>611</v>
      </c>
      <c r="H1148" t="s">
        <v>612</v>
      </c>
      <c r="I1148" t="s">
        <v>38</v>
      </c>
      <c r="J1148" t="s">
        <v>19</v>
      </c>
      <c r="K1148" t="str">
        <f>INDEX(Table6[Column1],MATCH(L1148,Table6[Column2]))</f>
        <v>Young Adults</v>
      </c>
      <c r="L1148">
        <v>32.819396640000001</v>
      </c>
      <c r="M1148" t="str">
        <f>VLOOKUP(L1148,Table1[],2)</f>
        <v>30 - 39</v>
      </c>
      <c r="N1148" t="str">
        <f>INDEX(Table7[Column1],MATCH(O1148,Table7[Column2]))</f>
        <v>Learning Stage</v>
      </c>
      <c r="O1148">
        <v>4.4159857069999999</v>
      </c>
      <c r="P1148" t="str">
        <f>VLOOKUP(O1148,Table13[],2)</f>
        <v>1 - 5</v>
      </c>
      <c r="Q1148" t="str">
        <f>INDEX(Table8[Column1],MATCH(R1148,Table8[Column2]))</f>
        <v>Scheduled</v>
      </c>
      <c r="R1148">
        <v>31.39267886</v>
      </c>
      <c r="S1148">
        <f t="shared" si="35"/>
        <v>1.3080282858333332</v>
      </c>
      <c r="T1148" t="s">
        <v>19</v>
      </c>
    </row>
    <row r="1149" spans="1:20" x14ac:dyDescent="0.25">
      <c r="A1149">
        <v>1148</v>
      </c>
      <c r="B1149" t="s">
        <v>1620</v>
      </c>
      <c r="C1149" t="s">
        <v>1621</v>
      </c>
      <c r="D1149" t="str">
        <f t="shared" si="34"/>
        <v>Topete Dallas</v>
      </c>
      <c r="E1149" t="s">
        <v>22</v>
      </c>
      <c r="F1149" t="s">
        <v>38</v>
      </c>
      <c r="G1149" t="s">
        <v>611</v>
      </c>
      <c r="H1149" t="s">
        <v>612</v>
      </c>
      <c r="I1149" t="s">
        <v>38</v>
      </c>
      <c r="J1149" t="s">
        <v>19</v>
      </c>
      <c r="K1149" t="str">
        <f>INDEX(Table6[Column1],MATCH(L1149,Table6[Column2]))</f>
        <v>Young Adults</v>
      </c>
      <c r="L1149">
        <v>33.586107179999999</v>
      </c>
      <c r="M1149" t="str">
        <f>VLOOKUP(L1149,Table1[],2)</f>
        <v>30 - 39</v>
      </c>
      <c r="N1149" t="str">
        <f>INDEX(Table7[Column1],MATCH(O1149,Table7[Column2]))</f>
        <v>Learning Stage</v>
      </c>
      <c r="O1149">
        <v>4.1891086849999999</v>
      </c>
      <c r="P1149" t="str">
        <f>VLOOKUP(O1149,Table13[],2)</f>
        <v>1 - 5</v>
      </c>
      <c r="Q1149" t="str">
        <f>INDEX(Table8[Column1],MATCH(R1149,Table8[Column2]))</f>
        <v>Scheduled</v>
      </c>
      <c r="R1149">
        <v>0</v>
      </c>
      <c r="S1149">
        <f t="shared" si="35"/>
        <v>0</v>
      </c>
      <c r="T1149" t="s">
        <v>19</v>
      </c>
    </row>
    <row r="1150" spans="1:20" x14ac:dyDescent="0.25">
      <c r="A1150">
        <v>1149</v>
      </c>
      <c r="B1150" t="s">
        <v>1622</v>
      </c>
      <c r="C1150" t="s">
        <v>1454</v>
      </c>
      <c r="D1150" t="str">
        <f t="shared" si="34"/>
        <v>Marquart Darrell</v>
      </c>
      <c r="E1150" t="s">
        <v>22</v>
      </c>
      <c r="F1150" t="s">
        <v>127</v>
      </c>
      <c r="G1150" t="s">
        <v>820</v>
      </c>
      <c r="H1150" t="s">
        <v>821</v>
      </c>
      <c r="I1150" t="s">
        <v>127</v>
      </c>
      <c r="J1150" t="s">
        <v>19</v>
      </c>
      <c r="K1150" t="str">
        <f>INDEX(Table6[Column1],MATCH(L1150,Table6[Column2]))</f>
        <v>Adults</v>
      </c>
      <c r="L1150">
        <v>42.111227640000003</v>
      </c>
      <c r="M1150" t="str">
        <f>VLOOKUP(L1150,Table1[],2)</f>
        <v>40 - 49</v>
      </c>
      <c r="N1150" t="str">
        <f>INDEX(Table7[Column1],MATCH(O1150,Table7[Column2]))</f>
        <v>Learning Stage</v>
      </c>
      <c r="O1150">
        <v>3.5433079439999999</v>
      </c>
      <c r="P1150" t="str">
        <f>VLOOKUP(O1150,Table13[],2)</f>
        <v>1 - 5</v>
      </c>
      <c r="Q1150" t="str">
        <f>INDEX(Table8[Column1],MATCH(R1150,Table8[Column2]))</f>
        <v>Maintained</v>
      </c>
      <c r="R1150">
        <v>46.721923570000001</v>
      </c>
      <c r="S1150">
        <f t="shared" si="35"/>
        <v>1.9467468154166667</v>
      </c>
      <c r="T1150" t="s">
        <v>19</v>
      </c>
    </row>
    <row r="1151" spans="1:20" x14ac:dyDescent="0.25">
      <c r="A1151">
        <v>1150</v>
      </c>
      <c r="B1151" t="s">
        <v>1623</v>
      </c>
      <c r="C1151" t="s">
        <v>50</v>
      </c>
      <c r="D1151" t="str">
        <f t="shared" si="34"/>
        <v>Robichaux Robert</v>
      </c>
      <c r="E1151" t="s">
        <v>22</v>
      </c>
      <c r="F1151" t="s">
        <v>121</v>
      </c>
      <c r="G1151" t="s">
        <v>820</v>
      </c>
      <c r="H1151" t="s">
        <v>821</v>
      </c>
      <c r="I1151" t="s">
        <v>121</v>
      </c>
      <c r="J1151" t="s">
        <v>19</v>
      </c>
      <c r="K1151" t="str">
        <f>INDEX(Table6[Column1],MATCH(L1151,Table6[Column2]))</f>
        <v>Young Adults</v>
      </c>
      <c r="L1151">
        <v>38.260789189999997</v>
      </c>
      <c r="M1151" t="str">
        <f>VLOOKUP(L1151,Table1[],2)</f>
        <v>30 - 39</v>
      </c>
      <c r="N1151" t="str">
        <f>INDEX(Table7[Column1],MATCH(O1151,Table7[Column2]))</f>
        <v>Learning Stage</v>
      </c>
      <c r="O1151">
        <v>2.4076006990000001</v>
      </c>
      <c r="P1151" t="str">
        <f>VLOOKUP(O1151,Table13[],2)</f>
        <v>1 - 5</v>
      </c>
      <c r="Q1151" t="str">
        <f>INDEX(Table8[Column1],MATCH(R1151,Table8[Column2]))</f>
        <v>Scheduled</v>
      </c>
      <c r="R1151">
        <v>0</v>
      </c>
      <c r="S1151">
        <f t="shared" si="35"/>
        <v>0</v>
      </c>
      <c r="T1151" t="s">
        <v>19</v>
      </c>
    </row>
    <row r="1152" spans="1:20" x14ac:dyDescent="0.25">
      <c r="A1152">
        <v>1151</v>
      </c>
      <c r="B1152" t="s">
        <v>1624</v>
      </c>
      <c r="C1152" t="s">
        <v>630</v>
      </c>
      <c r="D1152" t="str">
        <f t="shared" si="34"/>
        <v>Rodriguez Richard</v>
      </c>
      <c r="E1152" t="s">
        <v>22</v>
      </c>
      <c r="F1152" t="s">
        <v>100</v>
      </c>
      <c r="G1152" t="s">
        <v>611</v>
      </c>
      <c r="H1152" t="s">
        <v>612</v>
      </c>
      <c r="I1152" t="s">
        <v>101</v>
      </c>
      <c r="J1152" t="s">
        <v>19</v>
      </c>
      <c r="K1152" t="str">
        <f>INDEX(Table6[Column1],MATCH(L1152,Table6[Column2]))</f>
        <v>Adults</v>
      </c>
      <c r="L1152">
        <v>49.306360089999998</v>
      </c>
      <c r="M1152" t="str">
        <f>VLOOKUP(L1152,Table1[],2)</f>
        <v>40 - 49</v>
      </c>
      <c r="N1152" t="str">
        <f>INDEX(Table7[Column1],MATCH(O1152,Table7[Column2]))</f>
        <v>Learning Stage</v>
      </c>
      <c r="O1152">
        <v>1.9605446470000001</v>
      </c>
      <c r="P1152" t="str">
        <f>VLOOKUP(O1152,Table13[],2)</f>
        <v>1 - 5</v>
      </c>
      <c r="Q1152" t="str">
        <f>INDEX(Table8[Column1],MATCH(R1152,Table8[Column2]))</f>
        <v>Maintained</v>
      </c>
      <c r="R1152">
        <v>76.558960889999994</v>
      </c>
      <c r="S1152">
        <f t="shared" si="35"/>
        <v>3.1899567037500001</v>
      </c>
      <c r="T1152" t="s">
        <v>19</v>
      </c>
    </row>
    <row r="1153" spans="1:20" x14ac:dyDescent="0.25">
      <c r="A1153">
        <v>1152</v>
      </c>
      <c r="B1153" t="s">
        <v>1064</v>
      </c>
      <c r="C1153" t="s">
        <v>89</v>
      </c>
      <c r="D1153" t="str">
        <f t="shared" si="34"/>
        <v>Baldwin Joseph</v>
      </c>
      <c r="E1153" t="s">
        <v>22</v>
      </c>
      <c r="F1153" t="s">
        <v>38</v>
      </c>
      <c r="G1153" t="s">
        <v>611</v>
      </c>
      <c r="H1153" t="s">
        <v>612</v>
      </c>
      <c r="I1153" t="s">
        <v>38</v>
      </c>
      <c r="J1153" t="s">
        <v>19</v>
      </c>
      <c r="K1153" t="str">
        <f>INDEX(Table6[Column1],MATCH(L1153,Table6[Column2]))</f>
        <v>Adults</v>
      </c>
      <c r="L1153">
        <v>48.687812530000002</v>
      </c>
      <c r="M1153" t="str">
        <f>VLOOKUP(L1153,Table1[],2)</f>
        <v>40 - 49</v>
      </c>
      <c r="N1153" t="str">
        <f>INDEX(Table7[Column1],MATCH(O1153,Table7[Column2]))</f>
        <v>Learning Stage</v>
      </c>
      <c r="O1153">
        <v>5.0331068649999997</v>
      </c>
      <c r="P1153" t="str">
        <f>VLOOKUP(O1153,Table13[],2)</f>
        <v>1 - 5</v>
      </c>
      <c r="Q1153" t="str">
        <f>INDEX(Table8[Column1],MATCH(R1153,Table8[Column2]))</f>
        <v>Maintained</v>
      </c>
      <c r="R1153">
        <v>43.079673839999998</v>
      </c>
      <c r="S1153">
        <f t="shared" si="35"/>
        <v>1.7949864099999999</v>
      </c>
      <c r="T1153" t="s">
        <v>19</v>
      </c>
    </row>
    <row r="1154" spans="1:20" x14ac:dyDescent="0.25">
      <c r="A1154">
        <v>1153</v>
      </c>
      <c r="B1154" t="s">
        <v>1625</v>
      </c>
      <c r="C1154" t="s">
        <v>377</v>
      </c>
      <c r="D1154" t="str">
        <f t="shared" si="34"/>
        <v>Maclachlan Patrick</v>
      </c>
      <c r="E1154" t="s">
        <v>22</v>
      </c>
      <c r="F1154" t="s">
        <v>1626</v>
      </c>
      <c r="G1154" t="s">
        <v>820</v>
      </c>
      <c r="H1154" t="s">
        <v>821</v>
      </c>
      <c r="I1154" t="s">
        <v>87</v>
      </c>
      <c r="J1154" t="s">
        <v>19</v>
      </c>
      <c r="K1154" t="str">
        <f>INDEX(Table6[Column1],MATCH(L1154,Table6[Column2]))</f>
        <v>Elders</v>
      </c>
      <c r="L1154">
        <v>57.387715149999998</v>
      </c>
      <c r="M1154" t="str">
        <f>VLOOKUP(L1154,Table1[],2)</f>
        <v>50 - 59</v>
      </c>
      <c r="N1154" t="str">
        <f>INDEX(Table7[Column1],MATCH(O1154,Table7[Column2]))</f>
        <v>Learning Stage</v>
      </c>
      <c r="O1154">
        <v>4.5002385819999997</v>
      </c>
      <c r="P1154" t="str">
        <f>VLOOKUP(O1154,Table13[],2)</f>
        <v>1 - 5</v>
      </c>
      <c r="Q1154" t="str">
        <f>INDEX(Table8[Column1],MATCH(R1154,Table8[Column2]))</f>
        <v>Excused</v>
      </c>
      <c r="R1154">
        <v>125.565286</v>
      </c>
      <c r="S1154">
        <f t="shared" si="35"/>
        <v>5.2318869166666664</v>
      </c>
      <c r="T1154" t="s">
        <v>19</v>
      </c>
    </row>
    <row r="1155" spans="1:20" x14ac:dyDescent="0.25">
      <c r="A1155">
        <v>1154</v>
      </c>
      <c r="B1155" t="s">
        <v>1627</v>
      </c>
      <c r="C1155" t="s">
        <v>1628</v>
      </c>
      <c r="D1155" t="str">
        <f t="shared" ref="D1155:D1218" si="36">CONCATENATE(B1155, " ",C1155)</f>
        <v>Gabriel Jacob</v>
      </c>
      <c r="E1155" t="s">
        <v>22</v>
      </c>
      <c r="F1155" t="s">
        <v>16</v>
      </c>
      <c r="G1155" t="s">
        <v>611</v>
      </c>
      <c r="H1155" t="s">
        <v>612</v>
      </c>
      <c r="I1155" t="s">
        <v>16</v>
      </c>
      <c r="J1155" t="s">
        <v>19</v>
      </c>
      <c r="K1155" t="str">
        <f>INDEX(Table6[Column1],MATCH(L1155,Table6[Column2]))</f>
        <v>Elders</v>
      </c>
      <c r="L1155">
        <v>50.635967039999997</v>
      </c>
      <c r="M1155" t="str">
        <f>VLOOKUP(L1155,Table1[],2)</f>
        <v>50 - 59</v>
      </c>
      <c r="N1155" t="str">
        <f>INDEX(Table7[Column1],MATCH(O1155,Table7[Column2]))</f>
        <v>Learning Stage</v>
      </c>
      <c r="O1155">
        <v>4.2088885319999996</v>
      </c>
      <c r="P1155" t="str">
        <f>VLOOKUP(O1155,Table13[],2)</f>
        <v>1 - 5</v>
      </c>
      <c r="Q1155" t="str">
        <f>INDEX(Table8[Column1],MATCH(R1155,Table8[Column2]))</f>
        <v>Habitual</v>
      </c>
      <c r="R1155">
        <v>112.0026347</v>
      </c>
      <c r="S1155">
        <f t="shared" ref="S1155:S1218" si="37">CONVERT(R1155,"hr","day")</f>
        <v>4.6667764458333334</v>
      </c>
      <c r="T1155" t="s">
        <v>19</v>
      </c>
    </row>
    <row r="1156" spans="1:20" x14ac:dyDescent="0.25">
      <c r="A1156">
        <v>1155</v>
      </c>
      <c r="B1156" t="s">
        <v>1629</v>
      </c>
      <c r="C1156" t="s">
        <v>196</v>
      </c>
      <c r="D1156" t="str">
        <f t="shared" si="36"/>
        <v>Haugen Carol</v>
      </c>
      <c r="E1156" t="s">
        <v>15</v>
      </c>
      <c r="F1156" t="s">
        <v>38</v>
      </c>
      <c r="G1156" t="s">
        <v>611</v>
      </c>
      <c r="H1156" t="s">
        <v>612</v>
      </c>
      <c r="I1156" t="s">
        <v>38</v>
      </c>
      <c r="J1156" t="s">
        <v>19</v>
      </c>
      <c r="K1156" t="str">
        <f>INDEX(Table6[Column1],MATCH(L1156,Table6[Column2]))</f>
        <v>Youth</v>
      </c>
      <c r="L1156">
        <v>29.61003809</v>
      </c>
      <c r="M1156" t="str">
        <f>VLOOKUP(L1156,Table1[],2)</f>
        <v>20 - 29</v>
      </c>
      <c r="N1156" t="str">
        <f>INDEX(Table7[Column1],MATCH(O1156,Table7[Column2]))</f>
        <v>Learning Stage</v>
      </c>
      <c r="O1156">
        <v>5.541381715</v>
      </c>
      <c r="P1156" t="str">
        <f>VLOOKUP(O1156,Table13[],2)</f>
        <v>1 - 5</v>
      </c>
      <c r="Q1156" t="str">
        <f>INDEX(Table8[Column1],MATCH(R1156,Table8[Column2]))</f>
        <v>Scheduled</v>
      </c>
      <c r="R1156">
        <v>27.328615599999999</v>
      </c>
      <c r="S1156">
        <f t="shared" si="37"/>
        <v>1.1386923166666667</v>
      </c>
      <c r="T1156" t="s">
        <v>19</v>
      </c>
    </row>
    <row r="1157" spans="1:20" x14ac:dyDescent="0.25">
      <c r="A1157">
        <v>1156</v>
      </c>
      <c r="B1157" t="s">
        <v>114</v>
      </c>
      <c r="C1157" t="s">
        <v>630</v>
      </c>
      <c r="D1157" t="str">
        <f t="shared" si="36"/>
        <v>Martin Richard</v>
      </c>
      <c r="E1157" t="s">
        <v>22</v>
      </c>
      <c r="F1157" t="s">
        <v>87</v>
      </c>
      <c r="G1157" t="s">
        <v>820</v>
      </c>
      <c r="H1157" t="s">
        <v>821</v>
      </c>
      <c r="I1157" t="s">
        <v>87</v>
      </c>
      <c r="J1157" t="s">
        <v>19</v>
      </c>
      <c r="K1157" t="str">
        <f>INDEX(Table6[Column1],MATCH(L1157,Table6[Column2]))</f>
        <v>Young Adults</v>
      </c>
      <c r="L1157">
        <v>30.51299182</v>
      </c>
      <c r="M1157" t="str">
        <f>VLOOKUP(L1157,Table1[],2)</f>
        <v>30 - 39</v>
      </c>
      <c r="N1157" t="str">
        <f>INDEX(Table7[Column1],MATCH(O1157,Table7[Column2]))</f>
        <v>Learning Stage</v>
      </c>
      <c r="O1157">
        <v>5.0170156270000001</v>
      </c>
      <c r="P1157" t="str">
        <f>VLOOKUP(O1157,Table13[],2)</f>
        <v>1 - 5</v>
      </c>
      <c r="Q1157" t="str">
        <f>INDEX(Table8[Column1],MATCH(R1157,Table8[Column2]))</f>
        <v>Scheduled</v>
      </c>
      <c r="R1157">
        <v>0</v>
      </c>
      <c r="S1157">
        <f t="shared" si="37"/>
        <v>0</v>
      </c>
      <c r="T1157" t="s">
        <v>19</v>
      </c>
    </row>
    <row r="1158" spans="1:20" x14ac:dyDescent="0.25">
      <c r="A1158">
        <v>1157</v>
      </c>
      <c r="B1158" t="s">
        <v>1630</v>
      </c>
      <c r="C1158" t="s">
        <v>1631</v>
      </c>
      <c r="D1158" t="str">
        <f t="shared" si="36"/>
        <v>Newsom Leroy</v>
      </c>
      <c r="E1158" t="s">
        <v>22</v>
      </c>
      <c r="F1158" t="s">
        <v>38</v>
      </c>
      <c r="G1158" t="s">
        <v>611</v>
      </c>
      <c r="H1158" t="s">
        <v>612</v>
      </c>
      <c r="I1158" t="s">
        <v>38</v>
      </c>
      <c r="J1158" t="s">
        <v>19</v>
      </c>
      <c r="K1158" t="str">
        <f>INDEX(Table6[Column1],MATCH(L1158,Table6[Column2]))</f>
        <v>Young Adults</v>
      </c>
      <c r="L1158">
        <v>38.206401849999999</v>
      </c>
      <c r="M1158" t="str">
        <f>VLOOKUP(L1158,Table1[],2)</f>
        <v>30 - 39</v>
      </c>
      <c r="N1158" t="str">
        <f>INDEX(Table7[Column1],MATCH(O1158,Table7[Column2]))</f>
        <v>Learning Stage</v>
      </c>
      <c r="O1158">
        <v>3.9222385179999999</v>
      </c>
      <c r="P1158" t="str">
        <f>VLOOKUP(O1158,Table13[],2)</f>
        <v>1 - 5</v>
      </c>
      <c r="Q1158" t="str">
        <f>INDEX(Table8[Column1],MATCH(R1158,Table8[Column2]))</f>
        <v>Scheduled</v>
      </c>
      <c r="R1158">
        <v>22.09893864</v>
      </c>
      <c r="S1158">
        <f t="shared" si="37"/>
        <v>0.92078910999999997</v>
      </c>
      <c r="T1158" t="s">
        <v>19</v>
      </c>
    </row>
    <row r="1159" spans="1:20" x14ac:dyDescent="0.25">
      <c r="A1159">
        <v>1158</v>
      </c>
      <c r="B1159" t="s">
        <v>1632</v>
      </c>
      <c r="C1159" t="s">
        <v>52</v>
      </c>
      <c r="D1159" t="str">
        <f t="shared" si="36"/>
        <v>Harnois John</v>
      </c>
      <c r="E1159" t="s">
        <v>22</v>
      </c>
      <c r="F1159" t="s">
        <v>38</v>
      </c>
      <c r="G1159" t="s">
        <v>611</v>
      </c>
      <c r="H1159" t="s">
        <v>612</v>
      </c>
      <c r="I1159" t="s">
        <v>38</v>
      </c>
      <c r="J1159" t="s">
        <v>19</v>
      </c>
      <c r="K1159" t="str">
        <f>INDEX(Table6[Column1],MATCH(L1159,Table6[Column2]))</f>
        <v>Adults</v>
      </c>
      <c r="L1159">
        <v>42.967275129999997</v>
      </c>
      <c r="M1159" t="str">
        <f>VLOOKUP(L1159,Table1[],2)</f>
        <v>40 - 49</v>
      </c>
      <c r="N1159" t="str">
        <f>INDEX(Table7[Column1],MATCH(O1159,Table7[Column2]))</f>
        <v>Learning Stage</v>
      </c>
      <c r="O1159">
        <v>5.1293425880000001</v>
      </c>
      <c r="P1159" t="str">
        <f>VLOOKUP(O1159,Table13[],2)</f>
        <v>1 - 5</v>
      </c>
      <c r="Q1159" t="str">
        <f>INDEX(Table8[Column1],MATCH(R1159,Table8[Column2]))</f>
        <v>Maintained</v>
      </c>
      <c r="R1159">
        <v>73.209090320000001</v>
      </c>
      <c r="S1159">
        <f t="shared" si="37"/>
        <v>3.0503787633333337</v>
      </c>
      <c r="T1159" t="s">
        <v>19</v>
      </c>
    </row>
    <row r="1160" spans="1:20" x14ac:dyDescent="0.25">
      <c r="A1160">
        <v>1159</v>
      </c>
      <c r="B1160" t="s">
        <v>1633</v>
      </c>
      <c r="C1160" t="s">
        <v>52</v>
      </c>
      <c r="D1160" t="str">
        <f t="shared" si="36"/>
        <v>Kellogg John</v>
      </c>
      <c r="E1160" t="s">
        <v>22</v>
      </c>
      <c r="F1160" t="s">
        <v>38</v>
      </c>
      <c r="G1160" t="s">
        <v>611</v>
      </c>
      <c r="H1160" t="s">
        <v>612</v>
      </c>
      <c r="I1160" t="s">
        <v>38</v>
      </c>
      <c r="J1160" t="s">
        <v>19</v>
      </c>
      <c r="K1160" t="str">
        <f>INDEX(Table6[Column1],MATCH(L1160,Table6[Column2]))</f>
        <v>Youth</v>
      </c>
      <c r="L1160">
        <v>28.263029070000002</v>
      </c>
      <c r="M1160" t="str">
        <f>VLOOKUP(L1160,Table1[],2)</f>
        <v>20 - 29</v>
      </c>
      <c r="N1160" t="str">
        <f>INDEX(Table7[Column1],MATCH(O1160,Table7[Column2]))</f>
        <v>Learning Stage</v>
      </c>
      <c r="O1160">
        <v>3.4436689340000002</v>
      </c>
      <c r="P1160" t="str">
        <f>VLOOKUP(O1160,Table13[],2)</f>
        <v>1 - 5</v>
      </c>
      <c r="Q1160" t="str">
        <f>INDEX(Table8[Column1],MATCH(R1160,Table8[Column2]))</f>
        <v>Scheduled</v>
      </c>
      <c r="R1160">
        <v>0</v>
      </c>
      <c r="S1160">
        <f t="shared" si="37"/>
        <v>0</v>
      </c>
      <c r="T1160" t="s">
        <v>19</v>
      </c>
    </row>
    <row r="1161" spans="1:20" x14ac:dyDescent="0.25">
      <c r="A1161">
        <v>1160</v>
      </c>
      <c r="B1161" t="s">
        <v>459</v>
      </c>
      <c r="C1161" t="s">
        <v>93</v>
      </c>
      <c r="D1161" t="str">
        <f t="shared" si="36"/>
        <v>Elmore William</v>
      </c>
      <c r="E1161" t="s">
        <v>22</v>
      </c>
      <c r="F1161" t="s">
        <v>369</v>
      </c>
      <c r="G1161" t="s">
        <v>611</v>
      </c>
      <c r="H1161" t="s">
        <v>612</v>
      </c>
      <c r="I1161" t="s">
        <v>369</v>
      </c>
      <c r="J1161" t="s">
        <v>19</v>
      </c>
      <c r="K1161" t="str">
        <f>INDEX(Table6[Column1],MATCH(L1161,Table6[Column2]))</f>
        <v>Adults</v>
      </c>
      <c r="L1161">
        <v>40.947588660000001</v>
      </c>
      <c r="M1161" t="str">
        <f>VLOOKUP(L1161,Table1[],2)</f>
        <v>40 - 49</v>
      </c>
      <c r="N1161" t="str">
        <f>INDEX(Table7[Column1],MATCH(O1161,Table7[Column2]))</f>
        <v>Learning Stage</v>
      </c>
      <c r="O1161">
        <v>5.5109371469999999</v>
      </c>
      <c r="P1161" t="str">
        <f>VLOOKUP(O1161,Table13[],2)</f>
        <v>1 - 5</v>
      </c>
      <c r="Q1161" t="str">
        <f>INDEX(Table8[Column1],MATCH(R1161,Table8[Column2]))</f>
        <v>Scheduled</v>
      </c>
      <c r="R1161">
        <v>15.49943736</v>
      </c>
      <c r="S1161">
        <f t="shared" si="37"/>
        <v>0.64580989</v>
      </c>
      <c r="T1161" t="s">
        <v>19</v>
      </c>
    </row>
    <row r="1162" spans="1:20" x14ac:dyDescent="0.25">
      <c r="A1162">
        <v>1161</v>
      </c>
      <c r="B1162" t="s">
        <v>1634</v>
      </c>
      <c r="C1162" t="s">
        <v>154</v>
      </c>
      <c r="D1162" t="str">
        <f t="shared" si="36"/>
        <v>Galloway Harold</v>
      </c>
      <c r="E1162" t="s">
        <v>22</v>
      </c>
      <c r="F1162" t="s">
        <v>38</v>
      </c>
      <c r="G1162" t="s">
        <v>611</v>
      </c>
      <c r="H1162" t="s">
        <v>612</v>
      </c>
      <c r="I1162" t="s">
        <v>38</v>
      </c>
      <c r="J1162" t="s">
        <v>19</v>
      </c>
      <c r="K1162" t="str">
        <f>INDEX(Table6[Column1],MATCH(L1162,Table6[Column2]))</f>
        <v>Young Adults</v>
      </c>
      <c r="L1162">
        <v>35.921932269999999</v>
      </c>
      <c r="M1162" t="str">
        <f>VLOOKUP(L1162,Table1[],2)</f>
        <v>30 - 39</v>
      </c>
      <c r="N1162" t="str">
        <f>INDEX(Table7[Column1],MATCH(O1162,Table7[Column2]))</f>
        <v>Learning Stage</v>
      </c>
      <c r="O1162">
        <v>3.9506130060000002</v>
      </c>
      <c r="P1162" t="str">
        <f>VLOOKUP(O1162,Table13[],2)</f>
        <v>1 - 5</v>
      </c>
      <c r="Q1162" t="str">
        <f>INDEX(Table8[Column1],MATCH(R1162,Table8[Column2]))</f>
        <v>Maintained</v>
      </c>
      <c r="R1162">
        <v>50.957866359999997</v>
      </c>
      <c r="S1162">
        <f t="shared" si="37"/>
        <v>2.1232444316666665</v>
      </c>
      <c r="T1162" t="s">
        <v>19</v>
      </c>
    </row>
    <row r="1163" spans="1:20" x14ac:dyDescent="0.25">
      <c r="A1163">
        <v>1162</v>
      </c>
      <c r="B1163" t="s">
        <v>47</v>
      </c>
      <c r="C1163" t="s">
        <v>1089</v>
      </c>
      <c r="D1163" t="str">
        <f t="shared" si="36"/>
        <v>Smith Rebecca</v>
      </c>
      <c r="E1163" t="s">
        <v>15</v>
      </c>
      <c r="F1163" t="s">
        <v>38</v>
      </c>
      <c r="G1163" t="s">
        <v>611</v>
      </c>
      <c r="H1163" t="s">
        <v>612</v>
      </c>
      <c r="I1163" t="s">
        <v>38</v>
      </c>
      <c r="J1163" t="s">
        <v>19</v>
      </c>
      <c r="K1163" t="str">
        <f>INDEX(Table6[Column1],MATCH(L1163,Table6[Column2]))</f>
        <v>Adults</v>
      </c>
      <c r="L1163">
        <v>46.834079469999999</v>
      </c>
      <c r="M1163" t="str">
        <f>VLOOKUP(L1163,Table1[],2)</f>
        <v>40 - 49</v>
      </c>
      <c r="N1163" t="str">
        <f>INDEX(Table7[Column1],MATCH(O1163,Table7[Column2]))</f>
        <v>Learning Stage</v>
      </c>
      <c r="O1163">
        <v>2.1432198379999998</v>
      </c>
      <c r="P1163" t="str">
        <f>VLOOKUP(O1163,Table13[],2)</f>
        <v>1 - 5</v>
      </c>
      <c r="Q1163" t="str">
        <f>INDEX(Table8[Column1],MATCH(R1163,Table8[Column2]))</f>
        <v>Excused</v>
      </c>
      <c r="R1163">
        <v>148.1661015</v>
      </c>
      <c r="S1163">
        <f t="shared" si="37"/>
        <v>6.1735875624999998</v>
      </c>
      <c r="T1163" t="s">
        <v>19</v>
      </c>
    </row>
    <row r="1164" spans="1:20" x14ac:dyDescent="0.25">
      <c r="A1164">
        <v>1163</v>
      </c>
      <c r="B1164" t="s">
        <v>1635</v>
      </c>
      <c r="C1164" t="s">
        <v>104</v>
      </c>
      <c r="D1164" t="str">
        <f t="shared" si="36"/>
        <v>Fischer Ashley</v>
      </c>
      <c r="E1164" t="s">
        <v>15</v>
      </c>
      <c r="F1164" t="s">
        <v>113</v>
      </c>
      <c r="G1164" t="s">
        <v>820</v>
      </c>
      <c r="H1164" t="s">
        <v>821</v>
      </c>
      <c r="I1164" t="s">
        <v>24</v>
      </c>
      <c r="J1164" t="s">
        <v>19</v>
      </c>
      <c r="K1164" t="str">
        <f>INDEX(Table6[Column1],MATCH(L1164,Table6[Column2]))</f>
        <v>Young Adults</v>
      </c>
      <c r="L1164">
        <v>34.781747320000001</v>
      </c>
      <c r="M1164" t="str">
        <f>VLOOKUP(L1164,Table1[],2)</f>
        <v>30 - 39</v>
      </c>
      <c r="N1164" t="str">
        <f>INDEX(Table7[Column1],MATCH(O1164,Table7[Column2]))</f>
        <v>Fitting in Stage</v>
      </c>
      <c r="O1164">
        <v>6.1261094979999999</v>
      </c>
      <c r="P1164" t="str">
        <f>VLOOKUP(O1164,Table13[],2)</f>
        <v>6 - 10</v>
      </c>
      <c r="Q1164" t="str">
        <f>INDEX(Table8[Column1],MATCH(R1164,Table8[Column2]))</f>
        <v>Scheduled</v>
      </c>
      <c r="R1164">
        <v>35.793353869999997</v>
      </c>
      <c r="S1164">
        <f t="shared" si="37"/>
        <v>1.4913897445833331</v>
      </c>
      <c r="T1164" t="s">
        <v>19</v>
      </c>
    </row>
    <row r="1165" spans="1:20" x14ac:dyDescent="0.25">
      <c r="A1165">
        <v>1164</v>
      </c>
      <c r="B1165" t="s">
        <v>1636</v>
      </c>
      <c r="C1165" t="s">
        <v>1637</v>
      </c>
      <c r="D1165" t="str">
        <f t="shared" si="36"/>
        <v>Cochran Rachel</v>
      </c>
      <c r="E1165" t="s">
        <v>15</v>
      </c>
      <c r="F1165" t="s">
        <v>1097</v>
      </c>
      <c r="G1165" t="s">
        <v>820</v>
      </c>
      <c r="H1165" t="s">
        <v>821</v>
      </c>
      <c r="I1165" t="s">
        <v>107</v>
      </c>
      <c r="J1165" t="s">
        <v>19</v>
      </c>
      <c r="K1165" t="str">
        <f>INDEX(Table6[Column1],MATCH(L1165,Table6[Column2]))</f>
        <v>Youth</v>
      </c>
      <c r="L1165">
        <v>26.7781415</v>
      </c>
      <c r="M1165" t="str">
        <f>VLOOKUP(L1165,Table1[],2)</f>
        <v>20 - 29</v>
      </c>
      <c r="N1165" t="str">
        <f>INDEX(Table7[Column1],MATCH(O1165,Table7[Column2]))</f>
        <v>Learning Stage</v>
      </c>
      <c r="O1165">
        <v>2.9207950629999999</v>
      </c>
      <c r="P1165" t="str">
        <f>VLOOKUP(O1165,Table13[],2)</f>
        <v>1 - 5</v>
      </c>
      <c r="Q1165" t="str">
        <f>INDEX(Table8[Column1],MATCH(R1165,Table8[Column2]))</f>
        <v>Scheduled</v>
      </c>
      <c r="R1165">
        <v>28.8139258</v>
      </c>
      <c r="S1165">
        <f t="shared" si="37"/>
        <v>1.2005802416666667</v>
      </c>
      <c r="T1165" t="s">
        <v>19</v>
      </c>
    </row>
    <row r="1166" spans="1:20" x14ac:dyDescent="0.25">
      <c r="A1166">
        <v>1165</v>
      </c>
      <c r="B1166" t="s">
        <v>1638</v>
      </c>
      <c r="C1166" t="s">
        <v>93</v>
      </c>
      <c r="D1166" t="str">
        <f t="shared" si="36"/>
        <v>Figueiredo William</v>
      </c>
      <c r="E1166" t="s">
        <v>22</v>
      </c>
      <c r="F1166" t="s">
        <v>38</v>
      </c>
      <c r="G1166" t="s">
        <v>611</v>
      </c>
      <c r="H1166" t="s">
        <v>612</v>
      </c>
      <c r="I1166" t="s">
        <v>38</v>
      </c>
      <c r="J1166" t="s">
        <v>19</v>
      </c>
      <c r="K1166" t="str">
        <f>INDEX(Table6[Column1],MATCH(L1166,Table6[Column2]))</f>
        <v>Adults</v>
      </c>
      <c r="L1166">
        <v>45.027112170000002</v>
      </c>
      <c r="M1166" t="str">
        <f>VLOOKUP(L1166,Table1[],2)</f>
        <v>40 - 49</v>
      </c>
      <c r="N1166" t="str">
        <f>INDEX(Table7[Column1],MATCH(O1166,Table7[Column2]))</f>
        <v>Learning Stage</v>
      </c>
      <c r="O1166">
        <v>5.9556139139999997</v>
      </c>
      <c r="P1166" t="str">
        <f>VLOOKUP(O1166,Table13[],2)</f>
        <v>1 - 5</v>
      </c>
      <c r="Q1166" t="str">
        <f>INDEX(Table8[Column1],MATCH(R1166,Table8[Column2]))</f>
        <v>Maintained</v>
      </c>
      <c r="R1166">
        <v>65.672311899999997</v>
      </c>
      <c r="S1166">
        <f t="shared" si="37"/>
        <v>2.7363463291666665</v>
      </c>
      <c r="T1166" t="s">
        <v>19</v>
      </c>
    </row>
    <row r="1167" spans="1:20" x14ac:dyDescent="0.25">
      <c r="A1167">
        <v>1166</v>
      </c>
      <c r="B1167" t="s">
        <v>1092</v>
      </c>
      <c r="C1167" t="s">
        <v>1103</v>
      </c>
      <c r="D1167" t="str">
        <f t="shared" si="36"/>
        <v>Robinson Darlene</v>
      </c>
      <c r="E1167" t="s">
        <v>15</v>
      </c>
      <c r="F1167" t="s">
        <v>407</v>
      </c>
      <c r="G1167" t="s">
        <v>611</v>
      </c>
      <c r="H1167" t="s">
        <v>612</v>
      </c>
      <c r="I1167" t="s">
        <v>407</v>
      </c>
      <c r="J1167" t="s">
        <v>19</v>
      </c>
      <c r="K1167" t="str">
        <f>INDEX(Table6[Column1],MATCH(L1167,Table6[Column2]))</f>
        <v>Adults</v>
      </c>
      <c r="L1167">
        <v>40.283436399999999</v>
      </c>
      <c r="M1167" t="str">
        <f>VLOOKUP(L1167,Table1[],2)</f>
        <v>40 - 49</v>
      </c>
      <c r="N1167" t="str">
        <f>INDEX(Table7[Column1],MATCH(O1167,Table7[Column2]))</f>
        <v>Learning Stage</v>
      </c>
      <c r="O1167">
        <v>2.8204487989999998</v>
      </c>
      <c r="P1167" t="str">
        <f>VLOOKUP(O1167,Table13[],2)</f>
        <v>1 - 5</v>
      </c>
      <c r="Q1167" t="str">
        <f>INDEX(Table8[Column1],MATCH(R1167,Table8[Column2]))</f>
        <v>Scheduled</v>
      </c>
      <c r="R1167">
        <v>35.454966210000002</v>
      </c>
      <c r="S1167">
        <f t="shared" si="37"/>
        <v>1.4772902587500001</v>
      </c>
      <c r="T1167" t="s">
        <v>19</v>
      </c>
    </row>
    <row r="1168" spans="1:20" x14ac:dyDescent="0.25">
      <c r="A1168">
        <v>1167</v>
      </c>
      <c r="B1168" t="s">
        <v>1639</v>
      </c>
      <c r="C1168" t="s">
        <v>1134</v>
      </c>
      <c r="D1168" t="str">
        <f t="shared" si="36"/>
        <v>McKee Johanna</v>
      </c>
      <c r="E1168" t="s">
        <v>15</v>
      </c>
      <c r="F1168" t="s">
        <v>520</v>
      </c>
      <c r="G1168" t="s">
        <v>820</v>
      </c>
      <c r="H1168" t="s">
        <v>821</v>
      </c>
      <c r="I1168" t="s">
        <v>54</v>
      </c>
      <c r="J1168" t="s">
        <v>19</v>
      </c>
      <c r="K1168" t="str">
        <f>INDEX(Table6[Column1],MATCH(L1168,Table6[Column2]))</f>
        <v>Young Adults</v>
      </c>
      <c r="L1168">
        <v>38.134522539999999</v>
      </c>
      <c r="M1168" t="str">
        <f>VLOOKUP(L1168,Table1[],2)</f>
        <v>30 - 39</v>
      </c>
      <c r="N1168" t="str">
        <f>INDEX(Table7[Column1],MATCH(O1168,Table7[Column2]))</f>
        <v>Learning Stage</v>
      </c>
      <c r="O1168">
        <v>4.8565697249999999</v>
      </c>
      <c r="P1168" t="str">
        <f>VLOOKUP(O1168,Table13[],2)</f>
        <v>1 - 5</v>
      </c>
      <c r="Q1168" t="str">
        <f>INDEX(Table8[Column1],MATCH(R1168,Table8[Column2]))</f>
        <v>Scheduled</v>
      </c>
      <c r="R1168">
        <v>0</v>
      </c>
      <c r="S1168">
        <f t="shared" si="37"/>
        <v>0</v>
      </c>
      <c r="T1168" t="s">
        <v>19</v>
      </c>
    </row>
    <row r="1169" spans="1:20" x14ac:dyDescent="0.25">
      <c r="A1169">
        <v>1168</v>
      </c>
      <c r="B1169" t="s">
        <v>1640</v>
      </c>
      <c r="C1169" t="s">
        <v>89</v>
      </c>
      <c r="D1169" t="str">
        <f t="shared" si="36"/>
        <v>Brecht Joseph</v>
      </c>
      <c r="E1169" t="s">
        <v>22</v>
      </c>
      <c r="F1169" t="s">
        <v>38</v>
      </c>
      <c r="G1169" t="s">
        <v>611</v>
      </c>
      <c r="H1169" t="s">
        <v>612</v>
      </c>
      <c r="I1169" t="s">
        <v>38</v>
      </c>
      <c r="J1169" t="s">
        <v>19</v>
      </c>
      <c r="K1169" t="str">
        <f>INDEX(Table6[Column1],MATCH(L1169,Table6[Column2]))</f>
        <v>Elders</v>
      </c>
      <c r="L1169">
        <v>52.355521240000002</v>
      </c>
      <c r="M1169" t="str">
        <f>VLOOKUP(L1169,Table1[],2)</f>
        <v>50 - 59</v>
      </c>
      <c r="N1169" t="str">
        <f>INDEX(Table7[Column1],MATCH(O1169,Table7[Column2]))</f>
        <v>Learning Stage</v>
      </c>
      <c r="O1169">
        <v>2.9755126239999998</v>
      </c>
      <c r="P1169" t="str">
        <f>VLOOKUP(O1169,Table13[],2)</f>
        <v>1 - 5</v>
      </c>
      <c r="Q1169" t="str">
        <f>INDEX(Table8[Column1],MATCH(R1169,Table8[Column2]))</f>
        <v>Habitual</v>
      </c>
      <c r="R1169">
        <v>97.091435480000001</v>
      </c>
      <c r="S1169">
        <f t="shared" si="37"/>
        <v>4.0454764783333337</v>
      </c>
      <c r="T1169" t="s">
        <v>19</v>
      </c>
    </row>
    <row r="1170" spans="1:20" x14ac:dyDescent="0.25">
      <c r="A1170">
        <v>1169</v>
      </c>
      <c r="B1170" t="s">
        <v>62</v>
      </c>
      <c r="C1170" t="s">
        <v>59</v>
      </c>
      <c r="D1170" t="str">
        <f t="shared" si="36"/>
        <v>Thomas Janet</v>
      </c>
      <c r="E1170" t="s">
        <v>15</v>
      </c>
      <c r="F1170" t="s">
        <v>100</v>
      </c>
      <c r="G1170" t="s">
        <v>611</v>
      </c>
      <c r="H1170" t="s">
        <v>612</v>
      </c>
      <c r="I1170" t="s">
        <v>101</v>
      </c>
      <c r="J1170" t="s">
        <v>19</v>
      </c>
      <c r="K1170" t="str">
        <f>INDEX(Table6[Column1],MATCH(L1170,Table6[Column2]))</f>
        <v>Youth</v>
      </c>
      <c r="L1170">
        <v>25.634069459999999</v>
      </c>
      <c r="M1170" t="str">
        <f>VLOOKUP(L1170,Table1[],2)</f>
        <v>20 - 29</v>
      </c>
      <c r="N1170" t="str">
        <f>INDEX(Table7[Column1],MATCH(O1170,Table7[Column2]))</f>
        <v>Learning Stage</v>
      </c>
      <c r="O1170">
        <v>5.5210562379999999</v>
      </c>
      <c r="P1170" t="str">
        <f>VLOOKUP(O1170,Table13[],2)</f>
        <v>1 - 5</v>
      </c>
      <c r="Q1170" t="str">
        <f>INDEX(Table8[Column1],MATCH(R1170,Table8[Column2]))</f>
        <v>Scheduled</v>
      </c>
      <c r="R1170">
        <v>0</v>
      </c>
      <c r="S1170">
        <f t="shared" si="37"/>
        <v>0</v>
      </c>
      <c r="T1170" t="s">
        <v>19</v>
      </c>
    </row>
    <row r="1171" spans="1:20" x14ac:dyDescent="0.25">
      <c r="A1171">
        <v>1170</v>
      </c>
      <c r="B1171" t="s">
        <v>763</v>
      </c>
      <c r="C1171" t="s">
        <v>1549</v>
      </c>
      <c r="D1171" t="str">
        <f t="shared" si="36"/>
        <v>Howard Benjamin</v>
      </c>
      <c r="E1171" t="s">
        <v>22</v>
      </c>
      <c r="F1171" t="s">
        <v>38</v>
      </c>
      <c r="G1171" t="s">
        <v>611</v>
      </c>
      <c r="H1171" t="s">
        <v>612</v>
      </c>
      <c r="I1171" t="s">
        <v>38</v>
      </c>
      <c r="J1171" t="s">
        <v>19</v>
      </c>
      <c r="K1171" t="str">
        <f>INDEX(Table6[Column1],MATCH(L1171,Table6[Column2]))</f>
        <v>Young Adults</v>
      </c>
      <c r="L1171">
        <v>39.728380209999997</v>
      </c>
      <c r="M1171" t="str">
        <f>VLOOKUP(L1171,Table1[],2)</f>
        <v>30 - 39</v>
      </c>
      <c r="N1171" t="str">
        <f>INDEX(Table7[Column1],MATCH(O1171,Table7[Column2]))</f>
        <v>Learning Stage</v>
      </c>
      <c r="O1171">
        <v>5.9554970489999999</v>
      </c>
      <c r="P1171" t="str">
        <f>VLOOKUP(O1171,Table13[],2)</f>
        <v>1 - 5</v>
      </c>
      <c r="Q1171" t="str">
        <f>INDEX(Table8[Column1],MATCH(R1171,Table8[Column2]))</f>
        <v>Maintained</v>
      </c>
      <c r="R1171">
        <v>46.864196970000002</v>
      </c>
      <c r="S1171">
        <f t="shared" si="37"/>
        <v>1.9526748737499999</v>
      </c>
      <c r="T1171" t="s">
        <v>19</v>
      </c>
    </row>
    <row r="1172" spans="1:20" x14ac:dyDescent="0.25">
      <c r="A1172">
        <v>1171</v>
      </c>
      <c r="B1172" t="s">
        <v>1641</v>
      </c>
      <c r="C1172" t="s">
        <v>777</v>
      </c>
      <c r="D1172" t="str">
        <f t="shared" si="36"/>
        <v>Staggs Jay</v>
      </c>
      <c r="E1172" t="s">
        <v>22</v>
      </c>
      <c r="F1172" t="s">
        <v>38</v>
      </c>
      <c r="G1172" t="s">
        <v>611</v>
      </c>
      <c r="H1172" t="s">
        <v>612</v>
      </c>
      <c r="I1172" t="s">
        <v>38</v>
      </c>
      <c r="J1172" t="s">
        <v>19</v>
      </c>
      <c r="K1172" t="str">
        <f>INDEX(Table6[Column1],MATCH(L1172,Table6[Column2]))</f>
        <v>Young Adults</v>
      </c>
      <c r="L1172">
        <v>34.531165960000003</v>
      </c>
      <c r="M1172" t="str">
        <f>VLOOKUP(L1172,Table1[],2)</f>
        <v>30 - 39</v>
      </c>
      <c r="N1172" t="str">
        <f>INDEX(Table7[Column1],MATCH(O1172,Table7[Column2]))</f>
        <v>Learning Stage</v>
      </c>
      <c r="O1172">
        <v>2.1520744380000001</v>
      </c>
      <c r="P1172" t="str">
        <f>VLOOKUP(O1172,Table13[],2)</f>
        <v>1 - 5</v>
      </c>
      <c r="Q1172" t="str">
        <f>INDEX(Table8[Column1],MATCH(R1172,Table8[Column2]))</f>
        <v>Scheduled</v>
      </c>
      <c r="R1172">
        <v>0</v>
      </c>
      <c r="S1172">
        <f t="shared" si="37"/>
        <v>0</v>
      </c>
      <c r="T1172" t="s">
        <v>19</v>
      </c>
    </row>
    <row r="1173" spans="1:20" x14ac:dyDescent="0.25">
      <c r="A1173">
        <v>1172</v>
      </c>
      <c r="B1173" t="s">
        <v>1455</v>
      </c>
      <c r="C1173" t="s">
        <v>1529</v>
      </c>
      <c r="D1173" t="str">
        <f t="shared" si="36"/>
        <v>Lewis Rachael</v>
      </c>
      <c r="E1173" t="s">
        <v>15</v>
      </c>
      <c r="F1173" t="s">
        <v>24</v>
      </c>
      <c r="G1173" t="s">
        <v>820</v>
      </c>
      <c r="H1173" t="s">
        <v>821</v>
      </c>
      <c r="I1173" t="s">
        <v>24</v>
      </c>
      <c r="J1173" t="s">
        <v>19</v>
      </c>
      <c r="K1173" t="str">
        <f>INDEX(Table6[Column1],MATCH(L1173,Table6[Column2]))</f>
        <v>Youth</v>
      </c>
      <c r="L1173">
        <v>29.432002969999999</v>
      </c>
      <c r="M1173" t="str">
        <f>VLOOKUP(L1173,Table1[],2)</f>
        <v>20 - 29</v>
      </c>
      <c r="N1173" t="str">
        <f>INDEX(Table7[Column1],MATCH(O1173,Table7[Column2]))</f>
        <v>Learning Stage</v>
      </c>
      <c r="O1173">
        <v>5.8747273609999997</v>
      </c>
      <c r="P1173" t="str">
        <f>VLOOKUP(O1173,Table13[],2)</f>
        <v>1 - 5</v>
      </c>
      <c r="Q1173" t="str">
        <f>INDEX(Table8[Column1],MATCH(R1173,Table8[Column2]))</f>
        <v>Scheduled</v>
      </c>
      <c r="R1173">
        <v>28.226970569999999</v>
      </c>
      <c r="S1173">
        <f t="shared" si="37"/>
        <v>1.1761237737500001</v>
      </c>
      <c r="T1173" t="s">
        <v>19</v>
      </c>
    </row>
    <row r="1174" spans="1:20" x14ac:dyDescent="0.25">
      <c r="A1174">
        <v>1173</v>
      </c>
      <c r="B1174" t="s">
        <v>202</v>
      </c>
      <c r="C1174" t="s">
        <v>1642</v>
      </c>
      <c r="D1174" t="str">
        <f t="shared" si="36"/>
        <v>Porter Chanel</v>
      </c>
      <c r="E1174" t="s">
        <v>15</v>
      </c>
      <c r="F1174" t="s">
        <v>38</v>
      </c>
      <c r="G1174" t="s">
        <v>611</v>
      </c>
      <c r="H1174" t="s">
        <v>612</v>
      </c>
      <c r="I1174" t="s">
        <v>38</v>
      </c>
      <c r="J1174" t="s">
        <v>19</v>
      </c>
      <c r="K1174" t="str">
        <f>INDEX(Table6[Column1],MATCH(L1174,Table6[Column2]))</f>
        <v>Young Adults</v>
      </c>
      <c r="L1174">
        <v>38.56898107</v>
      </c>
      <c r="M1174" t="str">
        <f>VLOOKUP(L1174,Table1[],2)</f>
        <v>30 - 39</v>
      </c>
      <c r="N1174" t="str">
        <f>INDEX(Table7[Column1],MATCH(O1174,Table7[Column2]))</f>
        <v>Learning Stage</v>
      </c>
      <c r="O1174">
        <v>3.631695466</v>
      </c>
      <c r="P1174" t="str">
        <f>VLOOKUP(O1174,Table13[],2)</f>
        <v>1 - 5</v>
      </c>
      <c r="Q1174" t="str">
        <f>INDEX(Table8[Column1],MATCH(R1174,Table8[Column2]))</f>
        <v>Habitual</v>
      </c>
      <c r="R1174">
        <v>82.837322979999996</v>
      </c>
      <c r="S1174">
        <f t="shared" si="37"/>
        <v>3.4515551241666662</v>
      </c>
      <c r="T1174" t="s">
        <v>19</v>
      </c>
    </row>
    <row r="1175" spans="1:20" x14ac:dyDescent="0.25">
      <c r="A1175">
        <v>1174</v>
      </c>
      <c r="B1175" t="s">
        <v>1048</v>
      </c>
      <c r="C1175" t="s">
        <v>1169</v>
      </c>
      <c r="D1175" t="str">
        <f t="shared" si="36"/>
        <v>McCormick Bradley</v>
      </c>
      <c r="E1175" t="s">
        <v>22</v>
      </c>
      <c r="F1175" t="s">
        <v>38</v>
      </c>
      <c r="G1175" t="s">
        <v>611</v>
      </c>
      <c r="H1175" t="s">
        <v>612</v>
      </c>
      <c r="I1175" t="s">
        <v>38</v>
      </c>
      <c r="J1175" t="s">
        <v>19</v>
      </c>
      <c r="K1175" t="str">
        <f>INDEX(Table6[Column1],MATCH(L1175,Table6[Column2]))</f>
        <v>Adults</v>
      </c>
      <c r="L1175">
        <v>45.09564228</v>
      </c>
      <c r="M1175" t="str">
        <f>VLOOKUP(L1175,Table1[],2)</f>
        <v>40 - 49</v>
      </c>
      <c r="N1175" t="str">
        <f>INDEX(Table7[Column1],MATCH(O1175,Table7[Column2]))</f>
        <v>Learning Stage</v>
      </c>
      <c r="O1175">
        <v>2.6574339849999999</v>
      </c>
      <c r="P1175" t="str">
        <f>VLOOKUP(O1175,Table13[],2)</f>
        <v>1 - 5</v>
      </c>
      <c r="Q1175" t="str">
        <f>INDEX(Table8[Column1],MATCH(R1175,Table8[Column2]))</f>
        <v>Habitual</v>
      </c>
      <c r="R1175">
        <v>93.303577919999995</v>
      </c>
      <c r="S1175">
        <f t="shared" si="37"/>
        <v>3.8876490800000001</v>
      </c>
      <c r="T1175" t="s">
        <v>19</v>
      </c>
    </row>
    <row r="1176" spans="1:20" x14ac:dyDescent="0.25">
      <c r="A1176">
        <v>1175</v>
      </c>
      <c r="B1176" t="s">
        <v>1643</v>
      </c>
      <c r="C1176" t="s">
        <v>1644</v>
      </c>
      <c r="D1176" t="str">
        <f t="shared" si="36"/>
        <v>Cheney Brad</v>
      </c>
      <c r="E1176" t="s">
        <v>22</v>
      </c>
      <c r="F1176" t="s">
        <v>176</v>
      </c>
      <c r="G1176" t="s">
        <v>820</v>
      </c>
      <c r="H1176" t="s">
        <v>821</v>
      </c>
      <c r="I1176" t="s">
        <v>134</v>
      </c>
      <c r="J1176" t="s">
        <v>19</v>
      </c>
      <c r="K1176" t="str">
        <f>INDEX(Table6[Column1],MATCH(L1176,Table6[Column2]))</f>
        <v>Adults</v>
      </c>
      <c r="L1176">
        <v>47.478850020000003</v>
      </c>
      <c r="M1176" t="str">
        <f>VLOOKUP(L1176,Table1[],2)</f>
        <v>40 - 49</v>
      </c>
      <c r="N1176" t="str">
        <f>INDEX(Table7[Column1],MATCH(O1176,Table7[Column2]))</f>
        <v>Learning Stage</v>
      </c>
      <c r="O1176">
        <v>4.7472742139999999</v>
      </c>
      <c r="P1176" t="str">
        <f>VLOOKUP(O1176,Table13[],2)</f>
        <v>1 - 5</v>
      </c>
      <c r="Q1176" t="str">
        <f>INDEX(Table8[Column1],MATCH(R1176,Table8[Column2]))</f>
        <v>Habitual</v>
      </c>
      <c r="R1176">
        <v>85.585853520000001</v>
      </c>
      <c r="S1176">
        <f t="shared" si="37"/>
        <v>3.5660772299999999</v>
      </c>
      <c r="T1176" t="s">
        <v>19</v>
      </c>
    </row>
    <row r="1177" spans="1:20" x14ac:dyDescent="0.25">
      <c r="A1177">
        <v>1176</v>
      </c>
      <c r="B1177" t="s">
        <v>1645</v>
      </c>
      <c r="C1177" t="s">
        <v>79</v>
      </c>
      <c r="D1177" t="str">
        <f t="shared" si="36"/>
        <v>Sink Jennifer</v>
      </c>
      <c r="E1177" t="s">
        <v>15</v>
      </c>
      <c r="F1177" t="s">
        <v>192</v>
      </c>
      <c r="G1177" t="s">
        <v>820</v>
      </c>
      <c r="H1177" t="s">
        <v>821</v>
      </c>
      <c r="I1177" t="s">
        <v>192</v>
      </c>
      <c r="J1177" t="s">
        <v>19</v>
      </c>
      <c r="K1177" t="str">
        <f>INDEX(Table6[Column1],MATCH(L1177,Table6[Column2]))</f>
        <v>Adults</v>
      </c>
      <c r="L1177">
        <v>45.422269550000003</v>
      </c>
      <c r="M1177" t="str">
        <f>VLOOKUP(L1177,Table1[],2)</f>
        <v>40 - 49</v>
      </c>
      <c r="N1177" t="str">
        <f>INDEX(Table7[Column1],MATCH(O1177,Table7[Column2]))</f>
        <v>Learning Stage</v>
      </c>
      <c r="O1177">
        <v>4.8614241810000003</v>
      </c>
      <c r="P1177" t="str">
        <f>VLOOKUP(O1177,Table13[],2)</f>
        <v>1 - 5</v>
      </c>
      <c r="Q1177" t="str">
        <f>INDEX(Table8[Column1],MATCH(R1177,Table8[Column2]))</f>
        <v>Maintained</v>
      </c>
      <c r="R1177">
        <v>52.515788010000001</v>
      </c>
      <c r="S1177">
        <f t="shared" si="37"/>
        <v>2.1881578337500001</v>
      </c>
      <c r="T1177" t="s">
        <v>19</v>
      </c>
    </row>
    <row r="1178" spans="1:20" x14ac:dyDescent="0.25">
      <c r="A1178">
        <v>1177</v>
      </c>
      <c r="B1178" t="s">
        <v>1646</v>
      </c>
      <c r="C1178" t="s">
        <v>340</v>
      </c>
      <c r="D1178" t="str">
        <f t="shared" si="36"/>
        <v>Francois Christopher</v>
      </c>
      <c r="E1178" t="s">
        <v>22</v>
      </c>
      <c r="F1178" t="s">
        <v>192</v>
      </c>
      <c r="G1178" t="s">
        <v>820</v>
      </c>
      <c r="H1178" t="s">
        <v>821</v>
      </c>
      <c r="I1178" t="s">
        <v>192</v>
      </c>
      <c r="J1178" t="s">
        <v>19</v>
      </c>
      <c r="K1178" t="str">
        <f>INDEX(Table6[Column1],MATCH(L1178,Table6[Column2]))</f>
        <v>Adults</v>
      </c>
      <c r="L1178">
        <v>44.246818740000002</v>
      </c>
      <c r="M1178" t="str">
        <f>VLOOKUP(L1178,Table1[],2)</f>
        <v>40 - 49</v>
      </c>
      <c r="N1178" t="str">
        <f>INDEX(Table7[Column1],MATCH(O1178,Table7[Column2]))</f>
        <v>Learning Stage</v>
      </c>
      <c r="O1178">
        <v>3.9293364149999999</v>
      </c>
      <c r="P1178" t="str">
        <f>VLOOKUP(O1178,Table13[],2)</f>
        <v>1 - 5</v>
      </c>
      <c r="Q1178" t="str">
        <f>INDEX(Table8[Column1],MATCH(R1178,Table8[Column2]))</f>
        <v>Habitual</v>
      </c>
      <c r="R1178">
        <v>84.432260940000006</v>
      </c>
      <c r="S1178">
        <f t="shared" si="37"/>
        <v>3.5180108725000006</v>
      </c>
      <c r="T1178" t="s">
        <v>19</v>
      </c>
    </row>
    <row r="1179" spans="1:20" x14ac:dyDescent="0.25">
      <c r="A1179">
        <v>1178</v>
      </c>
      <c r="B1179" t="s">
        <v>1647</v>
      </c>
      <c r="C1179" t="s">
        <v>1648</v>
      </c>
      <c r="D1179" t="str">
        <f t="shared" si="36"/>
        <v>Chambers Gail</v>
      </c>
      <c r="E1179" t="s">
        <v>15</v>
      </c>
      <c r="F1179" t="s">
        <v>189</v>
      </c>
      <c r="G1179" t="s">
        <v>820</v>
      </c>
      <c r="H1179" t="s">
        <v>821</v>
      </c>
      <c r="I1179" t="s">
        <v>46</v>
      </c>
      <c r="J1179" t="s">
        <v>19</v>
      </c>
      <c r="K1179" t="str">
        <f>INDEX(Table6[Column1],MATCH(L1179,Table6[Column2]))</f>
        <v>Young Adults</v>
      </c>
      <c r="L1179">
        <v>33.854179739999999</v>
      </c>
      <c r="M1179" t="str">
        <f>VLOOKUP(L1179,Table1[],2)</f>
        <v>30 - 39</v>
      </c>
      <c r="N1179" t="str">
        <f>INDEX(Table7[Column1],MATCH(O1179,Table7[Column2]))</f>
        <v>Learning Stage</v>
      </c>
      <c r="O1179">
        <v>5.0550059540000003</v>
      </c>
      <c r="P1179" t="str">
        <f>VLOOKUP(O1179,Table13[],2)</f>
        <v>1 - 5</v>
      </c>
      <c r="Q1179" t="str">
        <f>INDEX(Table8[Column1],MATCH(R1179,Table8[Column2]))</f>
        <v>Scheduled</v>
      </c>
      <c r="R1179">
        <v>0</v>
      </c>
      <c r="S1179">
        <f t="shared" si="37"/>
        <v>0</v>
      </c>
      <c r="T1179" t="s">
        <v>19</v>
      </c>
    </row>
    <row r="1180" spans="1:20" x14ac:dyDescent="0.25">
      <c r="A1180">
        <v>1179</v>
      </c>
      <c r="B1180" t="s">
        <v>1649</v>
      </c>
      <c r="C1180" t="s">
        <v>1229</v>
      </c>
      <c r="D1180" t="str">
        <f t="shared" si="36"/>
        <v>Laflamme Wallace</v>
      </c>
      <c r="E1180" t="s">
        <v>22</v>
      </c>
      <c r="F1180" t="s">
        <v>87</v>
      </c>
      <c r="G1180" t="s">
        <v>820</v>
      </c>
      <c r="H1180" t="s">
        <v>821</v>
      </c>
      <c r="I1180" t="s">
        <v>87</v>
      </c>
      <c r="J1180" t="s">
        <v>19</v>
      </c>
      <c r="K1180" t="str">
        <f>INDEX(Table6[Column1],MATCH(L1180,Table6[Column2]))</f>
        <v>Adults</v>
      </c>
      <c r="L1180">
        <v>45.543259900000002</v>
      </c>
      <c r="M1180" t="str">
        <f>VLOOKUP(L1180,Table1[],2)</f>
        <v>40 - 49</v>
      </c>
      <c r="N1180" t="str">
        <f>INDEX(Table7[Column1],MATCH(O1180,Table7[Column2]))</f>
        <v>Learning Stage</v>
      </c>
      <c r="O1180">
        <v>5.820836838</v>
      </c>
      <c r="P1180" t="str">
        <f>VLOOKUP(O1180,Table13[],2)</f>
        <v>1 - 5</v>
      </c>
      <c r="Q1180" t="str">
        <f>INDEX(Table8[Column1],MATCH(R1180,Table8[Column2]))</f>
        <v>Scheduled</v>
      </c>
      <c r="R1180">
        <v>21.91129454</v>
      </c>
      <c r="S1180">
        <f t="shared" si="37"/>
        <v>0.91297060583333334</v>
      </c>
      <c r="T1180" t="s">
        <v>19</v>
      </c>
    </row>
    <row r="1181" spans="1:20" x14ac:dyDescent="0.25">
      <c r="A1181">
        <v>1180</v>
      </c>
      <c r="B1181" t="s">
        <v>1650</v>
      </c>
      <c r="C1181" t="s">
        <v>1580</v>
      </c>
      <c r="D1181" t="str">
        <f t="shared" si="36"/>
        <v>Fitzgerald Judith</v>
      </c>
      <c r="E1181" t="s">
        <v>15</v>
      </c>
      <c r="F1181" t="s">
        <v>38</v>
      </c>
      <c r="G1181" t="s">
        <v>611</v>
      </c>
      <c r="H1181" t="s">
        <v>612</v>
      </c>
      <c r="I1181" t="s">
        <v>38</v>
      </c>
      <c r="J1181" t="s">
        <v>19</v>
      </c>
      <c r="K1181" t="str">
        <f>INDEX(Table6[Column1],MATCH(L1181,Table6[Column2]))</f>
        <v>Young Adults</v>
      </c>
      <c r="L1181">
        <v>39.351494889999998</v>
      </c>
      <c r="M1181" t="str">
        <f>VLOOKUP(L1181,Table1[],2)</f>
        <v>30 - 39</v>
      </c>
      <c r="N1181" t="str">
        <f>INDEX(Table7[Column1],MATCH(O1181,Table7[Column2]))</f>
        <v>Learning Stage</v>
      </c>
      <c r="O1181">
        <v>3.4309222670000001</v>
      </c>
      <c r="P1181" t="str">
        <f>VLOOKUP(O1181,Table13[],2)</f>
        <v>1 - 5</v>
      </c>
      <c r="Q1181" t="str">
        <f>INDEX(Table8[Column1],MATCH(R1181,Table8[Column2]))</f>
        <v>Maintained</v>
      </c>
      <c r="R1181">
        <v>58.770057729999998</v>
      </c>
      <c r="S1181">
        <f t="shared" si="37"/>
        <v>2.4487524054166663</v>
      </c>
      <c r="T1181" t="s">
        <v>19</v>
      </c>
    </row>
    <row r="1182" spans="1:20" x14ac:dyDescent="0.25">
      <c r="A1182">
        <v>1181</v>
      </c>
      <c r="B1182" t="s">
        <v>648</v>
      </c>
      <c r="C1182" t="s">
        <v>1651</v>
      </c>
      <c r="D1182" t="str">
        <f t="shared" si="36"/>
        <v>Gonzalez Catherine</v>
      </c>
      <c r="E1182" t="s">
        <v>15</v>
      </c>
      <c r="F1182" t="s">
        <v>454</v>
      </c>
      <c r="G1182" t="s">
        <v>820</v>
      </c>
      <c r="H1182" t="s">
        <v>821</v>
      </c>
      <c r="I1182" t="s">
        <v>54</v>
      </c>
      <c r="J1182" t="s">
        <v>19</v>
      </c>
      <c r="K1182" t="str">
        <f>INDEX(Table6[Column1],MATCH(L1182,Table6[Column2]))</f>
        <v>Young Adults</v>
      </c>
      <c r="L1182">
        <v>38.878426689999998</v>
      </c>
      <c r="M1182" t="str">
        <f>VLOOKUP(L1182,Table1[],2)</f>
        <v>30 - 39</v>
      </c>
      <c r="N1182" t="str">
        <f>INDEX(Table7[Column1],MATCH(O1182,Table7[Column2]))</f>
        <v>Learning Stage</v>
      </c>
      <c r="O1182">
        <v>5.516304162</v>
      </c>
      <c r="P1182" t="str">
        <f>VLOOKUP(O1182,Table13[],2)</f>
        <v>1 - 5</v>
      </c>
      <c r="Q1182" t="str">
        <f>INDEX(Table8[Column1],MATCH(R1182,Table8[Column2]))</f>
        <v>Maintained</v>
      </c>
      <c r="R1182">
        <v>51.192713269999999</v>
      </c>
      <c r="S1182">
        <f t="shared" si="37"/>
        <v>2.1330297195833334</v>
      </c>
      <c r="T1182" t="s">
        <v>19</v>
      </c>
    </row>
    <row r="1183" spans="1:20" x14ac:dyDescent="0.25">
      <c r="A1183">
        <v>1182</v>
      </c>
      <c r="B1183" t="s">
        <v>773</v>
      </c>
      <c r="C1183" t="s">
        <v>1648</v>
      </c>
      <c r="D1183" t="str">
        <f t="shared" si="36"/>
        <v>Whitman Gail</v>
      </c>
      <c r="E1183" t="s">
        <v>15</v>
      </c>
      <c r="F1183" t="s">
        <v>16</v>
      </c>
      <c r="G1183" t="s">
        <v>820</v>
      </c>
      <c r="H1183" t="s">
        <v>821</v>
      </c>
      <c r="I1183" t="s">
        <v>16</v>
      </c>
      <c r="J1183" t="s">
        <v>19</v>
      </c>
      <c r="K1183" t="str">
        <f>INDEX(Table6[Column1],MATCH(L1183,Table6[Column2]))</f>
        <v>Teenagers</v>
      </c>
      <c r="L1183">
        <v>17.892161999999999</v>
      </c>
      <c r="M1183" t="e">
        <f>VLOOKUP(L1183,Table1[],2)</f>
        <v>#N/A</v>
      </c>
      <c r="N1183" t="str">
        <f>INDEX(Table7[Column1],MATCH(O1183,Table7[Column2]))</f>
        <v>Learning Stage</v>
      </c>
      <c r="O1183">
        <v>3.5673258990000001</v>
      </c>
      <c r="P1183" t="str">
        <f>VLOOKUP(O1183,Table13[],2)</f>
        <v>1 - 5</v>
      </c>
      <c r="Q1183" t="str">
        <f>INDEX(Table8[Column1],MATCH(R1183,Table8[Column2]))</f>
        <v>Scheduled</v>
      </c>
      <c r="R1183">
        <v>0</v>
      </c>
      <c r="S1183">
        <f t="shared" si="37"/>
        <v>0</v>
      </c>
      <c r="T1183" t="s">
        <v>19</v>
      </c>
    </row>
    <row r="1184" spans="1:20" x14ac:dyDescent="0.25">
      <c r="A1184">
        <v>1183</v>
      </c>
      <c r="B1184" t="s">
        <v>1652</v>
      </c>
      <c r="C1184" t="s">
        <v>1103</v>
      </c>
      <c r="D1184" t="str">
        <f t="shared" si="36"/>
        <v>Legg Darlene</v>
      </c>
      <c r="E1184" t="s">
        <v>15</v>
      </c>
      <c r="F1184" t="s">
        <v>38</v>
      </c>
      <c r="G1184" t="s">
        <v>611</v>
      </c>
      <c r="H1184" t="s">
        <v>612</v>
      </c>
      <c r="I1184" t="s">
        <v>38</v>
      </c>
      <c r="J1184" t="s">
        <v>19</v>
      </c>
      <c r="K1184" t="str">
        <f>INDEX(Table6[Column1],MATCH(L1184,Table6[Column2]))</f>
        <v>Adults</v>
      </c>
      <c r="L1184">
        <v>43.891178949999997</v>
      </c>
      <c r="M1184" t="str">
        <f>VLOOKUP(L1184,Table1[],2)</f>
        <v>40 - 49</v>
      </c>
      <c r="N1184" t="str">
        <f>INDEX(Table7[Column1],MATCH(O1184,Table7[Column2]))</f>
        <v>Learning Stage</v>
      </c>
      <c r="O1184">
        <v>4.3985692429999999</v>
      </c>
      <c r="P1184" t="str">
        <f>VLOOKUP(O1184,Table13[],2)</f>
        <v>1 - 5</v>
      </c>
      <c r="Q1184" t="str">
        <f>INDEX(Table8[Column1],MATCH(R1184,Table8[Column2]))</f>
        <v>Maintained</v>
      </c>
      <c r="R1184">
        <v>47.380655060000002</v>
      </c>
      <c r="S1184">
        <f t="shared" si="37"/>
        <v>1.9741939608333336</v>
      </c>
      <c r="T1184" t="s">
        <v>19</v>
      </c>
    </row>
    <row r="1185" spans="1:20" x14ac:dyDescent="0.25">
      <c r="A1185">
        <v>1184</v>
      </c>
      <c r="B1185" t="s">
        <v>34</v>
      </c>
      <c r="C1185" t="s">
        <v>1502</v>
      </c>
      <c r="D1185" t="str">
        <f t="shared" si="36"/>
        <v>Jones Jack</v>
      </c>
      <c r="E1185" t="s">
        <v>22</v>
      </c>
      <c r="F1185" t="s">
        <v>30</v>
      </c>
      <c r="G1185" t="s">
        <v>820</v>
      </c>
      <c r="H1185" t="s">
        <v>821</v>
      </c>
      <c r="I1185" t="s">
        <v>30</v>
      </c>
      <c r="J1185" t="s">
        <v>19</v>
      </c>
      <c r="K1185" t="str">
        <f>INDEX(Table6[Column1],MATCH(L1185,Table6[Column2]))</f>
        <v>Adults</v>
      </c>
      <c r="L1185">
        <v>45.646455590000002</v>
      </c>
      <c r="M1185" t="str">
        <f>VLOOKUP(L1185,Table1[],2)</f>
        <v>40 - 49</v>
      </c>
      <c r="N1185" t="str">
        <f>INDEX(Table7[Column1],MATCH(O1185,Table7[Column2]))</f>
        <v>Learning Stage</v>
      </c>
      <c r="O1185">
        <v>5.2800862439999996</v>
      </c>
      <c r="P1185" t="str">
        <f>VLOOKUP(O1185,Table13[],2)</f>
        <v>1 - 5</v>
      </c>
      <c r="Q1185" t="str">
        <f>INDEX(Table8[Column1],MATCH(R1185,Table8[Column2]))</f>
        <v>Maintained</v>
      </c>
      <c r="R1185">
        <v>71.099524470000006</v>
      </c>
      <c r="S1185">
        <f t="shared" si="37"/>
        <v>2.9624801862500005</v>
      </c>
      <c r="T1185" t="s">
        <v>19</v>
      </c>
    </row>
    <row r="1186" spans="1:20" x14ac:dyDescent="0.25">
      <c r="A1186">
        <v>1185</v>
      </c>
      <c r="B1186" t="s">
        <v>1653</v>
      </c>
      <c r="C1186" t="s">
        <v>50</v>
      </c>
      <c r="D1186" t="str">
        <f t="shared" si="36"/>
        <v>Homan Robert</v>
      </c>
      <c r="E1186" t="s">
        <v>22</v>
      </c>
      <c r="F1186" t="s">
        <v>424</v>
      </c>
      <c r="G1186" t="s">
        <v>820</v>
      </c>
      <c r="H1186" t="s">
        <v>821</v>
      </c>
      <c r="I1186" t="s">
        <v>121</v>
      </c>
      <c r="J1186" t="s">
        <v>19</v>
      </c>
      <c r="K1186" t="str">
        <f>INDEX(Table6[Column1],MATCH(L1186,Table6[Column2]))</f>
        <v>Elders</v>
      </c>
      <c r="L1186">
        <v>52.166887189999997</v>
      </c>
      <c r="M1186" t="str">
        <f>VLOOKUP(L1186,Table1[],2)</f>
        <v>50 - 59</v>
      </c>
      <c r="N1186" t="str">
        <f>INDEX(Table7[Column1],MATCH(O1186,Table7[Column2]))</f>
        <v>Learning Stage</v>
      </c>
      <c r="O1186">
        <v>3.067314272</v>
      </c>
      <c r="P1186" t="str">
        <f>VLOOKUP(O1186,Table13[],2)</f>
        <v>1 - 5</v>
      </c>
      <c r="Q1186" t="str">
        <f>INDEX(Table8[Column1],MATCH(R1186,Table8[Column2]))</f>
        <v>Habitual</v>
      </c>
      <c r="R1186">
        <v>102.87277349999999</v>
      </c>
      <c r="S1186">
        <f t="shared" si="37"/>
        <v>4.2863655624999994</v>
      </c>
      <c r="T1186" t="s">
        <v>19</v>
      </c>
    </row>
    <row r="1187" spans="1:20" x14ac:dyDescent="0.25">
      <c r="A1187">
        <v>1186</v>
      </c>
      <c r="B1187" t="s">
        <v>1012</v>
      </c>
      <c r="C1187" t="s">
        <v>478</v>
      </c>
      <c r="D1187" t="str">
        <f t="shared" si="36"/>
        <v>Anderson Betty</v>
      </c>
      <c r="E1187" t="s">
        <v>15</v>
      </c>
      <c r="F1187" t="s">
        <v>1654</v>
      </c>
      <c r="G1187" t="s">
        <v>611</v>
      </c>
      <c r="H1187" t="s">
        <v>612</v>
      </c>
      <c r="I1187" t="s">
        <v>101</v>
      </c>
      <c r="J1187" t="s">
        <v>19</v>
      </c>
      <c r="K1187" t="str">
        <f>INDEX(Table6[Column1],MATCH(L1187,Table6[Column2]))</f>
        <v>Young Adults</v>
      </c>
      <c r="L1187">
        <v>31.255990329999999</v>
      </c>
      <c r="M1187" t="str">
        <f>VLOOKUP(L1187,Table1[],2)</f>
        <v>30 - 39</v>
      </c>
      <c r="N1187" t="str">
        <f>INDEX(Table7[Column1],MATCH(O1187,Table7[Column2]))</f>
        <v>Learning Stage</v>
      </c>
      <c r="O1187">
        <v>4.251213398</v>
      </c>
      <c r="P1187" t="str">
        <f>VLOOKUP(O1187,Table13[],2)</f>
        <v>1 - 5</v>
      </c>
      <c r="Q1187" t="str">
        <f>INDEX(Table8[Column1],MATCH(R1187,Table8[Column2]))</f>
        <v>Scheduled</v>
      </c>
      <c r="R1187">
        <v>0</v>
      </c>
      <c r="S1187">
        <f t="shared" si="37"/>
        <v>0</v>
      </c>
      <c r="T1187" t="s">
        <v>19</v>
      </c>
    </row>
    <row r="1188" spans="1:20" x14ac:dyDescent="0.25">
      <c r="A1188">
        <v>1187</v>
      </c>
      <c r="B1188" t="s">
        <v>1655</v>
      </c>
      <c r="C1188" t="s">
        <v>1502</v>
      </c>
      <c r="D1188" t="str">
        <f t="shared" si="36"/>
        <v>Hollins Jack</v>
      </c>
      <c r="E1188" t="s">
        <v>22</v>
      </c>
      <c r="F1188" t="s">
        <v>127</v>
      </c>
      <c r="G1188" t="s">
        <v>820</v>
      </c>
      <c r="H1188" t="s">
        <v>821</v>
      </c>
      <c r="I1188" t="s">
        <v>127</v>
      </c>
      <c r="J1188" t="s">
        <v>19</v>
      </c>
      <c r="K1188" t="str">
        <f>INDEX(Table6[Column1],MATCH(L1188,Table6[Column2]))</f>
        <v>Young Adults</v>
      </c>
      <c r="L1188">
        <v>34.099853379999999</v>
      </c>
      <c r="M1188" t="str">
        <f>VLOOKUP(L1188,Table1[],2)</f>
        <v>30 - 39</v>
      </c>
      <c r="N1188" t="str">
        <f>INDEX(Table7[Column1],MATCH(O1188,Table7[Column2]))</f>
        <v>Learning Stage</v>
      </c>
      <c r="O1188">
        <v>3.9073965020000001</v>
      </c>
      <c r="P1188" t="str">
        <f>VLOOKUP(O1188,Table13[],2)</f>
        <v>1 - 5</v>
      </c>
      <c r="Q1188" t="str">
        <f>INDEX(Table8[Column1],MATCH(R1188,Table8[Column2]))</f>
        <v>Scheduled</v>
      </c>
      <c r="R1188">
        <v>0</v>
      </c>
      <c r="S1188">
        <f t="shared" si="37"/>
        <v>0</v>
      </c>
      <c r="T1188" t="s">
        <v>19</v>
      </c>
    </row>
    <row r="1189" spans="1:20" x14ac:dyDescent="0.25">
      <c r="A1189">
        <v>1188</v>
      </c>
      <c r="B1189" t="s">
        <v>1656</v>
      </c>
      <c r="C1189" t="s">
        <v>1657</v>
      </c>
      <c r="D1189" t="str">
        <f t="shared" si="36"/>
        <v>Sheridan Demarcus</v>
      </c>
      <c r="E1189" t="s">
        <v>22</v>
      </c>
      <c r="F1189" t="s">
        <v>87</v>
      </c>
      <c r="G1189" t="s">
        <v>820</v>
      </c>
      <c r="H1189" t="s">
        <v>821</v>
      </c>
      <c r="I1189" t="s">
        <v>87</v>
      </c>
      <c r="J1189" t="s">
        <v>19</v>
      </c>
      <c r="K1189" t="str">
        <f>INDEX(Table6[Column1],MATCH(L1189,Table6[Column2]))</f>
        <v>Elders</v>
      </c>
      <c r="L1189">
        <v>52.872969689999998</v>
      </c>
      <c r="M1189" t="str">
        <f>VLOOKUP(L1189,Table1[],2)</f>
        <v>50 - 59</v>
      </c>
      <c r="N1189" t="str">
        <f>INDEX(Table7[Column1],MATCH(O1189,Table7[Column2]))</f>
        <v>Fitting in Stage</v>
      </c>
      <c r="O1189">
        <v>6.3227069379999996</v>
      </c>
      <c r="P1189" t="str">
        <f>VLOOKUP(O1189,Table13[],2)</f>
        <v>6 - 10</v>
      </c>
      <c r="Q1189" t="str">
        <f>INDEX(Table8[Column1],MATCH(R1189,Table8[Column2]))</f>
        <v>Excused</v>
      </c>
      <c r="R1189">
        <v>127.87660030000001</v>
      </c>
      <c r="S1189">
        <f t="shared" si="37"/>
        <v>5.3281916791666672</v>
      </c>
      <c r="T1189" t="s">
        <v>19</v>
      </c>
    </row>
    <row r="1190" spans="1:20" x14ac:dyDescent="0.25">
      <c r="A1190">
        <v>1189</v>
      </c>
      <c r="B1190" t="s">
        <v>1658</v>
      </c>
      <c r="C1190" t="s">
        <v>1659</v>
      </c>
      <c r="D1190" t="str">
        <f t="shared" si="36"/>
        <v>Fitzpatrick Brice</v>
      </c>
      <c r="E1190" t="s">
        <v>22</v>
      </c>
      <c r="F1190" t="s">
        <v>57</v>
      </c>
      <c r="G1190" t="s">
        <v>820</v>
      </c>
      <c r="H1190" t="s">
        <v>821</v>
      </c>
      <c r="I1190" t="s">
        <v>57</v>
      </c>
      <c r="J1190" t="s">
        <v>19</v>
      </c>
      <c r="K1190" t="str">
        <f>INDEX(Table6[Column1],MATCH(L1190,Table6[Column2]))</f>
        <v>Elders</v>
      </c>
      <c r="L1190">
        <v>57.963518530000002</v>
      </c>
      <c r="M1190" t="str">
        <f>VLOOKUP(L1190,Table1[],2)</f>
        <v>50 - 59</v>
      </c>
      <c r="N1190" t="str">
        <f>INDEX(Table7[Column1],MATCH(O1190,Table7[Column2]))</f>
        <v>Learning Stage</v>
      </c>
      <c r="O1190">
        <v>3.2371439949999998</v>
      </c>
      <c r="P1190" t="str">
        <f>VLOOKUP(O1190,Table13[],2)</f>
        <v>1 - 5</v>
      </c>
      <c r="Q1190" t="str">
        <f>INDEX(Table8[Column1],MATCH(R1190,Table8[Column2]))</f>
        <v>Excused</v>
      </c>
      <c r="R1190">
        <v>156.623132</v>
      </c>
      <c r="S1190">
        <f t="shared" si="37"/>
        <v>6.5259638333333339</v>
      </c>
      <c r="T1190" t="s">
        <v>19</v>
      </c>
    </row>
    <row r="1191" spans="1:20" x14ac:dyDescent="0.25">
      <c r="A1191">
        <v>1190</v>
      </c>
      <c r="B1191" t="s">
        <v>1660</v>
      </c>
      <c r="C1191" t="s">
        <v>684</v>
      </c>
      <c r="D1191" t="str">
        <f t="shared" si="36"/>
        <v>Kurland Cassandra</v>
      </c>
      <c r="E1191" t="s">
        <v>15</v>
      </c>
      <c r="F1191" t="s">
        <v>38</v>
      </c>
      <c r="G1191" t="s">
        <v>611</v>
      </c>
      <c r="H1191" t="s">
        <v>612</v>
      </c>
      <c r="I1191" t="s">
        <v>38</v>
      </c>
      <c r="J1191" t="s">
        <v>19</v>
      </c>
      <c r="K1191" t="str">
        <f>INDEX(Table6[Column1],MATCH(L1191,Table6[Column2]))</f>
        <v>Adults</v>
      </c>
      <c r="L1191">
        <v>43.138901910000001</v>
      </c>
      <c r="M1191" t="str">
        <f>VLOOKUP(L1191,Table1[],2)</f>
        <v>40 - 49</v>
      </c>
      <c r="N1191" t="str">
        <f>INDEX(Table7[Column1],MATCH(O1191,Table7[Column2]))</f>
        <v>Learning Stage</v>
      </c>
      <c r="O1191">
        <v>2.868471805</v>
      </c>
      <c r="P1191" t="str">
        <f>VLOOKUP(O1191,Table13[],2)</f>
        <v>1 - 5</v>
      </c>
      <c r="Q1191" t="str">
        <f>INDEX(Table8[Column1],MATCH(R1191,Table8[Column2]))</f>
        <v>Excused</v>
      </c>
      <c r="R1191">
        <v>122.5801316</v>
      </c>
      <c r="S1191">
        <f t="shared" si="37"/>
        <v>5.107505483333334</v>
      </c>
      <c r="T1191" t="s">
        <v>19</v>
      </c>
    </row>
    <row r="1192" spans="1:20" x14ac:dyDescent="0.25">
      <c r="A1192">
        <v>1191</v>
      </c>
      <c r="B1192" t="s">
        <v>1661</v>
      </c>
      <c r="C1192" t="s">
        <v>1662</v>
      </c>
      <c r="D1192" t="str">
        <f t="shared" si="36"/>
        <v>Jarnagin Carolyn</v>
      </c>
      <c r="E1192" t="s">
        <v>15</v>
      </c>
      <c r="F1192" t="s">
        <v>38</v>
      </c>
      <c r="G1192" t="s">
        <v>611</v>
      </c>
      <c r="H1192" t="s">
        <v>612</v>
      </c>
      <c r="I1192" t="s">
        <v>38</v>
      </c>
      <c r="J1192" t="s">
        <v>19</v>
      </c>
      <c r="K1192" t="str">
        <f>INDEX(Table6[Column1],MATCH(L1192,Table6[Column2]))</f>
        <v>Youth</v>
      </c>
      <c r="L1192">
        <v>21.886824180000001</v>
      </c>
      <c r="M1192" t="str">
        <f>VLOOKUP(L1192,Table1[],2)</f>
        <v>20 - 29</v>
      </c>
      <c r="N1192" t="str">
        <f>INDEX(Table7[Column1],MATCH(O1192,Table7[Column2]))</f>
        <v>Learning Stage</v>
      </c>
      <c r="O1192">
        <v>3.989210532</v>
      </c>
      <c r="P1192" t="str">
        <f>VLOOKUP(O1192,Table13[],2)</f>
        <v>1 - 5</v>
      </c>
      <c r="Q1192" t="str">
        <f>INDEX(Table8[Column1],MATCH(R1192,Table8[Column2]))</f>
        <v>Scheduled</v>
      </c>
      <c r="R1192">
        <v>0</v>
      </c>
      <c r="S1192">
        <f t="shared" si="37"/>
        <v>0</v>
      </c>
      <c r="T1192" t="s">
        <v>19</v>
      </c>
    </row>
    <row r="1193" spans="1:20" x14ac:dyDescent="0.25">
      <c r="A1193">
        <v>1192</v>
      </c>
      <c r="B1193" t="s">
        <v>43</v>
      </c>
      <c r="C1193" t="s">
        <v>1663</v>
      </c>
      <c r="D1193" t="str">
        <f t="shared" si="36"/>
        <v>Lee Cheryl</v>
      </c>
      <c r="E1193" t="s">
        <v>15</v>
      </c>
      <c r="F1193" t="s">
        <v>127</v>
      </c>
      <c r="G1193" t="s">
        <v>820</v>
      </c>
      <c r="H1193" t="s">
        <v>821</v>
      </c>
      <c r="I1193" t="s">
        <v>127</v>
      </c>
      <c r="J1193" t="s">
        <v>19</v>
      </c>
      <c r="K1193" t="str">
        <f>INDEX(Table6[Column1],MATCH(L1193,Table6[Column2]))</f>
        <v>Young Adults</v>
      </c>
      <c r="L1193">
        <v>36.787604510000001</v>
      </c>
      <c r="M1193" t="str">
        <f>VLOOKUP(L1193,Table1[],2)</f>
        <v>30 - 39</v>
      </c>
      <c r="N1193" t="str">
        <f>INDEX(Table7[Column1],MATCH(O1193,Table7[Column2]))</f>
        <v>Learning Stage</v>
      </c>
      <c r="O1193">
        <v>5.3528462689999996</v>
      </c>
      <c r="P1193" t="str">
        <f>VLOOKUP(O1193,Table13[],2)</f>
        <v>1 - 5</v>
      </c>
      <c r="Q1193" t="str">
        <f>INDEX(Table8[Column1],MATCH(R1193,Table8[Column2]))</f>
        <v>Scheduled</v>
      </c>
      <c r="R1193">
        <v>35.799413790000003</v>
      </c>
      <c r="S1193">
        <f t="shared" si="37"/>
        <v>1.4916422412500001</v>
      </c>
      <c r="T1193" t="s">
        <v>19</v>
      </c>
    </row>
    <row r="1194" spans="1:20" x14ac:dyDescent="0.25">
      <c r="A1194">
        <v>1193</v>
      </c>
      <c r="B1194" t="s">
        <v>1461</v>
      </c>
      <c r="C1194" t="s">
        <v>863</v>
      </c>
      <c r="D1194" t="str">
        <f t="shared" si="36"/>
        <v>Kephart Gerald</v>
      </c>
      <c r="E1194" t="s">
        <v>22</v>
      </c>
      <c r="F1194" t="s">
        <v>818</v>
      </c>
      <c r="G1194" t="s">
        <v>820</v>
      </c>
      <c r="H1194" t="s">
        <v>821</v>
      </c>
      <c r="I1194" t="s">
        <v>54</v>
      </c>
      <c r="J1194" t="s">
        <v>19</v>
      </c>
      <c r="K1194" t="str">
        <f>INDEX(Table6[Column1],MATCH(L1194,Table6[Column2]))</f>
        <v>Elders</v>
      </c>
      <c r="L1194">
        <v>52.597343989999999</v>
      </c>
      <c r="M1194" t="str">
        <f>VLOOKUP(L1194,Table1[],2)</f>
        <v>50 - 59</v>
      </c>
      <c r="N1194" t="str">
        <f>INDEX(Table7[Column1],MATCH(O1194,Table7[Column2]))</f>
        <v>Learning Stage</v>
      </c>
      <c r="O1194">
        <v>3.310841682</v>
      </c>
      <c r="P1194" t="str">
        <f>VLOOKUP(O1194,Table13[],2)</f>
        <v>1 - 5</v>
      </c>
      <c r="Q1194" t="str">
        <f>INDEX(Table8[Column1],MATCH(R1194,Table8[Column2]))</f>
        <v>Habitual</v>
      </c>
      <c r="R1194">
        <v>87.747537919999999</v>
      </c>
      <c r="S1194">
        <f t="shared" si="37"/>
        <v>3.6561474133333332</v>
      </c>
      <c r="T1194" t="s">
        <v>19</v>
      </c>
    </row>
    <row r="1195" spans="1:20" x14ac:dyDescent="0.25">
      <c r="A1195">
        <v>1194</v>
      </c>
      <c r="B1195" t="s">
        <v>479</v>
      </c>
      <c r="C1195" t="s">
        <v>895</v>
      </c>
      <c r="D1195" t="str">
        <f t="shared" si="36"/>
        <v>Dunn Carl</v>
      </c>
      <c r="E1195" t="s">
        <v>22</v>
      </c>
      <c r="F1195" t="s">
        <v>57</v>
      </c>
      <c r="G1195" t="s">
        <v>1060</v>
      </c>
      <c r="H1195" t="s">
        <v>1061</v>
      </c>
      <c r="I1195" t="s">
        <v>57</v>
      </c>
      <c r="J1195" t="s">
        <v>19</v>
      </c>
      <c r="K1195" t="str">
        <f>INDEX(Table6[Column1],MATCH(L1195,Table6[Column2]))</f>
        <v>Adults</v>
      </c>
      <c r="L1195">
        <v>48.09324625</v>
      </c>
      <c r="M1195" t="str">
        <f>VLOOKUP(L1195,Table1[],2)</f>
        <v>40 - 49</v>
      </c>
      <c r="N1195" t="str">
        <f>INDEX(Table7[Column1],MATCH(O1195,Table7[Column2]))</f>
        <v>Learning Stage</v>
      </c>
      <c r="O1195">
        <v>3.1644548079999999</v>
      </c>
      <c r="P1195" t="str">
        <f>VLOOKUP(O1195,Table13[],2)</f>
        <v>1 - 5</v>
      </c>
      <c r="Q1195" t="str">
        <f>INDEX(Table8[Column1],MATCH(R1195,Table8[Column2]))</f>
        <v>Maintained</v>
      </c>
      <c r="R1195">
        <v>71.584959319999996</v>
      </c>
      <c r="S1195">
        <f t="shared" si="37"/>
        <v>2.9827066383333332</v>
      </c>
      <c r="T1195" t="s">
        <v>19</v>
      </c>
    </row>
    <row r="1196" spans="1:20" x14ac:dyDescent="0.25">
      <c r="A1196">
        <v>1195</v>
      </c>
      <c r="B1196" t="s">
        <v>1664</v>
      </c>
      <c r="C1196" t="s">
        <v>368</v>
      </c>
      <c r="D1196" t="str">
        <f t="shared" si="36"/>
        <v>Cantrell Frank</v>
      </c>
      <c r="E1196" t="s">
        <v>22</v>
      </c>
      <c r="F1196" t="s">
        <v>38</v>
      </c>
      <c r="G1196" t="s">
        <v>611</v>
      </c>
      <c r="H1196" t="s">
        <v>612</v>
      </c>
      <c r="I1196" t="s">
        <v>38</v>
      </c>
      <c r="J1196" t="s">
        <v>19</v>
      </c>
      <c r="K1196" t="str">
        <f>INDEX(Table6[Column1],MATCH(L1196,Table6[Column2]))</f>
        <v>Adults</v>
      </c>
      <c r="L1196">
        <v>45.506680279999998</v>
      </c>
      <c r="M1196" t="str">
        <f>VLOOKUP(L1196,Table1[],2)</f>
        <v>40 - 49</v>
      </c>
      <c r="N1196" t="str">
        <f>INDEX(Table7[Column1],MATCH(O1196,Table7[Column2]))</f>
        <v>Learning Stage</v>
      </c>
      <c r="O1196">
        <v>4.9454476190000003</v>
      </c>
      <c r="P1196" t="str">
        <f>VLOOKUP(O1196,Table13[],2)</f>
        <v>1 - 5</v>
      </c>
      <c r="Q1196" t="str">
        <f>INDEX(Table8[Column1],MATCH(R1196,Table8[Column2]))</f>
        <v>Maintained</v>
      </c>
      <c r="R1196">
        <v>74.119846219999999</v>
      </c>
      <c r="S1196">
        <f t="shared" si="37"/>
        <v>3.0883269258333335</v>
      </c>
      <c r="T1196" t="s">
        <v>19</v>
      </c>
    </row>
    <row r="1197" spans="1:20" x14ac:dyDescent="0.25">
      <c r="A1197">
        <v>1196</v>
      </c>
      <c r="B1197" t="s">
        <v>723</v>
      </c>
      <c r="C1197" t="s">
        <v>1665</v>
      </c>
      <c r="D1197" t="str">
        <f t="shared" si="36"/>
        <v>Garcia Mona</v>
      </c>
      <c r="E1197" t="s">
        <v>15</v>
      </c>
      <c r="F1197" t="s">
        <v>127</v>
      </c>
      <c r="G1197" t="s">
        <v>820</v>
      </c>
      <c r="H1197" t="s">
        <v>821</v>
      </c>
      <c r="I1197" t="s">
        <v>127</v>
      </c>
      <c r="J1197" t="s">
        <v>19</v>
      </c>
      <c r="K1197" t="str">
        <f>INDEX(Table6[Column1],MATCH(L1197,Table6[Column2]))</f>
        <v>Elders</v>
      </c>
      <c r="L1197">
        <v>51.36390196</v>
      </c>
      <c r="M1197" t="str">
        <f>VLOOKUP(L1197,Table1[],2)</f>
        <v>50 - 59</v>
      </c>
      <c r="N1197" t="str">
        <f>INDEX(Table7[Column1],MATCH(O1197,Table7[Column2]))</f>
        <v>Learning Stage</v>
      </c>
      <c r="O1197">
        <v>3.4196809090000002</v>
      </c>
      <c r="P1197" t="str">
        <f>VLOOKUP(O1197,Table13[],2)</f>
        <v>1 - 5</v>
      </c>
      <c r="Q1197" t="str">
        <f>INDEX(Table8[Column1],MATCH(R1197,Table8[Column2]))</f>
        <v>Habitual</v>
      </c>
      <c r="R1197">
        <v>118.1238501</v>
      </c>
      <c r="S1197">
        <f t="shared" si="37"/>
        <v>4.9218270874999996</v>
      </c>
      <c r="T1197" t="s">
        <v>19</v>
      </c>
    </row>
    <row r="1198" spans="1:20" x14ac:dyDescent="0.25">
      <c r="A1198">
        <v>1197</v>
      </c>
      <c r="B1198" t="s">
        <v>367</v>
      </c>
      <c r="C1198" t="s">
        <v>763</v>
      </c>
      <c r="D1198" t="str">
        <f t="shared" si="36"/>
        <v>Campbell Howard</v>
      </c>
      <c r="E1198" t="s">
        <v>22</v>
      </c>
      <c r="F1198" t="s">
        <v>1456</v>
      </c>
      <c r="G1198" t="s">
        <v>820</v>
      </c>
      <c r="H1198" t="s">
        <v>821</v>
      </c>
      <c r="I1198" t="s">
        <v>107</v>
      </c>
      <c r="J1198" t="s">
        <v>19</v>
      </c>
      <c r="K1198" t="str">
        <f>INDEX(Table6[Column1],MATCH(L1198,Table6[Column2]))</f>
        <v>Adults</v>
      </c>
      <c r="L1198">
        <v>42.340695230000001</v>
      </c>
      <c r="M1198" t="str">
        <f>VLOOKUP(L1198,Table1[],2)</f>
        <v>40 - 49</v>
      </c>
      <c r="N1198" t="str">
        <f>INDEX(Table7[Column1],MATCH(O1198,Table7[Column2]))</f>
        <v>Learning Stage</v>
      </c>
      <c r="O1198">
        <v>2.6515494899999998</v>
      </c>
      <c r="P1198" t="str">
        <f>VLOOKUP(O1198,Table13[],2)</f>
        <v>1 - 5</v>
      </c>
      <c r="Q1198" t="str">
        <f>INDEX(Table8[Column1],MATCH(R1198,Table8[Column2]))</f>
        <v>Maintained</v>
      </c>
      <c r="R1198">
        <v>57.998190219999998</v>
      </c>
      <c r="S1198">
        <f t="shared" si="37"/>
        <v>2.4165912591666667</v>
      </c>
      <c r="T1198" t="s">
        <v>19</v>
      </c>
    </row>
    <row r="1199" spans="1:20" x14ac:dyDescent="0.25">
      <c r="A1199">
        <v>1198</v>
      </c>
      <c r="B1199" t="s">
        <v>1666</v>
      </c>
      <c r="C1199" t="s">
        <v>1667</v>
      </c>
      <c r="D1199" t="str">
        <f t="shared" si="36"/>
        <v>Velasquez Ada</v>
      </c>
      <c r="E1199" t="s">
        <v>15</v>
      </c>
      <c r="F1199" t="s">
        <v>27</v>
      </c>
      <c r="G1199" t="s">
        <v>820</v>
      </c>
      <c r="H1199" t="s">
        <v>821</v>
      </c>
      <c r="I1199" t="s">
        <v>27</v>
      </c>
      <c r="J1199" t="s">
        <v>19</v>
      </c>
      <c r="K1199" t="str">
        <f>INDEX(Table6[Column1],MATCH(L1199,Table6[Column2]))</f>
        <v>Young Adults</v>
      </c>
      <c r="L1199">
        <v>39.913900239999997</v>
      </c>
      <c r="M1199" t="str">
        <f>VLOOKUP(L1199,Table1[],2)</f>
        <v>30 - 39</v>
      </c>
      <c r="N1199" t="str">
        <f>INDEX(Table7[Column1],MATCH(O1199,Table7[Column2]))</f>
        <v>Learning Stage</v>
      </c>
      <c r="O1199">
        <v>5.6695485449999996</v>
      </c>
      <c r="P1199" t="str">
        <f>VLOOKUP(O1199,Table13[],2)</f>
        <v>1 - 5</v>
      </c>
      <c r="Q1199" t="str">
        <f>INDEX(Table8[Column1],MATCH(R1199,Table8[Column2]))</f>
        <v>Maintained</v>
      </c>
      <c r="R1199">
        <v>74.082969370000001</v>
      </c>
      <c r="S1199">
        <f t="shared" si="37"/>
        <v>3.0867903904166667</v>
      </c>
      <c r="T1199" t="s">
        <v>19</v>
      </c>
    </row>
    <row r="1200" spans="1:20" x14ac:dyDescent="0.25">
      <c r="A1200">
        <v>1199</v>
      </c>
      <c r="B1200" t="s">
        <v>627</v>
      </c>
      <c r="C1200" t="s">
        <v>1668</v>
      </c>
      <c r="D1200" t="str">
        <f t="shared" si="36"/>
        <v>Mills Duane</v>
      </c>
      <c r="E1200" t="s">
        <v>22</v>
      </c>
      <c r="F1200" t="s">
        <v>38</v>
      </c>
      <c r="G1200" t="s">
        <v>611</v>
      </c>
      <c r="H1200" t="s">
        <v>612</v>
      </c>
      <c r="I1200" t="s">
        <v>38</v>
      </c>
      <c r="J1200" t="s">
        <v>19</v>
      </c>
      <c r="K1200" t="str">
        <f>INDEX(Table6[Column1],MATCH(L1200,Table6[Column2]))</f>
        <v>Elders</v>
      </c>
      <c r="L1200">
        <v>57.642212970000003</v>
      </c>
      <c r="M1200" t="str">
        <f>VLOOKUP(L1200,Table1[],2)</f>
        <v>50 - 59</v>
      </c>
      <c r="N1200" t="str">
        <f>INDEX(Table7[Column1],MATCH(O1200,Table7[Column2]))</f>
        <v>Fitting in Stage</v>
      </c>
      <c r="O1200">
        <v>6.7123511330000003</v>
      </c>
      <c r="P1200" t="str">
        <f>VLOOKUP(O1200,Table13[],2)</f>
        <v>6 - 10</v>
      </c>
      <c r="Q1200" t="str">
        <f>INDEX(Table8[Column1],MATCH(R1200,Table8[Column2]))</f>
        <v>Habitual</v>
      </c>
      <c r="R1200">
        <v>112.02477810000001</v>
      </c>
      <c r="S1200">
        <f t="shared" si="37"/>
        <v>4.6676990875</v>
      </c>
      <c r="T1200" t="s">
        <v>19</v>
      </c>
    </row>
    <row r="1201" spans="1:20" x14ac:dyDescent="0.25">
      <c r="A1201">
        <v>1200</v>
      </c>
      <c r="B1201" t="s">
        <v>1669</v>
      </c>
      <c r="C1201" t="s">
        <v>1670</v>
      </c>
      <c r="D1201" t="str">
        <f t="shared" si="36"/>
        <v>Manson Cindi</v>
      </c>
      <c r="E1201" t="s">
        <v>15</v>
      </c>
      <c r="F1201" t="s">
        <v>277</v>
      </c>
      <c r="G1201" t="s">
        <v>820</v>
      </c>
      <c r="H1201" t="s">
        <v>821</v>
      </c>
      <c r="I1201" t="s">
        <v>277</v>
      </c>
      <c r="J1201" t="s">
        <v>19</v>
      </c>
      <c r="K1201" t="str">
        <f>INDEX(Table6[Column1],MATCH(L1201,Table6[Column2]))</f>
        <v>Young Adults</v>
      </c>
      <c r="L1201">
        <v>39.84124439</v>
      </c>
      <c r="M1201" t="str">
        <f>VLOOKUP(L1201,Table1[],2)</f>
        <v>30 - 39</v>
      </c>
      <c r="N1201" t="str">
        <f>INDEX(Table7[Column1],MATCH(O1201,Table7[Column2]))</f>
        <v>Learning Stage</v>
      </c>
      <c r="O1201">
        <v>4.0897940750000004</v>
      </c>
      <c r="P1201" t="str">
        <f>VLOOKUP(O1201,Table13[],2)</f>
        <v>1 - 5</v>
      </c>
      <c r="Q1201" t="str">
        <f>INDEX(Table8[Column1],MATCH(R1201,Table8[Column2]))</f>
        <v>Maintained</v>
      </c>
      <c r="R1201">
        <v>71.250208270000002</v>
      </c>
      <c r="S1201">
        <f t="shared" si="37"/>
        <v>2.9687586779166666</v>
      </c>
      <c r="T1201" t="s">
        <v>19</v>
      </c>
    </row>
    <row r="1202" spans="1:20" x14ac:dyDescent="0.25">
      <c r="A1202">
        <v>1201</v>
      </c>
      <c r="B1202" t="s">
        <v>1671</v>
      </c>
      <c r="C1202" t="s">
        <v>32</v>
      </c>
      <c r="D1202" t="str">
        <f t="shared" si="36"/>
        <v>Staggers Edward</v>
      </c>
      <c r="E1202" t="s">
        <v>22</v>
      </c>
      <c r="F1202" t="s">
        <v>1672</v>
      </c>
      <c r="G1202" t="s">
        <v>611</v>
      </c>
      <c r="H1202" t="s">
        <v>612</v>
      </c>
      <c r="I1202" t="s">
        <v>1472</v>
      </c>
      <c r="J1202" t="s">
        <v>19</v>
      </c>
      <c r="K1202" t="str">
        <f>INDEX(Table6[Column1],MATCH(L1202,Table6[Column2]))</f>
        <v>Young Adults</v>
      </c>
      <c r="L1202">
        <v>35.6690896</v>
      </c>
      <c r="M1202" t="str">
        <f>VLOOKUP(L1202,Table1[],2)</f>
        <v>30 - 39</v>
      </c>
      <c r="N1202" t="str">
        <f>INDEX(Table7[Column1],MATCH(O1202,Table7[Column2]))</f>
        <v>Learning Stage</v>
      </c>
      <c r="O1202">
        <v>5.320908395</v>
      </c>
      <c r="P1202" t="str">
        <f>VLOOKUP(O1202,Table13[],2)</f>
        <v>1 - 5</v>
      </c>
      <c r="Q1202" t="str">
        <f>INDEX(Table8[Column1],MATCH(R1202,Table8[Column2]))</f>
        <v>Scheduled</v>
      </c>
      <c r="R1202">
        <v>34.566016329999997</v>
      </c>
      <c r="S1202">
        <f t="shared" si="37"/>
        <v>1.4402506804166666</v>
      </c>
      <c r="T1202" t="s">
        <v>19</v>
      </c>
    </row>
    <row r="1203" spans="1:20" x14ac:dyDescent="0.25">
      <c r="A1203">
        <v>1202</v>
      </c>
      <c r="B1203" t="s">
        <v>1023</v>
      </c>
      <c r="C1203" t="s">
        <v>401</v>
      </c>
      <c r="D1203" t="str">
        <f t="shared" si="36"/>
        <v>Wright Michael</v>
      </c>
      <c r="E1203" t="s">
        <v>22</v>
      </c>
      <c r="F1203" t="s">
        <v>176</v>
      </c>
      <c r="G1203" t="s">
        <v>820</v>
      </c>
      <c r="H1203" t="s">
        <v>821</v>
      </c>
      <c r="I1203" t="s">
        <v>134</v>
      </c>
      <c r="J1203" t="s">
        <v>19</v>
      </c>
      <c r="K1203" t="str">
        <f>INDEX(Table6[Column1],MATCH(L1203,Table6[Column2]))</f>
        <v>Adults</v>
      </c>
      <c r="L1203">
        <v>47.97163046</v>
      </c>
      <c r="M1203" t="str">
        <f>VLOOKUP(L1203,Table1[],2)</f>
        <v>40 - 49</v>
      </c>
      <c r="N1203" t="str">
        <f>INDEX(Table7[Column1],MATCH(O1203,Table7[Column2]))</f>
        <v>Learning Stage</v>
      </c>
      <c r="O1203">
        <v>3.1575037959999999</v>
      </c>
      <c r="P1203" t="str">
        <f>VLOOKUP(O1203,Table13[],2)</f>
        <v>1 - 5</v>
      </c>
      <c r="Q1203" t="str">
        <f>INDEX(Table8[Column1],MATCH(R1203,Table8[Column2]))</f>
        <v>Maintained</v>
      </c>
      <c r="R1203">
        <v>63.034356189999997</v>
      </c>
      <c r="S1203">
        <f t="shared" si="37"/>
        <v>2.6264315079166662</v>
      </c>
      <c r="T1203" t="s">
        <v>19</v>
      </c>
    </row>
    <row r="1204" spans="1:20" x14ac:dyDescent="0.25">
      <c r="A1204">
        <v>1203</v>
      </c>
      <c r="B1204" t="s">
        <v>887</v>
      </c>
      <c r="C1204" t="s">
        <v>93</v>
      </c>
      <c r="D1204" t="str">
        <f t="shared" si="36"/>
        <v>Nicholas William</v>
      </c>
      <c r="E1204" t="s">
        <v>22</v>
      </c>
      <c r="F1204" t="s">
        <v>1226</v>
      </c>
      <c r="G1204" t="s">
        <v>820</v>
      </c>
      <c r="H1204" t="s">
        <v>821</v>
      </c>
      <c r="I1204" t="s">
        <v>24</v>
      </c>
      <c r="J1204" t="s">
        <v>19</v>
      </c>
      <c r="K1204" t="str">
        <f>INDEX(Table6[Column1],MATCH(L1204,Table6[Column2]))</f>
        <v>Adults</v>
      </c>
      <c r="L1204">
        <v>48.080997330000002</v>
      </c>
      <c r="M1204" t="str">
        <f>VLOOKUP(L1204,Table1[],2)</f>
        <v>40 - 49</v>
      </c>
      <c r="N1204" t="str">
        <f>INDEX(Table7[Column1],MATCH(O1204,Table7[Column2]))</f>
        <v>Learning Stage</v>
      </c>
      <c r="O1204">
        <v>5.2844814160000002</v>
      </c>
      <c r="P1204" t="str">
        <f>VLOOKUP(O1204,Table13[],2)</f>
        <v>1 - 5</v>
      </c>
      <c r="Q1204" t="str">
        <f>INDEX(Table8[Column1],MATCH(R1204,Table8[Column2]))</f>
        <v>Habitual</v>
      </c>
      <c r="R1204">
        <v>86.364298610000006</v>
      </c>
      <c r="S1204">
        <f t="shared" si="37"/>
        <v>3.5985124420833334</v>
      </c>
      <c r="T1204" t="s">
        <v>19</v>
      </c>
    </row>
    <row r="1205" spans="1:20" x14ac:dyDescent="0.25">
      <c r="A1205">
        <v>1204</v>
      </c>
      <c r="B1205" t="s">
        <v>1673</v>
      </c>
      <c r="C1205" t="s">
        <v>245</v>
      </c>
      <c r="D1205" t="str">
        <f t="shared" si="36"/>
        <v>Hawthorn Mary</v>
      </c>
      <c r="E1205" t="s">
        <v>15</v>
      </c>
      <c r="F1205" t="s">
        <v>1674</v>
      </c>
      <c r="G1205" t="s">
        <v>820</v>
      </c>
      <c r="H1205" t="s">
        <v>821</v>
      </c>
      <c r="I1205" t="s">
        <v>87</v>
      </c>
      <c r="J1205" t="s">
        <v>19</v>
      </c>
      <c r="K1205" t="str">
        <f>INDEX(Table6[Column1],MATCH(L1205,Table6[Column2]))</f>
        <v>Youth</v>
      </c>
      <c r="L1205">
        <v>24.967156360000001</v>
      </c>
      <c r="M1205" t="str">
        <f>VLOOKUP(L1205,Table1[],2)</f>
        <v>20 - 29</v>
      </c>
      <c r="N1205" t="str">
        <f>INDEX(Table7[Column1],MATCH(O1205,Table7[Column2]))</f>
        <v>Fitting in Stage</v>
      </c>
      <c r="O1205">
        <v>8.0608912420000003</v>
      </c>
      <c r="P1205" t="str">
        <f>VLOOKUP(O1205,Table13[],2)</f>
        <v>6 - 10</v>
      </c>
      <c r="Q1205" t="str">
        <f>INDEX(Table8[Column1],MATCH(R1205,Table8[Column2]))</f>
        <v>Scheduled</v>
      </c>
      <c r="R1205">
        <v>3.6844616609999998</v>
      </c>
      <c r="S1205">
        <f t="shared" si="37"/>
        <v>0.15351923587499999</v>
      </c>
      <c r="T1205" t="s">
        <v>19</v>
      </c>
    </row>
    <row r="1206" spans="1:20" x14ac:dyDescent="0.25">
      <c r="A1206">
        <v>1205</v>
      </c>
      <c r="B1206" t="s">
        <v>494</v>
      </c>
      <c r="C1206" t="s">
        <v>783</v>
      </c>
      <c r="D1206" t="str">
        <f t="shared" si="36"/>
        <v>Ryan Marie</v>
      </c>
      <c r="E1206" t="s">
        <v>15</v>
      </c>
      <c r="F1206" t="s">
        <v>30</v>
      </c>
      <c r="G1206" t="s">
        <v>820</v>
      </c>
      <c r="H1206" t="s">
        <v>821</v>
      </c>
      <c r="I1206" t="s">
        <v>30</v>
      </c>
      <c r="J1206" t="s">
        <v>19</v>
      </c>
      <c r="K1206" t="str">
        <f>INDEX(Table6[Column1],MATCH(L1206,Table6[Column2]))</f>
        <v>Adults</v>
      </c>
      <c r="L1206">
        <v>45.988631679999997</v>
      </c>
      <c r="M1206" t="str">
        <f>VLOOKUP(L1206,Table1[],2)</f>
        <v>40 - 49</v>
      </c>
      <c r="N1206" t="str">
        <f>INDEX(Table7[Column1],MATCH(O1206,Table7[Column2]))</f>
        <v>Learning Stage</v>
      </c>
      <c r="O1206">
        <v>5.31847461</v>
      </c>
      <c r="P1206" t="str">
        <f>VLOOKUP(O1206,Table13[],2)</f>
        <v>1 - 5</v>
      </c>
      <c r="Q1206" t="str">
        <f>INDEX(Table8[Column1],MATCH(R1206,Table8[Column2]))</f>
        <v>Excused</v>
      </c>
      <c r="R1206">
        <v>123.11298650000001</v>
      </c>
      <c r="S1206">
        <f t="shared" si="37"/>
        <v>5.1297077708333338</v>
      </c>
      <c r="T1206" t="s">
        <v>19</v>
      </c>
    </row>
    <row r="1207" spans="1:20" x14ac:dyDescent="0.25">
      <c r="A1207">
        <v>1206</v>
      </c>
      <c r="B1207" t="s">
        <v>1675</v>
      </c>
      <c r="C1207" t="s">
        <v>924</v>
      </c>
      <c r="D1207" t="str">
        <f t="shared" si="36"/>
        <v>Pettus Lucas</v>
      </c>
      <c r="E1207" t="s">
        <v>22</v>
      </c>
      <c r="F1207" t="s">
        <v>1472</v>
      </c>
      <c r="G1207" t="s">
        <v>611</v>
      </c>
      <c r="H1207" t="s">
        <v>612</v>
      </c>
      <c r="I1207" t="s">
        <v>1472</v>
      </c>
      <c r="J1207" t="s">
        <v>19</v>
      </c>
      <c r="K1207" t="str">
        <f>INDEX(Table6[Column1],MATCH(L1207,Table6[Column2]))</f>
        <v>Adults</v>
      </c>
      <c r="L1207">
        <v>40.02369401</v>
      </c>
      <c r="M1207" t="str">
        <f>VLOOKUP(L1207,Table1[],2)</f>
        <v>40 - 49</v>
      </c>
      <c r="N1207" t="str">
        <f>INDEX(Table7[Column1],MATCH(O1207,Table7[Column2]))</f>
        <v>Learning Stage</v>
      </c>
      <c r="O1207">
        <v>2.257691495</v>
      </c>
      <c r="P1207" t="str">
        <f>VLOOKUP(O1207,Table13[],2)</f>
        <v>1 - 5</v>
      </c>
      <c r="Q1207" t="str">
        <f>INDEX(Table8[Column1],MATCH(R1207,Table8[Column2]))</f>
        <v>Maintained</v>
      </c>
      <c r="R1207">
        <v>65.884479330000005</v>
      </c>
      <c r="S1207">
        <f t="shared" si="37"/>
        <v>2.7451866387500004</v>
      </c>
      <c r="T1207" t="s">
        <v>19</v>
      </c>
    </row>
    <row r="1208" spans="1:20" x14ac:dyDescent="0.25">
      <c r="A1208">
        <v>1207</v>
      </c>
      <c r="B1208" t="s">
        <v>824</v>
      </c>
      <c r="C1208" t="s">
        <v>1118</v>
      </c>
      <c r="D1208" t="str">
        <f t="shared" si="36"/>
        <v>Richardson Barry</v>
      </c>
      <c r="E1208" t="s">
        <v>22</v>
      </c>
      <c r="F1208" t="s">
        <v>1130</v>
      </c>
      <c r="G1208" t="s">
        <v>820</v>
      </c>
      <c r="H1208" t="s">
        <v>821</v>
      </c>
      <c r="I1208" t="s">
        <v>169</v>
      </c>
      <c r="J1208" t="s">
        <v>19</v>
      </c>
      <c r="K1208" t="str">
        <f>INDEX(Table6[Column1],MATCH(L1208,Table6[Column2]))</f>
        <v>Young Adults</v>
      </c>
      <c r="L1208">
        <v>32.62810709</v>
      </c>
      <c r="M1208" t="str">
        <f>VLOOKUP(L1208,Table1[],2)</f>
        <v>30 - 39</v>
      </c>
      <c r="N1208" t="str">
        <f>INDEX(Table7[Column1],MATCH(O1208,Table7[Column2]))</f>
        <v>Fitting in Stage</v>
      </c>
      <c r="O1208">
        <v>6.4531704909999998</v>
      </c>
      <c r="P1208" t="str">
        <f>VLOOKUP(O1208,Table13[],2)</f>
        <v>6 - 10</v>
      </c>
      <c r="Q1208" t="str">
        <f>INDEX(Table8[Column1],MATCH(R1208,Table8[Column2]))</f>
        <v>Maintained</v>
      </c>
      <c r="R1208">
        <v>58.969317109999999</v>
      </c>
      <c r="S1208">
        <f t="shared" si="37"/>
        <v>2.4570548795833331</v>
      </c>
      <c r="T1208" t="s">
        <v>19</v>
      </c>
    </row>
    <row r="1209" spans="1:20" x14ac:dyDescent="0.25">
      <c r="A1209">
        <v>1208</v>
      </c>
      <c r="B1209" t="s">
        <v>323</v>
      </c>
      <c r="C1209" t="s">
        <v>1676</v>
      </c>
      <c r="D1209" t="str">
        <f t="shared" si="36"/>
        <v>Dean Leanne</v>
      </c>
      <c r="E1209" t="s">
        <v>15</v>
      </c>
      <c r="F1209" t="s">
        <v>100</v>
      </c>
      <c r="G1209" t="s">
        <v>611</v>
      </c>
      <c r="H1209" t="s">
        <v>612</v>
      </c>
      <c r="I1209" t="s">
        <v>101</v>
      </c>
      <c r="J1209" t="s">
        <v>19</v>
      </c>
      <c r="K1209" t="str">
        <f>INDEX(Table6[Column1],MATCH(L1209,Table6[Column2]))</f>
        <v>Adults</v>
      </c>
      <c r="L1209">
        <v>48.401276850000002</v>
      </c>
      <c r="M1209" t="str">
        <f>VLOOKUP(L1209,Table1[],2)</f>
        <v>40 - 49</v>
      </c>
      <c r="N1209" t="str">
        <f>INDEX(Table7[Column1],MATCH(O1209,Table7[Column2]))</f>
        <v>Learning Stage</v>
      </c>
      <c r="O1209">
        <v>5.5163364179999999</v>
      </c>
      <c r="P1209" t="str">
        <f>VLOOKUP(O1209,Table13[],2)</f>
        <v>1 - 5</v>
      </c>
      <c r="Q1209" t="str">
        <f>INDEX(Table8[Column1],MATCH(R1209,Table8[Column2]))</f>
        <v>Habitual</v>
      </c>
      <c r="R1209">
        <v>93.189016019999997</v>
      </c>
      <c r="S1209">
        <f t="shared" si="37"/>
        <v>3.8828756675</v>
      </c>
      <c r="T1209" t="s">
        <v>19</v>
      </c>
    </row>
    <row r="1210" spans="1:20" x14ac:dyDescent="0.25">
      <c r="A1210">
        <v>1209</v>
      </c>
      <c r="B1210" t="s">
        <v>1677</v>
      </c>
      <c r="C1210" t="s">
        <v>93</v>
      </c>
      <c r="D1210" t="str">
        <f t="shared" si="36"/>
        <v>Schutz William</v>
      </c>
      <c r="E1210" t="s">
        <v>22</v>
      </c>
      <c r="F1210" t="s">
        <v>38</v>
      </c>
      <c r="G1210" t="s">
        <v>611</v>
      </c>
      <c r="H1210" t="s">
        <v>612</v>
      </c>
      <c r="I1210" t="s">
        <v>38</v>
      </c>
      <c r="J1210" t="s">
        <v>19</v>
      </c>
      <c r="K1210" t="str">
        <f>INDEX(Table6[Column1],MATCH(L1210,Table6[Column2]))</f>
        <v>Elders</v>
      </c>
      <c r="L1210">
        <v>59.92562289</v>
      </c>
      <c r="M1210" t="str">
        <f>VLOOKUP(L1210,Table1[],2)</f>
        <v>50 - 59</v>
      </c>
      <c r="N1210" t="str">
        <f>INDEX(Table7[Column1],MATCH(O1210,Table7[Column2]))</f>
        <v>Learning Stage</v>
      </c>
      <c r="O1210">
        <v>4.7776853839999998</v>
      </c>
      <c r="P1210" t="str">
        <f>VLOOKUP(O1210,Table13[],2)</f>
        <v>1 - 5</v>
      </c>
      <c r="Q1210" t="str">
        <f>INDEX(Table8[Column1],MATCH(R1210,Table8[Column2]))</f>
        <v>Excused</v>
      </c>
      <c r="R1210">
        <v>125.5723801</v>
      </c>
      <c r="S1210">
        <f t="shared" si="37"/>
        <v>5.2321825041666674</v>
      </c>
      <c r="T1210" t="s">
        <v>19</v>
      </c>
    </row>
    <row r="1211" spans="1:20" x14ac:dyDescent="0.25">
      <c r="A1211">
        <v>1210</v>
      </c>
      <c r="B1211" t="s">
        <v>994</v>
      </c>
      <c r="C1211" t="s">
        <v>89</v>
      </c>
      <c r="D1211" t="str">
        <f t="shared" si="36"/>
        <v>Carroll Joseph</v>
      </c>
      <c r="E1211" t="s">
        <v>22</v>
      </c>
      <c r="F1211" t="s">
        <v>95</v>
      </c>
      <c r="G1211" t="s">
        <v>820</v>
      </c>
      <c r="H1211" t="s">
        <v>821</v>
      </c>
      <c r="I1211" t="s">
        <v>87</v>
      </c>
      <c r="J1211" t="s">
        <v>19</v>
      </c>
      <c r="K1211" t="str">
        <f>INDEX(Table6[Column1],MATCH(L1211,Table6[Column2]))</f>
        <v>Adults</v>
      </c>
      <c r="L1211">
        <v>40.792126930000002</v>
      </c>
      <c r="M1211" t="str">
        <f>VLOOKUP(L1211,Table1[],2)</f>
        <v>40 - 49</v>
      </c>
      <c r="N1211" t="str">
        <f>INDEX(Table7[Column1],MATCH(O1211,Table7[Column2]))</f>
        <v>Learning Stage</v>
      </c>
      <c r="O1211">
        <v>3.2774065019999998</v>
      </c>
      <c r="P1211" t="str">
        <f>VLOOKUP(O1211,Table13[],2)</f>
        <v>1 - 5</v>
      </c>
      <c r="Q1211" t="str">
        <f>INDEX(Table8[Column1],MATCH(R1211,Table8[Column2]))</f>
        <v>Maintained</v>
      </c>
      <c r="R1211">
        <v>41.320589990000002</v>
      </c>
      <c r="S1211">
        <f t="shared" si="37"/>
        <v>1.7216912495833334</v>
      </c>
      <c r="T1211" t="s">
        <v>19</v>
      </c>
    </row>
    <row r="1212" spans="1:20" x14ac:dyDescent="0.25">
      <c r="A1212">
        <v>1211</v>
      </c>
      <c r="B1212" t="s">
        <v>1678</v>
      </c>
      <c r="C1212" t="s">
        <v>299</v>
      </c>
      <c r="D1212" t="str">
        <f t="shared" si="36"/>
        <v>Barnhart Alexander</v>
      </c>
      <c r="E1212" t="s">
        <v>22</v>
      </c>
      <c r="F1212" t="s">
        <v>232</v>
      </c>
      <c r="G1212" t="s">
        <v>820</v>
      </c>
      <c r="H1212" t="s">
        <v>821</v>
      </c>
      <c r="I1212" t="s">
        <v>169</v>
      </c>
      <c r="J1212" t="s">
        <v>19</v>
      </c>
      <c r="K1212" t="str">
        <f>INDEX(Table6[Column1],MATCH(L1212,Table6[Column2]))</f>
        <v>Young Adults</v>
      </c>
      <c r="L1212">
        <v>36.2291904</v>
      </c>
      <c r="M1212" t="str">
        <f>VLOOKUP(L1212,Table1[],2)</f>
        <v>30 - 39</v>
      </c>
      <c r="N1212" t="str">
        <f>INDEX(Table7[Column1],MATCH(O1212,Table7[Column2]))</f>
        <v>Fitting in Stage</v>
      </c>
      <c r="O1212">
        <v>7.88815898</v>
      </c>
      <c r="P1212" t="str">
        <f>VLOOKUP(O1212,Table13[],2)</f>
        <v>6 - 10</v>
      </c>
      <c r="Q1212" t="str">
        <f>INDEX(Table8[Column1],MATCH(R1212,Table8[Column2]))</f>
        <v>Scheduled</v>
      </c>
      <c r="R1212">
        <v>0</v>
      </c>
      <c r="S1212">
        <f t="shared" si="37"/>
        <v>0</v>
      </c>
      <c r="T1212" t="s">
        <v>19</v>
      </c>
    </row>
    <row r="1213" spans="1:20" x14ac:dyDescent="0.25">
      <c r="A1213">
        <v>1212</v>
      </c>
      <c r="B1213" t="s">
        <v>267</v>
      </c>
      <c r="C1213" t="s">
        <v>147</v>
      </c>
      <c r="D1213" t="str">
        <f t="shared" si="36"/>
        <v>Johnson Linda</v>
      </c>
      <c r="E1213" t="s">
        <v>15</v>
      </c>
      <c r="F1213" t="s">
        <v>38</v>
      </c>
      <c r="G1213" t="s">
        <v>611</v>
      </c>
      <c r="H1213" t="s">
        <v>612</v>
      </c>
      <c r="I1213" t="s">
        <v>38</v>
      </c>
      <c r="J1213" t="s">
        <v>19</v>
      </c>
      <c r="K1213" t="str">
        <f>INDEX(Table6[Column1],MATCH(L1213,Table6[Column2]))</f>
        <v>Adults</v>
      </c>
      <c r="L1213">
        <v>46.16008978</v>
      </c>
      <c r="M1213" t="str">
        <f>VLOOKUP(L1213,Table1[],2)</f>
        <v>40 - 49</v>
      </c>
      <c r="N1213" t="str">
        <f>INDEX(Table7[Column1],MATCH(O1213,Table7[Column2]))</f>
        <v>Learning Stage</v>
      </c>
      <c r="O1213">
        <v>4.4219495560000004</v>
      </c>
      <c r="P1213" t="str">
        <f>VLOOKUP(O1213,Table13[],2)</f>
        <v>1 - 5</v>
      </c>
      <c r="Q1213" t="str">
        <f>INDEX(Table8[Column1],MATCH(R1213,Table8[Column2]))</f>
        <v>Maintained</v>
      </c>
      <c r="R1213">
        <v>75.345007440000003</v>
      </c>
      <c r="S1213">
        <f t="shared" si="37"/>
        <v>3.1393753099999997</v>
      </c>
      <c r="T1213" t="s">
        <v>19</v>
      </c>
    </row>
    <row r="1214" spans="1:20" x14ac:dyDescent="0.25">
      <c r="A1214">
        <v>1213</v>
      </c>
      <c r="B1214" t="s">
        <v>1679</v>
      </c>
      <c r="C1214" t="s">
        <v>1680</v>
      </c>
      <c r="D1214" t="str">
        <f t="shared" si="36"/>
        <v>Kimura Odell</v>
      </c>
      <c r="E1214" t="s">
        <v>15</v>
      </c>
      <c r="F1214" t="s">
        <v>38</v>
      </c>
      <c r="G1214" t="s">
        <v>611</v>
      </c>
      <c r="H1214" t="s">
        <v>612</v>
      </c>
      <c r="I1214" t="s">
        <v>38</v>
      </c>
      <c r="J1214" t="s">
        <v>19</v>
      </c>
      <c r="K1214" t="str">
        <f>INDEX(Table6[Column1],MATCH(L1214,Table6[Column2]))</f>
        <v>Elders</v>
      </c>
      <c r="L1214">
        <v>57.999564069999998</v>
      </c>
      <c r="M1214" t="str">
        <f>VLOOKUP(L1214,Table1[],2)</f>
        <v>50 - 59</v>
      </c>
      <c r="N1214" t="str">
        <f>INDEX(Table7[Column1],MATCH(O1214,Table7[Column2]))</f>
        <v>Learning Stage</v>
      </c>
      <c r="O1214">
        <v>4.2471154450000004</v>
      </c>
      <c r="P1214" t="str">
        <f>VLOOKUP(O1214,Table13[],2)</f>
        <v>1 - 5</v>
      </c>
      <c r="Q1214" t="str">
        <f>INDEX(Table8[Column1],MATCH(R1214,Table8[Column2]))</f>
        <v>Unexcused</v>
      </c>
      <c r="R1214">
        <v>159.590101</v>
      </c>
      <c r="S1214">
        <f t="shared" si="37"/>
        <v>6.6495875416666674</v>
      </c>
      <c r="T1214" t="s">
        <v>19</v>
      </c>
    </row>
    <row r="1215" spans="1:20" x14ac:dyDescent="0.25">
      <c r="A1215">
        <v>1214</v>
      </c>
      <c r="B1215" t="s">
        <v>1681</v>
      </c>
      <c r="C1215" t="s">
        <v>1682</v>
      </c>
      <c r="D1215" t="str">
        <f t="shared" si="36"/>
        <v>Rodas Flora</v>
      </c>
      <c r="E1215" t="s">
        <v>15</v>
      </c>
      <c r="F1215" t="s">
        <v>33</v>
      </c>
      <c r="G1215" t="s">
        <v>820</v>
      </c>
      <c r="H1215" t="s">
        <v>821</v>
      </c>
      <c r="I1215" t="s">
        <v>33</v>
      </c>
      <c r="J1215" t="s">
        <v>19</v>
      </c>
      <c r="K1215" t="str">
        <f>INDEX(Table6[Column1],MATCH(L1215,Table6[Column2]))</f>
        <v>Adults</v>
      </c>
      <c r="L1215">
        <v>44.172371169999998</v>
      </c>
      <c r="M1215" t="str">
        <f>VLOOKUP(L1215,Table1[],2)</f>
        <v>40 - 49</v>
      </c>
      <c r="N1215" t="str">
        <f>INDEX(Table7[Column1],MATCH(O1215,Table7[Column2]))</f>
        <v>Fitting in Stage</v>
      </c>
      <c r="O1215">
        <v>6.071993891</v>
      </c>
      <c r="P1215" t="str">
        <f>VLOOKUP(O1215,Table13[],2)</f>
        <v>6 - 10</v>
      </c>
      <c r="Q1215" t="str">
        <f>INDEX(Table8[Column1],MATCH(R1215,Table8[Column2]))</f>
        <v>Maintained</v>
      </c>
      <c r="R1215">
        <v>64.328135180000004</v>
      </c>
      <c r="S1215">
        <f t="shared" si="37"/>
        <v>2.6803389658333336</v>
      </c>
      <c r="T1215" t="s">
        <v>19</v>
      </c>
    </row>
    <row r="1216" spans="1:20" x14ac:dyDescent="0.25">
      <c r="A1216">
        <v>1215</v>
      </c>
      <c r="B1216" t="s">
        <v>1683</v>
      </c>
      <c r="C1216" t="s">
        <v>928</v>
      </c>
      <c r="D1216" t="str">
        <f t="shared" si="36"/>
        <v>Gould Julio</v>
      </c>
      <c r="E1216" t="s">
        <v>22</v>
      </c>
      <c r="F1216" t="s">
        <v>16</v>
      </c>
      <c r="G1216" t="s">
        <v>820</v>
      </c>
      <c r="H1216" t="s">
        <v>821</v>
      </c>
      <c r="I1216" t="s">
        <v>16</v>
      </c>
      <c r="J1216" t="s">
        <v>19</v>
      </c>
      <c r="K1216" t="str">
        <f>INDEX(Table6[Column1],MATCH(L1216,Table6[Column2]))</f>
        <v>Youth</v>
      </c>
      <c r="L1216">
        <v>28.642298629999999</v>
      </c>
      <c r="M1216" t="str">
        <f>VLOOKUP(L1216,Table1[],2)</f>
        <v>20 - 29</v>
      </c>
      <c r="N1216" t="str">
        <f>INDEX(Table7[Column1],MATCH(O1216,Table7[Column2]))</f>
        <v>Learning Stage</v>
      </c>
      <c r="O1216">
        <v>4.7751829319999999</v>
      </c>
      <c r="P1216" t="str">
        <f>VLOOKUP(O1216,Table13[],2)</f>
        <v>1 - 5</v>
      </c>
      <c r="Q1216" t="str">
        <f>INDEX(Table8[Column1],MATCH(R1216,Table8[Column2]))</f>
        <v>Scheduled</v>
      </c>
      <c r="R1216">
        <v>0</v>
      </c>
      <c r="S1216">
        <f t="shared" si="37"/>
        <v>0</v>
      </c>
      <c r="T1216" t="s">
        <v>19</v>
      </c>
    </row>
    <row r="1217" spans="1:20" x14ac:dyDescent="0.25">
      <c r="A1217">
        <v>1216</v>
      </c>
      <c r="B1217" t="s">
        <v>494</v>
      </c>
      <c r="C1217" t="s">
        <v>530</v>
      </c>
      <c r="D1217" t="str">
        <f t="shared" si="36"/>
        <v>Ryan Evelyn</v>
      </c>
      <c r="E1217" t="s">
        <v>15</v>
      </c>
      <c r="F1217" t="s">
        <v>33</v>
      </c>
      <c r="G1217" t="s">
        <v>820</v>
      </c>
      <c r="H1217" t="s">
        <v>821</v>
      </c>
      <c r="I1217" t="s">
        <v>33</v>
      </c>
      <c r="J1217" t="s">
        <v>19</v>
      </c>
      <c r="K1217" t="str">
        <f>INDEX(Table6[Column1],MATCH(L1217,Table6[Column2]))</f>
        <v>Adults</v>
      </c>
      <c r="L1217">
        <v>48.9528465</v>
      </c>
      <c r="M1217" t="str">
        <f>VLOOKUP(L1217,Table1[],2)</f>
        <v>40 - 49</v>
      </c>
      <c r="N1217" t="str">
        <f>INDEX(Table7[Column1],MATCH(O1217,Table7[Column2]))</f>
        <v>Fitting in Stage</v>
      </c>
      <c r="O1217">
        <v>6.6371046180000004</v>
      </c>
      <c r="P1217" t="str">
        <f>VLOOKUP(O1217,Table13[],2)</f>
        <v>6 - 10</v>
      </c>
      <c r="Q1217" t="str">
        <f>INDEX(Table8[Column1],MATCH(R1217,Table8[Column2]))</f>
        <v>Maintained</v>
      </c>
      <c r="R1217">
        <v>42.145093580000001</v>
      </c>
      <c r="S1217">
        <f t="shared" si="37"/>
        <v>1.7560455658333332</v>
      </c>
      <c r="T1217" t="s">
        <v>19</v>
      </c>
    </row>
    <row r="1218" spans="1:20" x14ac:dyDescent="0.25">
      <c r="A1218">
        <v>1217</v>
      </c>
      <c r="B1218" t="s">
        <v>1684</v>
      </c>
      <c r="C1218" t="s">
        <v>56</v>
      </c>
      <c r="D1218" t="str">
        <f t="shared" si="36"/>
        <v>Harper James</v>
      </c>
      <c r="E1218" t="s">
        <v>22</v>
      </c>
      <c r="F1218" t="s">
        <v>38</v>
      </c>
      <c r="G1218" t="s">
        <v>611</v>
      </c>
      <c r="H1218" t="s">
        <v>612</v>
      </c>
      <c r="I1218" t="s">
        <v>38</v>
      </c>
      <c r="J1218" t="s">
        <v>19</v>
      </c>
      <c r="K1218" t="str">
        <f>INDEX(Table6[Column1],MATCH(L1218,Table6[Column2]))</f>
        <v>Seniors</v>
      </c>
      <c r="L1218">
        <v>63.546591390000003</v>
      </c>
      <c r="M1218" t="str">
        <f>VLOOKUP(L1218,Table1[],2)</f>
        <v>60 and Above</v>
      </c>
      <c r="N1218" t="str">
        <f>INDEX(Table7[Column1],MATCH(O1218,Table7[Column2]))</f>
        <v>Learning Stage</v>
      </c>
      <c r="O1218">
        <v>4.2400168020000004</v>
      </c>
      <c r="P1218" t="str">
        <f>VLOOKUP(O1218,Table13[],2)</f>
        <v>1 - 5</v>
      </c>
      <c r="Q1218" t="str">
        <f>INDEX(Table8[Column1],MATCH(R1218,Table8[Column2]))</f>
        <v>Excused</v>
      </c>
      <c r="R1218">
        <v>133.89062390000001</v>
      </c>
      <c r="S1218">
        <f t="shared" si="37"/>
        <v>5.5787759958333343</v>
      </c>
      <c r="T1218" t="s">
        <v>19</v>
      </c>
    </row>
    <row r="1219" spans="1:20" x14ac:dyDescent="0.25">
      <c r="A1219">
        <v>1218</v>
      </c>
      <c r="B1219" t="s">
        <v>537</v>
      </c>
      <c r="C1219" t="s">
        <v>899</v>
      </c>
      <c r="D1219" t="str">
        <f t="shared" ref="D1219:D1282" si="38">CONCATENATE(B1219, " ",C1219)</f>
        <v>Perez Martha</v>
      </c>
      <c r="E1219" t="s">
        <v>15</v>
      </c>
      <c r="F1219" t="s">
        <v>832</v>
      </c>
      <c r="G1219" t="s">
        <v>820</v>
      </c>
      <c r="H1219" t="s">
        <v>821</v>
      </c>
      <c r="I1219" t="s">
        <v>24</v>
      </c>
      <c r="J1219" t="s">
        <v>19</v>
      </c>
      <c r="K1219" t="str">
        <f>INDEX(Table6[Column1],MATCH(L1219,Table6[Column2]))</f>
        <v>Elders</v>
      </c>
      <c r="L1219">
        <v>52.306587929999999</v>
      </c>
      <c r="M1219" t="str">
        <f>VLOOKUP(L1219,Table1[],2)</f>
        <v>50 - 59</v>
      </c>
      <c r="N1219" t="str">
        <f>INDEX(Table7[Column1],MATCH(O1219,Table7[Column2]))</f>
        <v>Learning Stage</v>
      </c>
      <c r="O1219">
        <v>5.1415577060000004</v>
      </c>
      <c r="P1219" t="str">
        <f>VLOOKUP(O1219,Table13[],2)</f>
        <v>1 - 5</v>
      </c>
      <c r="Q1219" t="str">
        <f>INDEX(Table8[Column1],MATCH(R1219,Table8[Column2]))</f>
        <v>Habitual</v>
      </c>
      <c r="R1219">
        <v>111.560191</v>
      </c>
      <c r="S1219">
        <f t="shared" ref="S1219:S1282" si="39">CONVERT(R1219,"hr","day")</f>
        <v>4.6483412916666671</v>
      </c>
      <c r="T1219" t="s">
        <v>19</v>
      </c>
    </row>
    <row r="1220" spans="1:20" x14ac:dyDescent="0.25">
      <c r="A1220">
        <v>1219</v>
      </c>
      <c r="B1220" t="s">
        <v>1685</v>
      </c>
      <c r="C1220" t="s">
        <v>423</v>
      </c>
      <c r="D1220" t="str">
        <f t="shared" si="38"/>
        <v>Worthy Brenda</v>
      </c>
      <c r="E1220" t="s">
        <v>15</v>
      </c>
      <c r="F1220" t="s">
        <v>1295</v>
      </c>
      <c r="G1220" t="s">
        <v>611</v>
      </c>
      <c r="H1220" t="s">
        <v>612</v>
      </c>
      <c r="I1220" t="s">
        <v>138</v>
      </c>
      <c r="J1220" t="s">
        <v>19</v>
      </c>
      <c r="K1220" t="str">
        <f>INDEX(Table6[Column1],MATCH(L1220,Table6[Column2]))</f>
        <v>Adults</v>
      </c>
      <c r="L1220">
        <v>41.507296420000003</v>
      </c>
      <c r="M1220" t="str">
        <f>VLOOKUP(L1220,Table1[],2)</f>
        <v>40 - 49</v>
      </c>
      <c r="N1220" t="str">
        <f>INDEX(Table7[Column1],MATCH(O1220,Table7[Column2]))</f>
        <v>Learning Stage</v>
      </c>
      <c r="O1220">
        <v>3.8839912779999999</v>
      </c>
      <c r="P1220" t="str">
        <f>VLOOKUP(O1220,Table13[],2)</f>
        <v>1 - 5</v>
      </c>
      <c r="Q1220" t="str">
        <f>INDEX(Table8[Column1],MATCH(R1220,Table8[Column2]))</f>
        <v>Habitual</v>
      </c>
      <c r="R1220">
        <v>113.098722</v>
      </c>
      <c r="S1220">
        <f t="shared" si="39"/>
        <v>4.7124467499999998</v>
      </c>
      <c r="T1220" t="s">
        <v>19</v>
      </c>
    </row>
    <row r="1221" spans="1:20" x14ac:dyDescent="0.25">
      <c r="A1221">
        <v>1220</v>
      </c>
      <c r="B1221" t="s">
        <v>919</v>
      </c>
      <c r="C1221" t="s">
        <v>1686</v>
      </c>
      <c r="D1221" t="str">
        <f t="shared" si="38"/>
        <v>Hardy Travis</v>
      </c>
      <c r="E1221" t="s">
        <v>22</v>
      </c>
      <c r="F1221" t="s">
        <v>30</v>
      </c>
      <c r="G1221" t="s">
        <v>820</v>
      </c>
      <c r="H1221" t="s">
        <v>821</v>
      </c>
      <c r="I1221" t="s">
        <v>30</v>
      </c>
      <c r="J1221" t="s">
        <v>19</v>
      </c>
      <c r="K1221" t="str">
        <f>INDEX(Table6[Column1],MATCH(L1221,Table6[Column2]))</f>
        <v>Young Adults</v>
      </c>
      <c r="L1221">
        <v>39.675753020000002</v>
      </c>
      <c r="M1221" t="str">
        <f>VLOOKUP(L1221,Table1[],2)</f>
        <v>30 - 39</v>
      </c>
      <c r="N1221" t="str">
        <f>INDEX(Table7[Column1],MATCH(O1221,Table7[Column2]))</f>
        <v>Learning Stage</v>
      </c>
      <c r="O1221">
        <v>3.8424862360000001</v>
      </c>
      <c r="P1221" t="str">
        <f>VLOOKUP(O1221,Table13[],2)</f>
        <v>1 - 5</v>
      </c>
      <c r="Q1221" t="str">
        <f>INDEX(Table8[Column1],MATCH(R1221,Table8[Column2]))</f>
        <v>Maintained</v>
      </c>
      <c r="R1221">
        <v>53.085755239999997</v>
      </c>
      <c r="S1221">
        <f t="shared" si="39"/>
        <v>2.2119064683333334</v>
      </c>
      <c r="T1221" t="s">
        <v>19</v>
      </c>
    </row>
    <row r="1222" spans="1:20" x14ac:dyDescent="0.25">
      <c r="A1222">
        <v>1221</v>
      </c>
      <c r="B1222" t="s">
        <v>1687</v>
      </c>
      <c r="C1222" t="s">
        <v>149</v>
      </c>
      <c r="D1222" t="str">
        <f t="shared" si="38"/>
        <v>Briggs Charles</v>
      </c>
      <c r="E1222" t="s">
        <v>22</v>
      </c>
      <c r="F1222" t="s">
        <v>33</v>
      </c>
      <c r="G1222" t="s">
        <v>820</v>
      </c>
      <c r="H1222" t="s">
        <v>821</v>
      </c>
      <c r="I1222" t="s">
        <v>33</v>
      </c>
      <c r="J1222" t="s">
        <v>19</v>
      </c>
      <c r="K1222" t="str">
        <f>INDEX(Table6[Column1],MATCH(L1222,Table6[Column2]))</f>
        <v>Adults</v>
      </c>
      <c r="L1222">
        <v>49.621458859999997</v>
      </c>
      <c r="M1222" t="str">
        <f>VLOOKUP(L1222,Table1[],2)</f>
        <v>40 - 49</v>
      </c>
      <c r="N1222" t="str">
        <f>INDEX(Table7[Column1],MATCH(O1222,Table7[Column2]))</f>
        <v>Fitting in Stage</v>
      </c>
      <c r="O1222">
        <v>6.3650591439999999</v>
      </c>
      <c r="P1222" t="str">
        <f>VLOOKUP(O1222,Table13[],2)</f>
        <v>6 - 10</v>
      </c>
      <c r="Q1222" t="str">
        <f>INDEX(Table8[Column1],MATCH(R1222,Table8[Column2]))</f>
        <v>Excused</v>
      </c>
      <c r="R1222">
        <v>136.12751460000001</v>
      </c>
      <c r="S1222">
        <f t="shared" si="39"/>
        <v>5.6719797750000005</v>
      </c>
      <c r="T1222" t="s">
        <v>19</v>
      </c>
    </row>
    <row r="1223" spans="1:20" x14ac:dyDescent="0.25">
      <c r="A1223">
        <v>1222</v>
      </c>
      <c r="B1223" t="s">
        <v>47</v>
      </c>
      <c r="C1223" t="s">
        <v>423</v>
      </c>
      <c r="D1223" t="str">
        <f t="shared" si="38"/>
        <v>Smith Brenda</v>
      </c>
      <c r="E1223" t="s">
        <v>15</v>
      </c>
      <c r="F1223" t="s">
        <v>30</v>
      </c>
      <c r="G1223" t="s">
        <v>820</v>
      </c>
      <c r="H1223" t="s">
        <v>821</v>
      </c>
      <c r="I1223" t="s">
        <v>30</v>
      </c>
      <c r="J1223" t="s">
        <v>19</v>
      </c>
      <c r="K1223" t="str">
        <f>INDEX(Table6[Column1],MATCH(L1223,Table6[Column2]))</f>
        <v>Young Adults</v>
      </c>
      <c r="L1223">
        <v>33.643867870000001</v>
      </c>
      <c r="M1223" t="str">
        <f>VLOOKUP(L1223,Table1[],2)</f>
        <v>30 - 39</v>
      </c>
      <c r="N1223" t="str">
        <f>INDEX(Table7[Column1],MATCH(O1223,Table7[Column2]))</f>
        <v>Fitting in Stage</v>
      </c>
      <c r="O1223">
        <v>6.4436165609999998</v>
      </c>
      <c r="P1223" t="str">
        <f>VLOOKUP(O1223,Table13[],2)</f>
        <v>6 - 10</v>
      </c>
      <c r="Q1223" t="str">
        <f>INDEX(Table8[Column1],MATCH(R1223,Table8[Column2]))</f>
        <v>Scheduled</v>
      </c>
      <c r="R1223">
        <v>30.52760468</v>
      </c>
      <c r="S1223">
        <f t="shared" si="39"/>
        <v>1.2719835283333334</v>
      </c>
      <c r="T1223" t="s">
        <v>19</v>
      </c>
    </row>
    <row r="1224" spans="1:20" x14ac:dyDescent="0.25">
      <c r="A1224">
        <v>1223</v>
      </c>
      <c r="B1224" t="s">
        <v>1443</v>
      </c>
      <c r="C1224" t="s">
        <v>609</v>
      </c>
      <c r="D1224" t="str">
        <f t="shared" si="38"/>
        <v>Berry Xavier</v>
      </c>
      <c r="E1224" t="s">
        <v>22</v>
      </c>
      <c r="F1224" t="s">
        <v>38</v>
      </c>
      <c r="G1224" t="s">
        <v>611</v>
      </c>
      <c r="H1224" t="s">
        <v>612</v>
      </c>
      <c r="I1224" t="s">
        <v>38</v>
      </c>
      <c r="J1224" t="s">
        <v>19</v>
      </c>
      <c r="K1224" t="str">
        <f>INDEX(Table6[Column1],MATCH(L1224,Table6[Column2]))</f>
        <v>Young Adults</v>
      </c>
      <c r="L1224">
        <v>34.321693529999997</v>
      </c>
      <c r="M1224" t="str">
        <f>VLOOKUP(L1224,Table1[],2)</f>
        <v>30 - 39</v>
      </c>
      <c r="N1224" t="str">
        <f>INDEX(Table7[Column1],MATCH(O1224,Table7[Column2]))</f>
        <v>Fitting in Stage</v>
      </c>
      <c r="O1224">
        <v>6.4887669739999998</v>
      </c>
      <c r="P1224" t="str">
        <f>VLOOKUP(O1224,Table13[],2)</f>
        <v>6 - 10</v>
      </c>
      <c r="Q1224" t="str">
        <f>INDEX(Table8[Column1],MATCH(R1224,Table8[Column2]))</f>
        <v>Scheduled</v>
      </c>
      <c r="R1224">
        <v>27.424774490000001</v>
      </c>
      <c r="S1224">
        <f t="shared" si="39"/>
        <v>1.1426989370833334</v>
      </c>
      <c r="T1224" t="s">
        <v>19</v>
      </c>
    </row>
    <row r="1225" spans="1:20" x14ac:dyDescent="0.25">
      <c r="A1225">
        <v>1224</v>
      </c>
      <c r="B1225" t="s">
        <v>1277</v>
      </c>
      <c r="C1225" t="s">
        <v>1688</v>
      </c>
      <c r="D1225" t="str">
        <f t="shared" si="38"/>
        <v>Young Roosevelt</v>
      </c>
      <c r="E1225" t="s">
        <v>22</v>
      </c>
      <c r="F1225" t="s">
        <v>24</v>
      </c>
      <c r="G1225" t="s">
        <v>820</v>
      </c>
      <c r="H1225" t="s">
        <v>821</v>
      </c>
      <c r="I1225" t="s">
        <v>24</v>
      </c>
      <c r="J1225" t="s">
        <v>19</v>
      </c>
      <c r="K1225" t="str">
        <f>INDEX(Table6[Column1],MATCH(L1225,Table6[Column2]))</f>
        <v>Adults</v>
      </c>
      <c r="L1225">
        <v>48.66004057</v>
      </c>
      <c r="M1225" t="str">
        <f>VLOOKUP(L1225,Table1[],2)</f>
        <v>40 - 49</v>
      </c>
      <c r="N1225" t="str">
        <f>INDEX(Table7[Column1],MATCH(O1225,Table7[Column2]))</f>
        <v>Learning Stage</v>
      </c>
      <c r="O1225">
        <v>4.2701155929999999</v>
      </c>
      <c r="P1225" t="str">
        <f>VLOOKUP(O1225,Table13[],2)</f>
        <v>1 - 5</v>
      </c>
      <c r="Q1225" t="str">
        <f>INDEX(Table8[Column1],MATCH(R1225,Table8[Column2]))</f>
        <v>Maintained</v>
      </c>
      <c r="R1225">
        <v>43.051873200000003</v>
      </c>
      <c r="S1225">
        <f t="shared" si="39"/>
        <v>1.7938280500000001</v>
      </c>
      <c r="T1225" t="s">
        <v>19</v>
      </c>
    </row>
    <row r="1226" spans="1:20" x14ac:dyDescent="0.25">
      <c r="A1226">
        <v>1225</v>
      </c>
      <c r="B1226" t="s">
        <v>1689</v>
      </c>
      <c r="C1226" t="s">
        <v>1690</v>
      </c>
      <c r="D1226" t="str">
        <f t="shared" si="38"/>
        <v>Sheets Cindy</v>
      </c>
      <c r="E1226" t="s">
        <v>15</v>
      </c>
      <c r="F1226" t="s">
        <v>192</v>
      </c>
      <c r="G1226" t="s">
        <v>820</v>
      </c>
      <c r="H1226" t="s">
        <v>821</v>
      </c>
      <c r="I1226" t="s">
        <v>192</v>
      </c>
      <c r="J1226" t="s">
        <v>19</v>
      </c>
      <c r="K1226" t="str">
        <f>INDEX(Table6[Column1],MATCH(L1226,Table6[Column2]))</f>
        <v>Elders</v>
      </c>
      <c r="L1226">
        <v>50.541564229999999</v>
      </c>
      <c r="M1226" t="str">
        <f>VLOOKUP(L1226,Table1[],2)</f>
        <v>50 - 59</v>
      </c>
      <c r="N1226" t="str">
        <f>INDEX(Table7[Column1],MATCH(O1226,Table7[Column2]))</f>
        <v>Learning Stage</v>
      </c>
      <c r="O1226">
        <v>4.6384791549999997</v>
      </c>
      <c r="P1226" t="str">
        <f>VLOOKUP(O1226,Table13[],2)</f>
        <v>1 - 5</v>
      </c>
      <c r="Q1226" t="str">
        <f>INDEX(Table8[Column1],MATCH(R1226,Table8[Column2]))</f>
        <v>Excused</v>
      </c>
      <c r="R1226">
        <v>137.77444360000001</v>
      </c>
      <c r="S1226">
        <f t="shared" si="39"/>
        <v>5.7406018166666666</v>
      </c>
      <c r="T1226" t="s">
        <v>19</v>
      </c>
    </row>
    <row r="1227" spans="1:20" x14ac:dyDescent="0.25">
      <c r="A1227">
        <v>1226</v>
      </c>
      <c r="B1227" t="s">
        <v>1691</v>
      </c>
      <c r="C1227" t="s">
        <v>469</v>
      </c>
      <c r="D1227" t="str">
        <f t="shared" si="38"/>
        <v>Rakestraw Melissa</v>
      </c>
      <c r="E1227" t="s">
        <v>15</v>
      </c>
      <c r="F1227" t="s">
        <v>33</v>
      </c>
      <c r="G1227" t="s">
        <v>820</v>
      </c>
      <c r="H1227" t="s">
        <v>821</v>
      </c>
      <c r="I1227" t="s">
        <v>33</v>
      </c>
      <c r="J1227" t="s">
        <v>19</v>
      </c>
      <c r="K1227" t="str">
        <f>INDEX(Table6[Column1],MATCH(L1227,Table6[Column2]))</f>
        <v>Youth</v>
      </c>
      <c r="L1227">
        <v>21.81971957</v>
      </c>
      <c r="M1227" t="str">
        <f>VLOOKUP(L1227,Table1[],2)</f>
        <v>20 - 29</v>
      </c>
      <c r="N1227" t="str">
        <f>INDEX(Table7[Column1],MATCH(O1227,Table7[Column2]))</f>
        <v>Learning Stage</v>
      </c>
      <c r="O1227">
        <v>4.884096521</v>
      </c>
      <c r="P1227" t="str">
        <f>VLOOKUP(O1227,Table13[],2)</f>
        <v>1 - 5</v>
      </c>
      <c r="Q1227" t="str">
        <f>INDEX(Table8[Column1],MATCH(R1227,Table8[Column2]))</f>
        <v>Scheduled</v>
      </c>
      <c r="R1227">
        <v>0</v>
      </c>
      <c r="S1227">
        <f t="shared" si="39"/>
        <v>0</v>
      </c>
      <c r="T1227" t="s">
        <v>19</v>
      </c>
    </row>
    <row r="1228" spans="1:20" x14ac:dyDescent="0.25">
      <c r="A1228">
        <v>1227</v>
      </c>
      <c r="B1228" t="s">
        <v>1692</v>
      </c>
      <c r="C1228" t="s">
        <v>44</v>
      </c>
      <c r="D1228" t="str">
        <f t="shared" si="38"/>
        <v>Marquis Gregory</v>
      </c>
      <c r="E1228" t="s">
        <v>22</v>
      </c>
      <c r="F1228" t="s">
        <v>153</v>
      </c>
      <c r="G1228" t="s">
        <v>611</v>
      </c>
      <c r="H1228" t="s">
        <v>612</v>
      </c>
      <c r="I1228" t="s">
        <v>138</v>
      </c>
      <c r="J1228" t="s">
        <v>19</v>
      </c>
      <c r="K1228" t="str">
        <f>INDEX(Table6[Column1],MATCH(L1228,Table6[Column2]))</f>
        <v>Young Adults</v>
      </c>
      <c r="L1228">
        <v>35.582265829999997</v>
      </c>
      <c r="M1228" t="str">
        <f>VLOOKUP(L1228,Table1[],2)</f>
        <v>30 - 39</v>
      </c>
      <c r="N1228" t="str">
        <f>INDEX(Table7[Column1],MATCH(O1228,Table7[Column2]))</f>
        <v>Learning Stage</v>
      </c>
      <c r="O1228">
        <v>5.737866243</v>
      </c>
      <c r="P1228" t="str">
        <f>VLOOKUP(O1228,Table13[],2)</f>
        <v>1 - 5</v>
      </c>
      <c r="Q1228" t="str">
        <f>INDEX(Table8[Column1],MATCH(R1228,Table8[Column2]))</f>
        <v>Scheduled</v>
      </c>
      <c r="R1228">
        <v>39.816972929999999</v>
      </c>
      <c r="S1228">
        <f t="shared" si="39"/>
        <v>1.65904053875</v>
      </c>
      <c r="T1228" t="s">
        <v>19</v>
      </c>
    </row>
    <row r="1229" spans="1:20" x14ac:dyDescent="0.25">
      <c r="A1229">
        <v>1228</v>
      </c>
      <c r="B1229" t="s">
        <v>1693</v>
      </c>
      <c r="C1229" t="s">
        <v>590</v>
      </c>
      <c r="D1229" t="str">
        <f t="shared" si="38"/>
        <v>McCombs Earl</v>
      </c>
      <c r="E1229" t="s">
        <v>22</v>
      </c>
      <c r="F1229" t="s">
        <v>54</v>
      </c>
      <c r="G1229" t="s">
        <v>820</v>
      </c>
      <c r="H1229" t="s">
        <v>821</v>
      </c>
      <c r="I1229" t="s">
        <v>54</v>
      </c>
      <c r="J1229" t="s">
        <v>19</v>
      </c>
      <c r="K1229" t="str">
        <f>INDEX(Table6[Column1],MATCH(L1229,Table6[Column2]))</f>
        <v>Young Adults</v>
      </c>
      <c r="L1229">
        <v>33.813733710000001</v>
      </c>
      <c r="M1229" t="str">
        <f>VLOOKUP(L1229,Table1[],2)</f>
        <v>30 - 39</v>
      </c>
      <c r="N1229" t="str">
        <f>INDEX(Table7[Column1],MATCH(O1229,Table7[Column2]))</f>
        <v>Learning Stage</v>
      </c>
      <c r="O1229">
        <v>4.4879689640000002</v>
      </c>
      <c r="P1229" t="str">
        <f>VLOOKUP(O1229,Table13[],2)</f>
        <v>1 - 5</v>
      </c>
      <c r="Q1229" t="str">
        <f>INDEX(Table8[Column1],MATCH(R1229,Table8[Column2]))</f>
        <v>Scheduled</v>
      </c>
      <c r="R1229">
        <v>0</v>
      </c>
      <c r="S1229">
        <f t="shared" si="39"/>
        <v>0</v>
      </c>
      <c r="T1229" t="s">
        <v>19</v>
      </c>
    </row>
    <row r="1230" spans="1:20" x14ac:dyDescent="0.25">
      <c r="A1230">
        <v>1229</v>
      </c>
      <c r="B1230" t="s">
        <v>1694</v>
      </c>
      <c r="C1230" t="s">
        <v>1695</v>
      </c>
      <c r="D1230" t="str">
        <f t="shared" si="38"/>
        <v>Ungar Russ</v>
      </c>
      <c r="E1230" t="s">
        <v>22</v>
      </c>
      <c r="F1230" t="s">
        <v>1306</v>
      </c>
      <c r="G1230" t="s">
        <v>820</v>
      </c>
      <c r="H1230" t="s">
        <v>821</v>
      </c>
      <c r="I1230" t="s">
        <v>16</v>
      </c>
      <c r="J1230" t="s">
        <v>19</v>
      </c>
      <c r="K1230" t="str">
        <f>INDEX(Table6[Column1],MATCH(L1230,Table6[Column2]))</f>
        <v>Young Adults</v>
      </c>
      <c r="L1230">
        <v>36.589019120000003</v>
      </c>
      <c r="M1230" t="str">
        <f>VLOOKUP(L1230,Table1[],2)</f>
        <v>30 - 39</v>
      </c>
      <c r="N1230" t="str">
        <f>INDEX(Table7[Column1],MATCH(O1230,Table7[Column2]))</f>
        <v>Learning Stage</v>
      </c>
      <c r="O1230">
        <v>5.9382586169999998</v>
      </c>
      <c r="P1230" t="str">
        <f>VLOOKUP(O1230,Table13[],2)</f>
        <v>1 - 5</v>
      </c>
      <c r="Q1230" t="str">
        <f>INDEX(Table8[Column1],MATCH(R1230,Table8[Column2]))</f>
        <v>Scheduled</v>
      </c>
      <c r="R1230">
        <v>0</v>
      </c>
      <c r="S1230">
        <f t="shared" si="39"/>
        <v>0</v>
      </c>
      <c r="T1230" t="s">
        <v>19</v>
      </c>
    </row>
    <row r="1231" spans="1:20" x14ac:dyDescent="0.25">
      <c r="A1231">
        <v>1230</v>
      </c>
      <c r="B1231" t="s">
        <v>1696</v>
      </c>
      <c r="C1231" t="s">
        <v>443</v>
      </c>
      <c r="D1231" t="str">
        <f t="shared" si="38"/>
        <v>Shuster Dennis</v>
      </c>
      <c r="E1231" t="s">
        <v>22</v>
      </c>
      <c r="F1231" t="s">
        <v>38</v>
      </c>
      <c r="G1231" t="s">
        <v>611</v>
      </c>
      <c r="H1231" t="s">
        <v>612</v>
      </c>
      <c r="I1231" t="s">
        <v>38</v>
      </c>
      <c r="J1231" t="s">
        <v>19</v>
      </c>
      <c r="K1231" t="str">
        <f>INDEX(Table6[Column1],MATCH(L1231,Table6[Column2]))</f>
        <v>Adults</v>
      </c>
      <c r="L1231">
        <v>45.557160269999997</v>
      </c>
      <c r="M1231" t="str">
        <f>VLOOKUP(L1231,Table1[],2)</f>
        <v>40 - 49</v>
      </c>
      <c r="N1231" t="str">
        <f>INDEX(Table7[Column1],MATCH(O1231,Table7[Column2]))</f>
        <v>Learning Stage</v>
      </c>
      <c r="O1231">
        <v>3.8406749480000002</v>
      </c>
      <c r="P1231" t="str">
        <f>VLOOKUP(O1231,Table13[],2)</f>
        <v>1 - 5</v>
      </c>
      <c r="Q1231" t="str">
        <f>INDEX(Table8[Column1],MATCH(R1231,Table8[Column2]))</f>
        <v>Maintained</v>
      </c>
      <c r="R1231">
        <v>56.090808680000002</v>
      </c>
      <c r="S1231">
        <f t="shared" si="39"/>
        <v>2.3371170283333336</v>
      </c>
      <c r="T1231" t="s">
        <v>19</v>
      </c>
    </row>
    <row r="1232" spans="1:20" x14ac:dyDescent="0.25">
      <c r="A1232">
        <v>1231</v>
      </c>
      <c r="B1232" t="s">
        <v>117</v>
      </c>
      <c r="C1232" t="s">
        <v>1697</v>
      </c>
      <c r="D1232" t="str">
        <f t="shared" si="38"/>
        <v>Morris Ossie</v>
      </c>
      <c r="E1232" t="s">
        <v>15</v>
      </c>
      <c r="F1232" t="s">
        <v>33</v>
      </c>
      <c r="G1232" t="s">
        <v>820</v>
      </c>
      <c r="H1232" t="s">
        <v>821</v>
      </c>
      <c r="I1232" t="s">
        <v>33</v>
      </c>
      <c r="J1232" t="s">
        <v>19</v>
      </c>
      <c r="K1232" t="str">
        <f>INDEX(Table6[Column1],MATCH(L1232,Table6[Column2]))</f>
        <v>Young Adults</v>
      </c>
      <c r="L1232">
        <v>39.135187809999998</v>
      </c>
      <c r="M1232" t="str">
        <f>VLOOKUP(L1232,Table1[],2)</f>
        <v>30 - 39</v>
      </c>
      <c r="N1232" t="str">
        <f>INDEX(Table7[Column1],MATCH(O1232,Table7[Column2]))</f>
        <v>Learning Stage</v>
      </c>
      <c r="O1232">
        <v>4.4757899229999998</v>
      </c>
      <c r="P1232" t="str">
        <f>VLOOKUP(O1232,Table13[],2)</f>
        <v>1 - 5</v>
      </c>
      <c r="Q1232" t="str">
        <f>INDEX(Table8[Column1],MATCH(R1232,Table8[Column2]))</f>
        <v>Maintained</v>
      </c>
      <c r="R1232">
        <v>60.371391299999999</v>
      </c>
      <c r="S1232">
        <f t="shared" si="39"/>
        <v>2.5154746375000001</v>
      </c>
      <c r="T1232" t="s">
        <v>19</v>
      </c>
    </row>
    <row r="1233" spans="1:20" x14ac:dyDescent="0.25">
      <c r="A1233">
        <v>1232</v>
      </c>
      <c r="B1233" t="s">
        <v>1698</v>
      </c>
      <c r="C1233" t="s">
        <v>1699</v>
      </c>
      <c r="D1233" t="str">
        <f t="shared" si="38"/>
        <v>Encarnacion Marlys</v>
      </c>
      <c r="E1233" t="s">
        <v>15</v>
      </c>
      <c r="F1233" t="s">
        <v>16</v>
      </c>
      <c r="G1233" t="s">
        <v>820</v>
      </c>
      <c r="H1233" t="s">
        <v>821</v>
      </c>
      <c r="I1233" t="s">
        <v>16</v>
      </c>
      <c r="J1233" t="s">
        <v>19</v>
      </c>
      <c r="K1233" t="str">
        <f>INDEX(Table6[Column1],MATCH(L1233,Table6[Column2]))</f>
        <v>Young Adults</v>
      </c>
      <c r="L1233">
        <v>38.017136890000003</v>
      </c>
      <c r="M1233" t="str">
        <f>VLOOKUP(L1233,Table1[],2)</f>
        <v>30 - 39</v>
      </c>
      <c r="N1233" t="str">
        <f>INDEX(Table7[Column1],MATCH(O1233,Table7[Column2]))</f>
        <v>Learning Stage</v>
      </c>
      <c r="O1233">
        <v>4.7905077900000004</v>
      </c>
      <c r="P1233" t="str">
        <f>VLOOKUP(O1233,Table13[],2)</f>
        <v>1 - 5</v>
      </c>
      <c r="Q1233" t="str">
        <f>INDEX(Table8[Column1],MATCH(R1233,Table8[Column2]))</f>
        <v>Maintained</v>
      </c>
      <c r="R1233">
        <v>53.344309979999998</v>
      </c>
      <c r="S1233">
        <f t="shared" si="39"/>
        <v>2.2226795825000001</v>
      </c>
      <c r="T1233" t="s">
        <v>19</v>
      </c>
    </row>
    <row r="1234" spans="1:20" x14ac:dyDescent="0.25">
      <c r="A1234">
        <v>1233</v>
      </c>
      <c r="B1234" t="s">
        <v>1700</v>
      </c>
      <c r="C1234" t="s">
        <v>1701</v>
      </c>
      <c r="D1234" t="str">
        <f t="shared" si="38"/>
        <v>Manning Marva</v>
      </c>
      <c r="E1234" t="s">
        <v>15</v>
      </c>
      <c r="F1234" t="s">
        <v>127</v>
      </c>
      <c r="G1234" t="s">
        <v>820</v>
      </c>
      <c r="H1234" t="s">
        <v>821</v>
      </c>
      <c r="I1234" t="s">
        <v>127</v>
      </c>
      <c r="J1234" t="s">
        <v>19</v>
      </c>
      <c r="K1234" t="str">
        <f>INDEX(Table6[Column1],MATCH(L1234,Table6[Column2]))</f>
        <v>Elders</v>
      </c>
      <c r="L1234">
        <v>57.81482681</v>
      </c>
      <c r="M1234" t="str">
        <f>VLOOKUP(L1234,Table1[],2)</f>
        <v>50 - 59</v>
      </c>
      <c r="N1234" t="str">
        <f>INDEX(Table7[Column1],MATCH(O1234,Table7[Column2]))</f>
        <v>Learning Stage</v>
      </c>
      <c r="O1234">
        <v>4.8004421979999998</v>
      </c>
      <c r="P1234" t="str">
        <f>VLOOKUP(O1234,Table13[],2)</f>
        <v>1 - 5</v>
      </c>
      <c r="Q1234" t="str">
        <f>INDEX(Table8[Column1],MATCH(R1234,Table8[Column2]))</f>
        <v>Excused</v>
      </c>
      <c r="R1234">
        <v>120.7659124</v>
      </c>
      <c r="S1234">
        <f t="shared" si="39"/>
        <v>5.0319130166666666</v>
      </c>
      <c r="T1234" t="s">
        <v>19</v>
      </c>
    </row>
    <row r="1235" spans="1:20" x14ac:dyDescent="0.25">
      <c r="A1235">
        <v>1234</v>
      </c>
      <c r="B1235" t="s">
        <v>1702</v>
      </c>
      <c r="C1235" t="s">
        <v>624</v>
      </c>
      <c r="D1235" t="str">
        <f t="shared" si="38"/>
        <v>Dunlap Sharon</v>
      </c>
      <c r="E1235" t="s">
        <v>15</v>
      </c>
      <c r="F1235" t="s">
        <v>38</v>
      </c>
      <c r="G1235" t="s">
        <v>611</v>
      </c>
      <c r="H1235" t="s">
        <v>612</v>
      </c>
      <c r="I1235" t="s">
        <v>38</v>
      </c>
      <c r="J1235" t="s">
        <v>19</v>
      </c>
      <c r="K1235" t="str">
        <f>INDEX(Table6[Column1],MATCH(L1235,Table6[Column2]))</f>
        <v>Adults</v>
      </c>
      <c r="L1235">
        <v>42.066755280000002</v>
      </c>
      <c r="M1235" t="str">
        <f>VLOOKUP(L1235,Table1[],2)</f>
        <v>40 - 49</v>
      </c>
      <c r="N1235" t="str">
        <f>INDEX(Table7[Column1],MATCH(O1235,Table7[Column2]))</f>
        <v>Learning Stage</v>
      </c>
      <c r="O1235">
        <v>5.4419191290000004</v>
      </c>
      <c r="P1235" t="str">
        <f>VLOOKUP(O1235,Table13[],2)</f>
        <v>1 - 5</v>
      </c>
      <c r="Q1235" t="str">
        <f>INDEX(Table8[Column1],MATCH(R1235,Table8[Column2]))</f>
        <v>Habitual</v>
      </c>
      <c r="R1235">
        <v>100.68141970000001</v>
      </c>
      <c r="S1235">
        <f t="shared" si="39"/>
        <v>4.1950591541666666</v>
      </c>
      <c r="T1235" t="s">
        <v>19</v>
      </c>
    </row>
    <row r="1236" spans="1:20" x14ac:dyDescent="0.25">
      <c r="A1236">
        <v>1235</v>
      </c>
      <c r="B1236" t="s">
        <v>1703</v>
      </c>
      <c r="C1236" t="s">
        <v>927</v>
      </c>
      <c r="D1236" t="str">
        <f t="shared" si="38"/>
        <v>Derby Andrea</v>
      </c>
      <c r="E1236" t="s">
        <v>15</v>
      </c>
      <c r="F1236" t="s">
        <v>38</v>
      </c>
      <c r="G1236" t="s">
        <v>611</v>
      </c>
      <c r="H1236" t="s">
        <v>612</v>
      </c>
      <c r="I1236" t="s">
        <v>38</v>
      </c>
      <c r="J1236" t="s">
        <v>19</v>
      </c>
      <c r="K1236" t="str">
        <f>INDEX(Table6[Column1],MATCH(L1236,Table6[Column2]))</f>
        <v>Youth</v>
      </c>
      <c r="L1236">
        <v>22.88770912</v>
      </c>
      <c r="M1236" t="str">
        <f>VLOOKUP(L1236,Table1[],2)</f>
        <v>20 - 29</v>
      </c>
      <c r="N1236" t="str">
        <f>INDEX(Table7[Column1],MATCH(O1236,Table7[Column2]))</f>
        <v>Learning Stage</v>
      </c>
      <c r="O1236">
        <v>4.84605598</v>
      </c>
      <c r="P1236" t="str">
        <f>VLOOKUP(O1236,Table13[],2)</f>
        <v>1 - 5</v>
      </c>
      <c r="Q1236" t="str">
        <f>INDEX(Table8[Column1],MATCH(R1236,Table8[Column2]))</f>
        <v>Scheduled</v>
      </c>
      <c r="R1236">
        <v>0</v>
      </c>
      <c r="S1236">
        <f t="shared" si="39"/>
        <v>0</v>
      </c>
      <c r="T1236" t="s">
        <v>19</v>
      </c>
    </row>
    <row r="1237" spans="1:20" x14ac:dyDescent="0.25">
      <c r="A1237">
        <v>1236</v>
      </c>
      <c r="B1237" t="s">
        <v>1704</v>
      </c>
      <c r="C1237" t="s">
        <v>502</v>
      </c>
      <c r="D1237" t="str">
        <f t="shared" si="38"/>
        <v>Risner Susan</v>
      </c>
      <c r="E1237" t="s">
        <v>15</v>
      </c>
      <c r="F1237" t="s">
        <v>1097</v>
      </c>
      <c r="G1237" t="s">
        <v>820</v>
      </c>
      <c r="H1237" t="s">
        <v>821</v>
      </c>
      <c r="I1237" t="s">
        <v>107</v>
      </c>
      <c r="J1237" t="s">
        <v>19</v>
      </c>
      <c r="K1237" t="str">
        <f>INDEX(Table6[Column1],MATCH(L1237,Table6[Column2]))</f>
        <v>Adults</v>
      </c>
      <c r="L1237">
        <v>45.415288179999997</v>
      </c>
      <c r="M1237" t="str">
        <f>VLOOKUP(L1237,Table1[],2)</f>
        <v>40 - 49</v>
      </c>
      <c r="N1237" t="str">
        <f>INDEX(Table7[Column1],MATCH(O1237,Table7[Column2]))</f>
        <v>Learning Stage</v>
      </c>
      <c r="O1237">
        <v>3.1669598950000002</v>
      </c>
      <c r="P1237" t="str">
        <f>VLOOKUP(O1237,Table13[],2)</f>
        <v>1 - 5</v>
      </c>
      <c r="Q1237" t="str">
        <f>INDEX(Table8[Column1],MATCH(R1237,Table8[Column2]))</f>
        <v>Maintained</v>
      </c>
      <c r="R1237">
        <v>59.964682320000001</v>
      </c>
      <c r="S1237">
        <f t="shared" si="39"/>
        <v>2.4985284299999999</v>
      </c>
      <c r="T1237" t="s">
        <v>19</v>
      </c>
    </row>
    <row r="1238" spans="1:20" x14ac:dyDescent="0.25">
      <c r="A1238">
        <v>1237</v>
      </c>
      <c r="B1238" t="s">
        <v>1705</v>
      </c>
      <c r="C1238" t="s">
        <v>492</v>
      </c>
      <c r="D1238" t="str">
        <f t="shared" si="38"/>
        <v>Ogara Raymond</v>
      </c>
      <c r="E1238" t="s">
        <v>22</v>
      </c>
      <c r="F1238" t="s">
        <v>33</v>
      </c>
      <c r="G1238" t="s">
        <v>820</v>
      </c>
      <c r="H1238" t="s">
        <v>821</v>
      </c>
      <c r="I1238" t="s">
        <v>33</v>
      </c>
      <c r="J1238" t="s">
        <v>19</v>
      </c>
      <c r="K1238" t="str">
        <f>INDEX(Table6[Column1],MATCH(L1238,Table6[Column2]))</f>
        <v>Youth</v>
      </c>
      <c r="L1238">
        <v>26.367660839999999</v>
      </c>
      <c r="M1238" t="str">
        <f>VLOOKUP(L1238,Table1[],2)</f>
        <v>20 - 29</v>
      </c>
      <c r="N1238" t="str">
        <f>INDEX(Table7[Column1],MATCH(O1238,Table7[Column2]))</f>
        <v>Learning Stage</v>
      </c>
      <c r="O1238">
        <v>3.5790674299999998</v>
      </c>
      <c r="P1238" t="str">
        <f>VLOOKUP(O1238,Table13[],2)</f>
        <v>1 - 5</v>
      </c>
      <c r="Q1238" t="str">
        <f>INDEX(Table8[Column1],MATCH(R1238,Table8[Column2]))</f>
        <v>Scheduled</v>
      </c>
      <c r="R1238">
        <v>0</v>
      </c>
      <c r="S1238">
        <f t="shared" si="39"/>
        <v>0</v>
      </c>
      <c r="T1238" t="s">
        <v>19</v>
      </c>
    </row>
    <row r="1239" spans="1:20" x14ac:dyDescent="0.25">
      <c r="A1239">
        <v>1238</v>
      </c>
      <c r="B1239" t="s">
        <v>1706</v>
      </c>
      <c r="C1239" t="s">
        <v>1465</v>
      </c>
      <c r="D1239" t="str">
        <f t="shared" si="38"/>
        <v>Handy Andrew</v>
      </c>
      <c r="E1239" t="s">
        <v>22</v>
      </c>
      <c r="F1239" t="s">
        <v>30</v>
      </c>
      <c r="G1239" t="s">
        <v>820</v>
      </c>
      <c r="H1239" t="s">
        <v>821</v>
      </c>
      <c r="I1239" t="s">
        <v>30</v>
      </c>
      <c r="J1239" t="s">
        <v>19</v>
      </c>
      <c r="K1239" t="str">
        <f>INDEX(Table6[Column1],MATCH(L1239,Table6[Column2]))</f>
        <v>Young Adults</v>
      </c>
      <c r="L1239">
        <v>37.313796099999998</v>
      </c>
      <c r="M1239" t="str">
        <f>VLOOKUP(L1239,Table1[],2)</f>
        <v>30 - 39</v>
      </c>
      <c r="N1239" t="str">
        <f>INDEX(Table7[Column1],MATCH(O1239,Table7[Column2]))</f>
        <v>Learning Stage</v>
      </c>
      <c r="O1239">
        <v>4.951462147</v>
      </c>
      <c r="P1239" t="str">
        <f>VLOOKUP(O1239,Table13[],2)</f>
        <v>1 - 5</v>
      </c>
      <c r="Q1239" t="str">
        <f>INDEX(Table8[Column1],MATCH(R1239,Table8[Column2]))</f>
        <v>Maintained</v>
      </c>
      <c r="R1239">
        <v>56.175758809999998</v>
      </c>
      <c r="S1239">
        <f t="shared" si="39"/>
        <v>2.3406566170833329</v>
      </c>
      <c r="T1239" t="s">
        <v>19</v>
      </c>
    </row>
    <row r="1240" spans="1:20" x14ac:dyDescent="0.25">
      <c r="A1240">
        <v>1239</v>
      </c>
      <c r="B1240" t="s">
        <v>577</v>
      </c>
      <c r="C1240" t="s">
        <v>1707</v>
      </c>
      <c r="D1240" t="str">
        <f t="shared" si="38"/>
        <v>Weaver Rene</v>
      </c>
      <c r="E1240" t="s">
        <v>22</v>
      </c>
      <c r="F1240" t="s">
        <v>38</v>
      </c>
      <c r="G1240" t="s">
        <v>611</v>
      </c>
      <c r="H1240" t="s">
        <v>612</v>
      </c>
      <c r="I1240" t="s">
        <v>38</v>
      </c>
      <c r="J1240" t="s">
        <v>19</v>
      </c>
      <c r="K1240" t="str">
        <f>INDEX(Table6[Column1],MATCH(L1240,Table6[Column2]))</f>
        <v>Adults</v>
      </c>
      <c r="L1240">
        <v>46.766794859999997</v>
      </c>
      <c r="M1240" t="str">
        <f>VLOOKUP(L1240,Table1[],2)</f>
        <v>40 - 49</v>
      </c>
      <c r="N1240" t="str">
        <f>INDEX(Table7[Column1],MATCH(O1240,Table7[Column2]))</f>
        <v>Learning Stage</v>
      </c>
      <c r="O1240">
        <v>3.40641858</v>
      </c>
      <c r="P1240" t="str">
        <f>VLOOKUP(O1240,Table13[],2)</f>
        <v>1 - 5</v>
      </c>
      <c r="Q1240" t="str">
        <f>INDEX(Table8[Column1],MATCH(R1240,Table8[Column2]))</f>
        <v>Maintained</v>
      </c>
      <c r="R1240">
        <v>42.997163049999997</v>
      </c>
      <c r="S1240">
        <f t="shared" si="39"/>
        <v>1.7915484604166667</v>
      </c>
      <c r="T1240" t="s">
        <v>19</v>
      </c>
    </row>
    <row r="1241" spans="1:20" x14ac:dyDescent="0.25">
      <c r="A1241">
        <v>1240</v>
      </c>
      <c r="B1241" t="s">
        <v>933</v>
      </c>
      <c r="C1241" t="s">
        <v>1708</v>
      </c>
      <c r="D1241" t="str">
        <f t="shared" si="38"/>
        <v>Lawson Jeff</v>
      </c>
      <c r="E1241" t="s">
        <v>22</v>
      </c>
      <c r="F1241" t="s">
        <v>505</v>
      </c>
      <c r="G1241" t="s">
        <v>820</v>
      </c>
      <c r="H1241" t="s">
        <v>821</v>
      </c>
      <c r="I1241" t="s">
        <v>24</v>
      </c>
      <c r="J1241" t="s">
        <v>19</v>
      </c>
      <c r="K1241" t="str">
        <f>INDEX(Table6[Column1],MATCH(L1241,Table6[Column2]))</f>
        <v>Adults</v>
      </c>
      <c r="L1241">
        <v>43.603335440000002</v>
      </c>
      <c r="M1241" t="str">
        <f>VLOOKUP(L1241,Table1[],2)</f>
        <v>40 - 49</v>
      </c>
      <c r="N1241" t="str">
        <f>INDEX(Table7[Column1],MATCH(O1241,Table7[Column2]))</f>
        <v>Learning Stage</v>
      </c>
      <c r="O1241">
        <v>2.6688636379999999</v>
      </c>
      <c r="P1241" t="str">
        <f>VLOOKUP(O1241,Table13[],2)</f>
        <v>1 - 5</v>
      </c>
      <c r="Q1241" t="str">
        <f>INDEX(Table8[Column1],MATCH(R1241,Table8[Column2]))</f>
        <v>Maintained</v>
      </c>
      <c r="R1241">
        <v>51.208898499999997</v>
      </c>
      <c r="S1241">
        <f t="shared" si="39"/>
        <v>2.1337041041666667</v>
      </c>
      <c r="T1241" t="s">
        <v>19</v>
      </c>
    </row>
    <row r="1242" spans="1:20" x14ac:dyDescent="0.25">
      <c r="A1242">
        <v>1241</v>
      </c>
      <c r="B1242" t="s">
        <v>1709</v>
      </c>
      <c r="C1242" t="s">
        <v>241</v>
      </c>
      <c r="D1242" t="str">
        <f t="shared" si="38"/>
        <v>Nuss Jessica</v>
      </c>
      <c r="E1242" t="s">
        <v>15</v>
      </c>
      <c r="F1242" t="s">
        <v>424</v>
      </c>
      <c r="G1242" t="s">
        <v>820</v>
      </c>
      <c r="H1242" t="s">
        <v>821</v>
      </c>
      <c r="I1242" t="s">
        <v>121</v>
      </c>
      <c r="J1242" t="s">
        <v>19</v>
      </c>
      <c r="K1242" t="str">
        <f>INDEX(Table6[Column1],MATCH(L1242,Table6[Column2]))</f>
        <v>Young Adults</v>
      </c>
      <c r="L1242">
        <v>33.687476750000002</v>
      </c>
      <c r="M1242" t="str">
        <f>VLOOKUP(L1242,Table1[],2)</f>
        <v>30 - 39</v>
      </c>
      <c r="N1242" t="str">
        <f>INDEX(Table7[Column1],MATCH(O1242,Table7[Column2]))</f>
        <v>Learning Stage</v>
      </c>
      <c r="O1242">
        <v>2.0769553900000002</v>
      </c>
      <c r="P1242" t="str">
        <f>VLOOKUP(O1242,Table13[],2)</f>
        <v>1 - 5</v>
      </c>
      <c r="Q1242" t="str">
        <f>INDEX(Table8[Column1],MATCH(R1242,Table8[Column2]))</f>
        <v>Scheduled</v>
      </c>
      <c r="R1242">
        <v>0</v>
      </c>
      <c r="S1242">
        <f t="shared" si="39"/>
        <v>0</v>
      </c>
      <c r="T1242" t="s">
        <v>19</v>
      </c>
    </row>
    <row r="1243" spans="1:20" x14ac:dyDescent="0.25">
      <c r="A1243">
        <v>1242</v>
      </c>
      <c r="B1243" t="s">
        <v>1710</v>
      </c>
      <c r="C1243" t="s">
        <v>221</v>
      </c>
      <c r="D1243" t="str">
        <f t="shared" si="38"/>
        <v>Small Mildred</v>
      </c>
      <c r="E1243" t="s">
        <v>15</v>
      </c>
      <c r="F1243" t="s">
        <v>828</v>
      </c>
      <c r="G1243" t="s">
        <v>820</v>
      </c>
      <c r="H1243" t="s">
        <v>821</v>
      </c>
      <c r="I1243" t="s">
        <v>24</v>
      </c>
      <c r="J1243" t="s">
        <v>19</v>
      </c>
      <c r="K1243" t="str">
        <f>INDEX(Table6[Column1],MATCH(L1243,Table6[Column2]))</f>
        <v>Adults</v>
      </c>
      <c r="L1243">
        <v>49.130529860000003</v>
      </c>
      <c r="M1243" t="str">
        <f>VLOOKUP(L1243,Table1[],2)</f>
        <v>40 - 49</v>
      </c>
      <c r="N1243" t="str">
        <f>INDEX(Table7[Column1],MATCH(O1243,Table7[Column2]))</f>
        <v>Fitting in Stage</v>
      </c>
      <c r="O1243">
        <v>8.2062234549999999</v>
      </c>
      <c r="P1243" t="str">
        <f>VLOOKUP(O1243,Table13[],2)</f>
        <v>6 - 10</v>
      </c>
      <c r="Q1243" t="str">
        <f>INDEX(Table8[Column1],MATCH(R1243,Table8[Column2]))</f>
        <v>Habitual</v>
      </c>
      <c r="R1243">
        <v>97.000860090000003</v>
      </c>
      <c r="S1243">
        <f t="shared" si="39"/>
        <v>4.0417025037499998</v>
      </c>
      <c r="T1243" t="s">
        <v>19</v>
      </c>
    </row>
    <row r="1244" spans="1:20" x14ac:dyDescent="0.25">
      <c r="A1244">
        <v>1243</v>
      </c>
      <c r="B1244" t="s">
        <v>1711</v>
      </c>
      <c r="C1244" t="s">
        <v>144</v>
      </c>
      <c r="D1244" t="str">
        <f t="shared" si="38"/>
        <v>Cassidy David</v>
      </c>
      <c r="E1244" t="s">
        <v>22</v>
      </c>
      <c r="F1244" t="s">
        <v>57</v>
      </c>
      <c r="G1244" t="s">
        <v>1060</v>
      </c>
      <c r="H1244" t="s">
        <v>1061</v>
      </c>
      <c r="I1244" t="s">
        <v>57</v>
      </c>
      <c r="J1244" t="s">
        <v>19</v>
      </c>
      <c r="K1244" t="str">
        <f>INDEX(Table6[Column1],MATCH(L1244,Table6[Column2]))</f>
        <v>Adults</v>
      </c>
      <c r="L1244">
        <v>49.116212109999999</v>
      </c>
      <c r="M1244" t="str">
        <f>VLOOKUP(L1244,Table1[],2)</f>
        <v>40 - 49</v>
      </c>
      <c r="N1244" t="str">
        <f>INDEX(Table7[Column1],MATCH(O1244,Table7[Column2]))</f>
        <v>Learning Stage</v>
      </c>
      <c r="O1244">
        <v>5.5371269600000002</v>
      </c>
      <c r="P1244" t="str">
        <f>VLOOKUP(O1244,Table13[],2)</f>
        <v>1 - 5</v>
      </c>
      <c r="Q1244" t="str">
        <f>INDEX(Table8[Column1],MATCH(R1244,Table8[Column2]))</f>
        <v>Maintained</v>
      </c>
      <c r="R1244">
        <v>58.025740769999999</v>
      </c>
      <c r="S1244">
        <f t="shared" si="39"/>
        <v>2.4177391987500001</v>
      </c>
      <c r="T1244" t="s">
        <v>19</v>
      </c>
    </row>
    <row r="1245" spans="1:20" x14ac:dyDescent="0.25">
      <c r="A1245">
        <v>1244</v>
      </c>
      <c r="B1245" t="s">
        <v>1712</v>
      </c>
      <c r="C1245" t="s">
        <v>43</v>
      </c>
      <c r="D1245" t="str">
        <f t="shared" si="38"/>
        <v>Deluca Lee</v>
      </c>
      <c r="E1245" t="s">
        <v>22</v>
      </c>
      <c r="F1245" t="s">
        <v>24</v>
      </c>
      <c r="G1245" t="s">
        <v>820</v>
      </c>
      <c r="H1245" t="s">
        <v>821</v>
      </c>
      <c r="I1245" t="s">
        <v>24</v>
      </c>
      <c r="J1245" t="s">
        <v>19</v>
      </c>
      <c r="K1245" t="str">
        <f>INDEX(Table6[Column1],MATCH(L1245,Table6[Column2]))</f>
        <v>Elders</v>
      </c>
      <c r="L1245">
        <v>54.15071305</v>
      </c>
      <c r="M1245" t="str">
        <f>VLOOKUP(L1245,Table1[],2)</f>
        <v>50 - 59</v>
      </c>
      <c r="N1245" t="str">
        <f>INDEX(Table7[Column1],MATCH(O1245,Table7[Column2]))</f>
        <v>Learning Stage</v>
      </c>
      <c r="O1245">
        <v>3.415680746</v>
      </c>
      <c r="P1245" t="str">
        <f>VLOOKUP(O1245,Table13[],2)</f>
        <v>1 - 5</v>
      </c>
      <c r="Q1245" t="str">
        <f>INDEX(Table8[Column1],MATCH(R1245,Table8[Column2]))</f>
        <v>Habitual</v>
      </c>
      <c r="R1245">
        <v>114.1863152</v>
      </c>
      <c r="S1245">
        <f t="shared" si="39"/>
        <v>4.7577631333333334</v>
      </c>
      <c r="T1245" t="s">
        <v>19</v>
      </c>
    </row>
    <row r="1246" spans="1:20" x14ac:dyDescent="0.25">
      <c r="A1246">
        <v>1245</v>
      </c>
      <c r="B1246" t="s">
        <v>531</v>
      </c>
      <c r="C1246" t="s">
        <v>245</v>
      </c>
      <c r="D1246" t="str">
        <f t="shared" si="38"/>
        <v>Wilson Mary</v>
      </c>
      <c r="E1246" t="s">
        <v>15</v>
      </c>
      <c r="F1246" t="s">
        <v>169</v>
      </c>
      <c r="G1246" t="s">
        <v>820</v>
      </c>
      <c r="H1246" t="s">
        <v>821</v>
      </c>
      <c r="I1246" t="s">
        <v>169</v>
      </c>
      <c r="J1246" t="s">
        <v>19</v>
      </c>
      <c r="K1246" t="str">
        <f>INDEX(Table6[Column1],MATCH(L1246,Table6[Column2]))</f>
        <v>Elders</v>
      </c>
      <c r="L1246">
        <v>54.563722210000002</v>
      </c>
      <c r="M1246" t="str">
        <f>VLOOKUP(L1246,Table1[],2)</f>
        <v>50 - 59</v>
      </c>
      <c r="N1246" t="str">
        <f>INDEX(Table7[Column1],MATCH(O1246,Table7[Column2]))</f>
        <v>Fitting in Stage</v>
      </c>
      <c r="O1246">
        <v>6.0475646840000001</v>
      </c>
      <c r="P1246" t="str">
        <f>VLOOKUP(O1246,Table13[],2)</f>
        <v>6 - 10</v>
      </c>
      <c r="Q1246" t="str">
        <f>INDEX(Table8[Column1],MATCH(R1246,Table8[Column2]))</f>
        <v>Habitual</v>
      </c>
      <c r="R1246">
        <v>116.6098631</v>
      </c>
      <c r="S1246">
        <f t="shared" si="39"/>
        <v>4.8587442958333327</v>
      </c>
      <c r="T1246" t="s">
        <v>19</v>
      </c>
    </row>
    <row r="1247" spans="1:20" x14ac:dyDescent="0.25">
      <c r="A1247">
        <v>1246</v>
      </c>
      <c r="B1247" t="s">
        <v>1713</v>
      </c>
      <c r="C1247" t="s">
        <v>1714</v>
      </c>
      <c r="D1247" t="str">
        <f t="shared" si="38"/>
        <v>Griffin Robin</v>
      </c>
      <c r="E1247" t="s">
        <v>15</v>
      </c>
      <c r="F1247" t="s">
        <v>95</v>
      </c>
      <c r="G1247" t="s">
        <v>820</v>
      </c>
      <c r="H1247" t="s">
        <v>821</v>
      </c>
      <c r="I1247" t="s">
        <v>87</v>
      </c>
      <c r="J1247" t="s">
        <v>19</v>
      </c>
      <c r="K1247" t="str">
        <f>INDEX(Table6[Column1],MATCH(L1247,Table6[Column2]))</f>
        <v>Young Adults</v>
      </c>
      <c r="L1247">
        <v>34.494132139999998</v>
      </c>
      <c r="M1247" t="str">
        <f>VLOOKUP(L1247,Table1[],2)</f>
        <v>30 - 39</v>
      </c>
      <c r="N1247" t="str">
        <f>INDEX(Table7[Column1],MATCH(O1247,Table7[Column2]))</f>
        <v>Learning Stage</v>
      </c>
      <c r="O1247">
        <v>3.0841838209999999</v>
      </c>
      <c r="P1247" t="str">
        <f>VLOOKUP(O1247,Table13[],2)</f>
        <v>1 - 5</v>
      </c>
      <c r="Q1247" t="str">
        <f>INDEX(Table8[Column1],MATCH(R1247,Table8[Column2]))</f>
        <v>Scheduled</v>
      </c>
      <c r="R1247">
        <v>31.568855330000002</v>
      </c>
      <c r="S1247">
        <f t="shared" si="39"/>
        <v>1.3153689720833335</v>
      </c>
      <c r="T1247" t="s">
        <v>19</v>
      </c>
    </row>
    <row r="1248" spans="1:20" x14ac:dyDescent="0.25">
      <c r="A1248">
        <v>1247</v>
      </c>
      <c r="B1248" t="s">
        <v>1049</v>
      </c>
      <c r="C1248" t="s">
        <v>630</v>
      </c>
      <c r="D1248" t="str">
        <f t="shared" si="38"/>
        <v>Freed Richard</v>
      </c>
      <c r="E1248" t="s">
        <v>22</v>
      </c>
      <c r="F1248" t="s">
        <v>355</v>
      </c>
      <c r="G1248" t="s">
        <v>820</v>
      </c>
      <c r="H1248" t="s">
        <v>821</v>
      </c>
      <c r="I1248" t="s">
        <v>107</v>
      </c>
      <c r="J1248" t="s">
        <v>19</v>
      </c>
      <c r="K1248" t="str">
        <f>INDEX(Table6[Column1],MATCH(L1248,Table6[Column2]))</f>
        <v>Adults</v>
      </c>
      <c r="L1248">
        <v>49.334147909999999</v>
      </c>
      <c r="M1248" t="str">
        <f>VLOOKUP(L1248,Table1[],2)</f>
        <v>40 - 49</v>
      </c>
      <c r="N1248" t="str">
        <f>INDEX(Table7[Column1],MATCH(O1248,Table7[Column2]))</f>
        <v>Learning Stage</v>
      </c>
      <c r="O1248">
        <v>2.5687594979999999</v>
      </c>
      <c r="P1248" t="str">
        <f>VLOOKUP(O1248,Table13[],2)</f>
        <v>1 - 5</v>
      </c>
      <c r="Q1248" t="str">
        <f>INDEX(Table8[Column1],MATCH(R1248,Table8[Column2]))</f>
        <v>Excused</v>
      </c>
      <c r="R1248">
        <v>121.1518768</v>
      </c>
      <c r="S1248">
        <f t="shared" si="39"/>
        <v>5.0479948666666665</v>
      </c>
      <c r="T1248" t="s">
        <v>19</v>
      </c>
    </row>
    <row r="1249" spans="1:20" x14ac:dyDescent="0.25">
      <c r="A1249">
        <v>1248</v>
      </c>
      <c r="B1249" t="s">
        <v>1715</v>
      </c>
      <c r="C1249" t="s">
        <v>783</v>
      </c>
      <c r="D1249" t="str">
        <f t="shared" si="38"/>
        <v>Figueroa Marie</v>
      </c>
      <c r="E1249" t="s">
        <v>15</v>
      </c>
      <c r="F1249" t="s">
        <v>33</v>
      </c>
      <c r="G1249" t="s">
        <v>820</v>
      </c>
      <c r="H1249" t="s">
        <v>821</v>
      </c>
      <c r="I1249" t="s">
        <v>33</v>
      </c>
      <c r="J1249" t="s">
        <v>19</v>
      </c>
      <c r="K1249" t="str">
        <f>INDEX(Table6[Column1],MATCH(L1249,Table6[Column2]))</f>
        <v>Adults</v>
      </c>
      <c r="L1249">
        <v>49.715351630000001</v>
      </c>
      <c r="M1249" t="str">
        <f>VLOOKUP(L1249,Table1[],2)</f>
        <v>40 - 49</v>
      </c>
      <c r="N1249" t="str">
        <f>INDEX(Table7[Column1],MATCH(O1249,Table7[Column2]))</f>
        <v>Learning Stage</v>
      </c>
      <c r="O1249">
        <v>4.032506165</v>
      </c>
      <c r="P1249" t="str">
        <f>VLOOKUP(O1249,Table13[],2)</f>
        <v>1 - 5</v>
      </c>
      <c r="Q1249" t="str">
        <f>INDEX(Table8[Column1],MATCH(R1249,Table8[Column2]))</f>
        <v>Habitual</v>
      </c>
      <c r="R1249">
        <v>110.63637679999999</v>
      </c>
      <c r="S1249">
        <f t="shared" si="39"/>
        <v>4.6098490333333331</v>
      </c>
      <c r="T1249" t="s">
        <v>19</v>
      </c>
    </row>
    <row r="1250" spans="1:20" x14ac:dyDescent="0.25">
      <c r="A1250">
        <v>1249</v>
      </c>
      <c r="B1250" t="s">
        <v>1716</v>
      </c>
      <c r="C1250" t="s">
        <v>401</v>
      </c>
      <c r="D1250" t="str">
        <f t="shared" si="38"/>
        <v>Stegman Michael</v>
      </c>
      <c r="E1250" t="s">
        <v>22</v>
      </c>
      <c r="F1250" t="s">
        <v>33</v>
      </c>
      <c r="G1250" t="s">
        <v>820</v>
      </c>
      <c r="H1250" t="s">
        <v>821</v>
      </c>
      <c r="I1250" t="s">
        <v>33</v>
      </c>
      <c r="J1250" t="s">
        <v>19</v>
      </c>
      <c r="K1250" t="str">
        <f>INDEX(Table6[Column1],MATCH(L1250,Table6[Column2]))</f>
        <v>Adults</v>
      </c>
      <c r="L1250">
        <v>47.402724159999998</v>
      </c>
      <c r="M1250" t="str">
        <f>VLOOKUP(L1250,Table1[],2)</f>
        <v>40 - 49</v>
      </c>
      <c r="N1250" t="str">
        <f>INDEX(Table7[Column1],MATCH(O1250,Table7[Column2]))</f>
        <v>Learning Stage</v>
      </c>
      <c r="O1250">
        <v>3.9229147520000001</v>
      </c>
      <c r="P1250" t="str">
        <f>VLOOKUP(O1250,Table13[],2)</f>
        <v>1 - 5</v>
      </c>
      <c r="Q1250" t="str">
        <f>INDEX(Table8[Column1],MATCH(R1250,Table8[Column2]))</f>
        <v>Maintained</v>
      </c>
      <c r="R1250">
        <v>60.098808300000002</v>
      </c>
      <c r="S1250">
        <f t="shared" si="39"/>
        <v>2.5041170125000001</v>
      </c>
      <c r="T1250" t="s">
        <v>19</v>
      </c>
    </row>
    <row r="1251" spans="1:20" x14ac:dyDescent="0.25">
      <c r="A1251">
        <v>1250</v>
      </c>
      <c r="B1251" t="s">
        <v>419</v>
      </c>
      <c r="C1251" t="s">
        <v>1152</v>
      </c>
      <c r="D1251" t="str">
        <f t="shared" si="38"/>
        <v>Foster Jared</v>
      </c>
      <c r="E1251" t="s">
        <v>22</v>
      </c>
      <c r="F1251" t="s">
        <v>127</v>
      </c>
      <c r="G1251" t="s">
        <v>820</v>
      </c>
      <c r="H1251" t="s">
        <v>821</v>
      </c>
      <c r="I1251" t="s">
        <v>127</v>
      </c>
      <c r="J1251" t="s">
        <v>19</v>
      </c>
      <c r="K1251" t="str">
        <f>INDEX(Table6[Column1],MATCH(L1251,Table6[Column2]))</f>
        <v>Teenagers</v>
      </c>
      <c r="L1251">
        <v>15.76574664</v>
      </c>
      <c r="M1251" t="e">
        <f>VLOOKUP(L1251,Table1[],2)</f>
        <v>#N/A</v>
      </c>
      <c r="N1251" t="str">
        <f>INDEX(Table7[Column1],MATCH(O1251,Table7[Column2]))</f>
        <v>Fitting in Stage</v>
      </c>
      <c r="O1251">
        <v>6.2309164529999999</v>
      </c>
      <c r="P1251" t="str">
        <f>VLOOKUP(O1251,Table13[],2)</f>
        <v>6 - 10</v>
      </c>
      <c r="Q1251" t="str">
        <f>INDEX(Table8[Column1],MATCH(R1251,Table8[Column2]))</f>
        <v>Scheduled</v>
      </c>
      <c r="R1251">
        <v>0</v>
      </c>
      <c r="S1251">
        <f t="shared" si="39"/>
        <v>0</v>
      </c>
      <c r="T1251" t="s">
        <v>19</v>
      </c>
    </row>
    <row r="1252" spans="1:20" x14ac:dyDescent="0.25">
      <c r="A1252">
        <v>1251</v>
      </c>
      <c r="B1252" t="s">
        <v>1574</v>
      </c>
      <c r="C1252" t="s">
        <v>64</v>
      </c>
      <c r="D1252" t="str">
        <f t="shared" si="38"/>
        <v>Parks Danny</v>
      </c>
      <c r="E1252" t="s">
        <v>22</v>
      </c>
      <c r="F1252" t="s">
        <v>664</v>
      </c>
      <c r="G1252" t="s">
        <v>820</v>
      </c>
      <c r="H1252" t="s">
        <v>821</v>
      </c>
      <c r="I1252" t="s">
        <v>664</v>
      </c>
      <c r="J1252" t="s">
        <v>19</v>
      </c>
      <c r="K1252" t="str">
        <f>INDEX(Table6[Column1],MATCH(L1252,Table6[Column2]))</f>
        <v>Elders</v>
      </c>
      <c r="L1252">
        <v>52.1245786</v>
      </c>
      <c r="M1252" t="str">
        <f>VLOOKUP(L1252,Table1[],2)</f>
        <v>50 - 59</v>
      </c>
      <c r="N1252" t="str">
        <f>INDEX(Table7[Column1],MATCH(O1252,Table7[Column2]))</f>
        <v>Learning Stage</v>
      </c>
      <c r="O1252">
        <v>4.8317170569999996</v>
      </c>
      <c r="P1252" t="str">
        <f>VLOOKUP(O1252,Table13[],2)</f>
        <v>1 - 5</v>
      </c>
      <c r="Q1252" t="str">
        <f>INDEX(Table8[Column1],MATCH(R1252,Table8[Column2]))</f>
        <v>Habitual</v>
      </c>
      <c r="R1252">
        <v>89.220027299999998</v>
      </c>
      <c r="S1252">
        <f t="shared" si="39"/>
        <v>3.7175011374999998</v>
      </c>
      <c r="T1252" t="s">
        <v>19</v>
      </c>
    </row>
    <row r="1253" spans="1:20" x14ac:dyDescent="0.25">
      <c r="A1253">
        <v>1252</v>
      </c>
      <c r="B1253" t="s">
        <v>1717</v>
      </c>
      <c r="C1253" t="s">
        <v>447</v>
      </c>
      <c r="D1253" t="str">
        <f t="shared" si="38"/>
        <v>Iacovelli Karen</v>
      </c>
      <c r="E1253" t="s">
        <v>15</v>
      </c>
      <c r="F1253" t="s">
        <v>553</v>
      </c>
      <c r="G1253" t="s">
        <v>820</v>
      </c>
      <c r="H1253" t="s">
        <v>821</v>
      </c>
      <c r="I1253" t="s">
        <v>30</v>
      </c>
      <c r="J1253" t="s">
        <v>19</v>
      </c>
      <c r="K1253" t="str">
        <f>INDEX(Table6[Column1],MATCH(L1253,Table6[Column2]))</f>
        <v>Elders</v>
      </c>
      <c r="L1253">
        <v>50.957764859999997</v>
      </c>
      <c r="M1253" t="str">
        <f>VLOOKUP(L1253,Table1[],2)</f>
        <v>50 - 59</v>
      </c>
      <c r="N1253" t="str">
        <f>INDEX(Table7[Column1],MATCH(O1253,Table7[Column2]))</f>
        <v>Learning Stage</v>
      </c>
      <c r="O1253">
        <v>3.537331456</v>
      </c>
      <c r="P1253" t="str">
        <f>VLOOKUP(O1253,Table13[],2)</f>
        <v>1 - 5</v>
      </c>
      <c r="Q1253" t="str">
        <f>INDEX(Table8[Column1],MATCH(R1253,Table8[Column2]))</f>
        <v>Habitual</v>
      </c>
      <c r="R1253">
        <v>105.51596240000001</v>
      </c>
      <c r="S1253">
        <f t="shared" si="39"/>
        <v>4.3964984333333339</v>
      </c>
      <c r="T1253" t="s">
        <v>19</v>
      </c>
    </row>
    <row r="1254" spans="1:20" x14ac:dyDescent="0.25">
      <c r="A1254">
        <v>1253</v>
      </c>
      <c r="B1254" t="s">
        <v>1718</v>
      </c>
      <c r="C1254" t="s">
        <v>1651</v>
      </c>
      <c r="D1254" t="str">
        <f t="shared" si="38"/>
        <v>Kennard Catherine</v>
      </c>
      <c r="E1254" t="s">
        <v>15</v>
      </c>
      <c r="F1254" t="s">
        <v>788</v>
      </c>
      <c r="G1254" t="s">
        <v>820</v>
      </c>
      <c r="H1254" t="s">
        <v>821</v>
      </c>
      <c r="I1254" t="s">
        <v>788</v>
      </c>
      <c r="J1254" t="s">
        <v>19</v>
      </c>
      <c r="K1254" t="str">
        <f>INDEX(Table6[Column1],MATCH(L1254,Table6[Column2]))</f>
        <v>Young Adults</v>
      </c>
      <c r="L1254">
        <v>36.756953330000002</v>
      </c>
      <c r="M1254" t="str">
        <f>VLOOKUP(L1254,Table1[],2)</f>
        <v>30 - 39</v>
      </c>
      <c r="N1254" t="str">
        <f>INDEX(Table7[Column1],MATCH(O1254,Table7[Column2]))</f>
        <v>Fitting in Stage</v>
      </c>
      <c r="O1254">
        <v>6.4212919499999996</v>
      </c>
      <c r="P1254" t="str">
        <f>VLOOKUP(O1254,Table13[],2)</f>
        <v>6 - 10</v>
      </c>
      <c r="Q1254" t="str">
        <f>INDEX(Table8[Column1],MATCH(R1254,Table8[Column2]))</f>
        <v>Scheduled</v>
      </c>
      <c r="R1254">
        <v>19.48324337</v>
      </c>
      <c r="S1254">
        <f t="shared" si="39"/>
        <v>0.81180180708333338</v>
      </c>
      <c r="T1254" t="s">
        <v>19</v>
      </c>
    </row>
    <row r="1255" spans="1:20" x14ac:dyDescent="0.25">
      <c r="A1255">
        <v>1254</v>
      </c>
      <c r="B1255" t="s">
        <v>1719</v>
      </c>
      <c r="C1255" t="s">
        <v>1720</v>
      </c>
      <c r="D1255" t="str">
        <f t="shared" si="38"/>
        <v>Bittle Christi</v>
      </c>
      <c r="E1255" t="s">
        <v>15</v>
      </c>
      <c r="F1255" t="s">
        <v>452</v>
      </c>
      <c r="G1255" t="s">
        <v>611</v>
      </c>
      <c r="H1255" t="s">
        <v>612</v>
      </c>
      <c r="I1255" t="s">
        <v>407</v>
      </c>
      <c r="J1255" t="s">
        <v>19</v>
      </c>
      <c r="K1255" t="str">
        <f>INDEX(Table6[Column1],MATCH(L1255,Table6[Column2]))</f>
        <v>Adults</v>
      </c>
      <c r="L1255">
        <v>48.070620300000002</v>
      </c>
      <c r="M1255" t="str">
        <f>VLOOKUP(L1255,Table1[],2)</f>
        <v>40 - 49</v>
      </c>
      <c r="N1255" t="str">
        <f>INDEX(Table7[Column1],MATCH(O1255,Table7[Column2]))</f>
        <v>Learning Stage</v>
      </c>
      <c r="O1255">
        <v>3.0214605190000001</v>
      </c>
      <c r="P1255" t="str">
        <f>VLOOKUP(O1255,Table13[],2)</f>
        <v>1 - 5</v>
      </c>
      <c r="Q1255" t="str">
        <f>INDEX(Table8[Column1],MATCH(R1255,Table8[Column2]))</f>
        <v>Excused</v>
      </c>
      <c r="R1255">
        <v>128.2571135</v>
      </c>
      <c r="S1255">
        <f t="shared" si="39"/>
        <v>5.3440463958333337</v>
      </c>
      <c r="T1255" t="s">
        <v>19</v>
      </c>
    </row>
    <row r="1256" spans="1:20" x14ac:dyDescent="0.25">
      <c r="A1256">
        <v>1255</v>
      </c>
      <c r="B1256" t="s">
        <v>1721</v>
      </c>
      <c r="C1256" t="s">
        <v>50</v>
      </c>
      <c r="D1256" t="str">
        <f t="shared" si="38"/>
        <v>Lightner Robert</v>
      </c>
      <c r="E1256" t="s">
        <v>22</v>
      </c>
      <c r="F1256" t="s">
        <v>38</v>
      </c>
      <c r="G1256" t="s">
        <v>611</v>
      </c>
      <c r="H1256" t="s">
        <v>612</v>
      </c>
      <c r="I1256" t="s">
        <v>38</v>
      </c>
      <c r="J1256" t="s">
        <v>19</v>
      </c>
      <c r="K1256" t="str">
        <f>INDEX(Table6[Column1],MATCH(L1256,Table6[Column2]))</f>
        <v>Young Adults</v>
      </c>
      <c r="L1256">
        <v>30.775389010000001</v>
      </c>
      <c r="M1256" t="str">
        <f>VLOOKUP(L1256,Table1[],2)</f>
        <v>30 - 39</v>
      </c>
      <c r="N1256" t="str">
        <f>INDEX(Table7[Column1],MATCH(O1256,Table7[Column2]))</f>
        <v>Learning Stage</v>
      </c>
      <c r="O1256">
        <v>5.5350706670000003</v>
      </c>
      <c r="P1256" t="str">
        <f>VLOOKUP(O1256,Table13[],2)</f>
        <v>1 - 5</v>
      </c>
      <c r="Q1256" t="str">
        <f>INDEX(Table8[Column1],MATCH(R1256,Table8[Column2]))</f>
        <v>Scheduled</v>
      </c>
      <c r="R1256">
        <v>0</v>
      </c>
      <c r="S1256">
        <f t="shared" si="39"/>
        <v>0</v>
      </c>
      <c r="T1256" t="s">
        <v>19</v>
      </c>
    </row>
    <row r="1257" spans="1:20" x14ac:dyDescent="0.25">
      <c r="A1257">
        <v>1256</v>
      </c>
      <c r="B1257" t="s">
        <v>1722</v>
      </c>
      <c r="C1257" t="s">
        <v>1723</v>
      </c>
      <c r="D1257" t="str">
        <f t="shared" si="38"/>
        <v>Trahan Effie</v>
      </c>
      <c r="E1257" t="s">
        <v>15</v>
      </c>
      <c r="F1257" t="s">
        <v>564</v>
      </c>
      <c r="G1257" t="s">
        <v>820</v>
      </c>
      <c r="H1257" t="s">
        <v>821</v>
      </c>
      <c r="I1257" t="s">
        <v>54</v>
      </c>
      <c r="J1257" t="s">
        <v>19</v>
      </c>
      <c r="K1257" t="str">
        <f>INDEX(Table6[Column1],MATCH(L1257,Table6[Column2]))</f>
        <v>Young Adults</v>
      </c>
      <c r="L1257">
        <v>32.620442140000002</v>
      </c>
      <c r="M1257" t="str">
        <f>VLOOKUP(L1257,Table1[],2)</f>
        <v>30 - 39</v>
      </c>
      <c r="N1257" t="str">
        <f>INDEX(Table7[Column1],MATCH(O1257,Table7[Column2]))</f>
        <v>Learning Stage</v>
      </c>
      <c r="O1257">
        <v>4.8642907370000001</v>
      </c>
      <c r="P1257" t="str">
        <f>VLOOKUP(O1257,Table13[],2)</f>
        <v>1 - 5</v>
      </c>
      <c r="Q1257" t="str">
        <f>INDEX(Table8[Column1],MATCH(R1257,Table8[Column2]))</f>
        <v>Scheduled</v>
      </c>
      <c r="R1257">
        <v>13.284358409999999</v>
      </c>
      <c r="S1257">
        <f t="shared" si="39"/>
        <v>0.55351493375000005</v>
      </c>
      <c r="T1257" t="s">
        <v>19</v>
      </c>
    </row>
    <row r="1258" spans="1:20" x14ac:dyDescent="0.25">
      <c r="A1258">
        <v>1257</v>
      </c>
      <c r="B1258" t="s">
        <v>1724</v>
      </c>
      <c r="C1258" t="s">
        <v>525</v>
      </c>
      <c r="D1258" t="str">
        <f t="shared" si="38"/>
        <v>Curry Amanda</v>
      </c>
      <c r="E1258" t="s">
        <v>15</v>
      </c>
      <c r="F1258" t="s">
        <v>30</v>
      </c>
      <c r="G1258" t="s">
        <v>820</v>
      </c>
      <c r="H1258" t="s">
        <v>821</v>
      </c>
      <c r="I1258" t="s">
        <v>30</v>
      </c>
      <c r="J1258" t="s">
        <v>19</v>
      </c>
      <c r="K1258" t="str">
        <f>INDEX(Table6[Column1],MATCH(L1258,Table6[Column2]))</f>
        <v>Adults</v>
      </c>
      <c r="L1258">
        <v>45.149206110000002</v>
      </c>
      <c r="M1258" t="str">
        <f>VLOOKUP(L1258,Table1[],2)</f>
        <v>40 - 49</v>
      </c>
      <c r="N1258" t="str">
        <f>INDEX(Table7[Column1],MATCH(O1258,Table7[Column2]))</f>
        <v>Learning Stage</v>
      </c>
      <c r="O1258">
        <v>5.2874995929999997</v>
      </c>
      <c r="P1258" t="str">
        <f>VLOOKUP(O1258,Table13[],2)</f>
        <v>1 - 5</v>
      </c>
      <c r="Q1258" t="str">
        <f>INDEX(Table8[Column1],MATCH(R1258,Table8[Column2]))</f>
        <v>Habitual</v>
      </c>
      <c r="R1258">
        <v>94.971419019999999</v>
      </c>
      <c r="S1258">
        <f t="shared" si="39"/>
        <v>3.9571424591666666</v>
      </c>
      <c r="T1258" t="s">
        <v>19</v>
      </c>
    </row>
    <row r="1259" spans="1:20" x14ac:dyDescent="0.25">
      <c r="A1259">
        <v>1258</v>
      </c>
      <c r="B1259" t="s">
        <v>254</v>
      </c>
      <c r="C1259" t="s">
        <v>1725</v>
      </c>
      <c r="D1259" t="str">
        <f t="shared" si="38"/>
        <v>Arnold Cristal</v>
      </c>
      <c r="E1259" t="s">
        <v>15</v>
      </c>
      <c r="F1259" t="s">
        <v>38</v>
      </c>
      <c r="G1259" t="s">
        <v>611</v>
      </c>
      <c r="H1259" t="s">
        <v>612</v>
      </c>
      <c r="I1259" t="s">
        <v>38</v>
      </c>
      <c r="J1259" t="s">
        <v>19</v>
      </c>
      <c r="K1259" t="str">
        <f>INDEX(Table6[Column1],MATCH(L1259,Table6[Column2]))</f>
        <v>Young Adults</v>
      </c>
      <c r="L1259">
        <v>35.449554429999999</v>
      </c>
      <c r="M1259" t="str">
        <f>VLOOKUP(L1259,Table1[],2)</f>
        <v>30 - 39</v>
      </c>
      <c r="N1259" t="str">
        <f>INDEX(Table7[Column1],MATCH(O1259,Table7[Column2]))</f>
        <v>Fitting in Stage</v>
      </c>
      <c r="O1259">
        <v>6.4767191049999999</v>
      </c>
      <c r="P1259" t="str">
        <f>VLOOKUP(O1259,Table13[],2)</f>
        <v>6 - 10</v>
      </c>
      <c r="Q1259" t="str">
        <f>INDEX(Table8[Column1],MATCH(R1259,Table8[Column2]))</f>
        <v>Maintained</v>
      </c>
      <c r="R1259">
        <v>41.273553040000003</v>
      </c>
      <c r="S1259">
        <f t="shared" si="39"/>
        <v>1.7197313766666666</v>
      </c>
      <c r="T1259" t="s">
        <v>19</v>
      </c>
    </row>
    <row r="1260" spans="1:20" x14ac:dyDescent="0.25">
      <c r="A1260">
        <v>1259</v>
      </c>
      <c r="B1260" t="s">
        <v>114</v>
      </c>
      <c r="C1260" t="s">
        <v>1726</v>
      </c>
      <c r="D1260" t="str">
        <f t="shared" si="38"/>
        <v>Martin Jermaine</v>
      </c>
      <c r="E1260" t="s">
        <v>22</v>
      </c>
      <c r="F1260" t="s">
        <v>622</v>
      </c>
      <c r="G1260" t="s">
        <v>820</v>
      </c>
      <c r="H1260" t="s">
        <v>821</v>
      </c>
      <c r="I1260" t="s">
        <v>90</v>
      </c>
      <c r="J1260" t="s">
        <v>19</v>
      </c>
      <c r="K1260" t="str">
        <f>INDEX(Table6[Column1],MATCH(L1260,Table6[Column2]))</f>
        <v>Youth</v>
      </c>
      <c r="L1260">
        <v>26.268003579999998</v>
      </c>
      <c r="M1260" t="str">
        <f>VLOOKUP(L1260,Table1[],2)</f>
        <v>20 - 29</v>
      </c>
      <c r="N1260" t="str">
        <f>INDEX(Table7[Column1],MATCH(O1260,Table7[Column2]))</f>
        <v>Fitting in Stage</v>
      </c>
      <c r="O1260">
        <v>6.4815037100000001</v>
      </c>
      <c r="P1260" t="str">
        <f>VLOOKUP(O1260,Table13[],2)</f>
        <v>6 - 10</v>
      </c>
      <c r="Q1260" t="str">
        <f>INDEX(Table8[Column1],MATCH(R1260,Table8[Column2]))</f>
        <v>Scheduled</v>
      </c>
      <c r="R1260">
        <v>0</v>
      </c>
      <c r="S1260">
        <f t="shared" si="39"/>
        <v>0</v>
      </c>
      <c r="T1260" t="s">
        <v>19</v>
      </c>
    </row>
    <row r="1261" spans="1:20" x14ac:dyDescent="0.25">
      <c r="A1261">
        <v>1260</v>
      </c>
      <c r="B1261" t="s">
        <v>419</v>
      </c>
      <c r="C1261" t="s">
        <v>1727</v>
      </c>
      <c r="D1261" t="str">
        <f t="shared" si="38"/>
        <v>Foster Jasmin</v>
      </c>
      <c r="E1261" t="s">
        <v>15</v>
      </c>
      <c r="F1261" t="s">
        <v>1029</v>
      </c>
      <c r="G1261" t="s">
        <v>820</v>
      </c>
      <c r="H1261" t="s">
        <v>821</v>
      </c>
      <c r="I1261" t="s">
        <v>24</v>
      </c>
      <c r="J1261" t="s">
        <v>19</v>
      </c>
      <c r="K1261" t="str">
        <f>INDEX(Table6[Column1],MATCH(L1261,Table6[Column2]))</f>
        <v>Adults</v>
      </c>
      <c r="L1261">
        <v>43.09531071</v>
      </c>
      <c r="M1261" t="str">
        <f>VLOOKUP(L1261,Table1[],2)</f>
        <v>40 - 49</v>
      </c>
      <c r="N1261" t="str">
        <f>INDEX(Table7[Column1],MATCH(O1261,Table7[Column2]))</f>
        <v>Learning Stage</v>
      </c>
      <c r="O1261">
        <v>3.814711086</v>
      </c>
      <c r="P1261" t="str">
        <f>VLOOKUP(O1261,Table13[],2)</f>
        <v>1 - 5</v>
      </c>
      <c r="Q1261" t="str">
        <f>INDEX(Table8[Column1],MATCH(R1261,Table8[Column2]))</f>
        <v>Habitual</v>
      </c>
      <c r="R1261">
        <v>98.598751059999998</v>
      </c>
      <c r="S1261">
        <f t="shared" si="39"/>
        <v>4.1082812941666669</v>
      </c>
      <c r="T1261" t="s">
        <v>19</v>
      </c>
    </row>
    <row r="1262" spans="1:20" x14ac:dyDescent="0.25">
      <c r="A1262">
        <v>1261</v>
      </c>
      <c r="B1262" t="s">
        <v>1728</v>
      </c>
      <c r="C1262" t="s">
        <v>1382</v>
      </c>
      <c r="D1262" t="str">
        <f t="shared" si="38"/>
        <v>Day Milton</v>
      </c>
      <c r="E1262" t="s">
        <v>22</v>
      </c>
      <c r="F1262" t="s">
        <v>30</v>
      </c>
      <c r="G1262" t="s">
        <v>820</v>
      </c>
      <c r="H1262" t="s">
        <v>821</v>
      </c>
      <c r="I1262" t="s">
        <v>30</v>
      </c>
      <c r="J1262" t="s">
        <v>19</v>
      </c>
      <c r="K1262" t="str">
        <f>INDEX(Table6[Column1],MATCH(L1262,Table6[Column2]))</f>
        <v>Adults</v>
      </c>
      <c r="L1262">
        <v>47.286388809999998</v>
      </c>
      <c r="M1262" t="str">
        <f>VLOOKUP(L1262,Table1[],2)</f>
        <v>40 - 49</v>
      </c>
      <c r="N1262" t="str">
        <f>INDEX(Table7[Column1],MATCH(O1262,Table7[Column2]))</f>
        <v>Learning Stage</v>
      </c>
      <c r="O1262">
        <v>5.8381733420000002</v>
      </c>
      <c r="P1262" t="str">
        <f>VLOOKUP(O1262,Table13[],2)</f>
        <v>1 - 5</v>
      </c>
      <c r="Q1262" t="str">
        <f>INDEX(Table8[Column1],MATCH(R1262,Table8[Column2]))</f>
        <v>Maintained</v>
      </c>
      <c r="R1262">
        <v>73.388730300000006</v>
      </c>
      <c r="S1262">
        <f t="shared" si="39"/>
        <v>3.0578637625000002</v>
      </c>
      <c r="T1262" t="s">
        <v>19</v>
      </c>
    </row>
    <row r="1263" spans="1:20" x14ac:dyDescent="0.25">
      <c r="A1263">
        <v>1262</v>
      </c>
      <c r="B1263" t="s">
        <v>395</v>
      </c>
      <c r="C1263" t="s">
        <v>823</v>
      </c>
      <c r="D1263" t="str">
        <f t="shared" si="38"/>
        <v>Giles Brittany</v>
      </c>
      <c r="E1263" t="s">
        <v>15</v>
      </c>
      <c r="F1263" t="s">
        <v>27</v>
      </c>
      <c r="G1263" t="s">
        <v>820</v>
      </c>
      <c r="H1263" t="s">
        <v>821</v>
      </c>
      <c r="I1263" t="s">
        <v>27</v>
      </c>
      <c r="J1263" t="s">
        <v>19</v>
      </c>
      <c r="K1263" t="str">
        <f>INDEX(Table6[Column1],MATCH(L1263,Table6[Column2]))</f>
        <v>Young Adults</v>
      </c>
      <c r="L1263">
        <v>31.988074990000001</v>
      </c>
      <c r="M1263" t="str">
        <f>VLOOKUP(L1263,Table1[],2)</f>
        <v>30 - 39</v>
      </c>
      <c r="N1263" t="str">
        <f>INDEX(Table7[Column1],MATCH(O1263,Table7[Column2]))</f>
        <v>Learning Stage</v>
      </c>
      <c r="O1263">
        <v>4.5159540329999999</v>
      </c>
      <c r="P1263" t="str">
        <f>VLOOKUP(O1263,Table13[],2)</f>
        <v>1 - 5</v>
      </c>
      <c r="Q1263" t="str">
        <f>INDEX(Table8[Column1],MATCH(R1263,Table8[Column2]))</f>
        <v>Scheduled</v>
      </c>
      <c r="R1263">
        <v>12.07320912</v>
      </c>
      <c r="S1263">
        <f t="shared" si="39"/>
        <v>0.50305038000000002</v>
      </c>
      <c r="T1263" t="s">
        <v>19</v>
      </c>
    </row>
    <row r="1264" spans="1:20" x14ac:dyDescent="0.25">
      <c r="A1264">
        <v>1263</v>
      </c>
      <c r="B1264" t="s">
        <v>1729</v>
      </c>
      <c r="C1264" t="s">
        <v>89</v>
      </c>
      <c r="D1264" t="str">
        <f t="shared" si="38"/>
        <v>Remaley Joseph</v>
      </c>
      <c r="E1264" t="s">
        <v>22</v>
      </c>
      <c r="F1264" t="s">
        <v>1295</v>
      </c>
      <c r="G1264" t="s">
        <v>820</v>
      </c>
      <c r="H1264" t="s">
        <v>821</v>
      </c>
      <c r="I1264" t="s">
        <v>138</v>
      </c>
      <c r="J1264" t="s">
        <v>19</v>
      </c>
      <c r="K1264" t="str">
        <f>INDEX(Table6[Column1],MATCH(L1264,Table6[Column2]))</f>
        <v>Elders</v>
      </c>
      <c r="L1264">
        <v>51.583676369999999</v>
      </c>
      <c r="M1264" t="str">
        <f>VLOOKUP(L1264,Table1[],2)</f>
        <v>50 - 59</v>
      </c>
      <c r="N1264" t="str">
        <f>INDEX(Table7[Column1],MATCH(O1264,Table7[Column2]))</f>
        <v>Learning Stage</v>
      </c>
      <c r="O1264">
        <v>4.2781259199999999</v>
      </c>
      <c r="P1264" t="str">
        <f>VLOOKUP(O1264,Table13[],2)</f>
        <v>1 - 5</v>
      </c>
      <c r="Q1264" t="str">
        <f>INDEX(Table8[Column1],MATCH(R1264,Table8[Column2]))</f>
        <v>Habitual</v>
      </c>
      <c r="R1264">
        <v>100.25811179999999</v>
      </c>
      <c r="S1264">
        <f t="shared" si="39"/>
        <v>4.1774213250000001</v>
      </c>
      <c r="T1264" t="s">
        <v>19</v>
      </c>
    </row>
    <row r="1265" spans="1:20" x14ac:dyDescent="0.25">
      <c r="A1265">
        <v>1264</v>
      </c>
      <c r="B1265" t="s">
        <v>422</v>
      </c>
      <c r="C1265" t="s">
        <v>112</v>
      </c>
      <c r="D1265" t="str">
        <f t="shared" si="38"/>
        <v>Peterson Katherine</v>
      </c>
      <c r="E1265" t="s">
        <v>15</v>
      </c>
      <c r="F1265" t="s">
        <v>235</v>
      </c>
      <c r="G1265" t="s">
        <v>820</v>
      </c>
      <c r="H1265" t="s">
        <v>821</v>
      </c>
      <c r="I1265" t="s">
        <v>235</v>
      </c>
      <c r="J1265" t="s">
        <v>19</v>
      </c>
      <c r="K1265" t="str">
        <f>INDEX(Table6[Column1],MATCH(L1265,Table6[Column2]))</f>
        <v>Adults</v>
      </c>
      <c r="L1265">
        <v>45.349479449999997</v>
      </c>
      <c r="M1265" t="str">
        <f>VLOOKUP(L1265,Table1[],2)</f>
        <v>40 - 49</v>
      </c>
      <c r="N1265" t="str">
        <f>INDEX(Table7[Column1],MATCH(O1265,Table7[Column2]))</f>
        <v>Learning Stage</v>
      </c>
      <c r="O1265">
        <v>3.7518463899999999</v>
      </c>
      <c r="P1265" t="str">
        <f>VLOOKUP(O1265,Table13[],2)</f>
        <v>1 - 5</v>
      </c>
      <c r="Q1265" t="str">
        <f>INDEX(Table8[Column1],MATCH(R1265,Table8[Column2]))</f>
        <v>Excused</v>
      </c>
      <c r="R1265">
        <v>148.89977020000001</v>
      </c>
      <c r="S1265">
        <f t="shared" si="39"/>
        <v>6.2041570916666666</v>
      </c>
      <c r="T1265" t="s">
        <v>19</v>
      </c>
    </row>
    <row r="1266" spans="1:20" x14ac:dyDescent="0.25">
      <c r="A1266">
        <v>1265</v>
      </c>
      <c r="B1266" t="s">
        <v>1730</v>
      </c>
      <c r="C1266" t="s">
        <v>93</v>
      </c>
      <c r="D1266" t="str">
        <f t="shared" si="38"/>
        <v>Blumer William</v>
      </c>
      <c r="E1266" t="s">
        <v>22</v>
      </c>
      <c r="F1266" t="s">
        <v>1731</v>
      </c>
      <c r="G1266" t="s">
        <v>611</v>
      </c>
      <c r="H1266" t="s">
        <v>612</v>
      </c>
      <c r="I1266" t="s">
        <v>38</v>
      </c>
      <c r="J1266" t="s">
        <v>19</v>
      </c>
      <c r="K1266" t="str">
        <f>INDEX(Table6[Column1],MATCH(L1266,Table6[Column2]))</f>
        <v>Adults</v>
      </c>
      <c r="L1266">
        <v>45.846980989999999</v>
      </c>
      <c r="M1266" t="str">
        <f>VLOOKUP(L1266,Table1[],2)</f>
        <v>40 - 49</v>
      </c>
      <c r="N1266" t="str">
        <f>INDEX(Table7[Column1],MATCH(O1266,Table7[Column2]))</f>
        <v>Learning Stage</v>
      </c>
      <c r="O1266">
        <v>3.6841357029999999</v>
      </c>
      <c r="P1266" t="str">
        <f>VLOOKUP(O1266,Table13[],2)</f>
        <v>1 - 5</v>
      </c>
      <c r="Q1266" t="str">
        <f>INDEX(Table8[Column1],MATCH(R1266,Table8[Column2]))</f>
        <v>Maintained</v>
      </c>
      <c r="R1266">
        <v>46.212972970000003</v>
      </c>
      <c r="S1266">
        <f t="shared" si="39"/>
        <v>1.925540540416667</v>
      </c>
      <c r="T1266" t="s">
        <v>19</v>
      </c>
    </row>
    <row r="1267" spans="1:20" x14ac:dyDescent="0.25">
      <c r="A1267">
        <v>1266</v>
      </c>
      <c r="B1267" t="s">
        <v>1732</v>
      </c>
      <c r="C1267" t="s">
        <v>443</v>
      </c>
      <c r="D1267" t="str">
        <f t="shared" si="38"/>
        <v>Shutt Dennis</v>
      </c>
      <c r="E1267" t="s">
        <v>22</v>
      </c>
      <c r="F1267" t="s">
        <v>127</v>
      </c>
      <c r="G1267" t="s">
        <v>820</v>
      </c>
      <c r="H1267" t="s">
        <v>821</v>
      </c>
      <c r="I1267" t="s">
        <v>127</v>
      </c>
      <c r="J1267" t="s">
        <v>19</v>
      </c>
      <c r="K1267" t="str">
        <f>INDEX(Table6[Column1],MATCH(L1267,Table6[Column2]))</f>
        <v>Adults</v>
      </c>
      <c r="L1267">
        <v>42.115048809999998</v>
      </c>
      <c r="M1267" t="str">
        <f>VLOOKUP(L1267,Table1[],2)</f>
        <v>40 - 49</v>
      </c>
      <c r="N1267" t="str">
        <f>INDEX(Table7[Column1],MATCH(O1267,Table7[Column2]))</f>
        <v>Learning Stage</v>
      </c>
      <c r="O1267">
        <v>1.9198494500000001</v>
      </c>
      <c r="P1267" t="str">
        <f>VLOOKUP(O1267,Table13[],2)</f>
        <v>1 - 5</v>
      </c>
      <c r="Q1267" t="str">
        <f>INDEX(Table8[Column1],MATCH(R1267,Table8[Column2]))</f>
        <v>Habitual</v>
      </c>
      <c r="R1267">
        <v>80.257747010000003</v>
      </c>
      <c r="S1267">
        <f t="shared" si="39"/>
        <v>3.3440727920833337</v>
      </c>
      <c r="T1267" t="s">
        <v>19</v>
      </c>
    </row>
    <row r="1268" spans="1:20" x14ac:dyDescent="0.25">
      <c r="A1268">
        <v>1267</v>
      </c>
      <c r="B1268" t="s">
        <v>1733</v>
      </c>
      <c r="C1268" t="s">
        <v>1734</v>
      </c>
      <c r="D1268" t="str">
        <f t="shared" si="38"/>
        <v>Birt June</v>
      </c>
      <c r="E1268" t="s">
        <v>15</v>
      </c>
      <c r="F1268" t="s">
        <v>186</v>
      </c>
      <c r="G1268" t="s">
        <v>611</v>
      </c>
      <c r="H1268" t="s">
        <v>612</v>
      </c>
      <c r="I1268" t="s">
        <v>186</v>
      </c>
      <c r="J1268" t="s">
        <v>19</v>
      </c>
      <c r="K1268" t="str">
        <f>INDEX(Table6[Column1],MATCH(L1268,Table6[Column2]))</f>
        <v>Adults</v>
      </c>
      <c r="L1268">
        <v>45.714729120000001</v>
      </c>
      <c r="M1268" t="str">
        <f>VLOOKUP(L1268,Table1[],2)</f>
        <v>40 - 49</v>
      </c>
      <c r="N1268" t="str">
        <f>INDEX(Table7[Column1],MATCH(O1268,Table7[Column2]))</f>
        <v>Learning Stage</v>
      </c>
      <c r="O1268">
        <v>4.8486785469999996</v>
      </c>
      <c r="P1268" t="str">
        <f>VLOOKUP(O1268,Table13[],2)</f>
        <v>1 - 5</v>
      </c>
      <c r="Q1268" t="str">
        <f>INDEX(Table8[Column1],MATCH(R1268,Table8[Column2]))</f>
        <v>Excused</v>
      </c>
      <c r="R1268">
        <v>156.4242189</v>
      </c>
      <c r="S1268">
        <f t="shared" si="39"/>
        <v>6.5176757875000009</v>
      </c>
      <c r="T1268" t="s">
        <v>19</v>
      </c>
    </row>
    <row r="1269" spans="1:20" x14ac:dyDescent="0.25">
      <c r="A1269">
        <v>1268</v>
      </c>
      <c r="B1269" t="s">
        <v>1735</v>
      </c>
      <c r="C1269" t="s">
        <v>461</v>
      </c>
      <c r="D1269" t="str">
        <f t="shared" si="38"/>
        <v>Flaherty Billy</v>
      </c>
      <c r="E1269" t="s">
        <v>22</v>
      </c>
      <c r="F1269" t="s">
        <v>27</v>
      </c>
      <c r="G1269" t="s">
        <v>820</v>
      </c>
      <c r="H1269" t="s">
        <v>821</v>
      </c>
      <c r="I1269" t="s">
        <v>27</v>
      </c>
      <c r="J1269" t="s">
        <v>19</v>
      </c>
      <c r="K1269" t="str">
        <f>INDEX(Table6[Column1],MATCH(L1269,Table6[Column2]))</f>
        <v>Elders</v>
      </c>
      <c r="L1269">
        <v>55.725166459999997</v>
      </c>
      <c r="M1269" t="str">
        <f>VLOOKUP(L1269,Table1[],2)</f>
        <v>50 - 59</v>
      </c>
      <c r="N1269" t="str">
        <f>INDEX(Table7[Column1],MATCH(O1269,Table7[Column2]))</f>
        <v>Fitting in Stage</v>
      </c>
      <c r="O1269">
        <v>6.7699722590000002</v>
      </c>
      <c r="P1269" t="str">
        <f>VLOOKUP(O1269,Table13[],2)</f>
        <v>6 - 10</v>
      </c>
      <c r="Q1269" t="str">
        <f>INDEX(Table8[Column1],MATCH(R1269,Table8[Column2]))</f>
        <v>Habitual</v>
      </c>
      <c r="R1269">
        <v>112.65682150000001</v>
      </c>
      <c r="S1269">
        <f t="shared" si="39"/>
        <v>4.6940342291666672</v>
      </c>
      <c r="T1269" t="s">
        <v>19</v>
      </c>
    </row>
    <row r="1270" spans="1:20" x14ac:dyDescent="0.25">
      <c r="A1270">
        <v>1269</v>
      </c>
      <c r="B1270" t="s">
        <v>1736</v>
      </c>
      <c r="C1270" t="s">
        <v>1737</v>
      </c>
      <c r="D1270" t="str">
        <f t="shared" si="38"/>
        <v>Beery Benito</v>
      </c>
      <c r="E1270" t="s">
        <v>22</v>
      </c>
      <c r="F1270" t="s">
        <v>121</v>
      </c>
      <c r="G1270" t="s">
        <v>1060</v>
      </c>
      <c r="H1270" t="s">
        <v>1061</v>
      </c>
      <c r="I1270" t="s">
        <v>121</v>
      </c>
      <c r="J1270" t="s">
        <v>19</v>
      </c>
      <c r="K1270" t="str">
        <f>INDEX(Table6[Column1],MATCH(L1270,Table6[Column2]))</f>
        <v>Adults</v>
      </c>
      <c r="L1270">
        <v>40.668198719999999</v>
      </c>
      <c r="M1270" t="str">
        <f>VLOOKUP(L1270,Table1[],2)</f>
        <v>40 - 49</v>
      </c>
      <c r="N1270" t="str">
        <f>INDEX(Table7[Column1],MATCH(O1270,Table7[Column2]))</f>
        <v>Learning Stage</v>
      </c>
      <c r="O1270">
        <v>3.939877332</v>
      </c>
      <c r="P1270" t="str">
        <f>VLOOKUP(O1270,Table13[],2)</f>
        <v>1 - 5</v>
      </c>
      <c r="Q1270" t="str">
        <f>INDEX(Table8[Column1],MATCH(R1270,Table8[Column2]))</f>
        <v>Scheduled</v>
      </c>
      <c r="R1270">
        <v>34.287632770000002</v>
      </c>
      <c r="S1270">
        <f t="shared" si="39"/>
        <v>1.4286513654166668</v>
      </c>
      <c r="T1270" t="s">
        <v>19</v>
      </c>
    </row>
    <row r="1271" spans="1:20" x14ac:dyDescent="0.25">
      <c r="A1271">
        <v>1270</v>
      </c>
      <c r="B1271" t="s">
        <v>1738</v>
      </c>
      <c r="C1271" t="s">
        <v>326</v>
      </c>
      <c r="D1271" t="str">
        <f t="shared" si="38"/>
        <v>Aiello Arthur</v>
      </c>
      <c r="E1271" t="s">
        <v>22</v>
      </c>
      <c r="F1271" t="s">
        <v>1178</v>
      </c>
      <c r="G1271" t="s">
        <v>820</v>
      </c>
      <c r="H1271" t="s">
        <v>821</v>
      </c>
      <c r="I1271" t="s">
        <v>138</v>
      </c>
      <c r="J1271" t="s">
        <v>19</v>
      </c>
      <c r="K1271" t="str">
        <f>INDEX(Table6[Column1],MATCH(L1271,Table6[Column2]))</f>
        <v>Adults</v>
      </c>
      <c r="L1271">
        <v>41.159036020000002</v>
      </c>
      <c r="M1271" t="str">
        <f>VLOOKUP(L1271,Table1[],2)</f>
        <v>40 - 49</v>
      </c>
      <c r="N1271" t="str">
        <f>INDEX(Table7[Column1],MATCH(O1271,Table7[Column2]))</f>
        <v>Learning Stage</v>
      </c>
      <c r="O1271">
        <v>4.8636881489999997</v>
      </c>
      <c r="P1271" t="str">
        <f>VLOOKUP(O1271,Table13[],2)</f>
        <v>1 - 5</v>
      </c>
      <c r="Q1271" t="str">
        <f>INDEX(Table8[Column1],MATCH(R1271,Table8[Column2]))</f>
        <v>Maintained</v>
      </c>
      <c r="R1271">
        <v>49.991421760000001</v>
      </c>
      <c r="S1271">
        <f t="shared" si="39"/>
        <v>2.0829759066666669</v>
      </c>
      <c r="T1271" t="s">
        <v>19</v>
      </c>
    </row>
    <row r="1272" spans="1:20" x14ac:dyDescent="0.25">
      <c r="A1272">
        <v>1271</v>
      </c>
      <c r="B1272" t="s">
        <v>267</v>
      </c>
      <c r="C1272" t="s">
        <v>352</v>
      </c>
      <c r="D1272" t="str">
        <f t="shared" si="38"/>
        <v>Johnson Matthew</v>
      </c>
      <c r="E1272" t="s">
        <v>22</v>
      </c>
      <c r="F1272" t="s">
        <v>87</v>
      </c>
      <c r="G1272" t="s">
        <v>820</v>
      </c>
      <c r="H1272" t="s">
        <v>821</v>
      </c>
      <c r="I1272" t="s">
        <v>87</v>
      </c>
      <c r="J1272" t="s">
        <v>19</v>
      </c>
      <c r="K1272" t="str">
        <f>INDEX(Table6[Column1],MATCH(L1272,Table6[Column2]))</f>
        <v>Young Adults</v>
      </c>
      <c r="L1272">
        <v>32.974628840000001</v>
      </c>
      <c r="M1272" t="str">
        <f>VLOOKUP(L1272,Table1[],2)</f>
        <v>30 - 39</v>
      </c>
      <c r="N1272" t="str">
        <f>INDEX(Table7[Column1],MATCH(O1272,Table7[Column2]))</f>
        <v>Learning Stage</v>
      </c>
      <c r="O1272">
        <v>5.012292521</v>
      </c>
      <c r="P1272" t="str">
        <f>VLOOKUP(O1272,Table13[],2)</f>
        <v>1 - 5</v>
      </c>
      <c r="Q1272" t="str">
        <f>INDEX(Table8[Column1],MATCH(R1272,Table8[Column2]))</f>
        <v>Scheduled</v>
      </c>
      <c r="R1272">
        <v>28.35231258</v>
      </c>
      <c r="S1272">
        <f t="shared" si="39"/>
        <v>1.1813463574999998</v>
      </c>
      <c r="T1272" t="s">
        <v>19</v>
      </c>
    </row>
    <row r="1273" spans="1:20" x14ac:dyDescent="0.25">
      <c r="A1273">
        <v>1272</v>
      </c>
      <c r="B1273" t="s">
        <v>1624</v>
      </c>
      <c r="C1273" t="s">
        <v>857</v>
      </c>
      <c r="D1273" t="str">
        <f t="shared" si="38"/>
        <v>Rodriguez Chris</v>
      </c>
      <c r="E1273" t="s">
        <v>22</v>
      </c>
      <c r="F1273" t="s">
        <v>30</v>
      </c>
      <c r="G1273" t="s">
        <v>820</v>
      </c>
      <c r="H1273" t="s">
        <v>821</v>
      </c>
      <c r="I1273" t="s">
        <v>30</v>
      </c>
      <c r="J1273" t="s">
        <v>19</v>
      </c>
      <c r="K1273" t="str">
        <f>INDEX(Table6[Column1],MATCH(L1273,Table6[Column2]))</f>
        <v>Seniors</v>
      </c>
      <c r="L1273">
        <v>61.293417130000002</v>
      </c>
      <c r="M1273" t="str">
        <f>VLOOKUP(L1273,Table1[],2)</f>
        <v>60 and Above</v>
      </c>
      <c r="N1273" t="str">
        <f>INDEX(Table7[Column1],MATCH(O1273,Table7[Column2]))</f>
        <v>Learning Stage</v>
      </c>
      <c r="O1273">
        <v>5.81831341</v>
      </c>
      <c r="P1273" t="str">
        <f>VLOOKUP(O1273,Table13[],2)</f>
        <v>1 - 5</v>
      </c>
      <c r="Q1273" t="str">
        <f>INDEX(Table8[Column1],MATCH(R1273,Table8[Column2]))</f>
        <v>Excused</v>
      </c>
      <c r="R1273">
        <v>144.4066426</v>
      </c>
      <c r="S1273">
        <f t="shared" si="39"/>
        <v>6.0169434416666672</v>
      </c>
      <c r="T1273" t="s">
        <v>19</v>
      </c>
    </row>
    <row r="1274" spans="1:20" x14ac:dyDescent="0.25">
      <c r="A1274">
        <v>1273</v>
      </c>
      <c r="B1274" t="s">
        <v>519</v>
      </c>
      <c r="C1274" t="s">
        <v>1739</v>
      </c>
      <c r="D1274" t="str">
        <f t="shared" si="38"/>
        <v>Wiley Elvia</v>
      </c>
      <c r="E1274" t="s">
        <v>15</v>
      </c>
      <c r="F1274" t="s">
        <v>127</v>
      </c>
      <c r="G1274" t="s">
        <v>820</v>
      </c>
      <c r="H1274" t="s">
        <v>821</v>
      </c>
      <c r="I1274" t="s">
        <v>127</v>
      </c>
      <c r="J1274" t="s">
        <v>19</v>
      </c>
      <c r="K1274" t="str">
        <f>INDEX(Table6[Column1],MATCH(L1274,Table6[Column2]))</f>
        <v>Teenagers</v>
      </c>
      <c r="L1274">
        <v>16.7983875</v>
      </c>
      <c r="M1274" t="e">
        <f>VLOOKUP(L1274,Table1[],2)</f>
        <v>#N/A</v>
      </c>
      <c r="N1274" t="str">
        <f>INDEX(Table7[Column1],MATCH(O1274,Table7[Column2]))</f>
        <v>Learning Stage</v>
      </c>
      <c r="O1274">
        <v>1.340375125</v>
      </c>
      <c r="P1274" t="str">
        <f>VLOOKUP(O1274,Table13[],2)</f>
        <v>1 - 5</v>
      </c>
      <c r="Q1274" t="str">
        <f>INDEX(Table8[Column1],MATCH(R1274,Table8[Column2]))</f>
        <v>Scheduled</v>
      </c>
      <c r="R1274">
        <v>0</v>
      </c>
      <c r="S1274">
        <f t="shared" si="39"/>
        <v>0</v>
      </c>
      <c r="T1274" t="s">
        <v>19</v>
      </c>
    </row>
    <row r="1275" spans="1:20" x14ac:dyDescent="0.25">
      <c r="A1275">
        <v>1274</v>
      </c>
      <c r="B1275" t="s">
        <v>1740</v>
      </c>
      <c r="C1275" t="s">
        <v>899</v>
      </c>
      <c r="D1275" t="str">
        <f t="shared" si="38"/>
        <v>Groves Martha</v>
      </c>
      <c r="E1275" t="s">
        <v>15</v>
      </c>
      <c r="F1275" t="s">
        <v>38</v>
      </c>
      <c r="G1275" t="s">
        <v>611</v>
      </c>
      <c r="H1275" t="s">
        <v>612</v>
      </c>
      <c r="I1275" t="s">
        <v>38</v>
      </c>
      <c r="J1275" t="s">
        <v>19</v>
      </c>
      <c r="K1275" t="str">
        <f>INDEX(Table6[Column1],MATCH(L1275,Table6[Column2]))</f>
        <v>Seniors</v>
      </c>
      <c r="L1275">
        <v>69.333302790000005</v>
      </c>
      <c r="M1275" t="str">
        <f>VLOOKUP(L1275,Table1[],2)</f>
        <v>60 and Above</v>
      </c>
      <c r="N1275" t="str">
        <f>INDEX(Table7[Column1],MATCH(O1275,Table7[Column2]))</f>
        <v>Learning Stage</v>
      </c>
      <c r="O1275">
        <v>4.5643541709999997</v>
      </c>
      <c r="P1275" t="str">
        <f>VLOOKUP(O1275,Table13[],2)</f>
        <v>1 - 5</v>
      </c>
      <c r="Q1275" t="str">
        <f>INDEX(Table8[Column1],MATCH(R1275,Table8[Column2]))</f>
        <v>Violative</v>
      </c>
      <c r="R1275">
        <v>220.59418489999999</v>
      </c>
      <c r="S1275">
        <f t="shared" si="39"/>
        <v>9.1914243708333316</v>
      </c>
      <c r="T1275" t="s">
        <v>19</v>
      </c>
    </row>
    <row r="1276" spans="1:20" x14ac:dyDescent="0.25">
      <c r="A1276">
        <v>1275</v>
      </c>
      <c r="B1276" t="s">
        <v>1741</v>
      </c>
      <c r="C1276" t="s">
        <v>354</v>
      </c>
      <c r="D1276" t="str">
        <f t="shared" si="38"/>
        <v>Santiago Kim</v>
      </c>
      <c r="E1276" t="s">
        <v>15</v>
      </c>
      <c r="F1276" t="s">
        <v>38</v>
      </c>
      <c r="G1276" t="s">
        <v>611</v>
      </c>
      <c r="H1276" t="s">
        <v>612</v>
      </c>
      <c r="I1276" t="s">
        <v>38</v>
      </c>
      <c r="J1276" t="s">
        <v>19</v>
      </c>
      <c r="K1276" t="str">
        <f>INDEX(Table6[Column1],MATCH(L1276,Table6[Column2]))</f>
        <v>Adults</v>
      </c>
      <c r="L1276">
        <v>46.547765509999998</v>
      </c>
      <c r="M1276" t="str">
        <f>VLOOKUP(L1276,Table1[],2)</f>
        <v>40 - 49</v>
      </c>
      <c r="N1276" t="str">
        <f>INDEX(Table7[Column1],MATCH(O1276,Table7[Column2]))</f>
        <v>Fitting in Stage</v>
      </c>
      <c r="O1276">
        <v>7.479126097</v>
      </c>
      <c r="P1276" t="str">
        <f>VLOOKUP(O1276,Table13[],2)</f>
        <v>6 - 10</v>
      </c>
      <c r="Q1276" t="str">
        <f>INDEX(Table8[Column1],MATCH(R1276,Table8[Column2]))</f>
        <v>Habitual</v>
      </c>
      <c r="R1276">
        <v>88.185652160000004</v>
      </c>
      <c r="S1276">
        <f t="shared" si="39"/>
        <v>3.6744021733333336</v>
      </c>
      <c r="T1276" t="s">
        <v>19</v>
      </c>
    </row>
    <row r="1277" spans="1:20" x14ac:dyDescent="0.25">
      <c r="A1277">
        <v>1276</v>
      </c>
      <c r="B1277" t="s">
        <v>682</v>
      </c>
      <c r="C1277" t="s">
        <v>93</v>
      </c>
      <c r="D1277" t="str">
        <f t="shared" si="38"/>
        <v>Cunningham William</v>
      </c>
      <c r="E1277" t="s">
        <v>22</v>
      </c>
      <c r="F1277" t="s">
        <v>38</v>
      </c>
      <c r="G1277" t="s">
        <v>611</v>
      </c>
      <c r="H1277" t="s">
        <v>612</v>
      </c>
      <c r="I1277" t="s">
        <v>38</v>
      </c>
      <c r="J1277" t="s">
        <v>19</v>
      </c>
      <c r="K1277" t="str">
        <f>INDEX(Table6[Column1],MATCH(L1277,Table6[Column2]))</f>
        <v>Adults</v>
      </c>
      <c r="L1277">
        <v>49.611927569999999</v>
      </c>
      <c r="M1277" t="str">
        <f>VLOOKUP(L1277,Table1[],2)</f>
        <v>40 - 49</v>
      </c>
      <c r="N1277" t="str">
        <f>INDEX(Table7[Column1],MATCH(O1277,Table7[Column2]))</f>
        <v>Learning Stage</v>
      </c>
      <c r="O1277">
        <v>3.5172330340000002</v>
      </c>
      <c r="P1277" t="str">
        <f>VLOOKUP(O1277,Table13[],2)</f>
        <v>1 - 5</v>
      </c>
      <c r="Q1277" t="str">
        <f>INDEX(Table8[Column1],MATCH(R1277,Table8[Column2]))</f>
        <v>Habitual</v>
      </c>
      <c r="R1277">
        <v>100.47801320000001</v>
      </c>
      <c r="S1277">
        <f t="shared" si="39"/>
        <v>4.1865838833333333</v>
      </c>
      <c r="T1277" t="s">
        <v>19</v>
      </c>
    </row>
    <row r="1278" spans="1:20" x14ac:dyDescent="0.25">
      <c r="A1278">
        <v>1277</v>
      </c>
      <c r="B1278" t="s">
        <v>1467</v>
      </c>
      <c r="C1278" t="s">
        <v>1726</v>
      </c>
      <c r="D1278" t="str">
        <f t="shared" si="38"/>
        <v>Heredia Jermaine</v>
      </c>
      <c r="E1278" t="s">
        <v>22</v>
      </c>
      <c r="F1278" t="s">
        <v>1742</v>
      </c>
      <c r="G1278" t="s">
        <v>820</v>
      </c>
      <c r="H1278" t="s">
        <v>821</v>
      </c>
      <c r="I1278" t="s">
        <v>30</v>
      </c>
      <c r="J1278" t="s">
        <v>19</v>
      </c>
      <c r="K1278" t="str">
        <f>INDEX(Table6[Column1],MATCH(L1278,Table6[Column2]))</f>
        <v>Young Adults</v>
      </c>
      <c r="L1278">
        <v>38.608988979999999</v>
      </c>
      <c r="M1278" t="str">
        <f>VLOOKUP(L1278,Table1[],2)</f>
        <v>30 - 39</v>
      </c>
      <c r="N1278" t="str">
        <f>INDEX(Table7[Column1],MATCH(O1278,Table7[Column2]))</f>
        <v>Learning Stage</v>
      </c>
      <c r="O1278">
        <v>3.7612499320000001</v>
      </c>
      <c r="P1278" t="str">
        <f>VLOOKUP(O1278,Table13[],2)</f>
        <v>1 - 5</v>
      </c>
      <c r="Q1278" t="str">
        <f>INDEX(Table8[Column1],MATCH(R1278,Table8[Column2]))</f>
        <v>Scheduled</v>
      </c>
      <c r="R1278">
        <v>30.584513449999999</v>
      </c>
      <c r="S1278">
        <f t="shared" si="39"/>
        <v>1.2743547270833333</v>
      </c>
      <c r="T1278" t="s">
        <v>19</v>
      </c>
    </row>
    <row r="1279" spans="1:20" x14ac:dyDescent="0.25">
      <c r="A1279">
        <v>1278</v>
      </c>
      <c r="B1279" t="s">
        <v>966</v>
      </c>
      <c r="C1279" t="s">
        <v>1235</v>
      </c>
      <c r="D1279" t="str">
        <f t="shared" si="38"/>
        <v>Miller Floyd</v>
      </c>
      <c r="E1279" t="s">
        <v>22</v>
      </c>
      <c r="F1279" t="s">
        <v>30</v>
      </c>
      <c r="G1279" t="s">
        <v>820</v>
      </c>
      <c r="H1279" t="s">
        <v>821</v>
      </c>
      <c r="I1279" t="s">
        <v>30</v>
      </c>
      <c r="J1279" t="s">
        <v>19</v>
      </c>
      <c r="K1279" t="str">
        <f>INDEX(Table6[Column1],MATCH(L1279,Table6[Column2]))</f>
        <v>Youth</v>
      </c>
      <c r="L1279">
        <v>27.659408670000001</v>
      </c>
      <c r="M1279" t="str">
        <f>VLOOKUP(L1279,Table1[],2)</f>
        <v>20 - 29</v>
      </c>
      <c r="N1279" t="str">
        <f>INDEX(Table7[Column1],MATCH(O1279,Table7[Column2]))</f>
        <v>Learning Stage</v>
      </c>
      <c r="O1279">
        <v>5.9456730569999996</v>
      </c>
      <c r="P1279" t="str">
        <f>VLOOKUP(O1279,Table13[],2)</f>
        <v>1 - 5</v>
      </c>
      <c r="Q1279" t="str">
        <f>INDEX(Table8[Column1],MATCH(R1279,Table8[Column2]))</f>
        <v>Scheduled</v>
      </c>
      <c r="R1279">
        <v>0</v>
      </c>
      <c r="S1279">
        <f t="shared" si="39"/>
        <v>0</v>
      </c>
      <c r="T1279" t="s">
        <v>19</v>
      </c>
    </row>
    <row r="1280" spans="1:20" x14ac:dyDescent="0.25">
      <c r="A1280">
        <v>1279</v>
      </c>
      <c r="B1280" t="s">
        <v>1743</v>
      </c>
      <c r="C1280" t="s">
        <v>478</v>
      </c>
      <c r="D1280" t="str">
        <f t="shared" si="38"/>
        <v>Summers Betty</v>
      </c>
      <c r="E1280" t="s">
        <v>15</v>
      </c>
      <c r="F1280" t="s">
        <v>16</v>
      </c>
      <c r="G1280" t="s">
        <v>820</v>
      </c>
      <c r="H1280" t="s">
        <v>821</v>
      </c>
      <c r="I1280" t="s">
        <v>16</v>
      </c>
      <c r="J1280" t="s">
        <v>19</v>
      </c>
      <c r="K1280" t="str">
        <f>INDEX(Table6[Column1],MATCH(L1280,Table6[Column2]))</f>
        <v>Young Adults</v>
      </c>
      <c r="L1280">
        <v>30.500421880000001</v>
      </c>
      <c r="M1280" t="str">
        <f>VLOOKUP(L1280,Table1[],2)</f>
        <v>30 - 39</v>
      </c>
      <c r="N1280" t="str">
        <f>INDEX(Table7[Column1],MATCH(O1280,Table7[Column2]))</f>
        <v>Learning Stage</v>
      </c>
      <c r="O1280">
        <v>3.4749041360000001</v>
      </c>
      <c r="P1280" t="str">
        <f>VLOOKUP(O1280,Table13[],2)</f>
        <v>1 - 5</v>
      </c>
      <c r="Q1280" t="str">
        <f>INDEX(Table8[Column1],MATCH(R1280,Table8[Column2]))</f>
        <v>Scheduled</v>
      </c>
      <c r="R1280">
        <v>11.87725311</v>
      </c>
      <c r="S1280">
        <f t="shared" si="39"/>
        <v>0.49488554624999997</v>
      </c>
      <c r="T1280" t="s">
        <v>19</v>
      </c>
    </row>
    <row r="1281" spans="1:20" x14ac:dyDescent="0.25">
      <c r="A1281">
        <v>1280</v>
      </c>
      <c r="B1281" t="s">
        <v>1744</v>
      </c>
      <c r="C1281" t="s">
        <v>227</v>
      </c>
      <c r="D1281" t="str">
        <f t="shared" si="38"/>
        <v>Bradford Lisa</v>
      </c>
      <c r="E1281" t="s">
        <v>15</v>
      </c>
      <c r="F1281" t="s">
        <v>673</v>
      </c>
      <c r="G1281" t="s">
        <v>820</v>
      </c>
      <c r="H1281" t="s">
        <v>821</v>
      </c>
      <c r="I1281" t="s">
        <v>107</v>
      </c>
      <c r="J1281" t="s">
        <v>19</v>
      </c>
      <c r="K1281" t="str">
        <f>INDEX(Table6[Column1],MATCH(L1281,Table6[Column2]))</f>
        <v>Adults</v>
      </c>
      <c r="L1281">
        <v>49.184827140000003</v>
      </c>
      <c r="M1281" t="str">
        <f>VLOOKUP(L1281,Table1[],2)</f>
        <v>40 - 49</v>
      </c>
      <c r="N1281" t="str">
        <f>INDEX(Table7[Column1],MATCH(O1281,Table7[Column2]))</f>
        <v>Fitting in Stage</v>
      </c>
      <c r="O1281">
        <v>7.8809584299999997</v>
      </c>
      <c r="P1281" t="str">
        <f>VLOOKUP(O1281,Table13[],2)</f>
        <v>6 - 10</v>
      </c>
      <c r="Q1281" t="str">
        <f>INDEX(Table8[Column1],MATCH(R1281,Table8[Column2]))</f>
        <v>Excused</v>
      </c>
      <c r="R1281">
        <v>133.63662350000001</v>
      </c>
      <c r="S1281">
        <f t="shared" si="39"/>
        <v>5.5681926458333342</v>
      </c>
      <c r="T1281" t="s">
        <v>19</v>
      </c>
    </row>
    <row r="1282" spans="1:20" x14ac:dyDescent="0.25">
      <c r="A1282">
        <v>1281</v>
      </c>
      <c r="B1282" t="s">
        <v>1745</v>
      </c>
      <c r="C1282" t="s">
        <v>1416</v>
      </c>
      <c r="D1282" t="str">
        <f t="shared" si="38"/>
        <v>Welch Theresa</v>
      </c>
      <c r="E1282" t="s">
        <v>15</v>
      </c>
      <c r="F1282" t="s">
        <v>897</v>
      </c>
      <c r="G1282" t="s">
        <v>820</v>
      </c>
      <c r="H1282" t="s">
        <v>821</v>
      </c>
      <c r="I1282" t="s">
        <v>134</v>
      </c>
      <c r="J1282" t="s">
        <v>19</v>
      </c>
      <c r="K1282" t="str">
        <f>INDEX(Table6[Column1],MATCH(L1282,Table6[Column2]))</f>
        <v>Adults</v>
      </c>
      <c r="L1282">
        <v>43.939404549999999</v>
      </c>
      <c r="M1282" t="str">
        <f>VLOOKUP(L1282,Table1[],2)</f>
        <v>40 - 49</v>
      </c>
      <c r="N1282" t="str">
        <f>INDEX(Table7[Column1],MATCH(O1282,Table7[Column2]))</f>
        <v>Learning Stage</v>
      </c>
      <c r="O1282">
        <v>1.994687949</v>
      </c>
      <c r="P1282" t="str">
        <f>VLOOKUP(O1282,Table13[],2)</f>
        <v>1 - 5</v>
      </c>
      <c r="Q1282" t="str">
        <f>INDEX(Table8[Column1],MATCH(R1282,Table8[Column2]))</f>
        <v>Maintained</v>
      </c>
      <c r="R1282">
        <v>50.842889900000003</v>
      </c>
      <c r="S1282">
        <f t="shared" si="39"/>
        <v>2.1184537458333335</v>
      </c>
      <c r="T1282" t="s">
        <v>19</v>
      </c>
    </row>
    <row r="1283" spans="1:20" x14ac:dyDescent="0.25">
      <c r="A1283">
        <v>1282</v>
      </c>
      <c r="B1283" t="s">
        <v>1746</v>
      </c>
      <c r="C1283" t="s">
        <v>1747</v>
      </c>
      <c r="D1283" t="str">
        <f t="shared" ref="D1283:D1346" si="40">CONCATENATE(B1283, " ",C1283)</f>
        <v>Arends Eva</v>
      </c>
      <c r="E1283" t="s">
        <v>15</v>
      </c>
      <c r="F1283" t="s">
        <v>242</v>
      </c>
      <c r="G1283" t="s">
        <v>820</v>
      </c>
      <c r="H1283" t="s">
        <v>821</v>
      </c>
      <c r="I1283" t="s">
        <v>107</v>
      </c>
      <c r="J1283" t="s">
        <v>19</v>
      </c>
      <c r="K1283" t="str">
        <f>INDEX(Table6[Column1],MATCH(L1283,Table6[Column2]))</f>
        <v>Young Adults</v>
      </c>
      <c r="L1283">
        <v>39.596588169999997</v>
      </c>
      <c r="M1283" t="str">
        <f>VLOOKUP(L1283,Table1[],2)</f>
        <v>30 - 39</v>
      </c>
      <c r="N1283" t="str">
        <f>INDEX(Table7[Column1],MATCH(O1283,Table7[Column2]))</f>
        <v>Fitting in Stage</v>
      </c>
      <c r="O1283">
        <v>6.6364674839999998</v>
      </c>
      <c r="P1283" t="str">
        <f>VLOOKUP(O1283,Table13[],2)</f>
        <v>6 - 10</v>
      </c>
      <c r="Q1283" t="str">
        <f>INDEX(Table8[Column1],MATCH(R1283,Table8[Column2]))</f>
        <v>Maintained</v>
      </c>
      <c r="R1283">
        <v>52.156861970000001</v>
      </c>
      <c r="S1283">
        <f t="shared" ref="S1283:S1346" si="41">CONVERT(R1283,"hr","day")</f>
        <v>2.1732025820833334</v>
      </c>
      <c r="T1283" t="s">
        <v>19</v>
      </c>
    </row>
    <row r="1284" spans="1:20" x14ac:dyDescent="0.25">
      <c r="A1284">
        <v>1283</v>
      </c>
      <c r="B1284" t="s">
        <v>1748</v>
      </c>
      <c r="C1284" t="s">
        <v>1361</v>
      </c>
      <c r="D1284" t="str">
        <f t="shared" si="40"/>
        <v>Carlson Nora</v>
      </c>
      <c r="E1284" t="s">
        <v>15</v>
      </c>
      <c r="F1284" t="s">
        <v>407</v>
      </c>
      <c r="G1284" t="s">
        <v>611</v>
      </c>
      <c r="H1284" t="s">
        <v>612</v>
      </c>
      <c r="I1284" t="s">
        <v>407</v>
      </c>
      <c r="J1284" t="s">
        <v>19</v>
      </c>
      <c r="K1284" t="str">
        <f>INDEX(Table6[Column1],MATCH(L1284,Table6[Column2]))</f>
        <v>Young Adults</v>
      </c>
      <c r="L1284">
        <v>38.794745319999997</v>
      </c>
      <c r="M1284" t="str">
        <f>VLOOKUP(L1284,Table1[],2)</f>
        <v>30 - 39</v>
      </c>
      <c r="N1284" t="str">
        <f>INDEX(Table7[Column1],MATCH(O1284,Table7[Column2]))</f>
        <v>Fitting in Stage</v>
      </c>
      <c r="O1284">
        <v>7.2943362780000003</v>
      </c>
      <c r="P1284" t="str">
        <f>VLOOKUP(O1284,Table13[],2)</f>
        <v>6 - 10</v>
      </c>
      <c r="Q1284" t="str">
        <f>INDEX(Table8[Column1],MATCH(R1284,Table8[Column2]))</f>
        <v>Maintained</v>
      </c>
      <c r="R1284">
        <v>65.301689190000005</v>
      </c>
      <c r="S1284">
        <f t="shared" si="41"/>
        <v>2.72090371625</v>
      </c>
      <c r="T1284" t="s">
        <v>19</v>
      </c>
    </row>
    <row r="1285" spans="1:20" x14ac:dyDescent="0.25">
      <c r="A1285">
        <v>1284</v>
      </c>
      <c r="B1285" t="s">
        <v>1749</v>
      </c>
      <c r="C1285" t="s">
        <v>764</v>
      </c>
      <c r="D1285" t="str">
        <f t="shared" si="40"/>
        <v>Maldonado Ruby</v>
      </c>
      <c r="E1285" t="s">
        <v>15</v>
      </c>
      <c r="F1285" t="s">
        <v>169</v>
      </c>
      <c r="G1285" t="s">
        <v>820</v>
      </c>
      <c r="H1285" t="s">
        <v>821</v>
      </c>
      <c r="I1285" t="s">
        <v>169</v>
      </c>
      <c r="J1285" t="s">
        <v>19</v>
      </c>
      <c r="K1285" t="str">
        <f>INDEX(Table6[Column1],MATCH(L1285,Table6[Column2]))</f>
        <v>Youth</v>
      </c>
      <c r="L1285">
        <v>24.04607416</v>
      </c>
      <c r="M1285" t="str">
        <f>VLOOKUP(L1285,Table1[],2)</f>
        <v>20 - 29</v>
      </c>
      <c r="N1285" t="str">
        <f>INDEX(Table7[Column1],MATCH(O1285,Table7[Column2]))</f>
        <v>Fitting in Stage</v>
      </c>
      <c r="O1285">
        <v>6.8449233469999999</v>
      </c>
      <c r="P1285" t="str">
        <f>VLOOKUP(O1285,Table13[],2)</f>
        <v>6 - 10</v>
      </c>
      <c r="Q1285" t="str">
        <f>INDEX(Table8[Column1],MATCH(R1285,Table8[Column2]))</f>
        <v>Scheduled</v>
      </c>
      <c r="R1285">
        <v>0.51664347200000005</v>
      </c>
      <c r="S1285">
        <f t="shared" si="41"/>
        <v>2.1526811333333333E-2</v>
      </c>
      <c r="T1285" t="s">
        <v>19</v>
      </c>
    </row>
    <row r="1286" spans="1:20" x14ac:dyDescent="0.25">
      <c r="A1286">
        <v>1285</v>
      </c>
      <c r="B1286" t="s">
        <v>1750</v>
      </c>
      <c r="C1286" t="s">
        <v>943</v>
      </c>
      <c r="D1286" t="str">
        <f t="shared" si="40"/>
        <v>Argo Roger</v>
      </c>
      <c r="E1286" t="s">
        <v>22</v>
      </c>
      <c r="F1286" t="s">
        <v>95</v>
      </c>
      <c r="G1286" t="s">
        <v>820</v>
      </c>
      <c r="H1286" t="s">
        <v>821</v>
      </c>
      <c r="I1286" t="s">
        <v>87</v>
      </c>
      <c r="J1286" t="s">
        <v>19</v>
      </c>
      <c r="K1286" t="str">
        <f>INDEX(Table6[Column1],MATCH(L1286,Table6[Column2]))</f>
        <v>Young Adults</v>
      </c>
      <c r="L1286">
        <v>35.646261369999998</v>
      </c>
      <c r="M1286" t="str">
        <f>VLOOKUP(L1286,Table1[],2)</f>
        <v>30 - 39</v>
      </c>
      <c r="N1286" t="str">
        <f>INDEX(Table7[Column1],MATCH(O1286,Table7[Column2]))</f>
        <v>Learning Stage</v>
      </c>
      <c r="O1286">
        <v>3.9085859350000001</v>
      </c>
      <c r="P1286" t="str">
        <f>VLOOKUP(O1286,Table13[],2)</f>
        <v>1 - 5</v>
      </c>
      <c r="Q1286" t="str">
        <f>INDEX(Table8[Column1],MATCH(R1286,Table8[Column2]))</f>
        <v>Maintained</v>
      </c>
      <c r="R1286">
        <v>43.791041819999997</v>
      </c>
      <c r="S1286">
        <f t="shared" si="41"/>
        <v>1.8246267424999998</v>
      </c>
      <c r="T1286" t="s">
        <v>19</v>
      </c>
    </row>
    <row r="1287" spans="1:20" x14ac:dyDescent="0.25">
      <c r="A1287">
        <v>1286</v>
      </c>
      <c r="B1287" t="s">
        <v>1751</v>
      </c>
      <c r="C1287" t="s">
        <v>863</v>
      </c>
      <c r="D1287" t="str">
        <f t="shared" si="40"/>
        <v>Judge Gerald</v>
      </c>
      <c r="E1287" t="s">
        <v>22</v>
      </c>
      <c r="F1287" t="s">
        <v>24</v>
      </c>
      <c r="G1287" t="s">
        <v>820</v>
      </c>
      <c r="H1287" t="s">
        <v>821</v>
      </c>
      <c r="I1287" t="s">
        <v>24</v>
      </c>
      <c r="J1287" t="s">
        <v>19</v>
      </c>
      <c r="K1287" t="str">
        <f>INDEX(Table6[Column1],MATCH(L1287,Table6[Column2]))</f>
        <v>Elders</v>
      </c>
      <c r="L1287">
        <v>50.040264399999998</v>
      </c>
      <c r="M1287" t="str">
        <f>VLOOKUP(L1287,Table1[],2)</f>
        <v>50 - 59</v>
      </c>
      <c r="N1287" t="str">
        <f>INDEX(Table7[Column1],MATCH(O1287,Table7[Column2]))</f>
        <v>Learning Stage</v>
      </c>
      <c r="O1287">
        <v>2.6673317129999998</v>
      </c>
      <c r="P1287" t="str">
        <f>VLOOKUP(O1287,Table13[],2)</f>
        <v>1 - 5</v>
      </c>
      <c r="Q1287" t="str">
        <f>INDEX(Table8[Column1],MATCH(R1287,Table8[Column2]))</f>
        <v>Maintained</v>
      </c>
      <c r="R1287">
        <v>61.252084080000003</v>
      </c>
      <c r="S1287">
        <f t="shared" si="41"/>
        <v>2.5521701700000001</v>
      </c>
      <c r="T1287" t="s">
        <v>19</v>
      </c>
    </row>
    <row r="1288" spans="1:20" x14ac:dyDescent="0.25">
      <c r="A1288">
        <v>1287</v>
      </c>
      <c r="B1288" t="s">
        <v>1752</v>
      </c>
      <c r="C1288" t="s">
        <v>1525</v>
      </c>
      <c r="D1288" t="str">
        <f t="shared" si="40"/>
        <v>Moreno Dan</v>
      </c>
      <c r="E1288" t="s">
        <v>22</v>
      </c>
      <c r="F1288" t="s">
        <v>192</v>
      </c>
      <c r="G1288" t="s">
        <v>1060</v>
      </c>
      <c r="H1288" t="s">
        <v>1061</v>
      </c>
      <c r="I1288" t="s">
        <v>192</v>
      </c>
      <c r="J1288" t="s">
        <v>19</v>
      </c>
      <c r="K1288" t="str">
        <f>INDEX(Table6[Column1],MATCH(L1288,Table6[Column2]))</f>
        <v>Elders</v>
      </c>
      <c r="L1288">
        <v>50.567343839999999</v>
      </c>
      <c r="M1288" t="str">
        <f>VLOOKUP(L1288,Table1[],2)</f>
        <v>50 - 59</v>
      </c>
      <c r="N1288" t="str">
        <f>INDEX(Table7[Column1],MATCH(O1288,Table7[Column2]))</f>
        <v>Learning Stage</v>
      </c>
      <c r="O1288">
        <v>3.922360195</v>
      </c>
      <c r="P1288" t="str">
        <f>VLOOKUP(O1288,Table13[],2)</f>
        <v>1 - 5</v>
      </c>
      <c r="Q1288" t="str">
        <f>INDEX(Table8[Column1],MATCH(R1288,Table8[Column2]))</f>
        <v>Maintained</v>
      </c>
      <c r="R1288">
        <v>77.752941759999999</v>
      </c>
      <c r="S1288">
        <f t="shared" si="41"/>
        <v>3.2397059066666669</v>
      </c>
      <c r="T1288" t="s">
        <v>19</v>
      </c>
    </row>
    <row r="1289" spans="1:20" x14ac:dyDescent="0.25">
      <c r="A1289">
        <v>1288</v>
      </c>
      <c r="B1289" t="s">
        <v>1753</v>
      </c>
      <c r="C1289" t="s">
        <v>492</v>
      </c>
      <c r="D1289" t="str">
        <f t="shared" si="40"/>
        <v>Moffett Raymond</v>
      </c>
      <c r="E1289" t="s">
        <v>22</v>
      </c>
      <c r="F1289" t="s">
        <v>24</v>
      </c>
      <c r="G1289" t="s">
        <v>820</v>
      </c>
      <c r="H1289" t="s">
        <v>821</v>
      </c>
      <c r="I1289" t="s">
        <v>24</v>
      </c>
      <c r="J1289" t="s">
        <v>19</v>
      </c>
      <c r="K1289" t="str">
        <f>INDEX(Table6[Column1],MATCH(L1289,Table6[Column2]))</f>
        <v>Adults</v>
      </c>
      <c r="L1289">
        <v>48.124890020000002</v>
      </c>
      <c r="M1289" t="str">
        <f>VLOOKUP(L1289,Table1[],2)</f>
        <v>40 - 49</v>
      </c>
      <c r="N1289" t="str">
        <f>INDEX(Table7[Column1],MATCH(O1289,Table7[Column2]))</f>
        <v>Learning Stage</v>
      </c>
      <c r="O1289">
        <v>3.3280119799999999</v>
      </c>
      <c r="P1289" t="str">
        <f>VLOOKUP(O1289,Table13[],2)</f>
        <v>1 - 5</v>
      </c>
      <c r="Q1289" t="str">
        <f>INDEX(Table8[Column1],MATCH(R1289,Table8[Column2]))</f>
        <v>Maintained</v>
      </c>
      <c r="R1289">
        <v>77.781547000000003</v>
      </c>
      <c r="S1289">
        <f t="shared" si="41"/>
        <v>3.2408977916666668</v>
      </c>
      <c r="T1289" t="s">
        <v>19</v>
      </c>
    </row>
    <row r="1290" spans="1:20" x14ac:dyDescent="0.25">
      <c r="A1290">
        <v>1289</v>
      </c>
      <c r="B1290" t="s">
        <v>1565</v>
      </c>
      <c r="C1290" t="s">
        <v>857</v>
      </c>
      <c r="D1290" t="str">
        <f t="shared" si="40"/>
        <v>Devereaux Chris</v>
      </c>
      <c r="E1290" t="s">
        <v>22</v>
      </c>
      <c r="F1290" t="s">
        <v>33</v>
      </c>
      <c r="G1290" t="s">
        <v>820</v>
      </c>
      <c r="H1290" t="s">
        <v>821</v>
      </c>
      <c r="I1290" t="s">
        <v>33</v>
      </c>
      <c r="J1290" t="s">
        <v>19</v>
      </c>
      <c r="K1290" t="str">
        <f>INDEX(Table6[Column1],MATCH(L1290,Table6[Column2]))</f>
        <v>Young Adults</v>
      </c>
      <c r="L1290">
        <v>38.485180730000003</v>
      </c>
      <c r="M1290" t="str">
        <f>VLOOKUP(L1290,Table1[],2)</f>
        <v>30 - 39</v>
      </c>
      <c r="N1290" t="str">
        <f>INDEX(Table7[Column1],MATCH(O1290,Table7[Column2]))</f>
        <v>Learning Stage</v>
      </c>
      <c r="O1290">
        <v>5.2562013179999996</v>
      </c>
      <c r="P1290" t="str">
        <f>VLOOKUP(O1290,Table13[],2)</f>
        <v>1 - 5</v>
      </c>
      <c r="Q1290" t="str">
        <f>INDEX(Table8[Column1],MATCH(R1290,Table8[Column2]))</f>
        <v>Habitual</v>
      </c>
      <c r="R1290">
        <v>83.920200179999995</v>
      </c>
      <c r="S1290">
        <f t="shared" si="41"/>
        <v>3.4966750074999995</v>
      </c>
      <c r="T1290" t="s">
        <v>19</v>
      </c>
    </row>
    <row r="1291" spans="1:20" x14ac:dyDescent="0.25">
      <c r="A1291">
        <v>1290</v>
      </c>
      <c r="B1291" t="s">
        <v>1403</v>
      </c>
      <c r="C1291" t="s">
        <v>418</v>
      </c>
      <c r="D1291" t="str">
        <f t="shared" si="40"/>
        <v>Whitehead Diana</v>
      </c>
      <c r="E1291" t="s">
        <v>15</v>
      </c>
      <c r="F1291" t="s">
        <v>16</v>
      </c>
      <c r="G1291" t="s">
        <v>820</v>
      </c>
      <c r="H1291" t="s">
        <v>821</v>
      </c>
      <c r="I1291" t="s">
        <v>16</v>
      </c>
      <c r="J1291" t="s">
        <v>19</v>
      </c>
      <c r="K1291" t="str">
        <f>INDEX(Table6[Column1],MATCH(L1291,Table6[Column2]))</f>
        <v>Adults</v>
      </c>
      <c r="L1291">
        <v>46.364690930000002</v>
      </c>
      <c r="M1291" t="str">
        <f>VLOOKUP(L1291,Table1[],2)</f>
        <v>40 - 49</v>
      </c>
      <c r="N1291" t="str">
        <f>INDEX(Table7[Column1],MATCH(O1291,Table7[Column2]))</f>
        <v>Learning Stage</v>
      </c>
      <c r="O1291">
        <v>4.4916756739999997</v>
      </c>
      <c r="P1291" t="str">
        <f>VLOOKUP(O1291,Table13[],2)</f>
        <v>1 - 5</v>
      </c>
      <c r="Q1291" t="str">
        <f>INDEX(Table8[Column1],MATCH(R1291,Table8[Column2]))</f>
        <v>Habitual</v>
      </c>
      <c r="R1291">
        <v>95.084772220000005</v>
      </c>
      <c r="S1291">
        <f t="shared" si="41"/>
        <v>3.9618655091666666</v>
      </c>
      <c r="T1291" t="s">
        <v>19</v>
      </c>
    </row>
    <row r="1292" spans="1:20" x14ac:dyDescent="0.25">
      <c r="A1292">
        <v>1291</v>
      </c>
      <c r="B1292" t="s">
        <v>1754</v>
      </c>
      <c r="C1292" t="s">
        <v>1755</v>
      </c>
      <c r="D1292" t="str">
        <f t="shared" si="40"/>
        <v>Legere Lynette</v>
      </c>
      <c r="E1292" t="s">
        <v>15</v>
      </c>
      <c r="F1292" t="s">
        <v>1731</v>
      </c>
      <c r="G1292" t="s">
        <v>611</v>
      </c>
      <c r="H1292" t="s">
        <v>612</v>
      </c>
      <c r="I1292" t="s">
        <v>38</v>
      </c>
      <c r="J1292" t="s">
        <v>19</v>
      </c>
      <c r="K1292" t="str">
        <f>INDEX(Table6[Column1],MATCH(L1292,Table6[Column2]))</f>
        <v>Young Adults</v>
      </c>
      <c r="L1292">
        <v>34.992010069999999</v>
      </c>
      <c r="M1292" t="str">
        <f>VLOOKUP(L1292,Table1[],2)</f>
        <v>30 - 39</v>
      </c>
      <c r="N1292" t="str">
        <f>INDEX(Table7[Column1],MATCH(O1292,Table7[Column2]))</f>
        <v>Learning Stage</v>
      </c>
      <c r="O1292">
        <v>3.8742674560000001</v>
      </c>
      <c r="P1292" t="str">
        <f>VLOOKUP(O1292,Table13[],2)</f>
        <v>1 - 5</v>
      </c>
      <c r="Q1292" t="str">
        <f>INDEX(Table8[Column1],MATCH(R1292,Table8[Column2]))</f>
        <v>Maintained</v>
      </c>
      <c r="R1292">
        <v>62.62409452</v>
      </c>
      <c r="S1292">
        <f t="shared" si="41"/>
        <v>2.6093372716666665</v>
      </c>
      <c r="T1292" t="s">
        <v>19</v>
      </c>
    </row>
    <row r="1293" spans="1:20" x14ac:dyDescent="0.25">
      <c r="A1293">
        <v>1292</v>
      </c>
      <c r="B1293" t="s">
        <v>755</v>
      </c>
      <c r="C1293" t="s">
        <v>1242</v>
      </c>
      <c r="D1293" t="str">
        <f t="shared" si="40"/>
        <v>Winship Eugene</v>
      </c>
      <c r="E1293" t="s">
        <v>22</v>
      </c>
      <c r="F1293" t="s">
        <v>1472</v>
      </c>
      <c r="G1293" t="s">
        <v>820</v>
      </c>
      <c r="H1293" t="s">
        <v>821</v>
      </c>
      <c r="I1293" t="s">
        <v>1472</v>
      </c>
      <c r="J1293" t="s">
        <v>19</v>
      </c>
      <c r="K1293" t="str">
        <f>INDEX(Table6[Column1],MATCH(L1293,Table6[Column2]))</f>
        <v>Young Adults</v>
      </c>
      <c r="L1293">
        <v>38.137098450000003</v>
      </c>
      <c r="M1293" t="str">
        <f>VLOOKUP(L1293,Table1[],2)</f>
        <v>30 - 39</v>
      </c>
      <c r="N1293" t="str">
        <f>INDEX(Table7[Column1],MATCH(O1293,Table7[Column2]))</f>
        <v>Learning Stage</v>
      </c>
      <c r="O1293">
        <v>5.9169875919999999</v>
      </c>
      <c r="P1293" t="str">
        <f>VLOOKUP(O1293,Table13[],2)</f>
        <v>1 - 5</v>
      </c>
      <c r="Q1293" t="str">
        <f>INDEX(Table8[Column1],MATCH(R1293,Table8[Column2]))</f>
        <v>Scheduled</v>
      </c>
      <c r="R1293">
        <v>0</v>
      </c>
      <c r="S1293">
        <f t="shared" si="41"/>
        <v>0</v>
      </c>
      <c r="T1293" t="s">
        <v>19</v>
      </c>
    </row>
    <row r="1294" spans="1:20" x14ac:dyDescent="0.25">
      <c r="A1294">
        <v>1293</v>
      </c>
      <c r="B1294" t="s">
        <v>1253</v>
      </c>
      <c r="C1294" t="s">
        <v>404</v>
      </c>
      <c r="D1294" t="str">
        <f t="shared" si="40"/>
        <v>Bergman Tina</v>
      </c>
      <c r="E1294" t="s">
        <v>15</v>
      </c>
      <c r="F1294" t="s">
        <v>407</v>
      </c>
      <c r="G1294" t="s">
        <v>611</v>
      </c>
      <c r="H1294" t="s">
        <v>612</v>
      </c>
      <c r="I1294" t="s">
        <v>407</v>
      </c>
      <c r="J1294" t="s">
        <v>19</v>
      </c>
      <c r="K1294" t="str">
        <f>INDEX(Table6[Column1],MATCH(L1294,Table6[Column2]))</f>
        <v>Teenagers</v>
      </c>
      <c r="L1294">
        <v>19.870777100000002</v>
      </c>
      <c r="M1294" t="e">
        <f>VLOOKUP(L1294,Table1[],2)</f>
        <v>#N/A</v>
      </c>
      <c r="N1294" t="str">
        <f>INDEX(Table7[Column1],MATCH(O1294,Table7[Column2]))</f>
        <v>Fitting in Stage</v>
      </c>
      <c r="O1294">
        <v>6.0613776159999997</v>
      </c>
      <c r="P1294" t="str">
        <f>VLOOKUP(O1294,Table13[],2)</f>
        <v>6 - 10</v>
      </c>
      <c r="Q1294" t="str">
        <f>INDEX(Table8[Column1],MATCH(R1294,Table8[Column2]))</f>
        <v>Scheduled</v>
      </c>
      <c r="R1294">
        <v>0</v>
      </c>
      <c r="S1294">
        <f t="shared" si="41"/>
        <v>0</v>
      </c>
      <c r="T1294" t="s">
        <v>19</v>
      </c>
    </row>
    <row r="1295" spans="1:20" x14ac:dyDescent="0.25">
      <c r="A1295">
        <v>1294</v>
      </c>
      <c r="B1295" t="s">
        <v>193</v>
      </c>
      <c r="C1295" t="s">
        <v>1191</v>
      </c>
      <c r="D1295" t="str">
        <f t="shared" si="40"/>
        <v>Lopez Crystal</v>
      </c>
      <c r="E1295" t="s">
        <v>15</v>
      </c>
      <c r="F1295" t="s">
        <v>1310</v>
      </c>
      <c r="G1295" t="s">
        <v>820</v>
      </c>
      <c r="H1295" t="s">
        <v>821</v>
      </c>
      <c r="I1295" t="s">
        <v>87</v>
      </c>
      <c r="J1295" t="s">
        <v>19</v>
      </c>
      <c r="K1295" t="str">
        <f>INDEX(Table6[Column1],MATCH(L1295,Table6[Column2]))</f>
        <v>Young Adults</v>
      </c>
      <c r="L1295">
        <v>32.965176419999999</v>
      </c>
      <c r="M1295" t="str">
        <f>VLOOKUP(L1295,Table1[],2)</f>
        <v>30 - 39</v>
      </c>
      <c r="N1295" t="str">
        <f>INDEX(Table7[Column1],MATCH(O1295,Table7[Column2]))</f>
        <v>Fitting in Stage</v>
      </c>
      <c r="O1295">
        <v>6.1071924830000004</v>
      </c>
      <c r="P1295" t="str">
        <f>VLOOKUP(O1295,Table13[],2)</f>
        <v>6 - 10</v>
      </c>
      <c r="Q1295" t="str">
        <f>INDEX(Table8[Column1],MATCH(R1295,Table8[Column2]))</f>
        <v>Scheduled</v>
      </c>
      <c r="R1295">
        <v>36.690773229999998</v>
      </c>
      <c r="S1295">
        <f t="shared" si="41"/>
        <v>1.5287822179166668</v>
      </c>
      <c r="T1295" t="s">
        <v>19</v>
      </c>
    </row>
    <row r="1296" spans="1:20" x14ac:dyDescent="0.25">
      <c r="A1296">
        <v>1295</v>
      </c>
      <c r="B1296" t="s">
        <v>444</v>
      </c>
      <c r="C1296" t="s">
        <v>120</v>
      </c>
      <c r="D1296" t="str">
        <f t="shared" si="40"/>
        <v>Moore Gloria</v>
      </c>
      <c r="E1296" t="s">
        <v>15</v>
      </c>
      <c r="F1296" t="s">
        <v>38</v>
      </c>
      <c r="G1296" t="s">
        <v>611</v>
      </c>
      <c r="H1296" t="s">
        <v>612</v>
      </c>
      <c r="I1296" t="s">
        <v>38</v>
      </c>
      <c r="J1296" t="s">
        <v>19</v>
      </c>
      <c r="K1296" t="str">
        <f>INDEX(Table6[Column1],MATCH(L1296,Table6[Column2]))</f>
        <v>Adults</v>
      </c>
      <c r="L1296">
        <v>42.14996859</v>
      </c>
      <c r="M1296" t="str">
        <f>VLOOKUP(L1296,Table1[],2)</f>
        <v>40 - 49</v>
      </c>
      <c r="N1296" t="str">
        <f>INDEX(Table7[Column1],MATCH(O1296,Table7[Column2]))</f>
        <v>Learning Stage</v>
      </c>
      <c r="O1296">
        <v>4.1004534660000003</v>
      </c>
      <c r="P1296" t="str">
        <f>VLOOKUP(O1296,Table13[],2)</f>
        <v>1 - 5</v>
      </c>
      <c r="Q1296" t="str">
        <f>INDEX(Table8[Column1],MATCH(R1296,Table8[Column2]))</f>
        <v>Maintained</v>
      </c>
      <c r="R1296">
        <v>66.324145479999999</v>
      </c>
      <c r="S1296">
        <f t="shared" si="41"/>
        <v>2.7635060616666665</v>
      </c>
      <c r="T1296" t="s">
        <v>19</v>
      </c>
    </row>
    <row r="1297" spans="1:20" x14ac:dyDescent="0.25">
      <c r="A1297">
        <v>1296</v>
      </c>
      <c r="B1297" t="s">
        <v>1756</v>
      </c>
      <c r="C1297" t="s">
        <v>1757</v>
      </c>
      <c r="D1297" t="str">
        <f t="shared" si="40"/>
        <v>Thiele Grover</v>
      </c>
      <c r="E1297" t="s">
        <v>22</v>
      </c>
      <c r="F1297" t="s">
        <v>38</v>
      </c>
      <c r="G1297" t="s">
        <v>611</v>
      </c>
      <c r="H1297" t="s">
        <v>612</v>
      </c>
      <c r="I1297" t="s">
        <v>38</v>
      </c>
      <c r="J1297" t="s">
        <v>19</v>
      </c>
      <c r="K1297" t="str">
        <f>INDEX(Table6[Column1],MATCH(L1297,Table6[Column2]))</f>
        <v>Elders</v>
      </c>
      <c r="L1297">
        <v>53.907533180000001</v>
      </c>
      <c r="M1297" t="str">
        <f>VLOOKUP(L1297,Table1[],2)</f>
        <v>50 - 59</v>
      </c>
      <c r="N1297" t="str">
        <f>INDEX(Table7[Column1],MATCH(O1297,Table7[Column2]))</f>
        <v>Learning Stage</v>
      </c>
      <c r="O1297">
        <v>2.6860410880000001</v>
      </c>
      <c r="P1297" t="str">
        <f>VLOOKUP(O1297,Table13[],2)</f>
        <v>1 - 5</v>
      </c>
      <c r="Q1297" t="str">
        <f>INDEX(Table8[Column1],MATCH(R1297,Table8[Column2]))</f>
        <v>Habitual</v>
      </c>
      <c r="R1297">
        <v>119.21959579999999</v>
      </c>
      <c r="S1297">
        <f t="shared" si="41"/>
        <v>4.9674831583333336</v>
      </c>
      <c r="T1297" t="s">
        <v>19</v>
      </c>
    </row>
    <row r="1298" spans="1:20" x14ac:dyDescent="0.25">
      <c r="A1298">
        <v>1297</v>
      </c>
      <c r="B1298" t="s">
        <v>1758</v>
      </c>
      <c r="C1298" t="s">
        <v>779</v>
      </c>
      <c r="D1298" t="str">
        <f t="shared" si="40"/>
        <v>Carle Eric</v>
      </c>
      <c r="E1298" t="s">
        <v>22</v>
      </c>
      <c r="F1298" t="s">
        <v>235</v>
      </c>
      <c r="G1298" t="s">
        <v>1060</v>
      </c>
      <c r="H1298" t="s">
        <v>1061</v>
      </c>
      <c r="I1298" t="s">
        <v>235</v>
      </c>
      <c r="J1298" t="s">
        <v>19</v>
      </c>
      <c r="K1298" t="str">
        <f>INDEX(Table6[Column1],MATCH(L1298,Table6[Column2]))</f>
        <v>Adults</v>
      </c>
      <c r="L1298">
        <v>49.15439362</v>
      </c>
      <c r="M1298" t="str">
        <f>VLOOKUP(L1298,Table1[],2)</f>
        <v>40 - 49</v>
      </c>
      <c r="N1298" t="str">
        <f>INDEX(Table7[Column1],MATCH(O1298,Table7[Column2]))</f>
        <v>Fitting in Stage</v>
      </c>
      <c r="O1298">
        <v>6.664332173</v>
      </c>
      <c r="P1298" t="str">
        <f>VLOOKUP(O1298,Table13[],2)</f>
        <v>6 - 10</v>
      </c>
      <c r="Q1298" t="str">
        <f>INDEX(Table8[Column1],MATCH(R1298,Table8[Column2]))</f>
        <v>Habitual</v>
      </c>
      <c r="R1298">
        <v>90.641063720000005</v>
      </c>
      <c r="S1298">
        <f t="shared" si="41"/>
        <v>3.7767109883333339</v>
      </c>
      <c r="T1298" t="s">
        <v>19</v>
      </c>
    </row>
    <row r="1299" spans="1:20" x14ac:dyDescent="0.25">
      <c r="A1299">
        <v>1298</v>
      </c>
      <c r="B1299" t="s">
        <v>1759</v>
      </c>
      <c r="C1299" t="s">
        <v>1002</v>
      </c>
      <c r="D1299" t="str">
        <f t="shared" si="40"/>
        <v>Mayor Pamela</v>
      </c>
      <c r="E1299" t="s">
        <v>15</v>
      </c>
      <c r="F1299" t="s">
        <v>38</v>
      </c>
      <c r="G1299" t="s">
        <v>611</v>
      </c>
      <c r="H1299" t="s">
        <v>612</v>
      </c>
      <c r="I1299" t="s">
        <v>38</v>
      </c>
      <c r="J1299" t="s">
        <v>19</v>
      </c>
      <c r="K1299" t="str">
        <f>INDEX(Table6[Column1],MATCH(L1299,Table6[Column2]))</f>
        <v>Elders</v>
      </c>
      <c r="L1299">
        <v>59.51650712</v>
      </c>
      <c r="M1299" t="str">
        <f>VLOOKUP(L1299,Table1[],2)</f>
        <v>50 - 59</v>
      </c>
      <c r="N1299" t="str">
        <f>INDEX(Table7[Column1],MATCH(O1299,Table7[Column2]))</f>
        <v>Learning Stage</v>
      </c>
      <c r="O1299">
        <v>5.0001714550000003</v>
      </c>
      <c r="P1299" t="str">
        <f>VLOOKUP(O1299,Table13[],2)</f>
        <v>1 - 5</v>
      </c>
      <c r="Q1299" t="str">
        <f>INDEX(Table8[Column1],MATCH(R1299,Table8[Column2]))</f>
        <v>Excused</v>
      </c>
      <c r="R1299">
        <v>152.4000082</v>
      </c>
      <c r="S1299">
        <f t="shared" si="41"/>
        <v>6.3500003416666662</v>
      </c>
      <c r="T1299" t="s">
        <v>19</v>
      </c>
    </row>
    <row r="1300" spans="1:20" x14ac:dyDescent="0.25">
      <c r="A1300">
        <v>1299</v>
      </c>
      <c r="B1300" t="s">
        <v>1760</v>
      </c>
      <c r="C1300" t="s">
        <v>335</v>
      </c>
      <c r="D1300" t="str">
        <f t="shared" si="40"/>
        <v>Simms Doris</v>
      </c>
      <c r="E1300" t="s">
        <v>15</v>
      </c>
      <c r="F1300" t="s">
        <v>33</v>
      </c>
      <c r="G1300" t="s">
        <v>820</v>
      </c>
      <c r="H1300" t="s">
        <v>821</v>
      </c>
      <c r="I1300" t="s">
        <v>33</v>
      </c>
      <c r="J1300" t="s">
        <v>19</v>
      </c>
      <c r="K1300" t="str">
        <f>INDEX(Table6[Column1],MATCH(L1300,Table6[Column2]))</f>
        <v>Young Adults</v>
      </c>
      <c r="L1300">
        <v>39.556347410000001</v>
      </c>
      <c r="M1300" t="str">
        <f>VLOOKUP(L1300,Table1[],2)</f>
        <v>30 - 39</v>
      </c>
      <c r="N1300" t="str">
        <f>INDEX(Table7[Column1],MATCH(O1300,Table7[Column2]))</f>
        <v>Learning Stage</v>
      </c>
      <c r="O1300">
        <v>4.9559441780000002</v>
      </c>
      <c r="P1300" t="str">
        <f>VLOOKUP(O1300,Table13[],2)</f>
        <v>1 - 5</v>
      </c>
      <c r="Q1300" t="str">
        <f>INDEX(Table8[Column1],MATCH(R1300,Table8[Column2]))</f>
        <v>Scheduled</v>
      </c>
      <c r="R1300">
        <v>31.96776818</v>
      </c>
      <c r="S1300">
        <f t="shared" si="41"/>
        <v>1.3319903408333333</v>
      </c>
      <c r="T1300" t="s">
        <v>19</v>
      </c>
    </row>
    <row r="1301" spans="1:20" x14ac:dyDescent="0.25">
      <c r="A1301">
        <v>1300</v>
      </c>
      <c r="B1301" t="s">
        <v>1761</v>
      </c>
      <c r="C1301" t="s">
        <v>167</v>
      </c>
      <c r="D1301" t="str">
        <f t="shared" si="40"/>
        <v>Denney Allen</v>
      </c>
      <c r="E1301" t="s">
        <v>22</v>
      </c>
      <c r="F1301" t="s">
        <v>664</v>
      </c>
      <c r="G1301" t="s">
        <v>1060</v>
      </c>
      <c r="H1301" t="s">
        <v>1061</v>
      </c>
      <c r="I1301" t="s">
        <v>664</v>
      </c>
      <c r="J1301" t="s">
        <v>19</v>
      </c>
      <c r="K1301" t="str">
        <f>INDEX(Table6[Column1],MATCH(L1301,Table6[Column2]))</f>
        <v>Elders</v>
      </c>
      <c r="L1301">
        <v>51.768017749999999</v>
      </c>
      <c r="M1301" t="str">
        <f>VLOOKUP(L1301,Table1[],2)</f>
        <v>50 - 59</v>
      </c>
      <c r="N1301" t="str">
        <f>INDEX(Table7[Column1],MATCH(O1301,Table7[Column2]))</f>
        <v>Learning Stage</v>
      </c>
      <c r="O1301">
        <v>5.2286726940000001</v>
      </c>
      <c r="P1301" t="str">
        <f>VLOOKUP(O1301,Table13[],2)</f>
        <v>1 - 5</v>
      </c>
      <c r="Q1301" t="str">
        <f>INDEX(Table8[Column1],MATCH(R1301,Table8[Column2]))</f>
        <v>Habitual</v>
      </c>
      <c r="R1301">
        <v>89.291787159999998</v>
      </c>
      <c r="S1301">
        <f t="shared" si="41"/>
        <v>3.7204911316666665</v>
      </c>
      <c r="T1301" t="s">
        <v>19</v>
      </c>
    </row>
    <row r="1302" spans="1:20" x14ac:dyDescent="0.25">
      <c r="A1302">
        <v>1301</v>
      </c>
      <c r="B1302" t="s">
        <v>1762</v>
      </c>
      <c r="C1302" t="s">
        <v>326</v>
      </c>
      <c r="D1302" t="str">
        <f t="shared" si="40"/>
        <v>Warwick Arthur</v>
      </c>
      <c r="E1302" t="s">
        <v>22</v>
      </c>
      <c r="F1302" t="s">
        <v>38</v>
      </c>
      <c r="G1302" t="s">
        <v>611</v>
      </c>
      <c r="H1302" t="s">
        <v>612</v>
      </c>
      <c r="I1302" t="s">
        <v>38</v>
      </c>
      <c r="J1302" t="s">
        <v>19</v>
      </c>
      <c r="K1302" t="str">
        <f>INDEX(Table6[Column1],MATCH(L1302,Table6[Column2]))</f>
        <v>Adults</v>
      </c>
      <c r="L1302">
        <v>42.537775510000003</v>
      </c>
      <c r="M1302" t="str">
        <f>VLOOKUP(L1302,Table1[],2)</f>
        <v>40 - 49</v>
      </c>
      <c r="N1302" t="str">
        <f>INDEX(Table7[Column1],MATCH(O1302,Table7[Column2]))</f>
        <v>Learning Stage</v>
      </c>
      <c r="O1302">
        <v>3.9444576640000002</v>
      </c>
      <c r="P1302" t="str">
        <f>VLOOKUP(O1302,Table13[],2)</f>
        <v>1 - 5</v>
      </c>
      <c r="Q1302" t="str">
        <f>INDEX(Table8[Column1],MATCH(R1302,Table8[Column2]))</f>
        <v>Maintained</v>
      </c>
      <c r="R1302">
        <v>73.312961419999993</v>
      </c>
      <c r="S1302">
        <f t="shared" si="41"/>
        <v>3.0547067258333334</v>
      </c>
      <c r="T1302" t="s">
        <v>19</v>
      </c>
    </row>
    <row r="1303" spans="1:20" x14ac:dyDescent="0.25">
      <c r="A1303">
        <v>1302</v>
      </c>
      <c r="B1303" t="s">
        <v>1763</v>
      </c>
      <c r="C1303" t="s">
        <v>679</v>
      </c>
      <c r="D1303" t="str">
        <f t="shared" si="40"/>
        <v>McClure Margaret</v>
      </c>
      <c r="E1303" t="s">
        <v>15</v>
      </c>
      <c r="F1303" t="s">
        <v>38</v>
      </c>
      <c r="G1303" t="s">
        <v>611</v>
      </c>
      <c r="H1303" t="s">
        <v>612</v>
      </c>
      <c r="I1303" t="s">
        <v>38</v>
      </c>
      <c r="J1303" t="s">
        <v>19</v>
      </c>
      <c r="K1303" t="str">
        <f>INDEX(Table6[Column1],MATCH(L1303,Table6[Column2]))</f>
        <v>Adults</v>
      </c>
      <c r="L1303">
        <v>48.636426739999997</v>
      </c>
      <c r="M1303" t="str">
        <f>VLOOKUP(L1303,Table1[],2)</f>
        <v>40 - 49</v>
      </c>
      <c r="N1303" t="str">
        <f>INDEX(Table7[Column1],MATCH(O1303,Table7[Column2]))</f>
        <v>Learning Stage</v>
      </c>
      <c r="O1303">
        <v>4.0272547479999998</v>
      </c>
      <c r="P1303" t="str">
        <f>VLOOKUP(O1303,Table13[],2)</f>
        <v>1 - 5</v>
      </c>
      <c r="Q1303" t="str">
        <f>INDEX(Table8[Column1],MATCH(R1303,Table8[Column2]))</f>
        <v>Habitual</v>
      </c>
      <c r="R1303">
        <v>114.31337310000001</v>
      </c>
      <c r="S1303">
        <f t="shared" si="41"/>
        <v>4.7630572125000006</v>
      </c>
      <c r="T1303" t="s">
        <v>19</v>
      </c>
    </row>
    <row r="1304" spans="1:20" x14ac:dyDescent="0.25">
      <c r="A1304">
        <v>1303</v>
      </c>
      <c r="B1304" t="s">
        <v>942</v>
      </c>
      <c r="C1304" t="s">
        <v>1010</v>
      </c>
      <c r="D1304" t="str">
        <f t="shared" si="40"/>
        <v>Higgins Dawn</v>
      </c>
      <c r="E1304" t="s">
        <v>15</v>
      </c>
      <c r="F1304" t="s">
        <v>277</v>
      </c>
      <c r="G1304" t="s">
        <v>820</v>
      </c>
      <c r="H1304" t="s">
        <v>821</v>
      </c>
      <c r="I1304" t="s">
        <v>277</v>
      </c>
      <c r="J1304" t="s">
        <v>19</v>
      </c>
      <c r="K1304" t="str">
        <f>INDEX(Table6[Column1],MATCH(L1304,Table6[Column2]))</f>
        <v>Young Adults</v>
      </c>
      <c r="L1304">
        <v>31.470667299999999</v>
      </c>
      <c r="M1304" t="str">
        <f>VLOOKUP(L1304,Table1[],2)</f>
        <v>30 - 39</v>
      </c>
      <c r="N1304" t="str">
        <f>INDEX(Table7[Column1],MATCH(O1304,Table7[Column2]))</f>
        <v>Learning Stage</v>
      </c>
      <c r="O1304">
        <v>2.9258989500000001</v>
      </c>
      <c r="P1304" t="str">
        <f>VLOOKUP(O1304,Table13[],2)</f>
        <v>1 - 5</v>
      </c>
      <c r="Q1304" t="str">
        <f>INDEX(Table8[Column1],MATCH(R1304,Table8[Column2]))</f>
        <v>Scheduled</v>
      </c>
      <c r="R1304">
        <v>13.006736800000001</v>
      </c>
      <c r="S1304">
        <f t="shared" si="41"/>
        <v>0.54194736666666665</v>
      </c>
      <c r="T1304" t="s">
        <v>19</v>
      </c>
    </row>
    <row r="1305" spans="1:20" x14ac:dyDescent="0.25">
      <c r="A1305">
        <v>1304</v>
      </c>
      <c r="B1305" t="s">
        <v>1764</v>
      </c>
      <c r="C1305" t="s">
        <v>1042</v>
      </c>
      <c r="D1305" t="str">
        <f t="shared" si="40"/>
        <v>Courtney Ruth</v>
      </c>
      <c r="E1305" t="s">
        <v>15</v>
      </c>
      <c r="F1305" t="s">
        <v>38</v>
      </c>
      <c r="G1305" t="s">
        <v>611</v>
      </c>
      <c r="H1305" t="s">
        <v>612</v>
      </c>
      <c r="I1305" t="s">
        <v>38</v>
      </c>
      <c r="J1305" t="s">
        <v>19</v>
      </c>
      <c r="K1305" t="str">
        <f>INDEX(Table6[Column1],MATCH(L1305,Table6[Column2]))</f>
        <v>Young Adults</v>
      </c>
      <c r="L1305">
        <v>36.504593980000003</v>
      </c>
      <c r="M1305" t="str">
        <f>VLOOKUP(L1305,Table1[],2)</f>
        <v>30 - 39</v>
      </c>
      <c r="N1305" t="str">
        <f>INDEX(Table7[Column1],MATCH(O1305,Table7[Column2]))</f>
        <v>Learning Stage</v>
      </c>
      <c r="O1305">
        <v>3.0121502379999998</v>
      </c>
      <c r="P1305" t="str">
        <f>VLOOKUP(O1305,Table13[],2)</f>
        <v>1 - 5</v>
      </c>
      <c r="Q1305" t="str">
        <f>INDEX(Table8[Column1],MATCH(R1305,Table8[Column2]))</f>
        <v>Scheduled</v>
      </c>
      <c r="R1305">
        <v>29.282366509999999</v>
      </c>
      <c r="S1305">
        <f t="shared" si="41"/>
        <v>1.2200986045833333</v>
      </c>
      <c r="T1305" t="s">
        <v>19</v>
      </c>
    </row>
    <row r="1306" spans="1:20" x14ac:dyDescent="0.25">
      <c r="A1306">
        <v>1305</v>
      </c>
      <c r="B1306" t="s">
        <v>1765</v>
      </c>
      <c r="C1306" t="s">
        <v>144</v>
      </c>
      <c r="D1306" t="str">
        <f t="shared" si="40"/>
        <v>Housley David</v>
      </c>
      <c r="E1306" t="s">
        <v>22</v>
      </c>
      <c r="F1306" t="s">
        <v>1029</v>
      </c>
      <c r="G1306" t="s">
        <v>820</v>
      </c>
      <c r="H1306" t="s">
        <v>821</v>
      </c>
      <c r="I1306" t="s">
        <v>24</v>
      </c>
      <c r="J1306" t="s">
        <v>19</v>
      </c>
      <c r="K1306" t="str">
        <f>INDEX(Table6[Column1],MATCH(L1306,Table6[Column2]))</f>
        <v>Adults</v>
      </c>
      <c r="L1306">
        <v>44.501508209999997</v>
      </c>
      <c r="M1306" t="str">
        <f>VLOOKUP(L1306,Table1[],2)</f>
        <v>40 - 49</v>
      </c>
      <c r="N1306" t="str">
        <f>INDEX(Table7[Column1],MATCH(O1306,Table7[Column2]))</f>
        <v>Learning Stage</v>
      </c>
      <c r="O1306">
        <v>2.8262927109999998</v>
      </c>
      <c r="P1306" t="str">
        <f>VLOOKUP(O1306,Table13[],2)</f>
        <v>1 - 5</v>
      </c>
      <c r="Q1306" t="str">
        <f>INDEX(Table8[Column1],MATCH(R1306,Table8[Column2]))</f>
        <v>Scheduled</v>
      </c>
      <c r="R1306">
        <v>31.551972370000001</v>
      </c>
      <c r="S1306">
        <f t="shared" si="41"/>
        <v>1.3146655154166669</v>
      </c>
      <c r="T1306" t="s">
        <v>19</v>
      </c>
    </row>
    <row r="1307" spans="1:20" x14ac:dyDescent="0.25">
      <c r="A1307">
        <v>1306</v>
      </c>
      <c r="B1307" t="s">
        <v>1766</v>
      </c>
      <c r="C1307" t="s">
        <v>1105</v>
      </c>
      <c r="D1307" t="str">
        <f t="shared" si="40"/>
        <v>Gran Mark</v>
      </c>
      <c r="E1307" t="s">
        <v>22</v>
      </c>
      <c r="F1307" t="s">
        <v>38</v>
      </c>
      <c r="G1307" t="s">
        <v>611</v>
      </c>
      <c r="H1307" t="s">
        <v>612</v>
      </c>
      <c r="I1307" t="s">
        <v>38</v>
      </c>
      <c r="J1307" t="s">
        <v>19</v>
      </c>
      <c r="K1307" t="str">
        <f>INDEX(Table6[Column1],MATCH(L1307,Table6[Column2]))</f>
        <v>Teenagers</v>
      </c>
      <c r="L1307">
        <v>17.67366045</v>
      </c>
      <c r="M1307" t="e">
        <f>VLOOKUP(L1307,Table1[],2)</f>
        <v>#N/A</v>
      </c>
      <c r="N1307" t="str">
        <f>INDEX(Table7[Column1],MATCH(O1307,Table7[Column2]))</f>
        <v>Learning Stage</v>
      </c>
      <c r="O1307">
        <v>4.5004346010000003</v>
      </c>
      <c r="P1307" t="str">
        <f>VLOOKUP(O1307,Table13[],2)</f>
        <v>1 - 5</v>
      </c>
      <c r="Q1307" t="str">
        <f>INDEX(Table8[Column1],MATCH(R1307,Table8[Column2]))</f>
        <v>Scheduled</v>
      </c>
      <c r="R1307">
        <v>0</v>
      </c>
      <c r="S1307">
        <f t="shared" si="41"/>
        <v>0</v>
      </c>
      <c r="T1307" t="s">
        <v>19</v>
      </c>
    </row>
    <row r="1308" spans="1:20" x14ac:dyDescent="0.25">
      <c r="A1308">
        <v>1307</v>
      </c>
      <c r="B1308" t="s">
        <v>1023</v>
      </c>
      <c r="C1308" t="s">
        <v>147</v>
      </c>
      <c r="D1308" t="str">
        <f t="shared" si="40"/>
        <v>Wright Linda</v>
      </c>
      <c r="E1308" t="s">
        <v>15</v>
      </c>
      <c r="F1308" t="s">
        <v>369</v>
      </c>
      <c r="G1308" t="s">
        <v>611</v>
      </c>
      <c r="H1308" t="s">
        <v>612</v>
      </c>
      <c r="I1308" t="s">
        <v>369</v>
      </c>
      <c r="J1308" t="s">
        <v>19</v>
      </c>
      <c r="K1308" t="str">
        <f>INDEX(Table6[Column1],MATCH(L1308,Table6[Column2]))</f>
        <v>Youth</v>
      </c>
      <c r="L1308">
        <v>26.853759149999998</v>
      </c>
      <c r="M1308" t="str">
        <f>VLOOKUP(L1308,Table1[],2)</f>
        <v>20 - 29</v>
      </c>
      <c r="N1308" t="str">
        <f>INDEX(Table7[Column1],MATCH(O1308,Table7[Column2]))</f>
        <v>Learning Stage</v>
      </c>
      <c r="O1308">
        <v>5.4395369740000001</v>
      </c>
      <c r="P1308" t="str">
        <f>VLOOKUP(O1308,Table13[],2)</f>
        <v>1 - 5</v>
      </c>
      <c r="Q1308" t="str">
        <f>INDEX(Table8[Column1],MATCH(R1308,Table8[Column2]))</f>
        <v>Scheduled</v>
      </c>
      <c r="R1308">
        <v>0</v>
      </c>
      <c r="S1308">
        <f t="shared" si="41"/>
        <v>0</v>
      </c>
      <c r="T1308" t="s">
        <v>19</v>
      </c>
    </row>
    <row r="1309" spans="1:20" x14ac:dyDescent="0.25">
      <c r="A1309">
        <v>1308</v>
      </c>
      <c r="B1309" t="s">
        <v>1767</v>
      </c>
      <c r="C1309" t="s">
        <v>603</v>
      </c>
      <c r="D1309" t="str">
        <f t="shared" si="40"/>
        <v>Walsh Willie</v>
      </c>
      <c r="E1309" t="s">
        <v>22</v>
      </c>
      <c r="F1309" t="s">
        <v>38</v>
      </c>
      <c r="G1309" t="s">
        <v>611</v>
      </c>
      <c r="H1309" t="s">
        <v>612</v>
      </c>
      <c r="I1309" t="s">
        <v>38</v>
      </c>
      <c r="J1309" t="s">
        <v>19</v>
      </c>
      <c r="K1309" t="str">
        <f>INDEX(Table6[Column1],MATCH(L1309,Table6[Column2]))</f>
        <v>Adults</v>
      </c>
      <c r="L1309">
        <v>43.956376659999997</v>
      </c>
      <c r="M1309" t="str">
        <f>VLOOKUP(L1309,Table1[],2)</f>
        <v>40 - 49</v>
      </c>
      <c r="N1309" t="str">
        <f>INDEX(Table7[Column1],MATCH(O1309,Table7[Column2]))</f>
        <v>Learning Stage</v>
      </c>
      <c r="O1309">
        <v>4.0882183579999998</v>
      </c>
      <c r="P1309" t="str">
        <f>VLOOKUP(O1309,Table13[],2)</f>
        <v>1 - 5</v>
      </c>
      <c r="Q1309" t="str">
        <f>INDEX(Table8[Column1],MATCH(R1309,Table8[Column2]))</f>
        <v>Scheduled</v>
      </c>
      <c r="R1309">
        <v>31.75238229</v>
      </c>
      <c r="S1309">
        <f t="shared" si="41"/>
        <v>1.3230159287499998</v>
      </c>
      <c r="T1309" t="s">
        <v>19</v>
      </c>
    </row>
    <row r="1310" spans="1:20" x14ac:dyDescent="0.25">
      <c r="A1310">
        <v>1309</v>
      </c>
      <c r="B1310" t="s">
        <v>47</v>
      </c>
      <c r="C1310" t="s">
        <v>343</v>
      </c>
      <c r="D1310" t="str">
        <f t="shared" si="40"/>
        <v>Smith Sharonda</v>
      </c>
      <c r="E1310" t="s">
        <v>15</v>
      </c>
      <c r="F1310" t="s">
        <v>169</v>
      </c>
      <c r="G1310" t="s">
        <v>820</v>
      </c>
      <c r="H1310" t="s">
        <v>821</v>
      </c>
      <c r="I1310" t="s">
        <v>169</v>
      </c>
      <c r="J1310" t="s">
        <v>19</v>
      </c>
      <c r="K1310" t="str">
        <f>INDEX(Table6[Column1],MATCH(L1310,Table6[Column2]))</f>
        <v>Young Adults</v>
      </c>
      <c r="L1310">
        <v>37.308759209999998</v>
      </c>
      <c r="M1310" t="str">
        <f>VLOOKUP(L1310,Table1[],2)</f>
        <v>30 - 39</v>
      </c>
      <c r="N1310" t="str">
        <f>INDEX(Table7[Column1],MATCH(O1310,Table7[Column2]))</f>
        <v>Learning Stage</v>
      </c>
      <c r="O1310">
        <v>2.7983077189999999</v>
      </c>
      <c r="P1310" t="str">
        <f>VLOOKUP(O1310,Table13[],2)</f>
        <v>1 - 5</v>
      </c>
      <c r="Q1310" t="str">
        <f>INDEX(Table8[Column1],MATCH(R1310,Table8[Column2]))</f>
        <v>Scheduled</v>
      </c>
      <c r="R1310">
        <v>38.356500990000001</v>
      </c>
      <c r="S1310">
        <f t="shared" si="41"/>
        <v>1.5981875412500002</v>
      </c>
      <c r="T1310" t="s">
        <v>19</v>
      </c>
    </row>
    <row r="1311" spans="1:20" x14ac:dyDescent="0.25">
      <c r="A1311">
        <v>1310</v>
      </c>
      <c r="B1311" t="s">
        <v>723</v>
      </c>
      <c r="C1311" t="s">
        <v>1052</v>
      </c>
      <c r="D1311" t="str">
        <f t="shared" si="40"/>
        <v>Garcia Bill</v>
      </c>
      <c r="E1311" t="s">
        <v>22</v>
      </c>
      <c r="F1311" t="s">
        <v>127</v>
      </c>
      <c r="G1311" t="s">
        <v>820</v>
      </c>
      <c r="H1311" t="s">
        <v>821</v>
      </c>
      <c r="I1311" t="s">
        <v>127</v>
      </c>
      <c r="J1311" t="s">
        <v>19</v>
      </c>
      <c r="K1311" t="str">
        <f>INDEX(Table6[Column1],MATCH(L1311,Table6[Column2]))</f>
        <v>Adults</v>
      </c>
      <c r="L1311">
        <v>48.689454159999997</v>
      </c>
      <c r="M1311" t="str">
        <f>VLOOKUP(L1311,Table1[],2)</f>
        <v>40 - 49</v>
      </c>
      <c r="N1311" t="str">
        <f>INDEX(Table7[Column1],MATCH(O1311,Table7[Column2]))</f>
        <v>Learning Stage</v>
      </c>
      <c r="O1311">
        <v>5.4939386829999997</v>
      </c>
      <c r="P1311" t="str">
        <f>VLOOKUP(O1311,Table13[],2)</f>
        <v>1 - 5</v>
      </c>
      <c r="Q1311" t="str">
        <f>INDEX(Table8[Column1],MATCH(R1311,Table8[Column2]))</f>
        <v>Maintained</v>
      </c>
      <c r="R1311">
        <v>56.590433099999998</v>
      </c>
      <c r="S1311">
        <f t="shared" si="41"/>
        <v>2.3579347125000001</v>
      </c>
      <c r="T1311" t="s">
        <v>19</v>
      </c>
    </row>
    <row r="1312" spans="1:20" x14ac:dyDescent="0.25">
      <c r="A1312">
        <v>1311</v>
      </c>
      <c r="B1312" t="s">
        <v>428</v>
      </c>
      <c r="C1312" t="s">
        <v>81</v>
      </c>
      <c r="D1312" t="str">
        <f t="shared" si="40"/>
        <v>Russell Larry</v>
      </c>
      <c r="E1312" t="s">
        <v>22</v>
      </c>
      <c r="F1312" t="s">
        <v>16</v>
      </c>
      <c r="G1312" t="s">
        <v>820</v>
      </c>
      <c r="H1312" t="s">
        <v>821</v>
      </c>
      <c r="I1312" t="s">
        <v>16</v>
      </c>
      <c r="J1312" t="s">
        <v>19</v>
      </c>
      <c r="K1312" t="str">
        <f>INDEX(Table6[Column1],MATCH(L1312,Table6[Column2]))</f>
        <v>Adults</v>
      </c>
      <c r="L1312">
        <v>43.48944444</v>
      </c>
      <c r="M1312" t="str">
        <f>VLOOKUP(L1312,Table1[],2)</f>
        <v>40 - 49</v>
      </c>
      <c r="N1312" t="str">
        <f>INDEX(Table7[Column1],MATCH(O1312,Table7[Column2]))</f>
        <v>Learning Stage</v>
      </c>
      <c r="O1312">
        <v>0.972542554</v>
      </c>
      <c r="P1312" t="e">
        <f>VLOOKUP(O1312,Table13[],2)</f>
        <v>#N/A</v>
      </c>
      <c r="Q1312" t="str">
        <f>INDEX(Table8[Column1],MATCH(R1312,Table8[Column2]))</f>
        <v>Maintained</v>
      </c>
      <c r="R1312">
        <v>49.351826070000001</v>
      </c>
      <c r="S1312">
        <f t="shared" si="41"/>
        <v>2.0563260862499999</v>
      </c>
      <c r="T1312" t="s">
        <v>19</v>
      </c>
    </row>
    <row r="1313" spans="1:20" x14ac:dyDescent="0.25">
      <c r="A1313">
        <v>1312</v>
      </c>
      <c r="B1313" t="s">
        <v>49</v>
      </c>
      <c r="C1313" t="s">
        <v>798</v>
      </c>
      <c r="D1313" t="str">
        <f t="shared" si="40"/>
        <v>Beard Elaine</v>
      </c>
      <c r="E1313" t="s">
        <v>15</v>
      </c>
      <c r="F1313" t="s">
        <v>38</v>
      </c>
      <c r="G1313" t="s">
        <v>611</v>
      </c>
      <c r="H1313" t="s">
        <v>612</v>
      </c>
      <c r="I1313" t="s">
        <v>38</v>
      </c>
      <c r="J1313" t="s">
        <v>19</v>
      </c>
      <c r="K1313" t="str">
        <f>INDEX(Table6[Column1],MATCH(L1313,Table6[Column2]))</f>
        <v>Young Adults</v>
      </c>
      <c r="L1313">
        <v>31.99145961</v>
      </c>
      <c r="M1313" t="str">
        <f>VLOOKUP(L1313,Table1[],2)</f>
        <v>30 - 39</v>
      </c>
      <c r="N1313" t="str">
        <f>INDEX(Table7[Column1],MATCH(O1313,Table7[Column2]))</f>
        <v>Fitting in Stage</v>
      </c>
      <c r="O1313">
        <v>7.1492065809999996</v>
      </c>
      <c r="P1313" t="str">
        <f>VLOOKUP(O1313,Table13[],2)</f>
        <v>6 - 10</v>
      </c>
      <c r="Q1313" t="str">
        <f>INDEX(Table8[Column1],MATCH(R1313,Table8[Column2]))</f>
        <v>Scheduled</v>
      </c>
      <c r="R1313">
        <v>28.972474909999999</v>
      </c>
      <c r="S1313">
        <f t="shared" si="41"/>
        <v>1.2071864545833333</v>
      </c>
      <c r="T1313" t="s">
        <v>19</v>
      </c>
    </row>
    <row r="1314" spans="1:20" x14ac:dyDescent="0.25">
      <c r="A1314">
        <v>1313</v>
      </c>
      <c r="B1314" t="s">
        <v>1768</v>
      </c>
      <c r="C1314" t="s">
        <v>89</v>
      </c>
      <c r="D1314" t="str">
        <f t="shared" si="40"/>
        <v>Enright Joseph</v>
      </c>
      <c r="E1314" t="s">
        <v>22</v>
      </c>
      <c r="F1314" t="s">
        <v>1769</v>
      </c>
      <c r="G1314" t="s">
        <v>820</v>
      </c>
      <c r="H1314" t="s">
        <v>821</v>
      </c>
      <c r="I1314" t="s">
        <v>24</v>
      </c>
      <c r="J1314" t="s">
        <v>19</v>
      </c>
      <c r="K1314" t="str">
        <f>INDEX(Table6[Column1],MATCH(L1314,Table6[Column2]))</f>
        <v>Adults</v>
      </c>
      <c r="L1314">
        <v>43.610671830000001</v>
      </c>
      <c r="M1314" t="str">
        <f>VLOOKUP(L1314,Table1[],2)</f>
        <v>40 - 49</v>
      </c>
      <c r="N1314" t="str">
        <f>INDEX(Table7[Column1],MATCH(O1314,Table7[Column2]))</f>
        <v>Fitting in Stage</v>
      </c>
      <c r="O1314">
        <v>6.378753122</v>
      </c>
      <c r="P1314" t="str">
        <f>VLOOKUP(O1314,Table13[],2)</f>
        <v>6 - 10</v>
      </c>
      <c r="Q1314" t="str">
        <f>INDEX(Table8[Column1],MATCH(R1314,Table8[Column2]))</f>
        <v>Maintained</v>
      </c>
      <c r="R1314">
        <v>48.685111380000002</v>
      </c>
      <c r="S1314">
        <f t="shared" si="41"/>
        <v>2.0285463075000001</v>
      </c>
      <c r="T1314" t="s">
        <v>19</v>
      </c>
    </row>
    <row r="1315" spans="1:20" x14ac:dyDescent="0.25">
      <c r="A1315">
        <v>1314</v>
      </c>
      <c r="B1315" t="s">
        <v>1770</v>
      </c>
      <c r="C1315" t="s">
        <v>149</v>
      </c>
      <c r="D1315" t="str">
        <f t="shared" si="40"/>
        <v>Connor Charles</v>
      </c>
      <c r="E1315" t="s">
        <v>22</v>
      </c>
      <c r="F1315" t="s">
        <v>818</v>
      </c>
      <c r="G1315" t="s">
        <v>820</v>
      </c>
      <c r="H1315" t="s">
        <v>821</v>
      </c>
      <c r="I1315" t="s">
        <v>54</v>
      </c>
      <c r="J1315" t="s">
        <v>19</v>
      </c>
      <c r="K1315" t="str">
        <f>INDEX(Table6[Column1],MATCH(L1315,Table6[Column2]))</f>
        <v>Elders</v>
      </c>
      <c r="L1315">
        <v>58.02260321</v>
      </c>
      <c r="M1315" t="str">
        <f>VLOOKUP(L1315,Table1[],2)</f>
        <v>50 - 59</v>
      </c>
      <c r="N1315" t="str">
        <f>INDEX(Table7[Column1],MATCH(O1315,Table7[Column2]))</f>
        <v>Learning Stage</v>
      </c>
      <c r="O1315">
        <v>4.3055495600000002</v>
      </c>
      <c r="P1315" t="str">
        <f>VLOOKUP(O1315,Table13[],2)</f>
        <v>1 - 5</v>
      </c>
      <c r="Q1315" t="str">
        <f>INDEX(Table8[Column1],MATCH(R1315,Table8[Column2]))</f>
        <v>Habitual</v>
      </c>
      <c r="R1315">
        <v>92.765508460000007</v>
      </c>
      <c r="S1315">
        <f t="shared" si="41"/>
        <v>3.8652295191666668</v>
      </c>
      <c r="T1315" t="s">
        <v>19</v>
      </c>
    </row>
    <row r="1316" spans="1:20" x14ac:dyDescent="0.25">
      <c r="A1316">
        <v>1315</v>
      </c>
      <c r="B1316" t="s">
        <v>1771</v>
      </c>
      <c r="C1316" t="s">
        <v>478</v>
      </c>
      <c r="D1316" t="str">
        <f t="shared" si="40"/>
        <v>Moon Betty</v>
      </c>
      <c r="E1316" t="s">
        <v>15</v>
      </c>
      <c r="F1316" t="s">
        <v>38</v>
      </c>
      <c r="G1316" t="s">
        <v>611</v>
      </c>
      <c r="H1316" t="s">
        <v>612</v>
      </c>
      <c r="I1316" t="s">
        <v>38</v>
      </c>
      <c r="J1316" t="s">
        <v>19</v>
      </c>
      <c r="K1316" t="str">
        <f>INDEX(Table6[Column1],MATCH(L1316,Table6[Column2]))</f>
        <v>Young Adults</v>
      </c>
      <c r="L1316">
        <v>31.73014336</v>
      </c>
      <c r="M1316" t="str">
        <f>VLOOKUP(L1316,Table1[],2)</f>
        <v>30 - 39</v>
      </c>
      <c r="N1316" t="str">
        <f>INDEX(Table7[Column1],MATCH(O1316,Table7[Column2]))</f>
        <v>Fitting in Stage</v>
      </c>
      <c r="O1316">
        <v>6.7613222640000004</v>
      </c>
      <c r="P1316" t="str">
        <f>VLOOKUP(O1316,Table13[],2)</f>
        <v>6 - 10</v>
      </c>
      <c r="Q1316" t="str">
        <f>INDEX(Table8[Column1],MATCH(R1316,Table8[Column2]))</f>
        <v>Scheduled</v>
      </c>
      <c r="R1316">
        <v>31.934512659999999</v>
      </c>
      <c r="S1316">
        <f t="shared" si="41"/>
        <v>1.3306046941666667</v>
      </c>
      <c r="T1316" t="s">
        <v>19</v>
      </c>
    </row>
    <row r="1317" spans="1:20" x14ac:dyDescent="0.25">
      <c r="A1317">
        <v>1316</v>
      </c>
      <c r="B1317" t="s">
        <v>1772</v>
      </c>
      <c r="C1317" t="s">
        <v>597</v>
      </c>
      <c r="D1317" t="str">
        <f t="shared" si="40"/>
        <v>Ayres Curtis</v>
      </c>
      <c r="E1317" t="s">
        <v>22</v>
      </c>
      <c r="F1317" t="s">
        <v>485</v>
      </c>
      <c r="G1317" t="s">
        <v>820</v>
      </c>
      <c r="H1317" t="s">
        <v>821</v>
      </c>
      <c r="I1317" t="s">
        <v>24</v>
      </c>
      <c r="J1317" t="s">
        <v>19</v>
      </c>
      <c r="K1317" t="str">
        <f>INDEX(Table6[Column1],MATCH(L1317,Table6[Column2]))</f>
        <v>Elders</v>
      </c>
      <c r="L1317">
        <v>59.601546380000002</v>
      </c>
      <c r="M1317" t="str">
        <f>VLOOKUP(L1317,Table1[],2)</f>
        <v>50 - 59</v>
      </c>
      <c r="N1317" t="str">
        <f>INDEX(Table7[Column1],MATCH(O1317,Table7[Column2]))</f>
        <v>Learning Stage</v>
      </c>
      <c r="O1317">
        <v>4.0241170349999997</v>
      </c>
      <c r="P1317" t="str">
        <f>VLOOKUP(O1317,Table13[],2)</f>
        <v>1 - 5</v>
      </c>
      <c r="Q1317" t="str">
        <f>INDEX(Table8[Column1],MATCH(R1317,Table8[Column2]))</f>
        <v>Unexcused</v>
      </c>
      <c r="R1317">
        <v>180.32672170000001</v>
      </c>
      <c r="S1317">
        <f t="shared" si="41"/>
        <v>7.5136134041666676</v>
      </c>
      <c r="T1317" t="s">
        <v>19</v>
      </c>
    </row>
    <row r="1318" spans="1:20" x14ac:dyDescent="0.25">
      <c r="A1318">
        <v>1317</v>
      </c>
      <c r="B1318" t="s">
        <v>81</v>
      </c>
      <c r="C1318" t="s">
        <v>787</v>
      </c>
      <c r="D1318" t="str">
        <f t="shared" si="40"/>
        <v>Larry Jeremy</v>
      </c>
      <c r="E1318" t="s">
        <v>22</v>
      </c>
      <c r="F1318" t="s">
        <v>24</v>
      </c>
      <c r="G1318" t="s">
        <v>820</v>
      </c>
      <c r="H1318" t="s">
        <v>821</v>
      </c>
      <c r="I1318" t="s">
        <v>24</v>
      </c>
      <c r="J1318" t="s">
        <v>19</v>
      </c>
      <c r="K1318" t="str">
        <f>INDEX(Table6[Column1],MATCH(L1318,Table6[Column2]))</f>
        <v>Adults</v>
      </c>
      <c r="L1318">
        <v>41.369454330000003</v>
      </c>
      <c r="M1318" t="str">
        <f>VLOOKUP(L1318,Table1[],2)</f>
        <v>40 - 49</v>
      </c>
      <c r="N1318" t="str">
        <f>INDEX(Table7[Column1],MATCH(O1318,Table7[Column2]))</f>
        <v>Learning Stage</v>
      </c>
      <c r="O1318">
        <v>3.418857375</v>
      </c>
      <c r="P1318" t="str">
        <f>VLOOKUP(O1318,Table13[],2)</f>
        <v>1 - 5</v>
      </c>
      <c r="Q1318" t="str">
        <f>INDEX(Table8[Column1],MATCH(R1318,Table8[Column2]))</f>
        <v>Maintained</v>
      </c>
      <c r="R1318">
        <v>45.268836270000001</v>
      </c>
      <c r="S1318">
        <f t="shared" si="41"/>
        <v>1.8862015112500001</v>
      </c>
      <c r="T1318" t="s">
        <v>19</v>
      </c>
    </row>
    <row r="1319" spans="1:20" x14ac:dyDescent="0.25">
      <c r="A1319">
        <v>1318</v>
      </c>
      <c r="B1319" t="s">
        <v>1773</v>
      </c>
      <c r="C1319" t="s">
        <v>978</v>
      </c>
      <c r="D1319" t="str">
        <f t="shared" si="40"/>
        <v>Lujan Bobby</v>
      </c>
      <c r="E1319" t="s">
        <v>22</v>
      </c>
      <c r="F1319" t="s">
        <v>38</v>
      </c>
      <c r="G1319" t="s">
        <v>1774</v>
      </c>
      <c r="H1319" t="s">
        <v>1775</v>
      </c>
      <c r="I1319" t="s">
        <v>38</v>
      </c>
      <c r="J1319" t="s">
        <v>1775</v>
      </c>
      <c r="K1319" t="str">
        <f>INDEX(Table6[Column1],MATCH(L1319,Table6[Column2]))</f>
        <v>Elders</v>
      </c>
      <c r="L1319">
        <v>58.725810000000003</v>
      </c>
      <c r="M1319" t="str">
        <f>VLOOKUP(L1319,Table1[],2)</f>
        <v>50 - 59</v>
      </c>
      <c r="N1319" t="str">
        <f>INDEX(Table7[Column1],MATCH(O1319,Table7[Column2]))</f>
        <v>Expertise Stage</v>
      </c>
      <c r="O1319">
        <v>13.607846</v>
      </c>
      <c r="P1319" t="str">
        <f>VLOOKUP(O1319,Table13[],2)</f>
        <v>10 - 15</v>
      </c>
      <c r="Q1319" t="str">
        <f>INDEX(Table8[Column1],MATCH(R1319,Table8[Column2]))</f>
        <v>Scheduled</v>
      </c>
      <c r="R1319">
        <v>35.547456879999999</v>
      </c>
      <c r="S1319">
        <f t="shared" si="41"/>
        <v>1.4811440366666666</v>
      </c>
      <c r="T1319" t="s">
        <v>42</v>
      </c>
    </row>
    <row r="1320" spans="1:20" x14ac:dyDescent="0.25">
      <c r="A1320">
        <v>1319</v>
      </c>
      <c r="B1320" t="s">
        <v>724</v>
      </c>
      <c r="C1320" t="s">
        <v>1373</v>
      </c>
      <c r="D1320" t="str">
        <f t="shared" si="40"/>
        <v>Myers Freda</v>
      </c>
      <c r="E1320" t="s">
        <v>15</v>
      </c>
      <c r="F1320" t="s">
        <v>121</v>
      </c>
      <c r="G1320" t="s">
        <v>1776</v>
      </c>
      <c r="H1320" t="s">
        <v>1775</v>
      </c>
      <c r="I1320" t="s">
        <v>38</v>
      </c>
      <c r="J1320" t="s">
        <v>1775</v>
      </c>
      <c r="K1320" t="str">
        <f>INDEX(Table6[Column1],MATCH(L1320,Table6[Column2]))</f>
        <v>Adults</v>
      </c>
      <c r="L1320">
        <v>46.189830000000001</v>
      </c>
      <c r="M1320" t="str">
        <f>VLOOKUP(L1320,Table1[],2)</f>
        <v>40 - 49</v>
      </c>
      <c r="N1320" t="str">
        <f>INDEX(Table7[Column1],MATCH(O1320,Table7[Column2]))</f>
        <v>Fitting in Stage</v>
      </c>
      <c r="O1320">
        <v>10.406933</v>
      </c>
      <c r="P1320" t="str">
        <f>VLOOKUP(O1320,Table13[],2)</f>
        <v>10 - 15</v>
      </c>
      <c r="Q1320" t="str">
        <f>INDEX(Table8[Column1],MATCH(R1320,Table8[Column2]))</f>
        <v>Maintained</v>
      </c>
      <c r="R1320">
        <v>74.591668319999997</v>
      </c>
      <c r="S1320">
        <f t="shared" si="41"/>
        <v>3.1079861799999997</v>
      </c>
      <c r="T1320" t="s">
        <v>42</v>
      </c>
    </row>
    <row r="1321" spans="1:20" x14ac:dyDescent="0.25">
      <c r="A1321">
        <v>1320</v>
      </c>
      <c r="B1321" t="s">
        <v>1777</v>
      </c>
      <c r="C1321" t="s">
        <v>1778</v>
      </c>
      <c r="D1321" t="str">
        <f t="shared" si="40"/>
        <v>Villa Alissa</v>
      </c>
      <c r="E1321" t="s">
        <v>15</v>
      </c>
      <c r="F1321" t="s">
        <v>38</v>
      </c>
      <c r="G1321" t="s">
        <v>1779</v>
      </c>
      <c r="H1321" t="s">
        <v>1775</v>
      </c>
      <c r="I1321" t="s">
        <v>38</v>
      </c>
      <c r="J1321" t="s">
        <v>1775</v>
      </c>
      <c r="K1321" t="str">
        <f>INDEX(Table6[Column1],MATCH(L1321,Table6[Column2]))</f>
        <v>Adults</v>
      </c>
      <c r="L1321">
        <v>41.503335</v>
      </c>
      <c r="M1321" t="str">
        <f>VLOOKUP(L1321,Table1[],2)</f>
        <v>40 - 49</v>
      </c>
      <c r="N1321" t="str">
        <f>INDEX(Table7[Column1],MATCH(O1321,Table7[Column2]))</f>
        <v>Mentoring Stage</v>
      </c>
      <c r="O1321">
        <v>23.503335</v>
      </c>
      <c r="P1321" t="str">
        <f>VLOOKUP(O1321,Table13[],2)</f>
        <v>20 - 25</v>
      </c>
      <c r="Q1321" t="str">
        <f>INDEX(Table8[Column1],MATCH(R1321,Table8[Column2]))</f>
        <v>Scheduled</v>
      </c>
      <c r="R1321">
        <v>0</v>
      </c>
      <c r="S1321">
        <f t="shared" si="41"/>
        <v>0</v>
      </c>
      <c r="T1321" t="s">
        <v>42</v>
      </c>
    </row>
    <row r="1322" spans="1:20" x14ac:dyDescent="0.25">
      <c r="A1322">
        <v>1321</v>
      </c>
      <c r="B1322" t="s">
        <v>1780</v>
      </c>
      <c r="C1322" t="s">
        <v>445</v>
      </c>
      <c r="D1322" t="str">
        <f t="shared" si="40"/>
        <v>Sorrels Philip</v>
      </c>
      <c r="E1322" t="s">
        <v>22</v>
      </c>
      <c r="F1322" t="s">
        <v>38</v>
      </c>
      <c r="G1322" t="s">
        <v>1781</v>
      </c>
      <c r="H1322" t="s">
        <v>1775</v>
      </c>
      <c r="I1322" t="s">
        <v>38</v>
      </c>
      <c r="J1322" t="s">
        <v>1775</v>
      </c>
      <c r="K1322" t="str">
        <f>INDEX(Table6[Column1],MATCH(L1322,Table6[Column2]))</f>
        <v>Adults</v>
      </c>
      <c r="L1322">
        <v>44.527279999999998</v>
      </c>
      <c r="M1322" t="str">
        <f>VLOOKUP(L1322,Table1[],2)</f>
        <v>40 - 49</v>
      </c>
      <c r="N1322" t="str">
        <f>INDEX(Table7[Column1],MATCH(O1322,Table7[Column2]))</f>
        <v>Learning Stage</v>
      </c>
      <c r="O1322">
        <v>2.5285600000000001</v>
      </c>
      <c r="P1322" t="str">
        <f>VLOOKUP(O1322,Table13[],2)</f>
        <v>1 - 5</v>
      </c>
      <c r="Q1322" t="str">
        <f>INDEX(Table8[Column1],MATCH(R1322,Table8[Column2]))</f>
        <v>Maintained</v>
      </c>
      <c r="R1322">
        <v>71.063802159999995</v>
      </c>
      <c r="S1322">
        <f t="shared" si="41"/>
        <v>2.9609917566666666</v>
      </c>
      <c r="T1322" t="s">
        <v>42</v>
      </c>
    </row>
    <row r="1323" spans="1:20" x14ac:dyDescent="0.25">
      <c r="A1323">
        <v>1322</v>
      </c>
      <c r="B1323" t="s">
        <v>1092</v>
      </c>
      <c r="C1323" t="s">
        <v>352</v>
      </c>
      <c r="D1323" t="str">
        <f t="shared" si="40"/>
        <v>Robinson Matthew</v>
      </c>
      <c r="E1323" t="s">
        <v>22</v>
      </c>
      <c r="F1323" t="s">
        <v>38</v>
      </c>
      <c r="G1323" t="s">
        <v>1782</v>
      </c>
      <c r="H1323" t="s">
        <v>1775</v>
      </c>
      <c r="I1323" t="s">
        <v>38</v>
      </c>
      <c r="J1323" t="s">
        <v>1775</v>
      </c>
      <c r="K1323" t="str">
        <f>INDEX(Table6[Column1],MATCH(L1323,Table6[Column2]))</f>
        <v>Young Adults</v>
      </c>
      <c r="L1323">
        <v>35.136310000000002</v>
      </c>
      <c r="M1323" t="str">
        <f>VLOOKUP(L1323,Table1[],2)</f>
        <v>30 - 39</v>
      </c>
      <c r="N1323" t="str">
        <f>INDEX(Table7[Column1],MATCH(O1323,Table7[Column2]))</f>
        <v>Fitting in Stage</v>
      </c>
      <c r="O1323">
        <v>6.85154</v>
      </c>
      <c r="P1323" t="str">
        <f>VLOOKUP(O1323,Table13[],2)</f>
        <v>6 - 10</v>
      </c>
      <c r="Q1323" t="str">
        <f>INDEX(Table8[Column1],MATCH(R1323,Table8[Column2]))</f>
        <v>Maintained</v>
      </c>
      <c r="R1323">
        <v>66.010945520000007</v>
      </c>
      <c r="S1323">
        <f t="shared" si="41"/>
        <v>2.7504560633333335</v>
      </c>
      <c r="T1323" t="s">
        <v>42</v>
      </c>
    </row>
    <row r="1324" spans="1:20" x14ac:dyDescent="0.25">
      <c r="A1324">
        <v>1323</v>
      </c>
      <c r="B1324" t="s">
        <v>1783</v>
      </c>
      <c r="C1324" t="s">
        <v>201</v>
      </c>
      <c r="D1324" t="str">
        <f t="shared" si="40"/>
        <v>Hardesty Anthony</v>
      </c>
      <c r="E1324" t="s">
        <v>22</v>
      </c>
      <c r="F1324" t="s">
        <v>33</v>
      </c>
      <c r="G1324" t="s">
        <v>1784</v>
      </c>
      <c r="H1324" t="s">
        <v>1775</v>
      </c>
      <c r="I1324" t="s">
        <v>38</v>
      </c>
      <c r="J1324" t="s">
        <v>1775</v>
      </c>
      <c r="K1324" t="str">
        <f>INDEX(Table6[Column1],MATCH(L1324,Table6[Column2]))</f>
        <v>Adults</v>
      </c>
      <c r="L1324">
        <v>47.921970000000002</v>
      </c>
      <c r="M1324" t="str">
        <f>VLOOKUP(L1324,Table1[],2)</f>
        <v>40 - 49</v>
      </c>
      <c r="N1324" t="str">
        <f>INDEX(Table7[Column1],MATCH(O1324,Table7[Column2]))</f>
        <v>Mentoring Stage</v>
      </c>
      <c r="O1324">
        <v>24.632594000000001</v>
      </c>
      <c r="P1324" t="str">
        <f>VLOOKUP(O1324,Table13[],2)</f>
        <v>20 - 25</v>
      </c>
      <c r="Q1324" t="str">
        <f>INDEX(Table8[Column1],MATCH(R1324,Table8[Column2]))</f>
        <v>Scheduled</v>
      </c>
      <c r="R1324">
        <v>0</v>
      </c>
      <c r="S1324">
        <f t="shared" si="41"/>
        <v>0</v>
      </c>
      <c r="T1324" t="s">
        <v>42</v>
      </c>
    </row>
    <row r="1325" spans="1:20" x14ac:dyDescent="0.25">
      <c r="A1325">
        <v>1324</v>
      </c>
      <c r="B1325" t="s">
        <v>312</v>
      </c>
      <c r="C1325" t="s">
        <v>1785</v>
      </c>
      <c r="D1325" t="str">
        <f t="shared" si="40"/>
        <v>Terry Tony</v>
      </c>
      <c r="E1325" t="s">
        <v>22</v>
      </c>
      <c r="F1325" t="s">
        <v>30</v>
      </c>
      <c r="G1325" t="s">
        <v>1786</v>
      </c>
      <c r="H1325" t="s">
        <v>1775</v>
      </c>
      <c r="I1325" t="s">
        <v>38</v>
      </c>
      <c r="J1325" t="s">
        <v>1775</v>
      </c>
      <c r="K1325" t="str">
        <f>INDEX(Table6[Column1],MATCH(L1325,Table6[Column2]))</f>
        <v>Young Adults</v>
      </c>
      <c r="L1325">
        <v>33.436253999999998</v>
      </c>
      <c r="M1325" t="str">
        <f>VLOOKUP(L1325,Table1[],2)</f>
        <v>30 - 39</v>
      </c>
      <c r="N1325" t="str">
        <f>INDEX(Table7[Column1],MATCH(O1325,Table7[Column2]))</f>
        <v>Expertise Stage</v>
      </c>
      <c r="O1325">
        <v>15.436254</v>
      </c>
      <c r="P1325" t="str">
        <f>VLOOKUP(O1325,Table13[],2)</f>
        <v>15 - 20</v>
      </c>
      <c r="Q1325" t="str">
        <f>INDEX(Table8[Column1],MATCH(R1325,Table8[Column2]))</f>
        <v>Maintained</v>
      </c>
      <c r="R1325">
        <v>49.465197600000003</v>
      </c>
      <c r="S1325">
        <f t="shared" si="41"/>
        <v>2.0610499</v>
      </c>
      <c r="T1325" t="s">
        <v>42</v>
      </c>
    </row>
    <row r="1326" spans="1:20" x14ac:dyDescent="0.25">
      <c r="A1326">
        <v>1325</v>
      </c>
      <c r="B1326" t="s">
        <v>1787</v>
      </c>
      <c r="C1326" t="s">
        <v>899</v>
      </c>
      <c r="D1326" t="str">
        <f t="shared" si="40"/>
        <v>Silverman Martha</v>
      </c>
      <c r="E1326" t="s">
        <v>15</v>
      </c>
      <c r="F1326" t="s">
        <v>38</v>
      </c>
      <c r="G1326" t="s">
        <v>1788</v>
      </c>
      <c r="H1326" t="s">
        <v>1775</v>
      </c>
      <c r="I1326" t="s">
        <v>38</v>
      </c>
      <c r="J1326" t="s">
        <v>1775</v>
      </c>
      <c r="K1326" t="str">
        <f>INDEX(Table6[Column1],MATCH(L1326,Table6[Column2]))</f>
        <v>Elders</v>
      </c>
      <c r="L1326">
        <v>54.31662</v>
      </c>
      <c r="M1326" t="str">
        <f>VLOOKUP(L1326,Table1[],2)</f>
        <v>50 - 59</v>
      </c>
      <c r="N1326" t="str">
        <f>INDEX(Table7[Column1],MATCH(O1326,Table7[Column2]))</f>
        <v>Fitting in Stage</v>
      </c>
      <c r="O1326">
        <v>6.647392</v>
      </c>
      <c r="P1326" t="str">
        <f>VLOOKUP(O1326,Table13[],2)</f>
        <v>6 - 10</v>
      </c>
      <c r="Q1326" t="str">
        <f>INDEX(Table8[Column1],MATCH(R1326,Table8[Column2]))</f>
        <v>Maintained</v>
      </c>
      <c r="R1326">
        <v>78.176135439999996</v>
      </c>
      <c r="S1326">
        <f t="shared" si="41"/>
        <v>3.2573389766666661</v>
      </c>
      <c r="T1326" t="s">
        <v>42</v>
      </c>
    </row>
    <row r="1327" spans="1:20" x14ac:dyDescent="0.25">
      <c r="A1327">
        <v>1326</v>
      </c>
      <c r="B1327" t="s">
        <v>1550</v>
      </c>
      <c r="C1327" t="s">
        <v>1194</v>
      </c>
      <c r="D1327" t="str">
        <f t="shared" si="40"/>
        <v>Larson Emily</v>
      </c>
      <c r="E1327" t="s">
        <v>15</v>
      </c>
      <c r="F1327" t="s">
        <v>24</v>
      </c>
      <c r="G1327" t="s">
        <v>820</v>
      </c>
      <c r="H1327" t="s">
        <v>821</v>
      </c>
      <c r="I1327" t="s">
        <v>24</v>
      </c>
      <c r="J1327" t="s">
        <v>19</v>
      </c>
      <c r="K1327" t="str">
        <f>INDEX(Table6[Column1],MATCH(L1327,Table6[Column2]))</f>
        <v>Young Adults</v>
      </c>
      <c r="L1327">
        <v>35.376952189999997</v>
      </c>
      <c r="M1327" t="str">
        <f>VLOOKUP(L1327,Table1[],2)</f>
        <v>30 - 39</v>
      </c>
      <c r="N1327" t="str">
        <f>INDEX(Table7[Column1],MATCH(O1327,Table7[Column2]))</f>
        <v>Learning Stage</v>
      </c>
      <c r="O1327">
        <v>3.0259491039999999</v>
      </c>
      <c r="P1327" t="str">
        <f>VLOOKUP(O1327,Table13[],2)</f>
        <v>1 - 5</v>
      </c>
      <c r="Q1327" t="str">
        <f>INDEX(Table8[Column1],MATCH(R1327,Table8[Column2]))</f>
        <v>Maintained</v>
      </c>
      <c r="R1327">
        <v>60.195217990000003</v>
      </c>
      <c r="S1327">
        <f t="shared" si="41"/>
        <v>2.508134082916667</v>
      </c>
      <c r="T1327" t="s">
        <v>19</v>
      </c>
    </row>
    <row r="1328" spans="1:20" x14ac:dyDescent="0.25">
      <c r="A1328">
        <v>1327</v>
      </c>
      <c r="B1328" t="s">
        <v>808</v>
      </c>
      <c r="C1328" t="s">
        <v>1105</v>
      </c>
      <c r="D1328" t="str">
        <f t="shared" si="40"/>
        <v>Ruiz Mark</v>
      </c>
      <c r="E1328" t="s">
        <v>22</v>
      </c>
      <c r="F1328" t="s">
        <v>38</v>
      </c>
      <c r="G1328" t="s">
        <v>611</v>
      </c>
      <c r="H1328" t="s">
        <v>612</v>
      </c>
      <c r="I1328" t="s">
        <v>38</v>
      </c>
      <c r="J1328" t="s">
        <v>19</v>
      </c>
      <c r="K1328" t="str">
        <f>INDEX(Table6[Column1],MATCH(L1328,Table6[Column2]))</f>
        <v>Young Adults</v>
      </c>
      <c r="L1328">
        <v>38.7216448</v>
      </c>
      <c r="M1328" t="str">
        <f>VLOOKUP(L1328,Table1[],2)</f>
        <v>30 - 39</v>
      </c>
      <c r="N1328" t="str">
        <f>INDEX(Table7[Column1],MATCH(O1328,Table7[Column2]))</f>
        <v>Learning Stage</v>
      </c>
      <c r="O1328">
        <v>4.7832147220000003</v>
      </c>
      <c r="P1328" t="str">
        <f>VLOOKUP(O1328,Table13[],2)</f>
        <v>1 - 5</v>
      </c>
      <c r="Q1328" t="str">
        <f>INDEX(Table8[Column1],MATCH(R1328,Table8[Column2]))</f>
        <v>Scheduled</v>
      </c>
      <c r="R1328">
        <v>18.138799290000001</v>
      </c>
      <c r="S1328">
        <f t="shared" si="41"/>
        <v>0.75578330375000013</v>
      </c>
      <c r="T1328" t="s">
        <v>19</v>
      </c>
    </row>
    <row r="1329" spans="1:20" x14ac:dyDescent="0.25">
      <c r="A1329">
        <v>1328</v>
      </c>
      <c r="B1329" t="s">
        <v>367</v>
      </c>
      <c r="C1329" t="s">
        <v>279</v>
      </c>
      <c r="D1329" t="str">
        <f t="shared" si="40"/>
        <v>Campbell Patricia</v>
      </c>
      <c r="E1329" t="s">
        <v>15</v>
      </c>
      <c r="F1329" t="s">
        <v>84</v>
      </c>
      <c r="G1329" t="s">
        <v>1789</v>
      </c>
      <c r="H1329" t="s">
        <v>1775</v>
      </c>
      <c r="I1329" t="s">
        <v>38</v>
      </c>
      <c r="J1329" t="s">
        <v>1775</v>
      </c>
      <c r="K1329" t="str">
        <f>INDEX(Table6[Column1],MATCH(L1329,Table6[Column2]))</f>
        <v>Young Adults</v>
      </c>
      <c r="L1329">
        <v>35.446120000000001</v>
      </c>
      <c r="M1329" t="str">
        <f>VLOOKUP(L1329,Table1[],2)</f>
        <v>30 - 39</v>
      </c>
      <c r="N1329" t="str">
        <f>INDEX(Table7[Column1],MATCH(O1329,Table7[Column2]))</f>
        <v>Expertise Stage</v>
      </c>
      <c r="O1329">
        <v>12.256898</v>
      </c>
      <c r="P1329" t="str">
        <f>VLOOKUP(O1329,Table13[],2)</f>
        <v>10 - 15</v>
      </c>
      <c r="Q1329" t="str">
        <f>INDEX(Table8[Column1],MATCH(R1329,Table8[Column2]))</f>
        <v>Habitual</v>
      </c>
      <c r="R1329">
        <v>86.752437200000003</v>
      </c>
      <c r="S1329">
        <f t="shared" si="41"/>
        <v>3.6146848833333336</v>
      </c>
      <c r="T1329" t="s">
        <v>42</v>
      </c>
    </row>
    <row r="1330" spans="1:20" x14ac:dyDescent="0.25">
      <c r="A1330">
        <v>1329</v>
      </c>
      <c r="B1330" t="s">
        <v>1684</v>
      </c>
      <c r="C1330" t="s">
        <v>764</v>
      </c>
      <c r="D1330" t="str">
        <f t="shared" si="40"/>
        <v>Harper Ruby</v>
      </c>
      <c r="E1330" t="s">
        <v>15</v>
      </c>
      <c r="F1330" t="s">
        <v>1178</v>
      </c>
      <c r="G1330" t="s">
        <v>1790</v>
      </c>
      <c r="H1330" t="s">
        <v>1791</v>
      </c>
      <c r="I1330" t="s">
        <v>138</v>
      </c>
      <c r="J1330" t="s">
        <v>19</v>
      </c>
      <c r="K1330" t="str">
        <f>INDEX(Table6[Column1],MATCH(L1330,Table6[Column2]))</f>
        <v>Youth</v>
      </c>
      <c r="L1330">
        <v>28.910267569999998</v>
      </c>
      <c r="M1330" t="str">
        <f>VLOOKUP(L1330,Table1[],2)</f>
        <v>20 - 29</v>
      </c>
      <c r="N1330" t="str">
        <f>INDEX(Table7[Column1],MATCH(O1330,Table7[Column2]))</f>
        <v>Learning Stage</v>
      </c>
      <c r="O1330">
        <v>5.0332001489999998</v>
      </c>
      <c r="P1330" t="str">
        <f>VLOOKUP(O1330,Table13[],2)</f>
        <v>1 - 5</v>
      </c>
      <c r="Q1330" t="str">
        <f>INDEX(Table8[Column1],MATCH(R1330,Table8[Column2]))</f>
        <v>Scheduled</v>
      </c>
      <c r="R1330">
        <v>0</v>
      </c>
      <c r="S1330">
        <f t="shared" si="41"/>
        <v>0</v>
      </c>
      <c r="T1330" t="s">
        <v>19</v>
      </c>
    </row>
    <row r="1331" spans="1:20" x14ac:dyDescent="0.25">
      <c r="A1331">
        <v>1330</v>
      </c>
      <c r="B1331" t="s">
        <v>1792</v>
      </c>
      <c r="C1331" t="s">
        <v>434</v>
      </c>
      <c r="D1331" t="str">
        <f t="shared" si="40"/>
        <v>Schneider Tamara</v>
      </c>
      <c r="E1331" t="s">
        <v>15</v>
      </c>
      <c r="F1331" t="s">
        <v>1793</v>
      </c>
      <c r="G1331" t="s">
        <v>1794</v>
      </c>
      <c r="H1331" t="s">
        <v>1061</v>
      </c>
      <c r="I1331" t="s">
        <v>138</v>
      </c>
      <c r="J1331" t="s">
        <v>19</v>
      </c>
      <c r="K1331" t="str">
        <f>INDEX(Table6[Column1],MATCH(L1331,Table6[Column2]))</f>
        <v>Seniors</v>
      </c>
      <c r="L1331">
        <v>61.210572040000002</v>
      </c>
      <c r="M1331" t="str">
        <f>VLOOKUP(L1331,Table1[],2)</f>
        <v>60 and Above</v>
      </c>
      <c r="N1331" t="str">
        <f>INDEX(Table7[Column1],MATCH(O1331,Table7[Column2]))</f>
        <v>Learning Stage</v>
      </c>
      <c r="O1331">
        <v>5.0157941590000004</v>
      </c>
      <c r="P1331" t="str">
        <f>VLOOKUP(O1331,Table13[],2)</f>
        <v>1 - 5</v>
      </c>
      <c r="Q1331" t="str">
        <f>INDEX(Table8[Column1],MATCH(R1331,Table8[Column2]))</f>
        <v>Excused</v>
      </c>
      <c r="R1331">
        <v>145.46110849999999</v>
      </c>
      <c r="S1331">
        <f t="shared" si="41"/>
        <v>6.0608795208333328</v>
      </c>
      <c r="T1331" t="s">
        <v>19</v>
      </c>
    </row>
    <row r="1332" spans="1:20" x14ac:dyDescent="0.25">
      <c r="A1332">
        <v>1331</v>
      </c>
      <c r="B1332" t="s">
        <v>1795</v>
      </c>
      <c r="C1332" t="s">
        <v>1796</v>
      </c>
      <c r="D1332" t="str">
        <f t="shared" si="40"/>
        <v>Harrington Melony</v>
      </c>
      <c r="E1332" t="s">
        <v>15</v>
      </c>
      <c r="F1332" t="s">
        <v>1226</v>
      </c>
      <c r="G1332" t="s">
        <v>1790</v>
      </c>
      <c r="H1332" t="s">
        <v>1791</v>
      </c>
      <c r="I1332" t="s">
        <v>24</v>
      </c>
      <c r="J1332" t="s">
        <v>19</v>
      </c>
      <c r="K1332" t="str">
        <f>INDEX(Table6[Column1],MATCH(L1332,Table6[Column2]))</f>
        <v>Youth</v>
      </c>
      <c r="L1332">
        <v>27.215496030000001</v>
      </c>
      <c r="M1332" t="str">
        <f>VLOOKUP(L1332,Table1[],2)</f>
        <v>20 - 29</v>
      </c>
      <c r="N1332" t="str">
        <f>INDEX(Table7[Column1],MATCH(O1332,Table7[Column2]))</f>
        <v>Learning Stage</v>
      </c>
      <c r="O1332">
        <v>4.1228025800000001</v>
      </c>
      <c r="P1332" t="str">
        <f>VLOOKUP(O1332,Table13[],2)</f>
        <v>1 - 5</v>
      </c>
      <c r="Q1332" t="str">
        <f>INDEX(Table8[Column1],MATCH(R1332,Table8[Column2]))</f>
        <v>Scheduled</v>
      </c>
      <c r="R1332">
        <v>2.286930661</v>
      </c>
      <c r="S1332">
        <f t="shared" si="41"/>
        <v>9.5288777541666675E-2</v>
      </c>
      <c r="T1332" t="s">
        <v>19</v>
      </c>
    </row>
    <row r="1333" spans="1:20" x14ac:dyDescent="0.25">
      <c r="A1333">
        <v>1332</v>
      </c>
      <c r="B1333" t="s">
        <v>1797</v>
      </c>
      <c r="C1333" t="s">
        <v>59</v>
      </c>
      <c r="D1333" t="str">
        <f t="shared" si="40"/>
        <v>Hohman Janet</v>
      </c>
      <c r="E1333" t="s">
        <v>15</v>
      </c>
      <c r="F1333" t="s">
        <v>38</v>
      </c>
      <c r="G1333" t="s">
        <v>1786</v>
      </c>
      <c r="H1333" t="s">
        <v>1775</v>
      </c>
      <c r="I1333" t="s">
        <v>38</v>
      </c>
      <c r="J1333" t="s">
        <v>1775</v>
      </c>
      <c r="K1333" t="str">
        <f>INDEX(Table6[Column1],MATCH(L1333,Table6[Column2]))</f>
        <v>Young Adults</v>
      </c>
      <c r="L1333">
        <v>38.368259999999999</v>
      </c>
      <c r="M1333" t="str">
        <f>VLOOKUP(L1333,Table1[],2)</f>
        <v>30 - 39</v>
      </c>
      <c r="N1333" t="str">
        <f>INDEX(Table7[Column1],MATCH(O1333,Table7[Column2]))</f>
        <v>Learning Stage</v>
      </c>
      <c r="O1333">
        <v>3.4031920000000002</v>
      </c>
      <c r="P1333" t="str">
        <f>VLOOKUP(O1333,Table13[],2)</f>
        <v>1 - 5</v>
      </c>
      <c r="Q1333" t="str">
        <f>INDEX(Table8[Column1],MATCH(R1333,Table8[Column2]))</f>
        <v>Maintained</v>
      </c>
      <c r="R1333">
        <v>70.027355839999998</v>
      </c>
      <c r="S1333">
        <f t="shared" si="41"/>
        <v>2.9178064933333334</v>
      </c>
      <c r="T1333" t="s">
        <v>42</v>
      </c>
    </row>
    <row r="1334" spans="1:20" x14ac:dyDescent="0.25">
      <c r="A1334">
        <v>1333</v>
      </c>
      <c r="B1334" t="s">
        <v>1023</v>
      </c>
      <c r="C1334" t="s">
        <v>1798</v>
      </c>
      <c r="D1334" t="str">
        <f t="shared" si="40"/>
        <v>Wright Glenn</v>
      </c>
      <c r="E1334" t="s">
        <v>22</v>
      </c>
      <c r="F1334" t="s">
        <v>127</v>
      </c>
      <c r="G1334" t="s">
        <v>820</v>
      </c>
      <c r="H1334" t="s">
        <v>821</v>
      </c>
      <c r="I1334" t="s">
        <v>127</v>
      </c>
      <c r="J1334" t="s">
        <v>19</v>
      </c>
      <c r="K1334" t="str">
        <f>INDEX(Table6[Column1],MATCH(L1334,Table6[Column2]))</f>
        <v>Adults</v>
      </c>
      <c r="L1334">
        <v>43.10602729</v>
      </c>
      <c r="M1334" t="str">
        <f>VLOOKUP(L1334,Table1[],2)</f>
        <v>40 - 49</v>
      </c>
      <c r="N1334" t="str">
        <f>INDEX(Table7[Column1],MATCH(O1334,Table7[Column2]))</f>
        <v>Fitting in Stage</v>
      </c>
      <c r="O1334">
        <v>6.9596902030000001</v>
      </c>
      <c r="P1334" t="str">
        <f>VLOOKUP(O1334,Table13[],2)</f>
        <v>6 - 10</v>
      </c>
      <c r="Q1334" t="str">
        <f>INDEX(Table8[Column1],MATCH(R1334,Table8[Column2]))</f>
        <v>Maintained</v>
      </c>
      <c r="R1334">
        <v>60.750945139999999</v>
      </c>
      <c r="S1334">
        <f t="shared" si="41"/>
        <v>2.5312893808333334</v>
      </c>
      <c r="T1334" t="s">
        <v>19</v>
      </c>
    </row>
    <row r="1335" spans="1:20" x14ac:dyDescent="0.25">
      <c r="A1335">
        <v>1334</v>
      </c>
      <c r="B1335" t="s">
        <v>1799</v>
      </c>
      <c r="C1335" t="s">
        <v>340</v>
      </c>
      <c r="D1335" t="str">
        <f t="shared" si="40"/>
        <v>Bulger Christopher</v>
      </c>
      <c r="E1335" t="s">
        <v>22</v>
      </c>
      <c r="F1335" t="s">
        <v>157</v>
      </c>
      <c r="G1335" t="s">
        <v>1800</v>
      </c>
      <c r="H1335" t="s">
        <v>1775</v>
      </c>
      <c r="I1335" t="s">
        <v>38</v>
      </c>
      <c r="J1335" t="s">
        <v>1775</v>
      </c>
      <c r="K1335" t="str">
        <f>INDEX(Table6[Column1],MATCH(L1335,Table6[Column2]))</f>
        <v>Young Adults</v>
      </c>
      <c r="L1335">
        <v>35.402630000000002</v>
      </c>
      <c r="M1335" t="str">
        <f>VLOOKUP(L1335,Table1[],2)</f>
        <v>30 - 39</v>
      </c>
      <c r="N1335" t="str">
        <f>INDEX(Table7[Column1],MATCH(O1335,Table7[Column2]))</f>
        <v>Learning Stage</v>
      </c>
      <c r="O1335">
        <v>4.0682049999999998</v>
      </c>
      <c r="P1335" t="str">
        <f>VLOOKUP(O1335,Table13[],2)</f>
        <v>1 - 5</v>
      </c>
      <c r="Q1335" t="str">
        <f>INDEX(Table8[Column1],MATCH(R1335,Table8[Column2]))</f>
        <v>Scheduled</v>
      </c>
      <c r="R1335">
        <v>0</v>
      </c>
      <c r="S1335">
        <f t="shared" si="41"/>
        <v>0</v>
      </c>
      <c r="T1335" t="s">
        <v>42</v>
      </c>
    </row>
    <row r="1336" spans="1:20" x14ac:dyDescent="0.25">
      <c r="A1336">
        <v>1335</v>
      </c>
      <c r="B1336" t="s">
        <v>1801</v>
      </c>
      <c r="C1336" t="s">
        <v>862</v>
      </c>
      <c r="D1336" t="str">
        <f t="shared" si="40"/>
        <v>Linsley Jeannette</v>
      </c>
      <c r="E1336" t="s">
        <v>15</v>
      </c>
      <c r="F1336" t="s">
        <v>369</v>
      </c>
      <c r="G1336" t="s">
        <v>1802</v>
      </c>
      <c r="H1336" t="s">
        <v>810</v>
      </c>
      <c r="I1336" t="s">
        <v>38</v>
      </c>
      <c r="J1336" t="s">
        <v>607</v>
      </c>
      <c r="K1336" t="str">
        <f>INDEX(Table6[Column1],MATCH(L1336,Table6[Column2]))</f>
        <v>Young Adults</v>
      </c>
      <c r="L1336">
        <v>33.854700000000001</v>
      </c>
      <c r="M1336" t="str">
        <f>VLOOKUP(L1336,Table1[],2)</f>
        <v>30 - 39</v>
      </c>
      <c r="N1336" t="str">
        <f>INDEX(Table7[Column1],MATCH(O1336,Table7[Column2]))</f>
        <v>Learning Stage</v>
      </c>
      <c r="O1336">
        <v>4.505916</v>
      </c>
      <c r="P1336" t="str">
        <f>VLOOKUP(O1336,Table13[],2)</f>
        <v>1 - 5</v>
      </c>
      <c r="Q1336" t="str">
        <f>INDEX(Table8[Column1],MATCH(R1336,Table8[Column2]))</f>
        <v>Habitual</v>
      </c>
      <c r="R1336">
        <v>86.890268710000001</v>
      </c>
      <c r="S1336">
        <f t="shared" si="41"/>
        <v>3.6204278629166664</v>
      </c>
      <c r="T1336" t="s">
        <v>42</v>
      </c>
    </row>
    <row r="1337" spans="1:20" x14ac:dyDescent="0.25">
      <c r="A1337">
        <v>1336</v>
      </c>
      <c r="B1337" t="s">
        <v>660</v>
      </c>
      <c r="C1337" t="s">
        <v>965</v>
      </c>
      <c r="D1337" t="str">
        <f t="shared" si="40"/>
        <v>Snow Kimberly</v>
      </c>
      <c r="E1337" t="s">
        <v>15</v>
      </c>
      <c r="F1337" t="s">
        <v>16</v>
      </c>
      <c r="G1337" t="s">
        <v>820</v>
      </c>
      <c r="H1337" t="s">
        <v>821</v>
      </c>
      <c r="I1337" t="s">
        <v>16</v>
      </c>
      <c r="J1337" t="s">
        <v>19</v>
      </c>
      <c r="K1337" t="str">
        <f>INDEX(Table6[Column1],MATCH(L1337,Table6[Column2]))</f>
        <v>Adults</v>
      </c>
      <c r="L1337">
        <v>40.76856274</v>
      </c>
      <c r="M1337" t="str">
        <f>VLOOKUP(L1337,Table1[],2)</f>
        <v>40 - 49</v>
      </c>
      <c r="N1337" t="str">
        <f>INDEX(Table7[Column1],MATCH(O1337,Table7[Column2]))</f>
        <v>Learning Stage</v>
      </c>
      <c r="O1337">
        <v>2.6746090589999998</v>
      </c>
      <c r="P1337" t="str">
        <f>VLOOKUP(O1337,Table13[],2)</f>
        <v>1 - 5</v>
      </c>
      <c r="Q1337" t="str">
        <f>INDEX(Table8[Column1],MATCH(R1337,Table8[Column2]))</f>
        <v>Scheduled</v>
      </c>
      <c r="R1337">
        <v>33.137001439999999</v>
      </c>
      <c r="S1337">
        <f t="shared" si="41"/>
        <v>1.3807083933333333</v>
      </c>
      <c r="T1337" t="s">
        <v>19</v>
      </c>
    </row>
    <row r="1338" spans="1:20" x14ac:dyDescent="0.25">
      <c r="A1338">
        <v>1337</v>
      </c>
      <c r="B1338" t="s">
        <v>1803</v>
      </c>
      <c r="C1338" t="s">
        <v>48</v>
      </c>
      <c r="D1338" t="str">
        <f t="shared" si="40"/>
        <v>Helfrich Jerry</v>
      </c>
      <c r="E1338" t="s">
        <v>22</v>
      </c>
      <c r="F1338" t="s">
        <v>38</v>
      </c>
      <c r="G1338" t="s">
        <v>611</v>
      </c>
      <c r="H1338" t="s">
        <v>612</v>
      </c>
      <c r="I1338" t="s">
        <v>38</v>
      </c>
      <c r="J1338" t="s">
        <v>19</v>
      </c>
      <c r="K1338" t="str">
        <f>INDEX(Table6[Column1],MATCH(L1338,Table6[Column2]))</f>
        <v>Young Adults</v>
      </c>
      <c r="L1338">
        <v>33.697071960000002</v>
      </c>
      <c r="M1338" t="str">
        <f>VLOOKUP(L1338,Table1[],2)</f>
        <v>30 - 39</v>
      </c>
      <c r="N1338" t="str">
        <f>INDEX(Table7[Column1],MATCH(O1338,Table7[Column2]))</f>
        <v>Learning Stage</v>
      </c>
      <c r="O1338">
        <v>5.0304626060000004</v>
      </c>
      <c r="P1338" t="str">
        <f>VLOOKUP(O1338,Table13[],2)</f>
        <v>1 - 5</v>
      </c>
      <c r="Q1338" t="str">
        <f>INDEX(Table8[Column1],MATCH(R1338,Table8[Column2]))</f>
        <v>Scheduled</v>
      </c>
      <c r="R1338">
        <v>36.122786179999999</v>
      </c>
      <c r="S1338">
        <f t="shared" si="41"/>
        <v>1.5051160908333332</v>
      </c>
      <c r="T1338" t="s">
        <v>19</v>
      </c>
    </row>
    <row r="1339" spans="1:20" x14ac:dyDescent="0.25">
      <c r="A1339">
        <v>1338</v>
      </c>
      <c r="B1339" t="s">
        <v>386</v>
      </c>
      <c r="C1339" t="s">
        <v>1804</v>
      </c>
      <c r="D1339" t="str">
        <f t="shared" si="40"/>
        <v>Marshall Ruben</v>
      </c>
      <c r="E1339" t="s">
        <v>22</v>
      </c>
      <c r="F1339" t="s">
        <v>358</v>
      </c>
      <c r="G1339" t="s">
        <v>1805</v>
      </c>
      <c r="H1339" t="s">
        <v>867</v>
      </c>
      <c r="I1339" t="s">
        <v>38</v>
      </c>
      <c r="J1339" t="s">
        <v>607</v>
      </c>
      <c r="K1339" t="str">
        <f>INDEX(Table6[Column1],MATCH(L1339,Table6[Column2]))</f>
        <v>Adults</v>
      </c>
      <c r="L1339">
        <v>49.163559999999997</v>
      </c>
      <c r="M1339" t="str">
        <f>VLOOKUP(L1339,Table1[],2)</f>
        <v>40 - 49</v>
      </c>
      <c r="N1339" t="str">
        <f>INDEX(Table7[Column1],MATCH(O1339,Table7[Column2]))</f>
        <v>Reflection Stage</v>
      </c>
      <c r="O1339">
        <v>26.783065000000001</v>
      </c>
      <c r="P1339" t="str">
        <f>VLOOKUP(O1339,Table13[],2)</f>
        <v>25 and Above</v>
      </c>
      <c r="Q1339" t="str">
        <f>INDEX(Table8[Column1],MATCH(R1339,Table8[Column2]))</f>
        <v>Scheduled</v>
      </c>
      <c r="R1339">
        <v>29.389996480000001</v>
      </c>
      <c r="S1339">
        <f t="shared" si="41"/>
        <v>1.2245831866666668</v>
      </c>
      <c r="T1339" t="s">
        <v>42</v>
      </c>
    </row>
    <row r="1340" spans="1:20" x14ac:dyDescent="0.25">
      <c r="A1340">
        <v>1339</v>
      </c>
      <c r="B1340" t="s">
        <v>1312</v>
      </c>
      <c r="C1340" t="s">
        <v>104</v>
      </c>
      <c r="D1340" t="str">
        <f t="shared" si="40"/>
        <v>Scott Ashley</v>
      </c>
      <c r="E1340" t="s">
        <v>15</v>
      </c>
      <c r="F1340" t="s">
        <v>1806</v>
      </c>
      <c r="G1340" t="s">
        <v>1790</v>
      </c>
      <c r="H1340" t="s">
        <v>1791</v>
      </c>
      <c r="I1340" t="s">
        <v>235</v>
      </c>
      <c r="J1340" t="s">
        <v>19</v>
      </c>
      <c r="K1340" t="str">
        <f>INDEX(Table6[Column1],MATCH(L1340,Table6[Column2]))</f>
        <v>Adults</v>
      </c>
      <c r="L1340">
        <v>40.906519619999997</v>
      </c>
      <c r="M1340" t="str">
        <f>VLOOKUP(L1340,Table1[],2)</f>
        <v>40 - 49</v>
      </c>
      <c r="N1340" t="str">
        <f>INDEX(Table7[Column1],MATCH(O1340,Table7[Column2]))</f>
        <v>Fitting in Stage</v>
      </c>
      <c r="O1340">
        <v>6.6153674200000001</v>
      </c>
      <c r="P1340" t="str">
        <f>VLOOKUP(O1340,Table13[],2)</f>
        <v>6 - 10</v>
      </c>
      <c r="Q1340" t="str">
        <f>INDEX(Table8[Column1],MATCH(R1340,Table8[Column2]))</f>
        <v>Maintained</v>
      </c>
      <c r="R1340">
        <v>64.264175469999998</v>
      </c>
      <c r="S1340">
        <f t="shared" si="41"/>
        <v>2.6776739779166667</v>
      </c>
      <c r="T1340" t="s">
        <v>19</v>
      </c>
    </row>
    <row r="1341" spans="1:20" x14ac:dyDescent="0.25">
      <c r="A1341">
        <v>1340</v>
      </c>
      <c r="B1341" t="s">
        <v>253</v>
      </c>
      <c r="C1341" t="s">
        <v>210</v>
      </c>
      <c r="D1341" t="str">
        <f t="shared" si="40"/>
        <v>Harris Kenneth</v>
      </c>
      <c r="E1341" t="s">
        <v>22</v>
      </c>
      <c r="F1341" t="s">
        <v>1626</v>
      </c>
      <c r="G1341" t="s">
        <v>1790</v>
      </c>
      <c r="H1341" t="s">
        <v>1791</v>
      </c>
      <c r="I1341" t="s">
        <v>87</v>
      </c>
      <c r="J1341" t="s">
        <v>19</v>
      </c>
      <c r="K1341" t="str">
        <f>INDEX(Table6[Column1],MATCH(L1341,Table6[Column2]))</f>
        <v>Adults</v>
      </c>
      <c r="L1341">
        <v>46.116478620000002</v>
      </c>
      <c r="M1341" t="str">
        <f>VLOOKUP(L1341,Table1[],2)</f>
        <v>40 - 49</v>
      </c>
      <c r="N1341" t="str">
        <f>INDEX(Table7[Column1],MATCH(O1341,Table7[Column2]))</f>
        <v>Learning Stage</v>
      </c>
      <c r="O1341">
        <v>5.6196725079999998</v>
      </c>
      <c r="P1341" t="str">
        <f>VLOOKUP(O1341,Table13[],2)</f>
        <v>1 - 5</v>
      </c>
      <c r="Q1341" t="str">
        <f>INDEX(Table8[Column1],MATCH(R1341,Table8[Column2]))</f>
        <v>Maintained</v>
      </c>
      <c r="R1341">
        <v>68.062398160000001</v>
      </c>
      <c r="S1341">
        <f t="shared" si="41"/>
        <v>2.8359332566666668</v>
      </c>
      <c r="T1341" t="s">
        <v>19</v>
      </c>
    </row>
    <row r="1342" spans="1:20" x14ac:dyDescent="0.25">
      <c r="A1342">
        <v>1341</v>
      </c>
      <c r="B1342" t="s">
        <v>1807</v>
      </c>
      <c r="C1342" t="s">
        <v>56</v>
      </c>
      <c r="D1342" t="str">
        <f t="shared" si="40"/>
        <v>Gillenwater James</v>
      </c>
      <c r="E1342" t="s">
        <v>22</v>
      </c>
      <c r="F1342" t="s">
        <v>38</v>
      </c>
      <c r="G1342" t="s">
        <v>1808</v>
      </c>
      <c r="H1342" t="s">
        <v>781</v>
      </c>
      <c r="I1342" t="s">
        <v>38</v>
      </c>
      <c r="J1342" t="s">
        <v>607</v>
      </c>
      <c r="K1342" t="str">
        <f>INDEX(Table6[Column1],MATCH(L1342,Table6[Column2]))</f>
        <v>Elders</v>
      </c>
      <c r="L1342">
        <v>57.335690999999997</v>
      </c>
      <c r="M1342" t="str">
        <f>VLOOKUP(L1342,Table1[],2)</f>
        <v>50 - 59</v>
      </c>
      <c r="N1342" t="str">
        <f>INDEX(Table7[Column1],MATCH(O1342,Table7[Column2]))</f>
        <v>Reflection Stage</v>
      </c>
      <c r="O1342">
        <v>39.335690999999997</v>
      </c>
      <c r="P1342" t="str">
        <f>VLOOKUP(O1342,Table13[],2)</f>
        <v>25 and Above</v>
      </c>
      <c r="Q1342" t="str">
        <f>INDEX(Table8[Column1],MATCH(R1342,Table8[Column2]))</f>
        <v>Scheduled</v>
      </c>
      <c r="R1342">
        <v>0</v>
      </c>
      <c r="S1342">
        <f t="shared" si="41"/>
        <v>0</v>
      </c>
      <c r="T1342" t="s">
        <v>42</v>
      </c>
    </row>
    <row r="1343" spans="1:20" x14ac:dyDescent="0.25">
      <c r="A1343">
        <v>1342</v>
      </c>
      <c r="B1343" t="s">
        <v>1809</v>
      </c>
      <c r="C1343" t="s">
        <v>624</v>
      </c>
      <c r="D1343" t="str">
        <f t="shared" si="40"/>
        <v>McPherson Sharon</v>
      </c>
      <c r="E1343" t="s">
        <v>15</v>
      </c>
      <c r="F1343" t="s">
        <v>38</v>
      </c>
      <c r="G1343" t="s">
        <v>611</v>
      </c>
      <c r="H1343" t="s">
        <v>612</v>
      </c>
      <c r="I1343" t="s">
        <v>38</v>
      </c>
      <c r="J1343" t="s">
        <v>19</v>
      </c>
      <c r="K1343" t="str">
        <f>INDEX(Table6[Column1],MATCH(L1343,Table6[Column2]))</f>
        <v>Adults</v>
      </c>
      <c r="L1343">
        <v>48.959271200000003</v>
      </c>
      <c r="M1343" t="str">
        <f>VLOOKUP(L1343,Table1[],2)</f>
        <v>40 - 49</v>
      </c>
      <c r="N1343" t="str">
        <f>INDEX(Table7[Column1],MATCH(O1343,Table7[Column2]))</f>
        <v>Fitting in Stage</v>
      </c>
      <c r="O1343">
        <v>6.7313197689999997</v>
      </c>
      <c r="P1343" t="str">
        <f>VLOOKUP(O1343,Table13[],2)</f>
        <v>6 - 10</v>
      </c>
      <c r="Q1343" t="str">
        <f>INDEX(Table8[Column1],MATCH(R1343,Table8[Column2]))</f>
        <v>Habitual</v>
      </c>
      <c r="R1343">
        <v>106.6018016</v>
      </c>
      <c r="S1343">
        <f t="shared" si="41"/>
        <v>4.4417417333333331</v>
      </c>
      <c r="T1343" t="s">
        <v>19</v>
      </c>
    </row>
    <row r="1344" spans="1:20" x14ac:dyDescent="0.25">
      <c r="A1344">
        <v>1343</v>
      </c>
      <c r="B1344" t="s">
        <v>1424</v>
      </c>
      <c r="C1344" t="s">
        <v>1810</v>
      </c>
      <c r="D1344" t="str">
        <f t="shared" si="40"/>
        <v>Tanner Elba</v>
      </c>
      <c r="E1344" t="s">
        <v>15</v>
      </c>
      <c r="F1344" t="s">
        <v>30</v>
      </c>
      <c r="G1344" t="s">
        <v>1790</v>
      </c>
      <c r="H1344" t="s">
        <v>1791</v>
      </c>
      <c r="I1344" t="s">
        <v>30</v>
      </c>
      <c r="J1344" t="s">
        <v>19</v>
      </c>
      <c r="K1344" t="str">
        <f>INDEX(Table6[Column1],MATCH(L1344,Table6[Column2]))</f>
        <v>Young Adults</v>
      </c>
      <c r="L1344">
        <v>35.595236440000001</v>
      </c>
      <c r="M1344" t="str">
        <f>VLOOKUP(L1344,Table1[],2)</f>
        <v>30 - 39</v>
      </c>
      <c r="N1344" t="str">
        <f>INDEX(Table7[Column1],MATCH(O1344,Table7[Column2]))</f>
        <v>Learning Stage</v>
      </c>
      <c r="O1344">
        <v>3.0330771379999999</v>
      </c>
      <c r="P1344" t="str">
        <f>VLOOKUP(O1344,Table13[],2)</f>
        <v>1 - 5</v>
      </c>
      <c r="Q1344" t="str">
        <f>INDEX(Table8[Column1],MATCH(R1344,Table8[Column2]))</f>
        <v>Scheduled</v>
      </c>
      <c r="R1344">
        <v>24.430856850000001</v>
      </c>
      <c r="S1344">
        <f t="shared" si="41"/>
        <v>1.0179523687500001</v>
      </c>
      <c r="T1344" t="s">
        <v>19</v>
      </c>
    </row>
    <row r="1345" spans="1:20" x14ac:dyDescent="0.25">
      <c r="A1345">
        <v>1344</v>
      </c>
      <c r="B1345" t="s">
        <v>1811</v>
      </c>
      <c r="C1345" t="s">
        <v>1416</v>
      </c>
      <c r="D1345" t="str">
        <f t="shared" si="40"/>
        <v>Forsythe Theresa</v>
      </c>
      <c r="E1345" t="s">
        <v>15</v>
      </c>
      <c r="F1345" t="s">
        <v>38</v>
      </c>
      <c r="G1345" t="s">
        <v>1812</v>
      </c>
      <c r="H1345" t="s">
        <v>691</v>
      </c>
      <c r="I1345" t="s">
        <v>38</v>
      </c>
      <c r="J1345" t="s">
        <v>607</v>
      </c>
      <c r="K1345" t="str">
        <f>INDEX(Table6[Column1],MATCH(L1345,Table6[Column2]))</f>
        <v>Elders</v>
      </c>
      <c r="L1345">
        <v>57.632309999999997</v>
      </c>
      <c r="M1345" t="str">
        <f>VLOOKUP(L1345,Table1[],2)</f>
        <v>50 - 59</v>
      </c>
      <c r="N1345" t="str">
        <f>INDEX(Table7[Column1],MATCH(O1345,Table7[Column2]))</f>
        <v>Reflection Stage</v>
      </c>
      <c r="O1345">
        <v>34.174289000000002</v>
      </c>
      <c r="P1345" t="str">
        <f>VLOOKUP(O1345,Table13[],2)</f>
        <v>25 and Above</v>
      </c>
      <c r="Q1345" t="str">
        <f>INDEX(Table8[Column1],MATCH(R1345,Table8[Column2]))</f>
        <v>Scheduled</v>
      </c>
      <c r="R1345">
        <v>0</v>
      </c>
      <c r="S1345">
        <f t="shared" si="41"/>
        <v>0</v>
      </c>
      <c r="T1345" t="s">
        <v>42</v>
      </c>
    </row>
    <row r="1346" spans="1:20" x14ac:dyDescent="0.25">
      <c r="A1346">
        <v>1345</v>
      </c>
      <c r="B1346" t="s">
        <v>1813</v>
      </c>
      <c r="C1346" t="s">
        <v>1431</v>
      </c>
      <c r="D1346" t="str">
        <f t="shared" si="40"/>
        <v>Voris Clifford</v>
      </c>
      <c r="E1346" t="s">
        <v>22</v>
      </c>
      <c r="F1346" t="s">
        <v>121</v>
      </c>
      <c r="G1346" t="s">
        <v>1060</v>
      </c>
      <c r="H1346" t="s">
        <v>1061</v>
      </c>
      <c r="I1346" t="s">
        <v>121</v>
      </c>
      <c r="J1346" t="s">
        <v>19</v>
      </c>
      <c r="K1346" t="str">
        <f>INDEX(Table6[Column1],MATCH(L1346,Table6[Column2]))</f>
        <v>Adults</v>
      </c>
      <c r="L1346">
        <v>47.457338870000001</v>
      </c>
      <c r="M1346" t="str">
        <f>VLOOKUP(L1346,Table1[],2)</f>
        <v>40 - 49</v>
      </c>
      <c r="N1346" t="str">
        <f>INDEX(Table7[Column1],MATCH(O1346,Table7[Column2]))</f>
        <v>Learning Stage</v>
      </c>
      <c r="O1346">
        <v>5.1487853469999996</v>
      </c>
      <c r="P1346" t="str">
        <f>VLOOKUP(O1346,Table13[],2)</f>
        <v>1 - 5</v>
      </c>
      <c r="Q1346" t="str">
        <f>INDEX(Table8[Column1],MATCH(R1346,Table8[Column2]))</f>
        <v>Maintained</v>
      </c>
      <c r="R1346">
        <v>69.621625870000003</v>
      </c>
      <c r="S1346">
        <f t="shared" si="41"/>
        <v>2.9009010779166671</v>
      </c>
      <c r="T1346" t="s">
        <v>19</v>
      </c>
    </row>
    <row r="1347" spans="1:20" x14ac:dyDescent="0.25">
      <c r="A1347">
        <v>1346</v>
      </c>
      <c r="B1347" t="s">
        <v>193</v>
      </c>
      <c r="C1347" t="s">
        <v>441</v>
      </c>
      <c r="D1347" t="str">
        <f t="shared" ref="D1347:D1410" si="42">CONCATENATE(B1347, " ",C1347)</f>
        <v>Lopez Amy</v>
      </c>
      <c r="E1347" t="s">
        <v>15</v>
      </c>
      <c r="F1347" t="s">
        <v>38</v>
      </c>
      <c r="G1347" t="s">
        <v>1814</v>
      </c>
      <c r="H1347" t="s">
        <v>606</v>
      </c>
      <c r="I1347" t="s">
        <v>38</v>
      </c>
      <c r="J1347" t="s">
        <v>607</v>
      </c>
      <c r="K1347" t="str">
        <f>INDEX(Table6[Column1],MATCH(L1347,Table6[Column2]))</f>
        <v>Elders</v>
      </c>
      <c r="L1347">
        <v>51.243749999999999</v>
      </c>
      <c r="M1347" t="str">
        <f>VLOOKUP(L1347,Table1[],2)</f>
        <v>50 - 59</v>
      </c>
      <c r="N1347" t="str">
        <f>INDEX(Table7[Column1],MATCH(O1347,Table7[Column2]))</f>
        <v>Mentoring Stage</v>
      </c>
      <c r="O1347">
        <v>21.541747000000001</v>
      </c>
      <c r="P1347" t="str">
        <f>VLOOKUP(O1347,Table13[],2)</f>
        <v>20 - 25</v>
      </c>
      <c r="Q1347" t="str">
        <f>INDEX(Table8[Column1],MATCH(R1347,Table8[Column2]))</f>
        <v>Maintained</v>
      </c>
      <c r="R1347">
        <v>41.738362219999999</v>
      </c>
      <c r="S1347">
        <f t="shared" ref="S1347:S1410" si="43">CONVERT(R1347,"hr","day")</f>
        <v>1.7390984258333333</v>
      </c>
      <c r="T1347" t="s">
        <v>42</v>
      </c>
    </row>
    <row r="1348" spans="1:20" x14ac:dyDescent="0.25">
      <c r="A1348">
        <v>1347</v>
      </c>
      <c r="B1348" t="s">
        <v>1424</v>
      </c>
      <c r="C1348" t="s">
        <v>751</v>
      </c>
      <c r="D1348" t="str">
        <f t="shared" si="42"/>
        <v>Tanner Jose</v>
      </c>
      <c r="E1348" t="s">
        <v>22</v>
      </c>
      <c r="F1348" t="s">
        <v>30</v>
      </c>
      <c r="G1348" t="s">
        <v>1794</v>
      </c>
      <c r="H1348" t="s">
        <v>1061</v>
      </c>
      <c r="I1348" t="s">
        <v>30</v>
      </c>
      <c r="J1348" t="s">
        <v>19</v>
      </c>
      <c r="K1348" t="str">
        <f>INDEX(Table6[Column1],MATCH(L1348,Table6[Column2]))</f>
        <v>Youth</v>
      </c>
      <c r="L1348">
        <v>24.528727369999999</v>
      </c>
      <c r="M1348" t="str">
        <f>VLOOKUP(L1348,Table1[],2)</f>
        <v>20 - 29</v>
      </c>
      <c r="N1348" t="str">
        <f>INDEX(Table7[Column1],MATCH(O1348,Table7[Column2]))</f>
        <v>Learning Stage</v>
      </c>
      <c r="O1348">
        <v>5.7344092340000001</v>
      </c>
      <c r="P1348" t="str">
        <f>VLOOKUP(O1348,Table13[],2)</f>
        <v>1 - 5</v>
      </c>
      <c r="Q1348" t="str">
        <f>INDEX(Table8[Column1],MATCH(R1348,Table8[Column2]))</f>
        <v>Scheduled</v>
      </c>
      <c r="R1348">
        <v>0</v>
      </c>
      <c r="S1348">
        <f t="shared" si="43"/>
        <v>0</v>
      </c>
      <c r="T1348" t="s">
        <v>19</v>
      </c>
    </row>
    <row r="1349" spans="1:20" x14ac:dyDescent="0.25">
      <c r="A1349">
        <v>1348</v>
      </c>
      <c r="B1349" t="s">
        <v>341</v>
      </c>
      <c r="C1349" t="s">
        <v>62</v>
      </c>
      <c r="D1349" t="str">
        <f t="shared" si="42"/>
        <v>Fernandez Thomas</v>
      </c>
      <c r="E1349" t="s">
        <v>22</v>
      </c>
      <c r="F1349" t="s">
        <v>95</v>
      </c>
      <c r="G1349" t="s">
        <v>820</v>
      </c>
      <c r="H1349" t="s">
        <v>821</v>
      </c>
      <c r="I1349" t="s">
        <v>87</v>
      </c>
      <c r="J1349" t="s">
        <v>19</v>
      </c>
      <c r="K1349" t="str">
        <f>INDEX(Table6[Column1],MATCH(L1349,Table6[Column2]))</f>
        <v>Adults</v>
      </c>
      <c r="L1349">
        <v>42.355365820000003</v>
      </c>
      <c r="M1349" t="str">
        <f>VLOOKUP(L1349,Table1[],2)</f>
        <v>40 - 49</v>
      </c>
      <c r="N1349" t="str">
        <f>INDEX(Table7[Column1],MATCH(O1349,Table7[Column2]))</f>
        <v>Fitting in Stage</v>
      </c>
      <c r="O1349">
        <v>8.0891075249999993</v>
      </c>
      <c r="P1349" t="str">
        <f>VLOOKUP(O1349,Table13[],2)</f>
        <v>6 - 10</v>
      </c>
      <c r="Q1349" t="str">
        <f>INDEX(Table8[Column1],MATCH(R1349,Table8[Column2]))</f>
        <v>Scheduled</v>
      </c>
      <c r="R1349">
        <v>36.598524650000002</v>
      </c>
      <c r="S1349">
        <f t="shared" si="43"/>
        <v>1.5249385270833336</v>
      </c>
      <c r="T1349" t="s">
        <v>19</v>
      </c>
    </row>
    <row r="1350" spans="1:20" x14ac:dyDescent="0.25">
      <c r="A1350">
        <v>1349</v>
      </c>
      <c r="B1350" t="s">
        <v>1650</v>
      </c>
      <c r="C1350" t="s">
        <v>227</v>
      </c>
      <c r="D1350" t="str">
        <f t="shared" si="42"/>
        <v>Fitzgerald Lisa</v>
      </c>
      <c r="E1350" t="s">
        <v>15</v>
      </c>
      <c r="F1350" t="s">
        <v>1456</v>
      </c>
      <c r="G1350" t="s">
        <v>820</v>
      </c>
      <c r="H1350" t="s">
        <v>821</v>
      </c>
      <c r="I1350" t="s">
        <v>107</v>
      </c>
      <c r="J1350" t="s">
        <v>19</v>
      </c>
      <c r="K1350" t="str">
        <f>INDEX(Table6[Column1],MATCH(L1350,Table6[Column2]))</f>
        <v>Elders</v>
      </c>
      <c r="L1350">
        <v>53.390472250000002</v>
      </c>
      <c r="M1350" t="str">
        <f>VLOOKUP(L1350,Table1[],2)</f>
        <v>50 - 59</v>
      </c>
      <c r="N1350" t="str">
        <f>INDEX(Table7[Column1],MATCH(O1350,Table7[Column2]))</f>
        <v>Learning Stage</v>
      </c>
      <c r="O1350">
        <v>5.8900189740000002</v>
      </c>
      <c r="P1350" t="str">
        <f>VLOOKUP(O1350,Table13[],2)</f>
        <v>1 - 5</v>
      </c>
      <c r="Q1350" t="str">
        <f>INDEX(Table8[Column1],MATCH(R1350,Table8[Column2]))</f>
        <v>Habitual</v>
      </c>
      <c r="R1350">
        <v>118.770815</v>
      </c>
      <c r="S1350">
        <f t="shared" si="43"/>
        <v>4.9487839583333333</v>
      </c>
      <c r="T1350" t="s">
        <v>19</v>
      </c>
    </row>
    <row r="1351" spans="1:20" x14ac:dyDescent="0.25">
      <c r="A1351">
        <v>1350</v>
      </c>
      <c r="B1351" t="s">
        <v>1736</v>
      </c>
      <c r="C1351" t="s">
        <v>1815</v>
      </c>
      <c r="D1351" t="str">
        <f t="shared" si="42"/>
        <v>Beery Leah</v>
      </c>
      <c r="E1351" t="s">
        <v>15</v>
      </c>
      <c r="F1351" t="s">
        <v>176</v>
      </c>
      <c r="G1351" t="s">
        <v>820</v>
      </c>
      <c r="H1351" t="s">
        <v>821</v>
      </c>
      <c r="I1351" t="s">
        <v>134</v>
      </c>
      <c r="J1351" t="s">
        <v>19</v>
      </c>
      <c r="K1351" t="str">
        <f>INDEX(Table6[Column1],MATCH(L1351,Table6[Column2]))</f>
        <v>Adults</v>
      </c>
      <c r="L1351">
        <v>45.51210554</v>
      </c>
      <c r="M1351" t="str">
        <f>VLOOKUP(L1351,Table1[],2)</f>
        <v>40 - 49</v>
      </c>
      <c r="N1351" t="str">
        <f>INDEX(Table7[Column1],MATCH(O1351,Table7[Column2]))</f>
        <v>Learning Stage</v>
      </c>
      <c r="O1351">
        <v>2.1383991930000001</v>
      </c>
      <c r="P1351" t="str">
        <f>VLOOKUP(O1351,Table13[],2)</f>
        <v>1 - 5</v>
      </c>
      <c r="Q1351" t="str">
        <f>INDEX(Table8[Column1],MATCH(R1351,Table8[Column2]))</f>
        <v>Habitual</v>
      </c>
      <c r="R1351">
        <v>109.61574709999999</v>
      </c>
      <c r="S1351">
        <f t="shared" si="43"/>
        <v>4.5673227958333333</v>
      </c>
      <c r="T1351" t="s">
        <v>19</v>
      </c>
    </row>
    <row r="1352" spans="1:20" x14ac:dyDescent="0.25">
      <c r="A1352">
        <v>1351</v>
      </c>
      <c r="B1352" t="s">
        <v>1816</v>
      </c>
      <c r="C1352" t="s">
        <v>1817</v>
      </c>
      <c r="D1352" t="str">
        <f t="shared" si="42"/>
        <v>Reimer Freddie</v>
      </c>
      <c r="E1352" t="s">
        <v>22</v>
      </c>
      <c r="F1352" t="s">
        <v>33</v>
      </c>
      <c r="G1352" t="s">
        <v>1818</v>
      </c>
      <c r="H1352" t="s">
        <v>638</v>
      </c>
      <c r="I1352" t="s">
        <v>38</v>
      </c>
      <c r="J1352" t="s">
        <v>607</v>
      </c>
      <c r="K1352" t="str">
        <f>INDEX(Table6[Column1],MATCH(L1352,Table6[Column2]))</f>
        <v>Adults</v>
      </c>
      <c r="L1352">
        <v>41.139159999999997</v>
      </c>
      <c r="M1352" t="str">
        <f>VLOOKUP(L1352,Table1[],2)</f>
        <v>40 - 49</v>
      </c>
      <c r="N1352" t="str">
        <f>INDEX(Table7[Column1],MATCH(O1352,Table7[Column2]))</f>
        <v>Belonging Stage</v>
      </c>
      <c r="O1352">
        <v>16.879339000000002</v>
      </c>
      <c r="P1352" t="str">
        <f>VLOOKUP(O1352,Table13[],2)</f>
        <v>15 - 20</v>
      </c>
      <c r="Q1352" t="str">
        <f>INDEX(Table8[Column1],MATCH(R1352,Table8[Column2]))</f>
        <v>Scheduled</v>
      </c>
      <c r="R1352">
        <v>25.342860399999999</v>
      </c>
      <c r="S1352">
        <f t="shared" si="43"/>
        <v>1.0559525166666666</v>
      </c>
      <c r="T1352" t="s">
        <v>42</v>
      </c>
    </row>
    <row r="1353" spans="1:20" x14ac:dyDescent="0.25">
      <c r="A1353">
        <v>1352</v>
      </c>
      <c r="B1353" t="s">
        <v>400</v>
      </c>
      <c r="C1353" t="s">
        <v>1042</v>
      </c>
      <c r="D1353" t="str">
        <f t="shared" si="42"/>
        <v>Williams Ruth</v>
      </c>
      <c r="E1353" t="s">
        <v>15</v>
      </c>
      <c r="F1353" t="s">
        <v>38</v>
      </c>
      <c r="G1353" t="s">
        <v>1819</v>
      </c>
      <c r="H1353" t="s">
        <v>1820</v>
      </c>
      <c r="I1353" t="s">
        <v>38</v>
      </c>
      <c r="J1353" t="s">
        <v>1820</v>
      </c>
      <c r="K1353" t="str">
        <f>INDEX(Table6[Column1],MATCH(L1353,Table6[Column2]))</f>
        <v>Young Adults</v>
      </c>
      <c r="L1353">
        <v>39.198050000000002</v>
      </c>
      <c r="M1353" t="str">
        <f>VLOOKUP(L1353,Table1[],2)</f>
        <v>30 - 39</v>
      </c>
      <c r="N1353" t="str">
        <f>INDEX(Table7[Column1],MATCH(O1353,Table7[Column2]))</f>
        <v>Expertise Stage</v>
      </c>
      <c r="O1353">
        <v>11.775359999999999</v>
      </c>
      <c r="P1353" t="str">
        <f>VLOOKUP(O1353,Table13[],2)</f>
        <v>10 - 15</v>
      </c>
      <c r="Q1353" t="str">
        <f>INDEX(Table8[Column1],MATCH(R1353,Table8[Column2]))</f>
        <v>Maintained</v>
      </c>
      <c r="R1353">
        <v>68.600729599999994</v>
      </c>
      <c r="S1353">
        <f t="shared" si="43"/>
        <v>2.8583637333333329</v>
      </c>
      <c r="T1353" t="s">
        <v>42</v>
      </c>
    </row>
    <row r="1354" spans="1:20" x14ac:dyDescent="0.25">
      <c r="A1354">
        <v>1353</v>
      </c>
      <c r="B1354" t="s">
        <v>1821</v>
      </c>
      <c r="C1354" t="s">
        <v>56</v>
      </c>
      <c r="D1354" t="str">
        <f t="shared" si="42"/>
        <v>Sallee James</v>
      </c>
      <c r="E1354" t="s">
        <v>22</v>
      </c>
      <c r="F1354" t="s">
        <v>54</v>
      </c>
      <c r="G1354" t="s">
        <v>1790</v>
      </c>
      <c r="H1354" t="s">
        <v>1791</v>
      </c>
      <c r="I1354" t="s">
        <v>54</v>
      </c>
      <c r="J1354" t="s">
        <v>19</v>
      </c>
      <c r="K1354" t="str">
        <f>INDEX(Table6[Column1],MATCH(L1354,Table6[Column2]))</f>
        <v>Young Adults</v>
      </c>
      <c r="L1354">
        <v>34.9678994</v>
      </c>
      <c r="M1354" t="str">
        <f>VLOOKUP(L1354,Table1[],2)</f>
        <v>30 - 39</v>
      </c>
      <c r="N1354" t="str">
        <f>INDEX(Table7[Column1],MATCH(O1354,Table7[Column2]))</f>
        <v>Learning Stage</v>
      </c>
      <c r="O1354">
        <v>5.2815640469999998</v>
      </c>
      <c r="P1354" t="str">
        <f>VLOOKUP(O1354,Table13[],2)</f>
        <v>1 - 5</v>
      </c>
      <c r="Q1354" t="str">
        <f>INDEX(Table8[Column1],MATCH(R1354,Table8[Column2]))</f>
        <v>Scheduled</v>
      </c>
      <c r="R1354">
        <v>0</v>
      </c>
      <c r="S1354">
        <f t="shared" si="43"/>
        <v>0</v>
      </c>
      <c r="T1354" t="s">
        <v>19</v>
      </c>
    </row>
    <row r="1355" spans="1:20" x14ac:dyDescent="0.25">
      <c r="A1355">
        <v>1354</v>
      </c>
      <c r="B1355" t="s">
        <v>1822</v>
      </c>
      <c r="C1355" t="s">
        <v>899</v>
      </c>
      <c r="D1355" t="str">
        <f t="shared" si="42"/>
        <v>Silva Martha</v>
      </c>
      <c r="E1355" t="s">
        <v>15</v>
      </c>
      <c r="F1355" t="s">
        <v>16</v>
      </c>
      <c r="G1355" t="s">
        <v>820</v>
      </c>
      <c r="H1355" t="s">
        <v>821</v>
      </c>
      <c r="I1355" t="s">
        <v>16</v>
      </c>
      <c r="J1355" t="s">
        <v>19</v>
      </c>
      <c r="K1355" t="str">
        <f>INDEX(Table6[Column1],MATCH(L1355,Table6[Column2]))</f>
        <v>Adults</v>
      </c>
      <c r="L1355">
        <v>40.015120510000003</v>
      </c>
      <c r="M1355" t="str">
        <f>VLOOKUP(L1355,Table1[],2)</f>
        <v>40 - 49</v>
      </c>
      <c r="N1355" t="str">
        <f>INDEX(Table7[Column1],MATCH(O1355,Table7[Column2]))</f>
        <v>Learning Stage</v>
      </c>
      <c r="O1355">
        <v>5.9603153190000002</v>
      </c>
      <c r="P1355" t="str">
        <f>VLOOKUP(O1355,Table13[],2)</f>
        <v>1 - 5</v>
      </c>
      <c r="Q1355" t="str">
        <f>INDEX(Table8[Column1],MATCH(R1355,Table8[Column2]))</f>
        <v>Maintained</v>
      </c>
      <c r="R1355">
        <v>45.957438879999998</v>
      </c>
      <c r="S1355">
        <f t="shared" si="43"/>
        <v>1.9148932866666666</v>
      </c>
      <c r="T1355" t="s">
        <v>19</v>
      </c>
    </row>
    <row r="1356" spans="1:20" x14ac:dyDescent="0.25">
      <c r="A1356">
        <v>1355</v>
      </c>
      <c r="B1356" t="s">
        <v>1823</v>
      </c>
      <c r="C1356" t="s">
        <v>1824</v>
      </c>
      <c r="D1356" t="str">
        <f t="shared" si="42"/>
        <v>Gravely Melvin</v>
      </c>
      <c r="E1356" t="s">
        <v>22</v>
      </c>
      <c r="F1356" t="s">
        <v>33</v>
      </c>
      <c r="G1356" t="s">
        <v>1819</v>
      </c>
      <c r="H1356" t="s">
        <v>1820</v>
      </c>
      <c r="I1356" t="s">
        <v>38</v>
      </c>
      <c r="J1356" t="s">
        <v>1820</v>
      </c>
      <c r="K1356" t="str">
        <f>INDEX(Table6[Column1],MATCH(L1356,Table6[Column2]))</f>
        <v>Adults</v>
      </c>
      <c r="L1356">
        <v>42.589599999999997</v>
      </c>
      <c r="M1356" t="str">
        <f>VLOOKUP(L1356,Table1[],2)</f>
        <v>40 - 49</v>
      </c>
      <c r="N1356" t="str">
        <f>INDEX(Table7[Column1],MATCH(O1356,Table7[Column2]))</f>
        <v>Learning Stage</v>
      </c>
      <c r="O1356">
        <v>5.6438920000000001</v>
      </c>
      <c r="P1356" t="str">
        <f>VLOOKUP(O1356,Table13[],2)</f>
        <v>1 - 5</v>
      </c>
      <c r="Q1356" t="str">
        <f>INDEX(Table8[Column1],MATCH(R1356,Table8[Column2]))</f>
        <v>Maintained</v>
      </c>
      <c r="R1356">
        <v>49.367522880000003</v>
      </c>
      <c r="S1356">
        <f t="shared" si="43"/>
        <v>2.05698012</v>
      </c>
      <c r="T1356" t="s">
        <v>42</v>
      </c>
    </row>
    <row r="1357" spans="1:20" x14ac:dyDescent="0.25">
      <c r="A1357">
        <v>1356</v>
      </c>
      <c r="B1357" t="s">
        <v>158</v>
      </c>
      <c r="C1357" t="s">
        <v>264</v>
      </c>
      <c r="D1357" t="str">
        <f t="shared" si="42"/>
        <v>Bates Cynthia</v>
      </c>
      <c r="E1357" t="s">
        <v>15</v>
      </c>
      <c r="F1357" t="s">
        <v>564</v>
      </c>
      <c r="G1357" t="s">
        <v>1060</v>
      </c>
      <c r="H1357" t="s">
        <v>1061</v>
      </c>
      <c r="I1357" t="s">
        <v>54</v>
      </c>
      <c r="J1357" t="s">
        <v>19</v>
      </c>
      <c r="K1357" t="str">
        <f>INDEX(Table6[Column1],MATCH(L1357,Table6[Column2]))</f>
        <v>Elders</v>
      </c>
      <c r="L1357">
        <v>53.234601320000003</v>
      </c>
      <c r="M1357" t="str">
        <f>VLOOKUP(L1357,Table1[],2)</f>
        <v>50 - 59</v>
      </c>
      <c r="N1357" t="str">
        <f>INDEX(Table7[Column1],MATCH(O1357,Table7[Column2]))</f>
        <v>Learning Stage</v>
      </c>
      <c r="O1357">
        <v>4.7755024239999999</v>
      </c>
      <c r="P1357" t="str">
        <f>VLOOKUP(O1357,Table13[],2)</f>
        <v>1 - 5</v>
      </c>
      <c r="Q1357" t="str">
        <f>INDEX(Table8[Column1],MATCH(R1357,Table8[Column2]))</f>
        <v>Excused</v>
      </c>
      <c r="R1357">
        <v>147.23544240000001</v>
      </c>
      <c r="S1357">
        <f t="shared" si="43"/>
        <v>6.1348101000000002</v>
      </c>
      <c r="T1357" t="s">
        <v>19</v>
      </c>
    </row>
    <row r="1358" spans="1:20" x14ac:dyDescent="0.25">
      <c r="A1358">
        <v>1357</v>
      </c>
      <c r="B1358" t="s">
        <v>1247</v>
      </c>
      <c r="C1358" t="s">
        <v>149</v>
      </c>
      <c r="D1358" t="str">
        <f t="shared" si="42"/>
        <v>Cohen Charles</v>
      </c>
      <c r="E1358" t="s">
        <v>22</v>
      </c>
      <c r="F1358" t="s">
        <v>38</v>
      </c>
      <c r="G1358" t="s">
        <v>1819</v>
      </c>
      <c r="H1358" t="s">
        <v>1820</v>
      </c>
      <c r="I1358" t="s">
        <v>38</v>
      </c>
      <c r="J1358" t="s">
        <v>1820</v>
      </c>
      <c r="K1358" t="str">
        <f>INDEX(Table6[Column1],MATCH(L1358,Table6[Column2]))</f>
        <v>Adults</v>
      </c>
      <c r="L1358">
        <v>42.589599999999997</v>
      </c>
      <c r="M1358" t="str">
        <f>VLOOKUP(L1358,Table1[],2)</f>
        <v>40 - 49</v>
      </c>
      <c r="N1358" t="str">
        <f>INDEX(Table7[Column1],MATCH(O1358,Table7[Column2]))</f>
        <v>Belonging Stage</v>
      </c>
      <c r="O1358">
        <v>16.208867999999999</v>
      </c>
      <c r="P1358" t="str">
        <f>VLOOKUP(O1358,Table13[],2)</f>
        <v>15 - 20</v>
      </c>
      <c r="Q1358" t="str">
        <f>INDEX(Table8[Column1],MATCH(R1358,Table8[Column2]))</f>
        <v>Scheduled</v>
      </c>
      <c r="R1358">
        <v>36.267317839999997</v>
      </c>
      <c r="S1358">
        <f t="shared" si="43"/>
        <v>1.5111382433333331</v>
      </c>
      <c r="T1358" t="s">
        <v>42</v>
      </c>
    </row>
    <row r="1359" spans="1:20" x14ac:dyDescent="0.25">
      <c r="A1359">
        <v>1358</v>
      </c>
      <c r="B1359" t="s">
        <v>444</v>
      </c>
      <c r="C1359" t="s">
        <v>512</v>
      </c>
      <c r="D1359" t="str">
        <f t="shared" si="42"/>
        <v>Moore Andre</v>
      </c>
      <c r="E1359" t="s">
        <v>22</v>
      </c>
      <c r="F1359" t="s">
        <v>30</v>
      </c>
      <c r="G1359" t="s">
        <v>1825</v>
      </c>
      <c r="H1359" t="s">
        <v>1826</v>
      </c>
      <c r="I1359" t="s">
        <v>30</v>
      </c>
      <c r="J1359" t="s">
        <v>19</v>
      </c>
      <c r="K1359" t="str">
        <f>INDEX(Table6[Column1],MATCH(L1359,Table6[Column2]))</f>
        <v>Adults</v>
      </c>
      <c r="L1359">
        <v>40.16296835</v>
      </c>
      <c r="M1359" t="str">
        <f>VLOOKUP(L1359,Table1[],2)</f>
        <v>40 - 49</v>
      </c>
      <c r="N1359" t="str">
        <f>INDEX(Table7[Column1],MATCH(O1359,Table7[Column2]))</f>
        <v>Learning Stage</v>
      </c>
      <c r="O1359">
        <v>3.6799435460000001</v>
      </c>
      <c r="P1359" t="str">
        <f>VLOOKUP(O1359,Table13[],2)</f>
        <v>1 - 5</v>
      </c>
      <c r="Q1359" t="str">
        <f>INDEX(Table8[Column1],MATCH(R1359,Table8[Column2]))</f>
        <v>Maintained</v>
      </c>
      <c r="R1359">
        <v>40.287621710000003</v>
      </c>
      <c r="S1359">
        <f t="shared" si="43"/>
        <v>1.6786509045833335</v>
      </c>
      <c r="T1359" t="s">
        <v>19</v>
      </c>
    </row>
    <row r="1360" spans="1:20" x14ac:dyDescent="0.25">
      <c r="A1360">
        <v>1359</v>
      </c>
      <c r="B1360" t="s">
        <v>267</v>
      </c>
      <c r="C1360" t="s">
        <v>308</v>
      </c>
      <c r="D1360" t="str">
        <f t="shared" si="42"/>
        <v>Johnson Maria</v>
      </c>
      <c r="E1360" t="s">
        <v>15</v>
      </c>
      <c r="F1360" t="s">
        <v>1029</v>
      </c>
      <c r="G1360" t="s">
        <v>1794</v>
      </c>
      <c r="H1360" t="s">
        <v>1061</v>
      </c>
      <c r="I1360" t="s">
        <v>24</v>
      </c>
      <c r="J1360" t="s">
        <v>19</v>
      </c>
      <c r="K1360" t="str">
        <f>INDEX(Table6[Column1],MATCH(L1360,Table6[Column2]))</f>
        <v>Elders</v>
      </c>
      <c r="L1360">
        <v>58.574388429999999</v>
      </c>
      <c r="M1360" t="str">
        <f>VLOOKUP(L1360,Table1[],2)</f>
        <v>50 - 59</v>
      </c>
      <c r="N1360" t="str">
        <f>INDEX(Table7[Column1],MATCH(O1360,Table7[Column2]))</f>
        <v>Learning Stage</v>
      </c>
      <c r="O1360">
        <v>3.6501380980000002</v>
      </c>
      <c r="P1360" t="str">
        <f>VLOOKUP(O1360,Table13[],2)</f>
        <v>1 - 5</v>
      </c>
      <c r="Q1360" t="str">
        <f>INDEX(Table8[Column1],MATCH(R1360,Table8[Column2]))</f>
        <v>Excused</v>
      </c>
      <c r="R1360">
        <v>158.89510129999999</v>
      </c>
      <c r="S1360">
        <f t="shared" si="43"/>
        <v>6.6206292208333331</v>
      </c>
      <c r="T1360" t="s">
        <v>19</v>
      </c>
    </row>
    <row r="1361" spans="1:20" x14ac:dyDescent="0.25">
      <c r="A1361">
        <v>1360</v>
      </c>
      <c r="B1361" t="s">
        <v>254</v>
      </c>
      <c r="C1361" t="s">
        <v>1827</v>
      </c>
      <c r="D1361" t="str">
        <f t="shared" si="42"/>
        <v>Arnold Amber</v>
      </c>
      <c r="E1361" t="s">
        <v>15</v>
      </c>
      <c r="F1361" t="s">
        <v>38</v>
      </c>
      <c r="G1361" t="s">
        <v>1828</v>
      </c>
      <c r="H1361" t="s">
        <v>320</v>
      </c>
      <c r="I1361" t="s">
        <v>38</v>
      </c>
      <c r="J1361" t="s">
        <v>41</v>
      </c>
      <c r="K1361" t="str">
        <f>INDEX(Table6[Column1],MATCH(L1361,Table6[Column2]))</f>
        <v>Elders</v>
      </c>
      <c r="L1361">
        <v>54.672260000000001</v>
      </c>
      <c r="M1361" t="str">
        <f>VLOOKUP(L1361,Table1[],2)</f>
        <v>50 - 59</v>
      </c>
      <c r="N1361" t="str">
        <f>INDEX(Table7[Column1],MATCH(O1361,Table7[Column2]))</f>
        <v>Expertise Stage</v>
      </c>
      <c r="O1361">
        <v>13.551033</v>
      </c>
      <c r="P1361" t="str">
        <f>VLOOKUP(O1361,Table13[],2)</f>
        <v>10 - 15</v>
      </c>
      <c r="Q1361" t="str">
        <f>INDEX(Table8[Column1],MATCH(R1361,Table8[Column2]))</f>
        <v>Scheduled</v>
      </c>
      <c r="R1361">
        <v>34.266727459999998</v>
      </c>
      <c r="S1361">
        <f t="shared" si="43"/>
        <v>1.4277803108333333</v>
      </c>
      <c r="T1361" t="s">
        <v>42</v>
      </c>
    </row>
    <row r="1362" spans="1:20" x14ac:dyDescent="0.25">
      <c r="A1362">
        <v>1361</v>
      </c>
      <c r="B1362" t="s">
        <v>1829</v>
      </c>
      <c r="C1362" t="s">
        <v>1830</v>
      </c>
      <c r="D1362" t="str">
        <f t="shared" si="42"/>
        <v>Meneses Ashli</v>
      </c>
      <c r="E1362" t="s">
        <v>15</v>
      </c>
      <c r="F1362" t="s">
        <v>186</v>
      </c>
      <c r="G1362" t="s">
        <v>611</v>
      </c>
      <c r="H1362" t="s">
        <v>612</v>
      </c>
      <c r="I1362" t="s">
        <v>186</v>
      </c>
      <c r="J1362" t="s">
        <v>19</v>
      </c>
      <c r="K1362" t="str">
        <f>INDEX(Table6[Column1],MATCH(L1362,Table6[Column2]))</f>
        <v>Adults</v>
      </c>
      <c r="L1362">
        <v>48.248791750000002</v>
      </c>
      <c r="M1362" t="str">
        <f>VLOOKUP(L1362,Table1[],2)</f>
        <v>40 - 49</v>
      </c>
      <c r="N1362" t="str">
        <f>INDEX(Table7[Column1],MATCH(O1362,Table7[Column2]))</f>
        <v>Learning Stage</v>
      </c>
      <c r="O1362">
        <v>3.6694292430000002</v>
      </c>
      <c r="P1362" t="str">
        <f>VLOOKUP(O1362,Table13[],2)</f>
        <v>1 - 5</v>
      </c>
      <c r="Q1362" t="str">
        <f>INDEX(Table8[Column1],MATCH(R1362,Table8[Column2]))</f>
        <v>Excused</v>
      </c>
      <c r="R1362">
        <v>129.2442466</v>
      </c>
      <c r="S1362">
        <f t="shared" si="43"/>
        <v>5.3851769416666668</v>
      </c>
      <c r="T1362" t="s">
        <v>19</v>
      </c>
    </row>
    <row r="1363" spans="1:20" x14ac:dyDescent="0.25">
      <c r="A1363">
        <v>1362</v>
      </c>
      <c r="B1363" t="s">
        <v>1831</v>
      </c>
      <c r="C1363" t="s">
        <v>1827</v>
      </c>
      <c r="D1363" t="str">
        <f t="shared" si="42"/>
        <v>Martini Amber</v>
      </c>
      <c r="E1363" t="s">
        <v>15</v>
      </c>
      <c r="F1363" t="s">
        <v>54</v>
      </c>
      <c r="G1363" t="s">
        <v>1794</v>
      </c>
      <c r="H1363" t="s">
        <v>1061</v>
      </c>
      <c r="I1363" t="s">
        <v>54</v>
      </c>
      <c r="J1363" t="s">
        <v>19</v>
      </c>
      <c r="K1363" t="str">
        <f>INDEX(Table6[Column1],MATCH(L1363,Table6[Column2]))</f>
        <v>Adults</v>
      </c>
      <c r="L1363">
        <v>40.856212380000002</v>
      </c>
      <c r="M1363" t="str">
        <f>VLOOKUP(L1363,Table1[],2)</f>
        <v>40 - 49</v>
      </c>
      <c r="N1363" t="str">
        <f>INDEX(Table7[Column1],MATCH(O1363,Table7[Column2]))</f>
        <v>Learning Stage</v>
      </c>
      <c r="O1363">
        <v>5.5438328429999997</v>
      </c>
      <c r="P1363" t="str">
        <f>VLOOKUP(O1363,Table13[],2)</f>
        <v>1 - 5</v>
      </c>
      <c r="Q1363" t="str">
        <f>INDEX(Table8[Column1],MATCH(R1363,Table8[Column2]))</f>
        <v>Maintained</v>
      </c>
      <c r="R1363">
        <v>50.010375359999998</v>
      </c>
      <c r="S1363">
        <f t="shared" si="43"/>
        <v>2.0837656399999998</v>
      </c>
      <c r="T1363" t="s">
        <v>19</v>
      </c>
    </row>
    <row r="1364" spans="1:20" x14ac:dyDescent="0.25">
      <c r="A1364">
        <v>1363</v>
      </c>
      <c r="B1364" t="s">
        <v>1832</v>
      </c>
      <c r="C1364" t="s">
        <v>1833</v>
      </c>
      <c r="D1364" t="str">
        <f t="shared" si="42"/>
        <v>Owens Tomas</v>
      </c>
      <c r="E1364" t="s">
        <v>22</v>
      </c>
      <c r="F1364" t="s">
        <v>30</v>
      </c>
      <c r="G1364" t="s">
        <v>513</v>
      </c>
      <c r="H1364" t="s">
        <v>18</v>
      </c>
      <c r="I1364" t="s">
        <v>30</v>
      </c>
      <c r="J1364" t="s">
        <v>19</v>
      </c>
      <c r="K1364" t="str">
        <f>INDEX(Table6[Column1],MATCH(L1364,Table6[Column2]))</f>
        <v>Young Adults</v>
      </c>
      <c r="L1364">
        <v>33.462824019999999</v>
      </c>
      <c r="M1364" t="str">
        <f>VLOOKUP(L1364,Table1[],2)</f>
        <v>30 - 39</v>
      </c>
      <c r="N1364" t="str">
        <f>INDEX(Table7[Column1],MATCH(O1364,Table7[Column2]))</f>
        <v>Learning Stage</v>
      </c>
      <c r="O1364">
        <v>5.6839308600000003</v>
      </c>
      <c r="P1364" t="str">
        <f>VLOOKUP(O1364,Table13[],2)</f>
        <v>1 - 5</v>
      </c>
      <c r="Q1364" t="str">
        <f>INDEX(Table8[Column1],MATCH(R1364,Table8[Column2]))</f>
        <v>Scheduled</v>
      </c>
      <c r="R1364">
        <v>0</v>
      </c>
      <c r="S1364">
        <f t="shared" si="43"/>
        <v>0</v>
      </c>
      <c r="T1364" t="s">
        <v>19</v>
      </c>
    </row>
    <row r="1365" spans="1:20" x14ac:dyDescent="0.25">
      <c r="A1365">
        <v>1364</v>
      </c>
      <c r="B1365" t="s">
        <v>1311</v>
      </c>
      <c r="C1365" t="s">
        <v>56</v>
      </c>
      <c r="D1365" t="str">
        <f t="shared" si="42"/>
        <v>McHenry James</v>
      </c>
      <c r="E1365" t="s">
        <v>22</v>
      </c>
      <c r="F1365" t="s">
        <v>30</v>
      </c>
      <c r="G1365" t="s">
        <v>820</v>
      </c>
      <c r="H1365" t="s">
        <v>821</v>
      </c>
      <c r="I1365" t="s">
        <v>30</v>
      </c>
      <c r="J1365" t="s">
        <v>19</v>
      </c>
      <c r="K1365" t="str">
        <f>INDEX(Table6[Column1],MATCH(L1365,Table6[Column2]))</f>
        <v>Adults</v>
      </c>
      <c r="L1365">
        <v>48.986676580000001</v>
      </c>
      <c r="M1365" t="str">
        <f>VLOOKUP(L1365,Table1[],2)</f>
        <v>40 - 49</v>
      </c>
      <c r="N1365" t="str">
        <f>INDEX(Table7[Column1],MATCH(O1365,Table7[Column2]))</f>
        <v>Learning Stage</v>
      </c>
      <c r="O1365">
        <v>4.2040335430000004</v>
      </c>
      <c r="P1365" t="str">
        <f>VLOOKUP(O1365,Table13[],2)</f>
        <v>1 - 5</v>
      </c>
      <c r="Q1365" t="str">
        <f>INDEX(Table8[Column1],MATCH(R1365,Table8[Column2]))</f>
        <v>Maintained</v>
      </c>
      <c r="R1365">
        <v>53.193610339999999</v>
      </c>
      <c r="S1365">
        <f t="shared" si="43"/>
        <v>2.2164004308333332</v>
      </c>
      <c r="T1365" t="s">
        <v>19</v>
      </c>
    </row>
    <row r="1366" spans="1:20" x14ac:dyDescent="0.25">
      <c r="A1366">
        <v>1365</v>
      </c>
      <c r="B1366" t="s">
        <v>872</v>
      </c>
      <c r="C1366" t="s">
        <v>221</v>
      </c>
      <c r="D1366" t="str">
        <f t="shared" si="42"/>
        <v>Chang Mildred</v>
      </c>
      <c r="E1366" t="s">
        <v>15</v>
      </c>
      <c r="F1366" t="s">
        <v>262</v>
      </c>
      <c r="G1366" t="s">
        <v>1790</v>
      </c>
      <c r="H1366" t="s">
        <v>1791</v>
      </c>
      <c r="I1366" t="s">
        <v>262</v>
      </c>
      <c r="J1366" t="s">
        <v>19</v>
      </c>
      <c r="K1366" t="str">
        <f>INDEX(Table6[Column1],MATCH(L1366,Table6[Column2]))</f>
        <v>Adults</v>
      </c>
      <c r="L1366">
        <v>45.124633449999997</v>
      </c>
      <c r="M1366" t="str">
        <f>VLOOKUP(L1366,Table1[],2)</f>
        <v>40 - 49</v>
      </c>
      <c r="N1366" t="str">
        <f>INDEX(Table7[Column1],MATCH(O1366,Table7[Column2]))</f>
        <v>Fitting in Stage</v>
      </c>
      <c r="O1366">
        <v>7.6124559740000004</v>
      </c>
      <c r="P1366" t="str">
        <f>VLOOKUP(O1366,Table13[],2)</f>
        <v>6 - 10</v>
      </c>
      <c r="Q1366" t="str">
        <f>INDEX(Table8[Column1],MATCH(R1366,Table8[Column2]))</f>
        <v>Habitual</v>
      </c>
      <c r="R1366">
        <v>87.841627220000007</v>
      </c>
      <c r="S1366">
        <f t="shared" si="43"/>
        <v>3.6600678008333336</v>
      </c>
      <c r="T1366" t="s">
        <v>19</v>
      </c>
    </row>
    <row r="1367" spans="1:20" x14ac:dyDescent="0.25">
      <c r="A1367">
        <v>1366</v>
      </c>
      <c r="B1367" t="s">
        <v>1834</v>
      </c>
      <c r="C1367" t="s">
        <v>56</v>
      </c>
      <c r="D1367" t="str">
        <f t="shared" si="42"/>
        <v>Dabrowski James</v>
      </c>
      <c r="E1367" t="s">
        <v>22</v>
      </c>
      <c r="F1367" t="s">
        <v>84</v>
      </c>
      <c r="G1367" t="s">
        <v>850</v>
      </c>
      <c r="H1367" t="s">
        <v>851</v>
      </c>
      <c r="I1367" t="s">
        <v>38</v>
      </c>
      <c r="J1367" t="s">
        <v>852</v>
      </c>
      <c r="K1367" t="str">
        <f>INDEX(Table6[Column1],MATCH(L1367,Table6[Column2]))</f>
        <v>Elders</v>
      </c>
      <c r="L1367">
        <v>57.773069999999997</v>
      </c>
      <c r="M1367" t="str">
        <f>VLOOKUP(L1367,Table1[],2)</f>
        <v>50 - 59</v>
      </c>
      <c r="N1367" t="str">
        <f>INDEX(Table7[Column1],MATCH(O1367,Table7[Column2]))</f>
        <v>Belonging Stage</v>
      </c>
      <c r="O1367">
        <v>17.895267</v>
      </c>
      <c r="P1367" t="str">
        <f>VLOOKUP(O1367,Table13[],2)</f>
        <v>15 - 20</v>
      </c>
      <c r="Q1367" t="str">
        <f>INDEX(Table8[Column1],MATCH(R1367,Table8[Column2]))</f>
        <v>Maintained</v>
      </c>
      <c r="R1367">
        <v>55.325162880000001</v>
      </c>
      <c r="S1367">
        <f t="shared" si="43"/>
        <v>2.3052151199999997</v>
      </c>
      <c r="T1367" t="s">
        <v>42</v>
      </c>
    </row>
    <row r="1368" spans="1:20" x14ac:dyDescent="0.25">
      <c r="A1368">
        <v>1367</v>
      </c>
      <c r="B1368" t="s">
        <v>1090</v>
      </c>
      <c r="C1368" t="s">
        <v>115</v>
      </c>
      <c r="D1368" t="str">
        <f t="shared" si="42"/>
        <v>Sanchez Daniel</v>
      </c>
      <c r="E1368" t="s">
        <v>22</v>
      </c>
      <c r="F1368" t="s">
        <v>127</v>
      </c>
      <c r="G1368" t="s">
        <v>1790</v>
      </c>
      <c r="H1368" t="s">
        <v>1791</v>
      </c>
      <c r="I1368" t="s">
        <v>127</v>
      </c>
      <c r="J1368" t="s">
        <v>19</v>
      </c>
      <c r="K1368" t="str">
        <f>INDEX(Table6[Column1],MATCH(L1368,Table6[Column2]))</f>
        <v>Elders</v>
      </c>
      <c r="L1368">
        <v>58.40572229</v>
      </c>
      <c r="M1368" t="str">
        <f>VLOOKUP(L1368,Table1[],2)</f>
        <v>50 - 59</v>
      </c>
      <c r="N1368" t="str">
        <f>INDEX(Table7[Column1],MATCH(O1368,Table7[Column2]))</f>
        <v>Learning Stage</v>
      </c>
      <c r="O1368">
        <v>3.6782850169999999</v>
      </c>
      <c r="P1368" t="str">
        <f>VLOOKUP(O1368,Table13[],2)</f>
        <v>1 - 5</v>
      </c>
      <c r="Q1368" t="str">
        <f>INDEX(Table8[Column1],MATCH(R1368,Table8[Column2]))</f>
        <v>Unexcused</v>
      </c>
      <c r="R1368">
        <v>162.2011507</v>
      </c>
      <c r="S1368">
        <f t="shared" si="43"/>
        <v>6.7583812791666666</v>
      </c>
      <c r="T1368" t="s">
        <v>19</v>
      </c>
    </row>
    <row r="1369" spans="1:20" x14ac:dyDescent="0.25">
      <c r="A1369">
        <v>1368</v>
      </c>
      <c r="B1369" t="s">
        <v>1835</v>
      </c>
      <c r="C1369" t="s">
        <v>1708</v>
      </c>
      <c r="D1369" t="str">
        <f t="shared" si="42"/>
        <v>Sierra Jeff</v>
      </c>
      <c r="E1369" t="s">
        <v>22</v>
      </c>
      <c r="F1369" t="s">
        <v>16</v>
      </c>
      <c r="G1369" t="s">
        <v>820</v>
      </c>
      <c r="H1369" t="s">
        <v>821</v>
      </c>
      <c r="I1369" t="s">
        <v>16</v>
      </c>
      <c r="J1369" t="s">
        <v>19</v>
      </c>
      <c r="K1369" t="str">
        <f>INDEX(Table6[Column1],MATCH(L1369,Table6[Column2]))</f>
        <v>Adults</v>
      </c>
      <c r="L1369">
        <v>44.99858571</v>
      </c>
      <c r="M1369" t="str">
        <f>VLOOKUP(L1369,Table1[],2)</f>
        <v>40 - 49</v>
      </c>
      <c r="N1369" t="str">
        <f>INDEX(Table7[Column1],MATCH(O1369,Table7[Column2]))</f>
        <v>Learning Stage</v>
      </c>
      <c r="O1369">
        <v>4.2706039699999998</v>
      </c>
      <c r="P1369" t="str">
        <f>VLOOKUP(O1369,Table13[],2)</f>
        <v>1 - 5</v>
      </c>
      <c r="Q1369" t="str">
        <f>INDEX(Table8[Column1],MATCH(R1369,Table8[Column2]))</f>
        <v>Maintained</v>
      </c>
      <c r="R1369">
        <v>51.222946540000002</v>
      </c>
      <c r="S1369">
        <f t="shared" si="43"/>
        <v>2.1342894391666665</v>
      </c>
      <c r="T1369" t="s">
        <v>19</v>
      </c>
    </row>
    <row r="1370" spans="1:20" x14ac:dyDescent="0.25">
      <c r="A1370">
        <v>1369</v>
      </c>
      <c r="B1370" t="s">
        <v>1836</v>
      </c>
      <c r="C1370" t="s">
        <v>783</v>
      </c>
      <c r="D1370" t="str">
        <f t="shared" si="42"/>
        <v>McCary Marie</v>
      </c>
      <c r="E1370" t="s">
        <v>15</v>
      </c>
      <c r="F1370" t="s">
        <v>1837</v>
      </c>
      <c r="G1370" t="s">
        <v>820</v>
      </c>
      <c r="H1370" t="s">
        <v>821</v>
      </c>
      <c r="I1370" t="s">
        <v>87</v>
      </c>
      <c r="J1370" t="s">
        <v>19</v>
      </c>
      <c r="K1370" t="str">
        <f>INDEX(Table6[Column1],MATCH(L1370,Table6[Column2]))</f>
        <v>Young Adults</v>
      </c>
      <c r="L1370">
        <v>33.262588260000001</v>
      </c>
      <c r="M1370" t="str">
        <f>VLOOKUP(L1370,Table1[],2)</f>
        <v>30 - 39</v>
      </c>
      <c r="N1370" t="str">
        <f>INDEX(Table7[Column1],MATCH(O1370,Table7[Column2]))</f>
        <v>Learning Stage</v>
      </c>
      <c r="O1370">
        <v>5.9796162089999996</v>
      </c>
      <c r="P1370" t="str">
        <f>VLOOKUP(O1370,Table13[],2)</f>
        <v>1 - 5</v>
      </c>
      <c r="Q1370" t="str">
        <f>INDEX(Table8[Column1],MATCH(R1370,Table8[Column2]))</f>
        <v>Scheduled</v>
      </c>
      <c r="R1370">
        <v>0</v>
      </c>
      <c r="S1370">
        <f t="shared" si="43"/>
        <v>0</v>
      </c>
      <c r="T1370" t="s">
        <v>19</v>
      </c>
    </row>
    <row r="1371" spans="1:20" x14ac:dyDescent="0.25">
      <c r="A1371">
        <v>1370</v>
      </c>
      <c r="B1371" t="s">
        <v>1838</v>
      </c>
      <c r="C1371" t="s">
        <v>75</v>
      </c>
      <c r="D1371" t="str">
        <f t="shared" si="42"/>
        <v>Cain Josephine</v>
      </c>
      <c r="E1371" t="s">
        <v>15</v>
      </c>
      <c r="F1371" t="s">
        <v>407</v>
      </c>
      <c r="G1371" t="s">
        <v>1839</v>
      </c>
      <c r="H1371" t="s">
        <v>166</v>
      </c>
      <c r="I1371" t="s">
        <v>38</v>
      </c>
      <c r="J1371" t="s">
        <v>41</v>
      </c>
      <c r="K1371" t="str">
        <f>INDEX(Table6[Column1],MATCH(L1371,Table6[Column2]))</f>
        <v>Young Adults</v>
      </c>
      <c r="L1371">
        <v>36.481140000000003</v>
      </c>
      <c r="M1371" t="str">
        <f>VLOOKUP(L1371,Table1[],2)</f>
        <v>30 - 39</v>
      </c>
      <c r="N1371" t="str">
        <f>INDEX(Table7[Column1],MATCH(O1371,Table7[Column2]))</f>
        <v>Learning Stage</v>
      </c>
      <c r="O1371">
        <v>3.9379569999999999</v>
      </c>
      <c r="P1371" t="str">
        <f>VLOOKUP(O1371,Table13[],2)</f>
        <v>1 - 5</v>
      </c>
      <c r="Q1371" t="str">
        <f>INDEX(Table8[Column1],MATCH(R1371,Table8[Column2]))</f>
        <v>Scheduled</v>
      </c>
      <c r="R1371">
        <v>37.83182343</v>
      </c>
      <c r="S1371">
        <f t="shared" si="43"/>
        <v>1.5763259762500001</v>
      </c>
      <c r="T1371" t="s">
        <v>42</v>
      </c>
    </row>
    <row r="1372" spans="1:20" x14ac:dyDescent="0.25">
      <c r="A1372">
        <v>1371</v>
      </c>
      <c r="B1372" t="s">
        <v>1840</v>
      </c>
      <c r="C1372" t="s">
        <v>1841</v>
      </c>
      <c r="D1372" t="str">
        <f t="shared" si="42"/>
        <v>Zapata Carmela</v>
      </c>
      <c r="E1372" t="s">
        <v>15</v>
      </c>
      <c r="F1372" t="s">
        <v>407</v>
      </c>
      <c r="G1372" t="s">
        <v>611</v>
      </c>
      <c r="H1372" t="s">
        <v>612</v>
      </c>
      <c r="I1372" t="s">
        <v>407</v>
      </c>
      <c r="J1372" t="s">
        <v>19</v>
      </c>
      <c r="K1372" t="str">
        <f>INDEX(Table6[Column1],MATCH(L1372,Table6[Column2]))</f>
        <v>Young Adults</v>
      </c>
      <c r="L1372">
        <v>37.060953720000001</v>
      </c>
      <c r="M1372" t="str">
        <f>VLOOKUP(L1372,Table1[],2)</f>
        <v>30 - 39</v>
      </c>
      <c r="N1372" t="str">
        <f>INDEX(Table7[Column1],MATCH(O1372,Table7[Column2]))</f>
        <v>Learning Stage</v>
      </c>
      <c r="O1372">
        <v>5.4310235799999997</v>
      </c>
      <c r="P1372" t="str">
        <f>VLOOKUP(O1372,Table13[],2)</f>
        <v>1 - 5</v>
      </c>
      <c r="Q1372" t="str">
        <f>INDEX(Table8[Column1],MATCH(R1372,Table8[Column2]))</f>
        <v>Maintained</v>
      </c>
      <c r="R1372">
        <v>51.549737350000001</v>
      </c>
      <c r="S1372">
        <f t="shared" si="43"/>
        <v>2.1479057229166667</v>
      </c>
      <c r="T1372" t="s">
        <v>19</v>
      </c>
    </row>
    <row r="1373" spans="1:20" x14ac:dyDescent="0.25">
      <c r="A1373">
        <v>1372</v>
      </c>
      <c r="B1373" t="s">
        <v>1842</v>
      </c>
      <c r="C1373" t="s">
        <v>630</v>
      </c>
      <c r="D1373" t="str">
        <f t="shared" si="42"/>
        <v>Buswell Richard</v>
      </c>
      <c r="E1373" t="s">
        <v>22</v>
      </c>
      <c r="F1373" t="s">
        <v>38</v>
      </c>
      <c r="G1373" t="s">
        <v>1843</v>
      </c>
      <c r="H1373" t="s">
        <v>392</v>
      </c>
      <c r="I1373" t="s">
        <v>38</v>
      </c>
      <c r="J1373" t="s">
        <v>41</v>
      </c>
      <c r="K1373" t="str">
        <f>INDEX(Table6[Column1],MATCH(L1373,Table6[Column2]))</f>
        <v>Elders</v>
      </c>
      <c r="L1373">
        <v>57.447349000000003</v>
      </c>
      <c r="M1373" t="str">
        <f>VLOOKUP(L1373,Table1[],2)</f>
        <v>50 - 59</v>
      </c>
      <c r="N1373" t="str">
        <f>INDEX(Table7[Column1],MATCH(O1373,Table7[Column2]))</f>
        <v>Reflection Stage</v>
      </c>
      <c r="O1373">
        <v>39.447349000000003</v>
      </c>
      <c r="P1373" t="str">
        <f>VLOOKUP(O1373,Table13[],2)</f>
        <v>25 and Above</v>
      </c>
      <c r="Q1373" t="str">
        <f>INDEX(Table8[Column1],MATCH(R1373,Table8[Column2]))</f>
        <v>Scheduled</v>
      </c>
      <c r="R1373">
        <v>31.187584480000002</v>
      </c>
      <c r="S1373">
        <f t="shared" si="43"/>
        <v>1.2994826866666667</v>
      </c>
      <c r="T1373" t="s">
        <v>42</v>
      </c>
    </row>
    <row r="1374" spans="1:20" x14ac:dyDescent="0.25">
      <c r="A1374">
        <v>1373</v>
      </c>
      <c r="B1374" t="s">
        <v>1844</v>
      </c>
      <c r="C1374" t="s">
        <v>308</v>
      </c>
      <c r="D1374" t="str">
        <f t="shared" si="42"/>
        <v>Hollingsworth Maria</v>
      </c>
      <c r="E1374" t="s">
        <v>15</v>
      </c>
      <c r="F1374" t="s">
        <v>33</v>
      </c>
      <c r="G1374" t="s">
        <v>1845</v>
      </c>
      <c r="H1374" t="s">
        <v>40</v>
      </c>
      <c r="I1374" t="s">
        <v>38</v>
      </c>
      <c r="J1374" t="s">
        <v>41</v>
      </c>
      <c r="K1374" t="str">
        <f>INDEX(Table6[Column1],MATCH(L1374,Table6[Column2]))</f>
        <v>Adults</v>
      </c>
      <c r="L1374">
        <v>49.603270000000002</v>
      </c>
      <c r="M1374" t="str">
        <f>VLOOKUP(L1374,Table1[],2)</f>
        <v>40 - 49</v>
      </c>
      <c r="N1374" t="str">
        <f>INDEX(Table7[Column1],MATCH(O1374,Table7[Column2]))</f>
        <v>Learning Stage</v>
      </c>
      <c r="O1374">
        <v>2.2175760000000002</v>
      </c>
      <c r="P1374" t="str">
        <f>VLOOKUP(O1374,Table13[],2)</f>
        <v>1 - 5</v>
      </c>
      <c r="Q1374" t="str">
        <f>INDEX(Table8[Column1],MATCH(R1374,Table8[Column2]))</f>
        <v>Maintained</v>
      </c>
      <c r="R1374">
        <v>51.210577499999999</v>
      </c>
      <c r="S1374">
        <f t="shared" si="43"/>
        <v>2.1337740625000001</v>
      </c>
      <c r="T1374" t="s">
        <v>42</v>
      </c>
    </row>
    <row r="1375" spans="1:20" x14ac:dyDescent="0.25">
      <c r="A1375">
        <v>1374</v>
      </c>
      <c r="B1375" t="s">
        <v>1846</v>
      </c>
      <c r="C1375" t="s">
        <v>883</v>
      </c>
      <c r="D1375" t="str">
        <f t="shared" si="42"/>
        <v>Mudd Jason</v>
      </c>
      <c r="E1375" t="s">
        <v>22</v>
      </c>
      <c r="F1375" t="s">
        <v>87</v>
      </c>
      <c r="G1375" t="s">
        <v>1794</v>
      </c>
      <c r="H1375" t="s">
        <v>1061</v>
      </c>
      <c r="I1375" t="s">
        <v>87</v>
      </c>
      <c r="J1375" t="s">
        <v>19</v>
      </c>
      <c r="K1375" t="str">
        <f>INDEX(Table6[Column1],MATCH(L1375,Table6[Column2]))</f>
        <v>Young Adults</v>
      </c>
      <c r="L1375">
        <v>37.899955949999999</v>
      </c>
      <c r="M1375" t="str">
        <f>VLOOKUP(L1375,Table1[],2)</f>
        <v>30 - 39</v>
      </c>
      <c r="N1375" t="str">
        <f>INDEX(Table7[Column1],MATCH(O1375,Table7[Column2]))</f>
        <v>Learning Stage</v>
      </c>
      <c r="O1375">
        <v>1.505239591</v>
      </c>
      <c r="P1375" t="str">
        <f>VLOOKUP(O1375,Table13[],2)</f>
        <v>1 - 5</v>
      </c>
      <c r="Q1375" t="str">
        <f>INDEX(Table8[Column1],MATCH(R1375,Table8[Column2]))</f>
        <v>Scheduled</v>
      </c>
      <c r="R1375">
        <v>17.326916570000002</v>
      </c>
      <c r="S1375">
        <f t="shared" si="43"/>
        <v>0.7219548570833334</v>
      </c>
      <c r="T1375" t="s">
        <v>19</v>
      </c>
    </row>
    <row r="1376" spans="1:20" x14ac:dyDescent="0.25">
      <c r="A1376">
        <v>1375</v>
      </c>
      <c r="B1376" t="s">
        <v>1847</v>
      </c>
      <c r="C1376" t="s">
        <v>1848</v>
      </c>
      <c r="D1376" t="str">
        <f t="shared" si="42"/>
        <v>Roeder Bridget</v>
      </c>
      <c r="E1376" t="s">
        <v>15</v>
      </c>
      <c r="F1376" t="s">
        <v>788</v>
      </c>
      <c r="G1376" t="s">
        <v>1060</v>
      </c>
      <c r="H1376" t="s">
        <v>1061</v>
      </c>
      <c r="I1376" t="s">
        <v>788</v>
      </c>
      <c r="J1376" t="s">
        <v>19</v>
      </c>
      <c r="K1376" t="str">
        <f>INDEX(Table6[Column1],MATCH(L1376,Table6[Column2]))</f>
        <v>Youth</v>
      </c>
      <c r="L1376">
        <v>28.571366730000001</v>
      </c>
      <c r="M1376" t="str">
        <f>VLOOKUP(L1376,Table1[],2)</f>
        <v>20 - 29</v>
      </c>
      <c r="N1376" t="str">
        <f>INDEX(Table7[Column1],MATCH(O1376,Table7[Column2]))</f>
        <v>Learning Stage</v>
      </c>
      <c r="O1376">
        <v>4.0772214050000004</v>
      </c>
      <c r="P1376" t="str">
        <f>VLOOKUP(O1376,Table13[],2)</f>
        <v>1 - 5</v>
      </c>
      <c r="Q1376" t="str">
        <f>INDEX(Table8[Column1],MATCH(R1376,Table8[Column2]))</f>
        <v>Scheduled</v>
      </c>
      <c r="R1376">
        <v>6.7871543909999996</v>
      </c>
      <c r="S1376">
        <f t="shared" si="43"/>
        <v>0.28279809962499997</v>
      </c>
      <c r="T1376" t="s">
        <v>19</v>
      </c>
    </row>
    <row r="1377" spans="1:20" x14ac:dyDescent="0.25">
      <c r="A1377">
        <v>1376</v>
      </c>
      <c r="B1377" t="s">
        <v>43</v>
      </c>
      <c r="C1377" t="s">
        <v>559</v>
      </c>
      <c r="D1377" t="str">
        <f t="shared" si="42"/>
        <v>Lee Ernest</v>
      </c>
      <c r="E1377" t="s">
        <v>22</v>
      </c>
      <c r="F1377" t="s">
        <v>33</v>
      </c>
      <c r="G1377" t="s">
        <v>1849</v>
      </c>
      <c r="H1377" t="s">
        <v>748</v>
      </c>
      <c r="I1377" t="s">
        <v>38</v>
      </c>
      <c r="J1377" t="s">
        <v>41</v>
      </c>
      <c r="K1377" t="str">
        <f>INDEX(Table6[Column1],MATCH(L1377,Table6[Column2]))</f>
        <v>Young Adults</v>
      </c>
      <c r="L1377">
        <v>39.243769999999998</v>
      </c>
      <c r="M1377" t="str">
        <f>VLOOKUP(L1377,Table1[],2)</f>
        <v>30 - 39</v>
      </c>
      <c r="N1377" t="str">
        <f>INDEX(Table7[Column1],MATCH(O1377,Table7[Column2]))</f>
        <v>Learning Stage</v>
      </c>
      <c r="O1377">
        <v>1</v>
      </c>
      <c r="P1377" t="str">
        <f>VLOOKUP(O1377,Table13[],2)</f>
        <v>1 - 5</v>
      </c>
      <c r="Q1377" t="str">
        <f>INDEX(Table8[Column1],MATCH(R1377,Table8[Column2]))</f>
        <v>Scheduled</v>
      </c>
      <c r="R1377">
        <v>0</v>
      </c>
      <c r="S1377">
        <f t="shared" si="43"/>
        <v>0</v>
      </c>
      <c r="T1377" t="s">
        <v>42</v>
      </c>
    </row>
    <row r="1378" spans="1:20" x14ac:dyDescent="0.25">
      <c r="A1378">
        <v>1377</v>
      </c>
      <c r="B1378" t="s">
        <v>1850</v>
      </c>
      <c r="C1378" t="s">
        <v>1851</v>
      </c>
      <c r="D1378" t="str">
        <f t="shared" si="42"/>
        <v>Burgos Christine</v>
      </c>
      <c r="E1378" t="s">
        <v>15</v>
      </c>
      <c r="F1378" t="s">
        <v>655</v>
      </c>
      <c r="G1378" t="s">
        <v>820</v>
      </c>
      <c r="H1378" t="s">
        <v>821</v>
      </c>
      <c r="I1378" t="s">
        <v>30</v>
      </c>
      <c r="J1378" t="s">
        <v>19</v>
      </c>
      <c r="K1378" t="str">
        <f>INDEX(Table6[Column1],MATCH(L1378,Table6[Column2]))</f>
        <v>Youth</v>
      </c>
      <c r="L1378">
        <v>23.34589661</v>
      </c>
      <c r="M1378" t="str">
        <f>VLOOKUP(L1378,Table1[],2)</f>
        <v>20 - 29</v>
      </c>
      <c r="N1378" t="str">
        <f>INDEX(Table7[Column1],MATCH(O1378,Table7[Column2]))</f>
        <v>Learning Stage</v>
      </c>
      <c r="O1378">
        <v>5.3026070089999999</v>
      </c>
      <c r="P1378" t="str">
        <f>VLOOKUP(O1378,Table13[],2)</f>
        <v>1 - 5</v>
      </c>
      <c r="Q1378" t="str">
        <f>INDEX(Table8[Column1],MATCH(R1378,Table8[Column2]))</f>
        <v>Scheduled</v>
      </c>
      <c r="R1378">
        <v>0</v>
      </c>
      <c r="S1378">
        <f t="shared" si="43"/>
        <v>0</v>
      </c>
      <c r="T1378" t="s">
        <v>19</v>
      </c>
    </row>
    <row r="1379" spans="1:20" x14ac:dyDescent="0.25">
      <c r="A1379">
        <v>1378</v>
      </c>
      <c r="B1379" t="s">
        <v>1852</v>
      </c>
      <c r="C1379" t="s">
        <v>1853</v>
      </c>
      <c r="D1379" t="str">
        <f t="shared" si="42"/>
        <v>Machuca Tara</v>
      </c>
      <c r="E1379" t="s">
        <v>15</v>
      </c>
      <c r="F1379" t="s">
        <v>113</v>
      </c>
      <c r="G1379" t="s">
        <v>820</v>
      </c>
      <c r="H1379" t="s">
        <v>821</v>
      </c>
      <c r="I1379" t="s">
        <v>24</v>
      </c>
      <c r="J1379" t="s">
        <v>19</v>
      </c>
      <c r="K1379" t="str">
        <f>INDEX(Table6[Column1],MATCH(L1379,Table6[Column2]))</f>
        <v>Young Adults</v>
      </c>
      <c r="L1379">
        <v>38.854841649999997</v>
      </c>
      <c r="M1379" t="str">
        <f>VLOOKUP(L1379,Table1[],2)</f>
        <v>30 - 39</v>
      </c>
      <c r="N1379" t="str">
        <f>INDEX(Table7[Column1],MATCH(O1379,Table7[Column2]))</f>
        <v>Learning Stage</v>
      </c>
      <c r="O1379">
        <v>5.0268061770000001</v>
      </c>
      <c r="P1379" t="str">
        <f>VLOOKUP(O1379,Table13[],2)</f>
        <v>1 - 5</v>
      </c>
      <c r="Q1379" t="str">
        <f>INDEX(Table8[Column1],MATCH(R1379,Table8[Column2]))</f>
        <v>Scheduled</v>
      </c>
      <c r="R1379">
        <v>30.448907739999999</v>
      </c>
      <c r="S1379">
        <f t="shared" si="43"/>
        <v>1.2687044891666666</v>
      </c>
      <c r="T1379" t="s">
        <v>19</v>
      </c>
    </row>
    <row r="1380" spans="1:20" x14ac:dyDescent="0.25">
      <c r="A1380">
        <v>1379</v>
      </c>
      <c r="B1380" t="s">
        <v>1308</v>
      </c>
      <c r="C1380" t="s">
        <v>461</v>
      </c>
      <c r="D1380" t="str">
        <f t="shared" si="42"/>
        <v>Braun Billy</v>
      </c>
      <c r="E1380" t="s">
        <v>22</v>
      </c>
      <c r="F1380" t="s">
        <v>33</v>
      </c>
      <c r="G1380" t="s">
        <v>820</v>
      </c>
      <c r="H1380" t="s">
        <v>821</v>
      </c>
      <c r="I1380" t="s">
        <v>33</v>
      </c>
      <c r="J1380" t="s">
        <v>19</v>
      </c>
      <c r="K1380" t="str">
        <f>INDEX(Table6[Column1],MATCH(L1380,Table6[Column2]))</f>
        <v>Teenagers</v>
      </c>
      <c r="L1380">
        <v>18.434169260000001</v>
      </c>
      <c r="M1380" t="e">
        <f>VLOOKUP(L1380,Table1[],2)</f>
        <v>#N/A</v>
      </c>
      <c r="N1380" t="str">
        <f>INDEX(Table7[Column1],MATCH(O1380,Table7[Column2]))</f>
        <v>Fitting in Stage</v>
      </c>
      <c r="O1380">
        <v>6.1635721639999996</v>
      </c>
      <c r="P1380" t="str">
        <f>VLOOKUP(O1380,Table13[],2)</f>
        <v>6 - 10</v>
      </c>
      <c r="Q1380" t="str">
        <f>INDEX(Table8[Column1],MATCH(R1380,Table8[Column2]))</f>
        <v>Scheduled</v>
      </c>
      <c r="R1380">
        <v>0</v>
      </c>
      <c r="S1380">
        <f t="shared" si="43"/>
        <v>0</v>
      </c>
      <c r="T1380" t="s">
        <v>19</v>
      </c>
    </row>
    <row r="1381" spans="1:20" x14ac:dyDescent="0.25">
      <c r="A1381">
        <v>1380</v>
      </c>
      <c r="B1381" t="s">
        <v>1171</v>
      </c>
      <c r="C1381" t="s">
        <v>279</v>
      </c>
      <c r="D1381" t="str">
        <f t="shared" si="42"/>
        <v>Matthews Patricia</v>
      </c>
      <c r="E1381" t="s">
        <v>15</v>
      </c>
      <c r="F1381" t="s">
        <v>38</v>
      </c>
      <c r="G1381" t="s">
        <v>809</v>
      </c>
      <c r="H1381" t="s">
        <v>810</v>
      </c>
      <c r="I1381" t="s">
        <v>38</v>
      </c>
      <c r="J1381" t="s">
        <v>607</v>
      </c>
      <c r="K1381" t="str">
        <f>INDEX(Table6[Column1],MATCH(L1381,Table6[Column2]))</f>
        <v>Adults</v>
      </c>
      <c r="L1381">
        <v>45.869700000000002</v>
      </c>
      <c r="M1381" t="str">
        <f>VLOOKUP(L1381,Table1[],2)</f>
        <v>40 - 49</v>
      </c>
      <c r="N1381" t="str">
        <f>INDEX(Table7[Column1],MATCH(O1381,Table7[Column2]))</f>
        <v>Belonging Stage</v>
      </c>
      <c r="O1381">
        <v>16.278466999999999</v>
      </c>
      <c r="P1381" t="str">
        <f>VLOOKUP(O1381,Table13[],2)</f>
        <v>15 - 20</v>
      </c>
      <c r="Q1381" t="str">
        <f>INDEX(Table8[Column1],MATCH(R1381,Table8[Column2]))</f>
        <v>Maintained</v>
      </c>
      <c r="R1381">
        <v>71.372829420000002</v>
      </c>
      <c r="S1381">
        <f t="shared" si="43"/>
        <v>2.9738678925000004</v>
      </c>
      <c r="T1381" t="s">
        <v>42</v>
      </c>
    </row>
    <row r="1382" spans="1:20" x14ac:dyDescent="0.25">
      <c r="A1382">
        <v>1381</v>
      </c>
      <c r="B1382" t="s">
        <v>1171</v>
      </c>
      <c r="C1382" t="s">
        <v>741</v>
      </c>
      <c r="D1382" t="str">
        <f t="shared" si="42"/>
        <v>Matthews Rose</v>
      </c>
      <c r="E1382" t="s">
        <v>15</v>
      </c>
      <c r="F1382" t="s">
        <v>38</v>
      </c>
      <c r="G1382" t="s">
        <v>809</v>
      </c>
      <c r="H1382" t="s">
        <v>810</v>
      </c>
      <c r="I1382" t="s">
        <v>38</v>
      </c>
      <c r="J1382" t="s">
        <v>607</v>
      </c>
      <c r="K1382" t="str">
        <f>INDEX(Table6[Column1],MATCH(L1382,Table6[Column2]))</f>
        <v>Young Adults</v>
      </c>
      <c r="L1382">
        <v>36.556280000000001</v>
      </c>
      <c r="M1382" t="str">
        <f>VLOOKUP(L1382,Table1[],2)</f>
        <v>30 - 39</v>
      </c>
      <c r="N1382" t="str">
        <f>INDEX(Table7[Column1],MATCH(O1382,Table7[Column2]))</f>
        <v>Belonging Stage</v>
      </c>
      <c r="O1382">
        <v>17.505596000000001</v>
      </c>
      <c r="P1382" t="str">
        <f>VLOOKUP(O1382,Table13[],2)</f>
        <v>15 - 20</v>
      </c>
      <c r="Q1382" t="str">
        <f>INDEX(Table8[Column1],MATCH(R1382,Table8[Column2]))</f>
        <v>Scheduled</v>
      </c>
      <c r="R1382">
        <v>0</v>
      </c>
      <c r="S1382">
        <f t="shared" si="43"/>
        <v>0</v>
      </c>
      <c r="T1382" t="s">
        <v>42</v>
      </c>
    </row>
    <row r="1383" spans="1:20" x14ac:dyDescent="0.25">
      <c r="A1383">
        <v>1382</v>
      </c>
      <c r="B1383" t="s">
        <v>1854</v>
      </c>
      <c r="C1383" t="s">
        <v>1855</v>
      </c>
      <c r="D1383" t="str">
        <f t="shared" si="42"/>
        <v>Larose Vonda</v>
      </c>
      <c r="E1383" t="s">
        <v>15</v>
      </c>
      <c r="F1383" t="s">
        <v>38</v>
      </c>
      <c r="G1383" t="s">
        <v>809</v>
      </c>
      <c r="H1383" t="s">
        <v>810</v>
      </c>
      <c r="I1383" t="s">
        <v>38</v>
      </c>
      <c r="J1383" t="s">
        <v>607</v>
      </c>
      <c r="K1383" t="str">
        <f>INDEX(Table6[Column1],MATCH(L1383,Table6[Column2]))</f>
        <v>Young Adults</v>
      </c>
      <c r="L1383">
        <v>35.672459000000003</v>
      </c>
      <c r="M1383" t="str">
        <f>VLOOKUP(L1383,Table1[],2)</f>
        <v>30 - 39</v>
      </c>
      <c r="N1383" t="str">
        <f>INDEX(Table7[Column1],MATCH(O1383,Table7[Column2]))</f>
        <v>Belonging Stage</v>
      </c>
      <c r="O1383">
        <v>17.672459</v>
      </c>
      <c r="P1383" t="str">
        <f>VLOOKUP(O1383,Table13[],2)</f>
        <v>15 - 20</v>
      </c>
      <c r="Q1383" t="str">
        <f>INDEX(Table8[Column1],MATCH(R1383,Table8[Column2]))</f>
        <v>Scheduled</v>
      </c>
      <c r="R1383">
        <v>0</v>
      </c>
      <c r="S1383">
        <f t="shared" si="43"/>
        <v>0</v>
      </c>
      <c r="T1383" t="s">
        <v>42</v>
      </c>
    </row>
    <row r="1384" spans="1:20" x14ac:dyDescent="0.25">
      <c r="A1384">
        <v>1383</v>
      </c>
      <c r="B1384" t="s">
        <v>1291</v>
      </c>
      <c r="C1384" t="s">
        <v>1352</v>
      </c>
      <c r="D1384" t="str">
        <f t="shared" si="42"/>
        <v>Ramirez Fredrick</v>
      </c>
      <c r="E1384" t="s">
        <v>22</v>
      </c>
      <c r="F1384" t="s">
        <v>806</v>
      </c>
      <c r="G1384" t="s">
        <v>1790</v>
      </c>
      <c r="H1384" t="s">
        <v>1791</v>
      </c>
      <c r="I1384" t="s">
        <v>192</v>
      </c>
      <c r="J1384" t="s">
        <v>19</v>
      </c>
      <c r="K1384" t="str">
        <f>INDEX(Table6[Column1],MATCH(L1384,Table6[Column2]))</f>
        <v>Adults</v>
      </c>
      <c r="L1384">
        <v>40.884769200000001</v>
      </c>
      <c r="M1384" t="str">
        <f>VLOOKUP(L1384,Table1[],2)</f>
        <v>40 - 49</v>
      </c>
      <c r="N1384" t="str">
        <f>INDEX(Table7[Column1],MATCH(O1384,Table7[Column2]))</f>
        <v>Learning Stage</v>
      </c>
      <c r="O1384">
        <v>5.6125907220000002</v>
      </c>
      <c r="P1384" t="str">
        <f>VLOOKUP(O1384,Table13[],2)</f>
        <v>1 - 5</v>
      </c>
      <c r="Q1384" t="str">
        <f>INDEX(Table8[Column1],MATCH(R1384,Table8[Column2]))</f>
        <v>Maintained</v>
      </c>
      <c r="R1384">
        <v>76.801282299999997</v>
      </c>
      <c r="S1384">
        <f t="shared" si="43"/>
        <v>3.2000534291666667</v>
      </c>
      <c r="T1384" t="s">
        <v>19</v>
      </c>
    </row>
    <row r="1385" spans="1:20" x14ac:dyDescent="0.25">
      <c r="A1385">
        <v>1384</v>
      </c>
      <c r="B1385" t="s">
        <v>1856</v>
      </c>
      <c r="C1385" t="s">
        <v>1857</v>
      </c>
      <c r="D1385" t="str">
        <f t="shared" si="42"/>
        <v>Wicks Polly</v>
      </c>
      <c r="E1385" t="s">
        <v>15</v>
      </c>
      <c r="F1385" t="s">
        <v>107</v>
      </c>
      <c r="G1385" t="s">
        <v>820</v>
      </c>
      <c r="H1385" t="s">
        <v>821</v>
      </c>
      <c r="I1385" t="s">
        <v>107</v>
      </c>
      <c r="J1385" t="s">
        <v>19</v>
      </c>
      <c r="K1385" t="str">
        <f>INDEX(Table6[Column1],MATCH(L1385,Table6[Column2]))</f>
        <v>Seniors</v>
      </c>
      <c r="L1385">
        <v>69.693616890000001</v>
      </c>
      <c r="M1385" t="str">
        <f>VLOOKUP(L1385,Table1[],2)</f>
        <v>60 and Above</v>
      </c>
      <c r="N1385" t="str">
        <f>INDEX(Table7[Column1],MATCH(O1385,Table7[Column2]))</f>
        <v>Learning Stage</v>
      </c>
      <c r="O1385">
        <v>4.2142085199999997</v>
      </c>
      <c r="P1385" t="str">
        <f>VLOOKUP(O1385,Table13[],2)</f>
        <v>1 - 5</v>
      </c>
      <c r="Q1385" t="str">
        <f>INDEX(Table8[Column1],MATCH(R1385,Table8[Column2]))</f>
        <v>Unexcused</v>
      </c>
      <c r="R1385">
        <v>177.44986460000001</v>
      </c>
      <c r="S1385">
        <f t="shared" si="43"/>
        <v>7.3937443583333344</v>
      </c>
      <c r="T1385" t="s">
        <v>19</v>
      </c>
    </row>
    <row r="1386" spans="1:20" x14ac:dyDescent="0.25">
      <c r="A1386">
        <v>1385</v>
      </c>
      <c r="B1386" t="s">
        <v>1858</v>
      </c>
      <c r="C1386" t="s">
        <v>1859</v>
      </c>
      <c r="D1386" t="str">
        <f t="shared" si="42"/>
        <v>Osterman Ahmad</v>
      </c>
      <c r="E1386" t="s">
        <v>22</v>
      </c>
      <c r="F1386" t="s">
        <v>38</v>
      </c>
      <c r="G1386" t="s">
        <v>809</v>
      </c>
      <c r="H1386" t="s">
        <v>810</v>
      </c>
      <c r="I1386" t="s">
        <v>38</v>
      </c>
      <c r="J1386" t="s">
        <v>607</v>
      </c>
      <c r="K1386" t="str">
        <f>INDEX(Table6[Column1],MATCH(L1386,Table6[Column2]))</f>
        <v>Elders</v>
      </c>
      <c r="L1386">
        <v>51.688884000000002</v>
      </c>
      <c r="M1386" t="str">
        <f>VLOOKUP(L1386,Table1[],2)</f>
        <v>50 - 59</v>
      </c>
      <c r="N1386" t="str">
        <f>INDEX(Table7[Column1],MATCH(O1386,Table7[Column2]))</f>
        <v>Reflection Stage</v>
      </c>
      <c r="O1386">
        <v>33.688884000000002</v>
      </c>
      <c r="P1386" t="str">
        <f>VLOOKUP(O1386,Table13[],2)</f>
        <v>25 and Above</v>
      </c>
      <c r="Q1386" t="str">
        <f>INDEX(Table8[Column1],MATCH(R1386,Table8[Column2]))</f>
        <v>Maintained</v>
      </c>
      <c r="R1386">
        <v>55.209412960000002</v>
      </c>
      <c r="S1386">
        <f t="shared" si="43"/>
        <v>2.3003922066666669</v>
      </c>
      <c r="T1386" t="s">
        <v>42</v>
      </c>
    </row>
    <row r="1387" spans="1:20" x14ac:dyDescent="0.25">
      <c r="A1387">
        <v>1386</v>
      </c>
      <c r="B1387" t="s">
        <v>1860</v>
      </c>
      <c r="C1387" t="s">
        <v>1861</v>
      </c>
      <c r="D1387" t="str">
        <f t="shared" si="42"/>
        <v>Davies Leo</v>
      </c>
      <c r="E1387" t="s">
        <v>22</v>
      </c>
      <c r="F1387" t="s">
        <v>30</v>
      </c>
      <c r="G1387" t="s">
        <v>1862</v>
      </c>
      <c r="H1387" t="s">
        <v>1863</v>
      </c>
      <c r="I1387" t="s">
        <v>30</v>
      </c>
      <c r="J1387" t="s">
        <v>19</v>
      </c>
      <c r="K1387" t="str">
        <f>INDEX(Table6[Column1],MATCH(L1387,Table6[Column2]))</f>
        <v>Adults</v>
      </c>
      <c r="L1387">
        <v>47.216239760000001</v>
      </c>
      <c r="M1387" t="str">
        <f>VLOOKUP(L1387,Table1[],2)</f>
        <v>40 - 49</v>
      </c>
      <c r="N1387" t="str">
        <f>INDEX(Table7[Column1],MATCH(O1387,Table7[Column2]))</f>
        <v>Learning Stage</v>
      </c>
      <c r="O1387">
        <v>5.0449249580000002</v>
      </c>
      <c r="P1387" t="str">
        <f>VLOOKUP(O1387,Table13[],2)</f>
        <v>1 - 5</v>
      </c>
      <c r="Q1387" t="str">
        <f>INDEX(Table8[Column1],MATCH(R1387,Table8[Column2]))</f>
        <v>Scheduled</v>
      </c>
      <c r="R1387">
        <v>37.908896400000003</v>
      </c>
      <c r="S1387">
        <f t="shared" si="43"/>
        <v>1.5795373500000003</v>
      </c>
      <c r="T1387" t="s">
        <v>19</v>
      </c>
    </row>
    <row r="1388" spans="1:20" x14ac:dyDescent="0.25">
      <c r="A1388">
        <v>1387</v>
      </c>
      <c r="B1388" t="s">
        <v>167</v>
      </c>
      <c r="C1388" t="s">
        <v>578</v>
      </c>
      <c r="D1388" t="str">
        <f t="shared" si="42"/>
        <v>Allen Gwendolyn</v>
      </c>
      <c r="E1388" t="s">
        <v>15</v>
      </c>
      <c r="F1388" t="s">
        <v>16</v>
      </c>
      <c r="G1388" t="s">
        <v>820</v>
      </c>
      <c r="H1388" t="s">
        <v>821</v>
      </c>
      <c r="I1388" t="s">
        <v>16</v>
      </c>
      <c r="J1388" t="s">
        <v>19</v>
      </c>
      <c r="K1388" t="str">
        <f>INDEX(Table6[Column1],MATCH(L1388,Table6[Column2]))</f>
        <v>Elders</v>
      </c>
      <c r="L1388">
        <v>56.94638569</v>
      </c>
      <c r="M1388" t="str">
        <f>VLOOKUP(L1388,Table1[],2)</f>
        <v>50 - 59</v>
      </c>
      <c r="N1388" t="str">
        <f>INDEX(Table7[Column1],MATCH(O1388,Table7[Column2]))</f>
        <v>Learning Stage</v>
      </c>
      <c r="O1388">
        <v>5.8431321489999997</v>
      </c>
      <c r="P1388" t="str">
        <f>VLOOKUP(O1388,Table13[],2)</f>
        <v>1 - 5</v>
      </c>
      <c r="Q1388" t="str">
        <f>INDEX(Table8[Column1],MATCH(R1388,Table8[Column2]))</f>
        <v>Habitual</v>
      </c>
      <c r="R1388">
        <v>104.4869436</v>
      </c>
      <c r="S1388">
        <f t="shared" si="43"/>
        <v>4.3536226500000001</v>
      </c>
      <c r="T1388" t="s">
        <v>19</v>
      </c>
    </row>
    <row r="1389" spans="1:20" x14ac:dyDescent="0.25">
      <c r="A1389">
        <v>1388</v>
      </c>
      <c r="B1389" t="s">
        <v>58</v>
      </c>
      <c r="C1389" t="s">
        <v>1864</v>
      </c>
      <c r="D1389" t="str">
        <f t="shared" si="42"/>
        <v>Davis Jordan</v>
      </c>
      <c r="E1389" t="s">
        <v>22</v>
      </c>
      <c r="F1389" t="s">
        <v>1328</v>
      </c>
      <c r="G1389" t="s">
        <v>1825</v>
      </c>
      <c r="H1389" t="s">
        <v>1826</v>
      </c>
      <c r="I1389" t="s">
        <v>24</v>
      </c>
      <c r="J1389" t="s">
        <v>19</v>
      </c>
      <c r="K1389" t="str">
        <f>INDEX(Table6[Column1],MATCH(L1389,Table6[Column2]))</f>
        <v>Adults</v>
      </c>
      <c r="L1389">
        <v>46.659230200000003</v>
      </c>
      <c r="M1389" t="str">
        <f>VLOOKUP(L1389,Table1[],2)</f>
        <v>40 - 49</v>
      </c>
      <c r="N1389" t="str">
        <f>INDEX(Table7[Column1],MATCH(O1389,Table7[Column2]))</f>
        <v>Learning Stage</v>
      </c>
      <c r="O1389">
        <v>4.4724374259999999</v>
      </c>
      <c r="P1389" t="str">
        <f>VLOOKUP(O1389,Table13[],2)</f>
        <v>1 - 5</v>
      </c>
      <c r="Q1389" t="str">
        <f>INDEX(Table8[Column1],MATCH(R1389,Table8[Column2]))</f>
        <v>Maintained</v>
      </c>
      <c r="R1389">
        <v>59.645040180000002</v>
      </c>
      <c r="S1389">
        <f t="shared" si="43"/>
        <v>2.4852100075000001</v>
      </c>
      <c r="T1389" t="s">
        <v>19</v>
      </c>
    </row>
    <row r="1390" spans="1:20" x14ac:dyDescent="0.25">
      <c r="A1390">
        <v>1389</v>
      </c>
      <c r="B1390" t="s">
        <v>1865</v>
      </c>
      <c r="C1390" t="s">
        <v>1431</v>
      </c>
      <c r="D1390" t="str">
        <f t="shared" si="42"/>
        <v>Harney Clifford</v>
      </c>
      <c r="E1390" t="s">
        <v>22</v>
      </c>
      <c r="F1390" t="s">
        <v>100</v>
      </c>
      <c r="G1390" t="s">
        <v>1790</v>
      </c>
      <c r="H1390" t="s">
        <v>1791</v>
      </c>
      <c r="I1390" t="s">
        <v>101</v>
      </c>
      <c r="J1390" t="s">
        <v>19</v>
      </c>
      <c r="K1390" t="str">
        <f>INDEX(Table6[Column1],MATCH(L1390,Table6[Column2]))</f>
        <v>Youth</v>
      </c>
      <c r="L1390">
        <v>29.73127856</v>
      </c>
      <c r="M1390" t="str">
        <f>VLOOKUP(L1390,Table1[],2)</f>
        <v>20 - 29</v>
      </c>
      <c r="N1390" t="str">
        <f>INDEX(Table7[Column1],MATCH(O1390,Table7[Column2]))</f>
        <v>Learning Stage</v>
      </c>
      <c r="O1390">
        <v>2.7996164010000002</v>
      </c>
      <c r="P1390" t="str">
        <f>VLOOKUP(O1390,Table13[],2)</f>
        <v>1 - 5</v>
      </c>
      <c r="Q1390" t="str">
        <f>INDEX(Table8[Column1],MATCH(R1390,Table8[Column2]))</f>
        <v>Scheduled</v>
      </c>
      <c r="R1390">
        <v>10.51044364</v>
      </c>
      <c r="S1390">
        <f t="shared" si="43"/>
        <v>0.43793515166666669</v>
      </c>
      <c r="T1390" t="s">
        <v>19</v>
      </c>
    </row>
    <row r="1391" spans="1:20" x14ac:dyDescent="0.25">
      <c r="A1391">
        <v>1390</v>
      </c>
      <c r="B1391" t="s">
        <v>400</v>
      </c>
      <c r="C1391" t="s">
        <v>1866</v>
      </c>
      <c r="D1391" t="str">
        <f t="shared" si="42"/>
        <v>Williams Adrienne</v>
      </c>
      <c r="E1391" t="s">
        <v>15</v>
      </c>
      <c r="F1391" t="s">
        <v>27</v>
      </c>
      <c r="G1391" t="s">
        <v>809</v>
      </c>
      <c r="H1391" t="s">
        <v>810</v>
      </c>
      <c r="I1391" t="s">
        <v>38</v>
      </c>
      <c r="J1391" t="s">
        <v>607</v>
      </c>
      <c r="K1391" t="str">
        <f>INDEX(Table6[Column1],MATCH(L1391,Table6[Column2]))</f>
        <v>Elders</v>
      </c>
      <c r="L1391">
        <v>53.310859999999998</v>
      </c>
      <c r="M1391" t="str">
        <f>VLOOKUP(L1391,Table1[],2)</f>
        <v>50 - 59</v>
      </c>
      <c r="N1391" t="str">
        <f>INDEX(Table7[Column1],MATCH(O1391,Table7[Column2]))</f>
        <v>Belonging Stage</v>
      </c>
      <c r="O1391">
        <v>16.230730000000001</v>
      </c>
      <c r="P1391" t="str">
        <f>VLOOKUP(O1391,Table13[],2)</f>
        <v>15 - 20</v>
      </c>
      <c r="Q1391" t="str">
        <f>INDEX(Table8[Column1],MATCH(R1391,Table8[Column2]))</f>
        <v>Habitual</v>
      </c>
      <c r="R1391">
        <v>94.199328910000006</v>
      </c>
      <c r="S1391">
        <f t="shared" si="43"/>
        <v>3.924972037916667</v>
      </c>
      <c r="T1391" t="s">
        <v>42</v>
      </c>
    </row>
    <row r="1392" spans="1:20" x14ac:dyDescent="0.25">
      <c r="A1392">
        <v>1391</v>
      </c>
      <c r="B1392" t="s">
        <v>156</v>
      </c>
      <c r="C1392" t="s">
        <v>1400</v>
      </c>
      <c r="D1392" t="str">
        <f t="shared" si="42"/>
        <v>Mejia Albert</v>
      </c>
      <c r="E1392" t="s">
        <v>22</v>
      </c>
      <c r="F1392" t="s">
        <v>666</v>
      </c>
      <c r="G1392" t="s">
        <v>1790</v>
      </c>
      <c r="H1392" t="s">
        <v>1791</v>
      </c>
      <c r="I1392" t="s">
        <v>157</v>
      </c>
      <c r="J1392" t="s">
        <v>19</v>
      </c>
      <c r="K1392" t="str">
        <f>INDEX(Table6[Column1],MATCH(L1392,Table6[Column2]))</f>
        <v>Adults</v>
      </c>
      <c r="L1392">
        <v>48.042738900000003</v>
      </c>
      <c r="M1392" t="str">
        <f>VLOOKUP(L1392,Table1[],2)</f>
        <v>40 - 49</v>
      </c>
      <c r="N1392" t="str">
        <f>INDEX(Table7[Column1],MATCH(O1392,Table7[Column2]))</f>
        <v>Learning Stage</v>
      </c>
      <c r="O1392">
        <v>3.7662373750000002</v>
      </c>
      <c r="P1392" t="str">
        <f>VLOOKUP(O1392,Table13[],2)</f>
        <v>1 - 5</v>
      </c>
      <c r="Q1392" t="str">
        <f>INDEX(Table8[Column1],MATCH(R1392,Table8[Column2]))</f>
        <v>Maintained</v>
      </c>
      <c r="R1392">
        <v>45.44153369</v>
      </c>
      <c r="S1392">
        <f t="shared" si="43"/>
        <v>1.8933972370833332</v>
      </c>
      <c r="T1392" t="s">
        <v>19</v>
      </c>
    </row>
    <row r="1393" spans="1:20" x14ac:dyDescent="0.25">
      <c r="A1393">
        <v>1392</v>
      </c>
      <c r="B1393" t="s">
        <v>1867</v>
      </c>
      <c r="C1393" t="s">
        <v>44</v>
      </c>
      <c r="D1393" t="str">
        <f t="shared" si="42"/>
        <v>Glasco Gregory</v>
      </c>
      <c r="E1393" t="s">
        <v>22</v>
      </c>
      <c r="F1393" t="s">
        <v>186</v>
      </c>
      <c r="G1393" t="s">
        <v>809</v>
      </c>
      <c r="H1393" t="s">
        <v>810</v>
      </c>
      <c r="I1393" t="s">
        <v>38</v>
      </c>
      <c r="J1393" t="s">
        <v>607</v>
      </c>
      <c r="K1393" t="str">
        <f>INDEX(Table6[Column1],MATCH(L1393,Table6[Column2]))</f>
        <v>Elders</v>
      </c>
      <c r="L1393">
        <v>57.335690999999997</v>
      </c>
      <c r="M1393" t="str">
        <f>VLOOKUP(L1393,Table1[],2)</f>
        <v>50 - 59</v>
      </c>
      <c r="N1393" t="str">
        <f>INDEX(Table7[Column1],MATCH(O1393,Table7[Column2]))</f>
        <v>Reflection Stage</v>
      </c>
      <c r="O1393">
        <v>39.335690999999997</v>
      </c>
      <c r="P1393" t="str">
        <f>VLOOKUP(O1393,Table13[],2)</f>
        <v>25 and Above</v>
      </c>
      <c r="Q1393" t="str">
        <f>INDEX(Table8[Column1],MATCH(R1393,Table8[Column2]))</f>
        <v>Maintained</v>
      </c>
      <c r="R1393">
        <v>52.256950719999999</v>
      </c>
      <c r="S1393">
        <f t="shared" si="43"/>
        <v>2.1773729466666665</v>
      </c>
      <c r="T1393" t="s">
        <v>42</v>
      </c>
    </row>
    <row r="1394" spans="1:20" x14ac:dyDescent="0.25">
      <c r="A1394">
        <v>1393</v>
      </c>
      <c r="B1394" t="s">
        <v>1868</v>
      </c>
      <c r="C1394" t="s">
        <v>532</v>
      </c>
      <c r="D1394" t="str">
        <f t="shared" si="42"/>
        <v>Barragan Beverly</v>
      </c>
      <c r="E1394" t="s">
        <v>15</v>
      </c>
      <c r="F1394" t="s">
        <v>1869</v>
      </c>
      <c r="G1394" t="s">
        <v>1790</v>
      </c>
      <c r="H1394" t="s">
        <v>1791</v>
      </c>
      <c r="I1394" t="s">
        <v>277</v>
      </c>
      <c r="J1394" t="s">
        <v>19</v>
      </c>
      <c r="K1394" t="str">
        <f>INDEX(Table6[Column1],MATCH(L1394,Table6[Column2]))</f>
        <v>Elders</v>
      </c>
      <c r="L1394">
        <v>56.199591949999999</v>
      </c>
      <c r="M1394" t="str">
        <f>VLOOKUP(L1394,Table1[],2)</f>
        <v>50 - 59</v>
      </c>
      <c r="N1394" t="str">
        <f>INDEX(Table7[Column1],MATCH(O1394,Table7[Column2]))</f>
        <v>Learning Stage</v>
      </c>
      <c r="O1394">
        <v>2.4726822930000001</v>
      </c>
      <c r="P1394" t="str">
        <f>VLOOKUP(O1394,Table13[],2)</f>
        <v>1 - 5</v>
      </c>
      <c r="Q1394" t="str">
        <f>INDEX(Table8[Column1],MATCH(R1394,Table8[Column2]))</f>
        <v>Habitual</v>
      </c>
      <c r="R1394">
        <v>101.5907855</v>
      </c>
      <c r="S1394">
        <f t="shared" si="43"/>
        <v>4.2329493958333329</v>
      </c>
      <c r="T1394" t="s">
        <v>19</v>
      </c>
    </row>
    <row r="1395" spans="1:20" x14ac:dyDescent="0.25">
      <c r="A1395">
        <v>1394</v>
      </c>
      <c r="B1395" t="s">
        <v>1870</v>
      </c>
      <c r="C1395" t="s">
        <v>1871</v>
      </c>
      <c r="D1395" t="str">
        <f t="shared" si="42"/>
        <v>Lucero Lissette</v>
      </c>
      <c r="E1395" t="s">
        <v>15</v>
      </c>
      <c r="F1395" t="s">
        <v>30</v>
      </c>
      <c r="G1395" t="s">
        <v>1872</v>
      </c>
      <c r="H1395" t="s">
        <v>612</v>
      </c>
      <c r="I1395" t="s">
        <v>30</v>
      </c>
      <c r="J1395" t="s">
        <v>19</v>
      </c>
      <c r="K1395" t="str">
        <f>INDEX(Table6[Column1],MATCH(L1395,Table6[Column2]))</f>
        <v>Young Adults</v>
      </c>
      <c r="L1395">
        <v>34.323137899999999</v>
      </c>
      <c r="M1395" t="str">
        <f>VLOOKUP(L1395,Table1[],2)</f>
        <v>30 - 39</v>
      </c>
      <c r="N1395" t="str">
        <f>INDEX(Table7[Column1],MATCH(O1395,Table7[Column2]))</f>
        <v>Learning Stage</v>
      </c>
      <c r="O1395">
        <v>4.5181518829999998</v>
      </c>
      <c r="P1395" t="str">
        <f>VLOOKUP(O1395,Table13[],2)</f>
        <v>1 - 5</v>
      </c>
      <c r="Q1395" t="str">
        <f>INDEX(Table8[Column1],MATCH(R1395,Table8[Column2]))</f>
        <v>Scheduled</v>
      </c>
      <c r="R1395">
        <v>31.902217889999999</v>
      </c>
      <c r="S1395">
        <f t="shared" si="43"/>
        <v>1.32925907875</v>
      </c>
      <c r="T1395" t="s">
        <v>19</v>
      </c>
    </row>
    <row r="1396" spans="1:20" x14ac:dyDescent="0.25">
      <c r="A1396">
        <v>1395</v>
      </c>
      <c r="B1396" t="s">
        <v>623</v>
      </c>
      <c r="C1396" t="s">
        <v>1146</v>
      </c>
      <c r="D1396" t="str">
        <f t="shared" si="42"/>
        <v>Guzman Shirley</v>
      </c>
      <c r="E1396" t="s">
        <v>15</v>
      </c>
      <c r="F1396" t="s">
        <v>38</v>
      </c>
      <c r="G1396" t="s">
        <v>809</v>
      </c>
      <c r="H1396" t="s">
        <v>810</v>
      </c>
      <c r="I1396" t="s">
        <v>38</v>
      </c>
      <c r="J1396" t="s">
        <v>607</v>
      </c>
      <c r="K1396" t="str">
        <f>INDEX(Table6[Column1],MATCH(L1396,Table6[Column2]))</f>
        <v>Adults</v>
      </c>
      <c r="L1396">
        <v>47.891603000000003</v>
      </c>
      <c r="M1396" t="str">
        <f>VLOOKUP(L1396,Table1[],2)</f>
        <v>40 - 49</v>
      </c>
      <c r="N1396" t="str">
        <f>INDEX(Table7[Column1],MATCH(O1396,Table7[Column2]))</f>
        <v>Reflection Stage</v>
      </c>
      <c r="O1396">
        <v>29.891603</v>
      </c>
      <c r="P1396" t="str">
        <f>VLOOKUP(O1396,Table13[],2)</f>
        <v>25 and Above</v>
      </c>
      <c r="Q1396" t="str">
        <f>INDEX(Table8[Column1],MATCH(R1396,Table8[Column2]))</f>
        <v>Maintained</v>
      </c>
      <c r="R1396">
        <v>59.992783660000001</v>
      </c>
      <c r="S1396">
        <f t="shared" si="43"/>
        <v>2.499699319166667</v>
      </c>
      <c r="T1396" t="s">
        <v>42</v>
      </c>
    </row>
    <row r="1397" spans="1:20" x14ac:dyDescent="0.25">
      <c r="A1397">
        <v>1396</v>
      </c>
      <c r="B1397" t="s">
        <v>1560</v>
      </c>
      <c r="C1397" t="s">
        <v>56</v>
      </c>
      <c r="D1397" t="str">
        <f t="shared" si="42"/>
        <v>Barnett James</v>
      </c>
      <c r="E1397" t="s">
        <v>22</v>
      </c>
      <c r="F1397" t="s">
        <v>339</v>
      </c>
      <c r="G1397" t="s">
        <v>1794</v>
      </c>
      <c r="H1397" t="s">
        <v>1061</v>
      </c>
      <c r="I1397" t="s">
        <v>192</v>
      </c>
      <c r="J1397" t="s">
        <v>19</v>
      </c>
      <c r="K1397" t="str">
        <f>INDEX(Table6[Column1],MATCH(L1397,Table6[Column2]))</f>
        <v>Adults</v>
      </c>
      <c r="L1397">
        <v>49.413378369999997</v>
      </c>
      <c r="M1397" t="str">
        <f>VLOOKUP(L1397,Table1[],2)</f>
        <v>40 - 49</v>
      </c>
      <c r="N1397" t="str">
        <f>INDEX(Table7[Column1],MATCH(O1397,Table7[Column2]))</f>
        <v>Fitting in Stage</v>
      </c>
      <c r="O1397">
        <v>6.0561865409999998</v>
      </c>
      <c r="P1397" t="str">
        <f>VLOOKUP(O1397,Table13[],2)</f>
        <v>6 - 10</v>
      </c>
      <c r="Q1397" t="str">
        <f>INDEX(Table8[Column1],MATCH(R1397,Table8[Column2]))</f>
        <v>Scheduled</v>
      </c>
      <c r="R1397">
        <v>7.1758761900000003</v>
      </c>
      <c r="S1397">
        <f t="shared" si="43"/>
        <v>0.29899484124999998</v>
      </c>
      <c r="T1397" t="s">
        <v>19</v>
      </c>
    </row>
    <row r="1398" spans="1:20" x14ac:dyDescent="0.25">
      <c r="A1398">
        <v>1397</v>
      </c>
      <c r="B1398" t="s">
        <v>1873</v>
      </c>
      <c r="C1398" t="s">
        <v>1874</v>
      </c>
      <c r="D1398" t="str">
        <f t="shared" si="42"/>
        <v>Hentges Graciela</v>
      </c>
      <c r="E1398" t="s">
        <v>15</v>
      </c>
      <c r="F1398" t="s">
        <v>100</v>
      </c>
      <c r="G1398" t="s">
        <v>1794</v>
      </c>
      <c r="H1398" t="s">
        <v>1061</v>
      </c>
      <c r="I1398" t="s">
        <v>101</v>
      </c>
      <c r="J1398" t="s">
        <v>19</v>
      </c>
      <c r="K1398" t="str">
        <f>INDEX(Table6[Column1],MATCH(L1398,Table6[Column2]))</f>
        <v>Adults</v>
      </c>
      <c r="L1398">
        <v>43.870754740000002</v>
      </c>
      <c r="M1398" t="str">
        <f>VLOOKUP(L1398,Table1[],2)</f>
        <v>40 - 49</v>
      </c>
      <c r="N1398" t="str">
        <f>INDEX(Table7[Column1],MATCH(O1398,Table7[Column2]))</f>
        <v>Learning Stage</v>
      </c>
      <c r="O1398">
        <v>5.4219808680000003</v>
      </c>
      <c r="P1398" t="str">
        <f>VLOOKUP(O1398,Table13[],2)</f>
        <v>1 - 5</v>
      </c>
      <c r="Q1398" t="str">
        <f>INDEX(Table8[Column1],MATCH(R1398,Table8[Column2]))</f>
        <v>Scheduled</v>
      </c>
      <c r="R1398">
        <v>36.699756880000002</v>
      </c>
      <c r="S1398">
        <f t="shared" si="43"/>
        <v>1.5291565366666668</v>
      </c>
      <c r="T1398" t="s">
        <v>19</v>
      </c>
    </row>
    <row r="1399" spans="1:20" x14ac:dyDescent="0.25">
      <c r="A1399">
        <v>1398</v>
      </c>
      <c r="B1399" t="s">
        <v>1875</v>
      </c>
      <c r="C1399" t="s">
        <v>1232</v>
      </c>
      <c r="D1399" t="str">
        <f t="shared" si="42"/>
        <v>Munsell Joel</v>
      </c>
      <c r="E1399" t="s">
        <v>22</v>
      </c>
      <c r="F1399" t="s">
        <v>186</v>
      </c>
      <c r="G1399" t="s">
        <v>611</v>
      </c>
      <c r="H1399" t="s">
        <v>612</v>
      </c>
      <c r="I1399" t="s">
        <v>186</v>
      </c>
      <c r="J1399" t="s">
        <v>19</v>
      </c>
      <c r="K1399" t="str">
        <f>INDEX(Table6[Column1],MATCH(L1399,Table6[Column2]))</f>
        <v>Adults</v>
      </c>
      <c r="L1399">
        <v>40.202912939999997</v>
      </c>
      <c r="M1399" t="str">
        <f>VLOOKUP(L1399,Table1[],2)</f>
        <v>40 - 49</v>
      </c>
      <c r="N1399" t="str">
        <f>INDEX(Table7[Column1],MATCH(O1399,Table7[Column2]))</f>
        <v>Learning Stage</v>
      </c>
      <c r="O1399">
        <v>3.0121168790000001</v>
      </c>
      <c r="P1399" t="str">
        <f>VLOOKUP(O1399,Table13[],2)</f>
        <v>1 - 5</v>
      </c>
      <c r="Q1399" t="str">
        <f>INDEX(Table8[Column1],MATCH(R1399,Table8[Column2]))</f>
        <v>Scheduled</v>
      </c>
      <c r="R1399">
        <v>38.515439479999998</v>
      </c>
      <c r="S1399">
        <f t="shared" si="43"/>
        <v>1.6048099783333332</v>
      </c>
      <c r="T1399" t="s">
        <v>19</v>
      </c>
    </row>
    <row r="1400" spans="1:20" x14ac:dyDescent="0.25">
      <c r="A1400">
        <v>1399</v>
      </c>
      <c r="B1400" t="s">
        <v>1254</v>
      </c>
      <c r="C1400" t="s">
        <v>383</v>
      </c>
      <c r="D1400" t="str">
        <f t="shared" si="42"/>
        <v>Carter Denise</v>
      </c>
      <c r="E1400" t="s">
        <v>15</v>
      </c>
      <c r="F1400" t="s">
        <v>138</v>
      </c>
      <c r="G1400" t="s">
        <v>1825</v>
      </c>
      <c r="H1400" t="s">
        <v>1826</v>
      </c>
      <c r="I1400" t="s">
        <v>138</v>
      </c>
      <c r="J1400" t="s">
        <v>19</v>
      </c>
      <c r="K1400" t="str">
        <f>INDEX(Table6[Column1],MATCH(L1400,Table6[Column2]))</f>
        <v>Adults</v>
      </c>
      <c r="L1400">
        <v>46.85680309</v>
      </c>
      <c r="M1400" t="str">
        <f>VLOOKUP(L1400,Table1[],2)</f>
        <v>40 - 49</v>
      </c>
      <c r="N1400" t="str">
        <f>INDEX(Table7[Column1],MATCH(O1400,Table7[Column2]))</f>
        <v>Learning Stage</v>
      </c>
      <c r="O1400">
        <v>3.7212290979999998</v>
      </c>
      <c r="P1400" t="str">
        <f>VLOOKUP(O1400,Table13[],2)</f>
        <v>1 - 5</v>
      </c>
      <c r="Q1400" t="str">
        <f>INDEX(Table8[Column1],MATCH(R1400,Table8[Column2]))</f>
        <v>Maintained</v>
      </c>
      <c r="R1400">
        <v>55.762033389999999</v>
      </c>
      <c r="S1400">
        <f t="shared" si="43"/>
        <v>2.3234180579166663</v>
      </c>
      <c r="T1400" t="s">
        <v>19</v>
      </c>
    </row>
    <row r="1401" spans="1:20" x14ac:dyDescent="0.25">
      <c r="A1401">
        <v>1400</v>
      </c>
      <c r="B1401" t="s">
        <v>1876</v>
      </c>
      <c r="C1401" t="s">
        <v>1877</v>
      </c>
      <c r="D1401" t="str">
        <f t="shared" si="42"/>
        <v>Champion Brandi</v>
      </c>
      <c r="E1401" t="s">
        <v>15</v>
      </c>
      <c r="F1401" t="s">
        <v>46</v>
      </c>
      <c r="G1401" t="s">
        <v>809</v>
      </c>
      <c r="H1401" t="s">
        <v>810</v>
      </c>
      <c r="I1401" t="s">
        <v>38</v>
      </c>
      <c r="J1401" t="s">
        <v>607</v>
      </c>
      <c r="K1401" t="str">
        <f>INDEX(Table6[Column1],MATCH(L1401,Table6[Column2]))</f>
        <v>Elders</v>
      </c>
      <c r="L1401">
        <v>54.144109999999998</v>
      </c>
      <c r="M1401" t="str">
        <f>VLOOKUP(L1401,Table1[],2)</f>
        <v>50 - 59</v>
      </c>
      <c r="N1401" t="str">
        <f>INDEX(Table7[Column1],MATCH(O1401,Table7[Column2]))</f>
        <v>Reflection Stage</v>
      </c>
      <c r="O1401">
        <v>26.719346000000002</v>
      </c>
      <c r="P1401" t="str">
        <f>VLOOKUP(O1401,Table13[],2)</f>
        <v>25 and Above</v>
      </c>
      <c r="Q1401" t="str">
        <f>INDEX(Table8[Column1],MATCH(R1401,Table8[Column2]))</f>
        <v>Excused</v>
      </c>
      <c r="R1401">
        <v>129.69606020000001</v>
      </c>
      <c r="S1401">
        <f t="shared" si="43"/>
        <v>5.404002508333333</v>
      </c>
      <c r="T1401" t="s">
        <v>42</v>
      </c>
    </row>
    <row r="1402" spans="1:20" x14ac:dyDescent="0.25">
      <c r="A1402">
        <v>1401</v>
      </c>
      <c r="B1402" t="s">
        <v>126</v>
      </c>
      <c r="C1402" t="s">
        <v>308</v>
      </c>
      <c r="D1402" t="str">
        <f t="shared" si="42"/>
        <v>Turner Maria</v>
      </c>
      <c r="E1402" t="s">
        <v>15</v>
      </c>
      <c r="F1402" t="s">
        <v>1878</v>
      </c>
      <c r="G1402" t="s">
        <v>1790</v>
      </c>
      <c r="H1402" t="s">
        <v>1791</v>
      </c>
      <c r="I1402" t="s">
        <v>123</v>
      </c>
      <c r="J1402" t="s">
        <v>19</v>
      </c>
      <c r="K1402" t="str">
        <f>INDEX(Table6[Column1],MATCH(L1402,Table6[Column2]))</f>
        <v>Young Adults</v>
      </c>
      <c r="L1402">
        <v>39.794705299999997</v>
      </c>
      <c r="M1402" t="str">
        <f>VLOOKUP(L1402,Table1[],2)</f>
        <v>30 - 39</v>
      </c>
      <c r="N1402" t="str">
        <f>INDEX(Table7[Column1],MATCH(O1402,Table7[Column2]))</f>
        <v>Learning Stage</v>
      </c>
      <c r="O1402">
        <v>3.7920599099999999</v>
      </c>
      <c r="P1402" t="str">
        <f>VLOOKUP(O1402,Table13[],2)</f>
        <v>1 - 5</v>
      </c>
      <c r="Q1402" t="str">
        <f>INDEX(Table8[Column1],MATCH(R1402,Table8[Column2]))</f>
        <v>Maintained</v>
      </c>
      <c r="R1402">
        <v>54.020384010000001</v>
      </c>
      <c r="S1402">
        <f t="shared" si="43"/>
        <v>2.2508493337500002</v>
      </c>
      <c r="T1402" t="s">
        <v>19</v>
      </c>
    </row>
    <row r="1403" spans="1:20" x14ac:dyDescent="0.25">
      <c r="A1403">
        <v>1402</v>
      </c>
      <c r="B1403" t="s">
        <v>1312</v>
      </c>
      <c r="C1403" t="s">
        <v>1879</v>
      </c>
      <c r="D1403" t="str">
        <f t="shared" si="42"/>
        <v>Scott Marsha</v>
      </c>
      <c r="E1403" t="s">
        <v>15</v>
      </c>
      <c r="F1403" t="s">
        <v>38</v>
      </c>
      <c r="G1403" t="s">
        <v>866</v>
      </c>
      <c r="H1403" t="s">
        <v>867</v>
      </c>
      <c r="I1403" t="s">
        <v>38</v>
      </c>
      <c r="J1403" t="s">
        <v>607</v>
      </c>
      <c r="K1403" t="str">
        <f>INDEX(Table6[Column1],MATCH(L1403,Table6[Column2]))</f>
        <v>Elders</v>
      </c>
      <c r="L1403">
        <v>54.023580000000003</v>
      </c>
      <c r="M1403" t="str">
        <f>VLOOKUP(L1403,Table1[],2)</f>
        <v>50 - 59</v>
      </c>
      <c r="N1403" t="str">
        <f>INDEX(Table7[Column1],MATCH(O1403,Table7[Column2]))</f>
        <v>Fitting in Stage</v>
      </c>
      <c r="O1403">
        <v>7.2847400000000002</v>
      </c>
      <c r="P1403" t="str">
        <f>VLOOKUP(O1403,Table13[],2)</f>
        <v>6 - 10</v>
      </c>
      <c r="Q1403" t="str">
        <f>INDEX(Table8[Column1],MATCH(R1403,Table8[Column2]))</f>
        <v>Excused</v>
      </c>
      <c r="R1403">
        <v>133.59587139999999</v>
      </c>
      <c r="S1403">
        <f t="shared" si="43"/>
        <v>5.566494641666667</v>
      </c>
      <c r="T1403" t="s">
        <v>42</v>
      </c>
    </row>
    <row r="1404" spans="1:20" x14ac:dyDescent="0.25">
      <c r="A1404">
        <v>1403</v>
      </c>
      <c r="B1404" t="s">
        <v>1880</v>
      </c>
      <c r="C1404" t="s">
        <v>1105</v>
      </c>
      <c r="D1404" t="str">
        <f t="shared" si="42"/>
        <v>Roach Mark</v>
      </c>
      <c r="E1404" t="s">
        <v>22</v>
      </c>
      <c r="F1404" t="s">
        <v>1116</v>
      </c>
      <c r="G1404" t="s">
        <v>1825</v>
      </c>
      <c r="H1404" t="s">
        <v>1826</v>
      </c>
      <c r="I1404" t="s">
        <v>87</v>
      </c>
      <c r="J1404" t="s">
        <v>19</v>
      </c>
      <c r="K1404" t="str">
        <f>INDEX(Table6[Column1],MATCH(L1404,Table6[Column2]))</f>
        <v>Adults</v>
      </c>
      <c r="L1404">
        <v>40.717030639999997</v>
      </c>
      <c r="M1404" t="str">
        <f>VLOOKUP(L1404,Table1[],2)</f>
        <v>40 - 49</v>
      </c>
      <c r="N1404" t="str">
        <f>INDEX(Table7[Column1],MATCH(O1404,Table7[Column2]))</f>
        <v>Learning Stage</v>
      </c>
      <c r="O1404">
        <v>4.0023730009999996</v>
      </c>
      <c r="P1404" t="str">
        <f>VLOOKUP(O1404,Table13[],2)</f>
        <v>1 - 5</v>
      </c>
      <c r="Q1404" t="str">
        <f>INDEX(Table8[Column1],MATCH(R1404,Table8[Column2]))</f>
        <v>Scheduled</v>
      </c>
      <c r="R1404">
        <v>16.53362924</v>
      </c>
      <c r="S1404">
        <f t="shared" si="43"/>
        <v>0.68890121833333329</v>
      </c>
      <c r="T1404" t="s">
        <v>19</v>
      </c>
    </row>
    <row r="1405" spans="1:20" x14ac:dyDescent="0.25">
      <c r="A1405">
        <v>1404</v>
      </c>
      <c r="B1405" t="s">
        <v>1881</v>
      </c>
      <c r="C1405" t="s">
        <v>679</v>
      </c>
      <c r="D1405" t="str">
        <f t="shared" si="42"/>
        <v>Priddy Margaret</v>
      </c>
      <c r="E1405" t="s">
        <v>15</v>
      </c>
      <c r="F1405" t="s">
        <v>33</v>
      </c>
      <c r="G1405" t="s">
        <v>866</v>
      </c>
      <c r="H1405" t="s">
        <v>867</v>
      </c>
      <c r="I1405" t="s">
        <v>38</v>
      </c>
      <c r="J1405" t="s">
        <v>607</v>
      </c>
      <c r="K1405" t="str">
        <f>INDEX(Table6[Column1],MATCH(L1405,Table6[Column2]))</f>
        <v>Adults</v>
      </c>
      <c r="L1405">
        <v>43.988729999999997</v>
      </c>
      <c r="M1405" t="str">
        <f>VLOOKUP(L1405,Table1[],2)</f>
        <v>40 - 49</v>
      </c>
      <c r="N1405" t="str">
        <f>INDEX(Table7[Column1],MATCH(O1405,Table7[Column2]))</f>
        <v>Fitting in Stage</v>
      </c>
      <c r="O1405">
        <v>6.3652689999999996</v>
      </c>
      <c r="P1405" t="str">
        <f>VLOOKUP(O1405,Table13[],2)</f>
        <v>6 - 10</v>
      </c>
      <c r="Q1405" t="str">
        <f>INDEX(Table8[Column1],MATCH(R1405,Table8[Column2]))</f>
        <v>Habitual</v>
      </c>
      <c r="R1405">
        <v>107.6642591</v>
      </c>
      <c r="S1405">
        <f t="shared" si="43"/>
        <v>4.4860107958333328</v>
      </c>
      <c r="T1405" t="s">
        <v>42</v>
      </c>
    </row>
    <row r="1406" spans="1:20" x14ac:dyDescent="0.25">
      <c r="A1406">
        <v>1405</v>
      </c>
      <c r="B1406" t="s">
        <v>1882</v>
      </c>
      <c r="C1406" t="s">
        <v>56</v>
      </c>
      <c r="D1406" t="str">
        <f t="shared" si="42"/>
        <v>Waters James</v>
      </c>
      <c r="E1406" t="s">
        <v>22</v>
      </c>
      <c r="F1406" t="s">
        <v>38</v>
      </c>
      <c r="G1406" t="s">
        <v>866</v>
      </c>
      <c r="H1406" t="s">
        <v>867</v>
      </c>
      <c r="I1406" t="s">
        <v>38</v>
      </c>
      <c r="J1406" t="s">
        <v>607</v>
      </c>
      <c r="K1406" t="str">
        <f>INDEX(Table6[Column1],MATCH(L1406,Table6[Column2]))</f>
        <v>Seniors</v>
      </c>
      <c r="L1406">
        <v>65</v>
      </c>
      <c r="M1406" t="str">
        <f>VLOOKUP(L1406,Table1[],2)</f>
        <v>60 and Above</v>
      </c>
      <c r="N1406" t="str">
        <f>INDEX(Table7[Column1],MATCH(O1406,Table7[Column2]))</f>
        <v>Fitting in Stage</v>
      </c>
      <c r="O1406">
        <v>6.925135</v>
      </c>
      <c r="P1406" t="str">
        <f>VLOOKUP(O1406,Table13[],2)</f>
        <v>6 - 10</v>
      </c>
      <c r="Q1406" t="str">
        <f>INDEX(Table8[Column1],MATCH(R1406,Table8[Column2]))</f>
        <v>Habitual</v>
      </c>
      <c r="R1406">
        <v>107.9808049</v>
      </c>
      <c r="S1406">
        <f t="shared" si="43"/>
        <v>4.4992002041666668</v>
      </c>
      <c r="T1406" t="s">
        <v>42</v>
      </c>
    </row>
    <row r="1407" spans="1:20" x14ac:dyDescent="0.25">
      <c r="A1407">
        <v>1406</v>
      </c>
      <c r="B1407" t="s">
        <v>444</v>
      </c>
      <c r="C1407" t="s">
        <v>115</v>
      </c>
      <c r="D1407" t="str">
        <f t="shared" si="42"/>
        <v>Moore Daniel</v>
      </c>
      <c r="E1407" t="s">
        <v>22</v>
      </c>
      <c r="F1407" t="s">
        <v>38</v>
      </c>
      <c r="G1407" t="s">
        <v>866</v>
      </c>
      <c r="H1407" t="s">
        <v>867</v>
      </c>
      <c r="I1407" t="s">
        <v>38</v>
      </c>
      <c r="J1407" t="s">
        <v>607</v>
      </c>
      <c r="K1407" t="str">
        <f>INDEX(Table6[Column1],MATCH(L1407,Table6[Column2]))</f>
        <v>Adults</v>
      </c>
      <c r="L1407">
        <v>42.252290000000002</v>
      </c>
      <c r="M1407" t="str">
        <f>VLOOKUP(L1407,Table1[],2)</f>
        <v>40 - 49</v>
      </c>
      <c r="N1407" t="str">
        <f>INDEX(Table7[Column1],MATCH(O1407,Table7[Column2]))</f>
        <v>Expertise Stage</v>
      </c>
      <c r="O1407">
        <v>14.224235999999999</v>
      </c>
      <c r="P1407" t="str">
        <f>VLOOKUP(O1407,Table13[],2)</f>
        <v>10 - 15</v>
      </c>
      <c r="Q1407" t="str">
        <f>INDEX(Table8[Column1],MATCH(R1407,Table8[Column2]))</f>
        <v>Habitual</v>
      </c>
      <c r="R1407">
        <v>84.285313840000001</v>
      </c>
      <c r="S1407">
        <f t="shared" si="43"/>
        <v>3.5118880766666667</v>
      </c>
      <c r="T1407" t="s">
        <v>42</v>
      </c>
    </row>
    <row r="1408" spans="1:20" x14ac:dyDescent="0.25">
      <c r="A1408">
        <v>1407</v>
      </c>
      <c r="B1408" t="s">
        <v>1883</v>
      </c>
      <c r="C1408" t="s">
        <v>679</v>
      </c>
      <c r="D1408" t="str">
        <f t="shared" si="42"/>
        <v>Cropper Margaret</v>
      </c>
      <c r="E1408" t="s">
        <v>15</v>
      </c>
      <c r="F1408" t="s">
        <v>30</v>
      </c>
      <c r="G1408" t="s">
        <v>820</v>
      </c>
      <c r="H1408" t="s">
        <v>821</v>
      </c>
      <c r="I1408" t="s">
        <v>30</v>
      </c>
      <c r="J1408" t="s">
        <v>19</v>
      </c>
      <c r="K1408" t="str">
        <f>INDEX(Table6[Column1],MATCH(L1408,Table6[Column2]))</f>
        <v>Young Adults</v>
      </c>
      <c r="L1408">
        <v>39.912449350000003</v>
      </c>
      <c r="M1408" t="str">
        <f>VLOOKUP(L1408,Table1[],2)</f>
        <v>30 - 39</v>
      </c>
      <c r="N1408" t="str">
        <f>INDEX(Table7[Column1],MATCH(O1408,Table7[Column2]))</f>
        <v>Learning Stage</v>
      </c>
      <c r="O1408">
        <v>4.0185700359999998</v>
      </c>
      <c r="P1408" t="str">
        <f>VLOOKUP(O1408,Table13[],2)</f>
        <v>1 - 5</v>
      </c>
      <c r="Q1408" t="str">
        <f>INDEX(Table8[Column1],MATCH(R1408,Table8[Column2]))</f>
        <v>Habitual</v>
      </c>
      <c r="R1408">
        <v>83.114315390000002</v>
      </c>
      <c r="S1408">
        <f t="shared" si="43"/>
        <v>3.4630964745833337</v>
      </c>
      <c r="T1408" t="s">
        <v>19</v>
      </c>
    </row>
    <row r="1409" spans="1:20" x14ac:dyDescent="0.25">
      <c r="A1409">
        <v>1408</v>
      </c>
      <c r="B1409" t="s">
        <v>1884</v>
      </c>
      <c r="C1409" t="s">
        <v>798</v>
      </c>
      <c r="D1409" t="str">
        <f t="shared" si="42"/>
        <v>Paxton Elaine</v>
      </c>
      <c r="E1409" t="s">
        <v>15</v>
      </c>
      <c r="F1409" t="s">
        <v>675</v>
      </c>
      <c r="G1409" t="s">
        <v>513</v>
      </c>
      <c r="H1409" t="s">
        <v>18</v>
      </c>
      <c r="I1409" t="s">
        <v>24</v>
      </c>
      <c r="J1409" t="s">
        <v>19</v>
      </c>
      <c r="K1409" t="str">
        <f>INDEX(Table6[Column1],MATCH(L1409,Table6[Column2]))</f>
        <v>Seniors</v>
      </c>
      <c r="L1409">
        <v>60.279433760000003</v>
      </c>
      <c r="M1409" t="str">
        <f>VLOOKUP(L1409,Table1[],2)</f>
        <v>60 and Above</v>
      </c>
      <c r="N1409" t="str">
        <f>INDEX(Table7[Column1],MATCH(O1409,Table7[Column2]))</f>
        <v>Learning Stage</v>
      </c>
      <c r="O1409">
        <v>5.5178969230000003</v>
      </c>
      <c r="P1409" t="str">
        <f>VLOOKUP(O1409,Table13[],2)</f>
        <v>1 - 5</v>
      </c>
      <c r="Q1409" t="str">
        <f>INDEX(Table8[Column1],MATCH(R1409,Table8[Column2]))</f>
        <v>Excused</v>
      </c>
      <c r="R1409">
        <v>123.893747</v>
      </c>
      <c r="S1409">
        <f t="shared" si="43"/>
        <v>5.1622394583333335</v>
      </c>
      <c r="T1409" t="s">
        <v>19</v>
      </c>
    </row>
    <row r="1410" spans="1:20" x14ac:dyDescent="0.25">
      <c r="A1410">
        <v>1409</v>
      </c>
      <c r="B1410" t="s">
        <v>1389</v>
      </c>
      <c r="C1410" t="s">
        <v>786</v>
      </c>
      <c r="D1410" t="str">
        <f t="shared" si="42"/>
        <v>Atchison Kent</v>
      </c>
      <c r="E1410" t="s">
        <v>22</v>
      </c>
      <c r="F1410" t="s">
        <v>16</v>
      </c>
      <c r="G1410" t="s">
        <v>850</v>
      </c>
      <c r="H1410" t="s">
        <v>851</v>
      </c>
      <c r="I1410" t="s">
        <v>38</v>
      </c>
      <c r="J1410" t="s">
        <v>852</v>
      </c>
      <c r="K1410" t="str">
        <f>INDEX(Table6[Column1],MATCH(L1410,Table6[Column2]))</f>
        <v>Elders</v>
      </c>
      <c r="L1410">
        <v>50.97334</v>
      </c>
      <c r="M1410" t="str">
        <f>VLOOKUP(L1410,Table1[],2)</f>
        <v>50 - 59</v>
      </c>
      <c r="N1410" t="str">
        <f>INDEX(Table7[Column1],MATCH(O1410,Table7[Column2]))</f>
        <v>Belonging Stage</v>
      </c>
      <c r="O1410">
        <v>20.246911999999998</v>
      </c>
      <c r="P1410" t="str">
        <f>VLOOKUP(O1410,Table13[],2)</f>
        <v>20 - 25</v>
      </c>
      <c r="Q1410" t="str">
        <f>INDEX(Table8[Column1],MATCH(R1410,Table8[Column2]))</f>
        <v>Scheduled</v>
      </c>
      <c r="R1410">
        <v>0</v>
      </c>
      <c r="S1410">
        <f t="shared" si="43"/>
        <v>0</v>
      </c>
      <c r="T1410" t="s">
        <v>42</v>
      </c>
    </row>
    <row r="1411" spans="1:20" x14ac:dyDescent="0.25">
      <c r="A1411">
        <v>1410</v>
      </c>
      <c r="B1411" t="s">
        <v>1885</v>
      </c>
      <c r="C1411" t="s">
        <v>149</v>
      </c>
      <c r="D1411" t="str">
        <f t="shared" ref="D1411:D1474" si="44">CONCATENATE(B1411, " ",C1411)</f>
        <v>Harrell Charles</v>
      </c>
      <c r="E1411" t="s">
        <v>22</v>
      </c>
      <c r="F1411" t="s">
        <v>38</v>
      </c>
      <c r="G1411" t="s">
        <v>611</v>
      </c>
      <c r="H1411" t="s">
        <v>612</v>
      </c>
      <c r="I1411" t="s">
        <v>38</v>
      </c>
      <c r="J1411" t="s">
        <v>19</v>
      </c>
      <c r="K1411" t="str">
        <f>INDEX(Table6[Column1],MATCH(L1411,Table6[Column2]))</f>
        <v>Youth</v>
      </c>
      <c r="L1411">
        <v>28.519818409999999</v>
      </c>
      <c r="M1411" t="str">
        <f>VLOOKUP(L1411,Table1[],2)</f>
        <v>20 - 29</v>
      </c>
      <c r="N1411" t="str">
        <f>INDEX(Table7[Column1],MATCH(O1411,Table7[Column2]))</f>
        <v>Learning Stage</v>
      </c>
      <c r="O1411">
        <v>3.7599802859999998</v>
      </c>
      <c r="P1411" t="str">
        <f>VLOOKUP(O1411,Table13[],2)</f>
        <v>1 - 5</v>
      </c>
      <c r="Q1411" t="str">
        <f>INDEX(Table8[Column1],MATCH(R1411,Table8[Column2]))</f>
        <v>Scheduled</v>
      </c>
      <c r="R1411">
        <v>0</v>
      </c>
      <c r="S1411">
        <f t="shared" ref="S1411:S1474" si="45">CONVERT(R1411,"hr","day")</f>
        <v>0</v>
      </c>
      <c r="T1411" t="s">
        <v>19</v>
      </c>
    </row>
    <row r="1412" spans="1:20" x14ac:dyDescent="0.25">
      <c r="A1412">
        <v>1411</v>
      </c>
      <c r="B1412" t="s">
        <v>1886</v>
      </c>
      <c r="C1412" t="s">
        <v>1216</v>
      </c>
      <c r="D1412" t="str">
        <f t="shared" si="44"/>
        <v>Derosa Bertha</v>
      </c>
      <c r="E1412" t="s">
        <v>15</v>
      </c>
      <c r="F1412" t="s">
        <v>123</v>
      </c>
      <c r="G1412" t="s">
        <v>1060</v>
      </c>
      <c r="H1412" t="s">
        <v>1061</v>
      </c>
      <c r="I1412" t="s">
        <v>123</v>
      </c>
      <c r="J1412" t="s">
        <v>19</v>
      </c>
      <c r="K1412" t="str">
        <f>INDEX(Table6[Column1],MATCH(L1412,Table6[Column2]))</f>
        <v>Young Adults</v>
      </c>
      <c r="L1412">
        <v>38.071074860000003</v>
      </c>
      <c r="M1412" t="str">
        <f>VLOOKUP(L1412,Table1[],2)</f>
        <v>30 - 39</v>
      </c>
      <c r="N1412" t="str">
        <f>INDEX(Table7[Column1],MATCH(O1412,Table7[Column2]))</f>
        <v>Learning Stage</v>
      </c>
      <c r="O1412">
        <v>4.7460105720000003</v>
      </c>
      <c r="P1412" t="str">
        <f>VLOOKUP(O1412,Table13[],2)</f>
        <v>1 - 5</v>
      </c>
      <c r="Q1412" t="str">
        <f>INDEX(Table8[Column1],MATCH(R1412,Table8[Column2]))</f>
        <v>Maintained</v>
      </c>
      <c r="R1412">
        <v>49.92167817</v>
      </c>
      <c r="S1412">
        <f t="shared" si="45"/>
        <v>2.08006992375</v>
      </c>
      <c r="T1412" t="s">
        <v>19</v>
      </c>
    </row>
    <row r="1413" spans="1:20" x14ac:dyDescent="0.25">
      <c r="A1413">
        <v>1412</v>
      </c>
      <c r="B1413" t="s">
        <v>1887</v>
      </c>
      <c r="C1413" t="s">
        <v>267</v>
      </c>
      <c r="D1413" t="str">
        <f t="shared" si="44"/>
        <v>Henke Johnson</v>
      </c>
      <c r="E1413" t="s">
        <v>22</v>
      </c>
      <c r="F1413" t="s">
        <v>407</v>
      </c>
      <c r="G1413" t="s">
        <v>850</v>
      </c>
      <c r="H1413" t="s">
        <v>851</v>
      </c>
      <c r="I1413" t="s">
        <v>38</v>
      </c>
      <c r="J1413" t="s">
        <v>852</v>
      </c>
      <c r="K1413" t="str">
        <f>INDEX(Table6[Column1],MATCH(L1413,Table6[Column2]))</f>
        <v>Young Adults</v>
      </c>
      <c r="L1413">
        <v>32.806310000000003</v>
      </c>
      <c r="M1413" t="str">
        <f>VLOOKUP(L1413,Table1[],2)</f>
        <v>30 - 39</v>
      </c>
      <c r="N1413" t="str">
        <f>INDEX(Table7[Column1],MATCH(O1413,Table7[Column2]))</f>
        <v>Fitting in Stage</v>
      </c>
      <c r="O1413">
        <v>7.7033659999999999</v>
      </c>
      <c r="P1413" t="str">
        <f>VLOOKUP(O1413,Table13[],2)</f>
        <v>6 - 10</v>
      </c>
      <c r="Q1413" t="str">
        <f>INDEX(Table8[Column1],MATCH(R1413,Table8[Column2]))</f>
        <v>Scheduled</v>
      </c>
      <c r="R1413">
        <v>29.33405488</v>
      </c>
      <c r="S1413">
        <f t="shared" si="45"/>
        <v>1.2222522866666667</v>
      </c>
      <c r="T1413" t="s">
        <v>42</v>
      </c>
    </row>
    <row r="1414" spans="1:20" x14ac:dyDescent="0.25">
      <c r="A1414">
        <v>1413</v>
      </c>
      <c r="B1414" t="s">
        <v>1888</v>
      </c>
      <c r="C1414" t="s">
        <v>948</v>
      </c>
      <c r="D1414" t="str">
        <f t="shared" si="44"/>
        <v>Mosely Clyde</v>
      </c>
      <c r="E1414" t="s">
        <v>22</v>
      </c>
      <c r="F1414" t="s">
        <v>57</v>
      </c>
      <c r="G1414" t="s">
        <v>850</v>
      </c>
      <c r="H1414" t="s">
        <v>851</v>
      </c>
      <c r="I1414" t="s">
        <v>38</v>
      </c>
      <c r="J1414" t="s">
        <v>852</v>
      </c>
      <c r="K1414" t="str">
        <f>INDEX(Table6[Column1],MATCH(L1414,Table6[Column2]))</f>
        <v>Young Adults</v>
      </c>
      <c r="L1414">
        <v>33.207479999999997</v>
      </c>
      <c r="M1414" t="str">
        <f>VLOOKUP(L1414,Table1[],2)</f>
        <v>30 - 39</v>
      </c>
      <c r="N1414" t="str">
        <f>INDEX(Table7[Column1],MATCH(O1414,Table7[Column2]))</f>
        <v>Expertise Stage</v>
      </c>
      <c r="O1414">
        <v>13.625529</v>
      </c>
      <c r="P1414" t="str">
        <f>VLOOKUP(O1414,Table13[],2)</f>
        <v>10 - 15</v>
      </c>
      <c r="Q1414" t="str">
        <f>INDEX(Table8[Column1],MATCH(R1414,Table8[Column2]))</f>
        <v>Maintained</v>
      </c>
      <c r="R1414">
        <v>66.344967519999997</v>
      </c>
      <c r="S1414">
        <f t="shared" si="45"/>
        <v>2.7643736466666669</v>
      </c>
      <c r="T1414" t="s">
        <v>42</v>
      </c>
    </row>
    <row r="1415" spans="1:20" x14ac:dyDescent="0.25">
      <c r="A1415">
        <v>1414</v>
      </c>
      <c r="B1415" t="s">
        <v>1889</v>
      </c>
      <c r="C1415" t="s">
        <v>81</v>
      </c>
      <c r="D1415" t="str">
        <f t="shared" si="44"/>
        <v>Guitierrez Larry</v>
      </c>
      <c r="E1415" t="s">
        <v>22</v>
      </c>
      <c r="F1415" t="s">
        <v>33</v>
      </c>
      <c r="G1415" t="s">
        <v>850</v>
      </c>
      <c r="H1415" t="s">
        <v>851</v>
      </c>
      <c r="I1415" t="s">
        <v>38</v>
      </c>
      <c r="J1415" t="s">
        <v>852</v>
      </c>
      <c r="K1415" t="str">
        <f>INDEX(Table6[Column1],MATCH(L1415,Table6[Column2]))</f>
        <v>Adults</v>
      </c>
      <c r="L1415">
        <v>45.144030000000001</v>
      </c>
      <c r="M1415" t="str">
        <f>VLOOKUP(L1415,Table1[],2)</f>
        <v>40 - 49</v>
      </c>
      <c r="N1415" t="str">
        <f>INDEX(Table7[Column1],MATCH(O1415,Table7[Column2]))</f>
        <v>Expertise Stage</v>
      </c>
      <c r="O1415">
        <v>13.615154</v>
      </c>
      <c r="P1415" t="str">
        <f>VLOOKUP(O1415,Table13[],2)</f>
        <v>10 - 15</v>
      </c>
      <c r="Q1415" t="str">
        <f>INDEX(Table8[Column1],MATCH(R1415,Table8[Column2]))</f>
        <v>Scheduled</v>
      </c>
      <c r="R1415">
        <v>0</v>
      </c>
      <c r="S1415">
        <f t="shared" si="45"/>
        <v>0</v>
      </c>
      <c r="T1415" t="s">
        <v>42</v>
      </c>
    </row>
    <row r="1416" spans="1:20" x14ac:dyDescent="0.25">
      <c r="A1416">
        <v>1415</v>
      </c>
      <c r="B1416" t="s">
        <v>1890</v>
      </c>
      <c r="C1416" t="s">
        <v>37</v>
      </c>
      <c r="D1416" t="str">
        <f t="shared" si="44"/>
        <v>Pollak Ralph</v>
      </c>
      <c r="E1416" t="s">
        <v>22</v>
      </c>
      <c r="F1416" t="s">
        <v>358</v>
      </c>
      <c r="G1416" t="s">
        <v>820</v>
      </c>
      <c r="H1416" t="s">
        <v>821</v>
      </c>
      <c r="I1416" t="s">
        <v>358</v>
      </c>
      <c r="J1416" t="s">
        <v>19</v>
      </c>
      <c r="K1416" t="str">
        <f>INDEX(Table6[Column1],MATCH(L1416,Table6[Column2]))</f>
        <v>Young Adults</v>
      </c>
      <c r="L1416">
        <v>30.197911449999999</v>
      </c>
      <c r="M1416" t="str">
        <f>VLOOKUP(L1416,Table1[],2)</f>
        <v>30 - 39</v>
      </c>
      <c r="N1416" t="str">
        <f>INDEX(Table7[Column1],MATCH(O1416,Table7[Column2]))</f>
        <v>Learning Stage</v>
      </c>
      <c r="O1416">
        <v>4.8323232870000004</v>
      </c>
      <c r="P1416" t="str">
        <f>VLOOKUP(O1416,Table13[],2)</f>
        <v>1 - 5</v>
      </c>
      <c r="Q1416" t="str">
        <f>INDEX(Table8[Column1],MATCH(R1416,Table8[Column2]))</f>
        <v>Scheduled</v>
      </c>
      <c r="R1416">
        <v>0</v>
      </c>
      <c r="S1416">
        <f t="shared" si="45"/>
        <v>0</v>
      </c>
      <c r="T1416" t="s">
        <v>19</v>
      </c>
    </row>
    <row r="1417" spans="1:20" x14ac:dyDescent="0.25">
      <c r="A1417">
        <v>1416</v>
      </c>
      <c r="B1417" t="s">
        <v>1519</v>
      </c>
      <c r="C1417" t="s">
        <v>525</v>
      </c>
      <c r="D1417" t="str">
        <f t="shared" si="44"/>
        <v>Fisher Amanda</v>
      </c>
      <c r="E1417" t="s">
        <v>15</v>
      </c>
      <c r="F1417" t="s">
        <v>153</v>
      </c>
      <c r="G1417" t="s">
        <v>820</v>
      </c>
      <c r="H1417" t="s">
        <v>821</v>
      </c>
      <c r="I1417" t="s">
        <v>138</v>
      </c>
      <c r="J1417" t="s">
        <v>19</v>
      </c>
      <c r="K1417" t="str">
        <f>INDEX(Table6[Column1],MATCH(L1417,Table6[Column2]))</f>
        <v>Adults</v>
      </c>
      <c r="L1417">
        <v>40.573792300000001</v>
      </c>
      <c r="M1417" t="str">
        <f>VLOOKUP(L1417,Table1[],2)</f>
        <v>40 - 49</v>
      </c>
      <c r="N1417" t="str">
        <f>INDEX(Table7[Column1],MATCH(O1417,Table7[Column2]))</f>
        <v>Learning Stage</v>
      </c>
      <c r="O1417">
        <v>4.6971999340000004</v>
      </c>
      <c r="P1417" t="str">
        <f>VLOOKUP(O1417,Table13[],2)</f>
        <v>1 - 5</v>
      </c>
      <c r="Q1417" t="str">
        <f>INDEX(Table8[Column1],MATCH(R1417,Table8[Column2]))</f>
        <v>Scheduled</v>
      </c>
      <c r="R1417">
        <v>23.87504049</v>
      </c>
      <c r="S1417">
        <f t="shared" si="45"/>
        <v>0.99479335375</v>
      </c>
      <c r="T1417" t="s">
        <v>19</v>
      </c>
    </row>
    <row r="1418" spans="1:20" x14ac:dyDescent="0.25">
      <c r="A1418">
        <v>1417</v>
      </c>
      <c r="B1418" t="s">
        <v>1891</v>
      </c>
      <c r="C1418" t="s">
        <v>77</v>
      </c>
      <c r="D1418" t="str">
        <f t="shared" si="44"/>
        <v>Sikes Sandra</v>
      </c>
      <c r="E1418" t="s">
        <v>15</v>
      </c>
      <c r="F1418" t="s">
        <v>176</v>
      </c>
      <c r="G1418" t="s">
        <v>1790</v>
      </c>
      <c r="H1418" t="s">
        <v>1791</v>
      </c>
      <c r="I1418" t="s">
        <v>134</v>
      </c>
      <c r="J1418" t="s">
        <v>19</v>
      </c>
      <c r="K1418" t="str">
        <f>INDEX(Table6[Column1],MATCH(L1418,Table6[Column2]))</f>
        <v>Young Adults</v>
      </c>
      <c r="L1418">
        <v>37.481310190000002</v>
      </c>
      <c r="M1418" t="str">
        <f>VLOOKUP(L1418,Table1[],2)</f>
        <v>30 - 39</v>
      </c>
      <c r="N1418" t="str">
        <f>INDEX(Table7[Column1],MATCH(O1418,Table7[Column2]))</f>
        <v>Fitting in Stage</v>
      </c>
      <c r="O1418">
        <v>7.0471356800000002</v>
      </c>
      <c r="P1418" t="str">
        <f>VLOOKUP(O1418,Table13[],2)</f>
        <v>6 - 10</v>
      </c>
      <c r="Q1418" t="str">
        <f>INDEX(Table8[Column1],MATCH(R1418,Table8[Column2]))</f>
        <v>Maintained</v>
      </c>
      <c r="R1418">
        <v>47.932086890000001</v>
      </c>
      <c r="S1418">
        <f t="shared" si="45"/>
        <v>1.9971702870833332</v>
      </c>
      <c r="T1418" t="s">
        <v>19</v>
      </c>
    </row>
    <row r="1419" spans="1:20" x14ac:dyDescent="0.25">
      <c r="A1419">
        <v>1418</v>
      </c>
      <c r="B1419" t="s">
        <v>1892</v>
      </c>
      <c r="C1419" t="s">
        <v>943</v>
      </c>
      <c r="D1419" t="str">
        <f t="shared" si="44"/>
        <v>Sizemore Roger</v>
      </c>
      <c r="E1419" t="s">
        <v>22</v>
      </c>
      <c r="F1419" t="s">
        <v>57</v>
      </c>
      <c r="G1419" t="s">
        <v>1060</v>
      </c>
      <c r="H1419" t="s">
        <v>1061</v>
      </c>
      <c r="I1419" t="s">
        <v>57</v>
      </c>
      <c r="J1419" t="s">
        <v>19</v>
      </c>
      <c r="K1419" t="str">
        <f>INDEX(Table6[Column1],MATCH(L1419,Table6[Column2]))</f>
        <v>Adults</v>
      </c>
      <c r="L1419">
        <v>44.286055300000001</v>
      </c>
      <c r="M1419" t="str">
        <f>VLOOKUP(L1419,Table1[],2)</f>
        <v>40 - 49</v>
      </c>
      <c r="N1419" t="str">
        <f>INDEX(Table7[Column1],MATCH(O1419,Table7[Column2]))</f>
        <v>Learning Stage</v>
      </c>
      <c r="O1419">
        <v>4.5158804269999999</v>
      </c>
      <c r="P1419" t="str">
        <f>VLOOKUP(O1419,Table13[],2)</f>
        <v>1 - 5</v>
      </c>
      <c r="Q1419" t="str">
        <f>INDEX(Table8[Column1],MATCH(R1419,Table8[Column2]))</f>
        <v>Maintained</v>
      </c>
      <c r="R1419">
        <v>73.419246819999998</v>
      </c>
      <c r="S1419">
        <f t="shared" si="45"/>
        <v>3.059135284166667</v>
      </c>
      <c r="T1419" t="s">
        <v>19</v>
      </c>
    </row>
    <row r="1420" spans="1:20" x14ac:dyDescent="0.25">
      <c r="A1420">
        <v>1419</v>
      </c>
      <c r="B1420" t="s">
        <v>904</v>
      </c>
      <c r="C1420" t="s">
        <v>1893</v>
      </c>
      <c r="D1420" t="str">
        <f t="shared" si="44"/>
        <v>Brown Holly</v>
      </c>
      <c r="E1420" t="s">
        <v>15</v>
      </c>
      <c r="F1420" t="s">
        <v>33</v>
      </c>
      <c r="G1420" t="s">
        <v>1790</v>
      </c>
      <c r="H1420" t="s">
        <v>1791</v>
      </c>
      <c r="I1420" t="s">
        <v>33</v>
      </c>
      <c r="J1420" t="s">
        <v>19</v>
      </c>
      <c r="K1420" t="str">
        <f>INDEX(Table6[Column1],MATCH(L1420,Table6[Column2]))</f>
        <v>Seniors</v>
      </c>
      <c r="L1420">
        <v>60.214689319999998</v>
      </c>
      <c r="M1420" t="str">
        <f>VLOOKUP(L1420,Table1[],2)</f>
        <v>60 and Above</v>
      </c>
      <c r="N1420" t="str">
        <f>INDEX(Table7[Column1],MATCH(O1420,Table7[Column2]))</f>
        <v>Learning Stage</v>
      </c>
      <c r="O1420">
        <v>5.2444132269999999</v>
      </c>
      <c r="P1420" t="str">
        <f>VLOOKUP(O1420,Table13[],2)</f>
        <v>1 - 5</v>
      </c>
      <c r="Q1420" t="str">
        <f>INDEX(Table8[Column1],MATCH(R1420,Table8[Column2]))</f>
        <v>Unexcused</v>
      </c>
      <c r="R1420">
        <v>190.11548210000001</v>
      </c>
      <c r="S1420">
        <f t="shared" si="45"/>
        <v>7.921478420833334</v>
      </c>
      <c r="T1420" t="s">
        <v>19</v>
      </c>
    </row>
    <row r="1421" spans="1:20" x14ac:dyDescent="0.25">
      <c r="A1421">
        <v>1420</v>
      </c>
      <c r="B1421" t="s">
        <v>725</v>
      </c>
      <c r="C1421" t="s">
        <v>1894</v>
      </c>
      <c r="D1421" t="str">
        <f t="shared" si="44"/>
        <v>Martinez Justine</v>
      </c>
      <c r="E1421" t="s">
        <v>15</v>
      </c>
      <c r="F1421" t="s">
        <v>1895</v>
      </c>
      <c r="G1421" t="s">
        <v>1060</v>
      </c>
      <c r="H1421" t="s">
        <v>1061</v>
      </c>
      <c r="I1421" t="s">
        <v>54</v>
      </c>
      <c r="J1421" t="s">
        <v>19</v>
      </c>
      <c r="K1421" t="str">
        <f>INDEX(Table6[Column1],MATCH(L1421,Table6[Column2]))</f>
        <v>Teenagers</v>
      </c>
      <c r="L1421">
        <v>18.30249521</v>
      </c>
      <c r="M1421" t="e">
        <f>VLOOKUP(L1421,Table1[],2)</f>
        <v>#N/A</v>
      </c>
      <c r="N1421" t="str">
        <f>INDEX(Table7[Column1],MATCH(O1421,Table7[Column2]))</f>
        <v>Learning Stage</v>
      </c>
      <c r="O1421">
        <v>3.705673897</v>
      </c>
      <c r="P1421" t="str">
        <f>VLOOKUP(O1421,Table13[],2)</f>
        <v>1 - 5</v>
      </c>
      <c r="Q1421" t="str">
        <f>INDEX(Table8[Column1],MATCH(R1421,Table8[Column2]))</f>
        <v>Scheduled</v>
      </c>
      <c r="R1421">
        <v>0</v>
      </c>
      <c r="S1421">
        <f t="shared" si="45"/>
        <v>0</v>
      </c>
      <c r="T1421" t="s">
        <v>19</v>
      </c>
    </row>
    <row r="1422" spans="1:20" x14ac:dyDescent="0.25">
      <c r="A1422">
        <v>1421</v>
      </c>
      <c r="B1422" t="s">
        <v>98</v>
      </c>
      <c r="C1422" t="s">
        <v>183</v>
      </c>
      <c r="D1422" t="str">
        <f t="shared" si="44"/>
        <v>Thompson Donald</v>
      </c>
      <c r="E1422" t="s">
        <v>22</v>
      </c>
      <c r="F1422" t="s">
        <v>30</v>
      </c>
      <c r="G1422" t="s">
        <v>1790</v>
      </c>
      <c r="H1422" t="s">
        <v>1791</v>
      </c>
      <c r="I1422" t="s">
        <v>30</v>
      </c>
      <c r="J1422" t="s">
        <v>19</v>
      </c>
      <c r="K1422" t="str">
        <f>INDEX(Table6[Column1],MATCH(L1422,Table6[Column2]))</f>
        <v>Adults</v>
      </c>
      <c r="L1422">
        <v>40.267715269999997</v>
      </c>
      <c r="M1422" t="str">
        <f>VLOOKUP(L1422,Table1[],2)</f>
        <v>40 - 49</v>
      </c>
      <c r="N1422" t="str">
        <f>INDEX(Table7[Column1],MATCH(O1422,Table7[Column2]))</f>
        <v>Fitting in Stage</v>
      </c>
      <c r="O1422">
        <v>6.1591992580000001</v>
      </c>
      <c r="P1422" t="str">
        <f>VLOOKUP(O1422,Table13[],2)</f>
        <v>6 - 10</v>
      </c>
      <c r="Q1422" t="str">
        <f>INDEX(Table8[Column1],MATCH(R1422,Table8[Column2]))</f>
        <v>Maintained</v>
      </c>
      <c r="R1422">
        <v>59.805685689999997</v>
      </c>
      <c r="S1422">
        <f t="shared" si="45"/>
        <v>2.4919035704166665</v>
      </c>
      <c r="T1422" t="s">
        <v>19</v>
      </c>
    </row>
    <row r="1423" spans="1:20" x14ac:dyDescent="0.25">
      <c r="A1423">
        <v>1422</v>
      </c>
      <c r="B1423" t="s">
        <v>1896</v>
      </c>
      <c r="C1423" t="s">
        <v>52</v>
      </c>
      <c r="D1423" t="str">
        <f t="shared" si="44"/>
        <v>Stitt John</v>
      </c>
      <c r="E1423" t="s">
        <v>22</v>
      </c>
      <c r="F1423" t="s">
        <v>38</v>
      </c>
      <c r="G1423" t="s">
        <v>820</v>
      </c>
      <c r="H1423" t="s">
        <v>821</v>
      </c>
      <c r="I1423" t="s">
        <v>38</v>
      </c>
      <c r="J1423" t="s">
        <v>19</v>
      </c>
      <c r="K1423" t="str">
        <f>INDEX(Table6[Column1],MATCH(L1423,Table6[Column2]))</f>
        <v>Young Adults</v>
      </c>
      <c r="L1423">
        <v>30.324550680000002</v>
      </c>
      <c r="M1423" t="str">
        <f>VLOOKUP(L1423,Table1[],2)</f>
        <v>30 - 39</v>
      </c>
      <c r="N1423" t="str">
        <f>INDEX(Table7[Column1],MATCH(O1423,Table7[Column2]))</f>
        <v>Learning Stage</v>
      </c>
      <c r="O1423">
        <v>2.7262102960000001</v>
      </c>
      <c r="P1423" t="str">
        <f>VLOOKUP(O1423,Table13[],2)</f>
        <v>1 - 5</v>
      </c>
      <c r="Q1423" t="str">
        <f>INDEX(Table8[Column1],MATCH(R1423,Table8[Column2]))</f>
        <v>Scheduled</v>
      </c>
      <c r="R1423">
        <v>7.657096975</v>
      </c>
      <c r="S1423">
        <f t="shared" si="45"/>
        <v>0.31904570729166665</v>
      </c>
      <c r="T1423" t="s">
        <v>19</v>
      </c>
    </row>
    <row r="1424" spans="1:20" x14ac:dyDescent="0.25">
      <c r="A1424">
        <v>1423</v>
      </c>
      <c r="B1424" t="s">
        <v>1897</v>
      </c>
      <c r="C1424" t="s">
        <v>751</v>
      </c>
      <c r="D1424" t="str">
        <f t="shared" si="44"/>
        <v>Sanders Jose</v>
      </c>
      <c r="E1424" t="s">
        <v>22</v>
      </c>
      <c r="F1424" t="s">
        <v>38</v>
      </c>
      <c r="G1424" t="s">
        <v>611</v>
      </c>
      <c r="H1424" t="s">
        <v>612</v>
      </c>
      <c r="I1424" t="s">
        <v>38</v>
      </c>
      <c r="J1424" t="s">
        <v>19</v>
      </c>
      <c r="K1424" t="str">
        <f>INDEX(Table6[Column1],MATCH(L1424,Table6[Column2]))</f>
        <v>Youth</v>
      </c>
      <c r="L1424">
        <v>21.93506112</v>
      </c>
      <c r="M1424" t="str">
        <f>VLOOKUP(L1424,Table1[],2)</f>
        <v>20 - 29</v>
      </c>
      <c r="N1424" t="str">
        <f>INDEX(Table7[Column1],MATCH(O1424,Table7[Column2]))</f>
        <v>Learning Stage</v>
      </c>
      <c r="O1424">
        <v>4.9661943649999998</v>
      </c>
      <c r="P1424" t="str">
        <f>VLOOKUP(O1424,Table13[],2)</f>
        <v>1 - 5</v>
      </c>
      <c r="Q1424" t="str">
        <f>INDEX(Table8[Column1],MATCH(R1424,Table8[Column2]))</f>
        <v>Scheduled</v>
      </c>
      <c r="R1424">
        <v>0</v>
      </c>
      <c r="S1424">
        <f t="shared" si="45"/>
        <v>0</v>
      </c>
      <c r="T1424" t="s">
        <v>19</v>
      </c>
    </row>
    <row r="1425" spans="1:20" x14ac:dyDescent="0.25">
      <c r="A1425">
        <v>1424</v>
      </c>
      <c r="B1425" t="s">
        <v>1898</v>
      </c>
      <c r="C1425" t="s">
        <v>779</v>
      </c>
      <c r="D1425" t="str">
        <f t="shared" si="44"/>
        <v>Devore Eric</v>
      </c>
      <c r="E1425" t="s">
        <v>22</v>
      </c>
      <c r="F1425" t="s">
        <v>176</v>
      </c>
      <c r="G1425" t="s">
        <v>820</v>
      </c>
      <c r="H1425" t="s">
        <v>821</v>
      </c>
      <c r="I1425" t="s">
        <v>134</v>
      </c>
      <c r="J1425" t="s">
        <v>19</v>
      </c>
      <c r="K1425" t="str">
        <f>INDEX(Table6[Column1],MATCH(L1425,Table6[Column2]))</f>
        <v>Young Adults</v>
      </c>
      <c r="L1425">
        <v>34.372819919999998</v>
      </c>
      <c r="M1425" t="str">
        <f>VLOOKUP(L1425,Table1[],2)</f>
        <v>30 - 39</v>
      </c>
      <c r="N1425" t="str">
        <f>INDEX(Table7[Column1],MATCH(O1425,Table7[Column2]))</f>
        <v>Learning Stage</v>
      </c>
      <c r="O1425">
        <v>4.5462067849999999</v>
      </c>
      <c r="P1425" t="str">
        <f>VLOOKUP(O1425,Table13[],2)</f>
        <v>1 - 5</v>
      </c>
      <c r="Q1425" t="str">
        <f>INDEX(Table8[Column1],MATCH(R1425,Table8[Column2]))</f>
        <v>Scheduled</v>
      </c>
      <c r="R1425">
        <v>3.0619822299999999</v>
      </c>
      <c r="S1425">
        <f t="shared" si="45"/>
        <v>0.12758259291666665</v>
      </c>
      <c r="T1425" t="s">
        <v>19</v>
      </c>
    </row>
    <row r="1426" spans="1:20" x14ac:dyDescent="0.25">
      <c r="A1426">
        <v>1425</v>
      </c>
      <c r="B1426" t="s">
        <v>1899</v>
      </c>
      <c r="C1426" t="s">
        <v>863</v>
      </c>
      <c r="D1426" t="str">
        <f t="shared" si="44"/>
        <v>Durham Gerald</v>
      </c>
      <c r="E1426" t="s">
        <v>22</v>
      </c>
      <c r="F1426" t="s">
        <v>38</v>
      </c>
      <c r="G1426" t="s">
        <v>820</v>
      </c>
      <c r="H1426" t="s">
        <v>821</v>
      </c>
      <c r="I1426" t="s">
        <v>38</v>
      </c>
      <c r="J1426" t="s">
        <v>19</v>
      </c>
      <c r="K1426" t="str">
        <f>INDEX(Table6[Column1],MATCH(L1426,Table6[Column2]))</f>
        <v>Adults</v>
      </c>
      <c r="L1426">
        <v>45.245733119999997</v>
      </c>
      <c r="M1426" t="str">
        <f>VLOOKUP(L1426,Table1[],2)</f>
        <v>40 - 49</v>
      </c>
      <c r="N1426" t="str">
        <f>INDEX(Table7[Column1],MATCH(O1426,Table7[Column2]))</f>
        <v>Learning Stage</v>
      </c>
      <c r="O1426">
        <v>4.036800457</v>
      </c>
      <c r="P1426" t="str">
        <f>VLOOKUP(O1426,Table13[],2)</f>
        <v>1 - 5</v>
      </c>
      <c r="Q1426" t="str">
        <f>INDEX(Table8[Column1],MATCH(R1426,Table8[Column2]))</f>
        <v>Maintained</v>
      </c>
      <c r="R1426">
        <v>58.470894880000003</v>
      </c>
      <c r="S1426">
        <f t="shared" si="45"/>
        <v>2.4362872866666669</v>
      </c>
      <c r="T1426" t="s">
        <v>19</v>
      </c>
    </row>
    <row r="1427" spans="1:20" x14ac:dyDescent="0.25">
      <c r="A1427">
        <v>1426</v>
      </c>
      <c r="B1427" t="s">
        <v>1900</v>
      </c>
      <c r="C1427" t="s">
        <v>1690</v>
      </c>
      <c r="D1427" t="str">
        <f t="shared" si="44"/>
        <v>Maggi Cindy</v>
      </c>
      <c r="E1427" t="s">
        <v>15</v>
      </c>
      <c r="F1427" t="s">
        <v>30</v>
      </c>
      <c r="G1427" t="s">
        <v>820</v>
      </c>
      <c r="H1427" t="s">
        <v>821</v>
      </c>
      <c r="I1427" t="s">
        <v>30</v>
      </c>
      <c r="J1427" t="s">
        <v>19</v>
      </c>
      <c r="K1427" t="str">
        <f>INDEX(Table6[Column1],MATCH(L1427,Table6[Column2]))</f>
        <v>Youth</v>
      </c>
      <c r="L1427">
        <v>21.242900540000001</v>
      </c>
      <c r="M1427" t="str">
        <f>VLOOKUP(L1427,Table1[],2)</f>
        <v>20 - 29</v>
      </c>
      <c r="N1427" t="str">
        <f>INDEX(Table7[Column1],MATCH(O1427,Table7[Column2]))</f>
        <v>Learning Stage</v>
      </c>
      <c r="O1427">
        <v>5.4132183270000001</v>
      </c>
      <c r="P1427" t="str">
        <f>VLOOKUP(O1427,Table13[],2)</f>
        <v>1 - 5</v>
      </c>
      <c r="Q1427" t="str">
        <f>INDEX(Table8[Column1],MATCH(R1427,Table8[Column2]))</f>
        <v>Scheduled</v>
      </c>
      <c r="R1427">
        <v>0</v>
      </c>
      <c r="S1427">
        <f t="shared" si="45"/>
        <v>0</v>
      </c>
      <c r="T1427" t="s">
        <v>19</v>
      </c>
    </row>
    <row r="1428" spans="1:20" x14ac:dyDescent="0.25">
      <c r="A1428">
        <v>1427</v>
      </c>
      <c r="B1428" t="s">
        <v>43</v>
      </c>
      <c r="C1428" t="s">
        <v>617</v>
      </c>
      <c r="D1428" t="str">
        <f t="shared" si="44"/>
        <v>Lee Diane</v>
      </c>
      <c r="E1428" t="s">
        <v>15</v>
      </c>
      <c r="F1428" t="s">
        <v>127</v>
      </c>
      <c r="G1428" t="s">
        <v>1794</v>
      </c>
      <c r="H1428" t="s">
        <v>1061</v>
      </c>
      <c r="I1428" t="s">
        <v>127</v>
      </c>
      <c r="J1428" t="s">
        <v>19</v>
      </c>
      <c r="K1428" t="str">
        <f>INDEX(Table6[Column1],MATCH(L1428,Table6[Column2]))</f>
        <v>Young Adults</v>
      </c>
      <c r="L1428">
        <v>35.473992580000001</v>
      </c>
      <c r="M1428" t="str">
        <f>VLOOKUP(L1428,Table1[],2)</f>
        <v>30 - 39</v>
      </c>
      <c r="N1428" t="str">
        <f>INDEX(Table7[Column1],MATCH(O1428,Table7[Column2]))</f>
        <v>Learning Stage</v>
      </c>
      <c r="O1428">
        <v>5.1417829040000003</v>
      </c>
      <c r="P1428" t="str">
        <f>VLOOKUP(O1428,Table13[],2)</f>
        <v>1 - 5</v>
      </c>
      <c r="Q1428" t="str">
        <f>INDEX(Table8[Column1],MATCH(R1428,Table8[Column2]))</f>
        <v>Scheduled</v>
      </c>
      <c r="R1428">
        <v>39.185739859999998</v>
      </c>
      <c r="S1428">
        <f t="shared" si="45"/>
        <v>1.6327391608333333</v>
      </c>
      <c r="T1428" t="s">
        <v>19</v>
      </c>
    </row>
    <row r="1429" spans="1:20" x14ac:dyDescent="0.25">
      <c r="A1429">
        <v>1428</v>
      </c>
      <c r="B1429" t="s">
        <v>1901</v>
      </c>
      <c r="C1429" t="s">
        <v>183</v>
      </c>
      <c r="D1429" t="str">
        <f t="shared" si="44"/>
        <v>Goodwyn Donald</v>
      </c>
      <c r="E1429" t="s">
        <v>22</v>
      </c>
      <c r="F1429" t="s">
        <v>30</v>
      </c>
      <c r="G1429" t="s">
        <v>1794</v>
      </c>
      <c r="H1429" t="s">
        <v>1061</v>
      </c>
      <c r="I1429" t="s">
        <v>30</v>
      </c>
      <c r="J1429" t="s">
        <v>19</v>
      </c>
      <c r="K1429" t="str">
        <f>INDEX(Table6[Column1],MATCH(L1429,Table6[Column2]))</f>
        <v>Adults</v>
      </c>
      <c r="L1429">
        <v>44.7918381</v>
      </c>
      <c r="M1429" t="str">
        <f>VLOOKUP(L1429,Table1[],2)</f>
        <v>40 - 49</v>
      </c>
      <c r="N1429" t="str">
        <f>INDEX(Table7[Column1],MATCH(O1429,Table7[Column2]))</f>
        <v>Learning Stage</v>
      </c>
      <c r="O1429">
        <v>5.8870494889999998</v>
      </c>
      <c r="P1429" t="str">
        <f>VLOOKUP(O1429,Table13[],2)</f>
        <v>1 - 5</v>
      </c>
      <c r="Q1429" t="str">
        <f>INDEX(Table8[Column1],MATCH(R1429,Table8[Column2]))</f>
        <v>Maintained</v>
      </c>
      <c r="R1429">
        <v>47.438450959999997</v>
      </c>
      <c r="S1429">
        <f t="shared" si="45"/>
        <v>1.9766021233333333</v>
      </c>
      <c r="T1429" t="s">
        <v>19</v>
      </c>
    </row>
    <row r="1430" spans="1:20" x14ac:dyDescent="0.25">
      <c r="A1430">
        <v>1429</v>
      </c>
      <c r="B1430" t="s">
        <v>1902</v>
      </c>
      <c r="C1430" t="s">
        <v>1573</v>
      </c>
      <c r="D1430" t="str">
        <f t="shared" si="44"/>
        <v>Cason Marion</v>
      </c>
      <c r="E1430" t="s">
        <v>15</v>
      </c>
      <c r="F1430" t="s">
        <v>33</v>
      </c>
      <c r="G1430" t="s">
        <v>820</v>
      </c>
      <c r="H1430" t="s">
        <v>821</v>
      </c>
      <c r="I1430" t="s">
        <v>33</v>
      </c>
      <c r="J1430" t="s">
        <v>19</v>
      </c>
      <c r="K1430" t="str">
        <f>INDEX(Table6[Column1],MATCH(L1430,Table6[Column2]))</f>
        <v>Young Adults</v>
      </c>
      <c r="L1430">
        <v>36.839601500000001</v>
      </c>
      <c r="M1430" t="str">
        <f>VLOOKUP(L1430,Table1[],2)</f>
        <v>30 - 39</v>
      </c>
      <c r="N1430" t="str">
        <f>INDEX(Table7[Column1],MATCH(O1430,Table7[Column2]))</f>
        <v>Learning Stage</v>
      </c>
      <c r="O1430">
        <v>3.0161563170000001</v>
      </c>
      <c r="P1430" t="str">
        <f>VLOOKUP(O1430,Table13[],2)</f>
        <v>1 - 5</v>
      </c>
      <c r="Q1430" t="str">
        <f>INDEX(Table8[Column1],MATCH(R1430,Table8[Column2]))</f>
        <v>Scheduled</v>
      </c>
      <c r="R1430">
        <v>26.621675490000001</v>
      </c>
      <c r="S1430">
        <f t="shared" si="45"/>
        <v>1.10923647875</v>
      </c>
      <c r="T1430" t="s">
        <v>19</v>
      </c>
    </row>
    <row r="1431" spans="1:20" x14ac:dyDescent="0.25">
      <c r="A1431">
        <v>1430</v>
      </c>
      <c r="B1431" t="s">
        <v>1903</v>
      </c>
      <c r="C1431" t="s">
        <v>93</v>
      </c>
      <c r="D1431" t="str">
        <f t="shared" si="44"/>
        <v>Epps William</v>
      </c>
      <c r="E1431" t="s">
        <v>22</v>
      </c>
      <c r="F1431" t="s">
        <v>38</v>
      </c>
      <c r="G1431" t="s">
        <v>820</v>
      </c>
      <c r="H1431" t="s">
        <v>821</v>
      </c>
      <c r="I1431" t="s">
        <v>38</v>
      </c>
      <c r="J1431" t="s">
        <v>19</v>
      </c>
      <c r="K1431" t="str">
        <f>INDEX(Table6[Column1],MATCH(L1431,Table6[Column2]))</f>
        <v>Elders</v>
      </c>
      <c r="L1431">
        <v>50.063893610000001</v>
      </c>
      <c r="M1431" t="str">
        <f>VLOOKUP(L1431,Table1[],2)</f>
        <v>50 - 59</v>
      </c>
      <c r="N1431" t="str">
        <f>INDEX(Table7[Column1],MATCH(O1431,Table7[Column2]))</f>
        <v>Fitting in Stage</v>
      </c>
      <c r="O1431">
        <v>6.1354716370000002</v>
      </c>
      <c r="P1431" t="str">
        <f>VLOOKUP(O1431,Table13[],2)</f>
        <v>6 - 10</v>
      </c>
      <c r="Q1431" t="str">
        <f>INDEX(Table8[Column1],MATCH(R1431,Table8[Column2]))</f>
        <v>Habitual</v>
      </c>
      <c r="R1431">
        <v>85.245330530000004</v>
      </c>
      <c r="S1431">
        <f t="shared" si="45"/>
        <v>3.5518887720833332</v>
      </c>
      <c r="T1431" t="s">
        <v>19</v>
      </c>
    </row>
    <row r="1432" spans="1:20" x14ac:dyDescent="0.25">
      <c r="A1432">
        <v>1431</v>
      </c>
      <c r="B1432" t="s">
        <v>1904</v>
      </c>
      <c r="C1432" t="s">
        <v>1905</v>
      </c>
      <c r="D1432" t="str">
        <f t="shared" si="44"/>
        <v>Wilker Domenic</v>
      </c>
      <c r="E1432" t="s">
        <v>22</v>
      </c>
      <c r="F1432" t="s">
        <v>30</v>
      </c>
      <c r="G1432" t="s">
        <v>1825</v>
      </c>
      <c r="H1432" t="s">
        <v>1826</v>
      </c>
      <c r="I1432" t="s">
        <v>30</v>
      </c>
      <c r="J1432" t="s">
        <v>19</v>
      </c>
      <c r="K1432" t="str">
        <f>INDEX(Table6[Column1],MATCH(L1432,Table6[Column2]))</f>
        <v>Adults</v>
      </c>
      <c r="L1432">
        <v>43.700373200000001</v>
      </c>
      <c r="M1432" t="str">
        <f>VLOOKUP(L1432,Table1[],2)</f>
        <v>40 - 49</v>
      </c>
      <c r="N1432" t="str">
        <f>INDEX(Table7[Column1],MATCH(O1432,Table7[Column2]))</f>
        <v>Learning Stage</v>
      </c>
      <c r="O1432">
        <v>4.1796110659999997</v>
      </c>
      <c r="P1432" t="str">
        <f>VLOOKUP(O1432,Table13[],2)</f>
        <v>1 - 5</v>
      </c>
      <c r="Q1432" t="str">
        <f>INDEX(Table8[Column1],MATCH(R1432,Table8[Column2]))</f>
        <v>Maintained</v>
      </c>
      <c r="R1432">
        <v>62.145439209999999</v>
      </c>
      <c r="S1432">
        <f t="shared" si="45"/>
        <v>2.5893933004166665</v>
      </c>
      <c r="T1432" t="s">
        <v>19</v>
      </c>
    </row>
    <row r="1433" spans="1:20" x14ac:dyDescent="0.25">
      <c r="A1433">
        <v>1432</v>
      </c>
      <c r="B1433" t="s">
        <v>1906</v>
      </c>
      <c r="C1433" t="s">
        <v>201</v>
      </c>
      <c r="D1433" t="str">
        <f t="shared" si="44"/>
        <v>Authement Anthony</v>
      </c>
      <c r="E1433" t="s">
        <v>22</v>
      </c>
      <c r="F1433" t="s">
        <v>157</v>
      </c>
      <c r="G1433" t="s">
        <v>820</v>
      </c>
      <c r="H1433" t="s">
        <v>821</v>
      </c>
      <c r="I1433" t="s">
        <v>157</v>
      </c>
      <c r="J1433" t="s">
        <v>19</v>
      </c>
      <c r="K1433" t="str">
        <f>INDEX(Table6[Column1],MATCH(L1433,Table6[Column2]))</f>
        <v>Elders</v>
      </c>
      <c r="L1433">
        <v>53.33455154</v>
      </c>
      <c r="M1433" t="str">
        <f>VLOOKUP(L1433,Table1[],2)</f>
        <v>50 - 59</v>
      </c>
      <c r="N1433" t="str">
        <f>INDEX(Table7[Column1],MATCH(O1433,Table7[Column2]))</f>
        <v>Learning Stage</v>
      </c>
      <c r="O1433">
        <v>4.8173391910000003</v>
      </c>
      <c r="P1433" t="str">
        <f>VLOOKUP(O1433,Table13[],2)</f>
        <v>1 - 5</v>
      </c>
      <c r="Q1433" t="str">
        <f>INDEX(Table8[Column1],MATCH(R1433,Table8[Column2]))</f>
        <v>Excused</v>
      </c>
      <c r="R1433">
        <v>126.2616659</v>
      </c>
      <c r="S1433">
        <f t="shared" si="45"/>
        <v>5.2609027458333335</v>
      </c>
      <c r="T1433" t="s">
        <v>19</v>
      </c>
    </row>
    <row r="1434" spans="1:20" x14ac:dyDescent="0.25">
      <c r="A1434">
        <v>1433</v>
      </c>
      <c r="B1434" t="s">
        <v>1907</v>
      </c>
      <c r="C1434" t="s">
        <v>624</v>
      </c>
      <c r="D1434" t="str">
        <f t="shared" si="44"/>
        <v>Wiseman Sharon</v>
      </c>
      <c r="E1434" t="s">
        <v>15</v>
      </c>
      <c r="F1434" t="s">
        <v>30</v>
      </c>
      <c r="G1434" t="s">
        <v>513</v>
      </c>
      <c r="H1434" t="s">
        <v>18</v>
      </c>
      <c r="I1434" t="s">
        <v>30</v>
      </c>
      <c r="J1434" t="s">
        <v>19</v>
      </c>
      <c r="K1434" t="str">
        <f>INDEX(Table6[Column1],MATCH(L1434,Table6[Column2]))</f>
        <v>Young Adults</v>
      </c>
      <c r="L1434">
        <v>38.969242260000001</v>
      </c>
      <c r="M1434" t="str">
        <f>VLOOKUP(L1434,Table1[],2)</f>
        <v>30 - 39</v>
      </c>
      <c r="N1434" t="str">
        <f>INDEX(Table7[Column1],MATCH(O1434,Table7[Column2]))</f>
        <v>Learning Stage</v>
      </c>
      <c r="O1434">
        <v>4.4167148850000002</v>
      </c>
      <c r="P1434" t="str">
        <f>VLOOKUP(O1434,Table13[],2)</f>
        <v>1 - 5</v>
      </c>
      <c r="Q1434" t="str">
        <f>INDEX(Table8[Column1],MATCH(R1434,Table8[Column2]))</f>
        <v>Scheduled</v>
      </c>
      <c r="R1434">
        <v>1.8243687909999999</v>
      </c>
      <c r="S1434">
        <f t="shared" si="45"/>
        <v>7.6015366291666664E-2</v>
      </c>
      <c r="T1434" t="s">
        <v>19</v>
      </c>
    </row>
    <row r="1435" spans="1:20" x14ac:dyDescent="0.25">
      <c r="A1435">
        <v>1434</v>
      </c>
      <c r="B1435" t="s">
        <v>1908</v>
      </c>
      <c r="C1435" t="s">
        <v>175</v>
      </c>
      <c r="D1435" t="str">
        <f t="shared" si="44"/>
        <v>Begley Paul</v>
      </c>
      <c r="E1435" t="s">
        <v>22</v>
      </c>
      <c r="F1435" t="s">
        <v>213</v>
      </c>
      <c r="G1435" t="s">
        <v>1825</v>
      </c>
      <c r="H1435" t="s">
        <v>1826</v>
      </c>
      <c r="I1435" t="s">
        <v>54</v>
      </c>
      <c r="J1435" t="s">
        <v>19</v>
      </c>
      <c r="K1435" t="str">
        <f>INDEX(Table6[Column1],MATCH(L1435,Table6[Column2]))</f>
        <v>Adults</v>
      </c>
      <c r="L1435">
        <v>49.80325483</v>
      </c>
      <c r="M1435" t="str">
        <f>VLOOKUP(L1435,Table1[],2)</f>
        <v>40 - 49</v>
      </c>
      <c r="N1435" t="str">
        <f>INDEX(Table7[Column1],MATCH(O1435,Table7[Column2]))</f>
        <v>Learning Stage</v>
      </c>
      <c r="O1435">
        <v>4.5201153590000001</v>
      </c>
      <c r="P1435" t="str">
        <f>VLOOKUP(O1435,Table13[],2)</f>
        <v>1 - 5</v>
      </c>
      <c r="Q1435" t="str">
        <f>INDEX(Table8[Column1],MATCH(R1435,Table8[Column2]))</f>
        <v>Maintained</v>
      </c>
      <c r="R1435">
        <v>72.025070409999998</v>
      </c>
      <c r="S1435">
        <f t="shared" si="45"/>
        <v>3.0010446004166664</v>
      </c>
      <c r="T1435" t="s">
        <v>19</v>
      </c>
    </row>
    <row r="1436" spans="1:20" x14ac:dyDescent="0.25">
      <c r="A1436">
        <v>1435</v>
      </c>
      <c r="B1436" t="s">
        <v>1012</v>
      </c>
      <c r="C1436" t="s">
        <v>1105</v>
      </c>
      <c r="D1436" t="str">
        <f t="shared" si="44"/>
        <v>Anderson Mark</v>
      </c>
      <c r="E1436" t="s">
        <v>22</v>
      </c>
      <c r="F1436" t="s">
        <v>358</v>
      </c>
      <c r="G1436" t="s">
        <v>1790</v>
      </c>
      <c r="H1436" t="s">
        <v>1791</v>
      </c>
      <c r="I1436" t="s">
        <v>358</v>
      </c>
      <c r="J1436" t="s">
        <v>19</v>
      </c>
      <c r="K1436" t="str">
        <f>INDEX(Table6[Column1],MATCH(L1436,Table6[Column2]))</f>
        <v>Adults</v>
      </c>
      <c r="L1436">
        <v>44.569865550000003</v>
      </c>
      <c r="M1436" t="str">
        <f>VLOOKUP(L1436,Table1[],2)</f>
        <v>40 - 49</v>
      </c>
      <c r="N1436" t="str">
        <f>INDEX(Table7[Column1],MATCH(O1436,Table7[Column2]))</f>
        <v>Learning Stage</v>
      </c>
      <c r="O1436">
        <v>5.28442363</v>
      </c>
      <c r="P1436" t="str">
        <f>VLOOKUP(O1436,Table13[],2)</f>
        <v>1 - 5</v>
      </c>
      <c r="Q1436" t="str">
        <f>INDEX(Table8[Column1],MATCH(R1436,Table8[Column2]))</f>
        <v>Scheduled</v>
      </c>
      <c r="R1436">
        <v>27.55449072</v>
      </c>
      <c r="S1436">
        <f t="shared" si="45"/>
        <v>1.14810378</v>
      </c>
      <c r="T1436" t="s">
        <v>19</v>
      </c>
    </row>
    <row r="1437" spans="1:20" x14ac:dyDescent="0.25">
      <c r="A1437">
        <v>1436</v>
      </c>
      <c r="B1437" t="s">
        <v>982</v>
      </c>
      <c r="C1437" t="s">
        <v>1909</v>
      </c>
      <c r="D1437" t="str">
        <f t="shared" si="44"/>
        <v>Harrison Kristina</v>
      </c>
      <c r="E1437" t="s">
        <v>15</v>
      </c>
      <c r="F1437" t="s">
        <v>458</v>
      </c>
      <c r="G1437" t="s">
        <v>513</v>
      </c>
      <c r="H1437" t="s">
        <v>18</v>
      </c>
      <c r="I1437" t="s">
        <v>138</v>
      </c>
      <c r="J1437" t="s">
        <v>19</v>
      </c>
      <c r="K1437" t="str">
        <f>INDEX(Table6[Column1],MATCH(L1437,Table6[Column2]))</f>
        <v>Young Adults</v>
      </c>
      <c r="L1437">
        <v>39.363080349999997</v>
      </c>
      <c r="M1437" t="str">
        <f>VLOOKUP(L1437,Table1[],2)</f>
        <v>30 - 39</v>
      </c>
      <c r="N1437" t="str">
        <f>INDEX(Table7[Column1],MATCH(O1437,Table7[Column2]))</f>
        <v>Fitting in Stage</v>
      </c>
      <c r="O1437">
        <v>6.0533413520000003</v>
      </c>
      <c r="P1437" t="str">
        <f>VLOOKUP(O1437,Table13[],2)</f>
        <v>6 - 10</v>
      </c>
      <c r="Q1437" t="str">
        <f>INDEX(Table8[Column1],MATCH(R1437,Table8[Column2]))</f>
        <v>Scheduled</v>
      </c>
      <c r="R1437">
        <v>33.39821207</v>
      </c>
      <c r="S1437">
        <f t="shared" si="45"/>
        <v>1.3915921695833333</v>
      </c>
      <c r="T1437" t="s">
        <v>19</v>
      </c>
    </row>
    <row r="1438" spans="1:20" x14ac:dyDescent="0.25">
      <c r="A1438">
        <v>1437</v>
      </c>
      <c r="B1438" t="s">
        <v>1249</v>
      </c>
      <c r="C1438" t="s">
        <v>423</v>
      </c>
      <c r="D1438" t="str">
        <f t="shared" si="44"/>
        <v>Cooper Brenda</v>
      </c>
      <c r="E1438" t="s">
        <v>15</v>
      </c>
      <c r="F1438" t="s">
        <v>16</v>
      </c>
      <c r="G1438" t="s">
        <v>820</v>
      </c>
      <c r="H1438" t="s">
        <v>821</v>
      </c>
      <c r="I1438" t="s">
        <v>16</v>
      </c>
      <c r="J1438" t="s">
        <v>19</v>
      </c>
      <c r="K1438" t="str">
        <f>INDEX(Table6[Column1],MATCH(L1438,Table6[Column2]))</f>
        <v>Seniors</v>
      </c>
      <c r="L1438">
        <v>71.500602200000003</v>
      </c>
      <c r="M1438" t="str">
        <f>VLOOKUP(L1438,Table1[],2)</f>
        <v>60 and Above</v>
      </c>
      <c r="N1438" t="str">
        <f>INDEX(Table7[Column1],MATCH(O1438,Table7[Column2]))</f>
        <v>Learning Stage</v>
      </c>
      <c r="O1438">
        <v>5.4233046680000001</v>
      </c>
      <c r="P1438" t="str">
        <f>VLOOKUP(O1438,Table13[],2)</f>
        <v>1 - 5</v>
      </c>
      <c r="Q1438" t="str">
        <f>INDEX(Table8[Column1],MATCH(R1438,Table8[Column2]))</f>
        <v>Violative</v>
      </c>
      <c r="R1438">
        <v>232.56243649999999</v>
      </c>
      <c r="S1438">
        <f t="shared" si="45"/>
        <v>9.6901015208333323</v>
      </c>
      <c r="T1438" t="s">
        <v>19</v>
      </c>
    </row>
    <row r="1439" spans="1:20" x14ac:dyDescent="0.25">
      <c r="A1439">
        <v>1438</v>
      </c>
      <c r="B1439" t="s">
        <v>1910</v>
      </c>
      <c r="C1439" t="s">
        <v>62</v>
      </c>
      <c r="D1439" t="str">
        <f t="shared" si="44"/>
        <v>Filer Thomas</v>
      </c>
      <c r="E1439" t="s">
        <v>22</v>
      </c>
      <c r="F1439" t="s">
        <v>1451</v>
      </c>
      <c r="G1439" t="s">
        <v>820</v>
      </c>
      <c r="H1439" t="s">
        <v>821</v>
      </c>
      <c r="I1439" t="s">
        <v>1451</v>
      </c>
      <c r="J1439" t="s">
        <v>19</v>
      </c>
      <c r="K1439" t="str">
        <f>INDEX(Table6[Column1],MATCH(L1439,Table6[Column2]))</f>
        <v>Elders</v>
      </c>
      <c r="L1439">
        <v>54.488867829999997</v>
      </c>
      <c r="M1439" t="str">
        <f>VLOOKUP(L1439,Table1[],2)</f>
        <v>50 - 59</v>
      </c>
      <c r="N1439" t="str">
        <f>INDEX(Table7[Column1],MATCH(O1439,Table7[Column2]))</f>
        <v>Learning Stage</v>
      </c>
      <c r="O1439">
        <v>4.5991040219999997</v>
      </c>
      <c r="P1439" t="str">
        <f>VLOOKUP(O1439,Table13[],2)</f>
        <v>1 - 5</v>
      </c>
      <c r="Q1439" t="str">
        <f>INDEX(Table8[Column1],MATCH(R1439,Table8[Column2]))</f>
        <v>Excused</v>
      </c>
      <c r="R1439">
        <v>134.72958850000001</v>
      </c>
      <c r="S1439">
        <f t="shared" si="45"/>
        <v>5.6137328541666669</v>
      </c>
      <c r="T1439" t="s">
        <v>19</v>
      </c>
    </row>
    <row r="1440" spans="1:20" x14ac:dyDescent="0.25">
      <c r="A1440">
        <v>1439</v>
      </c>
      <c r="B1440" t="s">
        <v>1911</v>
      </c>
      <c r="C1440" t="s">
        <v>426</v>
      </c>
      <c r="D1440" t="str">
        <f t="shared" si="44"/>
        <v>Comer George</v>
      </c>
      <c r="E1440" t="s">
        <v>22</v>
      </c>
      <c r="F1440" t="s">
        <v>16</v>
      </c>
      <c r="G1440" t="s">
        <v>1790</v>
      </c>
      <c r="H1440" t="s">
        <v>1791</v>
      </c>
      <c r="I1440" t="s">
        <v>16</v>
      </c>
      <c r="J1440" t="s">
        <v>19</v>
      </c>
      <c r="K1440" t="str">
        <f>INDEX(Table6[Column1],MATCH(L1440,Table6[Column2]))</f>
        <v>Young Adults</v>
      </c>
      <c r="L1440">
        <v>38.777573230000002</v>
      </c>
      <c r="M1440" t="str">
        <f>VLOOKUP(L1440,Table1[],2)</f>
        <v>30 - 39</v>
      </c>
      <c r="N1440" t="str">
        <f>INDEX(Table7[Column1],MATCH(O1440,Table7[Column2]))</f>
        <v>Learning Stage</v>
      </c>
      <c r="O1440">
        <v>2.2308921939999999</v>
      </c>
      <c r="P1440" t="str">
        <f>VLOOKUP(O1440,Table13[],2)</f>
        <v>1 - 5</v>
      </c>
      <c r="Q1440" t="str">
        <f>INDEX(Table8[Column1],MATCH(R1440,Table8[Column2]))</f>
        <v>Scheduled</v>
      </c>
      <c r="R1440">
        <v>12.765689699999999</v>
      </c>
      <c r="S1440">
        <f t="shared" si="45"/>
        <v>0.53190373749999997</v>
      </c>
      <c r="T1440" t="s">
        <v>19</v>
      </c>
    </row>
    <row r="1441" spans="1:20" x14ac:dyDescent="0.25">
      <c r="A1441">
        <v>1440</v>
      </c>
      <c r="B1441" t="s">
        <v>1479</v>
      </c>
      <c r="C1441" t="s">
        <v>210</v>
      </c>
      <c r="D1441" t="str">
        <f t="shared" si="44"/>
        <v>Dee Kenneth</v>
      </c>
      <c r="E1441" t="s">
        <v>22</v>
      </c>
      <c r="F1441" t="s">
        <v>30</v>
      </c>
      <c r="G1441" t="s">
        <v>820</v>
      </c>
      <c r="H1441" t="s">
        <v>821</v>
      </c>
      <c r="I1441" t="s">
        <v>30</v>
      </c>
      <c r="J1441" t="s">
        <v>19</v>
      </c>
      <c r="K1441" t="str">
        <f>INDEX(Table6[Column1],MATCH(L1441,Table6[Column2]))</f>
        <v>Adults</v>
      </c>
      <c r="L1441">
        <v>44.647353240000001</v>
      </c>
      <c r="M1441" t="str">
        <f>VLOOKUP(L1441,Table1[],2)</f>
        <v>40 - 49</v>
      </c>
      <c r="N1441" t="str">
        <f>INDEX(Table7[Column1],MATCH(O1441,Table7[Column2]))</f>
        <v>Learning Stage</v>
      </c>
      <c r="O1441">
        <v>4.1863885740000004</v>
      </c>
      <c r="P1441" t="str">
        <f>VLOOKUP(O1441,Table13[],2)</f>
        <v>1 - 5</v>
      </c>
      <c r="Q1441" t="str">
        <f>INDEX(Table8[Column1],MATCH(R1441,Table8[Column2]))</f>
        <v>Maintained</v>
      </c>
      <c r="R1441">
        <v>55.560332860000003</v>
      </c>
      <c r="S1441">
        <f t="shared" si="45"/>
        <v>2.3150138691666671</v>
      </c>
      <c r="T1441" t="s">
        <v>19</v>
      </c>
    </row>
    <row r="1442" spans="1:20" x14ac:dyDescent="0.25">
      <c r="A1442">
        <v>1441</v>
      </c>
      <c r="B1442" t="s">
        <v>1912</v>
      </c>
      <c r="C1442" t="s">
        <v>1386</v>
      </c>
      <c r="D1442" t="str">
        <f t="shared" si="44"/>
        <v>Blazek Sheila</v>
      </c>
      <c r="E1442" t="s">
        <v>15</v>
      </c>
      <c r="F1442" t="s">
        <v>33</v>
      </c>
      <c r="G1442" t="s">
        <v>780</v>
      </c>
      <c r="H1442" t="s">
        <v>781</v>
      </c>
      <c r="I1442" t="s">
        <v>38</v>
      </c>
      <c r="J1442" t="s">
        <v>607</v>
      </c>
      <c r="K1442" t="str">
        <f>INDEX(Table6[Column1],MATCH(L1442,Table6[Column2]))</f>
        <v>Elders</v>
      </c>
      <c r="L1442">
        <v>54.747625999999997</v>
      </c>
      <c r="M1442" t="str">
        <f>VLOOKUP(L1442,Table1[],2)</f>
        <v>50 - 59</v>
      </c>
      <c r="N1442" t="str">
        <f>INDEX(Table7[Column1],MATCH(O1442,Table7[Column2]))</f>
        <v>Reflection Stage</v>
      </c>
      <c r="O1442">
        <v>36.747625999999997</v>
      </c>
      <c r="P1442" t="str">
        <f>VLOOKUP(O1442,Table13[],2)</f>
        <v>25 and Above</v>
      </c>
      <c r="Q1442" t="str">
        <f>INDEX(Table8[Column1],MATCH(R1442,Table8[Column2]))</f>
        <v>Scheduled</v>
      </c>
      <c r="R1442">
        <v>0</v>
      </c>
      <c r="S1442">
        <f t="shared" si="45"/>
        <v>0</v>
      </c>
      <c r="T1442" t="s">
        <v>42</v>
      </c>
    </row>
    <row r="1443" spans="1:20" x14ac:dyDescent="0.25">
      <c r="A1443">
        <v>1442</v>
      </c>
      <c r="B1443" t="s">
        <v>1913</v>
      </c>
      <c r="C1443" t="s">
        <v>1914</v>
      </c>
      <c r="D1443" t="str">
        <f t="shared" si="44"/>
        <v>Gold Olga</v>
      </c>
      <c r="E1443" t="s">
        <v>15</v>
      </c>
      <c r="F1443" t="s">
        <v>127</v>
      </c>
      <c r="G1443" t="s">
        <v>1825</v>
      </c>
      <c r="H1443" t="s">
        <v>1826</v>
      </c>
      <c r="I1443" t="s">
        <v>127</v>
      </c>
      <c r="J1443" t="s">
        <v>19</v>
      </c>
      <c r="K1443" t="str">
        <f>INDEX(Table6[Column1],MATCH(L1443,Table6[Column2]))</f>
        <v>Adults</v>
      </c>
      <c r="L1443">
        <v>48.981215990000003</v>
      </c>
      <c r="M1443" t="str">
        <f>VLOOKUP(L1443,Table1[],2)</f>
        <v>40 - 49</v>
      </c>
      <c r="N1443" t="str">
        <f>INDEX(Table7[Column1],MATCH(O1443,Table7[Column2]))</f>
        <v>Learning Stage</v>
      </c>
      <c r="O1443">
        <v>2.8103565100000001</v>
      </c>
      <c r="P1443" t="str">
        <f>VLOOKUP(O1443,Table13[],2)</f>
        <v>1 - 5</v>
      </c>
      <c r="Q1443" t="str">
        <f>INDEX(Table8[Column1],MATCH(R1443,Table8[Column2]))</f>
        <v>Habitual</v>
      </c>
      <c r="R1443">
        <v>94.063595890000002</v>
      </c>
      <c r="S1443">
        <f t="shared" si="45"/>
        <v>3.9193164954166666</v>
      </c>
      <c r="T1443" t="s">
        <v>19</v>
      </c>
    </row>
    <row r="1444" spans="1:20" x14ac:dyDescent="0.25">
      <c r="A1444">
        <v>1443</v>
      </c>
      <c r="B1444" t="s">
        <v>1915</v>
      </c>
      <c r="C1444" t="s">
        <v>842</v>
      </c>
      <c r="D1444" t="str">
        <f t="shared" si="44"/>
        <v>Timmins Leslie</v>
      </c>
      <c r="E1444" t="s">
        <v>15</v>
      </c>
      <c r="F1444" t="s">
        <v>38</v>
      </c>
      <c r="G1444" t="s">
        <v>780</v>
      </c>
      <c r="H1444" t="s">
        <v>781</v>
      </c>
      <c r="I1444" t="s">
        <v>38</v>
      </c>
      <c r="J1444" t="s">
        <v>607</v>
      </c>
      <c r="K1444" t="str">
        <f>INDEX(Table6[Column1],MATCH(L1444,Table6[Column2]))</f>
        <v>Adults</v>
      </c>
      <c r="L1444">
        <v>41.156820000000003</v>
      </c>
      <c r="M1444" t="str">
        <f>VLOOKUP(L1444,Table1[],2)</f>
        <v>40 - 49</v>
      </c>
      <c r="N1444" t="str">
        <f>INDEX(Table7[Column1],MATCH(O1444,Table7[Column2]))</f>
        <v>Learning Stage</v>
      </c>
      <c r="O1444">
        <v>4.7577299999999996</v>
      </c>
      <c r="P1444" t="str">
        <f>VLOOKUP(O1444,Table13[],2)</f>
        <v>1 - 5</v>
      </c>
      <c r="Q1444" t="str">
        <f>INDEX(Table8[Column1],MATCH(R1444,Table8[Column2]))</f>
        <v>Maintained</v>
      </c>
      <c r="R1444">
        <v>79.161548960000005</v>
      </c>
      <c r="S1444">
        <f t="shared" si="45"/>
        <v>3.2983978733333337</v>
      </c>
      <c r="T1444" t="s">
        <v>42</v>
      </c>
    </row>
    <row r="1445" spans="1:20" x14ac:dyDescent="0.25">
      <c r="A1445">
        <v>1444</v>
      </c>
      <c r="B1445" t="s">
        <v>34</v>
      </c>
      <c r="C1445" t="s">
        <v>173</v>
      </c>
      <c r="D1445" t="str">
        <f t="shared" si="44"/>
        <v>Jones Jane</v>
      </c>
      <c r="E1445" t="s">
        <v>15</v>
      </c>
      <c r="F1445" t="s">
        <v>87</v>
      </c>
      <c r="G1445" t="s">
        <v>513</v>
      </c>
      <c r="H1445" t="s">
        <v>18</v>
      </c>
      <c r="I1445" t="s">
        <v>87</v>
      </c>
      <c r="J1445" t="s">
        <v>19</v>
      </c>
      <c r="K1445" t="str">
        <f>INDEX(Table6[Column1],MATCH(L1445,Table6[Column2]))</f>
        <v>Elders</v>
      </c>
      <c r="L1445">
        <v>50.833541420000003</v>
      </c>
      <c r="M1445" t="str">
        <f>VLOOKUP(L1445,Table1[],2)</f>
        <v>50 - 59</v>
      </c>
      <c r="N1445" t="str">
        <f>INDEX(Table7[Column1],MATCH(O1445,Table7[Column2]))</f>
        <v>Learning Stage</v>
      </c>
      <c r="O1445">
        <v>4.3942203409999996</v>
      </c>
      <c r="P1445" t="str">
        <f>VLOOKUP(O1445,Table13[],2)</f>
        <v>1 - 5</v>
      </c>
      <c r="Q1445" t="str">
        <f>INDEX(Table8[Column1],MATCH(R1445,Table8[Column2]))</f>
        <v>Excused</v>
      </c>
      <c r="R1445">
        <v>131.7068457</v>
      </c>
      <c r="S1445">
        <f t="shared" si="45"/>
        <v>5.4877852375000007</v>
      </c>
      <c r="T1445" t="s">
        <v>19</v>
      </c>
    </row>
    <row r="1446" spans="1:20" x14ac:dyDescent="0.25">
      <c r="A1446">
        <v>1445</v>
      </c>
      <c r="B1446" t="s">
        <v>1916</v>
      </c>
      <c r="C1446" t="s">
        <v>1312</v>
      </c>
      <c r="D1446" t="str">
        <f t="shared" si="44"/>
        <v>Crossland Scott</v>
      </c>
      <c r="E1446" t="s">
        <v>22</v>
      </c>
      <c r="F1446" t="s">
        <v>806</v>
      </c>
      <c r="G1446" t="s">
        <v>1825</v>
      </c>
      <c r="H1446" t="s">
        <v>1826</v>
      </c>
      <c r="I1446" t="s">
        <v>192</v>
      </c>
      <c r="J1446" t="s">
        <v>19</v>
      </c>
      <c r="K1446" t="str">
        <f>INDEX(Table6[Column1],MATCH(L1446,Table6[Column2]))</f>
        <v>Adults</v>
      </c>
      <c r="L1446">
        <v>44.538927409999999</v>
      </c>
      <c r="M1446" t="str">
        <f>VLOOKUP(L1446,Table1[],2)</f>
        <v>40 - 49</v>
      </c>
      <c r="N1446" t="str">
        <f>INDEX(Table7[Column1],MATCH(O1446,Table7[Column2]))</f>
        <v>Learning Stage</v>
      </c>
      <c r="O1446">
        <v>5.6145831150000003</v>
      </c>
      <c r="P1446" t="str">
        <f>VLOOKUP(O1446,Table13[],2)</f>
        <v>1 - 5</v>
      </c>
      <c r="Q1446" t="str">
        <f>INDEX(Table8[Column1],MATCH(R1446,Table8[Column2]))</f>
        <v>Maintained</v>
      </c>
      <c r="R1446">
        <v>63.851112659999998</v>
      </c>
      <c r="S1446">
        <f t="shared" si="45"/>
        <v>2.6604630275000001</v>
      </c>
      <c r="T1446" t="s">
        <v>19</v>
      </c>
    </row>
    <row r="1447" spans="1:20" x14ac:dyDescent="0.25">
      <c r="A1447">
        <v>1446</v>
      </c>
      <c r="B1447" t="s">
        <v>1917</v>
      </c>
      <c r="C1447" t="s">
        <v>1004</v>
      </c>
      <c r="D1447" t="str">
        <f t="shared" si="44"/>
        <v>Boyer Deborah</v>
      </c>
      <c r="E1447" t="s">
        <v>15</v>
      </c>
      <c r="F1447" t="s">
        <v>192</v>
      </c>
      <c r="G1447" t="s">
        <v>513</v>
      </c>
      <c r="H1447" t="s">
        <v>18</v>
      </c>
      <c r="I1447" t="s">
        <v>192</v>
      </c>
      <c r="J1447" t="s">
        <v>19</v>
      </c>
      <c r="K1447" t="str">
        <f>INDEX(Table6[Column1],MATCH(L1447,Table6[Column2]))</f>
        <v>Elders</v>
      </c>
      <c r="L1447">
        <v>51.079505580000003</v>
      </c>
      <c r="M1447" t="str">
        <f>VLOOKUP(L1447,Table1[],2)</f>
        <v>50 - 59</v>
      </c>
      <c r="N1447" t="str">
        <f>INDEX(Table7[Column1],MATCH(O1447,Table7[Column2]))</f>
        <v>Learning Stage</v>
      </c>
      <c r="O1447">
        <v>5.4613821769999999</v>
      </c>
      <c r="P1447" t="str">
        <f>VLOOKUP(O1447,Table13[],2)</f>
        <v>1 - 5</v>
      </c>
      <c r="Q1447" t="str">
        <f>INDEX(Table8[Column1],MATCH(R1447,Table8[Column2]))</f>
        <v>Habitual</v>
      </c>
      <c r="R1447">
        <v>97.286576949999997</v>
      </c>
      <c r="S1447">
        <f t="shared" si="45"/>
        <v>4.0536073729166668</v>
      </c>
      <c r="T1447" t="s">
        <v>19</v>
      </c>
    </row>
    <row r="1448" spans="1:20" x14ac:dyDescent="0.25">
      <c r="A1448">
        <v>1447</v>
      </c>
      <c r="B1448" t="s">
        <v>830</v>
      </c>
      <c r="C1448" t="s">
        <v>56</v>
      </c>
      <c r="D1448" t="str">
        <f t="shared" si="44"/>
        <v>Marcus James</v>
      </c>
      <c r="E1448" t="s">
        <v>22</v>
      </c>
      <c r="F1448" t="s">
        <v>369</v>
      </c>
      <c r="G1448" t="s">
        <v>780</v>
      </c>
      <c r="H1448" t="s">
        <v>781</v>
      </c>
      <c r="I1448" t="s">
        <v>38</v>
      </c>
      <c r="J1448" t="s">
        <v>607</v>
      </c>
      <c r="K1448" t="str">
        <f>INDEX(Table6[Column1],MATCH(L1448,Table6[Column2]))</f>
        <v>Adults</v>
      </c>
      <c r="L1448">
        <v>48.155810000000002</v>
      </c>
      <c r="M1448" t="str">
        <f>VLOOKUP(L1448,Table1[],2)</f>
        <v>40 - 49</v>
      </c>
      <c r="N1448" t="str">
        <f>INDEX(Table7[Column1],MATCH(O1448,Table7[Column2]))</f>
        <v>Fitting in Stage</v>
      </c>
      <c r="O1448">
        <v>6.925135</v>
      </c>
      <c r="P1448" t="str">
        <f>VLOOKUP(O1448,Table13[],2)</f>
        <v>6 - 10</v>
      </c>
      <c r="Q1448" t="str">
        <f>INDEX(Table8[Column1],MATCH(R1448,Table8[Column2]))</f>
        <v>Maintained</v>
      </c>
      <c r="R1448">
        <v>73.824794470000001</v>
      </c>
      <c r="S1448">
        <f t="shared" si="45"/>
        <v>3.076033102916667</v>
      </c>
      <c r="T1448" t="s">
        <v>42</v>
      </c>
    </row>
    <row r="1449" spans="1:20" x14ac:dyDescent="0.25">
      <c r="A1449">
        <v>1448</v>
      </c>
      <c r="B1449" t="s">
        <v>1110</v>
      </c>
      <c r="C1449" t="s">
        <v>56</v>
      </c>
      <c r="D1449" t="str">
        <f t="shared" si="44"/>
        <v>Dion James</v>
      </c>
      <c r="E1449" t="s">
        <v>22</v>
      </c>
      <c r="F1449" t="s">
        <v>38</v>
      </c>
      <c r="G1449" t="s">
        <v>780</v>
      </c>
      <c r="H1449" t="s">
        <v>781</v>
      </c>
      <c r="I1449" t="s">
        <v>38</v>
      </c>
      <c r="J1449" t="s">
        <v>607</v>
      </c>
      <c r="K1449" t="str">
        <f>INDEX(Table6[Column1],MATCH(L1449,Table6[Column2]))</f>
        <v>Adults</v>
      </c>
      <c r="L1449">
        <v>41.58173</v>
      </c>
      <c r="M1449" t="str">
        <f>VLOOKUP(L1449,Table1[],2)</f>
        <v>40 - 49</v>
      </c>
      <c r="N1449" t="str">
        <f>INDEX(Table7[Column1],MATCH(O1449,Table7[Column2]))</f>
        <v>Expertise Stage</v>
      </c>
      <c r="O1449">
        <v>14.224235999999999</v>
      </c>
      <c r="P1449" t="str">
        <f>VLOOKUP(O1449,Table13[],2)</f>
        <v>10 - 15</v>
      </c>
      <c r="Q1449" t="str">
        <f>INDEX(Table8[Column1],MATCH(R1449,Table8[Column2]))</f>
        <v>Maintained</v>
      </c>
      <c r="R1449">
        <v>73.219071330000006</v>
      </c>
      <c r="S1449">
        <f t="shared" si="45"/>
        <v>3.0507946387500002</v>
      </c>
      <c r="T1449" t="s">
        <v>42</v>
      </c>
    </row>
    <row r="1450" spans="1:20" x14ac:dyDescent="0.25">
      <c r="A1450">
        <v>1449</v>
      </c>
      <c r="B1450" t="s">
        <v>1918</v>
      </c>
      <c r="C1450" t="s">
        <v>374</v>
      </c>
      <c r="D1450" t="str">
        <f t="shared" si="44"/>
        <v>Vidal Melinda</v>
      </c>
      <c r="E1450" t="s">
        <v>15</v>
      </c>
      <c r="F1450" t="s">
        <v>134</v>
      </c>
      <c r="G1450" t="s">
        <v>1794</v>
      </c>
      <c r="H1450" t="s">
        <v>1061</v>
      </c>
      <c r="I1450" t="s">
        <v>134</v>
      </c>
      <c r="J1450" t="s">
        <v>19</v>
      </c>
      <c r="K1450" t="str">
        <f>INDEX(Table6[Column1],MATCH(L1450,Table6[Column2]))</f>
        <v>Young Adults</v>
      </c>
      <c r="L1450">
        <v>37.613359189999997</v>
      </c>
      <c r="M1450" t="str">
        <f>VLOOKUP(L1450,Table1[],2)</f>
        <v>30 - 39</v>
      </c>
      <c r="N1450" t="str">
        <f>INDEX(Table7[Column1],MATCH(O1450,Table7[Column2]))</f>
        <v>Learning Stage</v>
      </c>
      <c r="O1450">
        <v>4.9253796410000001</v>
      </c>
      <c r="P1450" t="str">
        <f>VLOOKUP(O1450,Table13[],2)</f>
        <v>1 - 5</v>
      </c>
      <c r="Q1450" t="str">
        <f>INDEX(Table8[Column1],MATCH(R1450,Table8[Column2]))</f>
        <v>Maintained</v>
      </c>
      <c r="R1450">
        <v>65.962386550000005</v>
      </c>
      <c r="S1450">
        <f t="shared" si="45"/>
        <v>2.7484327729166669</v>
      </c>
      <c r="T1450" t="s">
        <v>19</v>
      </c>
    </row>
    <row r="1451" spans="1:20" x14ac:dyDescent="0.25">
      <c r="A1451">
        <v>1450</v>
      </c>
      <c r="B1451" t="s">
        <v>1076</v>
      </c>
      <c r="C1451" t="s">
        <v>390</v>
      </c>
      <c r="D1451" t="str">
        <f t="shared" si="44"/>
        <v>Ebert Stephanie</v>
      </c>
      <c r="E1451" t="s">
        <v>15</v>
      </c>
      <c r="F1451" t="s">
        <v>27</v>
      </c>
      <c r="G1451" t="s">
        <v>820</v>
      </c>
      <c r="H1451" t="s">
        <v>821</v>
      </c>
      <c r="I1451" t="s">
        <v>27</v>
      </c>
      <c r="J1451" t="s">
        <v>19</v>
      </c>
      <c r="K1451" t="str">
        <f>INDEX(Table6[Column1],MATCH(L1451,Table6[Column2]))</f>
        <v>Young Adults</v>
      </c>
      <c r="L1451">
        <v>35.908953779999997</v>
      </c>
      <c r="M1451" t="str">
        <f>VLOOKUP(L1451,Table1[],2)</f>
        <v>30 - 39</v>
      </c>
      <c r="N1451" t="str">
        <f>INDEX(Table7[Column1],MATCH(O1451,Table7[Column2]))</f>
        <v>Learning Stage</v>
      </c>
      <c r="O1451">
        <v>4.3303838800000003</v>
      </c>
      <c r="P1451" t="str">
        <f>VLOOKUP(O1451,Table13[],2)</f>
        <v>1 - 5</v>
      </c>
      <c r="Q1451" t="str">
        <f>INDEX(Table8[Column1],MATCH(R1451,Table8[Column2]))</f>
        <v>Maintained</v>
      </c>
      <c r="R1451">
        <v>57.2664641</v>
      </c>
      <c r="S1451">
        <f t="shared" si="45"/>
        <v>2.3861026708333335</v>
      </c>
      <c r="T1451" t="s">
        <v>19</v>
      </c>
    </row>
    <row r="1452" spans="1:20" x14ac:dyDescent="0.25">
      <c r="A1452">
        <v>1451</v>
      </c>
      <c r="B1452" t="s">
        <v>281</v>
      </c>
      <c r="C1452" t="s">
        <v>180</v>
      </c>
      <c r="D1452" t="str">
        <f t="shared" si="44"/>
        <v>Clark Tammy</v>
      </c>
      <c r="E1452" t="s">
        <v>15</v>
      </c>
      <c r="F1452" t="s">
        <v>38</v>
      </c>
      <c r="G1452" t="s">
        <v>611</v>
      </c>
      <c r="H1452" t="s">
        <v>612</v>
      </c>
      <c r="I1452" t="s">
        <v>38</v>
      </c>
      <c r="J1452" t="s">
        <v>19</v>
      </c>
      <c r="K1452" t="str">
        <f>INDEX(Table6[Column1],MATCH(L1452,Table6[Column2]))</f>
        <v>Young Adults</v>
      </c>
      <c r="L1452">
        <v>38.931500800000002</v>
      </c>
      <c r="M1452" t="str">
        <f>VLOOKUP(L1452,Table1[],2)</f>
        <v>30 - 39</v>
      </c>
      <c r="N1452" t="str">
        <f>INDEX(Table7[Column1],MATCH(O1452,Table7[Column2]))</f>
        <v>Learning Stage</v>
      </c>
      <c r="O1452">
        <v>4.5713319290000003</v>
      </c>
      <c r="P1452" t="str">
        <f>VLOOKUP(O1452,Table13[],2)</f>
        <v>1 - 5</v>
      </c>
      <c r="Q1452" t="str">
        <f>INDEX(Table8[Column1],MATCH(R1452,Table8[Column2]))</f>
        <v>Maintained</v>
      </c>
      <c r="R1452">
        <v>55.31590817</v>
      </c>
      <c r="S1452">
        <f t="shared" si="45"/>
        <v>2.3048295070833333</v>
      </c>
      <c r="T1452" t="s">
        <v>19</v>
      </c>
    </row>
    <row r="1453" spans="1:20" x14ac:dyDescent="0.25">
      <c r="A1453">
        <v>1452</v>
      </c>
      <c r="B1453" t="s">
        <v>160</v>
      </c>
      <c r="C1453" t="s">
        <v>282</v>
      </c>
      <c r="D1453" t="str">
        <f t="shared" si="44"/>
        <v>Ross Pauline</v>
      </c>
      <c r="E1453" t="s">
        <v>15</v>
      </c>
      <c r="F1453" t="s">
        <v>38</v>
      </c>
      <c r="G1453" t="s">
        <v>611</v>
      </c>
      <c r="H1453" t="s">
        <v>612</v>
      </c>
      <c r="I1453" t="s">
        <v>38</v>
      </c>
      <c r="J1453" t="s">
        <v>19</v>
      </c>
      <c r="K1453" t="str">
        <f>INDEX(Table6[Column1],MATCH(L1453,Table6[Column2]))</f>
        <v>Elders</v>
      </c>
      <c r="L1453">
        <v>54.648788799999998</v>
      </c>
      <c r="M1453" t="str">
        <f>VLOOKUP(L1453,Table1[],2)</f>
        <v>50 - 59</v>
      </c>
      <c r="N1453" t="str">
        <f>INDEX(Table7[Column1],MATCH(O1453,Table7[Column2]))</f>
        <v>Learning Stage</v>
      </c>
      <c r="O1453">
        <v>3.713588514</v>
      </c>
      <c r="P1453" t="str">
        <f>VLOOKUP(O1453,Table13[],2)</f>
        <v>1 - 5</v>
      </c>
      <c r="Q1453" t="str">
        <f>INDEX(Table8[Column1],MATCH(R1453,Table8[Column2]))</f>
        <v>Excused</v>
      </c>
      <c r="R1453">
        <v>133.88765810000001</v>
      </c>
      <c r="S1453">
        <f t="shared" si="45"/>
        <v>5.5786524208333335</v>
      </c>
      <c r="T1453" t="s">
        <v>19</v>
      </c>
    </row>
    <row r="1454" spans="1:20" x14ac:dyDescent="0.25">
      <c r="A1454">
        <v>1453</v>
      </c>
      <c r="B1454" t="s">
        <v>1919</v>
      </c>
      <c r="C1454" t="s">
        <v>649</v>
      </c>
      <c r="D1454" t="str">
        <f t="shared" si="44"/>
        <v>Yohe Rodney</v>
      </c>
      <c r="E1454" t="s">
        <v>22</v>
      </c>
      <c r="F1454" t="s">
        <v>1920</v>
      </c>
      <c r="G1454" t="s">
        <v>820</v>
      </c>
      <c r="H1454" t="s">
        <v>821</v>
      </c>
      <c r="I1454" t="s">
        <v>87</v>
      </c>
      <c r="J1454" t="s">
        <v>19</v>
      </c>
      <c r="K1454" t="str">
        <f>INDEX(Table6[Column1],MATCH(L1454,Table6[Column2]))</f>
        <v>Young Adults</v>
      </c>
      <c r="L1454">
        <v>37.605763719999999</v>
      </c>
      <c r="M1454" t="str">
        <f>VLOOKUP(L1454,Table1[],2)</f>
        <v>30 - 39</v>
      </c>
      <c r="N1454" t="str">
        <f>INDEX(Table7[Column1],MATCH(O1454,Table7[Column2]))</f>
        <v>Learning Stage</v>
      </c>
      <c r="O1454">
        <v>3.2965216220000002</v>
      </c>
      <c r="P1454" t="str">
        <f>VLOOKUP(O1454,Table13[],2)</f>
        <v>1 - 5</v>
      </c>
      <c r="Q1454" t="str">
        <f>INDEX(Table8[Column1],MATCH(R1454,Table8[Column2]))</f>
        <v>Maintained</v>
      </c>
      <c r="R1454">
        <v>47.066310870000002</v>
      </c>
      <c r="S1454">
        <f t="shared" si="45"/>
        <v>1.9610962862499999</v>
      </c>
      <c r="T1454" t="s">
        <v>19</v>
      </c>
    </row>
    <row r="1455" spans="1:20" x14ac:dyDescent="0.25">
      <c r="A1455">
        <v>1454</v>
      </c>
      <c r="B1455" t="s">
        <v>1921</v>
      </c>
      <c r="C1455" t="s">
        <v>1922</v>
      </c>
      <c r="D1455" t="str">
        <f t="shared" si="44"/>
        <v>Butts Dorothy</v>
      </c>
      <c r="E1455" t="s">
        <v>15</v>
      </c>
      <c r="F1455" t="s">
        <v>1923</v>
      </c>
      <c r="G1455" t="s">
        <v>820</v>
      </c>
      <c r="H1455" t="s">
        <v>821</v>
      </c>
      <c r="I1455" t="s">
        <v>157</v>
      </c>
      <c r="J1455" t="s">
        <v>19</v>
      </c>
      <c r="K1455" t="str">
        <f>INDEX(Table6[Column1],MATCH(L1455,Table6[Column2]))</f>
        <v>Adults</v>
      </c>
      <c r="L1455">
        <v>47.778354210000003</v>
      </c>
      <c r="M1455" t="str">
        <f>VLOOKUP(L1455,Table1[],2)</f>
        <v>40 - 49</v>
      </c>
      <c r="N1455" t="str">
        <f>INDEX(Table7[Column1],MATCH(O1455,Table7[Column2]))</f>
        <v>Learning Stage</v>
      </c>
      <c r="O1455">
        <v>5.2724817330000002</v>
      </c>
      <c r="P1455" t="str">
        <f>VLOOKUP(O1455,Table13[],2)</f>
        <v>1 - 5</v>
      </c>
      <c r="Q1455" t="str">
        <f>INDEX(Table8[Column1],MATCH(R1455,Table8[Column2]))</f>
        <v>Habitual</v>
      </c>
      <c r="R1455">
        <v>105.9587764</v>
      </c>
      <c r="S1455">
        <f t="shared" si="45"/>
        <v>4.4149490166666672</v>
      </c>
      <c r="T1455" t="s">
        <v>19</v>
      </c>
    </row>
    <row r="1456" spans="1:20" x14ac:dyDescent="0.25">
      <c r="A1456">
        <v>1455</v>
      </c>
      <c r="B1456" t="s">
        <v>1924</v>
      </c>
      <c r="C1456" t="s">
        <v>1925</v>
      </c>
      <c r="D1456" t="str">
        <f t="shared" si="44"/>
        <v>Lemus Jody</v>
      </c>
      <c r="E1456" t="s">
        <v>15</v>
      </c>
      <c r="F1456" t="s">
        <v>54</v>
      </c>
      <c r="G1456" t="s">
        <v>1060</v>
      </c>
      <c r="H1456" t="s">
        <v>1061</v>
      </c>
      <c r="I1456" t="s">
        <v>54</v>
      </c>
      <c r="J1456" t="s">
        <v>19</v>
      </c>
      <c r="K1456" t="str">
        <f>INDEX(Table6[Column1],MATCH(L1456,Table6[Column2]))</f>
        <v>Youth</v>
      </c>
      <c r="L1456">
        <v>24.368628910000002</v>
      </c>
      <c r="M1456" t="str">
        <f>VLOOKUP(L1456,Table1[],2)</f>
        <v>20 - 29</v>
      </c>
      <c r="N1456" t="str">
        <f>INDEX(Table7[Column1],MATCH(O1456,Table7[Column2]))</f>
        <v>Learning Stage</v>
      </c>
      <c r="O1456">
        <v>4.5644856010000003</v>
      </c>
      <c r="P1456" t="str">
        <f>VLOOKUP(O1456,Table13[],2)</f>
        <v>1 - 5</v>
      </c>
      <c r="Q1456" t="str">
        <f>INDEX(Table8[Column1],MATCH(R1456,Table8[Column2]))</f>
        <v>Scheduled</v>
      </c>
      <c r="R1456">
        <v>0</v>
      </c>
      <c r="S1456">
        <f t="shared" si="45"/>
        <v>0</v>
      </c>
      <c r="T1456" t="s">
        <v>19</v>
      </c>
    </row>
    <row r="1457" spans="1:20" x14ac:dyDescent="0.25">
      <c r="A1457">
        <v>1456</v>
      </c>
      <c r="B1457" t="s">
        <v>1926</v>
      </c>
      <c r="C1457" t="s">
        <v>147</v>
      </c>
      <c r="D1457" t="str">
        <f t="shared" si="44"/>
        <v>Littleton Linda</v>
      </c>
      <c r="E1457" t="s">
        <v>15</v>
      </c>
      <c r="F1457" t="s">
        <v>505</v>
      </c>
      <c r="G1457" t="s">
        <v>1927</v>
      </c>
      <c r="H1457" t="s">
        <v>821</v>
      </c>
      <c r="I1457" t="s">
        <v>24</v>
      </c>
      <c r="J1457" t="s">
        <v>19</v>
      </c>
      <c r="K1457" t="str">
        <f>INDEX(Table6[Column1],MATCH(L1457,Table6[Column2]))</f>
        <v>Seniors</v>
      </c>
      <c r="L1457">
        <v>62.297166500000003</v>
      </c>
      <c r="M1457" t="str">
        <f>VLOOKUP(L1457,Table1[],2)</f>
        <v>60 and Above</v>
      </c>
      <c r="N1457" t="str">
        <f>INDEX(Table7[Column1],MATCH(O1457,Table7[Column2]))</f>
        <v>Learning Stage</v>
      </c>
      <c r="O1457">
        <v>5.1535055759999997</v>
      </c>
      <c r="P1457" t="str">
        <f>VLOOKUP(O1457,Table13[],2)</f>
        <v>1 - 5</v>
      </c>
      <c r="Q1457" t="str">
        <f>INDEX(Table8[Column1],MATCH(R1457,Table8[Column2]))</f>
        <v>Unexcused</v>
      </c>
      <c r="R1457">
        <v>192.4024004</v>
      </c>
      <c r="S1457">
        <f t="shared" si="45"/>
        <v>8.0167666833333335</v>
      </c>
      <c r="T1457" t="s">
        <v>19</v>
      </c>
    </row>
    <row r="1458" spans="1:20" x14ac:dyDescent="0.25">
      <c r="A1458">
        <v>1457</v>
      </c>
      <c r="B1458" t="s">
        <v>1928</v>
      </c>
      <c r="C1458" t="s">
        <v>416</v>
      </c>
      <c r="D1458" t="str">
        <f t="shared" si="44"/>
        <v>Darnell Francis</v>
      </c>
      <c r="E1458" t="s">
        <v>22</v>
      </c>
      <c r="F1458" t="s">
        <v>38</v>
      </c>
      <c r="G1458" t="s">
        <v>611</v>
      </c>
      <c r="H1458" t="s">
        <v>612</v>
      </c>
      <c r="I1458" t="s">
        <v>38</v>
      </c>
      <c r="J1458" t="s">
        <v>19</v>
      </c>
      <c r="K1458" t="str">
        <f>INDEX(Table6[Column1],MATCH(L1458,Table6[Column2]))</f>
        <v>Adults</v>
      </c>
      <c r="L1458">
        <v>44.341382179999997</v>
      </c>
      <c r="M1458" t="str">
        <f>VLOOKUP(L1458,Table1[],2)</f>
        <v>40 - 49</v>
      </c>
      <c r="N1458" t="str">
        <f>INDEX(Table7[Column1],MATCH(O1458,Table7[Column2]))</f>
        <v>Learning Stage</v>
      </c>
      <c r="O1458">
        <v>4.166339668</v>
      </c>
      <c r="P1458" t="str">
        <f>VLOOKUP(O1458,Table13[],2)</f>
        <v>1 - 5</v>
      </c>
      <c r="Q1458" t="str">
        <f>INDEX(Table8[Column1],MATCH(R1458,Table8[Column2]))</f>
        <v>Habitual</v>
      </c>
      <c r="R1458">
        <v>90.503881100000001</v>
      </c>
      <c r="S1458">
        <f t="shared" si="45"/>
        <v>3.7709950458333332</v>
      </c>
      <c r="T1458" t="s">
        <v>19</v>
      </c>
    </row>
    <row r="1459" spans="1:20" x14ac:dyDescent="0.25">
      <c r="A1459">
        <v>1458</v>
      </c>
      <c r="B1459" t="s">
        <v>323</v>
      </c>
      <c r="C1459" t="s">
        <v>940</v>
      </c>
      <c r="D1459" t="str">
        <f t="shared" si="44"/>
        <v>Dean Leon</v>
      </c>
      <c r="E1459" t="s">
        <v>22</v>
      </c>
      <c r="F1459" t="s">
        <v>16</v>
      </c>
      <c r="G1459" t="s">
        <v>780</v>
      </c>
      <c r="H1459" t="s">
        <v>781</v>
      </c>
      <c r="I1459" t="s">
        <v>38</v>
      </c>
      <c r="J1459" t="s">
        <v>607</v>
      </c>
      <c r="K1459" t="str">
        <f>INDEX(Table6[Column1],MATCH(L1459,Table6[Column2]))</f>
        <v>Adults</v>
      </c>
      <c r="L1459">
        <v>49.163559999999997</v>
      </c>
      <c r="M1459" t="str">
        <f>VLOOKUP(L1459,Table1[],2)</f>
        <v>40 - 49</v>
      </c>
      <c r="N1459" t="str">
        <f>INDEX(Table7[Column1],MATCH(O1459,Table7[Column2]))</f>
        <v>Expertise Stage</v>
      </c>
      <c r="O1459">
        <v>11.892066</v>
      </c>
      <c r="P1459" t="str">
        <f>VLOOKUP(O1459,Table13[],2)</f>
        <v>10 - 15</v>
      </c>
      <c r="Q1459" t="str">
        <f>INDEX(Table8[Column1],MATCH(R1459,Table8[Column2]))</f>
        <v>Maintained</v>
      </c>
      <c r="R1459">
        <v>55.734421599999997</v>
      </c>
      <c r="S1459">
        <f t="shared" si="45"/>
        <v>2.3222675666666666</v>
      </c>
      <c r="T1459" t="s">
        <v>42</v>
      </c>
    </row>
    <row r="1460" spans="1:20" x14ac:dyDescent="0.25">
      <c r="A1460">
        <v>1459</v>
      </c>
      <c r="B1460" t="s">
        <v>1550</v>
      </c>
      <c r="C1460" t="s">
        <v>125</v>
      </c>
      <c r="D1460" t="str">
        <f t="shared" si="44"/>
        <v>Larson Virginia</v>
      </c>
      <c r="E1460" t="s">
        <v>15</v>
      </c>
      <c r="F1460" t="s">
        <v>505</v>
      </c>
      <c r="G1460" t="s">
        <v>820</v>
      </c>
      <c r="H1460" t="s">
        <v>821</v>
      </c>
      <c r="I1460" t="s">
        <v>24</v>
      </c>
      <c r="J1460" t="s">
        <v>19</v>
      </c>
      <c r="K1460" t="str">
        <f>INDEX(Table6[Column1],MATCH(L1460,Table6[Column2]))</f>
        <v>Young Adults</v>
      </c>
      <c r="L1460">
        <v>39.749804330000003</v>
      </c>
      <c r="M1460" t="str">
        <f>VLOOKUP(L1460,Table1[],2)</f>
        <v>30 - 39</v>
      </c>
      <c r="N1460" t="str">
        <f>INDEX(Table7[Column1],MATCH(O1460,Table7[Column2]))</f>
        <v>Learning Stage</v>
      </c>
      <c r="O1460">
        <v>4.1801620149999996</v>
      </c>
      <c r="P1460" t="str">
        <f>VLOOKUP(O1460,Table13[],2)</f>
        <v>1 - 5</v>
      </c>
      <c r="Q1460" t="str">
        <f>INDEX(Table8[Column1],MATCH(R1460,Table8[Column2]))</f>
        <v>Maintained</v>
      </c>
      <c r="R1460">
        <v>70.576924719999994</v>
      </c>
      <c r="S1460">
        <f t="shared" si="45"/>
        <v>2.9407051966666664</v>
      </c>
      <c r="T1460" t="s">
        <v>19</v>
      </c>
    </row>
    <row r="1461" spans="1:20" x14ac:dyDescent="0.25">
      <c r="A1461">
        <v>1460</v>
      </c>
      <c r="B1461" t="s">
        <v>1929</v>
      </c>
      <c r="C1461" t="s">
        <v>50</v>
      </c>
      <c r="D1461" t="str">
        <f t="shared" si="44"/>
        <v>Payson Robert</v>
      </c>
      <c r="E1461" t="s">
        <v>22</v>
      </c>
      <c r="F1461" t="s">
        <v>54</v>
      </c>
      <c r="G1461" t="s">
        <v>820</v>
      </c>
      <c r="H1461" t="s">
        <v>821</v>
      </c>
      <c r="I1461" t="s">
        <v>54</v>
      </c>
      <c r="J1461" t="s">
        <v>19</v>
      </c>
      <c r="K1461" t="str">
        <f>INDEX(Table6[Column1],MATCH(L1461,Table6[Column2]))</f>
        <v>Adults</v>
      </c>
      <c r="L1461">
        <v>41.774448810000003</v>
      </c>
      <c r="M1461" t="str">
        <f>VLOOKUP(L1461,Table1[],2)</f>
        <v>40 - 49</v>
      </c>
      <c r="N1461" t="str">
        <f>INDEX(Table7[Column1],MATCH(O1461,Table7[Column2]))</f>
        <v>Fitting in Stage</v>
      </c>
      <c r="O1461">
        <v>6.2110397690000001</v>
      </c>
      <c r="P1461" t="str">
        <f>VLOOKUP(O1461,Table13[],2)</f>
        <v>6 - 10</v>
      </c>
      <c r="Q1461" t="str">
        <f>INDEX(Table8[Column1],MATCH(R1461,Table8[Column2]))</f>
        <v>Maintained</v>
      </c>
      <c r="R1461">
        <v>57.903924779999997</v>
      </c>
      <c r="S1461">
        <f t="shared" si="45"/>
        <v>2.4126635324999999</v>
      </c>
      <c r="T1461" t="s">
        <v>19</v>
      </c>
    </row>
    <row r="1462" spans="1:20" x14ac:dyDescent="0.25">
      <c r="A1462">
        <v>1461</v>
      </c>
      <c r="B1462" t="s">
        <v>1930</v>
      </c>
      <c r="C1462" t="s">
        <v>487</v>
      </c>
      <c r="D1462" t="str">
        <f t="shared" si="44"/>
        <v>Horne Melanie</v>
      </c>
      <c r="E1462" t="s">
        <v>15</v>
      </c>
      <c r="F1462" t="s">
        <v>38</v>
      </c>
      <c r="G1462" t="s">
        <v>780</v>
      </c>
      <c r="H1462" t="s">
        <v>781</v>
      </c>
      <c r="I1462" t="s">
        <v>38</v>
      </c>
      <c r="J1462" t="s">
        <v>607</v>
      </c>
      <c r="K1462" t="str">
        <f>INDEX(Table6[Column1],MATCH(L1462,Table6[Column2]))</f>
        <v>Elders</v>
      </c>
      <c r="L1462">
        <v>54.023580000000003</v>
      </c>
      <c r="M1462" t="str">
        <f>VLOOKUP(L1462,Table1[],2)</f>
        <v>50 - 59</v>
      </c>
      <c r="N1462" t="str">
        <f>INDEX(Table7[Column1],MATCH(O1462,Table7[Column2]))</f>
        <v>Reflection Stage</v>
      </c>
      <c r="O1462">
        <v>31.898107</v>
      </c>
      <c r="P1462" t="str">
        <f>VLOOKUP(O1462,Table13[],2)</f>
        <v>25 and Above</v>
      </c>
      <c r="Q1462" t="str">
        <f>INDEX(Table8[Column1],MATCH(R1462,Table8[Column2]))</f>
        <v>Habitual</v>
      </c>
      <c r="R1462">
        <v>107.14059899999999</v>
      </c>
      <c r="S1462">
        <f t="shared" si="45"/>
        <v>4.4641916249999998</v>
      </c>
      <c r="T1462" t="s">
        <v>42</v>
      </c>
    </row>
    <row r="1463" spans="1:20" x14ac:dyDescent="0.25">
      <c r="A1463">
        <v>1462</v>
      </c>
      <c r="B1463" t="s">
        <v>1931</v>
      </c>
      <c r="C1463" t="s">
        <v>943</v>
      </c>
      <c r="D1463" t="str">
        <f t="shared" si="44"/>
        <v>Chittenden Roger</v>
      </c>
      <c r="E1463" t="s">
        <v>22</v>
      </c>
      <c r="F1463" t="s">
        <v>38</v>
      </c>
      <c r="G1463" t="s">
        <v>611</v>
      </c>
      <c r="H1463" t="s">
        <v>612</v>
      </c>
      <c r="I1463" t="s">
        <v>38</v>
      </c>
      <c r="J1463" t="s">
        <v>19</v>
      </c>
      <c r="K1463" t="str">
        <f>INDEX(Table6[Column1],MATCH(L1463,Table6[Column2]))</f>
        <v>Adults</v>
      </c>
      <c r="L1463">
        <v>45.625041490000001</v>
      </c>
      <c r="M1463" t="str">
        <f>VLOOKUP(L1463,Table1[],2)</f>
        <v>40 - 49</v>
      </c>
      <c r="N1463" t="str">
        <f>INDEX(Table7[Column1],MATCH(O1463,Table7[Column2]))</f>
        <v>Learning Stage</v>
      </c>
      <c r="O1463">
        <v>5.970487941</v>
      </c>
      <c r="P1463" t="str">
        <f>VLOOKUP(O1463,Table13[],2)</f>
        <v>1 - 5</v>
      </c>
      <c r="Q1463" t="str">
        <f>INDEX(Table8[Column1],MATCH(R1463,Table8[Column2]))</f>
        <v>Maintained</v>
      </c>
      <c r="R1463">
        <v>59.776113580000001</v>
      </c>
      <c r="S1463">
        <f t="shared" si="45"/>
        <v>2.4906713991666667</v>
      </c>
      <c r="T1463" t="s">
        <v>19</v>
      </c>
    </row>
    <row r="1464" spans="1:20" x14ac:dyDescent="0.25">
      <c r="A1464">
        <v>1463</v>
      </c>
      <c r="B1464" t="s">
        <v>1932</v>
      </c>
      <c r="C1464" t="s">
        <v>196</v>
      </c>
      <c r="D1464" t="str">
        <f t="shared" si="44"/>
        <v>Covington Carol</v>
      </c>
      <c r="E1464" t="s">
        <v>15</v>
      </c>
      <c r="F1464" t="s">
        <v>358</v>
      </c>
      <c r="G1464" t="s">
        <v>690</v>
      </c>
      <c r="H1464" t="s">
        <v>691</v>
      </c>
      <c r="I1464" t="s">
        <v>38</v>
      </c>
      <c r="J1464" t="s">
        <v>607</v>
      </c>
      <c r="K1464" t="str">
        <f>INDEX(Table6[Column1],MATCH(L1464,Table6[Column2]))</f>
        <v>Adults</v>
      </c>
      <c r="L1464">
        <v>48.095170000000003</v>
      </c>
      <c r="M1464" t="str">
        <f>VLOOKUP(L1464,Table1[],2)</f>
        <v>40 - 49</v>
      </c>
      <c r="N1464" t="str">
        <f>INDEX(Table7[Column1],MATCH(O1464,Table7[Column2]))</f>
        <v>Belonging Stage</v>
      </c>
      <c r="O1464">
        <v>18.364605999999998</v>
      </c>
      <c r="P1464" t="str">
        <f>VLOOKUP(O1464,Table13[],2)</f>
        <v>15 - 20</v>
      </c>
      <c r="Q1464" t="str">
        <f>INDEX(Table8[Column1],MATCH(R1464,Table8[Column2]))</f>
        <v>Maintained</v>
      </c>
      <c r="R1464">
        <v>74.765842109999994</v>
      </c>
      <c r="S1464">
        <f t="shared" si="45"/>
        <v>3.1152434212499993</v>
      </c>
      <c r="T1464" t="s">
        <v>42</v>
      </c>
    </row>
    <row r="1465" spans="1:20" x14ac:dyDescent="0.25">
      <c r="A1465">
        <v>1464</v>
      </c>
      <c r="B1465" t="s">
        <v>1933</v>
      </c>
      <c r="C1465" t="s">
        <v>657</v>
      </c>
      <c r="D1465" t="str">
        <f t="shared" si="44"/>
        <v>Rouse Timothy</v>
      </c>
      <c r="E1465" t="s">
        <v>22</v>
      </c>
      <c r="F1465" t="s">
        <v>38</v>
      </c>
      <c r="G1465" t="s">
        <v>611</v>
      </c>
      <c r="H1465" t="s">
        <v>612</v>
      </c>
      <c r="I1465" t="s">
        <v>38</v>
      </c>
      <c r="J1465" t="s">
        <v>19</v>
      </c>
      <c r="K1465" t="str">
        <f>INDEX(Table6[Column1],MATCH(L1465,Table6[Column2]))</f>
        <v>Youth</v>
      </c>
      <c r="L1465">
        <v>26.088754059999999</v>
      </c>
      <c r="M1465" t="str">
        <f>VLOOKUP(L1465,Table1[],2)</f>
        <v>20 - 29</v>
      </c>
      <c r="N1465" t="str">
        <f>INDEX(Table7[Column1],MATCH(O1465,Table7[Column2]))</f>
        <v>Learning Stage</v>
      </c>
      <c r="O1465">
        <v>1.7497445579999999</v>
      </c>
      <c r="P1465" t="str">
        <f>VLOOKUP(O1465,Table13[],2)</f>
        <v>1 - 5</v>
      </c>
      <c r="Q1465" t="str">
        <f>INDEX(Table8[Column1],MATCH(R1465,Table8[Column2]))</f>
        <v>Scheduled</v>
      </c>
      <c r="R1465">
        <v>0</v>
      </c>
      <c r="S1465">
        <f t="shared" si="45"/>
        <v>0</v>
      </c>
      <c r="T1465" t="s">
        <v>19</v>
      </c>
    </row>
    <row r="1466" spans="1:20" x14ac:dyDescent="0.25">
      <c r="A1466">
        <v>1465</v>
      </c>
      <c r="B1466" t="s">
        <v>1934</v>
      </c>
      <c r="C1466" t="s">
        <v>1935</v>
      </c>
      <c r="D1466" t="str">
        <f t="shared" si="44"/>
        <v>Averill Eunice</v>
      </c>
      <c r="E1466" t="s">
        <v>15</v>
      </c>
      <c r="F1466" t="s">
        <v>159</v>
      </c>
      <c r="G1466" t="s">
        <v>1862</v>
      </c>
      <c r="H1466" t="s">
        <v>1863</v>
      </c>
      <c r="I1466" t="s">
        <v>87</v>
      </c>
      <c r="J1466" t="s">
        <v>19</v>
      </c>
      <c r="K1466" t="str">
        <f>INDEX(Table6[Column1],MATCH(L1466,Table6[Column2]))</f>
        <v>Young Adults</v>
      </c>
      <c r="L1466">
        <v>39.290586959999999</v>
      </c>
      <c r="M1466" t="str">
        <f>VLOOKUP(L1466,Table1[],2)</f>
        <v>30 - 39</v>
      </c>
      <c r="N1466" t="str">
        <f>INDEX(Table7[Column1],MATCH(O1466,Table7[Column2]))</f>
        <v>Fitting in Stage</v>
      </c>
      <c r="O1466">
        <v>6.3045900379999997</v>
      </c>
      <c r="P1466" t="str">
        <f>VLOOKUP(O1466,Table13[],2)</f>
        <v>6 - 10</v>
      </c>
      <c r="Q1466" t="str">
        <f>INDEX(Table8[Column1],MATCH(R1466,Table8[Column2]))</f>
        <v>Maintained</v>
      </c>
      <c r="R1466">
        <v>55.089662429999997</v>
      </c>
      <c r="S1466">
        <f t="shared" si="45"/>
        <v>2.2954026012499997</v>
      </c>
      <c r="T1466" t="s">
        <v>19</v>
      </c>
    </row>
    <row r="1467" spans="1:20" x14ac:dyDescent="0.25">
      <c r="A1467">
        <v>1466</v>
      </c>
      <c r="B1467" t="s">
        <v>1936</v>
      </c>
      <c r="C1467" t="s">
        <v>406</v>
      </c>
      <c r="D1467" t="str">
        <f t="shared" si="44"/>
        <v>Ramos Marvin</v>
      </c>
      <c r="E1467" t="s">
        <v>22</v>
      </c>
      <c r="F1467" t="s">
        <v>1273</v>
      </c>
      <c r="G1467" t="s">
        <v>513</v>
      </c>
      <c r="H1467" t="s">
        <v>18</v>
      </c>
      <c r="I1467" t="s">
        <v>54</v>
      </c>
      <c r="J1467" t="s">
        <v>19</v>
      </c>
      <c r="K1467" t="str">
        <f>INDEX(Table6[Column1],MATCH(L1467,Table6[Column2]))</f>
        <v>Seniors</v>
      </c>
      <c r="L1467">
        <v>64.777155719999996</v>
      </c>
      <c r="M1467" t="str">
        <f>VLOOKUP(L1467,Table1[],2)</f>
        <v>60 and Above</v>
      </c>
      <c r="N1467" t="str">
        <f>INDEX(Table7[Column1],MATCH(O1467,Table7[Column2]))</f>
        <v>Learning Stage</v>
      </c>
      <c r="O1467">
        <v>5.6598277360000004</v>
      </c>
      <c r="P1467" t="str">
        <f>VLOOKUP(O1467,Table13[],2)</f>
        <v>1 - 5</v>
      </c>
      <c r="Q1467" t="str">
        <f>INDEX(Table8[Column1],MATCH(R1467,Table8[Column2]))</f>
        <v>Excused</v>
      </c>
      <c r="R1467">
        <v>146.0409239</v>
      </c>
      <c r="S1467">
        <f t="shared" si="45"/>
        <v>6.0850384958333326</v>
      </c>
      <c r="T1467" t="s">
        <v>19</v>
      </c>
    </row>
    <row r="1468" spans="1:20" x14ac:dyDescent="0.25">
      <c r="A1468">
        <v>1467</v>
      </c>
      <c r="B1468" t="s">
        <v>1937</v>
      </c>
      <c r="C1468" t="s">
        <v>1938</v>
      </c>
      <c r="D1468" t="str">
        <f t="shared" si="44"/>
        <v>Gladden Coletta</v>
      </c>
      <c r="E1468" t="s">
        <v>15</v>
      </c>
      <c r="F1468" t="s">
        <v>38</v>
      </c>
      <c r="G1468" t="s">
        <v>611</v>
      </c>
      <c r="H1468" t="s">
        <v>612</v>
      </c>
      <c r="I1468" t="s">
        <v>38</v>
      </c>
      <c r="J1468" t="s">
        <v>19</v>
      </c>
      <c r="K1468" t="str">
        <f>INDEX(Table6[Column1],MATCH(L1468,Table6[Column2]))</f>
        <v>Young Adults</v>
      </c>
      <c r="L1468">
        <v>35.014316649999998</v>
      </c>
      <c r="M1468" t="str">
        <f>VLOOKUP(L1468,Table1[],2)</f>
        <v>30 - 39</v>
      </c>
      <c r="N1468" t="str">
        <f>INDEX(Table7[Column1],MATCH(O1468,Table7[Column2]))</f>
        <v>Learning Stage</v>
      </c>
      <c r="O1468">
        <v>5.8997035650000003</v>
      </c>
      <c r="P1468" t="str">
        <f>VLOOKUP(O1468,Table13[],2)</f>
        <v>1 - 5</v>
      </c>
      <c r="Q1468" t="str">
        <f>INDEX(Table8[Column1],MATCH(R1468,Table8[Column2]))</f>
        <v>Scheduled</v>
      </c>
      <c r="R1468">
        <v>0.73639385300000004</v>
      </c>
      <c r="S1468">
        <f t="shared" si="45"/>
        <v>3.0683077208333336E-2</v>
      </c>
      <c r="T1468" t="s">
        <v>19</v>
      </c>
    </row>
    <row r="1469" spans="1:20" x14ac:dyDescent="0.25">
      <c r="A1469">
        <v>1468</v>
      </c>
      <c r="B1469" t="s">
        <v>1939</v>
      </c>
      <c r="C1469" t="s">
        <v>231</v>
      </c>
      <c r="D1469" t="str">
        <f t="shared" si="44"/>
        <v>Pettis Monica</v>
      </c>
      <c r="E1469" t="s">
        <v>15</v>
      </c>
      <c r="F1469" t="s">
        <v>38</v>
      </c>
      <c r="G1469" t="s">
        <v>611</v>
      </c>
      <c r="H1469" t="s">
        <v>612</v>
      </c>
      <c r="I1469" t="s">
        <v>38</v>
      </c>
      <c r="J1469" t="s">
        <v>19</v>
      </c>
      <c r="K1469" t="str">
        <f>INDEX(Table6[Column1],MATCH(L1469,Table6[Column2]))</f>
        <v>Adults</v>
      </c>
      <c r="L1469">
        <v>44.242596859999999</v>
      </c>
      <c r="M1469" t="str">
        <f>VLOOKUP(L1469,Table1[],2)</f>
        <v>40 - 49</v>
      </c>
      <c r="N1469" t="str">
        <f>INDEX(Table7[Column1],MATCH(O1469,Table7[Column2]))</f>
        <v>Learning Stage</v>
      </c>
      <c r="O1469">
        <v>4.501998639</v>
      </c>
      <c r="P1469" t="str">
        <f>VLOOKUP(O1469,Table13[],2)</f>
        <v>1 - 5</v>
      </c>
      <c r="Q1469" t="str">
        <f>INDEX(Table8[Column1],MATCH(R1469,Table8[Column2]))</f>
        <v>Habitual</v>
      </c>
      <c r="R1469">
        <v>83.507614930000003</v>
      </c>
      <c r="S1469">
        <f t="shared" si="45"/>
        <v>3.4794839554166668</v>
      </c>
      <c r="T1469" t="s">
        <v>19</v>
      </c>
    </row>
    <row r="1470" spans="1:20" x14ac:dyDescent="0.25">
      <c r="A1470">
        <v>1469</v>
      </c>
      <c r="B1470" t="s">
        <v>1940</v>
      </c>
      <c r="C1470" t="s">
        <v>154</v>
      </c>
      <c r="D1470" t="str">
        <f t="shared" si="44"/>
        <v>Fanning Harold</v>
      </c>
      <c r="E1470" t="s">
        <v>22</v>
      </c>
      <c r="F1470" t="s">
        <v>38</v>
      </c>
      <c r="G1470" t="s">
        <v>690</v>
      </c>
      <c r="H1470" t="s">
        <v>691</v>
      </c>
      <c r="I1470" t="s">
        <v>38</v>
      </c>
      <c r="J1470" t="s">
        <v>607</v>
      </c>
      <c r="K1470" t="str">
        <f>INDEX(Table6[Column1],MATCH(L1470,Table6[Column2]))</f>
        <v>Adults</v>
      </c>
      <c r="L1470">
        <v>41.790010000000002</v>
      </c>
      <c r="M1470" t="str">
        <f>VLOOKUP(L1470,Table1[],2)</f>
        <v>40 - 49</v>
      </c>
      <c r="N1470" t="str">
        <f>INDEX(Table7[Column1],MATCH(O1470,Table7[Column2]))</f>
        <v>Expertise Stage</v>
      </c>
      <c r="O1470">
        <v>11.892066</v>
      </c>
      <c r="P1470" t="str">
        <f>VLOOKUP(O1470,Table13[],2)</f>
        <v>10 - 15</v>
      </c>
      <c r="Q1470" t="str">
        <f>INDEX(Table8[Column1],MATCH(R1470,Table8[Column2]))</f>
        <v>Scheduled</v>
      </c>
      <c r="R1470">
        <v>0</v>
      </c>
      <c r="S1470">
        <f t="shared" si="45"/>
        <v>0</v>
      </c>
      <c r="T1470" t="s">
        <v>42</v>
      </c>
    </row>
    <row r="1471" spans="1:20" x14ac:dyDescent="0.25">
      <c r="A1471">
        <v>1470</v>
      </c>
      <c r="B1471" t="s">
        <v>723</v>
      </c>
      <c r="C1471" t="s">
        <v>1941</v>
      </c>
      <c r="D1471" t="str">
        <f t="shared" si="44"/>
        <v>Garcia Deanna</v>
      </c>
      <c r="E1471" t="s">
        <v>15</v>
      </c>
      <c r="F1471" t="s">
        <v>27</v>
      </c>
      <c r="G1471" t="s">
        <v>690</v>
      </c>
      <c r="H1471" t="s">
        <v>691</v>
      </c>
      <c r="I1471" t="s">
        <v>38</v>
      </c>
      <c r="J1471" t="s">
        <v>607</v>
      </c>
      <c r="K1471" t="str">
        <f>INDEX(Table6[Column1],MATCH(L1471,Table6[Column2]))</f>
        <v>Elders</v>
      </c>
      <c r="L1471">
        <v>56.424289999999999</v>
      </c>
      <c r="M1471" t="str">
        <f>VLOOKUP(L1471,Table1[],2)</f>
        <v>50 - 59</v>
      </c>
      <c r="N1471" t="str">
        <f>INDEX(Table7[Column1],MATCH(O1471,Table7[Column2]))</f>
        <v>Belonging Stage</v>
      </c>
      <c r="O1471">
        <v>17.692618620000001</v>
      </c>
      <c r="P1471" t="str">
        <f>VLOOKUP(O1471,Table13[],2)</f>
        <v>15 - 20</v>
      </c>
      <c r="Q1471" t="str">
        <f>INDEX(Table8[Column1],MATCH(R1471,Table8[Column2]))</f>
        <v>Maintained</v>
      </c>
      <c r="R1471">
        <v>72.855431440000004</v>
      </c>
      <c r="S1471">
        <f t="shared" si="45"/>
        <v>3.0356429766666668</v>
      </c>
      <c r="T1471" t="s">
        <v>42</v>
      </c>
    </row>
    <row r="1472" spans="1:20" x14ac:dyDescent="0.25">
      <c r="A1472">
        <v>1471</v>
      </c>
      <c r="B1472" t="s">
        <v>977</v>
      </c>
      <c r="C1472" t="s">
        <v>885</v>
      </c>
      <c r="D1472" t="str">
        <f t="shared" si="44"/>
        <v>Reynolds Elizabeth</v>
      </c>
      <c r="E1472" t="s">
        <v>15</v>
      </c>
      <c r="F1472" t="s">
        <v>24</v>
      </c>
      <c r="G1472" t="s">
        <v>820</v>
      </c>
      <c r="H1472" t="s">
        <v>821</v>
      </c>
      <c r="I1472" t="s">
        <v>24</v>
      </c>
      <c r="J1472" t="s">
        <v>19</v>
      </c>
      <c r="K1472" t="str">
        <f>INDEX(Table6[Column1],MATCH(L1472,Table6[Column2]))</f>
        <v>Adults</v>
      </c>
      <c r="L1472">
        <v>48.516217040000001</v>
      </c>
      <c r="M1472" t="str">
        <f>VLOOKUP(L1472,Table1[],2)</f>
        <v>40 - 49</v>
      </c>
      <c r="N1472" t="str">
        <f>INDEX(Table7[Column1],MATCH(O1472,Table7[Column2]))</f>
        <v>Learning Stage</v>
      </c>
      <c r="O1472">
        <v>4.4820569460000002</v>
      </c>
      <c r="P1472" t="str">
        <f>VLOOKUP(O1472,Table13[],2)</f>
        <v>1 - 5</v>
      </c>
      <c r="Q1472" t="str">
        <f>INDEX(Table8[Column1],MATCH(R1472,Table8[Column2]))</f>
        <v>Habitual</v>
      </c>
      <c r="R1472">
        <v>85.136668400000005</v>
      </c>
      <c r="S1472">
        <f t="shared" si="45"/>
        <v>3.5473611833333334</v>
      </c>
      <c r="T1472" t="s">
        <v>19</v>
      </c>
    </row>
    <row r="1473" spans="1:20" x14ac:dyDescent="0.25">
      <c r="A1473">
        <v>1472</v>
      </c>
      <c r="B1473" t="s">
        <v>676</v>
      </c>
      <c r="C1473" t="s">
        <v>630</v>
      </c>
      <c r="D1473" t="str">
        <f t="shared" si="44"/>
        <v>Alvarado Richard</v>
      </c>
      <c r="E1473" t="s">
        <v>22</v>
      </c>
      <c r="F1473" t="s">
        <v>127</v>
      </c>
      <c r="G1473" t="s">
        <v>820</v>
      </c>
      <c r="H1473" t="s">
        <v>821</v>
      </c>
      <c r="I1473" t="s">
        <v>127</v>
      </c>
      <c r="J1473" t="s">
        <v>19</v>
      </c>
      <c r="K1473" t="str">
        <f>INDEX(Table6[Column1],MATCH(L1473,Table6[Column2]))</f>
        <v>Seniors</v>
      </c>
      <c r="L1473">
        <v>63.947398890000002</v>
      </c>
      <c r="M1473" t="str">
        <f>VLOOKUP(L1473,Table1[],2)</f>
        <v>60 and Above</v>
      </c>
      <c r="N1473" t="str">
        <f>INDEX(Table7[Column1],MATCH(O1473,Table7[Column2]))</f>
        <v>Learning Stage</v>
      </c>
      <c r="O1473">
        <v>3.4258737579999998</v>
      </c>
      <c r="P1473" t="str">
        <f>VLOOKUP(O1473,Table13[],2)</f>
        <v>1 - 5</v>
      </c>
      <c r="Q1473" t="str">
        <f>INDEX(Table8[Column1],MATCH(R1473,Table8[Column2]))</f>
        <v>Excused</v>
      </c>
      <c r="R1473">
        <v>132.77336980000001</v>
      </c>
      <c r="S1473">
        <f t="shared" si="45"/>
        <v>5.5322237416666669</v>
      </c>
      <c r="T1473" t="s">
        <v>19</v>
      </c>
    </row>
    <row r="1474" spans="1:20" x14ac:dyDescent="0.25">
      <c r="A1474">
        <v>1473</v>
      </c>
      <c r="B1474" t="s">
        <v>1942</v>
      </c>
      <c r="C1474" t="s">
        <v>498</v>
      </c>
      <c r="D1474" t="str">
        <f t="shared" si="44"/>
        <v>Hardin Vicky</v>
      </c>
      <c r="E1474" t="s">
        <v>15</v>
      </c>
      <c r="F1474" t="s">
        <v>127</v>
      </c>
      <c r="G1474" t="s">
        <v>820</v>
      </c>
      <c r="H1474" t="s">
        <v>821</v>
      </c>
      <c r="I1474" t="s">
        <v>127</v>
      </c>
      <c r="J1474" t="s">
        <v>19</v>
      </c>
      <c r="K1474" t="str">
        <f>INDEX(Table6[Column1],MATCH(L1474,Table6[Column2]))</f>
        <v>Adults</v>
      </c>
      <c r="L1474">
        <v>40.763419839999997</v>
      </c>
      <c r="M1474" t="str">
        <f>VLOOKUP(L1474,Table1[],2)</f>
        <v>40 - 49</v>
      </c>
      <c r="N1474" t="str">
        <f>INDEX(Table7[Column1],MATCH(O1474,Table7[Column2]))</f>
        <v>Fitting in Stage</v>
      </c>
      <c r="O1474">
        <v>6.1769227369999999</v>
      </c>
      <c r="P1474" t="str">
        <f>VLOOKUP(O1474,Table13[],2)</f>
        <v>6 - 10</v>
      </c>
      <c r="Q1474" t="str">
        <f>INDEX(Table8[Column1],MATCH(R1474,Table8[Column2]))</f>
        <v>Habitual</v>
      </c>
      <c r="R1474">
        <v>83.773013419999998</v>
      </c>
      <c r="S1474">
        <f t="shared" si="45"/>
        <v>3.4905422258333334</v>
      </c>
      <c r="T1474" t="s">
        <v>19</v>
      </c>
    </row>
    <row r="1475" spans="1:20" x14ac:dyDescent="0.25">
      <c r="A1475">
        <v>1474</v>
      </c>
      <c r="B1475" t="s">
        <v>723</v>
      </c>
      <c r="C1475" t="s">
        <v>1943</v>
      </c>
      <c r="D1475" t="str">
        <f t="shared" ref="D1475:D1538" si="46">CONCATENATE(B1475, " ",C1475)</f>
        <v>Garcia Alberta</v>
      </c>
      <c r="E1475" t="s">
        <v>15</v>
      </c>
      <c r="F1475" t="s">
        <v>262</v>
      </c>
      <c r="G1475" t="s">
        <v>1794</v>
      </c>
      <c r="H1475" t="s">
        <v>1061</v>
      </c>
      <c r="I1475" t="s">
        <v>262</v>
      </c>
      <c r="J1475" t="s">
        <v>19</v>
      </c>
      <c r="K1475" t="str">
        <f>INDEX(Table6[Column1],MATCH(L1475,Table6[Column2]))</f>
        <v>Adults</v>
      </c>
      <c r="L1475">
        <v>48.8769992</v>
      </c>
      <c r="M1475" t="str">
        <f>VLOOKUP(L1475,Table1[],2)</f>
        <v>40 - 49</v>
      </c>
      <c r="N1475" t="str">
        <f>INDEX(Table7[Column1],MATCH(O1475,Table7[Column2]))</f>
        <v>Learning Stage</v>
      </c>
      <c r="O1475">
        <v>2.405569914</v>
      </c>
      <c r="P1475" t="str">
        <f>VLOOKUP(O1475,Table13[],2)</f>
        <v>1 - 5</v>
      </c>
      <c r="Q1475" t="str">
        <f>INDEX(Table8[Column1],MATCH(R1475,Table8[Column2]))</f>
        <v>Excused</v>
      </c>
      <c r="R1475">
        <v>127.3722516</v>
      </c>
      <c r="S1475">
        <f t="shared" ref="S1475:S1538" si="47">CONVERT(R1475,"hr","day")</f>
        <v>5.3071771500000002</v>
      </c>
      <c r="T1475" t="s">
        <v>19</v>
      </c>
    </row>
    <row r="1476" spans="1:20" x14ac:dyDescent="0.25">
      <c r="A1476">
        <v>1475</v>
      </c>
      <c r="B1476" t="s">
        <v>1944</v>
      </c>
      <c r="C1476" t="s">
        <v>1945</v>
      </c>
      <c r="D1476" t="str">
        <f t="shared" si="46"/>
        <v>Pineiro Lola</v>
      </c>
      <c r="E1476" t="s">
        <v>15</v>
      </c>
      <c r="F1476" t="s">
        <v>16</v>
      </c>
      <c r="G1476" t="s">
        <v>690</v>
      </c>
      <c r="H1476" t="s">
        <v>691</v>
      </c>
      <c r="I1476" t="s">
        <v>38</v>
      </c>
      <c r="J1476" t="s">
        <v>607</v>
      </c>
      <c r="K1476" t="str">
        <f>INDEX(Table6[Column1],MATCH(L1476,Table6[Column2]))</f>
        <v>Adults</v>
      </c>
      <c r="L1476">
        <v>42.316780000000001</v>
      </c>
      <c r="M1476" t="str">
        <f>VLOOKUP(L1476,Table1[],2)</f>
        <v>40 - 49</v>
      </c>
      <c r="N1476" t="str">
        <f>INDEX(Table7[Column1],MATCH(O1476,Table7[Column2]))</f>
        <v>Belonging Stage</v>
      </c>
      <c r="O1476">
        <v>17.692566530000001</v>
      </c>
      <c r="P1476" t="str">
        <f>VLOOKUP(O1476,Table13[],2)</f>
        <v>15 - 20</v>
      </c>
      <c r="Q1476" t="str">
        <f>INDEX(Table8[Column1],MATCH(R1476,Table8[Column2]))</f>
        <v>Maintained</v>
      </c>
      <c r="R1476">
        <v>65.276487660000001</v>
      </c>
      <c r="S1476">
        <f t="shared" si="47"/>
        <v>2.7198536524999999</v>
      </c>
      <c r="T1476" t="s">
        <v>42</v>
      </c>
    </row>
    <row r="1477" spans="1:20" x14ac:dyDescent="0.25">
      <c r="A1477">
        <v>1476</v>
      </c>
      <c r="B1477" t="s">
        <v>356</v>
      </c>
      <c r="C1477" t="s">
        <v>1946</v>
      </c>
      <c r="D1477" t="str">
        <f t="shared" si="46"/>
        <v>Hebert Lyle</v>
      </c>
      <c r="E1477" t="s">
        <v>22</v>
      </c>
      <c r="F1477" t="s">
        <v>1435</v>
      </c>
      <c r="G1477" t="s">
        <v>1790</v>
      </c>
      <c r="H1477" t="s">
        <v>1791</v>
      </c>
      <c r="I1477" t="s">
        <v>1435</v>
      </c>
      <c r="J1477" t="s">
        <v>19</v>
      </c>
      <c r="K1477" t="str">
        <f>INDEX(Table6[Column1],MATCH(L1477,Table6[Column2]))</f>
        <v>Young Adults</v>
      </c>
      <c r="L1477">
        <v>31.11181195</v>
      </c>
      <c r="M1477" t="str">
        <f>VLOOKUP(L1477,Table1[],2)</f>
        <v>30 - 39</v>
      </c>
      <c r="N1477" t="str">
        <f>INDEX(Table7[Column1],MATCH(O1477,Table7[Column2]))</f>
        <v>Learning Stage</v>
      </c>
      <c r="O1477">
        <v>4.2544674379999998</v>
      </c>
      <c r="P1477" t="str">
        <f>VLOOKUP(O1477,Table13[],2)</f>
        <v>1 - 5</v>
      </c>
      <c r="Q1477" t="str">
        <f>INDEX(Table8[Column1],MATCH(R1477,Table8[Column2]))</f>
        <v>Scheduled</v>
      </c>
      <c r="R1477">
        <v>0</v>
      </c>
      <c r="S1477">
        <f t="shared" si="47"/>
        <v>0</v>
      </c>
      <c r="T1477" t="s">
        <v>19</v>
      </c>
    </row>
    <row r="1478" spans="1:20" x14ac:dyDescent="0.25">
      <c r="A1478">
        <v>1477</v>
      </c>
      <c r="B1478" t="s">
        <v>1246</v>
      </c>
      <c r="C1478" t="s">
        <v>443</v>
      </c>
      <c r="D1478" t="str">
        <f t="shared" si="46"/>
        <v>Gibson Dennis</v>
      </c>
      <c r="E1478" t="s">
        <v>22</v>
      </c>
      <c r="F1478" t="s">
        <v>33</v>
      </c>
      <c r="G1478" t="s">
        <v>820</v>
      </c>
      <c r="H1478" t="s">
        <v>821</v>
      </c>
      <c r="I1478" t="s">
        <v>33</v>
      </c>
      <c r="J1478" t="s">
        <v>19</v>
      </c>
      <c r="K1478" t="str">
        <f>INDEX(Table6[Column1],MATCH(L1478,Table6[Column2]))</f>
        <v>Adults</v>
      </c>
      <c r="L1478">
        <v>49.421734530000002</v>
      </c>
      <c r="M1478" t="str">
        <f>VLOOKUP(L1478,Table1[],2)</f>
        <v>40 - 49</v>
      </c>
      <c r="N1478" t="str">
        <f>INDEX(Table7[Column1],MATCH(O1478,Table7[Column2]))</f>
        <v>Learning Stage</v>
      </c>
      <c r="O1478">
        <v>5.5856398299999999</v>
      </c>
      <c r="P1478" t="str">
        <f>VLOOKUP(O1478,Table13[],2)</f>
        <v>1 - 5</v>
      </c>
      <c r="Q1478" t="str">
        <f>INDEX(Table8[Column1],MATCH(R1478,Table8[Column2]))</f>
        <v>Maintained</v>
      </c>
      <c r="R1478">
        <v>66.375309790000003</v>
      </c>
      <c r="S1478">
        <f t="shared" si="47"/>
        <v>2.7656379079166666</v>
      </c>
      <c r="T1478" t="s">
        <v>19</v>
      </c>
    </row>
    <row r="1479" spans="1:20" x14ac:dyDescent="0.25">
      <c r="A1479">
        <v>1478</v>
      </c>
      <c r="B1479" t="s">
        <v>17</v>
      </c>
      <c r="C1479" t="s">
        <v>467</v>
      </c>
      <c r="D1479" t="str">
        <f t="shared" si="46"/>
        <v>Baker Kevin</v>
      </c>
      <c r="E1479" t="s">
        <v>22</v>
      </c>
      <c r="F1479" t="s">
        <v>262</v>
      </c>
      <c r="G1479" t="s">
        <v>820</v>
      </c>
      <c r="H1479" t="s">
        <v>821</v>
      </c>
      <c r="I1479" t="s">
        <v>262</v>
      </c>
      <c r="J1479" t="s">
        <v>19</v>
      </c>
      <c r="K1479" t="str">
        <f>INDEX(Table6[Column1],MATCH(L1479,Table6[Column2]))</f>
        <v>Adults</v>
      </c>
      <c r="L1479">
        <v>43.814472870000003</v>
      </c>
      <c r="M1479" t="str">
        <f>VLOOKUP(L1479,Table1[],2)</f>
        <v>40 - 49</v>
      </c>
      <c r="N1479" t="str">
        <f>INDEX(Table7[Column1],MATCH(O1479,Table7[Column2]))</f>
        <v>Fitting in Stage</v>
      </c>
      <c r="O1479">
        <v>7.4450824879999997</v>
      </c>
      <c r="P1479" t="str">
        <f>VLOOKUP(O1479,Table13[],2)</f>
        <v>6 - 10</v>
      </c>
      <c r="Q1479" t="str">
        <f>INDEX(Table8[Column1],MATCH(R1479,Table8[Column2]))</f>
        <v>Maintained</v>
      </c>
      <c r="R1479">
        <v>55.516601469999998</v>
      </c>
      <c r="S1479">
        <f t="shared" si="47"/>
        <v>2.3131917279166667</v>
      </c>
      <c r="T1479" t="s">
        <v>19</v>
      </c>
    </row>
    <row r="1480" spans="1:20" x14ac:dyDescent="0.25">
      <c r="A1480">
        <v>1479</v>
      </c>
      <c r="B1480" t="s">
        <v>1947</v>
      </c>
      <c r="C1480" t="s">
        <v>1948</v>
      </c>
      <c r="D1480" t="str">
        <f t="shared" si="46"/>
        <v>Hatcher Debbie</v>
      </c>
      <c r="E1480" t="s">
        <v>15</v>
      </c>
      <c r="F1480" t="s">
        <v>157</v>
      </c>
      <c r="G1480" t="s">
        <v>820</v>
      </c>
      <c r="H1480" t="s">
        <v>821</v>
      </c>
      <c r="I1480" t="s">
        <v>157</v>
      </c>
      <c r="J1480" t="s">
        <v>19</v>
      </c>
      <c r="K1480" t="str">
        <f>INDEX(Table6[Column1],MATCH(L1480,Table6[Column2]))</f>
        <v>Elders</v>
      </c>
      <c r="L1480">
        <v>54.331895179999997</v>
      </c>
      <c r="M1480" t="str">
        <f>VLOOKUP(L1480,Table1[],2)</f>
        <v>50 - 59</v>
      </c>
      <c r="N1480" t="str">
        <f>INDEX(Table7[Column1],MATCH(O1480,Table7[Column2]))</f>
        <v>Learning Stage</v>
      </c>
      <c r="O1480">
        <v>4.180933263</v>
      </c>
      <c r="P1480" t="str">
        <f>VLOOKUP(O1480,Table13[],2)</f>
        <v>1 - 5</v>
      </c>
      <c r="Q1480" t="str">
        <f>INDEX(Table8[Column1],MATCH(R1480,Table8[Column2]))</f>
        <v>Excused</v>
      </c>
      <c r="R1480">
        <v>141.4982522</v>
      </c>
      <c r="S1480">
        <f t="shared" si="47"/>
        <v>5.8957605083333329</v>
      </c>
      <c r="T1480" t="s">
        <v>19</v>
      </c>
    </row>
    <row r="1481" spans="1:20" x14ac:dyDescent="0.25">
      <c r="A1481">
        <v>1480</v>
      </c>
      <c r="B1481" t="s">
        <v>1949</v>
      </c>
      <c r="C1481" t="s">
        <v>227</v>
      </c>
      <c r="D1481" t="str">
        <f t="shared" si="46"/>
        <v>Weir Lisa</v>
      </c>
      <c r="E1481" t="s">
        <v>15</v>
      </c>
      <c r="F1481" t="s">
        <v>38</v>
      </c>
      <c r="G1481" t="s">
        <v>690</v>
      </c>
      <c r="H1481" t="s">
        <v>691</v>
      </c>
      <c r="I1481" t="s">
        <v>38</v>
      </c>
      <c r="J1481" t="s">
        <v>607</v>
      </c>
      <c r="K1481" t="str">
        <f>INDEX(Table6[Column1],MATCH(L1481,Table6[Column2]))</f>
        <v>Seniors</v>
      </c>
      <c r="L1481">
        <v>61.760379999999998</v>
      </c>
      <c r="M1481" t="str">
        <f>VLOOKUP(L1481,Table1[],2)</f>
        <v>60 and Above</v>
      </c>
      <c r="N1481" t="str">
        <f>INDEX(Table7[Column1],MATCH(O1481,Table7[Column2]))</f>
        <v>Belonging Stage</v>
      </c>
      <c r="O1481">
        <v>17.692514429999999</v>
      </c>
      <c r="P1481" t="str">
        <f>VLOOKUP(O1481,Table13[],2)</f>
        <v>15 - 20</v>
      </c>
      <c r="Q1481" t="str">
        <f>INDEX(Table8[Column1],MATCH(R1481,Table8[Column2]))</f>
        <v>Habitual</v>
      </c>
      <c r="R1481">
        <v>86.671031569999997</v>
      </c>
      <c r="S1481">
        <f t="shared" si="47"/>
        <v>3.6112929820833335</v>
      </c>
      <c r="T1481" t="s">
        <v>42</v>
      </c>
    </row>
    <row r="1482" spans="1:20" x14ac:dyDescent="0.25">
      <c r="A1482">
        <v>1481</v>
      </c>
      <c r="B1482" t="s">
        <v>1050</v>
      </c>
      <c r="C1482" t="s">
        <v>768</v>
      </c>
      <c r="D1482" t="str">
        <f t="shared" si="46"/>
        <v>Short Raquel</v>
      </c>
      <c r="E1482" t="s">
        <v>15</v>
      </c>
      <c r="F1482" t="s">
        <v>549</v>
      </c>
      <c r="G1482" t="s">
        <v>1790</v>
      </c>
      <c r="H1482" t="s">
        <v>1791</v>
      </c>
      <c r="I1482" t="s">
        <v>107</v>
      </c>
      <c r="J1482" t="s">
        <v>19</v>
      </c>
      <c r="K1482" t="str">
        <f>INDEX(Table6[Column1],MATCH(L1482,Table6[Column2]))</f>
        <v>Seniors</v>
      </c>
      <c r="L1482">
        <v>63.009724460000001</v>
      </c>
      <c r="M1482" t="str">
        <f>VLOOKUP(L1482,Table1[],2)</f>
        <v>60 and Above</v>
      </c>
      <c r="N1482" t="str">
        <f>INDEX(Table7[Column1],MATCH(O1482,Table7[Column2]))</f>
        <v>Learning Stage</v>
      </c>
      <c r="O1482">
        <v>4.1809807980000002</v>
      </c>
      <c r="P1482" t="str">
        <f>VLOOKUP(O1482,Table13[],2)</f>
        <v>1 - 5</v>
      </c>
      <c r="Q1482" t="str">
        <f>INDEX(Table8[Column1],MATCH(R1482,Table8[Column2]))</f>
        <v>Violative</v>
      </c>
      <c r="R1482">
        <v>206.84835390000001</v>
      </c>
      <c r="S1482">
        <f t="shared" si="47"/>
        <v>8.6186814124999991</v>
      </c>
      <c r="T1482" t="s">
        <v>19</v>
      </c>
    </row>
    <row r="1483" spans="1:20" x14ac:dyDescent="0.25">
      <c r="A1483">
        <v>1482</v>
      </c>
      <c r="B1483" t="s">
        <v>1950</v>
      </c>
      <c r="C1483" t="s">
        <v>144</v>
      </c>
      <c r="D1483" t="str">
        <f t="shared" si="46"/>
        <v>Loving David</v>
      </c>
      <c r="E1483" t="s">
        <v>22</v>
      </c>
      <c r="F1483" t="s">
        <v>100</v>
      </c>
      <c r="G1483" t="s">
        <v>1825</v>
      </c>
      <c r="H1483" t="s">
        <v>1826</v>
      </c>
      <c r="I1483" t="s">
        <v>101</v>
      </c>
      <c r="J1483" t="s">
        <v>19</v>
      </c>
      <c r="K1483" t="str">
        <f>INDEX(Table6[Column1],MATCH(L1483,Table6[Column2]))</f>
        <v>Seniors</v>
      </c>
      <c r="L1483">
        <v>61.215785080000003</v>
      </c>
      <c r="M1483" t="str">
        <f>VLOOKUP(L1483,Table1[],2)</f>
        <v>60 and Above</v>
      </c>
      <c r="N1483" t="str">
        <f>INDEX(Table7[Column1],MATCH(O1483,Table7[Column2]))</f>
        <v>Learning Stage</v>
      </c>
      <c r="O1483">
        <v>2.2491871739999998</v>
      </c>
      <c r="P1483" t="str">
        <f>VLOOKUP(O1483,Table13[],2)</f>
        <v>1 - 5</v>
      </c>
      <c r="Q1483" t="str">
        <f>INDEX(Table8[Column1],MATCH(R1483,Table8[Column2]))</f>
        <v>Habitual</v>
      </c>
      <c r="R1483">
        <v>116.1338993</v>
      </c>
      <c r="S1483">
        <f t="shared" si="47"/>
        <v>4.8389124708333338</v>
      </c>
      <c r="T1483" t="s">
        <v>19</v>
      </c>
    </row>
    <row r="1484" spans="1:20" x14ac:dyDescent="0.25">
      <c r="A1484">
        <v>1483</v>
      </c>
      <c r="B1484" t="s">
        <v>1104</v>
      </c>
      <c r="C1484" t="s">
        <v>245</v>
      </c>
      <c r="D1484" t="str">
        <f t="shared" si="46"/>
        <v>Walters Mary</v>
      </c>
      <c r="E1484" t="s">
        <v>15</v>
      </c>
      <c r="F1484" t="s">
        <v>277</v>
      </c>
      <c r="G1484" t="s">
        <v>1794</v>
      </c>
      <c r="H1484" t="s">
        <v>1061</v>
      </c>
      <c r="I1484" t="s">
        <v>277</v>
      </c>
      <c r="J1484" t="s">
        <v>19</v>
      </c>
      <c r="K1484" t="str">
        <f>INDEX(Table6[Column1],MATCH(L1484,Table6[Column2]))</f>
        <v>Youth</v>
      </c>
      <c r="L1484">
        <v>25.797483029999999</v>
      </c>
      <c r="M1484" t="str">
        <f>VLOOKUP(L1484,Table1[],2)</f>
        <v>20 - 29</v>
      </c>
      <c r="N1484" t="str">
        <f>INDEX(Table7[Column1],MATCH(O1484,Table7[Column2]))</f>
        <v>Learning Stage</v>
      </c>
      <c r="O1484">
        <v>3.4033030960000001</v>
      </c>
      <c r="P1484" t="str">
        <f>VLOOKUP(O1484,Table13[],2)</f>
        <v>1 - 5</v>
      </c>
      <c r="Q1484" t="str">
        <f>INDEX(Table8[Column1],MATCH(R1484,Table8[Column2]))</f>
        <v>Scheduled</v>
      </c>
      <c r="R1484">
        <v>5.3643561809999998</v>
      </c>
      <c r="S1484">
        <f t="shared" si="47"/>
        <v>0.22351484087499998</v>
      </c>
      <c r="T1484" t="s">
        <v>19</v>
      </c>
    </row>
    <row r="1485" spans="1:20" x14ac:dyDescent="0.25">
      <c r="A1485">
        <v>1484</v>
      </c>
      <c r="B1485" t="s">
        <v>1951</v>
      </c>
      <c r="C1485" t="s">
        <v>1502</v>
      </c>
      <c r="D1485" t="str">
        <f t="shared" si="46"/>
        <v>Vinson Jack</v>
      </c>
      <c r="E1485" t="s">
        <v>22</v>
      </c>
      <c r="F1485" t="s">
        <v>33</v>
      </c>
      <c r="G1485" t="s">
        <v>690</v>
      </c>
      <c r="H1485" t="s">
        <v>691</v>
      </c>
      <c r="I1485" t="s">
        <v>38</v>
      </c>
      <c r="J1485" t="s">
        <v>607</v>
      </c>
      <c r="K1485" t="str">
        <f>INDEX(Table6[Column1],MATCH(L1485,Table6[Column2]))</f>
        <v>Adults</v>
      </c>
      <c r="L1485">
        <v>47.64208</v>
      </c>
      <c r="M1485" t="str">
        <f>VLOOKUP(L1485,Table1[],2)</f>
        <v>40 - 49</v>
      </c>
      <c r="N1485" t="str">
        <f>INDEX(Table7[Column1],MATCH(O1485,Table7[Column2]))</f>
        <v>Fitting in Stage</v>
      </c>
      <c r="O1485">
        <v>7.8020209999999999</v>
      </c>
      <c r="P1485" t="str">
        <f>VLOOKUP(O1485,Table13[],2)</f>
        <v>6 - 10</v>
      </c>
      <c r="Q1485" t="str">
        <f>INDEX(Table8[Column1],MATCH(R1485,Table8[Column2]))</f>
        <v>Scheduled</v>
      </c>
      <c r="R1485">
        <v>33.247727759999997</v>
      </c>
      <c r="S1485">
        <f t="shared" si="47"/>
        <v>1.3853219899999998</v>
      </c>
      <c r="T1485" t="s">
        <v>42</v>
      </c>
    </row>
    <row r="1486" spans="1:20" x14ac:dyDescent="0.25">
      <c r="A1486">
        <v>1485</v>
      </c>
      <c r="B1486" t="s">
        <v>1952</v>
      </c>
      <c r="C1486" t="s">
        <v>1953</v>
      </c>
      <c r="D1486" t="str">
        <f t="shared" si="46"/>
        <v>Tandy Genoveva</v>
      </c>
      <c r="E1486" t="s">
        <v>15</v>
      </c>
      <c r="F1486" t="s">
        <v>38</v>
      </c>
      <c r="G1486" t="s">
        <v>690</v>
      </c>
      <c r="H1486" t="s">
        <v>691</v>
      </c>
      <c r="I1486" t="s">
        <v>38</v>
      </c>
      <c r="J1486" t="s">
        <v>607</v>
      </c>
      <c r="K1486" t="str">
        <f>INDEX(Table6[Column1],MATCH(L1486,Table6[Column2]))</f>
        <v>Young Adults</v>
      </c>
      <c r="L1486">
        <v>37.656329999999997</v>
      </c>
      <c r="M1486" t="str">
        <f>VLOOKUP(L1486,Table1[],2)</f>
        <v>30 - 39</v>
      </c>
      <c r="N1486" t="str">
        <f>INDEX(Table7[Column1],MATCH(O1486,Table7[Column2]))</f>
        <v>Belonging Stage</v>
      </c>
      <c r="O1486">
        <v>17.692462339999999</v>
      </c>
      <c r="P1486" t="str">
        <f>VLOOKUP(O1486,Table13[],2)</f>
        <v>15 - 20</v>
      </c>
      <c r="Q1486" t="str">
        <f>INDEX(Table8[Column1],MATCH(R1486,Table8[Column2]))</f>
        <v>Maintained</v>
      </c>
      <c r="R1486">
        <v>75.158456279999996</v>
      </c>
      <c r="S1486">
        <f t="shared" si="47"/>
        <v>3.1316023450000001</v>
      </c>
      <c r="T1486" t="s">
        <v>42</v>
      </c>
    </row>
    <row r="1487" spans="1:20" x14ac:dyDescent="0.25">
      <c r="A1487">
        <v>1486</v>
      </c>
      <c r="B1487" t="s">
        <v>269</v>
      </c>
      <c r="C1487" t="s">
        <v>56</v>
      </c>
      <c r="D1487" t="str">
        <f t="shared" si="46"/>
        <v>Fox James</v>
      </c>
      <c r="E1487" t="s">
        <v>22</v>
      </c>
      <c r="F1487" t="s">
        <v>127</v>
      </c>
      <c r="G1487" t="s">
        <v>605</v>
      </c>
      <c r="H1487" t="s">
        <v>606</v>
      </c>
      <c r="I1487" t="s">
        <v>38</v>
      </c>
      <c r="J1487" t="s">
        <v>607</v>
      </c>
      <c r="K1487" t="str">
        <f>INDEX(Table6[Column1],MATCH(L1487,Table6[Column2]))</f>
        <v>Adults</v>
      </c>
      <c r="L1487">
        <v>41.156820000000003</v>
      </c>
      <c r="M1487" t="str">
        <f>VLOOKUP(L1487,Table1[],2)</f>
        <v>40 - 49</v>
      </c>
      <c r="N1487" t="str">
        <f>INDEX(Table7[Column1],MATCH(O1487,Table7[Column2]))</f>
        <v>Fitting in Stage</v>
      </c>
      <c r="O1487">
        <v>10.435959</v>
      </c>
      <c r="P1487" t="str">
        <f>VLOOKUP(O1487,Table13[],2)</f>
        <v>10 - 15</v>
      </c>
      <c r="Q1487" t="str">
        <f>INDEX(Table8[Column1],MATCH(R1487,Table8[Column2]))</f>
        <v>Maintained</v>
      </c>
      <c r="R1487">
        <v>55.319046640000003</v>
      </c>
      <c r="S1487">
        <f t="shared" si="47"/>
        <v>2.3049602766666668</v>
      </c>
      <c r="T1487" t="s">
        <v>42</v>
      </c>
    </row>
    <row r="1488" spans="1:20" x14ac:dyDescent="0.25">
      <c r="A1488">
        <v>1487</v>
      </c>
      <c r="B1488" t="s">
        <v>422</v>
      </c>
      <c r="C1488" t="s">
        <v>299</v>
      </c>
      <c r="D1488" t="str">
        <f t="shared" si="46"/>
        <v>Peterson Alexander</v>
      </c>
      <c r="E1488" t="s">
        <v>22</v>
      </c>
      <c r="F1488" t="s">
        <v>38</v>
      </c>
      <c r="G1488" t="s">
        <v>690</v>
      </c>
      <c r="H1488" t="s">
        <v>691</v>
      </c>
      <c r="I1488" t="s">
        <v>38</v>
      </c>
      <c r="J1488" t="s">
        <v>607</v>
      </c>
      <c r="K1488" t="str">
        <f>INDEX(Table6[Column1],MATCH(L1488,Table6[Column2]))</f>
        <v>Young Adults</v>
      </c>
      <c r="L1488">
        <v>33.201832009999997</v>
      </c>
      <c r="M1488" t="str">
        <f>VLOOKUP(L1488,Table1[],2)</f>
        <v>30 - 39</v>
      </c>
      <c r="N1488" t="str">
        <f>INDEX(Table7[Column1],MATCH(O1488,Table7[Column2]))</f>
        <v>Expertise Stage</v>
      </c>
      <c r="O1488">
        <v>15.20183201</v>
      </c>
      <c r="P1488" t="str">
        <f>VLOOKUP(O1488,Table13[],2)</f>
        <v>15 - 20</v>
      </c>
      <c r="Q1488" t="str">
        <f>INDEX(Table8[Column1],MATCH(R1488,Table8[Column2]))</f>
        <v>Scheduled</v>
      </c>
      <c r="R1488">
        <v>0</v>
      </c>
      <c r="S1488">
        <f t="shared" si="47"/>
        <v>0</v>
      </c>
      <c r="T1488" t="s">
        <v>42</v>
      </c>
    </row>
    <row r="1489" spans="1:20" x14ac:dyDescent="0.25">
      <c r="A1489">
        <v>1488</v>
      </c>
      <c r="B1489" t="s">
        <v>1954</v>
      </c>
      <c r="C1489" t="s">
        <v>1955</v>
      </c>
      <c r="D1489" t="str">
        <f t="shared" si="46"/>
        <v>Orr Harlan</v>
      </c>
      <c r="E1489" t="s">
        <v>22</v>
      </c>
      <c r="F1489" t="s">
        <v>33</v>
      </c>
      <c r="G1489" t="s">
        <v>605</v>
      </c>
      <c r="H1489" t="s">
        <v>606</v>
      </c>
      <c r="I1489" t="s">
        <v>38</v>
      </c>
      <c r="J1489" t="s">
        <v>607</v>
      </c>
      <c r="K1489" t="str">
        <f>INDEX(Table6[Column1],MATCH(L1489,Table6[Column2]))</f>
        <v>Adults</v>
      </c>
      <c r="L1489">
        <v>48.155810000000002</v>
      </c>
      <c r="M1489" t="str">
        <f>VLOOKUP(L1489,Table1[],2)</f>
        <v>40 - 49</v>
      </c>
      <c r="N1489" t="str">
        <f>INDEX(Table7[Column1],MATCH(O1489,Table7[Column2]))</f>
        <v>Expertise Stage</v>
      </c>
      <c r="O1489">
        <v>14.82257293</v>
      </c>
      <c r="P1489" t="str">
        <f>VLOOKUP(O1489,Table13[],2)</f>
        <v>10 - 15</v>
      </c>
      <c r="Q1489" t="str">
        <f>INDEX(Table8[Column1],MATCH(R1489,Table8[Column2]))</f>
        <v>Maintained</v>
      </c>
      <c r="R1489">
        <v>59.984572649999997</v>
      </c>
      <c r="S1489">
        <f t="shared" si="47"/>
        <v>2.4993571937499999</v>
      </c>
      <c r="T1489" t="s">
        <v>42</v>
      </c>
    </row>
    <row r="1490" spans="1:20" x14ac:dyDescent="0.25">
      <c r="A1490">
        <v>1489</v>
      </c>
      <c r="B1490" t="s">
        <v>1956</v>
      </c>
      <c r="C1490" t="s">
        <v>1957</v>
      </c>
      <c r="D1490" t="str">
        <f t="shared" si="46"/>
        <v>Bigham Gale</v>
      </c>
      <c r="E1490" t="s">
        <v>15</v>
      </c>
      <c r="F1490" t="s">
        <v>30</v>
      </c>
      <c r="G1490" t="s">
        <v>1862</v>
      </c>
      <c r="H1490" t="s">
        <v>1863</v>
      </c>
      <c r="I1490" t="s">
        <v>30</v>
      </c>
      <c r="J1490" t="s">
        <v>19</v>
      </c>
      <c r="K1490" t="str">
        <f>INDEX(Table6[Column1],MATCH(L1490,Table6[Column2]))</f>
        <v>Adults</v>
      </c>
      <c r="L1490">
        <v>46.97137266</v>
      </c>
      <c r="M1490" t="str">
        <f>VLOOKUP(L1490,Table1[],2)</f>
        <v>40 - 49</v>
      </c>
      <c r="N1490" t="str">
        <f>INDEX(Table7[Column1],MATCH(O1490,Table7[Column2]))</f>
        <v>Learning Stage</v>
      </c>
      <c r="O1490">
        <v>4.6022014630000001</v>
      </c>
      <c r="P1490" t="str">
        <f>VLOOKUP(O1490,Table13[],2)</f>
        <v>1 - 5</v>
      </c>
      <c r="Q1490" t="str">
        <f>INDEX(Table8[Column1],MATCH(R1490,Table8[Column2]))</f>
        <v>Maintained</v>
      </c>
      <c r="R1490">
        <v>63.435606630000002</v>
      </c>
      <c r="S1490">
        <f t="shared" si="47"/>
        <v>2.6431502762500001</v>
      </c>
      <c r="T1490" t="s">
        <v>19</v>
      </c>
    </row>
    <row r="1491" spans="1:20" x14ac:dyDescent="0.25">
      <c r="A1491">
        <v>1490</v>
      </c>
      <c r="B1491" t="s">
        <v>1647</v>
      </c>
      <c r="C1491" t="s">
        <v>418</v>
      </c>
      <c r="D1491" t="str">
        <f t="shared" si="46"/>
        <v>Chambers Diana</v>
      </c>
      <c r="E1491" t="s">
        <v>15</v>
      </c>
      <c r="F1491" t="s">
        <v>280</v>
      </c>
      <c r="G1491" t="s">
        <v>820</v>
      </c>
      <c r="H1491" t="s">
        <v>821</v>
      </c>
      <c r="I1491" t="s">
        <v>192</v>
      </c>
      <c r="J1491" t="s">
        <v>19</v>
      </c>
      <c r="K1491" t="str">
        <f>INDEX(Table6[Column1],MATCH(L1491,Table6[Column2]))</f>
        <v>Adults</v>
      </c>
      <c r="L1491">
        <v>47.367898080000003</v>
      </c>
      <c r="M1491" t="str">
        <f>VLOOKUP(L1491,Table1[],2)</f>
        <v>40 - 49</v>
      </c>
      <c r="N1491" t="str">
        <f>INDEX(Table7[Column1],MATCH(O1491,Table7[Column2]))</f>
        <v>Learning Stage</v>
      </c>
      <c r="O1491">
        <v>3.0057639059999999</v>
      </c>
      <c r="P1491" t="str">
        <f>VLOOKUP(O1491,Table13[],2)</f>
        <v>1 - 5</v>
      </c>
      <c r="Q1491" t="str">
        <f>INDEX(Table8[Column1],MATCH(R1491,Table8[Column2]))</f>
        <v>Habitual</v>
      </c>
      <c r="R1491">
        <v>105.9357318</v>
      </c>
      <c r="S1491">
        <f t="shared" si="47"/>
        <v>4.4139888249999997</v>
      </c>
      <c r="T1491" t="s">
        <v>19</v>
      </c>
    </row>
    <row r="1492" spans="1:20" x14ac:dyDescent="0.25">
      <c r="A1492">
        <v>1491</v>
      </c>
      <c r="B1492" t="s">
        <v>1958</v>
      </c>
      <c r="C1492" t="s">
        <v>1959</v>
      </c>
      <c r="D1492" t="str">
        <f t="shared" si="46"/>
        <v>Ho Marla</v>
      </c>
      <c r="E1492" t="s">
        <v>15</v>
      </c>
      <c r="F1492" t="s">
        <v>593</v>
      </c>
      <c r="G1492" t="s">
        <v>1790</v>
      </c>
      <c r="H1492" t="s">
        <v>1791</v>
      </c>
      <c r="I1492" t="s">
        <v>90</v>
      </c>
      <c r="J1492" t="s">
        <v>19</v>
      </c>
      <c r="K1492" t="str">
        <f>INDEX(Table6[Column1],MATCH(L1492,Table6[Column2]))</f>
        <v>Youth</v>
      </c>
      <c r="L1492">
        <v>23.442833220000001</v>
      </c>
      <c r="M1492" t="str">
        <f>VLOOKUP(L1492,Table1[],2)</f>
        <v>20 - 29</v>
      </c>
      <c r="N1492" t="str">
        <f>INDEX(Table7[Column1],MATCH(O1492,Table7[Column2]))</f>
        <v>Learning Stage</v>
      </c>
      <c r="O1492">
        <v>3.3081356309999999</v>
      </c>
      <c r="P1492" t="str">
        <f>VLOOKUP(O1492,Table13[],2)</f>
        <v>1 - 5</v>
      </c>
      <c r="Q1492" t="str">
        <f>INDEX(Table8[Column1],MATCH(R1492,Table8[Column2]))</f>
        <v>Scheduled</v>
      </c>
      <c r="R1492">
        <v>12.04024263</v>
      </c>
      <c r="S1492">
        <f t="shared" si="47"/>
        <v>0.50167677624999996</v>
      </c>
      <c r="T1492" t="s">
        <v>19</v>
      </c>
    </row>
    <row r="1493" spans="1:20" x14ac:dyDescent="0.25">
      <c r="A1493">
        <v>1492</v>
      </c>
      <c r="B1493" t="s">
        <v>1960</v>
      </c>
      <c r="C1493" t="s">
        <v>1893</v>
      </c>
      <c r="D1493" t="str">
        <f t="shared" si="46"/>
        <v>Utley Holly</v>
      </c>
      <c r="E1493" t="s">
        <v>15</v>
      </c>
      <c r="F1493" t="s">
        <v>527</v>
      </c>
      <c r="G1493" t="s">
        <v>1872</v>
      </c>
      <c r="H1493" t="s">
        <v>612</v>
      </c>
      <c r="I1493" t="s">
        <v>30</v>
      </c>
      <c r="J1493" t="s">
        <v>19</v>
      </c>
      <c r="K1493" t="str">
        <f>INDEX(Table6[Column1],MATCH(L1493,Table6[Column2]))</f>
        <v>Adults</v>
      </c>
      <c r="L1493">
        <v>40.487563919999999</v>
      </c>
      <c r="M1493" t="str">
        <f>VLOOKUP(L1493,Table1[],2)</f>
        <v>40 - 49</v>
      </c>
      <c r="N1493" t="str">
        <f>INDEX(Table7[Column1],MATCH(O1493,Table7[Column2]))</f>
        <v>Learning Stage</v>
      </c>
      <c r="O1493">
        <v>2.9860196029999999</v>
      </c>
      <c r="P1493" t="str">
        <f>VLOOKUP(O1493,Table13[],2)</f>
        <v>1 - 5</v>
      </c>
      <c r="Q1493" t="str">
        <f>INDEX(Table8[Column1],MATCH(R1493,Table8[Column2]))</f>
        <v>Scheduled</v>
      </c>
      <c r="R1493">
        <v>33.823665200000001</v>
      </c>
      <c r="S1493">
        <f t="shared" si="47"/>
        <v>1.4093193833333333</v>
      </c>
      <c r="T1493" t="s">
        <v>19</v>
      </c>
    </row>
    <row r="1494" spans="1:20" x14ac:dyDescent="0.25">
      <c r="A1494">
        <v>1493</v>
      </c>
      <c r="B1494" t="s">
        <v>145</v>
      </c>
      <c r="C1494" t="s">
        <v>1961</v>
      </c>
      <c r="D1494" t="str">
        <f t="shared" si="46"/>
        <v>McCoy Daren</v>
      </c>
      <c r="E1494" t="s">
        <v>22</v>
      </c>
      <c r="F1494" t="s">
        <v>16</v>
      </c>
      <c r="G1494" t="s">
        <v>820</v>
      </c>
      <c r="H1494" t="s">
        <v>821</v>
      </c>
      <c r="I1494" t="s">
        <v>16</v>
      </c>
      <c r="J1494" t="s">
        <v>19</v>
      </c>
      <c r="K1494" t="str">
        <f>INDEX(Table6[Column1],MATCH(L1494,Table6[Column2]))</f>
        <v>Youth</v>
      </c>
      <c r="L1494">
        <v>29.193293109999999</v>
      </c>
      <c r="M1494" t="str">
        <f>VLOOKUP(L1494,Table1[],2)</f>
        <v>20 - 29</v>
      </c>
      <c r="N1494" t="str">
        <f>INDEX(Table7[Column1],MATCH(O1494,Table7[Column2]))</f>
        <v>Learning Stage</v>
      </c>
      <c r="O1494">
        <v>3.1552180550000002</v>
      </c>
      <c r="P1494" t="str">
        <f>VLOOKUP(O1494,Table13[],2)</f>
        <v>1 - 5</v>
      </c>
      <c r="Q1494" t="str">
        <f>INDEX(Table8[Column1],MATCH(R1494,Table8[Column2]))</f>
        <v>Scheduled</v>
      </c>
      <c r="R1494">
        <v>7.0366581119999996</v>
      </c>
      <c r="S1494">
        <f t="shared" si="47"/>
        <v>0.29319408799999996</v>
      </c>
      <c r="T1494" t="s">
        <v>19</v>
      </c>
    </row>
    <row r="1495" spans="1:20" x14ac:dyDescent="0.25">
      <c r="A1495">
        <v>1494</v>
      </c>
      <c r="B1495" t="s">
        <v>1962</v>
      </c>
      <c r="C1495" t="s">
        <v>62</v>
      </c>
      <c r="D1495" t="str">
        <f t="shared" si="46"/>
        <v>Weldon Thomas</v>
      </c>
      <c r="E1495" t="s">
        <v>22</v>
      </c>
      <c r="F1495" t="s">
        <v>30</v>
      </c>
      <c r="G1495" t="s">
        <v>1060</v>
      </c>
      <c r="H1495" t="s">
        <v>1061</v>
      </c>
      <c r="I1495" t="s">
        <v>30</v>
      </c>
      <c r="J1495" t="s">
        <v>19</v>
      </c>
      <c r="K1495" t="str">
        <f>INDEX(Table6[Column1],MATCH(L1495,Table6[Column2]))</f>
        <v>Young Adults</v>
      </c>
      <c r="L1495">
        <v>31.06569876</v>
      </c>
      <c r="M1495" t="str">
        <f>VLOOKUP(L1495,Table1[],2)</f>
        <v>30 - 39</v>
      </c>
      <c r="N1495" t="str">
        <f>INDEX(Table7[Column1],MATCH(O1495,Table7[Column2]))</f>
        <v>Learning Stage</v>
      </c>
      <c r="O1495">
        <v>3.7629037410000001</v>
      </c>
      <c r="P1495" t="str">
        <f>VLOOKUP(O1495,Table13[],2)</f>
        <v>1 - 5</v>
      </c>
      <c r="Q1495" t="str">
        <f>INDEX(Table8[Column1],MATCH(R1495,Table8[Column2]))</f>
        <v>Scheduled</v>
      </c>
      <c r="R1495">
        <v>0</v>
      </c>
      <c r="S1495">
        <f t="shared" si="47"/>
        <v>0</v>
      </c>
      <c r="T1495" t="s">
        <v>19</v>
      </c>
    </row>
    <row r="1496" spans="1:20" x14ac:dyDescent="0.25">
      <c r="A1496">
        <v>1495</v>
      </c>
      <c r="B1496" t="s">
        <v>1196</v>
      </c>
      <c r="C1496" t="s">
        <v>1354</v>
      </c>
      <c r="D1496" t="str">
        <f t="shared" si="46"/>
        <v>Watson Sara</v>
      </c>
      <c r="E1496" t="s">
        <v>15</v>
      </c>
      <c r="F1496" t="s">
        <v>192</v>
      </c>
      <c r="G1496" t="s">
        <v>1862</v>
      </c>
      <c r="H1496" t="s">
        <v>1863</v>
      </c>
      <c r="I1496" t="s">
        <v>192</v>
      </c>
      <c r="J1496" t="s">
        <v>19</v>
      </c>
      <c r="K1496" t="str">
        <f>INDEX(Table6[Column1],MATCH(L1496,Table6[Column2]))</f>
        <v>Young Adults</v>
      </c>
      <c r="L1496">
        <v>37.533215230000003</v>
      </c>
      <c r="M1496" t="str">
        <f>VLOOKUP(L1496,Table1[],2)</f>
        <v>30 - 39</v>
      </c>
      <c r="N1496" t="str">
        <f>INDEX(Table7[Column1],MATCH(O1496,Table7[Column2]))</f>
        <v>Learning Stage</v>
      </c>
      <c r="O1496">
        <v>2.9557327080000002</v>
      </c>
      <c r="P1496" t="str">
        <f>VLOOKUP(O1496,Table13[],2)</f>
        <v>1 - 5</v>
      </c>
      <c r="Q1496" t="str">
        <f>INDEX(Table8[Column1],MATCH(R1496,Table8[Column2]))</f>
        <v>Scheduled</v>
      </c>
      <c r="R1496">
        <v>38.163303139999996</v>
      </c>
      <c r="S1496">
        <f t="shared" si="47"/>
        <v>1.5901376308333333</v>
      </c>
      <c r="T1496" t="s">
        <v>19</v>
      </c>
    </row>
    <row r="1497" spans="1:20" x14ac:dyDescent="0.25">
      <c r="A1497">
        <v>1496</v>
      </c>
      <c r="B1497" t="s">
        <v>1963</v>
      </c>
      <c r="C1497" t="s">
        <v>705</v>
      </c>
      <c r="D1497" t="str">
        <f t="shared" si="46"/>
        <v>Winter Lauren</v>
      </c>
      <c r="E1497" t="s">
        <v>15</v>
      </c>
      <c r="F1497" t="s">
        <v>87</v>
      </c>
      <c r="G1497" t="s">
        <v>820</v>
      </c>
      <c r="H1497" t="s">
        <v>821</v>
      </c>
      <c r="I1497" t="s">
        <v>87</v>
      </c>
      <c r="J1497" t="s">
        <v>19</v>
      </c>
      <c r="K1497" t="str">
        <f>INDEX(Table6[Column1],MATCH(L1497,Table6[Column2]))</f>
        <v>Adults</v>
      </c>
      <c r="L1497">
        <v>47.84428698</v>
      </c>
      <c r="M1497" t="str">
        <f>VLOOKUP(L1497,Table1[],2)</f>
        <v>40 - 49</v>
      </c>
      <c r="N1497" t="str">
        <f>INDEX(Table7[Column1],MATCH(O1497,Table7[Column2]))</f>
        <v>Fitting in Stage</v>
      </c>
      <c r="O1497">
        <v>6.8392745899999996</v>
      </c>
      <c r="P1497" t="str">
        <f>VLOOKUP(O1497,Table13[],2)</f>
        <v>6 - 10</v>
      </c>
      <c r="Q1497" t="str">
        <f>INDEX(Table8[Column1],MATCH(R1497,Table8[Column2]))</f>
        <v>Maintained</v>
      </c>
      <c r="R1497">
        <v>74.070662040000002</v>
      </c>
      <c r="S1497">
        <f t="shared" si="47"/>
        <v>3.0862775850000004</v>
      </c>
      <c r="T1497" t="s">
        <v>19</v>
      </c>
    </row>
    <row r="1498" spans="1:20" x14ac:dyDescent="0.25">
      <c r="A1498">
        <v>1497</v>
      </c>
      <c r="B1498" t="s">
        <v>281</v>
      </c>
      <c r="C1498" t="s">
        <v>1964</v>
      </c>
      <c r="D1498" t="str">
        <f t="shared" si="46"/>
        <v>Clark Ozella</v>
      </c>
      <c r="E1498" t="s">
        <v>15</v>
      </c>
      <c r="F1498" t="s">
        <v>33</v>
      </c>
      <c r="G1498" t="s">
        <v>605</v>
      </c>
      <c r="H1498" t="s">
        <v>606</v>
      </c>
      <c r="I1498" t="s">
        <v>38</v>
      </c>
      <c r="J1498" t="s">
        <v>607</v>
      </c>
      <c r="K1498" t="str">
        <f>INDEX(Table6[Column1],MATCH(L1498,Table6[Column2]))</f>
        <v>Adults</v>
      </c>
      <c r="L1498">
        <v>41.58173</v>
      </c>
      <c r="M1498" t="str">
        <f>VLOOKUP(L1498,Table1[],2)</f>
        <v>40 - 49</v>
      </c>
      <c r="N1498" t="str">
        <f>INDEX(Table7[Column1],MATCH(O1498,Table7[Column2]))</f>
        <v>Belonging Stage</v>
      </c>
      <c r="O1498">
        <v>17.692410249999998</v>
      </c>
      <c r="P1498" t="str">
        <f>VLOOKUP(O1498,Table13[],2)</f>
        <v>15 - 20</v>
      </c>
      <c r="Q1498" t="str">
        <f>INDEX(Table8[Column1],MATCH(R1498,Table8[Column2]))</f>
        <v>Maintained</v>
      </c>
      <c r="R1498">
        <v>52.098353510000003</v>
      </c>
      <c r="S1498">
        <f t="shared" si="47"/>
        <v>2.1707647295833334</v>
      </c>
      <c r="T1498" t="s">
        <v>42</v>
      </c>
    </row>
    <row r="1499" spans="1:20" x14ac:dyDescent="0.25">
      <c r="A1499">
        <v>1498</v>
      </c>
      <c r="B1499" t="s">
        <v>1965</v>
      </c>
      <c r="C1499" t="s">
        <v>1966</v>
      </c>
      <c r="D1499" t="str">
        <f t="shared" si="46"/>
        <v>McKnight Nanci</v>
      </c>
      <c r="E1499" t="s">
        <v>15</v>
      </c>
      <c r="F1499" t="s">
        <v>38</v>
      </c>
      <c r="G1499" t="s">
        <v>605</v>
      </c>
      <c r="H1499" t="s">
        <v>606</v>
      </c>
      <c r="I1499" t="s">
        <v>38</v>
      </c>
      <c r="J1499" t="s">
        <v>607</v>
      </c>
      <c r="K1499" t="str">
        <f>INDEX(Table6[Column1],MATCH(L1499,Table6[Column2]))</f>
        <v>Adults</v>
      </c>
      <c r="L1499">
        <v>49.163559999999997</v>
      </c>
      <c r="M1499" t="str">
        <f>VLOOKUP(L1499,Table1[],2)</f>
        <v>40 - 49</v>
      </c>
      <c r="N1499" t="str">
        <f>INDEX(Table7[Column1],MATCH(O1499,Table7[Column2]))</f>
        <v>Belonging Stage</v>
      </c>
      <c r="O1499">
        <v>17.69235815</v>
      </c>
      <c r="P1499" t="str">
        <f>VLOOKUP(O1499,Table13[],2)</f>
        <v>15 - 20</v>
      </c>
      <c r="Q1499" t="str">
        <f>INDEX(Table8[Column1],MATCH(R1499,Table8[Column2]))</f>
        <v>Maintained</v>
      </c>
      <c r="R1499">
        <v>67.464683640000004</v>
      </c>
      <c r="S1499">
        <f t="shared" si="47"/>
        <v>2.811028485</v>
      </c>
      <c r="T1499" t="s">
        <v>42</v>
      </c>
    </row>
    <row r="1500" spans="1:20" x14ac:dyDescent="0.25">
      <c r="A1500">
        <v>1499</v>
      </c>
      <c r="B1500" t="s">
        <v>1967</v>
      </c>
      <c r="C1500" t="s">
        <v>79</v>
      </c>
      <c r="D1500" t="str">
        <f t="shared" si="46"/>
        <v>Hunley Jennifer</v>
      </c>
      <c r="E1500" t="s">
        <v>15</v>
      </c>
      <c r="F1500" t="s">
        <v>30</v>
      </c>
      <c r="G1500" t="s">
        <v>1060</v>
      </c>
      <c r="H1500" t="s">
        <v>1061</v>
      </c>
      <c r="I1500" t="s">
        <v>30</v>
      </c>
      <c r="J1500" t="s">
        <v>19</v>
      </c>
      <c r="K1500" t="str">
        <f>INDEX(Table6[Column1],MATCH(L1500,Table6[Column2]))</f>
        <v>Adults</v>
      </c>
      <c r="L1500">
        <v>47.048056189999997</v>
      </c>
      <c r="M1500" t="str">
        <f>VLOOKUP(L1500,Table1[],2)</f>
        <v>40 - 49</v>
      </c>
      <c r="N1500" t="str">
        <f>INDEX(Table7[Column1],MATCH(O1500,Table7[Column2]))</f>
        <v>Learning Stage</v>
      </c>
      <c r="O1500">
        <v>4.3796482340000003</v>
      </c>
      <c r="P1500" t="str">
        <f>VLOOKUP(O1500,Table13[],2)</f>
        <v>1 - 5</v>
      </c>
      <c r="Q1500" t="str">
        <f>INDEX(Table8[Column1],MATCH(R1500,Table8[Column2]))</f>
        <v>Habitual</v>
      </c>
      <c r="R1500">
        <v>101.9259527</v>
      </c>
      <c r="S1500">
        <f t="shared" si="47"/>
        <v>4.2469146958333335</v>
      </c>
      <c r="T1500" t="s">
        <v>19</v>
      </c>
    </row>
    <row r="1501" spans="1:20" x14ac:dyDescent="0.25">
      <c r="A1501">
        <v>1500</v>
      </c>
      <c r="B1501" t="s">
        <v>347</v>
      </c>
      <c r="C1501" t="s">
        <v>1083</v>
      </c>
      <c r="D1501" t="str">
        <f t="shared" si="46"/>
        <v>Petty Kathleen</v>
      </c>
      <c r="E1501" t="s">
        <v>15</v>
      </c>
      <c r="F1501" t="s">
        <v>127</v>
      </c>
      <c r="G1501" t="s">
        <v>605</v>
      </c>
      <c r="H1501" t="s">
        <v>606</v>
      </c>
      <c r="I1501" t="s">
        <v>38</v>
      </c>
      <c r="J1501" t="s">
        <v>607</v>
      </c>
      <c r="K1501" t="str">
        <f>INDEX(Table6[Column1],MATCH(L1501,Table6[Column2]))</f>
        <v>Elders</v>
      </c>
      <c r="L1501">
        <v>54.023580000000003</v>
      </c>
      <c r="M1501" t="str">
        <f>VLOOKUP(L1501,Table1[],2)</f>
        <v>50 - 59</v>
      </c>
      <c r="N1501" t="str">
        <f>INDEX(Table7[Column1],MATCH(O1501,Table7[Column2]))</f>
        <v>Belonging Stage</v>
      </c>
      <c r="O1501">
        <v>17.69230606</v>
      </c>
      <c r="P1501" t="str">
        <f>VLOOKUP(O1501,Table13[],2)</f>
        <v>15 - 20</v>
      </c>
      <c r="Q1501" t="str">
        <f>INDEX(Table8[Column1],MATCH(R1501,Table8[Column2]))</f>
        <v>Excused</v>
      </c>
      <c r="R1501">
        <v>150.62628100000001</v>
      </c>
      <c r="S1501">
        <f t="shared" si="47"/>
        <v>6.2760950416666672</v>
      </c>
      <c r="T1501" t="s">
        <v>42</v>
      </c>
    </row>
    <row r="1502" spans="1:20" x14ac:dyDescent="0.25">
      <c r="A1502">
        <v>1501</v>
      </c>
      <c r="B1502" t="s">
        <v>1968</v>
      </c>
      <c r="C1502" t="s">
        <v>426</v>
      </c>
      <c r="D1502" t="str">
        <f t="shared" si="46"/>
        <v>Rosario George</v>
      </c>
      <c r="E1502" t="s">
        <v>22</v>
      </c>
      <c r="F1502" t="s">
        <v>30</v>
      </c>
      <c r="G1502" t="s">
        <v>820</v>
      </c>
      <c r="H1502" t="s">
        <v>821</v>
      </c>
      <c r="I1502" t="s">
        <v>30</v>
      </c>
      <c r="J1502" t="s">
        <v>19</v>
      </c>
      <c r="K1502" t="str">
        <f>INDEX(Table6[Column1],MATCH(L1502,Table6[Column2]))</f>
        <v>Elders</v>
      </c>
      <c r="L1502">
        <v>51.209133229999999</v>
      </c>
      <c r="M1502" t="str">
        <f>VLOOKUP(L1502,Table1[],2)</f>
        <v>50 - 59</v>
      </c>
      <c r="N1502" t="str">
        <f>INDEX(Table7[Column1],MATCH(O1502,Table7[Column2]))</f>
        <v>Learning Stage</v>
      </c>
      <c r="O1502">
        <v>5.8152931219999999</v>
      </c>
      <c r="P1502" t="str">
        <f>VLOOKUP(O1502,Table13[],2)</f>
        <v>1 - 5</v>
      </c>
      <c r="Q1502" t="str">
        <f>INDEX(Table8[Column1],MATCH(R1502,Table8[Column2]))</f>
        <v>Habitual</v>
      </c>
      <c r="R1502">
        <v>103.9698686</v>
      </c>
      <c r="S1502">
        <f t="shared" si="47"/>
        <v>4.3320778583333333</v>
      </c>
      <c r="T1502" t="s">
        <v>19</v>
      </c>
    </row>
    <row r="1503" spans="1:20" x14ac:dyDescent="0.25">
      <c r="A1503">
        <v>1502</v>
      </c>
      <c r="B1503" t="s">
        <v>1969</v>
      </c>
      <c r="C1503" t="s">
        <v>873</v>
      </c>
      <c r="D1503" t="str">
        <f t="shared" si="46"/>
        <v>Baez Gertrude</v>
      </c>
      <c r="E1503" t="s">
        <v>15</v>
      </c>
      <c r="F1503" t="s">
        <v>327</v>
      </c>
      <c r="G1503" t="s">
        <v>1790</v>
      </c>
      <c r="H1503" t="s">
        <v>1791</v>
      </c>
      <c r="I1503" t="s">
        <v>169</v>
      </c>
      <c r="J1503" t="s">
        <v>19</v>
      </c>
      <c r="K1503" t="str">
        <f>INDEX(Table6[Column1],MATCH(L1503,Table6[Column2]))</f>
        <v>Young Adults</v>
      </c>
      <c r="L1503">
        <v>35.334051770000002</v>
      </c>
      <c r="M1503" t="str">
        <f>VLOOKUP(L1503,Table1[],2)</f>
        <v>30 - 39</v>
      </c>
      <c r="N1503" t="str">
        <f>INDEX(Table7[Column1],MATCH(O1503,Table7[Column2]))</f>
        <v>Fitting in Stage</v>
      </c>
      <c r="O1503">
        <v>6.8262941819999998</v>
      </c>
      <c r="P1503" t="str">
        <f>VLOOKUP(O1503,Table13[],2)</f>
        <v>6 - 10</v>
      </c>
      <c r="Q1503" t="str">
        <f>INDEX(Table8[Column1],MATCH(R1503,Table8[Column2]))</f>
        <v>Scheduled</v>
      </c>
      <c r="R1503">
        <v>38.65680322</v>
      </c>
      <c r="S1503">
        <f t="shared" si="47"/>
        <v>1.6107001341666667</v>
      </c>
      <c r="T1503" t="s">
        <v>19</v>
      </c>
    </row>
    <row r="1504" spans="1:20" x14ac:dyDescent="0.25">
      <c r="A1504">
        <v>1503</v>
      </c>
      <c r="B1504" t="s">
        <v>34</v>
      </c>
      <c r="C1504" t="s">
        <v>1970</v>
      </c>
      <c r="D1504" t="str">
        <f t="shared" si="46"/>
        <v>Jones Alberto</v>
      </c>
      <c r="E1504" t="s">
        <v>22</v>
      </c>
      <c r="F1504" t="s">
        <v>24</v>
      </c>
      <c r="G1504" t="s">
        <v>820</v>
      </c>
      <c r="H1504" t="s">
        <v>821</v>
      </c>
      <c r="I1504" t="s">
        <v>24</v>
      </c>
      <c r="J1504" t="s">
        <v>19</v>
      </c>
      <c r="K1504" t="str">
        <f>INDEX(Table6[Column1],MATCH(L1504,Table6[Column2]))</f>
        <v>Youth</v>
      </c>
      <c r="L1504">
        <v>29.843334850000002</v>
      </c>
      <c r="M1504" t="str">
        <f>VLOOKUP(L1504,Table1[],2)</f>
        <v>20 - 29</v>
      </c>
      <c r="N1504" t="str">
        <f>INDEX(Table7[Column1],MATCH(O1504,Table7[Column2]))</f>
        <v>Learning Stage</v>
      </c>
      <c r="O1504">
        <v>3.8017330629999999</v>
      </c>
      <c r="P1504" t="str">
        <f>VLOOKUP(O1504,Table13[],2)</f>
        <v>1 - 5</v>
      </c>
      <c r="Q1504" t="str">
        <f>INDEX(Table8[Column1],MATCH(R1504,Table8[Column2]))</f>
        <v>Scheduled</v>
      </c>
      <c r="R1504">
        <v>17.94165628</v>
      </c>
      <c r="S1504">
        <f t="shared" si="47"/>
        <v>0.74756901166666667</v>
      </c>
      <c r="T1504" t="s">
        <v>19</v>
      </c>
    </row>
    <row r="1505" spans="1:20" x14ac:dyDescent="0.25">
      <c r="A1505">
        <v>1504</v>
      </c>
      <c r="B1505" t="s">
        <v>1971</v>
      </c>
      <c r="C1505" t="s">
        <v>396</v>
      </c>
      <c r="D1505" t="str">
        <f t="shared" si="46"/>
        <v>Stalcup Sarah</v>
      </c>
      <c r="E1505" t="s">
        <v>15</v>
      </c>
      <c r="F1505" t="s">
        <v>304</v>
      </c>
      <c r="G1505" t="s">
        <v>1060</v>
      </c>
      <c r="H1505" t="s">
        <v>1061</v>
      </c>
      <c r="I1505" t="s">
        <v>304</v>
      </c>
      <c r="J1505" t="s">
        <v>19</v>
      </c>
      <c r="K1505" t="str">
        <f>INDEX(Table6[Column1],MATCH(L1505,Table6[Column2]))</f>
        <v>Seniors</v>
      </c>
      <c r="L1505">
        <v>64.80746173</v>
      </c>
      <c r="M1505" t="str">
        <f>VLOOKUP(L1505,Table1[],2)</f>
        <v>60 and Above</v>
      </c>
      <c r="N1505" t="str">
        <f>INDEX(Table7[Column1],MATCH(O1505,Table7[Column2]))</f>
        <v>Learning Stage</v>
      </c>
      <c r="O1505">
        <v>5.7153079030000002</v>
      </c>
      <c r="P1505" t="str">
        <f>VLOOKUP(O1505,Table13[],2)</f>
        <v>1 - 5</v>
      </c>
      <c r="Q1505" t="str">
        <f>INDEX(Table8[Column1],MATCH(R1505,Table8[Column2]))</f>
        <v>Unexcused</v>
      </c>
      <c r="R1505">
        <v>189.80778839999999</v>
      </c>
      <c r="S1505">
        <f t="shared" si="47"/>
        <v>7.90865785</v>
      </c>
      <c r="T1505" t="s">
        <v>19</v>
      </c>
    </row>
    <row r="1506" spans="1:20" x14ac:dyDescent="0.25">
      <c r="A1506">
        <v>1505</v>
      </c>
      <c r="B1506" t="s">
        <v>1972</v>
      </c>
      <c r="C1506" t="s">
        <v>1973</v>
      </c>
      <c r="D1506" t="str">
        <f t="shared" si="46"/>
        <v>Longworth Reginald</v>
      </c>
      <c r="E1506" t="s">
        <v>22</v>
      </c>
      <c r="F1506" t="s">
        <v>84</v>
      </c>
      <c r="G1506" t="s">
        <v>820</v>
      </c>
      <c r="H1506" t="s">
        <v>821</v>
      </c>
      <c r="I1506" t="s">
        <v>84</v>
      </c>
      <c r="J1506" t="s">
        <v>19</v>
      </c>
      <c r="K1506" t="str">
        <f>INDEX(Table6[Column1],MATCH(L1506,Table6[Column2]))</f>
        <v>Elders</v>
      </c>
      <c r="L1506">
        <v>52.135716610000003</v>
      </c>
      <c r="M1506" t="str">
        <f>VLOOKUP(L1506,Table1[],2)</f>
        <v>50 - 59</v>
      </c>
      <c r="N1506" t="str">
        <f>INDEX(Table7[Column1],MATCH(O1506,Table7[Column2]))</f>
        <v>Learning Stage</v>
      </c>
      <c r="O1506">
        <v>4.620193403</v>
      </c>
      <c r="P1506" t="str">
        <f>VLOOKUP(O1506,Table13[],2)</f>
        <v>1 - 5</v>
      </c>
      <c r="Q1506" t="str">
        <f>INDEX(Table8[Column1],MATCH(R1506,Table8[Column2]))</f>
        <v>Habitual</v>
      </c>
      <c r="R1506">
        <v>93.824523319999997</v>
      </c>
      <c r="S1506">
        <f t="shared" si="47"/>
        <v>3.9093551383333329</v>
      </c>
      <c r="T1506" t="s">
        <v>19</v>
      </c>
    </row>
    <row r="1507" spans="1:20" x14ac:dyDescent="0.25">
      <c r="A1507">
        <v>1506</v>
      </c>
      <c r="B1507" t="s">
        <v>994</v>
      </c>
      <c r="C1507" t="s">
        <v>649</v>
      </c>
      <c r="D1507" t="str">
        <f t="shared" si="46"/>
        <v>Carroll Rodney</v>
      </c>
      <c r="E1507" t="s">
        <v>22</v>
      </c>
      <c r="F1507" t="s">
        <v>60</v>
      </c>
      <c r="G1507" t="s">
        <v>820</v>
      </c>
      <c r="H1507" t="s">
        <v>821</v>
      </c>
      <c r="I1507" t="s">
        <v>24</v>
      </c>
      <c r="J1507" t="s">
        <v>19</v>
      </c>
      <c r="K1507" t="str">
        <f>INDEX(Table6[Column1],MATCH(L1507,Table6[Column2]))</f>
        <v>Adults</v>
      </c>
      <c r="L1507">
        <v>46.630365320000003</v>
      </c>
      <c r="M1507" t="str">
        <f>VLOOKUP(L1507,Table1[],2)</f>
        <v>40 - 49</v>
      </c>
      <c r="N1507" t="str">
        <f>INDEX(Table7[Column1],MATCH(O1507,Table7[Column2]))</f>
        <v>Learning Stage</v>
      </c>
      <c r="O1507">
        <v>5.3253999219999999</v>
      </c>
      <c r="P1507" t="str">
        <f>VLOOKUP(O1507,Table13[],2)</f>
        <v>1 - 5</v>
      </c>
      <c r="Q1507" t="str">
        <f>INDEX(Table8[Column1],MATCH(R1507,Table8[Column2]))</f>
        <v>Maintained</v>
      </c>
      <c r="R1507">
        <v>79.868865330000006</v>
      </c>
      <c r="S1507">
        <f t="shared" si="47"/>
        <v>3.3278693887500004</v>
      </c>
      <c r="T1507" t="s">
        <v>19</v>
      </c>
    </row>
    <row r="1508" spans="1:20" x14ac:dyDescent="0.25">
      <c r="A1508">
        <v>1507</v>
      </c>
      <c r="B1508" t="s">
        <v>132</v>
      </c>
      <c r="C1508" t="s">
        <v>173</v>
      </c>
      <c r="D1508" t="str">
        <f t="shared" si="46"/>
        <v>Bryant Jane</v>
      </c>
      <c r="E1508" t="s">
        <v>15</v>
      </c>
      <c r="F1508" t="s">
        <v>24</v>
      </c>
      <c r="G1508" t="s">
        <v>820</v>
      </c>
      <c r="H1508" t="s">
        <v>821</v>
      </c>
      <c r="I1508" t="s">
        <v>24</v>
      </c>
      <c r="J1508" t="s">
        <v>19</v>
      </c>
      <c r="K1508" t="str">
        <f>INDEX(Table6[Column1],MATCH(L1508,Table6[Column2]))</f>
        <v>Young Adults</v>
      </c>
      <c r="L1508">
        <v>37.035618960000001</v>
      </c>
      <c r="M1508" t="str">
        <f>VLOOKUP(L1508,Table1[],2)</f>
        <v>30 - 39</v>
      </c>
      <c r="N1508" t="str">
        <f>INDEX(Table7[Column1],MATCH(O1508,Table7[Column2]))</f>
        <v>Fitting in Stage</v>
      </c>
      <c r="O1508">
        <v>7.1466474880000002</v>
      </c>
      <c r="P1508" t="str">
        <f>VLOOKUP(O1508,Table13[],2)</f>
        <v>6 - 10</v>
      </c>
      <c r="Q1508" t="str">
        <f>INDEX(Table8[Column1],MATCH(R1508,Table8[Column2]))</f>
        <v>Habitual</v>
      </c>
      <c r="R1508">
        <v>92.188837849999999</v>
      </c>
      <c r="S1508">
        <f t="shared" si="47"/>
        <v>3.8412015770833334</v>
      </c>
      <c r="T1508" t="s">
        <v>19</v>
      </c>
    </row>
    <row r="1509" spans="1:20" x14ac:dyDescent="0.25">
      <c r="A1509">
        <v>1508</v>
      </c>
      <c r="B1509" t="s">
        <v>1974</v>
      </c>
      <c r="C1509" t="s">
        <v>21</v>
      </c>
      <c r="D1509" t="str">
        <f t="shared" si="46"/>
        <v>Pierre Stephen</v>
      </c>
      <c r="E1509" t="s">
        <v>22</v>
      </c>
      <c r="F1509" t="s">
        <v>439</v>
      </c>
      <c r="G1509" t="s">
        <v>611</v>
      </c>
      <c r="H1509" t="s">
        <v>612</v>
      </c>
      <c r="I1509" t="s">
        <v>439</v>
      </c>
      <c r="J1509" t="s">
        <v>19</v>
      </c>
      <c r="K1509" t="str">
        <f>INDEX(Table6[Column1],MATCH(L1509,Table6[Column2]))</f>
        <v>Adults</v>
      </c>
      <c r="L1509">
        <v>49.533240829999997</v>
      </c>
      <c r="M1509" t="str">
        <f>VLOOKUP(L1509,Table1[],2)</f>
        <v>40 - 49</v>
      </c>
      <c r="N1509" t="str">
        <f>INDEX(Table7[Column1],MATCH(O1509,Table7[Column2]))</f>
        <v>Learning Stage</v>
      </c>
      <c r="O1509">
        <v>5.2486085390000001</v>
      </c>
      <c r="P1509" t="str">
        <f>VLOOKUP(O1509,Table13[],2)</f>
        <v>1 - 5</v>
      </c>
      <c r="Q1509" t="str">
        <f>INDEX(Table8[Column1],MATCH(R1509,Table8[Column2]))</f>
        <v>Habitual</v>
      </c>
      <c r="R1509">
        <v>102.764077</v>
      </c>
      <c r="S1509">
        <f t="shared" si="47"/>
        <v>4.2818365416666664</v>
      </c>
      <c r="T1509" t="s">
        <v>19</v>
      </c>
    </row>
    <row r="1510" spans="1:20" x14ac:dyDescent="0.25">
      <c r="A1510">
        <v>1509</v>
      </c>
      <c r="B1510" t="s">
        <v>307</v>
      </c>
      <c r="C1510" t="s">
        <v>1975</v>
      </c>
      <c r="D1510" t="str">
        <f t="shared" si="46"/>
        <v>Hall Lillian</v>
      </c>
      <c r="E1510" t="s">
        <v>15</v>
      </c>
      <c r="F1510" t="s">
        <v>1976</v>
      </c>
      <c r="G1510" t="s">
        <v>820</v>
      </c>
      <c r="H1510" t="s">
        <v>821</v>
      </c>
      <c r="I1510" t="s">
        <v>277</v>
      </c>
      <c r="J1510" t="s">
        <v>19</v>
      </c>
      <c r="K1510" t="str">
        <f>INDEX(Table6[Column1],MATCH(L1510,Table6[Column2]))</f>
        <v>Adults</v>
      </c>
      <c r="L1510">
        <v>46.339591390000002</v>
      </c>
      <c r="M1510" t="str">
        <f>VLOOKUP(L1510,Table1[],2)</f>
        <v>40 - 49</v>
      </c>
      <c r="N1510" t="str">
        <f>INDEX(Table7[Column1],MATCH(O1510,Table7[Column2]))</f>
        <v>Learning Stage</v>
      </c>
      <c r="O1510">
        <v>4.8355673860000001</v>
      </c>
      <c r="P1510" t="str">
        <f>VLOOKUP(O1510,Table13[],2)</f>
        <v>1 - 5</v>
      </c>
      <c r="Q1510" t="str">
        <f>INDEX(Table8[Column1],MATCH(R1510,Table8[Column2]))</f>
        <v>Habitual</v>
      </c>
      <c r="R1510">
        <v>111.4056818</v>
      </c>
      <c r="S1510">
        <f t="shared" si="47"/>
        <v>4.6419034083333335</v>
      </c>
      <c r="T1510" t="s">
        <v>19</v>
      </c>
    </row>
    <row r="1511" spans="1:20" x14ac:dyDescent="0.25">
      <c r="A1511">
        <v>1510</v>
      </c>
      <c r="B1511" t="s">
        <v>1977</v>
      </c>
      <c r="C1511" t="s">
        <v>679</v>
      </c>
      <c r="D1511" t="str">
        <f t="shared" si="46"/>
        <v>Eaton Margaret</v>
      </c>
      <c r="E1511" t="s">
        <v>15</v>
      </c>
      <c r="F1511" t="s">
        <v>788</v>
      </c>
      <c r="G1511" t="s">
        <v>1060</v>
      </c>
      <c r="H1511" t="s">
        <v>1061</v>
      </c>
      <c r="I1511" t="s">
        <v>788</v>
      </c>
      <c r="J1511" t="s">
        <v>19</v>
      </c>
      <c r="K1511" t="str">
        <f>INDEX(Table6[Column1],MATCH(L1511,Table6[Column2]))</f>
        <v>Young Adults</v>
      </c>
      <c r="L1511">
        <v>36.09559187</v>
      </c>
      <c r="M1511" t="str">
        <f>VLOOKUP(L1511,Table1[],2)</f>
        <v>30 - 39</v>
      </c>
      <c r="N1511" t="str">
        <f>INDEX(Table7[Column1],MATCH(O1511,Table7[Column2]))</f>
        <v>Learning Stage</v>
      </c>
      <c r="O1511">
        <v>4.9139476999999996</v>
      </c>
      <c r="P1511" t="str">
        <f>VLOOKUP(O1511,Table13[],2)</f>
        <v>1 - 5</v>
      </c>
      <c r="Q1511" t="str">
        <f>INDEX(Table8[Column1],MATCH(R1511,Table8[Column2]))</f>
        <v>Maintained</v>
      </c>
      <c r="R1511">
        <v>51.398027599999999</v>
      </c>
      <c r="S1511">
        <f t="shared" si="47"/>
        <v>2.1415844833333333</v>
      </c>
      <c r="T1511" t="s">
        <v>19</v>
      </c>
    </row>
    <row r="1512" spans="1:20" x14ac:dyDescent="0.25">
      <c r="A1512">
        <v>1511</v>
      </c>
      <c r="B1512" t="s">
        <v>1978</v>
      </c>
      <c r="C1512" t="s">
        <v>326</v>
      </c>
      <c r="D1512" t="str">
        <f t="shared" si="46"/>
        <v>Delagarza Arthur</v>
      </c>
      <c r="E1512" t="s">
        <v>22</v>
      </c>
      <c r="F1512" t="s">
        <v>27</v>
      </c>
      <c r="G1512" t="s">
        <v>820</v>
      </c>
      <c r="H1512" t="s">
        <v>821</v>
      </c>
      <c r="I1512" t="s">
        <v>27</v>
      </c>
      <c r="J1512" t="s">
        <v>19</v>
      </c>
      <c r="K1512" t="str">
        <f>INDEX(Table6[Column1],MATCH(L1512,Table6[Column2]))</f>
        <v>Young Adults</v>
      </c>
      <c r="L1512">
        <v>37.570645769999999</v>
      </c>
      <c r="M1512" t="str">
        <f>VLOOKUP(L1512,Table1[],2)</f>
        <v>30 - 39</v>
      </c>
      <c r="N1512" t="str">
        <f>INDEX(Table7[Column1],MATCH(O1512,Table7[Column2]))</f>
        <v>Learning Stage</v>
      </c>
      <c r="O1512">
        <v>3.482237059</v>
      </c>
      <c r="P1512" t="str">
        <f>VLOOKUP(O1512,Table13[],2)</f>
        <v>1 - 5</v>
      </c>
      <c r="Q1512" t="str">
        <f>INDEX(Table8[Column1],MATCH(R1512,Table8[Column2]))</f>
        <v>Scheduled</v>
      </c>
      <c r="R1512">
        <v>12.272492769999999</v>
      </c>
      <c r="S1512">
        <f t="shared" si="47"/>
        <v>0.51135386541666661</v>
      </c>
      <c r="T1512" t="s">
        <v>19</v>
      </c>
    </row>
    <row r="1513" spans="1:20" x14ac:dyDescent="0.25">
      <c r="A1513">
        <v>1512</v>
      </c>
      <c r="B1513" t="s">
        <v>1977</v>
      </c>
      <c r="C1513" t="s">
        <v>1979</v>
      </c>
      <c r="D1513" t="str">
        <f t="shared" si="46"/>
        <v>Eaton Mario</v>
      </c>
      <c r="E1513" t="s">
        <v>22</v>
      </c>
      <c r="F1513" t="s">
        <v>1980</v>
      </c>
      <c r="G1513" t="s">
        <v>1794</v>
      </c>
      <c r="H1513" t="s">
        <v>1061</v>
      </c>
      <c r="I1513" t="s">
        <v>107</v>
      </c>
      <c r="J1513" t="s">
        <v>19</v>
      </c>
      <c r="K1513" t="str">
        <f>INDEX(Table6[Column1],MATCH(L1513,Table6[Column2]))</f>
        <v>Young Adults</v>
      </c>
      <c r="L1513">
        <v>34.057924890000002</v>
      </c>
      <c r="M1513" t="str">
        <f>VLOOKUP(L1513,Table1[],2)</f>
        <v>30 - 39</v>
      </c>
      <c r="N1513" t="str">
        <f>INDEX(Table7[Column1],MATCH(O1513,Table7[Column2]))</f>
        <v>Learning Stage</v>
      </c>
      <c r="O1513">
        <v>4.4113657220000002</v>
      </c>
      <c r="P1513" t="str">
        <f>VLOOKUP(O1513,Table13[],2)</f>
        <v>1 - 5</v>
      </c>
      <c r="Q1513" t="str">
        <f>INDEX(Table8[Column1],MATCH(R1513,Table8[Column2]))</f>
        <v>Scheduled</v>
      </c>
      <c r="R1513">
        <v>0</v>
      </c>
      <c r="S1513">
        <f t="shared" si="47"/>
        <v>0</v>
      </c>
      <c r="T1513" t="s">
        <v>19</v>
      </c>
    </row>
    <row r="1514" spans="1:20" x14ac:dyDescent="0.25">
      <c r="A1514">
        <v>1513</v>
      </c>
      <c r="B1514" t="s">
        <v>531</v>
      </c>
      <c r="C1514" t="s">
        <v>1981</v>
      </c>
      <c r="D1514" t="str">
        <f t="shared" si="46"/>
        <v>Wilson Marci</v>
      </c>
      <c r="E1514" t="s">
        <v>15</v>
      </c>
      <c r="F1514" t="s">
        <v>27</v>
      </c>
      <c r="G1514" t="s">
        <v>1790</v>
      </c>
      <c r="H1514" t="s">
        <v>1791</v>
      </c>
      <c r="I1514" t="s">
        <v>27</v>
      </c>
      <c r="J1514" t="s">
        <v>19</v>
      </c>
      <c r="K1514" t="str">
        <f>INDEX(Table6[Column1],MATCH(L1514,Table6[Column2]))</f>
        <v>Teenagers</v>
      </c>
      <c r="L1514">
        <v>3.5047425040000002</v>
      </c>
      <c r="M1514" t="e">
        <f>VLOOKUP(L1514,Table1[],2)</f>
        <v>#N/A</v>
      </c>
      <c r="N1514" t="str">
        <f>INDEX(Table7[Column1],MATCH(O1514,Table7[Column2]))</f>
        <v>Learning Stage</v>
      </c>
      <c r="O1514">
        <v>4.6787314100000001</v>
      </c>
      <c r="P1514" t="str">
        <f>VLOOKUP(O1514,Table13[],2)</f>
        <v>1 - 5</v>
      </c>
      <c r="Q1514" t="str">
        <f>INDEX(Table8[Column1],MATCH(R1514,Table8[Column2]))</f>
        <v>Scheduled</v>
      </c>
      <c r="R1514">
        <v>0</v>
      </c>
      <c r="S1514">
        <f t="shared" si="47"/>
        <v>0</v>
      </c>
      <c r="T1514" t="s">
        <v>19</v>
      </c>
    </row>
    <row r="1515" spans="1:20" x14ac:dyDescent="0.25">
      <c r="A1515">
        <v>1514</v>
      </c>
      <c r="B1515" t="s">
        <v>62</v>
      </c>
      <c r="C1515" t="s">
        <v>93</v>
      </c>
      <c r="D1515" t="str">
        <f t="shared" si="46"/>
        <v>Thomas William</v>
      </c>
      <c r="E1515" t="s">
        <v>22</v>
      </c>
      <c r="F1515" t="s">
        <v>33</v>
      </c>
      <c r="G1515" t="s">
        <v>820</v>
      </c>
      <c r="H1515" t="s">
        <v>821</v>
      </c>
      <c r="I1515" t="s">
        <v>33</v>
      </c>
      <c r="J1515" t="s">
        <v>19</v>
      </c>
      <c r="K1515" t="str">
        <f>INDEX(Table6[Column1],MATCH(L1515,Table6[Column2]))</f>
        <v>Young Adults</v>
      </c>
      <c r="L1515">
        <v>39.110516619999999</v>
      </c>
      <c r="M1515" t="str">
        <f>VLOOKUP(L1515,Table1[],2)</f>
        <v>30 - 39</v>
      </c>
      <c r="N1515" t="str">
        <f>INDEX(Table7[Column1],MATCH(O1515,Table7[Column2]))</f>
        <v>Learning Stage</v>
      </c>
      <c r="O1515">
        <v>5.44525565</v>
      </c>
      <c r="P1515" t="str">
        <f>VLOOKUP(O1515,Table13[],2)</f>
        <v>1 - 5</v>
      </c>
      <c r="Q1515" t="str">
        <f>INDEX(Table8[Column1],MATCH(R1515,Table8[Column2]))</f>
        <v>Scheduled</v>
      </c>
      <c r="R1515">
        <v>2.0974572739999999</v>
      </c>
      <c r="S1515">
        <f t="shared" si="47"/>
        <v>8.739405308333334E-2</v>
      </c>
      <c r="T1515" t="s">
        <v>19</v>
      </c>
    </row>
    <row r="1516" spans="1:20" x14ac:dyDescent="0.25">
      <c r="A1516">
        <v>1515</v>
      </c>
      <c r="B1516" t="s">
        <v>1982</v>
      </c>
      <c r="C1516" t="s">
        <v>89</v>
      </c>
      <c r="D1516" t="str">
        <f t="shared" si="46"/>
        <v>Beeman Joseph</v>
      </c>
      <c r="E1516" t="s">
        <v>22</v>
      </c>
      <c r="F1516" t="s">
        <v>33</v>
      </c>
      <c r="G1516" t="s">
        <v>820</v>
      </c>
      <c r="H1516" t="s">
        <v>821</v>
      </c>
      <c r="I1516" t="s">
        <v>33</v>
      </c>
      <c r="J1516" t="s">
        <v>19</v>
      </c>
      <c r="K1516" t="str">
        <f>INDEX(Table6[Column1],MATCH(L1516,Table6[Column2]))</f>
        <v>Youth</v>
      </c>
      <c r="L1516">
        <v>26.494265290000001</v>
      </c>
      <c r="M1516" t="str">
        <f>VLOOKUP(L1516,Table1[],2)</f>
        <v>20 - 29</v>
      </c>
      <c r="N1516" t="str">
        <f>INDEX(Table7[Column1],MATCH(O1516,Table7[Column2]))</f>
        <v>Learning Stage</v>
      </c>
      <c r="O1516">
        <v>2.6532541049999998</v>
      </c>
      <c r="P1516" t="str">
        <f>VLOOKUP(O1516,Table13[],2)</f>
        <v>1 - 5</v>
      </c>
      <c r="Q1516" t="str">
        <f>INDEX(Table8[Column1],MATCH(R1516,Table8[Column2]))</f>
        <v>Scheduled</v>
      </c>
      <c r="R1516">
        <v>0</v>
      </c>
      <c r="S1516">
        <f t="shared" si="47"/>
        <v>0</v>
      </c>
      <c r="T1516" t="s">
        <v>19</v>
      </c>
    </row>
    <row r="1517" spans="1:20" x14ac:dyDescent="0.25">
      <c r="A1517">
        <v>1516</v>
      </c>
      <c r="B1517" t="s">
        <v>1983</v>
      </c>
      <c r="C1517" t="s">
        <v>1608</v>
      </c>
      <c r="D1517" t="str">
        <f t="shared" si="46"/>
        <v>Naquin Christina</v>
      </c>
      <c r="E1517" t="s">
        <v>15</v>
      </c>
      <c r="F1517" t="s">
        <v>57</v>
      </c>
      <c r="G1517" t="s">
        <v>637</v>
      </c>
      <c r="H1517" t="s">
        <v>638</v>
      </c>
      <c r="I1517" t="s">
        <v>38</v>
      </c>
      <c r="J1517" t="s">
        <v>607</v>
      </c>
      <c r="K1517" t="str">
        <f>INDEX(Table6[Column1],MATCH(L1517,Table6[Column2]))</f>
        <v>Young Adults</v>
      </c>
      <c r="L1517">
        <v>35.692253960000002</v>
      </c>
      <c r="M1517" t="str">
        <f>VLOOKUP(L1517,Table1[],2)</f>
        <v>30 - 39</v>
      </c>
      <c r="N1517" t="str">
        <f>INDEX(Table7[Column1],MATCH(O1517,Table7[Column2]))</f>
        <v>Belonging Stage</v>
      </c>
      <c r="O1517">
        <v>17.692253959999999</v>
      </c>
      <c r="P1517" t="str">
        <f>VLOOKUP(O1517,Table13[],2)</f>
        <v>15 - 20</v>
      </c>
      <c r="Q1517" t="str">
        <f>INDEX(Table8[Column1],MATCH(R1517,Table8[Column2]))</f>
        <v>Scheduled</v>
      </c>
      <c r="R1517">
        <v>0</v>
      </c>
      <c r="S1517">
        <f t="shared" si="47"/>
        <v>0</v>
      </c>
      <c r="T1517" t="s">
        <v>42</v>
      </c>
    </row>
    <row r="1518" spans="1:20" x14ac:dyDescent="0.25">
      <c r="A1518">
        <v>1517</v>
      </c>
      <c r="B1518" t="s">
        <v>935</v>
      </c>
      <c r="C1518" t="s">
        <v>464</v>
      </c>
      <c r="D1518" t="str">
        <f t="shared" si="46"/>
        <v>Morgan Steven</v>
      </c>
      <c r="E1518" t="s">
        <v>22</v>
      </c>
      <c r="F1518" t="s">
        <v>157</v>
      </c>
      <c r="G1518" t="s">
        <v>637</v>
      </c>
      <c r="H1518" t="s">
        <v>638</v>
      </c>
      <c r="I1518" t="s">
        <v>38</v>
      </c>
      <c r="J1518" t="s">
        <v>607</v>
      </c>
      <c r="K1518" t="str">
        <f>INDEX(Table6[Column1],MATCH(L1518,Table6[Column2]))</f>
        <v>Adults</v>
      </c>
      <c r="L1518">
        <v>46.571469999999998</v>
      </c>
      <c r="M1518" t="str">
        <f>VLOOKUP(L1518,Table1[],2)</f>
        <v>40 - 49</v>
      </c>
      <c r="N1518" t="str">
        <f>INDEX(Table7[Column1],MATCH(O1518,Table7[Column2]))</f>
        <v>Expertise Stage</v>
      </c>
      <c r="O1518">
        <v>14.44331384</v>
      </c>
      <c r="P1518" t="str">
        <f>VLOOKUP(O1518,Table13[],2)</f>
        <v>10 - 15</v>
      </c>
      <c r="Q1518" t="str">
        <f>INDEX(Table8[Column1],MATCH(R1518,Table8[Column2]))</f>
        <v>Maintained</v>
      </c>
      <c r="R1518">
        <v>69.002253400000001</v>
      </c>
      <c r="S1518">
        <f t="shared" si="47"/>
        <v>2.8750938916666668</v>
      </c>
      <c r="T1518" t="s">
        <v>42</v>
      </c>
    </row>
    <row r="1519" spans="1:20" x14ac:dyDescent="0.25">
      <c r="A1519">
        <v>1518</v>
      </c>
      <c r="B1519" t="s">
        <v>58</v>
      </c>
      <c r="C1519" t="s">
        <v>525</v>
      </c>
      <c r="D1519" t="str">
        <f t="shared" si="46"/>
        <v>Davis Amanda</v>
      </c>
      <c r="E1519" t="s">
        <v>15</v>
      </c>
      <c r="F1519" t="s">
        <v>1984</v>
      </c>
      <c r="G1519" t="s">
        <v>820</v>
      </c>
      <c r="H1519" t="s">
        <v>821</v>
      </c>
      <c r="I1519" t="s">
        <v>169</v>
      </c>
      <c r="J1519" t="s">
        <v>19</v>
      </c>
      <c r="K1519" t="str">
        <f>INDEX(Table6[Column1],MATCH(L1519,Table6[Column2]))</f>
        <v>Elders</v>
      </c>
      <c r="L1519">
        <v>50.518334400000001</v>
      </c>
      <c r="M1519" t="str">
        <f>VLOOKUP(L1519,Table1[],2)</f>
        <v>50 - 59</v>
      </c>
      <c r="N1519" t="str">
        <f>INDEX(Table7[Column1],MATCH(O1519,Table7[Column2]))</f>
        <v>Learning Stage</v>
      </c>
      <c r="O1519">
        <v>4.1994323959999997</v>
      </c>
      <c r="P1519" t="str">
        <f>VLOOKUP(O1519,Table13[],2)</f>
        <v>1 - 5</v>
      </c>
      <c r="Q1519" t="str">
        <f>INDEX(Table8[Column1],MATCH(R1519,Table8[Column2]))</f>
        <v>Unexcused</v>
      </c>
      <c r="R1519">
        <v>162.58701919999999</v>
      </c>
      <c r="S1519">
        <f t="shared" si="47"/>
        <v>6.774459133333333</v>
      </c>
      <c r="T1519" t="s">
        <v>19</v>
      </c>
    </row>
    <row r="1520" spans="1:20" x14ac:dyDescent="0.25">
      <c r="A1520">
        <v>1519</v>
      </c>
      <c r="B1520" t="s">
        <v>1985</v>
      </c>
      <c r="C1520" t="s">
        <v>86</v>
      </c>
      <c r="D1520" t="str">
        <f t="shared" si="46"/>
        <v>Guerrero Theodore</v>
      </c>
      <c r="E1520" t="s">
        <v>22</v>
      </c>
      <c r="F1520" t="s">
        <v>38</v>
      </c>
      <c r="G1520" t="s">
        <v>611</v>
      </c>
      <c r="H1520" t="s">
        <v>612</v>
      </c>
      <c r="I1520" t="s">
        <v>38</v>
      </c>
      <c r="J1520" t="s">
        <v>19</v>
      </c>
      <c r="K1520" t="str">
        <f>INDEX(Table6[Column1],MATCH(L1520,Table6[Column2]))</f>
        <v>Elders</v>
      </c>
      <c r="L1520">
        <v>55.355192379999998</v>
      </c>
      <c r="M1520" t="str">
        <f>VLOOKUP(L1520,Table1[],2)</f>
        <v>50 - 59</v>
      </c>
      <c r="N1520" t="str">
        <f>INDEX(Table7[Column1],MATCH(O1520,Table7[Column2]))</f>
        <v>Fitting in Stage</v>
      </c>
      <c r="O1520">
        <v>6.901827666</v>
      </c>
      <c r="P1520" t="str">
        <f>VLOOKUP(O1520,Table13[],2)</f>
        <v>6 - 10</v>
      </c>
      <c r="Q1520" t="str">
        <f>INDEX(Table8[Column1],MATCH(R1520,Table8[Column2]))</f>
        <v>Maintained</v>
      </c>
      <c r="R1520">
        <v>76.450063979999996</v>
      </c>
      <c r="S1520">
        <f t="shared" si="47"/>
        <v>3.1854193324999995</v>
      </c>
      <c r="T1520" t="s">
        <v>19</v>
      </c>
    </row>
    <row r="1521" spans="1:20" x14ac:dyDescent="0.25">
      <c r="A1521">
        <v>1520</v>
      </c>
      <c r="B1521" t="s">
        <v>1986</v>
      </c>
      <c r="C1521" t="s">
        <v>543</v>
      </c>
      <c r="D1521" t="str">
        <f t="shared" si="46"/>
        <v>Whitaker Kelly</v>
      </c>
      <c r="E1521" t="s">
        <v>22</v>
      </c>
      <c r="F1521" t="s">
        <v>38</v>
      </c>
      <c r="G1521" t="s">
        <v>611</v>
      </c>
      <c r="H1521" t="s">
        <v>612</v>
      </c>
      <c r="I1521" t="s">
        <v>38</v>
      </c>
      <c r="J1521" t="s">
        <v>19</v>
      </c>
      <c r="K1521" t="str">
        <f>INDEX(Table6[Column1],MATCH(L1521,Table6[Column2]))</f>
        <v>Elders</v>
      </c>
      <c r="L1521">
        <v>50.717325119999998</v>
      </c>
      <c r="M1521" t="str">
        <f>VLOOKUP(L1521,Table1[],2)</f>
        <v>50 - 59</v>
      </c>
      <c r="N1521" t="str">
        <f>INDEX(Table7[Column1],MATCH(O1521,Table7[Column2]))</f>
        <v>Learning Stage</v>
      </c>
      <c r="O1521">
        <v>4.2079882959999999</v>
      </c>
      <c r="P1521" t="str">
        <f>VLOOKUP(O1521,Table13[],2)</f>
        <v>1 - 5</v>
      </c>
      <c r="Q1521" t="str">
        <f>INDEX(Table8[Column1],MATCH(R1521,Table8[Column2]))</f>
        <v>Maintained</v>
      </c>
      <c r="R1521">
        <v>66.857043820000001</v>
      </c>
      <c r="S1521">
        <f t="shared" si="47"/>
        <v>2.7857101591666669</v>
      </c>
      <c r="T1521" t="s">
        <v>19</v>
      </c>
    </row>
    <row r="1522" spans="1:20" x14ac:dyDescent="0.25">
      <c r="A1522">
        <v>1521</v>
      </c>
      <c r="B1522" t="s">
        <v>1987</v>
      </c>
      <c r="C1522" t="s">
        <v>167</v>
      </c>
      <c r="D1522" t="str">
        <f t="shared" si="46"/>
        <v>Maloney Allen</v>
      </c>
      <c r="E1522" t="s">
        <v>22</v>
      </c>
      <c r="F1522" t="s">
        <v>828</v>
      </c>
      <c r="G1522" t="s">
        <v>820</v>
      </c>
      <c r="H1522" t="s">
        <v>821</v>
      </c>
      <c r="I1522" t="s">
        <v>24</v>
      </c>
      <c r="J1522" t="s">
        <v>19</v>
      </c>
      <c r="K1522" t="str">
        <f>INDEX(Table6[Column1],MATCH(L1522,Table6[Column2]))</f>
        <v>Young Adults</v>
      </c>
      <c r="L1522">
        <v>32.940282580000002</v>
      </c>
      <c r="M1522" t="str">
        <f>VLOOKUP(L1522,Table1[],2)</f>
        <v>30 - 39</v>
      </c>
      <c r="N1522" t="str">
        <f>INDEX(Table7[Column1],MATCH(O1522,Table7[Column2]))</f>
        <v>Learning Stage</v>
      </c>
      <c r="O1522">
        <v>4.7374526799999996</v>
      </c>
      <c r="P1522" t="str">
        <f>VLOOKUP(O1522,Table13[],2)</f>
        <v>1 - 5</v>
      </c>
      <c r="Q1522" t="str">
        <f>INDEX(Table8[Column1],MATCH(R1522,Table8[Column2]))</f>
        <v>Scheduled</v>
      </c>
      <c r="R1522">
        <v>0</v>
      </c>
      <c r="S1522">
        <f t="shared" si="47"/>
        <v>0</v>
      </c>
      <c r="T1522" t="s">
        <v>19</v>
      </c>
    </row>
    <row r="1523" spans="1:20" x14ac:dyDescent="0.25">
      <c r="A1523">
        <v>1522</v>
      </c>
      <c r="B1523" t="s">
        <v>375</v>
      </c>
      <c r="C1523" t="s">
        <v>1553</v>
      </c>
      <c r="D1523" t="str">
        <f t="shared" si="46"/>
        <v>Coleman Rhonda</v>
      </c>
      <c r="E1523" t="s">
        <v>15</v>
      </c>
      <c r="F1523" t="s">
        <v>95</v>
      </c>
      <c r="G1523" t="s">
        <v>1872</v>
      </c>
      <c r="H1523" t="s">
        <v>612</v>
      </c>
      <c r="I1523" t="s">
        <v>87</v>
      </c>
      <c r="J1523" t="s">
        <v>19</v>
      </c>
      <c r="K1523" t="str">
        <f>INDEX(Table6[Column1],MATCH(L1523,Table6[Column2]))</f>
        <v>Young Adults</v>
      </c>
      <c r="L1523">
        <v>30.562731719999999</v>
      </c>
      <c r="M1523" t="str">
        <f>VLOOKUP(L1523,Table1[],2)</f>
        <v>30 - 39</v>
      </c>
      <c r="N1523" t="str">
        <f>INDEX(Table7[Column1],MATCH(O1523,Table7[Column2]))</f>
        <v>Learning Stage</v>
      </c>
      <c r="O1523">
        <v>3.1487243989999998</v>
      </c>
      <c r="P1523" t="str">
        <f>VLOOKUP(O1523,Table13[],2)</f>
        <v>1 - 5</v>
      </c>
      <c r="Q1523" t="str">
        <f>INDEX(Table8[Column1],MATCH(R1523,Table8[Column2]))</f>
        <v>Scheduled</v>
      </c>
      <c r="R1523">
        <v>22.302289309999999</v>
      </c>
      <c r="S1523">
        <f t="shared" si="47"/>
        <v>0.92926205458333322</v>
      </c>
      <c r="T1523" t="s">
        <v>19</v>
      </c>
    </row>
    <row r="1524" spans="1:20" x14ac:dyDescent="0.25">
      <c r="A1524">
        <v>1523</v>
      </c>
      <c r="B1524" t="s">
        <v>1094</v>
      </c>
      <c r="C1524" t="s">
        <v>52</v>
      </c>
      <c r="D1524" t="str">
        <f t="shared" si="46"/>
        <v>Sims John</v>
      </c>
      <c r="E1524" t="s">
        <v>22</v>
      </c>
      <c r="F1524" t="s">
        <v>57</v>
      </c>
      <c r="G1524" t="s">
        <v>637</v>
      </c>
      <c r="H1524" t="s">
        <v>638</v>
      </c>
      <c r="I1524" t="s">
        <v>38</v>
      </c>
      <c r="J1524" t="s">
        <v>607</v>
      </c>
      <c r="K1524" t="str">
        <f>INDEX(Table6[Column1],MATCH(L1524,Table6[Column2]))</f>
        <v>Young Adults</v>
      </c>
      <c r="L1524">
        <v>39.068570000000001</v>
      </c>
      <c r="M1524" t="str">
        <f>VLOOKUP(L1524,Table1[],2)</f>
        <v>30 - 39</v>
      </c>
      <c r="N1524" t="str">
        <f>INDEX(Table7[Column1],MATCH(O1524,Table7[Column2]))</f>
        <v>Expertise Stage</v>
      </c>
      <c r="O1524">
        <v>14.06405475</v>
      </c>
      <c r="P1524" t="str">
        <f>VLOOKUP(O1524,Table13[],2)</f>
        <v>10 - 15</v>
      </c>
      <c r="Q1524" t="str">
        <f>INDEX(Table8[Column1],MATCH(R1524,Table8[Column2]))</f>
        <v>Scheduled</v>
      </c>
      <c r="R1524">
        <v>36.254337370000002</v>
      </c>
      <c r="S1524">
        <f t="shared" si="47"/>
        <v>1.5105973904166667</v>
      </c>
      <c r="T1524" t="s">
        <v>42</v>
      </c>
    </row>
    <row r="1525" spans="1:20" x14ac:dyDescent="0.25">
      <c r="A1525">
        <v>1524</v>
      </c>
      <c r="B1525" t="s">
        <v>531</v>
      </c>
      <c r="C1525" t="s">
        <v>1591</v>
      </c>
      <c r="D1525" t="str">
        <f t="shared" si="46"/>
        <v>Wilson Kathryn</v>
      </c>
      <c r="E1525" t="s">
        <v>15</v>
      </c>
      <c r="F1525" t="s">
        <v>38</v>
      </c>
      <c r="G1525" t="s">
        <v>319</v>
      </c>
      <c r="H1525" t="s">
        <v>320</v>
      </c>
      <c r="I1525" t="s">
        <v>38</v>
      </c>
      <c r="J1525" t="s">
        <v>41</v>
      </c>
      <c r="K1525" t="str">
        <f>INDEX(Table6[Column1],MATCH(L1525,Table6[Column2]))</f>
        <v>Young Adults</v>
      </c>
      <c r="L1525">
        <v>36.481140000000003</v>
      </c>
      <c r="M1525" t="str">
        <f>VLOOKUP(L1525,Table1[],2)</f>
        <v>30 - 39</v>
      </c>
      <c r="N1525" t="str">
        <f>INDEX(Table7[Column1],MATCH(O1525,Table7[Column2]))</f>
        <v>Expertise Stage</v>
      </c>
      <c r="O1525">
        <v>11.941126000000001</v>
      </c>
      <c r="P1525" t="str">
        <f>VLOOKUP(O1525,Table13[],2)</f>
        <v>10 - 15</v>
      </c>
      <c r="Q1525" t="str">
        <f>INDEX(Table8[Column1],MATCH(R1525,Table8[Column2]))</f>
        <v>Scheduled</v>
      </c>
      <c r="R1525">
        <v>0</v>
      </c>
      <c r="S1525">
        <f t="shared" si="47"/>
        <v>0</v>
      </c>
      <c r="T1525" t="s">
        <v>42</v>
      </c>
    </row>
    <row r="1526" spans="1:20" x14ac:dyDescent="0.25">
      <c r="A1526">
        <v>1525</v>
      </c>
      <c r="B1526" t="s">
        <v>924</v>
      </c>
      <c r="C1526" t="s">
        <v>672</v>
      </c>
      <c r="D1526" t="str">
        <f t="shared" si="46"/>
        <v>Lucas Frances</v>
      </c>
      <c r="E1526" t="s">
        <v>15</v>
      </c>
      <c r="F1526" t="s">
        <v>38</v>
      </c>
      <c r="G1526" t="s">
        <v>611</v>
      </c>
      <c r="H1526" t="s">
        <v>612</v>
      </c>
      <c r="I1526" t="s">
        <v>38</v>
      </c>
      <c r="J1526" t="s">
        <v>19</v>
      </c>
      <c r="K1526" t="str">
        <f>INDEX(Table6[Column1],MATCH(L1526,Table6[Column2]))</f>
        <v>Elders</v>
      </c>
      <c r="L1526">
        <v>52.534726839999998</v>
      </c>
      <c r="M1526" t="str">
        <f>VLOOKUP(L1526,Table1[],2)</f>
        <v>50 - 59</v>
      </c>
      <c r="N1526" t="str">
        <f>INDEX(Table7[Column1],MATCH(O1526,Table7[Column2]))</f>
        <v>Learning Stage</v>
      </c>
      <c r="O1526">
        <v>4.9653993730000003</v>
      </c>
      <c r="P1526" t="str">
        <f>VLOOKUP(O1526,Table13[],2)</f>
        <v>1 - 5</v>
      </c>
      <c r="Q1526" t="str">
        <f>INDEX(Table8[Column1],MATCH(R1526,Table8[Column2]))</f>
        <v>Excused</v>
      </c>
      <c r="R1526">
        <v>124.4174646</v>
      </c>
      <c r="S1526">
        <f t="shared" si="47"/>
        <v>5.1840610250000001</v>
      </c>
      <c r="T1526" t="s">
        <v>19</v>
      </c>
    </row>
    <row r="1527" spans="1:20" x14ac:dyDescent="0.25">
      <c r="A1527">
        <v>1526</v>
      </c>
      <c r="B1527" t="s">
        <v>1988</v>
      </c>
      <c r="C1527" t="s">
        <v>245</v>
      </c>
      <c r="D1527" t="str">
        <f t="shared" si="46"/>
        <v>Walls Mary</v>
      </c>
      <c r="E1527" t="s">
        <v>15</v>
      </c>
      <c r="F1527" t="s">
        <v>38</v>
      </c>
      <c r="G1527" t="s">
        <v>611</v>
      </c>
      <c r="H1527" t="s">
        <v>612</v>
      </c>
      <c r="I1527" t="s">
        <v>38</v>
      </c>
      <c r="J1527" t="s">
        <v>19</v>
      </c>
      <c r="K1527" t="str">
        <f>INDEX(Table6[Column1],MATCH(L1527,Table6[Column2]))</f>
        <v>Young Adults</v>
      </c>
      <c r="L1527">
        <v>34.544343560000002</v>
      </c>
      <c r="M1527" t="str">
        <f>VLOOKUP(L1527,Table1[],2)</f>
        <v>30 - 39</v>
      </c>
      <c r="N1527" t="str">
        <f>INDEX(Table7[Column1],MATCH(O1527,Table7[Column2]))</f>
        <v>Learning Stage</v>
      </c>
      <c r="O1527">
        <v>2.78118643</v>
      </c>
      <c r="P1527" t="str">
        <f>VLOOKUP(O1527,Table13[],2)</f>
        <v>1 - 5</v>
      </c>
      <c r="Q1527" t="str">
        <f>INDEX(Table8[Column1],MATCH(R1527,Table8[Column2]))</f>
        <v>Maintained</v>
      </c>
      <c r="R1527">
        <v>40.54624038</v>
      </c>
      <c r="S1527">
        <f t="shared" si="47"/>
        <v>1.6894266824999999</v>
      </c>
      <c r="T1527" t="s">
        <v>19</v>
      </c>
    </row>
    <row r="1528" spans="1:20" x14ac:dyDescent="0.25">
      <c r="A1528">
        <v>1527</v>
      </c>
      <c r="B1528" t="s">
        <v>230</v>
      </c>
      <c r="C1528" t="s">
        <v>199</v>
      </c>
      <c r="D1528" t="str">
        <f t="shared" si="46"/>
        <v>Jackson Joyce</v>
      </c>
      <c r="E1528" t="s">
        <v>15</v>
      </c>
      <c r="F1528" t="s">
        <v>1219</v>
      </c>
      <c r="G1528" t="s">
        <v>820</v>
      </c>
      <c r="H1528" t="s">
        <v>821</v>
      </c>
      <c r="I1528" t="s">
        <v>138</v>
      </c>
      <c r="J1528" t="s">
        <v>19</v>
      </c>
      <c r="K1528" t="str">
        <f>INDEX(Table6[Column1],MATCH(L1528,Table6[Column2]))</f>
        <v>Elders</v>
      </c>
      <c r="L1528">
        <v>58.552884059999997</v>
      </c>
      <c r="M1528" t="str">
        <f>VLOOKUP(L1528,Table1[],2)</f>
        <v>50 - 59</v>
      </c>
      <c r="N1528" t="str">
        <f>INDEX(Table7[Column1],MATCH(O1528,Table7[Column2]))</f>
        <v>Learning Stage</v>
      </c>
      <c r="O1528">
        <v>2.9230313269999999</v>
      </c>
      <c r="P1528" t="str">
        <f>VLOOKUP(O1528,Table13[],2)</f>
        <v>1 - 5</v>
      </c>
      <c r="Q1528" t="str">
        <f>INDEX(Table8[Column1],MATCH(R1528,Table8[Column2]))</f>
        <v>Excused</v>
      </c>
      <c r="R1528">
        <v>122.12790870000001</v>
      </c>
      <c r="S1528">
        <f t="shared" si="47"/>
        <v>5.0886628625000005</v>
      </c>
      <c r="T1528" t="s">
        <v>19</v>
      </c>
    </row>
    <row r="1529" spans="1:20" x14ac:dyDescent="0.25">
      <c r="A1529">
        <v>1528</v>
      </c>
      <c r="B1529" t="s">
        <v>1989</v>
      </c>
      <c r="C1529" t="s">
        <v>144</v>
      </c>
      <c r="D1529" t="str">
        <f t="shared" si="46"/>
        <v>Godin David</v>
      </c>
      <c r="E1529" t="s">
        <v>22</v>
      </c>
      <c r="F1529" t="s">
        <v>30</v>
      </c>
      <c r="G1529" t="s">
        <v>1060</v>
      </c>
      <c r="H1529" t="s">
        <v>1061</v>
      </c>
      <c r="I1529" t="s">
        <v>30</v>
      </c>
      <c r="J1529" t="s">
        <v>19</v>
      </c>
      <c r="K1529" t="str">
        <f>INDEX(Table6[Column1],MATCH(L1529,Table6[Column2]))</f>
        <v>Elders</v>
      </c>
      <c r="L1529">
        <v>54.194063210000003</v>
      </c>
      <c r="M1529" t="str">
        <f>VLOOKUP(L1529,Table1[],2)</f>
        <v>50 - 59</v>
      </c>
      <c r="N1529" t="str">
        <f>INDEX(Table7[Column1],MATCH(O1529,Table7[Column2]))</f>
        <v>Learning Stage</v>
      </c>
      <c r="O1529">
        <v>3.6349078810000002</v>
      </c>
      <c r="P1529" t="str">
        <f>VLOOKUP(O1529,Table13[],2)</f>
        <v>1 - 5</v>
      </c>
      <c r="Q1529" t="str">
        <f>INDEX(Table8[Column1],MATCH(R1529,Table8[Column2]))</f>
        <v>Habitual</v>
      </c>
      <c r="R1529">
        <v>111.3969266</v>
      </c>
      <c r="S1529">
        <f t="shared" si="47"/>
        <v>4.6415386083333336</v>
      </c>
      <c r="T1529" t="s">
        <v>19</v>
      </c>
    </row>
    <row r="1530" spans="1:20" x14ac:dyDescent="0.25">
      <c r="A1530">
        <v>1529</v>
      </c>
      <c r="B1530" t="s">
        <v>1990</v>
      </c>
      <c r="C1530" t="s">
        <v>762</v>
      </c>
      <c r="D1530" t="str">
        <f t="shared" si="46"/>
        <v>Skaggs Walter</v>
      </c>
      <c r="E1530" t="s">
        <v>22</v>
      </c>
      <c r="F1530" t="s">
        <v>38</v>
      </c>
      <c r="G1530" t="s">
        <v>319</v>
      </c>
      <c r="H1530" t="s">
        <v>320</v>
      </c>
      <c r="I1530" t="s">
        <v>38</v>
      </c>
      <c r="J1530" t="s">
        <v>41</v>
      </c>
      <c r="K1530" t="str">
        <f>INDEX(Table6[Column1],MATCH(L1530,Table6[Column2]))</f>
        <v>Young Adults</v>
      </c>
      <c r="L1530">
        <v>37.587710000000001</v>
      </c>
      <c r="M1530" t="str">
        <f>VLOOKUP(L1530,Table1[],2)</f>
        <v>30 - 39</v>
      </c>
      <c r="N1530" t="str">
        <f>INDEX(Table7[Column1],MATCH(O1530,Table7[Column2]))</f>
        <v>Expertise Stage</v>
      </c>
      <c r="O1530">
        <v>12.8691928</v>
      </c>
      <c r="P1530" t="str">
        <f>VLOOKUP(O1530,Table13[],2)</f>
        <v>10 - 15</v>
      </c>
      <c r="Q1530" t="str">
        <f>INDEX(Table8[Column1],MATCH(R1530,Table8[Column2]))</f>
        <v>Scheduled</v>
      </c>
      <c r="R1530">
        <v>0</v>
      </c>
      <c r="S1530">
        <f t="shared" si="47"/>
        <v>0</v>
      </c>
      <c r="T1530" t="s">
        <v>42</v>
      </c>
    </row>
    <row r="1531" spans="1:20" x14ac:dyDescent="0.25">
      <c r="A1531">
        <v>1530</v>
      </c>
      <c r="B1531" t="s">
        <v>1991</v>
      </c>
      <c r="C1531" t="s">
        <v>1992</v>
      </c>
      <c r="D1531" t="str">
        <f t="shared" si="46"/>
        <v>Chen Jeanette</v>
      </c>
      <c r="E1531" t="s">
        <v>15</v>
      </c>
      <c r="F1531" t="s">
        <v>192</v>
      </c>
      <c r="G1531" t="s">
        <v>1872</v>
      </c>
      <c r="H1531" t="s">
        <v>612</v>
      </c>
      <c r="I1531" t="s">
        <v>192</v>
      </c>
      <c r="J1531" t="s">
        <v>19</v>
      </c>
      <c r="K1531" t="str">
        <f>INDEX(Table6[Column1],MATCH(L1531,Table6[Column2]))</f>
        <v>Young Adults</v>
      </c>
      <c r="L1531">
        <v>36.282554849999997</v>
      </c>
      <c r="M1531" t="str">
        <f>VLOOKUP(L1531,Table1[],2)</f>
        <v>30 - 39</v>
      </c>
      <c r="N1531" t="str">
        <f>INDEX(Table7[Column1],MATCH(O1531,Table7[Column2]))</f>
        <v>Learning Stage</v>
      </c>
      <c r="O1531">
        <v>4.0047393080000004</v>
      </c>
      <c r="P1531" t="str">
        <f>VLOOKUP(O1531,Table13[],2)</f>
        <v>1 - 5</v>
      </c>
      <c r="Q1531" t="str">
        <f>INDEX(Table8[Column1],MATCH(R1531,Table8[Column2]))</f>
        <v>Maintained</v>
      </c>
      <c r="R1531">
        <v>62.101664909999997</v>
      </c>
      <c r="S1531">
        <f t="shared" si="47"/>
        <v>2.5875693712499999</v>
      </c>
      <c r="T1531" t="s">
        <v>19</v>
      </c>
    </row>
    <row r="1532" spans="1:20" x14ac:dyDescent="0.25">
      <c r="A1532">
        <v>1531</v>
      </c>
      <c r="B1532" t="s">
        <v>1993</v>
      </c>
      <c r="C1532" t="s">
        <v>390</v>
      </c>
      <c r="D1532" t="str">
        <f t="shared" si="46"/>
        <v>Ladner Stephanie</v>
      </c>
      <c r="E1532" t="s">
        <v>15</v>
      </c>
      <c r="F1532" t="s">
        <v>87</v>
      </c>
      <c r="G1532" t="s">
        <v>820</v>
      </c>
      <c r="H1532" t="s">
        <v>821</v>
      </c>
      <c r="I1532" t="s">
        <v>87</v>
      </c>
      <c r="J1532" t="s">
        <v>19</v>
      </c>
      <c r="K1532" t="str">
        <f>INDEX(Table6[Column1],MATCH(L1532,Table6[Column2]))</f>
        <v>Youth</v>
      </c>
      <c r="L1532">
        <v>21.69947728</v>
      </c>
      <c r="M1532" t="str">
        <f>VLOOKUP(L1532,Table1[],2)</f>
        <v>20 - 29</v>
      </c>
      <c r="N1532" t="str">
        <f>INDEX(Table7[Column1],MATCH(O1532,Table7[Column2]))</f>
        <v>Learning Stage</v>
      </c>
      <c r="O1532">
        <v>5.8139022159999998</v>
      </c>
      <c r="P1532" t="str">
        <f>VLOOKUP(O1532,Table13[],2)</f>
        <v>1 - 5</v>
      </c>
      <c r="Q1532" t="str">
        <f>INDEX(Table8[Column1],MATCH(R1532,Table8[Column2]))</f>
        <v>Scheduled</v>
      </c>
      <c r="R1532">
        <v>0</v>
      </c>
      <c r="S1532">
        <f t="shared" si="47"/>
        <v>0</v>
      </c>
      <c r="T1532" t="s">
        <v>19</v>
      </c>
    </row>
    <row r="1533" spans="1:20" x14ac:dyDescent="0.25">
      <c r="A1533">
        <v>1532</v>
      </c>
      <c r="B1533" t="s">
        <v>543</v>
      </c>
      <c r="C1533" t="s">
        <v>314</v>
      </c>
      <c r="D1533" t="str">
        <f t="shared" si="46"/>
        <v>Kelly Brian</v>
      </c>
      <c r="E1533" t="s">
        <v>22</v>
      </c>
      <c r="F1533" t="s">
        <v>1994</v>
      </c>
      <c r="G1533" t="s">
        <v>820</v>
      </c>
      <c r="H1533" t="s">
        <v>821</v>
      </c>
      <c r="I1533" t="s">
        <v>54</v>
      </c>
      <c r="J1533" t="s">
        <v>19</v>
      </c>
      <c r="K1533" t="str">
        <f>INDEX(Table6[Column1],MATCH(L1533,Table6[Column2]))</f>
        <v>Adults</v>
      </c>
      <c r="L1533">
        <v>43.566674020000001</v>
      </c>
      <c r="M1533" t="str">
        <f>VLOOKUP(L1533,Table1[],2)</f>
        <v>40 - 49</v>
      </c>
      <c r="N1533" t="str">
        <f>INDEX(Table7[Column1],MATCH(O1533,Table7[Column2]))</f>
        <v>Learning Stage</v>
      </c>
      <c r="O1533">
        <v>5.3878503809999998</v>
      </c>
      <c r="P1533" t="str">
        <f>VLOOKUP(O1533,Table13[],2)</f>
        <v>1 - 5</v>
      </c>
      <c r="Q1533" t="str">
        <f>INDEX(Table8[Column1],MATCH(R1533,Table8[Column2]))</f>
        <v>Maintained</v>
      </c>
      <c r="R1533">
        <v>67.077740809999995</v>
      </c>
      <c r="S1533">
        <f t="shared" si="47"/>
        <v>2.7949058670833331</v>
      </c>
      <c r="T1533" t="s">
        <v>19</v>
      </c>
    </row>
    <row r="1534" spans="1:20" x14ac:dyDescent="0.25">
      <c r="A1534">
        <v>1533</v>
      </c>
      <c r="B1534" t="s">
        <v>1995</v>
      </c>
      <c r="C1534" t="s">
        <v>672</v>
      </c>
      <c r="D1534" t="str">
        <f t="shared" si="46"/>
        <v>Wheeler Frances</v>
      </c>
      <c r="E1534" t="s">
        <v>15</v>
      </c>
      <c r="F1534" t="s">
        <v>16</v>
      </c>
      <c r="G1534" t="s">
        <v>319</v>
      </c>
      <c r="H1534" t="s">
        <v>320</v>
      </c>
      <c r="I1534" t="s">
        <v>38</v>
      </c>
      <c r="J1534" t="s">
        <v>41</v>
      </c>
      <c r="K1534" t="str">
        <f>INDEX(Table6[Column1],MATCH(L1534,Table6[Column2]))</f>
        <v>Elders</v>
      </c>
      <c r="L1534">
        <v>50.49203</v>
      </c>
      <c r="M1534" t="str">
        <f>VLOOKUP(L1534,Table1[],2)</f>
        <v>50 - 59</v>
      </c>
      <c r="N1534" t="str">
        <f>INDEX(Table7[Column1],MATCH(O1534,Table7[Column2]))</f>
        <v>Learning Stage</v>
      </c>
      <c r="O1534">
        <v>1</v>
      </c>
      <c r="P1534" t="str">
        <f>VLOOKUP(O1534,Table13[],2)</f>
        <v>1 - 5</v>
      </c>
      <c r="Q1534" t="str">
        <f>INDEX(Table8[Column1],MATCH(R1534,Table8[Column2]))</f>
        <v>Habitual</v>
      </c>
      <c r="R1534">
        <v>95.25419977</v>
      </c>
      <c r="S1534">
        <f t="shared" si="47"/>
        <v>3.9689249904166664</v>
      </c>
      <c r="T1534" t="s">
        <v>42</v>
      </c>
    </row>
    <row r="1535" spans="1:20" x14ac:dyDescent="0.25">
      <c r="A1535">
        <v>1534</v>
      </c>
      <c r="B1535" t="s">
        <v>200</v>
      </c>
      <c r="C1535" t="s">
        <v>1996</v>
      </c>
      <c r="D1535" t="str">
        <f t="shared" si="46"/>
        <v>White Dolores</v>
      </c>
      <c r="E1535" t="s">
        <v>15</v>
      </c>
      <c r="F1535" t="s">
        <v>107</v>
      </c>
      <c r="G1535" t="s">
        <v>1825</v>
      </c>
      <c r="H1535" t="s">
        <v>1826</v>
      </c>
      <c r="I1535" t="s">
        <v>107</v>
      </c>
      <c r="J1535" t="s">
        <v>19</v>
      </c>
      <c r="K1535" t="str">
        <f>INDEX(Table6[Column1],MATCH(L1535,Table6[Column2]))</f>
        <v>Elders</v>
      </c>
      <c r="L1535">
        <v>53.93712455</v>
      </c>
      <c r="M1535" t="str">
        <f>VLOOKUP(L1535,Table1[],2)</f>
        <v>50 - 59</v>
      </c>
      <c r="N1535" t="str">
        <f>INDEX(Table7[Column1],MATCH(O1535,Table7[Column2]))</f>
        <v>Learning Stage</v>
      </c>
      <c r="O1535">
        <v>2.7126984529999998</v>
      </c>
      <c r="P1535" t="str">
        <f>VLOOKUP(O1535,Table13[],2)</f>
        <v>1 - 5</v>
      </c>
      <c r="Q1535" t="str">
        <f>INDEX(Table8[Column1],MATCH(R1535,Table8[Column2]))</f>
        <v>Maintained</v>
      </c>
      <c r="R1535">
        <v>56.379506419999998</v>
      </c>
      <c r="S1535">
        <f t="shared" si="47"/>
        <v>2.3491461008333334</v>
      </c>
      <c r="T1535" t="s">
        <v>19</v>
      </c>
    </row>
    <row r="1536" spans="1:20" x14ac:dyDescent="0.25">
      <c r="A1536">
        <v>1535</v>
      </c>
      <c r="B1536" t="s">
        <v>1997</v>
      </c>
      <c r="C1536" t="s">
        <v>1998</v>
      </c>
      <c r="D1536" t="str">
        <f t="shared" si="46"/>
        <v>Shapiro Edmond</v>
      </c>
      <c r="E1536" t="s">
        <v>22</v>
      </c>
      <c r="F1536" t="s">
        <v>27</v>
      </c>
      <c r="G1536" t="s">
        <v>319</v>
      </c>
      <c r="H1536" t="s">
        <v>320</v>
      </c>
      <c r="I1536" t="s">
        <v>38</v>
      </c>
      <c r="J1536" t="s">
        <v>41</v>
      </c>
      <c r="K1536" t="str">
        <f>INDEX(Table6[Column1],MATCH(L1536,Table6[Column2]))</f>
        <v>Elders</v>
      </c>
      <c r="L1536">
        <v>50.355829999999997</v>
      </c>
      <c r="M1536" t="str">
        <f>VLOOKUP(L1536,Table1[],2)</f>
        <v>50 - 59</v>
      </c>
      <c r="N1536" t="str">
        <f>INDEX(Table7[Column1],MATCH(O1536,Table7[Column2]))</f>
        <v>Expertise Stage</v>
      </c>
      <c r="O1536">
        <v>11.292913</v>
      </c>
      <c r="P1536" t="str">
        <f>VLOOKUP(O1536,Table13[],2)</f>
        <v>10 - 15</v>
      </c>
      <c r="Q1536" t="str">
        <f>INDEX(Table8[Column1],MATCH(R1536,Table8[Column2]))</f>
        <v>Maintained</v>
      </c>
      <c r="R1536">
        <v>43.88459795</v>
      </c>
      <c r="S1536">
        <f t="shared" si="47"/>
        <v>1.8285249145833333</v>
      </c>
      <c r="T1536" t="s">
        <v>42</v>
      </c>
    </row>
    <row r="1537" spans="1:20" x14ac:dyDescent="0.25">
      <c r="A1537">
        <v>1536</v>
      </c>
      <c r="B1537" t="s">
        <v>1999</v>
      </c>
      <c r="C1537" t="s">
        <v>2000</v>
      </c>
      <c r="D1537" t="str">
        <f t="shared" si="46"/>
        <v>Abbott Monty</v>
      </c>
      <c r="E1537" t="s">
        <v>22</v>
      </c>
      <c r="F1537" t="s">
        <v>711</v>
      </c>
      <c r="G1537" t="s">
        <v>1862</v>
      </c>
      <c r="H1537" t="s">
        <v>1863</v>
      </c>
      <c r="I1537" t="s">
        <v>54</v>
      </c>
      <c r="J1537" t="s">
        <v>19</v>
      </c>
      <c r="K1537" t="str">
        <f>INDEX(Table6[Column1],MATCH(L1537,Table6[Column2]))</f>
        <v>Teenagers</v>
      </c>
      <c r="L1537">
        <v>19.180564199999999</v>
      </c>
      <c r="M1537" t="e">
        <f>VLOOKUP(L1537,Table1[],2)</f>
        <v>#N/A</v>
      </c>
      <c r="N1537" t="str">
        <f>INDEX(Table7[Column1],MATCH(O1537,Table7[Column2]))</f>
        <v>Learning Stage</v>
      </c>
      <c r="O1537">
        <v>4.5446126209999997</v>
      </c>
      <c r="P1537" t="str">
        <f>VLOOKUP(O1537,Table13[],2)</f>
        <v>1 - 5</v>
      </c>
      <c r="Q1537" t="str">
        <f>INDEX(Table8[Column1],MATCH(R1537,Table8[Column2]))</f>
        <v>Scheduled</v>
      </c>
      <c r="R1537">
        <v>0</v>
      </c>
      <c r="S1537">
        <f t="shared" si="47"/>
        <v>0</v>
      </c>
      <c r="T1537" t="s">
        <v>19</v>
      </c>
    </row>
    <row r="1538" spans="1:20" x14ac:dyDescent="0.25">
      <c r="A1538">
        <v>1537</v>
      </c>
      <c r="B1538" t="s">
        <v>1094</v>
      </c>
      <c r="C1538" t="s">
        <v>1922</v>
      </c>
      <c r="D1538" t="str">
        <f t="shared" si="46"/>
        <v>Sims Dorothy</v>
      </c>
      <c r="E1538" t="s">
        <v>15</v>
      </c>
      <c r="F1538" t="s">
        <v>186</v>
      </c>
      <c r="G1538" t="s">
        <v>820</v>
      </c>
      <c r="H1538" t="s">
        <v>821</v>
      </c>
      <c r="I1538" t="s">
        <v>186</v>
      </c>
      <c r="J1538" t="s">
        <v>19</v>
      </c>
      <c r="K1538" t="str">
        <f>INDEX(Table6[Column1],MATCH(L1538,Table6[Column2]))</f>
        <v>Elders</v>
      </c>
      <c r="L1538">
        <v>54.359856120000003</v>
      </c>
      <c r="M1538" t="str">
        <f>VLOOKUP(L1538,Table1[],2)</f>
        <v>50 - 59</v>
      </c>
      <c r="N1538" t="str">
        <f>INDEX(Table7[Column1],MATCH(O1538,Table7[Column2]))</f>
        <v>Learning Stage</v>
      </c>
      <c r="O1538">
        <v>4.7534597879999998</v>
      </c>
      <c r="P1538" t="str">
        <f>VLOOKUP(O1538,Table13[],2)</f>
        <v>1 - 5</v>
      </c>
      <c r="Q1538" t="str">
        <f>INDEX(Table8[Column1],MATCH(R1538,Table8[Column2]))</f>
        <v>Habitual</v>
      </c>
      <c r="R1538">
        <v>109.2038931</v>
      </c>
      <c r="S1538">
        <f t="shared" si="47"/>
        <v>4.5501622125000001</v>
      </c>
      <c r="T1538" t="s">
        <v>19</v>
      </c>
    </row>
    <row r="1539" spans="1:20" x14ac:dyDescent="0.25">
      <c r="A1539">
        <v>1538</v>
      </c>
      <c r="B1539" t="s">
        <v>2001</v>
      </c>
      <c r="C1539" t="s">
        <v>1146</v>
      </c>
      <c r="D1539" t="str">
        <f t="shared" ref="D1539:D1602" si="48">CONCATENATE(B1539, " ",C1539)</f>
        <v>Royal Shirley</v>
      </c>
      <c r="E1539" t="s">
        <v>15</v>
      </c>
      <c r="F1539" t="s">
        <v>33</v>
      </c>
      <c r="G1539" t="s">
        <v>165</v>
      </c>
      <c r="H1539" t="s">
        <v>166</v>
      </c>
      <c r="I1539" t="s">
        <v>38</v>
      </c>
      <c r="J1539" t="s">
        <v>41</v>
      </c>
      <c r="K1539" t="str">
        <f>INDEX(Table6[Column1],MATCH(L1539,Table6[Column2]))</f>
        <v>Young Adults</v>
      </c>
      <c r="L1539">
        <v>37.587710000000001</v>
      </c>
      <c r="M1539" t="str">
        <f>VLOOKUP(L1539,Table1[],2)</f>
        <v>30 - 39</v>
      </c>
      <c r="N1539" t="str">
        <f>INDEX(Table7[Column1],MATCH(O1539,Table7[Column2]))</f>
        <v>Learning Stage</v>
      </c>
      <c r="O1539">
        <v>3.567056</v>
      </c>
      <c r="P1539" t="str">
        <f>VLOOKUP(O1539,Table13[],2)</f>
        <v>1 - 5</v>
      </c>
      <c r="Q1539" t="str">
        <f>INDEX(Table8[Column1],MATCH(R1539,Table8[Column2]))</f>
        <v>Scheduled</v>
      </c>
      <c r="R1539">
        <v>0</v>
      </c>
      <c r="S1539">
        <f t="shared" ref="S1539:S1602" si="49">CONVERT(R1539,"hr","day")</f>
        <v>0</v>
      </c>
      <c r="T1539" t="s">
        <v>42</v>
      </c>
    </row>
    <row r="1540" spans="1:20" x14ac:dyDescent="0.25">
      <c r="A1540">
        <v>1539</v>
      </c>
      <c r="B1540" t="s">
        <v>2002</v>
      </c>
      <c r="C1540" t="s">
        <v>340</v>
      </c>
      <c r="D1540" t="str">
        <f t="shared" si="48"/>
        <v>Hammond Christopher</v>
      </c>
      <c r="E1540" t="s">
        <v>22</v>
      </c>
      <c r="F1540" t="s">
        <v>127</v>
      </c>
      <c r="G1540" t="s">
        <v>820</v>
      </c>
      <c r="H1540" t="s">
        <v>821</v>
      </c>
      <c r="I1540" t="s">
        <v>127</v>
      </c>
      <c r="J1540" t="s">
        <v>19</v>
      </c>
      <c r="K1540" t="str">
        <f>INDEX(Table6[Column1],MATCH(L1540,Table6[Column2]))</f>
        <v>Adults</v>
      </c>
      <c r="L1540">
        <v>48.927088619999999</v>
      </c>
      <c r="M1540" t="str">
        <f>VLOOKUP(L1540,Table1[],2)</f>
        <v>40 - 49</v>
      </c>
      <c r="N1540" t="str">
        <f>INDEX(Table7[Column1],MATCH(O1540,Table7[Column2]))</f>
        <v>Learning Stage</v>
      </c>
      <c r="O1540">
        <v>3.0069869950000001</v>
      </c>
      <c r="P1540" t="str">
        <f>VLOOKUP(O1540,Table13[],2)</f>
        <v>1 - 5</v>
      </c>
      <c r="Q1540" t="str">
        <f>INDEX(Table8[Column1],MATCH(R1540,Table8[Column2]))</f>
        <v>Excused</v>
      </c>
      <c r="R1540">
        <v>143.86747740000001</v>
      </c>
      <c r="S1540">
        <f t="shared" si="49"/>
        <v>5.9944782250000008</v>
      </c>
      <c r="T1540" t="s">
        <v>19</v>
      </c>
    </row>
    <row r="1541" spans="1:20" x14ac:dyDescent="0.25">
      <c r="A1541">
        <v>1540</v>
      </c>
      <c r="B1541" t="s">
        <v>2003</v>
      </c>
      <c r="C1541" t="s">
        <v>943</v>
      </c>
      <c r="D1541" t="str">
        <f t="shared" si="48"/>
        <v>Sousa Roger</v>
      </c>
      <c r="E1541" t="s">
        <v>22</v>
      </c>
      <c r="F1541" t="s">
        <v>2004</v>
      </c>
      <c r="G1541" t="s">
        <v>820</v>
      </c>
      <c r="H1541" t="s">
        <v>821</v>
      </c>
      <c r="I1541" t="s">
        <v>87</v>
      </c>
      <c r="J1541" t="s">
        <v>19</v>
      </c>
      <c r="K1541" t="str">
        <f>INDEX(Table6[Column1],MATCH(L1541,Table6[Column2]))</f>
        <v>Elders</v>
      </c>
      <c r="L1541">
        <v>56.792862669999998</v>
      </c>
      <c r="M1541" t="str">
        <f>VLOOKUP(L1541,Table1[],2)</f>
        <v>50 - 59</v>
      </c>
      <c r="N1541" t="str">
        <f>INDEX(Table7[Column1],MATCH(O1541,Table7[Column2]))</f>
        <v>Learning Stage</v>
      </c>
      <c r="O1541">
        <v>3.903631072</v>
      </c>
      <c r="P1541" t="str">
        <f>VLOOKUP(O1541,Table13[],2)</f>
        <v>1 - 5</v>
      </c>
      <c r="Q1541" t="str">
        <f>INDEX(Table8[Column1],MATCH(R1541,Table8[Column2]))</f>
        <v>Maintained</v>
      </c>
      <c r="R1541">
        <v>76.910056080000004</v>
      </c>
      <c r="S1541">
        <f t="shared" si="49"/>
        <v>3.2045856700000002</v>
      </c>
      <c r="T1541" t="s">
        <v>19</v>
      </c>
    </row>
    <row r="1542" spans="1:20" x14ac:dyDescent="0.25">
      <c r="A1542">
        <v>1541</v>
      </c>
      <c r="B1542" t="s">
        <v>2005</v>
      </c>
      <c r="C1542" t="s">
        <v>550</v>
      </c>
      <c r="D1542" t="str">
        <f t="shared" si="48"/>
        <v>Trudel Barbara</v>
      </c>
      <c r="E1542" t="s">
        <v>15</v>
      </c>
      <c r="F1542" t="s">
        <v>192</v>
      </c>
      <c r="G1542" t="s">
        <v>1060</v>
      </c>
      <c r="H1542" t="s">
        <v>1061</v>
      </c>
      <c r="I1542" t="s">
        <v>192</v>
      </c>
      <c r="J1542" t="s">
        <v>19</v>
      </c>
      <c r="K1542" t="str">
        <f>INDEX(Table6[Column1],MATCH(L1542,Table6[Column2]))</f>
        <v>Adults</v>
      </c>
      <c r="L1542">
        <v>41.102838220000002</v>
      </c>
      <c r="M1542" t="str">
        <f>VLOOKUP(L1542,Table1[],2)</f>
        <v>40 - 49</v>
      </c>
      <c r="N1542" t="str">
        <f>INDEX(Table7[Column1],MATCH(O1542,Table7[Column2]))</f>
        <v>Fitting in Stage</v>
      </c>
      <c r="O1542">
        <v>7.2226268009999997</v>
      </c>
      <c r="P1542" t="str">
        <f>VLOOKUP(O1542,Table13[],2)</f>
        <v>6 - 10</v>
      </c>
      <c r="Q1542" t="str">
        <f>INDEX(Table8[Column1],MATCH(R1542,Table8[Column2]))</f>
        <v>Scheduled</v>
      </c>
      <c r="R1542">
        <v>30.91999929</v>
      </c>
      <c r="S1542">
        <f t="shared" si="49"/>
        <v>1.28833330375</v>
      </c>
      <c r="T1542" t="s">
        <v>19</v>
      </c>
    </row>
    <row r="1543" spans="1:20" x14ac:dyDescent="0.25">
      <c r="A1543">
        <v>1542</v>
      </c>
      <c r="B1543" t="s">
        <v>2006</v>
      </c>
      <c r="C1543" t="s">
        <v>2007</v>
      </c>
      <c r="D1543" t="str">
        <f t="shared" si="48"/>
        <v>Hinds Maricela</v>
      </c>
      <c r="E1543" t="s">
        <v>15</v>
      </c>
      <c r="F1543" t="s">
        <v>2008</v>
      </c>
      <c r="G1543" t="s">
        <v>513</v>
      </c>
      <c r="H1543" t="s">
        <v>18</v>
      </c>
      <c r="I1543" t="s">
        <v>107</v>
      </c>
      <c r="J1543" t="s">
        <v>19</v>
      </c>
      <c r="K1543" t="str">
        <f>INDEX(Table6[Column1],MATCH(L1543,Table6[Column2]))</f>
        <v>Elders</v>
      </c>
      <c r="L1543">
        <v>51.088548330000002</v>
      </c>
      <c r="M1543" t="str">
        <f>VLOOKUP(L1543,Table1[],2)</f>
        <v>50 - 59</v>
      </c>
      <c r="N1543" t="str">
        <f>INDEX(Table7[Column1],MATCH(O1543,Table7[Column2]))</f>
        <v>Learning Stage</v>
      </c>
      <c r="O1543">
        <v>3.5138114420000002</v>
      </c>
      <c r="P1543" t="str">
        <f>VLOOKUP(O1543,Table13[],2)</f>
        <v>1 - 5</v>
      </c>
      <c r="Q1543" t="str">
        <f>INDEX(Table8[Column1],MATCH(R1543,Table8[Column2]))</f>
        <v>Excused</v>
      </c>
      <c r="R1543">
        <v>149.3435972</v>
      </c>
      <c r="S1543">
        <f t="shared" si="49"/>
        <v>6.2226498833333341</v>
      </c>
      <c r="T1543" t="s">
        <v>19</v>
      </c>
    </row>
    <row r="1544" spans="1:20" x14ac:dyDescent="0.25">
      <c r="A1544">
        <v>1543</v>
      </c>
      <c r="B1544" t="s">
        <v>2009</v>
      </c>
      <c r="C1544" t="s">
        <v>478</v>
      </c>
      <c r="D1544" t="str">
        <f t="shared" si="48"/>
        <v>Tinsley Betty</v>
      </c>
      <c r="E1544" t="s">
        <v>15</v>
      </c>
      <c r="F1544" t="s">
        <v>38</v>
      </c>
      <c r="G1544" t="s">
        <v>165</v>
      </c>
      <c r="H1544" t="s">
        <v>166</v>
      </c>
      <c r="I1544" t="s">
        <v>38</v>
      </c>
      <c r="J1544" t="s">
        <v>41</v>
      </c>
      <c r="K1544" t="str">
        <f>INDEX(Table6[Column1],MATCH(L1544,Table6[Column2]))</f>
        <v>Elders</v>
      </c>
      <c r="L1544">
        <v>50.49203</v>
      </c>
      <c r="M1544" t="str">
        <f>VLOOKUP(L1544,Table1[],2)</f>
        <v>50 - 59</v>
      </c>
      <c r="N1544" t="str">
        <f>INDEX(Table7[Column1],MATCH(O1544,Table7[Column2]))</f>
        <v>Fitting in Stage</v>
      </c>
      <c r="O1544">
        <v>6.0380099999999999</v>
      </c>
      <c r="P1544" t="str">
        <f>VLOOKUP(O1544,Table13[],2)</f>
        <v>6 - 10</v>
      </c>
      <c r="Q1544" t="str">
        <f>INDEX(Table8[Column1],MATCH(R1544,Table8[Column2]))</f>
        <v>Maintained</v>
      </c>
      <c r="R1544">
        <v>74.031124340000005</v>
      </c>
      <c r="S1544">
        <f t="shared" si="49"/>
        <v>3.0846301808333334</v>
      </c>
      <c r="T1544" t="s">
        <v>42</v>
      </c>
    </row>
    <row r="1545" spans="1:20" x14ac:dyDescent="0.25">
      <c r="A1545">
        <v>1544</v>
      </c>
      <c r="B1545" t="s">
        <v>1229</v>
      </c>
      <c r="C1545" t="s">
        <v>144</v>
      </c>
      <c r="D1545" t="str">
        <f t="shared" si="48"/>
        <v>Wallace David</v>
      </c>
      <c r="E1545" t="s">
        <v>22</v>
      </c>
      <c r="F1545" t="s">
        <v>90</v>
      </c>
      <c r="G1545" t="s">
        <v>1794</v>
      </c>
      <c r="H1545" t="s">
        <v>1061</v>
      </c>
      <c r="I1545" t="s">
        <v>90</v>
      </c>
      <c r="J1545" t="s">
        <v>19</v>
      </c>
      <c r="K1545" t="str">
        <f>INDEX(Table6[Column1],MATCH(L1545,Table6[Column2]))</f>
        <v>Young Adults</v>
      </c>
      <c r="L1545">
        <v>34.368940569999999</v>
      </c>
      <c r="M1545" t="str">
        <f>VLOOKUP(L1545,Table1[],2)</f>
        <v>30 - 39</v>
      </c>
      <c r="N1545" t="str">
        <f>INDEX(Table7[Column1],MATCH(O1545,Table7[Column2]))</f>
        <v>Learning Stage</v>
      </c>
      <c r="O1545">
        <v>2.2971333079999998</v>
      </c>
      <c r="P1545" t="str">
        <f>VLOOKUP(O1545,Table13[],2)</f>
        <v>1 - 5</v>
      </c>
      <c r="Q1545" t="str">
        <f>INDEX(Table8[Column1],MATCH(R1545,Table8[Column2]))</f>
        <v>Scheduled</v>
      </c>
      <c r="R1545">
        <v>19.178393140000001</v>
      </c>
      <c r="S1545">
        <f t="shared" si="49"/>
        <v>0.79909971416666659</v>
      </c>
      <c r="T1545" t="s">
        <v>19</v>
      </c>
    </row>
    <row r="1546" spans="1:20" x14ac:dyDescent="0.25">
      <c r="A1546">
        <v>1545</v>
      </c>
      <c r="B1546" t="s">
        <v>2010</v>
      </c>
      <c r="C1546" t="s">
        <v>2011</v>
      </c>
      <c r="D1546" t="str">
        <f t="shared" si="48"/>
        <v>Royster Lucile</v>
      </c>
      <c r="E1546" t="s">
        <v>15</v>
      </c>
      <c r="F1546" t="s">
        <v>123</v>
      </c>
      <c r="G1546" t="s">
        <v>17</v>
      </c>
      <c r="H1546" t="s">
        <v>18</v>
      </c>
      <c r="I1546" t="s">
        <v>123</v>
      </c>
      <c r="J1546" t="s">
        <v>19</v>
      </c>
      <c r="K1546" t="str">
        <f>INDEX(Table6[Column1],MATCH(L1546,Table6[Column2]))</f>
        <v>Adults</v>
      </c>
      <c r="L1546">
        <v>49.95116925</v>
      </c>
      <c r="M1546" t="str">
        <f>VLOOKUP(L1546,Table1[],2)</f>
        <v>40 - 49</v>
      </c>
      <c r="N1546" t="str">
        <f>INDEX(Table7[Column1],MATCH(O1546,Table7[Column2]))</f>
        <v>Learning Stage</v>
      </c>
      <c r="O1546">
        <v>3.9411607480000002</v>
      </c>
      <c r="P1546" t="str">
        <f>VLOOKUP(O1546,Table13[],2)</f>
        <v>1 - 5</v>
      </c>
      <c r="Q1546" t="str">
        <f>INDEX(Table8[Column1],MATCH(R1546,Table8[Column2]))</f>
        <v>Habitual</v>
      </c>
      <c r="R1546">
        <v>119.0327168</v>
      </c>
      <c r="S1546">
        <f t="shared" si="49"/>
        <v>4.9596965333333332</v>
      </c>
      <c r="T1546" t="s">
        <v>19</v>
      </c>
    </row>
    <row r="1547" spans="1:20" x14ac:dyDescent="0.25">
      <c r="A1547">
        <v>1546</v>
      </c>
      <c r="B1547" t="s">
        <v>2012</v>
      </c>
      <c r="C1547" t="s">
        <v>2013</v>
      </c>
      <c r="D1547" t="str">
        <f t="shared" si="48"/>
        <v>Terpstra Hassan</v>
      </c>
      <c r="E1547" t="s">
        <v>22</v>
      </c>
      <c r="F1547" t="s">
        <v>23</v>
      </c>
      <c r="G1547" t="s">
        <v>1862</v>
      </c>
      <c r="H1547" t="s">
        <v>1863</v>
      </c>
      <c r="I1547" t="s">
        <v>24</v>
      </c>
      <c r="J1547" t="s">
        <v>19</v>
      </c>
      <c r="K1547" t="str">
        <f>INDEX(Table6[Column1],MATCH(L1547,Table6[Column2]))</f>
        <v>Seniors</v>
      </c>
      <c r="L1547">
        <v>64.323060799999993</v>
      </c>
      <c r="M1547" t="str">
        <f>VLOOKUP(L1547,Table1[],2)</f>
        <v>60 and Above</v>
      </c>
      <c r="N1547" t="str">
        <f>INDEX(Table7[Column1],MATCH(O1547,Table7[Column2]))</f>
        <v>Learning Stage</v>
      </c>
      <c r="O1547">
        <v>3.7189600559999998</v>
      </c>
      <c r="P1547" t="str">
        <f>VLOOKUP(O1547,Table13[],2)</f>
        <v>1 - 5</v>
      </c>
      <c r="Q1547" t="str">
        <f>INDEX(Table8[Column1],MATCH(R1547,Table8[Column2]))</f>
        <v>Unexcused</v>
      </c>
      <c r="R1547">
        <v>187.69917580000001</v>
      </c>
      <c r="S1547">
        <f t="shared" si="49"/>
        <v>7.8207989916666678</v>
      </c>
      <c r="T1547" t="s">
        <v>19</v>
      </c>
    </row>
    <row r="1548" spans="1:20" x14ac:dyDescent="0.25">
      <c r="A1548">
        <v>1547</v>
      </c>
      <c r="B1548" t="s">
        <v>2014</v>
      </c>
      <c r="C1548" t="s">
        <v>2015</v>
      </c>
      <c r="D1548" t="str">
        <f t="shared" si="48"/>
        <v>Harding Lois</v>
      </c>
      <c r="E1548" t="s">
        <v>15</v>
      </c>
      <c r="F1548" t="s">
        <v>505</v>
      </c>
      <c r="G1548" t="s">
        <v>1872</v>
      </c>
      <c r="H1548" t="s">
        <v>612</v>
      </c>
      <c r="I1548" t="s">
        <v>24</v>
      </c>
      <c r="J1548" t="s">
        <v>19</v>
      </c>
      <c r="K1548" t="str">
        <f>INDEX(Table6[Column1],MATCH(L1548,Table6[Column2]))</f>
        <v>Seniors</v>
      </c>
      <c r="L1548">
        <v>71.196291160000001</v>
      </c>
      <c r="M1548" t="str">
        <f>VLOOKUP(L1548,Table1[],2)</f>
        <v>60 and Above</v>
      </c>
      <c r="N1548" t="str">
        <f>INDEX(Table7[Column1],MATCH(O1548,Table7[Column2]))</f>
        <v>Learning Stage</v>
      </c>
      <c r="O1548">
        <v>4.7193309040000004</v>
      </c>
      <c r="P1548" t="str">
        <f>VLOOKUP(O1548,Table13[],2)</f>
        <v>1 - 5</v>
      </c>
      <c r="Q1548" t="str">
        <f>INDEX(Table8[Column1],MATCH(R1548,Table8[Column2]))</f>
        <v>Violative</v>
      </c>
      <c r="R1548">
        <v>224.1336676</v>
      </c>
      <c r="S1548">
        <f t="shared" si="49"/>
        <v>9.3389028166666659</v>
      </c>
      <c r="T1548" t="s">
        <v>19</v>
      </c>
    </row>
    <row r="1549" spans="1:20" x14ac:dyDescent="0.25">
      <c r="A1549">
        <v>1548</v>
      </c>
      <c r="B1549" t="s">
        <v>428</v>
      </c>
      <c r="C1549" t="s">
        <v>266</v>
      </c>
      <c r="D1549" t="str">
        <f t="shared" si="48"/>
        <v>Russell Marjorie</v>
      </c>
      <c r="E1549" t="s">
        <v>15</v>
      </c>
      <c r="F1549" t="s">
        <v>87</v>
      </c>
      <c r="G1549" t="s">
        <v>1060</v>
      </c>
      <c r="H1549" t="s">
        <v>1061</v>
      </c>
      <c r="I1549" t="s">
        <v>87</v>
      </c>
      <c r="J1549" t="s">
        <v>19</v>
      </c>
      <c r="K1549" t="str">
        <f>INDEX(Table6[Column1],MATCH(L1549,Table6[Column2]))</f>
        <v>Young Adults</v>
      </c>
      <c r="L1549">
        <v>33.03522444</v>
      </c>
      <c r="M1549" t="str">
        <f>VLOOKUP(L1549,Table1[],2)</f>
        <v>30 - 39</v>
      </c>
      <c r="N1549" t="str">
        <f>INDEX(Table7[Column1],MATCH(O1549,Table7[Column2]))</f>
        <v>Learning Stage</v>
      </c>
      <c r="O1549">
        <v>2.4075119090000001</v>
      </c>
      <c r="P1549" t="str">
        <f>VLOOKUP(O1549,Table13[],2)</f>
        <v>1 - 5</v>
      </c>
      <c r="Q1549" t="str">
        <f>INDEX(Table8[Column1],MATCH(R1549,Table8[Column2]))</f>
        <v>Scheduled</v>
      </c>
      <c r="R1549">
        <v>15.76722578</v>
      </c>
      <c r="S1549">
        <f t="shared" si="49"/>
        <v>0.65696774083333331</v>
      </c>
      <c r="T1549" t="s">
        <v>19</v>
      </c>
    </row>
    <row r="1550" spans="1:20" x14ac:dyDescent="0.25">
      <c r="A1550">
        <v>1549</v>
      </c>
      <c r="B1550" t="s">
        <v>531</v>
      </c>
      <c r="C1550" t="s">
        <v>2016</v>
      </c>
      <c r="D1550" t="str">
        <f t="shared" si="48"/>
        <v>Wilson Ignacio</v>
      </c>
      <c r="E1550" t="s">
        <v>22</v>
      </c>
      <c r="F1550" t="s">
        <v>113</v>
      </c>
      <c r="G1550" t="s">
        <v>1060</v>
      </c>
      <c r="H1550" t="s">
        <v>1061</v>
      </c>
      <c r="I1550" t="s">
        <v>24</v>
      </c>
      <c r="J1550" t="s">
        <v>19</v>
      </c>
      <c r="K1550" t="str">
        <f>INDEX(Table6[Column1],MATCH(L1550,Table6[Column2]))</f>
        <v>Young Adults</v>
      </c>
      <c r="L1550">
        <v>32.287629359999997</v>
      </c>
      <c r="M1550" t="str">
        <f>VLOOKUP(L1550,Table1[],2)</f>
        <v>30 - 39</v>
      </c>
      <c r="N1550" t="str">
        <f>INDEX(Table7[Column1],MATCH(O1550,Table7[Column2]))</f>
        <v>Learning Stage</v>
      </c>
      <c r="O1550">
        <v>5.8842715500000002</v>
      </c>
      <c r="P1550" t="str">
        <f>VLOOKUP(O1550,Table13[],2)</f>
        <v>1 - 5</v>
      </c>
      <c r="Q1550" t="str">
        <f>INDEX(Table8[Column1],MATCH(R1550,Table8[Column2]))</f>
        <v>Scheduled</v>
      </c>
      <c r="R1550">
        <v>0</v>
      </c>
      <c r="S1550">
        <f t="shared" si="49"/>
        <v>0</v>
      </c>
      <c r="T1550" t="s">
        <v>19</v>
      </c>
    </row>
    <row r="1551" spans="1:20" x14ac:dyDescent="0.25">
      <c r="A1551">
        <v>1550</v>
      </c>
      <c r="B1551" t="s">
        <v>56</v>
      </c>
      <c r="C1551" t="s">
        <v>149</v>
      </c>
      <c r="D1551" t="str">
        <f t="shared" si="48"/>
        <v>James Charles</v>
      </c>
      <c r="E1551" t="s">
        <v>22</v>
      </c>
      <c r="F1551" t="s">
        <v>38</v>
      </c>
      <c r="G1551" t="s">
        <v>165</v>
      </c>
      <c r="H1551" t="s">
        <v>166</v>
      </c>
      <c r="I1551" t="s">
        <v>38</v>
      </c>
      <c r="J1551" t="s">
        <v>41</v>
      </c>
      <c r="K1551" t="str">
        <f>INDEX(Table6[Column1],MATCH(L1551,Table6[Column2]))</f>
        <v>Elders</v>
      </c>
      <c r="L1551">
        <v>50.355829999999997</v>
      </c>
      <c r="M1551" t="str">
        <f>VLOOKUP(L1551,Table1[],2)</f>
        <v>50 - 59</v>
      </c>
      <c r="N1551" t="str">
        <f>INDEX(Table7[Column1],MATCH(O1551,Table7[Column2]))</f>
        <v>Fitting in Stage</v>
      </c>
      <c r="O1551">
        <v>9.7166332000000004</v>
      </c>
      <c r="P1551" t="str">
        <f>VLOOKUP(O1551,Table13[],2)</f>
        <v>6 - 10</v>
      </c>
      <c r="Q1551" t="str">
        <f>INDEX(Table8[Column1],MATCH(R1551,Table8[Column2]))</f>
        <v>Maintained</v>
      </c>
      <c r="R1551">
        <v>52.41725143</v>
      </c>
      <c r="S1551">
        <f t="shared" si="49"/>
        <v>2.1840521429166668</v>
      </c>
      <c r="T1551" t="s">
        <v>42</v>
      </c>
    </row>
    <row r="1552" spans="1:20" x14ac:dyDescent="0.25">
      <c r="A1552">
        <v>1551</v>
      </c>
      <c r="B1552" t="s">
        <v>2017</v>
      </c>
      <c r="C1552" t="s">
        <v>827</v>
      </c>
      <c r="D1552" t="str">
        <f t="shared" si="48"/>
        <v>Nealey Joy</v>
      </c>
      <c r="E1552" t="s">
        <v>15</v>
      </c>
      <c r="F1552" t="s">
        <v>358</v>
      </c>
      <c r="G1552" t="s">
        <v>820</v>
      </c>
      <c r="H1552" t="s">
        <v>821</v>
      </c>
      <c r="I1552" t="s">
        <v>358</v>
      </c>
      <c r="J1552" t="s">
        <v>19</v>
      </c>
      <c r="K1552" t="str">
        <f>INDEX(Table6[Column1],MATCH(L1552,Table6[Column2]))</f>
        <v>Adults</v>
      </c>
      <c r="L1552">
        <v>41.671954730000003</v>
      </c>
      <c r="M1552" t="str">
        <f>VLOOKUP(L1552,Table1[],2)</f>
        <v>40 - 49</v>
      </c>
      <c r="N1552" t="str">
        <f>INDEX(Table7[Column1],MATCH(O1552,Table7[Column2]))</f>
        <v>Learning Stage</v>
      </c>
      <c r="O1552">
        <v>4.864372887</v>
      </c>
      <c r="P1552" t="str">
        <f>VLOOKUP(O1552,Table13[],2)</f>
        <v>1 - 5</v>
      </c>
      <c r="Q1552" t="str">
        <f>INDEX(Table8[Column1],MATCH(R1552,Table8[Column2]))</f>
        <v>Excused</v>
      </c>
      <c r="R1552">
        <v>121.1646574</v>
      </c>
      <c r="S1552">
        <f t="shared" si="49"/>
        <v>5.0485273916666662</v>
      </c>
      <c r="T1552" t="s">
        <v>19</v>
      </c>
    </row>
    <row r="1553" spans="1:20" x14ac:dyDescent="0.25">
      <c r="A1553">
        <v>1552</v>
      </c>
      <c r="B1553" t="s">
        <v>989</v>
      </c>
      <c r="C1553" t="s">
        <v>264</v>
      </c>
      <c r="D1553" t="str">
        <f t="shared" si="48"/>
        <v>Spencer Cynthia</v>
      </c>
      <c r="E1553" t="s">
        <v>15</v>
      </c>
      <c r="F1553" t="s">
        <v>1219</v>
      </c>
      <c r="G1553" t="s">
        <v>1862</v>
      </c>
      <c r="H1553" t="s">
        <v>1863</v>
      </c>
      <c r="I1553" t="s">
        <v>138</v>
      </c>
      <c r="J1553" t="s">
        <v>19</v>
      </c>
      <c r="K1553" t="str">
        <f>INDEX(Table6[Column1],MATCH(L1553,Table6[Column2]))</f>
        <v>Young Adults</v>
      </c>
      <c r="L1553">
        <v>30.06811493</v>
      </c>
      <c r="M1553" t="str">
        <f>VLOOKUP(L1553,Table1[],2)</f>
        <v>30 - 39</v>
      </c>
      <c r="N1553" t="str">
        <f>INDEX(Table7[Column1],MATCH(O1553,Table7[Column2]))</f>
        <v>Fitting in Stage</v>
      </c>
      <c r="O1553">
        <v>6.4794592780000002</v>
      </c>
      <c r="P1553" t="str">
        <f>VLOOKUP(O1553,Table13[],2)</f>
        <v>6 - 10</v>
      </c>
      <c r="Q1553" t="str">
        <f>INDEX(Table8[Column1],MATCH(R1553,Table8[Column2]))</f>
        <v>Scheduled</v>
      </c>
      <c r="R1553">
        <v>0</v>
      </c>
      <c r="S1553">
        <f t="shared" si="49"/>
        <v>0</v>
      </c>
      <c r="T1553" t="s">
        <v>19</v>
      </c>
    </row>
    <row r="1554" spans="1:20" x14ac:dyDescent="0.25">
      <c r="A1554">
        <v>1553</v>
      </c>
      <c r="B1554" t="s">
        <v>2018</v>
      </c>
      <c r="C1554" t="s">
        <v>2019</v>
      </c>
      <c r="D1554" t="str">
        <f t="shared" si="48"/>
        <v>Ouimet Wally</v>
      </c>
      <c r="E1554" t="s">
        <v>22</v>
      </c>
      <c r="F1554" t="s">
        <v>1458</v>
      </c>
      <c r="G1554" t="s">
        <v>1060</v>
      </c>
      <c r="H1554" t="s">
        <v>1061</v>
      </c>
      <c r="I1554" t="s">
        <v>192</v>
      </c>
      <c r="J1554" t="s">
        <v>19</v>
      </c>
      <c r="K1554" t="str">
        <f>INDEX(Table6[Column1],MATCH(L1554,Table6[Column2]))</f>
        <v>Elders</v>
      </c>
      <c r="L1554">
        <v>54.27061896</v>
      </c>
      <c r="M1554" t="str">
        <f>VLOOKUP(L1554,Table1[],2)</f>
        <v>50 - 59</v>
      </c>
      <c r="N1554" t="str">
        <f>INDEX(Table7[Column1],MATCH(O1554,Table7[Column2]))</f>
        <v>Learning Stage</v>
      </c>
      <c r="O1554">
        <v>3.9383684400000001</v>
      </c>
      <c r="P1554" t="str">
        <f>VLOOKUP(O1554,Table13[],2)</f>
        <v>1 - 5</v>
      </c>
      <c r="Q1554" t="str">
        <f>INDEX(Table8[Column1],MATCH(R1554,Table8[Column2]))</f>
        <v>Excused</v>
      </c>
      <c r="R1554">
        <v>128.6456172</v>
      </c>
      <c r="S1554">
        <f t="shared" si="49"/>
        <v>5.3602340500000007</v>
      </c>
      <c r="T1554" t="s">
        <v>19</v>
      </c>
    </row>
    <row r="1555" spans="1:20" x14ac:dyDescent="0.25">
      <c r="A1555">
        <v>1554</v>
      </c>
      <c r="B1555" t="s">
        <v>800</v>
      </c>
      <c r="C1555" t="s">
        <v>345</v>
      </c>
      <c r="D1555" t="str">
        <f t="shared" si="48"/>
        <v>Austin Ronald</v>
      </c>
      <c r="E1555" t="s">
        <v>22</v>
      </c>
      <c r="F1555" t="s">
        <v>30</v>
      </c>
      <c r="G1555" t="s">
        <v>1060</v>
      </c>
      <c r="H1555" t="s">
        <v>1061</v>
      </c>
      <c r="I1555" t="s">
        <v>30</v>
      </c>
      <c r="J1555" t="s">
        <v>19</v>
      </c>
      <c r="K1555" t="str">
        <f>INDEX(Table6[Column1],MATCH(L1555,Table6[Column2]))</f>
        <v>Adults</v>
      </c>
      <c r="L1555">
        <v>44.228422780000002</v>
      </c>
      <c r="M1555" t="str">
        <f>VLOOKUP(L1555,Table1[],2)</f>
        <v>40 - 49</v>
      </c>
      <c r="N1555" t="str">
        <f>INDEX(Table7[Column1],MATCH(O1555,Table7[Column2]))</f>
        <v>Learning Stage</v>
      </c>
      <c r="O1555">
        <v>2.4887816329999999</v>
      </c>
      <c r="P1555" t="str">
        <f>VLOOKUP(O1555,Table13[],2)</f>
        <v>1 - 5</v>
      </c>
      <c r="Q1555" t="str">
        <f>INDEX(Table8[Column1],MATCH(R1555,Table8[Column2]))</f>
        <v>Habitual</v>
      </c>
      <c r="R1555">
        <v>115.81459479999999</v>
      </c>
      <c r="S1555">
        <f t="shared" si="49"/>
        <v>4.8256081166666664</v>
      </c>
      <c r="T1555" t="s">
        <v>19</v>
      </c>
    </row>
    <row r="1556" spans="1:20" x14ac:dyDescent="0.25">
      <c r="A1556">
        <v>1555</v>
      </c>
      <c r="B1556" t="s">
        <v>428</v>
      </c>
      <c r="C1556" t="s">
        <v>972</v>
      </c>
      <c r="D1556" t="str">
        <f t="shared" si="48"/>
        <v>Russell Joan</v>
      </c>
      <c r="E1556" t="s">
        <v>15</v>
      </c>
      <c r="F1556" t="s">
        <v>38</v>
      </c>
      <c r="G1556" t="s">
        <v>611</v>
      </c>
      <c r="H1556" t="s">
        <v>612</v>
      </c>
      <c r="I1556" t="s">
        <v>38</v>
      </c>
      <c r="J1556" t="s">
        <v>19</v>
      </c>
      <c r="K1556" t="str">
        <f>INDEX(Table6[Column1],MATCH(L1556,Table6[Column2]))</f>
        <v>Young Adults</v>
      </c>
      <c r="L1556">
        <v>31.939569890000001</v>
      </c>
      <c r="M1556" t="str">
        <f>VLOOKUP(L1556,Table1[],2)</f>
        <v>30 - 39</v>
      </c>
      <c r="N1556" t="str">
        <f>INDEX(Table7[Column1],MATCH(O1556,Table7[Column2]))</f>
        <v>Learning Stage</v>
      </c>
      <c r="O1556">
        <v>3.9688689419999998</v>
      </c>
      <c r="P1556" t="str">
        <f>VLOOKUP(O1556,Table13[],2)</f>
        <v>1 - 5</v>
      </c>
      <c r="Q1556" t="str">
        <f>INDEX(Table8[Column1],MATCH(R1556,Table8[Column2]))</f>
        <v>Scheduled</v>
      </c>
      <c r="R1556">
        <v>18.730128319999999</v>
      </c>
      <c r="S1556">
        <f t="shared" si="49"/>
        <v>0.78042201333333328</v>
      </c>
      <c r="T1556" t="s">
        <v>19</v>
      </c>
    </row>
    <row r="1557" spans="1:20" x14ac:dyDescent="0.25">
      <c r="A1557">
        <v>1556</v>
      </c>
      <c r="B1557" t="s">
        <v>421</v>
      </c>
      <c r="C1557" t="s">
        <v>115</v>
      </c>
      <c r="D1557" t="str">
        <f t="shared" si="48"/>
        <v>Mitchell Daniel</v>
      </c>
      <c r="E1557" t="s">
        <v>22</v>
      </c>
      <c r="F1557" t="s">
        <v>242</v>
      </c>
      <c r="G1557" t="s">
        <v>820</v>
      </c>
      <c r="H1557" t="s">
        <v>821</v>
      </c>
      <c r="I1557" t="s">
        <v>107</v>
      </c>
      <c r="J1557" t="s">
        <v>19</v>
      </c>
      <c r="K1557" t="str">
        <f>INDEX(Table6[Column1],MATCH(L1557,Table6[Column2]))</f>
        <v>Young Adults</v>
      </c>
      <c r="L1557">
        <v>36.73271561</v>
      </c>
      <c r="M1557" t="str">
        <f>VLOOKUP(L1557,Table1[],2)</f>
        <v>30 - 39</v>
      </c>
      <c r="N1557" t="str">
        <f>INDEX(Table7[Column1],MATCH(O1557,Table7[Column2]))</f>
        <v>Learning Stage</v>
      </c>
      <c r="O1557">
        <v>2.5289239160000001</v>
      </c>
      <c r="P1557" t="str">
        <f>VLOOKUP(O1557,Table13[],2)</f>
        <v>1 - 5</v>
      </c>
      <c r="Q1557" t="str">
        <f>INDEX(Table8[Column1],MATCH(R1557,Table8[Column2]))</f>
        <v>Scheduled</v>
      </c>
      <c r="R1557">
        <v>35.789497259999997</v>
      </c>
      <c r="S1557">
        <f t="shared" si="49"/>
        <v>1.4912290524999998</v>
      </c>
      <c r="T1557" t="s">
        <v>19</v>
      </c>
    </row>
    <row r="1558" spans="1:20" x14ac:dyDescent="0.25">
      <c r="A1558">
        <v>1557</v>
      </c>
      <c r="B1558" t="s">
        <v>1012</v>
      </c>
      <c r="C1558" t="s">
        <v>1187</v>
      </c>
      <c r="D1558" t="str">
        <f t="shared" si="48"/>
        <v>Anderson Douglas</v>
      </c>
      <c r="E1558" t="s">
        <v>22</v>
      </c>
      <c r="F1558" t="s">
        <v>113</v>
      </c>
      <c r="G1558" t="s">
        <v>820</v>
      </c>
      <c r="H1558" t="s">
        <v>821</v>
      </c>
      <c r="I1558" t="s">
        <v>24</v>
      </c>
      <c r="J1558" t="s">
        <v>19</v>
      </c>
      <c r="K1558" t="str">
        <f>INDEX(Table6[Column1],MATCH(L1558,Table6[Column2]))</f>
        <v>Adults</v>
      </c>
      <c r="L1558">
        <v>48.492422009999999</v>
      </c>
      <c r="M1558" t="str">
        <f>VLOOKUP(L1558,Table1[],2)</f>
        <v>40 - 49</v>
      </c>
      <c r="N1558" t="str">
        <f>INDEX(Table7[Column1],MATCH(O1558,Table7[Column2]))</f>
        <v>Learning Stage</v>
      </c>
      <c r="O1558">
        <v>0.89087596499999999</v>
      </c>
      <c r="P1558" t="e">
        <f>VLOOKUP(O1558,Table13[],2)</f>
        <v>#N/A</v>
      </c>
      <c r="Q1558" t="str">
        <f>INDEX(Table8[Column1],MATCH(R1558,Table8[Column2]))</f>
        <v>Habitual</v>
      </c>
      <c r="R1558">
        <v>87.671915859999999</v>
      </c>
      <c r="S1558">
        <f t="shared" si="49"/>
        <v>3.6529964941666662</v>
      </c>
      <c r="T1558" t="s">
        <v>19</v>
      </c>
    </row>
    <row r="1559" spans="1:20" x14ac:dyDescent="0.25">
      <c r="A1559">
        <v>1558</v>
      </c>
      <c r="B1559" t="s">
        <v>1228</v>
      </c>
      <c r="C1559" t="s">
        <v>2020</v>
      </c>
      <c r="D1559" t="str">
        <f t="shared" si="48"/>
        <v>Duran Margie</v>
      </c>
      <c r="E1559" t="s">
        <v>15</v>
      </c>
      <c r="F1559" t="s">
        <v>107</v>
      </c>
      <c r="G1559" t="s">
        <v>1862</v>
      </c>
      <c r="H1559" t="s">
        <v>1863</v>
      </c>
      <c r="I1559" t="s">
        <v>107</v>
      </c>
      <c r="J1559" t="s">
        <v>19</v>
      </c>
      <c r="K1559" t="str">
        <f>INDEX(Table6[Column1],MATCH(L1559,Table6[Column2]))</f>
        <v>Young Adults</v>
      </c>
      <c r="L1559">
        <v>39.3065906</v>
      </c>
      <c r="M1559" t="str">
        <f>VLOOKUP(L1559,Table1[],2)</f>
        <v>30 - 39</v>
      </c>
      <c r="N1559" t="str">
        <f>INDEX(Table7[Column1],MATCH(O1559,Table7[Column2]))</f>
        <v>Learning Stage</v>
      </c>
      <c r="O1559">
        <v>4.8823069050000001</v>
      </c>
      <c r="P1559" t="str">
        <f>VLOOKUP(O1559,Table13[],2)</f>
        <v>1 - 5</v>
      </c>
      <c r="Q1559" t="str">
        <f>INDEX(Table8[Column1],MATCH(R1559,Table8[Column2]))</f>
        <v>Maintained</v>
      </c>
      <c r="R1559">
        <v>44.046968499999998</v>
      </c>
      <c r="S1559">
        <f t="shared" si="49"/>
        <v>1.8352903541666665</v>
      </c>
      <c r="T1559" t="s">
        <v>19</v>
      </c>
    </row>
    <row r="1560" spans="1:20" x14ac:dyDescent="0.25">
      <c r="A1560">
        <v>1559</v>
      </c>
      <c r="B1560" t="s">
        <v>2021</v>
      </c>
      <c r="C1560" t="s">
        <v>1482</v>
      </c>
      <c r="D1560" t="str">
        <f t="shared" si="48"/>
        <v>Roth Stanley</v>
      </c>
      <c r="E1560" t="s">
        <v>22</v>
      </c>
      <c r="F1560" t="s">
        <v>33</v>
      </c>
      <c r="G1560" t="s">
        <v>391</v>
      </c>
      <c r="H1560" t="s">
        <v>392</v>
      </c>
      <c r="I1560" t="s">
        <v>38</v>
      </c>
      <c r="J1560" t="s">
        <v>41</v>
      </c>
      <c r="K1560" t="str">
        <f>INDEX(Table6[Column1],MATCH(L1560,Table6[Column2]))</f>
        <v>Young Adults</v>
      </c>
      <c r="L1560">
        <v>35.86253</v>
      </c>
      <c r="M1560" t="str">
        <f>VLOOKUP(L1560,Table1[],2)</f>
        <v>30 - 39</v>
      </c>
      <c r="N1560" t="str">
        <f>INDEX(Table7[Column1],MATCH(O1560,Table7[Column2]))</f>
        <v>Fitting in Stage</v>
      </c>
      <c r="O1560">
        <v>8.1403534000000004</v>
      </c>
      <c r="P1560" t="str">
        <f>VLOOKUP(O1560,Table13[],2)</f>
        <v>6 - 10</v>
      </c>
      <c r="Q1560" t="str">
        <f>INDEX(Table8[Column1],MATCH(R1560,Table8[Column2]))</f>
        <v>Scheduled</v>
      </c>
      <c r="R1560">
        <v>0</v>
      </c>
      <c r="S1560">
        <f t="shared" si="49"/>
        <v>0</v>
      </c>
      <c r="T1560" t="s">
        <v>42</v>
      </c>
    </row>
    <row r="1561" spans="1:20" x14ac:dyDescent="0.25">
      <c r="A1561">
        <v>1560</v>
      </c>
      <c r="B1561" t="s">
        <v>2022</v>
      </c>
      <c r="C1561" t="s">
        <v>1083</v>
      </c>
      <c r="D1561" t="str">
        <f t="shared" si="48"/>
        <v>Magee Kathleen</v>
      </c>
      <c r="E1561" t="s">
        <v>15</v>
      </c>
      <c r="F1561" t="s">
        <v>38</v>
      </c>
      <c r="G1561" t="s">
        <v>391</v>
      </c>
      <c r="H1561" t="s">
        <v>392</v>
      </c>
      <c r="I1561" t="s">
        <v>38</v>
      </c>
      <c r="J1561" t="s">
        <v>41</v>
      </c>
      <c r="K1561" t="str">
        <f>INDEX(Table6[Column1],MATCH(L1561,Table6[Column2]))</f>
        <v>Young Adults</v>
      </c>
      <c r="L1561">
        <v>33.134549999999997</v>
      </c>
      <c r="M1561" t="str">
        <f>VLOOKUP(L1561,Table1[],2)</f>
        <v>30 - 39</v>
      </c>
      <c r="N1561" t="str">
        <f>INDEX(Table7[Column1],MATCH(O1561,Table7[Column2]))</f>
        <v>Expertise Stage</v>
      </c>
      <c r="O1561">
        <v>13.551033</v>
      </c>
      <c r="P1561" t="str">
        <f>VLOOKUP(O1561,Table13[],2)</f>
        <v>10 - 15</v>
      </c>
      <c r="Q1561" t="str">
        <f>INDEX(Table8[Column1],MATCH(R1561,Table8[Column2]))</f>
        <v>Scheduled</v>
      </c>
      <c r="R1561">
        <v>0</v>
      </c>
      <c r="S1561">
        <f t="shared" si="49"/>
        <v>0</v>
      </c>
      <c r="T1561" t="s">
        <v>42</v>
      </c>
    </row>
    <row r="1562" spans="1:20" x14ac:dyDescent="0.25">
      <c r="A1562">
        <v>1561</v>
      </c>
      <c r="B1562" t="s">
        <v>382</v>
      </c>
      <c r="C1562" t="s">
        <v>743</v>
      </c>
      <c r="D1562" t="str">
        <f t="shared" si="48"/>
        <v>Wood Katie</v>
      </c>
      <c r="E1562" t="s">
        <v>15</v>
      </c>
      <c r="F1562" t="s">
        <v>27</v>
      </c>
      <c r="G1562" t="s">
        <v>820</v>
      </c>
      <c r="H1562" t="s">
        <v>821</v>
      </c>
      <c r="I1562" t="s">
        <v>27</v>
      </c>
      <c r="J1562" t="s">
        <v>19</v>
      </c>
      <c r="K1562" t="str">
        <f>INDEX(Table6[Column1],MATCH(L1562,Table6[Column2]))</f>
        <v>Elders</v>
      </c>
      <c r="L1562">
        <v>52.932234579999999</v>
      </c>
      <c r="M1562" t="str">
        <f>VLOOKUP(L1562,Table1[],2)</f>
        <v>50 - 59</v>
      </c>
      <c r="N1562" t="str">
        <f>INDEX(Table7[Column1],MATCH(O1562,Table7[Column2]))</f>
        <v>Learning Stage</v>
      </c>
      <c r="O1562">
        <v>4.9982807449999997</v>
      </c>
      <c r="P1562" t="str">
        <f>VLOOKUP(O1562,Table13[],2)</f>
        <v>1 - 5</v>
      </c>
      <c r="Q1562" t="str">
        <f>INDEX(Table8[Column1],MATCH(R1562,Table8[Column2]))</f>
        <v>Excused</v>
      </c>
      <c r="R1562">
        <v>139.42446620000001</v>
      </c>
      <c r="S1562">
        <f t="shared" si="49"/>
        <v>5.8093527583333335</v>
      </c>
      <c r="T1562" t="s">
        <v>19</v>
      </c>
    </row>
    <row r="1563" spans="1:20" x14ac:dyDescent="0.25">
      <c r="A1563">
        <v>1562</v>
      </c>
      <c r="B1563" t="s">
        <v>1209</v>
      </c>
      <c r="C1563" t="s">
        <v>168</v>
      </c>
      <c r="D1563" t="str">
        <f t="shared" si="48"/>
        <v>Taylor Michelle</v>
      </c>
      <c r="E1563" t="s">
        <v>15</v>
      </c>
      <c r="F1563" t="s">
        <v>1348</v>
      </c>
      <c r="G1563" t="s">
        <v>1825</v>
      </c>
      <c r="H1563" t="s">
        <v>1826</v>
      </c>
      <c r="I1563" t="s">
        <v>262</v>
      </c>
      <c r="J1563" t="s">
        <v>19</v>
      </c>
      <c r="K1563" t="str">
        <f>INDEX(Table6[Column1],MATCH(L1563,Table6[Column2]))</f>
        <v>Teenagers</v>
      </c>
      <c r="L1563">
        <v>17.77210324</v>
      </c>
      <c r="M1563" t="e">
        <f>VLOOKUP(L1563,Table1[],2)</f>
        <v>#N/A</v>
      </c>
      <c r="N1563" t="str">
        <f>INDEX(Table7[Column1],MATCH(O1563,Table7[Column2]))</f>
        <v>Learning Stage</v>
      </c>
      <c r="O1563">
        <v>4.7127287400000002</v>
      </c>
      <c r="P1563" t="str">
        <f>VLOOKUP(O1563,Table13[],2)</f>
        <v>1 - 5</v>
      </c>
      <c r="Q1563" t="str">
        <f>INDEX(Table8[Column1],MATCH(R1563,Table8[Column2]))</f>
        <v>Scheduled</v>
      </c>
      <c r="R1563">
        <v>0</v>
      </c>
      <c r="S1563">
        <f t="shared" si="49"/>
        <v>0</v>
      </c>
      <c r="T1563" t="s">
        <v>19</v>
      </c>
    </row>
    <row r="1564" spans="1:20" x14ac:dyDescent="0.25">
      <c r="A1564">
        <v>1563</v>
      </c>
      <c r="B1564" t="s">
        <v>2023</v>
      </c>
      <c r="C1564" t="s">
        <v>1804</v>
      </c>
      <c r="D1564" t="str">
        <f t="shared" si="48"/>
        <v>Speed Ruben</v>
      </c>
      <c r="E1564" t="s">
        <v>22</v>
      </c>
      <c r="F1564" t="s">
        <v>38</v>
      </c>
      <c r="G1564" t="s">
        <v>611</v>
      </c>
      <c r="H1564" t="s">
        <v>612</v>
      </c>
      <c r="I1564" t="s">
        <v>38</v>
      </c>
      <c r="J1564" t="s">
        <v>19</v>
      </c>
      <c r="K1564" t="str">
        <f>INDEX(Table6[Column1],MATCH(L1564,Table6[Column2]))</f>
        <v>Adults</v>
      </c>
      <c r="L1564">
        <v>46.090978079999999</v>
      </c>
      <c r="M1564" t="str">
        <f>VLOOKUP(L1564,Table1[],2)</f>
        <v>40 - 49</v>
      </c>
      <c r="N1564" t="str">
        <f>INDEX(Table7[Column1],MATCH(O1564,Table7[Column2]))</f>
        <v>Learning Stage</v>
      </c>
      <c r="O1564">
        <v>5.9763426109999997</v>
      </c>
      <c r="P1564" t="str">
        <f>VLOOKUP(O1564,Table13[],2)</f>
        <v>1 - 5</v>
      </c>
      <c r="Q1564" t="str">
        <f>INDEX(Table8[Column1],MATCH(R1564,Table8[Column2]))</f>
        <v>Maintained</v>
      </c>
      <c r="R1564">
        <v>45.499740060000001</v>
      </c>
      <c r="S1564">
        <f t="shared" si="49"/>
        <v>1.8958225025</v>
      </c>
      <c r="T1564" t="s">
        <v>19</v>
      </c>
    </row>
    <row r="1565" spans="1:20" x14ac:dyDescent="0.25">
      <c r="A1565">
        <v>1564</v>
      </c>
      <c r="B1565" t="s">
        <v>1291</v>
      </c>
      <c r="C1565" t="s">
        <v>550</v>
      </c>
      <c r="D1565" t="str">
        <f t="shared" si="48"/>
        <v>Ramirez Barbara</v>
      </c>
      <c r="E1565" t="s">
        <v>15</v>
      </c>
      <c r="F1565" t="s">
        <v>622</v>
      </c>
      <c r="G1565" t="s">
        <v>1825</v>
      </c>
      <c r="H1565" t="s">
        <v>1826</v>
      </c>
      <c r="I1565" t="s">
        <v>90</v>
      </c>
      <c r="J1565" t="s">
        <v>19</v>
      </c>
      <c r="K1565" t="str">
        <f>INDEX(Table6[Column1],MATCH(L1565,Table6[Column2]))</f>
        <v>Adults</v>
      </c>
      <c r="L1565">
        <v>48.458278999999997</v>
      </c>
      <c r="M1565" t="str">
        <f>VLOOKUP(L1565,Table1[],2)</f>
        <v>40 - 49</v>
      </c>
      <c r="N1565" t="str">
        <f>INDEX(Table7[Column1],MATCH(O1565,Table7[Column2]))</f>
        <v>Learning Stage</v>
      </c>
      <c r="O1565">
        <v>3.2851729349999998</v>
      </c>
      <c r="P1565" t="str">
        <f>VLOOKUP(O1565,Table13[],2)</f>
        <v>1 - 5</v>
      </c>
      <c r="Q1565" t="str">
        <f>INDEX(Table8[Column1],MATCH(R1565,Table8[Column2]))</f>
        <v>Habitual</v>
      </c>
      <c r="R1565">
        <v>97.595130010000005</v>
      </c>
      <c r="S1565">
        <f t="shared" si="49"/>
        <v>4.0664637504166672</v>
      </c>
      <c r="T1565" t="s">
        <v>19</v>
      </c>
    </row>
    <row r="1566" spans="1:20" x14ac:dyDescent="0.25">
      <c r="A1566">
        <v>1565</v>
      </c>
      <c r="B1566" t="s">
        <v>2024</v>
      </c>
      <c r="C1566" t="s">
        <v>62</v>
      </c>
      <c r="D1566" t="str">
        <f t="shared" si="48"/>
        <v>Mecham Thomas</v>
      </c>
      <c r="E1566" t="s">
        <v>22</v>
      </c>
      <c r="F1566" t="s">
        <v>90</v>
      </c>
      <c r="G1566" t="s">
        <v>820</v>
      </c>
      <c r="H1566" t="s">
        <v>821</v>
      </c>
      <c r="I1566" t="s">
        <v>90</v>
      </c>
      <c r="J1566" t="s">
        <v>19</v>
      </c>
      <c r="K1566" t="str">
        <f>INDEX(Table6[Column1],MATCH(L1566,Table6[Column2]))</f>
        <v>Seniors</v>
      </c>
      <c r="L1566">
        <v>60.100487110000003</v>
      </c>
      <c r="M1566" t="str">
        <f>VLOOKUP(L1566,Table1[],2)</f>
        <v>60 and Above</v>
      </c>
      <c r="N1566" t="str">
        <f>INDEX(Table7[Column1],MATCH(O1566,Table7[Column2]))</f>
        <v>Learning Stage</v>
      </c>
      <c r="O1566">
        <v>1.6050549359999999</v>
      </c>
      <c r="P1566" t="str">
        <f>VLOOKUP(O1566,Table13[],2)</f>
        <v>1 - 5</v>
      </c>
      <c r="Q1566" t="str">
        <f>INDEX(Table8[Column1],MATCH(R1566,Table8[Column2]))</f>
        <v>Excused</v>
      </c>
      <c r="R1566">
        <v>134.81597379999999</v>
      </c>
      <c r="S1566">
        <f t="shared" si="49"/>
        <v>5.6173322416666664</v>
      </c>
      <c r="T1566" t="s">
        <v>19</v>
      </c>
    </row>
    <row r="1567" spans="1:20" x14ac:dyDescent="0.25">
      <c r="A1567">
        <v>1566</v>
      </c>
      <c r="B1567" t="s">
        <v>479</v>
      </c>
      <c r="C1567" t="s">
        <v>2025</v>
      </c>
      <c r="D1567" t="str">
        <f t="shared" si="48"/>
        <v>Dunn Van</v>
      </c>
      <c r="E1567" t="s">
        <v>22</v>
      </c>
      <c r="F1567" t="s">
        <v>33</v>
      </c>
      <c r="G1567" t="s">
        <v>391</v>
      </c>
      <c r="H1567" t="s">
        <v>392</v>
      </c>
      <c r="I1567" t="s">
        <v>38</v>
      </c>
      <c r="J1567" t="s">
        <v>41</v>
      </c>
      <c r="K1567" t="str">
        <f>INDEX(Table6[Column1],MATCH(L1567,Table6[Column2]))</f>
        <v>Elders</v>
      </c>
      <c r="L1567">
        <v>52.367310000000003</v>
      </c>
      <c r="M1567" t="str">
        <f>VLOOKUP(L1567,Table1[],2)</f>
        <v>50 - 59</v>
      </c>
      <c r="N1567" t="str">
        <f>INDEX(Table7[Column1],MATCH(O1567,Table7[Column2]))</f>
        <v>Fitting in Stage</v>
      </c>
      <c r="O1567">
        <v>6.5640736000000004</v>
      </c>
      <c r="P1567" t="str">
        <f>VLOOKUP(O1567,Table13[],2)</f>
        <v>6 - 10</v>
      </c>
      <c r="Q1567" t="str">
        <f>INDEX(Table8[Column1],MATCH(R1567,Table8[Column2]))</f>
        <v>Habitual</v>
      </c>
      <c r="R1567">
        <v>104.3819258</v>
      </c>
      <c r="S1567">
        <f t="shared" si="49"/>
        <v>4.3492469083333338</v>
      </c>
      <c r="T1567" t="s">
        <v>42</v>
      </c>
    </row>
    <row r="1568" spans="1:20" x14ac:dyDescent="0.25">
      <c r="A1568">
        <v>1567</v>
      </c>
      <c r="B1568" t="s">
        <v>2026</v>
      </c>
      <c r="C1568" t="s">
        <v>2027</v>
      </c>
      <c r="D1568" t="str">
        <f t="shared" si="48"/>
        <v>Heid Dana</v>
      </c>
      <c r="E1568" t="s">
        <v>15</v>
      </c>
      <c r="F1568" t="s">
        <v>87</v>
      </c>
      <c r="G1568" t="s">
        <v>1060</v>
      </c>
      <c r="H1568" t="s">
        <v>1061</v>
      </c>
      <c r="I1568" t="s">
        <v>87</v>
      </c>
      <c r="J1568" t="s">
        <v>19</v>
      </c>
      <c r="K1568" t="str">
        <f>INDEX(Table6[Column1],MATCH(L1568,Table6[Column2]))</f>
        <v>Young Adults</v>
      </c>
      <c r="L1568">
        <v>36.32245855</v>
      </c>
      <c r="M1568" t="str">
        <f>VLOOKUP(L1568,Table1[],2)</f>
        <v>30 - 39</v>
      </c>
      <c r="N1568" t="str">
        <f>INDEX(Table7[Column1],MATCH(O1568,Table7[Column2]))</f>
        <v>Fitting in Stage</v>
      </c>
      <c r="O1568">
        <v>6.2464351159999998</v>
      </c>
      <c r="P1568" t="str">
        <f>VLOOKUP(O1568,Table13[],2)</f>
        <v>6 - 10</v>
      </c>
      <c r="Q1568" t="str">
        <f>INDEX(Table8[Column1],MATCH(R1568,Table8[Column2]))</f>
        <v>Scheduled</v>
      </c>
      <c r="R1568">
        <v>37.672248160000002</v>
      </c>
      <c r="S1568">
        <f t="shared" si="49"/>
        <v>1.5696770066666668</v>
      </c>
      <c r="T1568" t="s">
        <v>19</v>
      </c>
    </row>
    <row r="1569" spans="1:20" x14ac:dyDescent="0.25">
      <c r="A1569">
        <v>1568</v>
      </c>
      <c r="B1569" t="s">
        <v>2028</v>
      </c>
      <c r="C1569" t="s">
        <v>1257</v>
      </c>
      <c r="D1569" t="str">
        <f t="shared" si="48"/>
        <v>Edson Elsie</v>
      </c>
      <c r="E1569" t="s">
        <v>15</v>
      </c>
      <c r="F1569" t="s">
        <v>176</v>
      </c>
      <c r="G1569" t="s">
        <v>1825</v>
      </c>
      <c r="H1569" t="s">
        <v>1826</v>
      </c>
      <c r="I1569" t="s">
        <v>134</v>
      </c>
      <c r="J1569" t="s">
        <v>19</v>
      </c>
      <c r="K1569" t="str">
        <f>INDEX(Table6[Column1],MATCH(L1569,Table6[Column2]))</f>
        <v>Adults</v>
      </c>
      <c r="L1569">
        <v>43.201821760000001</v>
      </c>
      <c r="M1569" t="str">
        <f>VLOOKUP(L1569,Table1[],2)</f>
        <v>40 - 49</v>
      </c>
      <c r="N1569" t="str">
        <f>INDEX(Table7[Column1],MATCH(O1569,Table7[Column2]))</f>
        <v>Learning Stage</v>
      </c>
      <c r="O1569">
        <v>2.4515494539999998</v>
      </c>
      <c r="P1569" t="str">
        <f>VLOOKUP(O1569,Table13[],2)</f>
        <v>1 - 5</v>
      </c>
      <c r="Q1569" t="str">
        <f>INDEX(Table8[Column1],MATCH(R1569,Table8[Column2]))</f>
        <v>Excused</v>
      </c>
      <c r="R1569">
        <v>133.5033109</v>
      </c>
      <c r="S1569">
        <f t="shared" si="49"/>
        <v>5.5626379541666671</v>
      </c>
      <c r="T1569" t="s">
        <v>19</v>
      </c>
    </row>
    <row r="1570" spans="1:20" x14ac:dyDescent="0.25">
      <c r="A1570">
        <v>1569</v>
      </c>
      <c r="B1570" t="s">
        <v>2029</v>
      </c>
      <c r="C1570" t="s">
        <v>52</v>
      </c>
      <c r="D1570" t="str">
        <f t="shared" si="48"/>
        <v>Nimmons John</v>
      </c>
      <c r="E1570" t="s">
        <v>22</v>
      </c>
      <c r="F1570" t="s">
        <v>730</v>
      </c>
      <c r="G1570" t="s">
        <v>1060</v>
      </c>
      <c r="H1570" t="s">
        <v>1061</v>
      </c>
      <c r="I1570" t="s">
        <v>24</v>
      </c>
      <c r="J1570" t="s">
        <v>19</v>
      </c>
      <c r="K1570" t="str">
        <f>INDEX(Table6[Column1],MATCH(L1570,Table6[Column2]))</f>
        <v>Elders</v>
      </c>
      <c r="L1570">
        <v>54.381135919999998</v>
      </c>
      <c r="M1570" t="str">
        <f>VLOOKUP(L1570,Table1[],2)</f>
        <v>50 - 59</v>
      </c>
      <c r="N1570" t="str">
        <f>INDEX(Table7[Column1],MATCH(O1570,Table7[Column2]))</f>
        <v>Learning Stage</v>
      </c>
      <c r="O1570">
        <v>3.5933009440000001</v>
      </c>
      <c r="P1570" t="str">
        <f>VLOOKUP(O1570,Table13[],2)</f>
        <v>1 - 5</v>
      </c>
      <c r="Q1570" t="str">
        <f>INDEX(Table8[Column1],MATCH(R1570,Table8[Column2]))</f>
        <v>Habitual</v>
      </c>
      <c r="R1570">
        <v>82.019062489999996</v>
      </c>
      <c r="S1570">
        <f t="shared" si="49"/>
        <v>3.4174609370833329</v>
      </c>
      <c r="T1570" t="s">
        <v>19</v>
      </c>
    </row>
    <row r="1571" spans="1:20" x14ac:dyDescent="0.25">
      <c r="A1571">
        <v>1570</v>
      </c>
      <c r="B1571" t="s">
        <v>450</v>
      </c>
      <c r="C1571" t="s">
        <v>2030</v>
      </c>
      <c r="D1571" t="str">
        <f t="shared" si="48"/>
        <v>Klein Ida</v>
      </c>
      <c r="E1571" t="s">
        <v>15</v>
      </c>
      <c r="F1571" t="s">
        <v>127</v>
      </c>
      <c r="G1571" t="s">
        <v>820</v>
      </c>
      <c r="H1571" t="s">
        <v>821</v>
      </c>
      <c r="I1571" t="s">
        <v>127</v>
      </c>
      <c r="J1571" t="s">
        <v>19</v>
      </c>
      <c r="K1571" t="str">
        <f>INDEX(Table6[Column1],MATCH(L1571,Table6[Column2]))</f>
        <v>Adults</v>
      </c>
      <c r="L1571">
        <v>42.827927440000003</v>
      </c>
      <c r="M1571" t="str">
        <f>VLOOKUP(L1571,Table1[],2)</f>
        <v>40 - 49</v>
      </c>
      <c r="N1571" t="str">
        <f>INDEX(Table7[Column1],MATCH(O1571,Table7[Column2]))</f>
        <v>Learning Stage</v>
      </c>
      <c r="O1571">
        <v>4.8877530360000003</v>
      </c>
      <c r="P1571" t="str">
        <f>VLOOKUP(O1571,Table13[],2)</f>
        <v>1 - 5</v>
      </c>
      <c r="Q1571" t="str">
        <f>INDEX(Table8[Column1],MATCH(R1571,Table8[Column2]))</f>
        <v>Maintained</v>
      </c>
      <c r="R1571">
        <v>77.237740239999994</v>
      </c>
      <c r="S1571">
        <f t="shared" si="49"/>
        <v>3.2182391766666667</v>
      </c>
      <c r="T1571" t="s">
        <v>19</v>
      </c>
    </row>
    <row r="1572" spans="1:20" x14ac:dyDescent="0.25">
      <c r="A1572">
        <v>1571</v>
      </c>
      <c r="B1572" t="s">
        <v>2031</v>
      </c>
      <c r="C1572" t="s">
        <v>77</v>
      </c>
      <c r="D1572" t="str">
        <f t="shared" si="48"/>
        <v>Gossett Sandra</v>
      </c>
      <c r="E1572" t="s">
        <v>15</v>
      </c>
      <c r="F1572" t="s">
        <v>33</v>
      </c>
      <c r="G1572" t="s">
        <v>39</v>
      </c>
      <c r="H1572" t="s">
        <v>40</v>
      </c>
      <c r="I1572" t="s">
        <v>38</v>
      </c>
      <c r="J1572" t="s">
        <v>41</v>
      </c>
      <c r="K1572" t="str">
        <f>INDEX(Table6[Column1],MATCH(L1572,Table6[Column2]))</f>
        <v>Youth</v>
      </c>
      <c r="L1572">
        <v>27.542750000000002</v>
      </c>
      <c r="M1572" t="str">
        <f>VLOOKUP(L1572,Table1[],2)</f>
        <v>20 - 29</v>
      </c>
      <c r="N1572" t="str">
        <f>INDEX(Table7[Column1],MATCH(O1572,Table7[Column2]))</f>
        <v>Learning Stage</v>
      </c>
      <c r="O1572">
        <v>3.9379569999999999</v>
      </c>
      <c r="P1572" t="str">
        <f>VLOOKUP(O1572,Table13[],2)</f>
        <v>1 - 5</v>
      </c>
      <c r="Q1572" t="str">
        <f>INDEX(Table8[Column1],MATCH(R1572,Table8[Column2]))</f>
        <v>Scheduled</v>
      </c>
      <c r="R1572">
        <v>0</v>
      </c>
      <c r="S1572">
        <f t="shared" si="49"/>
        <v>0</v>
      </c>
      <c r="T1572" t="s">
        <v>42</v>
      </c>
    </row>
    <row r="1573" spans="1:20" x14ac:dyDescent="0.25">
      <c r="A1573">
        <v>1572</v>
      </c>
      <c r="B1573" t="s">
        <v>795</v>
      </c>
      <c r="C1573" t="s">
        <v>133</v>
      </c>
      <c r="D1573" t="str">
        <f t="shared" si="48"/>
        <v>Sullivan Nolan</v>
      </c>
      <c r="E1573" t="s">
        <v>22</v>
      </c>
      <c r="F1573" t="s">
        <v>16</v>
      </c>
      <c r="G1573" t="s">
        <v>820</v>
      </c>
      <c r="H1573" t="s">
        <v>821</v>
      </c>
      <c r="I1573" t="s">
        <v>16</v>
      </c>
      <c r="J1573" t="s">
        <v>19</v>
      </c>
      <c r="K1573" t="str">
        <f>INDEX(Table6[Column1],MATCH(L1573,Table6[Column2]))</f>
        <v>Adults</v>
      </c>
      <c r="L1573">
        <v>43.212443090000001</v>
      </c>
      <c r="M1573" t="str">
        <f>VLOOKUP(L1573,Table1[],2)</f>
        <v>40 - 49</v>
      </c>
      <c r="N1573" t="str">
        <f>INDEX(Table7[Column1],MATCH(O1573,Table7[Column2]))</f>
        <v>Fitting in Stage</v>
      </c>
      <c r="O1573">
        <v>6.8795703240000003</v>
      </c>
      <c r="P1573" t="str">
        <f>VLOOKUP(O1573,Table13[],2)</f>
        <v>6 - 10</v>
      </c>
      <c r="Q1573" t="str">
        <f>INDEX(Table8[Column1],MATCH(R1573,Table8[Column2]))</f>
        <v>Habitual</v>
      </c>
      <c r="R1573">
        <v>114.45098830000001</v>
      </c>
      <c r="S1573">
        <f t="shared" si="49"/>
        <v>4.7687911791666675</v>
      </c>
      <c r="T1573" t="s">
        <v>19</v>
      </c>
    </row>
    <row r="1574" spans="1:20" x14ac:dyDescent="0.25">
      <c r="A1574">
        <v>1573</v>
      </c>
      <c r="B1574" t="s">
        <v>13</v>
      </c>
      <c r="C1574" t="s">
        <v>421</v>
      </c>
      <c r="D1574" t="str">
        <f t="shared" si="48"/>
        <v>Gutierrez Mitchell</v>
      </c>
      <c r="E1574" t="s">
        <v>22</v>
      </c>
      <c r="F1574" t="s">
        <v>330</v>
      </c>
      <c r="G1574" t="s">
        <v>513</v>
      </c>
      <c r="H1574" t="s">
        <v>18</v>
      </c>
      <c r="I1574" t="s">
        <v>90</v>
      </c>
      <c r="J1574" t="s">
        <v>19</v>
      </c>
      <c r="K1574" t="str">
        <f>INDEX(Table6[Column1],MATCH(L1574,Table6[Column2]))</f>
        <v>Adults</v>
      </c>
      <c r="L1574">
        <v>47.13477486</v>
      </c>
      <c r="M1574" t="str">
        <f>VLOOKUP(L1574,Table1[],2)</f>
        <v>40 - 49</v>
      </c>
      <c r="N1574" t="str">
        <f>INDEX(Table7[Column1],MATCH(O1574,Table7[Column2]))</f>
        <v>Learning Stage</v>
      </c>
      <c r="O1574">
        <v>5.283380223</v>
      </c>
      <c r="P1574" t="str">
        <f>VLOOKUP(O1574,Table13[],2)</f>
        <v>1 - 5</v>
      </c>
      <c r="Q1574" t="str">
        <f>INDEX(Table8[Column1],MATCH(R1574,Table8[Column2]))</f>
        <v>Habitual</v>
      </c>
      <c r="R1574">
        <v>86.681232980000004</v>
      </c>
      <c r="S1574">
        <f t="shared" si="49"/>
        <v>3.6117180408333338</v>
      </c>
      <c r="T1574" t="s">
        <v>19</v>
      </c>
    </row>
    <row r="1575" spans="1:20" x14ac:dyDescent="0.25">
      <c r="A1575">
        <v>1574</v>
      </c>
      <c r="B1575" t="s">
        <v>2032</v>
      </c>
      <c r="C1575" t="s">
        <v>56</v>
      </c>
      <c r="D1575" t="str">
        <f t="shared" si="48"/>
        <v>Donohue James</v>
      </c>
      <c r="E1575" t="s">
        <v>22</v>
      </c>
      <c r="F1575" t="s">
        <v>330</v>
      </c>
      <c r="G1575" t="s">
        <v>820</v>
      </c>
      <c r="H1575" t="s">
        <v>821</v>
      </c>
      <c r="I1575" t="s">
        <v>90</v>
      </c>
      <c r="J1575" t="s">
        <v>19</v>
      </c>
      <c r="K1575" t="str">
        <f>INDEX(Table6[Column1],MATCH(L1575,Table6[Column2]))</f>
        <v>Elders</v>
      </c>
      <c r="L1575">
        <v>50.178778199999996</v>
      </c>
      <c r="M1575" t="str">
        <f>VLOOKUP(L1575,Table1[],2)</f>
        <v>50 - 59</v>
      </c>
      <c r="N1575" t="str">
        <f>INDEX(Table7[Column1],MATCH(O1575,Table7[Column2]))</f>
        <v>Learning Stage</v>
      </c>
      <c r="O1575">
        <v>5.6595829459999996</v>
      </c>
      <c r="P1575" t="str">
        <f>VLOOKUP(O1575,Table13[],2)</f>
        <v>1 - 5</v>
      </c>
      <c r="Q1575" t="str">
        <f>INDEX(Table8[Column1],MATCH(R1575,Table8[Column2]))</f>
        <v>Habitual</v>
      </c>
      <c r="R1575">
        <v>88.23736624</v>
      </c>
      <c r="S1575">
        <f t="shared" si="49"/>
        <v>3.6765569266666671</v>
      </c>
      <c r="T1575" t="s">
        <v>19</v>
      </c>
    </row>
    <row r="1576" spans="1:20" x14ac:dyDescent="0.25">
      <c r="A1576">
        <v>1575</v>
      </c>
      <c r="B1576" t="s">
        <v>2003</v>
      </c>
      <c r="C1576" t="s">
        <v>56</v>
      </c>
      <c r="D1576" t="str">
        <f t="shared" si="48"/>
        <v>Sousa James</v>
      </c>
      <c r="E1576" t="s">
        <v>22</v>
      </c>
      <c r="F1576" t="s">
        <v>24</v>
      </c>
      <c r="G1576" t="s">
        <v>1060</v>
      </c>
      <c r="H1576" t="s">
        <v>1061</v>
      </c>
      <c r="I1576" t="s">
        <v>24</v>
      </c>
      <c r="J1576" t="s">
        <v>19</v>
      </c>
      <c r="K1576" t="str">
        <f>INDEX(Table6[Column1],MATCH(L1576,Table6[Column2]))</f>
        <v>Young Adults</v>
      </c>
      <c r="L1576">
        <v>33.749605770000002</v>
      </c>
      <c r="M1576" t="str">
        <f>VLOOKUP(L1576,Table1[],2)</f>
        <v>30 - 39</v>
      </c>
      <c r="N1576" t="str">
        <f>INDEX(Table7[Column1],MATCH(O1576,Table7[Column2]))</f>
        <v>Fitting in Stage</v>
      </c>
      <c r="O1576">
        <v>7.04589467</v>
      </c>
      <c r="P1576" t="str">
        <f>VLOOKUP(O1576,Table13[],2)</f>
        <v>6 - 10</v>
      </c>
      <c r="Q1576" t="str">
        <f>INDEX(Table8[Column1],MATCH(R1576,Table8[Column2]))</f>
        <v>Scheduled</v>
      </c>
      <c r="R1576">
        <v>22.90134342</v>
      </c>
      <c r="S1576">
        <f t="shared" si="49"/>
        <v>0.9542226425</v>
      </c>
      <c r="T1576" t="s">
        <v>19</v>
      </c>
    </row>
    <row r="1577" spans="1:20" x14ac:dyDescent="0.25">
      <c r="A1577">
        <v>1576</v>
      </c>
      <c r="B1577" t="s">
        <v>2033</v>
      </c>
      <c r="C1577" t="s">
        <v>2034</v>
      </c>
      <c r="D1577" t="str">
        <f t="shared" si="48"/>
        <v>Heroux Elijah</v>
      </c>
      <c r="E1577" t="s">
        <v>22</v>
      </c>
      <c r="F1577" t="s">
        <v>38</v>
      </c>
      <c r="G1577" t="s">
        <v>611</v>
      </c>
      <c r="H1577" t="s">
        <v>612</v>
      </c>
      <c r="I1577" t="s">
        <v>38</v>
      </c>
      <c r="J1577" t="s">
        <v>19</v>
      </c>
      <c r="K1577" t="str">
        <f>INDEX(Table6[Column1],MATCH(L1577,Table6[Column2]))</f>
        <v>Young Adults</v>
      </c>
      <c r="L1577">
        <v>34.025894059999999</v>
      </c>
      <c r="M1577" t="str">
        <f>VLOOKUP(L1577,Table1[],2)</f>
        <v>30 - 39</v>
      </c>
      <c r="N1577" t="str">
        <f>INDEX(Table7[Column1],MATCH(O1577,Table7[Column2]))</f>
        <v>Learning Stage</v>
      </c>
      <c r="O1577">
        <v>2.8140455129999999</v>
      </c>
      <c r="P1577" t="str">
        <f>VLOOKUP(O1577,Table13[],2)</f>
        <v>1 - 5</v>
      </c>
      <c r="Q1577" t="str">
        <f>INDEX(Table8[Column1],MATCH(R1577,Table8[Column2]))</f>
        <v>Maintained</v>
      </c>
      <c r="R1577">
        <v>59.666019990000002</v>
      </c>
      <c r="S1577">
        <f t="shared" si="49"/>
        <v>2.4860841662499999</v>
      </c>
      <c r="T1577" t="s">
        <v>19</v>
      </c>
    </row>
    <row r="1578" spans="1:20" x14ac:dyDescent="0.25">
      <c r="A1578">
        <v>1577</v>
      </c>
      <c r="B1578" t="s">
        <v>2035</v>
      </c>
      <c r="C1578" t="s">
        <v>340</v>
      </c>
      <c r="D1578" t="str">
        <f t="shared" si="48"/>
        <v>Hosier Christopher</v>
      </c>
      <c r="E1578" t="s">
        <v>22</v>
      </c>
      <c r="F1578" t="s">
        <v>1056</v>
      </c>
      <c r="G1578" t="s">
        <v>1060</v>
      </c>
      <c r="H1578" t="s">
        <v>1061</v>
      </c>
      <c r="I1578" t="s">
        <v>30</v>
      </c>
      <c r="J1578" t="s">
        <v>19</v>
      </c>
      <c r="K1578" t="str">
        <f>INDEX(Table6[Column1],MATCH(L1578,Table6[Column2]))</f>
        <v>Youth</v>
      </c>
      <c r="L1578">
        <v>24.039499280000001</v>
      </c>
      <c r="M1578" t="str">
        <f>VLOOKUP(L1578,Table1[],2)</f>
        <v>20 - 29</v>
      </c>
      <c r="N1578" t="str">
        <f>INDEX(Table7[Column1],MATCH(O1578,Table7[Column2]))</f>
        <v>Learning Stage</v>
      </c>
      <c r="O1578">
        <v>5.0283758360000004</v>
      </c>
      <c r="P1578" t="str">
        <f>VLOOKUP(O1578,Table13[],2)</f>
        <v>1 - 5</v>
      </c>
      <c r="Q1578" t="str">
        <f>INDEX(Table8[Column1],MATCH(R1578,Table8[Column2]))</f>
        <v>Scheduled</v>
      </c>
      <c r="R1578">
        <v>0</v>
      </c>
      <c r="S1578">
        <f t="shared" si="49"/>
        <v>0</v>
      </c>
      <c r="T1578" t="s">
        <v>19</v>
      </c>
    </row>
    <row r="1579" spans="1:20" x14ac:dyDescent="0.25">
      <c r="A1579">
        <v>1578</v>
      </c>
      <c r="B1579" t="s">
        <v>2036</v>
      </c>
      <c r="C1579" t="s">
        <v>2037</v>
      </c>
      <c r="D1579" t="str">
        <f t="shared" si="48"/>
        <v>Simpson Charlotte</v>
      </c>
      <c r="E1579" t="s">
        <v>15</v>
      </c>
      <c r="F1579" t="s">
        <v>38</v>
      </c>
      <c r="G1579" t="s">
        <v>39</v>
      </c>
      <c r="H1579" t="s">
        <v>40</v>
      </c>
      <c r="I1579" t="s">
        <v>38</v>
      </c>
      <c r="J1579" t="s">
        <v>41</v>
      </c>
      <c r="K1579" t="str">
        <f>INDEX(Table6[Column1],MATCH(L1579,Table6[Column2]))</f>
        <v>Adults</v>
      </c>
      <c r="L1579">
        <v>43.148490000000002</v>
      </c>
      <c r="M1579" t="str">
        <f>VLOOKUP(L1579,Table1[],2)</f>
        <v>40 - 49</v>
      </c>
      <c r="N1579" t="str">
        <f>INDEX(Table7[Column1],MATCH(O1579,Table7[Column2]))</f>
        <v>Learning Stage</v>
      </c>
      <c r="O1579">
        <v>2.2175760000000002</v>
      </c>
      <c r="P1579" t="str">
        <f>VLOOKUP(O1579,Table13[],2)</f>
        <v>1 - 5</v>
      </c>
      <c r="Q1579" t="str">
        <f>INDEX(Table8[Column1],MATCH(R1579,Table8[Column2]))</f>
        <v>Maintained</v>
      </c>
      <c r="R1579">
        <v>76.075637979999996</v>
      </c>
      <c r="S1579">
        <f t="shared" si="49"/>
        <v>3.1698182491666667</v>
      </c>
      <c r="T1579" t="s">
        <v>42</v>
      </c>
    </row>
    <row r="1580" spans="1:20" x14ac:dyDescent="0.25">
      <c r="A1580">
        <v>1579</v>
      </c>
      <c r="B1580" t="s">
        <v>98</v>
      </c>
      <c r="C1580" t="s">
        <v>2038</v>
      </c>
      <c r="D1580" t="str">
        <f t="shared" si="48"/>
        <v>Thompson Nicole</v>
      </c>
      <c r="E1580" t="s">
        <v>15</v>
      </c>
      <c r="F1580" t="s">
        <v>38</v>
      </c>
      <c r="G1580" t="s">
        <v>39</v>
      </c>
      <c r="H1580" t="s">
        <v>40</v>
      </c>
      <c r="I1580" t="s">
        <v>38</v>
      </c>
      <c r="J1580" t="s">
        <v>41</v>
      </c>
      <c r="K1580" t="str">
        <f>INDEX(Table6[Column1],MATCH(L1580,Table6[Column2]))</f>
        <v>Adults</v>
      </c>
      <c r="L1580">
        <v>45.232599999999998</v>
      </c>
      <c r="M1580" t="str">
        <f>VLOOKUP(L1580,Table1[],2)</f>
        <v>40 - 49</v>
      </c>
      <c r="N1580" t="str">
        <f>INDEX(Table7[Column1],MATCH(O1580,Table7[Column2]))</f>
        <v>Expertise Stage</v>
      </c>
      <c r="O1580">
        <v>11.941126000000001</v>
      </c>
      <c r="P1580" t="str">
        <f>VLOOKUP(O1580,Table13[],2)</f>
        <v>10 - 15</v>
      </c>
      <c r="Q1580" t="str">
        <f>INDEX(Table8[Column1],MATCH(R1580,Table8[Column2]))</f>
        <v>Scheduled</v>
      </c>
      <c r="R1580">
        <v>34.289243560000003</v>
      </c>
      <c r="S1580">
        <f t="shared" si="49"/>
        <v>1.4287184816666667</v>
      </c>
      <c r="T1580" t="s">
        <v>42</v>
      </c>
    </row>
    <row r="1581" spans="1:20" x14ac:dyDescent="0.25">
      <c r="A1581">
        <v>1580</v>
      </c>
      <c r="B1581" t="s">
        <v>2039</v>
      </c>
      <c r="C1581" t="s">
        <v>1663</v>
      </c>
      <c r="D1581" t="str">
        <f t="shared" si="48"/>
        <v>Aparicio Cheryl</v>
      </c>
      <c r="E1581" t="s">
        <v>15</v>
      </c>
      <c r="F1581" t="s">
        <v>262</v>
      </c>
      <c r="G1581" t="s">
        <v>513</v>
      </c>
      <c r="H1581" t="s">
        <v>18</v>
      </c>
      <c r="I1581" t="s">
        <v>262</v>
      </c>
      <c r="J1581" t="s">
        <v>19</v>
      </c>
      <c r="K1581" t="str">
        <f>INDEX(Table6[Column1],MATCH(L1581,Table6[Column2]))</f>
        <v>Young Adults</v>
      </c>
      <c r="L1581">
        <v>36.549919410000001</v>
      </c>
      <c r="M1581" t="str">
        <f>VLOOKUP(L1581,Table1[],2)</f>
        <v>30 - 39</v>
      </c>
      <c r="N1581" t="str">
        <f>INDEX(Table7[Column1],MATCH(O1581,Table7[Column2]))</f>
        <v>Learning Stage</v>
      </c>
      <c r="O1581">
        <v>3.699967343</v>
      </c>
      <c r="P1581" t="str">
        <f>VLOOKUP(O1581,Table13[],2)</f>
        <v>1 - 5</v>
      </c>
      <c r="Q1581" t="str">
        <f>INDEX(Table8[Column1],MATCH(R1581,Table8[Column2]))</f>
        <v>Scheduled</v>
      </c>
      <c r="R1581">
        <v>22.392001990000001</v>
      </c>
      <c r="S1581">
        <f t="shared" si="49"/>
        <v>0.9330000829166667</v>
      </c>
      <c r="T1581" t="s">
        <v>19</v>
      </c>
    </row>
    <row r="1582" spans="1:20" x14ac:dyDescent="0.25">
      <c r="A1582">
        <v>1581</v>
      </c>
      <c r="B1582" t="s">
        <v>2040</v>
      </c>
      <c r="C1582" t="s">
        <v>464</v>
      </c>
      <c r="D1582" t="str">
        <f t="shared" si="48"/>
        <v>Dreyer Steven</v>
      </c>
      <c r="E1582" t="s">
        <v>22</v>
      </c>
      <c r="F1582" t="s">
        <v>176</v>
      </c>
      <c r="G1582" t="s">
        <v>513</v>
      </c>
      <c r="H1582" t="s">
        <v>18</v>
      </c>
      <c r="I1582" t="s">
        <v>134</v>
      </c>
      <c r="J1582" t="s">
        <v>19</v>
      </c>
      <c r="K1582" t="str">
        <f>INDEX(Table6[Column1],MATCH(L1582,Table6[Column2]))</f>
        <v>Adults</v>
      </c>
      <c r="L1582">
        <v>47.472082180000001</v>
      </c>
      <c r="M1582" t="str">
        <f>VLOOKUP(L1582,Table1[],2)</f>
        <v>40 - 49</v>
      </c>
      <c r="N1582" t="str">
        <f>INDEX(Table7[Column1],MATCH(O1582,Table7[Column2]))</f>
        <v>Fitting in Stage</v>
      </c>
      <c r="O1582">
        <v>7.8388884799999996</v>
      </c>
      <c r="P1582" t="str">
        <f>VLOOKUP(O1582,Table13[],2)</f>
        <v>6 - 10</v>
      </c>
      <c r="Q1582" t="str">
        <f>INDEX(Table8[Column1],MATCH(R1582,Table8[Column2]))</f>
        <v>Maintained</v>
      </c>
      <c r="R1582">
        <v>58.261845270000002</v>
      </c>
      <c r="S1582">
        <f t="shared" si="49"/>
        <v>2.4275768862500002</v>
      </c>
      <c r="T1582" t="s">
        <v>19</v>
      </c>
    </row>
    <row r="1583" spans="1:20" x14ac:dyDescent="0.25">
      <c r="A1583">
        <v>1582</v>
      </c>
      <c r="B1583" t="s">
        <v>904</v>
      </c>
      <c r="C1583" t="s">
        <v>1105</v>
      </c>
      <c r="D1583" t="str">
        <f t="shared" si="48"/>
        <v>Brown Mark</v>
      </c>
      <c r="E1583" t="s">
        <v>22</v>
      </c>
      <c r="F1583" t="s">
        <v>16</v>
      </c>
      <c r="G1583" t="s">
        <v>820</v>
      </c>
      <c r="H1583" t="s">
        <v>821</v>
      </c>
      <c r="I1583" t="s">
        <v>16</v>
      </c>
      <c r="J1583" t="s">
        <v>19</v>
      </c>
      <c r="K1583" t="str">
        <f>INDEX(Table6[Column1],MATCH(L1583,Table6[Column2]))</f>
        <v>Young Adults</v>
      </c>
      <c r="L1583">
        <v>38.510632540000003</v>
      </c>
      <c r="M1583" t="str">
        <f>VLOOKUP(L1583,Table1[],2)</f>
        <v>30 - 39</v>
      </c>
      <c r="N1583" t="str">
        <f>INDEX(Table7[Column1],MATCH(O1583,Table7[Column2]))</f>
        <v>Fitting in Stage</v>
      </c>
      <c r="O1583">
        <v>6.0434331549999998</v>
      </c>
      <c r="P1583" t="str">
        <f>VLOOKUP(O1583,Table13[],2)</f>
        <v>6 - 10</v>
      </c>
      <c r="Q1583" t="str">
        <f>INDEX(Table8[Column1],MATCH(R1583,Table8[Column2]))</f>
        <v>Scheduled</v>
      </c>
      <c r="R1583">
        <v>31.18648782</v>
      </c>
      <c r="S1583">
        <f t="shared" si="49"/>
        <v>1.2994369925</v>
      </c>
      <c r="T1583" t="s">
        <v>19</v>
      </c>
    </row>
    <row r="1584" spans="1:20" x14ac:dyDescent="0.25">
      <c r="A1584">
        <v>1583</v>
      </c>
      <c r="B1584" t="s">
        <v>2041</v>
      </c>
      <c r="C1584" t="s">
        <v>423</v>
      </c>
      <c r="D1584" t="str">
        <f t="shared" si="48"/>
        <v>Tindle Brenda</v>
      </c>
      <c r="E1584" t="s">
        <v>15</v>
      </c>
      <c r="F1584" t="s">
        <v>750</v>
      </c>
      <c r="G1584" t="s">
        <v>820</v>
      </c>
      <c r="H1584" t="s">
        <v>821</v>
      </c>
      <c r="I1584" t="s">
        <v>134</v>
      </c>
      <c r="J1584" t="s">
        <v>19</v>
      </c>
      <c r="K1584" t="str">
        <f>INDEX(Table6[Column1],MATCH(L1584,Table6[Column2]))</f>
        <v>Young Adults</v>
      </c>
      <c r="L1584">
        <v>38.282312300000001</v>
      </c>
      <c r="M1584" t="str">
        <f>VLOOKUP(L1584,Table1[],2)</f>
        <v>30 - 39</v>
      </c>
      <c r="N1584" t="str">
        <f>INDEX(Table7[Column1],MATCH(O1584,Table7[Column2]))</f>
        <v>Learning Stage</v>
      </c>
      <c r="O1584">
        <v>3.1632424590000001</v>
      </c>
      <c r="P1584" t="str">
        <f>VLOOKUP(O1584,Table13[],2)</f>
        <v>1 - 5</v>
      </c>
      <c r="Q1584" t="str">
        <f>INDEX(Table8[Column1],MATCH(R1584,Table8[Column2]))</f>
        <v>Scheduled</v>
      </c>
      <c r="R1584">
        <v>24.497125570000001</v>
      </c>
      <c r="S1584">
        <f t="shared" si="49"/>
        <v>1.0207135654166668</v>
      </c>
      <c r="T1584" t="s">
        <v>19</v>
      </c>
    </row>
    <row r="1585" spans="1:20" x14ac:dyDescent="0.25">
      <c r="A1585">
        <v>1584</v>
      </c>
      <c r="B1585" t="s">
        <v>444</v>
      </c>
      <c r="C1585" t="s">
        <v>245</v>
      </c>
      <c r="D1585" t="str">
        <f t="shared" si="48"/>
        <v>Moore Mary</v>
      </c>
      <c r="E1585" t="s">
        <v>15</v>
      </c>
      <c r="F1585" t="s">
        <v>27</v>
      </c>
      <c r="G1585" t="s">
        <v>820</v>
      </c>
      <c r="H1585" t="s">
        <v>821</v>
      </c>
      <c r="I1585" t="s">
        <v>27</v>
      </c>
      <c r="J1585" t="s">
        <v>19</v>
      </c>
      <c r="K1585" t="str">
        <f>INDEX(Table6[Column1],MATCH(L1585,Table6[Column2]))</f>
        <v>Adults</v>
      </c>
      <c r="L1585">
        <v>48.733117659999998</v>
      </c>
      <c r="M1585" t="str">
        <f>VLOOKUP(L1585,Table1[],2)</f>
        <v>40 - 49</v>
      </c>
      <c r="N1585" t="str">
        <f>INDEX(Table7[Column1],MATCH(O1585,Table7[Column2]))</f>
        <v>Learning Stage</v>
      </c>
      <c r="O1585">
        <v>4.4157957640000003</v>
      </c>
      <c r="P1585" t="str">
        <f>VLOOKUP(O1585,Table13[],2)</f>
        <v>1 - 5</v>
      </c>
      <c r="Q1585" t="str">
        <f>INDEX(Table8[Column1],MATCH(R1585,Table8[Column2]))</f>
        <v>Habitual</v>
      </c>
      <c r="R1585">
        <v>99.508297970000001</v>
      </c>
      <c r="S1585">
        <f t="shared" si="49"/>
        <v>4.1461790820833331</v>
      </c>
      <c r="T1585" t="s">
        <v>19</v>
      </c>
    </row>
    <row r="1586" spans="1:20" x14ac:dyDescent="0.25">
      <c r="A1586">
        <v>1585</v>
      </c>
      <c r="B1586" t="s">
        <v>2042</v>
      </c>
      <c r="C1586" t="s">
        <v>2043</v>
      </c>
      <c r="D1586" t="str">
        <f t="shared" si="48"/>
        <v>McDougle Jewel</v>
      </c>
      <c r="E1586" t="s">
        <v>22</v>
      </c>
      <c r="F1586" t="s">
        <v>23</v>
      </c>
      <c r="G1586" t="s">
        <v>1060</v>
      </c>
      <c r="H1586" t="s">
        <v>1061</v>
      </c>
      <c r="I1586" t="s">
        <v>24</v>
      </c>
      <c r="J1586" t="s">
        <v>19</v>
      </c>
      <c r="K1586" t="str">
        <f>INDEX(Table6[Column1],MATCH(L1586,Table6[Column2]))</f>
        <v>Elders</v>
      </c>
      <c r="L1586">
        <v>51.520675109999999</v>
      </c>
      <c r="M1586" t="str">
        <f>VLOOKUP(L1586,Table1[],2)</f>
        <v>50 - 59</v>
      </c>
      <c r="N1586" t="str">
        <f>INDEX(Table7[Column1],MATCH(O1586,Table7[Column2]))</f>
        <v>Learning Stage</v>
      </c>
      <c r="O1586">
        <v>5.5551162280000002</v>
      </c>
      <c r="P1586" t="str">
        <f>VLOOKUP(O1586,Table13[],2)</f>
        <v>1 - 5</v>
      </c>
      <c r="Q1586" t="str">
        <f>INDEX(Table8[Column1],MATCH(R1586,Table8[Column2]))</f>
        <v>Habitual</v>
      </c>
      <c r="R1586">
        <v>84.898644009999998</v>
      </c>
      <c r="S1586">
        <f t="shared" si="49"/>
        <v>3.5374435004166669</v>
      </c>
      <c r="T1586" t="s">
        <v>19</v>
      </c>
    </row>
    <row r="1587" spans="1:20" x14ac:dyDescent="0.25">
      <c r="A1587">
        <v>1586</v>
      </c>
      <c r="B1587" t="s">
        <v>2044</v>
      </c>
      <c r="C1587" t="s">
        <v>1105</v>
      </c>
      <c r="D1587" t="str">
        <f t="shared" si="48"/>
        <v>Naylor Mark</v>
      </c>
      <c r="E1587" t="s">
        <v>22</v>
      </c>
      <c r="F1587" t="s">
        <v>30</v>
      </c>
      <c r="G1587" t="s">
        <v>1060</v>
      </c>
      <c r="H1587" t="s">
        <v>1061</v>
      </c>
      <c r="I1587" t="s">
        <v>30</v>
      </c>
      <c r="J1587" t="s">
        <v>19</v>
      </c>
      <c r="K1587" t="str">
        <f>INDEX(Table6[Column1],MATCH(L1587,Table6[Column2]))</f>
        <v>Adults</v>
      </c>
      <c r="L1587">
        <v>42.834333600000001</v>
      </c>
      <c r="M1587" t="str">
        <f>VLOOKUP(L1587,Table1[],2)</f>
        <v>40 - 49</v>
      </c>
      <c r="N1587" t="str">
        <f>INDEX(Table7[Column1],MATCH(O1587,Table7[Column2]))</f>
        <v>Fitting in Stage</v>
      </c>
      <c r="O1587">
        <v>6.5937722680000004</v>
      </c>
      <c r="P1587" t="str">
        <f>VLOOKUP(O1587,Table13[],2)</f>
        <v>6 - 10</v>
      </c>
      <c r="Q1587" t="str">
        <f>INDEX(Table8[Column1],MATCH(R1587,Table8[Column2]))</f>
        <v>Maintained</v>
      </c>
      <c r="R1587">
        <v>62.721798049999997</v>
      </c>
      <c r="S1587">
        <f t="shared" si="49"/>
        <v>2.613408252083333</v>
      </c>
      <c r="T1587" t="s">
        <v>19</v>
      </c>
    </row>
    <row r="1588" spans="1:20" x14ac:dyDescent="0.25">
      <c r="A1588">
        <v>1587</v>
      </c>
      <c r="B1588" t="s">
        <v>1954</v>
      </c>
      <c r="C1588" t="s">
        <v>624</v>
      </c>
      <c r="D1588" t="str">
        <f t="shared" si="48"/>
        <v>Orr Sharon</v>
      </c>
      <c r="E1588" t="s">
        <v>15</v>
      </c>
      <c r="F1588" t="s">
        <v>2045</v>
      </c>
      <c r="G1588" t="s">
        <v>1794</v>
      </c>
      <c r="H1588" t="s">
        <v>1061</v>
      </c>
      <c r="I1588" t="s">
        <v>169</v>
      </c>
      <c r="J1588" t="s">
        <v>19</v>
      </c>
      <c r="K1588" t="str">
        <f>INDEX(Table6[Column1],MATCH(L1588,Table6[Column2]))</f>
        <v>Adults</v>
      </c>
      <c r="L1588">
        <v>46.790688860000003</v>
      </c>
      <c r="M1588" t="str">
        <f>VLOOKUP(L1588,Table1[],2)</f>
        <v>40 - 49</v>
      </c>
      <c r="N1588" t="str">
        <f>INDEX(Table7[Column1],MATCH(O1588,Table7[Column2]))</f>
        <v>Learning Stage</v>
      </c>
      <c r="O1588">
        <v>3.3066811820000002</v>
      </c>
      <c r="P1588" t="str">
        <f>VLOOKUP(O1588,Table13[],2)</f>
        <v>1 - 5</v>
      </c>
      <c r="Q1588" t="str">
        <f>INDEX(Table8[Column1],MATCH(R1588,Table8[Column2]))</f>
        <v>Habitual</v>
      </c>
      <c r="R1588">
        <v>90.656518230000003</v>
      </c>
      <c r="S1588">
        <f t="shared" si="49"/>
        <v>3.7773549262500006</v>
      </c>
      <c r="T1588" t="s">
        <v>19</v>
      </c>
    </row>
    <row r="1589" spans="1:20" x14ac:dyDescent="0.25">
      <c r="A1589">
        <v>1588</v>
      </c>
      <c r="B1589" t="s">
        <v>13</v>
      </c>
      <c r="C1589" t="s">
        <v>560</v>
      </c>
      <c r="D1589" t="str">
        <f t="shared" si="48"/>
        <v>Gutierrez Sherman</v>
      </c>
      <c r="E1589" t="s">
        <v>22</v>
      </c>
      <c r="F1589" t="s">
        <v>30</v>
      </c>
      <c r="G1589" t="s">
        <v>1060</v>
      </c>
      <c r="H1589" t="s">
        <v>1061</v>
      </c>
      <c r="I1589" t="s">
        <v>30</v>
      </c>
      <c r="J1589" t="s">
        <v>19</v>
      </c>
      <c r="K1589" t="str">
        <f>INDEX(Table6[Column1],MATCH(L1589,Table6[Column2]))</f>
        <v>Young Adults</v>
      </c>
      <c r="L1589">
        <v>36.734246710000001</v>
      </c>
      <c r="M1589" t="str">
        <f>VLOOKUP(L1589,Table1[],2)</f>
        <v>30 - 39</v>
      </c>
      <c r="N1589" t="str">
        <f>INDEX(Table7[Column1],MATCH(O1589,Table7[Column2]))</f>
        <v>Learning Stage</v>
      </c>
      <c r="O1589">
        <v>5.3918309879999997</v>
      </c>
      <c r="P1589" t="str">
        <f>VLOOKUP(O1589,Table13[],2)</f>
        <v>1 - 5</v>
      </c>
      <c r="Q1589" t="str">
        <f>INDEX(Table8[Column1],MATCH(R1589,Table8[Column2]))</f>
        <v>Scheduled</v>
      </c>
      <c r="R1589">
        <v>5.7342584429999999</v>
      </c>
      <c r="S1589">
        <f t="shared" si="49"/>
        <v>0.238927435125</v>
      </c>
      <c r="T1589" t="s">
        <v>19</v>
      </c>
    </row>
    <row r="1590" spans="1:20" x14ac:dyDescent="0.25">
      <c r="A1590">
        <v>1589</v>
      </c>
      <c r="B1590" t="s">
        <v>2046</v>
      </c>
      <c r="C1590" t="s">
        <v>615</v>
      </c>
      <c r="D1590" t="str">
        <f t="shared" si="48"/>
        <v>Duckworth Lori</v>
      </c>
      <c r="E1590" t="s">
        <v>15</v>
      </c>
      <c r="F1590" t="s">
        <v>1430</v>
      </c>
      <c r="G1590" t="s">
        <v>1872</v>
      </c>
      <c r="H1590" t="s">
        <v>612</v>
      </c>
      <c r="I1590" t="s">
        <v>54</v>
      </c>
      <c r="J1590" t="s">
        <v>19</v>
      </c>
      <c r="K1590" t="str">
        <f>INDEX(Table6[Column1],MATCH(L1590,Table6[Column2]))</f>
        <v>Youth</v>
      </c>
      <c r="L1590">
        <v>29.232112319999999</v>
      </c>
      <c r="M1590" t="str">
        <f>VLOOKUP(L1590,Table1[],2)</f>
        <v>20 - 29</v>
      </c>
      <c r="N1590" t="str">
        <f>INDEX(Table7[Column1],MATCH(O1590,Table7[Column2]))</f>
        <v>Learning Stage</v>
      </c>
      <c r="O1590">
        <v>3.1444112999999998</v>
      </c>
      <c r="P1590" t="str">
        <f>VLOOKUP(O1590,Table13[],2)</f>
        <v>1 - 5</v>
      </c>
      <c r="Q1590" t="str">
        <f>INDEX(Table8[Column1],MATCH(R1590,Table8[Column2]))</f>
        <v>Scheduled</v>
      </c>
      <c r="R1590">
        <v>33.357847679999999</v>
      </c>
      <c r="S1590">
        <f t="shared" si="49"/>
        <v>1.3899103199999998</v>
      </c>
      <c r="T1590" t="s">
        <v>19</v>
      </c>
    </row>
    <row r="1591" spans="1:20" x14ac:dyDescent="0.25">
      <c r="A1591">
        <v>1590</v>
      </c>
      <c r="B1591" t="s">
        <v>2047</v>
      </c>
      <c r="C1591" t="s">
        <v>50</v>
      </c>
      <c r="D1591" t="str">
        <f t="shared" si="48"/>
        <v>Styles Robert</v>
      </c>
      <c r="E1591" t="s">
        <v>22</v>
      </c>
      <c r="F1591" t="s">
        <v>673</v>
      </c>
      <c r="G1591" t="s">
        <v>1872</v>
      </c>
      <c r="H1591" t="s">
        <v>612</v>
      </c>
      <c r="I1591" t="s">
        <v>107</v>
      </c>
      <c r="J1591" t="s">
        <v>19</v>
      </c>
      <c r="K1591" t="str">
        <f>INDEX(Table6[Column1],MATCH(L1591,Table6[Column2]))</f>
        <v>Adults</v>
      </c>
      <c r="L1591">
        <v>41.526872840000003</v>
      </c>
      <c r="M1591" t="str">
        <f>VLOOKUP(L1591,Table1[],2)</f>
        <v>40 - 49</v>
      </c>
      <c r="N1591" t="str">
        <f>INDEX(Table7[Column1],MATCH(O1591,Table7[Column2]))</f>
        <v>Learning Stage</v>
      </c>
      <c r="O1591">
        <v>3.1645267430000001</v>
      </c>
      <c r="P1591" t="str">
        <f>VLOOKUP(O1591,Table13[],2)</f>
        <v>1 - 5</v>
      </c>
      <c r="Q1591" t="str">
        <f>INDEX(Table8[Column1],MATCH(R1591,Table8[Column2]))</f>
        <v>Maintained</v>
      </c>
      <c r="R1591">
        <v>47.206054100000003</v>
      </c>
      <c r="S1591">
        <f t="shared" si="49"/>
        <v>1.9669189208333335</v>
      </c>
      <c r="T1591" t="s">
        <v>19</v>
      </c>
    </row>
    <row r="1592" spans="1:20" x14ac:dyDescent="0.25">
      <c r="A1592">
        <v>1591</v>
      </c>
      <c r="B1592" t="s">
        <v>184</v>
      </c>
      <c r="C1592" t="s">
        <v>2048</v>
      </c>
      <c r="D1592" t="str">
        <f t="shared" si="48"/>
        <v>Green Concepcion</v>
      </c>
      <c r="E1592" t="s">
        <v>15</v>
      </c>
      <c r="F1592" t="s">
        <v>38</v>
      </c>
      <c r="G1592" t="s">
        <v>611</v>
      </c>
      <c r="H1592" t="s">
        <v>612</v>
      </c>
      <c r="I1592" t="s">
        <v>38</v>
      </c>
      <c r="J1592" t="s">
        <v>19</v>
      </c>
      <c r="K1592" t="str">
        <f>INDEX(Table6[Column1],MATCH(L1592,Table6[Column2]))</f>
        <v>Adults</v>
      </c>
      <c r="L1592">
        <v>40.923262459999997</v>
      </c>
      <c r="M1592" t="str">
        <f>VLOOKUP(L1592,Table1[],2)</f>
        <v>40 - 49</v>
      </c>
      <c r="N1592" t="str">
        <f>INDEX(Table7[Column1],MATCH(O1592,Table7[Column2]))</f>
        <v>Fitting in Stage</v>
      </c>
      <c r="O1592">
        <v>6.2773632289999997</v>
      </c>
      <c r="P1592" t="str">
        <f>VLOOKUP(O1592,Table13[],2)</f>
        <v>6 - 10</v>
      </c>
      <c r="Q1592" t="str">
        <f>INDEX(Table8[Column1],MATCH(R1592,Table8[Column2]))</f>
        <v>Maintained</v>
      </c>
      <c r="R1592">
        <v>69.606576039999993</v>
      </c>
      <c r="S1592">
        <f t="shared" si="49"/>
        <v>2.9002740016666664</v>
      </c>
      <c r="T1592" t="s">
        <v>19</v>
      </c>
    </row>
    <row r="1593" spans="1:20" x14ac:dyDescent="0.25">
      <c r="A1593">
        <v>1592</v>
      </c>
      <c r="B1593" t="s">
        <v>281</v>
      </c>
      <c r="C1593" t="s">
        <v>2049</v>
      </c>
      <c r="D1593" t="str">
        <f t="shared" si="48"/>
        <v>Clark Maxine</v>
      </c>
      <c r="E1593" t="s">
        <v>15</v>
      </c>
      <c r="F1593" t="s">
        <v>84</v>
      </c>
      <c r="G1593" t="s">
        <v>39</v>
      </c>
      <c r="H1593" t="s">
        <v>40</v>
      </c>
      <c r="I1593" t="s">
        <v>38</v>
      </c>
      <c r="J1593" t="s">
        <v>41</v>
      </c>
      <c r="K1593" t="str">
        <f>INDEX(Table6[Column1],MATCH(L1593,Table6[Column2]))</f>
        <v>Young Adults</v>
      </c>
      <c r="L1593">
        <v>32.116059999999997</v>
      </c>
      <c r="M1593" t="str">
        <f>VLOOKUP(L1593,Table1[],2)</f>
        <v>30 - 39</v>
      </c>
      <c r="N1593" t="str">
        <f>INDEX(Table7[Column1],MATCH(O1593,Table7[Column2]))</f>
        <v>Learning Stage</v>
      </c>
      <c r="O1593">
        <v>1</v>
      </c>
      <c r="P1593" t="str">
        <f>VLOOKUP(O1593,Table13[],2)</f>
        <v>1 - 5</v>
      </c>
      <c r="Q1593" t="str">
        <f>INDEX(Table8[Column1],MATCH(R1593,Table8[Column2]))</f>
        <v>Scheduled</v>
      </c>
      <c r="R1593">
        <v>0</v>
      </c>
      <c r="S1593">
        <f t="shared" si="49"/>
        <v>0</v>
      </c>
      <c r="T1593" t="s">
        <v>42</v>
      </c>
    </row>
    <row r="1594" spans="1:20" x14ac:dyDescent="0.25">
      <c r="A1594">
        <v>1593</v>
      </c>
      <c r="B1594" t="s">
        <v>2050</v>
      </c>
      <c r="C1594" t="s">
        <v>709</v>
      </c>
      <c r="D1594" t="str">
        <f t="shared" si="48"/>
        <v>Centeno Carlos</v>
      </c>
      <c r="E1594" t="s">
        <v>22</v>
      </c>
      <c r="F1594" t="s">
        <v>90</v>
      </c>
      <c r="G1594" t="s">
        <v>1862</v>
      </c>
      <c r="H1594" t="s">
        <v>1863</v>
      </c>
      <c r="I1594" t="s">
        <v>90</v>
      </c>
      <c r="J1594" t="s">
        <v>19</v>
      </c>
      <c r="K1594" t="str">
        <f>INDEX(Table6[Column1],MATCH(L1594,Table6[Column2]))</f>
        <v>Elders</v>
      </c>
      <c r="L1594">
        <v>58.889396619999999</v>
      </c>
      <c r="M1594" t="str">
        <f>VLOOKUP(L1594,Table1[],2)</f>
        <v>50 - 59</v>
      </c>
      <c r="N1594" t="str">
        <f>INDEX(Table7[Column1],MATCH(O1594,Table7[Column2]))</f>
        <v>Learning Stage</v>
      </c>
      <c r="O1594">
        <v>4.936829242</v>
      </c>
      <c r="P1594" t="str">
        <f>VLOOKUP(O1594,Table13[],2)</f>
        <v>1 - 5</v>
      </c>
      <c r="Q1594" t="str">
        <f>INDEX(Table8[Column1],MATCH(R1594,Table8[Column2]))</f>
        <v>Excused</v>
      </c>
      <c r="R1594">
        <v>142.43619770000001</v>
      </c>
      <c r="S1594">
        <f t="shared" si="49"/>
        <v>5.934841570833334</v>
      </c>
      <c r="T1594" t="s">
        <v>19</v>
      </c>
    </row>
    <row r="1595" spans="1:20" x14ac:dyDescent="0.25">
      <c r="A1595">
        <v>1594</v>
      </c>
      <c r="B1595" t="s">
        <v>2051</v>
      </c>
      <c r="C1595" t="s">
        <v>550</v>
      </c>
      <c r="D1595" t="str">
        <f t="shared" si="48"/>
        <v>Spurlock Barbara</v>
      </c>
      <c r="E1595" t="s">
        <v>15</v>
      </c>
      <c r="F1595" t="s">
        <v>16</v>
      </c>
      <c r="G1595" t="s">
        <v>39</v>
      </c>
      <c r="H1595" t="s">
        <v>40</v>
      </c>
      <c r="I1595" t="s">
        <v>38</v>
      </c>
      <c r="J1595" t="s">
        <v>41</v>
      </c>
      <c r="K1595" t="str">
        <f>INDEX(Table6[Column1],MATCH(L1595,Table6[Column2]))</f>
        <v>Young Adults</v>
      </c>
      <c r="L1595">
        <v>36.159010000000002</v>
      </c>
      <c r="M1595" t="str">
        <f>VLOOKUP(L1595,Table1[],2)</f>
        <v>30 - 39</v>
      </c>
      <c r="N1595" t="str">
        <f>INDEX(Table7[Column1],MATCH(O1595,Table7[Column2]))</f>
        <v>Learning Stage</v>
      </c>
      <c r="O1595">
        <v>1</v>
      </c>
      <c r="P1595" t="str">
        <f>VLOOKUP(O1595,Table13[],2)</f>
        <v>1 - 5</v>
      </c>
      <c r="Q1595" t="str">
        <f>INDEX(Table8[Column1],MATCH(R1595,Table8[Column2]))</f>
        <v>Habitual</v>
      </c>
      <c r="R1595">
        <v>103.6878395</v>
      </c>
      <c r="S1595">
        <f t="shared" si="49"/>
        <v>4.3203266458333331</v>
      </c>
      <c r="T1595" t="s">
        <v>42</v>
      </c>
    </row>
    <row r="1596" spans="1:20" x14ac:dyDescent="0.25">
      <c r="A1596">
        <v>1595</v>
      </c>
      <c r="B1596" t="s">
        <v>2052</v>
      </c>
      <c r="C1596" t="s">
        <v>2053</v>
      </c>
      <c r="D1596" t="str">
        <f t="shared" si="48"/>
        <v>Barth Blanche</v>
      </c>
      <c r="E1596" t="s">
        <v>15</v>
      </c>
      <c r="F1596" t="s">
        <v>1793</v>
      </c>
      <c r="G1596" t="s">
        <v>1872</v>
      </c>
      <c r="H1596" t="s">
        <v>612</v>
      </c>
      <c r="I1596" t="s">
        <v>138</v>
      </c>
      <c r="J1596" t="s">
        <v>19</v>
      </c>
      <c r="K1596" t="str">
        <f>INDEX(Table6[Column1],MATCH(L1596,Table6[Column2]))</f>
        <v>Adults</v>
      </c>
      <c r="L1596">
        <v>49.470064720000003</v>
      </c>
      <c r="M1596" t="str">
        <f>VLOOKUP(L1596,Table1[],2)</f>
        <v>40 - 49</v>
      </c>
      <c r="N1596" t="str">
        <f>INDEX(Table7[Column1],MATCH(O1596,Table7[Column2]))</f>
        <v>Learning Stage</v>
      </c>
      <c r="O1596">
        <v>5.4600532700000004</v>
      </c>
      <c r="P1596" t="str">
        <f>VLOOKUP(O1596,Table13[],2)</f>
        <v>1 - 5</v>
      </c>
      <c r="Q1596" t="str">
        <f>INDEX(Table8[Column1],MATCH(R1596,Table8[Column2]))</f>
        <v>Habitual</v>
      </c>
      <c r="R1596">
        <v>97.737200709999996</v>
      </c>
      <c r="S1596">
        <f t="shared" si="49"/>
        <v>4.0723833629166668</v>
      </c>
      <c r="T1596" t="s">
        <v>19</v>
      </c>
    </row>
    <row r="1597" spans="1:20" x14ac:dyDescent="0.25">
      <c r="A1597">
        <v>1596</v>
      </c>
      <c r="B1597" t="s">
        <v>58</v>
      </c>
      <c r="C1597" t="s">
        <v>464</v>
      </c>
      <c r="D1597" t="str">
        <f t="shared" si="48"/>
        <v>Davis Steven</v>
      </c>
      <c r="E1597" t="s">
        <v>22</v>
      </c>
      <c r="F1597" t="s">
        <v>127</v>
      </c>
      <c r="G1597" t="s">
        <v>747</v>
      </c>
      <c r="H1597" t="s">
        <v>748</v>
      </c>
      <c r="I1597" t="s">
        <v>38</v>
      </c>
      <c r="J1597" t="s">
        <v>41</v>
      </c>
      <c r="K1597" t="str">
        <f>INDEX(Table6[Column1],MATCH(L1597,Table6[Column2]))</f>
        <v>Seniors</v>
      </c>
      <c r="L1597">
        <v>62.167490000000001</v>
      </c>
      <c r="M1597" t="str">
        <f>VLOOKUP(L1597,Table1[],2)</f>
        <v>60 and Above</v>
      </c>
      <c r="N1597" t="str">
        <f>INDEX(Table7[Column1],MATCH(O1597,Table7[Column2]))</f>
        <v>Learning Stage</v>
      </c>
      <c r="O1597">
        <v>4.9877938000000004</v>
      </c>
      <c r="P1597" t="str">
        <f>VLOOKUP(O1597,Table13[],2)</f>
        <v>1 - 5</v>
      </c>
      <c r="Q1597" t="str">
        <f>INDEX(Table8[Column1],MATCH(R1597,Table8[Column2]))</f>
        <v>Excused</v>
      </c>
      <c r="R1597">
        <v>148.75968829999999</v>
      </c>
      <c r="S1597">
        <f t="shared" si="49"/>
        <v>6.1983203458333325</v>
      </c>
      <c r="T1597" t="s">
        <v>42</v>
      </c>
    </row>
    <row r="1598" spans="1:20" x14ac:dyDescent="0.25">
      <c r="A1598">
        <v>1597</v>
      </c>
      <c r="B1598" t="s">
        <v>2054</v>
      </c>
      <c r="C1598" t="s">
        <v>64</v>
      </c>
      <c r="D1598" t="str">
        <f t="shared" si="48"/>
        <v>Mann Danny</v>
      </c>
      <c r="E1598" t="s">
        <v>22</v>
      </c>
      <c r="F1598" t="s">
        <v>38</v>
      </c>
      <c r="G1598" t="s">
        <v>747</v>
      </c>
      <c r="H1598" t="s">
        <v>748</v>
      </c>
      <c r="I1598" t="s">
        <v>38</v>
      </c>
      <c r="J1598" t="s">
        <v>41</v>
      </c>
      <c r="K1598" t="str">
        <f>INDEX(Table6[Column1],MATCH(L1598,Table6[Column2]))</f>
        <v>Elders</v>
      </c>
      <c r="L1598">
        <v>50.899839999999998</v>
      </c>
      <c r="M1598" t="str">
        <f>VLOOKUP(L1598,Table1[],2)</f>
        <v>50 - 59</v>
      </c>
      <c r="N1598" t="str">
        <f>INDEX(Table7[Column1],MATCH(O1598,Table7[Column2]))</f>
        <v>Learning Stage</v>
      </c>
      <c r="O1598">
        <v>3.4115139999999999</v>
      </c>
      <c r="P1598" t="str">
        <f>VLOOKUP(O1598,Table13[],2)</f>
        <v>1 - 5</v>
      </c>
      <c r="Q1598" t="str">
        <f>INDEX(Table8[Column1],MATCH(R1598,Table8[Column2]))</f>
        <v>Habitual</v>
      </c>
      <c r="R1598">
        <v>113.92101270000001</v>
      </c>
      <c r="S1598">
        <f t="shared" si="49"/>
        <v>4.7467088625000002</v>
      </c>
      <c r="T1598" t="s">
        <v>42</v>
      </c>
    </row>
    <row r="1599" spans="1:20" x14ac:dyDescent="0.25">
      <c r="A1599">
        <v>1598</v>
      </c>
      <c r="B1599" t="s">
        <v>1151</v>
      </c>
      <c r="C1599" t="s">
        <v>1069</v>
      </c>
      <c r="D1599" t="str">
        <f t="shared" si="48"/>
        <v>Stephens Annie</v>
      </c>
      <c r="E1599" t="s">
        <v>15</v>
      </c>
      <c r="F1599" t="s">
        <v>127</v>
      </c>
      <c r="G1599" t="s">
        <v>747</v>
      </c>
      <c r="H1599" t="s">
        <v>748</v>
      </c>
      <c r="I1599" t="s">
        <v>38</v>
      </c>
      <c r="J1599" t="s">
        <v>41</v>
      </c>
      <c r="K1599" t="str">
        <f>INDEX(Table6[Column1],MATCH(L1599,Table6[Column2]))</f>
        <v>Adults</v>
      </c>
      <c r="L1599">
        <v>47.216070000000002</v>
      </c>
      <c r="M1599" t="str">
        <f>VLOOKUP(L1599,Table1[],2)</f>
        <v>40 - 49</v>
      </c>
      <c r="N1599" t="str">
        <f>INDEX(Table7[Column1],MATCH(O1599,Table7[Column2]))</f>
        <v>Learning Stage</v>
      </c>
      <c r="O1599">
        <v>1</v>
      </c>
      <c r="P1599" t="str">
        <f>VLOOKUP(O1599,Table13[],2)</f>
        <v>1 - 5</v>
      </c>
      <c r="Q1599" t="str">
        <f>INDEX(Table8[Column1],MATCH(R1599,Table8[Column2]))</f>
        <v>Excused</v>
      </c>
      <c r="R1599">
        <v>158.0095958</v>
      </c>
      <c r="S1599">
        <f t="shared" si="49"/>
        <v>6.5837331583333327</v>
      </c>
      <c r="T1599" t="s">
        <v>42</v>
      </c>
    </row>
    <row r="1600" spans="1:20" x14ac:dyDescent="0.25">
      <c r="A1600">
        <v>1599</v>
      </c>
      <c r="B1600" t="s">
        <v>2055</v>
      </c>
      <c r="C1600" t="s">
        <v>401</v>
      </c>
      <c r="D1600" t="str">
        <f t="shared" si="48"/>
        <v>Forbush Michael</v>
      </c>
      <c r="E1600" t="s">
        <v>22</v>
      </c>
      <c r="F1600" t="s">
        <v>127</v>
      </c>
      <c r="G1600" t="s">
        <v>513</v>
      </c>
      <c r="H1600" t="s">
        <v>18</v>
      </c>
      <c r="I1600" t="s">
        <v>127</v>
      </c>
      <c r="J1600" t="s">
        <v>19</v>
      </c>
      <c r="K1600" t="str">
        <f>INDEX(Table6[Column1],MATCH(L1600,Table6[Column2]))</f>
        <v>Young Adults</v>
      </c>
      <c r="L1600">
        <v>35.454988040000003</v>
      </c>
      <c r="M1600" t="str">
        <f>VLOOKUP(L1600,Table1[],2)</f>
        <v>30 - 39</v>
      </c>
      <c r="N1600" t="str">
        <f>INDEX(Table7[Column1],MATCH(O1600,Table7[Column2]))</f>
        <v>Learning Stage</v>
      </c>
      <c r="O1600">
        <v>5.6778813189999999</v>
      </c>
      <c r="P1600" t="str">
        <f>VLOOKUP(O1600,Table13[],2)</f>
        <v>1 - 5</v>
      </c>
      <c r="Q1600" t="str">
        <f>INDEX(Table8[Column1],MATCH(R1600,Table8[Column2]))</f>
        <v>Scheduled</v>
      </c>
      <c r="R1600">
        <v>0</v>
      </c>
      <c r="S1600">
        <f t="shared" si="49"/>
        <v>0</v>
      </c>
      <c r="T1600" t="s">
        <v>19</v>
      </c>
    </row>
    <row r="1601" spans="1:20" x14ac:dyDescent="0.25">
      <c r="A1601">
        <v>1600</v>
      </c>
      <c r="B1601" t="s">
        <v>1286</v>
      </c>
      <c r="C1601" t="s">
        <v>443</v>
      </c>
      <c r="D1601" t="str">
        <f t="shared" si="48"/>
        <v>Wade Dennis</v>
      </c>
      <c r="E1601" t="s">
        <v>22</v>
      </c>
      <c r="F1601" t="s">
        <v>30</v>
      </c>
      <c r="G1601" t="s">
        <v>1060</v>
      </c>
      <c r="H1601" t="s">
        <v>1061</v>
      </c>
      <c r="I1601" t="s">
        <v>30</v>
      </c>
      <c r="J1601" t="s">
        <v>19</v>
      </c>
      <c r="K1601" t="str">
        <f>INDEX(Table6[Column1],MATCH(L1601,Table6[Column2]))</f>
        <v>Youth</v>
      </c>
      <c r="L1601">
        <v>23.7490071</v>
      </c>
      <c r="M1601" t="str">
        <f>VLOOKUP(L1601,Table1[],2)</f>
        <v>20 - 29</v>
      </c>
      <c r="N1601" t="str">
        <f>INDEX(Table7[Column1],MATCH(O1601,Table7[Column2]))</f>
        <v>Learning Stage</v>
      </c>
      <c r="O1601">
        <v>4.7473358360000004</v>
      </c>
      <c r="P1601" t="str">
        <f>VLOOKUP(O1601,Table13[],2)</f>
        <v>1 - 5</v>
      </c>
      <c r="Q1601" t="str">
        <f>INDEX(Table8[Column1],MATCH(R1601,Table8[Column2]))</f>
        <v>Scheduled</v>
      </c>
      <c r="R1601">
        <v>0</v>
      </c>
      <c r="S1601">
        <f t="shared" si="49"/>
        <v>0</v>
      </c>
      <c r="T1601" t="s">
        <v>19</v>
      </c>
    </row>
    <row r="1602" spans="1:20" x14ac:dyDescent="0.25">
      <c r="A1602">
        <v>1601</v>
      </c>
      <c r="B1602" t="s">
        <v>1353</v>
      </c>
      <c r="C1602" t="s">
        <v>2056</v>
      </c>
      <c r="D1602" t="str">
        <f t="shared" si="48"/>
        <v>Strickland Amelia</v>
      </c>
      <c r="E1602" t="s">
        <v>15</v>
      </c>
      <c r="F1602" t="s">
        <v>127</v>
      </c>
      <c r="G1602" t="s">
        <v>820</v>
      </c>
      <c r="H1602" t="s">
        <v>821</v>
      </c>
      <c r="I1602" t="s">
        <v>127</v>
      </c>
      <c r="J1602" t="s">
        <v>19</v>
      </c>
      <c r="K1602" t="str">
        <f>INDEX(Table6[Column1],MATCH(L1602,Table6[Column2]))</f>
        <v>Youth</v>
      </c>
      <c r="L1602">
        <v>27.82595474</v>
      </c>
      <c r="M1602" t="str">
        <f>VLOOKUP(L1602,Table1[],2)</f>
        <v>20 - 29</v>
      </c>
      <c r="N1602" t="str">
        <f>INDEX(Table7[Column1],MATCH(O1602,Table7[Column2]))</f>
        <v>Learning Stage</v>
      </c>
      <c r="O1602">
        <v>5.1523698700000002</v>
      </c>
      <c r="P1602" t="str">
        <f>VLOOKUP(O1602,Table13[],2)</f>
        <v>1 - 5</v>
      </c>
      <c r="Q1602" t="str">
        <f>INDEX(Table8[Column1],MATCH(R1602,Table8[Column2]))</f>
        <v>Scheduled</v>
      </c>
      <c r="R1602">
        <v>11.283582539999999</v>
      </c>
      <c r="S1602">
        <f t="shared" si="49"/>
        <v>0.47014927249999994</v>
      </c>
      <c r="T1602" t="s">
        <v>19</v>
      </c>
    </row>
    <row r="1603" spans="1:20" x14ac:dyDescent="0.25">
      <c r="A1603">
        <v>1602</v>
      </c>
      <c r="B1603" t="s">
        <v>267</v>
      </c>
      <c r="C1603" t="s">
        <v>447</v>
      </c>
      <c r="D1603" t="str">
        <f t="shared" ref="D1603:D1666" si="50">CONCATENATE(B1603, " ",C1603)</f>
        <v>Johnson Karen</v>
      </c>
      <c r="E1603" t="s">
        <v>15</v>
      </c>
      <c r="F1603" t="s">
        <v>33</v>
      </c>
      <c r="G1603" t="s">
        <v>820</v>
      </c>
      <c r="H1603" t="s">
        <v>821</v>
      </c>
      <c r="I1603" t="s">
        <v>33</v>
      </c>
      <c r="J1603" t="s">
        <v>19</v>
      </c>
      <c r="K1603" t="str">
        <f>INDEX(Table6[Column1],MATCH(L1603,Table6[Column2]))</f>
        <v>Seniors</v>
      </c>
      <c r="L1603">
        <v>64.211393259999994</v>
      </c>
      <c r="M1603" t="str">
        <f>VLOOKUP(L1603,Table1[],2)</f>
        <v>60 and Above</v>
      </c>
      <c r="N1603" t="str">
        <f>INDEX(Table7[Column1],MATCH(O1603,Table7[Column2]))</f>
        <v>Learning Stage</v>
      </c>
      <c r="O1603">
        <v>5.5003005979999999</v>
      </c>
      <c r="P1603" t="str">
        <f>VLOOKUP(O1603,Table13[],2)</f>
        <v>1 - 5</v>
      </c>
      <c r="Q1603" t="str">
        <f>INDEX(Table8[Column1],MATCH(R1603,Table8[Column2]))</f>
        <v xml:space="preserve">Chronic </v>
      </c>
      <c r="R1603">
        <v>252.19353480000001</v>
      </c>
      <c r="S1603">
        <f t="shared" ref="S1603:S1666" si="51">CONVERT(R1603,"hr","day")</f>
        <v>10.50806395</v>
      </c>
      <c r="T1603" t="s">
        <v>19</v>
      </c>
    </row>
    <row r="1604" spans="1:20" x14ac:dyDescent="0.25">
      <c r="A1604">
        <v>1603</v>
      </c>
      <c r="B1604" t="s">
        <v>724</v>
      </c>
      <c r="C1604" t="s">
        <v>1922</v>
      </c>
      <c r="D1604" t="str">
        <f t="shared" si="50"/>
        <v>Myers Dorothy</v>
      </c>
      <c r="E1604" t="s">
        <v>15</v>
      </c>
      <c r="F1604" t="s">
        <v>38</v>
      </c>
      <c r="G1604" t="s">
        <v>1790</v>
      </c>
      <c r="H1604" t="s">
        <v>1791</v>
      </c>
      <c r="I1604" t="s">
        <v>38</v>
      </c>
      <c r="J1604" t="s">
        <v>19</v>
      </c>
      <c r="K1604" t="str">
        <f>INDEX(Table6[Column1],MATCH(L1604,Table6[Column2]))</f>
        <v>Adults</v>
      </c>
      <c r="L1604">
        <v>43.460011979999997</v>
      </c>
      <c r="M1604" t="str">
        <f>VLOOKUP(L1604,Table1[],2)</f>
        <v>40 - 49</v>
      </c>
      <c r="N1604" t="str">
        <f>INDEX(Table7[Column1],MATCH(O1604,Table7[Column2]))</f>
        <v>Fitting in Stage</v>
      </c>
      <c r="O1604">
        <v>6.6067489070000001</v>
      </c>
      <c r="P1604" t="str">
        <f>VLOOKUP(O1604,Table13[],2)</f>
        <v>6 - 10</v>
      </c>
      <c r="Q1604" t="str">
        <f>INDEX(Table8[Column1],MATCH(R1604,Table8[Column2]))</f>
        <v>Habitual</v>
      </c>
      <c r="R1604">
        <v>92.850076900000005</v>
      </c>
      <c r="S1604">
        <f t="shared" si="51"/>
        <v>3.8687532041666666</v>
      </c>
      <c r="T1604" t="s">
        <v>19</v>
      </c>
    </row>
    <row r="1605" spans="1:20" x14ac:dyDescent="0.25">
      <c r="A1605">
        <v>1604</v>
      </c>
      <c r="B1605" t="s">
        <v>2057</v>
      </c>
      <c r="C1605" t="s">
        <v>885</v>
      </c>
      <c r="D1605" t="str">
        <f t="shared" si="50"/>
        <v>Bolin Elizabeth</v>
      </c>
      <c r="E1605" t="s">
        <v>15</v>
      </c>
      <c r="F1605" t="s">
        <v>30</v>
      </c>
      <c r="G1605" t="s">
        <v>820</v>
      </c>
      <c r="H1605" t="s">
        <v>821</v>
      </c>
      <c r="I1605" t="s">
        <v>30</v>
      </c>
      <c r="J1605" t="s">
        <v>19</v>
      </c>
      <c r="K1605" t="str">
        <f>INDEX(Table6[Column1],MATCH(L1605,Table6[Column2]))</f>
        <v>Youth</v>
      </c>
      <c r="L1605">
        <v>29.812571590000001</v>
      </c>
      <c r="M1605" t="str">
        <f>VLOOKUP(L1605,Table1[],2)</f>
        <v>20 - 29</v>
      </c>
      <c r="N1605" t="str">
        <f>INDEX(Table7[Column1],MATCH(O1605,Table7[Column2]))</f>
        <v>Learning Stage</v>
      </c>
      <c r="O1605">
        <v>3.4200452800000001</v>
      </c>
      <c r="P1605" t="str">
        <f>VLOOKUP(O1605,Table13[],2)</f>
        <v>1 - 5</v>
      </c>
      <c r="Q1605" t="str">
        <f>INDEX(Table8[Column1],MATCH(R1605,Table8[Column2]))</f>
        <v>Scheduled</v>
      </c>
      <c r="R1605">
        <v>9.7161894320000002</v>
      </c>
      <c r="S1605">
        <f t="shared" si="51"/>
        <v>0.40484122633333336</v>
      </c>
      <c r="T1605" t="s">
        <v>19</v>
      </c>
    </row>
    <row r="1606" spans="1:20" x14ac:dyDescent="0.25">
      <c r="A1606">
        <v>1605</v>
      </c>
      <c r="B1606" t="s">
        <v>2058</v>
      </c>
      <c r="C1606" t="s">
        <v>56</v>
      </c>
      <c r="D1606" t="str">
        <f t="shared" si="50"/>
        <v>Foret James</v>
      </c>
      <c r="E1606" t="s">
        <v>22</v>
      </c>
      <c r="F1606" t="s">
        <v>57</v>
      </c>
      <c r="G1606" t="s">
        <v>1790</v>
      </c>
      <c r="H1606" t="s">
        <v>1791</v>
      </c>
      <c r="I1606" t="s">
        <v>57</v>
      </c>
      <c r="J1606" t="s">
        <v>19</v>
      </c>
      <c r="K1606" t="str">
        <f>INDEX(Table6[Column1],MATCH(L1606,Table6[Column2]))</f>
        <v>Young Adults</v>
      </c>
      <c r="L1606">
        <v>35.323630540000003</v>
      </c>
      <c r="M1606" t="str">
        <f>VLOOKUP(L1606,Table1[],2)</f>
        <v>30 - 39</v>
      </c>
      <c r="N1606" t="str">
        <f>INDEX(Table7[Column1],MATCH(O1606,Table7[Column2]))</f>
        <v>Learning Stage</v>
      </c>
      <c r="O1606">
        <v>5.017381705</v>
      </c>
      <c r="P1606" t="str">
        <f>VLOOKUP(O1606,Table13[],2)</f>
        <v>1 - 5</v>
      </c>
      <c r="Q1606" t="str">
        <f>INDEX(Table8[Column1],MATCH(R1606,Table8[Column2]))</f>
        <v>Scheduled</v>
      </c>
      <c r="R1606">
        <v>0</v>
      </c>
      <c r="S1606">
        <f t="shared" si="51"/>
        <v>0</v>
      </c>
      <c r="T1606" t="s">
        <v>19</v>
      </c>
    </row>
    <row r="1607" spans="1:20" x14ac:dyDescent="0.25">
      <c r="A1607">
        <v>1606</v>
      </c>
      <c r="B1607" t="s">
        <v>2059</v>
      </c>
      <c r="C1607" t="s">
        <v>873</v>
      </c>
      <c r="D1607" t="str">
        <f t="shared" si="50"/>
        <v>Brannum Gertrude</v>
      </c>
      <c r="E1607" t="s">
        <v>15</v>
      </c>
      <c r="F1607" t="s">
        <v>1028</v>
      </c>
      <c r="G1607" t="s">
        <v>820</v>
      </c>
      <c r="H1607" t="s">
        <v>821</v>
      </c>
      <c r="I1607" t="s">
        <v>107</v>
      </c>
      <c r="J1607" t="s">
        <v>19</v>
      </c>
      <c r="K1607" t="str">
        <f>INDEX(Table6[Column1],MATCH(L1607,Table6[Column2]))</f>
        <v>Adults</v>
      </c>
      <c r="L1607">
        <v>42.212045209999999</v>
      </c>
      <c r="M1607" t="str">
        <f>VLOOKUP(L1607,Table1[],2)</f>
        <v>40 - 49</v>
      </c>
      <c r="N1607" t="str">
        <f>INDEX(Table7[Column1],MATCH(O1607,Table7[Column2]))</f>
        <v>Learning Stage</v>
      </c>
      <c r="O1607">
        <v>3.2819219579999999</v>
      </c>
      <c r="P1607" t="str">
        <f>VLOOKUP(O1607,Table13[],2)</f>
        <v>1 - 5</v>
      </c>
      <c r="Q1607" t="str">
        <f>INDEX(Table8[Column1],MATCH(R1607,Table8[Column2]))</f>
        <v>Scheduled</v>
      </c>
      <c r="R1607">
        <v>39.460465370000001</v>
      </c>
      <c r="S1607">
        <f t="shared" si="51"/>
        <v>1.6441860570833335</v>
      </c>
      <c r="T1607" t="s">
        <v>19</v>
      </c>
    </row>
    <row r="1608" spans="1:20" x14ac:dyDescent="0.25">
      <c r="A1608">
        <v>1607</v>
      </c>
      <c r="B1608" t="s">
        <v>1635</v>
      </c>
      <c r="C1608" t="s">
        <v>50</v>
      </c>
      <c r="D1608" t="str">
        <f t="shared" si="50"/>
        <v>Fischer Robert</v>
      </c>
      <c r="E1608" t="s">
        <v>22</v>
      </c>
      <c r="F1608" t="s">
        <v>38</v>
      </c>
      <c r="G1608" t="s">
        <v>611</v>
      </c>
      <c r="H1608" t="s">
        <v>612</v>
      </c>
      <c r="I1608" t="s">
        <v>38</v>
      </c>
      <c r="J1608" t="s">
        <v>19</v>
      </c>
      <c r="K1608" t="str">
        <f>INDEX(Table6[Column1],MATCH(L1608,Table6[Column2]))</f>
        <v>Elders</v>
      </c>
      <c r="L1608">
        <v>52.644936979999997</v>
      </c>
      <c r="M1608" t="str">
        <f>VLOOKUP(L1608,Table1[],2)</f>
        <v>50 - 59</v>
      </c>
      <c r="N1608" t="str">
        <f>INDEX(Table7[Column1],MATCH(O1608,Table7[Column2]))</f>
        <v>Learning Stage</v>
      </c>
      <c r="O1608">
        <v>3.7192269960000002</v>
      </c>
      <c r="P1608" t="str">
        <f>VLOOKUP(O1608,Table13[],2)</f>
        <v>1 - 5</v>
      </c>
      <c r="Q1608" t="str">
        <f>INDEX(Table8[Column1],MATCH(R1608,Table8[Column2]))</f>
        <v>Habitual</v>
      </c>
      <c r="R1608">
        <v>106.5314936</v>
      </c>
      <c r="S1608">
        <f t="shared" si="51"/>
        <v>4.4388122333333335</v>
      </c>
      <c r="T1608" t="s">
        <v>19</v>
      </c>
    </row>
    <row r="1609" spans="1:20" x14ac:dyDescent="0.25">
      <c r="A1609">
        <v>1608</v>
      </c>
      <c r="B1609" t="s">
        <v>2060</v>
      </c>
      <c r="C1609" t="s">
        <v>2061</v>
      </c>
      <c r="D1609" t="str">
        <f t="shared" si="50"/>
        <v>Toledo Sue</v>
      </c>
      <c r="E1609" t="s">
        <v>15</v>
      </c>
      <c r="F1609" t="s">
        <v>38</v>
      </c>
      <c r="G1609" t="s">
        <v>611</v>
      </c>
      <c r="H1609" t="s">
        <v>612</v>
      </c>
      <c r="I1609" t="s">
        <v>38</v>
      </c>
      <c r="J1609" t="s">
        <v>19</v>
      </c>
      <c r="K1609" t="str">
        <f>INDEX(Table6[Column1],MATCH(L1609,Table6[Column2]))</f>
        <v>Elders</v>
      </c>
      <c r="L1609">
        <v>57.56830351</v>
      </c>
      <c r="M1609" t="str">
        <f>VLOOKUP(L1609,Table1[],2)</f>
        <v>50 - 59</v>
      </c>
      <c r="N1609" t="str">
        <f>INDEX(Table7[Column1],MATCH(O1609,Table7[Column2]))</f>
        <v>Learning Stage</v>
      </c>
      <c r="O1609">
        <v>4.4195236219999998</v>
      </c>
      <c r="P1609" t="str">
        <f>VLOOKUP(O1609,Table13[],2)</f>
        <v>1 - 5</v>
      </c>
      <c r="Q1609" t="str">
        <f>INDEX(Table8[Column1],MATCH(R1609,Table8[Column2]))</f>
        <v>Excused</v>
      </c>
      <c r="R1609">
        <v>137.6513291</v>
      </c>
      <c r="S1609">
        <f t="shared" si="51"/>
        <v>5.7354720458333333</v>
      </c>
      <c r="T1609" t="s">
        <v>19</v>
      </c>
    </row>
    <row r="1610" spans="1:20" x14ac:dyDescent="0.25">
      <c r="A1610">
        <v>1609</v>
      </c>
      <c r="B1610" t="s">
        <v>2062</v>
      </c>
      <c r="C1610" t="s">
        <v>1549</v>
      </c>
      <c r="D1610" t="str">
        <f t="shared" si="50"/>
        <v>Ulloa Benjamin</v>
      </c>
      <c r="E1610" t="s">
        <v>22</v>
      </c>
      <c r="F1610" t="s">
        <v>38</v>
      </c>
      <c r="G1610" t="s">
        <v>611</v>
      </c>
      <c r="H1610" t="s">
        <v>612</v>
      </c>
      <c r="I1610" t="s">
        <v>38</v>
      </c>
      <c r="J1610" t="s">
        <v>19</v>
      </c>
      <c r="K1610" t="str">
        <f>INDEX(Table6[Column1],MATCH(L1610,Table6[Column2]))</f>
        <v>Young Adults</v>
      </c>
      <c r="L1610">
        <v>38.202136940000003</v>
      </c>
      <c r="M1610" t="str">
        <f>VLOOKUP(L1610,Table1[],2)</f>
        <v>30 - 39</v>
      </c>
      <c r="N1610" t="str">
        <f>INDEX(Table7[Column1],MATCH(O1610,Table7[Column2]))</f>
        <v>Learning Stage</v>
      </c>
      <c r="O1610">
        <v>5.8158461749999999</v>
      </c>
      <c r="P1610" t="str">
        <f>VLOOKUP(O1610,Table13[],2)</f>
        <v>1 - 5</v>
      </c>
      <c r="Q1610" t="str">
        <f>INDEX(Table8[Column1],MATCH(R1610,Table8[Column2]))</f>
        <v>Scheduled</v>
      </c>
      <c r="R1610">
        <v>0</v>
      </c>
      <c r="S1610">
        <f t="shared" si="51"/>
        <v>0</v>
      </c>
      <c r="T1610" t="s">
        <v>19</v>
      </c>
    </row>
    <row r="1611" spans="1:20" x14ac:dyDescent="0.25">
      <c r="A1611">
        <v>1610</v>
      </c>
      <c r="B1611" t="s">
        <v>230</v>
      </c>
      <c r="C1611" t="s">
        <v>401</v>
      </c>
      <c r="D1611" t="str">
        <f t="shared" si="50"/>
        <v>Jackson Michael</v>
      </c>
      <c r="E1611" t="s">
        <v>22</v>
      </c>
      <c r="F1611" t="s">
        <v>24</v>
      </c>
      <c r="G1611" t="s">
        <v>1060</v>
      </c>
      <c r="H1611" t="s">
        <v>1061</v>
      </c>
      <c r="I1611" t="s">
        <v>24</v>
      </c>
      <c r="J1611" t="s">
        <v>19</v>
      </c>
      <c r="K1611" t="str">
        <f>INDEX(Table6[Column1],MATCH(L1611,Table6[Column2]))</f>
        <v>Youth</v>
      </c>
      <c r="L1611">
        <v>26.920560550000001</v>
      </c>
      <c r="M1611" t="str">
        <f>VLOOKUP(L1611,Table1[],2)</f>
        <v>20 - 29</v>
      </c>
      <c r="N1611" t="str">
        <f>INDEX(Table7[Column1],MATCH(O1611,Table7[Column2]))</f>
        <v>Learning Stage</v>
      </c>
      <c r="O1611">
        <v>2.4442263089999998</v>
      </c>
      <c r="P1611" t="str">
        <f>VLOOKUP(O1611,Table13[],2)</f>
        <v>1 - 5</v>
      </c>
      <c r="Q1611" t="str">
        <f>INDEX(Table8[Column1],MATCH(R1611,Table8[Column2]))</f>
        <v>Scheduled</v>
      </c>
      <c r="R1611">
        <v>0</v>
      </c>
      <c r="S1611">
        <f t="shared" si="51"/>
        <v>0</v>
      </c>
      <c r="T1611" t="s">
        <v>19</v>
      </c>
    </row>
    <row r="1612" spans="1:20" x14ac:dyDescent="0.25">
      <c r="A1612">
        <v>1611</v>
      </c>
      <c r="B1612" t="s">
        <v>2063</v>
      </c>
      <c r="C1612" t="s">
        <v>2064</v>
      </c>
      <c r="D1612" t="str">
        <f t="shared" si="50"/>
        <v>Kolodziej Darron</v>
      </c>
      <c r="E1612" t="s">
        <v>22</v>
      </c>
      <c r="F1612" t="s">
        <v>38</v>
      </c>
      <c r="G1612" t="s">
        <v>1794</v>
      </c>
      <c r="H1612" t="s">
        <v>1061</v>
      </c>
      <c r="I1612" t="s">
        <v>38</v>
      </c>
      <c r="J1612" t="s">
        <v>19</v>
      </c>
      <c r="K1612" t="str">
        <f>INDEX(Table6[Column1],MATCH(L1612,Table6[Column2]))</f>
        <v>Elders</v>
      </c>
      <c r="L1612">
        <v>56.283414780000001</v>
      </c>
      <c r="M1612" t="str">
        <f>VLOOKUP(L1612,Table1[],2)</f>
        <v>50 - 59</v>
      </c>
      <c r="N1612" t="str">
        <f>INDEX(Table7[Column1],MATCH(O1612,Table7[Column2]))</f>
        <v>Learning Stage</v>
      </c>
      <c r="O1612">
        <v>4.1625598310000003</v>
      </c>
      <c r="P1612" t="str">
        <f>VLOOKUP(O1612,Table13[],2)</f>
        <v>1 - 5</v>
      </c>
      <c r="Q1612" t="str">
        <f>INDEX(Table8[Column1],MATCH(R1612,Table8[Column2]))</f>
        <v>Excused</v>
      </c>
      <c r="R1612">
        <v>146.9058794</v>
      </c>
      <c r="S1612">
        <f t="shared" si="51"/>
        <v>6.1210783083333338</v>
      </c>
      <c r="T1612" t="s">
        <v>19</v>
      </c>
    </row>
    <row r="1613" spans="1:20" x14ac:dyDescent="0.25">
      <c r="A1613">
        <v>1612</v>
      </c>
      <c r="B1613" t="s">
        <v>2065</v>
      </c>
      <c r="C1613" t="s">
        <v>180</v>
      </c>
      <c r="D1613" t="str">
        <f t="shared" si="50"/>
        <v>Ridgeway Tammy</v>
      </c>
      <c r="E1613" t="s">
        <v>15</v>
      </c>
      <c r="F1613" t="s">
        <v>38</v>
      </c>
      <c r="G1613" t="s">
        <v>1825</v>
      </c>
      <c r="H1613" t="s">
        <v>1826</v>
      </c>
      <c r="I1613" t="s">
        <v>38</v>
      </c>
      <c r="J1613" t="s">
        <v>19</v>
      </c>
      <c r="K1613" t="str">
        <f>INDEX(Table6[Column1],MATCH(L1613,Table6[Column2]))</f>
        <v>Elders</v>
      </c>
      <c r="L1613">
        <v>57.07690599</v>
      </c>
      <c r="M1613" t="str">
        <f>VLOOKUP(L1613,Table1[],2)</f>
        <v>50 - 59</v>
      </c>
      <c r="N1613" t="str">
        <f>INDEX(Table7[Column1],MATCH(O1613,Table7[Column2]))</f>
        <v>Learning Stage</v>
      </c>
      <c r="O1613">
        <v>4.5722375389999996</v>
      </c>
      <c r="P1613" t="str">
        <f>VLOOKUP(O1613,Table13[],2)</f>
        <v>1 - 5</v>
      </c>
      <c r="Q1613" t="str">
        <f>INDEX(Table8[Column1],MATCH(R1613,Table8[Column2]))</f>
        <v>Excused</v>
      </c>
      <c r="R1613">
        <v>143.0715644</v>
      </c>
      <c r="S1613">
        <f t="shared" si="51"/>
        <v>5.9613151833333333</v>
      </c>
      <c r="T1613" t="s">
        <v>19</v>
      </c>
    </row>
    <row r="1614" spans="1:20" x14ac:dyDescent="0.25">
      <c r="A1614">
        <v>1613</v>
      </c>
      <c r="B1614" t="s">
        <v>2066</v>
      </c>
      <c r="C1614" t="s">
        <v>401</v>
      </c>
      <c r="D1614" t="str">
        <f t="shared" si="50"/>
        <v>Dilday Michael</v>
      </c>
      <c r="E1614" t="s">
        <v>22</v>
      </c>
      <c r="F1614" t="s">
        <v>1472</v>
      </c>
      <c r="G1614" t="s">
        <v>1790</v>
      </c>
      <c r="H1614" t="s">
        <v>1791</v>
      </c>
      <c r="I1614" t="s">
        <v>1472</v>
      </c>
      <c r="J1614" t="s">
        <v>19</v>
      </c>
      <c r="K1614" t="str">
        <f>INDEX(Table6[Column1],MATCH(L1614,Table6[Column2]))</f>
        <v>Young Adults</v>
      </c>
      <c r="L1614">
        <v>36.932627240000002</v>
      </c>
      <c r="M1614" t="str">
        <f>VLOOKUP(L1614,Table1[],2)</f>
        <v>30 - 39</v>
      </c>
      <c r="N1614" t="str">
        <f>INDEX(Table7[Column1],MATCH(O1614,Table7[Column2]))</f>
        <v>Learning Stage</v>
      </c>
      <c r="O1614">
        <v>5.878971795</v>
      </c>
      <c r="P1614" t="str">
        <f>VLOOKUP(O1614,Table13[],2)</f>
        <v>1 - 5</v>
      </c>
      <c r="Q1614" t="str">
        <f>INDEX(Table8[Column1],MATCH(R1614,Table8[Column2]))</f>
        <v>Maintained</v>
      </c>
      <c r="R1614">
        <v>41.707834890000001</v>
      </c>
      <c r="S1614">
        <f t="shared" si="51"/>
        <v>1.7378264537500001</v>
      </c>
      <c r="T1614" t="s">
        <v>19</v>
      </c>
    </row>
    <row r="1615" spans="1:20" x14ac:dyDescent="0.25">
      <c r="A1615">
        <v>1614</v>
      </c>
      <c r="B1615" t="s">
        <v>375</v>
      </c>
      <c r="C1615" t="s">
        <v>2067</v>
      </c>
      <c r="D1615" t="str">
        <f t="shared" si="50"/>
        <v>Coleman Eldon</v>
      </c>
      <c r="E1615" t="s">
        <v>22</v>
      </c>
      <c r="F1615" t="s">
        <v>1116</v>
      </c>
      <c r="G1615" t="s">
        <v>820</v>
      </c>
      <c r="H1615" t="s">
        <v>821</v>
      </c>
      <c r="I1615" t="s">
        <v>87</v>
      </c>
      <c r="J1615" t="s">
        <v>19</v>
      </c>
      <c r="K1615" t="str">
        <f>INDEX(Table6[Column1],MATCH(L1615,Table6[Column2]))</f>
        <v>Adults</v>
      </c>
      <c r="L1615">
        <v>44.642265760000001</v>
      </c>
      <c r="M1615" t="str">
        <f>VLOOKUP(L1615,Table1[],2)</f>
        <v>40 - 49</v>
      </c>
      <c r="N1615" t="str">
        <f>INDEX(Table7[Column1],MATCH(O1615,Table7[Column2]))</f>
        <v>Learning Stage</v>
      </c>
      <c r="O1615">
        <v>5.4649111660000003</v>
      </c>
      <c r="P1615" t="str">
        <f>VLOOKUP(O1615,Table13[],2)</f>
        <v>1 - 5</v>
      </c>
      <c r="Q1615" t="str">
        <f>INDEX(Table8[Column1],MATCH(R1615,Table8[Column2]))</f>
        <v>Scheduled</v>
      </c>
      <c r="R1615">
        <v>5.0503803449999998</v>
      </c>
      <c r="S1615">
        <f t="shared" si="51"/>
        <v>0.21043251437500002</v>
      </c>
      <c r="T1615" t="s">
        <v>19</v>
      </c>
    </row>
    <row r="1616" spans="1:20" x14ac:dyDescent="0.25">
      <c r="A1616">
        <v>1615</v>
      </c>
      <c r="B1616" t="s">
        <v>2068</v>
      </c>
      <c r="C1616" t="s">
        <v>227</v>
      </c>
      <c r="D1616" t="str">
        <f t="shared" si="50"/>
        <v>Helms Lisa</v>
      </c>
      <c r="E1616" t="s">
        <v>15</v>
      </c>
      <c r="F1616" t="s">
        <v>46</v>
      </c>
      <c r="G1616" t="s">
        <v>1790</v>
      </c>
      <c r="H1616" t="s">
        <v>1791</v>
      </c>
      <c r="I1616" t="s">
        <v>46</v>
      </c>
      <c r="J1616" t="s">
        <v>19</v>
      </c>
      <c r="K1616" t="str">
        <f>INDEX(Table6[Column1],MATCH(L1616,Table6[Column2]))</f>
        <v>Young Adults</v>
      </c>
      <c r="L1616">
        <v>31.48262484</v>
      </c>
      <c r="M1616" t="str">
        <f>VLOOKUP(L1616,Table1[],2)</f>
        <v>30 - 39</v>
      </c>
      <c r="N1616" t="str">
        <f>INDEX(Table7[Column1],MATCH(O1616,Table7[Column2]))</f>
        <v>Learning Stage</v>
      </c>
      <c r="O1616">
        <v>2.9325629219999998</v>
      </c>
      <c r="P1616" t="str">
        <f>VLOOKUP(O1616,Table13[],2)</f>
        <v>1 - 5</v>
      </c>
      <c r="Q1616" t="str">
        <f>INDEX(Table8[Column1],MATCH(R1616,Table8[Column2]))</f>
        <v>Scheduled</v>
      </c>
      <c r="R1616">
        <v>23.409104060000001</v>
      </c>
      <c r="S1616">
        <f t="shared" si="51"/>
        <v>0.97537933583333325</v>
      </c>
      <c r="T1616" t="s">
        <v>19</v>
      </c>
    </row>
    <row r="1617" spans="1:20" x14ac:dyDescent="0.25">
      <c r="A1617">
        <v>1616</v>
      </c>
      <c r="B1617" t="s">
        <v>2069</v>
      </c>
      <c r="C1617" t="s">
        <v>2070</v>
      </c>
      <c r="D1617" t="str">
        <f t="shared" si="50"/>
        <v>Fujita Felicia</v>
      </c>
      <c r="E1617" t="s">
        <v>15</v>
      </c>
      <c r="F1617" t="s">
        <v>127</v>
      </c>
      <c r="G1617" t="s">
        <v>820</v>
      </c>
      <c r="H1617" t="s">
        <v>821</v>
      </c>
      <c r="I1617" t="s">
        <v>127</v>
      </c>
      <c r="J1617" t="s">
        <v>19</v>
      </c>
      <c r="K1617" t="str">
        <f>INDEX(Table6[Column1],MATCH(L1617,Table6[Column2]))</f>
        <v>Adults</v>
      </c>
      <c r="L1617">
        <v>48.122941439999998</v>
      </c>
      <c r="M1617" t="str">
        <f>VLOOKUP(L1617,Table1[],2)</f>
        <v>40 - 49</v>
      </c>
      <c r="N1617" t="str">
        <f>INDEX(Table7[Column1],MATCH(O1617,Table7[Column2]))</f>
        <v>Learning Stage</v>
      </c>
      <c r="O1617">
        <v>1.8058600810000001</v>
      </c>
      <c r="P1617" t="str">
        <f>VLOOKUP(O1617,Table13[],2)</f>
        <v>1 - 5</v>
      </c>
      <c r="Q1617" t="str">
        <f>INDEX(Table8[Column1],MATCH(R1617,Table8[Column2]))</f>
        <v>Habitual</v>
      </c>
      <c r="R1617">
        <v>109.16977300000001</v>
      </c>
      <c r="S1617">
        <f t="shared" si="51"/>
        <v>4.5487405416666666</v>
      </c>
      <c r="T1617" t="s">
        <v>19</v>
      </c>
    </row>
    <row r="1618" spans="1:20" x14ac:dyDescent="0.25">
      <c r="A1618">
        <v>1617</v>
      </c>
      <c r="B1618" t="s">
        <v>2071</v>
      </c>
      <c r="C1618" t="s">
        <v>147</v>
      </c>
      <c r="D1618" t="str">
        <f t="shared" si="50"/>
        <v>Senger Linda</v>
      </c>
      <c r="E1618" t="s">
        <v>15</v>
      </c>
      <c r="F1618" t="s">
        <v>30</v>
      </c>
      <c r="G1618" t="s">
        <v>1060</v>
      </c>
      <c r="H1618" t="s">
        <v>1061</v>
      </c>
      <c r="I1618" t="s">
        <v>30</v>
      </c>
      <c r="J1618" t="s">
        <v>19</v>
      </c>
      <c r="K1618" t="str">
        <f>INDEX(Table6[Column1],MATCH(L1618,Table6[Column2]))</f>
        <v>Elders</v>
      </c>
      <c r="L1618">
        <v>56.908481530000003</v>
      </c>
      <c r="M1618" t="str">
        <f>VLOOKUP(L1618,Table1[],2)</f>
        <v>50 - 59</v>
      </c>
      <c r="N1618" t="str">
        <f>INDEX(Table7[Column1],MATCH(O1618,Table7[Column2]))</f>
        <v>Learning Stage</v>
      </c>
      <c r="O1618">
        <v>4.1598931859999997</v>
      </c>
      <c r="P1618" t="str">
        <f>VLOOKUP(O1618,Table13[],2)</f>
        <v>1 - 5</v>
      </c>
      <c r="Q1618" t="str">
        <f>INDEX(Table8[Column1],MATCH(R1618,Table8[Column2]))</f>
        <v>Unexcused</v>
      </c>
      <c r="R1618">
        <v>160.10064539999999</v>
      </c>
      <c r="S1618">
        <f t="shared" si="51"/>
        <v>6.6708602249999993</v>
      </c>
      <c r="T1618" t="s">
        <v>19</v>
      </c>
    </row>
    <row r="1619" spans="1:20" x14ac:dyDescent="0.25">
      <c r="A1619">
        <v>1618</v>
      </c>
      <c r="B1619" t="s">
        <v>2072</v>
      </c>
      <c r="C1619" t="s">
        <v>478</v>
      </c>
      <c r="D1619" t="str">
        <f t="shared" si="50"/>
        <v>Gupta Betty</v>
      </c>
      <c r="E1619" t="s">
        <v>15</v>
      </c>
      <c r="F1619" t="s">
        <v>38</v>
      </c>
      <c r="G1619" t="s">
        <v>513</v>
      </c>
      <c r="H1619" t="s">
        <v>18</v>
      </c>
      <c r="I1619" t="s">
        <v>38</v>
      </c>
      <c r="J1619" t="s">
        <v>19</v>
      </c>
      <c r="K1619" t="str">
        <f>INDEX(Table6[Column1],MATCH(L1619,Table6[Column2]))</f>
        <v>Young Adults</v>
      </c>
      <c r="L1619">
        <v>31.62154774</v>
      </c>
      <c r="M1619" t="str">
        <f>VLOOKUP(L1619,Table1[],2)</f>
        <v>30 - 39</v>
      </c>
      <c r="N1619" t="str">
        <f>INDEX(Table7[Column1],MATCH(O1619,Table7[Column2]))</f>
        <v>Fitting in Stage</v>
      </c>
      <c r="O1619">
        <v>6.0369877809999997</v>
      </c>
      <c r="P1619" t="str">
        <f>VLOOKUP(O1619,Table13[],2)</f>
        <v>6 - 10</v>
      </c>
      <c r="Q1619" t="str">
        <f>INDEX(Table8[Column1],MATCH(R1619,Table8[Column2]))</f>
        <v>Scheduled</v>
      </c>
      <c r="R1619">
        <v>24.09034041</v>
      </c>
      <c r="S1619">
        <f t="shared" si="51"/>
        <v>1.00376418375</v>
      </c>
      <c r="T1619" t="s">
        <v>19</v>
      </c>
    </row>
    <row r="1620" spans="1:20" x14ac:dyDescent="0.25">
      <c r="A1620">
        <v>1619</v>
      </c>
      <c r="B1620" t="s">
        <v>2073</v>
      </c>
      <c r="C1620" t="s">
        <v>1386</v>
      </c>
      <c r="D1620" t="str">
        <f t="shared" si="50"/>
        <v>Carson Sheila</v>
      </c>
      <c r="E1620" t="s">
        <v>15</v>
      </c>
      <c r="F1620" t="s">
        <v>155</v>
      </c>
      <c r="G1620" t="s">
        <v>1060</v>
      </c>
      <c r="H1620" t="s">
        <v>1061</v>
      </c>
      <c r="I1620" t="s">
        <v>24</v>
      </c>
      <c r="J1620" t="s">
        <v>19</v>
      </c>
      <c r="K1620" t="str">
        <f>INDEX(Table6[Column1],MATCH(L1620,Table6[Column2]))</f>
        <v>Adults</v>
      </c>
      <c r="L1620">
        <v>43.373658970000001</v>
      </c>
      <c r="M1620" t="str">
        <f>VLOOKUP(L1620,Table1[],2)</f>
        <v>40 - 49</v>
      </c>
      <c r="N1620" t="str">
        <f>INDEX(Table7[Column1],MATCH(O1620,Table7[Column2]))</f>
        <v>Learning Stage</v>
      </c>
      <c r="O1620">
        <v>2.9977122070000002</v>
      </c>
      <c r="P1620" t="str">
        <f>VLOOKUP(O1620,Table13[],2)</f>
        <v>1 - 5</v>
      </c>
      <c r="Q1620" t="str">
        <f>INDEX(Table8[Column1],MATCH(R1620,Table8[Column2]))</f>
        <v>Habitual</v>
      </c>
      <c r="R1620">
        <v>96.434107900000001</v>
      </c>
      <c r="S1620">
        <f t="shared" si="51"/>
        <v>4.0180878291666664</v>
      </c>
      <c r="T1620" t="s">
        <v>19</v>
      </c>
    </row>
    <row r="1621" spans="1:20" x14ac:dyDescent="0.25">
      <c r="A1621">
        <v>1620</v>
      </c>
      <c r="B1621" t="s">
        <v>2074</v>
      </c>
      <c r="C1621" t="s">
        <v>2075</v>
      </c>
      <c r="D1621" t="str">
        <f t="shared" si="50"/>
        <v>Batts Jessie</v>
      </c>
      <c r="E1621" t="s">
        <v>22</v>
      </c>
      <c r="F1621" t="s">
        <v>38</v>
      </c>
      <c r="G1621" t="s">
        <v>611</v>
      </c>
      <c r="H1621" t="s">
        <v>612</v>
      </c>
      <c r="I1621" t="s">
        <v>38</v>
      </c>
      <c r="J1621" t="s">
        <v>19</v>
      </c>
      <c r="K1621" t="str">
        <f>INDEX(Table6[Column1],MATCH(L1621,Table6[Column2]))</f>
        <v>Young Adults</v>
      </c>
      <c r="L1621">
        <v>34.900590370000003</v>
      </c>
      <c r="M1621" t="str">
        <f>VLOOKUP(L1621,Table1[],2)</f>
        <v>30 - 39</v>
      </c>
      <c r="N1621" t="str">
        <f>INDEX(Table7[Column1],MATCH(O1621,Table7[Column2]))</f>
        <v>Learning Stage</v>
      </c>
      <c r="O1621">
        <v>2.2006030249999999</v>
      </c>
      <c r="P1621" t="str">
        <f>VLOOKUP(O1621,Table13[],2)</f>
        <v>1 - 5</v>
      </c>
      <c r="Q1621" t="str">
        <f>INDEX(Table8[Column1],MATCH(R1621,Table8[Column2]))</f>
        <v>Scheduled</v>
      </c>
      <c r="R1621">
        <v>21.517541420000001</v>
      </c>
      <c r="S1621">
        <f t="shared" si="51"/>
        <v>0.89656422583333328</v>
      </c>
      <c r="T1621" t="s">
        <v>19</v>
      </c>
    </row>
    <row r="1622" spans="1:20" x14ac:dyDescent="0.25">
      <c r="A1622">
        <v>1621</v>
      </c>
      <c r="B1622" t="s">
        <v>2076</v>
      </c>
      <c r="C1622" t="s">
        <v>2037</v>
      </c>
      <c r="D1622" t="str">
        <f t="shared" si="50"/>
        <v>Sippel Charlotte</v>
      </c>
      <c r="E1622" t="s">
        <v>15</v>
      </c>
      <c r="F1622" t="s">
        <v>30</v>
      </c>
      <c r="G1622" t="s">
        <v>1060</v>
      </c>
      <c r="H1622" t="s">
        <v>1061</v>
      </c>
      <c r="I1622" t="s">
        <v>30</v>
      </c>
      <c r="J1622" t="s">
        <v>19</v>
      </c>
      <c r="K1622" t="str">
        <f>INDEX(Table6[Column1],MATCH(L1622,Table6[Column2]))</f>
        <v>Elders</v>
      </c>
      <c r="L1622">
        <v>50.417214059999999</v>
      </c>
      <c r="M1622" t="str">
        <f>VLOOKUP(L1622,Table1[],2)</f>
        <v>50 - 59</v>
      </c>
      <c r="N1622" t="str">
        <f>INDEX(Table7[Column1],MATCH(O1622,Table7[Column2]))</f>
        <v>Learning Stage</v>
      </c>
      <c r="O1622">
        <v>4.6981720869999997</v>
      </c>
      <c r="P1622" t="str">
        <f>VLOOKUP(O1622,Table13[],2)</f>
        <v>1 - 5</v>
      </c>
      <c r="Q1622" t="str">
        <f>INDEX(Table8[Column1],MATCH(R1622,Table8[Column2]))</f>
        <v>Maintained</v>
      </c>
      <c r="R1622">
        <v>64.991799830000005</v>
      </c>
      <c r="S1622">
        <f t="shared" si="51"/>
        <v>2.7079916595833335</v>
      </c>
      <c r="T1622" t="s">
        <v>19</v>
      </c>
    </row>
    <row r="1623" spans="1:20" x14ac:dyDescent="0.25">
      <c r="A1623">
        <v>1622</v>
      </c>
      <c r="B1623" t="s">
        <v>1364</v>
      </c>
      <c r="C1623" t="s">
        <v>426</v>
      </c>
      <c r="D1623" t="str">
        <f t="shared" si="50"/>
        <v>Rivera George</v>
      </c>
      <c r="E1623" t="s">
        <v>22</v>
      </c>
      <c r="F1623" t="s">
        <v>169</v>
      </c>
      <c r="G1623" t="s">
        <v>820</v>
      </c>
      <c r="H1623" t="s">
        <v>821</v>
      </c>
      <c r="I1623" t="s">
        <v>169</v>
      </c>
      <c r="J1623" t="s">
        <v>19</v>
      </c>
      <c r="K1623" t="str">
        <f>INDEX(Table6[Column1],MATCH(L1623,Table6[Column2]))</f>
        <v>Adults</v>
      </c>
      <c r="L1623">
        <v>44.395957529999997</v>
      </c>
      <c r="M1623" t="str">
        <f>VLOOKUP(L1623,Table1[],2)</f>
        <v>40 - 49</v>
      </c>
      <c r="N1623" t="str">
        <f>INDEX(Table7[Column1],MATCH(O1623,Table7[Column2]))</f>
        <v>Learning Stage</v>
      </c>
      <c r="O1623">
        <v>3.727231857</v>
      </c>
      <c r="P1623" t="str">
        <f>VLOOKUP(O1623,Table13[],2)</f>
        <v>1 - 5</v>
      </c>
      <c r="Q1623" t="str">
        <f>INDEX(Table8[Column1],MATCH(R1623,Table8[Column2]))</f>
        <v>Maintained</v>
      </c>
      <c r="R1623">
        <v>40.920434489999998</v>
      </c>
      <c r="S1623">
        <f t="shared" si="51"/>
        <v>1.7050181037499998</v>
      </c>
      <c r="T1623" t="s">
        <v>19</v>
      </c>
    </row>
    <row r="1624" spans="1:20" x14ac:dyDescent="0.25">
      <c r="A1624">
        <v>1623</v>
      </c>
      <c r="B1624" t="s">
        <v>2077</v>
      </c>
      <c r="C1624" t="s">
        <v>89</v>
      </c>
      <c r="D1624" t="str">
        <f t="shared" si="50"/>
        <v>Games Joseph</v>
      </c>
      <c r="E1624" t="s">
        <v>22</v>
      </c>
      <c r="F1624" t="s">
        <v>38</v>
      </c>
      <c r="G1624" t="s">
        <v>611</v>
      </c>
      <c r="H1624" t="s">
        <v>612</v>
      </c>
      <c r="I1624" t="s">
        <v>38</v>
      </c>
      <c r="J1624" t="s">
        <v>19</v>
      </c>
      <c r="K1624" t="str">
        <f>INDEX(Table6[Column1],MATCH(L1624,Table6[Column2]))</f>
        <v>Young Adults</v>
      </c>
      <c r="L1624">
        <v>36.903303100000002</v>
      </c>
      <c r="M1624" t="str">
        <f>VLOOKUP(L1624,Table1[],2)</f>
        <v>30 - 39</v>
      </c>
      <c r="N1624" t="str">
        <f>INDEX(Table7[Column1],MATCH(O1624,Table7[Column2]))</f>
        <v>Learning Stage</v>
      </c>
      <c r="O1624">
        <v>2.7334914260000001</v>
      </c>
      <c r="P1624" t="str">
        <f>VLOOKUP(O1624,Table13[],2)</f>
        <v>1 - 5</v>
      </c>
      <c r="Q1624" t="str">
        <f>INDEX(Table8[Column1],MATCH(R1624,Table8[Column2]))</f>
        <v>Scheduled</v>
      </c>
      <c r="R1624">
        <v>36.968082780000003</v>
      </c>
      <c r="S1624">
        <f t="shared" si="51"/>
        <v>1.5403367825000001</v>
      </c>
      <c r="T1624" t="s">
        <v>19</v>
      </c>
    </row>
    <row r="1625" spans="1:20" x14ac:dyDescent="0.25">
      <c r="A1625">
        <v>1624</v>
      </c>
      <c r="B1625" t="s">
        <v>500</v>
      </c>
      <c r="C1625" t="s">
        <v>2020</v>
      </c>
      <c r="D1625" t="str">
        <f t="shared" si="50"/>
        <v>Ash Margie</v>
      </c>
      <c r="E1625" t="s">
        <v>15</v>
      </c>
      <c r="F1625" t="s">
        <v>38</v>
      </c>
      <c r="G1625" t="s">
        <v>820</v>
      </c>
      <c r="H1625" t="s">
        <v>821</v>
      </c>
      <c r="I1625" t="s">
        <v>38</v>
      </c>
      <c r="J1625" t="s">
        <v>19</v>
      </c>
      <c r="K1625" t="str">
        <f>INDEX(Table6[Column1],MATCH(L1625,Table6[Column2]))</f>
        <v>Young Adults</v>
      </c>
      <c r="L1625">
        <v>35.06585201</v>
      </c>
      <c r="M1625" t="str">
        <f>VLOOKUP(L1625,Table1[],2)</f>
        <v>30 - 39</v>
      </c>
      <c r="N1625" t="str">
        <f>INDEX(Table7[Column1],MATCH(O1625,Table7[Column2]))</f>
        <v>Learning Stage</v>
      </c>
      <c r="O1625">
        <v>5.7474770050000004</v>
      </c>
      <c r="P1625" t="str">
        <f>VLOOKUP(O1625,Table13[],2)</f>
        <v>1 - 5</v>
      </c>
      <c r="Q1625" t="str">
        <f>INDEX(Table8[Column1],MATCH(R1625,Table8[Column2]))</f>
        <v>Maintained</v>
      </c>
      <c r="R1625">
        <v>52.58132638</v>
      </c>
      <c r="S1625">
        <f t="shared" si="51"/>
        <v>2.1908885991666667</v>
      </c>
      <c r="T1625" t="s">
        <v>19</v>
      </c>
    </row>
    <row r="1626" spans="1:20" x14ac:dyDescent="0.25">
      <c r="A1626">
        <v>1625</v>
      </c>
      <c r="B1626" t="s">
        <v>800</v>
      </c>
      <c r="C1626" t="s">
        <v>630</v>
      </c>
      <c r="D1626" t="str">
        <f t="shared" si="50"/>
        <v>Austin Richard</v>
      </c>
      <c r="E1626" t="s">
        <v>22</v>
      </c>
      <c r="F1626" t="s">
        <v>38</v>
      </c>
      <c r="G1626" t="s">
        <v>611</v>
      </c>
      <c r="H1626" t="s">
        <v>612</v>
      </c>
      <c r="I1626" t="s">
        <v>38</v>
      </c>
      <c r="J1626" t="s">
        <v>19</v>
      </c>
      <c r="K1626" t="str">
        <f>INDEX(Table6[Column1],MATCH(L1626,Table6[Column2]))</f>
        <v>Adults</v>
      </c>
      <c r="L1626">
        <v>49.703381219999997</v>
      </c>
      <c r="M1626" t="str">
        <f>VLOOKUP(L1626,Table1[],2)</f>
        <v>40 - 49</v>
      </c>
      <c r="N1626" t="str">
        <f>INDEX(Table7[Column1],MATCH(O1626,Table7[Column2]))</f>
        <v>Learning Stage</v>
      </c>
      <c r="O1626">
        <v>4.3596981039999996</v>
      </c>
      <c r="P1626" t="str">
        <f>VLOOKUP(O1626,Table13[],2)</f>
        <v>1 - 5</v>
      </c>
      <c r="Q1626" t="str">
        <f>INDEX(Table8[Column1],MATCH(R1626,Table8[Column2]))</f>
        <v>Maintained</v>
      </c>
      <c r="R1626">
        <v>60.944276410000001</v>
      </c>
      <c r="S1626">
        <f t="shared" si="51"/>
        <v>2.5393448504166667</v>
      </c>
      <c r="T1626" t="s">
        <v>19</v>
      </c>
    </row>
    <row r="1627" spans="1:20" x14ac:dyDescent="0.25">
      <c r="A1627">
        <v>1626</v>
      </c>
      <c r="B1627" t="s">
        <v>2078</v>
      </c>
      <c r="C1627" t="s">
        <v>2079</v>
      </c>
      <c r="D1627" t="str">
        <f t="shared" si="50"/>
        <v>Coffman Kyle</v>
      </c>
      <c r="E1627" t="s">
        <v>22</v>
      </c>
      <c r="F1627" t="s">
        <v>30</v>
      </c>
      <c r="G1627" t="s">
        <v>820</v>
      </c>
      <c r="H1627" t="s">
        <v>821</v>
      </c>
      <c r="I1627" t="s">
        <v>30</v>
      </c>
      <c r="J1627" t="s">
        <v>19</v>
      </c>
      <c r="K1627" t="str">
        <f>INDEX(Table6[Column1],MATCH(L1627,Table6[Column2]))</f>
        <v>Adults</v>
      </c>
      <c r="L1627">
        <v>46.744956440000003</v>
      </c>
      <c r="M1627" t="str">
        <f>VLOOKUP(L1627,Table1[],2)</f>
        <v>40 - 49</v>
      </c>
      <c r="N1627" t="str">
        <f>INDEX(Table7[Column1],MATCH(O1627,Table7[Column2]))</f>
        <v>Learning Stage</v>
      </c>
      <c r="O1627">
        <v>5.703258269</v>
      </c>
      <c r="P1627" t="str">
        <f>VLOOKUP(O1627,Table13[],2)</f>
        <v>1 - 5</v>
      </c>
      <c r="Q1627" t="str">
        <f>INDEX(Table8[Column1],MATCH(R1627,Table8[Column2]))</f>
        <v>Maintained</v>
      </c>
      <c r="R1627">
        <v>72.294064559999995</v>
      </c>
      <c r="S1627">
        <f t="shared" si="51"/>
        <v>3.01225269</v>
      </c>
      <c r="T1627" t="s">
        <v>19</v>
      </c>
    </row>
    <row r="1628" spans="1:20" x14ac:dyDescent="0.25">
      <c r="A1628">
        <v>1627</v>
      </c>
      <c r="B1628" t="s">
        <v>2080</v>
      </c>
      <c r="C1628" t="s">
        <v>2081</v>
      </c>
      <c r="D1628" t="str">
        <f t="shared" si="50"/>
        <v>Colgan Mayola</v>
      </c>
      <c r="E1628" t="s">
        <v>15</v>
      </c>
      <c r="F1628" t="s">
        <v>38</v>
      </c>
      <c r="G1628" t="s">
        <v>1862</v>
      </c>
      <c r="H1628" t="s">
        <v>1863</v>
      </c>
      <c r="I1628" t="s">
        <v>38</v>
      </c>
      <c r="J1628" t="s">
        <v>19</v>
      </c>
      <c r="K1628" t="str">
        <f>INDEX(Table6[Column1],MATCH(L1628,Table6[Column2]))</f>
        <v>Elders</v>
      </c>
      <c r="L1628">
        <v>50.225074040000003</v>
      </c>
      <c r="M1628" t="str">
        <f>VLOOKUP(L1628,Table1[],2)</f>
        <v>50 - 59</v>
      </c>
      <c r="N1628" t="str">
        <f>INDEX(Table7[Column1],MATCH(O1628,Table7[Column2]))</f>
        <v>Learning Stage</v>
      </c>
      <c r="O1628">
        <v>5.3733312790000003</v>
      </c>
      <c r="P1628" t="str">
        <f>VLOOKUP(O1628,Table13[],2)</f>
        <v>1 - 5</v>
      </c>
      <c r="Q1628" t="str">
        <f>INDEX(Table8[Column1],MATCH(R1628,Table8[Column2]))</f>
        <v>Excused</v>
      </c>
      <c r="R1628">
        <v>124.00148470000001</v>
      </c>
      <c r="S1628">
        <f t="shared" si="51"/>
        <v>5.1667285291666669</v>
      </c>
      <c r="T1628" t="s">
        <v>19</v>
      </c>
    </row>
    <row r="1629" spans="1:20" x14ac:dyDescent="0.25">
      <c r="A1629">
        <v>1628</v>
      </c>
      <c r="B1629" t="s">
        <v>2082</v>
      </c>
      <c r="C1629" t="s">
        <v>2083</v>
      </c>
      <c r="D1629" t="str">
        <f t="shared" si="50"/>
        <v>Replogle Rosetta</v>
      </c>
      <c r="E1629" t="s">
        <v>15</v>
      </c>
      <c r="F1629" t="s">
        <v>509</v>
      </c>
      <c r="G1629" t="s">
        <v>1060</v>
      </c>
      <c r="H1629" t="s">
        <v>1061</v>
      </c>
      <c r="I1629" t="s">
        <v>54</v>
      </c>
      <c r="J1629" t="s">
        <v>19</v>
      </c>
      <c r="K1629" t="str">
        <f>INDEX(Table6[Column1],MATCH(L1629,Table6[Column2]))</f>
        <v>Young Adults</v>
      </c>
      <c r="L1629">
        <v>34.224089419999999</v>
      </c>
      <c r="M1629" t="str">
        <f>VLOOKUP(L1629,Table1[],2)</f>
        <v>30 - 39</v>
      </c>
      <c r="N1629" t="str">
        <f>INDEX(Table7[Column1],MATCH(O1629,Table7[Column2]))</f>
        <v>Learning Stage</v>
      </c>
      <c r="O1629">
        <v>3.9836820240000002</v>
      </c>
      <c r="P1629" t="str">
        <f>VLOOKUP(O1629,Table13[],2)</f>
        <v>1 - 5</v>
      </c>
      <c r="Q1629" t="str">
        <f>INDEX(Table8[Column1],MATCH(R1629,Table8[Column2]))</f>
        <v>Scheduled</v>
      </c>
      <c r="R1629">
        <v>4.1527301520000002</v>
      </c>
      <c r="S1629">
        <f t="shared" si="51"/>
        <v>0.17303042300000002</v>
      </c>
      <c r="T1629" t="s">
        <v>19</v>
      </c>
    </row>
    <row r="1630" spans="1:20" x14ac:dyDescent="0.25">
      <c r="A1630">
        <v>1629</v>
      </c>
      <c r="B1630" t="s">
        <v>58</v>
      </c>
      <c r="C1630" t="s">
        <v>401</v>
      </c>
      <c r="D1630" t="str">
        <f t="shared" si="50"/>
        <v>Davis Michael</v>
      </c>
      <c r="E1630" t="s">
        <v>22</v>
      </c>
      <c r="F1630" t="s">
        <v>84</v>
      </c>
      <c r="G1630" t="s">
        <v>1060</v>
      </c>
      <c r="H1630" t="s">
        <v>1061</v>
      </c>
      <c r="I1630" t="s">
        <v>84</v>
      </c>
      <c r="J1630" t="s">
        <v>19</v>
      </c>
      <c r="K1630" t="str">
        <f>INDEX(Table6[Column1],MATCH(L1630,Table6[Column2]))</f>
        <v>Youth</v>
      </c>
      <c r="L1630">
        <v>25.7835182</v>
      </c>
      <c r="M1630" t="str">
        <f>VLOOKUP(L1630,Table1[],2)</f>
        <v>20 - 29</v>
      </c>
      <c r="N1630" t="str">
        <f>INDEX(Table7[Column1],MATCH(O1630,Table7[Column2]))</f>
        <v>Learning Stage</v>
      </c>
      <c r="O1630">
        <v>4.5180434299999996</v>
      </c>
      <c r="P1630" t="str">
        <f>VLOOKUP(O1630,Table13[],2)</f>
        <v>1 - 5</v>
      </c>
      <c r="Q1630" t="str">
        <f>INDEX(Table8[Column1],MATCH(R1630,Table8[Column2]))</f>
        <v>Scheduled</v>
      </c>
      <c r="R1630">
        <v>0</v>
      </c>
      <c r="S1630">
        <f t="shared" si="51"/>
        <v>0</v>
      </c>
      <c r="T1630" t="s">
        <v>19</v>
      </c>
    </row>
    <row r="1631" spans="1:20" x14ac:dyDescent="0.25">
      <c r="A1631">
        <v>1630</v>
      </c>
      <c r="B1631" t="s">
        <v>444</v>
      </c>
      <c r="C1631" t="s">
        <v>1707</v>
      </c>
      <c r="D1631" t="str">
        <f t="shared" si="50"/>
        <v>Moore Rene</v>
      </c>
      <c r="E1631" t="s">
        <v>22</v>
      </c>
      <c r="F1631" t="s">
        <v>369</v>
      </c>
      <c r="G1631" t="s">
        <v>611</v>
      </c>
      <c r="H1631" t="s">
        <v>612</v>
      </c>
      <c r="I1631" t="s">
        <v>369</v>
      </c>
      <c r="J1631" t="s">
        <v>19</v>
      </c>
      <c r="K1631" t="str">
        <f>INDEX(Table6[Column1],MATCH(L1631,Table6[Column2]))</f>
        <v>Young Adults</v>
      </c>
      <c r="L1631">
        <v>31.728191769999999</v>
      </c>
      <c r="M1631" t="str">
        <f>VLOOKUP(L1631,Table1[],2)</f>
        <v>30 - 39</v>
      </c>
      <c r="N1631" t="str">
        <f>INDEX(Table7[Column1],MATCH(O1631,Table7[Column2]))</f>
        <v>Fitting in Stage</v>
      </c>
      <c r="O1631">
        <v>7.1463267679999998</v>
      </c>
      <c r="P1631" t="str">
        <f>VLOOKUP(O1631,Table13[],2)</f>
        <v>6 - 10</v>
      </c>
      <c r="Q1631" t="str">
        <f>INDEX(Table8[Column1],MATCH(R1631,Table8[Column2]))</f>
        <v>Scheduled</v>
      </c>
      <c r="R1631">
        <v>0</v>
      </c>
      <c r="S1631">
        <f t="shared" si="51"/>
        <v>0</v>
      </c>
      <c r="T1631" t="s">
        <v>19</v>
      </c>
    </row>
    <row r="1632" spans="1:20" x14ac:dyDescent="0.25">
      <c r="A1632">
        <v>1631</v>
      </c>
      <c r="B1632" t="s">
        <v>43</v>
      </c>
      <c r="C1632" t="s">
        <v>1690</v>
      </c>
      <c r="D1632" t="str">
        <f t="shared" si="50"/>
        <v>Lee Cindy</v>
      </c>
      <c r="E1632" t="s">
        <v>15</v>
      </c>
      <c r="F1632" t="s">
        <v>38</v>
      </c>
      <c r="G1632" t="s">
        <v>1872</v>
      </c>
      <c r="H1632" t="s">
        <v>612</v>
      </c>
      <c r="I1632" t="s">
        <v>38</v>
      </c>
      <c r="J1632" t="s">
        <v>19</v>
      </c>
      <c r="K1632" t="str">
        <f>INDEX(Table6[Column1],MATCH(L1632,Table6[Column2]))</f>
        <v>Elders</v>
      </c>
      <c r="L1632">
        <v>51.747065749999997</v>
      </c>
      <c r="M1632" t="str">
        <f>VLOOKUP(L1632,Table1[],2)</f>
        <v>50 - 59</v>
      </c>
      <c r="N1632" t="str">
        <f>INDEX(Table7[Column1],MATCH(O1632,Table7[Column2]))</f>
        <v>Learning Stage</v>
      </c>
      <c r="O1632">
        <v>5.1399341459999999</v>
      </c>
      <c r="P1632" t="str">
        <f>VLOOKUP(O1632,Table13[],2)</f>
        <v>1 - 5</v>
      </c>
      <c r="Q1632" t="str">
        <f>INDEX(Table8[Column1],MATCH(R1632,Table8[Column2]))</f>
        <v>Unexcused</v>
      </c>
      <c r="R1632">
        <v>171.5987945</v>
      </c>
      <c r="S1632">
        <f t="shared" si="51"/>
        <v>7.1499497708333335</v>
      </c>
      <c r="T1632" t="s">
        <v>19</v>
      </c>
    </row>
    <row r="1633" spans="1:20" x14ac:dyDescent="0.25">
      <c r="A1633">
        <v>1632</v>
      </c>
      <c r="B1633" t="s">
        <v>34</v>
      </c>
      <c r="C1633" t="s">
        <v>2084</v>
      </c>
      <c r="D1633" t="str">
        <f t="shared" si="50"/>
        <v>Jones Eileen</v>
      </c>
      <c r="E1633" t="s">
        <v>15</v>
      </c>
      <c r="F1633" t="s">
        <v>169</v>
      </c>
      <c r="G1633" t="s">
        <v>1825</v>
      </c>
      <c r="H1633" t="s">
        <v>1826</v>
      </c>
      <c r="I1633" t="s">
        <v>169</v>
      </c>
      <c r="J1633" t="s">
        <v>19</v>
      </c>
      <c r="K1633" t="str">
        <f>INDEX(Table6[Column1],MATCH(L1633,Table6[Column2]))</f>
        <v>Young Adults</v>
      </c>
      <c r="L1633">
        <v>34.608133799999997</v>
      </c>
      <c r="M1633" t="str">
        <f>VLOOKUP(L1633,Table1[],2)</f>
        <v>30 - 39</v>
      </c>
      <c r="N1633" t="str">
        <f>INDEX(Table7[Column1],MATCH(O1633,Table7[Column2]))</f>
        <v>Learning Stage</v>
      </c>
      <c r="O1633">
        <v>4.8071690069999997</v>
      </c>
      <c r="P1633" t="str">
        <f>VLOOKUP(O1633,Table13[],2)</f>
        <v>1 - 5</v>
      </c>
      <c r="Q1633" t="str">
        <f>INDEX(Table8[Column1],MATCH(R1633,Table8[Column2]))</f>
        <v>Maintained</v>
      </c>
      <c r="R1633">
        <v>50.034485349999997</v>
      </c>
      <c r="S1633">
        <f t="shared" si="51"/>
        <v>2.0847702229166667</v>
      </c>
      <c r="T1633" t="s">
        <v>19</v>
      </c>
    </row>
    <row r="1634" spans="1:20" x14ac:dyDescent="0.25">
      <c r="A1634">
        <v>1633</v>
      </c>
      <c r="B1634" t="s">
        <v>2085</v>
      </c>
      <c r="C1634" t="s">
        <v>1975</v>
      </c>
      <c r="D1634" t="str">
        <f t="shared" si="50"/>
        <v>Crabtree Lillian</v>
      </c>
      <c r="E1634" t="s">
        <v>15</v>
      </c>
      <c r="F1634" t="s">
        <v>485</v>
      </c>
      <c r="G1634" t="s">
        <v>1060</v>
      </c>
      <c r="H1634" t="s">
        <v>1061</v>
      </c>
      <c r="I1634" t="s">
        <v>24</v>
      </c>
      <c r="J1634" t="s">
        <v>19</v>
      </c>
      <c r="K1634" t="str">
        <f>INDEX(Table6[Column1],MATCH(L1634,Table6[Column2]))</f>
        <v>Youth</v>
      </c>
      <c r="L1634">
        <v>24.854591150000001</v>
      </c>
      <c r="M1634" t="str">
        <f>VLOOKUP(L1634,Table1[],2)</f>
        <v>20 - 29</v>
      </c>
      <c r="N1634" t="str">
        <f>INDEX(Table7[Column1],MATCH(O1634,Table7[Column2]))</f>
        <v>Learning Stage</v>
      </c>
      <c r="O1634">
        <v>1.020184328</v>
      </c>
      <c r="P1634" t="str">
        <f>VLOOKUP(O1634,Table13[],2)</f>
        <v>1 - 5</v>
      </c>
      <c r="Q1634" t="str">
        <f>INDEX(Table8[Column1],MATCH(R1634,Table8[Column2]))</f>
        <v>Scheduled</v>
      </c>
      <c r="R1634">
        <v>0</v>
      </c>
      <c r="S1634">
        <f t="shared" si="51"/>
        <v>0</v>
      </c>
      <c r="T1634" t="s">
        <v>19</v>
      </c>
    </row>
    <row r="1635" spans="1:20" x14ac:dyDescent="0.25">
      <c r="A1635">
        <v>1634</v>
      </c>
      <c r="B1635" t="s">
        <v>1285</v>
      </c>
      <c r="C1635" t="s">
        <v>2086</v>
      </c>
      <c r="D1635" t="str">
        <f t="shared" si="50"/>
        <v>England Kathy</v>
      </c>
      <c r="E1635" t="s">
        <v>15</v>
      </c>
      <c r="F1635" t="s">
        <v>16</v>
      </c>
      <c r="G1635" t="s">
        <v>1794</v>
      </c>
      <c r="H1635" t="s">
        <v>1061</v>
      </c>
      <c r="I1635" t="s">
        <v>16</v>
      </c>
      <c r="J1635" t="s">
        <v>19</v>
      </c>
      <c r="K1635" t="str">
        <f>INDEX(Table6[Column1],MATCH(L1635,Table6[Column2]))</f>
        <v>Youth</v>
      </c>
      <c r="L1635">
        <v>29.170074830000001</v>
      </c>
      <c r="M1635" t="str">
        <f>VLOOKUP(L1635,Table1[],2)</f>
        <v>20 - 29</v>
      </c>
      <c r="N1635" t="str">
        <f>INDEX(Table7[Column1],MATCH(O1635,Table7[Column2]))</f>
        <v>Learning Stage</v>
      </c>
      <c r="O1635">
        <v>5.3635119199999997</v>
      </c>
      <c r="P1635" t="str">
        <f>VLOOKUP(O1635,Table13[],2)</f>
        <v>1 - 5</v>
      </c>
      <c r="Q1635" t="str">
        <f>INDEX(Table8[Column1],MATCH(R1635,Table8[Column2]))</f>
        <v>Scheduled</v>
      </c>
      <c r="R1635">
        <v>0</v>
      </c>
      <c r="S1635">
        <f t="shared" si="51"/>
        <v>0</v>
      </c>
      <c r="T1635" t="s">
        <v>19</v>
      </c>
    </row>
    <row r="1636" spans="1:20" x14ac:dyDescent="0.25">
      <c r="A1636">
        <v>1635</v>
      </c>
      <c r="B1636" t="s">
        <v>2087</v>
      </c>
      <c r="C1636" t="s">
        <v>1580</v>
      </c>
      <c r="D1636" t="str">
        <f t="shared" si="50"/>
        <v>Jaquez Judith</v>
      </c>
      <c r="E1636" t="s">
        <v>15</v>
      </c>
      <c r="F1636" t="s">
        <v>169</v>
      </c>
      <c r="G1636" t="s">
        <v>820</v>
      </c>
      <c r="H1636" t="s">
        <v>821</v>
      </c>
      <c r="I1636" t="s">
        <v>169</v>
      </c>
      <c r="J1636" t="s">
        <v>19</v>
      </c>
      <c r="K1636" t="str">
        <f>INDEX(Table6[Column1],MATCH(L1636,Table6[Column2]))</f>
        <v>Young Adults</v>
      </c>
      <c r="L1636">
        <v>30.912905899999998</v>
      </c>
      <c r="M1636" t="str">
        <f>VLOOKUP(L1636,Table1[],2)</f>
        <v>30 - 39</v>
      </c>
      <c r="N1636" t="str">
        <f>INDEX(Table7[Column1],MATCH(O1636,Table7[Column2]))</f>
        <v>Learning Stage</v>
      </c>
      <c r="O1636">
        <v>5.0928558339999999</v>
      </c>
      <c r="P1636" t="str">
        <f>VLOOKUP(O1636,Table13[],2)</f>
        <v>1 - 5</v>
      </c>
      <c r="Q1636" t="str">
        <f>INDEX(Table8[Column1],MATCH(R1636,Table8[Column2]))</f>
        <v>Maintained</v>
      </c>
      <c r="R1636">
        <v>44.216386989999997</v>
      </c>
      <c r="S1636">
        <f t="shared" si="51"/>
        <v>1.8423494579166666</v>
      </c>
      <c r="T1636" t="s">
        <v>19</v>
      </c>
    </row>
    <row r="1637" spans="1:20" x14ac:dyDescent="0.25">
      <c r="A1637">
        <v>1636</v>
      </c>
      <c r="B1637" t="s">
        <v>1090</v>
      </c>
      <c r="C1637" t="s">
        <v>492</v>
      </c>
      <c r="D1637" t="str">
        <f t="shared" si="50"/>
        <v>Sanchez Raymond</v>
      </c>
      <c r="E1637" t="s">
        <v>22</v>
      </c>
      <c r="F1637" t="s">
        <v>16</v>
      </c>
      <c r="G1637" t="s">
        <v>1825</v>
      </c>
      <c r="H1637" t="s">
        <v>1826</v>
      </c>
      <c r="I1637" t="s">
        <v>16</v>
      </c>
      <c r="J1637" t="s">
        <v>19</v>
      </c>
      <c r="K1637" t="str">
        <f>INDEX(Table6[Column1],MATCH(L1637,Table6[Column2]))</f>
        <v>Youth</v>
      </c>
      <c r="L1637">
        <v>28.4036106</v>
      </c>
      <c r="M1637" t="str">
        <f>VLOOKUP(L1637,Table1[],2)</f>
        <v>20 - 29</v>
      </c>
      <c r="N1637" t="str">
        <f>INDEX(Table7[Column1],MATCH(O1637,Table7[Column2]))</f>
        <v>Learning Stage</v>
      </c>
      <c r="O1637">
        <v>3.8227968880000001</v>
      </c>
      <c r="P1637" t="str">
        <f>VLOOKUP(O1637,Table13[],2)</f>
        <v>1 - 5</v>
      </c>
      <c r="Q1637" t="str">
        <f>INDEX(Table8[Column1],MATCH(R1637,Table8[Column2]))</f>
        <v>Scheduled</v>
      </c>
      <c r="R1637">
        <v>3.975308439</v>
      </c>
      <c r="S1637">
        <f t="shared" si="51"/>
        <v>0.165637851625</v>
      </c>
      <c r="T1637" t="s">
        <v>19</v>
      </c>
    </row>
    <row r="1638" spans="1:20" x14ac:dyDescent="0.25">
      <c r="A1638">
        <v>1637</v>
      </c>
      <c r="B1638" t="s">
        <v>2088</v>
      </c>
      <c r="C1638" t="s">
        <v>404</v>
      </c>
      <c r="D1638" t="str">
        <f t="shared" si="50"/>
        <v>Benton Tina</v>
      </c>
      <c r="E1638" t="s">
        <v>15</v>
      </c>
      <c r="F1638" t="s">
        <v>127</v>
      </c>
      <c r="G1638" t="s">
        <v>820</v>
      </c>
      <c r="H1638" t="s">
        <v>821</v>
      </c>
      <c r="I1638" t="s">
        <v>127</v>
      </c>
      <c r="J1638" t="s">
        <v>19</v>
      </c>
      <c r="K1638" t="str">
        <f>INDEX(Table6[Column1],MATCH(L1638,Table6[Column2]))</f>
        <v>Teenagers</v>
      </c>
      <c r="L1638">
        <v>13.94036223</v>
      </c>
      <c r="M1638" t="e">
        <f>VLOOKUP(L1638,Table1[],2)</f>
        <v>#N/A</v>
      </c>
      <c r="N1638" t="str">
        <f>INDEX(Table7[Column1],MATCH(O1638,Table7[Column2]))</f>
        <v>Learning Stage</v>
      </c>
      <c r="O1638">
        <v>5.0151946040000004</v>
      </c>
      <c r="P1638" t="str">
        <f>VLOOKUP(O1638,Table13[],2)</f>
        <v>1 - 5</v>
      </c>
      <c r="Q1638" t="str">
        <f>INDEX(Table8[Column1],MATCH(R1638,Table8[Column2]))</f>
        <v>Scheduled</v>
      </c>
      <c r="R1638">
        <v>0</v>
      </c>
      <c r="S1638">
        <f t="shared" si="51"/>
        <v>0</v>
      </c>
      <c r="T1638" t="s">
        <v>19</v>
      </c>
    </row>
    <row r="1639" spans="1:20" x14ac:dyDescent="0.25">
      <c r="A1639">
        <v>1638</v>
      </c>
      <c r="B1639" t="s">
        <v>2089</v>
      </c>
      <c r="C1639" t="s">
        <v>2090</v>
      </c>
      <c r="D1639" t="str">
        <f t="shared" si="50"/>
        <v>Hogan Donnie</v>
      </c>
      <c r="E1639" t="s">
        <v>15</v>
      </c>
      <c r="F1639" t="s">
        <v>38</v>
      </c>
      <c r="G1639" t="s">
        <v>1790</v>
      </c>
      <c r="H1639" t="s">
        <v>1791</v>
      </c>
      <c r="I1639" t="s">
        <v>38</v>
      </c>
      <c r="J1639" t="s">
        <v>19</v>
      </c>
      <c r="K1639" t="str">
        <f>INDEX(Table6[Column1],MATCH(L1639,Table6[Column2]))</f>
        <v>Adults</v>
      </c>
      <c r="L1639">
        <v>47.247821430000002</v>
      </c>
      <c r="M1639" t="str">
        <f>VLOOKUP(L1639,Table1[],2)</f>
        <v>40 - 49</v>
      </c>
      <c r="N1639" t="str">
        <f>INDEX(Table7[Column1],MATCH(O1639,Table7[Column2]))</f>
        <v>Learning Stage</v>
      </c>
      <c r="O1639">
        <v>3.3586209550000001</v>
      </c>
      <c r="P1639" t="str">
        <f>VLOOKUP(O1639,Table13[],2)</f>
        <v>1 - 5</v>
      </c>
      <c r="Q1639" t="str">
        <f>INDEX(Table8[Column1],MATCH(R1639,Table8[Column2]))</f>
        <v>Habitual</v>
      </c>
      <c r="R1639">
        <v>109.4073619</v>
      </c>
      <c r="S1639">
        <f t="shared" si="51"/>
        <v>4.5586400791666666</v>
      </c>
      <c r="T1639" t="s">
        <v>19</v>
      </c>
    </row>
    <row r="1640" spans="1:20" x14ac:dyDescent="0.25">
      <c r="A1640">
        <v>1639</v>
      </c>
      <c r="B1640" t="s">
        <v>2091</v>
      </c>
      <c r="C1640" t="s">
        <v>1627</v>
      </c>
      <c r="D1640" t="str">
        <f t="shared" si="50"/>
        <v>McCall Gabriel</v>
      </c>
      <c r="E1640" t="s">
        <v>22</v>
      </c>
      <c r="F1640" t="s">
        <v>30</v>
      </c>
      <c r="G1640" t="s">
        <v>820</v>
      </c>
      <c r="H1640" t="s">
        <v>821</v>
      </c>
      <c r="I1640" t="s">
        <v>30</v>
      </c>
      <c r="J1640" t="s">
        <v>19</v>
      </c>
      <c r="K1640" t="str">
        <f>INDEX(Table6[Column1],MATCH(L1640,Table6[Column2]))</f>
        <v>Young Adults</v>
      </c>
      <c r="L1640">
        <v>32.573085589999998</v>
      </c>
      <c r="M1640" t="str">
        <f>VLOOKUP(L1640,Table1[],2)</f>
        <v>30 - 39</v>
      </c>
      <c r="N1640" t="str">
        <f>INDEX(Table7[Column1],MATCH(O1640,Table7[Column2]))</f>
        <v>Learning Stage</v>
      </c>
      <c r="O1640">
        <v>2.5151016240000001</v>
      </c>
      <c r="P1640" t="str">
        <f>VLOOKUP(O1640,Table13[],2)</f>
        <v>1 - 5</v>
      </c>
      <c r="Q1640" t="str">
        <f>INDEX(Table8[Column1],MATCH(R1640,Table8[Column2]))</f>
        <v>Scheduled</v>
      </c>
      <c r="R1640">
        <v>1.80623103</v>
      </c>
      <c r="S1640">
        <f t="shared" si="51"/>
        <v>7.5259626250000003E-2</v>
      </c>
      <c r="T1640" t="s">
        <v>19</v>
      </c>
    </row>
    <row r="1641" spans="1:20" x14ac:dyDescent="0.25">
      <c r="A1641">
        <v>1640</v>
      </c>
      <c r="B1641" t="s">
        <v>1971</v>
      </c>
      <c r="C1641" t="s">
        <v>936</v>
      </c>
      <c r="D1641" t="str">
        <f t="shared" si="50"/>
        <v>Stalcup Nathan</v>
      </c>
      <c r="E1641" t="s">
        <v>22</v>
      </c>
      <c r="F1641" t="s">
        <v>2092</v>
      </c>
      <c r="G1641" t="s">
        <v>1060</v>
      </c>
      <c r="H1641" t="s">
        <v>1061</v>
      </c>
      <c r="I1641" t="s">
        <v>87</v>
      </c>
      <c r="J1641" t="s">
        <v>19</v>
      </c>
      <c r="K1641" t="str">
        <f>INDEX(Table6[Column1],MATCH(L1641,Table6[Column2]))</f>
        <v>Adults</v>
      </c>
      <c r="L1641">
        <v>45.720444440000001</v>
      </c>
      <c r="M1641" t="str">
        <f>VLOOKUP(L1641,Table1[],2)</f>
        <v>40 - 49</v>
      </c>
      <c r="N1641" t="str">
        <f>INDEX(Table7[Column1],MATCH(O1641,Table7[Column2]))</f>
        <v>Learning Stage</v>
      </c>
      <c r="O1641">
        <v>3.9128402370000002</v>
      </c>
      <c r="P1641" t="str">
        <f>VLOOKUP(O1641,Table13[],2)</f>
        <v>1 - 5</v>
      </c>
      <c r="Q1641" t="str">
        <f>INDEX(Table8[Column1],MATCH(R1641,Table8[Column2]))</f>
        <v>Maintained</v>
      </c>
      <c r="R1641">
        <v>48.157696420000001</v>
      </c>
      <c r="S1641">
        <f t="shared" si="51"/>
        <v>2.0065706841666668</v>
      </c>
      <c r="T1641" t="s">
        <v>19</v>
      </c>
    </row>
    <row r="1642" spans="1:20" x14ac:dyDescent="0.25">
      <c r="A1642">
        <v>1641</v>
      </c>
      <c r="B1642" t="s">
        <v>1492</v>
      </c>
      <c r="C1642" t="s">
        <v>183</v>
      </c>
      <c r="D1642" t="str">
        <f t="shared" si="50"/>
        <v>Vasquez Donald</v>
      </c>
      <c r="E1642" t="s">
        <v>22</v>
      </c>
      <c r="F1642" t="s">
        <v>16</v>
      </c>
      <c r="G1642" t="s">
        <v>820</v>
      </c>
      <c r="H1642" t="s">
        <v>821</v>
      </c>
      <c r="I1642" t="s">
        <v>16</v>
      </c>
      <c r="J1642" t="s">
        <v>19</v>
      </c>
      <c r="K1642" t="str">
        <f>INDEX(Table6[Column1],MATCH(L1642,Table6[Column2]))</f>
        <v>Young Adults</v>
      </c>
      <c r="L1642">
        <v>32.72423345</v>
      </c>
      <c r="M1642" t="str">
        <f>VLOOKUP(L1642,Table1[],2)</f>
        <v>30 - 39</v>
      </c>
      <c r="N1642" t="str">
        <f>INDEX(Table7[Column1],MATCH(O1642,Table7[Column2]))</f>
        <v>Learning Stage</v>
      </c>
      <c r="O1642">
        <v>4.0646973639999997</v>
      </c>
      <c r="P1642" t="str">
        <f>VLOOKUP(O1642,Table13[],2)</f>
        <v>1 - 5</v>
      </c>
      <c r="Q1642" t="str">
        <f>INDEX(Table8[Column1],MATCH(R1642,Table8[Column2]))</f>
        <v>Scheduled</v>
      </c>
      <c r="R1642">
        <v>0</v>
      </c>
      <c r="S1642">
        <f t="shared" si="51"/>
        <v>0</v>
      </c>
      <c r="T1642" t="s">
        <v>19</v>
      </c>
    </row>
    <row r="1643" spans="1:20" x14ac:dyDescent="0.25">
      <c r="A1643">
        <v>1642</v>
      </c>
      <c r="B1643" t="s">
        <v>1291</v>
      </c>
      <c r="C1643" t="s">
        <v>368</v>
      </c>
      <c r="D1643" t="str">
        <f t="shared" si="50"/>
        <v>Ramirez Frank</v>
      </c>
      <c r="E1643" t="s">
        <v>22</v>
      </c>
      <c r="F1643" t="s">
        <v>121</v>
      </c>
      <c r="G1643" t="s">
        <v>1790</v>
      </c>
      <c r="H1643" t="s">
        <v>1791</v>
      </c>
      <c r="I1643" t="s">
        <v>121</v>
      </c>
      <c r="J1643" t="s">
        <v>19</v>
      </c>
      <c r="K1643" t="str">
        <f>INDEX(Table6[Column1],MATCH(L1643,Table6[Column2]))</f>
        <v>Young Adults</v>
      </c>
      <c r="L1643">
        <v>33.061488580000002</v>
      </c>
      <c r="M1643" t="str">
        <f>VLOOKUP(L1643,Table1[],2)</f>
        <v>30 - 39</v>
      </c>
      <c r="N1643" t="str">
        <f>INDEX(Table7[Column1],MATCH(O1643,Table7[Column2]))</f>
        <v>Learning Stage</v>
      </c>
      <c r="O1643">
        <v>4.4603868520000001</v>
      </c>
      <c r="P1643" t="str">
        <f>VLOOKUP(O1643,Table13[],2)</f>
        <v>1 - 5</v>
      </c>
      <c r="Q1643" t="str">
        <f>INDEX(Table8[Column1],MATCH(R1643,Table8[Column2]))</f>
        <v>Scheduled</v>
      </c>
      <c r="R1643">
        <v>0</v>
      </c>
      <c r="S1643">
        <f t="shared" si="51"/>
        <v>0</v>
      </c>
      <c r="T1643" t="s">
        <v>19</v>
      </c>
    </row>
    <row r="1644" spans="1:20" x14ac:dyDescent="0.25">
      <c r="A1644">
        <v>1643</v>
      </c>
      <c r="B1644" t="s">
        <v>2093</v>
      </c>
      <c r="C1644" t="s">
        <v>329</v>
      </c>
      <c r="D1644" t="str">
        <f t="shared" si="50"/>
        <v>Frampton Vanessa</v>
      </c>
      <c r="E1644" t="s">
        <v>15</v>
      </c>
      <c r="F1644" t="s">
        <v>169</v>
      </c>
      <c r="G1644" t="s">
        <v>513</v>
      </c>
      <c r="H1644" t="s">
        <v>18</v>
      </c>
      <c r="I1644" t="s">
        <v>169</v>
      </c>
      <c r="J1644" t="s">
        <v>19</v>
      </c>
      <c r="K1644" t="str">
        <f>INDEX(Table6[Column1],MATCH(L1644,Table6[Column2]))</f>
        <v>Youth</v>
      </c>
      <c r="L1644">
        <v>24.077215720000002</v>
      </c>
      <c r="M1644" t="str">
        <f>VLOOKUP(L1644,Table1[],2)</f>
        <v>20 - 29</v>
      </c>
      <c r="N1644" t="str">
        <f>INDEX(Table7[Column1],MATCH(O1644,Table7[Column2]))</f>
        <v>Fitting in Stage</v>
      </c>
      <c r="O1644">
        <v>6.544193173</v>
      </c>
      <c r="P1644" t="str">
        <f>VLOOKUP(O1644,Table13[],2)</f>
        <v>6 - 10</v>
      </c>
      <c r="Q1644" t="str">
        <f>INDEX(Table8[Column1],MATCH(R1644,Table8[Column2]))</f>
        <v>Scheduled</v>
      </c>
      <c r="R1644">
        <v>0</v>
      </c>
      <c r="S1644">
        <f t="shared" si="51"/>
        <v>0</v>
      </c>
      <c r="T1644" t="s">
        <v>19</v>
      </c>
    </row>
    <row r="1645" spans="1:20" x14ac:dyDescent="0.25">
      <c r="A1645">
        <v>1644</v>
      </c>
      <c r="B1645" t="s">
        <v>267</v>
      </c>
      <c r="C1645" t="s">
        <v>2094</v>
      </c>
      <c r="D1645" t="str">
        <f t="shared" si="50"/>
        <v>Johnson Sam</v>
      </c>
      <c r="E1645" t="s">
        <v>22</v>
      </c>
      <c r="F1645" t="s">
        <v>134</v>
      </c>
      <c r="G1645" t="s">
        <v>820</v>
      </c>
      <c r="H1645" t="s">
        <v>821</v>
      </c>
      <c r="I1645" t="s">
        <v>134</v>
      </c>
      <c r="J1645" t="s">
        <v>19</v>
      </c>
      <c r="K1645" t="str">
        <f>INDEX(Table6[Column1],MATCH(L1645,Table6[Column2]))</f>
        <v>Young Adults</v>
      </c>
      <c r="L1645">
        <v>38.507261370000002</v>
      </c>
      <c r="M1645" t="str">
        <f>VLOOKUP(L1645,Table1[],2)</f>
        <v>30 - 39</v>
      </c>
      <c r="N1645" t="str">
        <f>INDEX(Table7[Column1],MATCH(O1645,Table7[Column2]))</f>
        <v>Learning Stage</v>
      </c>
      <c r="O1645">
        <v>5.5686686600000002</v>
      </c>
      <c r="P1645" t="str">
        <f>VLOOKUP(O1645,Table13[],2)</f>
        <v>1 - 5</v>
      </c>
      <c r="Q1645" t="str">
        <f>INDEX(Table8[Column1],MATCH(R1645,Table8[Column2]))</f>
        <v>Scheduled</v>
      </c>
      <c r="R1645">
        <v>0</v>
      </c>
      <c r="S1645">
        <f t="shared" si="51"/>
        <v>0</v>
      </c>
      <c r="T1645" t="s">
        <v>19</v>
      </c>
    </row>
    <row r="1646" spans="1:20" x14ac:dyDescent="0.25">
      <c r="A1646">
        <v>1645</v>
      </c>
      <c r="B1646" t="s">
        <v>1624</v>
      </c>
      <c r="C1646" t="s">
        <v>368</v>
      </c>
      <c r="D1646" t="str">
        <f t="shared" si="50"/>
        <v>Rodriguez Frank</v>
      </c>
      <c r="E1646" t="s">
        <v>22</v>
      </c>
      <c r="F1646" t="s">
        <v>33</v>
      </c>
      <c r="G1646" t="s">
        <v>1794</v>
      </c>
      <c r="H1646" t="s">
        <v>1061</v>
      </c>
      <c r="I1646" t="s">
        <v>33</v>
      </c>
      <c r="J1646" t="s">
        <v>19</v>
      </c>
      <c r="K1646" t="str">
        <f>INDEX(Table6[Column1],MATCH(L1646,Table6[Column2]))</f>
        <v>Adults</v>
      </c>
      <c r="L1646">
        <v>46.934804360000001</v>
      </c>
      <c r="M1646" t="str">
        <f>VLOOKUP(L1646,Table1[],2)</f>
        <v>40 - 49</v>
      </c>
      <c r="N1646" t="str">
        <f>INDEX(Table7[Column1],MATCH(O1646,Table7[Column2]))</f>
        <v>Learning Stage</v>
      </c>
      <c r="O1646">
        <v>5.820855892</v>
      </c>
      <c r="P1646" t="str">
        <f>VLOOKUP(O1646,Table13[],2)</f>
        <v>1 - 5</v>
      </c>
      <c r="Q1646" t="str">
        <f>INDEX(Table8[Column1],MATCH(R1646,Table8[Column2]))</f>
        <v>Habitual</v>
      </c>
      <c r="R1646">
        <v>90.684516450000004</v>
      </c>
      <c r="S1646">
        <f t="shared" si="51"/>
        <v>3.7785215187499999</v>
      </c>
      <c r="T1646" t="s">
        <v>19</v>
      </c>
    </row>
    <row r="1647" spans="1:20" x14ac:dyDescent="0.25">
      <c r="A1647">
        <v>1646</v>
      </c>
      <c r="B1647" t="s">
        <v>2095</v>
      </c>
      <c r="C1647" t="s">
        <v>89</v>
      </c>
      <c r="D1647" t="str">
        <f t="shared" si="50"/>
        <v>Ceja Joseph</v>
      </c>
      <c r="E1647" t="s">
        <v>22</v>
      </c>
      <c r="F1647" t="s">
        <v>385</v>
      </c>
      <c r="G1647" t="s">
        <v>820</v>
      </c>
      <c r="H1647" t="s">
        <v>821</v>
      </c>
      <c r="I1647" t="s">
        <v>87</v>
      </c>
      <c r="J1647" t="s">
        <v>19</v>
      </c>
      <c r="K1647" t="str">
        <f>INDEX(Table6[Column1],MATCH(L1647,Table6[Column2]))</f>
        <v>Adults</v>
      </c>
      <c r="L1647">
        <v>49.872186849999999</v>
      </c>
      <c r="M1647" t="str">
        <f>VLOOKUP(L1647,Table1[],2)</f>
        <v>40 - 49</v>
      </c>
      <c r="N1647" t="str">
        <f>INDEX(Table7[Column1],MATCH(O1647,Table7[Column2]))</f>
        <v>Learning Stage</v>
      </c>
      <c r="O1647">
        <v>4.8149594389999999</v>
      </c>
      <c r="P1647" t="str">
        <f>VLOOKUP(O1647,Table13[],2)</f>
        <v>1 - 5</v>
      </c>
      <c r="Q1647" t="str">
        <f>INDEX(Table8[Column1],MATCH(R1647,Table8[Column2]))</f>
        <v>Habitual</v>
      </c>
      <c r="R1647">
        <v>81.888773939999993</v>
      </c>
      <c r="S1647">
        <f t="shared" si="51"/>
        <v>3.4120322474999996</v>
      </c>
      <c r="T1647" t="s">
        <v>19</v>
      </c>
    </row>
    <row r="1648" spans="1:20" x14ac:dyDescent="0.25">
      <c r="A1648">
        <v>1647</v>
      </c>
      <c r="B1648" t="s">
        <v>1196</v>
      </c>
      <c r="C1648" t="s">
        <v>52</v>
      </c>
      <c r="D1648" t="str">
        <f t="shared" si="50"/>
        <v>Watson John</v>
      </c>
      <c r="E1648" t="s">
        <v>22</v>
      </c>
      <c r="F1648" t="s">
        <v>169</v>
      </c>
      <c r="G1648" t="s">
        <v>820</v>
      </c>
      <c r="H1648" t="s">
        <v>821</v>
      </c>
      <c r="I1648" t="s">
        <v>169</v>
      </c>
      <c r="J1648" t="s">
        <v>19</v>
      </c>
      <c r="K1648" t="str">
        <f>INDEX(Table6[Column1],MATCH(L1648,Table6[Column2]))</f>
        <v>Adults</v>
      </c>
      <c r="L1648">
        <v>46.15324021</v>
      </c>
      <c r="M1648" t="str">
        <f>VLOOKUP(L1648,Table1[],2)</f>
        <v>40 - 49</v>
      </c>
      <c r="N1648" t="str">
        <f>INDEX(Table7[Column1],MATCH(O1648,Table7[Column2]))</f>
        <v>Learning Stage</v>
      </c>
      <c r="O1648">
        <v>3.6593872790000002</v>
      </c>
      <c r="P1648" t="str">
        <f>VLOOKUP(O1648,Table13[],2)</f>
        <v>1 - 5</v>
      </c>
      <c r="Q1648" t="str">
        <f>INDEX(Table8[Column1],MATCH(R1648,Table8[Column2]))</f>
        <v>Maintained</v>
      </c>
      <c r="R1648">
        <v>71.094173569999995</v>
      </c>
      <c r="S1648">
        <f t="shared" si="51"/>
        <v>2.9622572320833331</v>
      </c>
      <c r="T1648" t="s">
        <v>19</v>
      </c>
    </row>
    <row r="1649" spans="1:20" x14ac:dyDescent="0.25">
      <c r="A1649">
        <v>1648</v>
      </c>
      <c r="B1649" t="s">
        <v>1482</v>
      </c>
      <c r="C1649" t="s">
        <v>2096</v>
      </c>
      <c r="D1649" t="str">
        <f t="shared" si="50"/>
        <v>Stanley Edythe</v>
      </c>
      <c r="E1649" t="s">
        <v>15</v>
      </c>
      <c r="F1649" t="s">
        <v>33</v>
      </c>
      <c r="G1649" t="s">
        <v>820</v>
      </c>
      <c r="H1649" t="s">
        <v>821</v>
      </c>
      <c r="I1649" t="s">
        <v>33</v>
      </c>
      <c r="J1649" t="s">
        <v>19</v>
      </c>
      <c r="K1649" t="str">
        <f>INDEX(Table6[Column1],MATCH(L1649,Table6[Column2]))</f>
        <v>Adults</v>
      </c>
      <c r="L1649">
        <v>48.224147350000003</v>
      </c>
      <c r="M1649" t="str">
        <f>VLOOKUP(L1649,Table1[],2)</f>
        <v>40 - 49</v>
      </c>
      <c r="N1649" t="str">
        <f>INDEX(Table7[Column1],MATCH(O1649,Table7[Column2]))</f>
        <v>Learning Stage</v>
      </c>
      <c r="O1649">
        <v>3.492855847</v>
      </c>
      <c r="P1649" t="str">
        <f>VLOOKUP(O1649,Table13[],2)</f>
        <v>1 - 5</v>
      </c>
      <c r="Q1649" t="str">
        <f>INDEX(Table8[Column1],MATCH(R1649,Table8[Column2]))</f>
        <v>Habitual</v>
      </c>
      <c r="R1649">
        <v>113.9517755</v>
      </c>
      <c r="S1649">
        <f t="shared" si="51"/>
        <v>4.7479906458333332</v>
      </c>
      <c r="T1649" t="s">
        <v>19</v>
      </c>
    </row>
    <row r="1650" spans="1:20" x14ac:dyDescent="0.25">
      <c r="A1650">
        <v>1649</v>
      </c>
      <c r="B1650" t="s">
        <v>2097</v>
      </c>
      <c r="C1650" t="s">
        <v>62</v>
      </c>
      <c r="D1650" t="str">
        <f t="shared" si="50"/>
        <v>Hake Thomas</v>
      </c>
      <c r="E1650" t="s">
        <v>22</v>
      </c>
      <c r="F1650" t="s">
        <v>1769</v>
      </c>
      <c r="G1650" t="s">
        <v>1060</v>
      </c>
      <c r="H1650" t="s">
        <v>1061</v>
      </c>
      <c r="I1650" t="s">
        <v>24</v>
      </c>
      <c r="J1650" t="s">
        <v>19</v>
      </c>
      <c r="K1650" t="str">
        <f>INDEX(Table6[Column1],MATCH(L1650,Table6[Column2]))</f>
        <v>Young Adults</v>
      </c>
      <c r="L1650">
        <v>38.650272020000003</v>
      </c>
      <c r="M1650" t="str">
        <f>VLOOKUP(L1650,Table1[],2)</f>
        <v>30 - 39</v>
      </c>
      <c r="N1650" t="str">
        <f>INDEX(Table7[Column1],MATCH(O1650,Table7[Column2]))</f>
        <v>Learning Stage</v>
      </c>
      <c r="O1650">
        <v>5.5754933209999997</v>
      </c>
      <c r="P1650" t="str">
        <f>VLOOKUP(O1650,Table13[],2)</f>
        <v>1 - 5</v>
      </c>
      <c r="Q1650" t="str">
        <f>INDEX(Table8[Column1],MATCH(R1650,Table8[Column2]))</f>
        <v>Scheduled</v>
      </c>
      <c r="R1650">
        <v>31.281513839999999</v>
      </c>
      <c r="S1650">
        <f t="shared" si="51"/>
        <v>1.3033964099999999</v>
      </c>
      <c r="T1650" t="s">
        <v>19</v>
      </c>
    </row>
    <row r="1651" spans="1:20" x14ac:dyDescent="0.25">
      <c r="A1651">
        <v>1650</v>
      </c>
      <c r="B1651" t="s">
        <v>2098</v>
      </c>
      <c r="C1651" t="s">
        <v>2099</v>
      </c>
      <c r="D1651" t="str">
        <f t="shared" si="50"/>
        <v>Murillo Tesha</v>
      </c>
      <c r="E1651" t="s">
        <v>15</v>
      </c>
      <c r="F1651" t="s">
        <v>30</v>
      </c>
      <c r="G1651" t="s">
        <v>1060</v>
      </c>
      <c r="H1651" t="s">
        <v>1061</v>
      </c>
      <c r="I1651" t="s">
        <v>30</v>
      </c>
      <c r="J1651" t="s">
        <v>19</v>
      </c>
      <c r="K1651" t="str">
        <f>INDEX(Table6[Column1],MATCH(L1651,Table6[Column2]))</f>
        <v>Adults</v>
      </c>
      <c r="L1651">
        <v>43.260564369999997</v>
      </c>
      <c r="M1651" t="str">
        <f>VLOOKUP(L1651,Table1[],2)</f>
        <v>40 - 49</v>
      </c>
      <c r="N1651" t="str">
        <f>INDEX(Table7[Column1],MATCH(O1651,Table7[Column2]))</f>
        <v>Learning Stage</v>
      </c>
      <c r="O1651">
        <v>0.96344277899999997</v>
      </c>
      <c r="P1651" t="e">
        <f>VLOOKUP(O1651,Table13[],2)</f>
        <v>#N/A</v>
      </c>
      <c r="Q1651" t="str">
        <f>INDEX(Table8[Column1],MATCH(R1651,Table8[Column2]))</f>
        <v>Maintained</v>
      </c>
      <c r="R1651">
        <v>77.770286949999999</v>
      </c>
      <c r="S1651">
        <f t="shared" si="51"/>
        <v>3.2404286229166663</v>
      </c>
      <c r="T1651" t="s">
        <v>19</v>
      </c>
    </row>
    <row r="1652" spans="1:20" x14ac:dyDescent="0.25">
      <c r="A1652">
        <v>1651</v>
      </c>
      <c r="B1652" t="s">
        <v>1617</v>
      </c>
      <c r="C1652" t="s">
        <v>1208</v>
      </c>
      <c r="D1652" t="str">
        <f t="shared" si="50"/>
        <v>Barnes Edna</v>
      </c>
      <c r="E1652" t="s">
        <v>15</v>
      </c>
      <c r="F1652" t="s">
        <v>33</v>
      </c>
      <c r="G1652" t="s">
        <v>1825</v>
      </c>
      <c r="H1652" t="s">
        <v>1826</v>
      </c>
      <c r="I1652" t="s">
        <v>33</v>
      </c>
      <c r="J1652" t="s">
        <v>19</v>
      </c>
      <c r="K1652" t="str">
        <f>INDEX(Table6[Column1],MATCH(L1652,Table6[Column2]))</f>
        <v>Adults</v>
      </c>
      <c r="L1652">
        <v>40.27677233</v>
      </c>
      <c r="M1652" t="str">
        <f>VLOOKUP(L1652,Table1[],2)</f>
        <v>40 - 49</v>
      </c>
      <c r="N1652" t="str">
        <f>INDEX(Table7[Column1],MATCH(O1652,Table7[Column2]))</f>
        <v>Learning Stage</v>
      </c>
      <c r="O1652">
        <v>4.8286308949999999</v>
      </c>
      <c r="P1652" t="str">
        <f>VLOOKUP(O1652,Table13[],2)</f>
        <v>1 - 5</v>
      </c>
      <c r="Q1652" t="str">
        <f>INDEX(Table8[Column1],MATCH(R1652,Table8[Column2]))</f>
        <v>Maintained</v>
      </c>
      <c r="R1652">
        <v>55.971258669999997</v>
      </c>
      <c r="S1652">
        <f t="shared" si="51"/>
        <v>2.3321357779166667</v>
      </c>
      <c r="T1652" t="s">
        <v>19</v>
      </c>
    </row>
    <row r="1653" spans="1:20" x14ac:dyDescent="0.25">
      <c r="A1653">
        <v>1652</v>
      </c>
      <c r="B1653" t="s">
        <v>67</v>
      </c>
      <c r="C1653" t="s">
        <v>887</v>
      </c>
      <c r="D1653" t="str">
        <f t="shared" si="50"/>
        <v>Craig Nicholas</v>
      </c>
      <c r="E1653" t="s">
        <v>22</v>
      </c>
      <c r="F1653" t="s">
        <v>95</v>
      </c>
      <c r="G1653" t="s">
        <v>1060</v>
      </c>
      <c r="H1653" t="s">
        <v>1061</v>
      </c>
      <c r="I1653" t="s">
        <v>87</v>
      </c>
      <c r="J1653" t="s">
        <v>19</v>
      </c>
      <c r="K1653" t="str">
        <f>INDEX(Table6[Column1],MATCH(L1653,Table6[Column2]))</f>
        <v>Adults</v>
      </c>
      <c r="L1653">
        <v>42.909433749999998</v>
      </c>
      <c r="M1653" t="str">
        <f>VLOOKUP(L1653,Table1[],2)</f>
        <v>40 - 49</v>
      </c>
      <c r="N1653" t="str">
        <f>INDEX(Table7[Column1],MATCH(O1653,Table7[Column2]))</f>
        <v>Learning Stage</v>
      </c>
      <c r="O1653">
        <v>3.6176548799999999</v>
      </c>
      <c r="P1653" t="str">
        <f>VLOOKUP(O1653,Table13[],2)</f>
        <v>1 - 5</v>
      </c>
      <c r="Q1653" t="str">
        <f>INDEX(Table8[Column1],MATCH(R1653,Table8[Column2]))</f>
        <v>Scheduled</v>
      </c>
      <c r="R1653">
        <v>18.339265619999999</v>
      </c>
      <c r="S1653">
        <f t="shared" si="51"/>
        <v>0.76413606749999985</v>
      </c>
      <c r="T1653" t="s">
        <v>19</v>
      </c>
    </row>
    <row r="1654" spans="1:20" x14ac:dyDescent="0.25">
      <c r="A1654">
        <v>1653</v>
      </c>
      <c r="B1654" t="s">
        <v>2100</v>
      </c>
      <c r="C1654" t="s">
        <v>2101</v>
      </c>
      <c r="D1654" t="str">
        <f t="shared" si="50"/>
        <v>Peters Dorla</v>
      </c>
      <c r="E1654" t="s">
        <v>15</v>
      </c>
      <c r="F1654" t="s">
        <v>204</v>
      </c>
      <c r="G1654" t="s">
        <v>1862</v>
      </c>
      <c r="H1654" t="s">
        <v>1863</v>
      </c>
      <c r="I1654" t="s">
        <v>169</v>
      </c>
      <c r="J1654" t="s">
        <v>19</v>
      </c>
      <c r="K1654" t="str">
        <f>INDEX(Table6[Column1],MATCH(L1654,Table6[Column2]))</f>
        <v>Youth</v>
      </c>
      <c r="L1654">
        <v>21.739404690000001</v>
      </c>
      <c r="M1654" t="str">
        <f>VLOOKUP(L1654,Table1[],2)</f>
        <v>20 - 29</v>
      </c>
      <c r="N1654" t="str">
        <f>INDEX(Table7[Column1],MATCH(O1654,Table7[Column2]))</f>
        <v>Learning Stage</v>
      </c>
      <c r="O1654">
        <v>4.1027405300000002</v>
      </c>
      <c r="P1654" t="str">
        <f>VLOOKUP(O1654,Table13[],2)</f>
        <v>1 - 5</v>
      </c>
      <c r="Q1654" t="str">
        <f>INDEX(Table8[Column1],MATCH(R1654,Table8[Column2]))</f>
        <v>Scheduled</v>
      </c>
      <c r="R1654">
        <v>0</v>
      </c>
      <c r="S1654">
        <f t="shared" si="51"/>
        <v>0</v>
      </c>
      <c r="T1654" t="s">
        <v>19</v>
      </c>
    </row>
    <row r="1655" spans="1:20" x14ac:dyDescent="0.25">
      <c r="A1655">
        <v>1654</v>
      </c>
      <c r="B1655" t="s">
        <v>1999</v>
      </c>
      <c r="C1655" t="s">
        <v>426</v>
      </c>
      <c r="D1655" t="str">
        <f t="shared" si="50"/>
        <v>Abbott George</v>
      </c>
      <c r="E1655" t="s">
        <v>22</v>
      </c>
      <c r="F1655" t="s">
        <v>38</v>
      </c>
      <c r="G1655" t="s">
        <v>611</v>
      </c>
      <c r="H1655" t="s">
        <v>612</v>
      </c>
      <c r="I1655" t="s">
        <v>38</v>
      </c>
      <c r="J1655" t="s">
        <v>19</v>
      </c>
      <c r="K1655" t="str">
        <f>INDEX(Table6[Column1],MATCH(L1655,Table6[Column2]))</f>
        <v>Young Adults</v>
      </c>
      <c r="L1655">
        <v>38.109774049999999</v>
      </c>
      <c r="M1655" t="str">
        <f>VLOOKUP(L1655,Table1[],2)</f>
        <v>30 - 39</v>
      </c>
      <c r="N1655" t="str">
        <f>INDEX(Table7[Column1],MATCH(O1655,Table7[Column2]))</f>
        <v>Fitting in Stage</v>
      </c>
      <c r="O1655">
        <v>6.4661562860000004</v>
      </c>
      <c r="P1655" t="str">
        <f>VLOOKUP(O1655,Table13[],2)</f>
        <v>6 - 10</v>
      </c>
      <c r="Q1655" t="str">
        <f>INDEX(Table8[Column1],MATCH(R1655,Table8[Column2]))</f>
        <v>Scheduled</v>
      </c>
      <c r="R1655">
        <v>0</v>
      </c>
      <c r="S1655">
        <f t="shared" si="51"/>
        <v>0</v>
      </c>
      <c r="T1655" t="s">
        <v>19</v>
      </c>
    </row>
    <row r="1656" spans="1:20" x14ac:dyDescent="0.25">
      <c r="A1656">
        <v>1655</v>
      </c>
      <c r="B1656" t="s">
        <v>2102</v>
      </c>
      <c r="C1656" t="s">
        <v>1089</v>
      </c>
      <c r="D1656" t="str">
        <f t="shared" si="50"/>
        <v>Levi Rebecca</v>
      </c>
      <c r="E1656" t="s">
        <v>15</v>
      </c>
      <c r="F1656" t="s">
        <v>107</v>
      </c>
      <c r="G1656" t="s">
        <v>1060</v>
      </c>
      <c r="H1656" t="s">
        <v>1061</v>
      </c>
      <c r="I1656" t="s">
        <v>107</v>
      </c>
      <c r="J1656" t="s">
        <v>19</v>
      </c>
      <c r="K1656" t="str">
        <f>INDEX(Table6[Column1],MATCH(L1656,Table6[Column2]))</f>
        <v>Young Adults</v>
      </c>
      <c r="L1656">
        <v>31.776252119999999</v>
      </c>
      <c r="M1656" t="str">
        <f>VLOOKUP(L1656,Table1[],2)</f>
        <v>30 - 39</v>
      </c>
      <c r="N1656" t="str">
        <f>INDEX(Table7[Column1],MATCH(O1656,Table7[Column2]))</f>
        <v>Fitting in Stage</v>
      </c>
      <c r="O1656">
        <v>8.1103886200000002</v>
      </c>
      <c r="P1656" t="str">
        <f>VLOOKUP(O1656,Table13[],2)</f>
        <v>6 - 10</v>
      </c>
      <c r="Q1656" t="str">
        <f>INDEX(Table8[Column1],MATCH(R1656,Table8[Column2]))</f>
        <v>Scheduled</v>
      </c>
      <c r="R1656">
        <v>14.19276719</v>
      </c>
      <c r="S1656">
        <f t="shared" si="51"/>
        <v>0.59136529958333328</v>
      </c>
      <c r="T1656" t="s">
        <v>19</v>
      </c>
    </row>
    <row r="1657" spans="1:20" x14ac:dyDescent="0.25">
      <c r="A1657">
        <v>1656</v>
      </c>
      <c r="B1657" t="s">
        <v>235</v>
      </c>
      <c r="C1657" t="s">
        <v>1416</v>
      </c>
      <c r="D1657" t="str">
        <f t="shared" si="50"/>
        <v>Nelson Theresa</v>
      </c>
      <c r="E1657" t="s">
        <v>15</v>
      </c>
      <c r="F1657" t="s">
        <v>38</v>
      </c>
      <c r="G1657" t="s">
        <v>1794</v>
      </c>
      <c r="H1657" t="s">
        <v>1061</v>
      </c>
      <c r="I1657" t="s">
        <v>38</v>
      </c>
      <c r="J1657" t="s">
        <v>19</v>
      </c>
      <c r="K1657" t="str">
        <f>INDEX(Table6[Column1],MATCH(L1657,Table6[Column2]))</f>
        <v>Adults</v>
      </c>
      <c r="L1657">
        <v>43.808221600000003</v>
      </c>
      <c r="M1657" t="str">
        <f>VLOOKUP(L1657,Table1[],2)</f>
        <v>40 - 49</v>
      </c>
      <c r="N1657" t="str">
        <f>INDEX(Table7[Column1],MATCH(O1657,Table7[Column2]))</f>
        <v>Learning Stage</v>
      </c>
      <c r="O1657">
        <v>4.3462929079999997</v>
      </c>
      <c r="P1657" t="str">
        <f>VLOOKUP(O1657,Table13[],2)</f>
        <v>1 - 5</v>
      </c>
      <c r="Q1657" t="str">
        <f>INDEX(Table8[Column1],MATCH(R1657,Table8[Column2]))</f>
        <v>Habitual</v>
      </c>
      <c r="R1657">
        <v>94.998168460000002</v>
      </c>
      <c r="S1657">
        <f t="shared" si="51"/>
        <v>3.9582570191666666</v>
      </c>
      <c r="T1657" t="s">
        <v>19</v>
      </c>
    </row>
    <row r="1658" spans="1:20" x14ac:dyDescent="0.25">
      <c r="A1658">
        <v>1657</v>
      </c>
      <c r="B1658" t="s">
        <v>2103</v>
      </c>
      <c r="C1658" t="s">
        <v>1651</v>
      </c>
      <c r="D1658" t="str">
        <f t="shared" si="50"/>
        <v>Herr Catherine</v>
      </c>
      <c r="E1658" t="s">
        <v>15</v>
      </c>
      <c r="F1658" t="s">
        <v>235</v>
      </c>
      <c r="G1658" t="s">
        <v>1060</v>
      </c>
      <c r="H1658" t="s">
        <v>1061</v>
      </c>
      <c r="I1658" t="s">
        <v>235</v>
      </c>
      <c r="J1658" t="s">
        <v>19</v>
      </c>
      <c r="K1658" t="str">
        <f>INDEX(Table6[Column1],MATCH(L1658,Table6[Column2]))</f>
        <v>Young Adults</v>
      </c>
      <c r="L1658">
        <v>39.377508429999999</v>
      </c>
      <c r="M1658" t="str">
        <f>VLOOKUP(L1658,Table1[],2)</f>
        <v>30 - 39</v>
      </c>
      <c r="N1658" t="str">
        <f>INDEX(Table7[Column1],MATCH(O1658,Table7[Column2]))</f>
        <v>Fitting in Stage</v>
      </c>
      <c r="O1658">
        <v>7.5347257440000002</v>
      </c>
      <c r="P1658" t="str">
        <f>VLOOKUP(O1658,Table13[],2)</f>
        <v>6 - 10</v>
      </c>
      <c r="Q1658" t="str">
        <f>INDEX(Table8[Column1],MATCH(R1658,Table8[Column2]))</f>
        <v>Maintained</v>
      </c>
      <c r="R1658">
        <v>76.916745309999996</v>
      </c>
      <c r="S1658">
        <f t="shared" si="51"/>
        <v>3.2048643879166669</v>
      </c>
      <c r="T1658" t="s">
        <v>19</v>
      </c>
    </row>
    <row r="1659" spans="1:20" x14ac:dyDescent="0.25">
      <c r="A1659">
        <v>1658</v>
      </c>
      <c r="B1659" t="s">
        <v>2104</v>
      </c>
      <c r="C1659" t="s">
        <v>56</v>
      </c>
      <c r="D1659" t="str">
        <f t="shared" si="50"/>
        <v>Sorg James</v>
      </c>
      <c r="E1659" t="s">
        <v>22</v>
      </c>
      <c r="F1659" t="s">
        <v>33</v>
      </c>
      <c r="G1659" t="s">
        <v>513</v>
      </c>
      <c r="H1659" t="s">
        <v>18</v>
      </c>
      <c r="I1659" t="s">
        <v>33</v>
      </c>
      <c r="J1659" t="s">
        <v>19</v>
      </c>
      <c r="K1659" t="str">
        <f>INDEX(Table6[Column1],MATCH(L1659,Table6[Column2]))</f>
        <v>Young Adults</v>
      </c>
      <c r="L1659">
        <v>33.224227149999997</v>
      </c>
      <c r="M1659" t="str">
        <f>VLOOKUP(L1659,Table1[],2)</f>
        <v>30 - 39</v>
      </c>
      <c r="N1659" t="str">
        <f>INDEX(Table7[Column1],MATCH(O1659,Table7[Column2]))</f>
        <v>Learning Stage</v>
      </c>
      <c r="O1659">
        <v>3.6895851500000001</v>
      </c>
      <c r="P1659" t="str">
        <f>VLOOKUP(O1659,Table13[],2)</f>
        <v>1 - 5</v>
      </c>
      <c r="Q1659" t="str">
        <f>INDEX(Table8[Column1],MATCH(R1659,Table8[Column2]))</f>
        <v>Scheduled</v>
      </c>
      <c r="R1659">
        <v>5.3900181079999996</v>
      </c>
      <c r="S1659">
        <f t="shared" si="51"/>
        <v>0.22458408783333333</v>
      </c>
      <c r="T1659" t="s">
        <v>19</v>
      </c>
    </row>
    <row r="1660" spans="1:20" x14ac:dyDescent="0.25">
      <c r="A1660">
        <v>1659</v>
      </c>
      <c r="B1660" t="s">
        <v>2105</v>
      </c>
      <c r="C1660" t="s">
        <v>434</v>
      </c>
      <c r="D1660" t="str">
        <f t="shared" si="50"/>
        <v>McDowell Tamara</v>
      </c>
      <c r="E1660" t="s">
        <v>15</v>
      </c>
      <c r="F1660" t="s">
        <v>1159</v>
      </c>
      <c r="G1660" t="s">
        <v>611</v>
      </c>
      <c r="H1660" t="s">
        <v>612</v>
      </c>
      <c r="I1660" t="s">
        <v>1159</v>
      </c>
      <c r="J1660" t="s">
        <v>19</v>
      </c>
      <c r="K1660" t="str">
        <f>INDEX(Table6[Column1],MATCH(L1660,Table6[Column2]))</f>
        <v>Young Adults</v>
      </c>
      <c r="L1660">
        <v>31.71955135</v>
      </c>
      <c r="M1660" t="str">
        <f>VLOOKUP(L1660,Table1[],2)</f>
        <v>30 - 39</v>
      </c>
      <c r="N1660" t="str">
        <f>INDEX(Table7[Column1],MATCH(O1660,Table7[Column2]))</f>
        <v>Fitting in Stage</v>
      </c>
      <c r="O1660">
        <v>8.6504161509999999</v>
      </c>
      <c r="P1660" t="str">
        <f>VLOOKUP(O1660,Table13[],2)</f>
        <v>6 - 10</v>
      </c>
      <c r="Q1660" t="str">
        <f>INDEX(Table8[Column1],MATCH(R1660,Table8[Column2]))</f>
        <v>Scheduled</v>
      </c>
      <c r="R1660">
        <v>27.571086430000001</v>
      </c>
      <c r="S1660">
        <f t="shared" si="51"/>
        <v>1.1487952679166666</v>
      </c>
      <c r="T1660" t="s">
        <v>19</v>
      </c>
    </row>
    <row r="1661" spans="1:20" x14ac:dyDescent="0.25">
      <c r="A1661">
        <v>1660</v>
      </c>
      <c r="B1661" t="s">
        <v>2106</v>
      </c>
      <c r="C1661" t="s">
        <v>423</v>
      </c>
      <c r="D1661" t="str">
        <f t="shared" si="50"/>
        <v>Reed Brenda</v>
      </c>
      <c r="E1661" t="s">
        <v>15</v>
      </c>
      <c r="F1661" t="s">
        <v>186</v>
      </c>
      <c r="G1661" t="s">
        <v>820</v>
      </c>
      <c r="H1661" t="s">
        <v>821</v>
      </c>
      <c r="I1661" t="s">
        <v>186</v>
      </c>
      <c r="J1661" t="s">
        <v>19</v>
      </c>
      <c r="K1661" t="str">
        <f>INDEX(Table6[Column1],MATCH(L1661,Table6[Column2]))</f>
        <v>Elders</v>
      </c>
      <c r="L1661">
        <v>52.251981209999997</v>
      </c>
      <c r="M1661" t="str">
        <f>VLOOKUP(L1661,Table1[],2)</f>
        <v>50 - 59</v>
      </c>
      <c r="N1661" t="str">
        <f>INDEX(Table7[Column1],MATCH(O1661,Table7[Column2]))</f>
        <v>Learning Stage</v>
      </c>
      <c r="O1661">
        <v>3.950159593</v>
      </c>
      <c r="P1661" t="str">
        <f>VLOOKUP(O1661,Table13[],2)</f>
        <v>1 - 5</v>
      </c>
      <c r="Q1661" t="str">
        <f>INDEX(Table8[Column1],MATCH(R1661,Table8[Column2]))</f>
        <v>Maintained</v>
      </c>
      <c r="R1661">
        <v>76.122773219999999</v>
      </c>
      <c r="S1661">
        <f t="shared" si="51"/>
        <v>3.1717822174999997</v>
      </c>
      <c r="T1661" t="s">
        <v>19</v>
      </c>
    </row>
    <row r="1662" spans="1:20" x14ac:dyDescent="0.25">
      <c r="A1662">
        <v>1661</v>
      </c>
      <c r="B1662" t="s">
        <v>2107</v>
      </c>
      <c r="C1662" t="s">
        <v>421</v>
      </c>
      <c r="D1662" t="str">
        <f t="shared" si="50"/>
        <v>Gustin Mitchell</v>
      </c>
      <c r="E1662" t="s">
        <v>22</v>
      </c>
      <c r="F1662" t="s">
        <v>176</v>
      </c>
      <c r="G1662" t="s">
        <v>820</v>
      </c>
      <c r="H1662" t="s">
        <v>821</v>
      </c>
      <c r="I1662" t="s">
        <v>134</v>
      </c>
      <c r="J1662" t="s">
        <v>19</v>
      </c>
      <c r="K1662" t="str">
        <f>INDEX(Table6[Column1],MATCH(L1662,Table6[Column2]))</f>
        <v>Young Adults</v>
      </c>
      <c r="L1662">
        <v>38.635581850000001</v>
      </c>
      <c r="M1662" t="str">
        <f>VLOOKUP(L1662,Table1[],2)</f>
        <v>30 - 39</v>
      </c>
      <c r="N1662" t="str">
        <f>INDEX(Table7[Column1],MATCH(O1662,Table7[Column2]))</f>
        <v>Learning Stage</v>
      </c>
      <c r="O1662">
        <v>4.4872094369999997</v>
      </c>
      <c r="P1662" t="str">
        <f>VLOOKUP(O1662,Table13[],2)</f>
        <v>1 - 5</v>
      </c>
      <c r="Q1662" t="str">
        <f>INDEX(Table8[Column1],MATCH(R1662,Table8[Column2]))</f>
        <v>Scheduled</v>
      </c>
      <c r="R1662">
        <v>15.22482778</v>
      </c>
      <c r="S1662">
        <f t="shared" si="51"/>
        <v>0.63436782416666671</v>
      </c>
      <c r="T1662" t="s">
        <v>19</v>
      </c>
    </row>
    <row r="1663" spans="1:20" x14ac:dyDescent="0.25">
      <c r="A1663">
        <v>1662</v>
      </c>
      <c r="B1663" t="s">
        <v>47</v>
      </c>
      <c r="C1663" t="s">
        <v>674</v>
      </c>
      <c r="D1663" t="str">
        <f t="shared" si="50"/>
        <v>Smith Jeremiah</v>
      </c>
      <c r="E1663" t="s">
        <v>22</v>
      </c>
      <c r="F1663" t="s">
        <v>90</v>
      </c>
      <c r="G1663" t="s">
        <v>1872</v>
      </c>
      <c r="H1663" t="s">
        <v>612</v>
      </c>
      <c r="I1663" t="s">
        <v>90</v>
      </c>
      <c r="J1663" t="s">
        <v>19</v>
      </c>
      <c r="K1663" t="str">
        <f>INDEX(Table6[Column1],MATCH(L1663,Table6[Column2]))</f>
        <v>Elders</v>
      </c>
      <c r="L1663">
        <v>57.464741490000002</v>
      </c>
      <c r="M1663" t="str">
        <f>VLOOKUP(L1663,Table1[],2)</f>
        <v>50 - 59</v>
      </c>
      <c r="N1663" t="str">
        <f>INDEX(Table7[Column1],MATCH(O1663,Table7[Column2]))</f>
        <v>Learning Stage</v>
      </c>
      <c r="O1663">
        <v>3.4195765840000001</v>
      </c>
      <c r="P1663" t="str">
        <f>VLOOKUP(O1663,Table13[],2)</f>
        <v>1 - 5</v>
      </c>
      <c r="Q1663" t="str">
        <f>INDEX(Table8[Column1],MATCH(R1663,Table8[Column2]))</f>
        <v>Excused</v>
      </c>
      <c r="R1663">
        <v>130.3148975</v>
      </c>
      <c r="S1663">
        <f t="shared" si="51"/>
        <v>5.4297873958333334</v>
      </c>
      <c r="T1663" t="s">
        <v>19</v>
      </c>
    </row>
    <row r="1664" spans="1:20" x14ac:dyDescent="0.25">
      <c r="A1664">
        <v>1663</v>
      </c>
      <c r="B1664" t="s">
        <v>2108</v>
      </c>
      <c r="C1664" t="s">
        <v>812</v>
      </c>
      <c r="D1664" t="str">
        <f t="shared" si="50"/>
        <v>Hoefer Helen</v>
      </c>
      <c r="E1664" t="s">
        <v>15</v>
      </c>
      <c r="F1664" t="s">
        <v>38</v>
      </c>
      <c r="G1664" t="s">
        <v>611</v>
      </c>
      <c r="H1664" t="s">
        <v>612</v>
      </c>
      <c r="I1664" t="s">
        <v>38</v>
      </c>
      <c r="J1664" t="s">
        <v>19</v>
      </c>
      <c r="K1664" t="str">
        <f>INDEX(Table6[Column1],MATCH(L1664,Table6[Column2]))</f>
        <v>Young Adults</v>
      </c>
      <c r="L1664">
        <v>33.321689710000001</v>
      </c>
      <c r="M1664" t="str">
        <f>VLOOKUP(L1664,Table1[],2)</f>
        <v>30 - 39</v>
      </c>
      <c r="N1664" t="str">
        <f>INDEX(Table7[Column1],MATCH(O1664,Table7[Column2]))</f>
        <v>Learning Stage</v>
      </c>
      <c r="O1664">
        <v>5.1352964849999996</v>
      </c>
      <c r="P1664" t="str">
        <f>VLOOKUP(O1664,Table13[],2)</f>
        <v>1 - 5</v>
      </c>
      <c r="Q1664" t="str">
        <f>INDEX(Table8[Column1],MATCH(R1664,Table8[Column2]))</f>
        <v>Scheduled</v>
      </c>
      <c r="R1664">
        <v>38.038303040000002</v>
      </c>
      <c r="S1664">
        <f t="shared" si="51"/>
        <v>1.5849292933333334</v>
      </c>
      <c r="T1664" t="s">
        <v>19</v>
      </c>
    </row>
    <row r="1665" spans="1:20" x14ac:dyDescent="0.25">
      <c r="A1665">
        <v>1664</v>
      </c>
      <c r="B1665" t="s">
        <v>2109</v>
      </c>
      <c r="C1665" t="s">
        <v>383</v>
      </c>
      <c r="D1665" t="str">
        <f t="shared" si="50"/>
        <v>Dry Denise</v>
      </c>
      <c r="E1665" t="s">
        <v>15</v>
      </c>
      <c r="F1665" t="s">
        <v>38</v>
      </c>
      <c r="G1665" t="s">
        <v>1825</v>
      </c>
      <c r="H1665" t="s">
        <v>1826</v>
      </c>
      <c r="I1665" t="s">
        <v>38</v>
      </c>
      <c r="J1665" t="s">
        <v>19</v>
      </c>
      <c r="K1665" t="str">
        <f>INDEX(Table6[Column1],MATCH(L1665,Table6[Column2]))</f>
        <v>Youth</v>
      </c>
      <c r="L1665">
        <v>27.481681980000001</v>
      </c>
      <c r="M1665" t="str">
        <f>VLOOKUP(L1665,Table1[],2)</f>
        <v>20 - 29</v>
      </c>
      <c r="N1665" t="str">
        <f>INDEX(Table7[Column1],MATCH(O1665,Table7[Column2]))</f>
        <v>Learning Stage</v>
      </c>
      <c r="O1665">
        <v>2.436426376</v>
      </c>
      <c r="P1665" t="str">
        <f>VLOOKUP(O1665,Table13[],2)</f>
        <v>1 - 5</v>
      </c>
      <c r="Q1665" t="str">
        <f>INDEX(Table8[Column1],MATCH(R1665,Table8[Column2]))</f>
        <v>Scheduled</v>
      </c>
      <c r="R1665">
        <v>0</v>
      </c>
      <c r="S1665">
        <f t="shared" si="51"/>
        <v>0</v>
      </c>
      <c r="T1665" t="s">
        <v>19</v>
      </c>
    </row>
    <row r="1666" spans="1:20" x14ac:dyDescent="0.25">
      <c r="A1666">
        <v>1665</v>
      </c>
      <c r="B1666" t="s">
        <v>966</v>
      </c>
      <c r="C1666" t="s">
        <v>883</v>
      </c>
      <c r="D1666" t="str">
        <f t="shared" si="50"/>
        <v>Miller Jason</v>
      </c>
      <c r="E1666" t="s">
        <v>22</v>
      </c>
      <c r="F1666" t="s">
        <v>520</v>
      </c>
      <c r="G1666" t="s">
        <v>1060</v>
      </c>
      <c r="H1666" t="s">
        <v>1061</v>
      </c>
      <c r="I1666" t="s">
        <v>54</v>
      </c>
      <c r="J1666" t="s">
        <v>19</v>
      </c>
      <c r="K1666" t="str">
        <f>INDEX(Table6[Column1],MATCH(L1666,Table6[Column2]))</f>
        <v>Adults</v>
      </c>
      <c r="L1666">
        <v>42.052742780000003</v>
      </c>
      <c r="M1666" t="str">
        <f>VLOOKUP(L1666,Table1[],2)</f>
        <v>40 - 49</v>
      </c>
      <c r="N1666" t="str">
        <f>INDEX(Table7[Column1],MATCH(O1666,Table7[Column2]))</f>
        <v>Learning Stage</v>
      </c>
      <c r="O1666">
        <v>4.9919879319999998</v>
      </c>
      <c r="P1666" t="str">
        <f>VLOOKUP(O1666,Table13[],2)</f>
        <v>1 - 5</v>
      </c>
      <c r="Q1666" t="str">
        <f>INDEX(Table8[Column1],MATCH(R1666,Table8[Column2]))</f>
        <v>Scheduled</v>
      </c>
      <c r="R1666">
        <v>11.49791499</v>
      </c>
      <c r="S1666">
        <f t="shared" si="51"/>
        <v>0.47907979125</v>
      </c>
      <c r="T1666" t="s">
        <v>19</v>
      </c>
    </row>
    <row r="1667" spans="1:20" x14ac:dyDescent="0.25">
      <c r="A1667">
        <v>1666</v>
      </c>
      <c r="B1667" t="s">
        <v>1118</v>
      </c>
      <c r="C1667" t="s">
        <v>2110</v>
      </c>
      <c r="D1667" t="str">
        <f t="shared" ref="D1667:D1730" si="52">CONCATENATE(B1667, " ",C1667)</f>
        <v>Barry Maribel</v>
      </c>
      <c r="E1667" t="s">
        <v>15</v>
      </c>
      <c r="F1667" t="s">
        <v>30</v>
      </c>
      <c r="G1667" t="s">
        <v>820</v>
      </c>
      <c r="H1667" t="s">
        <v>821</v>
      </c>
      <c r="I1667" t="s">
        <v>30</v>
      </c>
      <c r="J1667" t="s">
        <v>19</v>
      </c>
      <c r="K1667" t="str">
        <f>INDEX(Table6[Column1],MATCH(L1667,Table6[Column2]))</f>
        <v>Adults</v>
      </c>
      <c r="L1667">
        <v>41.020808969999997</v>
      </c>
      <c r="M1667" t="str">
        <f>VLOOKUP(L1667,Table1[],2)</f>
        <v>40 - 49</v>
      </c>
      <c r="N1667" t="str">
        <f>INDEX(Table7[Column1],MATCH(O1667,Table7[Column2]))</f>
        <v>Fitting in Stage</v>
      </c>
      <c r="O1667">
        <v>6.8320542240000002</v>
      </c>
      <c r="P1667" t="str">
        <f>VLOOKUP(O1667,Table13[],2)</f>
        <v>6 - 10</v>
      </c>
      <c r="Q1667" t="str">
        <f>INDEX(Table8[Column1],MATCH(R1667,Table8[Column2]))</f>
        <v>Habitual</v>
      </c>
      <c r="R1667">
        <v>82.856699680000006</v>
      </c>
      <c r="S1667">
        <f t="shared" ref="S1667:S1730" si="53">CONVERT(R1667,"hr","day")</f>
        <v>3.4523624866666669</v>
      </c>
      <c r="T1667" t="s">
        <v>19</v>
      </c>
    </row>
    <row r="1668" spans="1:20" x14ac:dyDescent="0.25">
      <c r="A1668">
        <v>1667</v>
      </c>
      <c r="B1668" t="s">
        <v>2111</v>
      </c>
      <c r="C1668" t="s">
        <v>2112</v>
      </c>
      <c r="D1668" t="str">
        <f t="shared" si="52"/>
        <v>Hershberger Ella</v>
      </c>
      <c r="E1668" t="s">
        <v>15</v>
      </c>
      <c r="F1668" t="s">
        <v>46</v>
      </c>
      <c r="G1668" t="s">
        <v>820</v>
      </c>
      <c r="H1668" t="s">
        <v>821</v>
      </c>
      <c r="I1668" t="s">
        <v>46</v>
      </c>
      <c r="J1668" t="s">
        <v>19</v>
      </c>
      <c r="K1668" t="str">
        <f>INDEX(Table6[Column1],MATCH(L1668,Table6[Column2]))</f>
        <v>Elders</v>
      </c>
      <c r="L1668">
        <v>51.413535930000002</v>
      </c>
      <c r="M1668" t="str">
        <f>VLOOKUP(L1668,Table1[],2)</f>
        <v>50 - 59</v>
      </c>
      <c r="N1668" t="str">
        <f>INDEX(Table7[Column1],MATCH(O1668,Table7[Column2]))</f>
        <v>Learning Stage</v>
      </c>
      <c r="O1668">
        <v>2.2993569100000002</v>
      </c>
      <c r="P1668" t="str">
        <f>VLOOKUP(O1668,Table13[],2)</f>
        <v>1 - 5</v>
      </c>
      <c r="Q1668" t="str">
        <f>INDEX(Table8[Column1],MATCH(R1668,Table8[Column2]))</f>
        <v>Excused</v>
      </c>
      <c r="R1668">
        <v>128.3501904</v>
      </c>
      <c r="S1668">
        <f t="shared" si="53"/>
        <v>5.3479246000000007</v>
      </c>
      <c r="T1668" t="s">
        <v>19</v>
      </c>
    </row>
    <row r="1669" spans="1:20" x14ac:dyDescent="0.25">
      <c r="A1669">
        <v>1668</v>
      </c>
      <c r="B1669" t="s">
        <v>43</v>
      </c>
      <c r="C1669" t="s">
        <v>2113</v>
      </c>
      <c r="D1669" t="str">
        <f t="shared" si="52"/>
        <v>Lee Lynn</v>
      </c>
      <c r="E1669" t="s">
        <v>15</v>
      </c>
      <c r="F1669" t="s">
        <v>33</v>
      </c>
      <c r="G1669" t="s">
        <v>820</v>
      </c>
      <c r="H1669" t="s">
        <v>821</v>
      </c>
      <c r="I1669" t="s">
        <v>33</v>
      </c>
      <c r="J1669" t="s">
        <v>19</v>
      </c>
      <c r="K1669" t="str">
        <f>INDEX(Table6[Column1],MATCH(L1669,Table6[Column2]))</f>
        <v>Elders</v>
      </c>
      <c r="L1669">
        <v>52.456301680000003</v>
      </c>
      <c r="M1669" t="str">
        <f>VLOOKUP(L1669,Table1[],2)</f>
        <v>50 - 59</v>
      </c>
      <c r="N1669" t="str">
        <f>INDEX(Table7[Column1],MATCH(O1669,Table7[Column2]))</f>
        <v>Learning Stage</v>
      </c>
      <c r="O1669">
        <v>2.9213495730000001</v>
      </c>
      <c r="P1669" t="str">
        <f>VLOOKUP(O1669,Table13[],2)</f>
        <v>1 - 5</v>
      </c>
      <c r="Q1669" t="str">
        <f>INDEX(Table8[Column1],MATCH(R1669,Table8[Column2]))</f>
        <v>Excused</v>
      </c>
      <c r="R1669">
        <v>158.34882099999999</v>
      </c>
      <c r="S1669">
        <f t="shared" si="53"/>
        <v>6.5978675416666661</v>
      </c>
      <c r="T1669" t="s">
        <v>19</v>
      </c>
    </row>
    <row r="1670" spans="1:20" x14ac:dyDescent="0.25">
      <c r="A1670">
        <v>1669</v>
      </c>
      <c r="B1670" t="s">
        <v>1897</v>
      </c>
      <c r="C1670" t="s">
        <v>2114</v>
      </c>
      <c r="D1670" t="str">
        <f t="shared" si="52"/>
        <v>Sanders Sofia</v>
      </c>
      <c r="E1670" t="s">
        <v>15</v>
      </c>
      <c r="F1670" t="s">
        <v>33</v>
      </c>
      <c r="G1670" t="s">
        <v>820</v>
      </c>
      <c r="H1670" t="s">
        <v>821</v>
      </c>
      <c r="I1670" t="s">
        <v>33</v>
      </c>
      <c r="J1670" t="s">
        <v>19</v>
      </c>
      <c r="K1670" t="str">
        <f>INDEX(Table6[Column1],MATCH(L1670,Table6[Column2]))</f>
        <v>Youth</v>
      </c>
      <c r="L1670">
        <v>24.82695949</v>
      </c>
      <c r="M1670" t="str">
        <f>VLOOKUP(L1670,Table1[],2)</f>
        <v>20 - 29</v>
      </c>
      <c r="N1670" t="str">
        <f>INDEX(Table7[Column1],MATCH(O1670,Table7[Column2]))</f>
        <v>Learning Stage</v>
      </c>
      <c r="O1670">
        <v>3.815955846</v>
      </c>
      <c r="P1670" t="str">
        <f>VLOOKUP(O1670,Table13[],2)</f>
        <v>1 - 5</v>
      </c>
      <c r="Q1670" t="str">
        <f>INDEX(Table8[Column1],MATCH(R1670,Table8[Column2]))</f>
        <v>Scheduled</v>
      </c>
      <c r="R1670">
        <v>0</v>
      </c>
      <c r="S1670">
        <f t="shared" si="53"/>
        <v>0</v>
      </c>
      <c r="T1670" t="s">
        <v>19</v>
      </c>
    </row>
    <row r="1671" spans="1:20" x14ac:dyDescent="0.25">
      <c r="A1671">
        <v>1670</v>
      </c>
      <c r="B1671" t="s">
        <v>25</v>
      </c>
      <c r="C1671" t="s">
        <v>345</v>
      </c>
      <c r="D1671" t="str">
        <f t="shared" si="52"/>
        <v>Delgado Ronald</v>
      </c>
      <c r="E1671" t="s">
        <v>22</v>
      </c>
      <c r="F1671" t="s">
        <v>976</v>
      </c>
      <c r="G1671" t="s">
        <v>1060</v>
      </c>
      <c r="H1671" t="s">
        <v>1061</v>
      </c>
      <c r="I1671" t="s">
        <v>24</v>
      </c>
      <c r="J1671" t="s">
        <v>19</v>
      </c>
      <c r="K1671" t="str">
        <f>INDEX(Table6[Column1],MATCH(L1671,Table6[Column2]))</f>
        <v>Elders</v>
      </c>
      <c r="L1671">
        <v>55.751173530000003</v>
      </c>
      <c r="M1671" t="str">
        <f>VLOOKUP(L1671,Table1[],2)</f>
        <v>50 - 59</v>
      </c>
      <c r="N1671" t="str">
        <f>INDEX(Table7[Column1],MATCH(O1671,Table7[Column2]))</f>
        <v>Fitting in Stage</v>
      </c>
      <c r="O1671">
        <v>6.3766990540000004</v>
      </c>
      <c r="P1671" t="str">
        <f>VLOOKUP(O1671,Table13[],2)</f>
        <v>6 - 10</v>
      </c>
      <c r="Q1671" t="str">
        <f>INDEX(Table8[Column1],MATCH(R1671,Table8[Column2]))</f>
        <v>Habitual</v>
      </c>
      <c r="R1671">
        <v>103.8661647</v>
      </c>
      <c r="S1671">
        <f t="shared" si="53"/>
        <v>4.3277568625000002</v>
      </c>
      <c r="T1671" t="s">
        <v>19</v>
      </c>
    </row>
    <row r="1672" spans="1:20" x14ac:dyDescent="0.25">
      <c r="A1672">
        <v>1671</v>
      </c>
      <c r="B1672" t="s">
        <v>2115</v>
      </c>
      <c r="C1672" t="s">
        <v>142</v>
      </c>
      <c r="D1672" t="str">
        <f t="shared" si="52"/>
        <v>Specht Adam</v>
      </c>
      <c r="E1672" t="s">
        <v>22</v>
      </c>
      <c r="F1672" t="s">
        <v>2116</v>
      </c>
      <c r="G1672" t="s">
        <v>513</v>
      </c>
      <c r="H1672" t="s">
        <v>18</v>
      </c>
      <c r="I1672" t="s">
        <v>101</v>
      </c>
      <c r="J1672" t="s">
        <v>19</v>
      </c>
      <c r="K1672" t="str">
        <f>INDEX(Table6[Column1],MATCH(L1672,Table6[Column2]))</f>
        <v>Elders</v>
      </c>
      <c r="L1672">
        <v>50.113140299999998</v>
      </c>
      <c r="M1672" t="str">
        <f>VLOOKUP(L1672,Table1[],2)</f>
        <v>50 - 59</v>
      </c>
      <c r="N1672" t="str">
        <f>INDEX(Table7[Column1],MATCH(O1672,Table7[Column2]))</f>
        <v>Learning Stage</v>
      </c>
      <c r="O1672">
        <v>0.83029315999999997</v>
      </c>
      <c r="P1672" t="e">
        <f>VLOOKUP(O1672,Table13[],2)</f>
        <v>#N/A</v>
      </c>
      <c r="Q1672" t="str">
        <f>INDEX(Table8[Column1],MATCH(R1672,Table8[Column2]))</f>
        <v>Maintained</v>
      </c>
      <c r="R1672">
        <v>69.423908999999995</v>
      </c>
      <c r="S1672">
        <f t="shared" si="53"/>
        <v>2.8926628749999996</v>
      </c>
      <c r="T1672" t="s">
        <v>19</v>
      </c>
    </row>
    <row r="1673" spans="1:20" x14ac:dyDescent="0.25">
      <c r="A1673">
        <v>1672</v>
      </c>
      <c r="B1673" t="s">
        <v>2117</v>
      </c>
      <c r="C1673" t="s">
        <v>628</v>
      </c>
      <c r="D1673" t="str">
        <f t="shared" si="52"/>
        <v>Eckert Tiffany</v>
      </c>
      <c r="E1673" t="s">
        <v>15</v>
      </c>
      <c r="F1673" t="s">
        <v>84</v>
      </c>
      <c r="G1673" t="s">
        <v>1790</v>
      </c>
      <c r="H1673" t="s">
        <v>1791</v>
      </c>
      <c r="I1673" t="s">
        <v>84</v>
      </c>
      <c r="J1673" t="s">
        <v>19</v>
      </c>
      <c r="K1673" t="str">
        <f>INDEX(Table6[Column1],MATCH(L1673,Table6[Column2]))</f>
        <v>Adults</v>
      </c>
      <c r="L1673">
        <v>43.56235916</v>
      </c>
      <c r="M1673" t="str">
        <f>VLOOKUP(L1673,Table1[],2)</f>
        <v>40 - 49</v>
      </c>
      <c r="N1673" t="str">
        <f>INDEX(Table7[Column1],MATCH(O1673,Table7[Column2]))</f>
        <v>Learning Stage</v>
      </c>
      <c r="O1673">
        <v>2.893892605</v>
      </c>
      <c r="P1673" t="str">
        <f>VLOOKUP(O1673,Table13[],2)</f>
        <v>1 - 5</v>
      </c>
      <c r="Q1673" t="str">
        <f>INDEX(Table8[Column1],MATCH(R1673,Table8[Column2]))</f>
        <v>Maintained</v>
      </c>
      <c r="R1673">
        <v>63.886009059999999</v>
      </c>
      <c r="S1673">
        <f t="shared" si="53"/>
        <v>2.6619170441666666</v>
      </c>
      <c r="T1673" t="s">
        <v>19</v>
      </c>
    </row>
    <row r="1674" spans="1:20" x14ac:dyDescent="0.25">
      <c r="A1674">
        <v>1673</v>
      </c>
      <c r="B1674" t="s">
        <v>2036</v>
      </c>
      <c r="C1674" t="s">
        <v>1747</v>
      </c>
      <c r="D1674" t="str">
        <f t="shared" si="52"/>
        <v>Simpson Eva</v>
      </c>
      <c r="E1674" t="s">
        <v>15</v>
      </c>
      <c r="F1674" t="s">
        <v>38</v>
      </c>
      <c r="G1674" t="s">
        <v>513</v>
      </c>
      <c r="H1674" t="s">
        <v>18</v>
      </c>
      <c r="I1674" t="s">
        <v>38</v>
      </c>
      <c r="J1674" t="s">
        <v>19</v>
      </c>
      <c r="K1674" t="str">
        <f>INDEX(Table6[Column1],MATCH(L1674,Table6[Column2]))</f>
        <v>Youth</v>
      </c>
      <c r="L1674">
        <v>26.01890165</v>
      </c>
      <c r="M1674" t="str">
        <f>VLOOKUP(L1674,Table1[],2)</f>
        <v>20 - 29</v>
      </c>
      <c r="N1674" t="str">
        <f>INDEX(Table7[Column1],MATCH(O1674,Table7[Column2]))</f>
        <v>Learning Stage</v>
      </c>
      <c r="O1674">
        <v>4.2979186609999998</v>
      </c>
      <c r="P1674" t="str">
        <f>VLOOKUP(O1674,Table13[],2)</f>
        <v>1 - 5</v>
      </c>
      <c r="Q1674" t="str">
        <f>INDEX(Table8[Column1],MATCH(R1674,Table8[Column2]))</f>
        <v>Scheduled</v>
      </c>
      <c r="R1674">
        <v>0</v>
      </c>
      <c r="S1674">
        <f t="shared" si="53"/>
        <v>0</v>
      </c>
      <c r="T1674" t="s">
        <v>19</v>
      </c>
    </row>
    <row r="1675" spans="1:20" x14ac:dyDescent="0.25">
      <c r="A1675">
        <v>1674</v>
      </c>
      <c r="B1675" t="s">
        <v>1700</v>
      </c>
      <c r="C1675" t="s">
        <v>354</v>
      </c>
      <c r="D1675" t="str">
        <f t="shared" si="52"/>
        <v>Manning Kim</v>
      </c>
      <c r="E1675" t="s">
        <v>15</v>
      </c>
      <c r="F1675" t="s">
        <v>33</v>
      </c>
      <c r="G1675" t="s">
        <v>1862</v>
      </c>
      <c r="H1675" t="s">
        <v>1863</v>
      </c>
      <c r="I1675" t="s">
        <v>33</v>
      </c>
      <c r="J1675" t="s">
        <v>19</v>
      </c>
      <c r="K1675" t="str">
        <f>INDEX(Table6[Column1],MATCH(L1675,Table6[Column2]))</f>
        <v>Young Adults</v>
      </c>
      <c r="L1675">
        <v>31.362856099999998</v>
      </c>
      <c r="M1675" t="str">
        <f>VLOOKUP(L1675,Table1[],2)</f>
        <v>30 - 39</v>
      </c>
      <c r="N1675" t="str">
        <f>INDEX(Table7[Column1],MATCH(O1675,Table7[Column2]))</f>
        <v>Learning Stage</v>
      </c>
      <c r="O1675">
        <v>5.9847363119999999</v>
      </c>
      <c r="P1675" t="str">
        <f>VLOOKUP(O1675,Table13[],2)</f>
        <v>1 - 5</v>
      </c>
      <c r="Q1675" t="str">
        <f>INDEX(Table8[Column1],MATCH(R1675,Table8[Column2]))</f>
        <v>Scheduled</v>
      </c>
      <c r="R1675">
        <v>0.37901379800000001</v>
      </c>
      <c r="S1675">
        <f t="shared" si="53"/>
        <v>1.5792241583333335E-2</v>
      </c>
      <c r="T1675" t="s">
        <v>19</v>
      </c>
    </row>
    <row r="1676" spans="1:20" x14ac:dyDescent="0.25">
      <c r="A1676">
        <v>1675</v>
      </c>
      <c r="B1676" t="s">
        <v>2118</v>
      </c>
      <c r="C1676" t="s">
        <v>1204</v>
      </c>
      <c r="D1676" t="str">
        <f t="shared" si="52"/>
        <v>Negron Gerardo</v>
      </c>
      <c r="E1676" t="s">
        <v>22</v>
      </c>
      <c r="F1676" t="s">
        <v>100</v>
      </c>
      <c r="G1676" t="s">
        <v>611</v>
      </c>
      <c r="H1676" t="s">
        <v>612</v>
      </c>
      <c r="I1676" t="s">
        <v>101</v>
      </c>
      <c r="J1676" t="s">
        <v>19</v>
      </c>
      <c r="K1676" t="str">
        <f>INDEX(Table6[Column1],MATCH(L1676,Table6[Column2]))</f>
        <v>Young Adults</v>
      </c>
      <c r="L1676">
        <v>31.649074729999999</v>
      </c>
      <c r="M1676" t="str">
        <f>VLOOKUP(L1676,Table1[],2)</f>
        <v>30 - 39</v>
      </c>
      <c r="N1676" t="str">
        <f>INDEX(Table7[Column1],MATCH(O1676,Table7[Column2]))</f>
        <v>Learning Stage</v>
      </c>
      <c r="O1676">
        <v>5.764774117</v>
      </c>
      <c r="P1676" t="str">
        <f>VLOOKUP(O1676,Table13[],2)</f>
        <v>1 - 5</v>
      </c>
      <c r="Q1676" t="str">
        <f>INDEX(Table8[Column1],MATCH(R1676,Table8[Column2]))</f>
        <v>Scheduled</v>
      </c>
      <c r="R1676">
        <v>0</v>
      </c>
      <c r="S1676">
        <f t="shared" si="53"/>
        <v>0</v>
      </c>
      <c r="T1676" t="s">
        <v>19</v>
      </c>
    </row>
    <row r="1677" spans="1:20" x14ac:dyDescent="0.25">
      <c r="A1677">
        <v>1676</v>
      </c>
      <c r="B1677" t="s">
        <v>2119</v>
      </c>
      <c r="C1677" t="s">
        <v>1024</v>
      </c>
      <c r="D1677" t="str">
        <f t="shared" si="52"/>
        <v>Finn Clarence</v>
      </c>
      <c r="E1677" t="s">
        <v>22</v>
      </c>
      <c r="F1677" t="s">
        <v>1475</v>
      </c>
      <c r="G1677" t="s">
        <v>820</v>
      </c>
      <c r="H1677" t="s">
        <v>821</v>
      </c>
      <c r="I1677" t="s">
        <v>138</v>
      </c>
      <c r="J1677" t="s">
        <v>19</v>
      </c>
      <c r="K1677" t="str">
        <f>INDEX(Table6[Column1],MATCH(L1677,Table6[Column2]))</f>
        <v>Seniors</v>
      </c>
      <c r="L1677">
        <v>64.747430750000007</v>
      </c>
      <c r="M1677" t="str">
        <f>VLOOKUP(L1677,Table1[],2)</f>
        <v>60 and Above</v>
      </c>
      <c r="N1677" t="str">
        <f>INDEX(Table7[Column1],MATCH(O1677,Table7[Column2]))</f>
        <v>Fitting in Stage</v>
      </c>
      <c r="O1677">
        <v>6.2767458209999996</v>
      </c>
      <c r="P1677" t="str">
        <f>VLOOKUP(O1677,Table13[],2)</f>
        <v>6 - 10</v>
      </c>
      <c r="Q1677" t="str">
        <f>INDEX(Table8[Column1],MATCH(R1677,Table8[Column2]))</f>
        <v>Excused</v>
      </c>
      <c r="R1677">
        <v>143.1442849</v>
      </c>
      <c r="S1677">
        <f t="shared" si="53"/>
        <v>5.9643452041666674</v>
      </c>
      <c r="T1677" t="s">
        <v>19</v>
      </c>
    </row>
    <row r="1678" spans="1:20" x14ac:dyDescent="0.25">
      <c r="A1678">
        <v>1677</v>
      </c>
      <c r="B1678" t="s">
        <v>1209</v>
      </c>
      <c r="C1678" t="s">
        <v>469</v>
      </c>
      <c r="D1678" t="str">
        <f t="shared" si="52"/>
        <v>Taylor Melissa</v>
      </c>
      <c r="E1678" t="s">
        <v>15</v>
      </c>
      <c r="F1678" t="s">
        <v>54</v>
      </c>
      <c r="G1678" t="s">
        <v>1060</v>
      </c>
      <c r="H1678" t="s">
        <v>1061</v>
      </c>
      <c r="I1678" t="s">
        <v>54</v>
      </c>
      <c r="J1678" t="s">
        <v>19</v>
      </c>
      <c r="K1678" t="str">
        <f>INDEX(Table6[Column1],MATCH(L1678,Table6[Column2]))</f>
        <v>Adults</v>
      </c>
      <c r="L1678">
        <v>48.630475079999997</v>
      </c>
      <c r="M1678" t="str">
        <f>VLOOKUP(L1678,Table1[],2)</f>
        <v>40 - 49</v>
      </c>
      <c r="N1678" t="str">
        <f>INDEX(Table7[Column1],MATCH(O1678,Table7[Column2]))</f>
        <v>Learning Stage</v>
      </c>
      <c r="O1678">
        <v>2.8941754209999999</v>
      </c>
      <c r="P1678" t="str">
        <f>VLOOKUP(O1678,Table13[],2)</f>
        <v>1 - 5</v>
      </c>
      <c r="Q1678" t="str">
        <f>INDEX(Table8[Column1],MATCH(R1678,Table8[Column2]))</f>
        <v>Habitual</v>
      </c>
      <c r="R1678">
        <v>114.1590102</v>
      </c>
      <c r="S1678">
        <f t="shared" si="53"/>
        <v>4.7566254250000002</v>
      </c>
      <c r="T1678" t="s">
        <v>19</v>
      </c>
    </row>
    <row r="1679" spans="1:20" x14ac:dyDescent="0.25">
      <c r="A1679">
        <v>1678</v>
      </c>
      <c r="B1679" t="s">
        <v>486</v>
      </c>
      <c r="C1679" t="s">
        <v>965</v>
      </c>
      <c r="D1679" t="str">
        <f t="shared" si="52"/>
        <v>Ponce Kimberly</v>
      </c>
      <c r="E1679" t="s">
        <v>15</v>
      </c>
      <c r="F1679" t="s">
        <v>38</v>
      </c>
      <c r="G1679" t="s">
        <v>611</v>
      </c>
      <c r="H1679" t="s">
        <v>612</v>
      </c>
      <c r="I1679" t="s">
        <v>38</v>
      </c>
      <c r="J1679" t="s">
        <v>19</v>
      </c>
      <c r="K1679" t="str">
        <f>INDEX(Table6[Column1],MATCH(L1679,Table6[Column2]))</f>
        <v>Adults</v>
      </c>
      <c r="L1679">
        <v>47.130657589999998</v>
      </c>
      <c r="M1679" t="str">
        <f>VLOOKUP(L1679,Table1[],2)</f>
        <v>40 - 49</v>
      </c>
      <c r="N1679" t="str">
        <f>INDEX(Table7[Column1],MATCH(O1679,Table7[Column2]))</f>
        <v>Fitting in Stage</v>
      </c>
      <c r="O1679">
        <v>6.9239954829999997</v>
      </c>
      <c r="P1679" t="str">
        <f>VLOOKUP(O1679,Table13[],2)</f>
        <v>6 - 10</v>
      </c>
      <c r="Q1679" t="str">
        <f>INDEX(Table8[Column1],MATCH(R1679,Table8[Column2]))</f>
        <v>Habitual</v>
      </c>
      <c r="R1679">
        <v>98.79784712</v>
      </c>
      <c r="S1679">
        <f t="shared" si="53"/>
        <v>4.1165769633333333</v>
      </c>
      <c r="T1679" t="s">
        <v>19</v>
      </c>
    </row>
    <row r="1680" spans="1:20" x14ac:dyDescent="0.25">
      <c r="A1680">
        <v>1679</v>
      </c>
      <c r="B1680" t="s">
        <v>651</v>
      </c>
      <c r="C1680" t="s">
        <v>56</v>
      </c>
      <c r="D1680" t="str">
        <f t="shared" si="52"/>
        <v>Lawrence James</v>
      </c>
      <c r="E1680" t="s">
        <v>22</v>
      </c>
      <c r="F1680" t="s">
        <v>38</v>
      </c>
      <c r="G1680" t="s">
        <v>611</v>
      </c>
      <c r="H1680" t="s">
        <v>612</v>
      </c>
      <c r="I1680" t="s">
        <v>38</v>
      </c>
      <c r="J1680" t="s">
        <v>19</v>
      </c>
      <c r="K1680" t="str">
        <f>INDEX(Table6[Column1],MATCH(L1680,Table6[Column2]))</f>
        <v>Adults</v>
      </c>
      <c r="L1680">
        <v>43.845571319999998</v>
      </c>
      <c r="M1680" t="str">
        <f>VLOOKUP(L1680,Table1[],2)</f>
        <v>40 - 49</v>
      </c>
      <c r="N1680" t="str">
        <f>INDEX(Table7[Column1],MATCH(O1680,Table7[Column2]))</f>
        <v>Fitting in Stage</v>
      </c>
      <c r="O1680">
        <v>6.1842487339999996</v>
      </c>
      <c r="P1680" t="str">
        <f>VLOOKUP(O1680,Table13[],2)</f>
        <v>6 - 10</v>
      </c>
      <c r="Q1680" t="str">
        <f>INDEX(Table8[Column1],MATCH(R1680,Table8[Column2]))</f>
        <v>Maintained</v>
      </c>
      <c r="R1680">
        <v>58.756782100000002</v>
      </c>
      <c r="S1680">
        <f t="shared" si="53"/>
        <v>2.4481992541666666</v>
      </c>
      <c r="T1680" t="s">
        <v>19</v>
      </c>
    </row>
    <row r="1681" spans="1:20" x14ac:dyDescent="0.25">
      <c r="A1681">
        <v>1680</v>
      </c>
      <c r="B1681" t="s">
        <v>767</v>
      </c>
      <c r="C1681" t="s">
        <v>1853</v>
      </c>
      <c r="D1681" t="str">
        <f t="shared" si="52"/>
        <v>McDonald Tara</v>
      </c>
      <c r="E1681" t="s">
        <v>15</v>
      </c>
      <c r="F1681" t="s">
        <v>1219</v>
      </c>
      <c r="G1681" t="s">
        <v>1060</v>
      </c>
      <c r="H1681" t="s">
        <v>1061</v>
      </c>
      <c r="I1681" t="s">
        <v>138</v>
      </c>
      <c r="J1681" t="s">
        <v>19</v>
      </c>
      <c r="K1681" t="str">
        <f>INDEX(Table6[Column1],MATCH(L1681,Table6[Column2]))</f>
        <v>Adults</v>
      </c>
      <c r="L1681">
        <v>49.613137530000003</v>
      </c>
      <c r="M1681" t="str">
        <f>VLOOKUP(L1681,Table1[],2)</f>
        <v>40 - 49</v>
      </c>
      <c r="N1681" t="str">
        <f>INDEX(Table7[Column1],MATCH(O1681,Table7[Column2]))</f>
        <v>Learning Stage</v>
      </c>
      <c r="O1681">
        <v>5.3217502980000004</v>
      </c>
      <c r="P1681" t="str">
        <f>VLOOKUP(O1681,Table13[],2)</f>
        <v>1 - 5</v>
      </c>
      <c r="Q1681" t="str">
        <f>INDEX(Table8[Column1],MATCH(R1681,Table8[Column2]))</f>
        <v>Habitual</v>
      </c>
      <c r="R1681">
        <v>119.8580698</v>
      </c>
      <c r="S1681">
        <f t="shared" si="53"/>
        <v>4.9940862416666665</v>
      </c>
      <c r="T1681" t="s">
        <v>19</v>
      </c>
    </row>
    <row r="1682" spans="1:20" x14ac:dyDescent="0.25">
      <c r="A1682">
        <v>1681</v>
      </c>
      <c r="B1682" t="s">
        <v>1094</v>
      </c>
      <c r="C1682" t="s">
        <v>345</v>
      </c>
      <c r="D1682" t="str">
        <f t="shared" si="52"/>
        <v>Sims Ronald</v>
      </c>
      <c r="E1682" t="s">
        <v>22</v>
      </c>
      <c r="F1682" t="s">
        <v>38</v>
      </c>
      <c r="G1682" t="s">
        <v>611</v>
      </c>
      <c r="H1682" t="s">
        <v>612</v>
      </c>
      <c r="I1682" t="s">
        <v>38</v>
      </c>
      <c r="J1682" t="s">
        <v>19</v>
      </c>
      <c r="K1682" t="str">
        <f>INDEX(Table6[Column1],MATCH(L1682,Table6[Column2]))</f>
        <v>Elders</v>
      </c>
      <c r="L1682">
        <v>56.443922030000003</v>
      </c>
      <c r="M1682" t="str">
        <f>VLOOKUP(L1682,Table1[],2)</f>
        <v>50 - 59</v>
      </c>
      <c r="N1682" t="str">
        <f>INDEX(Table7[Column1],MATCH(O1682,Table7[Column2]))</f>
        <v>Fitting in Stage</v>
      </c>
      <c r="O1682">
        <v>7.5816892410000003</v>
      </c>
      <c r="P1682" t="str">
        <f>VLOOKUP(O1682,Table13[],2)</f>
        <v>6 - 10</v>
      </c>
      <c r="Q1682" t="str">
        <f>INDEX(Table8[Column1],MATCH(R1682,Table8[Column2]))</f>
        <v>Excused</v>
      </c>
      <c r="R1682">
        <v>124.2468787</v>
      </c>
      <c r="S1682">
        <f t="shared" si="53"/>
        <v>5.1769532791666659</v>
      </c>
      <c r="T1682" t="s">
        <v>19</v>
      </c>
    </row>
    <row r="1683" spans="1:20" x14ac:dyDescent="0.25">
      <c r="A1683">
        <v>1682</v>
      </c>
      <c r="B1683" t="s">
        <v>43</v>
      </c>
      <c r="C1683" t="s">
        <v>2120</v>
      </c>
      <c r="D1683" t="str">
        <f t="shared" si="52"/>
        <v>Lee Noe</v>
      </c>
      <c r="E1683" t="s">
        <v>22</v>
      </c>
      <c r="F1683" t="s">
        <v>118</v>
      </c>
      <c r="G1683" t="s">
        <v>1060</v>
      </c>
      <c r="H1683" t="s">
        <v>1061</v>
      </c>
      <c r="I1683" t="s">
        <v>54</v>
      </c>
      <c r="J1683" t="s">
        <v>19</v>
      </c>
      <c r="K1683" t="str">
        <f>INDEX(Table6[Column1],MATCH(L1683,Table6[Column2]))</f>
        <v>Adults</v>
      </c>
      <c r="L1683">
        <v>42.74685126</v>
      </c>
      <c r="M1683" t="str">
        <f>VLOOKUP(L1683,Table1[],2)</f>
        <v>40 - 49</v>
      </c>
      <c r="N1683" t="str">
        <f>INDEX(Table7[Column1],MATCH(O1683,Table7[Column2]))</f>
        <v>Fitting in Stage</v>
      </c>
      <c r="O1683">
        <v>8.0435225209999999</v>
      </c>
      <c r="P1683" t="str">
        <f>VLOOKUP(O1683,Table13[],2)</f>
        <v>6 - 10</v>
      </c>
      <c r="Q1683" t="str">
        <f>INDEX(Table8[Column1],MATCH(R1683,Table8[Column2]))</f>
        <v>Maintained</v>
      </c>
      <c r="R1683">
        <v>42.086474699999997</v>
      </c>
      <c r="S1683">
        <f t="shared" si="53"/>
        <v>1.7536031124999998</v>
      </c>
      <c r="T1683" t="s">
        <v>19</v>
      </c>
    </row>
    <row r="1684" spans="1:20" x14ac:dyDescent="0.25">
      <c r="A1684">
        <v>1683</v>
      </c>
      <c r="B1684" t="s">
        <v>2121</v>
      </c>
      <c r="C1684" t="s">
        <v>1105</v>
      </c>
      <c r="D1684" t="str">
        <f t="shared" si="52"/>
        <v>Brooks Mark</v>
      </c>
      <c r="E1684" t="s">
        <v>22</v>
      </c>
      <c r="F1684" t="s">
        <v>38</v>
      </c>
      <c r="G1684" t="s">
        <v>820</v>
      </c>
      <c r="H1684" t="s">
        <v>821</v>
      </c>
      <c r="I1684" t="s">
        <v>38</v>
      </c>
      <c r="J1684" t="s">
        <v>19</v>
      </c>
      <c r="K1684" t="str">
        <f>INDEX(Table6[Column1],MATCH(L1684,Table6[Column2]))</f>
        <v>Elders</v>
      </c>
      <c r="L1684">
        <v>53.732021750000001</v>
      </c>
      <c r="M1684" t="str">
        <f>VLOOKUP(L1684,Table1[],2)</f>
        <v>50 - 59</v>
      </c>
      <c r="N1684" t="str">
        <f>INDEX(Table7[Column1],MATCH(O1684,Table7[Column2]))</f>
        <v>Fitting in Stage</v>
      </c>
      <c r="O1684">
        <v>6.400085013</v>
      </c>
      <c r="P1684" t="str">
        <f>VLOOKUP(O1684,Table13[],2)</f>
        <v>6 - 10</v>
      </c>
      <c r="Q1684" t="str">
        <f>INDEX(Table8[Column1],MATCH(R1684,Table8[Column2]))</f>
        <v>Excused</v>
      </c>
      <c r="R1684">
        <v>127.9252719</v>
      </c>
      <c r="S1684">
        <f t="shared" si="53"/>
        <v>5.3302196625000002</v>
      </c>
      <c r="T1684" t="s">
        <v>19</v>
      </c>
    </row>
    <row r="1685" spans="1:20" x14ac:dyDescent="0.25">
      <c r="A1685">
        <v>1684</v>
      </c>
      <c r="B1685" t="s">
        <v>2122</v>
      </c>
      <c r="C1685" t="s">
        <v>196</v>
      </c>
      <c r="D1685" t="str">
        <f t="shared" si="52"/>
        <v>Wall Carol</v>
      </c>
      <c r="E1685" t="s">
        <v>15</v>
      </c>
      <c r="F1685" t="s">
        <v>38</v>
      </c>
      <c r="G1685" t="s">
        <v>1862</v>
      </c>
      <c r="H1685" t="s">
        <v>1863</v>
      </c>
      <c r="I1685" t="s">
        <v>38</v>
      </c>
      <c r="J1685" t="s">
        <v>19</v>
      </c>
      <c r="K1685" t="str">
        <f>INDEX(Table6[Column1],MATCH(L1685,Table6[Column2]))</f>
        <v>Young Adults</v>
      </c>
      <c r="L1685">
        <v>34.470320559999998</v>
      </c>
      <c r="M1685" t="str">
        <f>VLOOKUP(L1685,Table1[],2)</f>
        <v>30 - 39</v>
      </c>
      <c r="N1685" t="str">
        <f>INDEX(Table7[Column1],MATCH(O1685,Table7[Column2]))</f>
        <v>Learning Stage</v>
      </c>
      <c r="O1685">
        <v>2.7195172080000001</v>
      </c>
      <c r="P1685" t="str">
        <f>VLOOKUP(O1685,Table13[],2)</f>
        <v>1 - 5</v>
      </c>
      <c r="Q1685" t="str">
        <f>INDEX(Table8[Column1],MATCH(R1685,Table8[Column2]))</f>
        <v>Maintained</v>
      </c>
      <c r="R1685">
        <v>62.844464250000001</v>
      </c>
      <c r="S1685">
        <f t="shared" si="53"/>
        <v>2.6185193437500001</v>
      </c>
      <c r="T1685" t="s">
        <v>19</v>
      </c>
    </row>
    <row r="1686" spans="1:20" x14ac:dyDescent="0.25">
      <c r="A1686">
        <v>1685</v>
      </c>
      <c r="B1686" t="s">
        <v>1988</v>
      </c>
      <c r="C1686" t="s">
        <v>52</v>
      </c>
      <c r="D1686" t="str">
        <f t="shared" si="52"/>
        <v>Walls John</v>
      </c>
      <c r="E1686" t="s">
        <v>22</v>
      </c>
      <c r="F1686" t="s">
        <v>1742</v>
      </c>
      <c r="G1686" t="s">
        <v>820</v>
      </c>
      <c r="H1686" t="s">
        <v>821</v>
      </c>
      <c r="I1686" t="s">
        <v>30</v>
      </c>
      <c r="J1686" t="s">
        <v>19</v>
      </c>
      <c r="K1686" t="str">
        <f>INDEX(Table6[Column1],MATCH(L1686,Table6[Column2]))</f>
        <v>Young Adults</v>
      </c>
      <c r="L1686">
        <v>33.755967120000001</v>
      </c>
      <c r="M1686" t="str">
        <f>VLOOKUP(L1686,Table1[],2)</f>
        <v>30 - 39</v>
      </c>
      <c r="N1686" t="str">
        <f>INDEX(Table7[Column1],MATCH(O1686,Table7[Column2]))</f>
        <v>Learning Stage</v>
      </c>
      <c r="O1686">
        <v>1.828499112</v>
      </c>
      <c r="P1686" t="str">
        <f>VLOOKUP(O1686,Table13[],2)</f>
        <v>1 - 5</v>
      </c>
      <c r="Q1686" t="str">
        <f>INDEX(Table8[Column1],MATCH(R1686,Table8[Column2]))</f>
        <v>Scheduled</v>
      </c>
      <c r="R1686">
        <v>9.0549595079999996</v>
      </c>
      <c r="S1686">
        <f t="shared" si="53"/>
        <v>0.37728997949999998</v>
      </c>
      <c r="T1686" t="s">
        <v>19</v>
      </c>
    </row>
    <row r="1687" spans="1:20" x14ac:dyDescent="0.25">
      <c r="A1687">
        <v>1686</v>
      </c>
      <c r="B1687" t="s">
        <v>148</v>
      </c>
      <c r="C1687" t="s">
        <v>86</v>
      </c>
      <c r="D1687" t="str">
        <f t="shared" si="52"/>
        <v>Shultz Theodore</v>
      </c>
      <c r="E1687" t="s">
        <v>22</v>
      </c>
      <c r="F1687" t="s">
        <v>38</v>
      </c>
      <c r="G1687" t="s">
        <v>611</v>
      </c>
      <c r="H1687" t="s">
        <v>612</v>
      </c>
      <c r="I1687" t="s">
        <v>38</v>
      </c>
      <c r="J1687" t="s">
        <v>19</v>
      </c>
      <c r="K1687" t="str">
        <f>INDEX(Table6[Column1],MATCH(L1687,Table6[Column2]))</f>
        <v>Young Adults</v>
      </c>
      <c r="L1687">
        <v>37.995551919999997</v>
      </c>
      <c r="M1687" t="str">
        <f>VLOOKUP(L1687,Table1[],2)</f>
        <v>30 - 39</v>
      </c>
      <c r="N1687" t="str">
        <f>INDEX(Table7[Column1],MATCH(O1687,Table7[Column2]))</f>
        <v>Learning Stage</v>
      </c>
      <c r="O1687">
        <v>4.0581057429999996</v>
      </c>
      <c r="P1687" t="str">
        <f>VLOOKUP(O1687,Table13[],2)</f>
        <v>1 - 5</v>
      </c>
      <c r="Q1687" t="str">
        <f>INDEX(Table8[Column1],MATCH(R1687,Table8[Column2]))</f>
        <v>Maintained</v>
      </c>
      <c r="R1687">
        <v>53.236841679999998</v>
      </c>
      <c r="S1687">
        <f t="shared" si="53"/>
        <v>2.2182017366666664</v>
      </c>
      <c r="T1687" t="s">
        <v>19</v>
      </c>
    </row>
    <row r="1688" spans="1:20" x14ac:dyDescent="0.25">
      <c r="A1688">
        <v>1687</v>
      </c>
      <c r="B1688" t="s">
        <v>994</v>
      </c>
      <c r="C1688" t="s">
        <v>923</v>
      </c>
      <c r="D1688" t="str">
        <f t="shared" si="52"/>
        <v>Carroll Jackie</v>
      </c>
      <c r="E1688" t="s">
        <v>15</v>
      </c>
      <c r="F1688" t="s">
        <v>84</v>
      </c>
      <c r="G1688" t="s">
        <v>1794</v>
      </c>
      <c r="H1688" t="s">
        <v>1061</v>
      </c>
      <c r="I1688" t="s">
        <v>84</v>
      </c>
      <c r="J1688" t="s">
        <v>19</v>
      </c>
      <c r="K1688" t="str">
        <f>INDEX(Table6[Column1],MATCH(L1688,Table6[Column2]))</f>
        <v>Elders</v>
      </c>
      <c r="L1688">
        <v>50.629922319999999</v>
      </c>
      <c r="M1688" t="str">
        <f>VLOOKUP(L1688,Table1[],2)</f>
        <v>50 - 59</v>
      </c>
      <c r="N1688" t="str">
        <f>INDEX(Table7[Column1],MATCH(O1688,Table7[Column2]))</f>
        <v>Learning Stage</v>
      </c>
      <c r="O1688">
        <v>2.4464356719999998</v>
      </c>
      <c r="P1688" t="str">
        <f>VLOOKUP(O1688,Table13[],2)</f>
        <v>1 - 5</v>
      </c>
      <c r="Q1688" t="str">
        <f>INDEX(Table8[Column1],MATCH(R1688,Table8[Column2]))</f>
        <v>Habitual</v>
      </c>
      <c r="R1688">
        <v>81.997061419999994</v>
      </c>
      <c r="S1688">
        <f t="shared" si="53"/>
        <v>3.4165442258333329</v>
      </c>
      <c r="T1688" t="s">
        <v>19</v>
      </c>
    </row>
    <row r="1689" spans="1:20" x14ac:dyDescent="0.25">
      <c r="A1689">
        <v>1688</v>
      </c>
      <c r="B1689" t="s">
        <v>920</v>
      </c>
      <c r="C1689" t="s">
        <v>2123</v>
      </c>
      <c r="D1689" t="str">
        <f t="shared" si="52"/>
        <v>Nick Sharee</v>
      </c>
      <c r="E1689" t="s">
        <v>15</v>
      </c>
      <c r="F1689" t="s">
        <v>54</v>
      </c>
      <c r="G1689" t="s">
        <v>1060</v>
      </c>
      <c r="H1689" t="s">
        <v>1061</v>
      </c>
      <c r="I1689" t="s">
        <v>54</v>
      </c>
      <c r="J1689" t="s">
        <v>19</v>
      </c>
      <c r="K1689" t="str">
        <f>INDEX(Table6[Column1],MATCH(L1689,Table6[Column2]))</f>
        <v>Adults</v>
      </c>
      <c r="L1689">
        <v>47.725487149999999</v>
      </c>
      <c r="M1689" t="str">
        <f>VLOOKUP(L1689,Table1[],2)</f>
        <v>40 - 49</v>
      </c>
      <c r="N1689" t="str">
        <f>INDEX(Table7[Column1],MATCH(O1689,Table7[Column2]))</f>
        <v>Fitting in Stage</v>
      </c>
      <c r="O1689">
        <v>7.1211621420000002</v>
      </c>
      <c r="P1689" t="str">
        <f>VLOOKUP(O1689,Table13[],2)</f>
        <v>6 - 10</v>
      </c>
      <c r="Q1689" t="str">
        <f>INDEX(Table8[Column1],MATCH(R1689,Table8[Column2]))</f>
        <v>Habitual</v>
      </c>
      <c r="R1689">
        <v>106.4973944</v>
      </c>
      <c r="S1689">
        <f t="shared" si="53"/>
        <v>4.4373914333333335</v>
      </c>
      <c r="T1689" t="s">
        <v>19</v>
      </c>
    </row>
    <row r="1690" spans="1:20" x14ac:dyDescent="0.25">
      <c r="A1690">
        <v>1689</v>
      </c>
      <c r="B1690" t="s">
        <v>2124</v>
      </c>
      <c r="C1690" t="s">
        <v>657</v>
      </c>
      <c r="D1690" t="str">
        <f t="shared" si="52"/>
        <v>Pointer Timothy</v>
      </c>
      <c r="E1690" t="s">
        <v>22</v>
      </c>
      <c r="F1690" t="s">
        <v>100</v>
      </c>
      <c r="G1690" t="s">
        <v>611</v>
      </c>
      <c r="H1690" t="s">
        <v>612</v>
      </c>
      <c r="I1690" t="s">
        <v>101</v>
      </c>
      <c r="J1690" t="s">
        <v>19</v>
      </c>
      <c r="K1690" t="str">
        <f>INDEX(Table6[Column1],MATCH(L1690,Table6[Column2]))</f>
        <v>Young Adults</v>
      </c>
      <c r="L1690">
        <v>32.3379476</v>
      </c>
      <c r="M1690" t="str">
        <f>VLOOKUP(L1690,Table1[],2)</f>
        <v>30 - 39</v>
      </c>
      <c r="N1690" t="str">
        <f>INDEX(Table7[Column1],MATCH(O1690,Table7[Column2]))</f>
        <v>Fitting in Stage</v>
      </c>
      <c r="O1690">
        <v>6.3957953749999996</v>
      </c>
      <c r="P1690" t="str">
        <f>VLOOKUP(O1690,Table13[],2)</f>
        <v>6 - 10</v>
      </c>
      <c r="Q1690" t="str">
        <f>INDEX(Table8[Column1],MATCH(R1690,Table8[Column2]))</f>
        <v>Maintained</v>
      </c>
      <c r="R1690">
        <v>54.12422153</v>
      </c>
      <c r="S1690">
        <f t="shared" si="53"/>
        <v>2.2551758970833333</v>
      </c>
      <c r="T1690" t="s">
        <v>19</v>
      </c>
    </row>
    <row r="1691" spans="1:20" x14ac:dyDescent="0.25">
      <c r="A1691">
        <v>1690</v>
      </c>
      <c r="B1691" t="s">
        <v>1312</v>
      </c>
      <c r="C1691" t="s">
        <v>615</v>
      </c>
      <c r="D1691" t="str">
        <f t="shared" si="52"/>
        <v>Scott Lori</v>
      </c>
      <c r="E1691" t="s">
        <v>15</v>
      </c>
      <c r="F1691" t="s">
        <v>101</v>
      </c>
      <c r="G1691" t="s">
        <v>820</v>
      </c>
      <c r="H1691" t="s">
        <v>821</v>
      </c>
      <c r="I1691" t="s">
        <v>101</v>
      </c>
      <c r="J1691" t="s">
        <v>19</v>
      </c>
      <c r="K1691" t="str">
        <f>INDEX(Table6[Column1],MATCH(L1691,Table6[Column2]))</f>
        <v>Young Adults</v>
      </c>
      <c r="L1691">
        <v>37.466238259999997</v>
      </c>
      <c r="M1691" t="str">
        <f>VLOOKUP(L1691,Table1[],2)</f>
        <v>30 - 39</v>
      </c>
      <c r="N1691" t="str">
        <f>INDEX(Table7[Column1],MATCH(O1691,Table7[Column2]))</f>
        <v>Learning Stage</v>
      </c>
      <c r="O1691">
        <v>5.5681856769999998</v>
      </c>
      <c r="P1691" t="str">
        <f>VLOOKUP(O1691,Table13[],2)</f>
        <v>1 - 5</v>
      </c>
      <c r="Q1691" t="str">
        <f>INDEX(Table8[Column1],MATCH(R1691,Table8[Column2]))</f>
        <v>Scheduled</v>
      </c>
      <c r="R1691">
        <v>38.452251259999997</v>
      </c>
      <c r="S1691">
        <f t="shared" si="53"/>
        <v>1.6021771358333332</v>
      </c>
      <c r="T1691" t="s">
        <v>19</v>
      </c>
    </row>
    <row r="1692" spans="1:20" x14ac:dyDescent="0.25">
      <c r="A1692">
        <v>1691</v>
      </c>
      <c r="B1692" t="s">
        <v>47</v>
      </c>
      <c r="C1692" t="s">
        <v>245</v>
      </c>
      <c r="D1692" t="str">
        <f t="shared" si="52"/>
        <v>Smith Mary</v>
      </c>
      <c r="E1692" t="s">
        <v>15</v>
      </c>
      <c r="F1692" t="s">
        <v>2125</v>
      </c>
      <c r="G1692" t="s">
        <v>1060</v>
      </c>
      <c r="H1692" t="s">
        <v>1061</v>
      </c>
      <c r="I1692" t="s">
        <v>192</v>
      </c>
      <c r="J1692" t="s">
        <v>19</v>
      </c>
      <c r="K1692" t="str">
        <f>INDEX(Table6[Column1],MATCH(L1692,Table6[Column2]))</f>
        <v>Young Adults</v>
      </c>
      <c r="L1692">
        <v>39.329444389999999</v>
      </c>
      <c r="M1692" t="str">
        <f>VLOOKUP(L1692,Table1[],2)</f>
        <v>30 - 39</v>
      </c>
      <c r="N1692" t="str">
        <f>INDEX(Table7[Column1],MATCH(O1692,Table7[Column2]))</f>
        <v>Learning Stage</v>
      </c>
      <c r="O1692">
        <v>3.7970348450000002</v>
      </c>
      <c r="P1692" t="str">
        <f>VLOOKUP(O1692,Table13[],2)</f>
        <v>1 - 5</v>
      </c>
      <c r="Q1692" t="str">
        <f>INDEX(Table8[Column1],MATCH(R1692,Table8[Column2]))</f>
        <v>Maintained</v>
      </c>
      <c r="R1692">
        <v>59.055908350000003</v>
      </c>
      <c r="S1692">
        <f t="shared" si="53"/>
        <v>2.4606628479166668</v>
      </c>
      <c r="T1692" t="s">
        <v>19</v>
      </c>
    </row>
    <row r="1693" spans="1:20" x14ac:dyDescent="0.25">
      <c r="A1693">
        <v>1692</v>
      </c>
      <c r="B1693" t="s">
        <v>2126</v>
      </c>
      <c r="C1693" t="s">
        <v>464</v>
      </c>
      <c r="D1693" t="str">
        <f t="shared" si="52"/>
        <v>Cobb Steven</v>
      </c>
      <c r="E1693" t="s">
        <v>22</v>
      </c>
      <c r="F1693" t="s">
        <v>38</v>
      </c>
      <c r="G1693" t="s">
        <v>611</v>
      </c>
      <c r="H1693" t="s">
        <v>612</v>
      </c>
      <c r="I1693" t="s">
        <v>38</v>
      </c>
      <c r="J1693" t="s">
        <v>19</v>
      </c>
      <c r="K1693" t="str">
        <f>INDEX(Table6[Column1],MATCH(L1693,Table6[Column2]))</f>
        <v>Elders</v>
      </c>
      <c r="L1693">
        <v>52.918527789999999</v>
      </c>
      <c r="M1693" t="str">
        <f>VLOOKUP(L1693,Table1[],2)</f>
        <v>50 - 59</v>
      </c>
      <c r="N1693" t="str">
        <f>INDEX(Table7[Column1],MATCH(O1693,Table7[Column2]))</f>
        <v>Learning Stage</v>
      </c>
      <c r="O1693">
        <v>2.6703088199999998</v>
      </c>
      <c r="P1693" t="str">
        <f>VLOOKUP(O1693,Table13[],2)</f>
        <v>1 - 5</v>
      </c>
      <c r="Q1693" t="str">
        <f>INDEX(Table8[Column1],MATCH(R1693,Table8[Column2]))</f>
        <v>Excused</v>
      </c>
      <c r="R1693">
        <v>125.70111799999999</v>
      </c>
      <c r="S1693">
        <f t="shared" si="53"/>
        <v>5.2375465833333328</v>
      </c>
      <c r="T1693" t="s">
        <v>19</v>
      </c>
    </row>
    <row r="1694" spans="1:20" x14ac:dyDescent="0.25">
      <c r="A1694">
        <v>1693</v>
      </c>
      <c r="B1694" t="s">
        <v>2127</v>
      </c>
      <c r="C1694" t="s">
        <v>2084</v>
      </c>
      <c r="D1694" t="str">
        <f t="shared" si="52"/>
        <v>Constable Eileen</v>
      </c>
      <c r="E1694" t="s">
        <v>15</v>
      </c>
      <c r="F1694" t="s">
        <v>431</v>
      </c>
      <c r="G1694" t="s">
        <v>1060</v>
      </c>
      <c r="H1694" t="s">
        <v>1061</v>
      </c>
      <c r="I1694" t="s">
        <v>138</v>
      </c>
      <c r="J1694" t="s">
        <v>19</v>
      </c>
      <c r="K1694" t="str">
        <f>INDEX(Table6[Column1],MATCH(L1694,Table6[Column2]))</f>
        <v>Adults</v>
      </c>
      <c r="L1694">
        <v>42.607206550000001</v>
      </c>
      <c r="M1694" t="str">
        <f>VLOOKUP(L1694,Table1[],2)</f>
        <v>40 - 49</v>
      </c>
      <c r="N1694" t="str">
        <f>INDEX(Table7[Column1],MATCH(O1694,Table7[Column2]))</f>
        <v>Learning Stage</v>
      </c>
      <c r="O1694">
        <v>1.8708944510000001</v>
      </c>
      <c r="P1694" t="str">
        <f>VLOOKUP(O1694,Table13[],2)</f>
        <v>1 - 5</v>
      </c>
      <c r="Q1694" t="str">
        <f>INDEX(Table8[Column1],MATCH(R1694,Table8[Column2]))</f>
        <v>Maintained</v>
      </c>
      <c r="R1694">
        <v>74.427289020000003</v>
      </c>
      <c r="S1694">
        <f t="shared" si="53"/>
        <v>3.1011370425000004</v>
      </c>
      <c r="T1694" t="s">
        <v>19</v>
      </c>
    </row>
    <row r="1695" spans="1:20" x14ac:dyDescent="0.25">
      <c r="A1695">
        <v>1694</v>
      </c>
      <c r="B1695" t="s">
        <v>230</v>
      </c>
      <c r="C1695" t="s">
        <v>525</v>
      </c>
      <c r="D1695" t="str">
        <f t="shared" si="52"/>
        <v>Jackson Amanda</v>
      </c>
      <c r="E1695" t="s">
        <v>15</v>
      </c>
      <c r="F1695" t="s">
        <v>95</v>
      </c>
      <c r="G1695" t="s">
        <v>820</v>
      </c>
      <c r="H1695" t="s">
        <v>821</v>
      </c>
      <c r="I1695" t="s">
        <v>87</v>
      </c>
      <c r="J1695" t="s">
        <v>19</v>
      </c>
      <c r="K1695" t="str">
        <f>INDEX(Table6[Column1],MATCH(L1695,Table6[Column2]))</f>
        <v>Adults</v>
      </c>
      <c r="L1695">
        <v>48.053637430000002</v>
      </c>
      <c r="M1695" t="str">
        <f>VLOOKUP(L1695,Table1[],2)</f>
        <v>40 - 49</v>
      </c>
      <c r="N1695" t="str">
        <f>INDEX(Table7[Column1],MATCH(O1695,Table7[Column2]))</f>
        <v>Learning Stage</v>
      </c>
      <c r="O1695">
        <v>3.0965566020000002</v>
      </c>
      <c r="P1695" t="str">
        <f>VLOOKUP(O1695,Table13[],2)</f>
        <v>1 - 5</v>
      </c>
      <c r="Q1695" t="str">
        <f>INDEX(Table8[Column1],MATCH(R1695,Table8[Column2]))</f>
        <v>Habitual</v>
      </c>
      <c r="R1695">
        <v>81.596229100000002</v>
      </c>
      <c r="S1695">
        <f t="shared" si="53"/>
        <v>3.3998428791666671</v>
      </c>
      <c r="T1695" t="s">
        <v>19</v>
      </c>
    </row>
    <row r="1696" spans="1:20" x14ac:dyDescent="0.25">
      <c r="A1696">
        <v>1695</v>
      </c>
      <c r="B1696" t="s">
        <v>2128</v>
      </c>
      <c r="C1696" t="s">
        <v>2129</v>
      </c>
      <c r="D1696" t="str">
        <f t="shared" si="52"/>
        <v>Beasley Hope</v>
      </c>
      <c r="E1696" t="s">
        <v>15</v>
      </c>
      <c r="F1696" t="s">
        <v>38</v>
      </c>
      <c r="G1696" t="s">
        <v>1872</v>
      </c>
      <c r="H1696" t="s">
        <v>612</v>
      </c>
      <c r="I1696" t="s">
        <v>38</v>
      </c>
      <c r="J1696" t="s">
        <v>19</v>
      </c>
      <c r="K1696" t="str">
        <f>INDEX(Table6[Column1],MATCH(L1696,Table6[Column2]))</f>
        <v>Young Adults</v>
      </c>
      <c r="L1696">
        <v>38.90153463</v>
      </c>
      <c r="M1696" t="str">
        <f>VLOOKUP(L1696,Table1[],2)</f>
        <v>30 - 39</v>
      </c>
      <c r="N1696" t="str">
        <f>INDEX(Table7[Column1],MATCH(O1696,Table7[Column2]))</f>
        <v>Learning Stage</v>
      </c>
      <c r="O1696">
        <v>3.9308878749999998</v>
      </c>
      <c r="P1696" t="str">
        <f>VLOOKUP(O1696,Table13[],2)</f>
        <v>1 - 5</v>
      </c>
      <c r="Q1696" t="str">
        <f>INDEX(Table8[Column1],MATCH(R1696,Table8[Column2]))</f>
        <v>Scheduled</v>
      </c>
      <c r="R1696">
        <v>15.31847784</v>
      </c>
      <c r="S1696">
        <f t="shared" si="53"/>
        <v>0.63826991</v>
      </c>
      <c r="T1696" t="s">
        <v>19</v>
      </c>
    </row>
    <row r="1697" spans="1:20" x14ac:dyDescent="0.25">
      <c r="A1697">
        <v>1696</v>
      </c>
      <c r="B1697" t="s">
        <v>2130</v>
      </c>
      <c r="C1697" t="s">
        <v>56</v>
      </c>
      <c r="D1697" t="str">
        <f t="shared" si="52"/>
        <v>Black James</v>
      </c>
      <c r="E1697" t="s">
        <v>22</v>
      </c>
      <c r="F1697" t="s">
        <v>38</v>
      </c>
      <c r="G1697" t="s">
        <v>611</v>
      </c>
      <c r="H1697" t="s">
        <v>612</v>
      </c>
      <c r="I1697" t="s">
        <v>38</v>
      </c>
      <c r="J1697" t="s">
        <v>19</v>
      </c>
      <c r="K1697" t="str">
        <f>INDEX(Table6[Column1],MATCH(L1697,Table6[Column2]))</f>
        <v>Adults</v>
      </c>
      <c r="L1697">
        <v>43.027600839999998</v>
      </c>
      <c r="M1697" t="str">
        <f>VLOOKUP(L1697,Table1[],2)</f>
        <v>40 - 49</v>
      </c>
      <c r="N1697" t="str">
        <f>INDEX(Table7[Column1],MATCH(O1697,Table7[Column2]))</f>
        <v>Learning Stage</v>
      </c>
      <c r="O1697">
        <v>3.6780037010000002</v>
      </c>
      <c r="P1697" t="str">
        <f>VLOOKUP(O1697,Table13[],2)</f>
        <v>1 - 5</v>
      </c>
      <c r="Q1697" t="str">
        <f>INDEX(Table8[Column1],MATCH(R1697,Table8[Column2]))</f>
        <v>Maintained</v>
      </c>
      <c r="R1697">
        <v>47.137952310000003</v>
      </c>
      <c r="S1697">
        <f t="shared" si="53"/>
        <v>1.9640813462500002</v>
      </c>
      <c r="T1697" t="s">
        <v>19</v>
      </c>
    </row>
    <row r="1698" spans="1:20" x14ac:dyDescent="0.25">
      <c r="A1698">
        <v>1697</v>
      </c>
      <c r="B1698" t="s">
        <v>2131</v>
      </c>
      <c r="C1698" t="s">
        <v>1118</v>
      </c>
      <c r="D1698" t="str">
        <f t="shared" si="52"/>
        <v>Crooks Barry</v>
      </c>
      <c r="E1698" t="s">
        <v>22</v>
      </c>
      <c r="F1698" t="s">
        <v>505</v>
      </c>
      <c r="G1698" t="s">
        <v>820</v>
      </c>
      <c r="H1698" t="s">
        <v>821</v>
      </c>
      <c r="I1698" t="s">
        <v>24</v>
      </c>
      <c r="J1698" t="s">
        <v>19</v>
      </c>
      <c r="K1698" t="str">
        <f>INDEX(Table6[Column1],MATCH(L1698,Table6[Column2]))</f>
        <v>Young Adults</v>
      </c>
      <c r="L1698">
        <v>35.230438999999997</v>
      </c>
      <c r="M1698" t="str">
        <f>VLOOKUP(L1698,Table1[],2)</f>
        <v>30 - 39</v>
      </c>
      <c r="N1698" t="str">
        <f>INDEX(Table7[Column1],MATCH(O1698,Table7[Column2]))</f>
        <v>Fitting in Stage</v>
      </c>
      <c r="O1698">
        <v>7.5825336080000003</v>
      </c>
      <c r="P1698" t="str">
        <f>VLOOKUP(O1698,Table13[],2)</f>
        <v>6 - 10</v>
      </c>
      <c r="Q1698" t="str">
        <f>INDEX(Table8[Column1],MATCH(R1698,Table8[Column2]))</f>
        <v>Scheduled</v>
      </c>
      <c r="R1698">
        <v>0</v>
      </c>
      <c r="S1698">
        <f t="shared" si="53"/>
        <v>0</v>
      </c>
      <c r="T1698" t="s">
        <v>19</v>
      </c>
    </row>
    <row r="1699" spans="1:20" x14ac:dyDescent="0.25">
      <c r="A1699">
        <v>1698</v>
      </c>
      <c r="B1699" t="s">
        <v>2132</v>
      </c>
      <c r="C1699" t="s">
        <v>154</v>
      </c>
      <c r="D1699" t="str">
        <f t="shared" si="52"/>
        <v>Guenther Harold</v>
      </c>
      <c r="E1699" t="s">
        <v>22</v>
      </c>
      <c r="F1699" t="s">
        <v>106</v>
      </c>
      <c r="G1699" t="s">
        <v>820</v>
      </c>
      <c r="H1699" t="s">
        <v>821</v>
      </c>
      <c r="I1699" t="s">
        <v>107</v>
      </c>
      <c r="J1699" t="s">
        <v>19</v>
      </c>
      <c r="K1699" t="str">
        <f>INDEX(Table6[Column1],MATCH(L1699,Table6[Column2]))</f>
        <v>Adults</v>
      </c>
      <c r="L1699">
        <v>43.617576190000001</v>
      </c>
      <c r="M1699" t="str">
        <f>VLOOKUP(L1699,Table1[],2)</f>
        <v>40 - 49</v>
      </c>
      <c r="N1699" t="str">
        <f>INDEX(Table7[Column1],MATCH(O1699,Table7[Column2]))</f>
        <v>Learning Stage</v>
      </c>
      <c r="O1699">
        <v>5.8051052160000003</v>
      </c>
      <c r="P1699" t="str">
        <f>VLOOKUP(O1699,Table13[],2)</f>
        <v>1 - 5</v>
      </c>
      <c r="Q1699" t="str">
        <f>INDEX(Table8[Column1],MATCH(R1699,Table8[Column2]))</f>
        <v>Maintained</v>
      </c>
      <c r="R1699">
        <v>45.152213959999997</v>
      </c>
      <c r="S1699">
        <f t="shared" si="53"/>
        <v>1.8813422483333333</v>
      </c>
      <c r="T1699" t="s">
        <v>19</v>
      </c>
    </row>
    <row r="1700" spans="1:20" x14ac:dyDescent="0.25">
      <c r="A1700">
        <v>1699</v>
      </c>
      <c r="B1700" t="s">
        <v>507</v>
      </c>
      <c r="C1700" t="s">
        <v>149</v>
      </c>
      <c r="D1700" t="str">
        <f t="shared" si="52"/>
        <v>Vega Charles</v>
      </c>
      <c r="E1700" t="s">
        <v>22</v>
      </c>
      <c r="F1700" t="s">
        <v>38</v>
      </c>
      <c r="G1700" t="s">
        <v>1790</v>
      </c>
      <c r="H1700" t="s">
        <v>1791</v>
      </c>
      <c r="I1700" t="s">
        <v>38</v>
      </c>
      <c r="J1700" t="s">
        <v>19</v>
      </c>
      <c r="K1700" t="str">
        <f>INDEX(Table6[Column1],MATCH(L1700,Table6[Column2]))</f>
        <v>Adults</v>
      </c>
      <c r="L1700">
        <v>42.569903109999998</v>
      </c>
      <c r="M1700" t="str">
        <f>VLOOKUP(L1700,Table1[],2)</f>
        <v>40 - 49</v>
      </c>
      <c r="N1700" t="str">
        <f>INDEX(Table7[Column1],MATCH(O1700,Table7[Column2]))</f>
        <v>Learning Stage</v>
      </c>
      <c r="O1700">
        <v>4.7366461810000002</v>
      </c>
      <c r="P1700" t="str">
        <f>VLOOKUP(O1700,Table13[],2)</f>
        <v>1 - 5</v>
      </c>
      <c r="Q1700" t="str">
        <f>INDEX(Table8[Column1],MATCH(R1700,Table8[Column2]))</f>
        <v>Scheduled</v>
      </c>
      <c r="R1700">
        <v>19.187418000000001</v>
      </c>
      <c r="S1700">
        <f t="shared" si="53"/>
        <v>0.79947575000000004</v>
      </c>
      <c r="T1700" t="s">
        <v>19</v>
      </c>
    </row>
    <row r="1701" spans="1:20" x14ac:dyDescent="0.25">
      <c r="A1701">
        <v>1700</v>
      </c>
      <c r="B1701" t="s">
        <v>321</v>
      </c>
      <c r="C1701" t="s">
        <v>62</v>
      </c>
      <c r="D1701" t="str">
        <f t="shared" si="52"/>
        <v>Cook Thomas</v>
      </c>
      <c r="E1701" t="s">
        <v>22</v>
      </c>
      <c r="F1701" t="s">
        <v>1267</v>
      </c>
      <c r="G1701" t="s">
        <v>1060</v>
      </c>
      <c r="H1701" t="s">
        <v>1061</v>
      </c>
      <c r="I1701" t="s">
        <v>30</v>
      </c>
      <c r="J1701" t="s">
        <v>19</v>
      </c>
      <c r="K1701" t="str">
        <f>INDEX(Table6[Column1],MATCH(L1701,Table6[Column2]))</f>
        <v>Adults</v>
      </c>
      <c r="L1701">
        <v>41.978726279999997</v>
      </c>
      <c r="M1701" t="str">
        <f>VLOOKUP(L1701,Table1[],2)</f>
        <v>40 - 49</v>
      </c>
      <c r="N1701" t="str">
        <f>INDEX(Table7[Column1],MATCH(O1701,Table7[Column2]))</f>
        <v>Learning Stage</v>
      </c>
      <c r="O1701">
        <v>3.8106336879999998</v>
      </c>
      <c r="P1701" t="str">
        <f>VLOOKUP(O1701,Table13[],2)</f>
        <v>1 - 5</v>
      </c>
      <c r="Q1701" t="str">
        <f>INDEX(Table8[Column1],MATCH(R1701,Table8[Column2]))</f>
        <v>Habitual</v>
      </c>
      <c r="R1701">
        <v>91.316050700000005</v>
      </c>
      <c r="S1701">
        <f t="shared" si="53"/>
        <v>3.8048354458333336</v>
      </c>
      <c r="T1701" t="s">
        <v>19</v>
      </c>
    </row>
    <row r="1702" spans="1:20" x14ac:dyDescent="0.25">
      <c r="A1702">
        <v>1701</v>
      </c>
      <c r="B1702" t="s">
        <v>2133</v>
      </c>
      <c r="C1702" t="s">
        <v>30</v>
      </c>
      <c r="D1702" t="str">
        <f t="shared" si="52"/>
        <v>Soltys Victoria</v>
      </c>
      <c r="E1702" t="s">
        <v>15</v>
      </c>
      <c r="F1702" t="s">
        <v>439</v>
      </c>
      <c r="G1702" t="s">
        <v>611</v>
      </c>
      <c r="H1702" t="s">
        <v>612</v>
      </c>
      <c r="I1702" t="s">
        <v>439</v>
      </c>
      <c r="J1702" t="s">
        <v>19</v>
      </c>
      <c r="K1702" t="str">
        <f>INDEX(Table6[Column1],MATCH(L1702,Table6[Column2]))</f>
        <v>Young Adults</v>
      </c>
      <c r="L1702">
        <v>37.439842030000001</v>
      </c>
      <c r="M1702" t="str">
        <f>VLOOKUP(L1702,Table1[],2)</f>
        <v>30 - 39</v>
      </c>
      <c r="N1702" t="str">
        <f>INDEX(Table7[Column1],MATCH(O1702,Table7[Column2]))</f>
        <v>Learning Stage</v>
      </c>
      <c r="O1702">
        <v>2.263334027</v>
      </c>
      <c r="P1702" t="str">
        <f>VLOOKUP(O1702,Table13[],2)</f>
        <v>1 - 5</v>
      </c>
      <c r="Q1702" t="str">
        <f>INDEX(Table8[Column1],MATCH(R1702,Table8[Column2]))</f>
        <v>Habitual</v>
      </c>
      <c r="R1702">
        <v>85.223896300000007</v>
      </c>
      <c r="S1702">
        <f t="shared" si="53"/>
        <v>3.5509956791666668</v>
      </c>
      <c r="T1702" t="s">
        <v>19</v>
      </c>
    </row>
    <row r="1703" spans="1:20" x14ac:dyDescent="0.25">
      <c r="A1703">
        <v>1702</v>
      </c>
      <c r="B1703" t="s">
        <v>2134</v>
      </c>
      <c r="C1703" t="s">
        <v>1332</v>
      </c>
      <c r="D1703" t="str">
        <f t="shared" si="52"/>
        <v>Moro Lucille</v>
      </c>
      <c r="E1703" t="s">
        <v>15</v>
      </c>
      <c r="F1703" t="s">
        <v>38</v>
      </c>
      <c r="G1703" t="s">
        <v>611</v>
      </c>
      <c r="H1703" t="s">
        <v>612</v>
      </c>
      <c r="I1703" t="s">
        <v>38</v>
      </c>
      <c r="J1703" t="s">
        <v>19</v>
      </c>
      <c r="K1703" t="str">
        <f>INDEX(Table6[Column1],MATCH(L1703,Table6[Column2]))</f>
        <v>Elders</v>
      </c>
      <c r="L1703">
        <v>51.651828500000001</v>
      </c>
      <c r="M1703" t="str">
        <f>VLOOKUP(L1703,Table1[],2)</f>
        <v>50 - 59</v>
      </c>
      <c r="N1703" t="str">
        <f>INDEX(Table7[Column1],MATCH(O1703,Table7[Column2]))</f>
        <v>Learning Stage</v>
      </c>
      <c r="O1703">
        <v>4.9019307740000002</v>
      </c>
      <c r="P1703" t="str">
        <f>VLOOKUP(O1703,Table13[],2)</f>
        <v>1 - 5</v>
      </c>
      <c r="Q1703" t="str">
        <f>INDEX(Table8[Column1],MATCH(R1703,Table8[Column2]))</f>
        <v>Habitual</v>
      </c>
      <c r="R1703">
        <v>102.6531114</v>
      </c>
      <c r="S1703">
        <f t="shared" si="53"/>
        <v>4.2772129750000003</v>
      </c>
      <c r="T1703" t="s">
        <v>19</v>
      </c>
    </row>
    <row r="1704" spans="1:20" x14ac:dyDescent="0.25">
      <c r="A1704">
        <v>1703</v>
      </c>
      <c r="B1704" t="s">
        <v>2135</v>
      </c>
      <c r="C1704" t="s">
        <v>227</v>
      </c>
      <c r="D1704" t="str">
        <f t="shared" si="52"/>
        <v>Stone Lisa</v>
      </c>
      <c r="E1704" t="s">
        <v>15</v>
      </c>
      <c r="F1704" t="s">
        <v>38</v>
      </c>
      <c r="G1704" t="s">
        <v>1794</v>
      </c>
      <c r="H1704" t="s">
        <v>1061</v>
      </c>
      <c r="I1704" t="s">
        <v>38</v>
      </c>
      <c r="J1704" t="s">
        <v>19</v>
      </c>
      <c r="K1704" t="str">
        <f>INDEX(Table6[Column1],MATCH(L1704,Table6[Column2]))</f>
        <v>Adults</v>
      </c>
      <c r="L1704">
        <v>42.941769989999997</v>
      </c>
      <c r="M1704" t="str">
        <f>VLOOKUP(L1704,Table1[],2)</f>
        <v>40 - 49</v>
      </c>
      <c r="N1704" t="str">
        <f>INDEX(Table7[Column1],MATCH(O1704,Table7[Column2]))</f>
        <v>Fitting in Stage</v>
      </c>
      <c r="O1704">
        <v>6.6022293999999997</v>
      </c>
      <c r="P1704" t="str">
        <f>VLOOKUP(O1704,Table13[],2)</f>
        <v>6 - 10</v>
      </c>
      <c r="Q1704" t="str">
        <f>INDEX(Table8[Column1],MATCH(R1704,Table8[Column2]))</f>
        <v>Maintained</v>
      </c>
      <c r="R1704">
        <v>72.127837490000005</v>
      </c>
      <c r="S1704">
        <f t="shared" si="53"/>
        <v>3.0053265620833334</v>
      </c>
      <c r="T1704" t="s">
        <v>19</v>
      </c>
    </row>
    <row r="1705" spans="1:20" x14ac:dyDescent="0.25">
      <c r="A1705">
        <v>1704</v>
      </c>
      <c r="B1705" t="s">
        <v>2136</v>
      </c>
      <c r="C1705" t="s">
        <v>2137</v>
      </c>
      <c r="D1705" t="str">
        <f t="shared" si="52"/>
        <v>Pawlak Mika</v>
      </c>
      <c r="E1705" t="s">
        <v>15</v>
      </c>
      <c r="F1705" t="s">
        <v>138</v>
      </c>
      <c r="G1705" t="s">
        <v>820</v>
      </c>
      <c r="H1705" t="s">
        <v>821</v>
      </c>
      <c r="I1705" t="s">
        <v>138</v>
      </c>
      <c r="J1705" t="s">
        <v>19</v>
      </c>
      <c r="K1705" t="str">
        <f>INDEX(Table6[Column1],MATCH(L1705,Table6[Column2]))</f>
        <v>Young Adults</v>
      </c>
      <c r="L1705">
        <v>32.126152210000001</v>
      </c>
      <c r="M1705" t="str">
        <f>VLOOKUP(L1705,Table1[],2)</f>
        <v>30 - 39</v>
      </c>
      <c r="N1705" t="str">
        <f>INDEX(Table7[Column1],MATCH(O1705,Table7[Column2]))</f>
        <v>Fitting in Stage</v>
      </c>
      <c r="O1705">
        <v>6.7148086469999999</v>
      </c>
      <c r="P1705" t="str">
        <f>VLOOKUP(O1705,Table13[],2)</f>
        <v>6 - 10</v>
      </c>
      <c r="Q1705" t="str">
        <f>INDEX(Table8[Column1],MATCH(R1705,Table8[Column2]))</f>
        <v>Maintained</v>
      </c>
      <c r="R1705">
        <v>51.913413980000001</v>
      </c>
      <c r="S1705">
        <f t="shared" si="53"/>
        <v>2.1630589158333335</v>
      </c>
      <c r="T1705" t="s">
        <v>19</v>
      </c>
    </row>
    <row r="1706" spans="1:20" x14ac:dyDescent="0.25">
      <c r="A1706">
        <v>1705</v>
      </c>
      <c r="B1706" t="s">
        <v>930</v>
      </c>
      <c r="C1706" t="s">
        <v>175</v>
      </c>
      <c r="D1706" t="str">
        <f t="shared" si="52"/>
        <v>Rogers Paul</v>
      </c>
      <c r="E1706" t="s">
        <v>22</v>
      </c>
      <c r="F1706" t="s">
        <v>27</v>
      </c>
      <c r="G1706" t="s">
        <v>1794</v>
      </c>
      <c r="H1706" t="s">
        <v>1061</v>
      </c>
      <c r="I1706" t="s">
        <v>27</v>
      </c>
      <c r="J1706" t="s">
        <v>19</v>
      </c>
      <c r="K1706" t="str">
        <f>INDEX(Table6[Column1],MATCH(L1706,Table6[Column2]))</f>
        <v>Young Adults</v>
      </c>
      <c r="L1706">
        <v>35.28805689</v>
      </c>
      <c r="M1706" t="str">
        <f>VLOOKUP(L1706,Table1[],2)</f>
        <v>30 - 39</v>
      </c>
      <c r="N1706" t="str">
        <f>INDEX(Table7[Column1],MATCH(O1706,Table7[Column2]))</f>
        <v>Learning Stage</v>
      </c>
      <c r="O1706">
        <v>5.483190606</v>
      </c>
      <c r="P1706" t="str">
        <f>VLOOKUP(O1706,Table13[],2)</f>
        <v>1 - 5</v>
      </c>
      <c r="Q1706" t="str">
        <f>INDEX(Table8[Column1],MATCH(R1706,Table8[Column2]))</f>
        <v>Scheduled</v>
      </c>
      <c r="R1706">
        <v>14.46860835</v>
      </c>
      <c r="S1706">
        <f t="shared" si="53"/>
        <v>0.60285868125000008</v>
      </c>
      <c r="T1706" t="s">
        <v>19</v>
      </c>
    </row>
    <row r="1707" spans="1:20" x14ac:dyDescent="0.25">
      <c r="A1707">
        <v>1706</v>
      </c>
      <c r="B1707" t="s">
        <v>2138</v>
      </c>
      <c r="C1707" t="s">
        <v>52</v>
      </c>
      <c r="D1707" t="str">
        <f t="shared" si="52"/>
        <v>Richards John</v>
      </c>
      <c r="E1707" t="s">
        <v>22</v>
      </c>
      <c r="F1707" t="s">
        <v>95</v>
      </c>
      <c r="G1707" t="s">
        <v>1060</v>
      </c>
      <c r="H1707" t="s">
        <v>1061</v>
      </c>
      <c r="I1707" t="s">
        <v>87</v>
      </c>
      <c r="J1707" t="s">
        <v>19</v>
      </c>
      <c r="K1707" t="str">
        <f>INDEX(Table6[Column1],MATCH(L1707,Table6[Column2]))</f>
        <v>Adults</v>
      </c>
      <c r="L1707">
        <v>41.46677545</v>
      </c>
      <c r="M1707" t="str">
        <f>VLOOKUP(L1707,Table1[],2)</f>
        <v>40 - 49</v>
      </c>
      <c r="N1707" t="str">
        <f>INDEX(Table7[Column1],MATCH(O1707,Table7[Column2]))</f>
        <v>Learning Stage</v>
      </c>
      <c r="O1707">
        <v>4.8642304510000001</v>
      </c>
      <c r="P1707" t="str">
        <f>VLOOKUP(O1707,Table13[],2)</f>
        <v>1 - 5</v>
      </c>
      <c r="Q1707" t="str">
        <f>INDEX(Table8[Column1],MATCH(R1707,Table8[Column2]))</f>
        <v>Maintained</v>
      </c>
      <c r="R1707">
        <v>58.667891179999998</v>
      </c>
      <c r="S1707">
        <f t="shared" si="53"/>
        <v>2.4444954658333331</v>
      </c>
      <c r="T1707" t="s">
        <v>19</v>
      </c>
    </row>
    <row r="1708" spans="1:20" x14ac:dyDescent="0.25">
      <c r="A1708">
        <v>1707</v>
      </c>
      <c r="B1708" t="s">
        <v>312</v>
      </c>
      <c r="C1708" t="s">
        <v>314</v>
      </c>
      <c r="D1708" t="str">
        <f t="shared" si="52"/>
        <v>Terry Brian</v>
      </c>
      <c r="E1708" t="s">
        <v>22</v>
      </c>
      <c r="F1708" t="s">
        <v>127</v>
      </c>
      <c r="G1708" t="s">
        <v>820</v>
      </c>
      <c r="H1708" t="s">
        <v>821</v>
      </c>
      <c r="I1708" t="s">
        <v>127</v>
      </c>
      <c r="J1708" t="s">
        <v>19</v>
      </c>
      <c r="K1708" t="str">
        <f>INDEX(Table6[Column1],MATCH(L1708,Table6[Column2]))</f>
        <v>Adults</v>
      </c>
      <c r="L1708">
        <v>40.063883599999997</v>
      </c>
      <c r="M1708" t="str">
        <f>VLOOKUP(L1708,Table1[],2)</f>
        <v>40 - 49</v>
      </c>
      <c r="N1708" t="str">
        <f>INDEX(Table7[Column1],MATCH(O1708,Table7[Column2]))</f>
        <v>Learning Stage</v>
      </c>
      <c r="O1708">
        <v>1.8543757190000001</v>
      </c>
      <c r="P1708" t="str">
        <f>VLOOKUP(O1708,Table13[],2)</f>
        <v>1 - 5</v>
      </c>
      <c r="Q1708" t="str">
        <f>INDEX(Table8[Column1],MATCH(R1708,Table8[Column2]))</f>
        <v>Scheduled</v>
      </c>
      <c r="R1708">
        <v>38.676595349999999</v>
      </c>
      <c r="S1708">
        <f t="shared" si="53"/>
        <v>1.6115248062499998</v>
      </c>
      <c r="T1708" t="s">
        <v>19</v>
      </c>
    </row>
    <row r="1709" spans="1:20" x14ac:dyDescent="0.25">
      <c r="A1709">
        <v>1708</v>
      </c>
      <c r="B1709" t="s">
        <v>2139</v>
      </c>
      <c r="C1709" t="s">
        <v>149</v>
      </c>
      <c r="D1709" t="str">
        <f t="shared" si="52"/>
        <v>Block Charles</v>
      </c>
      <c r="E1709" t="s">
        <v>22</v>
      </c>
      <c r="F1709" t="s">
        <v>155</v>
      </c>
      <c r="G1709" t="s">
        <v>820</v>
      </c>
      <c r="H1709" t="s">
        <v>821</v>
      </c>
      <c r="I1709" t="s">
        <v>24</v>
      </c>
      <c r="J1709" t="s">
        <v>19</v>
      </c>
      <c r="K1709" t="str">
        <f>INDEX(Table6[Column1],MATCH(L1709,Table6[Column2]))</f>
        <v>Elders</v>
      </c>
      <c r="L1709">
        <v>53.443513430000003</v>
      </c>
      <c r="M1709" t="str">
        <f>VLOOKUP(L1709,Table1[],2)</f>
        <v>50 - 59</v>
      </c>
      <c r="N1709" t="str">
        <f>INDEX(Table7[Column1],MATCH(O1709,Table7[Column2]))</f>
        <v>Learning Stage</v>
      </c>
      <c r="O1709">
        <v>1.7625409949999999</v>
      </c>
      <c r="P1709" t="str">
        <f>VLOOKUP(O1709,Table13[],2)</f>
        <v>1 - 5</v>
      </c>
      <c r="Q1709" t="str">
        <f>INDEX(Table8[Column1],MATCH(R1709,Table8[Column2]))</f>
        <v>Excused</v>
      </c>
      <c r="R1709">
        <v>129.54115619999999</v>
      </c>
      <c r="S1709">
        <f t="shared" si="53"/>
        <v>5.3975481749999989</v>
      </c>
      <c r="T1709" t="s">
        <v>19</v>
      </c>
    </row>
    <row r="1710" spans="1:20" x14ac:dyDescent="0.25">
      <c r="A1710">
        <v>1709</v>
      </c>
      <c r="B1710" t="s">
        <v>2140</v>
      </c>
      <c r="C1710" t="s">
        <v>1817</v>
      </c>
      <c r="D1710" t="str">
        <f t="shared" si="52"/>
        <v>Schultz Freddie</v>
      </c>
      <c r="E1710" t="s">
        <v>22</v>
      </c>
      <c r="F1710" t="s">
        <v>106</v>
      </c>
      <c r="G1710" t="s">
        <v>820</v>
      </c>
      <c r="H1710" t="s">
        <v>821</v>
      </c>
      <c r="I1710" t="s">
        <v>107</v>
      </c>
      <c r="J1710" t="s">
        <v>19</v>
      </c>
      <c r="K1710" t="str">
        <f>INDEX(Table6[Column1],MATCH(L1710,Table6[Column2]))</f>
        <v>Adults</v>
      </c>
      <c r="L1710">
        <v>46.38593745</v>
      </c>
      <c r="M1710" t="str">
        <f>VLOOKUP(L1710,Table1[],2)</f>
        <v>40 - 49</v>
      </c>
      <c r="N1710" t="str">
        <f>INDEX(Table7[Column1],MATCH(O1710,Table7[Column2]))</f>
        <v>Learning Stage</v>
      </c>
      <c r="O1710">
        <v>3.1049129639999999</v>
      </c>
      <c r="P1710" t="str">
        <f>VLOOKUP(O1710,Table13[],2)</f>
        <v>1 - 5</v>
      </c>
      <c r="Q1710" t="str">
        <f>INDEX(Table8[Column1],MATCH(R1710,Table8[Column2]))</f>
        <v>Habitual</v>
      </c>
      <c r="R1710">
        <v>87.960537950000003</v>
      </c>
      <c r="S1710">
        <f t="shared" si="53"/>
        <v>3.6650224145833334</v>
      </c>
      <c r="T1710" t="s">
        <v>19</v>
      </c>
    </row>
    <row r="1711" spans="1:20" x14ac:dyDescent="0.25">
      <c r="A1711">
        <v>1710</v>
      </c>
      <c r="B1711" t="s">
        <v>2141</v>
      </c>
      <c r="C1711" t="s">
        <v>787</v>
      </c>
      <c r="D1711" t="str">
        <f t="shared" si="52"/>
        <v>Nero Jeremy</v>
      </c>
      <c r="E1711" t="s">
        <v>22</v>
      </c>
      <c r="F1711" t="s">
        <v>1327</v>
      </c>
      <c r="G1711" t="s">
        <v>1872</v>
      </c>
      <c r="H1711" t="s">
        <v>612</v>
      </c>
      <c r="I1711" t="s">
        <v>169</v>
      </c>
      <c r="J1711" t="s">
        <v>19</v>
      </c>
      <c r="K1711" t="str">
        <f>INDEX(Table6[Column1],MATCH(L1711,Table6[Column2]))</f>
        <v>Youth</v>
      </c>
      <c r="L1711">
        <v>26.830262080000001</v>
      </c>
      <c r="M1711" t="str">
        <f>VLOOKUP(L1711,Table1[],2)</f>
        <v>20 - 29</v>
      </c>
      <c r="N1711" t="str">
        <f>INDEX(Table7[Column1],MATCH(O1711,Table7[Column2]))</f>
        <v>Learning Stage</v>
      </c>
      <c r="O1711">
        <v>3.981564675</v>
      </c>
      <c r="P1711" t="str">
        <f>VLOOKUP(O1711,Table13[],2)</f>
        <v>1 - 5</v>
      </c>
      <c r="Q1711" t="str">
        <f>INDEX(Table8[Column1],MATCH(R1711,Table8[Column2]))</f>
        <v>Scheduled</v>
      </c>
      <c r="R1711">
        <v>0</v>
      </c>
      <c r="S1711">
        <f t="shared" si="53"/>
        <v>0</v>
      </c>
      <c r="T1711" t="s">
        <v>19</v>
      </c>
    </row>
    <row r="1712" spans="1:20" x14ac:dyDescent="0.25">
      <c r="A1712">
        <v>1711</v>
      </c>
      <c r="B1712" t="s">
        <v>1420</v>
      </c>
      <c r="C1712" t="s">
        <v>2142</v>
      </c>
      <c r="D1712" t="str">
        <f t="shared" si="52"/>
        <v>Heath Shawn</v>
      </c>
      <c r="E1712" t="s">
        <v>22</v>
      </c>
      <c r="F1712" t="s">
        <v>1742</v>
      </c>
      <c r="G1712" t="s">
        <v>1060</v>
      </c>
      <c r="H1712" t="s">
        <v>1061</v>
      </c>
      <c r="I1712" t="s">
        <v>30</v>
      </c>
      <c r="J1712" t="s">
        <v>19</v>
      </c>
      <c r="K1712" t="str">
        <f>INDEX(Table6[Column1],MATCH(L1712,Table6[Column2]))</f>
        <v>Adults</v>
      </c>
      <c r="L1712">
        <v>49.244109029999997</v>
      </c>
      <c r="M1712" t="str">
        <f>VLOOKUP(L1712,Table1[],2)</f>
        <v>40 - 49</v>
      </c>
      <c r="N1712" t="str">
        <f>INDEX(Table7[Column1],MATCH(O1712,Table7[Column2]))</f>
        <v>Learning Stage</v>
      </c>
      <c r="O1712">
        <v>4.0117226429999997</v>
      </c>
      <c r="P1712" t="str">
        <f>VLOOKUP(O1712,Table13[],2)</f>
        <v>1 - 5</v>
      </c>
      <c r="Q1712" t="str">
        <f>INDEX(Table8[Column1],MATCH(R1712,Table8[Column2]))</f>
        <v>Excused</v>
      </c>
      <c r="R1712">
        <v>132.25048380000001</v>
      </c>
      <c r="S1712">
        <f t="shared" si="53"/>
        <v>5.5104368250000002</v>
      </c>
      <c r="T1712" t="s">
        <v>19</v>
      </c>
    </row>
    <row r="1713" spans="1:20" x14ac:dyDescent="0.25">
      <c r="A1713">
        <v>1712</v>
      </c>
      <c r="B1713" t="s">
        <v>532</v>
      </c>
      <c r="C1713" t="s">
        <v>502</v>
      </c>
      <c r="D1713" t="str">
        <f t="shared" si="52"/>
        <v>Beverly Susan</v>
      </c>
      <c r="E1713" t="s">
        <v>15</v>
      </c>
      <c r="F1713" t="s">
        <v>57</v>
      </c>
      <c r="G1713" t="s">
        <v>1060</v>
      </c>
      <c r="H1713" t="s">
        <v>1061</v>
      </c>
      <c r="I1713" t="s">
        <v>57</v>
      </c>
      <c r="J1713" t="s">
        <v>19</v>
      </c>
      <c r="K1713" t="str">
        <f>INDEX(Table6[Column1],MATCH(L1713,Table6[Column2]))</f>
        <v>Youth</v>
      </c>
      <c r="L1713">
        <v>22.395216510000001</v>
      </c>
      <c r="M1713" t="str">
        <f>VLOOKUP(L1713,Table1[],2)</f>
        <v>20 - 29</v>
      </c>
      <c r="N1713" t="str">
        <f>INDEX(Table7[Column1],MATCH(O1713,Table7[Column2]))</f>
        <v>Learning Stage</v>
      </c>
      <c r="O1713">
        <v>2.5004962000000002</v>
      </c>
      <c r="P1713" t="str">
        <f>VLOOKUP(O1713,Table13[],2)</f>
        <v>1 - 5</v>
      </c>
      <c r="Q1713" t="str">
        <f>INDEX(Table8[Column1],MATCH(R1713,Table8[Column2]))</f>
        <v>Scheduled</v>
      </c>
      <c r="R1713">
        <v>4.6861339190000004</v>
      </c>
      <c r="S1713">
        <f t="shared" si="53"/>
        <v>0.19525557995833334</v>
      </c>
      <c r="T1713" t="s">
        <v>19</v>
      </c>
    </row>
    <row r="1714" spans="1:20" x14ac:dyDescent="0.25">
      <c r="A1714">
        <v>1713</v>
      </c>
      <c r="B1714" t="s">
        <v>671</v>
      </c>
      <c r="C1714" t="s">
        <v>798</v>
      </c>
      <c r="D1714" t="str">
        <f t="shared" si="52"/>
        <v>Zamora Elaine</v>
      </c>
      <c r="E1714" t="s">
        <v>15</v>
      </c>
      <c r="F1714" t="s">
        <v>38</v>
      </c>
      <c r="G1714" t="s">
        <v>1825</v>
      </c>
      <c r="H1714" t="s">
        <v>1826</v>
      </c>
      <c r="I1714" t="s">
        <v>38</v>
      </c>
      <c r="J1714" t="s">
        <v>19</v>
      </c>
      <c r="K1714" t="str">
        <f>INDEX(Table6[Column1],MATCH(L1714,Table6[Column2]))</f>
        <v>Young Adults</v>
      </c>
      <c r="L1714">
        <v>34.540417740000002</v>
      </c>
      <c r="M1714" t="str">
        <f>VLOOKUP(L1714,Table1[],2)</f>
        <v>30 - 39</v>
      </c>
      <c r="N1714" t="str">
        <f>INDEX(Table7[Column1],MATCH(O1714,Table7[Column2]))</f>
        <v>Learning Stage</v>
      </c>
      <c r="O1714">
        <v>4.1529325650000004</v>
      </c>
      <c r="P1714" t="str">
        <f>VLOOKUP(O1714,Table13[],2)</f>
        <v>1 - 5</v>
      </c>
      <c r="Q1714" t="str">
        <f>INDEX(Table8[Column1],MATCH(R1714,Table8[Column2]))</f>
        <v>Scheduled</v>
      </c>
      <c r="R1714">
        <v>15.68954941</v>
      </c>
      <c r="S1714">
        <f t="shared" si="53"/>
        <v>0.65373122541666662</v>
      </c>
      <c r="T1714" t="s">
        <v>19</v>
      </c>
    </row>
    <row r="1715" spans="1:20" x14ac:dyDescent="0.25">
      <c r="A1715">
        <v>1714</v>
      </c>
      <c r="B1715" t="s">
        <v>1713</v>
      </c>
      <c r="C1715" t="s">
        <v>2143</v>
      </c>
      <c r="D1715" t="str">
        <f t="shared" si="52"/>
        <v>Griffin Rosendo</v>
      </c>
      <c r="E1715" t="s">
        <v>22</v>
      </c>
      <c r="F1715" t="s">
        <v>1209</v>
      </c>
      <c r="G1715" t="s">
        <v>820</v>
      </c>
      <c r="H1715" t="s">
        <v>821</v>
      </c>
      <c r="I1715" t="s">
        <v>262</v>
      </c>
      <c r="J1715" t="s">
        <v>19</v>
      </c>
      <c r="K1715" t="str">
        <f>INDEX(Table6[Column1],MATCH(L1715,Table6[Column2]))</f>
        <v>Young Adults</v>
      </c>
      <c r="L1715">
        <v>36.160394799999999</v>
      </c>
      <c r="M1715" t="str">
        <f>VLOOKUP(L1715,Table1[],2)</f>
        <v>30 - 39</v>
      </c>
      <c r="N1715" t="str">
        <f>INDEX(Table7[Column1],MATCH(O1715,Table7[Column2]))</f>
        <v>Learning Stage</v>
      </c>
      <c r="O1715">
        <v>1.982701101</v>
      </c>
      <c r="P1715" t="str">
        <f>VLOOKUP(O1715,Table13[],2)</f>
        <v>1 - 5</v>
      </c>
      <c r="Q1715" t="str">
        <f>INDEX(Table8[Column1],MATCH(R1715,Table8[Column2]))</f>
        <v>Scheduled</v>
      </c>
      <c r="R1715">
        <v>35.902395179999999</v>
      </c>
      <c r="S1715">
        <f t="shared" si="53"/>
        <v>1.4959331325</v>
      </c>
      <c r="T1715" t="s">
        <v>19</v>
      </c>
    </row>
    <row r="1716" spans="1:20" x14ac:dyDescent="0.25">
      <c r="A1716">
        <v>1715</v>
      </c>
      <c r="B1716" t="s">
        <v>62</v>
      </c>
      <c r="C1716" t="s">
        <v>180</v>
      </c>
      <c r="D1716" t="str">
        <f t="shared" si="52"/>
        <v>Thomas Tammy</v>
      </c>
      <c r="E1716" t="s">
        <v>15</v>
      </c>
      <c r="F1716" t="s">
        <v>27</v>
      </c>
      <c r="G1716" t="s">
        <v>1825</v>
      </c>
      <c r="H1716" t="s">
        <v>1826</v>
      </c>
      <c r="I1716" t="s">
        <v>27</v>
      </c>
      <c r="J1716" t="s">
        <v>19</v>
      </c>
      <c r="K1716" t="str">
        <f>INDEX(Table6[Column1],MATCH(L1716,Table6[Column2]))</f>
        <v>Young Adults</v>
      </c>
      <c r="L1716">
        <v>31.699831660000001</v>
      </c>
      <c r="M1716" t="str">
        <f>VLOOKUP(L1716,Table1[],2)</f>
        <v>30 - 39</v>
      </c>
      <c r="N1716" t="str">
        <f>INDEX(Table7[Column1],MATCH(O1716,Table7[Column2]))</f>
        <v>Learning Stage</v>
      </c>
      <c r="O1716">
        <v>4.4023055080000004</v>
      </c>
      <c r="P1716" t="str">
        <f>VLOOKUP(O1716,Table13[],2)</f>
        <v>1 - 5</v>
      </c>
      <c r="Q1716" t="str">
        <f>INDEX(Table8[Column1],MATCH(R1716,Table8[Column2]))</f>
        <v>Scheduled</v>
      </c>
      <c r="R1716">
        <v>14.038078000000001</v>
      </c>
      <c r="S1716">
        <f t="shared" si="53"/>
        <v>0.58491991666666665</v>
      </c>
      <c r="T1716" t="s">
        <v>19</v>
      </c>
    </row>
    <row r="1717" spans="1:20" x14ac:dyDescent="0.25">
      <c r="A1717">
        <v>1716</v>
      </c>
      <c r="B1717" t="s">
        <v>47</v>
      </c>
      <c r="C1717" t="s">
        <v>293</v>
      </c>
      <c r="D1717" t="str">
        <f t="shared" si="52"/>
        <v>Smith Wesley</v>
      </c>
      <c r="E1717" t="s">
        <v>22</v>
      </c>
      <c r="F1717" t="s">
        <v>54</v>
      </c>
      <c r="G1717" t="s">
        <v>1060</v>
      </c>
      <c r="H1717" t="s">
        <v>1061</v>
      </c>
      <c r="I1717" t="s">
        <v>54</v>
      </c>
      <c r="J1717" t="s">
        <v>19</v>
      </c>
      <c r="K1717" t="str">
        <f>INDEX(Table6[Column1],MATCH(L1717,Table6[Column2]))</f>
        <v>Young Adults</v>
      </c>
      <c r="L1717">
        <v>36.954131160000003</v>
      </c>
      <c r="M1717" t="str">
        <f>VLOOKUP(L1717,Table1[],2)</f>
        <v>30 - 39</v>
      </c>
      <c r="N1717" t="str">
        <f>INDEX(Table7[Column1],MATCH(O1717,Table7[Column2]))</f>
        <v>Fitting in Stage</v>
      </c>
      <c r="O1717">
        <v>6.212316951</v>
      </c>
      <c r="P1717" t="str">
        <f>VLOOKUP(O1717,Table13[],2)</f>
        <v>6 - 10</v>
      </c>
      <c r="Q1717" t="str">
        <f>INDEX(Table8[Column1],MATCH(R1717,Table8[Column2]))</f>
        <v>Scheduled</v>
      </c>
      <c r="R1717">
        <v>0</v>
      </c>
      <c r="S1717">
        <f t="shared" si="53"/>
        <v>0</v>
      </c>
      <c r="T1717" t="s">
        <v>19</v>
      </c>
    </row>
    <row r="1718" spans="1:20" x14ac:dyDescent="0.25">
      <c r="A1718">
        <v>1717</v>
      </c>
      <c r="B1718" t="s">
        <v>2144</v>
      </c>
      <c r="C1718" t="s">
        <v>2145</v>
      </c>
      <c r="D1718" t="str">
        <f t="shared" si="52"/>
        <v>Warner Sallie</v>
      </c>
      <c r="E1718" t="s">
        <v>15</v>
      </c>
      <c r="F1718" t="s">
        <v>673</v>
      </c>
      <c r="G1718" t="s">
        <v>1060</v>
      </c>
      <c r="H1718" t="s">
        <v>1061</v>
      </c>
      <c r="I1718" t="s">
        <v>107</v>
      </c>
      <c r="J1718" t="s">
        <v>19</v>
      </c>
      <c r="K1718" t="str">
        <f>INDEX(Table6[Column1],MATCH(L1718,Table6[Column2]))</f>
        <v>Adults</v>
      </c>
      <c r="L1718">
        <v>48.726217669999997</v>
      </c>
      <c r="M1718" t="str">
        <f>VLOOKUP(L1718,Table1[],2)</f>
        <v>40 - 49</v>
      </c>
      <c r="N1718" t="str">
        <f>INDEX(Table7[Column1],MATCH(O1718,Table7[Column2]))</f>
        <v>Learning Stage</v>
      </c>
      <c r="O1718">
        <v>4.1234614399999998</v>
      </c>
      <c r="P1718" t="str">
        <f>VLOOKUP(O1718,Table13[],2)</f>
        <v>1 - 5</v>
      </c>
      <c r="Q1718" t="str">
        <f>INDEX(Table8[Column1],MATCH(R1718,Table8[Column2]))</f>
        <v>Habitual</v>
      </c>
      <c r="R1718">
        <v>93.454871130000001</v>
      </c>
      <c r="S1718">
        <f t="shared" si="53"/>
        <v>3.8939529637500003</v>
      </c>
      <c r="T1718" t="s">
        <v>19</v>
      </c>
    </row>
    <row r="1719" spans="1:20" x14ac:dyDescent="0.25">
      <c r="A1719">
        <v>1718</v>
      </c>
      <c r="B1719" t="s">
        <v>2146</v>
      </c>
      <c r="C1719" t="s">
        <v>420</v>
      </c>
      <c r="D1719" t="str">
        <f t="shared" si="52"/>
        <v>Gray Bonnie</v>
      </c>
      <c r="E1719" t="s">
        <v>15</v>
      </c>
      <c r="F1719" t="s">
        <v>192</v>
      </c>
      <c r="G1719" t="s">
        <v>1060</v>
      </c>
      <c r="H1719" t="s">
        <v>1061</v>
      </c>
      <c r="I1719" t="s">
        <v>192</v>
      </c>
      <c r="J1719" t="s">
        <v>19</v>
      </c>
      <c r="K1719" t="str">
        <f>INDEX(Table6[Column1],MATCH(L1719,Table6[Column2]))</f>
        <v>Elders</v>
      </c>
      <c r="L1719">
        <v>50.039645659999998</v>
      </c>
      <c r="M1719" t="str">
        <f>VLOOKUP(L1719,Table1[],2)</f>
        <v>50 - 59</v>
      </c>
      <c r="N1719" t="str">
        <f>INDEX(Table7[Column1],MATCH(O1719,Table7[Column2]))</f>
        <v>Learning Stage</v>
      </c>
      <c r="O1719">
        <v>4.5547405669999996</v>
      </c>
      <c r="P1719" t="str">
        <f>VLOOKUP(O1719,Table13[],2)</f>
        <v>1 - 5</v>
      </c>
      <c r="Q1719" t="str">
        <f>INDEX(Table8[Column1],MATCH(R1719,Table8[Column2]))</f>
        <v>Habitual</v>
      </c>
      <c r="R1719">
        <v>80.847166979999997</v>
      </c>
      <c r="S1719">
        <f t="shared" si="53"/>
        <v>3.3686319574999994</v>
      </c>
      <c r="T1719" t="s">
        <v>19</v>
      </c>
    </row>
    <row r="1720" spans="1:20" x14ac:dyDescent="0.25">
      <c r="A1720">
        <v>1719</v>
      </c>
      <c r="B1720" t="s">
        <v>904</v>
      </c>
      <c r="C1720" t="s">
        <v>56</v>
      </c>
      <c r="D1720" t="str">
        <f t="shared" si="52"/>
        <v>Brown James</v>
      </c>
      <c r="E1720" t="s">
        <v>22</v>
      </c>
      <c r="F1720" t="s">
        <v>38</v>
      </c>
      <c r="G1720" t="s">
        <v>513</v>
      </c>
      <c r="H1720" t="s">
        <v>18</v>
      </c>
      <c r="I1720" t="s">
        <v>38</v>
      </c>
      <c r="J1720" t="s">
        <v>19</v>
      </c>
      <c r="K1720" t="str">
        <f>INDEX(Table6[Column1],MATCH(L1720,Table6[Column2]))</f>
        <v>Elders</v>
      </c>
      <c r="L1720">
        <v>51.797847539999999</v>
      </c>
      <c r="M1720" t="str">
        <f>VLOOKUP(L1720,Table1[],2)</f>
        <v>50 - 59</v>
      </c>
      <c r="N1720" t="str">
        <f>INDEX(Table7[Column1],MATCH(O1720,Table7[Column2]))</f>
        <v>Learning Stage</v>
      </c>
      <c r="O1720">
        <v>2.692014119</v>
      </c>
      <c r="P1720" t="str">
        <f>VLOOKUP(O1720,Table13[],2)</f>
        <v>1 - 5</v>
      </c>
      <c r="Q1720" t="str">
        <f>INDEX(Table8[Column1],MATCH(R1720,Table8[Column2]))</f>
        <v>Maintained</v>
      </c>
      <c r="R1720">
        <v>72.054344659999998</v>
      </c>
      <c r="S1720">
        <f t="shared" si="53"/>
        <v>3.0022643608333333</v>
      </c>
      <c r="T1720" t="s">
        <v>19</v>
      </c>
    </row>
    <row r="1721" spans="1:20" x14ac:dyDescent="0.25">
      <c r="A1721">
        <v>1720</v>
      </c>
      <c r="B1721" t="s">
        <v>1001</v>
      </c>
      <c r="C1721" t="s">
        <v>668</v>
      </c>
      <c r="D1721" t="str">
        <f t="shared" si="52"/>
        <v>Stevenson Bebe</v>
      </c>
      <c r="E1721" t="s">
        <v>15</v>
      </c>
      <c r="F1721" t="s">
        <v>54</v>
      </c>
      <c r="G1721" t="s">
        <v>1060</v>
      </c>
      <c r="H1721" t="s">
        <v>1061</v>
      </c>
      <c r="I1721" t="s">
        <v>54</v>
      </c>
      <c r="J1721" t="s">
        <v>19</v>
      </c>
      <c r="K1721" t="str">
        <f>INDEX(Table6[Column1],MATCH(L1721,Table6[Column2]))</f>
        <v>Young Adults</v>
      </c>
      <c r="L1721">
        <v>35.528663829999999</v>
      </c>
      <c r="M1721" t="str">
        <f>VLOOKUP(L1721,Table1[],2)</f>
        <v>30 - 39</v>
      </c>
      <c r="N1721" t="str">
        <f>INDEX(Table7[Column1],MATCH(O1721,Table7[Column2]))</f>
        <v>Fitting in Stage</v>
      </c>
      <c r="O1721">
        <v>6.5208390180000002</v>
      </c>
      <c r="P1721" t="str">
        <f>VLOOKUP(O1721,Table13[],2)</f>
        <v>6 - 10</v>
      </c>
      <c r="Q1721" t="str">
        <f>INDEX(Table8[Column1],MATCH(R1721,Table8[Column2]))</f>
        <v>Maintained</v>
      </c>
      <c r="R1721">
        <v>48.033926119999997</v>
      </c>
      <c r="S1721">
        <f t="shared" si="53"/>
        <v>2.0014135883333335</v>
      </c>
      <c r="T1721" t="s">
        <v>19</v>
      </c>
    </row>
    <row r="1722" spans="1:20" x14ac:dyDescent="0.25">
      <c r="A1722">
        <v>1721</v>
      </c>
      <c r="B1722" t="s">
        <v>2147</v>
      </c>
      <c r="C1722" t="s">
        <v>48</v>
      </c>
      <c r="D1722" t="str">
        <f t="shared" si="52"/>
        <v>Tijerina Jerry</v>
      </c>
      <c r="E1722" t="s">
        <v>22</v>
      </c>
      <c r="F1722" t="s">
        <v>107</v>
      </c>
      <c r="G1722" t="s">
        <v>1060</v>
      </c>
      <c r="H1722" t="s">
        <v>1061</v>
      </c>
      <c r="I1722" t="s">
        <v>107</v>
      </c>
      <c r="J1722" t="s">
        <v>19</v>
      </c>
      <c r="K1722" t="str">
        <f>INDEX(Table6[Column1],MATCH(L1722,Table6[Column2]))</f>
        <v>Young Adults</v>
      </c>
      <c r="L1722">
        <v>34.919666079999999</v>
      </c>
      <c r="M1722" t="str">
        <f>VLOOKUP(L1722,Table1[],2)</f>
        <v>30 - 39</v>
      </c>
      <c r="N1722" t="str">
        <f>INDEX(Table7[Column1],MATCH(O1722,Table7[Column2]))</f>
        <v>Fitting in Stage</v>
      </c>
      <c r="O1722">
        <v>7.880568437</v>
      </c>
      <c r="P1722" t="str">
        <f>VLOOKUP(O1722,Table13[],2)</f>
        <v>6 - 10</v>
      </c>
      <c r="Q1722" t="str">
        <f>INDEX(Table8[Column1],MATCH(R1722,Table8[Column2]))</f>
        <v>Scheduled</v>
      </c>
      <c r="R1722">
        <v>13.59300753</v>
      </c>
      <c r="S1722">
        <f t="shared" si="53"/>
        <v>0.56637531374999994</v>
      </c>
      <c r="T1722" t="s">
        <v>19</v>
      </c>
    </row>
    <row r="1723" spans="1:20" x14ac:dyDescent="0.25">
      <c r="A1723">
        <v>1722</v>
      </c>
      <c r="B1723" t="s">
        <v>1940</v>
      </c>
      <c r="C1723" t="s">
        <v>1270</v>
      </c>
      <c r="D1723" t="str">
        <f t="shared" si="52"/>
        <v>Fanning Roy</v>
      </c>
      <c r="E1723" t="s">
        <v>22</v>
      </c>
      <c r="F1723" t="s">
        <v>30</v>
      </c>
      <c r="G1723" t="s">
        <v>1060</v>
      </c>
      <c r="H1723" t="s">
        <v>1061</v>
      </c>
      <c r="I1723" t="s">
        <v>30</v>
      </c>
      <c r="J1723" t="s">
        <v>19</v>
      </c>
      <c r="K1723" t="str">
        <f>INDEX(Table6[Column1],MATCH(L1723,Table6[Column2]))</f>
        <v>Young Adults</v>
      </c>
      <c r="L1723">
        <v>30.968621200000001</v>
      </c>
      <c r="M1723" t="str">
        <f>VLOOKUP(L1723,Table1[],2)</f>
        <v>30 - 39</v>
      </c>
      <c r="N1723" t="str">
        <f>INDEX(Table7[Column1],MATCH(O1723,Table7[Column2]))</f>
        <v>Learning Stage</v>
      </c>
      <c r="O1723">
        <v>5.7030593720000002</v>
      </c>
      <c r="P1723" t="str">
        <f>VLOOKUP(O1723,Table13[],2)</f>
        <v>1 - 5</v>
      </c>
      <c r="Q1723" t="str">
        <f>INDEX(Table8[Column1],MATCH(R1723,Table8[Column2]))</f>
        <v>Scheduled</v>
      </c>
      <c r="R1723">
        <v>26.614728199999998</v>
      </c>
      <c r="S1723">
        <f t="shared" si="53"/>
        <v>1.1089470083333333</v>
      </c>
      <c r="T1723" t="s">
        <v>19</v>
      </c>
    </row>
    <row r="1724" spans="1:20" x14ac:dyDescent="0.25">
      <c r="A1724">
        <v>1723</v>
      </c>
      <c r="B1724" t="s">
        <v>2148</v>
      </c>
      <c r="C1724" t="s">
        <v>210</v>
      </c>
      <c r="D1724" t="str">
        <f t="shared" si="52"/>
        <v>Vester Kenneth</v>
      </c>
      <c r="E1724" t="s">
        <v>22</v>
      </c>
      <c r="F1724" t="s">
        <v>1472</v>
      </c>
      <c r="G1724" t="s">
        <v>820</v>
      </c>
      <c r="H1724" t="s">
        <v>821</v>
      </c>
      <c r="I1724" t="s">
        <v>1472</v>
      </c>
      <c r="J1724" t="s">
        <v>19</v>
      </c>
      <c r="K1724" t="str">
        <f>INDEX(Table6[Column1],MATCH(L1724,Table6[Column2]))</f>
        <v>Elders</v>
      </c>
      <c r="L1724">
        <v>57.429010689999998</v>
      </c>
      <c r="M1724" t="str">
        <f>VLOOKUP(L1724,Table1[],2)</f>
        <v>50 - 59</v>
      </c>
      <c r="N1724" t="str">
        <f>INDEX(Table7[Column1],MATCH(O1724,Table7[Column2]))</f>
        <v>Learning Stage</v>
      </c>
      <c r="O1724">
        <v>5.6889002880000001</v>
      </c>
      <c r="P1724" t="str">
        <f>VLOOKUP(O1724,Table13[],2)</f>
        <v>1 - 5</v>
      </c>
      <c r="Q1724" t="str">
        <f>INDEX(Table8[Column1],MATCH(R1724,Table8[Column2]))</f>
        <v>Excused</v>
      </c>
      <c r="R1724">
        <v>123.2358931</v>
      </c>
      <c r="S1724">
        <f t="shared" si="53"/>
        <v>5.1348288791666672</v>
      </c>
      <c r="T1724" t="s">
        <v>19</v>
      </c>
    </row>
    <row r="1725" spans="1:20" x14ac:dyDescent="0.25">
      <c r="A1725">
        <v>1724</v>
      </c>
      <c r="B1725" t="s">
        <v>2149</v>
      </c>
      <c r="C1725" t="s">
        <v>2086</v>
      </c>
      <c r="D1725" t="str">
        <f t="shared" si="52"/>
        <v>Bagwell Kathy</v>
      </c>
      <c r="E1725" t="s">
        <v>15</v>
      </c>
      <c r="F1725" t="s">
        <v>162</v>
      </c>
      <c r="G1725" t="s">
        <v>820</v>
      </c>
      <c r="H1725" t="s">
        <v>821</v>
      </c>
      <c r="I1725" t="s">
        <v>30</v>
      </c>
      <c r="J1725" t="s">
        <v>19</v>
      </c>
      <c r="K1725" t="str">
        <f>INDEX(Table6[Column1],MATCH(L1725,Table6[Column2]))</f>
        <v>Young Adults</v>
      </c>
      <c r="L1725">
        <v>35.783433649999999</v>
      </c>
      <c r="M1725" t="str">
        <f>VLOOKUP(L1725,Table1[],2)</f>
        <v>30 - 39</v>
      </c>
      <c r="N1725" t="str">
        <f>INDEX(Table7[Column1],MATCH(O1725,Table7[Column2]))</f>
        <v>Learning Stage</v>
      </c>
      <c r="O1725">
        <v>4.0818105960000004</v>
      </c>
      <c r="P1725" t="str">
        <f>VLOOKUP(O1725,Table13[],2)</f>
        <v>1 - 5</v>
      </c>
      <c r="Q1725" t="str">
        <f>INDEX(Table8[Column1],MATCH(R1725,Table8[Column2]))</f>
        <v>Maintained</v>
      </c>
      <c r="R1725">
        <v>44.732853370000001</v>
      </c>
      <c r="S1725">
        <f t="shared" si="53"/>
        <v>1.8638688904166669</v>
      </c>
      <c r="T1725" t="s">
        <v>19</v>
      </c>
    </row>
    <row r="1726" spans="1:20" x14ac:dyDescent="0.25">
      <c r="A1726">
        <v>1725</v>
      </c>
      <c r="B1726" t="s">
        <v>2014</v>
      </c>
      <c r="C1726" t="s">
        <v>965</v>
      </c>
      <c r="D1726" t="str">
        <f t="shared" si="52"/>
        <v>Harding Kimberly</v>
      </c>
      <c r="E1726" t="s">
        <v>15</v>
      </c>
      <c r="F1726" t="s">
        <v>38</v>
      </c>
      <c r="G1726" t="s">
        <v>611</v>
      </c>
      <c r="H1726" t="s">
        <v>612</v>
      </c>
      <c r="I1726" t="s">
        <v>38</v>
      </c>
      <c r="J1726" t="s">
        <v>19</v>
      </c>
      <c r="K1726" t="str">
        <f>INDEX(Table6[Column1],MATCH(L1726,Table6[Column2]))</f>
        <v>Elders</v>
      </c>
      <c r="L1726">
        <v>53.189737350000001</v>
      </c>
      <c r="M1726" t="str">
        <f>VLOOKUP(L1726,Table1[],2)</f>
        <v>50 - 59</v>
      </c>
      <c r="N1726" t="str">
        <f>INDEX(Table7[Column1],MATCH(O1726,Table7[Column2]))</f>
        <v>Learning Stage</v>
      </c>
      <c r="O1726">
        <v>3.4526507610000001</v>
      </c>
      <c r="P1726" t="str">
        <f>VLOOKUP(O1726,Table13[],2)</f>
        <v>1 - 5</v>
      </c>
      <c r="Q1726" t="str">
        <f>INDEX(Table8[Column1],MATCH(R1726,Table8[Column2]))</f>
        <v>Habitual</v>
      </c>
      <c r="R1726">
        <v>105.15032600000001</v>
      </c>
      <c r="S1726">
        <f t="shared" si="53"/>
        <v>4.3812635833333342</v>
      </c>
      <c r="T1726" t="s">
        <v>19</v>
      </c>
    </row>
    <row r="1727" spans="1:20" x14ac:dyDescent="0.25">
      <c r="A1727">
        <v>1726</v>
      </c>
      <c r="B1727" t="s">
        <v>58</v>
      </c>
      <c r="C1727" t="s">
        <v>52</v>
      </c>
      <c r="D1727" t="str">
        <f t="shared" si="52"/>
        <v>Davis John</v>
      </c>
      <c r="E1727" t="s">
        <v>22</v>
      </c>
      <c r="F1727" t="s">
        <v>38</v>
      </c>
      <c r="G1727" t="s">
        <v>820</v>
      </c>
      <c r="H1727" t="s">
        <v>821</v>
      </c>
      <c r="I1727" t="s">
        <v>38</v>
      </c>
      <c r="J1727" t="s">
        <v>19</v>
      </c>
      <c r="K1727" t="str">
        <f>INDEX(Table6[Column1],MATCH(L1727,Table6[Column2]))</f>
        <v>Young Adults</v>
      </c>
      <c r="L1727">
        <v>32.485476069999997</v>
      </c>
      <c r="M1727" t="str">
        <f>VLOOKUP(L1727,Table1[],2)</f>
        <v>30 - 39</v>
      </c>
      <c r="N1727" t="str">
        <f>INDEX(Table7[Column1],MATCH(O1727,Table7[Column2]))</f>
        <v>Learning Stage</v>
      </c>
      <c r="O1727">
        <v>5.6571950559999999</v>
      </c>
      <c r="P1727" t="str">
        <f>VLOOKUP(O1727,Table13[],2)</f>
        <v>1 - 5</v>
      </c>
      <c r="Q1727" t="str">
        <f>INDEX(Table8[Column1],MATCH(R1727,Table8[Column2]))</f>
        <v>Scheduled</v>
      </c>
      <c r="R1727">
        <v>37.81921981</v>
      </c>
      <c r="S1727">
        <f t="shared" si="53"/>
        <v>1.5758008254166669</v>
      </c>
      <c r="T1727" t="s">
        <v>19</v>
      </c>
    </row>
    <row r="1728" spans="1:20" x14ac:dyDescent="0.25">
      <c r="A1728">
        <v>1727</v>
      </c>
      <c r="B1728" t="s">
        <v>230</v>
      </c>
      <c r="C1728" t="s">
        <v>1290</v>
      </c>
      <c r="D1728" t="str">
        <f t="shared" si="52"/>
        <v>Jackson Peter</v>
      </c>
      <c r="E1728" t="s">
        <v>22</v>
      </c>
      <c r="F1728" t="s">
        <v>87</v>
      </c>
      <c r="G1728" t="s">
        <v>820</v>
      </c>
      <c r="H1728" t="s">
        <v>821</v>
      </c>
      <c r="I1728" t="s">
        <v>87</v>
      </c>
      <c r="J1728" t="s">
        <v>19</v>
      </c>
      <c r="K1728" t="str">
        <f>INDEX(Table6[Column1],MATCH(L1728,Table6[Column2]))</f>
        <v>Adults</v>
      </c>
      <c r="L1728">
        <v>47.651807050000002</v>
      </c>
      <c r="M1728" t="str">
        <f>VLOOKUP(L1728,Table1[],2)</f>
        <v>40 - 49</v>
      </c>
      <c r="N1728" t="str">
        <f>INDEX(Table7[Column1],MATCH(O1728,Table7[Column2]))</f>
        <v>Learning Stage</v>
      </c>
      <c r="O1728">
        <v>4.2874856189999999</v>
      </c>
      <c r="P1728" t="str">
        <f>VLOOKUP(O1728,Table13[],2)</f>
        <v>1 - 5</v>
      </c>
      <c r="Q1728" t="str">
        <f>INDEX(Table8[Column1],MATCH(R1728,Table8[Column2]))</f>
        <v>Maintained</v>
      </c>
      <c r="R1728">
        <v>73.307042760000002</v>
      </c>
      <c r="S1728">
        <f t="shared" si="53"/>
        <v>3.0544601150000004</v>
      </c>
      <c r="T1728" t="s">
        <v>19</v>
      </c>
    </row>
    <row r="1729" spans="1:20" x14ac:dyDescent="0.25">
      <c r="A1729">
        <v>1728</v>
      </c>
      <c r="B1729" t="s">
        <v>307</v>
      </c>
      <c r="C1729" t="s">
        <v>112</v>
      </c>
      <c r="D1729" t="str">
        <f t="shared" si="52"/>
        <v>Hall Katherine</v>
      </c>
      <c r="E1729" t="s">
        <v>15</v>
      </c>
      <c r="F1729" t="s">
        <v>38</v>
      </c>
      <c r="G1729" t="s">
        <v>1862</v>
      </c>
      <c r="H1729" t="s">
        <v>1863</v>
      </c>
      <c r="I1729" t="s">
        <v>38</v>
      </c>
      <c r="J1729" t="s">
        <v>19</v>
      </c>
      <c r="K1729" t="str">
        <f>INDEX(Table6[Column1],MATCH(L1729,Table6[Column2]))</f>
        <v>Young Adults</v>
      </c>
      <c r="L1729">
        <v>38.665349210000002</v>
      </c>
      <c r="M1729" t="str">
        <f>VLOOKUP(L1729,Table1[],2)</f>
        <v>30 - 39</v>
      </c>
      <c r="N1729" t="str">
        <f>INDEX(Table7[Column1],MATCH(O1729,Table7[Column2]))</f>
        <v>Learning Stage</v>
      </c>
      <c r="O1729">
        <v>4.1901393889999996</v>
      </c>
      <c r="P1729" t="str">
        <f>VLOOKUP(O1729,Table13[],2)</f>
        <v>1 - 5</v>
      </c>
      <c r="Q1729" t="str">
        <f>INDEX(Table8[Column1],MATCH(R1729,Table8[Column2]))</f>
        <v>Maintained</v>
      </c>
      <c r="R1729">
        <v>72.744204719999999</v>
      </c>
      <c r="S1729">
        <f t="shared" si="53"/>
        <v>3.0310085299999998</v>
      </c>
      <c r="T1729" t="s">
        <v>19</v>
      </c>
    </row>
    <row r="1730" spans="1:20" x14ac:dyDescent="0.25">
      <c r="A1730">
        <v>1729</v>
      </c>
      <c r="B1730" t="s">
        <v>1221</v>
      </c>
      <c r="C1730" t="s">
        <v>1089</v>
      </c>
      <c r="D1730" t="str">
        <f t="shared" si="52"/>
        <v>Arsenault Rebecca</v>
      </c>
      <c r="E1730" t="s">
        <v>15</v>
      </c>
      <c r="F1730" t="s">
        <v>242</v>
      </c>
      <c r="G1730" t="s">
        <v>820</v>
      </c>
      <c r="H1730" t="s">
        <v>821</v>
      </c>
      <c r="I1730" t="s">
        <v>107</v>
      </c>
      <c r="J1730" t="s">
        <v>19</v>
      </c>
      <c r="K1730" t="str">
        <f>INDEX(Table6[Column1],MATCH(L1730,Table6[Column2]))</f>
        <v>Adults</v>
      </c>
      <c r="L1730">
        <v>43.960635590000003</v>
      </c>
      <c r="M1730" t="str">
        <f>VLOOKUP(L1730,Table1[],2)</f>
        <v>40 - 49</v>
      </c>
      <c r="N1730" t="str">
        <f>INDEX(Table7[Column1],MATCH(O1730,Table7[Column2]))</f>
        <v>Learning Stage</v>
      </c>
      <c r="O1730">
        <v>3.940692227</v>
      </c>
      <c r="P1730" t="str">
        <f>VLOOKUP(O1730,Table13[],2)</f>
        <v>1 - 5</v>
      </c>
      <c r="Q1730" t="str">
        <f>INDEX(Table8[Column1],MATCH(R1730,Table8[Column2]))</f>
        <v>Maintained</v>
      </c>
      <c r="R1730">
        <v>71.612143320000001</v>
      </c>
      <c r="S1730">
        <f t="shared" si="53"/>
        <v>2.9838393050000001</v>
      </c>
      <c r="T1730" t="s">
        <v>19</v>
      </c>
    </row>
    <row r="1731" spans="1:20" x14ac:dyDescent="0.25">
      <c r="A1731">
        <v>1730</v>
      </c>
      <c r="B1731" t="s">
        <v>1624</v>
      </c>
      <c r="C1731" t="s">
        <v>245</v>
      </c>
      <c r="D1731" t="str">
        <f t="shared" ref="D1731:D1794" si="54">CONCATENATE(B1731, " ",C1731)</f>
        <v>Rodriguez Mary</v>
      </c>
      <c r="E1731" t="s">
        <v>15</v>
      </c>
      <c r="F1731" t="s">
        <v>30</v>
      </c>
      <c r="G1731" t="s">
        <v>1060</v>
      </c>
      <c r="H1731" t="s">
        <v>1061</v>
      </c>
      <c r="I1731" t="s">
        <v>30</v>
      </c>
      <c r="J1731" t="s">
        <v>19</v>
      </c>
      <c r="K1731" t="str">
        <f>INDEX(Table6[Column1],MATCH(L1731,Table6[Column2]))</f>
        <v>Young Adults</v>
      </c>
      <c r="L1731">
        <v>34.103023350000001</v>
      </c>
      <c r="M1731" t="str">
        <f>VLOOKUP(L1731,Table1[],2)</f>
        <v>30 - 39</v>
      </c>
      <c r="N1731" t="str">
        <f>INDEX(Table7[Column1],MATCH(O1731,Table7[Column2]))</f>
        <v>Learning Stage</v>
      </c>
      <c r="O1731">
        <v>4.3576678810000002</v>
      </c>
      <c r="P1731" t="str">
        <f>VLOOKUP(O1731,Table13[],2)</f>
        <v>1 - 5</v>
      </c>
      <c r="Q1731" t="str">
        <f>INDEX(Table8[Column1],MATCH(R1731,Table8[Column2]))</f>
        <v>Scheduled</v>
      </c>
      <c r="R1731">
        <v>9.6950151719999997</v>
      </c>
      <c r="S1731">
        <f t="shared" ref="S1731:S1794" si="55">CONVERT(R1731,"hr","day")</f>
        <v>0.40395896549999993</v>
      </c>
      <c r="T1731" t="s">
        <v>19</v>
      </c>
    </row>
    <row r="1732" spans="1:20" x14ac:dyDescent="0.25">
      <c r="A1732">
        <v>1731</v>
      </c>
      <c r="B1732" t="s">
        <v>1050</v>
      </c>
      <c r="C1732" t="s">
        <v>2150</v>
      </c>
      <c r="D1732" t="str">
        <f t="shared" si="54"/>
        <v>Short Ben</v>
      </c>
      <c r="E1732" t="s">
        <v>22</v>
      </c>
      <c r="F1732" t="s">
        <v>1472</v>
      </c>
      <c r="G1732" t="s">
        <v>1060</v>
      </c>
      <c r="H1732" t="s">
        <v>1061</v>
      </c>
      <c r="I1732" t="s">
        <v>1472</v>
      </c>
      <c r="J1732" t="s">
        <v>19</v>
      </c>
      <c r="K1732" t="str">
        <f>INDEX(Table6[Column1],MATCH(L1732,Table6[Column2]))</f>
        <v>Adults</v>
      </c>
      <c r="L1732">
        <v>43.759036999999999</v>
      </c>
      <c r="M1732" t="str">
        <f>VLOOKUP(L1732,Table1[],2)</f>
        <v>40 - 49</v>
      </c>
      <c r="N1732" t="str">
        <f>INDEX(Table7[Column1],MATCH(O1732,Table7[Column2]))</f>
        <v>Learning Stage</v>
      </c>
      <c r="O1732">
        <v>5.0278154019999999</v>
      </c>
      <c r="P1732" t="str">
        <f>VLOOKUP(O1732,Table13[],2)</f>
        <v>1 - 5</v>
      </c>
      <c r="Q1732" t="str">
        <f>INDEX(Table8[Column1],MATCH(R1732,Table8[Column2]))</f>
        <v>Scheduled</v>
      </c>
      <c r="R1732">
        <v>28.830330379999999</v>
      </c>
      <c r="S1732">
        <f t="shared" si="55"/>
        <v>1.2012637658333332</v>
      </c>
      <c r="T1732" t="s">
        <v>19</v>
      </c>
    </row>
    <row r="1733" spans="1:20" x14ac:dyDescent="0.25">
      <c r="A1733">
        <v>1732</v>
      </c>
      <c r="B1733" t="s">
        <v>1749</v>
      </c>
      <c r="C1733" t="s">
        <v>863</v>
      </c>
      <c r="D1733" t="str">
        <f t="shared" si="54"/>
        <v>Maldonado Gerald</v>
      </c>
      <c r="E1733" t="s">
        <v>22</v>
      </c>
      <c r="F1733" t="s">
        <v>189</v>
      </c>
      <c r="G1733" t="s">
        <v>1794</v>
      </c>
      <c r="H1733" t="s">
        <v>1061</v>
      </c>
      <c r="I1733" t="s">
        <v>46</v>
      </c>
      <c r="J1733" t="s">
        <v>19</v>
      </c>
      <c r="K1733" t="str">
        <f>INDEX(Table6[Column1],MATCH(L1733,Table6[Column2]))</f>
        <v>Young Adults</v>
      </c>
      <c r="L1733">
        <v>38.210097320000003</v>
      </c>
      <c r="M1733" t="str">
        <f>VLOOKUP(L1733,Table1[],2)</f>
        <v>30 - 39</v>
      </c>
      <c r="N1733" t="str">
        <f>INDEX(Table7[Column1],MATCH(O1733,Table7[Column2]))</f>
        <v>Learning Stage</v>
      </c>
      <c r="O1733">
        <v>5.9545908949999999</v>
      </c>
      <c r="P1733" t="str">
        <f>VLOOKUP(O1733,Table13[],2)</f>
        <v>1 - 5</v>
      </c>
      <c r="Q1733" t="str">
        <f>INDEX(Table8[Column1],MATCH(R1733,Table8[Column2]))</f>
        <v>Scheduled</v>
      </c>
      <c r="R1733">
        <v>8.1137613569999996</v>
      </c>
      <c r="S1733">
        <f t="shared" si="55"/>
        <v>0.33807338987500002</v>
      </c>
      <c r="T1733" t="s">
        <v>19</v>
      </c>
    </row>
    <row r="1734" spans="1:20" x14ac:dyDescent="0.25">
      <c r="A1734">
        <v>1733</v>
      </c>
      <c r="B1734" t="s">
        <v>778</v>
      </c>
      <c r="C1734" t="s">
        <v>149</v>
      </c>
      <c r="D1734" t="str">
        <f t="shared" si="54"/>
        <v>Hayes Charles</v>
      </c>
      <c r="E1734" t="s">
        <v>22</v>
      </c>
      <c r="F1734" t="s">
        <v>505</v>
      </c>
      <c r="G1734" t="s">
        <v>1060</v>
      </c>
      <c r="H1734" t="s">
        <v>1061</v>
      </c>
      <c r="I1734" t="s">
        <v>24</v>
      </c>
      <c r="J1734" t="s">
        <v>19</v>
      </c>
      <c r="K1734" t="str">
        <f>INDEX(Table6[Column1],MATCH(L1734,Table6[Column2]))</f>
        <v>Adults</v>
      </c>
      <c r="L1734">
        <v>47.167931170000003</v>
      </c>
      <c r="M1734" t="str">
        <f>VLOOKUP(L1734,Table1[],2)</f>
        <v>40 - 49</v>
      </c>
      <c r="N1734" t="str">
        <f>INDEX(Table7[Column1],MATCH(O1734,Table7[Column2]))</f>
        <v>Learning Stage</v>
      </c>
      <c r="O1734">
        <v>4.1438846939999996</v>
      </c>
      <c r="P1734" t="str">
        <f>VLOOKUP(O1734,Table13[],2)</f>
        <v>1 - 5</v>
      </c>
      <c r="Q1734" t="str">
        <f>INDEX(Table8[Column1],MATCH(R1734,Table8[Column2]))</f>
        <v>Maintained</v>
      </c>
      <c r="R1734">
        <v>62.680827899999997</v>
      </c>
      <c r="S1734">
        <f t="shared" si="55"/>
        <v>2.6117011624999997</v>
      </c>
      <c r="T1734" t="s">
        <v>19</v>
      </c>
    </row>
    <row r="1735" spans="1:20" x14ac:dyDescent="0.25">
      <c r="A1735">
        <v>1734</v>
      </c>
      <c r="B1735" t="s">
        <v>117</v>
      </c>
      <c r="C1735" t="s">
        <v>2084</v>
      </c>
      <c r="D1735" t="str">
        <f t="shared" si="54"/>
        <v>Morris Eileen</v>
      </c>
      <c r="E1735" t="s">
        <v>15</v>
      </c>
      <c r="F1735" t="s">
        <v>38</v>
      </c>
      <c r="G1735" t="s">
        <v>1872</v>
      </c>
      <c r="H1735" t="s">
        <v>612</v>
      </c>
      <c r="I1735" t="s">
        <v>38</v>
      </c>
      <c r="J1735" t="s">
        <v>19</v>
      </c>
      <c r="K1735" t="str">
        <f>INDEX(Table6[Column1],MATCH(L1735,Table6[Column2]))</f>
        <v>Young Adults</v>
      </c>
      <c r="L1735">
        <v>32.139744710000002</v>
      </c>
      <c r="M1735" t="str">
        <f>VLOOKUP(L1735,Table1[],2)</f>
        <v>30 - 39</v>
      </c>
      <c r="N1735" t="str">
        <f>INDEX(Table7[Column1],MATCH(O1735,Table7[Column2]))</f>
        <v>Learning Stage</v>
      </c>
      <c r="O1735">
        <v>4.2701196570000004</v>
      </c>
      <c r="P1735" t="str">
        <f>VLOOKUP(O1735,Table13[],2)</f>
        <v>1 - 5</v>
      </c>
      <c r="Q1735" t="str">
        <f>INDEX(Table8[Column1],MATCH(R1735,Table8[Column2]))</f>
        <v>Scheduled</v>
      </c>
      <c r="R1735">
        <v>0</v>
      </c>
      <c r="S1735">
        <f t="shared" si="55"/>
        <v>0</v>
      </c>
      <c r="T1735" t="s">
        <v>19</v>
      </c>
    </row>
    <row r="1736" spans="1:20" x14ac:dyDescent="0.25">
      <c r="A1736">
        <v>1735</v>
      </c>
      <c r="B1736" t="s">
        <v>1012</v>
      </c>
      <c r="C1736" t="s">
        <v>2151</v>
      </c>
      <c r="D1736" t="str">
        <f t="shared" si="54"/>
        <v>Anderson Alton</v>
      </c>
      <c r="E1736" t="s">
        <v>22</v>
      </c>
      <c r="F1736" t="s">
        <v>33</v>
      </c>
      <c r="G1736" t="s">
        <v>1872</v>
      </c>
      <c r="H1736" t="s">
        <v>612</v>
      </c>
      <c r="I1736" t="s">
        <v>33</v>
      </c>
      <c r="J1736" t="s">
        <v>19</v>
      </c>
      <c r="K1736" t="str">
        <f>INDEX(Table6[Column1],MATCH(L1736,Table6[Column2]))</f>
        <v>Adults</v>
      </c>
      <c r="L1736">
        <v>44.474731089999999</v>
      </c>
      <c r="M1736" t="str">
        <f>VLOOKUP(L1736,Table1[],2)</f>
        <v>40 - 49</v>
      </c>
      <c r="N1736" t="str">
        <f>INDEX(Table7[Column1],MATCH(O1736,Table7[Column2]))</f>
        <v>Learning Stage</v>
      </c>
      <c r="O1736">
        <v>3.4833603019999999</v>
      </c>
      <c r="P1736" t="str">
        <f>VLOOKUP(O1736,Table13[],2)</f>
        <v>1 - 5</v>
      </c>
      <c r="Q1736" t="str">
        <f>INDEX(Table8[Column1],MATCH(R1736,Table8[Column2]))</f>
        <v>Habitual</v>
      </c>
      <c r="R1736">
        <v>83.540491000000003</v>
      </c>
      <c r="S1736">
        <f t="shared" si="55"/>
        <v>3.4808537916666671</v>
      </c>
      <c r="T1736" t="s">
        <v>19</v>
      </c>
    </row>
    <row r="1737" spans="1:20" x14ac:dyDescent="0.25">
      <c r="A1737">
        <v>1736</v>
      </c>
      <c r="B1737" t="s">
        <v>1864</v>
      </c>
      <c r="C1737" t="s">
        <v>426</v>
      </c>
      <c r="D1737" t="str">
        <f t="shared" si="54"/>
        <v>Jordan George</v>
      </c>
      <c r="E1737" t="s">
        <v>22</v>
      </c>
      <c r="F1737" t="s">
        <v>38</v>
      </c>
      <c r="G1737" t="s">
        <v>1790</v>
      </c>
      <c r="H1737" t="s">
        <v>1791</v>
      </c>
      <c r="I1737" t="s">
        <v>38</v>
      </c>
      <c r="J1737" t="s">
        <v>19</v>
      </c>
      <c r="K1737" t="str">
        <f>INDEX(Table6[Column1],MATCH(L1737,Table6[Column2]))</f>
        <v>Adults</v>
      </c>
      <c r="L1737">
        <v>45.446439269999999</v>
      </c>
      <c r="M1737" t="str">
        <f>VLOOKUP(L1737,Table1[],2)</f>
        <v>40 - 49</v>
      </c>
      <c r="N1737" t="str">
        <f>INDEX(Table7[Column1],MATCH(O1737,Table7[Column2]))</f>
        <v>Fitting in Stage</v>
      </c>
      <c r="O1737">
        <v>6.5206459260000003</v>
      </c>
      <c r="P1737" t="str">
        <f>VLOOKUP(O1737,Table13[],2)</f>
        <v>6 - 10</v>
      </c>
      <c r="Q1737" t="str">
        <f>INDEX(Table8[Column1],MATCH(R1737,Table8[Column2]))</f>
        <v>Maintained</v>
      </c>
      <c r="R1737">
        <v>48.778474260000003</v>
      </c>
      <c r="S1737">
        <f t="shared" si="55"/>
        <v>2.0324364275</v>
      </c>
      <c r="T1737" t="s">
        <v>19</v>
      </c>
    </row>
    <row r="1738" spans="1:20" x14ac:dyDescent="0.25">
      <c r="A1738">
        <v>1737</v>
      </c>
      <c r="B1738" t="s">
        <v>267</v>
      </c>
      <c r="C1738" t="s">
        <v>567</v>
      </c>
      <c r="D1738" t="str">
        <f t="shared" si="54"/>
        <v>Johnson Tracy</v>
      </c>
      <c r="E1738" t="s">
        <v>15</v>
      </c>
      <c r="F1738" t="s">
        <v>33</v>
      </c>
      <c r="G1738" t="s">
        <v>820</v>
      </c>
      <c r="H1738" t="s">
        <v>821</v>
      </c>
      <c r="I1738" t="s">
        <v>33</v>
      </c>
      <c r="J1738" t="s">
        <v>19</v>
      </c>
      <c r="K1738" t="str">
        <f>INDEX(Table6[Column1],MATCH(L1738,Table6[Column2]))</f>
        <v>Young Adults</v>
      </c>
      <c r="L1738">
        <v>35.753490720000002</v>
      </c>
      <c r="M1738" t="str">
        <f>VLOOKUP(L1738,Table1[],2)</f>
        <v>30 - 39</v>
      </c>
      <c r="N1738" t="str">
        <f>INDEX(Table7[Column1],MATCH(O1738,Table7[Column2]))</f>
        <v>Learning Stage</v>
      </c>
      <c r="O1738">
        <v>5.6938602400000002</v>
      </c>
      <c r="P1738" t="str">
        <f>VLOOKUP(O1738,Table13[],2)</f>
        <v>1 - 5</v>
      </c>
      <c r="Q1738" t="str">
        <f>INDEX(Table8[Column1],MATCH(R1738,Table8[Column2]))</f>
        <v>Scheduled</v>
      </c>
      <c r="R1738">
        <v>38.482224289999998</v>
      </c>
      <c r="S1738">
        <f t="shared" si="55"/>
        <v>1.6034260120833332</v>
      </c>
      <c r="T1738" t="s">
        <v>19</v>
      </c>
    </row>
    <row r="1739" spans="1:20" x14ac:dyDescent="0.25">
      <c r="A1739">
        <v>1738</v>
      </c>
      <c r="B1739" t="s">
        <v>2152</v>
      </c>
      <c r="C1739" t="s">
        <v>2153</v>
      </c>
      <c r="D1739" t="str">
        <f t="shared" si="54"/>
        <v>Lowery Agnes</v>
      </c>
      <c r="E1739" t="s">
        <v>15</v>
      </c>
      <c r="F1739" t="s">
        <v>106</v>
      </c>
      <c r="G1739" t="s">
        <v>820</v>
      </c>
      <c r="H1739" t="s">
        <v>821</v>
      </c>
      <c r="I1739" t="s">
        <v>107</v>
      </c>
      <c r="J1739" t="s">
        <v>19</v>
      </c>
      <c r="K1739" t="str">
        <f>INDEX(Table6[Column1],MATCH(L1739,Table6[Column2]))</f>
        <v>Adults</v>
      </c>
      <c r="L1739">
        <v>48.66005036</v>
      </c>
      <c r="M1739" t="str">
        <f>VLOOKUP(L1739,Table1[],2)</f>
        <v>40 - 49</v>
      </c>
      <c r="N1739" t="str">
        <f>INDEX(Table7[Column1],MATCH(O1739,Table7[Column2]))</f>
        <v>Learning Stage</v>
      </c>
      <c r="O1739">
        <v>4.7180007890000004</v>
      </c>
      <c r="P1739" t="str">
        <f>VLOOKUP(O1739,Table13[],2)</f>
        <v>1 - 5</v>
      </c>
      <c r="Q1739" t="str">
        <f>INDEX(Table8[Column1],MATCH(R1739,Table8[Column2]))</f>
        <v>Habitual</v>
      </c>
      <c r="R1739">
        <v>110.81492660000001</v>
      </c>
      <c r="S1739">
        <f t="shared" si="55"/>
        <v>4.6172886083333333</v>
      </c>
      <c r="T1739" t="s">
        <v>19</v>
      </c>
    </row>
    <row r="1740" spans="1:20" x14ac:dyDescent="0.25">
      <c r="A1740">
        <v>1739</v>
      </c>
      <c r="B1740" t="s">
        <v>2154</v>
      </c>
      <c r="C1740" t="s">
        <v>142</v>
      </c>
      <c r="D1740" t="str">
        <f t="shared" si="54"/>
        <v>Tarver Adam</v>
      </c>
      <c r="E1740" t="s">
        <v>22</v>
      </c>
      <c r="F1740" t="s">
        <v>579</v>
      </c>
      <c r="G1740" t="s">
        <v>1060</v>
      </c>
      <c r="H1740" t="s">
        <v>1061</v>
      </c>
      <c r="I1740" t="s">
        <v>54</v>
      </c>
      <c r="J1740" t="s">
        <v>19</v>
      </c>
      <c r="K1740" t="str">
        <f>INDEX(Table6[Column1],MATCH(L1740,Table6[Column2]))</f>
        <v>Adults</v>
      </c>
      <c r="L1740">
        <v>48.057662819999997</v>
      </c>
      <c r="M1740" t="str">
        <f>VLOOKUP(L1740,Table1[],2)</f>
        <v>40 - 49</v>
      </c>
      <c r="N1740" t="str">
        <f>INDEX(Table7[Column1],MATCH(O1740,Table7[Column2]))</f>
        <v>Learning Stage</v>
      </c>
      <c r="O1740">
        <v>3.9803639830000002</v>
      </c>
      <c r="P1740" t="str">
        <f>VLOOKUP(O1740,Table13[],2)</f>
        <v>1 - 5</v>
      </c>
      <c r="Q1740" t="str">
        <f>INDEX(Table8[Column1],MATCH(R1740,Table8[Column2]))</f>
        <v>Habitual</v>
      </c>
      <c r="R1740">
        <v>95.983717760000005</v>
      </c>
      <c r="S1740">
        <f t="shared" si="55"/>
        <v>3.9993215733333334</v>
      </c>
      <c r="T1740" t="s">
        <v>19</v>
      </c>
    </row>
    <row r="1741" spans="1:20" x14ac:dyDescent="0.25">
      <c r="A1741">
        <v>1740</v>
      </c>
      <c r="B1741" t="s">
        <v>560</v>
      </c>
      <c r="C1741" t="s">
        <v>32</v>
      </c>
      <c r="D1741" t="str">
        <f t="shared" si="54"/>
        <v>Sherman Edward</v>
      </c>
      <c r="E1741" t="s">
        <v>22</v>
      </c>
      <c r="F1741" t="s">
        <v>16</v>
      </c>
      <c r="G1741" t="s">
        <v>513</v>
      </c>
      <c r="H1741" t="s">
        <v>18</v>
      </c>
      <c r="I1741" t="s">
        <v>16</v>
      </c>
      <c r="J1741" t="s">
        <v>19</v>
      </c>
      <c r="K1741" t="str">
        <f>INDEX(Table6[Column1],MATCH(L1741,Table6[Column2]))</f>
        <v>Young Adults</v>
      </c>
      <c r="L1741">
        <v>36.142815640000002</v>
      </c>
      <c r="M1741" t="str">
        <f>VLOOKUP(L1741,Table1[],2)</f>
        <v>30 - 39</v>
      </c>
      <c r="N1741" t="str">
        <f>INDEX(Table7[Column1],MATCH(O1741,Table7[Column2]))</f>
        <v>Fitting in Stage</v>
      </c>
      <c r="O1741">
        <v>6.5598953299999998</v>
      </c>
      <c r="P1741" t="str">
        <f>VLOOKUP(O1741,Table13[],2)</f>
        <v>6 - 10</v>
      </c>
      <c r="Q1741" t="str">
        <f>INDEX(Table8[Column1],MATCH(R1741,Table8[Column2]))</f>
        <v>Scheduled</v>
      </c>
      <c r="R1741">
        <v>19.218381770000001</v>
      </c>
      <c r="S1741">
        <f t="shared" si="55"/>
        <v>0.80076590708333339</v>
      </c>
      <c r="T1741" t="s">
        <v>19</v>
      </c>
    </row>
    <row r="1742" spans="1:20" x14ac:dyDescent="0.25">
      <c r="A1742">
        <v>1741</v>
      </c>
      <c r="B1742" t="s">
        <v>2155</v>
      </c>
      <c r="C1742" t="s">
        <v>1785</v>
      </c>
      <c r="D1742" t="str">
        <f t="shared" si="54"/>
        <v>Lutes Tony</v>
      </c>
      <c r="E1742" t="s">
        <v>22</v>
      </c>
      <c r="F1742" t="s">
        <v>38</v>
      </c>
      <c r="G1742" t="s">
        <v>1794</v>
      </c>
      <c r="H1742" t="s">
        <v>1061</v>
      </c>
      <c r="I1742" t="s">
        <v>38</v>
      </c>
      <c r="J1742" t="s">
        <v>19</v>
      </c>
      <c r="K1742" t="str">
        <f>INDEX(Table6[Column1],MATCH(L1742,Table6[Column2]))</f>
        <v>Elders</v>
      </c>
      <c r="L1742">
        <v>56.668919099999997</v>
      </c>
      <c r="M1742" t="str">
        <f>VLOOKUP(L1742,Table1[],2)</f>
        <v>50 - 59</v>
      </c>
      <c r="N1742" t="str">
        <f>INDEX(Table7[Column1],MATCH(O1742,Table7[Column2]))</f>
        <v>Learning Stage</v>
      </c>
      <c r="O1742">
        <v>4.7422454839999997</v>
      </c>
      <c r="P1742" t="str">
        <f>VLOOKUP(O1742,Table13[],2)</f>
        <v>1 - 5</v>
      </c>
      <c r="Q1742" t="str">
        <f>INDEX(Table8[Column1],MATCH(R1742,Table8[Column2]))</f>
        <v>Habitual</v>
      </c>
      <c r="R1742">
        <v>94.812272489999998</v>
      </c>
      <c r="S1742">
        <f t="shared" si="55"/>
        <v>3.9505113537500001</v>
      </c>
      <c r="T1742" t="s">
        <v>19</v>
      </c>
    </row>
    <row r="1743" spans="1:20" x14ac:dyDescent="0.25">
      <c r="A1743">
        <v>1742</v>
      </c>
      <c r="B1743" t="s">
        <v>2156</v>
      </c>
      <c r="C1743" t="s">
        <v>340</v>
      </c>
      <c r="D1743" t="str">
        <f t="shared" si="54"/>
        <v>Goering Christopher</v>
      </c>
      <c r="E1743" t="s">
        <v>22</v>
      </c>
      <c r="F1743" t="s">
        <v>476</v>
      </c>
      <c r="G1743" t="s">
        <v>1060</v>
      </c>
      <c r="H1743" t="s">
        <v>1061</v>
      </c>
      <c r="I1743" t="s">
        <v>30</v>
      </c>
      <c r="J1743" t="s">
        <v>19</v>
      </c>
      <c r="K1743" t="str">
        <f>INDEX(Table6[Column1],MATCH(L1743,Table6[Column2]))</f>
        <v>Adults</v>
      </c>
      <c r="L1743">
        <v>42.520358190000003</v>
      </c>
      <c r="M1743" t="str">
        <f>VLOOKUP(L1743,Table1[],2)</f>
        <v>40 - 49</v>
      </c>
      <c r="N1743" t="str">
        <f>INDEX(Table7[Column1],MATCH(O1743,Table7[Column2]))</f>
        <v>Learning Stage</v>
      </c>
      <c r="O1743">
        <v>4.4706565859999996</v>
      </c>
      <c r="P1743" t="str">
        <f>VLOOKUP(O1743,Table13[],2)</f>
        <v>1 - 5</v>
      </c>
      <c r="Q1743" t="str">
        <f>INDEX(Table8[Column1],MATCH(R1743,Table8[Column2]))</f>
        <v>Scheduled</v>
      </c>
      <c r="R1743">
        <v>3.1836466830000001</v>
      </c>
      <c r="S1743">
        <f t="shared" si="55"/>
        <v>0.132651945125</v>
      </c>
      <c r="T1743" t="s">
        <v>19</v>
      </c>
    </row>
    <row r="1744" spans="1:20" x14ac:dyDescent="0.25">
      <c r="A1744">
        <v>1743</v>
      </c>
      <c r="B1744" t="s">
        <v>2157</v>
      </c>
      <c r="C1744" t="s">
        <v>879</v>
      </c>
      <c r="D1744" t="str">
        <f t="shared" si="54"/>
        <v>Ahmed Danielle</v>
      </c>
      <c r="E1744" t="s">
        <v>15</v>
      </c>
      <c r="F1744" t="s">
        <v>505</v>
      </c>
      <c r="G1744" t="s">
        <v>1060</v>
      </c>
      <c r="H1744" t="s">
        <v>1061</v>
      </c>
      <c r="I1744" t="s">
        <v>24</v>
      </c>
      <c r="J1744" t="s">
        <v>19</v>
      </c>
      <c r="K1744" t="str">
        <f>INDEX(Table6[Column1],MATCH(L1744,Table6[Column2]))</f>
        <v>Adults</v>
      </c>
      <c r="L1744">
        <v>42.898722890000002</v>
      </c>
      <c r="M1744" t="str">
        <f>VLOOKUP(L1744,Table1[],2)</f>
        <v>40 - 49</v>
      </c>
      <c r="N1744" t="str">
        <f>INDEX(Table7[Column1],MATCH(O1744,Table7[Column2]))</f>
        <v>Fitting in Stage</v>
      </c>
      <c r="O1744">
        <v>7.6954500599999998</v>
      </c>
      <c r="P1744" t="str">
        <f>VLOOKUP(O1744,Table13[],2)</f>
        <v>6 - 10</v>
      </c>
      <c r="Q1744" t="str">
        <f>INDEX(Table8[Column1],MATCH(R1744,Table8[Column2]))</f>
        <v>Scheduled</v>
      </c>
      <c r="R1744">
        <v>28.180414979999998</v>
      </c>
      <c r="S1744">
        <f t="shared" si="55"/>
        <v>1.1741839574999999</v>
      </c>
      <c r="T1744" t="s">
        <v>19</v>
      </c>
    </row>
    <row r="1745" spans="1:20" x14ac:dyDescent="0.25">
      <c r="A1745">
        <v>1744</v>
      </c>
      <c r="B1745" t="s">
        <v>2158</v>
      </c>
      <c r="C1745" t="s">
        <v>2159</v>
      </c>
      <c r="D1745" t="str">
        <f t="shared" si="54"/>
        <v>Borunda Carly</v>
      </c>
      <c r="E1745" t="s">
        <v>15</v>
      </c>
      <c r="F1745" t="s">
        <v>27</v>
      </c>
      <c r="G1745" t="s">
        <v>820</v>
      </c>
      <c r="H1745" t="s">
        <v>821</v>
      </c>
      <c r="I1745" t="s">
        <v>27</v>
      </c>
      <c r="J1745" t="s">
        <v>19</v>
      </c>
      <c r="K1745" t="str">
        <f>INDEX(Table6[Column1],MATCH(L1745,Table6[Column2]))</f>
        <v>Adults</v>
      </c>
      <c r="L1745">
        <v>46.535118019999999</v>
      </c>
      <c r="M1745" t="str">
        <f>VLOOKUP(L1745,Table1[],2)</f>
        <v>40 - 49</v>
      </c>
      <c r="N1745" t="str">
        <f>INDEX(Table7[Column1],MATCH(O1745,Table7[Column2]))</f>
        <v>Fitting in Stage</v>
      </c>
      <c r="O1745">
        <v>6.4438293189999998</v>
      </c>
      <c r="P1745" t="str">
        <f>VLOOKUP(O1745,Table13[],2)</f>
        <v>6 - 10</v>
      </c>
      <c r="Q1745" t="str">
        <f>INDEX(Table8[Column1],MATCH(R1745,Table8[Column2]))</f>
        <v>Maintained</v>
      </c>
      <c r="R1745">
        <v>40.727082780000003</v>
      </c>
      <c r="S1745">
        <f t="shared" si="55"/>
        <v>1.6969617825000003</v>
      </c>
      <c r="T1745" t="s">
        <v>19</v>
      </c>
    </row>
    <row r="1746" spans="1:20" x14ac:dyDescent="0.25">
      <c r="A1746">
        <v>1745</v>
      </c>
      <c r="B1746" t="s">
        <v>34</v>
      </c>
      <c r="C1746" t="s">
        <v>2160</v>
      </c>
      <c r="D1746" t="str">
        <f t="shared" si="54"/>
        <v>Jones Herman</v>
      </c>
      <c r="E1746" t="s">
        <v>22</v>
      </c>
      <c r="F1746" t="s">
        <v>38</v>
      </c>
      <c r="G1746" t="s">
        <v>1825</v>
      </c>
      <c r="H1746" t="s">
        <v>1826</v>
      </c>
      <c r="I1746" t="s">
        <v>38</v>
      </c>
      <c r="J1746" t="s">
        <v>19</v>
      </c>
      <c r="K1746" t="str">
        <f>INDEX(Table6[Column1],MATCH(L1746,Table6[Column2]))</f>
        <v>Youth</v>
      </c>
      <c r="L1746">
        <v>29.13863993</v>
      </c>
      <c r="M1746" t="str">
        <f>VLOOKUP(L1746,Table1[],2)</f>
        <v>20 - 29</v>
      </c>
      <c r="N1746" t="str">
        <f>INDEX(Table7[Column1],MATCH(O1746,Table7[Column2]))</f>
        <v>Learning Stage</v>
      </c>
      <c r="O1746">
        <v>4.9215747209999998</v>
      </c>
      <c r="P1746" t="str">
        <f>VLOOKUP(O1746,Table13[],2)</f>
        <v>1 - 5</v>
      </c>
      <c r="Q1746" t="str">
        <f>INDEX(Table8[Column1],MATCH(R1746,Table8[Column2]))</f>
        <v>Scheduled</v>
      </c>
      <c r="R1746">
        <v>1.8547396679999999</v>
      </c>
      <c r="S1746">
        <f t="shared" si="55"/>
        <v>7.72808195E-2</v>
      </c>
      <c r="T1746" t="s">
        <v>19</v>
      </c>
    </row>
    <row r="1747" spans="1:20" x14ac:dyDescent="0.25">
      <c r="A1747">
        <v>1746</v>
      </c>
      <c r="B1747" t="s">
        <v>2161</v>
      </c>
      <c r="C1747" t="s">
        <v>523</v>
      </c>
      <c r="D1747" t="str">
        <f t="shared" si="54"/>
        <v>Barden Phillip</v>
      </c>
      <c r="E1747" t="s">
        <v>22</v>
      </c>
      <c r="F1747" t="s">
        <v>38</v>
      </c>
      <c r="G1747" t="s">
        <v>611</v>
      </c>
      <c r="H1747" t="s">
        <v>612</v>
      </c>
      <c r="I1747" t="s">
        <v>38</v>
      </c>
      <c r="J1747" t="s">
        <v>19</v>
      </c>
      <c r="K1747" t="str">
        <f>INDEX(Table6[Column1],MATCH(L1747,Table6[Column2]))</f>
        <v>Elders</v>
      </c>
      <c r="L1747">
        <v>53.514074180000001</v>
      </c>
      <c r="M1747" t="str">
        <f>VLOOKUP(L1747,Table1[],2)</f>
        <v>50 - 59</v>
      </c>
      <c r="N1747" t="str">
        <f>INDEX(Table7[Column1],MATCH(O1747,Table7[Column2]))</f>
        <v>Learning Stage</v>
      </c>
      <c r="O1747">
        <v>3.975351415</v>
      </c>
      <c r="P1747" t="str">
        <f>VLOOKUP(O1747,Table13[],2)</f>
        <v>1 - 5</v>
      </c>
      <c r="Q1747" t="str">
        <f>INDEX(Table8[Column1],MATCH(R1747,Table8[Column2]))</f>
        <v>Excused</v>
      </c>
      <c r="R1747">
        <v>120.79524019999999</v>
      </c>
      <c r="S1747">
        <f t="shared" si="55"/>
        <v>5.0331350083333328</v>
      </c>
      <c r="T1747" t="s">
        <v>19</v>
      </c>
    </row>
    <row r="1748" spans="1:20" x14ac:dyDescent="0.25">
      <c r="A1748">
        <v>1747</v>
      </c>
      <c r="B1748" t="s">
        <v>935</v>
      </c>
      <c r="C1748" t="s">
        <v>314</v>
      </c>
      <c r="D1748" t="str">
        <f t="shared" si="54"/>
        <v>Morgan Brian</v>
      </c>
      <c r="E1748" t="s">
        <v>22</v>
      </c>
      <c r="F1748" t="s">
        <v>157</v>
      </c>
      <c r="G1748" t="s">
        <v>820</v>
      </c>
      <c r="H1748" t="s">
        <v>821</v>
      </c>
      <c r="I1748" t="s">
        <v>157</v>
      </c>
      <c r="J1748" t="s">
        <v>19</v>
      </c>
      <c r="K1748" t="str">
        <f>INDEX(Table6[Column1],MATCH(L1748,Table6[Column2]))</f>
        <v>Young Adults</v>
      </c>
      <c r="L1748">
        <v>35.569554150000002</v>
      </c>
      <c r="M1748" t="str">
        <f>VLOOKUP(L1748,Table1[],2)</f>
        <v>30 - 39</v>
      </c>
      <c r="N1748" t="str">
        <f>INDEX(Table7[Column1],MATCH(O1748,Table7[Column2]))</f>
        <v>Learning Stage</v>
      </c>
      <c r="O1748">
        <v>4.5879019049999998</v>
      </c>
      <c r="P1748" t="str">
        <f>VLOOKUP(O1748,Table13[],2)</f>
        <v>1 - 5</v>
      </c>
      <c r="Q1748" t="str">
        <f>INDEX(Table8[Column1],MATCH(R1748,Table8[Column2]))</f>
        <v>Scheduled</v>
      </c>
      <c r="R1748">
        <v>16.387918280000001</v>
      </c>
      <c r="S1748">
        <f t="shared" si="55"/>
        <v>0.68282992833333334</v>
      </c>
      <c r="T1748" t="s">
        <v>19</v>
      </c>
    </row>
    <row r="1749" spans="1:20" x14ac:dyDescent="0.25">
      <c r="A1749">
        <v>1748</v>
      </c>
      <c r="B1749" t="s">
        <v>2162</v>
      </c>
      <c r="C1749" t="s">
        <v>2163</v>
      </c>
      <c r="D1749" t="str">
        <f t="shared" si="54"/>
        <v>Luna Ellen</v>
      </c>
      <c r="E1749" t="s">
        <v>15</v>
      </c>
      <c r="F1749" t="s">
        <v>255</v>
      </c>
      <c r="G1749" t="s">
        <v>820</v>
      </c>
      <c r="H1749" t="s">
        <v>821</v>
      </c>
      <c r="I1749" t="s">
        <v>107</v>
      </c>
      <c r="J1749" t="s">
        <v>19</v>
      </c>
      <c r="K1749" t="str">
        <f>INDEX(Table6[Column1],MATCH(L1749,Table6[Column2]))</f>
        <v>Adults</v>
      </c>
      <c r="L1749">
        <v>43.820880080000002</v>
      </c>
      <c r="M1749" t="str">
        <f>VLOOKUP(L1749,Table1[],2)</f>
        <v>40 - 49</v>
      </c>
      <c r="N1749" t="str">
        <f>INDEX(Table7[Column1],MATCH(O1749,Table7[Column2]))</f>
        <v>Learning Stage</v>
      </c>
      <c r="O1749">
        <v>4.770995407</v>
      </c>
      <c r="P1749" t="str">
        <f>VLOOKUP(O1749,Table13[],2)</f>
        <v>1 - 5</v>
      </c>
      <c r="Q1749" t="str">
        <f>INDEX(Table8[Column1],MATCH(R1749,Table8[Column2]))</f>
        <v>Excused</v>
      </c>
      <c r="R1749">
        <v>141.7715129</v>
      </c>
      <c r="S1749">
        <f t="shared" si="55"/>
        <v>5.9071463708333338</v>
      </c>
      <c r="T1749" t="s">
        <v>19</v>
      </c>
    </row>
    <row r="1750" spans="1:20" x14ac:dyDescent="0.25">
      <c r="A1750">
        <v>1749</v>
      </c>
      <c r="B1750" t="s">
        <v>658</v>
      </c>
      <c r="C1750" t="s">
        <v>857</v>
      </c>
      <c r="D1750" t="str">
        <f t="shared" si="54"/>
        <v>Clay Chris</v>
      </c>
      <c r="E1750" t="s">
        <v>22</v>
      </c>
      <c r="F1750" t="s">
        <v>476</v>
      </c>
      <c r="G1750" t="s">
        <v>820</v>
      </c>
      <c r="H1750" t="s">
        <v>821</v>
      </c>
      <c r="I1750" t="s">
        <v>30</v>
      </c>
      <c r="J1750" t="s">
        <v>19</v>
      </c>
      <c r="K1750" t="str">
        <f>INDEX(Table6[Column1],MATCH(L1750,Table6[Column2]))</f>
        <v>Adults</v>
      </c>
      <c r="L1750">
        <v>46.173949870000001</v>
      </c>
      <c r="M1750" t="str">
        <f>VLOOKUP(L1750,Table1[],2)</f>
        <v>40 - 49</v>
      </c>
      <c r="N1750" t="str">
        <f>INDEX(Table7[Column1],MATCH(O1750,Table7[Column2]))</f>
        <v>Learning Stage</v>
      </c>
      <c r="O1750">
        <v>5.2694514799999999</v>
      </c>
      <c r="P1750" t="str">
        <f>VLOOKUP(O1750,Table13[],2)</f>
        <v>1 - 5</v>
      </c>
      <c r="Q1750" t="str">
        <f>INDEX(Table8[Column1],MATCH(R1750,Table8[Column2]))</f>
        <v>Habitual</v>
      </c>
      <c r="R1750">
        <v>99.764493889999997</v>
      </c>
      <c r="S1750">
        <f t="shared" si="55"/>
        <v>4.1568539120833332</v>
      </c>
      <c r="T1750" t="s">
        <v>19</v>
      </c>
    </row>
    <row r="1751" spans="1:20" x14ac:dyDescent="0.25">
      <c r="A1751">
        <v>1750</v>
      </c>
      <c r="B1751" t="s">
        <v>2164</v>
      </c>
      <c r="C1751" t="s">
        <v>538</v>
      </c>
      <c r="D1751" t="str">
        <f t="shared" si="54"/>
        <v>Emmanuel Erin</v>
      </c>
      <c r="E1751" t="s">
        <v>15</v>
      </c>
      <c r="F1751" t="s">
        <v>54</v>
      </c>
      <c r="G1751" t="s">
        <v>1060</v>
      </c>
      <c r="H1751" t="s">
        <v>1061</v>
      </c>
      <c r="I1751" t="s">
        <v>54</v>
      </c>
      <c r="J1751" t="s">
        <v>19</v>
      </c>
      <c r="K1751" t="str">
        <f>INDEX(Table6[Column1],MATCH(L1751,Table6[Column2]))</f>
        <v>Youth</v>
      </c>
      <c r="L1751">
        <v>26.61721713</v>
      </c>
      <c r="M1751" t="str">
        <f>VLOOKUP(L1751,Table1[],2)</f>
        <v>20 - 29</v>
      </c>
      <c r="N1751" t="str">
        <f>INDEX(Table7[Column1],MATCH(O1751,Table7[Column2]))</f>
        <v>Learning Stage</v>
      </c>
      <c r="O1751">
        <v>4.4851699729999996</v>
      </c>
      <c r="P1751" t="str">
        <f>VLOOKUP(O1751,Table13[],2)</f>
        <v>1 - 5</v>
      </c>
      <c r="Q1751" t="str">
        <f>INDEX(Table8[Column1],MATCH(R1751,Table8[Column2]))</f>
        <v>Scheduled</v>
      </c>
      <c r="R1751">
        <v>0</v>
      </c>
      <c r="S1751">
        <f t="shared" si="55"/>
        <v>0</v>
      </c>
      <c r="T1751" t="s">
        <v>19</v>
      </c>
    </row>
    <row r="1752" spans="1:20" x14ac:dyDescent="0.25">
      <c r="A1752">
        <v>1751</v>
      </c>
      <c r="B1752" t="s">
        <v>2165</v>
      </c>
      <c r="C1752" t="s">
        <v>284</v>
      </c>
      <c r="D1752" t="str">
        <f t="shared" si="54"/>
        <v>Stover Debra</v>
      </c>
      <c r="E1752" t="s">
        <v>15</v>
      </c>
      <c r="F1752" t="s">
        <v>2166</v>
      </c>
      <c r="G1752" t="s">
        <v>820</v>
      </c>
      <c r="H1752" t="s">
        <v>821</v>
      </c>
      <c r="I1752" t="s">
        <v>107</v>
      </c>
      <c r="J1752" t="s">
        <v>19</v>
      </c>
      <c r="K1752" t="str">
        <f>INDEX(Table6[Column1],MATCH(L1752,Table6[Column2]))</f>
        <v>Adults</v>
      </c>
      <c r="L1752">
        <v>43.426120079999997</v>
      </c>
      <c r="M1752" t="str">
        <f>VLOOKUP(L1752,Table1[],2)</f>
        <v>40 - 49</v>
      </c>
      <c r="N1752" t="str">
        <f>INDEX(Table7[Column1],MATCH(O1752,Table7[Column2]))</f>
        <v>Learning Stage</v>
      </c>
      <c r="O1752">
        <v>3.721499976</v>
      </c>
      <c r="P1752" t="str">
        <f>VLOOKUP(O1752,Table13[],2)</f>
        <v>1 - 5</v>
      </c>
      <c r="Q1752" t="str">
        <f>INDEX(Table8[Column1],MATCH(R1752,Table8[Column2]))</f>
        <v>Scheduled</v>
      </c>
      <c r="R1752">
        <v>35.660758979999997</v>
      </c>
      <c r="S1752">
        <f t="shared" si="55"/>
        <v>1.4858649574999998</v>
      </c>
      <c r="T1752" t="s">
        <v>19</v>
      </c>
    </row>
    <row r="1753" spans="1:20" x14ac:dyDescent="0.25">
      <c r="A1753">
        <v>1752</v>
      </c>
      <c r="B1753" t="s">
        <v>2167</v>
      </c>
      <c r="C1753" t="s">
        <v>885</v>
      </c>
      <c r="D1753" t="str">
        <f t="shared" si="54"/>
        <v>Cuthbertson Elizabeth</v>
      </c>
      <c r="E1753" t="s">
        <v>15</v>
      </c>
      <c r="F1753" t="s">
        <v>169</v>
      </c>
      <c r="G1753" t="s">
        <v>820</v>
      </c>
      <c r="H1753" t="s">
        <v>821</v>
      </c>
      <c r="I1753" t="s">
        <v>169</v>
      </c>
      <c r="J1753" t="s">
        <v>19</v>
      </c>
      <c r="K1753" t="str">
        <f>INDEX(Table6[Column1],MATCH(L1753,Table6[Column2]))</f>
        <v>Young Adults</v>
      </c>
      <c r="L1753">
        <v>39.072466769999998</v>
      </c>
      <c r="M1753" t="str">
        <f>VLOOKUP(L1753,Table1[],2)</f>
        <v>30 - 39</v>
      </c>
      <c r="N1753" t="str">
        <f>INDEX(Table7[Column1],MATCH(O1753,Table7[Column2]))</f>
        <v>Learning Stage</v>
      </c>
      <c r="O1753">
        <v>3.28430673</v>
      </c>
      <c r="P1753" t="str">
        <f>VLOOKUP(O1753,Table13[],2)</f>
        <v>1 - 5</v>
      </c>
      <c r="Q1753" t="str">
        <f>INDEX(Table8[Column1],MATCH(R1753,Table8[Column2]))</f>
        <v>Scheduled</v>
      </c>
      <c r="R1753">
        <v>6.2643219849999996</v>
      </c>
      <c r="S1753">
        <f t="shared" si="55"/>
        <v>0.26101341604166667</v>
      </c>
      <c r="T1753" t="s">
        <v>19</v>
      </c>
    </row>
    <row r="1754" spans="1:20" x14ac:dyDescent="0.25">
      <c r="A1754">
        <v>1753</v>
      </c>
      <c r="B1754" t="s">
        <v>2168</v>
      </c>
      <c r="C1754" t="s">
        <v>802</v>
      </c>
      <c r="D1754" t="str">
        <f t="shared" si="54"/>
        <v>Truax Donna</v>
      </c>
      <c r="E1754" t="s">
        <v>15</v>
      </c>
      <c r="F1754" t="s">
        <v>38</v>
      </c>
      <c r="G1754" t="s">
        <v>611</v>
      </c>
      <c r="H1754" t="s">
        <v>612</v>
      </c>
      <c r="I1754" t="s">
        <v>38</v>
      </c>
      <c r="J1754" t="s">
        <v>19</v>
      </c>
      <c r="K1754" t="str">
        <f>INDEX(Table6[Column1],MATCH(L1754,Table6[Column2]))</f>
        <v>Young Adults</v>
      </c>
      <c r="L1754">
        <v>39.82486591</v>
      </c>
      <c r="M1754" t="str">
        <f>VLOOKUP(L1754,Table1[],2)</f>
        <v>30 - 39</v>
      </c>
      <c r="N1754" t="str">
        <f>INDEX(Table7[Column1],MATCH(O1754,Table7[Column2]))</f>
        <v>Learning Stage</v>
      </c>
      <c r="O1754">
        <v>5.4428317440000002</v>
      </c>
      <c r="P1754" t="str">
        <f>VLOOKUP(O1754,Table13[],2)</f>
        <v>1 - 5</v>
      </c>
      <c r="Q1754" t="str">
        <f>INDEX(Table8[Column1],MATCH(R1754,Table8[Column2]))</f>
        <v>Maintained</v>
      </c>
      <c r="R1754">
        <v>62.74821652</v>
      </c>
      <c r="S1754">
        <f t="shared" si="55"/>
        <v>2.6145090216666667</v>
      </c>
      <c r="T1754" t="s">
        <v>19</v>
      </c>
    </row>
    <row r="1755" spans="1:20" x14ac:dyDescent="0.25">
      <c r="A1755">
        <v>1754</v>
      </c>
      <c r="B1755" t="s">
        <v>1235</v>
      </c>
      <c r="C1755" t="s">
        <v>461</v>
      </c>
      <c r="D1755" t="str">
        <f t="shared" si="54"/>
        <v>Floyd Billy</v>
      </c>
      <c r="E1755" t="s">
        <v>22</v>
      </c>
      <c r="F1755" t="s">
        <v>169</v>
      </c>
      <c r="G1755" t="s">
        <v>1060</v>
      </c>
      <c r="H1755" t="s">
        <v>1061</v>
      </c>
      <c r="I1755" t="s">
        <v>169</v>
      </c>
      <c r="J1755" t="s">
        <v>19</v>
      </c>
      <c r="K1755" t="str">
        <f>INDEX(Table6[Column1],MATCH(L1755,Table6[Column2]))</f>
        <v>Youth</v>
      </c>
      <c r="L1755">
        <v>26.389074359999999</v>
      </c>
      <c r="M1755" t="str">
        <f>VLOOKUP(L1755,Table1[],2)</f>
        <v>20 - 29</v>
      </c>
      <c r="N1755" t="str">
        <f>INDEX(Table7[Column1],MATCH(O1755,Table7[Column2]))</f>
        <v>Learning Stage</v>
      </c>
      <c r="O1755">
        <v>5.0970308400000004</v>
      </c>
      <c r="P1755" t="str">
        <f>VLOOKUP(O1755,Table13[],2)</f>
        <v>1 - 5</v>
      </c>
      <c r="Q1755" t="str">
        <f>INDEX(Table8[Column1],MATCH(R1755,Table8[Column2]))</f>
        <v>Scheduled</v>
      </c>
      <c r="R1755">
        <v>0</v>
      </c>
      <c r="S1755">
        <f t="shared" si="55"/>
        <v>0</v>
      </c>
      <c r="T1755" t="s">
        <v>19</v>
      </c>
    </row>
    <row r="1756" spans="1:20" x14ac:dyDescent="0.25">
      <c r="A1756">
        <v>1755</v>
      </c>
      <c r="B1756" t="s">
        <v>2169</v>
      </c>
      <c r="C1756" t="s">
        <v>52</v>
      </c>
      <c r="D1756" t="str">
        <f t="shared" si="54"/>
        <v>Koonce John</v>
      </c>
      <c r="E1756" t="s">
        <v>22</v>
      </c>
      <c r="F1756" t="s">
        <v>33</v>
      </c>
      <c r="G1756" t="s">
        <v>1060</v>
      </c>
      <c r="H1756" t="s">
        <v>1061</v>
      </c>
      <c r="I1756" t="s">
        <v>33</v>
      </c>
      <c r="J1756" t="s">
        <v>19</v>
      </c>
      <c r="K1756" t="str">
        <f>INDEX(Table6[Column1],MATCH(L1756,Table6[Column2]))</f>
        <v>Adults</v>
      </c>
      <c r="L1756">
        <v>44.142890360000003</v>
      </c>
      <c r="M1756" t="str">
        <f>VLOOKUP(L1756,Table1[],2)</f>
        <v>40 - 49</v>
      </c>
      <c r="N1756" t="str">
        <f>INDEX(Table7[Column1],MATCH(O1756,Table7[Column2]))</f>
        <v>Learning Stage</v>
      </c>
      <c r="O1756">
        <v>3.4026406370000002</v>
      </c>
      <c r="P1756" t="str">
        <f>VLOOKUP(O1756,Table13[],2)</f>
        <v>1 - 5</v>
      </c>
      <c r="Q1756" t="str">
        <f>INDEX(Table8[Column1],MATCH(R1756,Table8[Column2]))</f>
        <v>Habitual</v>
      </c>
      <c r="R1756">
        <v>91.657992609999994</v>
      </c>
      <c r="S1756">
        <f t="shared" si="55"/>
        <v>3.8190830254166666</v>
      </c>
      <c r="T1756" t="s">
        <v>19</v>
      </c>
    </row>
    <row r="1757" spans="1:20" x14ac:dyDescent="0.25">
      <c r="A1757">
        <v>1756</v>
      </c>
      <c r="B1757" t="s">
        <v>2122</v>
      </c>
      <c r="C1757" t="s">
        <v>279</v>
      </c>
      <c r="D1757" t="str">
        <f t="shared" si="54"/>
        <v>Wall Patricia</v>
      </c>
      <c r="E1757" t="s">
        <v>15</v>
      </c>
      <c r="F1757" t="s">
        <v>277</v>
      </c>
      <c r="G1757" t="s">
        <v>1060</v>
      </c>
      <c r="H1757" t="s">
        <v>1061</v>
      </c>
      <c r="I1757" t="s">
        <v>277</v>
      </c>
      <c r="J1757" t="s">
        <v>19</v>
      </c>
      <c r="K1757" t="str">
        <f>INDEX(Table6[Column1],MATCH(L1757,Table6[Column2]))</f>
        <v>Youth</v>
      </c>
      <c r="L1757">
        <v>29.043123850000001</v>
      </c>
      <c r="M1757" t="str">
        <f>VLOOKUP(L1757,Table1[],2)</f>
        <v>20 - 29</v>
      </c>
      <c r="N1757" t="str">
        <f>INDEX(Table7[Column1],MATCH(O1757,Table7[Column2]))</f>
        <v>Learning Stage</v>
      </c>
      <c r="O1757">
        <v>5.2158208789999998</v>
      </c>
      <c r="P1757" t="str">
        <f>VLOOKUP(O1757,Table13[],2)</f>
        <v>1 - 5</v>
      </c>
      <c r="Q1757" t="str">
        <f>INDEX(Table8[Column1],MATCH(R1757,Table8[Column2]))</f>
        <v>Scheduled</v>
      </c>
      <c r="R1757">
        <v>21.200882610000001</v>
      </c>
      <c r="S1757">
        <f t="shared" si="55"/>
        <v>0.88337010874999999</v>
      </c>
      <c r="T1757" t="s">
        <v>19</v>
      </c>
    </row>
    <row r="1758" spans="1:20" x14ac:dyDescent="0.25">
      <c r="A1758">
        <v>1757</v>
      </c>
      <c r="B1758" t="s">
        <v>2170</v>
      </c>
      <c r="C1758" t="s">
        <v>2090</v>
      </c>
      <c r="D1758" t="str">
        <f t="shared" si="54"/>
        <v>Eddy Donnie</v>
      </c>
      <c r="E1758" t="s">
        <v>15</v>
      </c>
      <c r="F1758" t="s">
        <v>24</v>
      </c>
      <c r="G1758" t="s">
        <v>1060</v>
      </c>
      <c r="H1758" t="s">
        <v>1061</v>
      </c>
      <c r="I1758" t="s">
        <v>24</v>
      </c>
      <c r="J1758" t="s">
        <v>19</v>
      </c>
      <c r="K1758" t="str">
        <f>INDEX(Table6[Column1],MATCH(L1758,Table6[Column2]))</f>
        <v>Young Adults</v>
      </c>
      <c r="L1758">
        <v>39.100485859999999</v>
      </c>
      <c r="M1758" t="str">
        <f>VLOOKUP(L1758,Table1[],2)</f>
        <v>30 - 39</v>
      </c>
      <c r="N1758" t="str">
        <f>INDEX(Table7[Column1],MATCH(O1758,Table7[Column2]))</f>
        <v>Learning Stage</v>
      </c>
      <c r="O1758">
        <v>4.1179249599999999</v>
      </c>
      <c r="P1758" t="str">
        <f>VLOOKUP(O1758,Table13[],2)</f>
        <v>1 - 5</v>
      </c>
      <c r="Q1758" t="str">
        <f>INDEX(Table8[Column1],MATCH(R1758,Table8[Column2]))</f>
        <v>Excused</v>
      </c>
      <c r="R1758">
        <v>134.4778384</v>
      </c>
      <c r="S1758">
        <f t="shared" si="55"/>
        <v>5.6032432666666665</v>
      </c>
      <c r="T1758" t="s">
        <v>19</v>
      </c>
    </row>
    <row r="1759" spans="1:20" x14ac:dyDescent="0.25">
      <c r="A1759">
        <v>1758</v>
      </c>
      <c r="B1759" t="s">
        <v>2171</v>
      </c>
      <c r="C1759" t="s">
        <v>2172</v>
      </c>
      <c r="D1759" t="str">
        <f t="shared" si="54"/>
        <v>Pimentel Bernadine</v>
      </c>
      <c r="E1759" t="s">
        <v>15</v>
      </c>
      <c r="F1759" t="s">
        <v>358</v>
      </c>
      <c r="G1759" t="s">
        <v>1794</v>
      </c>
      <c r="H1759" t="s">
        <v>1061</v>
      </c>
      <c r="I1759" t="s">
        <v>358</v>
      </c>
      <c r="J1759" t="s">
        <v>19</v>
      </c>
      <c r="K1759" t="str">
        <f>INDEX(Table6[Column1],MATCH(L1759,Table6[Column2]))</f>
        <v>Adults</v>
      </c>
      <c r="L1759">
        <v>40.460217360000001</v>
      </c>
      <c r="M1759" t="str">
        <f>VLOOKUP(L1759,Table1[],2)</f>
        <v>40 - 49</v>
      </c>
      <c r="N1759" t="str">
        <f>INDEX(Table7[Column1],MATCH(O1759,Table7[Column2]))</f>
        <v>Learning Stage</v>
      </c>
      <c r="O1759">
        <v>3.2920287510000001</v>
      </c>
      <c r="P1759" t="str">
        <f>VLOOKUP(O1759,Table13[],2)</f>
        <v>1 - 5</v>
      </c>
      <c r="Q1759" t="str">
        <f>INDEX(Table8[Column1],MATCH(R1759,Table8[Column2]))</f>
        <v>Maintained</v>
      </c>
      <c r="R1759">
        <v>56.97847282</v>
      </c>
      <c r="S1759">
        <f t="shared" si="55"/>
        <v>2.3741030341666667</v>
      </c>
      <c r="T1759" t="s">
        <v>19</v>
      </c>
    </row>
    <row r="1760" spans="1:20" x14ac:dyDescent="0.25">
      <c r="A1760">
        <v>1759</v>
      </c>
      <c r="B1760" t="s">
        <v>1617</v>
      </c>
      <c r="C1760" t="s">
        <v>647</v>
      </c>
      <c r="D1760" t="str">
        <f t="shared" si="54"/>
        <v>Barnes Janice</v>
      </c>
      <c r="E1760" t="s">
        <v>15</v>
      </c>
      <c r="F1760" t="s">
        <v>30</v>
      </c>
      <c r="G1760" t="s">
        <v>820</v>
      </c>
      <c r="H1760" t="s">
        <v>821</v>
      </c>
      <c r="I1760" t="s">
        <v>30</v>
      </c>
      <c r="J1760" t="s">
        <v>19</v>
      </c>
      <c r="K1760" t="str">
        <f>INDEX(Table6[Column1],MATCH(L1760,Table6[Column2]))</f>
        <v>Young Adults</v>
      </c>
      <c r="L1760">
        <v>39.557470309999999</v>
      </c>
      <c r="M1760" t="str">
        <f>VLOOKUP(L1760,Table1[],2)</f>
        <v>30 - 39</v>
      </c>
      <c r="N1760" t="str">
        <f>INDEX(Table7[Column1],MATCH(O1760,Table7[Column2]))</f>
        <v>Learning Stage</v>
      </c>
      <c r="O1760">
        <v>2.9498669500000001</v>
      </c>
      <c r="P1760" t="str">
        <f>VLOOKUP(O1760,Table13[],2)</f>
        <v>1 - 5</v>
      </c>
      <c r="Q1760" t="str">
        <f>INDEX(Table8[Column1],MATCH(R1760,Table8[Column2]))</f>
        <v>Scheduled</v>
      </c>
      <c r="R1760">
        <v>23.949321250000001</v>
      </c>
      <c r="S1760">
        <f t="shared" si="55"/>
        <v>0.99788838541666669</v>
      </c>
      <c r="T1760" t="s">
        <v>19</v>
      </c>
    </row>
    <row r="1761" spans="1:20" x14ac:dyDescent="0.25">
      <c r="A1761">
        <v>1760</v>
      </c>
      <c r="B1761" t="s">
        <v>2173</v>
      </c>
      <c r="C1761" t="s">
        <v>1810</v>
      </c>
      <c r="D1761" t="str">
        <f t="shared" si="54"/>
        <v>Prestwood Elba</v>
      </c>
      <c r="E1761" t="s">
        <v>15</v>
      </c>
      <c r="F1761" t="s">
        <v>100</v>
      </c>
      <c r="G1761" t="s">
        <v>820</v>
      </c>
      <c r="H1761" t="s">
        <v>821</v>
      </c>
      <c r="I1761" t="s">
        <v>101</v>
      </c>
      <c r="J1761" t="s">
        <v>19</v>
      </c>
      <c r="K1761" t="str">
        <f>INDEX(Table6[Column1],MATCH(L1761,Table6[Column2]))</f>
        <v>Elders</v>
      </c>
      <c r="L1761">
        <v>51.356811460000003</v>
      </c>
      <c r="M1761" t="str">
        <f>VLOOKUP(L1761,Table1[],2)</f>
        <v>50 - 59</v>
      </c>
      <c r="N1761" t="str">
        <f>INDEX(Table7[Column1],MATCH(O1761,Table7[Column2]))</f>
        <v>Learning Stage</v>
      </c>
      <c r="O1761">
        <v>4.5857239849999996</v>
      </c>
      <c r="P1761" t="str">
        <f>VLOOKUP(O1761,Table13[],2)</f>
        <v>1 - 5</v>
      </c>
      <c r="Q1761" t="str">
        <f>INDEX(Table8[Column1],MATCH(R1761,Table8[Column2]))</f>
        <v>Habitual</v>
      </c>
      <c r="R1761">
        <v>90.711621930000007</v>
      </c>
      <c r="S1761">
        <f t="shared" si="55"/>
        <v>3.7796509137500007</v>
      </c>
      <c r="T1761" t="s">
        <v>19</v>
      </c>
    </row>
    <row r="1762" spans="1:20" x14ac:dyDescent="0.25">
      <c r="A1762">
        <v>1761</v>
      </c>
      <c r="B1762" t="s">
        <v>419</v>
      </c>
      <c r="C1762" t="s">
        <v>523</v>
      </c>
      <c r="D1762" t="str">
        <f t="shared" si="54"/>
        <v>Foster Phillip</v>
      </c>
      <c r="E1762" t="s">
        <v>22</v>
      </c>
      <c r="F1762" t="s">
        <v>726</v>
      </c>
      <c r="G1762" t="s">
        <v>820</v>
      </c>
      <c r="H1762" t="s">
        <v>821</v>
      </c>
      <c r="I1762" t="s">
        <v>134</v>
      </c>
      <c r="J1762" t="s">
        <v>19</v>
      </c>
      <c r="K1762" t="str">
        <f>INDEX(Table6[Column1],MATCH(L1762,Table6[Column2]))</f>
        <v>Adults</v>
      </c>
      <c r="L1762">
        <v>45.89519275</v>
      </c>
      <c r="M1762" t="str">
        <f>VLOOKUP(L1762,Table1[],2)</f>
        <v>40 - 49</v>
      </c>
      <c r="N1762" t="str">
        <f>INDEX(Table7[Column1],MATCH(O1762,Table7[Column2]))</f>
        <v>Learning Stage</v>
      </c>
      <c r="O1762">
        <v>5.8906879730000004</v>
      </c>
      <c r="P1762" t="str">
        <f>VLOOKUP(O1762,Table13[],2)</f>
        <v>1 - 5</v>
      </c>
      <c r="Q1762" t="str">
        <f>INDEX(Table8[Column1],MATCH(R1762,Table8[Column2]))</f>
        <v>Maintained</v>
      </c>
      <c r="R1762">
        <v>56.607830110000002</v>
      </c>
      <c r="S1762">
        <f t="shared" si="55"/>
        <v>2.3586595879166667</v>
      </c>
      <c r="T1762" t="s">
        <v>19</v>
      </c>
    </row>
    <row r="1763" spans="1:20" x14ac:dyDescent="0.25">
      <c r="A1763">
        <v>1762</v>
      </c>
      <c r="B1763" t="s">
        <v>2174</v>
      </c>
      <c r="C1763" t="s">
        <v>2175</v>
      </c>
      <c r="D1763" t="str">
        <f t="shared" si="54"/>
        <v>Hooten Audrey</v>
      </c>
      <c r="E1763" t="s">
        <v>15</v>
      </c>
      <c r="F1763" t="s">
        <v>2092</v>
      </c>
      <c r="G1763" t="s">
        <v>1060</v>
      </c>
      <c r="H1763" t="s">
        <v>1061</v>
      </c>
      <c r="I1763" t="s">
        <v>87</v>
      </c>
      <c r="J1763" t="s">
        <v>19</v>
      </c>
      <c r="K1763" t="str">
        <f>INDEX(Table6[Column1],MATCH(L1763,Table6[Column2]))</f>
        <v>Young Adults</v>
      </c>
      <c r="L1763">
        <v>35.895265999999999</v>
      </c>
      <c r="M1763" t="str">
        <f>VLOOKUP(L1763,Table1[],2)</f>
        <v>30 - 39</v>
      </c>
      <c r="N1763" t="str">
        <f>INDEX(Table7[Column1],MATCH(O1763,Table7[Column2]))</f>
        <v>Learning Stage</v>
      </c>
      <c r="O1763">
        <v>4.0027153560000004</v>
      </c>
      <c r="P1763" t="str">
        <f>VLOOKUP(O1763,Table13[],2)</f>
        <v>1 - 5</v>
      </c>
      <c r="Q1763" t="str">
        <f>INDEX(Table8[Column1],MATCH(R1763,Table8[Column2]))</f>
        <v>Maintained</v>
      </c>
      <c r="R1763">
        <v>78.693735419999996</v>
      </c>
      <c r="S1763">
        <f t="shared" si="55"/>
        <v>3.2789056424999998</v>
      </c>
      <c r="T1763" t="s">
        <v>19</v>
      </c>
    </row>
    <row r="1764" spans="1:20" x14ac:dyDescent="0.25">
      <c r="A1764">
        <v>1763</v>
      </c>
      <c r="B1764" t="s">
        <v>62</v>
      </c>
      <c r="C1764" t="s">
        <v>52</v>
      </c>
      <c r="D1764" t="str">
        <f t="shared" si="54"/>
        <v>Thomas John</v>
      </c>
      <c r="E1764" t="s">
        <v>22</v>
      </c>
      <c r="F1764" t="s">
        <v>358</v>
      </c>
      <c r="G1764" t="s">
        <v>1825</v>
      </c>
      <c r="H1764" t="s">
        <v>1826</v>
      </c>
      <c r="I1764" t="s">
        <v>358</v>
      </c>
      <c r="J1764" t="s">
        <v>19</v>
      </c>
      <c r="K1764" t="str">
        <f>INDEX(Table6[Column1],MATCH(L1764,Table6[Column2]))</f>
        <v>Adults</v>
      </c>
      <c r="L1764">
        <v>48.960225379999997</v>
      </c>
      <c r="M1764" t="str">
        <f>VLOOKUP(L1764,Table1[],2)</f>
        <v>40 - 49</v>
      </c>
      <c r="N1764" t="str">
        <f>INDEX(Table7[Column1],MATCH(O1764,Table7[Column2]))</f>
        <v>Learning Stage</v>
      </c>
      <c r="O1764">
        <v>2.216573211</v>
      </c>
      <c r="P1764" t="str">
        <f>VLOOKUP(O1764,Table13[],2)</f>
        <v>1 - 5</v>
      </c>
      <c r="Q1764" t="str">
        <f>INDEX(Table8[Column1],MATCH(R1764,Table8[Column2]))</f>
        <v>Maintained</v>
      </c>
      <c r="R1764">
        <v>72.827602529999993</v>
      </c>
      <c r="S1764">
        <f t="shared" si="55"/>
        <v>3.0344834387499993</v>
      </c>
      <c r="T1764" t="s">
        <v>19</v>
      </c>
    </row>
    <row r="1765" spans="1:20" x14ac:dyDescent="0.25">
      <c r="A1765">
        <v>1764</v>
      </c>
      <c r="B1765" t="s">
        <v>1055</v>
      </c>
      <c r="C1765" t="s">
        <v>62</v>
      </c>
      <c r="D1765" t="str">
        <f t="shared" si="54"/>
        <v>Washington Thomas</v>
      </c>
      <c r="E1765" t="s">
        <v>22</v>
      </c>
      <c r="F1765" t="s">
        <v>38</v>
      </c>
      <c r="G1765" t="s">
        <v>611</v>
      </c>
      <c r="H1765" t="s">
        <v>612</v>
      </c>
      <c r="I1765" t="s">
        <v>38</v>
      </c>
      <c r="J1765" t="s">
        <v>19</v>
      </c>
      <c r="K1765" t="str">
        <f>INDEX(Table6[Column1],MATCH(L1765,Table6[Column2]))</f>
        <v>Adults</v>
      </c>
      <c r="L1765">
        <v>47.667562709999999</v>
      </c>
      <c r="M1765" t="str">
        <f>VLOOKUP(L1765,Table1[],2)</f>
        <v>40 - 49</v>
      </c>
      <c r="N1765" t="str">
        <f>INDEX(Table7[Column1],MATCH(O1765,Table7[Column2]))</f>
        <v>Learning Stage</v>
      </c>
      <c r="O1765">
        <v>4.4527913979999996</v>
      </c>
      <c r="P1765" t="str">
        <f>VLOOKUP(O1765,Table13[],2)</f>
        <v>1 - 5</v>
      </c>
      <c r="Q1765" t="str">
        <f>INDEX(Table8[Column1],MATCH(R1765,Table8[Column2]))</f>
        <v>Maintained</v>
      </c>
      <c r="R1765">
        <v>58.476644120000003</v>
      </c>
      <c r="S1765">
        <f t="shared" si="55"/>
        <v>2.4365268383333336</v>
      </c>
      <c r="T1765" t="s">
        <v>19</v>
      </c>
    </row>
    <row r="1766" spans="1:20" x14ac:dyDescent="0.25">
      <c r="A1766">
        <v>1765</v>
      </c>
      <c r="B1766" t="s">
        <v>831</v>
      </c>
      <c r="C1766" t="s">
        <v>2176</v>
      </c>
      <c r="D1766" t="str">
        <f t="shared" si="54"/>
        <v>Webb Antonio</v>
      </c>
      <c r="E1766" t="s">
        <v>22</v>
      </c>
      <c r="F1766" t="s">
        <v>2177</v>
      </c>
      <c r="G1766" t="s">
        <v>820</v>
      </c>
      <c r="H1766" t="s">
        <v>821</v>
      </c>
      <c r="I1766" t="s">
        <v>169</v>
      </c>
      <c r="J1766" t="s">
        <v>19</v>
      </c>
      <c r="K1766" t="str">
        <f>INDEX(Table6[Column1],MATCH(L1766,Table6[Column2]))</f>
        <v>Elders</v>
      </c>
      <c r="L1766">
        <v>50.94080357</v>
      </c>
      <c r="M1766" t="str">
        <f>VLOOKUP(L1766,Table1[],2)</f>
        <v>50 - 59</v>
      </c>
      <c r="N1766" t="str">
        <f>INDEX(Table7[Column1],MATCH(O1766,Table7[Column2]))</f>
        <v>Learning Stage</v>
      </c>
      <c r="O1766">
        <v>4.3150250330000004</v>
      </c>
      <c r="P1766" t="str">
        <f>VLOOKUP(O1766,Table13[],2)</f>
        <v>1 - 5</v>
      </c>
      <c r="Q1766" t="str">
        <f>INDEX(Table8[Column1],MATCH(R1766,Table8[Column2]))</f>
        <v>Excused</v>
      </c>
      <c r="R1766">
        <v>141.5249949</v>
      </c>
      <c r="S1766">
        <f t="shared" si="55"/>
        <v>5.8968747874999998</v>
      </c>
      <c r="T1766" t="s">
        <v>19</v>
      </c>
    </row>
    <row r="1767" spans="1:20" x14ac:dyDescent="0.25">
      <c r="A1767">
        <v>1766</v>
      </c>
      <c r="B1767" t="s">
        <v>2178</v>
      </c>
      <c r="C1767" t="s">
        <v>1388</v>
      </c>
      <c r="D1767" t="str">
        <f t="shared" si="54"/>
        <v>Warren Josefina</v>
      </c>
      <c r="E1767" t="s">
        <v>15</v>
      </c>
      <c r="F1767" t="s">
        <v>30</v>
      </c>
      <c r="G1767" t="s">
        <v>820</v>
      </c>
      <c r="H1767" t="s">
        <v>821</v>
      </c>
      <c r="I1767" t="s">
        <v>30</v>
      </c>
      <c r="J1767" t="s">
        <v>19</v>
      </c>
      <c r="K1767" t="str">
        <f>INDEX(Table6[Column1],MATCH(L1767,Table6[Column2]))</f>
        <v>Adults</v>
      </c>
      <c r="L1767">
        <v>44.242239980000001</v>
      </c>
      <c r="M1767" t="str">
        <f>VLOOKUP(L1767,Table1[],2)</f>
        <v>40 - 49</v>
      </c>
      <c r="N1767" t="str">
        <f>INDEX(Table7[Column1],MATCH(O1767,Table7[Column2]))</f>
        <v>Learning Stage</v>
      </c>
      <c r="O1767">
        <v>3.5065489890000001</v>
      </c>
      <c r="P1767" t="str">
        <f>VLOOKUP(O1767,Table13[],2)</f>
        <v>1 - 5</v>
      </c>
      <c r="Q1767" t="str">
        <f>INDEX(Table8[Column1],MATCH(R1767,Table8[Column2]))</f>
        <v>Scheduled</v>
      </c>
      <c r="R1767">
        <v>29.294196469999999</v>
      </c>
      <c r="S1767">
        <f t="shared" si="55"/>
        <v>1.2205915195833335</v>
      </c>
      <c r="T1767" t="s">
        <v>19</v>
      </c>
    </row>
    <row r="1768" spans="1:20" x14ac:dyDescent="0.25">
      <c r="A1768">
        <v>1767</v>
      </c>
      <c r="B1768" t="s">
        <v>1277</v>
      </c>
      <c r="C1768" t="s">
        <v>1627</v>
      </c>
      <c r="D1768" t="str">
        <f t="shared" si="54"/>
        <v>Young Gabriel</v>
      </c>
      <c r="E1768" t="s">
        <v>22</v>
      </c>
      <c r="F1768" t="s">
        <v>38</v>
      </c>
      <c r="G1768" t="s">
        <v>513</v>
      </c>
      <c r="H1768" t="s">
        <v>18</v>
      </c>
      <c r="I1768" t="s">
        <v>38</v>
      </c>
      <c r="J1768" t="s">
        <v>19</v>
      </c>
      <c r="K1768" t="str">
        <f>INDEX(Table6[Column1],MATCH(L1768,Table6[Column2]))</f>
        <v>Young Adults</v>
      </c>
      <c r="L1768">
        <v>35.941217330000001</v>
      </c>
      <c r="M1768" t="str">
        <f>VLOOKUP(L1768,Table1[],2)</f>
        <v>30 - 39</v>
      </c>
      <c r="N1768" t="str">
        <f>INDEX(Table7[Column1],MATCH(O1768,Table7[Column2]))</f>
        <v>Learning Stage</v>
      </c>
      <c r="O1768">
        <v>4.7421532280000003</v>
      </c>
      <c r="P1768" t="str">
        <f>VLOOKUP(O1768,Table13[],2)</f>
        <v>1 - 5</v>
      </c>
      <c r="Q1768" t="str">
        <f>INDEX(Table8[Column1],MATCH(R1768,Table8[Column2]))</f>
        <v>Maintained</v>
      </c>
      <c r="R1768">
        <v>49.320265769999999</v>
      </c>
      <c r="S1768">
        <f t="shared" si="55"/>
        <v>2.0550110737500003</v>
      </c>
      <c r="T1768" t="s">
        <v>19</v>
      </c>
    </row>
    <row r="1769" spans="1:20" x14ac:dyDescent="0.25">
      <c r="A1769">
        <v>1768</v>
      </c>
      <c r="B1769" t="s">
        <v>699</v>
      </c>
      <c r="C1769" t="s">
        <v>89</v>
      </c>
      <c r="D1769" t="str">
        <f t="shared" si="54"/>
        <v>Cummings Joseph</v>
      </c>
      <c r="E1769" t="s">
        <v>22</v>
      </c>
      <c r="F1769" t="s">
        <v>407</v>
      </c>
      <c r="G1769" t="s">
        <v>1790</v>
      </c>
      <c r="H1769" t="s">
        <v>1791</v>
      </c>
      <c r="I1769" t="s">
        <v>407</v>
      </c>
      <c r="J1769" t="s">
        <v>19</v>
      </c>
      <c r="K1769" t="str">
        <f>INDEX(Table6[Column1],MATCH(L1769,Table6[Column2]))</f>
        <v>Youth</v>
      </c>
      <c r="L1769">
        <v>28.343288579999999</v>
      </c>
      <c r="M1769" t="str">
        <f>VLOOKUP(L1769,Table1[],2)</f>
        <v>20 - 29</v>
      </c>
      <c r="N1769" t="str">
        <f>INDEX(Table7[Column1],MATCH(O1769,Table7[Column2]))</f>
        <v>Learning Stage</v>
      </c>
      <c r="O1769">
        <v>3.976020133</v>
      </c>
      <c r="P1769" t="str">
        <f>VLOOKUP(O1769,Table13[],2)</f>
        <v>1 - 5</v>
      </c>
      <c r="Q1769" t="str">
        <f>INDEX(Table8[Column1],MATCH(R1769,Table8[Column2]))</f>
        <v>Scheduled</v>
      </c>
      <c r="R1769">
        <v>0</v>
      </c>
      <c r="S1769">
        <f t="shared" si="55"/>
        <v>0</v>
      </c>
      <c r="T1769" t="s">
        <v>19</v>
      </c>
    </row>
    <row r="1770" spans="1:20" x14ac:dyDescent="0.25">
      <c r="A1770">
        <v>1769</v>
      </c>
      <c r="B1770" t="s">
        <v>92</v>
      </c>
      <c r="C1770" t="s">
        <v>48</v>
      </c>
      <c r="D1770" t="str">
        <f t="shared" si="54"/>
        <v>Nguyen Jerry</v>
      </c>
      <c r="E1770" t="s">
        <v>22</v>
      </c>
      <c r="F1770" t="s">
        <v>101</v>
      </c>
      <c r="G1770" t="s">
        <v>1862</v>
      </c>
      <c r="H1770" t="s">
        <v>1863</v>
      </c>
      <c r="I1770" t="s">
        <v>101</v>
      </c>
      <c r="J1770" t="s">
        <v>19</v>
      </c>
      <c r="K1770" t="str">
        <f>INDEX(Table6[Column1],MATCH(L1770,Table6[Column2]))</f>
        <v>Youth</v>
      </c>
      <c r="L1770">
        <v>26.81017924</v>
      </c>
      <c r="M1770" t="str">
        <f>VLOOKUP(L1770,Table1[],2)</f>
        <v>20 - 29</v>
      </c>
      <c r="N1770" t="str">
        <f>INDEX(Table7[Column1],MATCH(O1770,Table7[Column2]))</f>
        <v>Learning Stage</v>
      </c>
      <c r="O1770">
        <v>4.423679441</v>
      </c>
      <c r="P1770" t="str">
        <f>VLOOKUP(O1770,Table13[],2)</f>
        <v>1 - 5</v>
      </c>
      <c r="Q1770" t="str">
        <f>INDEX(Table8[Column1],MATCH(R1770,Table8[Column2]))</f>
        <v>Scheduled</v>
      </c>
      <c r="R1770">
        <v>0</v>
      </c>
      <c r="S1770">
        <f t="shared" si="55"/>
        <v>0</v>
      </c>
      <c r="T1770" t="s">
        <v>19</v>
      </c>
    </row>
    <row r="1771" spans="1:20" x14ac:dyDescent="0.25">
      <c r="A1771">
        <v>1770</v>
      </c>
      <c r="B1771" t="s">
        <v>1436</v>
      </c>
      <c r="C1771" t="s">
        <v>89</v>
      </c>
      <c r="D1771" t="str">
        <f t="shared" si="54"/>
        <v>Rice Joseph</v>
      </c>
      <c r="E1771" t="s">
        <v>22</v>
      </c>
      <c r="F1771" t="s">
        <v>38</v>
      </c>
      <c r="G1771" t="s">
        <v>820</v>
      </c>
      <c r="H1771" t="s">
        <v>821</v>
      </c>
      <c r="I1771" t="s">
        <v>38</v>
      </c>
      <c r="J1771" t="s">
        <v>19</v>
      </c>
      <c r="K1771" t="str">
        <f>INDEX(Table6[Column1],MATCH(L1771,Table6[Column2]))</f>
        <v>Adults</v>
      </c>
      <c r="L1771">
        <v>44.887065409999998</v>
      </c>
      <c r="M1771" t="str">
        <f>VLOOKUP(L1771,Table1[],2)</f>
        <v>40 - 49</v>
      </c>
      <c r="N1771" t="str">
        <f>INDEX(Table7[Column1],MATCH(O1771,Table7[Column2]))</f>
        <v>Learning Stage</v>
      </c>
      <c r="O1771">
        <v>5.5661549920000004</v>
      </c>
      <c r="P1771" t="str">
        <f>VLOOKUP(O1771,Table13[],2)</f>
        <v>1 - 5</v>
      </c>
      <c r="Q1771" t="str">
        <f>INDEX(Table8[Column1],MATCH(R1771,Table8[Column2]))</f>
        <v>Scheduled</v>
      </c>
      <c r="R1771">
        <v>39.158521229999998</v>
      </c>
      <c r="S1771">
        <f t="shared" si="55"/>
        <v>1.63160505125</v>
      </c>
      <c r="T1771" t="s">
        <v>19</v>
      </c>
    </row>
    <row r="1772" spans="1:20" x14ac:dyDescent="0.25">
      <c r="A1772">
        <v>1771</v>
      </c>
      <c r="B1772" t="s">
        <v>1098</v>
      </c>
      <c r="C1772" t="s">
        <v>523</v>
      </c>
      <c r="D1772" t="str">
        <f t="shared" si="54"/>
        <v>Bailey Phillip</v>
      </c>
      <c r="E1772" t="s">
        <v>22</v>
      </c>
      <c r="F1772" t="s">
        <v>121</v>
      </c>
      <c r="G1772" t="s">
        <v>1794</v>
      </c>
      <c r="H1772" t="s">
        <v>1061</v>
      </c>
      <c r="I1772" t="s">
        <v>121</v>
      </c>
      <c r="J1772" t="s">
        <v>19</v>
      </c>
      <c r="K1772" t="str">
        <f>INDEX(Table6[Column1],MATCH(L1772,Table6[Column2]))</f>
        <v>Elders</v>
      </c>
      <c r="L1772">
        <v>58.104226320000002</v>
      </c>
      <c r="M1772" t="str">
        <f>VLOOKUP(L1772,Table1[],2)</f>
        <v>50 - 59</v>
      </c>
      <c r="N1772" t="str">
        <f>INDEX(Table7[Column1],MATCH(O1772,Table7[Column2]))</f>
        <v>Learning Stage</v>
      </c>
      <c r="O1772">
        <v>3.6385008609999998</v>
      </c>
      <c r="P1772" t="str">
        <f>VLOOKUP(O1772,Table13[],2)</f>
        <v>1 - 5</v>
      </c>
      <c r="Q1772" t="str">
        <f>INDEX(Table8[Column1],MATCH(R1772,Table8[Column2]))</f>
        <v>Excused</v>
      </c>
      <c r="R1772">
        <v>157.60807990000001</v>
      </c>
      <c r="S1772">
        <f t="shared" si="55"/>
        <v>6.567003329166667</v>
      </c>
      <c r="T1772" t="s">
        <v>19</v>
      </c>
    </row>
    <row r="1773" spans="1:20" x14ac:dyDescent="0.25">
      <c r="A1773">
        <v>1772</v>
      </c>
      <c r="B1773" t="s">
        <v>182</v>
      </c>
      <c r="C1773" t="s">
        <v>1545</v>
      </c>
      <c r="D1773" t="str">
        <f t="shared" si="54"/>
        <v>Gay Santos</v>
      </c>
      <c r="E1773" t="s">
        <v>15</v>
      </c>
      <c r="F1773" t="s">
        <v>30</v>
      </c>
      <c r="G1773" t="s">
        <v>820</v>
      </c>
      <c r="H1773" t="s">
        <v>821</v>
      </c>
      <c r="I1773" t="s">
        <v>30</v>
      </c>
      <c r="J1773" t="s">
        <v>19</v>
      </c>
      <c r="K1773" t="str">
        <f>INDEX(Table6[Column1],MATCH(L1773,Table6[Column2]))</f>
        <v>Youth</v>
      </c>
      <c r="L1773">
        <v>28.48464645</v>
      </c>
      <c r="M1773" t="str">
        <f>VLOOKUP(L1773,Table1[],2)</f>
        <v>20 - 29</v>
      </c>
      <c r="N1773" t="str">
        <f>INDEX(Table7[Column1],MATCH(O1773,Table7[Column2]))</f>
        <v>Learning Stage</v>
      </c>
      <c r="O1773">
        <v>5.9020326580000004</v>
      </c>
      <c r="P1773" t="str">
        <f>VLOOKUP(O1773,Table13[],2)</f>
        <v>1 - 5</v>
      </c>
      <c r="Q1773" t="str">
        <f>INDEX(Table8[Column1],MATCH(R1773,Table8[Column2]))</f>
        <v>Scheduled</v>
      </c>
      <c r="R1773">
        <v>24.70959908</v>
      </c>
      <c r="S1773">
        <f t="shared" si="55"/>
        <v>1.0295666283333333</v>
      </c>
      <c r="T1773" t="s">
        <v>19</v>
      </c>
    </row>
    <row r="1774" spans="1:20" x14ac:dyDescent="0.25">
      <c r="A1774">
        <v>1773</v>
      </c>
      <c r="B1774" t="s">
        <v>2179</v>
      </c>
      <c r="C1774" t="s">
        <v>229</v>
      </c>
      <c r="D1774" t="str">
        <f t="shared" si="54"/>
        <v>Santillan Ramon</v>
      </c>
      <c r="E1774" t="s">
        <v>22</v>
      </c>
      <c r="F1774" t="s">
        <v>107</v>
      </c>
      <c r="G1774" t="s">
        <v>1060</v>
      </c>
      <c r="H1774" t="s">
        <v>1061</v>
      </c>
      <c r="I1774" t="s">
        <v>107</v>
      </c>
      <c r="J1774" t="s">
        <v>19</v>
      </c>
      <c r="K1774" t="str">
        <f>INDEX(Table6[Column1],MATCH(L1774,Table6[Column2]))</f>
        <v>Elders</v>
      </c>
      <c r="L1774">
        <v>56.733387139999998</v>
      </c>
      <c r="M1774" t="str">
        <f>VLOOKUP(L1774,Table1[],2)</f>
        <v>50 - 59</v>
      </c>
      <c r="N1774" t="str">
        <f>INDEX(Table7[Column1],MATCH(O1774,Table7[Column2]))</f>
        <v>Learning Stage</v>
      </c>
      <c r="O1774">
        <v>4.5879724370000003</v>
      </c>
      <c r="P1774" t="str">
        <f>VLOOKUP(O1774,Table13[],2)</f>
        <v>1 - 5</v>
      </c>
      <c r="Q1774" t="str">
        <f>INDEX(Table8[Column1],MATCH(R1774,Table8[Column2]))</f>
        <v>Habitual</v>
      </c>
      <c r="R1774">
        <v>88.749700140000002</v>
      </c>
      <c r="S1774">
        <f t="shared" si="55"/>
        <v>3.6979041724999999</v>
      </c>
      <c r="T1774" t="s">
        <v>19</v>
      </c>
    </row>
    <row r="1775" spans="1:20" x14ac:dyDescent="0.25">
      <c r="A1775">
        <v>1774</v>
      </c>
      <c r="B1775" t="s">
        <v>2180</v>
      </c>
      <c r="C1775" t="s">
        <v>93</v>
      </c>
      <c r="D1775" t="str">
        <f t="shared" si="54"/>
        <v>Gaddis William</v>
      </c>
      <c r="E1775" t="s">
        <v>22</v>
      </c>
      <c r="F1775" t="s">
        <v>134</v>
      </c>
      <c r="G1775" t="s">
        <v>1862</v>
      </c>
      <c r="H1775" t="s">
        <v>1863</v>
      </c>
      <c r="I1775" t="s">
        <v>134</v>
      </c>
      <c r="J1775" t="s">
        <v>19</v>
      </c>
      <c r="K1775" t="str">
        <f>INDEX(Table6[Column1],MATCH(L1775,Table6[Column2]))</f>
        <v>Young Adults</v>
      </c>
      <c r="L1775">
        <v>33.842080350000003</v>
      </c>
      <c r="M1775" t="str">
        <f>VLOOKUP(L1775,Table1[],2)</f>
        <v>30 - 39</v>
      </c>
      <c r="N1775" t="str">
        <f>INDEX(Table7[Column1],MATCH(O1775,Table7[Column2]))</f>
        <v>Learning Stage</v>
      </c>
      <c r="O1775">
        <v>5.4908893680000004</v>
      </c>
      <c r="P1775" t="str">
        <f>VLOOKUP(O1775,Table13[],2)</f>
        <v>1 - 5</v>
      </c>
      <c r="Q1775" t="str">
        <f>INDEX(Table8[Column1],MATCH(R1775,Table8[Column2]))</f>
        <v>Scheduled</v>
      </c>
      <c r="R1775">
        <v>0</v>
      </c>
      <c r="S1775">
        <f t="shared" si="55"/>
        <v>0</v>
      </c>
      <c r="T1775" t="s">
        <v>19</v>
      </c>
    </row>
    <row r="1776" spans="1:20" x14ac:dyDescent="0.25">
      <c r="A1776">
        <v>1775</v>
      </c>
      <c r="B1776" t="s">
        <v>2181</v>
      </c>
      <c r="C1776" t="s">
        <v>56</v>
      </c>
      <c r="D1776" t="str">
        <f t="shared" si="54"/>
        <v>Millette James</v>
      </c>
      <c r="E1776" t="s">
        <v>22</v>
      </c>
      <c r="F1776" t="s">
        <v>38</v>
      </c>
      <c r="G1776" t="s">
        <v>1862</v>
      </c>
      <c r="H1776" t="s">
        <v>1863</v>
      </c>
      <c r="I1776" t="s">
        <v>38</v>
      </c>
      <c r="J1776" t="s">
        <v>19</v>
      </c>
      <c r="K1776" t="str">
        <f>INDEX(Table6[Column1],MATCH(L1776,Table6[Column2]))</f>
        <v>Young Adults</v>
      </c>
      <c r="L1776">
        <v>34.622058440000004</v>
      </c>
      <c r="M1776" t="str">
        <f>VLOOKUP(L1776,Table1[],2)</f>
        <v>30 - 39</v>
      </c>
      <c r="N1776" t="str">
        <f>INDEX(Table7[Column1],MATCH(O1776,Table7[Column2]))</f>
        <v>Fitting in Stage</v>
      </c>
      <c r="O1776">
        <v>7.2538049610000002</v>
      </c>
      <c r="P1776" t="str">
        <f>VLOOKUP(O1776,Table13[],2)</f>
        <v>6 - 10</v>
      </c>
      <c r="Q1776" t="str">
        <f>INDEX(Table8[Column1],MATCH(R1776,Table8[Column2]))</f>
        <v>Scheduled</v>
      </c>
      <c r="R1776">
        <v>8.0170582620000008</v>
      </c>
      <c r="S1776">
        <f t="shared" si="55"/>
        <v>0.33404409425000003</v>
      </c>
      <c r="T1776" t="s">
        <v>19</v>
      </c>
    </row>
    <row r="1777" spans="1:20" x14ac:dyDescent="0.25">
      <c r="A1777">
        <v>1776</v>
      </c>
      <c r="B1777" t="s">
        <v>34</v>
      </c>
      <c r="C1777" t="s">
        <v>52</v>
      </c>
      <c r="D1777" t="str">
        <f t="shared" si="54"/>
        <v>Jones John</v>
      </c>
      <c r="E1777" t="s">
        <v>22</v>
      </c>
      <c r="F1777" t="s">
        <v>38</v>
      </c>
      <c r="G1777" t="s">
        <v>1872</v>
      </c>
      <c r="H1777" t="s">
        <v>612</v>
      </c>
      <c r="I1777" t="s">
        <v>38</v>
      </c>
      <c r="J1777" t="s">
        <v>19</v>
      </c>
      <c r="K1777" t="str">
        <f>INDEX(Table6[Column1],MATCH(L1777,Table6[Column2]))</f>
        <v>Young Adults</v>
      </c>
      <c r="L1777">
        <v>38.715820180000001</v>
      </c>
      <c r="M1777" t="str">
        <f>VLOOKUP(L1777,Table1[],2)</f>
        <v>30 - 39</v>
      </c>
      <c r="N1777" t="str">
        <f>INDEX(Table7[Column1],MATCH(O1777,Table7[Column2]))</f>
        <v>Fitting in Stage</v>
      </c>
      <c r="O1777">
        <v>8.0266977900000001</v>
      </c>
      <c r="P1777" t="str">
        <f>VLOOKUP(O1777,Table13[],2)</f>
        <v>6 - 10</v>
      </c>
      <c r="Q1777" t="str">
        <f>INDEX(Table8[Column1],MATCH(R1777,Table8[Column2]))</f>
        <v>Maintained</v>
      </c>
      <c r="R1777">
        <v>40.851824649999998</v>
      </c>
      <c r="S1777">
        <f t="shared" si="55"/>
        <v>1.7021593604166665</v>
      </c>
      <c r="T1777" t="s">
        <v>19</v>
      </c>
    </row>
    <row r="1778" spans="1:20" x14ac:dyDescent="0.25">
      <c r="A1778">
        <v>1777</v>
      </c>
      <c r="B1778" t="s">
        <v>160</v>
      </c>
      <c r="C1778" t="s">
        <v>1042</v>
      </c>
      <c r="D1778" t="str">
        <f t="shared" si="54"/>
        <v>Ross Ruth</v>
      </c>
      <c r="E1778" t="s">
        <v>15</v>
      </c>
      <c r="F1778" t="s">
        <v>95</v>
      </c>
      <c r="G1778" t="s">
        <v>1060</v>
      </c>
      <c r="H1778" t="s">
        <v>1061</v>
      </c>
      <c r="I1778" t="s">
        <v>87</v>
      </c>
      <c r="J1778" t="s">
        <v>19</v>
      </c>
      <c r="K1778" t="str">
        <f>INDEX(Table6[Column1],MATCH(L1778,Table6[Column2]))</f>
        <v>Youth</v>
      </c>
      <c r="L1778">
        <v>27.367206280000001</v>
      </c>
      <c r="M1778" t="str">
        <f>VLOOKUP(L1778,Table1[],2)</f>
        <v>20 - 29</v>
      </c>
      <c r="N1778" t="str">
        <f>INDEX(Table7[Column1],MATCH(O1778,Table7[Column2]))</f>
        <v>Fitting in Stage</v>
      </c>
      <c r="O1778">
        <v>6.976997109</v>
      </c>
      <c r="P1778" t="str">
        <f>VLOOKUP(O1778,Table13[],2)</f>
        <v>6 - 10</v>
      </c>
      <c r="Q1778" t="str">
        <f>INDEX(Table8[Column1],MATCH(R1778,Table8[Column2]))</f>
        <v>Scheduled</v>
      </c>
      <c r="R1778">
        <v>0</v>
      </c>
      <c r="S1778">
        <f t="shared" si="55"/>
        <v>0</v>
      </c>
      <c r="T1778" t="s">
        <v>19</v>
      </c>
    </row>
    <row r="1779" spans="1:20" x14ac:dyDescent="0.25">
      <c r="A1779">
        <v>1778</v>
      </c>
      <c r="B1779" t="s">
        <v>2182</v>
      </c>
      <c r="C1779" t="s">
        <v>2183</v>
      </c>
      <c r="D1779" t="str">
        <f t="shared" si="54"/>
        <v>Rosen Alison</v>
      </c>
      <c r="E1779" t="s">
        <v>15</v>
      </c>
      <c r="F1779" t="s">
        <v>505</v>
      </c>
      <c r="G1779" t="s">
        <v>820</v>
      </c>
      <c r="H1779" t="s">
        <v>821</v>
      </c>
      <c r="I1779" t="s">
        <v>24</v>
      </c>
      <c r="J1779" t="s">
        <v>19</v>
      </c>
      <c r="K1779" t="str">
        <f>INDEX(Table6[Column1],MATCH(L1779,Table6[Column2]))</f>
        <v>Elders</v>
      </c>
      <c r="L1779">
        <v>54.008138029999998</v>
      </c>
      <c r="M1779" t="str">
        <f>VLOOKUP(L1779,Table1[],2)</f>
        <v>50 - 59</v>
      </c>
      <c r="N1779" t="str">
        <f>INDEX(Table7[Column1],MATCH(O1779,Table7[Column2]))</f>
        <v>Learning Stage</v>
      </c>
      <c r="O1779">
        <v>4.952818207</v>
      </c>
      <c r="P1779" t="str">
        <f>VLOOKUP(O1779,Table13[],2)</f>
        <v>1 - 5</v>
      </c>
      <c r="Q1779" t="str">
        <f>INDEX(Table8[Column1],MATCH(R1779,Table8[Column2]))</f>
        <v>Excused</v>
      </c>
      <c r="R1779">
        <v>124.33064469999999</v>
      </c>
      <c r="S1779">
        <f t="shared" si="55"/>
        <v>5.1804435291666664</v>
      </c>
      <c r="T1779" t="s">
        <v>19</v>
      </c>
    </row>
    <row r="1780" spans="1:20" x14ac:dyDescent="0.25">
      <c r="A1780">
        <v>1779</v>
      </c>
      <c r="B1780" t="s">
        <v>2184</v>
      </c>
      <c r="C1780" t="s">
        <v>245</v>
      </c>
      <c r="D1780" t="str">
        <f t="shared" si="54"/>
        <v>Roe Mary</v>
      </c>
      <c r="E1780" t="s">
        <v>15</v>
      </c>
      <c r="F1780" t="s">
        <v>16</v>
      </c>
      <c r="G1780" t="s">
        <v>820</v>
      </c>
      <c r="H1780" t="s">
        <v>821</v>
      </c>
      <c r="I1780" t="s">
        <v>16</v>
      </c>
      <c r="J1780" t="s">
        <v>19</v>
      </c>
      <c r="K1780" t="str">
        <f>INDEX(Table6[Column1],MATCH(L1780,Table6[Column2]))</f>
        <v>Young Adults</v>
      </c>
      <c r="L1780">
        <v>33.438948879999998</v>
      </c>
      <c r="M1780" t="str">
        <f>VLOOKUP(L1780,Table1[],2)</f>
        <v>30 - 39</v>
      </c>
      <c r="N1780" t="str">
        <f>INDEX(Table7[Column1],MATCH(O1780,Table7[Column2]))</f>
        <v>Learning Stage</v>
      </c>
      <c r="O1780">
        <v>4.6805203410000003</v>
      </c>
      <c r="P1780" t="str">
        <f>VLOOKUP(O1780,Table13[],2)</f>
        <v>1 - 5</v>
      </c>
      <c r="Q1780" t="str">
        <f>INDEX(Table8[Column1],MATCH(R1780,Table8[Column2]))</f>
        <v>Scheduled</v>
      </c>
      <c r="R1780">
        <v>16.702137709999999</v>
      </c>
      <c r="S1780">
        <f t="shared" si="55"/>
        <v>0.69592240458333321</v>
      </c>
      <c r="T1780" t="s">
        <v>19</v>
      </c>
    </row>
    <row r="1781" spans="1:20" x14ac:dyDescent="0.25">
      <c r="A1781">
        <v>1780</v>
      </c>
      <c r="B1781" t="s">
        <v>2185</v>
      </c>
      <c r="C1781" t="s">
        <v>196</v>
      </c>
      <c r="D1781" t="str">
        <f t="shared" si="54"/>
        <v>Ford Carol</v>
      </c>
      <c r="E1781" t="s">
        <v>15</v>
      </c>
      <c r="F1781" t="s">
        <v>38</v>
      </c>
      <c r="G1781" t="s">
        <v>1790</v>
      </c>
      <c r="H1781" t="s">
        <v>1791</v>
      </c>
      <c r="I1781" t="s">
        <v>38</v>
      </c>
      <c r="J1781" t="s">
        <v>19</v>
      </c>
      <c r="K1781" t="str">
        <f>INDEX(Table6[Column1],MATCH(L1781,Table6[Column2]))</f>
        <v>Adults</v>
      </c>
      <c r="L1781">
        <v>44.103308339999998</v>
      </c>
      <c r="M1781" t="str">
        <f>VLOOKUP(L1781,Table1[],2)</f>
        <v>40 - 49</v>
      </c>
      <c r="N1781" t="str">
        <f>INDEX(Table7[Column1],MATCH(O1781,Table7[Column2]))</f>
        <v>Fitting in Stage</v>
      </c>
      <c r="O1781">
        <v>8.3184143059999993</v>
      </c>
      <c r="P1781" t="str">
        <f>VLOOKUP(O1781,Table13[],2)</f>
        <v>6 - 10</v>
      </c>
      <c r="Q1781" t="str">
        <f>INDEX(Table8[Column1],MATCH(R1781,Table8[Column2]))</f>
        <v>Maintained</v>
      </c>
      <c r="R1781">
        <v>52.963553779999998</v>
      </c>
      <c r="S1781">
        <f t="shared" si="55"/>
        <v>2.2068147408333334</v>
      </c>
      <c r="T1781" t="s">
        <v>19</v>
      </c>
    </row>
    <row r="1782" spans="1:20" x14ac:dyDescent="0.25">
      <c r="A1782">
        <v>1781</v>
      </c>
      <c r="B1782" t="s">
        <v>2186</v>
      </c>
      <c r="C1782" t="s">
        <v>910</v>
      </c>
      <c r="D1782" t="str">
        <f t="shared" si="54"/>
        <v>Oquinn Geneva</v>
      </c>
      <c r="E1782" t="s">
        <v>15</v>
      </c>
      <c r="F1782" t="s">
        <v>38</v>
      </c>
      <c r="G1782" t="s">
        <v>1794</v>
      </c>
      <c r="H1782" t="s">
        <v>1061</v>
      </c>
      <c r="I1782" t="s">
        <v>38</v>
      </c>
      <c r="J1782" t="s">
        <v>19</v>
      </c>
      <c r="K1782" t="str">
        <f>INDEX(Table6[Column1],MATCH(L1782,Table6[Column2]))</f>
        <v>Adults</v>
      </c>
      <c r="L1782">
        <v>43.873349810000001</v>
      </c>
      <c r="M1782" t="str">
        <f>VLOOKUP(L1782,Table1[],2)</f>
        <v>40 - 49</v>
      </c>
      <c r="N1782" t="str">
        <f>INDEX(Table7[Column1],MATCH(O1782,Table7[Column2]))</f>
        <v>Learning Stage</v>
      </c>
      <c r="O1782">
        <v>2.6682337060000001</v>
      </c>
      <c r="P1782" t="str">
        <f>VLOOKUP(O1782,Table13[],2)</f>
        <v>1 - 5</v>
      </c>
      <c r="Q1782" t="str">
        <f>INDEX(Table8[Column1],MATCH(R1782,Table8[Column2]))</f>
        <v>Maintained</v>
      </c>
      <c r="R1782">
        <v>79.965337469999994</v>
      </c>
      <c r="S1782">
        <f t="shared" si="55"/>
        <v>3.3318890612499996</v>
      </c>
      <c r="T1782" t="s">
        <v>19</v>
      </c>
    </row>
    <row r="1783" spans="1:20" x14ac:dyDescent="0.25">
      <c r="A1783">
        <v>1782</v>
      </c>
      <c r="B1783" t="s">
        <v>114</v>
      </c>
      <c r="C1783" t="s">
        <v>548</v>
      </c>
      <c r="D1783" t="str">
        <f t="shared" si="54"/>
        <v>Martin Todd</v>
      </c>
      <c r="E1783" t="s">
        <v>22</v>
      </c>
      <c r="F1783" t="s">
        <v>16</v>
      </c>
      <c r="G1783" t="s">
        <v>820</v>
      </c>
      <c r="H1783" t="s">
        <v>821</v>
      </c>
      <c r="I1783" t="s">
        <v>16</v>
      </c>
      <c r="J1783" t="s">
        <v>19</v>
      </c>
      <c r="K1783" t="str">
        <f>INDEX(Table6[Column1],MATCH(L1783,Table6[Column2]))</f>
        <v>Elders</v>
      </c>
      <c r="L1783">
        <v>52.593394340000003</v>
      </c>
      <c r="M1783" t="str">
        <f>VLOOKUP(L1783,Table1[],2)</f>
        <v>50 - 59</v>
      </c>
      <c r="N1783" t="str">
        <f>INDEX(Table7[Column1],MATCH(O1783,Table7[Column2]))</f>
        <v>Learning Stage</v>
      </c>
      <c r="O1783">
        <v>3.104397729</v>
      </c>
      <c r="P1783" t="str">
        <f>VLOOKUP(O1783,Table13[],2)</f>
        <v>1 - 5</v>
      </c>
      <c r="Q1783" t="str">
        <f>INDEX(Table8[Column1],MATCH(R1783,Table8[Column2]))</f>
        <v>Habitual</v>
      </c>
      <c r="R1783">
        <v>104.7956181</v>
      </c>
      <c r="S1783">
        <f t="shared" si="55"/>
        <v>4.3664840874999999</v>
      </c>
      <c r="T1783" t="s">
        <v>19</v>
      </c>
    </row>
    <row r="1784" spans="1:20" x14ac:dyDescent="0.25">
      <c r="A1784">
        <v>1783</v>
      </c>
      <c r="B1784" t="s">
        <v>2187</v>
      </c>
      <c r="C1784" t="s">
        <v>196</v>
      </c>
      <c r="D1784" t="str">
        <f t="shared" si="54"/>
        <v>Alpert Carol</v>
      </c>
      <c r="E1784" t="s">
        <v>15</v>
      </c>
      <c r="F1784" t="s">
        <v>30</v>
      </c>
      <c r="G1784" t="s">
        <v>1060</v>
      </c>
      <c r="H1784" t="s">
        <v>1061</v>
      </c>
      <c r="I1784" t="s">
        <v>30</v>
      </c>
      <c r="J1784" t="s">
        <v>19</v>
      </c>
      <c r="K1784" t="str">
        <f>INDEX(Table6[Column1],MATCH(L1784,Table6[Column2]))</f>
        <v>Young Adults</v>
      </c>
      <c r="L1784">
        <v>30.00857285</v>
      </c>
      <c r="M1784" t="str">
        <f>VLOOKUP(L1784,Table1[],2)</f>
        <v>30 - 39</v>
      </c>
      <c r="N1784" t="str">
        <f>INDEX(Table7[Column1],MATCH(O1784,Table7[Column2]))</f>
        <v>Learning Stage</v>
      </c>
      <c r="O1784">
        <v>4.1114126029999998</v>
      </c>
      <c r="P1784" t="str">
        <f>VLOOKUP(O1784,Table13[],2)</f>
        <v>1 - 5</v>
      </c>
      <c r="Q1784" t="str">
        <f>INDEX(Table8[Column1],MATCH(R1784,Table8[Column2]))</f>
        <v>Scheduled</v>
      </c>
      <c r="R1784">
        <v>0</v>
      </c>
      <c r="S1784">
        <f t="shared" si="55"/>
        <v>0</v>
      </c>
      <c r="T1784" t="s">
        <v>19</v>
      </c>
    </row>
    <row r="1785" spans="1:20" x14ac:dyDescent="0.25">
      <c r="A1785">
        <v>1784</v>
      </c>
      <c r="B1785" t="s">
        <v>2188</v>
      </c>
      <c r="C1785" t="s">
        <v>2189</v>
      </c>
      <c r="D1785" t="str">
        <f t="shared" si="54"/>
        <v>Goodrich Heriberto</v>
      </c>
      <c r="E1785" t="s">
        <v>22</v>
      </c>
      <c r="F1785" t="s">
        <v>30</v>
      </c>
      <c r="G1785" t="s">
        <v>1060</v>
      </c>
      <c r="H1785" t="s">
        <v>1061</v>
      </c>
      <c r="I1785" t="s">
        <v>30</v>
      </c>
      <c r="J1785" t="s">
        <v>19</v>
      </c>
      <c r="K1785" t="str">
        <f>INDEX(Table6[Column1],MATCH(L1785,Table6[Column2]))</f>
        <v>Elders</v>
      </c>
      <c r="L1785">
        <v>51.682270770000002</v>
      </c>
      <c r="M1785" t="str">
        <f>VLOOKUP(L1785,Table1[],2)</f>
        <v>50 - 59</v>
      </c>
      <c r="N1785" t="str">
        <f>INDEX(Table7[Column1],MATCH(O1785,Table7[Column2]))</f>
        <v>Learning Stage</v>
      </c>
      <c r="O1785">
        <v>4.5631042160000002</v>
      </c>
      <c r="P1785" t="str">
        <f>VLOOKUP(O1785,Table13[],2)</f>
        <v>1 - 5</v>
      </c>
      <c r="Q1785" t="str">
        <f>INDEX(Table8[Column1],MATCH(R1785,Table8[Column2]))</f>
        <v>Maintained</v>
      </c>
      <c r="R1785">
        <v>61.689501870000001</v>
      </c>
      <c r="S1785">
        <f t="shared" si="55"/>
        <v>2.5703959112499999</v>
      </c>
      <c r="T1785" t="s">
        <v>19</v>
      </c>
    </row>
    <row r="1786" spans="1:20" x14ac:dyDescent="0.25">
      <c r="A1786">
        <v>1785</v>
      </c>
      <c r="B1786" t="s">
        <v>278</v>
      </c>
      <c r="C1786" t="s">
        <v>1621</v>
      </c>
      <c r="D1786" t="str">
        <f t="shared" si="54"/>
        <v>Ervin Dallas</v>
      </c>
      <c r="E1786" t="s">
        <v>22</v>
      </c>
      <c r="F1786" t="s">
        <v>95</v>
      </c>
      <c r="G1786" t="s">
        <v>820</v>
      </c>
      <c r="H1786" t="s">
        <v>821</v>
      </c>
      <c r="I1786" t="s">
        <v>87</v>
      </c>
      <c r="J1786" t="s">
        <v>19</v>
      </c>
      <c r="K1786" t="str">
        <f>INDEX(Table6[Column1],MATCH(L1786,Table6[Column2]))</f>
        <v>Young Adults</v>
      </c>
      <c r="L1786">
        <v>39.1418094</v>
      </c>
      <c r="M1786" t="str">
        <f>VLOOKUP(L1786,Table1[],2)</f>
        <v>30 - 39</v>
      </c>
      <c r="N1786" t="str">
        <f>INDEX(Table7[Column1],MATCH(O1786,Table7[Column2]))</f>
        <v>Learning Stage</v>
      </c>
      <c r="O1786">
        <v>4.4761880420000004</v>
      </c>
      <c r="P1786" t="str">
        <f>VLOOKUP(O1786,Table13[],2)</f>
        <v>1 - 5</v>
      </c>
      <c r="Q1786" t="str">
        <f>INDEX(Table8[Column1],MATCH(R1786,Table8[Column2]))</f>
        <v>Scheduled</v>
      </c>
      <c r="R1786">
        <v>35.593571820000001</v>
      </c>
      <c r="S1786">
        <f t="shared" si="55"/>
        <v>1.4830654925</v>
      </c>
      <c r="T1786" t="s">
        <v>19</v>
      </c>
    </row>
    <row r="1787" spans="1:20" x14ac:dyDescent="0.25">
      <c r="A1787">
        <v>1786</v>
      </c>
      <c r="B1787" t="s">
        <v>2190</v>
      </c>
      <c r="C1787" t="s">
        <v>1747</v>
      </c>
      <c r="D1787" t="str">
        <f t="shared" si="54"/>
        <v>Dahl Eva</v>
      </c>
      <c r="E1787" t="s">
        <v>15</v>
      </c>
      <c r="F1787" t="s">
        <v>189</v>
      </c>
      <c r="G1787" t="s">
        <v>1825</v>
      </c>
      <c r="H1787" t="s">
        <v>1826</v>
      </c>
      <c r="I1787" t="s">
        <v>46</v>
      </c>
      <c r="J1787" t="s">
        <v>19</v>
      </c>
      <c r="K1787" t="str">
        <f>INDEX(Table6[Column1],MATCH(L1787,Table6[Column2]))</f>
        <v>Elders</v>
      </c>
      <c r="L1787">
        <v>51.545252249999997</v>
      </c>
      <c r="M1787" t="str">
        <f>VLOOKUP(L1787,Table1[],2)</f>
        <v>50 - 59</v>
      </c>
      <c r="N1787" t="str">
        <f>INDEX(Table7[Column1],MATCH(O1787,Table7[Column2]))</f>
        <v>Learning Stage</v>
      </c>
      <c r="O1787">
        <v>5.7611556559999997</v>
      </c>
      <c r="P1787" t="str">
        <f>VLOOKUP(O1787,Table13[],2)</f>
        <v>1 - 5</v>
      </c>
      <c r="Q1787" t="str">
        <f>INDEX(Table8[Column1],MATCH(R1787,Table8[Column2]))</f>
        <v>Excused</v>
      </c>
      <c r="R1787">
        <v>133.63973910000001</v>
      </c>
      <c r="S1787">
        <f t="shared" si="55"/>
        <v>5.5683224625000003</v>
      </c>
      <c r="T1787" t="s">
        <v>19</v>
      </c>
    </row>
    <row r="1788" spans="1:20" x14ac:dyDescent="0.25">
      <c r="A1788">
        <v>1787</v>
      </c>
      <c r="B1788" t="s">
        <v>2191</v>
      </c>
      <c r="C1788" t="s">
        <v>1002</v>
      </c>
      <c r="D1788" t="str">
        <f t="shared" si="54"/>
        <v>Madison Pamela</v>
      </c>
      <c r="E1788" t="s">
        <v>15</v>
      </c>
      <c r="F1788" t="s">
        <v>38</v>
      </c>
      <c r="G1788" t="s">
        <v>1825</v>
      </c>
      <c r="H1788" t="s">
        <v>1826</v>
      </c>
      <c r="I1788" t="s">
        <v>38</v>
      </c>
      <c r="J1788" t="s">
        <v>19</v>
      </c>
      <c r="K1788" t="str">
        <f>INDEX(Table6[Column1],MATCH(L1788,Table6[Column2]))</f>
        <v>Young Adults</v>
      </c>
      <c r="L1788">
        <v>39.326369030000002</v>
      </c>
      <c r="M1788" t="str">
        <f>VLOOKUP(L1788,Table1[],2)</f>
        <v>30 - 39</v>
      </c>
      <c r="N1788" t="str">
        <f>INDEX(Table7[Column1],MATCH(O1788,Table7[Column2]))</f>
        <v>Learning Stage</v>
      </c>
      <c r="O1788">
        <v>2.4679607269999999</v>
      </c>
      <c r="P1788" t="str">
        <f>VLOOKUP(O1788,Table13[],2)</f>
        <v>1 - 5</v>
      </c>
      <c r="Q1788" t="str">
        <f>INDEX(Table8[Column1],MATCH(R1788,Table8[Column2]))</f>
        <v>Maintained</v>
      </c>
      <c r="R1788">
        <v>61.124629910000003</v>
      </c>
      <c r="S1788">
        <f t="shared" si="55"/>
        <v>2.5468595795833333</v>
      </c>
      <c r="T1788" t="s">
        <v>19</v>
      </c>
    </row>
    <row r="1789" spans="1:20" x14ac:dyDescent="0.25">
      <c r="A1789">
        <v>1788</v>
      </c>
      <c r="B1789" t="s">
        <v>267</v>
      </c>
      <c r="C1789" t="s">
        <v>879</v>
      </c>
      <c r="D1789" t="str">
        <f t="shared" si="54"/>
        <v>Johnson Danielle</v>
      </c>
      <c r="E1789" t="s">
        <v>15</v>
      </c>
      <c r="F1789" t="s">
        <v>38</v>
      </c>
      <c r="G1789" t="s">
        <v>513</v>
      </c>
      <c r="H1789" t="s">
        <v>18</v>
      </c>
      <c r="I1789" t="s">
        <v>38</v>
      </c>
      <c r="J1789" t="s">
        <v>19</v>
      </c>
      <c r="K1789" t="str">
        <f>INDEX(Table6[Column1],MATCH(L1789,Table6[Column2]))</f>
        <v>Young Adults</v>
      </c>
      <c r="L1789">
        <v>32.964156899999999</v>
      </c>
      <c r="M1789" t="str">
        <f>VLOOKUP(L1789,Table1[],2)</f>
        <v>30 - 39</v>
      </c>
      <c r="N1789" t="str">
        <f>INDEX(Table7[Column1],MATCH(O1789,Table7[Column2]))</f>
        <v>Learning Stage</v>
      </c>
      <c r="O1789">
        <v>1.8279459179999999</v>
      </c>
      <c r="P1789" t="str">
        <f>VLOOKUP(O1789,Table13[],2)</f>
        <v>1 - 5</v>
      </c>
      <c r="Q1789" t="str">
        <f>INDEX(Table8[Column1],MATCH(R1789,Table8[Column2]))</f>
        <v>Scheduled</v>
      </c>
      <c r="R1789">
        <v>1.87773174</v>
      </c>
      <c r="S1789">
        <f t="shared" si="55"/>
        <v>7.8238822499999999E-2</v>
      </c>
      <c r="T1789" t="s">
        <v>19</v>
      </c>
    </row>
    <row r="1790" spans="1:20" x14ac:dyDescent="0.25">
      <c r="A1790">
        <v>1789</v>
      </c>
      <c r="B1790" t="s">
        <v>2192</v>
      </c>
      <c r="C1790" t="s">
        <v>1394</v>
      </c>
      <c r="D1790" t="str">
        <f t="shared" si="54"/>
        <v>Quimby Louise</v>
      </c>
      <c r="E1790" t="s">
        <v>15</v>
      </c>
      <c r="F1790" t="s">
        <v>30</v>
      </c>
      <c r="G1790" t="s">
        <v>1060</v>
      </c>
      <c r="H1790" t="s">
        <v>1061</v>
      </c>
      <c r="I1790" t="s">
        <v>30</v>
      </c>
      <c r="J1790" t="s">
        <v>19</v>
      </c>
      <c r="K1790" t="str">
        <f>INDEX(Table6[Column1],MATCH(L1790,Table6[Column2]))</f>
        <v>Young Adults</v>
      </c>
      <c r="L1790">
        <v>31.276318620000001</v>
      </c>
      <c r="M1790" t="str">
        <f>VLOOKUP(L1790,Table1[],2)</f>
        <v>30 - 39</v>
      </c>
      <c r="N1790" t="str">
        <f>INDEX(Table7[Column1],MATCH(O1790,Table7[Column2]))</f>
        <v>Learning Stage</v>
      </c>
      <c r="O1790">
        <v>3.8354107910000002</v>
      </c>
      <c r="P1790" t="str">
        <f>VLOOKUP(O1790,Table13[],2)</f>
        <v>1 - 5</v>
      </c>
      <c r="Q1790" t="str">
        <f>INDEX(Table8[Column1],MATCH(R1790,Table8[Column2]))</f>
        <v>Scheduled</v>
      </c>
      <c r="R1790">
        <v>0</v>
      </c>
      <c r="S1790">
        <f t="shared" si="55"/>
        <v>0</v>
      </c>
      <c r="T1790" t="s">
        <v>19</v>
      </c>
    </row>
    <row r="1791" spans="1:20" x14ac:dyDescent="0.25">
      <c r="A1791">
        <v>1790</v>
      </c>
      <c r="B1791" t="s">
        <v>2193</v>
      </c>
      <c r="C1791" t="s">
        <v>1004</v>
      </c>
      <c r="D1791" t="str">
        <f t="shared" si="54"/>
        <v>Swindler Deborah</v>
      </c>
      <c r="E1791" t="s">
        <v>15</v>
      </c>
      <c r="F1791" t="s">
        <v>505</v>
      </c>
      <c r="G1791" t="s">
        <v>1060</v>
      </c>
      <c r="H1791" t="s">
        <v>1061</v>
      </c>
      <c r="I1791" t="s">
        <v>24</v>
      </c>
      <c r="J1791" t="s">
        <v>19</v>
      </c>
      <c r="K1791" t="str">
        <f>INDEX(Table6[Column1],MATCH(L1791,Table6[Column2]))</f>
        <v>Young Adults</v>
      </c>
      <c r="L1791">
        <v>32.515361710000001</v>
      </c>
      <c r="M1791" t="str">
        <f>VLOOKUP(L1791,Table1[],2)</f>
        <v>30 - 39</v>
      </c>
      <c r="N1791" t="str">
        <f>INDEX(Table7[Column1],MATCH(O1791,Table7[Column2]))</f>
        <v>Learning Stage</v>
      </c>
      <c r="O1791">
        <v>5.3920486739999998</v>
      </c>
      <c r="P1791" t="str">
        <f>VLOOKUP(O1791,Table13[],2)</f>
        <v>1 - 5</v>
      </c>
      <c r="Q1791" t="str">
        <f>INDEX(Table8[Column1],MATCH(R1791,Table8[Column2]))</f>
        <v>Scheduled</v>
      </c>
      <c r="R1791">
        <v>33.321816130000002</v>
      </c>
      <c r="S1791">
        <f t="shared" si="55"/>
        <v>1.3884090054166667</v>
      </c>
      <c r="T1791" t="s">
        <v>19</v>
      </c>
    </row>
    <row r="1792" spans="1:20" x14ac:dyDescent="0.25">
      <c r="A1792">
        <v>1791</v>
      </c>
      <c r="B1792" t="s">
        <v>2194</v>
      </c>
      <c r="C1792" t="s">
        <v>857</v>
      </c>
      <c r="D1792" t="str">
        <f t="shared" si="54"/>
        <v>Zepeda Chris</v>
      </c>
      <c r="E1792" t="s">
        <v>22</v>
      </c>
      <c r="F1792" t="s">
        <v>138</v>
      </c>
      <c r="G1792" t="s">
        <v>1060</v>
      </c>
      <c r="H1792" t="s">
        <v>1061</v>
      </c>
      <c r="I1792" t="s">
        <v>138</v>
      </c>
      <c r="J1792" t="s">
        <v>19</v>
      </c>
      <c r="K1792" t="str">
        <f>INDEX(Table6[Column1],MATCH(L1792,Table6[Column2]))</f>
        <v>Young Adults</v>
      </c>
      <c r="L1792">
        <v>36.718924389999998</v>
      </c>
      <c r="M1792" t="str">
        <f>VLOOKUP(L1792,Table1[],2)</f>
        <v>30 - 39</v>
      </c>
      <c r="N1792" t="str">
        <f>INDEX(Table7[Column1],MATCH(O1792,Table7[Column2]))</f>
        <v>Fitting in Stage</v>
      </c>
      <c r="O1792">
        <v>6.2247499880000001</v>
      </c>
      <c r="P1792" t="str">
        <f>VLOOKUP(O1792,Table13[],2)</f>
        <v>6 - 10</v>
      </c>
      <c r="Q1792" t="str">
        <f>INDEX(Table8[Column1],MATCH(R1792,Table8[Column2]))</f>
        <v>Habitual</v>
      </c>
      <c r="R1792">
        <v>102.04967120000001</v>
      </c>
      <c r="S1792">
        <f t="shared" si="55"/>
        <v>4.2520696333333339</v>
      </c>
      <c r="T1792" t="s">
        <v>19</v>
      </c>
    </row>
    <row r="1793" spans="1:20" x14ac:dyDescent="0.25">
      <c r="A1793">
        <v>1792</v>
      </c>
      <c r="B1793" t="s">
        <v>1364</v>
      </c>
      <c r="C1793" t="s">
        <v>1922</v>
      </c>
      <c r="D1793" t="str">
        <f t="shared" si="54"/>
        <v>Rivera Dorothy</v>
      </c>
      <c r="E1793" t="s">
        <v>15</v>
      </c>
      <c r="F1793" t="s">
        <v>30</v>
      </c>
      <c r="G1793" t="s">
        <v>1060</v>
      </c>
      <c r="H1793" t="s">
        <v>1061</v>
      </c>
      <c r="I1793" t="s">
        <v>30</v>
      </c>
      <c r="J1793" t="s">
        <v>19</v>
      </c>
      <c r="K1793" t="str">
        <f>INDEX(Table6[Column1],MATCH(L1793,Table6[Column2]))</f>
        <v>Youth</v>
      </c>
      <c r="L1793">
        <v>21.706418490000001</v>
      </c>
      <c r="M1793" t="str">
        <f>VLOOKUP(L1793,Table1[],2)</f>
        <v>20 - 29</v>
      </c>
      <c r="N1793" t="str">
        <f>INDEX(Table7[Column1],MATCH(O1793,Table7[Column2]))</f>
        <v>Learning Stage</v>
      </c>
      <c r="O1793">
        <v>4.0306899749999996</v>
      </c>
      <c r="P1793" t="str">
        <f>VLOOKUP(O1793,Table13[],2)</f>
        <v>1 - 5</v>
      </c>
      <c r="Q1793" t="str">
        <f>INDEX(Table8[Column1],MATCH(R1793,Table8[Column2]))</f>
        <v>Scheduled</v>
      </c>
      <c r="R1793">
        <v>0</v>
      </c>
      <c r="S1793">
        <f t="shared" si="55"/>
        <v>0</v>
      </c>
      <c r="T1793" t="s">
        <v>19</v>
      </c>
    </row>
    <row r="1794" spans="1:20" x14ac:dyDescent="0.25">
      <c r="A1794">
        <v>1793</v>
      </c>
      <c r="B1794" t="s">
        <v>433</v>
      </c>
      <c r="C1794" t="s">
        <v>52</v>
      </c>
      <c r="D1794" t="str">
        <f t="shared" si="54"/>
        <v>Forrest John</v>
      </c>
      <c r="E1794" t="s">
        <v>22</v>
      </c>
      <c r="F1794" t="s">
        <v>84</v>
      </c>
      <c r="G1794" t="s">
        <v>1825</v>
      </c>
      <c r="H1794" t="s">
        <v>1826</v>
      </c>
      <c r="I1794" t="s">
        <v>84</v>
      </c>
      <c r="J1794" t="s">
        <v>19</v>
      </c>
      <c r="K1794" t="str">
        <f>INDEX(Table6[Column1],MATCH(L1794,Table6[Column2]))</f>
        <v>Adults</v>
      </c>
      <c r="L1794">
        <v>42.637725510000003</v>
      </c>
      <c r="M1794" t="str">
        <f>VLOOKUP(L1794,Table1[],2)</f>
        <v>40 - 49</v>
      </c>
      <c r="N1794" t="str">
        <f>INDEX(Table7[Column1],MATCH(O1794,Table7[Column2]))</f>
        <v>Learning Stage</v>
      </c>
      <c r="O1794">
        <v>4.5359476140000003</v>
      </c>
      <c r="P1794" t="str">
        <f>VLOOKUP(O1794,Table13[],2)</f>
        <v>1 - 5</v>
      </c>
      <c r="Q1794" t="str">
        <f>INDEX(Table8[Column1],MATCH(R1794,Table8[Column2]))</f>
        <v>Maintained</v>
      </c>
      <c r="R1794">
        <v>48.221206639999998</v>
      </c>
      <c r="S1794">
        <f t="shared" si="55"/>
        <v>2.0092169433333336</v>
      </c>
      <c r="T1794" t="s">
        <v>19</v>
      </c>
    </row>
    <row r="1795" spans="1:20" x14ac:dyDescent="0.25">
      <c r="A1795">
        <v>1794</v>
      </c>
      <c r="B1795" t="s">
        <v>2195</v>
      </c>
      <c r="C1795" t="s">
        <v>736</v>
      </c>
      <c r="D1795" t="str">
        <f t="shared" ref="D1795:D1858" si="56">CONCATENATE(B1795, " ",C1795)</f>
        <v>Rowe Salvador</v>
      </c>
      <c r="E1795" t="s">
        <v>22</v>
      </c>
      <c r="F1795" t="s">
        <v>750</v>
      </c>
      <c r="G1795" t="s">
        <v>1872</v>
      </c>
      <c r="H1795" t="s">
        <v>612</v>
      </c>
      <c r="I1795" t="s">
        <v>134</v>
      </c>
      <c r="J1795" t="s">
        <v>19</v>
      </c>
      <c r="K1795" t="str">
        <f>INDEX(Table6[Column1],MATCH(L1795,Table6[Column2]))</f>
        <v>Adults</v>
      </c>
      <c r="L1795">
        <v>40.132128559999998</v>
      </c>
      <c r="M1795" t="str">
        <f>VLOOKUP(L1795,Table1[],2)</f>
        <v>40 - 49</v>
      </c>
      <c r="N1795" t="str">
        <f>INDEX(Table7[Column1],MATCH(O1795,Table7[Column2]))</f>
        <v>Learning Stage</v>
      </c>
      <c r="O1795">
        <v>5.1453640900000002</v>
      </c>
      <c r="P1795" t="str">
        <f>VLOOKUP(O1795,Table13[],2)</f>
        <v>1 - 5</v>
      </c>
      <c r="Q1795" t="str">
        <f>INDEX(Table8[Column1],MATCH(R1795,Table8[Column2]))</f>
        <v>Scheduled</v>
      </c>
      <c r="R1795">
        <v>0</v>
      </c>
      <c r="S1795">
        <f t="shared" ref="S1795:S1858" si="57">CONVERT(R1795,"hr","day")</f>
        <v>0</v>
      </c>
      <c r="T1795" t="s">
        <v>19</v>
      </c>
    </row>
    <row r="1796" spans="1:20" x14ac:dyDescent="0.25">
      <c r="A1796">
        <v>1795</v>
      </c>
      <c r="B1796" t="s">
        <v>2196</v>
      </c>
      <c r="C1796" t="s">
        <v>2197</v>
      </c>
      <c r="D1796" t="str">
        <f t="shared" si="56"/>
        <v>Chavez Lana</v>
      </c>
      <c r="E1796" t="s">
        <v>15</v>
      </c>
      <c r="F1796" t="s">
        <v>38</v>
      </c>
      <c r="G1796" t="s">
        <v>820</v>
      </c>
      <c r="H1796" t="s">
        <v>821</v>
      </c>
      <c r="I1796" t="s">
        <v>38</v>
      </c>
      <c r="J1796" t="s">
        <v>19</v>
      </c>
      <c r="K1796" t="str">
        <f>INDEX(Table6[Column1],MATCH(L1796,Table6[Column2]))</f>
        <v>Youth</v>
      </c>
      <c r="L1796">
        <v>29.29000332</v>
      </c>
      <c r="M1796" t="str">
        <f>VLOOKUP(L1796,Table1[],2)</f>
        <v>20 - 29</v>
      </c>
      <c r="N1796" t="str">
        <f>INDEX(Table7[Column1],MATCH(O1796,Table7[Column2]))</f>
        <v>Learning Stage</v>
      </c>
      <c r="O1796">
        <v>3.4805313099999999</v>
      </c>
      <c r="P1796" t="str">
        <f>VLOOKUP(O1796,Table13[],2)</f>
        <v>1 - 5</v>
      </c>
      <c r="Q1796" t="str">
        <f>INDEX(Table8[Column1],MATCH(R1796,Table8[Column2]))</f>
        <v>Scheduled</v>
      </c>
      <c r="R1796">
        <v>22.400628309999998</v>
      </c>
      <c r="S1796">
        <f t="shared" si="57"/>
        <v>0.93335951291666652</v>
      </c>
      <c r="T1796" t="s">
        <v>19</v>
      </c>
    </row>
    <row r="1797" spans="1:20" x14ac:dyDescent="0.25">
      <c r="A1797">
        <v>1796</v>
      </c>
      <c r="B1797" t="s">
        <v>1421</v>
      </c>
      <c r="C1797" t="s">
        <v>2198</v>
      </c>
      <c r="D1797" t="str">
        <f t="shared" si="56"/>
        <v>Rollins Ezra</v>
      </c>
      <c r="E1797" t="s">
        <v>22</v>
      </c>
      <c r="F1797" t="s">
        <v>38</v>
      </c>
      <c r="G1797" t="s">
        <v>611</v>
      </c>
      <c r="H1797" t="s">
        <v>612</v>
      </c>
      <c r="I1797" t="s">
        <v>38</v>
      </c>
      <c r="J1797" t="s">
        <v>19</v>
      </c>
      <c r="K1797" t="str">
        <f>INDEX(Table6[Column1],MATCH(L1797,Table6[Column2]))</f>
        <v>Young Adults</v>
      </c>
      <c r="L1797">
        <v>37.662929480000003</v>
      </c>
      <c r="M1797" t="str">
        <f>VLOOKUP(L1797,Table1[],2)</f>
        <v>30 - 39</v>
      </c>
      <c r="N1797" t="str">
        <f>INDEX(Table7[Column1],MATCH(O1797,Table7[Column2]))</f>
        <v>Learning Stage</v>
      </c>
      <c r="O1797">
        <v>5.3217478099999997</v>
      </c>
      <c r="P1797" t="str">
        <f>VLOOKUP(O1797,Table13[],2)</f>
        <v>1 - 5</v>
      </c>
      <c r="Q1797" t="str">
        <f>INDEX(Table8[Column1],MATCH(R1797,Table8[Column2]))</f>
        <v>Habitual</v>
      </c>
      <c r="R1797">
        <v>84.587579550000001</v>
      </c>
      <c r="S1797">
        <f t="shared" si="57"/>
        <v>3.5244824812500002</v>
      </c>
      <c r="T1797" t="s">
        <v>19</v>
      </c>
    </row>
    <row r="1798" spans="1:20" x14ac:dyDescent="0.25">
      <c r="A1798">
        <v>1797</v>
      </c>
      <c r="B1798" t="s">
        <v>1439</v>
      </c>
      <c r="C1798" t="s">
        <v>2199</v>
      </c>
      <c r="D1798" t="str">
        <f t="shared" si="56"/>
        <v>Carpenter Herbert</v>
      </c>
      <c r="E1798" t="s">
        <v>22</v>
      </c>
      <c r="F1798" t="s">
        <v>30</v>
      </c>
      <c r="G1798" t="s">
        <v>820</v>
      </c>
      <c r="H1798" t="s">
        <v>821</v>
      </c>
      <c r="I1798" t="s">
        <v>30</v>
      </c>
      <c r="J1798" t="s">
        <v>19</v>
      </c>
      <c r="K1798" t="str">
        <f>INDEX(Table6[Column1],MATCH(L1798,Table6[Column2]))</f>
        <v>Adults</v>
      </c>
      <c r="L1798">
        <v>43.603065090000001</v>
      </c>
      <c r="M1798" t="str">
        <f>VLOOKUP(L1798,Table1[],2)</f>
        <v>40 - 49</v>
      </c>
      <c r="N1798" t="str">
        <f>INDEX(Table7[Column1],MATCH(O1798,Table7[Column2]))</f>
        <v>Learning Stage</v>
      </c>
      <c r="O1798">
        <v>5.6929176510000001</v>
      </c>
      <c r="P1798" t="str">
        <f>VLOOKUP(O1798,Table13[],2)</f>
        <v>1 - 5</v>
      </c>
      <c r="Q1798" t="str">
        <f>INDEX(Table8[Column1],MATCH(R1798,Table8[Column2]))</f>
        <v>Maintained</v>
      </c>
      <c r="R1798">
        <v>62.341439649999998</v>
      </c>
      <c r="S1798">
        <f t="shared" si="57"/>
        <v>2.5975599854166664</v>
      </c>
      <c r="T1798" t="s">
        <v>19</v>
      </c>
    </row>
    <row r="1799" spans="1:20" x14ac:dyDescent="0.25">
      <c r="A1799">
        <v>1798</v>
      </c>
      <c r="B1799" t="s">
        <v>2200</v>
      </c>
      <c r="C1799" t="s">
        <v>48</v>
      </c>
      <c r="D1799" t="str">
        <f t="shared" si="56"/>
        <v>Sieg Jerry</v>
      </c>
      <c r="E1799" t="s">
        <v>22</v>
      </c>
      <c r="F1799" t="s">
        <v>38</v>
      </c>
      <c r="G1799" t="s">
        <v>1862</v>
      </c>
      <c r="H1799" t="s">
        <v>1863</v>
      </c>
      <c r="I1799" t="s">
        <v>38</v>
      </c>
      <c r="J1799" t="s">
        <v>19</v>
      </c>
      <c r="K1799" t="str">
        <f>INDEX(Table6[Column1],MATCH(L1799,Table6[Column2]))</f>
        <v>Adults</v>
      </c>
      <c r="L1799">
        <v>46.713243980000001</v>
      </c>
      <c r="M1799" t="str">
        <f>VLOOKUP(L1799,Table1[],2)</f>
        <v>40 - 49</v>
      </c>
      <c r="N1799" t="str">
        <f>INDEX(Table7[Column1],MATCH(O1799,Table7[Column2]))</f>
        <v>Learning Stage</v>
      </c>
      <c r="O1799">
        <v>4.911262528</v>
      </c>
      <c r="P1799" t="str">
        <f>VLOOKUP(O1799,Table13[],2)</f>
        <v>1 - 5</v>
      </c>
      <c r="Q1799" t="str">
        <f>INDEX(Table8[Column1],MATCH(R1799,Table8[Column2]))</f>
        <v>Habitual</v>
      </c>
      <c r="R1799">
        <v>98.201826600000004</v>
      </c>
      <c r="S1799">
        <f t="shared" si="57"/>
        <v>4.0917427750000002</v>
      </c>
      <c r="T1799" t="s">
        <v>19</v>
      </c>
    </row>
    <row r="1800" spans="1:20" x14ac:dyDescent="0.25">
      <c r="A1800">
        <v>1799</v>
      </c>
      <c r="B1800" t="s">
        <v>2201</v>
      </c>
      <c r="C1800" t="s">
        <v>314</v>
      </c>
      <c r="D1800" t="str">
        <f t="shared" si="56"/>
        <v>Rhodes Brian</v>
      </c>
      <c r="E1800" t="s">
        <v>22</v>
      </c>
      <c r="F1800" t="s">
        <v>38</v>
      </c>
      <c r="G1800" t="s">
        <v>1872</v>
      </c>
      <c r="H1800" t="s">
        <v>612</v>
      </c>
      <c r="I1800" t="s">
        <v>38</v>
      </c>
      <c r="J1800" t="s">
        <v>19</v>
      </c>
      <c r="K1800" t="str">
        <f>INDEX(Table6[Column1],MATCH(L1800,Table6[Column2]))</f>
        <v>Adults</v>
      </c>
      <c r="L1800">
        <v>45.021353529999999</v>
      </c>
      <c r="M1800" t="str">
        <f>VLOOKUP(L1800,Table1[],2)</f>
        <v>40 - 49</v>
      </c>
      <c r="N1800" t="str">
        <f>INDEX(Table7[Column1],MATCH(O1800,Table7[Column2]))</f>
        <v>Learning Stage</v>
      </c>
      <c r="O1800">
        <v>4.4800708790000003</v>
      </c>
      <c r="P1800" t="str">
        <f>VLOOKUP(O1800,Table13[],2)</f>
        <v>1 - 5</v>
      </c>
      <c r="Q1800" t="str">
        <f>INDEX(Table8[Column1],MATCH(R1800,Table8[Column2]))</f>
        <v>Scheduled</v>
      </c>
      <c r="R1800">
        <v>25.050144029999998</v>
      </c>
      <c r="S1800">
        <f t="shared" si="57"/>
        <v>1.04375600125</v>
      </c>
      <c r="T1800" t="s">
        <v>19</v>
      </c>
    </row>
    <row r="1801" spans="1:20" x14ac:dyDescent="0.25">
      <c r="A1801">
        <v>1800</v>
      </c>
      <c r="B1801" t="s">
        <v>1171</v>
      </c>
      <c r="C1801" t="s">
        <v>1004</v>
      </c>
      <c r="D1801" t="str">
        <f t="shared" si="56"/>
        <v>Matthews Deborah</v>
      </c>
      <c r="E1801" t="s">
        <v>15</v>
      </c>
      <c r="F1801" t="s">
        <v>327</v>
      </c>
      <c r="G1801" t="s">
        <v>1060</v>
      </c>
      <c r="H1801" t="s">
        <v>1061</v>
      </c>
      <c r="I1801" t="s">
        <v>169</v>
      </c>
      <c r="J1801" t="s">
        <v>19</v>
      </c>
      <c r="K1801" t="str">
        <f>INDEX(Table6[Column1],MATCH(L1801,Table6[Column2]))</f>
        <v>Young Adults</v>
      </c>
      <c r="L1801">
        <v>33.792955259999999</v>
      </c>
      <c r="M1801" t="str">
        <f>VLOOKUP(L1801,Table1[],2)</f>
        <v>30 - 39</v>
      </c>
      <c r="N1801" t="str">
        <f>INDEX(Table7[Column1],MATCH(O1801,Table7[Column2]))</f>
        <v>Learning Stage</v>
      </c>
      <c r="O1801">
        <v>4.4123331520000004</v>
      </c>
      <c r="P1801" t="str">
        <f>VLOOKUP(O1801,Table13[],2)</f>
        <v>1 - 5</v>
      </c>
      <c r="Q1801" t="str">
        <f>INDEX(Table8[Column1],MATCH(R1801,Table8[Column2]))</f>
        <v>Scheduled</v>
      </c>
      <c r="R1801">
        <v>11.918581830000001</v>
      </c>
      <c r="S1801">
        <f t="shared" si="57"/>
        <v>0.49660757625000002</v>
      </c>
      <c r="T1801" t="s">
        <v>19</v>
      </c>
    </row>
    <row r="1802" spans="1:20" x14ac:dyDescent="0.25">
      <c r="A1802">
        <v>1801</v>
      </c>
      <c r="B1802" t="s">
        <v>160</v>
      </c>
      <c r="C1802" t="s">
        <v>802</v>
      </c>
      <c r="D1802" t="str">
        <f t="shared" si="56"/>
        <v>Ross Donna</v>
      </c>
      <c r="E1802" t="s">
        <v>15</v>
      </c>
      <c r="F1802" t="s">
        <v>57</v>
      </c>
      <c r="G1802" t="s">
        <v>1794</v>
      </c>
      <c r="H1802" t="s">
        <v>1061</v>
      </c>
      <c r="I1802" t="s">
        <v>57</v>
      </c>
      <c r="J1802" t="s">
        <v>19</v>
      </c>
      <c r="K1802" t="str">
        <f>INDEX(Table6[Column1],MATCH(L1802,Table6[Column2]))</f>
        <v>Adults</v>
      </c>
      <c r="L1802">
        <v>47.559274899999998</v>
      </c>
      <c r="M1802" t="str">
        <f>VLOOKUP(L1802,Table1[],2)</f>
        <v>40 - 49</v>
      </c>
      <c r="N1802" t="str">
        <f>INDEX(Table7[Column1],MATCH(O1802,Table7[Column2]))</f>
        <v>Learning Stage</v>
      </c>
      <c r="O1802">
        <v>1.8533668139999999</v>
      </c>
      <c r="P1802" t="str">
        <f>VLOOKUP(O1802,Table13[],2)</f>
        <v>1 - 5</v>
      </c>
      <c r="Q1802" t="str">
        <f>INDEX(Table8[Column1],MATCH(R1802,Table8[Column2]))</f>
        <v>Maintained</v>
      </c>
      <c r="R1802">
        <v>65.331672859999998</v>
      </c>
      <c r="S1802">
        <f t="shared" si="57"/>
        <v>2.7221530358333332</v>
      </c>
      <c r="T1802" t="s">
        <v>19</v>
      </c>
    </row>
    <row r="1803" spans="1:20" x14ac:dyDescent="0.25">
      <c r="A1803">
        <v>1802</v>
      </c>
      <c r="B1803" t="s">
        <v>2202</v>
      </c>
      <c r="C1803" t="s">
        <v>970</v>
      </c>
      <c r="D1803" t="str">
        <f t="shared" si="56"/>
        <v>Moffit Claire</v>
      </c>
      <c r="E1803" t="s">
        <v>15</v>
      </c>
      <c r="F1803" t="s">
        <v>127</v>
      </c>
      <c r="G1803" t="s">
        <v>1862</v>
      </c>
      <c r="H1803" t="s">
        <v>1863</v>
      </c>
      <c r="I1803" t="s">
        <v>127</v>
      </c>
      <c r="J1803" t="s">
        <v>19</v>
      </c>
      <c r="K1803" t="str">
        <f>INDEX(Table6[Column1],MATCH(L1803,Table6[Column2]))</f>
        <v>Young Adults</v>
      </c>
      <c r="L1803">
        <v>36.814914479999999</v>
      </c>
      <c r="M1803" t="str">
        <f>VLOOKUP(L1803,Table1[],2)</f>
        <v>30 - 39</v>
      </c>
      <c r="N1803" t="str">
        <f>INDEX(Table7[Column1],MATCH(O1803,Table7[Column2]))</f>
        <v>Fitting in Stage</v>
      </c>
      <c r="O1803">
        <v>6.3836348850000002</v>
      </c>
      <c r="P1803" t="str">
        <f>VLOOKUP(O1803,Table13[],2)</f>
        <v>6 - 10</v>
      </c>
      <c r="Q1803" t="str">
        <f>INDEX(Table8[Column1],MATCH(R1803,Table8[Column2]))</f>
        <v>Scheduled</v>
      </c>
      <c r="R1803">
        <v>38.801096809999997</v>
      </c>
      <c r="S1803">
        <f t="shared" si="57"/>
        <v>1.6167123670833334</v>
      </c>
      <c r="T1803" t="s">
        <v>19</v>
      </c>
    </row>
    <row r="1804" spans="1:20" x14ac:dyDescent="0.25">
      <c r="A1804">
        <v>1803</v>
      </c>
      <c r="B1804" t="s">
        <v>2203</v>
      </c>
      <c r="C1804" t="s">
        <v>136</v>
      </c>
      <c r="D1804" t="str">
        <f t="shared" si="56"/>
        <v>Chitty Connie</v>
      </c>
      <c r="E1804" t="s">
        <v>15</v>
      </c>
      <c r="F1804" t="s">
        <v>38</v>
      </c>
      <c r="G1804" t="s">
        <v>1060</v>
      </c>
      <c r="H1804" t="s">
        <v>1061</v>
      </c>
      <c r="I1804" t="s">
        <v>38</v>
      </c>
      <c r="J1804" t="s">
        <v>19</v>
      </c>
      <c r="K1804" t="str">
        <f>INDEX(Table6[Column1],MATCH(L1804,Table6[Column2]))</f>
        <v>Adults</v>
      </c>
      <c r="L1804">
        <v>41.738120340000002</v>
      </c>
      <c r="M1804" t="str">
        <f>VLOOKUP(L1804,Table1[],2)</f>
        <v>40 - 49</v>
      </c>
      <c r="N1804" t="str">
        <f>INDEX(Table7[Column1],MATCH(O1804,Table7[Column2]))</f>
        <v>Learning Stage</v>
      </c>
      <c r="O1804">
        <v>5.700006707</v>
      </c>
      <c r="P1804" t="str">
        <f>VLOOKUP(O1804,Table13[],2)</f>
        <v>1 - 5</v>
      </c>
      <c r="Q1804" t="str">
        <f>INDEX(Table8[Column1],MATCH(R1804,Table8[Column2]))</f>
        <v>Scheduled</v>
      </c>
      <c r="R1804">
        <v>37.86079273</v>
      </c>
      <c r="S1804">
        <f t="shared" si="57"/>
        <v>1.5775330304166666</v>
      </c>
      <c r="T1804" t="s">
        <v>19</v>
      </c>
    </row>
    <row r="1805" spans="1:20" x14ac:dyDescent="0.25">
      <c r="A1805">
        <v>1804</v>
      </c>
      <c r="B1805" t="s">
        <v>2204</v>
      </c>
      <c r="C1805" t="s">
        <v>624</v>
      </c>
      <c r="D1805" t="str">
        <f t="shared" si="56"/>
        <v>Lane Sharon</v>
      </c>
      <c r="E1805" t="s">
        <v>15</v>
      </c>
      <c r="F1805" t="s">
        <v>38</v>
      </c>
      <c r="G1805" t="s">
        <v>1060</v>
      </c>
      <c r="H1805" t="s">
        <v>1061</v>
      </c>
      <c r="I1805" t="s">
        <v>38</v>
      </c>
      <c r="J1805" t="s">
        <v>19</v>
      </c>
      <c r="K1805" t="str">
        <f>INDEX(Table6[Column1],MATCH(L1805,Table6[Column2]))</f>
        <v>Young Adults</v>
      </c>
      <c r="L1805">
        <v>39.095339539999998</v>
      </c>
      <c r="M1805" t="str">
        <f>VLOOKUP(L1805,Table1[],2)</f>
        <v>30 - 39</v>
      </c>
      <c r="N1805" t="str">
        <f>INDEX(Table7[Column1],MATCH(O1805,Table7[Column2]))</f>
        <v>Learning Stage</v>
      </c>
      <c r="O1805">
        <v>0.69293142100000005</v>
      </c>
      <c r="P1805" t="e">
        <f>VLOOKUP(O1805,Table13[],2)</f>
        <v>#N/A</v>
      </c>
      <c r="Q1805" t="str">
        <f>INDEX(Table8[Column1],MATCH(R1805,Table8[Column2]))</f>
        <v>Maintained</v>
      </c>
      <c r="R1805">
        <v>51.0674025</v>
      </c>
      <c r="S1805">
        <f t="shared" si="57"/>
        <v>2.1278084375000001</v>
      </c>
      <c r="T1805" t="s">
        <v>19</v>
      </c>
    </row>
    <row r="1806" spans="1:20" x14ac:dyDescent="0.25">
      <c r="A1806">
        <v>1805</v>
      </c>
      <c r="B1806" t="s">
        <v>2205</v>
      </c>
      <c r="C1806" t="s">
        <v>532</v>
      </c>
      <c r="D1806" t="str">
        <f t="shared" si="56"/>
        <v>Esposito Beverly</v>
      </c>
      <c r="E1806" t="s">
        <v>15</v>
      </c>
      <c r="F1806" t="s">
        <v>38</v>
      </c>
      <c r="G1806" t="s">
        <v>611</v>
      </c>
      <c r="H1806" t="s">
        <v>612</v>
      </c>
      <c r="I1806" t="s">
        <v>38</v>
      </c>
      <c r="J1806" t="s">
        <v>19</v>
      </c>
      <c r="K1806" t="str">
        <f>INDEX(Table6[Column1],MATCH(L1806,Table6[Column2]))</f>
        <v>Adults</v>
      </c>
      <c r="L1806">
        <v>48.123783209999999</v>
      </c>
      <c r="M1806" t="str">
        <f>VLOOKUP(L1806,Table1[],2)</f>
        <v>40 - 49</v>
      </c>
      <c r="N1806" t="str">
        <f>INDEX(Table7[Column1],MATCH(O1806,Table7[Column2]))</f>
        <v>Fitting in Stage</v>
      </c>
      <c r="O1806">
        <v>6.3303066809999997</v>
      </c>
      <c r="P1806" t="str">
        <f>VLOOKUP(O1806,Table13[],2)</f>
        <v>6 - 10</v>
      </c>
      <c r="Q1806" t="str">
        <f>INDEX(Table8[Column1],MATCH(R1806,Table8[Column2]))</f>
        <v>Habitual</v>
      </c>
      <c r="R1806">
        <v>99.933909490000005</v>
      </c>
      <c r="S1806">
        <f t="shared" si="57"/>
        <v>4.1639128954166669</v>
      </c>
      <c r="T1806" t="s">
        <v>19</v>
      </c>
    </row>
    <row r="1807" spans="1:20" x14ac:dyDescent="0.25">
      <c r="A1807">
        <v>1806</v>
      </c>
      <c r="B1807" t="s">
        <v>2206</v>
      </c>
      <c r="C1807" t="s">
        <v>2207</v>
      </c>
      <c r="D1807" t="str">
        <f t="shared" si="56"/>
        <v>Hodson Nellie</v>
      </c>
      <c r="E1807" t="s">
        <v>15</v>
      </c>
      <c r="F1807" t="s">
        <v>127</v>
      </c>
      <c r="G1807" t="s">
        <v>1872</v>
      </c>
      <c r="H1807" t="s">
        <v>612</v>
      </c>
      <c r="I1807" t="s">
        <v>127</v>
      </c>
      <c r="J1807" t="s">
        <v>19</v>
      </c>
      <c r="K1807" t="str">
        <f>INDEX(Table6[Column1],MATCH(L1807,Table6[Column2]))</f>
        <v>Elders</v>
      </c>
      <c r="L1807">
        <v>53.26486293</v>
      </c>
      <c r="M1807" t="str">
        <f>VLOOKUP(L1807,Table1[],2)</f>
        <v>50 - 59</v>
      </c>
      <c r="N1807" t="str">
        <f>INDEX(Table7[Column1],MATCH(O1807,Table7[Column2]))</f>
        <v>Learning Stage</v>
      </c>
      <c r="O1807">
        <v>4.0396033899999999</v>
      </c>
      <c r="P1807" t="str">
        <f>VLOOKUP(O1807,Table13[],2)</f>
        <v>1 - 5</v>
      </c>
      <c r="Q1807" t="str">
        <f>INDEX(Table8[Column1],MATCH(R1807,Table8[Column2]))</f>
        <v>Excused</v>
      </c>
      <c r="R1807">
        <v>133.55067589999999</v>
      </c>
      <c r="S1807">
        <f t="shared" si="57"/>
        <v>5.5646114958333328</v>
      </c>
      <c r="T1807" t="s">
        <v>19</v>
      </c>
    </row>
    <row r="1808" spans="1:20" x14ac:dyDescent="0.25">
      <c r="A1808">
        <v>1807</v>
      </c>
      <c r="B1808" t="s">
        <v>2208</v>
      </c>
      <c r="C1808" t="s">
        <v>266</v>
      </c>
      <c r="D1808" t="str">
        <f t="shared" si="56"/>
        <v>Solomon Marjorie</v>
      </c>
      <c r="E1808" t="s">
        <v>15</v>
      </c>
      <c r="F1808" t="s">
        <v>1460</v>
      </c>
      <c r="G1808" t="s">
        <v>1060</v>
      </c>
      <c r="H1808" t="s">
        <v>1061</v>
      </c>
      <c r="I1808" t="s">
        <v>54</v>
      </c>
      <c r="J1808" t="s">
        <v>19</v>
      </c>
      <c r="K1808" t="str">
        <f>INDEX(Table6[Column1],MATCH(L1808,Table6[Column2]))</f>
        <v>Young Adults</v>
      </c>
      <c r="L1808">
        <v>30.43819371</v>
      </c>
      <c r="M1808" t="str">
        <f>VLOOKUP(L1808,Table1[],2)</f>
        <v>30 - 39</v>
      </c>
      <c r="N1808" t="str">
        <f>INDEX(Table7[Column1],MATCH(O1808,Table7[Column2]))</f>
        <v>Learning Stage</v>
      </c>
      <c r="O1808">
        <v>5.5786646309999997</v>
      </c>
      <c r="P1808" t="str">
        <f>VLOOKUP(O1808,Table13[],2)</f>
        <v>1 - 5</v>
      </c>
      <c r="Q1808" t="str">
        <f>INDEX(Table8[Column1],MATCH(R1808,Table8[Column2]))</f>
        <v>Scheduled</v>
      </c>
      <c r="R1808">
        <v>0</v>
      </c>
      <c r="S1808">
        <f t="shared" si="57"/>
        <v>0</v>
      </c>
      <c r="T1808" t="s">
        <v>19</v>
      </c>
    </row>
    <row r="1809" spans="1:20" x14ac:dyDescent="0.25">
      <c r="A1809">
        <v>1808</v>
      </c>
      <c r="B1809" t="s">
        <v>1795</v>
      </c>
      <c r="C1809" t="s">
        <v>2209</v>
      </c>
      <c r="D1809" t="str">
        <f t="shared" si="56"/>
        <v>Harrington Roberta</v>
      </c>
      <c r="E1809" t="s">
        <v>15</v>
      </c>
      <c r="F1809" t="s">
        <v>505</v>
      </c>
      <c r="G1809" t="s">
        <v>1060</v>
      </c>
      <c r="H1809" t="s">
        <v>1061</v>
      </c>
      <c r="I1809" t="s">
        <v>24</v>
      </c>
      <c r="J1809" t="s">
        <v>19</v>
      </c>
      <c r="K1809" t="str">
        <f>INDEX(Table6[Column1],MATCH(L1809,Table6[Column2]))</f>
        <v>Young Adults</v>
      </c>
      <c r="L1809">
        <v>30.2466975</v>
      </c>
      <c r="M1809" t="str">
        <f>VLOOKUP(L1809,Table1[],2)</f>
        <v>30 - 39</v>
      </c>
      <c r="N1809" t="str">
        <f>INDEX(Table7[Column1],MATCH(O1809,Table7[Column2]))</f>
        <v>Learning Stage</v>
      </c>
      <c r="O1809">
        <v>2.3856272719999998</v>
      </c>
      <c r="P1809" t="str">
        <f>VLOOKUP(O1809,Table13[],2)</f>
        <v>1 - 5</v>
      </c>
      <c r="Q1809" t="str">
        <f>INDEX(Table8[Column1],MATCH(R1809,Table8[Column2]))</f>
        <v>Scheduled</v>
      </c>
      <c r="R1809">
        <v>0</v>
      </c>
      <c r="S1809">
        <f t="shared" si="57"/>
        <v>0</v>
      </c>
      <c r="T1809" t="s">
        <v>19</v>
      </c>
    </row>
    <row r="1810" spans="1:20" x14ac:dyDescent="0.25">
      <c r="A1810">
        <v>1809</v>
      </c>
      <c r="B1810" t="s">
        <v>2210</v>
      </c>
      <c r="C1810" t="s">
        <v>1591</v>
      </c>
      <c r="D1810" t="str">
        <f t="shared" si="56"/>
        <v>Bumgarner Kathryn</v>
      </c>
      <c r="E1810" t="s">
        <v>15</v>
      </c>
      <c r="F1810" t="s">
        <v>369</v>
      </c>
      <c r="G1810" t="s">
        <v>820</v>
      </c>
      <c r="H1810" t="s">
        <v>821</v>
      </c>
      <c r="I1810" t="s">
        <v>369</v>
      </c>
      <c r="J1810" t="s">
        <v>19</v>
      </c>
      <c r="K1810" t="str">
        <f>INDEX(Table6[Column1],MATCH(L1810,Table6[Column2]))</f>
        <v>Adults</v>
      </c>
      <c r="L1810">
        <v>48.639737199999999</v>
      </c>
      <c r="M1810" t="str">
        <f>VLOOKUP(L1810,Table1[],2)</f>
        <v>40 - 49</v>
      </c>
      <c r="N1810" t="str">
        <f>INDEX(Table7[Column1],MATCH(O1810,Table7[Column2]))</f>
        <v>Learning Stage</v>
      </c>
      <c r="O1810">
        <v>2.8119217120000002</v>
      </c>
      <c r="P1810" t="str">
        <f>VLOOKUP(O1810,Table13[],2)</f>
        <v>1 - 5</v>
      </c>
      <c r="Q1810" t="str">
        <f>INDEX(Table8[Column1],MATCH(R1810,Table8[Column2]))</f>
        <v>Maintained</v>
      </c>
      <c r="R1810">
        <v>67.116585049999998</v>
      </c>
      <c r="S1810">
        <f t="shared" si="57"/>
        <v>2.7965243770833332</v>
      </c>
      <c r="T1810" t="s">
        <v>19</v>
      </c>
    </row>
    <row r="1811" spans="1:20" x14ac:dyDescent="0.25">
      <c r="A1811">
        <v>1810</v>
      </c>
      <c r="B1811" t="s">
        <v>656</v>
      </c>
      <c r="C1811" t="s">
        <v>2211</v>
      </c>
      <c r="D1811" t="str">
        <f t="shared" si="56"/>
        <v>Collins Muriel</v>
      </c>
      <c r="E1811" t="s">
        <v>15</v>
      </c>
      <c r="F1811" t="s">
        <v>95</v>
      </c>
      <c r="G1811" t="s">
        <v>1060</v>
      </c>
      <c r="H1811" t="s">
        <v>1061</v>
      </c>
      <c r="I1811" t="s">
        <v>87</v>
      </c>
      <c r="J1811" t="s">
        <v>19</v>
      </c>
      <c r="K1811" t="str">
        <f>INDEX(Table6[Column1],MATCH(L1811,Table6[Column2]))</f>
        <v>Youth</v>
      </c>
      <c r="L1811">
        <v>26.054058000000001</v>
      </c>
      <c r="M1811" t="str">
        <f>VLOOKUP(L1811,Table1[],2)</f>
        <v>20 - 29</v>
      </c>
      <c r="N1811" t="str">
        <f>INDEX(Table7[Column1],MATCH(O1811,Table7[Column2]))</f>
        <v>Fitting in Stage</v>
      </c>
      <c r="O1811">
        <v>6.1937105160000003</v>
      </c>
      <c r="P1811" t="str">
        <f>VLOOKUP(O1811,Table13[],2)</f>
        <v>6 - 10</v>
      </c>
      <c r="Q1811" t="str">
        <f>INDEX(Table8[Column1],MATCH(R1811,Table8[Column2]))</f>
        <v>Scheduled</v>
      </c>
      <c r="R1811">
        <v>12.173634829999999</v>
      </c>
      <c r="S1811">
        <f t="shared" si="57"/>
        <v>0.50723478458333338</v>
      </c>
      <c r="T1811" t="s">
        <v>19</v>
      </c>
    </row>
    <row r="1812" spans="1:20" x14ac:dyDescent="0.25">
      <c r="A1812">
        <v>1811</v>
      </c>
      <c r="B1812" t="s">
        <v>126</v>
      </c>
      <c r="C1812" t="s">
        <v>928</v>
      </c>
      <c r="D1812" t="str">
        <f t="shared" si="56"/>
        <v>Turner Julio</v>
      </c>
      <c r="E1812" t="s">
        <v>22</v>
      </c>
      <c r="F1812" t="s">
        <v>138</v>
      </c>
      <c r="G1812" t="s">
        <v>1060</v>
      </c>
      <c r="H1812" t="s">
        <v>1061</v>
      </c>
      <c r="I1812" t="s">
        <v>138</v>
      </c>
      <c r="J1812" t="s">
        <v>19</v>
      </c>
      <c r="K1812" t="str">
        <f>INDEX(Table6[Column1],MATCH(L1812,Table6[Column2]))</f>
        <v>Adults</v>
      </c>
      <c r="L1812">
        <v>43.544484410000003</v>
      </c>
      <c r="M1812" t="str">
        <f>VLOOKUP(L1812,Table1[],2)</f>
        <v>40 - 49</v>
      </c>
      <c r="N1812" t="str">
        <f>INDEX(Table7[Column1],MATCH(O1812,Table7[Column2]))</f>
        <v>Learning Stage</v>
      </c>
      <c r="O1812">
        <v>3.7062561139999999</v>
      </c>
      <c r="P1812" t="str">
        <f>VLOOKUP(O1812,Table13[],2)</f>
        <v>1 - 5</v>
      </c>
      <c r="Q1812" t="str">
        <f>INDEX(Table8[Column1],MATCH(R1812,Table8[Column2]))</f>
        <v>Maintained</v>
      </c>
      <c r="R1812">
        <v>74.325447879999999</v>
      </c>
      <c r="S1812">
        <f t="shared" si="57"/>
        <v>3.0968936616666665</v>
      </c>
      <c r="T1812" t="s">
        <v>19</v>
      </c>
    </row>
    <row r="1813" spans="1:20" x14ac:dyDescent="0.25">
      <c r="A1813">
        <v>1812</v>
      </c>
      <c r="B1813" t="s">
        <v>34</v>
      </c>
      <c r="C1813" t="s">
        <v>2212</v>
      </c>
      <c r="D1813" t="str">
        <f t="shared" si="56"/>
        <v>Jones Suzanne</v>
      </c>
      <c r="E1813" t="s">
        <v>15</v>
      </c>
      <c r="F1813" t="s">
        <v>176</v>
      </c>
      <c r="G1813" t="s">
        <v>1060</v>
      </c>
      <c r="H1813" t="s">
        <v>1061</v>
      </c>
      <c r="I1813" t="s">
        <v>134</v>
      </c>
      <c r="J1813" t="s">
        <v>19</v>
      </c>
      <c r="K1813" t="str">
        <f>INDEX(Table6[Column1],MATCH(L1813,Table6[Column2]))</f>
        <v>Young Adults</v>
      </c>
      <c r="L1813">
        <v>34.011353069999998</v>
      </c>
      <c r="M1813" t="str">
        <f>VLOOKUP(L1813,Table1[],2)</f>
        <v>30 - 39</v>
      </c>
      <c r="N1813" t="str">
        <f>INDEX(Table7[Column1],MATCH(O1813,Table7[Column2]))</f>
        <v>Learning Stage</v>
      </c>
      <c r="O1813">
        <v>2.9954112519999998</v>
      </c>
      <c r="P1813" t="str">
        <f>VLOOKUP(O1813,Table13[],2)</f>
        <v>1 - 5</v>
      </c>
      <c r="Q1813" t="str">
        <f>INDEX(Table8[Column1],MATCH(R1813,Table8[Column2]))</f>
        <v>Maintained</v>
      </c>
      <c r="R1813">
        <v>47.580645949999997</v>
      </c>
      <c r="S1813">
        <f t="shared" si="57"/>
        <v>1.9825269145833331</v>
      </c>
      <c r="T1813" t="s">
        <v>19</v>
      </c>
    </row>
    <row r="1814" spans="1:20" x14ac:dyDescent="0.25">
      <c r="A1814">
        <v>1813</v>
      </c>
      <c r="B1814" t="s">
        <v>2213</v>
      </c>
      <c r="C1814" t="s">
        <v>52</v>
      </c>
      <c r="D1814" t="str">
        <f t="shared" si="56"/>
        <v>Fannin John</v>
      </c>
      <c r="E1814" t="s">
        <v>22</v>
      </c>
      <c r="F1814" t="s">
        <v>38</v>
      </c>
      <c r="G1814" t="s">
        <v>611</v>
      </c>
      <c r="H1814" t="s">
        <v>612</v>
      </c>
      <c r="I1814" t="s">
        <v>38</v>
      </c>
      <c r="J1814" t="s">
        <v>19</v>
      </c>
      <c r="K1814" t="str">
        <f>INDEX(Table6[Column1],MATCH(L1814,Table6[Column2]))</f>
        <v>Youth</v>
      </c>
      <c r="L1814">
        <v>24.044872829999999</v>
      </c>
      <c r="M1814" t="str">
        <f>VLOOKUP(L1814,Table1[],2)</f>
        <v>20 - 29</v>
      </c>
      <c r="N1814" t="str">
        <f>INDEX(Table7[Column1],MATCH(O1814,Table7[Column2]))</f>
        <v>Fitting in Stage</v>
      </c>
      <c r="O1814">
        <v>6.2494230980000003</v>
      </c>
      <c r="P1814" t="str">
        <f>VLOOKUP(O1814,Table13[],2)</f>
        <v>6 - 10</v>
      </c>
      <c r="Q1814" t="str">
        <f>INDEX(Table8[Column1],MATCH(R1814,Table8[Column2]))</f>
        <v>Scheduled</v>
      </c>
      <c r="R1814">
        <v>0</v>
      </c>
      <c r="S1814">
        <f t="shared" si="57"/>
        <v>0</v>
      </c>
      <c r="T1814" t="s">
        <v>19</v>
      </c>
    </row>
    <row r="1815" spans="1:20" x14ac:dyDescent="0.25">
      <c r="A1815">
        <v>1814</v>
      </c>
      <c r="B1815" t="s">
        <v>1277</v>
      </c>
      <c r="C1815" t="s">
        <v>954</v>
      </c>
      <c r="D1815" t="str">
        <f t="shared" si="56"/>
        <v>Young Jean</v>
      </c>
      <c r="E1815" t="s">
        <v>15</v>
      </c>
      <c r="F1815" t="s">
        <v>127</v>
      </c>
      <c r="G1815" t="s">
        <v>1060</v>
      </c>
      <c r="H1815" t="s">
        <v>1061</v>
      </c>
      <c r="I1815" t="s">
        <v>127</v>
      </c>
      <c r="J1815" t="s">
        <v>19</v>
      </c>
      <c r="K1815" t="str">
        <f>INDEX(Table6[Column1],MATCH(L1815,Table6[Column2]))</f>
        <v>Adults</v>
      </c>
      <c r="L1815">
        <v>48.902838869999997</v>
      </c>
      <c r="M1815" t="str">
        <f>VLOOKUP(L1815,Table1[],2)</f>
        <v>40 - 49</v>
      </c>
      <c r="N1815" t="str">
        <f>INDEX(Table7[Column1],MATCH(O1815,Table7[Column2]))</f>
        <v>Learning Stage</v>
      </c>
      <c r="O1815">
        <v>1.8552159989999999</v>
      </c>
      <c r="P1815" t="str">
        <f>VLOOKUP(O1815,Table13[],2)</f>
        <v>1 - 5</v>
      </c>
      <c r="Q1815" t="str">
        <f>INDEX(Table8[Column1],MATCH(R1815,Table8[Column2]))</f>
        <v>Habitual</v>
      </c>
      <c r="R1815">
        <v>87.357220949999999</v>
      </c>
      <c r="S1815">
        <f t="shared" si="57"/>
        <v>3.6398842062500001</v>
      </c>
      <c r="T1815" t="s">
        <v>19</v>
      </c>
    </row>
    <row r="1816" spans="1:20" x14ac:dyDescent="0.25">
      <c r="A1816">
        <v>1815</v>
      </c>
      <c r="B1816" t="s">
        <v>47</v>
      </c>
      <c r="C1816" t="s">
        <v>1482</v>
      </c>
      <c r="D1816" t="str">
        <f t="shared" si="56"/>
        <v>Smith Stanley</v>
      </c>
      <c r="E1816" t="s">
        <v>22</v>
      </c>
      <c r="F1816" t="s">
        <v>54</v>
      </c>
      <c r="G1816" t="s">
        <v>1060</v>
      </c>
      <c r="H1816" t="s">
        <v>1061</v>
      </c>
      <c r="I1816" t="s">
        <v>54</v>
      </c>
      <c r="J1816" t="s">
        <v>19</v>
      </c>
      <c r="K1816" t="str">
        <f>INDEX(Table6[Column1],MATCH(L1816,Table6[Column2]))</f>
        <v>Teenagers</v>
      </c>
      <c r="L1816">
        <v>19.87927608</v>
      </c>
      <c r="M1816" t="e">
        <f>VLOOKUP(L1816,Table1[],2)</f>
        <v>#N/A</v>
      </c>
      <c r="N1816" t="str">
        <f>INDEX(Table7[Column1],MATCH(O1816,Table7[Column2]))</f>
        <v>Learning Stage</v>
      </c>
      <c r="O1816">
        <v>4.0038787510000002</v>
      </c>
      <c r="P1816" t="str">
        <f>VLOOKUP(O1816,Table13[],2)</f>
        <v>1 - 5</v>
      </c>
      <c r="Q1816" t="str">
        <f>INDEX(Table8[Column1],MATCH(R1816,Table8[Column2]))</f>
        <v>Scheduled</v>
      </c>
      <c r="R1816">
        <v>0</v>
      </c>
      <c r="S1816">
        <f t="shared" si="57"/>
        <v>0</v>
      </c>
      <c r="T1816" t="s">
        <v>19</v>
      </c>
    </row>
    <row r="1817" spans="1:20" x14ac:dyDescent="0.25">
      <c r="A1817">
        <v>1816</v>
      </c>
      <c r="B1817" t="s">
        <v>351</v>
      </c>
      <c r="C1817" t="s">
        <v>314</v>
      </c>
      <c r="D1817" t="str">
        <f t="shared" si="56"/>
        <v>Rivers Brian</v>
      </c>
      <c r="E1817" t="s">
        <v>22</v>
      </c>
      <c r="F1817" t="s">
        <v>1626</v>
      </c>
      <c r="G1817" t="s">
        <v>1060</v>
      </c>
      <c r="H1817" t="s">
        <v>1061</v>
      </c>
      <c r="I1817" t="s">
        <v>87</v>
      </c>
      <c r="J1817" t="s">
        <v>19</v>
      </c>
      <c r="K1817" t="str">
        <f>INDEX(Table6[Column1],MATCH(L1817,Table6[Column2]))</f>
        <v>Young Adults</v>
      </c>
      <c r="L1817">
        <v>38.09437217</v>
      </c>
      <c r="M1817" t="str">
        <f>VLOOKUP(L1817,Table1[],2)</f>
        <v>30 - 39</v>
      </c>
      <c r="N1817" t="str">
        <f>INDEX(Table7[Column1],MATCH(O1817,Table7[Column2]))</f>
        <v>Learning Stage</v>
      </c>
      <c r="O1817">
        <v>3.135109693</v>
      </c>
      <c r="P1817" t="str">
        <f>VLOOKUP(O1817,Table13[],2)</f>
        <v>1 - 5</v>
      </c>
      <c r="Q1817" t="str">
        <f>INDEX(Table8[Column1],MATCH(R1817,Table8[Column2]))</f>
        <v>Scheduled</v>
      </c>
      <c r="R1817">
        <v>36.158007140000002</v>
      </c>
      <c r="S1817">
        <f t="shared" si="57"/>
        <v>1.5065836308333334</v>
      </c>
      <c r="T1817" t="s">
        <v>19</v>
      </c>
    </row>
    <row r="1818" spans="1:20" x14ac:dyDescent="0.25">
      <c r="A1818">
        <v>1817</v>
      </c>
      <c r="B1818" t="s">
        <v>2214</v>
      </c>
      <c r="C1818" t="s">
        <v>1187</v>
      </c>
      <c r="D1818" t="str">
        <f t="shared" si="56"/>
        <v>Ingraham Douglas</v>
      </c>
      <c r="E1818" t="s">
        <v>22</v>
      </c>
      <c r="F1818" t="s">
        <v>121</v>
      </c>
      <c r="G1818" t="s">
        <v>1825</v>
      </c>
      <c r="H1818" t="s">
        <v>1826</v>
      </c>
      <c r="I1818" t="s">
        <v>121</v>
      </c>
      <c r="J1818" t="s">
        <v>19</v>
      </c>
      <c r="K1818" t="str">
        <f>INDEX(Table6[Column1],MATCH(L1818,Table6[Column2]))</f>
        <v>Youth</v>
      </c>
      <c r="L1818">
        <v>25.710123249999999</v>
      </c>
      <c r="M1818" t="str">
        <f>VLOOKUP(L1818,Table1[],2)</f>
        <v>20 - 29</v>
      </c>
      <c r="N1818" t="str">
        <f>INDEX(Table7[Column1],MATCH(O1818,Table7[Column2]))</f>
        <v>Learning Stage</v>
      </c>
      <c r="O1818">
        <v>3.1859640859999998</v>
      </c>
      <c r="P1818" t="str">
        <f>VLOOKUP(O1818,Table13[],2)</f>
        <v>1 - 5</v>
      </c>
      <c r="Q1818" t="str">
        <f>INDEX(Table8[Column1],MATCH(R1818,Table8[Column2]))</f>
        <v>Scheduled</v>
      </c>
      <c r="R1818">
        <v>0</v>
      </c>
      <c r="S1818">
        <f t="shared" si="57"/>
        <v>0</v>
      </c>
      <c r="T1818" t="s">
        <v>19</v>
      </c>
    </row>
    <row r="1819" spans="1:20" x14ac:dyDescent="0.25">
      <c r="A1819">
        <v>1818</v>
      </c>
      <c r="B1819" t="s">
        <v>2215</v>
      </c>
      <c r="C1819" t="s">
        <v>401</v>
      </c>
      <c r="D1819" t="str">
        <f t="shared" si="56"/>
        <v>Hottinger Michael</v>
      </c>
      <c r="E1819" t="s">
        <v>22</v>
      </c>
      <c r="F1819" t="s">
        <v>192</v>
      </c>
      <c r="G1819" t="s">
        <v>1060</v>
      </c>
      <c r="H1819" t="s">
        <v>1061</v>
      </c>
      <c r="I1819" t="s">
        <v>192</v>
      </c>
      <c r="J1819" t="s">
        <v>19</v>
      </c>
      <c r="K1819" t="str">
        <f>INDEX(Table6[Column1],MATCH(L1819,Table6[Column2]))</f>
        <v>Seniors</v>
      </c>
      <c r="L1819">
        <v>64.654017400000001</v>
      </c>
      <c r="M1819" t="str">
        <f>VLOOKUP(L1819,Table1[],2)</f>
        <v>60 and Above</v>
      </c>
      <c r="N1819" t="str">
        <f>INDEX(Table7[Column1],MATCH(O1819,Table7[Column2]))</f>
        <v>Learning Stage</v>
      </c>
      <c r="O1819">
        <v>4.4969323939999999</v>
      </c>
      <c r="P1819" t="str">
        <f>VLOOKUP(O1819,Table13[],2)</f>
        <v>1 - 5</v>
      </c>
      <c r="Q1819" t="str">
        <f>INDEX(Table8[Column1],MATCH(R1819,Table8[Column2]))</f>
        <v>Excused</v>
      </c>
      <c r="R1819">
        <v>146.845156</v>
      </c>
      <c r="S1819">
        <f t="shared" si="57"/>
        <v>6.1185481666666668</v>
      </c>
      <c r="T1819" t="s">
        <v>19</v>
      </c>
    </row>
    <row r="1820" spans="1:20" x14ac:dyDescent="0.25">
      <c r="A1820">
        <v>1819</v>
      </c>
      <c r="B1820" t="s">
        <v>2216</v>
      </c>
      <c r="C1820" t="s">
        <v>471</v>
      </c>
      <c r="D1820" t="str">
        <f t="shared" si="56"/>
        <v>Lund Gina</v>
      </c>
      <c r="E1820" t="s">
        <v>15</v>
      </c>
      <c r="F1820" t="s">
        <v>38</v>
      </c>
      <c r="G1820" t="s">
        <v>611</v>
      </c>
      <c r="H1820" t="s">
        <v>612</v>
      </c>
      <c r="I1820" t="s">
        <v>38</v>
      </c>
      <c r="J1820" t="s">
        <v>19</v>
      </c>
      <c r="K1820" t="str">
        <f>INDEX(Table6[Column1],MATCH(L1820,Table6[Column2]))</f>
        <v>Adults</v>
      </c>
      <c r="L1820">
        <v>40.893532370000003</v>
      </c>
      <c r="M1820" t="str">
        <f>VLOOKUP(L1820,Table1[],2)</f>
        <v>40 - 49</v>
      </c>
      <c r="N1820" t="str">
        <f>INDEX(Table7[Column1],MATCH(O1820,Table7[Column2]))</f>
        <v>Learning Stage</v>
      </c>
      <c r="O1820">
        <v>2.9071877719999999</v>
      </c>
      <c r="P1820" t="str">
        <f>VLOOKUP(O1820,Table13[],2)</f>
        <v>1 - 5</v>
      </c>
      <c r="Q1820" t="str">
        <f>INDEX(Table8[Column1],MATCH(R1820,Table8[Column2]))</f>
        <v>Maintained</v>
      </c>
      <c r="R1820">
        <v>44.711988759999997</v>
      </c>
      <c r="S1820">
        <f t="shared" si="57"/>
        <v>1.8629995316666665</v>
      </c>
      <c r="T1820" t="s">
        <v>19</v>
      </c>
    </row>
    <row r="1821" spans="1:20" x14ac:dyDescent="0.25">
      <c r="A1821">
        <v>1820</v>
      </c>
      <c r="B1821" t="s">
        <v>283</v>
      </c>
      <c r="C1821" t="s">
        <v>478</v>
      </c>
      <c r="D1821" t="str">
        <f t="shared" si="56"/>
        <v>Andrews Betty</v>
      </c>
      <c r="E1821" t="s">
        <v>15</v>
      </c>
      <c r="F1821" t="s">
        <v>38</v>
      </c>
      <c r="G1821" t="s">
        <v>1060</v>
      </c>
      <c r="H1821" t="s">
        <v>1061</v>
      </c>
      <c r="I1821" t="s">
        <v>38</v>
      </c>
      <c r="J1821" t="s">
        <v>19</v>
      </c>
      <c r="K1821" t="str">
        <f>INDEX(Table6[Column1],MATCH(L1821,Table6[Column2]))</f>
        <v>Young Adults</v>
      </c>
      <c r="L1821">
        <v>32.27469138</v>
      </c>
      <c r="M1821" t="str">
        <f>VLOOKUP(L1821,Table1[],2)</f>
        <v>30 - 39</v>
      </c>
      <c r="N1821" t="str">
        <f>INDEX(Table7[Column1],MATCH(O1821,Table7[Column2]))</f>
        <v>Learning Stage</v>
      </c>
      <c r="O1821">
        <v>2.3259777239999999</v>
      </c>
      <c r="P1821" t="str">
        <f>VLOOKUP(O1821,Table13[],2)</f>
        <v>1 - 5</v>
      </c>
      <c r="Q1821" t="str">
        <f>INDEX(Table8[Column1],MATCH(R1821,Table8[Column2]))</f>
        <v>Scheduled</v>
      </c>
      <c r="R1821">
        <v>0</v>
      </c>
      <c r="S1821">
        <f t="shared" si="57"/>
        <v>0</v>
      </c>
      <c r="T1821" t="s">
        <v>19</v>
      </c>
    </row>
    <row r="1822" spans="1:20" x14ac:dyDescent="0.25">
      <c r="A1822">
        <v>1821</v>
      </c>
      <c r="B1822" t="s">
        <v>2217</v>
      </c>
      <c r="C1822" t="s">
        <v>1312</v>
      </c>
      <c r="D1822" t="str">
        <f t="shared" si="56"/>
        <v>Halterman Scott</v>
      </c>
      <c r="E1822" t="s">
        <v>22</v>
      </c>
      <c r="F1822" t="s">
        <v>176</v>
      </c>
      <c r="G1822" t="s">
        <v>1060</v>
      </c>
      <c r="H1822" t="s">
        <v>1061</v>
      </c>
      <c r="I1822" t="s">
        <v>134</v>
      </c>
      <c r="J1822" t="s">
        <v>19</v>
      </c>
      <c r="K1822" t="str">
        <f>INDEX(Table6[Column1],MATCH(L1822,Table6[Column2]))</f>
        <v>Elders</v>
      </c>
      <c r="L1822">
        <v>54.991873439999999</v>
      </c>
      <c r="M1822" t="str">
        <f>VLOOKUP(L1822,Table1[],2)</f>
        <v>50 - 59</v>
      </c>
      <c r="N1822" t="str">
        <f>INDEX(Table7[Column1],MATCH(O1822,Table7[Column2]))</f>
        <v>Learning Stage</v>
      </c>
      <c r="O1822">
        <v>5.3711792899999997</v>
      </c>
      <c r="P1822" t="str">
        <f>VLOOKUP(O1822,Table13[],2)</f>
        <v>1 - 5</v>
      </c>
      <c r="Q1822" t="str">
        <f>INDEX(Table8[Column1],MATCH(R1822,Table8[Column2]))</f>
        <v>Maintained</v>
      </c>
      <c r="R1822">
        <v>60.460013740000001</v>
      </c>
      <c r="S1822">
        <f t="shared" si="57"/>
        <v>2.5191672391666668</v>
      </c>
      <c r="T1822" t="s">
        <v>19</v>
      </c>
    </row>
    <row r="1823" spans="1:20" x14ac:dyDescent="0.25">
      <c r="A1823">
        <v>1822</v>
      </c>
      <c r="B1823" t="s">
        <v>2218</v>
      </c>
      <c r="C1823" t="s">
        <v>559</v>
      </c>
      <c r="D1823" t="str">
        <f t="shared" si="56"/>
        <v>Fryman Ernest</v>
      </c>
      <c r="E1823" t="s">
        <v>22</v>
      </c>
      <c r="F1823" t="s">
        <v>107</v>
      </c>
      <c r="G1823" t="s">
        <v>820</v>
      </c>
      <c r="H1823" t="s">
        <v>821</v>
      </c>
      <c r="I1823" t="s">
        <v>107</v>
      </c>
      <c r="J1823" t="s">
        <v>19</v>
      </c>
      <c r="K1823" t="str">
        <f>INDEX(Table6[Column1],MATCH(L1823,Table6[Column2]))</f>
        <v>Elders</v>
      </c>
      <c r="L1823">
        <v>55.615769059999998</v>
      </c>
      <c r="M1823" t="str">
        <f>VLOOKUP(L1823,Table1[],2)</f>
        <v>50 - 59</v>
      </c>
      <c r="N1823" t="str">
        <f>INDEX(Table7[Column1],MATCH(O1823,Table7[Column2]))</f>
        <v>Fitting in Stage</v>
      </c>
      <c r="O1823">
        <v>6.5812129869999998</v>
      </c>
      <c r="P1823" t="str">
        <f>VLOOKUP(O1823,Table13[],2)</f>
        <v>6 - 10</v>
      </c>
      <c r="Q1823" t="str">
        <f>INDEX(Table8[Column1],MATCH(R1823,Table8[Column2]))</f>
        <v>Maintained</v>
      </c>
      <c r="R1823">
        <v>78.385682000000003</v>
      </c>
      <c r="S1823">
        <f t="shared" si="57"/>
        <v>3.2660700833333336</v>
      </c>
      <c r="T1823" t="s">
        <v>19</v>
      </c>
    </row>
    <row r="1824" spans="1:20" x14ac:dyDescent="0.25">
      <c r="A1824">
        <v>1823</v>
      </c>
      <c r="B1824" t="s">
        <v>2219</v>
      </c>
      <c r="C1824" t="s">
        <v>340</v>
      </c>
      <c r="D1824" t="str">
        <f t="shared" si="56"/>
        <v>Chandler Christopher</v>
      </c>
      <c r="E1824" t="s">
        <v>22</v>
      </c>
      <c r="F1824" t="s">
        <v>24</v>
      </c>
      <c r="G1824" t="s">
        <v>1060</v>
      </c>
      <c r="H1824" t="s">
        <v>1061</v>
      </c>
      <c r="I1824" t="s">
        <v>24</v>
      </c>
      <c r="J1824" t="s">
        <v>19</v>
      </c>
      <c r="K1824" t="str">
        <f>INDEX(Table6[Column1],MATCH(L1824,Table6[Column2]))</f>
        <v>Adults</v>
      </c>
      <c r="L1824">
        <v>42.470899600000003</v>
      </c>
      <c r="M1824" t="str">
        <f>VLOOKUP(L1824,Table1[],2)</f>
        <v>40 - 49</v>
      </c>
      <c r="N1824" t="str">
        <f>INDEX(Table7[Column1],MATCH(O1824,Table7[Column2]))</f>
        <v>Learning Stage</v>
      </c>
      <c r="O1824">
        <v>3.8428377540000001</v>
      </c>
      <c r="P1824" t="str">
        <f>VLOOKUP(O1824,Table13[],2)</f>
        <v>1 - 5</v>
      </c>
      <c r="Q1824" t="str">
        <f>INDEX(Table8[Column1],MATCH(R1824,Table8[Column2]))</f>
        <v>Scheduled</v>
      </c>
      <c r="R1824">
        <v>26.48711754</v>
      </c>
      <c r="S1824">
        <f t="shared" si="57"/>
        <v>1.1036298975000001</v>
      </c>
      <c r="T1824" t="s">
        <v>19</v>
      </c>
    </row>
    <row r="1825" spans="1:20" x14ac:dyDescent="0.25">
      <c r="A1825">
        <v>1824</v>
      </c>
      <c r="B1825" t="s">
        <v>2220</v>
      </c>
      <c r="C1825" t="s">
        <v>2221</v>
      </c>
      <c r="D1825" t="str">
        <f t="shared" si="56"/>
        <v>Lile Jess</v>
      </c>
      <c r="E1825" t="s">
        <v>22</v>
      </c>
      <c r="F1825" t="s">
        <v>30</v>
      </c>
      <c r="G1825" t="s">
        <v>820</v>
      </c>
      <c r="H1825" t="s">
        <v>821</v>
      </c>
      <c r="I1825" t="s">
        <v>30</v>
      </c>
      <c r="J1825" t="s">
        <v>19</v>
      </c>
      <c r="K1825" t="str">
        <f>INDEX(Table6[Column1],MATCH(L1825,Table6[Column2]))</f>
        <v>Adults</v>
      </c>
      <c r="L1825">
        <v>40.985846479999999</v>
      </c>
      <c r="M1825" t="str">
        <f>VLOOKUP(L1825,Table1[],2)</f>
        <v>40 - 49</v>
      </c>
      <c r="N1825" t="str">
        <f>INDEX(Table7[Column1],MATCH(O1825,Table7[Column2]))</f>
        <v>Learning Stage</v>
      </c>
      <c r="O1825">
        <v>5.583436507</v>
      </c>
      <c r="P1825" t="str">
        <f>VLOOKUP(O1825,Table13[],2)</f>
        <v>1 - 5</v>
      </c>
      <c r="Q1825" t="str">
        <f>INDEX(Table8[Column1],MATCH(R1825,Table8[Column2]))</f>
        <v>Scheduled</v>
      </c>
      <c r="R1825">
        <v>6.9411611149999999</v>
      </c>
      <c r="S1825">
        <f t="shared" si="57"/>
        <v>0.28921504645833329</v>
      </c>
      <c r="T1825" t="s">
        <v>19</v>
      </c>
    </row>
    <row r="1826" spans="1:20" x14ac:dyDescent="0.25">
      <c r="A1826">
        <v>1825</v>
      </c>
      <c r="B1826" t="s">
        <v>2222</v>
      </c>
      <c r="C1826" t="s">
        <v>2223</v>
      </c>
      <c r="D1826" t="str">
        <f t="shared" si="56"/>
        <v>Cabrales Jerri</v>
      </c>
      <c r="E1826" t="s">
        <v>15</v>
      </c>
      <c r="F1826" t="s">
        <v>255</v>
      </c>
      <c r="G1826" t="s">
        <v>1060</v>
      </c>
      <c r="H1826" t="s">
        <v>1061</v>
      </c>
      <c r="I1826" t="s">
        <v>107</v>
      </c>
      <c r="J1826" t="s">
        <v>19</v>
      </c>
      <c r="K1826" t="str">
        <f>INDEX(Table6[Column1],MATCH(L1826,Table6[Column2]))</f>
        <v>Adults</v>
      </c>
      <c r="L1826">
        <v>44.01639102</v>
      </c>
      <c r="M1826" t="str">
        <f>VLOOKUP(L1826,Table1[],2)</f>
        <v>40 - 49</v>
      </c>
      <c r="N1826" t="str">
        <f>INDEX(Table7[Column1],MATCH(O1826,Table7[Column2]))</f>
        <v>Learning Stage</v>
      </c>
      <c r="O1826">
        <v>3.4107179250000002</v>
      </c>
      <c r="P1826" t="str">
        <f>VLOOKUP(O1826,Table13[],2)</f>
        <v>1 - 5</v>
      </c>
      <c r="Q1826" t="str">
        <f>INDEX(Table8[Column1],MATCH(R1826,Table8[Column2]))</f>
        <v>Maintained</v>
      </c>
      <c r="R1826">
        <v>77.799929120000002</v>
      </c>
      <c r="S1826">
        <f t="shared" si="57"/>
        <v>3.2416637133333333</v>
      </c>
      <c r="T1826" t="s">
        <v>19</v>
      </c>
    </row>
    <row r="1827" spans="1:20" x14ac:dyDescent="0.25">
      <c r="A1827">
        <v>1826</v>
      </c>
      <c r="B1827" t="s">
        <v>2224</v>
      </c>
      <c r="C1827" t="s">
        <v>2225</v>
      </c>
      <c r="D1827" t="str">
        <f t="shared" si="56"/>
        <v>Alaniz Ian</v>
      </c>
      <c r="E1827" t="s">
        <v>22</v>
      </c>
      <c r="F1827" t="s">
        <v>95</v>
      </c>
      <c r="G1827" t="s">
        <v>1060</v>
      </c>
      <c r="H1827" t="s">
        <v>1061</v>
      </c>
      <c r="I1827" t="s">
        <v>87</v>
      </c>
      <c r="J1827" t="s">
        <v>19</v>
      </c>
      <c r="K1827" t="str">
        <f>INDEX(Table6[Column1],MATCH(L1827,Table6[Column2]))</f>
        <v>Adults</v>
      </c>
      <c r="L1827">
        <v>49.536773760000003</v>
      </c>
      <c r="M1827" t="str">
        <f>VLOOKUP(L1827,Table1[],2)</f>
        <v>40 - 49</v>
      </c>
      <c r="N1827" t="str">
        <f>INDEX(Table7[Column1],MATCH(O1827,Table7[Column2]))</f>
        <v>Learning Stage</v>
      </c>
      <c r="O1827">
        <v>2.4667005689999999</v>
      </c>
      <c r="P1827" t="str">
        <f>VLOOKUP(O1827,Table13[],2)</f>
        <v>1 - 5</v>
      </c>
      <c r="Q1827" t="str">
        <f>INDEX(Table8[Column1],MATCH(R1827,Table8[Column2]))</f>
        <v>Maintained</v>
      </c>
      <c r="R1827">
        <v>75.564100420000003</v>
      </c>
      <c r="S1827">
        <f t="shared" si="57"/>
        <v>3.1485041841666668</v>
      </c>
      <c r="T1827" t="s">
        <v>19</v>
      </c>
    </row>
    <row r="1828" spans="1:20" x14ac:dyDescent="0.25">
      <c r="A1828">
        <v>1827</v>
      </c>
      <c r="B1828" t="s">
        <v>2226</v>
      </c>
      <c r="C1828" t="s">
        <v>722</v>
      </c>
      <c r="D1828" t="str">
        <f t="shared" si="56"/>
        <v>Dunkley Yvette</v>
      </c>
      <c r="E1828" t="s">
        <v>15</v>
      </c>
      <c r="F1828" t="s">
        <v>407</v>
      </c>
      <c r="G1828" t="s">
        <v>1794</v>
      </c>
      <c r="H1828" t="s">
        <v>1061</v>
      </c>
      <c r="I1828" t="s">
        <v>407</v>
      </c>
      <c r="J1828" t="s">
        <v>19</v>
      </c>
      <c r="K1828" t="str">
        <f>INDEX(Table6[Column1],MATCH(L1828,Table6[Column2]))</f>
        <v>Young Adults</v>
      </c>
      <c r="L1828">
        <v>36.503643510000003</v>
      </c>
      <c r="M1828" t="str">
        <f>VLOOKUP(L1828,Table1[],2)</f>
        <v>30 - 39</v>
      </c>
      <c r="N1828" t="str">
        <f>INDEX(Table7[Column1],MATCH(O1828,Table7[Column2]))</f>
        <v>Learning Stage</v>
      </c>
      <c r="O1828">
        <v>4.0432711719999999</v>
      </c>
      <c r="P1828" t="str">
        <f>VLOOKUP(O1828,Table13[],2)</f>
        <v>1 - 5</v>
      </c>
      <c r="Q1828" t="str">
        <f>INDEX(Table8[Column1],MATCH(R1828,Table8[Column2]))</f>
        <v>Scheduled</v>
      </c>
      <c r="R1828">
        <v>0</v>
      </c>
      <c r="S1828">
        <f t="shared" si="57"/>
        <v>0</v>
      </c>
      <c r="T1828" t="s">
        <v>19</v>
      </c>
    </row>
    <row r="1829" spans="1:20" x14ac:dyDescent="0.25">
      <c r="A1829">
        <v>1828</v>
      </c>
      <c r="B1829" t="s">
        <v>2227</v>
      </c>
      <c r="C1829" t="s">
        <v>56</v>
      </c>
      <c r="D1829" t="str">
        <f t="shared" si="56"/>
        <v>McKinney James</v>
      </c>
      <c r="E1829" t="s">
        <v>22</v>
      </c>
      <c r="F1829" t="s">
        <v>788</v>
      </c>
      <c r="G1829" t="s">
        <v>1790</v>
      </c>
      <c r="H1829" t="s">
        <v>1791</v>
      </c>
      <c r="I1829" t="s">
        <v>788</v>
      </c>
      <c r="J1829" t="s">
        <v>19</v>
      </c>
      <c r="K1829" t="str">
        <f>INDEX(Table6[Column1],MATCH(L1829,Table6[Column2]))</f>
        <v>Adults</v>
      </c>
      <c r="L1829">
        <v>42.457919130000001</v>
      </c>
      <c r="M1829" t="str">
        <f>VLOOKUP(L1829,Table1[],2)</f>
        <v>40 - 49</v>
      </c>
      <c r="N1829" t="str">
        <f>INDEX(Table7[Column1],MATCH(O1829,Table7[Column2]))</f>
        <v>Learning Stage</v>
      </c>
      <c r="O1829">
        <v>5.6804657949999999</v>
      </c>
      <c r="P1829" t="str">
        <f>VLOOKUP(O1829,Table13[],2)</f>
        <v>1 - 5</v>
      </c>
      <c r="Q1829" t="str">
        <f>INDEX(Table8[Column1],MATCH(R1829,Table8[Column2]))</f>
        <v>Maintained</v>
      </c>
      <c r="R1829">
        <v>42.300792479999998</v>
      </c>
      <c r="S1829">
        <f t="shared" si="57"/>
        <v>1.76253302</v>
      </c>
      <c r="T1829" t="s">
        <v>19</v>
      </c>
    </row>
    <row r="1830" spans="1:20" x14ac:dyDescent="0.25">
      <c r="A1830">
        <v>1829</v>
      </c>
      <c r="B1830" t="s">
        <v>2228</v>
      </c>
      <c r="C1830" t="s">
        <v>416</v>
      </c>
      <c r="D1830" t="str">
        <f t="shared" si="56"/>
        <v>Dickerson Francis</v>
      </c>
      <c r="E1830" t="s">
        <v>22</v>
      </c>
      <c r="F1830" t="s">
        <v>16</v>
      </c>
      <c r="G1830" t="s">
        <v>1862</v>
      </c>
      <c r="H1830" t="s">
        <v>1863</v>
      </c>
      <c r="I1830" t="s">
        <v>16</v>
      </c>
      <c r="J1830" t="s">
        <v>19</v>
      </c>
      <c r="K1830" t="str">
        <f>INDEX(Table6[Column1],MATCH(L1830,Table6[Column2]))</f>
        <v>Elders</v>
      </c>
      <c r="L1830">
        <v>51.25123164</v>
      </c>
      <c r="M1830" t="str">
        <f>VLOOKUP(L1830,Table1[],2)</f>
        <v>50 - 59</v>
      </c>
      <c r="N1830" t="str">
        <f>INDEX(Table7[Column1],MATCH(O1830,Table7[Column2]))</f>
        <v>Learning Stage</v>
      </c>
      <c r="O1830">
        <v>2.719550672</v>
      </c>
      <c r="P1830" t="str">
        <f>VLOOKUP(O1830,Table13[],2)</f>
        <v>1 - 5</v>
      </c>
      <c r="Q1830" t="str">
        <f>INDEX(Table8[Column1],MATCH(R1830,Table8[Column2]))</f>
        <v>Maintained</v>
      </c>
      <c r="R1830">
        <v>50.960755069999998</v>
      </c>
      <c r="S1830">
        <f t="shared" si="57"/>
        <v>2.1233647945833334</v>
      </c>
      <c r="T1830" t="s">
        <v>19</v>
      </c>
    </row>
    <row r="1831" spans="1:20" x14ac:dyDescent="0.25">
      <c r="A1831">
        <v>1830</v>
      </c>
      <c r="B1831" t="s">
        <v>2229</v>
      </c>
      <c r="C1831" t="s">
        <v>943</v>
      </c>
      <c r="D1831" t="str">
        <f t="shared" si="56"/>
        <v>Brindley Roger</v>
      </c>
      <c r="E1831" t="s">
        <v>22</v>
      </c>
      <c r="F1831" t="s">
        <v>828</v>
      </c>
      <c r="G1831" t="s">
        <v>1060</v>
      </c>
      <c r="H1831" t="s">
        <v>1061</v>
      </c>
      <c r="I1831" t="s">
        <v>24</v>
      </c>
      <c r="J1831" t="s">
        <v>19</v>
      </c>
      <c r="K1831" t="str">
        <f>INDEX(Table6[Column1],MATCH(L1831,Table6[Column2]))</f>
        <v>Adults</v>
      </c>
      <c r="L1831">
        <v>49.676038839999997</v>
      </c>
      <c r="M1831" t="str">
        <f>VLOOKUP(L1831,Table1[],2)</f>
        <v>40 - 49</v>
      </c>
      <c r="N1831" t="str">
        <f>INDEX(Table7[Column1],MATCH(O1831,Table7[Column2]))</f>
        <v>Learning Stage</v>
      </c>
      <c r="O1831">
        <v>4.8460663899999998</v>
      </c>
      <c r="P1831" t="str">
        <f>VLOOKUP(O1831,Table13[],2)</f>
        <v>1 - 5</v>
      </c>
      <c r="Q1831" t="str">
        <f>INDEX(Table8[Column1],MATCH(R1831,Table8[Column2]))</f>
        <v>Habitual</v>
      </c>
      <c r="R1831">
        <v>114.8935374</v>
      </c>
      <c r="S1831">
        <f t="shared" si="57"/>
        <v>4.7872307249999997</v>
      </c>
      <c r="T1831" t="s">
        <v>19</v>
      </c>
    </row>
    <row r="1832" spans="1:20" x14ac:dyDescent="0.25">
      <c r="A1832">
        <v>1831</v>
      </c>
      <c r="B1832" t="s">
        <v>2230</v>
      </c>
      <c r="C1832" t="s">
        <v>2231</v>
      </c>
      <c r="D1832" t="str">
        <f t="shared" si="56"/>
        <v>Singleton Ricky</v>
      </c>
      <c r="E1832" t="s">
        <v>22</v>
      </c>
      <c r="F1832" t="s">
        <v>1626</v>
      </c>
      <c r="G1832" t="s">
        <v>1060</v>
      </c>
      <c r="H1832" t="s">
        <v>1061</v>
      </c>
      <c r="I1832" t="s">
        <v>87</v>
      </c>
      <c r="J1832" t="s">
        <v>19</v>
      </c>
      <c r="K1832" t="str">
        <f>INDEX(Table6[Column1],MATCH(L1832,Table6[Column2]))</f>
        <v>Elders</v>
      </c>
      <c r="L1832">
        <v>51.67769354</v>
      </c>
      <c r="M1832" t="str">
        <f>VLOOKUP(L1832,Table1[],2)</f>
        <v>50 - 59</v>
      </c>
      <c r="N1832" t="str">
        <f>INDEX(Table7[Column1],MATCH(O1832,Table7[Column2]))</f>
        <v>Learning Stage</v>
      </c>
      <c r="O1832">
        <v>3.302042202</v>
      </c>
      <c r="P1832" t="str">
        <f>VLOOKUP(O1832,Table13[],2)</f>
        <v>1 - 5</v>
      </c>
      <c r="Q1832" t="str">
        <f>INDEX(Table8[Column1],MATCH(R1832,Table8[Column2]))</f>
        <v>Maintained</v>
      </c>
      <c r="R1832">
        <v>79.893710960000007</v>
      </c>
      <c r="S1832">
        <f t="shared" si="57"/>
        <v>3.3289046233333339</v>
      </c>
      <c r="T1832" t="s">
        <v>19</v>
      </c>
    </row>
    <row r="1833" spans="1:20" x14ac:dyDescent="0.25">
      <c r="A1833">
        <v>1832</v>
      </c>
      <c r="B1833" t="s">
        <v>2232</v>
      </c>
      <c r="C1833" t="s">
        <v>478</v>
      </c>
      <c r="D1833" t="str">
        <f t="shared" si="56"/>
        <v>Rich Betty</v>
      </c>
      <c r="E1833" t="s">
        <v>15</v>
      </c>
      <c r="F1833" t="s">
        <v>38</v>
      </c>
      <c r="G1833" t="s">
        <v>611</v>
      </c>
      <c r="H1833" t="s">
        <v>612</v>
      </c>
      <c r="I1833" t="s">
        <v>38</v>
      </c>
      <c r="J1833" t="s">
        <v>19</v>
      </c>
      <c r="K1833" t="str">
        <f>INDEX(Table6[Column1],MATCH(L1833,Table6[Column2]))</f>
        <v>Adults</v>
      </c>
      <c r="L1833">
        <v>43.409612780000003</v>
      </c>
      <c r="M1833" t="str">
        <f>VLOOKUP(L1833,Table1[],2)</f>
        <v>40 - 49</v>
      </c>
      <c r="N1833" t="str">
        <f>INDEX(Table7[Column1],MATCH(O1833,Table7[Column2]))</f>
        <v>Learning Stage</v>
      </c>
      <c r="O1833">
        <v>5.7384821219999997</v>
      </c>
      <c r="P1833" t="str">
        <f>VLOOKUP(O1833,Table13[],2)</f>
        <v>1 - 5</v>
      </c>
      <c r="Q1833" t="str">
        <f>INDEX(Table8[Column1],MATCH(R1833,Table8[Column2]))</f>
        <v>Scheduled</v>
      </c>
      <c r="R1833">
        <v>13.03331925</v>
      </c>
      <c r="S1833">
        <f t="shared" si="57"/>
        <v>0.54305496875000003</v>
      </c>
      <c r="T1833" t="s">
        <v>19</v>
      </c>
    </row>
    <row r="1834" spans="1:20" x14ac:dyDescent="0.25">
      <c r="A1834">
        <v>1833</v>
      </c>
      <c r="B1834" t="s">
        <v>2233</v>
      </c>
      <c r="C1834" t="s">
        <v>279</v>
      </c>
      <c r="D1834" t="str">
        <f t="shared" si="56"/>
        <v>Jarrell Patricia</v>
      </c>
      <c r="E1834" t="s">
        <v>15</v>
      </c>
      <c r="F1834" t="s">
        <v>101</v>
      </c>
      <c r="G1834" t="s">
        <v>820</v>
      </c>
      <c r="H1834" t="s">
        <v>821</v>
      </c>
      <c r="I1834" t="s">
        <v>101</v>
      </c>
      <c r="J1834" t="s">
        <v>19</v>
      </c>
      <c r="K1834" t="str">
        <f>INDEX(Table6[Column1],MATCH(L1834,Table6[Column2]))</f>
        <v>Elders</v>
      </c>
      <c r="L1834">
        <v>52.571227839999999</v>
      </c>
      <c r="M1834" t="str">
        <f>VLOOKUP(L1834,Table1[],2)</f>
        <v>50 - 59</v>
      </c>
      <c r="N1834" t="str">
        <f>INDEX(Table7[Column1],MATCH(O1834,Table7[Column2]))</f>
        <v>Learning Stage</v>
      </c>
      <c r="O1834">
        <v>2.4975979559999999</v>
      </c>
      <c r="P1834" t="str">
        <f>VLOOKUP(O1834,Table13[],2)</f>
        <v>1 - 5</v>
      </c>
      <c r="Q1834" t="str">
        <f>INDEX(Table8[Column1],MATCH(R1834,Table8[Column2]))</f>
        <v>Excused</v>
      </c>
      <c r="R1834">
        <v>137.03207699999999</v>
      </c>
      <c r="S1834">
        <f t="shared" si="57"/>
        <v>5.7096698749999995</v>
      </c>
      <c r="T1834" t="s">
        <v>19</v>
      </c>
    </row>
    <row r="1835" spans="1:20" x14ac:dyDescent="0.25">
      <c r="A1835">
        <v>1834</v>
      </c>
      <c r="B1835" t="s">
        <v>2234</v>
      </c>
      <c r="C1835" t="s">
        <v>1708</v>
      </c>
      <c r="D1835" t="str">
        <f t="shared" si="56"/>
        <v>Daley Jeff</v>
      </c>
      <c r="E1835" t="s">
        <v>22</v>
      </c>
      <c r="F1835" t="s">
        <v>157</v>
      </c>
      <c r="G1835" t="s">
        <v>1794</v>
      </c>
      <c r="H1835" t="s">
        <v>1061</v>
      </c>
      <c r="I1835" t="s">
        <v>157</v>
      </c>
      <c r="J1835" t="s">
        <v>19</v>
      </c>
      <c r="K1835" t="str">
        <f>INDEX(Table6[Column1],MATCH(L1835,Table6[Column2]))</f>
        <v>Elders</v>
      </c>
      <c r="L1835">
        <v>51.428434979999999</v>
      </c>
      <c r="M1835" t="str">
        <f>VLOOKUP(L1835,Table1[],2)</f>
        <v>50 - 59</v>
      </c>
      <c r="N1835" t="str">
        <f>INDEX(Table7[Column1],MATCH(O1835,Table7[Column2]))</f>
        <v>Learning Stage</v>
      </c>
      <c r="O1835">
        <v>4.1666193030000001</v>
      </c>
      <c r="P1835" t="str">
        <f>VLOOKUP(O1835,Table13[],2)</f>
        <v>1 - 5</v>
      </c>
      <c r="Q1835" t="str">
        <f>INDEX(Table8[Column1],MATCH(R1835,Table8[Column2]))</f>
        <v>Habitual</v>
      </c>
      <c r="R1835">
        <v>83.345165140000006</v>
      </c>
      <c r="S1835">
        <f t="shared" si="57"/>
        <v>3.4727152141666671</v>
      </c>
      <c r="T1835" t="s">
        <v>19</v>
      </c>
    </row>
    <row r="1836" spans="1:20" x14ac:dyDescent="0.25">
      <c r="A1836">
        <v>1835</v>
      </c>
      <c r="B1836" t="s">
        <v>422</v>
      </c>
      <c r="C1836" t="s">
        <v>93</v>
      </c>
      <c r="D1836" t="str">
        <f t="shared" si="56"/>
        <v>Peterson William</v>
      </c>
      <c r="E1836" t="s">
        <v>22</v>
      </c>
      <c r="F1836" t="s">
        <v>33</v>
      </c>
      <c r="G1836" t="s">
        <v>1060</v>
      </c>
      <c r="H1836" t="s">
        <v>1061</v>
      </c>
      <c r="I1836" t="s">
        <v>33</v>
      </c>
      <c r="J1836" t="s">
        <v>19</v>
      </c>
      <c r="K1836" t="str">
        <f>INDEX(Table6[Column1],MATCH(L1836,Table6[Column2]))</f>
        <v>Youth</v>
      </c>
      <c r="L1836">
        <v>25.198864830000002</v>
      </c>
      <c r="M1836" t="str">
        <f>VLOOKUP(L1836,Table1[],2)</f>
        <v>20 - 29</v>
      </c>
      <c r="N1836" t="str">
        <f>INDEX(Table7[Column1],MATCH(O1836,Table7[Column2]))</f>
        <v>Learning Stage</v>
      </c>
      <c r="O1836">
        <v>4.4808883210000001</v>
      </c>
      <c r="P1836" t="str">
        <f>VLOOKUP(O1836,Table13[],2)</f>
        <v>1 - 5</v>
      </c>
      <c r="Q1836" t="str">
        <f>INDEX(Table8[Column1],MATCH(R1836,Table8[Column2]))</f>
        <v>Scheduled</v>
      </c>
      <c r="R1836">
        <v>0</v>
      </c>
      <c r="S1836">
        <f t="shared" si="57"/>
        <v>0</v>
      </c>
      <c r="T1836" t="s">
        <v>19</v>
      </c>
    </row>
    <row r="1837" spans="1:20" x14ac:dyDescent="0.25">
      <c r="A1837">
        <v>1836</v>
      </c>
      <c r="B1837" t="s">
        <v>2235</v>
      </c>
      <c r="C1837" t="s">
        <v>99</v>
      </c>
      <c r="D1837" t="str">
        <f t="shared" si="56"/>
        <v>Gonzales Felipe</v>
      </c>
      <c r="E1837" t="s">
        <v>22</v>
      </c>
      <c r="F1837" t="s">
        <v>30</v>
      </c>
      <c r="G1837" t="s">
        <v>1060</v>
      </c>
      <c r="H1837" t="s">
        <v>1061</v>
      </c>
      <c r="I1837" t="s">
        <v>30</v>
      </c>
      <c r="J1837" t="s">
        <v>19</v>
      </c>
      <c r="K1837" t="str">
        <f>INDEX(Table6[Column1],MATCH(L1837,Table6[Column2]))</f>
        <v>Adults</v>
      </c>
      <c r="L1837">
        <v>42.793972619999998</v>
      </c>
      <c r="M1837" t="str">
        <f>VLOOKUP(L1837,Table1[],2)</f>
        <v>40 - 49</v>
      </c>
      <c r="N1837" t="str">
        <f>INDEX(Table7[Column1],MATCH(O1837,Table7[Column2]))</f>
        <v>Learning Stage</v>
      </c>
      <c r="O1837">
        <v>4.0125568490000001</v>
      </c>
      <c r="P1837" t="str">
        <f>VLOOKUP(O1837,Table13[],2)</f>
        <v>1 - 5</v>
      </c>
      <c r="Q1837" t="str">
        <f>INDEX(Table8[Column1],MATCH(R1837,Table8[Column2]))</f>
        <v>Maintained</v>
      </c>
      <c r="R1837">
        <v>44.545203919999999</v>
      </c>
      <c r="S1837">
        <f t="shared" si="57"/>
        <v>1.8560501633333335</v>
      </c>
      <c r="T1837" t="s">
        <v>19</v>
      </c>
    </row>
    <row r="1838" spans="1:20" x14ac:dyDescent="0.25">
      <c r="A1838">
        <v>1837</v>
      </c>
      <c r="B1838" t="s">
        <v>337</v>
      </c>
      <c r="C1838" t="s">
        <v>120</v>
      </c>
      <c r="D1838" t="str">
        <f t="shared" si="56"/>
        <v>Phillips Gloria</v>
      </c>
      <c r="E1838" t="s">
        <v>15</v>
      </c>
      <c r="F1838" t="s">
        <v>315</v>
      </c>
      <c r="G1838" t="s">
        <v>820</v>
      </c>
      <c r="H1838" t="s">
        <v>821</v>
      </c>
      <c r="I1838" t="s">
        <v>262</v>
      </c>
      <c r="J1838" t="s">
        <v>19</v>
      </c>
      <c r="K1838" t="str">
        <f>INDEX(Table6[Column1],MATCH(L1838,Table6[Column2]))</f>
        <v>Youth</v>
      </c>
      <c r="L1838">
        <v>24.274748039999999</v>
      </c>
      <c r="M1838" t="str">
        <f>VLOOKUP(L1838,Table1[],2)</f>
        <v>20 - 29</v>
      </c>
      <c r="N1838" t="str">
        <f>INDEX(Table7[Column1],MATCH(O1838,Table7[Column2]))</f>
        <v>Learning Stage</v>
      </c>
      <c r="O1838">
        <v>3.844256009</v>
      </c>
      <c r="P1838" t="str">
        <f>VLOOKUP(O1838,Table13[],2)</f>
        <v>1 - 5</v>
      </c>
      <c r="Q1838" t="str">
        <f>INDEX(Table8[Column1],MATCH(R1838,Table8[Column2]))</f>
        <v>Scheduled</v>
      </c>
      <c r="R1838">
        <v>0</v>
      </c>
      <c r="S1838">
        <f t="shared" si="57"/>
        <v>0</v>
      </c>
      <c r="T1838" t="s">
        <v>19</v>
      </c>
    </row>
    <row r="1839" spans="1:20" x14ac:dyDescent="0.25">
      <c r="A1839">
        <v>1838</v>
      </c>
      <c r="B1839" t="s">
        <v>2236</v>
      </c>
      <c r="C1839" t="s">
        <v>506</v>
      </c>
      <c r="D1839" t="str">
        <f t="shared" si="56"/>
        <v>Novotny Blake</v>
      </c>
      <c r="E1839" t="s">
        <v>22</v>
      </c>
      <c r="F1839" t="s">
        <v>33</v>
      </c>
      <c r="G1839" t="s">
        <v>820</v>
      </c>
      <c r="H1839" t="s">
        <v>821</v>
      </c>
      <c r="I1839" t="s">
        <v>33</v>
      </c>
      <c r="J1839" t="s">
        <v>19</v>
      </c>
      <c r="K1839" t="str">
        <f>INDEX(Table6[Column1],MATCH(L1839,Table6[Column2]))</f>
        <v>Adults</v>
      </c>
      <c r="L1839">
        <v>41.965250040000001</v>
      </c>
      <c r="M1839" t="str">
        <f>VLOOKUP(L1839,Table1[],2)</f>
        <v>40 - 49</v>
      </c>
      <c r="N1839" t="str">
        <f>INDEX(Table7[Column1],MATCH(O1839,Table7[Column2]))</f>
        <v>Learning Stage</v>
      </c>
      <c r="O1839">
        <v>5.0427218329999999</v>
      </c>
      <c r="P1839" t="str">
        <f>VLOOKUP(O1839,Table13[],2)</f>
        <v>1 - 5</v>
      </c>
      <c r="Q1839" t="str">
        <f>INDEX(Table8[Column1],MATCH(R1839,Table8[Column2]))</f>
        <v>Maintained</v>
      </c>
      <c r="R1839">
        <v>67.595711559999998</v>
      </c>
      <c r="S1839">
        <f t="shared" si="57"/>
        <v>2.8164879816666666</v>
      </c>
      <c r="T1839" t="s">
        <v>19</v>
      </c>
    </row>
    <row r="1840" spans="1:20" x14ac:dyDescent="0.25">
      <c r="A1840">
        <v>1839</v>
      </c>
      <c r="B1840" t="s">
        <v>1119</v>
      </c>
      <c r="C1840" t="s">
        <v>2237</v>
      </c>
      <c r="D1840" t="str">
        <f t="shared" si="56"/>
        <v>Huber Kemberly</v>
      </c>
      <c r="E1840" t="s">
        <v>15</v>
      </c>
      <c r="F1840" t="s">
        <v>38</v>
      </c>
      <c r="G1840" t="s">
        <v>1060</v>
      </c>
      <c r="H1840" t="s">
        <v>1061</v>
      </c>
      <c r="I1840" t="s">
        <v>38</v>
      </c>
      <c r="J1840" t="s">
        <v>19</v>
      </c>
      <c r="K1840" t="str">
        <f>INDEX(Table6[Column1],MATCH(L1840,Table6[Column2]))</f>
        <v>Young Adults</v>
      </c>
      <c r="L1840">
        <v>39.924381920000002</v>
      </c>
      <c r="M1840" t="str">
        <f>VLOOKUP(L1840,Table1[],2)</f>
        <v>30 - 39</v>
      </c>
      <c r="N1840" t="str">
        <f>INDEX(Table7[Column1],MATCH(O1840,Table7[Column2]))</f>
        <v>Learning Stage</v>
      </c>
      <c r="O1840">
        <v>3.7152687059999998</v>
      </c>
      <c r="P1840" t="str">
        <f>VLOOKUP(O1840,Table13[],2)</f>
        <v>1 - 5</v>
      </c>
      <c r="Q1840" t="str">
        <f>INDEX(Table8[Column1],MATCH(R1840,Table8[Column2]))</f>
        <v>Maintained</v>
      </c>
      <c r="R1840">
        <v>59.884698409999999</v>
      </c>
      <c r="S1840">
        <f t="shared" si="57"/>
        <v>2.4951957670833331</v>
      </c>
      <c r="T1840" t="s">
        <v>19</v>
      </c>
    </row>
    <row r="1841" spans="1:20" x14ac:dyDescent="0.25">
      <c r="A1841">
        <v>1840</v>
      </c>
      <c r="B1841" t="s">
        <v>2238</v>
      </c>
      <c r="C1841" t="s">
        <v>89</v>
      </c>
      <c r="D1841" t="str">
        <f t="shared" si="56"/>
        <v>Meighan Joseph</v>
      </c>
      <c r="E1841" t="s">
        <v>22</v>
      </c>
      <c r="F1841" t="s">
        <v>38</v>
      </c>
      <c r="G1841" t="s">
        <v>1060</v>
      </c>
      <c r="H1841" t="s">
        <v>1061</v>
      </c>
      <c r="I1841" t="s">
        <v>38</v>
      </c>
      <c r="J1841" t="s">
        <v>19</v>
      </c>
      <c r="K1841" t="str">
        <f>INDEX(Table6[Column1],MATCH(L1841,Table6[Column2]))</f>
        <v>Adults</v>
      </c>
      <c r="L1841">
        <v>42.916003529999998</v>
      </c>
      <c r="M1841" t="str">
        <f>VLOOKUP(L1841,Table1[],2)</f>
        <v>40 - 49</v>
      </c>
      <c r="N1841" t="str">
        <f>INDEX(Table7[Column1],MATCH(O1841,Table7[Column2]))</f>
        <v>Learning Stage</v>
      </c>
      <c r="O1841">
        <v>2.986192333</v>
      </c>
      <c r="P1841" t="str">
        <f>VLOOKUP(O1841,Table13[],2)</f>
        <v>1 - 5</v>
      </c>
      <c r="Q1841" t="str">
        <f>INDEX(Table8[Column1],MATCH(R1841,Table8[Column2]))</f>
        <v>Scheduled</v>
      </c>
      <c r="R1841">
        <v>35.948269940000003</v>
      </c>
      <c r="S1841">
        <f t="shared" si="57"/>
        <v>1.4978445808333334</v>
      </c>
      <c r="T1841" t="s">
        <v>19</v>
      </c>
    </row>
    <row r="1842" spans="1:20" x14ac:dyDescent="0.25">
      <c r="A1842">
        <v>1841</v>
      </c>
      <c r="B1842" t="s">
        <v>313</v>
      </c>
      <c r="C1842" t="s">
        <v>502</v>
      </c>
      <c r="D1842" t="str">
        <f t="shared" si="56"/>
        <v>Bass Susan</v>
      </c>
      <c r="E1842" t="s">
        <v>15</v>
      </c>
      <c r="F1842" t="s">
        <v>579</v>
      </c>
      <c r="G1842" t="s">
        <v>1060</v>
      </c>
      <c r="H1842" t="s">
        <v>1061</v>
      </c>
      <c r="I1842" t="s">
        <v>54</v>
      </c>
      <c r="J1842" t="s">
        <v>19</v>
      </c>
      <c r="K1842" t="str">
        <f>INDEX(Table6[Column1],MATCH(L1842,Table6[Column2]))</f>
        <v>Adults</v>
      </c>
      <c r="L1842">
        <v>43.842941199999999</v>
      </c>
      <c r="M1842" t="str">
        <f>VLOOKUP(L1842,Table1[],2)</f>
        <v>40 - 49</v>
      </c>
      <c r="N1842" t="str">
        <f>INDEX(Table7[Column1],MATCH(O1842,Table7[Column2]))</f>
        <v>Learning Stage</v>
      </c>
      <c r="O1842">
        <v>3.6210733030000002</v>
      </c>
      <c r="P1842" t="str">
        <f>VLOOKUP(O1842,Table13[],2)</f>
        <v>1 - 5</v>
      </c>
      <c r="Q1842" t="str">
        <f>INDEX(Table8[Column1],MATCH(R1842,Table8[Column2]))</f>
        <v>Scheduled</v>
      </c>
      <c r="R1842">
        <v>37.67085505</v>
      </c>
      <c r="S1842">
        <f t="shared" si="57"/>
        <v>1.5696189604166668</v>
      </c>
      <c r="T1842" t="s">
        <v>19</v>
      </c>
    </row>
    <row r="1843" spans="1:20" x14ac:dyDescent="0.25">
      <c r="A1843">
        <v>1842</v>
      </c>
      <c r="B1843" t="s">
        <v>2239</v>
      </c>
      <c r="C1843" t="s">
        <v>183</v>
      </c>
      <c r="D1843" t="str">
        <f t="shared" si="56"/>
        <v>Crayton Donald</v>
      </c>
      <c r="E1843" t="s">
        <v>22</v>
      </c>
      <c r="F1843" t="s">
        <v>1456</v>
      </c>
      <c r="G1843" t="s">
        <v>820</v>
      </c>
      <c r="H1843" t="s">
        <v>821</v>
      </c>
      <c r="I1843" t="s">
        <v>107</v>
      </c>
      <c r="J1843" t="s">
        <v>19</v>
      </c>
      <c r="K1843" t="str">
        <f>INDEX(Table6[Column1],MATCH(L1843,Table6[Column2]))</f>
        <v>Adults</v>
      </c>
      <c r="L1843">
        <v>45.957832070000002</v>
      </c>
      <c r="M1843" t="str">
        <f>VLOOKUP(L1843,Table1[],2)</f>
        <v>40 - 49</v>
      </c>
      <c r="N1843" t="str">
        <f>INDEX(Table7[Column1],MATCH(O1843,Table7[Column2]))</f>
        <v>Learning Stage</v>
      </c>
      <c r="O1843">
        <v>5.0688958609999997</v>
      </c>
      <c r="P1843" t="str">
        <f>VLOOKUP(O1843,Table13[],2)</f>
        <v>1 - 5</v>
      </c>
      <c r="Q1843" t="str">
        <f>INDEX(Table8[Column1],MATCH(R1843,Table8[Column2]))</f>
        <v>Maintained</v>
      </c>
      <c r="R1843">
        <v>61.1683144</v>
      </c>
      <c r="S1843">
        <f t="shared" si="57"/>
        <v>2.5486797666666665</v>
      </c>
      <c r="T1843" t="s">
        <v>19</v>
      </c>
    </row>
    <row r="1844" spans="1:20" x14ac:dyDescent="0.25">
      <c r="A1844">
        <v>1843</v>
      </c>
      <c r="B1844" t="s">
        <v>904</v>
      </c>
      <c r="C1844" t="s">
        <v>149</v>
      </c>
      <c r="D1844" t="str">
        <f t="shared" si="56"/>
        <v>Brown Charles</v>
      </c>
      <c r="E1844" t="s">
        <v>22</v>
      </c>
      <c r="F1844" t="s">
        <v>84</v>
      </c>
      <c r="G1844" t="s">
        <v>513</v>
      </c>
      <c r="H1844" t="s">
        <v>18</v>
      </c>
      <c r="I1844" t="s">
        <v>84</v>
      </c>
      <c r="J1844" t="s">
        <v>19</v>
      </c>
      <c r="K1844" t="str">
        <f>INDEX(Table6[Column1],MATCH(L1844,Table6[Column2]))</f>
        <v>Elders</v>
      </c>
      <c r="L1844">
        <v>51.646022309999999</v>
      </c>
      <c r="M1844" t="str">
        <f>VLOOKUP(L1844,Table1[],2)</f>
        <v>50 - 59</v>
      </c>
      <c r="N1844" t="str">
        <f>INDEX(Table7[Column1],MATCH(O1844,Table7[Column2]))</f>
        <v>Fitting in Stage</v>
      </c>
      <c r="O1844">
        <v>6.5016399079999996</v>
      </c>
      <c r="P1844" t="str">
        <f>VLOOKUP(O1844,Table13[],2)</f>
        <v>6 - 10</v>
      </c>
      <c r="Q1844" t="str">
        <f>INDEX(Table8[Column1],MATCH(R1844,Table8[Column2]))</f>
        <v>Habitual</v>
      </c>
      <c r="R1844">
        <v>116.15563760000001</v>
      </c>
      <c r="S1844">
        <f t="shared" si="57"/>
        <v>4.8398182333333342</v>
      </c>
      <c r="T1844" t="s">
        <v>19</v>
      </c>
    </row>
    <row r="1845" spans="1:20" x14ac:dyDescent="0.25">
      <c r="A1845">
        <v>1844</v>
      </c>
      <c r="B1845" t="s">
        <v>2240</v>
      </c>
      <c r="C1845" t="s">
        <v>208</v>
      </c>
      <c r="D1845" t="str">
        <f t="shared" si="56"/>
        <v>Craft Alice</v>
      </c>
      <c r="E1845" t="s">
        <v>15</v>
      </c>
      <c r="F1845" t="s">
        <v>673</v>
      </c>
      <c r="G1845" t="s">
        <v>1060</v>
      </c>
      <c r="H1845" t="s">
        <v>1061</v>
      </c>
      <c r="I1845" t="s">
        <v>107</v>
      </c>
      <c r="J1845" t="s">
        <v>19</v>
      </c>
      <c r="K1845" t="str">
        <f>INDEX(Table6[Column1],MATCH(L1845,Table6[Column2]))</f>
        <v>Adults</v>
      </c>
      <c r="L1845">
        <v>41.598203759999997</v>
      </c>
      <c r="M1845" t="str">
        <f>VLOOKUP(L1845,Table1[],2)</f>
        <v>40 - 49</v>
      </c>
      <c r="N1845" t="str">
        <f>INDEX(Table7[Column1],MATCH(O1845,Table7[Column2]))</f>
        <v>Fitting in Stage</v>
      </c>
      <c r="O1845">
        <v>8.141919691</v>
      </c>
      <c r="P1845" t="str">
        <f>VLOOKUP(O1845,Table13[],2)</f>
        <v>6 - 10</v>
      </c>
      <c r="Q1845" t="str">
        <f>INDEX(Table8[Column1],MATCH(R1845,Table8[Column2]))</f>
        <v>Habitual</v>
      </c>
      <c r="R1845">
        <v>109.00362370000001</v>
      </c>
      <c r="S1845">
        <f t="shared" si="57"/>
        <v>4.5418176541666675</v>
      </c>
      <c r="T1845" t="s">
        <v>19</v>
      </c>
    </row>
    <row r="1846" spans="1:20" x14ac:dyDescent="0.25">
      <c r="A1846">
        <v>1845</v>
      </c>
      <c r="B1846" t="s">
        <v>400</v>
      </c>
      <c r="C1846" t="s">
        <v>345</v>
      </c>
      <c r="D1846" t="str">
        <f t="shared" si="56"/>
        <v>Williams Ronald</v>
      </c>
      <c r="E1846" t="s">
        <v>22</v>
      </c>
      <c r="F1846" t="s">
        <v>38</v>
      </c>
      <c r="G1846" t="s">
        <v>1060</v>
      </c>
      <c r="H1846" t="s">
        <v>1061</v>
      </c>
      <c r="I1846" t="s">
        <v>38</v>
      </c>
      <c r="J1846" t="s">
        <v>19</v>
      </c>
      <c r="K1846" t="str">
        <f>INDEX(Table6[Column1],MATCH(L1846,Table6[Column2]))</f>
        <v>Young Adults</v>
      </c>
      <c r="L1846">
        <v>33.218094739999998</v>
      </c>
      <c r="M1846" t="str">
        <f>VLOOKUP(L1846,Table1[],2)</f>
        <v>30 - 39</v>
      </c>
      <c r="N1846" t="str">
        <f>INDEX(Table7[Column1],MATCH(O1846,Table7[Column2]))</f>
        <v>Learning Stage</v>
      </c>
      <c r="O1846">
        <v>5.201013627</v>
      </c>
      <c r="P1846" t="str">
        <f>VLOOKUP(O1846,Table13[],2)</f>
        <v>1 - 5</v>
      </c>
      <c r="Q1846" t="str">
        <f>INDEX(Table8[Column1],MATCH(R1846,Table8[Column2]))</f>
        <v>Scheduled</v>
      </c>
      <c r="R1846">
        <v>0</v>
      </c>
      <c r="S1846">
        <f t="shared" si="57"/>
        <v>0</v>
      </c>
      <c r="T1846" t="s">
        <v>19</v>
      </c>
    </row>
    <row r="1847" spans="1:20" x14ac:dyDescent="0.25">
      <c r="A1847">
        <v>1846</v>
      </c>
      <c r="B1847" t="s">
        <v>2241</v>
      </c>
      <c r="C1847" t="s">
        <v>709</v>
      </c>
      <c r="D1847" t="str">
        <f t="shared" si="56"/>
        <v>Gebhart Carlos</v>
      </c>
      <c r="E1847" t="s">
        <v>22</v>
      </c>
      <c r="F1847" t="s">
        <v>30</v>
      </c>
      <c r="G1847" t="s">
        <v>1060</v>
      </c>
      <c r="H1847" t="s">
        <v>1061</v>
      </c>
      <c r="I1847" t="s">
        <v>30</v>
      </c>
      <c r="J1847" t="s">
        <v>19</v>
      </c>
      <c r="K1847" t="str">
        <f>INDEX(Table6[Column1],MATCH(L1847,Table6[Column2]))</f>
        <v>Young Adults</v>
      </c>
      <c r="L1847">
        <v>34.984883070000002</v>
      </c>
      <c r="M1847" t="str">
        <f>VLOOKUP(L1847,Table1[],2)</f>
        <v>30 - 39</v>
      </c>
      <c r="N1847" t="str">
        <f>INDEX(Table7[Column1],MATCH(O1847,Table7[Column2]))</f>
        <v>Learning Stage</v>
      </c>
      <c r="O1847">
        <v>4.5605857990000001</v>
      </c>
      <c r="P1847" t="str">
        <f>VLOOKUP(O1847,Table13[],2)</f>
        <v>1 - 5</v>
      </c>
      <c r="Q1847" t="str">
        <f>INDEX(Table8[Column1],MATCH(R1847,Table8[Column2]))</f>
        <v>Scheduled</v>
      </c>
      <c r="R1847">
        <v>9.3989677500000006</v>
      </c>
      <c r="S1847">
        <f t="shared" si="57"/>
        <v>0.39162365625000001</v>
      </c>
      <c r="T1847" t="s">
        <v>19</v>
      </c>
    </row>
    <row r="1848" spans="1:20" x14ac:dyDescent="0.25">
      <c r="A1848">
        <v>1847</v>
      </c>
      <c r="B1848" t="s">
        <v>2242</v>
      </c>
      <c r="C1848" t="s">
        <v>135</v>
      </c>
      <c r="D1848" t="str">
        <f t="shared" si="56"/>
        <v>Nakagawa Allison</v>
      </c>
      <c r="E1848" t="s">
        <v>15</v>
      </c>
      <c r="F1848" t="s">
        <v>407</v>
      </c>
      <c r="G1848" t="s">
        <v>820</v>
      </c>
      <c r="H1848" t="s">
        <v>821</v>
      </c>
      <c r="I1848" t="s">
        <v>407</v>
      </c>
      <c r="J1848" t="s">
        <v>19</v>
      </c>
      <c r="K1848" t="str">
        <f>INDEX(Table6[Column1],MATCH(L1848,Table6[Column2]))</f>
        <v>Young Adults</v>
      </c>
      <c r="L1848">
        <v>30.112271889999999</v>
      </c>
      <c r="M1848" t="str">
        <f>VLOOKUP(L1848,Table1[],2)</f>
        <v>30 - 39</v>
      </c>
      <c r="N1848" t="str">
        <f>INDEX(Table7[Column1],MATCH(O1848,Table7[Column2]))</f>
        <v>Learning Stage</v>
      </c>
      <c r="O1848">
        <v>2.5174369190000001</v>
      </c>
      <c r="P1848" t="str">
        <f>VLOOKUP(O1848,Table13[],2)</f>
        <v>1 - 5</v>
      </c>
      <c r="Q1848" t="str">
        <f>INDEX(Table8[Column1],MATCH(R1848,Table8[Column2]))</f>
        <v>Scheduled</v>
      </c>
      <c r="R1848">
        <v>0</v>
      </c>
      <c r="S1848">
        <f t="shared" si="57"/>
        <v>0</v>
      </c>
      <c r="T1848" t="s">
        <v>19</v>
      </c>
    </row>
    <row r="1849" spans="1:20" x14ac:dyDescent="0.25">
      <c r="A1849">
        <v>1848</v>
      </c>
      <c r="B1849" t="s">
        <v>1526</v>
      </c>
      <c r="C1849" t="s">
        <v>115</v>
      </c>
      <c r="D1849" t="str">
        <f t="shared" si="56"/>
        <v>Hicks Daniel</v>
      </c>
      <c r="E1849" t="s">
        <v>22</v>
      </c>
      <c r="F1849" t="s">
        <v>176</v>
      </c>
      <c r="G1849" t="s">
        <v>1060</v>
      </c>
      <c r="H1849" t="s">
        <v>1061</v>
      </c>
      <c r="I1849" t="s">
        <v>134</v>
      </c>
      <c r="J1849" t="s">
        <v>19</v>
      </c>
      <c r="K1849" t="str">
        <f>INDEX(Table6[Column1],MATCH(L1849,Table6[Column2]))</f>
        <v>Adults</v>
      </c>
      <c r="L1849">
        <v>46.14572089</v>
      </c>
      <c r="M1849" t="str">
        <f>VLOOKUP(L1849,Table1[],2)</f>
        <v>40 - 49</v>
      </c>
      <c r="N1849" t="str">
        <f>INDEX(Table7[Column1],MATCH(O1849,Table7[Column2]))</f>
        <v>Learning Stage</v>
      </c>
      <c r="O1849">
        <v>3.6367854570000002</v>
      </c>
      <c r="P1849" t="str">
        <f>VLOOKUP(O1849,Table13[],2)</f>
        <v>1 - 5</v>
      </c>
      <c r="Q1849" t="str">
        <f>INDEX(Table8[Column1],MATCH(R1849,Table8[Column2]))</f>
        <v>Habitual</v>
      </c>
      <c r="R1849">
        <v>80.950714989999994</v>
      </c>
      <c r="S1849">
        <f t="shared" si="57"/>
        <v>3.3729464579166666</v>
      </c>
      <c r="T1849" t="s">
        <v>19</v>
      </c>
    </row>
    <row r="1850" spans="1:20" x14ac:dyDescent="0.25">
      <c r="A1850">
        <v>1849</v>
      </c>
      <c r="B1850" t="s">
        <v>2243</v>
      </c>
      <c r="C1850" t="s">
        <v>2244</v>
      </c>
      <c r="D1850" t="str">
        <f t="shared" si="56"/>
        <v>Hanson Sherry</v>
      </c>
      <c r="E1850" t="s">
        <v>15</v>
      </c>
      <c r="F1850" t="s">
        <v>134</v>
      </c>
      <c r="G1850" t="s">
        <v>1060</v>
      </c>
      <c r="H1850" t="s">
        <v>1061</v>
      </c>
      <c r="I1850" t="s">
        <v>134</v>
      </c>
      <c r="J1850" t="s">
        <v>19</v>
      </c>
      <c r="K1850" t="str">
        <f>INDEX(Table6[Column1],MATCH(L1850,Table6[Column2]))</f>
        <v>Young Adults</v>
      </c>
      <c r="L1850">
        <v>38.619019590000001</v>
      </c>
      <c r="M1850" t="str">
        <f>VLOOKUP(L1850,Table1[],2)</f>
        <v>30 - 39</v>
      </c>
      <c r="N1850" t="str">
        <f>INDEX(Table7[Column1],MATCH(O1850,Table7[Column2]))</f>
        <v>Learning Stage</v>
      </c>
      <c r="O1850">
        <v>5.7398385540000003</v>
      </c>
      <c r="P1850" t="str">
        <f>VLOOKUP(O1850,Table13[],2)</f>
        <v>1 - 5</v>
      </c>
      <c r="Q1850" t="str">
        <f>INDEX(Table8[Column1],MATCH(R1850,Table8[Column2]))</f>
        <v>Habitual</v>
      </c>
      <c r="R1850">
        <v>80.00442511</v>
      </c>
      <c r="S1850">
        <f t="shared" si="57"/>
        <v>3.3335177129166667</v>
      </c>
      <c r="T1850" t="s">
        <v>19</v>
      </c>
    </row>
    <row r="1851" spans="1:20" x14ac:dyDescent="0.25">
      <c r="A1851">
        <v>1850</v>
      </c>
      <c r="B1851" t="s">
        <v>1209</v>
      </c>
      <c r="C1851" t="s">
        <v>1482</v>
      </c>
      <c r="D1851" t="str">
        <f t="shared" si="56"/>
        <v>Taylor Stanley</v>
      </c>
      <c r="E1851" t="s">
        <v>22</v>
      </c>
      <c r="F1851" t="s">
        <v>38</v>
      </c>
      <c r="G1851" t="s">
        <v>1060</v>
      </c>
      <c r="H1851" t="s">
        <v>1061</v>
      </c>
      <c r="I1851" t="s">
        <v>38</v>
      </c>
      <c r="J1851" t="s">
        <v>19</v>
      </c>
      <c r="K1851" t="str">
        <f>INDEX(Table6[Column1],MATCH(L1851,Table6[Column2]))</f>
        <v>Young Adults</v>
      </c>
      <c r="L1851">
        <v>39.875820689999998</v>
      </c>
      <c r="M1851" t="str">
        <f>VLOOKUP(L1851,Table1[],2)</f>
        <v>30 - 39</v>
      </c>
      <c r="N1851" t="str">
        <f>INDEX(Table7[Column1],MATCH(O1851,Table7[Column2]))</f>
        <v>Learning Stage</v>
      </c>
      <c r="O1851">
        <v>5.300878269</v>
      </c>
      <c r="P1851" t="str">
        <f>VLOOKUP(O1851,Table13[],2)</f>
        <v>1 - 5</v>
      </c>
      <c r="Q1851" t="str">
        <f>INDEX(Table8[Column1],MATCH(R1851,Table8[Column2]))</f>
        <v>Scheduled</v>
      </c>
      <c r="R1851">
        <v>14.287382729999999</v>
      </c>
      <c r="S1851">
        <f t="shared" si="57"/>
        <v>0.59530761374999996</v>
      </c>
      <c r="T1851" t="s">
        <v>19</v>
      </c>
    </row>
    <row r="1852" spans="1:20" x14ac:dyDescent="0.25">
      <c r="A1852">
        <v>1851</v>
      </c>
      <c r="B1852" t="s">
        <v>493</v>
      </c>
      <c r="C1852" t="s">
        <v>323</v>
      </c>
      <c r="D1852" t="str">
        <f t="shared" si="56"/>
        <v>Banks Dean</v>
      </c>
      <c r="E1852" t="s">
        <v>22</v>
      </c>
      <c r="F1852" t="s">
        <v>127</v>
      </c>
      <c r="G1852" t="s">
        <v>1060</v>
      </c>
      <c r="H1852" t="s">
        <v>1061</v>
      </c>
      <c r="I1852" t="s">
        <v>127</v>
      </c>
      <c r="J1852" t="s">
        <v>19</v>
      </c>
      <c r="K1852" t="str">
        <f>INDEX(Table6[Column1],MATCH(L1852,Table6[Column2]))</f>
        <v>Elders</v>
      </c>
      <c r="L1852">
        <v>52.537358439999998</v>
      </c>
      <c r="M1852" t="str">
        <f>VLOOKUP(L1852,Table1[],2)</f>
        <v>50 - 59</v>
      </c>
      <c r="N1852" t="str">
        <f>INDEX(Table7[Column1],MATCH(O1852,Table7[Column2]))</f>
        <v>Learning Stage</v>
      </c>
      <c r="O1852">
        <v>5.5598463709999999</v>
      </c>
      <c r="P1852" t="str">
        <f>VLOOKUP(O1852,Table13[],2)</f>
        <v>1 - 5</v>
      </c>
      <c r="Q1852" t="str">
        <f>INDEX(Table8[Column1],MATCH(R1852,Table8[Column2]))</f>
        <v>Habitual</v>
      </c>
      <c r="R1852">
        <v>117.8462012</v>
      </c>
      <c r="S1852">
        <f t="shared" si="57"/>
        <v>4.9102583833333338</v>
      </c>
      <c r="T1852" t="s">
        <v>19</v>
      </c>
    </row>
    <row r="1853" spans="1:20" x14ac:dyDescent="0.25">
      <c r="A1853">
        <v>1852</v>
      </c>
      <c r="B1853" t="s">
        <v>435</v>
      </c>
      <c r="C1853" t="s">
        <v>473</v>
      </c>
      <c r="D1853" t="str">
        <f t="shared" si="56"/>
        <v>Britt Jeffrey</v>
      </c>
      <c r="E1853" t="s">
        <v>22</v>
      </c>
      <c r="F1853" t="s">
        <v>16</v>
      </c>
      <c r="G1853" t="s">
        <v>1872</v>
      </c>
      <c r="H1853" t="s">
        <v>612</v>
      </c>
      <c r="I1853" t="s">
        <v>16</v>
      </c>
      <c r="J1853" t="s">
        <v>19</v>
      </c>
      <c r="K1853" t="str">
        <f>INDEX(Table6[Column1],MATCH(L1853,Table6[Column2]))</f>
        <v>Young Adults</v>
      </c>
      <c r="L1853">
        <v>37.897831330000002</v>
      </c>
      <c r="M1853" t="str">
        <f>VLOOKUP(L1853,Table1[],2)</f>
        <v>30 - 39</v>
      </c>
      <c r="N1853" t="str">
        <f>INDEX(Table7[Column1],MATCH(O1853,Table7[Column2]))</f>
        <v>Learning Stage</v>
      </c>
      <c r="O1853">
        <v>5.7264194640000001</v>
      </c>
      <c r="P1853" t="str">
        <f>VLOOKUP(O1853,Table13[],2)</f>
        <v>1 - 5</v>
      </c>
      <c r="Q1853" t="str">
        <f>INDEX(Table8[Column1],MATCH(R1853,Table8[Column2]))</f>
        <v>Scheduled</v>
      </c>
      <c r="R1853">
        <v>13.50763609</v>
      </c>
      <c r="S1853">
        <f t="shared" si="57"/>
        <v>0.56281817041666671</v>
      </c>
      <c r="T1853" t="s">
        <v>19</v>
      </c>
    </row>
    <row r="1854" spans="1:20" x14ac:dyDescent="0.25">
      <c r="A1854">
        <v>1853</v>
      </c>
      <c r="B1854" t="s">
        <v>2113</v>
      </c>
      <c r="C1854" t="s">
        <v>1922</v>
      </c>
      <c r="D1854" t="str">
        <f t="shared" si="56"/>
        <v>Lynn Dorothy</v>
      </c>
      <c r="E1854" t="s">
        <v>15</v>
      </c>
      <c r="F1854" t="s">
        <v>33</v>
      </c>
      <c r="G1854" t="s">
        <v>1060</v>
      </c>
      <c r="H1854" t="s">
        <v>1061</v>
      </c>
      <c r="I1854" t="s">
        <v>33</v>
      </c>
      <c r="J1854" t="s">
        <v>19</v>
      </c>
      <c r="K1854" t="str">
        <f>INDEX(Table6[Column1],MATCH(L1854,Table6[Column2]))</f>
        <v>Young Adults</v>
      </c>
      <c r="L1854">
        <v>38.99656933</v>
      </c>
      <c r="M1854" t="str">
        <f>VLOOKUP(L1854,Table1[],2)</f>
        <v>30 - 39</v>
      </c>
      <c r="N1854" t="str">
        <f>INDEX(Table7[Column1],MATCH(O1854,Table7[Column2]))</f>
        <v>Learning Stage</v>
      </c>
      <c r="O1854">
        <v>4.9456202850000004</v>
      </c>
      <c r="P1854" t="str">
        <f>VLOOKUP(O1854,Table13[],2)</f>
        <v>1 - 5</v>
      </c>
      <c r="Q1854" t="str">
        <f>INDEX(Table8[Column1],MATCH(R1854,Table8[Column2]))</f>
        <v>Maintained</v>
      </c>
      <c r="R1854">
        <v>61.282854749999998</v>
      </c>
      <c r="S1854">
        <f t="shared" si="57"/>
        <v>2.5534522812500002</v>
      </c>
      <c r="T1854" t="s">
        <v>19</v>
      </c>
    </row>
    <row r="1855" spans="1:20" x14ac:dyDescent="0.25">
      <c r="A1855">
        <v>1854</v>
      </c>
      <c r="B1855" t="s">
        <v>2245</v>
      </c>
      <c r="C1855" t="s">
        <v>194</v>
      </c>
      <c r="D1855" t="str">
        <f t="shared" si="56"/>
        <v>Toth Florence</v>
      </c>
      <c r="E1855" t="s">
        <v>15</v>
      </c>
      <c r="F1855" t="s">
        <v>407</v>
      </c>
      <c r="G1855" t="s">
        <v>820</v>
      </c>
      <c r="H1855" t="s">
        <v>821</v>
      </c>
      <c r="I1855" t="s">
        <v>407</v>
      </c>
      <c r="J1855" t="s">
        <v>19</v>
      </c>
      <c r="K1855" t="str">
        <f>INDEX(Table6[Column1],MATCH(L1855,Table6[Column2]))</f>
        <v>Adults</v>
      </c>
      <c r="L1855">
        <v>46.616273620000001</v>
      </c>
      <c r="M1855" t="str">
        <f>VLOOKUP(L1855,Table1[],2)</f>
        <v>40 - 49</v>
      </c>
      <c r="N1855" t="str">
        <f>INDEX(Table7[Column1],MATCH(O1855,Table7[Column2]))</f>
        <v>Learning Stage</v>
      </c>
      <c r="O1855">
        <v>4.4540205520000002</v>
      </c>
      <c r="P1855" t="str">
        <f>VLOOKUP(O1855,Table13[],2)</f>
        <v>1 - 5</v>
      </c>
      <c r="Q1855" t="str">
        <f>INDEX(Table8[Column1],MATCH(R1855,Table8[Column2]))</f>
        <v>Maintained</v>
      </c>
      <c r="R1855">
        <v>78.089082329999997</v>
      </c>
      <c r="S1855">
        <f t="shared" si="57"/>
        <v>3.2537117637499997</v>
      </c>
      <c r="T1855" t="s">
        <v>19</v>
      </c>
    </row>
    <row r="1856" spans="1:20" x14ac:dyDescent="0.25">
      <c r="A1856">
        <v>1855</v>
      </c>
      <c r="B1856" t="s">
        <v>2246</v>
      </c>
      <c r="C1856" t="s">
        <v>802</v>
      </c>
      <c r="D1856" t="str">
        <f t="shared" si="56"/>
        <v>Conner Donna</v>
      </c>
      <c r="E1856" t="s">
        <v>15</v>
      </c>
      <c r="F1856" t="s">
        <v>30</v>
      </c>
      <c r="G1856" t="s">
        <v>1060</v>
      </c>
      <c r="H1856" t="s">
        <v>1061</v>
      </c>
      <c r="I1856" t="s">
        <v>30</v>
      </c>
      <c r="J1856" t="s">
        <v>19</v>
      </c>
      <c r="K1856" t="str">
        <f>INDEX(Table6[Column1],MATCH(L1856,Table6[Column2]))</f>
        <v>Adults</v>
      </c>
      <c r="L1856">
        <v>48.11320722</v>
      </c>
      <c r="M1856" t="str">
        <f>VLOOKUP(L1856,Table1[],2)</f>
        <v>40 - 49</v>
      </c>
      <c r="N1856" t="str">
        <f>INDEX(Table7[Column1],MATCH(O1856,Table7[Column2]))</f>
        <v>Learning Stage</v>
      </c>
      <c r="O1856">
        <v>3.5855886570000002</v>
      </c>
      <c r="P1856" t="str">
        <f>VLOOKUP(O1856,Table13[],2)</f>
        <v>1 - 5</v>
      </c>
      <c r="Q1856" t="str">
        <f>INDEX(Table8[Column1],MATCH(R1856,Table8[Column2]))</f>
        <v>Habitual</v>
      </c>
      <c r="R1856">
        <v>92.205476759999996</v>
      </c>
      <c r="S1856">
        <f t="shared" si="57"/>
        <v>3.841894865</v>
      </c>
      <c r="T1856" t="s">
        <v>19</v>
      </c>
    </row>
    <row r="1857" spans="1:20" x14ac:dyDescent="0.25">
      <c r="A1857">
        <v>1856</v>
      </c>
      <c r="B1857" t="s">
        <v>1254</v>
      </c>
      <c r="C1857" t="s">
        <v>1553</v>
      </c>
      <c r="D1857" t="str">
        <f t="shared" si="56"/>
        <v>Carter Rhonda</v>
      </c>
      <c r="E1857" t="s">
        <v>15</v>
      </c>
      <c r="F1857" t="s">
        <v>1456</v>
      </c>
      <c r="G1857" t="s">
        <v>1060</v>
      </c>
      <c r="H1857" t="s">
        <v>1061</v>
      </c>
      <c r="I1857" t="s">
        <v>107</v>
      </c>
      <c r="J1857" t="s">
        <v>19</v>
      </c>
      <c r="K1857" t="str">
        <f>INDEX(Table6[Column1],MATCH(L1857,Table6[Column2]))</f>
        <v>Elders</v>
      </c>
      <c r="L1857">
        <v>54.629495030000001</v>
      </c>
      <c r="M1857" t="str">
        <f>VLOOKUP(L1857,Table1[],2)</f>
        <v>50 - 59</v>
      </c>
      <c r="N1857" t="str">
        <f>INDEX(Table7[Column1],MATCH(O1857,Table7[Column2]))</f>
        <v>Learning Stage</v>
      </c>
      <c r="O1857">
        <v>2.6136816679999999</v>
      </c>
      <c r="P1857" t="str">
        <f>VLOOKUP(O1857,Table13[],2)</f>
        <v>1 - 5</v>
      </c>
      <c r="Q1857" t="str">
        <f>INDEX(Table8[Column1],MATCH(R1857,Table8[Column2]))</f>
        <v>Excused</v>
      </c>
      <c r="R1857">
        <v>142.780113</v>
      </c>
      <c r="S1857">
        <f t="shared" si="57"/>
        <v>5.9491713749999997</v>
      </c>
      <c r="T1857" t="s">
        <v>19</v>
      </c>
    </row>
    <row r="1858" spans="1:20" x14ac:dyDescent="0.25">
      <c r="A1858">
        <v>1857</v>
      </c>
      <c r="B1858" t="s">
        <v>1427</v>
      </c>
      <c r="C1858" t="s">
        <v>249</v>
      </c>
      <c r="D1858" t="str">
        <f t="shared" si="56"/>
        <v>Clarke Esther</v>
      </c>
      <c r="E1858" t="s">
        <v>15</v>
      </c>
      <c r="F1858" t="s">
        <v>1445</v>
      </c>
      <c r="G1858" t="s">
        <v>820</v>
      </c>
      <c r="H1858" t="s">
        <v>821</v>
      </c>
      <c r="I1858" t="s">
        <v>46</v>
      </c>
      <c r="J1858" t="s">
        <v>19</v>
      </c>
      <c r="K1858" t="str">
        <f>INDEX(Table6[Column1],MATCH(L1858,Table6[Column2]))</f>
        <v>Adults</v>
      </c>
      <c r="L1858">
        <v>47.988541069999997</v>
      </c>
      <c r="M1858" t="str">
        <f>VLOOKUP(L1858,Table1[],2)</f>
        <v>40 - 49</v>
      </c>
      <c r="N1858" t="str">
        <f>INDEX(Table7[Column1],MATCH(O1858,Table7[Column2]))</f>
        <v>Fitting in Stage</v>
      </c>
      <c r="O1858">
        <v>7.3614082940000003</v>
      </c>
      <c r="P1858" t="str">
        <f>VLOOKUP(O1858,Table13[],2)</f>
        <v>6 - 10</v>
      </c>
      <c r="Q1858" t="str">
        <f>INDEX(Table8[Column1],MATCH(R1858,Table8[Column2]))</f>
        <v>Habitual</v>
      </c>
      <c r="R1858">
        <v>86.314623900000001</v>
      </c>
      <c r="S1858">
        <f t="shared" si="57"/>
        <v>3.5964426625000003</v>
      </c>
      <c r="T1858" t="s">
        <v>19</v>
      </c>
    </row>
    <row r="1859" spans="1:20" x14ac:dyDescent="0.25">
      <c r="A1859">
        <v>1858</v>
      </c>
      <c r="B1859" t="s">
        <v>2247</v>
      </c>
      <c r="C1859" t="s">
        <v>830</v>
      </c>
      <c r="D1859" t="str">
        <f t="shared" ref="D1859:D1922" si="58">CONCATENATE(B1859, " ",C1859)</f>
        <v>Henderson Marcus</v>
      </c>
      <c r="E1859" t="s">
        <v>22</v>
      </c>
      <c r="F1859" t="s">
        <v>754</v>
      </c>
      <c r="G1859" t="s">
        <v>1060</v>
      </c>
      <c r="H1859" t="s">
        <v>1061</v>
      </c>
      <c r="I1859" t="s">
        <v>24</v>
      </c>
      <c r="J1859" t="s">
        <v>19</v>
      </c>
      <c r="K1859" t="str">
        <f>INDEX(Table6[Column1],MATCH(L1859,Table6[Column2]))</f>
        <v>Elders</v>
      </c>
      <c r="L1859">
        <v>50.307869480000001</v>
      </c>
      <c r="M1859" t="str">
        <f>VLOOKUP(L1859,Table1[],2)</f>
        <v>50 - 59</v>
      </c>
      <c r="N1859" t="str">
        <f>INDEX(Table7[Column1],MATCH(O1859,Table7[Column2]))</f>
        <v>Fitting in Stage</v>
      </c>
      <c r="O1859">
        <v>6.0585597890000003</v>
      </c>
      <c r="P1859" t="str">
        <f>VLOOKUP(O1859,Table13[],2)</f>
        <v>6 - 10</v>
      </c>
      <c r="Q1859" t="str">
        <f>INDEX(Table8[Column1],MATCH(R1859,Table8[Column2]))</f>
        <v>Maintained</v>
      </c>
      <c r="R1859">
        <v>62.785063030000003</v>
      </c>
      <c r="S1859">
        <f t="shared" ref="S1859:S1922" si="59">CONVERT(R1859,"hr","day")</f>
        <v>2.616044292916667</v>
      </c>
      <c r="T1859" t="s">
        <v>19</v>
      </c>
    </row>
    <row r="1860" spans="1:20" x14ac:dyDescent="0.25">
      <c r="A1860">
        <v>1859</v>
      </c>
      <c r="B1860" t="s">
        <v>2248</v>
      </c>
      <c r="C1860" t="s">
        <v>183</v>
      </c>
      <c r="D1860" t="str">
        <f t="shared" si="58"/>
        <v>Shick Donald</v>
      </c>
      <c r="E1860" t="s">
        <v>22</v>
      </c>
      <c r="F1860" t="s">
        <v>369</v>
      </c>
      <c r="G1860" t="s">
        <v>1790</v>
      </c>
      <c r="H1860" t="s">
        <v>1791</v>
      </c>
      <c r="I1860" t="s">
        <v>369</v>
      </c>
      <c r="J1860" t="s">
        <v>19</v>
      </c>
      <c r="K1860" t="str">
        <f>INDEX(Table6[Column1],MATCH(L1860,Table6[Column2]))</f>
        <v>Elders</v>
      </c>
      <c r="L1860">
        <v>50.803676129999999</v>
      </c>
      <c r="M1860" t="str">
        <f>VLOOKUP(L1860,Table1[],2)</f>
        <v>50 - 59</v>
      </c>
      <c r="N1860" t="str">
        <f>INDEX(Table7[Column1],MATCH(O1860,Table7[Column2]))</f>
        <v>Learning Stage</v>
      </c>
      <c r="O1860">
        <v>4.8341740120000001</v>
      </c>
      <c r="P1860" t="str">
        <f>VLOOKUP(O1860,Table13[],2)</f>
        <v>1 - 5</v>
      </c>
      <c r="Q1860" t="str">
        <f>INDEX(Table8[Column1],MATCH(R1860,Table8[Column2]))</f>
        <v>Habitual</v>
      </c>
      <c r="R1860">
        <v>81.591051469999996</v>
      </c>
      <c r="S1860">
        <f t="shared" si="59"/>
        <v>3.399627144583333</v>
      </c>
      <c r="T1860" t="s">
        <v>19</v>
      </c>
    </row>
    <row r="1861" spans="1:20" x14ac:dyDescent="0.25">
      <c r="A1861">
        <v>1860</v>
      </c>
      <c r="B1861" t="s">
        <v>2249</v>
      </c>
      <c r="C1861" t="s">
        <v>1563</v>
      </c>
      <c r="D1861" t="str">
        <f t="shared" si="58"/>
        <v>Kirkpatrick Fred</v>
      </c>
      <c r="E1861" t="s">
        <v>22</v>
      </c>
      <c r="F1861" t="s">
        <v>107</v>
      </c>
      <c r="G1861" t="s">
        <v>1060</v>
      </c>
      <c r="H1861" t="s">
        <v>1061</v>
      </c>
      <c r="I1861" t="s">
        <v>107</v>
      </c>
      <c r="J1861" t="s">
        <v>19</v>
      </c>
      <c r="K1861" t="str">
        <f>INDEX(Table6[Column1],MATCH(L1861,Table6[Column2]))</f>
        <v>Elders</v>
      </c>
      <c r="L1861">
        <v>58.571008140000004</v>
      </c>
      <c r="M1861" t="str">
        <f>VLOOKUP(L1861,Table1[],2)</f>
        <v>50 - 59</v>
      </c>
      <c r="N1861" t="str">
        <f>INDEX(Table7[Column1],MATCH(O1861,Table7[Column2]))</f>
        <v>Learning Stage</v>
      </c>
      <c r="O1861">
        <v>4.438908219</v>
      </c>
      <c r="P1861" t="str">
        <f>VLOOKUP(O1861,Table13[],2)</f>
        <v>1 - 5</v>
      </c>
      <c r="Q1861" t="str">
        <f>INDEX(Table8[Column1],MATCH(R1861,Table8[Column2]))</f>
        <v>Habitual</v>
      </c>
      <c r="R1861">
        <v>115.0863671</v>
      </c>
      <c r="S1861">
        <f t="shared" si="59"/>
        <v>4.7952652958333335</v>
      </c>
      <c r="T1861" t="s">
        <v>19</v>
      </c>
    </row>
    <row r="1862" spans="1:20" x14ac:dyDescent="0.25">
      <c r="A1862">
        <v>1861</v>
      </c>
      <c r="B1862" t="s">
        <v>2250</v>
      </c>
      <c r="C1862" t="s">
        <v>2251</v>
      </c>
      <c r="D1862" t="str">
        <f t="shared" si="58"/>
        <v>Delariva Latesha</v>
      </c>
      <c r="E1862" t="s">
        <v>15</v>
      </c>
      <c r="F1862" t="s">
        <v>38</v>
      </c>
      <c r="G1862" t="s">
        <v>611</v>
      </c>
      <c r="H1862" t="s">
        <v>612</v>
      </c>
      <c r="I1862" t="s">
        <v>38</v>
      </c>
      <c r="J1862" t="s">
        <v>19</v>
      </c>
      <c r="K1862" t="str">
        <f>INDEX(Table6[Column1],MATCH(L1862,Table6[Column2]))</f>
        <v>Elders</v>
      </c>
      <c r="L1862">
        <v>55.887063120000001</v>
      </c>
      <c r="M1862" t="str">
        <f>VLOOKUP(L1862,Table1[],2)</f>
        <v>50 - 59</v>
      </c>
      <c r="N1862" t="str">
        <f>INDEX(Table7[Column1],MATCH(O1862,Table7[Column2]))</f>
        <v>Fitting in Stage</v>
      </c>
      <c r="O1862">
        <v>6.8990596479999997</v>
      </c>
      <c r="P1862" t="str">
        <f>VLOOKUP(O1862,Table13[],2)</f>
        <v>6 - 10</v>
      </c>
      <c r="Q1862" t="str">
        <f>INDEX(Table8[Column1],MATCH(R1862,Table8[Column2]))</f>
        <v>Excused</v>
      </c>
      <c r="R1862">
        <v>143.06094469999999</v>
      </c>
      <c r="S1862">
        <f t="shared" si="59"/>
        <v>5.9608726958333333</v>
      </c>
      <c r="T1862" t="s">
        <v>19</v>
      </c>
    </row>
    <row r="1863" spans="1:20" x14ac:dyDescent="0.25">
      <c r="A1863">
        <v>1862</v>
      </c>
      <c r="B1863" t="s">
        <v>2252</v>
      </c>
      <c r="C1863" t="s">
        <v>77</v>
      </c>
      <c r="D1863" t="str">
        <f t="shared" si="58"/>
        <v>Morrissey Sandra</v>
      </c>
      <c r="E1863" t="s">
        <v>15</v>
      </c>
      <c r="F1863" t="s">
        <v>127</v>
      </c>
      <c r="G1863" t="s">
        <v>1060</v>
      </c>
      <c r="H1863" t="s">
        <v>1061</v>
      </c>
      <c r="I1863" t="s">
        <v>127</v>
      </c>
      <c r="J1863" t="s">
        <v>19</v>
      </c>
      <c r="K1863" t="str">
        <f>INDEX(Table6[Column1],MATCH(L1863,Table6[Column2]))</f>
        <v>Elders</v>
      </c>
      <c r="L1863">
        <v>53.937809479999999</v>
      </c>
      <c r="M1863" t="str">
        <f>VLOOKUP(L1863,Table1[],2)</f>
        <v>50 - 59</v>
      </c>
      <c r="N1863" t="str">
        <f>INDEX(Table7[Column1],MATCH(O1863,Table7[Column2]))</f>
        <v>Learning Stage</v>
      </c>
      <c r="O1863">
        <v>4.8727628349999996</v>
      </c>
      <c r="P1863" t="str">
        <f>VLOOKUP(O1863,Table13[],2)</f>
        <v>1 - 5</v>
      </c>
      <c r="Q1863" t="str">
        <f>INDEX(Table8[Column1],MATCH(R1863,Table8[Column2]))</f>
        <v>Habitual</v>
      </c>
      <c r="R1863">
        <v>117.2395559</v>
      </c>
      <c r="S1863">
        <f t="shared" si="59"/>
        <v>4.8849814958333333</v>
      </c>
      <c r="T1863" t="s">
        <v>19</v>
      </c>
    </row>
    <row r="1864" spans="1:20" x14ac:dyDescent="0.25">
      <c r="A1864">
        <v>1863</v>
      </c>
      <c r="B1864" t="s">
        <v>1098</v>
      </c>
      <c r="C1864" t="s">
        <v>1463</v>
      </c>
      <c r="D1864" t="str">
        <f t="shared" si="58"/>
        <v>Bailey Tommy</v>
      </c>
      <c r="E1864" t="s">
        <v>22</v>
      </c>
      <c r="F1864" t="s">
        <v>23</v>
      </c>
      <c r="G1864" t="s">
        <v>820</v>
      </c>
      <c r="H1864" t="s">
        <v>821</v>
      </c>
      <c r="I1864" t="s">
        <v>24</v>
      </c>
      <c r="J1864" t="s">
        <v>19</v>
      </c>
      <c r="K1864" t="str">
        <f>INDEX(Table6[Column1],MATCH(L1864,Table6[Column2]))</f>
        <v>Adults</v>
      </c>
      <c r="L1864">
        <v>43.98958416</v>
      </c>
      <c r="M1864" t="str">
        <f>VLOOKUP(L1864,Table1[],2)</f>
        <v>40 - 49</v>
      </c>
      <c r="N1864" t="str">
        <f>INDEX(Table7[Column1],MATCH(O1864,Table7[Column2]))</f>
        <v>Learning Stage</v>
      </c>
      <c r="O1864">
        <v>3.2469947659999998</v>
      </c>
      <c r="P1864" t="str">
        <f>VLOOKUP(O1864,Table13[],2)</f>
        <v>1 - 5</v>
      </c>
      <c r="Q1864" t="str">
        <f>INDEX(Table8[Column1],MATCH(R1864,Table8[Column2]))</f>
        <v>Maintained</v>
      </c>
      <c r="R1864">
        <v>47.740705140000003</v>
      </c>
      <c r="S1864">
        <f t="shared" si="59"/>
        <v>1.9891960474999999</v>
      </c>
      <c r="T1864" t="s">
        <v>19</v>
      </c>
    </row>
    <row r="1865" spans="1:20" x14ac:dyDescent="0.25">
      <c r="A1865">
        <v>1864</v>
      </c>
      <c r="B1865" t="s">
        <v>2253</v>
      </c>
      <c r="C1865" t="s">
        <v>478</v>
      </c>
      <c r="D1865" t="str">
        <f t="shared" si="58"/>
        <v>Ayala Betty</v>
      </c>
      <c r="E1865" t="s">
        <v>15</v>
      </c>
      <c r="F1865" t="s">
        <v>107</v>
      </c>
      <c r="G1865" t="s">
        <v>1060</v>
      </c>
      <c r="H1865" t="s">
        <v>1061</v>
      </c>
      <c r="I1865" t="s">
        <v>107</v>
      </c>
      <c r="J1865" t="s">
        <v>19</v>
      </c>
      <c r="K1865" t="str">
        <f>INDEX(Table6[Column1],MATCH(L1865,Table6[Column2]))</f>
        <v>Adults</v>
      </c>
      <c r="L1865">
        <v>42.447208259999996</v>
      </c>
      <c r="M1865" t="str">
        <f>VLOOKUP(L1865,Table1[],2)</f>
        <v>40 - 49</v>
      </c>
      <c r="N1865" t="str">
        <f>INDEX(Table7[Column1],MATCH(O1865,Table7[Column2]))</f>
        <v>Learning Stage</v>
      </c>
      <c r="O1865">
        <v>4.8088841960000002</v>
      </c>
      <c r="P1865" t="str">
        <f>VLOOKUP(O1865,Table13[],2)</f>
        <v>1 - 5</v>
      </c>
      <c r="Q1865" t="str">
        <f>INDEX(Table8[Column1],MATCH(R1865,Table8[Column2]))</f>
        <v>Maintained</v>
      </c>
      <c r="R1865">
        <v>44.664469820000001</v>
      </c>
      <c r="S1865">
        <f t="shared" si="59"/>
        <v>1.8610195758333332</v>
      </c>
      <c r="T1865" t="s">
        <v>19</v>
      </c>
    </row>
    <row r="1866" spans="1:20" x14ac:dyDescent="0.25">
      <c r="A1866">
        <v>1865</v>
      </c>
      <c r="B1866" t="s">
        <v>1107</v>
      </c>
      <c r="C1866" t="s">
        <v>2254</v>
      </c>
      <c r="D1866" t="str">
        <f t="shared" si="58"/>
        <v>Dixon Wendell</v>
      </c>
      <c r="E1866" t="s">
        <v>22</v>
      </c>
      <c r="F1866" t="s">
        <v>30</v>
      </c>
      <c r="G1866" t="s">
        <v>1060</v>
      </c>
      <c r="H1866" t="s">
        <v>1061</v>
      </c>
      <c r="I1866" t="s">
        <v>30</v>
      </c>
      <c r="J1866" t="s">
        <v>19</v>
      </c>
      <c r="K1866" t="str">
        <f>INDEX(Table6[Column1],MATCH(L1866,Table6[Column2]))</f>
        <v>Young Adults</v>
      </c>
      <c r="L1866">
        <v>37.170934789999997</v>
      </c>
      <c r="M1866" t="str">
        <f>VLOOKUP(L1866,Table1[],2)</f>
        <v>30 - 39</v>
      </c>
      <c r="N1866" t="str">
        <f>INDEX(Table7[Column1],MATCH(O1866,Table7[Column2]))</f>
        <v>Learning Stage</v>
      </c>
      <c r="O1866">
        <v>3.6756887319999998</v>
      </c>
      <c r="P1866" t="str">
        <f>VLOOKUP(O1866,Table13[],2)</f>
        <v>1 - 5</v>
      </c>
      <c r="Q1866" t="str">
        <f>INDEX(Table8[Column1],MATCH(R1866,Table8[Column2]))</f>
        <v>Scheduled</v>
      </c>
      <c r="R1866">
        <v>35.502884299999998</v>
      </c>
      <c r="S1866">
        <f t="shared" si="59"/>
        <v>1.4792868458333333</v>
      </c>
      <c r="T1866" t="s">
        <v>19</v>
      </c>
    </row>
    <row r="1867" spans="1:20" x14ac:dyDescent="0.25">
      <c r="A1867">
        <v>1866</v>
      </c>
      <c r="B1867" t="s">
        <v>494</v>
      </c>
      <c r="C1867" t="s">
        <v>144</v>
      </c>
      <c r="D1867" t="str">
        <f t="shared" si="58"/>
        <v>Ryan David</v>
      </c>
      <c r="E1867" t="s">
        <v>22</v>
      </c>
      <c r="F1867" t="s">
        <v>134</v>
      </c>
      <c r="G1867" t="s">
        <v>1060</v>
      </c>
      <c r="H1867" t="s">
        <v>1061</v>
      </c>
      <c r="I1867" t="s">
        <v>134</v>
      </c>
      <c r="J1867" t="s">
        <v>19</v>
      </c>
      <c r="K1867" t="str">
        <f>INDEX(Table6[Column1],MATCH(L1867,Table6[Column2]))</f>
        <v>Elders</v>
      </c>
      <c r="L1867">
        <v>57.246090529999996</v>
      </c>
      <c r="M1867" t="str">
        <f>VLOOKUP(L1867,Table1[],2)</f>
        <v>50 - 59</v>
      </c>
      <c r="N1867" t="str">
        <f>INDEX(Table7[Column1],MATCH(O1867,Table7[Column2]))</f>
        <v>Learning Stage</v>
      </c>
      <c r="O1867">
        <v>4.3108990299999999</v>
      </c>
      <c r="P1867" t="str">
        <f>VLOOKUP(O1867,Table13[],2)</f>
        <v>1 - 5</v>
      </c>
      <c r="Q1867" t="str">
        <f>INDEX(Table8[Column1],MATCH(R1867,Table8[Column2]))</f>
        <v>Habitual</v>
      </c>
      <c r="R1867">
        <v>92.128869050000006</v>
      </c>
      <c r="S1867">
        <f t="shared" si="59"/>
        <v>3.8387028770833336</v>
      </c>
      <c r="T1867" t="s">
        <v>19</v>
      </c>
    </row>
    <row r="1868" spans="1:20" x14ac:dyDescent="0.25">
      <c r="A1868">
        <v>1867</v>
      </c>
      <c r="B1868" t="s">
        <v>2255</v>
      </c>
      <c r="C1868" t="s">
        <v>2256</v>
      </c>
      <c r="D1868" t="str">
        <f t="shared" si="58"/>
        <v>Dozier Karissa</v>
      </c>
      <c r="E1868" t="s">
        <v>15</v>
      </c>
      <c r="F1868" t="s">
        <v>33</v>
      </c>
      <c r="G1868" t="s">
        <v>820</v>
      </c>
      <c r="H1868" t="s">
        <v>821</v>
      </c>
      <c r="I1868" t="s">
        <v>33</v>
      </c>
      <c r="J1868" t="s">
        <v>19</v>
      </c>
      <c r="K1868" t="str">
        <f>INDEX(Table6[Column1],MATCH(L1868,Table6[Column2]))</f>
        <v>Young Adults</v>
      </c>
      <c r="L1868">
        <v>32.728973930000002</v>
      </c>
      <c r="M1868" t="str">
        <f>VLOOKUP(L1868,Table1[],2)</f>
        <v>30 - 39</v>
      </c>
      <c r="N1868" t="str">
        <f>INDEX(Table7[Column1],MATCH(O1868,Table7[Column2]))</f>
        <v>Learning Stage</v>
      </c>
      <c r="O1868">
        <v>3.6579158199999999</v>
      </c>
      <c r="P1868" t="str">
        <f>VLOOKUP(O1868,Table13[],2)</f>
        <v>1 - 5</v>
      </c>
      <c r="Q1868" t="str">
        <f>INDEX(Table8[Column1],MATCH(R1868,Table8[Column2]))</f>
        <v>Scheduled</v>
      </c>
      <c r="R1868">
        <v>10.29739631</v>
      </c>
      <c r="S1868">
        <f t="shared" si="59"/>
        <v>0.42905817958333331</v>
      </c>
      <c r="T1868" t="s">
        <v>19</v>
      </c>
    </row>
    <row r="1869" spans="1:20" x14ac:dyDescent="0.25">
      <c r="A1869">
        <v>1868</v>
      </c>
      <c r="B1869" t="s">
        <v>2257</v>
      </c>
      <c r="C1869" t="s">
        <v>52</v>
      </c>
      <c r="D1869" t="str">
        <f t="shared" si="58"/>
        <v>Kearns John</v>
      </c>
      <c r="E1869" t="s">
        <v>22</v>
      </c>
      <c r="F1869" t="s">
        <v>106</v>
      </c>
      <c r="G1869" t="s">
        <v>1060</v>
      </c>
      <c r="H1869" t="s">
        <v>1061</v>
      </c>
      <c r="I1869" t="s">
        <v>107</v>
      </c>
      <c r="J1869" t="s">
        <v>19</v>
      </c>
      <c r="K1869" t="str">
        <f>INDEX(Table6[Column1],MATCH(L1869,Table6[Column2]))</f>
        <v>Young Adults</v>
      </c>
      <c r="L1869">
        <v>36.661406489999997</v>
      </c>
      <c r="M1869" t="str">
        <f>VLOOKUP(L1869,Table1[],2)</f>
        <v>30 - 39</v>
      </c>
      <c r="N1869" t="str">
        <f>INDEX(Table7[Column1],MATCH(O1869,Table7[Column2]))</f>
        <v>Learning Stage</v>
      </c>
      <c r="O1869">
        <v>4.6343545600000002</v>
      </c>
      <c r="P1869" t="str">
        <f>VLOOKUP(O1869,Table13[],2)</f>
        <v>1 - 5</v>
      </c>
      <c r="Q1869" t="str">
        <f>INDEX(Table8[Column1],MATCH(R1869,Table8[Column2]))</f>
        <v>Scheduled</v>
      </c>
      <c r="R1869">
        <v>0</v>
      </c>
      <c r="S1869">
        <f t="shared" si="59"/>
        <v>0</v>
      </c>
      <c r="T1869" t="s">
        <v>19</v>
      </c>
    </row>
    <row r="1870" spans="1:20" x14ac:dyDescent="0.25">
      <c r="A1870">
        <v>1869</v>
      </c>
      <c r="B1870" t="s">
        <v>2258</v>
      </c>
      <c r="C1870" t="s">
        <v>1290</v>
      </c>
      <c r="D1870" t="str">
        <f t="shared" si="58"/>
        <v>McLeod Peter</v>
      </c>
      <c r="E1870" t="s">
        <v>22</v>
      </c>
      <c r="F1870" t="s">
        <v>27</v>
      </c>
      <c r="G1870" t="s">
        <v>513</v>
      </c>
      <c r="H1870" t="s">
        <v>18</v>
      </c>
      <c r="I1870" t="s">
        <v>27</v>
      </c>
      <c r="J1870" t="s">
        <v>19</v>
      </c>
      <c r="K1870" t="str">
        <f>INDEX(Table6[Column1],MATCH(L1870,Table6[Column2]))</f>
        <v>Young Adults</v>
      </c>
      <c r="L1870">
        <v>34.695003460000002</v>
      </c>
      <c r="M1870" t="str">
        <f>VLOOKUP(L1870,Table1[],2)</f>
        <v>30 - 39</v>
      </c>
      <c r="N1870" t="str">
        <f>INDEX(Table7[Column1],MATCH(O1870,Table7[Column2]))</f>
        <v>Learning Stage</v>
      </c>
      <c r="O1870">
        <v>5.5587409389999998</v>
      </c>
      <c r="P1870" t="str">
        <f>VLOOKUP(O1870,Table13[],2)</f>
        <v>1 - 5</v>
      </c>
      <c r="Q1870" t="str">
        <f>INDEX(Table8[Column1],MATCH(R1870,Table8[Column2]))</f>
        <v>Scheduled</v>
      </c>
      <c r="R1870">
        <v>17.52620808</v>
      </c>
      <c r="S1870">
        <f t="shared" si="59"/>
        <v>0.73025867</v>
      </c>
      <c r="T1870" t="s">
        <v>19</v>
      </c>
    </row>
    <row r="1871" spans="1:20" x14ac:dyDescent="0.25">
      <c r="A1871">
        <v>1870</v>
      </c>
      <c r="B1871" t="s">
        <v>904</v>
      </c>
      <c r="C1871" t="s">
        <v>32</v>
      </c>
      <c r="D1871" t="str">
        <f t="shared" si="58"/>
        <v>Brown Edward</v>
      </c>
      <c r="E1871" t="s">
        <v>22</v>
      </c>
      <c r="F1871" t="s">
        <v>54</v>
      </c>
      <c r="G1871" t="s">
        <v>1060</v>
      </c>
      <c r="H1871" t="s">
        <v>1061</v>
      </c>
      <c r="I1871" t="s">
        <v>54</v>
      </c>
      <c r="J1871" t="s">
        <v>19</v>
      </c>
      <c r="K1871" t="str">
        <f>INDEX(Table6[Column1],MATCH(L1871,Table6[Column2]))</f>
        <v>Adults</v>
      </c>
      <c r="L1871">
        <v>40.376270210000001</v>
      </c>
      <c r="M1871" t="str">
        <f>VLOOKUP(L1871,Table1[],2)</f>
        <v>40 - 49</v>
      </c>
      <c r="N1871" t="str">
        <f>INDEX(Table7[Column1],MATCH(O1871,Table7[Column2]))</f>
        <v>Learning Stage</v>
      </c>
      <c r="O1871">
        <v>5.5474604149999998</v>
      </c>
      <c r="P1871" t="str">
        <f>VLOOKUP(O1871,Table13[],2)</f>
        <v>1 - 5</v>
      </c>
      <c r="Q1871" t="str">
        <f>INDEX(Table8[Column1],MATCH(R1871,Table8[Column2]))</f>
        <v>Scheduled</v>
      </c>
      <c r="R1871">
        <v>27.1980796</v>
      </c>
      <c r="S1871">
        <f t="shared" si="59"/>
        <v>1.1332533166666667</v>
      </c>
      <c r="T1871" t="s">
        <v>19</v>
      </c>
    </row>
    <row r="1872" spans="1:20" x14ac:dyDescent="0.25">
      <c r="A1872">
        <v>1871</v>
      </c>
      <c r="B1872" t="s">
        <v>2259</v>
      </c>
      <c r="C1872" t="s">
        <v>396</v>
      </c>
      <c r="D1872" t="str">
        <f t="shared" si="58"/>
        <v>Rivas Sarah</v>
      </c>
      <c r="E1872" t="s">
        <v>15</v>
      </c>
      <c r="F1872" t="s">
        <v>38</v>
      </c>
      <c r="G1872" t="s">
        <v>1060</v>
      </c>
      <c r="H1872" t="s">
        <v>1061</v>
      </c>
      <c r="I1872" t="s">
        <v>38</v>
      </c>
      <c r="J1872" t="s">
        <v>19</v>
      </c>
      <c r="K1872" t="str">
        <f>INDEX(Table6[Column1],MATCH(L1872,Table6[Column2]))</f>
        <v>Adults</v>
      </c>
      <c r="L1872">
        <v>46.509350210000001</v>
      </c>
      <c r="M1872" t="str">
        <f>VLOOKUP(L1872,Table1[],2)</f>
        <v>40 - 49</v>
      </c>
      <c r="N1872" t="str">
        <f>INDEX(Table7[Column1],MATCH(O1872,Table7[Column2]))</f>
        <v>Learning Stage</v>
      </c>
      <c r="O1872">
        <v>3.5233109100000002</v>
      </c>
      <c r="P1872" t="str">
        <f>VLOOKUP(O1872,Table13[],2)</f>
        <v>1 - 5</v>
      </c>
      <c r="Q1872" t="str">
        <f>INDEX(Table8[Column1],MATCH(R1872,Table8[Column2]))</f>
        <v>Habitual</v>
      </c>
      <c r="R1872">
        <v>106.5949822</v>
      </c>
      <c r="S1872">
        <f t="shared" si="59"/>
        <v>4.4414575916666665</v>
      </c>
      <c r="T1872" t="s">
        <v>19</v>
      </c>
    </row>
    <row r="1873" spans="1:20" x14ac:dyDescent="0.25">
      <c r="A1873">
        <v>1872</v>
      </c>
      <c r="B1873" t="s">
        <v>2235</v>
      </c>
      <c r="C1873" t="s">
        <v>114</v>
      </c>
      <c r="D1873" t="str">
        <f t="shared" si="58"/>
        <v>Gonzales Martin</v>
      </c>
      <c r="E1873" t="s">
        <v>22</v>
      </c>
      <c r="F1873" t="s">
        <v>127</v>
      </c>
      <c r="G1873" t="s">
        <v>820</v>
      </c>
      <c r="H1873" t="s">
        <v>821</v>
      </c>
      <c r="I1873" t="s">
        <v>127</v>
      </c>
      <c r="J1873" t="s">
        <v>19</v>
      </c>
      <c r="K1873" t="str">
        <f>INDEX(Table6[Column1],MATCH(L1873,Table6[Column2]))</f>
        <v>Youth</v>
      </c>
      <c r="L1873">
        <v>26.092304299999999</v>
      </c>
      <c r="M1873" t="str">
        <f>VLOOKUP(L1873,Table1[],2)</f>
        <v>20 - 29</v>
      </c>
      <c r="N1873" t="str">
        <f>INDEX(Table7[Column1],MATCH(O1873,Table7[Column2]))</f>
        <v>Learning Stage</v>
      </c>
      <c r="O1873">
        <v>2.2545392190000002</v>
      </c>
      <c r="P1873" t="str">
        <f>VLOOKUP(O1873,Table13[],2)</f>
        <v>1 - 5</v>
      </c>
      <c r="Q1873" t="str">
        <f>INDEX(Table8[Column1],MATCH(R1873,Table8[Column2]))</f>
        <v>Scheduled</v>
      </c>
      <c r="R1873">
        <v>0</v>
      </c>
      <c r="S1873">
        <f t="shared" si="59"/>
        <v>0</v>
      </c>
      <c r="T1873" t="s">
        <v>19</v>
      </c>
    </row>
    <row r="1874" spans="1:20" x14ac:dyDescent="0.25">
      <c r="A1874">
        <v>1873</v>
      </c>
      <c r="B1874" t="s">
        <v>2260</v>
      </c>
      <c r="C1874" t="s">
        <v>550</v>
      </c>
      <c r="D1874" t="str">
        <f t="shared" si="58"/>
        <v>Lachapelle Barbara</v>
      </c>
      <c r="E1874" t="s">
        <v>15</v>
      </c>
      <c r="F1874" t="s">
        <v>157</v>
      </c>
      <c r="G1874" t="s">
        <v>1825</v>
      </c>
      <c r="H1874" t="s">
        <v>1826</v>
      </c>
      <c r="I1874" t="s">
        <v>157</v>
      </c>
      <c r="J1874" t="s">
        <v>19</v>
      </c>
      <c r="K1874" t="str">
        <f>INDEX(Table6[Column1],MATCH(L1874,Table6[Column2]))</f>
        <v>Young Adults</v>
      </c>
      <c r="L1874">
        <v>36.359407109999999</v>
      </c>
      <c r="M1874" t="str">
        <f>VLOOKUP(L1874,Table1[],2)</f>
        <v>30 - 39</v>
      </c>
      <c r="N1874" t="str">
        <f>INDEX(Table7[Column1],MATCH(O1874,Table7[Column2]))</f>
        <v>Learning Stage</v>
      </c>
      <c r="O1874">
        <v>3.1870456960000002</v>
      </c>
      <c r="P1874" t="str">
        <f>VLOOKUP(O1874,Table13[],2)</f>
        <v>1 - 5</v>
      </c>
      <c r="Q1874" t="str">
        <f>INDEX(Table8[Column1],MATCH(R1874,Table8[Column2]))</f>
        <v>Maintained</v>
      </c>
      <c r="R1874">
        <v>46.9980695</v>
      </c>
      <c r="S1874">
        <f t="shared" si="59"/>
        <v>1.9582528958333334</v>
      </c>
      <c r="T1874" t="s">
        <v>19</v>
      </c>
    </row>
    <row r="1875" spans="1:20" x14ac:dyDescent="0.25">
      <c r="A1875">
        <v>1874</v>
      </c>
      <c r="B1875" t="s">
        <v>2261</v>
      </c>
      <c r="C1875" t="s">
        <v>2262</v>
      </c>
      <c r="D1875" t="str">
        <f t="shared" si="58"/>
        <v>Coburn Margaretta</v>
      </c>
      <c r="E1875" t="s">
        <v>15</v>
      </c>
      <c r="F1875" t="s">
        <v>666</v>
      </c>
      <c r="G1875" t="s">
        <v>820</v>
      </c>
      <c r="H1875" t="s">
        <v>821</v>
      </c>
      <c r="I1875" t="s">
        <v>157</v>
      </c>
      <c r="J1875" t="s">
        <v>19</v>
      </c>
      <c r="K1875" t="str">
        <f>INDEX(Table6[Column1],MATCH(L1875,Table6[Column2]))</f>
        <v>Elders</v>
      </c>
      <c r="L1875">
        <v>50.153229250000003</v>
      </c>
      <c r="M1875" t="str">
        <f>VLOOKUP(L1875,Table1[],2)</f>
        <v>50 - 59</v>
      </c>
      <c r="N1875" t="str">
        <f>INDEX(Table7[Column1],MATCH(O1875,Table7[Column2]))</f>
        <v>Learning Stage</v>
      </c>
      <c r="O1875">
        <v>5.4175200920000002</v>
      </c>
      <c r="P1875" t="str">
        <f>VLOOKUP(O1875,Table13[],2)</f>
        <v>1 - 5</v>
      </c>
      <c r="Q1875" t="str">
        <f>INDEX(Table8[Column1],MATCH(R1875,Table8[Column2]))</f>
        <v>Habitual</v>
      </c>
      <c r="R1875">
        <v>84.636981779999999</v>
      </c>
      <c r="S1875">
        <f t="shared" si="59"/>
        <v>3.5265409074999998</v>
      </c>
      <c r="T1875" t="s">
        <v>19</v>
      </c>
    </row>
    <row r="1876" spans="1:20" x14ac:dyDescent="0.25">
      <c r="A1876">
        <v>1875</v>
      </c>
      <c r="B1876" t="s">
        <v>2263</v>
      </c>
      <c r="C1876" t="s">
        <v>245</v>
      </c>
      <c r="D1876" t="str">
        <f t="shared" si="58"/>
        <v>Pruett Mary</v>
      </c>
      <c r="E1876" t="s">
        <v>15</v>
      </c>
      <c r="F1876" t="s">
        <v>33</v>
      </c>
      <c r="G1876" t="s">
        <v>1060</v>
      </c>
      <c r="H1876" t="s">
        <v>1061</v>
      </c>
      <c r="I1876" t="s">
        <v>33</v>
      </c>
      <c r="J1876" t="s">
        <v>19</v>
      </c>
      <c r="K1876" t="str">
        <f>INDEX(Table6[Column1],MATCH(L1876,Table6[Column2]))</f>
        <v>Young Adults</v>
      </c>
      <c r="L1876">
        <v>38.672368050000003</v>
      </c>
      <c r="M1876" t="str">
        <f>VLOOKUP(L1876,Table1[],2)</f>
        <v>30 - 39</v>
      </c>
      <c r="N1876" t="str">
        <f>INDEX(Table7[Column1],MATCH(O1876,Table7[Column2]))</f>
        <v>Learning Stage</v>
      </c>
      <c r="O1876">
        <v>4.0127847609999998</v>
      </c>
      <c r="P1876" t="str">
        <f>VLOOKUP(O1876,Table13[],2)</f>
        <v>1 - 5</v>
      </c>
      <c r="Q1876" t="str">
        <f>INDEX(Table8[Column1],MATCH(R1876,Table8[Column2]))</f>
        <v>Maintained</v>
      </c>
      <c r="R1876">
        <v>47.576232869999998</v>
      </c>
      <c r="S1876">
        <f t="shared" si="59"/>
        <v>1.9823430362499999</v>
      </c>
      <c r="T1876" t="s">
        <v>19</v>
      </c>
    </row>
    <row r="1877" spans="1:20" x14ac:dyDescent="0.25">
      <c r="A1877">
        <v>1876</v>
      </c>
      <c r="B1877" t="s">
        <v>2264</v>
      </c>
      <c r="C1877" t="s">
        <v>2265</v>
      </c>
      <c r="D1877" t="str">
        <f t="shared" si="58"/>
        <v>Kincer Marti</v>
      </c>
      <c r="E1877" t="s">
        <v>15</v>
      </c>
      <c r="F1877" t="s">
        <v>87</v>
      </c>
      <c r="G1877" t="s">
        <v>1060</v>
      </c>
      <c r="H1877" t="s">
        <v>1061</v>
      </c>
      <c r="I1877" t="s">
        <v>87</v>
      </c>
      <c r="J1877" t="s">
        <v>19</v>
      </c>
      <c r="K1877" t="str">
        <f>INDEX(Table6[Column1],MATCH(L1877,Table6[Column2]))</f>
        <v>Adults</v>
      </c>
      <c r="L1877">
        <v>42.082551680000002</v>
      </c>
      <c r="M1877" t="str">
        <f>VLOOKUP(L1877,Table1[],2)</f>
        <v>40 - 49</v>
      </c>
      <c r="N1877" t="str">
        <f>INDEX(Table7[Column1],MATCH(O1877,Table7[Column2]))</f>
        <v>Learning Stage</v>
      </c>
      <c r="O1877">
        <v>4.4638848549999999</v>
      </c>
      <c r="P1877" t="str">
        <f>VLOOKUP(O1877,Table13[],2)</f>
        <v>1 - 5</v>
      </c>
      <c r="Q1877" t="str">
        <f>INDEX(Table8[Column1],MATCH(R1877,Table8[Column2]))</f>
        <v>Habitual</v>
      </c>
      <c r="R1877">
        <v>87.601077599999996</v>
      </c>
      <c r="S1877">
        <f t="shared" si="59"/>
        <v>3.6500448999999997</v>
      </c>
      <c r="T1877" t="s">
        <v>19</v>
      </c>
    </row>
    <row r="1878" spans="1:20" x14ac:dyDescent="0.25">
      <c r="A1878">
        <v>1877</v>
      </c>
      <c r="B1878" t="s">
        <v>1151</v>
      </c>
      <c r="C1878" t="s">
        <v>266</v>
      </c>
      <c r="D1878" t="str">
        <f t="shared" si="58"/>
        <v>Stephens Marjorie</v>
      </c>
      <c r="E1878" t="s">
        <v>15</v>
      </c>
      <c r="F1878" t="s">
        <v>38</v>
      </c>
      <c r="G1878" t="s">
        <v>1060</v>
      </c>
      <c r="H1878" t="s">
        <v>1061</v>
      </c>
      <c r="I1878" t="s">
        <v>38</v>
      </c>
      <c r="J1878" t="s">
        <v>19</v>
      </c>
      <c r="K1878" t="str">
        <f>INDEX(Table6[Column1],MATCH(L1878,Table6[Column2]))</f>
        <v>Young Adults</v>
      </c>
      <c r="L1878">
        <v>30.782885279999999</v>
      </c>
      <c r="M1878" t="str">
        <f>VLOOKUP(L1878,Table1[],2)</f>
        <v>30 - 39</v>
      </c>
      <c r="N1878" t="str">
        <f>INDEX(Table7[Column1],MATCH(O1878,Table7[Column2]))</f>
        <v>Learning Stage</v>
      </c>
      <c r="O1878">
        <v>2.7530797869999999</v>
      </c>
      <c r="P1878" t="str">
        <f>VLOOKUP(O1878,Table13[],2)</f>
        <v>1 - 5</v>
      </c>
      <c r="Q1878" t="str">
        <f>INDEX(Table8[Column1],MATCH(R1878,Table8[Column2]))</f>
        <v>Scheduled</v>
      </c>
      <c r="R1878">
        <v>0</v>
      </c>
      <c r="S1878">
        <f t="shared" si="59"/>
        <v>0</v>
      </c>
      <c r="T1878" t="s">
        <v>19</v>
      </c>
    </row>
    <row r="1879" spans="1:20" x14ac:dyDescent="0.25">
      <c r="A1879">
        <v>1878</v>
      </c>
      <c r="B1879" t="s">
        <v>924</v>
      </c>
      <c r="C1879" t="s">
        <v>1042</v>
      </c>
      <c r="D1879" t="str">
        <f t="shared" si="58"/>
        <v>Lucas Ruth</v>
      </c>
      <c r="E1879" t="s">
        <v>15</v>
      </c>
      <c r="F1879" t="s">
        <v>138</v>
      </c>
      <c r="G1879" t="s">
        <v>1060</v>
      </c>
      <c r="H1879" t="s">
        <v>1061</v>
      </c>
      <c r="I1879" t="s">
        <v>138</v>
      </c>
      <c r="J1879" t="s">
        <v>19</v>
      </c>
      <c r="K1879" t="str">
        <f>INDEX(Table6[Column1],MATCH(L1879,Table6[Column2]))</f>
        <v>Young Adults</v>
      </c>
      <c r="L1879">
        <v>31.616153229999998</v>
      </c>
      <c r="M1879" t="str">
        <f>VLOOKUP(L1879,Table1[],2)</f>
        <v>30 - 39</v>
      </c>
      <c r="N1879" t="str">
        <f>INDEX(Table7[Column1],MATCH(O1879,Table7[Column2]))</f>
        <v>Learning Stage</v>
      </c>
      <c r="O1879">
        <v>5.657365972</v>
      </c>
      <c r="P1879" t="str">
        <f>VLOOKUP(O1879,Table13[],2)</f>
        <v>1 - 5</v>
      </c>
      <c r="Q1879" t="str">
        <f>INDEX(Table8[Column1],MATCH(R1879,Table8[Column2]))</f>
        <v>Scheduled</v>
      </c>
      <c r="R1879">
        <v>0</v>
      </c>
      <c r="S1879">
        <f t="shared" si="59"/>
        <v>0</v>
      </c>
      <c r="T1879" t="s">
        <v>19</v>
      </c>
    </row>
    <row r="1880" spans="1:20" x14ac:dyDescent="0.25">
      <c r="A1880">
        <v>1879</v>
      </c>
      <c r="B1880" t="s">
        <v>1281</v>
      </c>
      <c r="C1880" t="s">
        <v>1545</v>
      </c>
      <c r="D1880" t="str">
        <f t="shared" si="58"/>
        <v>Inman Santos</v>
      </c>
      <c r="E1880" t="s">
        <v>22</v>
      </c>
      <c r="F1880" t="s">
        <v>33</v>
      </c>
      <c r="G1880" t="s">
        <v>1060</v>
      </c>
      <c r="H1880" t="s">
        <v>1061</v>
      </c>
      <c r="I1880" t="s">
        <v>33</v>
      </c>
      <c r="J1880" t="s">
        <v>19</v>
      </c>
      <c r="K1880" t="str">
        <f>INDEX(Table6[Column1],MATCH(L1880,Table6[Column2]))</f>
        <v>Young Adults</v>
      </c>
      <c r="L1880">
        <v>32.061912300000003</v>
      </c>
      <c r="M1880" t="str">
        <f>VLOOKUP(L1880,Table1[],2)</f>
        <v>30 - 39</v>
      </c>
      <c r="N1880" t="str">
        <f>INDEX(Table7[Column1],MATCH(O1880,Table7[Column2]))</f>
        <v>Learning Stage</v>
      </c>
      <c r="O1880">
        <v>3.6530092609999998</v>
      </c>
      <c r="P1880" t="str">
        <f>VLOOKUP(O1880,Table13[],2)</f>
        <v>1 - 5</v>
      </c>
      <c r="Q1880" t="str">
        <f>INDEX(Table8[Column1],MATCH(R1880,Table8[Column2]))</f>
        <v>Scheduled</v>
      </c>
      <c r="R1880">
        <v>3.1488577310000001</v>
      </c>
      <c r="S1880">
        <f t="shared" si="59"/>
        <v>0.13120240545833334</v>
      </c>
      <c r="T1880" t="s">
        <v>19</v>
      </c>
    </row>
    <row r="1881" spans="1:20" x14ac:dyDescent="0.25">
      <c r="A1881">
        <v>1880</v>
      </c>
      <c r="B1881" t="s">
        <v>2266</v>
      </c>
      <c r="C1881" t="s">
        <v>1241</v>
      </c>
      <c r="D1881" t="str">
        <f t="shared" si="58"/>
        <v>Aron Geraldine</v>
      </c>
      <c r="E1881" t="s">
        <v>15</v>
      </c>
      <c r="F1881" t="s">
        <v>127</v>
      </c>
      <c r="G1881" t="s">
        <v>1060</v>
      </c>
      <c r="H1881" t="s">
        <v>1061</v>
      </c>
      <c r="I1881" t="s">
        <v>127</v>
      </c>
      <c r="J1881" t="s">
        <v>19</v>
      </c>
      <c r="K1881" t="str">
        <f>INDEX(Table6[Column1],MATCH(L1881,Table6[Column2]))</f>
        <v>Elders</v>
      </c>
      <c r="L1881">
        <v>57.810887129999998</v>
      </c>
      <c r="M1881" t="str">
        <f>VLOOKUP(L1881,Table1[],2)</f>
        <v>50 - 59</v>
      </c>
      <c r="N1881" t="str">
        <f>INDEX(Table7[Column1],MATCH(O1881,Table7[Column2]))</f>
        <v>Fitting in Stage</v>
      </c>
      <c r="O1881">
        <v>6.8592444290000003</v>
      </c>
      <c r="P1881" t="str">
        <f>VLOOKUP(O1881,Table13[],2)</f>
        <v>6 - 10</v>
      </c>
      <c r="Q1881" t="str">
        <f>INDEX(Table8[Column1],MATCH(R1881,Table8[Column2]))</f>
        <v>Excused</v>
      </c>
      <c r="R1881">
        <v>134.88522879999999</v>
      </c>
      <c r="S1881">
        <f t="shared" si="59"/>
        <v>5.6202178666666667</v>
      </c>
      <c r="T1881" t="s">
        <v>19</v>
      </c>
    </row>
    <row r="1882" spans="1:20" x14ac:dyDescent="0.25">
      <c r="A1882">
        <v>1881</v>
      </c>
      <c r="B1882" t="s">
        <v>2267</v>
      </c>
      <c r="C1882" t="s">
        <v>532</v>
      </c>
      <c r="D1882" t="str">
        <f t="shared" si="58"/>
        <v>Karam Beverly</v>
      </c>
      <c r="E1882" t="s">
        <v>15</v>
      </c>
      <c r="F1882" t="s">
        <v>33</v>
      </c>
      <c r="G1882" t="s">
        <v>1060</v>
      </c>
      <c r="H1882" t="s">
        <v>1061</v>
      </c>
      <c r="I1882" t="s">
        <v>33</v>
      </c>
      <c r="J1882" t="s">
        <v>19</v>
      </c>
      <c r="K1882" t="str">
        <f>INDEX(Table6[Column1],MATCH(L1882,Table6[Column2]))</f>
        <v>Youth</v>
      </c>
      <c r="L1882">
        <v>26.896684100000002</v>
      </c>
      <c r="M1882" t="str">
        <f>VLOOKUP(L1882,Table1[],2)</f>
        <v>20 - 29</v>
      </c>
      <c r="N1882" t="str">
        <f>INDEX(Table7[Column1],MATCH(O1882,Table7[Column2]))</f>
        <v>Learning Stage</v>
      </c>
      <c r="O1882">
        <v>4.763341606</v>
      </c>
      <c r="P1882" t="str">
        <f>VLOOKUP(O1882,Table13[],2)</f>
        <v>1 - 5</v>
      </c>
      <c r="Q1882" t="str">
        <f>INDEX(Table8[Column1],MATCH(R1882,Table8[Column2]))</f>
        <v>Scheduled</v>
      </c>
      <c r="R1882">
        <v>17.575979060000002</v>
      </c>
      <c r="S1882">
        <f t="shared" si="59"/>
        <v>0.73233246083333337</v>
      </c>
      <c r="T1882" t="s">
        <v>19</v>
      </c>
    </row>
    <row r="1883" spans="1:20" x14ac:dyDescent="0.25">
      <c r="A1883">
        <v>1882</v>
      </c>
      <c r="B1883" t="s">
        <v>2268</v>
      </c>
      <c r="C1883" t="s">
        <v>2269</v>
      </c>
      <c r="D1883" t="str">
        <f t="shared" si="58"/>
        <v>Berg Roxanne</v>
      </c>
      <c r="E1883" t="s">
        <v>15</v>
      </c>
      <c r="F1883" t="s">
        <v>192</v>
      </c>
      <c r="G1883" t="s">
        <v>1060</v>
      </c>
      <c r="H1883" t="s">
        <v>1061</v>
      </c>
      <c r="I1883" t="s">
        <v>192</v>
      </c>
      <c r="J1883" t="s">
        <v>19</v>
      </c>
      <c r="K1883" t="str">
        <f>INDEX(Table6[Column1],MATCH(L1883,Table6[Column2]))</f>
        <v>Adults</v>
      </c>
      <c r="L1883">
        <v>43.623507189999998</v>
      </c>
      <c r="M1883" t="str">
        <f>VLOOKUP(L1883,Table1[],2)</f>
        <v>40 - 49</v>
      </c>
      <c r="N1883" t="str">
        <f>INDEX(Table7[Column1],MATCH(O1883,Table7[Column2]))</f>
        <v>Learning Stage</v>
      </c>
      <c r="O1883">
        <v>5.1394799999999998</v>
      </c>
      <c r="P1883" t="str">
        <f>VLOOKUP(O1883,Table13[],2)</f>
        <v>1 - 5</v>
      </c>
      <c r="Q1883" t="str">
        <f>INDEX(Table8[Column1],MATCH(R1883,Table8[Column2]))</f>
        <v>Maintained</v>
      </c>
      <c r="R1883">
        <v>74.711811220000001</v>
      </c>
      <c r="S1883">
        <f t="shared" si="59"/>
        <v>3.1129921341666664</v>
      </c>
      <c r="T1883" t="s">
        <v>19</v>
      </c>
    </row>
    <row r="1884" spans="1:20" x14ac:dyDescent="0.25">
      <c r="A1884">
        <v>1883</v>
      </c>
      <c r="B1884" t="s">
        <v>1722</v>
      </c>
      <c r="C1884" t="s">
        <v>635</v>
      </c>
      <c r="D1884" t="str">
        <f t="shared" si="58"/>
        <v>Trahan Justin</v>
      </c>
      <c r="E1884" t="s">
        <v>22</v>
      </c>
      <c r="F1884" t="s">
        <v>509</v>
      </c>
      <c r="G1884" t="s">
        <v>1060</v>
      </c>
      <c r="H1884" t="s">
        <v>1061</v>
      </c>
      <c r="I1884" t="s">
        <v>54</v>
      </c>
      <c r="J1884" t="s">
        <v>19</v>
      </c>
      <c r="K1884" t="str">
        <f>INDEX(Table6[Column1],MATCH(L1884,Table6[Column2]))</f>
        <v>Adults</v>
      </c>
      <c r="L1884">
        <v>47.317497119999999</v>
      </c>
      <c r="M1884" t="str">
        <f>VLOOKUP(L1884,Table1[],2)</f>
        <v>40 - 49</v>
      </c>
      <c r="N1884" t="str">
        <f>INDEX(Table7[Column1],MATCH(O1884,Table7[Column2]))</f>
        <v>Fitting in Stage</v>
      </c>
      <c r="O1884">
        <v>8.1801123029999996</v>
      </c>
      <c r="P1884" t="str">
        <f>VLOOKUP(O1884,Table13[],2)</f>
        <v>6 - 10</v>
      </c>
      <c r="Q1884" t="str">
        <f>INDEX(Table8[Column1],MATCH(R1884,Table8[Column2]))</f>
        <v>Habitual</v>
      </c>
      <c r="R1884">
        <v>86.732333609999998</v>
      </c>
      <c r="S1884">
        <f t="shared" si="59"/>
        <v>3.6138472337499996</v>
      </c>
      <c r="T1884" t="s">
        <v>19</v>
      </c>
    </row>
    <row r="1885" spans="1:20" x14ac:dyDescent="0.25">
      <c r="A1885">
        <v>1884</v>
      </c>
      <c r="B1885" t="s">
        <v>2270</v>
      </c>
      <c r="C1885" t="s">
        <v>1450</v>
      </c>
      <c r="D1885" t="str">
        <f t="shared" si="58"/>
        <v>Hutson Miguel</v>
      </c>
      <c r="E1885" t="s">
        <v>22</v>
      </c>
      <c r="F1885" t="s">
        <v>1793</v>
      </c>
      <c r="G1885" t="s">
        <v>1060</v>
      </c>
      <c r="H1885" t="s">
        <v>1061</v>
      </c>
      <c r="I1885" t="s">
        <v>138</v>
      </c>
      <c r="J1885" t="s">
        <v>19</v>
      </c>
      <c r="K1885" t="str">
        <f>INDEX(Table6[Column1],MATCH(L1885,Table6[Column2]))</f>
        <v>Adults</v>
      </c>
      <c r="L1885">
        <v>44.622598170000003</v>
      </c>
      <c r="M1885" t="str">
        <f>VLOOKUP(L1885,Table1[],2)</f>
        <v>40 - 49</v>
      </c>
      <c r="N1885" t="str">
        <f>INDEX(Table7[Column1],MATCH(O1885,Table7[Column2]))</f>
        <v>Learning Stage</v>
      </c>
      <c r="O1885">
        <v>3.9362342400000001</v>
      </c>
      <c r="P1885" t="str">
        <f>VLOOKUP(O1885,Table13[],2)</f>
        <v>1 - 5</v>
      </c>
      <c r="Q1885" t="str">
        <f>INDEX(Table8[Column1],MATCH(R1885,Table8[Column2]))</f>
        <v>Maintained</v>
      </c>
      <c r="R1885">
        <v>61.77042454</v>
      </c>
      <c r="S1885">
        <f t="shared" si="59"/>
        <v>2.5737676891666665</v>
      </c>
      <c r="T1885" t="s">
        <v>19</v>
      </c>
    </row>
    <row r="1886" spans="1:20" x14ac:dyDescent="0.25">
      <c r="A1886">
        <v>1885</v>
      </c>
      <c r="B1886" t="s">
        <v>2271</v>
      </c>
      <c r="C1886" t="s">
        <v>2015</v>
      </c>
      <c r="D1886" t="str">
        <f t="shared" si="58"/>
        <v>Hampton Lois</v>
      </c>
      <c r="E1886" t="s">
        <v>15</v>
      </c>
      <c r="F1886" t="s">
        <v>38</v>
      </c>
      <c r="G1886" t="s">
        <v>1060</v>
      </c>
      <c r="H1886" t="s">
        <v>1061</v>
      </c>
      <c r="I1886" t="s">
        <v>38</v>
      </c>
      <c r="J1886" t="s">
        <v>19</v>
      </c>
      <c r="K1886" t="str">
        <f>INDEX(Table6[Column1],MATCH(L1886,Table6[Column2]))</f>
        <v>Youth</v>
      </c>
      <c r="L1886">
        <v>28.5504456</v>
      </c>
      <c r="M1886" t="str">
        <f>VLOOKUP(L1886,Table1[],2)</f>
        <v>20 - 29</v>
      </c>
      <c r="N1886" t="str">
        <f>INDEX(Table7[Column1],MATCH(O1886,Table7[Column2]))</f>
        <v>Learning Stage</v>
      </c>
      <c r="O1886">
        <v>5.4010133219999998</v>
      </c>
      <c r="P1886" t="str">
        <f>VLOOKUP(O1886,Table13[],2)</f>
        <v>1 - 5</v>
      </c>
      <c r="Q1886" t="str">
        <f>INDEX(Table8[Column1],MATCH(R1886,Table8[Column2]))</f>
        <v>Scheduled</v>
      </c>
      <c r="R1886">
        <v>0</v>
      </c>
      <c r="S1886">
        <f t="shared" si="59"/>
        <v>0</v>
      </c>
      <c r="T1886" t="s">
        <v>19</v>
      </c>
    </row>
    <row r="1887" spans="1:20" x14ac:dyDescent="0.25">
      <c r="A1887">
        <v>1886</v>
      </c>
      <c r="B1887" t="s">
        <v>2272</v>
      </c>
      <c r="C1887" t="s">
        <v>410</v>
      </c>
      <c r="D1887" t="str">
        <f t="shared" si="58"/>
        <v>Salcido Bryan</v>
      </c>
      <c r="E1887" t="s">
        <v>22</v>
      </c>
      <c r="F1887" t="s">
        <v>16</v>
      </c>
      <c r="G1887" t="s">
        <v>820</v>
      </c>
      <c r="H1887" t="s">
        <v>821</v>
      </c>
      <c r="I1887" t="s">
        <v>16</v>
      </c>
      <c r="J1887" t="s">
        <v>19</v>
      </c>
      <c r="K1887" t="str">
        <f>INDEX(Table6[Column1],MATCH(L1887,Table6[Column2]))</f>
        <v>Young Adults</v>
      </c>
      <c r="L1887">
        <v>39.437524760000002</v>
      </c>
      <c r="M1887" t="str">
        <f>VLOOKUP(L1887,Table1[],2)</f>
        <v>30 - 39</v>
      </c>
      <c r="N1887" t="str">
        <f>INDEX(Table7[Column1],MATCH(O1887,Table7[Column2]))</f>
        <v>Learning Stage</v>
      </c>
      <c r="O1887">
        <v>3.753755553</v>
      </c>
      <c r="P1887" t="str">
        <f>VLOOKUP(O1887,Table13[],2)</f>
        <v>1 - 5</v>
      </c>
      <c r="Q1887" t="str">
        <f>INDEX(Table8[Column1],MATCH(R1887,Table8[Column2]))</f>
        <v>Scheduled</v>
      </c>
      <c r="R1887">
        <v>37.162535050000002</v>
      </c>
      <c r="S1887">
        <f t="shared" si="59"/>
        <v>1.5484389604166668</v>
      </c>
      <c r="T1887" t="s">
        <v>19</v>
      </c>
    </row>
    <row r="1888" spans="1:20" x14ac:dyDescent="0.25">
      <c r="A1888">
        <v>1887</v>
      </c>
      <c r="B1888" t="s">
        <v>737</v>
      </c>
      <c r="C1888" t="s">
        <v>2273</v>
      </c>
      <c r="D1888" t="str">
        <f t="shared" si="58"/>
        <v>Drayton Arlen</v>
      </c>
      <c r="E1888" t="s">
        <v>22</v>
      </c>
      <c r="F1888" t="s">
        <v>369</v>
      </c>
      <c r="G1888" t="s">
        <v>820</v>
      </c>
      <c r="H1888" t="s">
        <v>821</v>
      </c>
      <c r="I1888" t="s">
        <v>369</v>
      </c>
      <c r="J1888" t="s">
        <v>19</v>
      </c>
      <c r="K1888" t="str">
        <f>INDEX(Table6[Column1],MATCH(L1888,Table6[Column2]))</f>
        <v>Adults</v>
      </c>
      <c r="L1888">
        <v>49.527404539999999</v>
      </c>
      <c r="M1888" t="str">
        <f>VLOOKUP(L1888,Table1[],2)</f>
        <v>40 - 49</v>
      </c>
      <c r="N1888" t="str">
        <f>INDEX(Table7[Column1],MATCH(O1888,Table7[Column2]))</f>
        <v>Learning Stage</v>
      </c>
      <c r="O1888">
        <v>4.0062958289999999</v>
      </c>
      <c r="P1888" t="str">
        <f>VLOOKUP(O1888,Table13[],2)</f>
        <v>1 - 5</v>
      </c>
      <c r="Q1888" t="str">
        <f>INDEX(Table8[Column1],MATCH(R1888,Table8[Column2]))</f>
        <v>Maintained</v>
      </c>
      <c r="R1888">
        <v>74.203463549999995</v>
      </c>
      <c r="S1888">
        <f t="shared" si="59"/>
        <v>3.0918109812500001</v>
      </c>
      <c r="T1888" t="s">
        <v>19</v>
      </c>
    </row>
    <row r="1889" spans="1:20" x14ac:dyDescent="0.25">
      <c r="A1889">
        <v>1888</v>
      </c>
      <c r="B1889" t="s">
        <v>2274</v>
      </c>
      <c r="C1889" t="s">
        <v>1083</v>
      </c>
      <c r="D1889" t="str">
        <f t="shared" si="58"/>
        <v>Greer Kathleen</v>
      </c>
      <c r="E1889" t="s">
        <v>15</v>
      </c>
      <c r="F1889" t="s">
        <v>169</v>
      </c>
      <c r="G1889" t="s">
        <v>1060</v>
      </c>
      <c r="H1889" t="s">
        <v>1061</v>
      </c>
      <c r="I1889" t="s">
        <v>169</v>
      </c>
      <c r="J1889" t="s">
        <v>19</v>
      </c>
      <c r="K1889" t="str">
        <f>INDEX(Table6[Column1],MATCH(L1889,Table6[Column2]))</f>
        <v>Adults</v>
      </c>
      <c r="L1889">
        <v>42.636720029999999</v>
      </c>
      <c r="M1889" t="str">
        <f>VLOOKUP(L1889,Table1[],2)</f>
        <v>40 - 49</v>
      </c>
      <c r="N1889" t="str">
        <f>INDEX(Table7[Column1],MATCH(O1889,Table7[Column2]))</f>
        <v>Learning Stage</v>
      </c>
      <c r="O1889">
        <v>4.8921886030000001</v>
      </c>
      <c r="P1889" t="str">
        <f>VLOOKUP(O1889,Table13[],2)</f>
        <v>1 - 5</v>
      </c>
      <c r="Q1889" t="str">
        <f>INDEX(Table8[Column1],MATCH(R1889,Table8[Column2]))</f>
        <v>Maintained</v>
      </c>
      <c r="R1889">
        <v>40.163280069999999</v>
      </c>
      <c r="S1889">
        <f t="shared" si="59"/>
        <v>1.6734700029166665</v>
      </c>
      <c r="T1889" t="s">
        <v>19</v>
      </c>
    </row>
    <row r="1890" spans="1:20" x14ac:dyDescent="0.25">
      <c r="A1890">
        <v>1889</v>
      </c>
      <c r="B1890" t="s">
        <v>1624</v>
      </c>
      <c r="C1890" t="s">
        <v>443</v>
      </c>
      <c r="D1890" t="str">
        <f t="shared" si="58"/>
        <v>Rodriguez Dennis</v>
      </c>
      <c r="E1890" t="s">
        <v>22</v>
      </c>
      <c r="F1890" t="s">
        <v>2275</v>
      </c>
      <c r="G1890" t="s">
        <v>17</v>
      </c>
      <c r="H1890" t="s">
        <v>18</v>
      </c>
      <c r="I1890" t="s">
        <v>2275</v>
      </c>
      <c r="J1890" t="s">
        <v>19</v>
      </c>
      <c r="K1890" t="str">
        <f>INDEX(Table6[Column1],MATCH(L1890,Table6[Column2]))</f>
        <v>Young Adults</v>
      </c>
      <c r="L1890">
        <v>39.832381679999997</v>
      </c>
      <c r="M1890" t="str">
        <f>VLOOKUP(L1890,Table1[],2)</f>
        <v>30 - 39</v>
      </c>
      <c r="N1890" t="str">
        <f>INDEX(Table7[Column1],MATCH(O1890,Table7[Column2]))</f>
        <v>Learning Stage</v>
      </c>
      <c r="O1890">
        <v>1.6117604969999999</v>
      </c>
      <c r="P1890" t="str">
        <f>VLOOKUP(O1890,Table13[],2)</f>
        <v>1 - 5</v>
      </c>
      <c r="Q1890" t="str">
        <f>INDEX(Table8[Column1],MATCH(R1890,Table8[Column2]))</f>
        <v>Habitual</v>
      </c>
      <c r="R1890">
        <v>107.31763599999999</v>
      </c>
      <c r="S1890">
        <f t="shared" si="59"/>
        <v>4.4715681666666667</v>
      </c>
      <c r="T1890" t="s">
        <v>19</v>
      </c>
    </row>
    <row r="1891" spans="1:20" x14ac:dyDescent="0.25">
      <c r="A1891">
        <v>1890</v>
      </c>
      <c r="B1891" t="s">
        <v>1147</v>
      </c>
      <c r="C1891" t="s">
        <v>2276</v>
      </c>
      <c r="D1891" t="str">
        <f t="shared" si="58"/>
        <v>Shepherd Alvina</v>
      </c>
      <c r="E1891" t="s">
        <v>15</v>
      </c>
      <c r="F1891" t="s">
        <v>121</v>
      </c>
      <c r="G1891" t="s">
        <v>1060</v>
      </c>
      <c r="H1891" t="s">
        <v>1061</v>
      </c>
      <c r="I1891" t="s">
        <v>121</v>
      </c>
      <c r="J1891" t="s">
        <v>19</v>
      </c>
      <c r="K1891" t="str">
        <f>INDEX(Table6[Column1],MATCH(L1891,Table6[Column2]))</f>
        <v>Youth</v>
      </c>
      <c r="L1891">
        <v>23.226167969999999</v>
      </c>
      <c r="M1891" t="str">
        <f>VLOOKUP(L1891,Table1[],2)</f>
        <v>20 - 29</v>
      </c>
      <c r="N1891" t="str">
        <f>INDEX(Table7[Column1],MATCH(O1891,Table7[Column2]))</f>
        <v>Learning Stage</v>
      </c>
      <c r="O1891">
        <v>5.0820393700000004</v>
      </c>
      <c r="P1891" t="str">
        <f>VLOOKUP(O1891,Table13[],2)</f>
        <v>1 - 5</v>
      </c>
      <c r="Q1891" t="str">
        <f>INDEX(Table8[Column1],MATCH(R1891,Table8[Column2]))</f>
        <v>Scheduled</v>
      </c>
      <c r="R1891">
        <v>0</v>
      </c>
      <c r="S1891">
        <f t="shared" si="59"/>
        <v>0</v>
      </c>
      <c r="T1891" t="s">
        <v>19</v>
      </c>
    </row>
    <row r="1892" spans="1:20" x14ac:dyDescent="0.25">
      <c r="A1892">
        <v>1891</v>
      </c>
      <c r="B1892" t="s">
        <v>1897</v>
      </c>
      <c r="C1892" t="s">
        <v>2277</v>
      </c>
      <c r="D1892" t="str">
        <f t="shared" si="58"/>
        <v>Sanders Miles</v>
      </c>
      <c r="E1892" t="s">
        <v>22</v>
      </c>
      <c r="F1892" t="s">
        <v>169</v>
      </c>
      <c r="G1892" t="s">
        <v>820</v>
      </c>
      <c r="H1892" t="s">
        <v>821</v>
      </c>
      <c r="I1892" t="s">
        <v>169</v>
      </c>
      <c r="J1892" t="s">
        <v>19</v>
      </c>
      <c r="K1892" t="str">
        <f>INDEX(Table6[Column1],MATCH(L1892,Table6[Column2]))</f>
        <v>Young Adults</v>
      </c>
      <c r="L1892">
        <v>33.852175680000002</v>
      </c>
      <c r="M1892" t="str">
        <f>VLOOKUP(L1892,Table1[],2)</f>
        <v>30 - 39</v>
      </c>
      <c r="N1892" t="str">
        <f>INDEX(Table7[Column1],MATCH(O1892,Table7[Column2]))</f>
        <v>Learning Stage</v>
      </c>
      <c r="O1892">
        <v>4.3524965809999996</v>
      </c>
      <c r="P1892" t="str">
        <f>VLOOKUP(O1892,Table13[],2)</f>
        <v>1 - 5</v>
      </c>
      <c r="Q1892" t="str">
        <f>INDEX(Table8[Column1],MATCH(R1892,Table8[Column2]))</f>
        <v>Maintained</v>
      </c>
      <c r="R1892">
        <v>49.213596870000003</v>
      </c>
      <c r="S1892">
        <f t="shared" si="59"/>
        <v>2.0505665362500003</v>
      </c>
      <c r="T1892" t="s">
        <v>19</v>
      </c>
    </row>
    <row r="1893" spans="1:20" x14ac:dyDescent="0.25">
      <c r="A1893">
        <v>1892</v>
      </c>
      <c r="B1893" t="s">
        <v>158</v>
      </c>
      <c r="C1893" t="s">
        <v>2278</v>
      </c>
      <c r="D1893" t="str">
        <f t="shared" si="58"/>
        <v>Bates Chad</v>
      </c>
      <c r="E1893" t="s">
        <v>22</v>
      </c>
      <c r="F1893" t="s">
        <v>169</v>
      </c>
      <c r="G1893" t="s">
        <v>1060</v>
      </c>
      <c r="H1893" t="s">
        <v>1061</v>
      </c>
      <c r="I1893" t="s">
        <v>169</v>
      </c>
      <c r="J1893" t="s">
        <v>19</v>
      </c>
      <c r="K1893" t="str">
        <f>INDEX(Table6[Column1],MATCH(L1893,Table6[Column2]))</f>
        <v>Elders</v>
      </c>
      <c r="L1893">
        <v>52.948478919999999</v>
      </c>
      <c r="M1893" t="str">
        <f>VLOOKUP(L1893,Table1[],2)</f>
        <v>50 - 59</v>
      </c>
      <c r="N1893" t="str">
        <f>INDEX(Table7[Column1],MATCH(O1893,Table7[Column2]))</f>
        <v>Learning Stage</v>
      </c>
      <c r="O1893">
        <v>4.559449979</v>
      </c>
      <c r="P1893" t="str">
        <f>VLOOKUP(O1893,Table13[],2)</f>
        <v>1 - 5</v>
      </c>
      <c r="Q1893" t="str">
        <f>INDEX(Table8[Column1],MATCH(R1893,Table8[Column2]))</f>
        <v>Excused</v>
      </c>
      <c r="R1893">
        <v>123.9123003</v>
      </c>
      <c r="S1893">
        <f t="shared" si="59"/>
        <v>5.1630125124999999</v>
      </c>
      <c r="T1893" t="s">
        <v>19</v>
      </c>
    </row>
    <row r="1894" spans="1:20" x14ac:dyDescent="0.25">
      <c r="A1894">
        <v>1893</v>
      </c>
      <c r="B1894" t="s">
        <v>442</v>
      </c>
      <c r="C1894" t="s">
        <v>326</v>
      </c>
      <c r="D1894" t="str">
        <f t="shared" si="58"/>
        <v>Roberson Arthur</v>
      </c>
      <c r="E1894" t="s">
        <v>22</v>
      </c>
      <c r="F1894" t="s">
        <v>327</v>
      </c>
      <c r="G1894" t="s">
        <v>820</v>
      </c>
      <c r="H1894" t="s">
        <v>821</v>
      </c>
      <c r="I1894" t="s">
        <v>169</v>
      </c>
      <c r="J1894" t="s">
        <v>19</v>
      </c>
      <c r="K1894" t="str">
        <f>INDEX(Table6[Column1],MATCH(L1894,Table6[Column2]))</f>
        <v>Seniors</v>
      </c>
      <c r="L1894">
        <v>67.751811559999993</v>
      </c>
      <c r="M1894" t="str">
        <f>VLOOKUP(L1894,Table1[],2)</f>
        <v>60 and Above</v>
      </c>
      <c r="N1894" t="str">
        <f>INDEX(Table7[Column1],MATCH(O1894,Table7[Column2]))</f>
        <v>Learning Stage</v>
      </c>
      <c r="O1894">
        <v>3.8737767399999998</v>
      </c>
      <c r="P1894" t="str">
        <f>VLOOKUP(O1894,Table13[],2)</f>
        <v>1 - 5</v>
      </c>
      <c r="Q1894" t="str">
        <f>INDEX(Table8[Column1],MATCH(R1894,Table8[Column2]))</f>
        <v>Unexcused</v>
      </c>
      <c r="R1894">
        <v>171.85429790000001</v>
      </c>
      <c r="S1894">
        <f t="shared" si="59"/>
        <v>7.1605957458333336</v>
      </c>
      <c r="T1894" t="s">
        <v>19</v>
      </c>
    </row>
    <row r="1895" spans="1:20" x14ac:dyDescent="0.25">
      <c r="A1895">
        <v>1894</v>
      </c>
      <c r="B1895" t="s">
        <v>2279</v>
      </c>
      <c r="C1895" t="s">
        <v>2280</v>
      </c>
      <c r="D1895" t="str">
        <f t="shared" si="58"/>
        <v>Everhart Tu</v>
      </c>
      <c r="E1895" t="s">
        <v>15</v>
      </c>
      <c r="F1895" t="s">
        <v>369</v>
      </c>
      <c r="G1895" t="s">
        <v>1060</v>
      </c>
      <c r="H1895" t="s">
        <v>1061</v>
      </c>
      <c r="I1895" t="s">
        <v>369</v>
      </c>
      <c r="J1895" t="s">
        <v>19</v>
      </c>
      <c r="K1895" t="str">
        <f>INDEX(Table6[Column1],MATCH(L1895,Table6[Column2]))</f>
        <v>Elders</v>
      </c>
      <c r="L1895">
        <v>59.615910640000003</v>
      </c>
      <c r="M1895" t="str">
        <f>VLOOKUP(L1895,Table1[],2)</f>
        <v>50 - 59</v>
      </c>
      <c r="N1895" t="str">
        <f>INDEX(Table7[Column1],MATCH(O1895,Table7[Column2]))</f>
        <v>Learning Stage</v>
      </c>
      <c r="O1895">
        <v>3.3174815930000001</v>
      </c>
      <c r="P1895" t="str">
        <f>VLOOKUP(O1895,Table13[],2)</f>
        <v>1 - 5</v>
      </c>
      <c r="Q1895" t="str">
        <f>INDEX(Table8[Column1],MATCH(R1895,Table8[Column2]))</f>
        <v>Unexcused</v>
      </c>
      <c r="R1895">
        <v>164.48155819999999</v>
      </c>
      <c r="S1895">
        <f t="shared" si="59"/>
        <v>6.8533982583333328</v>
      </c>
      <c r="T1895" t="s">
        <v>19</v>
      </c>
    </row>
    <row r="1896" spans="1:20" x14ac:dyDescent="0.25">
      <c r="A1896">
        <v>1895</v>
      </c>
      <c r="B1896" t="s">
        <v>2281</v>
      </c>
      <c r="C1896" t="s">
        <v>1851</v>
      </c>
      <c r="D1896" t="str">
        <f t="shared" si="58"/>
        <v>Prinz Christine</v>
      </c>
      <c r="E1896" t="s">
        <v>15</v>
      </c>
      <c r="F1896" t="s">
        <v>16</v>
      </c>
      <c r="G1896" t="s">
        <v>1060</v>
      </c>
      <c r="H1896" t="s">
        <v>1061</v>
      </c>
      <c r="I1896" t="s">
        <v>16</v>
      </c>
      <c r="J1896" t="s">
        <v>19</v>
      </c>
      <c r="K1896" t="str">
        <f>INDEX(Table6[Column1],MATCH(L1896,Table6[Column2]))</f>
        <v>Young Adults</v>
      </c>
      <c r="L1896">
        <v>38.971211529999998</v>
      </c>
      <c r="M1896" t="str">
        <f>VLOOKUP(L1896,Table1[],2)</f>
        <v>30 - 39</v>
      </c>
      <c r="N1896" t="str">
        <f>INDEX(Table7[Column1],MATCH(O1896,Table7[Column2]))</f>
        <v>Learning Stage</v>
      </c>
      <c r="O1896">
        <v>2.9582952819999999</v>
      </c>
      <c r="P1896" t="str">
        <f>VLOOKUP(O1896,Table13[],2)</f>
        <v>1 - 5</v>
      </c>
      <c r="Q1896" t="str">
        <f>INDEX(Table8[Column1],MATCH(R1896,Table8[Column2]))</f>
        <v>Maintained</v>
      </c>
      <c r="R1896">
        <v>42.985845490000003</v>
      </c>
      <c r="S1896">
        <f t="shared" si="59"/>
        <v>1.7910768954166667</v>
      </c>
      <c r="T1896" t="s">
        <v>19</v>
      </c>
    </row>
    <row r="1897" spans="1:20" x14ac:dyDescent="0.25">
      <c r="A1897">
        <v>1896</v>
      </c>
      <c r="B1897" t="s">
        <v>2235</v>
      </c>
      <c r="C1897" t="s">
        <v>842</v>
      </c>
      <c r="D1897" t="str">
        <f t="shared" si="58"/>
        <v>Gonzales Leslie</v>
      </c>
      <c r="E1897" t="s">
        <v>15</v>
      </c>
      <c r="F1897" t="s">
        <v>38</v>
      </c>
      <c r="G1897" t="s">
        <v>1060</v>
      </c>
      <c r="H1897" t="s">
        <v>1061</v>
      </c>
      <c r="I1897" t="s">
        <v>38</v>
      </c>
      <c r="J1897" t="s">
        <v>19</v>
      </c>
      <c r="K1897" t="str">
        <f>INDEX(Table6[Column1],MATCH(L1897,Table6[Column2]))</f>
        <v>Elders</v>
      </c>
      <c r="L1897">
        <v>56.609748490000001</v>
      </c>
      <c r="M1897" t="str">
        <f>VLOOKUP(L1897,Table1[],2)</f>
        <v>50 - 59</v>
      </c>
      <c r="N1897" t="str">
        <f>INDEX(Table7[Column1],MATCH(O1897,Table7[Column2]))</f>
        <v>Learning Stage</v>
      </c>
      <c r="O1897">
        <v>4.6262940219999997</v>
      </c>
      <c r="P1897" t="str">
        <f>VLOOKUP(O1897,Table13[],2)</f>
        <v>1 - 5</v>
      </c>
      <c r="Q1897" t="str">
        <f>INDEX(Table8[Column1],MATCH(R1897,Table8[Column2]))</f>
        <v>Excused</v>
      </c>
      <c r="R1897">
        <v>145.33469590000001</v>
      </c>
      <c r="S1897">
        <f t="shared" si="59"/>
        <v>6.0556123291666673</v>
      </c>
      <c r="T1897" t="s">
        <v>19</v>
      </c>
    </row>
    <row r="1898" spans="1:20" x14ac:dyDescent="0.25">
      <c r="A1898">
        <v>1897</v>
      </c>
      <c r="B1898" t="s">
        <v>382</v>
      </c>
      <c r="C1898" t="s">
        <v>221</v>
      </c>
      <c r="D1898" t="str">
        <f t="shared" si="58"/>
        <v>Wood Mildred</v>
      </c>
      <c r="E1898" t="s">
        <v>15</v>
      </c>
      <c r="F1898" t="s">
        <v>38</v>
      </c>
      <c r="G1898" t="s">
        <v>611</v>
      </c>
      <c r="H1898" t="s">
        <v>612</v>
      </c>
      <c r="I1898" t="s">
        <v>38</v>
      </c>
      <c r="J1898" t="s">
        <v>19</v>
      </c>
      <c r="K1898" t="str">
        <f>INDEX(Table6[Column1],MATCH(L1898,Table6[Column2]))</f>
        <v>Seniors</v>
      </c>
      <c r="L1898">
        <v>60.77757064</v>
      </c>
      <c r="M1898" t="str">
        <f>VLOOKUP(L1898,Table1[],2)</f>
        <v>60 and Above</v>
      </c>
      <c r="N1898" t="str">
        <f>INDEX(Table7[Column1],MATCH(O1898,Table7[Column2]))</f>
        <v>Learning Stage</v>
      </c>
      <c r="O1898">
        <v>5.9204861549999999</v>
      </c>
      <c r="P1898" t="str">
        <f>VLOOKUP(O1898,Table13[],2)</f>
        <v>1 - 5</v>
      </c>
      <c r="Q1898" t="str">
        <f>INDEX(Table8[Column1],MATCH(R1898,Table8[Column2]))</f>
        <v>Excused</v>
      </c>
      <c r="R1898">
        <v>157.08681179999999</v>
      </c>
      <c r="S1898">
        <f t="shared" si="59"/>
        <v>6.5452838249999994</v>
      </c>
      <c r="T1898" t="s">
        <v>19</v>
      </c>
    </row>
    <row r="1899" spans="1:20" x14ac:dyDescent="0.25">
      <c r="A1899">
        <v>1898</v>
      </c>
      <c r="B1899" t="s">
        <v>2282</v>
      </c>
      <c r="C1899" t="s">
        <v>426</v>
      </c>
      <c r="D1899" t="str">
        <f t="shared" si="58"/>
        <v>Blade George</v>
      </c>
      <c r="E1899" t="s">
        <v>22</v>
      </c>
      <c r="F1899" t="s">
        <v>121</v>
      </c>
      <c r="G1899" t="s">
        <v>513</v>
      </c>
      <c r="H1899" t="s">
        <v>18</v>
      </c>
      <c r="I1899" t="s">
        <v>121</v>
      </c>
      <c r="J1899" t="s">
        <v>19</v>
      </c>
      <c r="K1899" t="str">
        <f>INDEX(Table6[Column1],MATCH(L1899,Table6[Column2]))</f>
        <v>Adults</v>
      </c>
      <c r="L1899">
        <v>45.5479828</v>
      </c>
      <c r="M1899" t="str">
        <f>VLOOKUP(L1899,Table1[],2)</f>
        <v>40 - 49</v>
      </c>
      <c r="N1899" t="str">
        <f>INDEX(Table7[Column1],MATCH(O1899,Table7[Column2]))</f>
        <v>Learning Stage</v>
      </c>
      <c r="O1899">
        <v>3.642271719</v>
      </c>
      <c r="P1899" t="str">
        <f>VLOOKUP(O1899,Table13[],2)</f>
        <v>1 - 5</v>
      </c>
      <c r="Q1899" t="str">
        <f>INDEX(Table8[Column1],MATCH(R1899,Table8[Column2]))</f>
        <v>Scheduled</v>
      </c>
      <c r="R1899">
        <v>36.03846369</v>
      </c>
      <c r="S1899">
        <f t="shared" si="59"/>
        <v>1.50160265375</v>
      </c>
      <c r="T1899" t="s">
        <v>19</v>
      </c>
    </row>
    <row r="1900" spans="1:20" x14ac:dyDescent="0.25">
      <c r="A1900">
        <v>1899</v>
      </c>
      <c r="B1900" t="s">
        <v>426</v>
      </c>
      <c r="C1900" t="s">
        <v>1042</v>
      </c>
      <c r="D1900" t="str">
        <f t="shared" si="58"/>
        <v>George Ruth</v>
      </c>
      <c r="E1900" t="s">
        <v>15</v>
      </c>
      <c r="F1900" t="s">
        <v>499</v>
      </c>
      <c r="G1900" t="s">
        <v>1825</v>
      </c>
      <c r="H1900" t="s">
        <v>1826</v>
      </c>
      <c r="I1900" t="s">
        <v>277</v>
      </c>
      <c r="J1900" t="s">
        <v>19</v>
      </c>
      <c r="K1900" t="str">
        <f>INDEX(Table6[Column1],MATCH(L1900,Table6[Column2]))</f>
        <v>Youth</v>
      </c>
      <c r="L1900">
        <v>25.43465578</v>
      </c>
      <c r="M1900" t="str">
        <f>VLOOKUP(L1900,Table1[],2)</f>
        <v>20 - 29</v>
      </c>
      <c r="N1900" t="str">
        <f>INDEX(Table7[Column1],MATCH(O1900,Table7[Column2]))</f>
        <v>Fitting in Stage</v>
      </c>
      <c r="O1900">
        <v>7.3362069920000001</v>
      </c>
      <c r="P1900" t="str">
        <f>VLOOKUP(O1900,Table13[],2)</f>
        <v>6 - 10</v>
      </c>
      <c r="Q1900" t="str">
        <f>INDEX(Table8[Column1],MATCH(R1900,Table8[Column2]))</f>
        <v>Scheduled</v>
      </c>
      <c r="R1900">
        <v>0</v>
      </c>
      <c r="S1900">
        <f t="shared" si="59"/>
        <v>0</v>
      </c>
      <c r="T1900" t="s">
        <v>19</v>
      </c>
    </row>
    <row r="1901" spans="1:20" x14ac:dyDescent="0.25">
      <c r="A1901">
        <v>1900</v>
      </c>
      <c r="B1901" t="s">
        <v>1493</v>
      </c>
      <c r="C1901" t="s">
        <v>2283</v>
      </c>
      <c r="D1901" t="str">
        <f t="shared" si="58"/>
        <v>Morin Rachelle</v>
      </c>
      <c r="E1901" t="s">
        <v>15</v>
      </c>
      <c r="F1901" t="s">
        <v>87</v>
      </c>
      <c r="G1901" t="s">
        <v>1060</v>
      </c>
      <c r="H1901" t="s">
        <v>1061</v>
      </c>
      <c r="I1901" t="s">
        <v>87</v>
      </c>
      <c r="J1901" t="s">
        <v>19</v>
      </c>
      <c r="K1901" t="str">
        <f>INDEX(Table6[Column1],MATCH(L1901,Table6[Column2]))</f>
        <v>Adults</v>
      </c>
      <c r="L1901">
        <v>40.26546647</v>
      </c>
      <c r="M1901" t="str">
        <f>VLOOKUP(L1901,Table1[],2)</f>
        <v>40 - 49</v>
      </c>
      <c r="N1901" t="str">
        <f>INDEX(Table7[Column1],MATCH(O1901,Table7[Column2]))</f>
        <v>Learning Stage</v>
      </c>
      <c r="O1901">
        <v>3.392302887</v>
      </c>
      <c r="P1901" t="str">
        <f>VLOOKUP(O1901,Table13[],2)</f>
        <v>1 - 5</v>
      </c>
      <c r="Q1901" t="str">
        <f>INDEX(Table8[Column1],MATCH(R1901,Table8[Column2]))</f>
        <v>Maintained</v>
      </c>
      <c r="R1901">
        <v>51.767331679999998</v>
      </c>
      <c r="S1901">
        <f t="shared" si="59"/>
        <v>2.1569721533333333</v>
      </c>
      <c r="T1901" t="s">
        <v>19</v>
      </c>
    </row>
    <row r="1902" spans="1:20" x14ac:dyDescent="0.25">
      <c r="A1902">
        <v>1901</v>
      </c>
      <c r="B1902" t="s">
        <v>2284</v>
      </c>
      <c r="C1902" t="s">
        <v>1198</v>
      </c>
      <c r="D1902" t="str">
        <f t="shared" si="58"/>
        <v>Aguiar Jamie</v>
      </c>
      <c r="E1902" t="s">
        <v>15</v>
      </c>
      <c r="F1902" t="s">
        <v>2285</v>
      </c>
      <c r="G1902" t="s">
        <v>1060</v>
      </c>
      <c r="H1902" t="s">
        <v>1061</v>
      </c>
      <c r="I1902" t="s">
        <v>169</v>
      </c>
      <c r="J1902" t="s">
        <v>19</v>
      </c>
      <c r="K1902" t="str">
        <f>INDEX(Table6[Column1],MATCH(L1902,Table6[Column2]))</f>
        <v>Elders</v>
      </c>
      <c r="L1902">
        <v>50.096744270000002</v>
      </c>
      <c r="M1902" t="str">
        <f>VLOOKUP(L1902,Table1[],2)</f>
        <v>50 - 59</v>
      </c>
      <c r="N1902" t="str">
        <f>INDEX(Table7[Column1],MATCH(O1902,Table7[Column2]))</f>
        <v>Learning Stage</v>
      </c>
      <c r="O1902">
        <v>5.4874120250000002</v>
      </c>
      <c r="P1902" t="str">
        <f>VLOOKUP(O1902,Table13[],2)</f>
        <v>1 - 5</v>
      </c>
      <c r="Q1902" t="str">
        <f>INDEX(Table8[Column1],MATCH(R1902,Table8[Column2]))</f>
        <v>Habitual</v>
      </c>
      <c r="R1902">
        <v>116.3077127</v>
      </c>
      <c r="S1902">
        <f t="shared" si="59"/>
        <v>4.8461546958333326</v>
      </c>
      <c r="T1902" t="s">
        <v>19</v>
      </c>
    </row>
    <row r="1903" spans="1:20" x14ac:dyDescent="0.25">
      <c r="A1903">
        <v>1902</v>
      </c>
      <c r="B1903" t="s">
        <v>1897</v>
      </c>
      <c r="C1903" t="s">
        <v>2286</v>
      </c>
      <c r="D1903" t="str">
        <f t="shared" si="58"/>
        <v>Sanders Joi</v>
      </c>
      <c r="E1903" t="s">
        <v>15</v>
      </c>
      <c r="F1903" t="s">
        <v>38</v>
      </c>
      <c r="G1903" t="s">
        <v>1060</v>
      </c>
      <c r="H1903" t="s">
        <v>1061</v>
      </c>
      <c r="I1903" t="s">
        <v>38</v>
      </c>
      <c r="J1903" t="s">
        <v>19</v>
      </c>
      <c r="K1903" t="str">
        <f>INDEX(Table6[Column1],MATCH(L1903,Table6[Column2]))</f>
        <v>Adults</v>
      </c>
      <c r="L1903">
        <v>46.521354729999999</v>
      </c>
      <c r="M1903" t="str">
        <f>VLOOKUP(L1903,Table1[],2)</f>
        <v>40 - 49</v>
      </c>
      <c r="N1903" t="str">
        <f>INDEX(Table7[Column1],MATCH(O1903,Table7[Column2]))</f>
        <v>Learning Stage</v>
      </c>
      <c r="O1903">
        <v>3.048656238</v>
      </c>
      <c r="P1903" t="str">
        <f>VLOOKUP(O1903,Table13[],2)</f>
        <v>1 - 5</v>
      </c>
      <c r="Q1903" t="str">
        <f>INDEX(Table8[Column1],MATCH(R1903,Table8[Column2]))</f>
        <v>Habitual</v>
      </c>
      <c r="R1903">
        <v>98.517630440000005</v>
      </c>
      <c r="S1903">
        <f t="shared" si="59"/>
        <v>4.1049012683333332</v>
      </c>
      <c r="T1903" t="s">
        <v>19</v>
      </c>
    </row>
    <row r="1904" spans="1:20" x14ac:dyDescent="0.25">
      <c r="A1904">
        <v>1903</v>
      </c>
      <c r="B1904" t="s">
        <v>2287</v>
      </c>
      <c r="C1904" t="s">
        <v>1663</v>
      </c>
      <c r="D1904" t="str">
        <f t="shared" si="58"/>
        <v>Pruitt Cheryl</v>
      </c>
      <c r="E1904" t="s">
        <v>15</v>
      </c>
      <c r="F1904" t="s">
        <v>127</v>
      </c>
      <c r="G1904" t="s">
        <v>820</v>
      </c>
      <c r="H1904" t="s">
        <v>821</v>
      </c>
      <c r="I1904" t="s">
        <v>127</v>
      </c>
      <c r="J1904" t="s">
        <v>19</v>
      </c>
      <c r="K1904" t="str">
        <f>INDEX(Table6[Column1],MATCH(L1904,Table6[Column2]))</f>
        <v>Adults</v>
      </c>
      <c r="L1904">
        <v>46.829520170000002</v>
      </c>
      <c r="M1904" t="str">
        <f>VLOOKUP(L1904,Table1[],2)</f>
        <v>40 - 49</v>
      </c>
      <c r="N1904" t="str">
        <f>INDEX(Table7[Column1],MATCH(O1904,Table7[Column2]))</f>
        <v>Learning Stage</v>
      </c>
      <c r="O1904">
        <v>3.9977275140000001</v>
      </c>
      <c r="P1904" t="str">
        <f>VLOOKUP(O1904,Table13[],2)</f>
        <v>1 - 5</v>
      </c>
      <c r="Q1904" t="str">
        <f>INDEX(Table8[Column1],MATCH(R1904,Table8[Column2]))</f>
        <v>Habitual</v>
      </c>
      <c r="R1904">
        <v>102.2702055</v>
      </c>
      <c r="S1904">
        <f t="shared" si="59"/>
        <v>4.2612585625000001</v>
      </c>
      <c r="T1904" t="s">
        <v>19</v>
      </c>
    </row>
    <row r="1905" spans="1:20" x14ac:dyDescent="0.25">
      <c r="A1905">
        <v>1904</v>
      </c>
      <c r="B1905" t="s">
        <v>2288</v>
      </c>
      <c r="C1905" t="s">
        <v>2289</v>
      </c>
      <c r="D1905" t="str">
        <f t="shared" si="58"/>
        <v>McBroom Ronnie</v>
      </c>
      <c r="E1905" t="s">
        <v>22</v>
      </c>
      <c r="F1905" t="s">
        <v>127</v>
      </c>
      <c r="G1905" t="s">
        <v>1060</v>
      </c>
      <c r="H1905" t="s">
        <v>1061</v>
      </c>
      <c r="I1905" t="s">
        <v>127</v>
      </c>
      <c r="J1905" t="s">
        <v>19</v>
      </c>
      <c r="K1905" t="str">
        <f>INDEX(Table6[Column1],MATCH(L1905,Table6[Column2]))</f>
        <v>Elders</v>
      </c>
      <c r="L1905">
        <v>50.141884820000001</v>
      </c>
      <c r="M1905" t="str">
        <f>VLOOKUP(L1905,Table1[],2)</f>
        <v>50 - 59</v>
      </c>
      <c r="N1905" t="str">
        <f>INDEX(Table7[Column1],MATCH(O1905,Table7[Column2]))</f>
        <v>Learning Stage</v>
      </c>
      <c r="O1905">
        <v>3.8208371149999998</v>
      </c>
      <c r="P1905" t="str">
        <f>VLOOKUP(O1905,Table13[],2)</f>
        <v>1 - 5</v>
      </c>
      <c r="Q1905" t="str">
        <f>INDEX(Table8[Column1],MATCH(R1905,Table8[Column2]))</f>
        <v>Maintained</v>
      </c>
      <c r="R1905">
        <v>60.948667739999998</v>
      </c>
      <c r="S1905">
        <f t="shared" si="59"/>
        <v>2.5395278224999998</v>
      </c>
      <c r="T1905" t="s">
        <v>19</v>
      </c>
    </row>
    <row r="1906" spans="1:20" x14ac:dyDescent="0.25">
      <c r="A1906">
        <v>1905</v>
      </c>
      <c r="B1906" t="s">
        <v>1012</v>
      </c>
      <c r="C1906" t="s">
        <v>2290</v>
      </c>
      <c r="D1906" t="str">
        <f t="shared" si="58"/>
        <v>Anderson Tommie</v>
      </c>
      <c r="E1906" t="s">
        <v>15</v>
      </c>
      <c r="F1906" t="s">
        <v>309</v>
      </c>
      <c r="G1906" t="s">
        <v>1060</v>
      </c>
      <c r="H1906" t="s">
        <v>1061</v>
      </c>
      <c r="I1906" t="s">
        <v>90</v>
      </c>
      <c r="J1906" t="s">
        <v>19</v>
      </c>
      <c r="K1906" t="str">
        <f>INDEX(Table6[Column1],MATCH(L1906,Table6[Column2]))</f>
        <v>Adults</v>
      </c>
      <c r="L1906">
        <v>40.312920849999998</v>
      </c>
      <c r="M1906" t="str">
        <f>VLOOKUP(L1906,Table1[],2)</f>
        <v>40 - 49</v>
      </c>
      <c r="N1906" t="str">
        <f>INDEX(Table7[Column1],MATCH(O1906,Table7[Column2]))</f>
        <v>Learning Stage</v>
      </c>
      <c r="O1906">
        <v>3.6392481210000001</v>
      </c>
      <c r="P1906" t="str">
        <f>VLOOKUP(O1906,Table13[],2)</f>
        <v>1 - 5</v>
      </c>
      <c r="Q1906" t="str">
        <f>INDEX(Table8[Column1],MATCH(R1906,Table8[Column2]))</f>
        <v>Maintained</v>
      </c>
      <c r="R1906">
        <v>72.541665510000001</v>
      </c>
      <c r="S1906">
        <f t="shared" si="59"/>
        <v>3.0225693962500002</v>
      </c>
      <c r="T1906" t="s">
        <v>19</v>
      </c>
    </row>
    <row r="1907" spans="1:20" x14ac:dyDescent="0.25">
      <c r="A1907">
        <v>1906</v>
      </c>
      <c r="B1907" t="s">
        <v>531</v>
      </c>
      <c r="C1907" t="s">
        <v>2291</v>
      </c>
      <c r="D1907" t="str">
        <f t="shared" si="58"/>
        <v>Wilson Marcia</v>
      </c>
      <c r="E1907" t="s">
        <v>15</v>
      </c>
      <c r="F1907" t="s">
        <v>38</v>
      </c>
      <c r="G1907" t="s">
        <v>1060</v>
      </c>
      <c r="H1907" t="s">
        <v>1061</v>
      </c>
      <c r="I1907" t="s">
        <v>38</v>
      </c>
      <c r="J1907" t="s">
        <v>19</v>
      </c>
      <c r="K1907" t="str">
        <f>INDEX(Table6[Column1],MATCH(L1907,Table6[Column2]))</f>
        <v>Adults</v>
      </c>
      <c r="L1907">
        <v>45.706274710000002</v>
      </c>
      <c r="M1907" t="str">
        <f>VLOOKUP(L1907,Table1[],2)</f>
        <v>40 - 49</v>
      </c>
      <c r="N1907" t="str">
        <f>INDEX(Table7[Column1],MATCH(O1907,Table7[Column2]))</f>
        <v>Fitting in Stage</v>
      </c>
      <c r="O1907">
        <v>6.8018220090000003</v>
      </c>
      <c r="P1907" t="str">
        <f>VLOOKUP(O1907,Table13[],2)</f>
        <v>6 - 10</v>
      </c>
      <c r="Q1907" t="str">
        <f>INDEX(Table8[Column1],MATCH(R1907,Table8[Column2]))</f>
        <v>Habitual</v>
      </c>
      <c r="R1907">
        <v>91.648175050000006</v>
      </c>
      <c r="S1907">
        <f t="shared" si="59"/>
        <v>3.8186739604166671</v>
      </c>
      <c r="T1907" t="s">
        <v>19</v>
      </c>
    </row>
    <row r="1908" spans="1:20" x14ac:dyDescent="0.25">
      <c r="A1908">
        <v>1907</v>
      </c>
      <c r="B1908" t="s">
        <v>2292</v>
      </c>
      <c r="C1908" t="s">
        <v>1382</v>
      </c>
      <c r="D1908" t="str">
        <f t="shared" si="58"/>
        <v>Valentino Milton</v>
      </c>
      <c r="E1908" t="s">
        <v>22</v>
      </c>
      <c r="F1908" t="s">
        <v>127</v>
      </c>
      <c r="G1908" t="s">
        <v>1060</v>
      </c>
      <c r="H1908" t="s">
        <v>1061</v>
      </c>
      <c r="I1908" t="s">
        <v>127</v>
      </c>
      <c r="J1908" t="s">
        <v>19</v>
      </c>
      <c r="K1908" t="str">
        <f>INDEX(Table6[Column1],MATCH(L1908,Table6[Column2]))</f>
        <v>Young Adults</v>
      </c>
      <c r="L1908">
        <v>30.852958350000002</v>
      </c>
      <c r="M1908" t="str">
        <f>VLOOKUP(L1908,Table1[],2)</f>
        <v>30 - 39</v>
      </c>
      <c r="N1908" t="str">
        <f>INDEX(Table7[Column1],MATCH(O1908,Table7[Column2]))</f>
        <v>Fitting in Stage</v>
      </c>
      <c r="O1908">
        <v>6.1899279089999997</v>
      </c>
      <c r="P1908" t="str">
        <f>VLOOKUP(O1908,Table13[],2)</f>
        <v>6 - 10</v>
      </c>
      <c r="Q1908" t="str">
        <f>INDEX(Table8[Column1],MATCH(R1908,Table8[Column2]))</f>
        <v>Scheduled</v>
      </c>
      <c r="R1908">
        <v>19.802863469999998</v>
      </c>
      <c r="S1908">
        <f t="shared" si="59"/>
        <v>0.82511931124999993</v>
      </c>
      <c r="T1908" t="s">
        <v>19</v>
      </c>
    </row>
    <row r="1909" spans="1:20" x14ac:dyDescent="0.25">
      <c r="A1909">
        <v>1908</v>
      </c>
      <c r="B1909" t="s">
        <v>2293</v>
      </c>
      <c r="C1909" t="s">
        <v>89</v>
      </c>
      <c r="D1909" t="str">
        <f t="shared" si="58"/>
        <v>Lenox Joseph</v>
      </c>
      <c r="E1909" t="s">
        <v>22</v>
      </c>
      <c r="F1909" t="s">
        <v>775</v>
      </c>
      <c r="G1909" t="s">
        <v>1862</v>
      </c>
      <c r="H1909" t="s">
        <v>1863</v>
      </c>
      <c r="I1909" t="s">
        <v>262</v>
      </c>
      <c r="J1909" t="s">
        <v>19</v>
      </c>
      <c r="K1909" t="str">
        <f>INDEX(Table6[Column1],MATCH(L1909,Table6[Column2]))</f>
        <v>Seniors</v>
      </c>
      <c r="L1909">
        <v>61.646633350000002</v>
      </c>
      <c r="M1909" t="str">
        <f>VLOOKUP(L1909,Table1[],2)</f>
        <v>60 and Above</v>
      </c>
      <c r="N1909" t="str">
        <f>INDEX(Table7[Column1],MATCH(O1909,Table7[Column2]))</f>
        <v>Learning Stage</v>
      </c>
      <c r="O1909">
        <v>4.6839528799999997</v>
      </c>
      <c r="P1909" t="str">
        <f>VLOOKUP(O1909,Table13[],2)</f>
        <v>1 - 5</v>
      </c>
      <c r="Q1909" t="str">
        <f>INDEX(Table8[Column1],MATCH(R1909,Table8[Column2]))</f>
        <v>Unexcused</v>
      </c>
      <c r="R1909">
        <v>173.71520509999999</v>
      </c>
      <c r="S1909">
        <f t="shared" si="59"/>
        <v>7.2381335458333327</v>
      </c>
      <c r="T1909" t="s">
        <v>19</v>
      </c>
    </row>
    <row r="1910" spans="1:20" x14ac:dyDescent="0.25">
      <c r="A1910">
        <v>1909</v>
      </c>
      <c r="B1910" t="s">
        <v>2294</v>
      </c>
      <c r="C1910" t="s">
        <v>32</v>
      </c>
      <c r="D1910" t="str">
        <f t="shared" si="58"/>
        <v>Riddle Edward</v>
      </c>
      <c r="E1910" t="s">
        <v>22</v>
      </c>
      <c r="F1910" t="s">
        <v>38</v>
      </c>
      <c r="G1910" t="s">
        <v>1060</v>
      </c>
      <c r="H1910" t="s">
        <v>1061</v>
      </c>
      <c r="I1910" t="s">
        <v>38</v>
      </c>
      <c r="J1910" t="s">
        <v>19</v>
      </c>
      <c r="K1910" t="str">
        <f>INDEX(Table6[Column1],MATCH(L1910,Table6[Column2]))</f>
        <v>Adults</v>
      </c>
      <c r="L1910">
        <v>46.400752590000003</v>
      </c>
      <c r="M1910" t="str">
        <f>VLOOKUP(L1910,Table1[],2)</f>
        <v>40 - 49</v>
      </c>
      <c r="N1910" t="str">
        <f>INDEX(Table7[Column1],MATCH(O1910,Table7[Column2]))</f>
        <v>Fitting in Stage</v>
      </c>
      <c r="O1910">
        <v>6.6448034360000001</v>
      </c>
      <c r="P1910" t="str">
        <f>VLOOKUP(O1910,Table13[],2)</f>
        <v>6 - 10</v>
      </c>
      <c r="Q1910" t="str">
        <f>INDEX(Table8[Column1],MATCH(R1910,Table8[Column2]))</f>
        <v>Maintained</v>
      </c>
      <c r="R1910">
        <v>68.539410910000001</v>
      </c>
      <c r="S1910">
        <f t="shared" si="59"/>
        <v>2.8558087879166667</v>
      </c>
      <c r="T1910" t="s">
        <v>19</v>
      </c>
    </row>
    <row r="1911" spans="1:20" x14ac:dyDescent="0.25">
      <c r="A1911">
        <v>1910</v>
      </c>
      <c r="B1911" t="s">
        <v>2295</v>
      </c>
      <c r="C1911" t="s">
        <v>504</v>
      </c>
      <c r="D1911" t="str">
        <f t="shared" si="58"/>
        <v>Romeo Ann</v>
      </c>
      <c r="E1911" t="s">
        <v>15</v>
      </c>
      <c r="F1911" t="s">
        <v>358</v>
      </c>
      <c r="G1911" t="s">
        <v>513</v>
      </c>
      <c r="H1911" t="s">
        <v>18</v>
      </c>
      <c r="I1911" t="s">
        <v>358</v>
      </c>
      <c r="J1911" t="s">
        <v>19</v>
      </c>
      <c r="K1911" t="str">
        <f>INDEX(Table6[Column1],MATCH(L1911,Table6[Column2]))</f>
        <v>Young Adults</v>
      </c>
      <c r="L1911">
        <v>35.101033459999996</v>
      </c>
      <c r="M1911" t="str">
        <f>VLOOKUP(L1911,Table1[],2)</f>
        <v>30 - 39</v>
      </c>
      <c r="N1911" t="str">
        <f>INDEX(Table7[Column1],MATCH(O1911,Table7[Column2]))</f>
        <v>Learning Stage</v>
      </c>
      <c r="O1911">
        <v>5.2309698129999997</v>
      </c>
      <c r="P1911" t="str">
        <f>VLOOKUP(O1911,Table13[],2)</f>
        <v>1 - 5</v>
      </c>
      <c r="Q1911" t="str">
        <f>INDEX(Table8[Column1],MATCH(R1911,Table8[Column2]))</f>
        <v>Scheduled</v>
      </c>
      <c r="R1911">
        <v>0</v>
      </c>
      <c r="S1911">
        <f t="shared" si="59"/>
        <v>0</v>
      </c>
      <c r="T1911" t="s">
        <v>19</v>
      </c>
    </row>
    <row r="1912" spans="1:20" x14ac:dyDescent="0.25">
      <c r="A1912">
        <v>1911</v>
      </c>
      <c r="B1912" t="s">
        <v>904</v>
      </c>
      <c r="C1912" t="s">
        <v>299</v>
      </c>
      <c r="D1912" t="str">
        <f t="shared" si="58"/>
        <v>Brown Alexander</v>
      </c>
      <c r="E1912" t="s">
        <v>22</v>
      </c>
      <c r="F1912" t="s">
        <v>121</v>
      </c>
      <c r="G1912" t="s">
        <v>820</v>
      </c>
      <c r="H1912" t="s">
        <v>821</v>
      </c>
      <c r="I1912" t="s">
        <v>121</v>
      </c>
      <c r="J1912" t="s">
        <v>19</v>
      </c>
      <c r="K1912" t="str">
        <f>INDEX(Table6[Column1],MATCH(L1912,Table6[Column2]))</f>
        <v>Adults</v>
      </c>
      <c r="L1912">
        <v>47.508898049999999</v>
      </c>
      <c r="M1912" t="str">
        <f>VLOOKUP(L1912,Table1[],2)</f>
        <v>40 - 49</v>
      </c>
      <c r="N1912" t="str">
        <f>INDEX(Table7[Column1],MATCH(O1912,Table7[Column2]))</f>
        <v>Learning Stage</v>
      </c>
      <c r="O1912">
        <v>3.2022115059999998</v>
      </c>
      <c r="P1912" t="str">
        <f>VLOOKUP(O1912,Table13[],2)</f>
        <v>1 - 5</v>
      </c>
      <c r="Q1912" t="str">
        <f>INDEX(Table8[Column1],MATCH(R1912,Table8[Column2]))</f>
        <v>Habitual</v>
      </c>
      <c r="R1912">
        <v>89.608486009999993</v>
      </c>
      <c r="S1912">
        <f t="shared" si="59"/>
        <v>3.7336869170833329</v>
      </c>
      <c r="T1912" t="s">
        <v>19</v>
      </c>
    </row>
    <row r="1913" spans="1:20" x14ac:dyDescent="0.25">
      <c r="A1913">
        <v>1912</v>
      </c>
      <c r="B1913" t="s">
        <v>200</v>
      </c>
      <c r="C1913" t="s">
        <v>556</v>
      </c>
      <c r="D1913" t="str">
        <f t="shared" si="58"/>
        <v>White Hazel</v>
      </c>
      <c r="E1913" t="s">
        <v>15</v>
      </c>
      <c r="F1913" t="s">
        <v>38</v>
      </c>
      <c r="G1913" t="s">
        <v>611</v>
      </c>
      <c r="H1913" t="s">
        <v>612</v>
      </c>
      <c r="I1913" t="s">
        <v>38</v>
      </c>
      <c r="J1913" t="s">
        <v>19</v>
      </c>
      <c r="K1913" t="str">
        <f>INDEX(Table6[Column1],MATCH(L1913,Table6[Column2]))</f>
        <v>Elders</v>
      </c>
      <c r="L1913">
        <v>55.147296390000001</v>
      </c>
      <c r="M1913" t="str">
        <f>VLOOKUP(L1913,Table1[],2)</f>
        <v>50 - 59</v>
      </c>
      <c r="N1913" t="str">
        <f>INDEX(Table7[Column1],MATCH(O1913,Table7[Column2]))</f>
        <v>Learning Stage</v>
      </c>
      <c r="O1913">
        <v>5.2352582600000002</v>
      </c>
      <c r="P1913" t="str">
        <f>VLOOKUP(O1913,Table13[],2)</f>
        <v>1 - 5</v>
      </c>
      <c r="Q1913" t="str">
        <f>INDEX(Table8[Column1],MATCH(R1913,Table8[Column2]))</f>
        <v>Excused</v>
      </c>
      <c r="R1913">
        <v>148.4927758</v>
      </c>
      <c r="S1913">
        <f t="shared" si="59"/>
        <v>6.1871989916666674</v>
      </c>
      <c r="T1913" t="s">
        <v>19</v>
      </c>
    </row>
    <row r="1914" spans="1:20" x14ac:dyDescent="0.25">
      <c r="A1914">
        <v>1913</v>
      </c>
      <c r="B1914" t="s">
        <v>2296</v>
      </c>
      <c r="C1914" t="s">
        <v>2297</v>
      </c>
      <c r="D1914" t="str">
        <f t="shared" si="58"/>
        <v>Tomlinson Chelsea</v>
      </c>
      <c r="E1914" t="s">
        <v>15</v>
      </c>
      <c r="F1914" t="s">
        <v>38</v>
      </c>
      <c r="G1914" t="s">
        <v>611</v>
      </c>
      <c r="H1914" t="s">
        <v>612</v>
      </c>
      <c r="I1914" t="s">
        <v>38</v>
      </c>
      <c r="J1914" t="s">
        <v>19</v>
      </c>
      <c r="K1914" t="str">
        <f>INDEX(Table6[Column1],MATCH(L1914,Table6[Column2]))</f>
        <v>Adults</v>
      </c>
      <c r="L1914">
        <v>42.62135301</v>
      </c>
      <c r="M1914" t="str">
        <f>VLOOKUP(L1914,Table1[],2)</f>
        <v>40 - 49</v>
      </c>
      <c r="N1914" t="str">
        <f>INDEX(Table7[Column1],MATCH(O1914,Table7[Column2]))</f>
        <v>Learning Stage</v>
      </c>
      <c r="O1914">
        <v>4.938215177</v>
      </c>
      <c r="P1914" t="str">
        <f>VLOOKUP(O1914,Table13[],2)</f>
        <v>1 - 5</v>
      </c>
      <c r="Q1914" t="str">
        <f>INDEX(Table8[Column1],MATCH(R1914,Table8[Column2]))</f>
        <v>Maintained</v>
      </c>
      <c r="R1914">
        <v>74.383860769999998</v>
      </c>
      <c r="S1914">
        <f t="shared" si="59"/>
        <v>3.0993275320833331</v>
      </c>
      <c r="T1914" t="s">
        <v>19</v>
      </c>
    </row>
    <row r="1915" spans="1:20" x14ac:dyDescent="0.25">
      <c r="A1915">
        <v>1914</v>
      </c>
      <c r="B1915" t="s">
        <v>2298</v>
      </c>
      <c r="C1915" t="s">
        <v>284</v>
      </c>
      <c r="D1915" t="str">
        <f t="shared" si="58"/>
        <v>Bracken Debra</v>
      </c>
      <c r="E1915" t="s">
        <v>15</v>
      </c>
      <c r="F1915" t="s">
        <v>534</v>
      </c>
      <c r="G1915" t="s">
        <v>1060</v>
      </c>
      <c r="H1915" t="s">
        <v>1061</v>
      </c>
      <c r="I1915" t="s">
        <v>107</v>
      </c>
      <c r="J1915" t="s">
        <v>19</v>
      </c>
      <c r="K1915" t="str">
        <f>INDEX(Table6[Column1],MATCH(L1915,Table6[Column2]))</f>
        <v>Young Adults</v>
      </c>
      <c r="L1915">
        <v>36.155830199999997</v>
      </c>
      <c r="M1915" t="str">
        <f>VLOOKUP(L1915,Table1[],2)</f>
        <v>30 - 39</v>
      </c>
      <c r="N1915" t="str">
        <f>INDEX(Table7[Column1],MATCH(O1915,Table7[Column2]))</f>
        <v>Learning Stage</v>
      </c>
      <c r="O1915">
        <v>4.5232387879999996</v>
      </c>
      <c r="P1915" t="str">
        <f>VLOOKUP(O1915,Table13[],2)</f>
        <v>1 - 5</v>
      </c>
      <c r="Q1915" t="str">
        <f>INDEX(Table8[Column1],MATCH(R1915,Table8[Column2]))</f>
        <v>Maintained</v>
      </c>
      <c r="R1915">
        <v>58.436392240000004</v>
      </c>
      <c r="S1915">
        <f t="shared" si="59"/>
        <v>2.434849676666667</v>
      </c>
      <c r="T1915" t="s">
        <v>19</v>
      </c>
    </row>
    <row r="1916" spans="1:20" x14ac:dyDescent="0.25">
      <c r="A1916">
        <v>1915</v>
      </c>
      <c r="B1916" t="s">
        <v>2299</v>
      </c>
      <c r="C1916" t="s">
        <v>1851</v>
      </c>
      <c r="D1916" t="str">
        <f t="shared" si="58"/>
        <v>Schwartz Christine</v>
      </c>
      <c r="E1916" t="s">
        <v>15</v>
      </c>
      <c r="F1916" t="s">
        <v>38</v>
      </c>
      <c r="G1916" t="s">
        <v>1060</v>
      </c>
      <c r="H1916" t="s">
        <v>1061</v>
      </c>
      <c r="I1916" t="s">
        <v>38</v>
      </c>
      <c r="J1916" t="s">
        <v>19</v>
      </c>
      <c r="K1916" t="str">
        <f>INDEX(Table6[Column1],MATCH(L1916,Table6[Column2]))</f>
        <v>Young Adults</v>
      </c>
      <c r="L1916">
        <v>34.792486750000002</v>
      </c>
      <c r="M1916" t="str">
        <f>VLOOKUP(L1916,Table1[],2)</f>
        <v>30 - 39</v>
      </c>
      <c r="N1916" t="str">
        <f>INDEX(Table7[Column1],MATCH(O1916,Table7[Column2]))</f>
        <v>Learning Stage</v>
      </c>
      <c r="O1916">
        <v>5.6619703020000003</v>
      </c>
      <c r="P1916" t="str">
        <f>VLOOKUP(O1916,Table13[],2)</f>
        <v>1 - 5</v>
      </c>
      <c r="Q1916" t="str">
        <f>INDEX(Table8[Column1],MATCH(R1916,Table8[Column2]))</f>
        <v>Scheduled</v>
      </c>
      <c r="R1916">
        <v>3.9847463919999999</v>
      </c>
      <c r="S1916">
        <f t="shared" si="59"/>
        <v>0.16603109966666665</v>
      </c>
      <c r="T1916" t="s">
        <v>19</v>
      </c>
    </row>
    <row r="1917" spans="1:20" x14ac:dyDescent="0.25">
      <c r="A1917">
        <v>1916</v>
      </c>
      <c r="B1917" t="s">
        <v>2300</v>
      </c>
      <c r="C1917" t="s">
        <v>1948</v>
      </c>
      <c r="D1917" t="str">
        <f t="shared" si="58"/>
        <v>Boyes Debbie</v>
      </c>
      <c r="E1917" t="s">
        <v>15</v>
      </c>
      <c r="F1917" t="s">
        <v>127</v>
      </c>
      <c r="G1917" t="s">
        <v>1060</v>
      </c>
      <c r="H1917" t="s">
        <v>1061</v>
      </c>
      <c r="I1917" t="s">
        <v>127</v>
      </c>
      <c r="J1917" t="s">
        <v>19</v>
      </c>
      <c r="K1917" t="str">
        <f>INDEX(Table6[Column1],MATCH(L1917,Table6[Column2]))</f>
        <v>Adults</v>
      </c>
      <c r="L1917">
        <v>46.229593080000001</v>
      </c>
      <c r="M1917" t="str">
        <f>VLOOKUP(L1917,Table1[],2)</f>
        <v>40 - 49</v>
      </c>
      <c r="N1917" t="str">
        <f>INDEX(Table7[Column1],MATCH(O1917,Table7[Column2]))</f>
        <v>Learning Stage</v>
      </c>
      <c r="O1917">
        <v>3.5168704079999999</v>
      </c>
      <c r="P1917" t="str">
        <f>VLOOKUP(O1917,Table13[],2)</f>
        <v>1 - 5</v>
      </c>
      <c r="Q1917" t="str">
        <f>INDEX(Table8[Column1],MATCH(R1917,Table8[Column2]))</f>
        <v>Habitual</v>
      </c>
      <c r="R1917">
        <v>99.622339269999998</v>
      </c>
      <c r="S1917">
        <f t="shared" si="59"/>
        <v>4.1509308029166672</v>
      </c>
      <c r="T1917" t="s">
        <v>19</v>
      </c>
    </row>
    <row r="1918" spans="1:20" x14ac:dyDescent="0.25">
      <c r="A1918">
        <v>1917</v>
      </c>
      <c r="B1918" t="s">
        <v>2301</v>
      </c>
      <c r="C1918" t="s">
        <v>210</v>
      </c>
      <c r="D1918" t="str">
        <f t="shared" si="58"/>
        <v>Lindley Kenneth</v>
      </c>
      <c r="E1918" t="s">
        <v>22</v>
      </c>
      <c r="F1918" t="s">
        <v>38</v>
      </c>
      <c r="G1918" t="s">
        <v>611</v>
      </c>
      <c r="H1918" t="s">
        <v>612</v>
      </c>
      <c r="I1918" t="s">
        <v>38</v>
      </c>
      <c r="J1918" t="s">
        <v>19</v>
      </c>
      <c r="K1918" t="str">
        <f>INDEX(Table6[Column1],MATCH(L1918,Table6[Column2]))</f>
        <v>Adults</v>
      </c>
      <c r="L1918">
        <v>40.224876680000001</v>
      </c>
      <c r="M1918" t="str">
        <f>VLOOKUP(L1918,Table1[],2)</f>
        <v>40 - 49</v>
      </c>
      <c r="N1918" t="str">
        <f>INDEX(Table7[Column1],MATCH(O1918,Table7[Column2]))</f>
        <v>Learning Stage</v>
      </c>
      <c r="O1918">
        <v>5.3590961000000004</v>
      </c>
      <c r="P1918" t="str">
        <f>VLOOKUP(O1918,Table13[],2)</f>
        <v>1 - 5</v>
      </c>
      <c r="Q1918" t="str">
        <f>INDEX(Table8[Column1],MATCH(R1918,Table8[Column2]))</f>
        <v>Maintained</v>
      </c>
      <c r="R1918">
        <v>56.365171869999998</v>
      </c>
      <c r="S1918">
        <f t="shared" si="59"/>
        <v>2.3485488279166669</v>
      </c>
      <c r="T1918" t="s">
        <v>19</v>
      </c>
    </row>
    <row r="1919" spans="1:20" x14ac:dyDescent="0.25">
      <c r="A1919">
        <v>1918</v>
      </c>
      <c r="B1919" t="s">
        <v>2302</v>
      </c>
      <c r="C1919" t="s">
        <v>550</v>
      </c>
      <c r="D1919" t="str">
        <f t="shared" si="58"/>
        <v>Burns Barbara</v>
      </c>
      <c r="E1919" t="s">
        <v>15</v>
      </c>
      <c r="F1919" t="s">
        <v>30</v>
      </c>
      <c r="G1919" t="s">
        <v>820</v>
      </c>
      <c r="H1919" t="s">
        <v>821</v>
      </c>
      <c r="I1919" t="s">
        <v>30</v>
      </c>
      <c r="J1919" t="s">
        <v>19</v>
      </c>
      <c r="K1919" t="str">
        <f>INDEX(Table6[Column1],MATCH(L1919,Table6[Column2]))</f>
        <v>Elders</v>
      </c>
      <c r="L1919">
        <v>55.321138259999998</v>
      </c>
      <c r="M1919" t="str">
        <f>VLOOKUP(L1919,Table1[],2)</f>
        <v>50 - 59</v>
      </c>
      <c r="N1919" t="str">
        <f>INDEX(Table7[Column1],MATCH(O1919,Table7[Column2]))</f>
        <v>Fitting in Stage</v>
      </c>
      <c r="O1919">
        <v>6.5626603919999997</v>
      </c>
      <c r="P1919" t="str">
        <f>VLOOKUP(O1919,Table13[],2)</f>
        <v>6 - 10</v>
      </c>
      <c r="Q1919" t="str">
        <f>INDEX(Table8[Column1],MATCH(R1919,Table8[Column2]))</f>
        <v>Excused</v>
      </c>
      <c r="R1919">
        <v>134.43200279999999</v>
      </c>
      <c r="S1919">
        <f t="shared" si="59"/>
        <v>5.6013334500000003</v>
      </c>
      <c r="T1919" t="s">
        <v>19</v>
      </c>
    </row>
    <row r="1920" spans="1:20" x14ac:dyDescent="0.25">
      <c r="A1920">
        <v>1919</v>
      </c>
      <c r="B1920" t="s">
        <v>2303</v>
      </c>
      <c r="C1920" t="s">
        <v>50</v>
      </c>
      <c r="D1920" t="str">
        <f t="shared" si="58"/>
        <v>Marro Robert</v>
      </c>
      <c r="E1920" t="s">
        <v>22</v>
      </c>
      <c r="F1920" t="s">
        <v>33</v>
      </c>
      <c r="G1920" t="s">
        <v>1060</v>
      </c>
      <c r="H1920" t="s">
        <v>1061</v>
      </c>
      <c r="I1920" t="s">
        <v>33</v>
      </c>
      <c r="J1920" t="s">
        <v>19</v>
      </c>
      <c r="K1920" t="str">
        <f>INDEX(Table6[Column1],MATCH(L1920,Table6[Column2]))</f>
        <v>Elders</v>
      </c>
      <c r="L1920">
        <v>53.618328529999999</v>
      </c>
      <c r="M1920" t="str">
        <f>VLOOKUP(L1920,Table1[],2)</f>
        <v>50 - 59</v>
      </c>
      <c r="N1920" t="str">
        <f>INDEX(Table7[Column1],MATCH(O1920,Table7[Column2]))</f>
        <v>Fitting in Stage</v>
      </c>
      <c r="O1920">
        <v>8.0515820809999994</v>
      </c>
      <c r="P1920" t="str">
        <f>VLOOKUP(O1920,Table13[],2)</f>
        <v>6 - 10</v>
      </c>
      <c r="Q1920" t="str">
        <f>INDEX(Table8[Column1],MATCH(R1920,Table8[Column2]))</f>
        <v>Habitual</v>
      </c>
      <c r="R1920">
        <v>117.3567293</v>
      </c>
      <c r="S1920">
        <f t="shared" si="59"/>
        <v>4.8898637208333326</v>
      </c>
      <c r="T1920" t="s">
        <v>19</v>
      </c>
    </row>
    <row r="1921" spans="1:20" x14ac:dyDescent="0.25">
      <c r="A1921">
        <v>1920</v>
      </c>
      <c r="B1921" t="s">
        <v>2304</v>
      </c>
      <c r="C1921" t="s">
        <v>713</v>
      </c>
      <c r="D1921" t="str">
        <f t="shared" si="58"/>
        <v>Garner Angela</v>
      </c>
      <c r="E1921" t="s">
        <v>15</v>
      </c>
      <c r="F1921" t="s">
        <v>123</v>
      </c>
      <c r="G1921" t="s">
        <v>2305</v>
      </c>
      <c r="H1921" t="s">
        <v>1826</v>
      </c>
      <c r="I1921" t="s">
        <v>123</v>
      </c>
      <c r="J1921" t="s">
        <v>19</v>
      </c>
      <c r="K1921" t="str">
        <f>INDEX(Table6[Column1],MATCH(L1921,Table6[Column2]))</f>
        <v>Young Adults</v>
      </c>
      <c r="L1921">
        <v>33.18457506</v>
      </c>
      <c r="M1921" t="str">
        <f>VLOOKUP(L1921,Table1[],2)</f>
        <v>30 - 39</v>
      </c>
      <c r="N1921" t="str">
        <f>INDEX(Table7[Column1],MATCH(O1921,Table7[Column2]))</f>
        <v>Learning Stage</v>
      </c>
      <c r="O1921">
        <v>4.830583077</v>
      </c>
      <c r="P1921" t="str">
        <f>VLOOKUP(O1921,Table13[],2)</f>
        <v>1 - 5</v>
      </c>
      <c r="Q1921" t="str">
        <f>INDEX(Table8[Column1],MATCH(R1921,Table8[Column2]))</f>
        <v>Scheduled</v>
      </c>
      <c r="R1921">
        <v>38.106238830000002</v>
      </c>
      <c r="S1921">
        <f t="shared" si="59"/>
        <v>1.58775995125</v>
      </c>
      <c r="T1921" t="s">
        <v>19</v>
      </c>
    </row>
    <row r="1922" spans="1:20" x14ac:dyDescent="0.25">
      <c r="A1922">
        <v>1921</v>
      </c>
      <c r="B1922" t="s">
        <v>2306</v>
      </c>
      <c r="C1922" t="s">
        <v>2307</v>
      </c>
      <c r="D1922" t="str">
        <f t="shared" si="58"/>
        <v>Hester Sally</v>
      </c>
      <c r="E1922" t="s">
        <v>15</v>
      </c>
      <c r="F1922" t="s">
        <v>38</v>
      </c>
      <c r="G1922" t="s">
        <v>1060</v>
      </c>
      <c r="H1922" t="s">
        <v>1061</v>
      </c>
      <c r="I1922" t="s">
        <v>38</v>
      </c>
      <c r="J1922" t="s">
        <v>19</v>
      </c>
      <c r="K1922" t="str">
        <f>INDEX(Table6[Column1],MATCH(L1922,Table6[Column2]))</f>
        <v>Adults</v>
      </c>
      <c r="L1922">
        <v>45.295435750000003</v>
      </c>
      <c r="M1922" t="str">
        <f>VLOOKUP(L1922,Table1[],2)</f>
        <v>40 - 49</v>
      </c>
      <c r="N1922" t="str">
        <f>INDEX(Table7[Column1],MATCH(O1922,Table7[Column2]))</f>
        <v>Learning Stage</v>
      </c>
      <c r="O1922">
        <v>4.6359169700000002</v>
      </c>
      <c r="P1922" t="str">
        <f>VLOOKUP(O1922,Table13[],2)</f>
        <v>1 - 5</v>
      </c>
      <c r="Q1922" t="str">
        <f>INDEX(Table8[Column1],MATCH(R1922,Table8[Column2]))</f>
        <v>Scheduled</v>
      </c>
      <c r="R1922">
        <v>37.406823799999998</v>
      </c>
      <c r="S1922">
        <f t="shared" si="59"/>
        <v>1.5586176583333333</v>
      </c>
      <c r="T1922" t="s">
        <v>19</v>
      </c>
    </row>
    <row r="1923" spans="1:20" x14ac:dyDescent="0.25">
      <c r="A1923">
        <v>1922</v>
      </c>
      <c r="B1923" t="s">
        <v>58</v>
      </c>
      <c r="C1923" t="s">
        <v>245</v>
      </c>
      <c r="D1923" t="str">
        <f t="shared" ref="D1923:D1986" si="60">CONCATENATE(B1923, " ",C1923)</f>
        <v>Davis Mary</v>
      </c>
      <c r="E1923" t="s">
        <v>15</v>
      </c>
      <c r="F1923" t="s">
        <v>804</v>
      </c>
      <c r="G1923" t="s">
        <v>1060</v>
      </c>
      <c r="H1923" t="s">
        <v>1061</v>
      </c>
      <c r="I1923" t="s">
        <v>90</v>
      </c>
      <c r="J1923" t="s">
        <v>19</v>
      </c>
      <c r="K1923" t="str">
        <f>INDEX(Table6[Column1],MATCH(L1923,Table6[Column2]))</f>
        <v>Elders</v>
      </c>
      <c r="L1923">
        <v>57.812039839999997</v>
      </c>
      <c r="M1923" t="str">
        <f>VLOOKUP(L1923,Table1[],2)</f>
        <v>50 - 59</v>
      </c>
      <c r="N1923" t="str">
        <f>INDEX(Table7[Column1],MATCH(O1923,Table7[Column2]))</f>
        <v>Learning Stage</v>
      </c>
      <c r="O1923">
        <v>2.8599459700000001</v>
      </c>
      <c r="P1923" t="str">
        <f>VLOOKUP(O1923,Table13[],2)</f>
        <v>1 - 5</v>
      </c>
      <c r="Q1923" t="str">
        <f>INDEX(Table8[Column1],MATCH(R1923,Table8[Column2]))</f>
        <v>Unexcused</v>
      </c>
      <c r="R1923">
        <v>195.61241129999999</v>
      </c>
      <c r="S1923">
        <f t="shared" ref="S1923:S1986" si="61">CONVERT(R1923,"hr","day")</f>
        <v>8.1505171374999996</v>
      </c>
      <c r="T1923" t="s">
        <v>19</v>
      </c>
    </row>
    <row r="1924" spans="1:20" x14ac:dyDescent="0.25">
      <c r="A1924">
        <v>1923</v>
      </c>
      <c r="B1924" t="s">
        <v>1039</v>
      </c>
      <c r="C1924" t="s">
        <v>93</v>
      </c>
      <c r="D1924" t="str">
        <f t="shared" si="60"/>
        <v>Roberts William</v>
      </c>
      <c r="E1924" t="s">
        <v>22</v>
      </c>
      <c r="F1924" t="s">
        <v>84</v>
      </c>
      <c r="G1924" t="s">
        <v>820</v>
      </c>
      <c r="H1924" t="s">
        <v>821</v>
      </c>
      <c r="I1924" t="s">
        <v>84</v>
      </c>
      <c r="J1924" t="s">
        <v>19</v>
      </c>
      <c r="K1924" t="str">
        <f>INDEX(Table6[Column1],MATCH(L1924,Table6[Column2]))</f>
        <v>Young Adults</v>
      </c>
      <c r="L1924">
        <v>35.865842579999999</v>
      </c>
      <c r="M1924" t="str">
        <f>VLOOKUP(L1924,Table1[],2)</f>
        <v>30 - 39</v>
      </c>
      <c r="N1924" t="str">
        <f>INDEX(Table7[Column1],MATCH(O1924,Table7[Column2]))</f>
        <v>Learning Stage</v>
      </c>
      <c r="O1924">
        <v>3.8973440689999999</v>
      </c>
      <c r="P1924" t="str">
        <f>VLOOKUP(O1924,Table13[],2)</f>
        <v>1 - 5</v>
      </c>
      <c r="Q1924" t="str">
        <f>INDEX(Table8[Column1],MATCH(R1924,Table8[Column2]))</f>
        <v>Maintained</v>
      </c>
      <c r="R1924">
        <v>50.083172240000003</v>
      </c>
      <c r="S1924">
        <f t="shared" si="61"/>
        <v>2.0867988433333333</v>
      </c>
      <c r="T1924" t="s">
        <v>19</v>
      </c>
    </row>
    <row r="1925" spans="1:20" x14ac:dyDescent="0.25">
      <c r="A1925">
        <v>1924</v>
      </c>
      <c r="B1925" t="s">
        <v>2308</v>
      </c>
      <c r="C1925" t="s">
        <v>453</v>
      </c>
      <c r="D1925" t="str">
        <f t="shared" si="60"/>
        <v>Bivona Juan</v>
      </c>
      <c r="E1925" t="s">
        <v>22</v>
      </c>
      <c r="F1925" t="s">
        <v>452</v>
      </c>
      <c r="G1925" t="s">
        <v>1825</v>
      </c>
      <c r="H1925" t="s">
        <v>1826</v>
      </c>
      <c r="I1925" t="s">
        <v>407</v>
      </c>
      <c r="J1925" t="s">
        <v>19</v>
      </c>
      <c r="K1925" t="str">
        <f>INDEX(Table6[Column1],MATCH(L1925,Table6[Column2]))</f>
        <v>Adults</v>
      </c>
      <c r="L1925">
        <v>44.748588210000001</v>
      </c>
      <c r="M1925" t="str">
        <f>VLOOKUP(L1925,Table1[],2)</f>
        <v>40 - 49</v>
      </c>
      <c r="N1925" t="str">
        <f>INDEX(Table7[Column1],MATCH(O1925,Table7[Column2]))</f>
        <v>Learning Stage</v>
      </c>
      <c r="O1925">
        <v>4.1818376590000002</v>
      </c>
      <c r="P1925" t="str">
        <f>VLOOKUP(O1925,Table13[],2)</f>
        <v>1 - 5</v>
      </c>
      <c r="Q1925" t="str">
        <f>INDEX(Table8[Column1],MATCH(R1925,Table8[Column2]))</f>
        <v>Maintained</v>
      </c>
      <c r="R1925">
        <v>59.868739730000001</v>
      </c>
      <c r="S1925">
        <f t="shared" si="61"/>
        <v>2.4945308220833331</v>
      </c>
      <c r="T1925" t="s">
        <v>19</v>
      </c>
    </row>
    <row r="1926" spans="1:20" x14ac:dyDescent="0.25">
      <c r="A1926">
        <v>1925</v>
      </c>
      <c r="B1926" t="s">
        <v>444</v>
      </c>
      <c r="C1926" t="s">
        <v>2309</v>
      </c>
      <c r="D1926" t="str">
        <f t="shared" si="60"/>
        <v>Moore Lieselotte</v>
      </c>
      <c r="E1926" t="s">
        <v>15</v>
      </c>
      <c r="F1926" t="s">
        <v>46</v>
      </c>
      <c r="G1926" t="s">
        <v>820</v>
      </c>
      <c r="H1926" t="s">
        <v>821</v>
      </c>
      <c r="I1926" t="s">
        <v>46</v>
      </c>
      <c r="J1926" t="s">
        <v>19</v>
      </c>
      <c r="K1926" t="str">
        <f>INDEX(Table6[Column1],MATCH(L1926,Table6[Column2]))</f>
        <v>Young Adults</v>
      </c>
      <c r="L1926">
        <v>32.47883144</v>
      </c>
      <c r="M1926" t="str">
        <f>VLOOKUP(L1926,Table1[],2)</f>
        <v>30 - 39</v>
      </c>
      <c r="N1926" t="str">
        <f>INDEX(Table7[Column1],MATCH(O1926,Table7[Column2]))</f>
        <v>Learning Stage</v>
      </c>
      <c r="O1926">
        <v>1.535941628</v>
      </c>
      <c r="P1926" t="str">
        <f>VLOOKUP(O1926,Table13[],2)</f>
        <v>1 - 5</v>
      </c>
      <c r="Q1926" t="str">
        <f>INDEX(Table8[Column1],MATCH(R1926,Table8[Column2]))</f>
        <v>Scheduled</v>
      </c>
      <c r="R1926">
        <v>0</v>
      </c>
      <c r="S1926">
        <f t="shared" si="61"/>
        <v>0</v>
      </c>
      <c r="T1926" t="s">
        <v>19</v>
      </c>
    </row>
    <row r="1927" spans="1:20" x14ac:dyDescent="0.25">
      <c r="A1927">
        <v>1926</v>
      </c>
      <c r="B1927" t="s">
        <v>2310</v>
      </c>
      <c r="C1927" t="s">
        <v>241</v>
      </c>
      <c r="D1927" t="str">
        <f t="shared" si="60"/>
        <v>Kavanaugh Jessica</v>
      </c>
      <c r="E1927" t="s">
        <v>15</v>
      </c>
      <c r="F1927" t="s">
        <v>38</v>
      </c>
      <c r="G1927" t="s">
        <v>1060</v>
      </c>
      <c r="H1927" t="s">
        <v>1061</v>
      </c>
      <c r="I1927" t="s">
        <v>38</v>
      </c>
      <c r="J1927" t="s">
        <v>19</v>
      </c>
      <c r="K1927" t="str">
        <f>INDEX(Table6[Column1],MATCH(L1927,Table6[Column2]))</f>
        <v>Youth</v>
      </c>
      <c r="L1927">
        <v>29.37309612</v>
      </c>
      <c r="M1927" t="str">
        <f>VLOOKUP(L1927,Table1[],2)</f>
        <v>20 - 29</v>
      </c>
      <c r="N1927" t="str">
        <f>INDEX(Table7[Column1],MATCH(O1927,Table7[Column2]))</f>
        <v>Learning Stage</v>
      </c>
      <c r="O1927">
        <v>4.0781681890000003</v>
      </c>
      <c r="P1927" t="str">
        <f>VLOOKUP(O1927,Table13[],2)</f>
        <v>1 - 5</v>
      </c>
      <c r="Q1927" t="str">
        <f>INDEX(Table8[Column1],MATCH(R1927,Table8[Column2]))</f>
        <v>Scheduled</v>
      </c>
      <c r="R1927">
        <v>34.66121192</v>
      </c>
      <c r="S1927">
        <f t="shared" si="61"/>
        <v>1.4442171633333334</v>
      </c>
      <c r="T1927" t="s">
        <v>19</v>
      </c>
    </row>
    <row r="1928" spans="1:20" x14ac:dyDescent="0.25">
      <c r="A1928">
        <v>1927</v>
      </c>
      <c r="B1928" t="s">
        <v>2311</v>
      </c>
      <c r="C1928" t="s">
        <v>2204</v>
      </c>
      <c r="D1928" t="str">
        <f t="shared" si="60"/>
        <v>Mansfield Lane</v>
      </c>
      <c r="E1928" t="s">
        <v>15</v>
      </c>
      <c r="F1928" t="s">
        <v>1435</v>
      </c>
      <c r="G1928" t="s">
        <v>1060</v>
      </c>
      <c r="H1928" t="s">
        <v>1061</v>
      </c>
      <c r="I1928" t="s">
        <v>1435</v>
      </c>
      <c r="J1928" t="s">
        <v>19</v>
      </c>
      <c r="K1928" t="str">
        <f>INDEX(Table6[Column1],MATCH(L1928,Table6[Column2]))</f>
        <v>Young Adults</v>
      </c>
      <c r="L1928">
        <v>37.335958140000002</v>
      </c>
      <c r="M1928" t="str">
        <f>VLOOKUP(L1928,Table1[],2)</f>
        <v>30 - 39</v>
      </c>
      <c r="N1928" t="str">
        <f>INDEX(Table7[Column1],MATCH(O1928,Table7[Column2]))</f>
        <v>Learning Stage</v>
      </c>
      <c r="O1928">
        <v>2.903001685</v>
      </c>
      <c r="P1928" t="str">
        <f>VLOOKUP(O1928,Table13[],2)</f>
        <v>1 - 5</v>
      </c>
      <c r="Q1928" t="str">
        <f>INDEX(Table8[Column1],MATCH(R1928,Table8[Column2]))</f>
        <v>Maintained</v>
      </c>
      <c r="R1928">
        <v>57.410055</v>
      </c>
      <c r="S1928">
        <f t="shared" si="61"/>
        <v>2.392085625</v>
      </c>
      <c r="T1928" t="s">
        <v>19</v>
      </c>
    </row>
    <row r="1929" spans="1:20" x14ac:dyDescent="0.25">
      <c r="A1929">
        <v>1928</v>
      </c>
      <c r="B1929" t="s">
        <v>1954</v>
      </c>
      <c r="C1929" t="s">
        <v>272</v>
      </c>
      <c r="D1929" t="str">
        <f t="shared" si="60"/>
        <v>Orr Alan</v>
      </c>
      <c r="E1929" t="s">
        <v>22</v>
      </c>
      <c r="F1929" t="s">
        <v>38</v>
      </c>
      <c r="G1929" t="s">
        <v>1060</v>
      </c>
      <c r="H1929" t="s">
        <v>1061</v>
      </c>
      <c r="I1929" t="s">
        <v>38</v>
      </c>
      <c r="J1929" t="s">
        <v>19</v>
      </c>
      <c r="K1929" t="str">
        <f>INDEX(Table6[Column1],MATCH(L1929,Table6[Column2]))</f>
        <v>Young Adults</v>
      </c>
      <c r="L1929">
        <v>30.27899588</v>
      </c>
      <c r="M1929" t="str">
        <f>VLOOKUP(L1929,Table1[],2)</f>
        <v>30 - 39</v>
      </c>
      <c r="N1929" t="str">
        <f>INDEX(Table7[Column1],MATCH(O1929,Table7[Column2]))</f>
        <v>Learning Stage</v>
      </c>
      <c r="O1929">
        <v>1.2938567670000001</v>
      </c>
      <c r="P1929" t="str">
        <f>VLOOKUP(O1929,Table13[],2)</f>
        <v>1 - 5</v>
      </c>
      <c r="Q1929" t="str">
        <f>INDEX(Table8[Column1],MATCH(R1929,Table8[Column2]))</f>
        <v>Scheduled</v>
      </c>
      <c r="R1929">
        <v>14.55944321</v>
      </c>
      <c r="S1929">
        <f t="shared" si="61"/>
        <v>0.60664346708333339</v>
      </c>
      <c r="T1929" t="s">
        <v>19</v>
      </c>
    </row>
    <row r="1930" spans="1:20" x14ac:dyDescent="0.25">
      <c r="A1930">
        <v>1929</v>
      </c>
      <c r="B1930" t="s">
        <v>2312</v>
      </c>
      <c r="C1930" t="s">
        <v>401</v>
      </c>
      <c r="D1930" t="str">
        <f t="shared" si="60"/>
        <v>Burchard Michael</v>
      </c>
      <c r="E1930" t="s">
        <v>22</v>
      </c>
      <c r="F1930" t="s">
        <v>33</v>
      </c>
      <c r="G1930" t="s">
        <v>1060</v>
      </c>
      <c r="H1930" t="s">
        <v>1061</v>
      </c>
      <c r="I1930" t="s">
        <v>33</v>
      </c>
      <c r="J1930" t="s">
        <v>19</v>
      </c>
      <c r="K1930" t="str">
        <f>INDEX(Table6[Column1],MATCH(L1930,Table6[Column2]))</f>
        <v>Young Adults</v>
      </c>
      <c r="L1930">
        <v>36.70825164</v>
      </c>
      <c r="M1930" t="str">
        <f>VLOOKUP(L1930,Table1[],2)</f>
        <v>30 - 39</v>
      </c>
      <c r="N1930" t="str">
        <f>INDEX(Table7[Column1],MATCH(O1930,Table7[Column2]))</f>
        <v>Learning Stage</v>
      </c>
      <c r="O1930">
        <v>4.350826745</v>
      </c>
      <c r="P1930" t="str">
        <f>VLOOKUP(O1930,Table13[],2)</f>
        <v>1 - 5</v>
      </c>
      <c r="Q1930" t="str">
        <f>INDEX(Table8[Column1],MATCH(R1930,Table8[Column2]))</f>
        <v>Scheduled</v>
      </c>
      <c r="R1930">
        <v>38.500621500000001</v>
      </c>
      <c r="S1930">
        <f t="shared" si="61"/>
        <v>1.6041925625000002</v>
      </c>
      <c r="T1930" t="s">
        <v>19</v>
      </c>
    </row>
    <row r="1931" spans="1:20" x14ac:dyDescent="0.25">
      <c r="A1931">
        <v>1930</v>
      </c>
      <c r="B1931" t="s">
        <v>1920</v>
      </c>
      <c r="C1931" t="s">
        <v>2313</v>
      </c>
      <c r="D1931" t="str">
        <f t="shared" si="60"/>
        <v>Oliver Jaime</v>
      </c>
      <c r="E1931" t="s">
        <v>22</v>
      </c>
      <c r="F1931" t="s">
        <v>30</v>
      </c>
      <c r="G1931" t="s">
        <v>820</v>
      </c>
      <c r="H1931" t="s">
        <v>821</v>
      </c>
      <c r="I1931" t="s">
        <v>30</v>
      </c>
      <c r="J1931" t="s">
        <v>19</v>
      </c>
      <c r="K1931" t="str">
        <f>INDEX(Table6[Column1],MATCH(L1931,Table6[Column2]))</f>
        <v>Young Adults</v>
      </c>
      <c r="L1931">
        <v>32.438837280000001</v>
      </c>
      <c r="M1931" t="str">
        <f>VLOOKUP(L1931,Table1[],2)</f>
        <v>30 - 39</v>
      </c>
      <c r="N1931" t="str">
        <f>INDEX(Table7[Column1],MATCH(O1931,Table7[Column2]))</f>
        <v>Learning Stage</v>
      </c>
      <c r="O1931">
        <v>2.5894440400000001</v>
      </c>
      <c r="P1931" t="str">
        <f>VLOOKUP(O1931,Table13[],2)</f>
        <v>1 - 5</v>
      </c>
      <c r="Q1931" t="str">
        <f>INDEX(Table8[Column1],MATCH(R1931,Table8[Column2]))</f>
        <v>Scheduled</v>
      </c>
      <c r="R1931">
        <v>0</v>
      </c>
      <c r="S1931">
        <f t="shared" si="61"/>
        <v>0</v>
      </c>
      <c r="T1931" t="s">
        <v>19</v>
      </c>
    </row>
    <row r="1932" spans="1:20" x14ac:dyDescent="0.25">
      <c r="A1932">
        <v>1931</v>
      </c>
      <c r="B1932" t="s">
        <v>2314</v>
      </c>
      <c r="C1932" t="s">
        <v>401</v>
      </c>
      <c r="D1932" t="str">
        <f t="shared" si="60"/>
        <v>Shin Michael</v>
      </c>
      <c r="E1932" t="s">
        <v>22</v>
      </c>
      <c r="F1932" t="s">
        <v>38</v>
      </c>
      <c r="G1932" t="s">
        <v>1060</v>
      </c>
      <c r="H1932" t="s">
        <v>1061</v>
      </c>
      <c r="I1932" t="s">
        <v>38</v>
      </c>
      <c r="J1932" t="s">
        <v>19</v>
      </c>
      <c r="K1932" t="str">
        <f>INDEX(Table6[Column1],MATCH(L1932,Table6[Column2]))</f>
        <v>Adults</v>
      </c>
      <c r="L1932">
        <v>45.497786650000002</v>
      </c>
      <c r="M1932" t="str">
        <f>VLOOKUP(L1932,Table1[],2)</f>
        <v>40 - 49</v>
      </c>
      <c r="N1932" t="str">
        <f>INDEX(Table7[Column1],MATCH(O1932,Table7[Column2]))</f>
        <v>Learning Stage</v>
      </c>
      <c r="O1932">
        <v>4.781034344</v>
      </c>
      <c r="P1932" t="str">
        <f>VLOOKUP(O1932,Table13[],2)</f>
        <v>1 - 5</v>
      </c>
      <c r="Q1932" t="str">
        <f>INDEX(Table8[Column1],MATCH(R1932,Table8[Column2]))</f>
        <v>Maintained</v>
      </c>
      <c r="R1932">
        <v>52.281320950000001</v>
      </c>
      <c r="S1932">
        <f t="shared" si="61"/>
        <v>2.1783883729166669</v>
      </c>
      <c r="T1932" t="s">
        <v>19</v>
      </c>
    </row>
    <row r="1933" spans="1:20" x14ac:dyDescent="0.25">
      <c r="A1933">
        <v>1932</v>
      </c>
      <c r="B1933" t="s">
        <v>2247</v>
      </c>
      <c r="C1933" t="s">
        <v>282</v>
      </c>
      <c r="D1933" t="str">
        <f t="shared" si="60"/>
        <v>Henderson Pauline</v>
      </c>
      <c r="E1933" t="s">
        <v>15</v>
      </c>
      <c r="F1933" t="s">
        <v>806</v>
      </c>
      <c r="G1933" t="s">
        <v>1060</v>
      </c>
      <c r="H1933" t="s">
        <v>1061</v>
      </c>
      <c r="I1933" t="s">
        <v>192</v>
      </c>
      <c r="J1933" t="s">
        <v>19</v>
      </c>
      <c r="K1933" t="str">
        <f>INDEX(Table6[Column1],MATCH(L1933,Table6[Column2]))</f>
        <v>Elders</v>
      </c>
      <c r="L1933">
        <v>52.673051749999999</v>
      </c>
      <c r="M1933" t="str">
        <f>VLOOKUP(L1933,Table1[],2)</f>
        <v>50 - 59</v>
      </c>
      <c r="N1933" t="str">
        <f>INDEX(Table7[Column1],MATCH(O1933,Table7[Column2]))</f>
        <v>Learning Stage</v>
      </c>
      <c r="O1933">
        <v>5.3805047669999997</v>
      </c>
      <c r="P1933" t="str">
        <f>VLOOKUP(O1933,Table13[],2)</f>
        <v>1 - 5</v>
      </c>
      <c r="Q1933" t="str">
        <f>INDEX(Table8[Column1],MATCH(R1933,Table8[Column2]))</f>
        <v>Habitual</v>
      </c>
      <c r="R1933">
        <v>93.929011950000003</v>
      </c>
      <c r="S1933">
        <f t="shared" si="61"/>
        <v>3.9137088312500001</v>
      </c>
      <c r="T1933" t="s">
        <v>19</v>
      </c>
    </row>
    <row r="1934" spans="1:20" x14ac:dyDescent="0.25">
      <c r="A1934">
        <v>1933</v>
      </c>
      <c r="B1934" t="s">
        <v>1492</v>
      </c>
      <c r="C1934" t="s">
        <v>1386</v>
      </c>
      <c r="D1934" t="str">
        <f t="shared" si="60"/>
        <v>Vasquez Sheila</v>
      </c>
      <c r="E1934" t="s">
        <v>15</v>
      </c>
      <c r="F1934" t="s">
        <v>2315</v>
      </c>
      <c r="G1934" t="s">
        <v>820</v>
      </c>
      <c r="H1934" t="s">
        <v>821</v>
      </c>
      <c r="I1934" t="s">
        <v>138</v>
      </c>
      <c r="J1934" t="s">
        <v>19</v>
      </c>
      <c r="K1934" t="str">
        <f>INDEX(Table6[Column1],MATCH(L1934,Table6[Column2]))</f>
        <v>Seniors</v>
      </c>
      <c r="L1934">
        <v>63.22383318</v>
      </c>
      <c r="M1934" t="str">
        <f>VLOOKUP(L1934,Table1[],2)</f>
        <v>60 and Above</v>
      </c>
      <c r="N1934" t="str">
        <f>INDEX(Table7[Column1],MATCH(O1934,Table7[Column2]))</f>
        <v>Learning Stage</v>
      </c>
      <c r="O1934">
        <v>3.781847886</v>
      </c>
      <c r="P1934" t="str">
        <f>VLOOKUP(O1934,Table13[],2)</f>
        <v>1 - 5</v>
      </c>
      <c r="Q1934" t="str">
        <f>INDEX(Table8[Column1],MATCH(R1934,Table8[Column2]))</f>
        <v>Excused</v>
      </c>
      <c r="R1934">
        <v>141.907341</v>
      </c>
      <c r="S1934">
        <f t="shared" si="61"/>
        <v>5.9128058750000001</v>
      </c>
      <c r="T1934" t="s">
        <v>19</v>
      </c>
    </row>
    <row r="1935" spans="1:20" x14ac:dyDescent="0.25">
      <c r="A1935">
        <v>1934</v>
      </c>
      <c r="B1935" t="s">
        <v>2316</v>
      </c>
      <c r="C1935" t="s">
        <v>21</v>
      </c>
      <c r="D1935" t="str">
        <f t="shared" si="60"/>
        <v>Wingfield Stephen</v>
      </c>
      <c r="E1935" t="s">
        <v>22</v>
      </c>
      <c r="F1935" t="s">
        <v>38</v>
      </c>
      <c r="G1935" t="s">
        <v>1060</v>
      </c>
      <c r="H1935" t="s">
        <v>1061</v>
      </c>
      <c r="I1935" t="s">
        <v>38</v>
      </c>
      <c r="J1935" t="s">
        <v>19</v>
      </c>
      <c r="K1935" t="str">
        <f>INDEX(Table6[Column1],MATCH(L1935,Table6[Column2]))</f>
        <v>Youth</v>
      </c>
      <c r="L1935">
        <v>27.26770952</v>
      </c>
      <c r="M1935" t="str">
        <f>VLOOKUP(L1935,Table1[],2)</f>
        <v>20 - 29</v>
      </c>
      <c r="N1935" t="str">
        <f>INDEX(Table7[Column1],MATCH(O1935,Table7[Column2]))</f>
        <v>Learning Stage</v>
      </c>
      <c r="O1935">
        <v>5.5192697329999998</v>
      </c>
      <c r="P1935" t="str">
        <f>VLOOKUP(O1935,Table13[],2)</f>
        <v>1 - 5</v>
      </c>
      <c r="Q1935" t="str">
        <f>INDEX(Table8[Column1],MATCH(R1935,Table8[Column2]))</f>
        <v>Scheduled</v>
      </c>
      <c r="R1935">
        <v>0</v>
      </c>
      <c r="S1935">
        <f t="shared" si="61"/>
        <v>0</v>
      </c>
      <c r="T1935" t="s">
        <v>19</v>
      </c>
    </row>
    <row r="1936" spans="1:20" x14ac:dyDescent="0.25">
      <c r="A1936">
        <v>1935</v>
      </c>
      <c r="B1936" t="s">
        <v>2317</v>
      </c>
      <c r="C1936" t="s">
        <v>401</v>
      </c>
      <c r="D1936" t="str">
        <f t="shared" si="60"/>
        <v>Bible Michael</v>
      </c>
      <c r="E1936" t="s">
        <v>22</v>
      </c>
      <c r="F1936" t="s">
        <v>38</v>
      </c>
      <c r="G1936" t="s">
        <v>611</v>
      </c>
      <c r="H1936" t="s">
        <v>612</v>
      </c>
      <c r="I1936" t="s">
        <v>38</v>
      </c>
      <c r="J1936" t="s">
        <v>19</v>
      </c>
      <c r="K1936" t="str">
        <f>INDEX(Table6[Column1],MATCH(L1936,Table6[Column2]))</f>
        <v>Youth</v>
      </c>
      <c r="L1936">
        <v>24.268793079999998</v>
      </c>
      <c r="M1936" t="str">
        <f>VLOOKUP(L1936,Table1[],2)</f>
        <v>20 - 29</v>
      </c>
      <c r="N1936" t="str">
        <f>INDEX(Table7[Column1],MATCH(O1936,Table7[Column2]))</f>
        <v>Learning Stage</v>
      </c>
      <c r="O1936">
        <v>3.0496935669999998</v>
      </c>
      <c r="P1936" t="str">
        <f>VLOOKUP(O1936,Table13[],2)</f>
        <v>1 - 5</v>
      </c>
      <c r="Q1936" t="str">
        <f>INDEX(Table8[Column1],MATCH(R1936,Table8[Column2]))</f>
        <v>Scheduled</v>
      </c>
      <c r="R1936">
        <v>0</v>
      </c>
      <c r="S1936">
        <f t="shared" si="61"/>
        <v>0</v>
      </c>
      <c r="T1936" t="s">
        <v>19</v>
      </c>
    </row>
    <row r="1937" spans="1:20" x14ac:dyDescent="0.25">
      <c r="A1937">
        <v>1936</v>
      </c>
      <c r="B1937" t="s">
        <v>436</v>
      </c>
      <c r="C1937" t="s">
        <v>1146</v>
      </c>
      <c r="D1937" t="str">
        <f t="shared" si="60"/>
        <v>Bennett Shirley</v>
      </c>
      <c r="E1937" t="s">
        <v>15</v>
      </c>
      <c r="F1937" t="s">
        <v>87</v>
      </c>
      <c r="G1937" t="s">
        <v>1060</v>
      </c>
      <c r="H1937" t="s">
        <v>1061</v>
      </c>
      <c r="I1937" t="s">
        <v>87</v>
      </c>
      <c r="J1937" t="s">
        <v>19</v>
      </c>
      <c r="K1937" t="str">
        <f>INDEX(Table6[Column1],MATCH(L1937,Table6[Column2]))</f>
        <v>Elders</v>
      </c>
      <c r="L1937">
        <v>57.094066869999999</v>
      </c>
      <c r="M1937" t="str">
        <f>VLOOKUP(L1937,Table1[],2)</f>
        <v>50 - 59</v>
      </c>
      <c r="N1937" t="str">
        <f>INDEX(Table7[Column1],MATCH(O1937,Table7[Column2]))</f>
        <v>Learning Stage</v>
      </c>
      <c r="O1937">
        <v>4.9766924589999997</v>
      </c>
      <c r="P1937" t="str">
        <f>VLOOKUP(O1937,Table13[],2)</f>
        <v>1 - 5</v>
      </c>
      <c r="Q1937" t="str">
        <f>INDEX(Table8[Column1],MATCH(R1937,Table8[Column2]))</f>
        <v>Excused</v>
      </c>
      <c r="R1937">
        <v>145.53556639999999</v>
      </c>
      <c r="S1937">
        <f t="shared" si="61"/>
        <v>6.0639819333333334</v>
      </c>
      <c r="T1937" t="s">
        <v>19</v>
      </c>
    </row>
    <row r="1938" spans="1:20" x14ac:dyDescent="0.25">
      <c r="A1938">
        <v>1937</v>
      </c>
      <c r="B1938" t="s">
        <v>2318</v>
      </c>
      <c r="C1938" t="s">
        <v>1208</v>
      </c>
      <c r="D1938" t="str">
        <f t="shared" si="60"/>
        <v>Rowsey Edna</v>
      </c>
      <c r="E1938" t="s">
        <v>15</v>
      </c>
      <c r="F1938" t="s">
        <v>1029</v>
      </c>
      <c r="G1938" t="s">
        <v>1060</v>
      </c>
      <c r="H1938" t="s">
        <v>1061</v>
      </c>
      <c r="I1938" t="s">
        <v>24</v>
      </c>
      <c r="J1938" t="s">
        <v>19</v>
      </c>
      <c r="K1938" t="str">
        <f>INDEX(Table6[Column1],MATCH(L1938,Table6[Column2]))</f>
        <v>Youth</v>
      </c>
      <c r="L1938">
        <v>28.926330910000001</v>
      </c>
      <c r="M1938" t="str">
        <f>VLOOKUP(L1938,Table1[],2)</f>
        <v>20 - 29</v>
      </c>
      <c r="N1938" t="str">
        <f>INDEX(Table7[Column1],MATCH(O1938,Table7[Column2]))</f>
        <v>Learning Stage</v>
      </c>
      <c r="O1938">
        <v>5.9130313790000004</v>
      </c>
      <c r="P1938" t="str">
        <f>VLOOKUP(O1938,Table13[],2)</f>
        <v>1 - 5</v>
      </c>
      <c r="Q1938" t="str">
        <f>INDEX(Table8[Column1],MATCH(R1938,Table8[Column2]))</f>
        <v>Scheduled</v>
      </c>
      <c r="R1938">
        <v>20.517206590000001</v>
      </c>
      <c r="S1938">
        <f t="shared" si="61"/>
        <v>0.85488360791666662</v>
      </c>
      <c r="T1938" t="s">
        <v>19</v>
      </c>
    </row>
    <row r="1939" spans="1:20" x14ac:dyDescent="0.25">
      <c r="A1939">
        <v>1938</v>
      </c>
      <c r="B1939" t="s">
        <v>495</v>
      </c>
      <c r="C1939" t="s">
        <v>318</v>
      </c>
      <c r="D1939" t="str">
        <f t="shared" si="60"/>
        <v>Kendall Joanne</v>
      </c>
      <c r="E1939" t="s">
        <v>15</v>
      </c>
      <c r="F1939" t="s">
        <v>38</v>
      </c>
      <c r="G1939" t="s">
        <v>1060</v>
      </c>
      <c r="H1939" t="s">
        <v>1061</v>
      </c>
      <c r="I1939" t="s">
        <v>38</v>
      </c>
      <c r="J1939" t="s">
        <v>19</v>
      </c>
      <c r="K1939" t="str">
        <f>INDEX(Table6[Column1],MATCH(L1939,Table6[Column2]))</f>
        <v>Youth</v>
      </c>
      <c r="L1939">
        <v>29.585284569999999</v>
      </c>
      <c r="M1939" t="str">
        <f>VLOOKUP(L1939,Table1[],2)</f>
        <v>20 - 29</v>
      </c>
      <c r="N1939" t="str">
        <f>INDEX(Table7[Column1],MATCH(O1939,Table7[Column2]))</f>
        <v>Learning Stage</v>
      </c>
      <c r="O1939">
        <v>3.01399266</v>
      </c>
      <c r="P1939" t="str">
        <f>VLOOKUP(O1939,Table13[],2)</f>
        <v>1 - 5</v>
      </c>
      <c r="Q1939" t="str">
        <f>INDEX(Table8[Column1],MATCH(R1939,Table8[Column2]))</f>
        <v>Scheduled</v>
      </c>
      <c r="R1939">
        <v>0</v>
      </c>
      <c r="S1939">
        <f t="shared" si="61"/>
        <v>0</v>
      </c>
      <c r="T1939" t="s">
        <v>19</v>
      </c>
    </row>
    <row r="1940" spans="1:20" x14ac:dyDescent="0.25">
      <c r="A1940">
        <v>1939</v>
      </c>
      <c r="B1940" t="s">
        <v>2319</v>
      </c>
      <c r="C1940" t="s">
        <v>2320</v>
      </c>
      <c r="D1940" t="str">
        <f t="shared" si="60"/>
        <v>Doggett Abraham</v>
      </c>
      <c r="E1940" t="s">
        <v>22</v>
      </c>
      <c r="F1940" t="s">
        <v>407</v>
      </c>
      <c r="G1940" t="s">
        <v>820</v>
      </c>
      <c r="H1940" t="s">
        <v>821</v>
      </c>
      <c r="I1940" t="s">
        <v>407</v>
      </c>
      <c r="J1940" t="s">
        <v>19</v>
      </c>
      <c r="K1940" t="str">
        <f>INDEX(Table6[Column1],MATCH(L1940,Table6[Column2]))</f>
        <v>Adults</v>
      </c>
      <c r="L1940">
        <v>43.842954130000003</v>
      </c>
      <c r="M1940" t="str">
        <f>VLOOKUP(L1940,Table1[],2)</f>
        <v>40 - 49</v>
      </c>
      <c r="N1940" t="str">
        <f>INDEX(Table7[Column1],MATCH(O1940,Table7[Column2]))</f>
        <v>Fitting in Stage</v>
      </c>
      <c r="O1940">
        <v>6.2690950399999998</v>
      </c>
      <c r="P1940" t="str">
        <f>VLOOKUP(O1940,Table13[],2)</f>
        <v>6 - 10</v>
      </c>
      <c r="Q1940" t="str">
        <f>INDEX(Table8[Column1],MATCH(R1940,Table8[Column2]))</f>
        <v>Scheduled</v>
      </c>
      <c r="R1940">
        <v>13.942343279999999</v>
      </c>
      <c r="S1940">
        <f t="shared" si="61"/>
        <v>0.58093096999999994</v>
      </c>
      <c r="T1940" t="s">
        <v>19</v>
      </c>
    </row>
    <row r="1941" spans="1:20" x14ac:dyDescent="0.25">
      <c r="A1941">
        <v>1940</v>
      </c>
      <c r="B1941" t="s">
        <v>1186</v>
      </c>
      <c r="C1941" t="s">
        <v>59</v>
      </c>
      <c r="D1941" t="str">
        <f t="shared" si="60"/>
        <v>Jenkins Janet</v>
      </c>
      <c r="E1941" t="s">
        <v>15</v>
      </c>
      <c r="F1941" t="s">
        <v>30</v>
      </c>
      <c r="G1941" t="s">
        <v>820</v>
      </c>
      <c r="H1941" t="s">
        <v>821</v>
      </c>
      <c r="I1941" t="s">
        <v>30</v>
      </c>
      <c r="J1941" t="s">
        <v>19</v>
      </c>
      <c r="K1941" t="str">
        <f>INDEX(Table6[Column1],MATCH(L1941,Table6[Column2]))</f>
        <v>Youth</v>
      </c>
      <c r="L1941">
        <v>26.265885130000001</v>
      </c>
      <c r="M1941" t="str">
        <f>VLOOKUP(L1941,Table1[],2)</f>
        <v>20 - 29</v>
      </c>
      <c r="N1941" t="str">
        <f>INDEX(Table7[Column1],MATCH(O1941,Table7[Column2]))</f>
        <v>Learning Stage</v>
      </c>
      <c r="O1941">
        <v>5.1547415819999998</v>
      </c>
      <c r="P1941" t="str">
        <f>VLOOKUP(O1941,Table13[],2)</f>
        <v>1 - 5</v>
      </c>
      <c r="Q1941" t="str">
        <f>INDEX(Table8[Column1],MATCH(R1941,Table8[Column2]))</f>
        <v>Scheduled</v>
      </c>
      <c r="R1941">
        <v>0</v>
      </c>
      <c r="S1941">
        <f t="shared" si="61"/>
        <v>0</v>
      </c>
      <c r="T1941" t="s">
        <v>19</v>
      </c>
    </row>
    <row r="1942" spans="1:20" x14ac:dyDescent="0.25">
      <c r="A1942">
        <v>1941</v>
      </c>
      <c r="B1942" t="s">
        <v>853</v>
      </c>
      <c r="C1942" t="s">
        <v>62</v>
      </c>
      <c r="D1942" t="str">
        <f t="shared" si="60"/>
        <v>King Thomas</v>
      </c>
      <c r="E1942" t="s">
        <v>22</v>
      </c>
      <c r="F1942" t="s">
        <v>358</v>
      </c>
      <c r="G1942" t="s">
        <v>820</v>
      </c>
      <c r="H1942" t="s">
        <v>821</v>
      </c>
      <c r="I1942" t="s">
        <v>358</v>
      </c>
      <c r="J1942" t="s">
        <v>19</v>
      </c>
      <c r="K1942" t="str">
        <f>INDEX(Table6[Column1],MATCH(L1942,Table6[Column2]))</f>
        <v>Seniors</v>
      </c>
      <c r="L1942">
        <v>69.533200399999998</v>
      </c>
      <c r="M1942" t="str">
        <f>VLOOKUP(L1942,Table1[],2)</f>
        <v>60 and Above</v>
      </c>
      <c r="N1942" t="str">
        <f>INDEX(Table7[Column1],MATCH(O1942,Table7[Column2]))</f>
        <v>Learning Stage</v>
      </c>
      <c r="O1942">
        <v>2.8954031059999998</v>
      </c>
      <c r="P1942" t="str">
        <f>VLOOKUP(O1942,Table13[],2)</f>
        <v>1 - 5</v>
      </c>
      <c r="Q1942" t="str">
        <f>INDEX(Table8[Column1],MATCH(R1942,Table8[Column2]))</f>
        <v>Unexcused</v>
      </c>
      <c r="R1942">
        <v>166.53871319999999</v>
      </c>
      <c r="S1942">
        <f t="shared" si="61"/>
        <v>6.9391130499999996</v>
      </c>
      <c r="T1942" t="s">
        <v>19</v>
      </c>
    </row>
    <row r="1943" spans="1:20" x14ac:dyDescent="0.25">
      <c r="A1943">
        <v>1942</v>
      </c>
      <c r="B1943" t="s">
        <v>2321</v>
      </c>
      <c r="C1943" t="s">
        <v>284</v>
      </c>
      <c r="D1943" t="str">
        <f t="shared" si="60"/>
        <v>Griggs Debra</v>
      </c>
      <c r="E1943" t="s">
        <v>15</v>
      </c>
      <c r="F1943" t="s">
        <v>46</v>
      </c>
      <c r="G1943" t="s">
        <v>513</v>
      </c>
      <c r="H1943" t="s">
        <v>18</v>
      </c>
      <c r="I1943" t="s">
        <v>46</v>
      </c>
      <c r="J1943" t="s">
        <v>19</v>
      </c>
      <c r="K1943" t="str">
        <f>INDEX(Table6[Column1],MATCH(L1943,Table6[Column2]))</f>
        <v>Elders</v>
      </c>
      <c r="L1943">
        <v>57.173059819999999</v>
      </c>
      <c r="M1943" t="str">
        <f>VLOOKUP(L1943,Table1[],2)</f>
        <v>50 - 59</v>
      </c>
      <c r="N1943" t="str">
        <f>INDEX(Table7[Column1],MATCH(O1943,Table7[Column2]))</f>
        <v>Fitting in Stage</v>
      </c>
      <c r="O1943">
        <v>7.1042841389999998</v>
      </c>
      <c r="P1943" t="str">
        <f>VLOOKUP(O1943,Table13[],2)</f>
        <v>6 - 10</v>
      </c>
      <c r="Q1943" t="str">
        <f>INDEX(Table8[Column1],MATCH(R1943,Table8[Column2]))</f>
        <v>Unexcused</v>
      </c>
      <c r="R1943">
        <v>178.27308149999999</v>
      </c>
      <c r="S1943">
        <f t="shared" si="61"/>
        <v>7.4280450624999999</v>
      </c>
      <c r="T1943" t="s">
        <v>19</v>
      </c>
    </row>
    <row r="1944" spans="1:20" x14ac:dyDescent="0.25">
      <c r="A1944">
        <v>1943</v>
      </c>
      <c r="B1944" t="s">
        <v>2322</v>
      </c>
      <c r="C1944" t="s">
        <v>465</v>
      </c>
      <c r="D1944" t="str">
        <f t="shared" si="60"/>
        <v>Greenblatt Aaron</v>
      </c>
      <c r="E1944" t="s">
        <v>22</v>
      </c>
      <c r="F1944" t="s">
        <v>186</v>
      </c>
      <c r="G1944" t="s">
        <v>1790</v>
      </c>
      <c r="H1944" t="s">
        <v>1791</v>
      </c>
      <c r="I1944" t="s">
        <v>186</v>
      </c>
      <c r="J1944" t="s">
        <v>19</v>
      </c>
      <c r="K1944" t="str">
        <f>INDEX(Table6[Column1],MATCH(L1944,Table6[Column2]))</f>
        <v>Young Adults</v>
      </c>
      <c r="L1944">
        <v>33.56208015</v>
      </c>
      <c r="M1944" t="str">
        <f>VLOOKUP(L1944,Table1[],2)</f>
        <v>30 - 39</v>
      </c>
      <c r="N1944" t="str">
        <f>INDEX(Table7[Column1],MATCH(O1944,Table7[Column2]))</f>
        <v>Learning Stage</v>
      </c>
      <c r="O1944">
        <v>4.8904630510000002</v>
      </c>
      <c r="P1944" t="str">
        <f>VLOOKUP(O1944,Table13[],2)</f>
        <v>1 - 5</v>
      </c>
      <c r="Q1944" t="str">
        <f>INDEX(Table8[Column1],MATCH(R1944,Table8[Column2]))</f>
        <v>Scheduled</v>
      </c>
      <c r="R1944">
        <v>0</v>
      </c>
      <c r="S1944">
        <f t="shared" si="61"/>
        <v>0</v>
      </c>
      <c r="T1944" t="s">
        <v>19</v>
      </c>
    </row>
    <row r="1945" spans="1:20" x14ac:dyDescent="0.25">
      <c r="A1945">
        <v>1944</v>
      </c>
      <c r="B1945" t="s">
        <v>1299</v>
      </c>
      <c r="C1945" t="s">
        <v>842</v>
      </c>
      <c r="D1945" t="str">
        <f t="shared" si="60"/>
        <v>Perkins Leslie</v>
      </c>
      <c r="E1945" t="s">
        <v>22</v>
      </c>
      <c r="F1945" t="s">
        <v>30</v>
      </c>
      <c r="G1945" t="s">
        <v>1060</v>
      </c>
      <c r="H1945" t="s">
        <v>1061</v>
      </c>
      <c r="I1945" t="s">
        <v>30</v>
      </c>
      <c r="J1945" t="s">
        <v>19</v>
      </c>
      <c r="K1945" t="str">
        <f>INDEX(Table6[Column1],MATCH(L1945,Table6[Column2]))</f>
        <v>Adults</v>
      </c>
      <c r="L1945">
        <v>47.556312030000001</v>
      </c>
      <c r="M1945" t="str">
        <f>VLOOKUP(L1945,Table1[],2)</f>
        <v>40 - 49</v>
      </c>
      <c r="N1945" t="str">
        <f>INDEX(Table7[Column1],MATCH(O1945,Table7[Column2]))</f>
        <v>Learning Stage</v>
      </c>
      <c r="O1945">
        <v>4.2403716879999998</v>
      </c>
      <c r="P1945" t="str">
        <f>VLOOKUP(O1945,Table13[],2)</f>
        <v>1 - 5</v>
      </c>
      <c r="Q1945" t="str">
        <f>INDEX(Table8[Column1],MATCH(R1945,Table8[Column2]))</f>
        <v>Excused</v>
      </c>
      <c r="R1945">
        <v>122.3764328</v>
      </c>
      <c r="S1945">
        <f t="shared" si="61"/>
        <v>5.0990180333333335</v>
      </c>
      <c r="T1945" t="s">
        <v>19</v>
      </c>
    </row>
    <row r="1946" spans="1:20" x14ac:dyDescent="0.25">
      <c r="A1946">
        <v>1945</v>
      </c>
      <c r="B1946" t="s">
        <v>82</v>
      </c>
      <c r="C1946" t="s">
        <v>672</v>
      </c>
      <c r="D1946" t="str">
        <f t="shared" si="60"/>
        <v>Mason Frances</v>
      </c>
      <c r="E1946" t="s">
        <v>15</v>
      </c>
      <c r="F1946" t="s">
        <v>127</v>
      </c>
      <c r="G1946" t="s">
        <v>1060</v>
      </c>
      <c r="H1946" t="s">
        <v>1061</v>
      </c>
      <c r="I1946" t="s">
        <v>127</v>
      </c>
      <c r="J1946" t="s">
        <v>19</v>
      </c>
      <c r="K1946" t="str">
        <f>INDEX(Table6[Column1],MATCH(L1946,Table6[Column2]))</f>
        <v>Teenagers</v>
      </c>
      <c r="L1946">
        <v>15.84257283</v>
      </c>
      <c r="M1946" t="e">
        <f>VLOOKUP(L1946,Table1[],2)</f>
        <v>#N/A</v>
      </c>
      <c r="N1946" t="str">
        <f>INDEX(Table7[Column1],MATCH(O1946,Table7[Column2]))</f>
        <v>Learning Stage</v>
      </c>
      <c r="O1946">
        <v>3.4122895400000002</v>
      </c>
      <c r="P1946" t="str">
        <f>VLOOKUP(O1946,Table13[],2)</f>
        <v>1 - 5</v>
      </c>
      <c r="Q1946" t="str">
        <f>INDEX(Table8[Column1],MATCH(R1946,Table8[Column2]))</f>
        <v>Scheduled</v>
      </c>
      <c r="R1946">
        <v>0</v>
      </c>
      <c r="S1946">
        <f t="shared" si="61"/>
        <v>0</v>
      </c>
      <c r="T1946" t="s">
        <v>19</v>
      </c>
    </row>
    <row r="1947" spans="1:20" x14ac:dyDescent="0.25">
      <c r="A1947">
        <v>1946</v>
      </c>
      <c r="B1947" t="s">
        <v>2323</v>
      </c>
      <c r="C1947" t="s">
        <v>115</v>
      </c>
      <c r="D1947" t="str">
        <f t="shared" si="60"/>
        <v>Kistler Daniel</v>
      </c>
      <c r="E1947" t="s">
        <v>22</v>
      </c>
      <c r="F1947" t="s">
        <v>38</v>
      </c>
      <c r="G1947" t="s">
        <v>1060</v>
      </c>
      <c r="H1947" t="s">
        <v>1061</v>
      </c>
      <c r="I1947" t="s">
        <v>38</v>
      </c>
      <c r="J1947" t="s">
        <v>19</v>
      </c>
      <c r="K1947" t="str">
        <f>INDEX(Table6[Column1],MATCH(L1947,Table6[Column2]))</f>
        <v>Young Adults</v>
      </c>
      <c r="L1947">
        <v>32.62754932</v>
      </c>
      <c r="M1947" t="str">
        <f>VLOOKUP(L1947,Table1[],2)</f>
        <v>30 - 39</v>
      </c>
      <c r="N1947" t="str">
        <f>INDEX(Table7[Column1],MATCH(O1947,Table7[Column2]))</f>
        <v>Learning Stage</v>
      </c>
      <c r="O1947">
        <v>5.558620254</v>
      </c>
      <c r="P1947" t="str">
        <f>VLOOKUP(O1947,Table13[],2)</f>
        <v>1 - 5</v>
      </c>
      <c r="Q1947" t="str">
        <f>INDEX(Table8[Column1],MATCH(R1947,Table8[Column2]))</f>
        <v>Scheduled</v>
      </c>
      <c r="R1947">
        <v>1.5984617999999999E-2</v>
      </c>
      <c r="S1947">
        <f t="shared" si="61"/>
        <v>6.6602574999999992E-4</v>
      </c>
      <c r="T1947" t="s">
        <v>19</v>
      </c>
    </row>
    <row r="1948" spans="1:20" x14ac:dyDescent="0.25">
      <c r="A1948">
        <v>1947</v>
      </c>
      <c r="B1948" t="s">
        <v>2324</v>
      </c>
      <c r="C1948" t="s">
        <v>634</v>
      </c>
      <c r="D1948" t="str">
        <f t="shared" si="60"/>
        <v>Blanton Jorge</v>
      </c>
      <c r="E1948" t="s">
        <v>22</v>
      </c>
      <c r="F1948" t="s">
        <v>2325</v>
      </c>
      <c r="G1948" t="s">
        <v>820</v>
      </c>
      <c r="H1948" t="s">
        <v>821</v>
      </c>
      <c r="I1948" t="s">
        <v>24</v>
      </c>
      <c r="J1948" t="s">
        <v>19</v>
      </c>
      <c r="K1948" t="str">
        <f>INDEX(Table6[Column1],MATCH(L1948,Table6[Column2]))</f>
        <v>Adults</v>
      </c>
      <c r="L1948">
        <v>47.730168429999999</v>
      </c>
      <c r="M1948" t="str">
        <f>VLOOKUP(L1948,Table1[],2)</f>
        <v>40 - 49</v>
      </c>
      <c r="N1948" t="str">
        <f>INDEX(Table7[Column1],MATCH(O1948,Table7[Column2]))</f>
        <v>Learning Stage</v>
      </c>
      <c r="O1948">
        <v>5.1258718459999999</v>
      </c>
      <c r="P1948" t="str">
        <f>VLOOKUP(O1948,Table13[],2)</f>
        <v>1 - 5</v>
      </c>
      <c r="Q1948" t="str">
        <f>INDEX(Table8[Column1],MATCH(R1948,Table8[Column2]))</f>
        <v>Scheduled</v>
      </c>
      <c r="R1948">
        <v>30.240047310000001</v>
      </c>
      <c r="S1948">
        <f t="shared" si="61"/>
        <v>1.2600019712500001</v>
      </c>
      <c r="T1948" t="s">
        <v>19</v>
      </c>
    </row>
    <row r="1949" spans="1:20" x14ac:dyDescent="0.25">
      <c r="A1949">
        <v>1948</v>
      </c>
      <c r="B1949" t="s">
        <v>2326</v>
      </c>
      <c r="C1949" t="s">
        <v>587</v>
      </c>
      <c r="D1949" t="str">
        <f t="shared" si="60"/>
        <v>Baumgardner Harry</v>
      </c>
      <c r="E1949" t="s">
        <v>22</v>
      </c>
      <c r="F1949" t="s">
        <v>579</v>
      </c>
      <c r="G1949" t="s">
        <v>1060</v>
      </c>
      <c r="H1949" t="s">
        <v>1061</v>
      </c>
      <c r="I1949" t="s">
        <v>54</v>
      </c>
      <c r="J1949" t="s">
        <v>19</v>
      </c>
      <c r="K1949" t="str">
        <f>INDEX(Table6[Column1],MATCH(L1949,Table6[Column2]))</f>
        <v>Young Adults</v>
      </c>
      <c r="L1949">
        <v>30.95781053</v>
      </c>
      <c r="M1949" t="str">
        <f>VLOOKUP(L1949,Table1[],2)</f>
        <v>30 - 39</v>
      </c>
      <c r="N1949" t="str">
        <f>INDEX(Table7[Column1],MATCH(O1949,Table7[Column2]))</f>
        <v>Learning Stage</v>
      </c>
      <c r="O1949">
        <v>3.4266125189999999</v>
      </c>
      <c r="P1949" t="str">
        <f>VLOOKUP(O1949,Table13[],2)</f>
        <v>1 - 5</v>
      </c>
      <c r="Q1949" t="str">
        <f>INDEX(Table8[Column1],MATCH(R1949,Table8[Column2]))</f>
        <v>Maintained</v>
      </c>
      <c r="R1949">
        <v>57.245726060000003</v>
      </c>
      <c r="S1949">
        <f t="shared" si="61"/>
        <v>2.3852385858333331</v>
      </c>
      <c r="T1949" t="s">
        <v>19</v>
      </c>
    </row>
    <row r="1950" spans="1:20" x14ac:dyDescent="0.25">
      <c r="A1950">
        <v>1949</v>
      </c>
      <c r="B1950" t="s">
        <v>2327</v>
      </c>
      <c r="C1950" t="s">
        <v>299</v>
      </c>
      <c r="D1950" t="str">
        <f t="shared" si="60"/>
        <v>Gephart Alexander</v>
      </c>
      <c r="E1950" t="s">
        <v>22</v>
      </c>
      <c r="F1950" t="s">
        <v>27</v>
      </c>
      <c r="G1950" t="s">
        <v>820</v>
      </c>
      <c r="H1950" t="s">
        <v>821</v>
      </c>
      <c r="I1950" t="s">
        <v>27</v>
      </c>
      <c r="J1950" t="s">
        <v>19</v>
      </c>
      <c r="K1950" t="str">
        <f>INDEX(Table6[Column1],MATCH(L1950,Table6[Column2]))</f>
        <v>Adults</v>
      </c>
      <c r="L1950">
        <v>42.823903889999997</v>
      </c>
      <c r="M1950" t="str">
        <f>VLOOKUP(L1950,Table1[],2)</f>
        <v>40 - 49</v>
      </c>
      <c r="N1950" t="str">
        <f>INDEX(Table7[Column1],MATCH(O1950,Table7[Column2]))</f>
        <v>Learning Stage</v>
      </c>
      <c r="O1950">
        <v>4.2967738659999997</v>
      </c>
      <c r="P1950" t="str">
        <f>VLOOKUP(O1950,Table13[],2)</f>
        <v>1 - 5</v>
      </c>
      <c r="Q1950" t="str">
        <f>INDEX(Table8[Column1],MATCH(R1950,Table8[Column2]))</f>
        <v>Maintained</v>
      </c>
      <c r="R1950">
        <v>54.07396584</v>
      </c>
      <c r="S1950">
        <f t="shared" si="61"/>
        <v>2.2530819100000001</v>
      </c>
      <c r="T1950" t="s">
        <v>19</v>
      </c>
    </row>
    <row r="1951" spans="1:20" x14ac:dyDescent="0.25">
      <c r="A1951">
        <v>1950</v>
      </c>
      <c r="B1951" t="s">
        <v>721</v>
      </c>
      <c r="C1951" t="s">
        <v>2328</v>
      </c>
      <c r="D1951" t="str">
        <f t="shared" si="60"/>
        <v>Walker Hortensia</v>
      </c>
      <c r="E1951" t="s">
        <v>15</v>
      </c>
      <c r="F1951" t="s">
        <v>87</v>
      </c>
      <c r="G1951" t="s">
        <v>1060</v>
      </c>
      <c r="H1951" t="s">
        <v>1061</v>
      </c>
      <c r="I1951" t="s">
        <v>87</v>
      </c>
      <c r="J1951" t="s">
        <v>19</v>
      </c>
      <c r="K1951" t="str">
        <f>INDEX(Table6[Column1],MATCH(L1951,Table6[Column2]))</f>
        <v>Young Adults</v>
      </c>
      <c r="L1951">
        <v>33.784232780000004</v>
      </c>
      <c r="M1951" t="str">
        <f>VLOOKUP(L1951,Table1[],2)</f>
        <v>30 - 39</v>
      </c>
      <c r="N1951" t="str">
        <f>INDEX(Table7[Column1],MATCH(O1951,Table7[Column2]))</f>
        <v>Learning Stage</v>
      </c>
      <c r="O1951">
        <v>1.400798902</v>
      </c>
      <c r="P1951" t="str">
        <f>VLOOKUP(O1951,Table13[],2)</f>
        <v>1 - 5</v>
      </c>
      <c r="Q1951" t="str">
        <f>INDEX(Table8[Column1],MATCH(R1951,Table8[Column2]))</f>
        <v>Maintained</v>
      </c>
      <c r="R1951">
        <v>42.253636989999997</v>
      </c>
      <c r="S1951">
        <f t="shared" si="61"/>
        <v>1.7605682079166665</v>
      </c>
      <c r="T1951" t="s">
        <v>19</v>
      </c>
    </row>
    <row r="1952" spans="1:20" x14ac:dyDescent="0.25">
      <c r="A1952">
        <v>1951</v>
      </c>
      <c r="B1952" t="s">
        <v>2329</v>
      </c>
      <c r="C1952" t="s">
        <v>1686</v>
      </c>
      <c r="D1952" t="str">
        <f t="shared" si="60"/>
        <v>Page Travis</v>
      </c>
      <c r="E1952" t="s">
        <v>22</v>
      </c>
      <c r="F1952" t="s">
        <v>87</v>
      </c>
      <c r="G1952" t="s">
        <v>1060</v>
      </c>
      <c r="H1952" t="s">
        <v>1061</v>
      </c>
      <c r="I1952" t="s">
        <v>87</v>
      </c>
      <c r="J1952" t="s">
        <v>19</v>
      </c>
      <c r="K1952" t="str">
        <f>INDEX(Table6[Column1],MATCH(L1952,Table6[Column2]))</f>
        <v>Young Adults</v>
      </c>
      <c r="L1952">
        <v>33.6822941</v>
      </c>
      <c r="M1952" t="str">
        <f>VLOOKUP(L1952,Table1[],2)</f>
        <v>30 - 39</v>
      </c>
      <c r="N1952" t="str">
        <f>INDEX(Table7[Column1],MATCH(O1952,Table7[Column2]))</f>
        <v>Learning Stage</v>
      </c>
      <c r="O1952">
        <v>5.7214010120000003</v>
      </c>
      <c r="P1952" t="str">
        <f>VLOOKUP(O1952,Table13[],2)</f>
        <v>1 - 5</v>
      </c>
      <c r="Q1952" t="str">
        <f>INDEX(Table8[Column1],MATCH(R1952,Table8[Column2]))</f>
        <v>Scheduled</v>
      </c>
      <c r="R1952">
        <v>32.758777389999999</v>
      </c>
      <c r="S1952">
        <f t="shared" si="61"/>
        <v>1.3649490579166668</v>
      </c>
      <c r="T1952" t="s">
        <v>19</v>
      </c>
    </row>
    <row r="1953" spans="1:20" x14ac:dyDescent="0.25">
      <c r="A1953">
        <v>1952</v>
      </c>
      <c r="B1953" t="s">
        <v>2330</v>
      </c>
      <c r="C1953" t="s">
        <v>1853</v>
      </c>
      <c r="D1953" t="str">
        <f t="shared" si="60"/>
        <v>Crews Tara</v>
      </c>
      <c r="E1953" t="s">
        <v>15</v>
      </c>
      <c r="F1953" t="s">
        <v>100</v>
      </c>
      <c r="G1953" t="s">
        <v>820</v>
      </c>
      <c r="H1953" t="s">
        <v>821</v>
      </c>
      <c r="I1953" t="s">
        <v>101</v>
      </c>
      <c r="J1953" t="s">
        <v>19</v>
      </c>
      <c r="K1953" t="str">
        <f>INDEX(Table6[Column1],MATCH(L1953,Table6[Column2]))</f>
        <v>Elders</v>
      </c>
      <c r="L1953">
        <v>57.602430529999999</v>
      </c>
      <c r="M1953" t="str">
        <f>VLOOKUP(L1953,Table1[],2)</f>
        <v>50 - 59</v>
      </c>
      <c r="N1953" t="str">
        <f>INDEX(Table7[Column1],MATCH(O1953,Table7[Column2]))</f>
        <v>Fitting in Stage</v>
      </c>
      <c r="O1953">
        <v>6.571685757</v>
      </c>
      <c r="P1953" t="str">
        <f>VLOOKUP(O1953,Table13[],2)</f>
        <v>6 - 10</v>
      </c>
      <c r="Q1953" t="str">
        <f>INDEX(Table8[Column1],MATCH(R1953,Table8[Column2]))</f>
        <v>Excused</v>
      </c>
      <c r="R1953">
        <v>140.36731660000001</v>
      </c>
      <c r="S1953">
        <f t="shared" si="61"/>
        <v>5.8486381916666677</v>
      </c>
      <c r="T1953" t="s">
        <v>19</v>
      </c>
    </row>
    <row r="1954" spans="1:20" x14ac:dyDescent="0.25">
      <c r="A1954">
        <v>1953</v>
      </c>
      <c r="B1954" t="s">
        <v>2331</v>
      </c>
      <c r="C1954" t="s">
        <v>2332</v>
      </c>
      <c r="D1954" t="str">
        <f t="shared" si="60"/>
        <v>Hubbard Gladys</v>
      </c>
      <c r="E1954" t="s">
        <v>15</v>
      </c>
      <c r="F1954" t="s">
        <v>127</v>
      </c>
      <c r="G1954" t="s">
        <v>1060</v>
      </c>
      <c r="H1954" t="s">
        <v>1061</v>
      </c>
      <c r="I1954" t="s">
        <v>127</v>
      </c>
      <c r="J1954" t="s">
        <v>19</v>
      </c>
      <c r="K1954" t="str">
        <f>INDEX(Table6[Column1],MATCH(L1954,Table6[Column2]))</f>
        <v>Young Adults</v>
      </c>
      <c r="L1954">
        <v>34.668842869999999</v>
      </c>
      <c r="M1954" t="str">
        <f>VLOOKUP(L1954,Table1[],2)</f>
        <v>30 - 39</v>
      </c>
      <c r="N1954" t="str">
        <f>INDEX(Table7[Column1],MATCH(O1954,Table7[Column2]))</f>
        <v>Learning Stage</v>
      </c>
      <c r="O1954">
        <v>3.9910205599999999</v>
      </c>
      <c r="P1954" t="str">
        <f>VLOOKUP(O1954,Table13[],2)</f>
        <v>1 - 5</v>
      </c>
      <c r="Q1954" t="str">
        <f>INDEX(Table8[Column1],MATCH(R1954,Table8[Column2]))</f>
        <v>Maintained</v>
      </c>
      <c r="R1954">
        <v>45.130577649999999</v>
      </c>
      <c r="S1954">
        <f t="shared" si="61"/>
        <v>1.8804407354166668</v>
      </c>
      <c r="T1954" t="s">
        <v>19</v>
      </c>
    </row>
    <row r="1955" spans="1:20" x14ac:dyDescent="0.25">
      <c r="A1955">
        <v>1954</v>
      </c>
      <c r="B1955" t="s">
        <v>267</v>
      </c>
      <c r="C1955" t="s">
        <v>2333</v>
      </c>
      <c r="D1955" t="str">
        <f t="shared" si="60"/>
        <v>Johnson Regina</v>
      </c>
      <c r="E1955" t="s">
        <v>15</v>
      </c>
      <c r="F1955" t="s">
        <v>169</v>
      </c>
      <c r="G1955" t="s">
        <v>1060</v>
      </c>
      <c r="H1955" t="s">
        <v>1061</v>
      </c>
      <c r="I1955" t="s">
        <v>169</v>
      </c>
      <c r="J1955" t="s">
        <v>19</v>
      </c>
      <c r="K1955" t="str">
        <f>INDEX(Table6[Column1],MATCH(L1955,Table6[Column2]))</f>
        <v>Young Adults</v>
      </c>
      <c r="L1955">
        <v>35.739979890000001</v>
      </c>
      <c r="M1955" t="str">
        <f>VLOOKUP(L1955,Table1[],2)</f>
        <v>30 - 39</v>
      </c>
      <c r="N1955" t="str">
        <f>INDEX(Table7[Column1],MATCH(O1955,Table7[Column2]))</f>
        <v>Learning Stage</v>
      </c>
      <c r="O1955">
        <v>4.1491516620000004</v>
      </c>
      <c r="P1955" t="str">
        <f>VLOOKUP(O1955,Table13[],2)</f>
        <v>1 - 5</v>
      </c>
      <c r="Q1955" t="str">
        <f>INDEX(Table8[Column1],MATCH(R1955,Table8[Column2]))</f>
        <v>Maintained</v>
      </c>
      <c r="R1955">
        <v>50.03488608</v>
      </c>
      <c r="S1955">
        <f t="shared" si="61"/>
        <v>2.08478692</v>
      </c>
      <c r="T1955" t="s">
        <v>19</v>
      </c>
    </row>
    <row r="1956" spans="1:20" x14ac:dyDescent="0.25">
      <c r="A1956">
        <v>1955</v>
      </c>
      <c r="B1956" t="s">
        <v>2334</v>
      </c>
      <c r="C1956" t="s">
        <v>52</v>
      </c>
      <c r="D1956" t="str">
        <f t="shared" si="60"/>
        <v>Sakai John</v>
      </c>
      <c r="E1956" t="s">
        <v>22</v>
      </c>
      <c r="F1956" t="s">
        <v>30</v>
      </c>
      <c r="G1956" t="s">
        <v>1060</v>
      </c>
      <c r="H1956" t="s">
        <v>1061</v>
      </c>
      <c r="I1956" t="s">
        <v>30</v>
      </c>
      <c r="J1956" t="s">
        <v>19</v>
      </c>
      <c r="K1956" t="str">
        <f>INDEX(Table6[Column1],MATCH(L1956,Table6[Column2]))</f>
        <v>Elders</v>
      </c>
      <c r="L1956">
        <v>51.820877170000003</v>
      </c>
      <c r="M1956" t="str">
        <f>VLOOKUP(L1956,Table1[],2)</f>
        <v>50 - 59</v>
      </c>
      <c r="N1956" t="str">
        <f>INDEX(Table7[Column1],MATCH(O1956,Table7[Column2]))</f>
        <v>Learning Stage</v>
      </c>
      <c r="O1956">
        <v>4.8158954630000004</v>
      </c>
      <c r="P1956" t="str">
        <f>VLOOKUP(O1956,Table13[],2)</f>
        <v>1 - 5</v>
      </c>
      <c r="Q1956" t="str">
        <f>INDEX(Table8[Column1],MATCH(R1956,Table8[Column2]))</f>
        <v>Maintained</v>
      </c>
      <c r="R1956">
        <v>70.422604140000004</v>
      </c>
      <c r="S1956">
        <f t="shared" si="61"/>
        <v>2.9342751725000005</v>
      </c>
      <c r="T1956" t="s">
        <v>19</v>
      </c>
    </row>
    <row r="1957" spans="1:20" x14ac:dyDescent="0.25">
      <c r="A1957">
        <v>1956</v>
      </c>
      <c r="B1957" t="s">
        <v>421</v>
      </c>
      <c r="C1957" t="s">
        <v>2034</v>
      </c>
      <c r="D1957" t="str">
        <f t="shared" si="60"/>
        <v>Mitchell Elijah</v>
      </c>
      <c r="E1957" t="s">
        <v>22</v>
      </c>
      <c r="F1957" t="s">
        <v>30</v>
      </c>
      <c r="G1957" t="s">
        <v>1060</v>
      </c>
      <c r="H1957" t="s">
        <v>1061</v>
      </c>
      <c r="I1957" t="s">
        <v>30</v>
      </c>
      <c r="J1957" t="s">
        <v>19</v>
      </c>
      <c r="K1957" t="str">
        <f>INDEX(Table6[Column1],MATCH(L1957,Table6[Column2]))</f>
        <v>Adults</v>
      </c>
      <c r="L1957">
        <v>43.86378981</v>
      </c>
      <c r="M1957" t="str">
        <f>VLOOKUP(L1957,Table1[],2)</f>
        <v>40 - 49</v>
      </c>
      <c r="N1957" t="str">
        <f>INDEX(Table7[Column1],MATCH(O1957,Table7[Column2]))</f>
        <v>Learning Stage</v>
      </c>
      <c r="O1957">
        <v>2.1803277410000002</v>
      </c>
      <c r="P1957" t="str">
        <f>VLOOKUP(O1957,Table13[],2)</f>
        <v>1 - 5</v>
      </c>
      <c r="Q1957" t="str">
        <f>INDEX(Table8[Column1],MATCH(R1957,Table8[Column2]))</f>
        <v>Habitual</v>
      </c>
      <c r="R1957">
        <v>107.015005</v>
      </c>
      <c r="S1957">
        <f t="shared" si="61"/>
        <v>4.4589585416666662</v>
      </c>
      <c r="T1957" t="s">
        <v>19</v>
      </c>
    </row>
    <row r="1958" spans="1:20" x14ac:dyDescent="0.25">
      <c r="A1958">
        <v>1957</v>
      </c>
      <c r="B1958" t="s">
        <v>2335</v>
      </c>
      <c r="C1958" t="s">
        <v>2336</v>
      </c>
      <c r="D1958" t="str">
        <f t="shared" si="60"/>
        <v>Aleman Aisha</v>
      </c>
      <c r="E1958" t="s">
        <v>15</v>
      </c>
      <c r="F1958" t="s">
        <v>1984</v>
      </c>
      <c r="G1958" t="s">
        <v>820</v>
      </c>
      <c r="H1958" t="s">
        <v>821</v>
      </c>
      <c r="I1958" t="s">
        <v>169</v>
      </c>
      <c r="J1958" t="s">
        <v>19</v>
      </c>
      <c r="K1958" t="str">
        <f>INDEX(Table6[Column1],MATCH(L1958,Table6[Column2]))</f>
        <v>Elders</v>
      </c>
      <c r="L1958">
        <v>51.048282929999999</v>
      </c>
      <c r="M1958" t="str">
        <f>VLOOKUP(L1958,Table1[],2)</f>
        <v>50 - 59</v>
      </c>
      <c r="N1958" t="str">
        <f>INDEX(Table7[Column1],MATCH(O1958,Table7[Column2]))</f>
        <v>Learning Stage</v>
      </c>
      <c r="O1958">
        <v>4.7114777180000003</v>
      </c>
      <c r="P1958" t="str">
        <f>VLOOKUP(O1958,Table13[],2)</f>
        <v>1 - 5</v>
      </c>
      <c r="Q1958" t="str">
        <f>INDEX(Table8[Column1],MATCH(R1958,Table8[Column2]))</f>
        <v>Habitual</v>
      </c>
      <c r="R1958">
        <v>104.5649718</v>
      </c>
      <c r="S1958">
        <f t="shared" si="61"/>
        <v>4.3568738250000001</v>
      </c>
      <c r="T1958" t="s">
        <v>19</v>
      </c>
    </row>
    <row r="1959" spans="1:20" x14ac:dyDescent="0.25">
      <c r="A1959">
        <v>1958</v>
      </c>
      <c r="B1959" t="s">
        <v>824</v>
      </c>
      <c r="C1959" t="s">
        <v>2337</v>
      </c>
      <c r="D1959" t="str">
        <f t="shared" si="60"/>
        <v>Richardson Janie</v>
      </c>
      <c r="E1959" t="s">
        <v>15</v>
      </c>
      <c r="F1959" t="s">
        <v>38</v>
      </c>
      <c r="G1959" t="s">
        <v>611</v>
      </c>
      <c r="H1959" t="s">
        <v>612</v>
      </c>
      <c r="I1959" t="s">
        <v>38</v>
      </c>
      <c r="J1959" t="s">
        <v>19</v>
      </c>
      <c r="K1959" t="str">
        <f>INDEX(Table6[Column1],MATCH(L1959,Table6[Column2]))</f>
        <v>Elders</v>
      </c>
      <c r="L1959">
        <v>52.980743160000003</v>
      </c>
      <c r="M1959" t="str">
        <f>VLOOKUP(L1959,Table1[],2)</f>
        <v>50 - 59</v>
      </c>
      <c r="N1959" t="str">
        <f>INDEX(Table7[Column1],MATCH(O1959,Table7[Column2]))</f>
        <v>Learning Stage</v>
      </c>
      <c r="O1959">
        <v>2.968868547</v>
      </c>
      <c r="P1959" t="str">
        <f>VLOOKUP(O1959,Table13[],2)</f>
        <v>1 - 5</v>
      </c>
      <c r="Q1959" t="str">
        <f>INDEX(Table8[Column1],MATCH(R1959,Table8[Column2]))</f>
        <v>Excused</v>
      </c>
      <c r="R1959">
        <v>125.44134270000001</v>
      </c>
      <c r="S1959">
        <f t="shared" si="61"/>
        <v>5.2267226125000006</v>
      </c>
      <c r="T1959" t="s">
        <v>19</v>
      </c>
    </row>
    <row r="1960" spans="1:20" x14ac:dyDescent="0.25">
      <c r="A1960">
        <v>1959</v>
      </c>
      <c r="B1960" t="s">
        <v>2338</v>
      </c>
      <c r="C1960" t="s">
        <v>2113</v>
      </c>
      <c r="D1960" t="str">
        <f t="shared" si="60"/>
        <v>Lange Lynn</v>
      </c>
      <c r="E1960" t="s">
        <v>15</v>
      </c>
      <c r="F1960" t="s">
        <v>1328</v>
      </c>
      <c r="G1960" t="s">
        <v>1060</v>
      </c>
      <c r="H1960" t="s">
        <v>1061</v>
      </c>
      <c r="I1960" t="s">
        <v>24</v>
      </c>
      <c r="J1960" t="s">
        <v>19</v>
      </c>
      <c r="K1960" t="str">
        <f>INDEX(Table6[Column1],MATCH(L1960,Table6[Column2]))</f>
        <v>Youth</v>
      </c>
      <c r="L1960">
        <v>28.934692550000001</v>
      </c>
      <c r="M1960" t="str">
        <f>VLOOKUP(L1960,Table1[],2)</f>
        <v>20 - 29</v>
      </c>
      <c r="N1960" t="str">
        <f>INDEX(Table7[Column1],MATCH(O1960,Table7[Column2]))</f>
        <v>Learning Stage</v>
      </c>
      <c r="O1960">
        <v>5.4381416800000002</v>
      </c>
      <c r="P1960" t="str">
        <f>VLOOKUP(O1960,Table13[],2)</f>
        <v>1 - 5</v>
      </c>
      <c r="Q1960" t="str">
        <f>INDEX(Table8[Column1],MATCH(R1960,Table8[Column2]))</f>
        <v>Scheduled</v>
      </c>
      <c r="R1960">
        <v>13.23139359</v>
      </c>
      <c r="S1960">
        <f t="shared" si="61"/>
        <v>0.55130806624999995</v>
      </c>
      <c r="T1960" t="s">
        <v>19</v>
      </c>
    </row>
    <row r="1961" spans="1:20" x14ac:dyDescent="0.25">
      <c r="A1961">
        <v>1960</v>
      </c>
      <c r="B1961" t="s">
        <v>2339</v>
      </c>
      <c r="C1961" t="s">
        <v>713</v>
      </c>
      <c r="D1961" t="str">
        <f t="shared" si="60"/>
        <v>Pickle Angela</v>
      </c>
      <c r="E1961" t="s">
        <v>15</v>
      </c>
      <c r="F1961" t="s">
        <v>95</v>
      </c>
      <c r="G1961" t="s">
        <v>1060</v>
      </c>
      <c r="H1961" t="s">
        <v>1061</v>
      </c>
      <c r="I1961" t="s">
        <v>87</v>
      </c>
      <c r="J1961" t="s">
        <v>19</v>
      </c>
      <c r="K1961" t="str">
        <f>INDEX(Table6[Column1],MATCH(L1961,Table6[Column2]))</f>
        <v>Elders</v>
      </c>
      <c r="L1961">
        <v>52.522255649999998</v>
      </c>
      <c r="M1961" t="str">
        <f>VLOOKUP(L1961,Table1[],2)</f>
        <v>50 - 59</v>
      </c>
      <c r="N1961" t="str">
        <f>INDEX(Table7[Column1],MATCH(O1961,Table7[Column2]))</f>
        <v>Learning Stage</v>
      </c>
      <c r="O1961">
        <v>4.8947184970000004</v>
      </c>
      <c r="P1961" t="str">
        <f>VLOOKUP(O1961,Table13[],2)</f>
        <v>1 - 5</v>
      </c>
      <c r="Q1961" t="str">
        <f>INDEX(Table8[Column1],MATCH(R1961,Table8[Column2]))</f>
        <v>Habitual</v>
      </c>
      <c r="R1961">
        <v>106.0957056</v>
      </c>
      <c r="S1961">
        <f t="shared" si="61"/>
        <v>4.4206544000000001</v>
      </c>
      <c r="T1961" t="s">
        <v>19</v>
      </c>
    </row>
    <row r="1962" spans="1:20" x14ac:dyDescent="0.25">
      <c r="A1962">
        <v>1961</v>
      </c>
      <c r="B1962" t="s">
        <v>2340</v>
      </c>
      <c r="C1962" t="s">
        <v>1431</v>
      </c>
      <c r="D1962" t="str">
        <f t="shared" si="60"/>
        <v>Goodlett Clifford</v>
      </c>
      <c r="E1962" t="s">
        <v>22</v>
      </c>
      <c r="F1962" t="s">
        <v>38</v>
      </c>
      <c r="G1962" t="s">
        <v>1060</v>
      </c>
      <c r="H1962" t="s">
        <v>1061</v>
      </c>
      <c r="I1962" t="s">
        <v>38</v>
      </c>
      <c r="J1962" t="s">
        <v>19</v>
      </c>
      <c r="K1962" t="str">
        <f>INDEX(Table6[Column1],MATCH(L1962,Table6[Column2]))</f>
        <v>Elders</v>
      </c>
      <c r="L1962">
        <v>56.179049990000003</v>
      </c>
      <c r="M1962" t="str">
        <f>VLOOKUP(L1962,Table1[],2)</f>
        <v>50 - 59</v>
      </c>
      <c r="N1962" t="str">
        <f>INDEX(Table7[Column1],MATCH(O1962,Table7[Column2]))</f>
        <v>Learning Stage</v>
      </c>
      <c r="O1962">
        <v>4.6320566919999999</v>
      </c>
      <c r="P1962" t="str">
        <f>VLOOKUP(O1962,Table13[],2)</f>
        <v>1 - 5</v>
      </c>
      <c r="Q1962" t="str">
        <f>INDEX(Table8[Column1],MATCH(R1962,Table8[Column2]))</f>
        <v>Habitual</v>
      </c>
      <c r="R1962">
        <v>119.5558886</v>
      </c>
      <c r="S1962">
        <f t="shared" si="61"/>
        <v>4.9814953583333335</v>
      </c>
      <c r="T1962" t="s">
        <v>19</v>
      </c>
    </row>
    <row r="1963" spans="1:20" x14ac:dyDescent="0.25">
      <c r="A1963">
        <v>1962</v>
      </c>
      <c r="B1963" t="s">
        <v>2341</v>
      </c>
      <c r="C1963" t="s">
        <v>52</v>
      </c>
      <c r="D1963" t="str">
        <f t="shared" si="60"/>
        <v>Broaddus John</v>
      </c>
      <c r="E1963" t="s">
        <v>22</v>
      </c>
      <c r="F1963" t="s">
        <v>242</v>
      </c>
      <c r="G1963" t="s">
        <v>1060</v>
      </c>
      <c r="H1963" t="s">
        <v>1061</v>
      </c>
      <c r="I1963" t="s">
        <v>107</v>
      </c>
      <c r="J1963" t="s">
        <v>19</v>
      </c>
      <c r="K1963" t="str">
        <f>INDEX(Table6[Column1],MATCH(L1963,Table6[Column2]))</f>
        <v>Young Adults</v>
      </c>
      <c r="L1963">
        <v>30.90313635</v>
      </c>
      <c r="M1963" t="str">
        <f>VLOOKUP(L1963,Table1[],2)</f>
        <v>30 - 39</v>
      </c>
      <c r="N1963" t="str">
        <f>INDEX(Table7[Column1],MATCH(O1963,Table7[Column2]))</f>
        <v>Learning Stage</v>
      </c>
      <c r="O1963">
        <v>1.5506565539999999</v>
      </c>
      <c r="P1963" t="str">
        <f>VLOOKUP(O1963,Table13[],2)</f>
        <v>1 - 5</v>
      </c>
      <c r="Q1963" t="str">
        <f>INDEX(Table8[Column1],MATCH(R1963,Table8[Column2]))</f>
        <v>Scheduled</v>
      </c>
      <c r="R1963">
        <v>14.769865680000001</v>
      </c>
      <c r="S1963">
        <f t="shared" si="61"/>
        <v>0.61541107000000006</v>
      </c>
      <c r="T1963" t="s">
        <v>19</v>
      </c>
    </row>
    <row r="1964" spans="1:20" x14ac:dyDescent="0.25">
      <c r="A1964">
        <v>1963</v>
      </c>
      <c r="B1964" t="s">
        <v>2342</v>
      </c>
      <c r="C1964" t="s">
        <v>62</v>
      </c>
      <c r="D1964" t="str">
        <f t="shared" si="60"/>
        <v>Finnell Thomas</v>
      </c>
      <c r="E1964" t="s">
        <v>22</v>
      </c>
      <c r="F1964" t="s">
        <v>702</v>
      </c>
      <c r="G1964" t="s">
        <v>513</v>
      </c>
      <c r="H1964" t="s">
        <v>18</v>
      </c>
      <c r="I1964" t="s">
        <v>157</v>
      </c>
      <c r="J1964" t="s">
        <v>19</v>
      </c>
      <c r="K1964" t="str">
        <f>INDEX(Table6[Column1],MATCH(L1964,Table6[Column2]))</f>
        <v>Youth</v>
      </c>
      <c r="L1964">
        <v>29.710889519999998</v>
      </c>
      <c r="M1964" t="str">
        <f>VLOOKUP(L1964,Table1[],2)</f>
        <v>20 - 29</v>
      </c>
      <c r="N1964" t="str">
        <f>INDEX(Table7[Column1],MATCH(O1964,Table7[Column2]))</f>
        <v>Learning Stage</v>
      </c>
      <c r="O1964">
        <v>3.02428425</v>
      </c>
      <c r="P1964" t="str">
        <f>VLOOKUP(O1964,Table13[],2)</f>
        <v>1 - 5</v>
      </c>
      <c r="Q1964" t="str">
        <f>INDEX(Table8[Column1],MATCH(R1964,Table8[Column2]))</f>
        <v>Scheduled</v>
      </c>
      <c r="R1964">
        <v>0</v>
      </c>
      <c r="S1964">
        <f t="shared" si="61"/>
        <v>0</v>
      </c>
      <c r="T1964" t="s">
        <v>19</v>
      </c>
    </row>
    <row r="1965" spans="1:20" x14ac:dyDescent="0.25">
      <c r="A1965">
        <v>1964</v>
      </c>
      <c r="B1965" t="s">
        <v>58</v>
      </c>
      <c r="C1965" t="s">
        <v>1052</v>
      </c>
      <c r="D1965" t="str">
        <f t="shared" si="60"/>
        <v>Davis Bill</v>
      </c>
      <c r="E1965" t="s">
        <v>22</v>
      </c>
      <c r="F1965" t="s">
        <v>33</v>
      </c>
      <c r="G1965" t="s">
        <v>1060</v>
      </c>
      <c r="H1965" t="s">
        <v>1061</v>
      </c>
      <c r="I1965" t="s">
        <v>33</v>
      </c>
      <c r="J1965" t="s">
        <v>19</v>
      </c>
      <c r="K1965" t="str">
        <f>INDEX(Table6[Column1],MATCH(L1965,Table6[Column2]))</f>
        <v>Elders</v>
      </c>
      <c r="L1965">
        <v>51.819645559999998</v>
      </c>
      <c r="M1965" t="str">
        <f>VLOOKUP(L1965,Table1[],2)</f>
        <v>50 - 59</v>
      </c>
      <c r="N1965" t="str">
        <f>INDEX(Table7[Column1],MATCH(O1965,Table7[Column2]))</f>
        <v>Learning Stage</v>
      </c>
      <c r="O1965">
        <v>1.7545259289999999</v>
      </c>
      <c r="P1965" t="str">
        <f>VLOOKUP(O1965,Table13[],2)</f>
        <v>1 - 5</v>
      </c>
      <c r="Q1965" t="str">
        <f>INDEX(Table8[Column1],MATCH(R1965,Table8[Column2]))</f>
        <v>Maintained</v>
      </c>
      <c r="R1965">
        <v>70.692654050000002</v>
      </c>
      <c r="S1965">
        <f t="shared" si="61"/>
        <v>2.9455272520833331</v>
      </c>
      <c r="T1965" t="s">
        <v>19</v>
      </c>
    </row>
    <row r="1966" spans="1:20" x14ac:dyDescent="0.25">
      <c r="A1966">
        <v>1965</v>
      </c>
      <c r="B1966" t="s">
        <v>1832</v>
      </c>
      <c r="C1966" t="s">
        <v>557</v>
      </c>
      <c r="D1966" t="str">
        <f t="shared" si="60"/>
        <v>Owens Logan</v>
      </c>
      <c r="E1966" t="s">
        <v>22</v>
      </c>
      <c r="F1966" t="s">
        <v>57</v>
      </c>
      <c r="G1966" t="s">
        <v>1825</v>
      </c>
      <c r="H1966" t="s">
        <v>1826</v>
      </c>
      <c r="I1966" t="s">
        <v>57</v>
      </c>
      <c r="J1966" t="s">
        <v>19</v>
      </c>
      <c r="K1966" t="str">
        <f>INDEX(Table6[Column1],MATCH(L1966,Table6[Column2]))</f>
        <v>Adults</v>
      </c>
      <c r="L1966">
        <v>48.308132209999997</v>
      </c>
      <c r="M1966" t="str">
        <f>VLOOKUP(L1966,Table1[],2)</f>
        <v>40 - 49</v>
      </c>
      <c r="N1966" t="str">
        <f>INDEX(Table7[Column1],MATCH(O1966,Table7[Column2]))</f>
        <v>Fitting in Stage</v>
      </c>
      <c r="O1966">
        <v>7.7309226559999997</v>
      </c>
      <c r="P1966" t="str">
        <f>VLOOKUP(O1966,Table13[],2)</f>
        <v>6 - 10</v>
      </c>
      <c r="Q1966" t="str">
        <f>INDEX(Table8[Column1],MATCH(R1966,Table8[Column2]))</f>
        <v>Scheduled</v>
      </c>
      <c r="R1966">
        <v>38.696780019999999</v>
      </c>
      <c r="S1966">
        <f t="shared" si="61"/>
        <v>1.6123658341666665</v>
      </c>
      <c r="T1966" t="s">
        <v>19</v>
      </c>
    </row>
    <row r="1967" spans="1:20" x14ac:dyDescent="0.25">
      <c r="A1967">
        <v>1966</v>
      </c>
      <c r="B1967" t="s">
        <v>2343</v>
      </c>
      <c r="C1967" t="s">
        <v>2178</v>
      </c>
      <c r="D1967" t="str">
        <f t="shared" si="60"/>
        <v>Turley Warren</v>
      </c>
      <c r="E1967" t="s">
        <v>22</v>
      </c>
      <c r="F1967" t="s">
        <v>192</v>
      </c>
      <c r="G1967" t="s">
        <v>1060</v>
      </c>
      <c r="H1967" t="s">
        <v>1061</v>
      </c>
      <c r="I1967" t="s">
        <v>192</v>
      </c>
      <c r="J1967" t="s">
        <v>19</v>
      </c>
      <c r="K1967" t="str">
        <f>INDEX(Table6[Column1],MATCH(L1967,Table6[Column2]))</f>
        <v>Adults</v>
      </c>
      <c r="L1967">
        <v>43.606059289999997</v>
      </c>
      <c r="M1967" t="str">
        <f>VLOOKUP(L1967,Table1[],2)</f>
        <v>40 - 49</v>
      </c>
      <c r="N1967" t="str">
        <f>INDEX(Table7[Column1],MATCH(O1967,Table7[Column2]))</f>
        <v>Learning Stage</v>
      </c>
      <c r="O1967">
        <v>3.1036448600000002</v>
      </c>
      <c r="P1967" t="str">
        <f>VLOOKUP(O1967,Table13[],2)</f>
        <v>1 - 5</v>
      </c>
      <c r="Q1967" t="str">
        <f>INDEX(Table8[Column1],MATCH(R1967,Table8[Column2]))</f>
        <v>Scheduled</v>
      </c>
      <c r="R1967">
        <v>20.093289760000001</v>
      </c>
      <c r="S1967">
        <f t="shared" si="61"/>
        <v>0.83722040666666675</v>
      </c>
      <c r="T1967" t="s">
        <v>19</v>
      </c>
    </row>
    <row r="1968" spans="1:20" x14ac:dyDescent="0.25">
      <c r="A1968">
        <v>1967</v>
      </c>
      <c r="B1968" t="s">
        <v>1420</v>
      </c>
      <c r="C1968" t="s">
        <v>279</v>
      </c>
      <c r="D1968" t="str">
        <f t="shared" si="60"/>
        <v>Heath Patricia</v>
      </c>
      <c r="E1968" t="s">
        <v>15</v>
      </c>
      <c r="F1968" t="s">
        <v>655</v>
      </c>
      <c r="G1968" t="s">
        <v>820</v>
      </c>
      <c r="H1968" t="s">
        <v>821</v>
      </c>
      <c r="I1968" t="s">
        <v>30</v>
      </c>
      <c r="J1968" t="s">
        <v>19</v>
      </c>
      <c r="K1968" t="str">
        <f>INDEX(Table6[Column1],MATCH(L1968,Table6[Column2]))</f>
        <v>Young Adults</v>
      </c>
      <c r="L1968">
        <v>31.506883940000002</v>
      </c>
      <c r="M1968" t="str">
        <f>VLOOKUP(L1968,Table1[],2)</f>
        <v>30 - 39</v>
      </c>
      <c r="N1968" t="str">
        <f>INDEX(Table7[Column1],MATCH(O1968,Table7[Column2]))</f>
        <v>Learning Stage</v>
      </c>
      <c r="O1968">
        <v>3.5986826619999999</v>
      </c>
      <c r="P1968" t="str">
        <f>VLOOKUP(O1968,Table13[],2)</f>
        <v>1 - 5</v>
      </c>
      <c r="Q1968" t="str">
        <f>INDEX(Table8[Column1],MATCH(R1968,Table8[Column2]))</f>
        <v>Scheduled</v>
      </c>
      <c r="R1968">
        <v>0</v>
      </c>
      <c r="S1968">
        <f t="shared" si="61"/>
        <v>0</v>
      </c>
      <c r="T1968" t="s">
        <v>19</v>
      </c>
    </row>
    <row r="1969" spans="1:20" x14ac:dyDescent="0.25">
      <c r="A1969">
        <v>1968</v>
      </c>
      <c r="B1969" t="s">
        <v>88</v>
      </c>
      <c r="C1969" t="s">
        <v>1312</v>
      </c>
      <c r="D1969" t="str">
        <f t="shared" si="60"/>
        <v>Hunt Scott</v>
      </c>
      <c r="E1969" t="s">
        <v>22</v>
      </c>
      <c r="F1969" t="s">
        <v>169</v>
      </c>
      <c r="G1969" t="s">
        <v>820</v>
      </c>
      <c r="H1969" t="s">
        <v>821</v>
      </c>
      <c r="I1969" t="s">
        <v>169</v>
      </c>
      <c r="J1969" t="s">
        <v>19</v>
      </c>
      <c r="K1969" t="str">
        <f>INDEX(Table6[Column1],MATCH(L1969,Table6[Column2]))</f>
        <v>Elders</v>
      </c>
      <c r="L1969">
        <v>58.995754609999999</v>
      </c>
      <c r="M1969" t="str">
        <f>VLOOKUP(L1969,Table1[],2)</f>
        <v>50 - 59</v>
      </c>
      <c r="N1969" t="str">
        <f>INDEX(Table7[Column1],MATCH(O1969,Table7[Column2]))</f>
        <v>Learning Stage</v>
      </c>
      <c r="O1969">
        <v>4.3113536300000002</v>
      </c>
      <c r="P1969" t="str">
        <f>VLOOKUP(O1969,Table13[],2)</f>
        <v>1 - 5</v>
      </c>
      <c r="Q1969" t="str">
        <f>INDEX(Table8[Column1],MATCH(R1969,Table8[Column2]))</f>
        <v>Excused</v>
      </c>
      <c r="R1969">
        <v>158.04841959999999</v>
      </c>
      <c r="S1969">
        <f t="shared" si="61"/>
        <v>6.5853508166666668</v>
      </c>
      <c r="T1969" t="s">
        <v>19</v>
      </c>
    </row>
    <row r="1970" spans="1:20" x14ac:dyDescent="0.25">
      <c r="A1970">
        <v>1969</v>
      </c>
      <c r="B1970" t="s">
        <v>2344</v>
      </c>
      <c r="C1970" t="s">
        <v>1198</v>
      </c>
      <c r="D1970" t="str">
        <f t="shared" si="60"/>
        <v>Rust Jamie</v>
      </c>
      <c r="E1970" t="s">
        <v>15</v>
      </c>
      <c r="F1970" t="s">
        <v>2345</v>
      </c>
      <c r="G1970" t="s">
        <v>611</v>
      </c>
      <c r="H1970" t="s">
        <v>612</v>
      </c>
      <c r="I1970" t="s">
        <v>2345</v>
      </c>
      <c r="J1970" t="s">
        <v>19</v>
      </c>
      <c r="K1970" t="str">
        <f>INDEX(Table6[Column1],MATCH(L1970,Table6[Column2]))</f>
        <v>Elders</v>
      </c>
      <c r="L1970">
        <v>51.001260649999999</v>
      </c>
      <c r="M1970" t="str">
        <f>VLOOKUP(L1970,Table1[],2)</f>
        <v>50 - 59</v>
      </c>
      <c r="N1970" t="str">
        <f>INDEX(Table7[Column1],MATCH(O1970,Table7[Column2]))</f>
        <v>Learning Stage</v>
      </c>
      <c r="O1970">
        <v>4.2271713889999996</v>
      </c>
      <c r="P1970" t="str">
        <f>VLOOKUP(O1970,Table13[],2)</f>
        <v>1 - 5</v>
      </c>
      <c r="Q1970" t="str">
        <f>INDEX(Table8[Column1],MATCH(R1970,Table8[Column2]))</f>
        <v>Excused</v>
      </c>
      <c r="R1970">
        <v>121.1380638</v>
      </c>
      <c r="S1970">
        <f t="shared" si="61"/>
        <v>5.0474193249999999</v>
      </c>
      <c r="T1970" t="s">
        <v>19</v>
      </c>
    </row>
    <row r="1971" spans="1:20" x14ac:dyDescent="0.25">
      <c r="A1971">
        <v>1970</v>
      </c>
      <c r="B1971" t="s">
        <v>2346</v>
      </c>
      <c r="C1971" t="s">
        <v>418</v>
      </c>
      <c r="D1971" t="str">
        <f t="shared" si="60"/>
        <v>Copeland Diana</v>
      </c>
      <c r="E1971" t="s">
        <v>15</v>
      </c>
      <c r="F1971" t="s">
        <v>127</v>
      </c>
      <c r="G1971" t="s">
        <v>1060</v>
      </c>
      <c r="H1971" t="s">
        <v>1061</v>
      </c>
      <c r="I1971" t="s">
        <v>127</v>
      </c>
      <c r="J1971" t="s">
        <v>19</v>
      </c>
      <c r="K1971" t="str">
        <f>INDEX(Table6[Column1],MATCH(L1971,Table6[Column2]))</f>
        <v>Adults</v>
      </c>
      <c r="L1971">
        <v>41.242537239999997</v>
      </c>
      <c r="M1971" t="str">
        <f>VLOOKUP(L1971,Table1[],2)</f>
        <v>40 - 49</v>
      </c>
      <c r="N1971" t="str">
        <f>INDEX(Table7[Column1],MATCH(O1971,Table7[Column2]))</f>
        <v>Learning Stage</v>
      </c>
      <c r="O1971">
        <v>2.1211186959999999</v>
      </c>
      <c r="P1971" t="str">
        <f>VLOOKUP(O1971,Table13[],2)</f>
        <v>1 - 5</v>
      </c>
      <c r="Q1971" t="str">
        <f>INDEX(Table8[Column1],MATCH(R1971,Table8[Column2]))</f>
        <v>Maintained</v>
      </c>
      <c r="R1971">
        <v>46.2126272</v>
      </c>
      <c r="S1971">
        <f t="shared" si="61"/>
        <v>1.9255261333333331</v>
      </c>
      <c r="T1971" t="s">
        <v>19</v>
      </c>
    </row>
    <row r="1972" spans="1:20" x14ac:dyDescent="0.25">
      <c r="A1972">
        <v>1971</v>
      </c>
      <c r="B1972" t="s">
        <v>1439</v>
      </c>
      <c r="C1972" t="s">
        <v>1922</v>
      </c>
      <c r="D1972" t="str">
        <f t="shared" si="60"/>
        <v>Carpenter Dorothy</v>
      </c>
      <c r="E1972" t="s">
        <v>15</v>
      </c>
      <c r="F1972" t="s">
        <v>828</v>
      </c>
      <c r="G1972" t="s">
        <v>1060</v>
      </c>
      <c r="H1972" t="s">
        <v>1061</v>
      </c>
      <c r="I1972" t="s">
        <v>24</v>
      </c>
      <c r="J1972" t="s">
        <v>19</v>
      </c>
      <c r="K1972" t="str">
        <f>INDEX(Table6[Column1],MATCH(L1972,Table6[Column2]))</f>
        <v>Youth</v>
      </c>
      <c r="L1972">
        <v>27.955071530000001</v>
      </c>
      <c r="M1972" t="str">
        <f>VLOOKUP(L1972,Table1[],2)</f>
        <v>20 - 29</v>
      </c>
      <c r="N1972" t="str">
        <f>INDEX(Table7[Column1],MATCH(O1972,Table7[Column2]))</f>
        <v>Learning Stage</v>
      </c>
      <c r="O1972">
        <v>4.1678891189999998</v>
      </c>
      <c r="P1972" t="str">
        <f>VLOOKUP(O1972,Table13[],2)</f>
        <v>1 - 5</v>
      </c>
      <c r="Q1972" t="str">
        <f>INDEX(Table8[Column1],MATCH(R1972,Table8[Column2]))</f>
        <v>Scheduled</v>
      </c>
      <c r="R1972">
        <v>0</v>
      </c>
      <c r="S1972">
        <f t="shared" si="61"/>
        <v>0</v>
      </c>
      <c r="T1972" t="s">
        <v>19</v>
      </c>
    </row>
    <row r="1973" spans="1:20" x14ac:dyDescent="0.25">
      <c r="A1973">
        <v>1972</v>
      </c>
      <c r="B1973" t="s">
        <v>2347</v>
      </c>
      <c r="C1973" t="s">
        <v>2015</v>
      </c>
      <c r="D1973" t="str">
        <f t="shared" si="60"/>
        <v>Griffith Lois</v>
      </c>
      <c r="E1973" t="s">
        <v>15</v>
      </c>
      <c r="F1973" t="s">
        <v>38</v>
      </c>
      <c r="G1973" t="s">
        <v>1060</v>
      </c>
      <c r="H1973" t="s">
        <v>1061</v>
      </c>
      <c r="I1973" t="s">
        <v>38</v>
      </c>
      <c r="J1973" t="s">
        <v>19</v>
      </c>
      <c r="K1973" t="str">
        <f>INDEX(Table6[Column1],MATCH(L1973,Table6[Column2]))</f>
        <v>Young Adults</v>
      </c>
      <c r="L1973">
        <v>38.087652490000004</v>
      </c>
      <c r="M1973" t="str">
        <f>VLOOKUP(L1973,Table1[],2)</f>
        <v>30 - 39</v>
      </c>
      <c r="N1973" t="str">
        <f>INDEX(Table7[Column1],MATCH(O1973,Table7[Column2]))</f>
        <v>Learning Stage</v>
      </c>
      <c r="O1973">
        <v>4.3488306510000001</v>
      </c>
      <c r="P1973" t="str">
        <f>VLOOKUP(O1973,Table13[],2)</f>
        <v>1 - 5</v>
      </c>
      <c r="Q1973" t="str">
        <f>INDEX(Table8[Column1],MATCH(R1973,Table8[Column2]))</f>
        <v>Scheduled</v>
      </c>
      <c r="R1973">
        <v>29.061944279999999</v>
      </c>
      <c r="S1973">
        <f t="shared" si="61"/>
        <v>1.2109143449999999</v>
      </c>
      <c r="T1973" t="s">
        <v>19</v>
      </c>
    </row>
    <row r="1974" spans="1:20" x14ac:dyDescent="0.25">
      <c r="A1974">
        <v>1973</v>
      </c>
      <c r="B1974" t="s">
        <v>2348</v>
      </c>
      <c r="C1974" t="s">
        <v>149</v>
      </c>
      <c r="D1974" t="str">
        <f t="shared" si="60"/>
        <v>Maupin Charles</v>
      </c>
      <c r="E1974" t="s">
        <v>22</v>
      </c>
      <c r="F1974" t="s">
        <v>38</v>
      </c>
      <c r="G1974" t="s">
        <v>1060</v>
      </c>
      <c r="H1974" t="s">
        <v>1061</v>
      </c>
      <c r="I1974" t="s">
        <v>38</v>
      </c>
      <c r="J1974" t="s">
        <v>19</v>
      </c>
      <c r="K1974" t="str">
        <f>INDEX(Table6[Column1],MATCH(L1974,Table6[Column2]))</f>
        <v>Adults</v>
      </c>
      <c r="L1974">
        <v>43.779216329999997</v>
      </c>
      <c r="M1974" t="str">
        <f>VLOOKUP(L1974,Table1[],2)</f>
        <v>40 - 49</v>
      </c>
      <c r="N1974" t="str">
        <f>INDEX(Table7[Column1],MATCH(O1974,Table7[Column2]))</f>
        <v>Learning Stage</v>
      </c>
      <c r="O1974">
        <v>3.0580548909999998</v>
      </c>
      <c r="P1974" t="str">
        <f>VLOOKUP(O1974,Table13[],2)</f>
        <v>1 - 5</v>
      </c>
      <c r="Q1974" t="str">
        <f>INDEX(Table8[Column1],MATCH(R1974,Table8[Column2]))</f>
        <v>Habitual</v>
      </c>
      <c r="R1974">
        <v>95.700690690000002</v>
      </c>
      <c r="S1974">
        <f t="shared" si="61"/>
        <v>3.9875287787499998</v>
      </c>
      <c r="T1974" t="s">
        <v>19</v>
      </c>
    </row>
    <row r="1975" spans="1:20" x14ac:dyDescent="0.25">
      <c r="A1975">
        <v>1974</v>
      </c>
      <c r="B1975" t="s">
        <v>725</v>
      </c>
      <c r="C1975" t="s">
        <v>2349</v>
      </c>
      <c r="D1975" t="str">
        <f t="shared" si="60"/>
        <v>Martinez Angel</v>
      </c>
      <c r="E1975" t="s">
        <v>15</v>
      </c>
      <c r="F1975" t="s">
        <v>232</v>
      </c>
      <c r="G1975" t="s">
        <v>820</v>
      </c>
      <c r="H1975" t="s">
        <v>821</v>
      </c>
      <c r="I1975" t="s">
        <v>169</v>
      </c>
      <c r="J1975" t="s">
        <v>19</v>
      </c>
      <c r="K1975" t="str">
        <f>INDEX(Table6[Column1],MATCH(L1975,Table6[Column2]))</f>
        <v>Young Adults</v>
      </c>
      <c r="L1975">
        <v>38.92647582</v>
      </c>
      <c r="M1975" t="str">
        <f>VLOOKUP(L1975,Table1[],2)</f>
        <v>30 - 39</v>
      </c>
      <c r="N1975" t="str">
        <f>INDEX(Table7[Column1],MATCH(O1975,Table7[Column2]))</f>
        <v>Learning Stage</v>
      </c>
      <c r="O1975">
        <v>4.8130574260000003</v>
      </c>
      <c r="P1975" t="str">
        <f>VLOOKUP(O1975,Table13[],2)</f>
        <v>1 - 5</v>
      </c>
      <c r="Q1975" t="str">
        <f>INDEX(Table8[Column1],MATCH(R1975,Table8[Column2]))</f>
        <v>Maintained</v>
      </c>
      <c r="R1975">
        <v>71.630442979999998</v>
      </c>
      <c r="S1975">
        <f t="shared" si="61"/>
        <v>2.9846017908333331</v>
      </c>
      <c r="T1975" t="s">
        <v>19</v>
      </c>
    </row>
    <row r="1976" spans="1:20" x14ac:dyDescent="0.25">
      <c r="A1976">
        <v>1975</v>
      </c>
      <c r="B1976" t="s">
        <v>321</v>
      </c>
      <c r="C1976" t="s">
        <v>1580</v>
      </c>
      <c r="D1976" t="str">
        <f t="shared" si="60"/>
        <v>Cook Judith</v>
      </c>
      <c r="E1976" t="s">
        <v>15</v>
      </c>
      <c r="F1976" t="s">
        <v>452</v>
      </c>
      <c r="G1976" t="s">
        <v>513</v>
      </c>
      <c r="H1976" t="s">
        <v>18</v>
      </c>
      <c r="I1976" t="s">
        <v>407</v>
      </c>
      <c r="J1976" t="s">
        <v>19</v>
      </c>
      <c r="K1976" t="str">
        <f>INDEX(Table6[Column1],MATCH(L1976,Table6[Column2]))</f>
        <v>Young Adults</v>
      </c>
      <c r="L1976">
        <v>35.689507859999999</v>
      </c>
      <c r="M1976" t="str">
        <f>VLOOKUP(L1976,Table1[],2)</f>
        <v>30 - 39</v>
      </c>
      <c r="N1976" t="str">
        <f>INDEX(Table7[Column1],MATCH(O1976,Table7[Column2]))</f>
        <v>Learning Stage</v>
      </c>
      <c r="O1976">
        <v>2.9000217190000002</v>
      </c>
      <c r="P1976" t="str">
        <f>VLOOKUP(O1976,Table13[],2)</f>
        <v>1 - 5</v>
      </c>
      <c r="Q1976" t="str">
        <f>INDEX(Table8[Column1],MATCH(R1976,Table8[Column2]))</f>
        <v>Scheduled</v>
      </c>
      <c r="R1976">
        <v>33.712808979999998</v>
      </c>
      <c r="S1976">
        <f t="shared" si="61"/>
        <v>1.4047003741666666</v>
      </c>
      <c r="T1976" t="s">
        <v>19</v>
      </c>
    </row>
    <row r="1977" spans="1:20" x14ac:dyDescent="0.25">
      <c r="A1977">
        <v>1976</v>
      </c>
      <c r="B1977" t="s">
        <v>904</v>
      </c>
      <c r="C1977" t="s">
        <v>2350</v>
      </c>
      <c r="D1977" t="str">
        <f t="shared" si="60"/>
        <v>Brown Danae</v>
      </c>
      <c r="E1977" t="s">
        <v>15</v>
      </c>
      <c r="F1977" t="s">
        <v>505</v>
      </c>
      <c r="G1977" t="s">
        <v>820</v>
      </c>
      <c r="H1977" t="s">
        <v>821</v>
      </c>
      <c r="I1977" t="s">
        <v>24</v>
      </c>
      <c r="J1977" t="s">
        <v>19</v>
      </c>
      <c r="K1977" t="str">
        <f>INDEX(Table6[Column1],MATCH(L1977,Table6[Column2]))</f>
        <v>Elders</v>
      </c>
      <c r="L1977">
        <v>59.781695820000003</v>
      </c>
      <c r="M1977" t="str">
        <f>VLOOKUP(L1977,Table1[],2)</f>
        <v>50 - 59</v>
      </c>
      <c r="N1977" t="str">
        <f>INDEX(Table7[Column1],MATCH(O1977,Table7[Column2]))</f>
        <v>Fitting in Stage</v>
      </c>
      <c r="O1977">
        <v>6.5894844810000004</v>
      </c>
      <c r="P1977" t="str">
        <f>VLOOKUP(O1977,Table13[],2)</f>
        <v>6 - 10</v>
      </c>
      <c r="Q1977" t="str">
        <f>INDEX(Table8[Column1],MATCH(R1977,Table8[Column2]))</f>
        <v>Excused</v>
      </c>
      <c r="R1977">
        <v>155.7149311</v>
      </c>
      <c r="S1977">
        <f t="shared" si="61"/>
        <v>6.4881221291666673</v>
      </c>
      <c r="T1977" t="s">
        <v>19</v>
      </c>
    </row>
    <row r="1978" spans="1:20" x14ac:dyDescent="0.25">
      <c r="A1978">
        <v>1977</v>
      </c>
      <c r="B1978" t="s">
        <v>143</v>
      </c>
      <c r="C1978" t="s">
        <v>2351</v>
      </c>
      <c r="D1978" t="str">
        <f t="shared" si="60"/>
        <v>Price Pete</v>
      </c>
      <c r="E1978" t="s">
        <v>22</v>
      </c>
      <c r="F1978" t="s">
        <v>95</v>
      </c>
      <c r="G1978" t="s">
        <v>1060</v>
      </c>
      <c r="H1978" t="s">
        <v>1061</v>
      </c>
      <c r="I1978" t="s">
        <v>87</v>
      </c>
      <c r="J1978" t="s">
        <v>19</v>
      </c>
      <c r="K1978" t="str">
        <f>INDEX(Table6[Column1],MATCH(L1978,Table6[Column2]))</f>
        <v>Young Adults</v>
      </c>
      <c r="L1978">
        <v>30.171539589999998</v>
      </c>
      <c r="M1978" t="str">
        <f>VLOOKUP(L1978,Table1[],2)</f>
        <v>30 - 39</v>
      </c>
      <c r="N1978" t="str">
        <f>INDEX(Table7[Column1],MATCH(O1978,Table7[Column2]))</f>
        <v>Learning Stage</v>
      </c>
      <c r="O1978">
        <v>1.7915821119999999</v>
      </c>
      <c r="P1978" t="str">
        <f>VLOOKUP(O1978,Table13[],2)</f>
        <v>1 - 5</v>
      </c>
      <c r="Q1978" t="str">
        <f>INDEX(Table8[Column1],MATCH(R1978,Table8[Column2]))</f>
        <v>Scheduled</v>
      </c>
      <c r="R1978">
        <v>0</v>
      </c>
      <c r="S1978">
        <f t="shared" si="61"/>
        <v>0</v>
      </c>
      <c r="T1978" t="s">
        <v>19</v>
      </c>
    </row>
    <row r="1979" spans="1:20" x14ac:dyDescent="0.25">
      <c r="A1979">
        <v>1978</v>
      </c>
      <c r="B1979" t="s">
        <v>2352</v>
      </c>
      <c r="C1979" t="s">
        <v>2353</v>
      </c>
      <c r="D1979" t="str">
        <f t="shared" si="60"/>
        <v>Aldridge Arlene</v>
      </c>
      <c r="E1979" t="s">
        <v>15</v>
      </c>
      <c r="F1979" t="s">
        <v>121</v>
      </c>
      <c r="G1979" t="s">
        <v>1862</v>
      </c>
      <c r="H1979" t="s">
        <v>1863</v>
      </c>
      <c r="I1979" t="s">
        <v>121</v>
      </c>
      <c r="J1979" t="s">
        <v>19</v>
      </c>
      <c r="K1979" t="str">
        <f>INDEX(Table6[Column1],MATCH(L1979,Table6[Column2]))</f>
        <v>Young Adults</v>
      </c>
      <c r="L1979">
        <v>30.501291699999999</v>
      </c>
      <c r="M1979" t="str">
        <f>VLOOKUP(L1979,Table1[],2)</f>
        <v>30 - 39</v>
      </c>
      <c r="N1979" t="str">
        <f>INDEX(Table7[Column1],MATCH(O1979,Table7[Column2]))</f>
        <v>Learning Stage</v>
      </c>
      <c r="O1979">
        <v>3.5637613269999999</v>
      </c>
      <c r="P1979" t="str">
        <f>VLOOKUP(O1979,Table13[],2)</f>
        <v>1 - 5</v>
      </c>
      <c r="Q1979" t="str">
        <f>INDEX(Table8[Column1],MATCH(R1979,Table8[Column2]))</f>
        <v>Scheduled</v>
      </c>
      <c r="R1979">
        <v>27.084923610000001</v>
      </c>
      <c r="S1979">
        <f t="shared" si="61"/>
        <v>1.1285384837500001</v>
      </c>
      <c r="T1979" t="s">
        <v>19</v>
      </c>
    </row>
    <row r="1980" spans="1:20" x14ac:dyDescent="0.25">
      <c r="A1980">
        <v>1979</v>
      </c>
      <c r="B1980" t="s">
        <v>2354</v>
      </c>
      <c r="C1980" t="s">
        <v>2355</v>
      </c>
      <c r="D1980" t="str">
        <f t="shared" si="60"/>
        <v>Buck Eldridge</v>
      </c>
      <c r="E1980" t="s">
        <v>22</v>
      </c>
      <c r="F1980" t="s">
        <v>176</v>
      </c>
      <c r="G1980" t="s">
        <v>1060</v>
      </c>
      <c r="H1980" t="s">
        <v>1061</v>
      </c>
      <c r="I1980" t="s">
        <v>134</v>
      </c>
      <c r="J1980" t="s">
        <v>19</v>
      </c>
      <c r="K1980" t="str">
        <f>INDEX(Table6[Column1],MATCH(L1980,Table6[Column2]))</f>
        <v>Youth</v>
      </c>
      <c r="L1980">
        <v>20.463011649999999</v>
      </c>
      <c r="M1980" t="str">
        <f>VLOOKUP(L1980,Table1[],2)</f>
        <v>20 - 29</v>
      </c>
      <c r="N1980" t="str">
        <f>INDEX(Table7[Column1],MATCH(O1980,Table7[Column2]))</f>
        <v>Fitting in Stage</v>
      </c>
      <c r="O1980">
        <v>6.2033812370000003</v>
      </c>
      <c r="P1980" t="str">
        <f>VLOOKUP(O1980,Table13[],2)</f>
        <v>6 - 10</v>
      </c>
      <c r="Q1980" t="str">
        <f>INDEX(Table8[Column1],MATCH(R1980,Table8[Column2]))</f>
        <v>Scheduled</v>
      </c>
      <c r="R1980">
        <v>0</v>
      </c>
      <c r="S1980">
        <f t="shared" si="61"/>
        <v>0</v>
      </c>
      <c r="T1980" t="s">
        <v>19</v>
      </c>
    </row>
    <row r="1981" spans="1:20" x14ac:dyDescent="0.25">
      <c r="A1981">
        <v>1980</v>
      </c>
      <c r="B1981" t="s">
        <v>1510</v>
      </c>
      <c r="C1981" t="s">
        <v>2356</v>
      </c>
      <c r="D1981" t="str">
        <f t="shared" si="60"/>
        <v>Tyson Breann</v>
      </c>
      <c r="E1981" t="s">
        <v>15</v>
      </c>
      <c r="F1981" t="s">
        <v>38</v>
      </c>
      <c r="G1981" t="s">
        <v>1060</v>
      </c>
      <c r="H1981" t="s">
        <v>1061</v>
      </c>
      <c r="I1981" t="s">
        <v>38</v>
      </c>
      <c r="J1981" t="s">
        <v>19</v>
      </c>
      <c r="K1981" t="str">
        <f>INDEX(Table6[Column1],MATCH(L1981,Table6[Column2]))</f>
        <v>Adults</v>
      </c>
      <c r="L1981">
        <v>40.05004108</v>
      </c>
      <c r="M1981" t="str">
        <f>VLOOKUP(L1981,Table1[],2)</f>
        <v>40 - 49</v>
      </c>
      <c r="N1981" t="str">
        <f>INDEX(Table7[Column1],MATCH(O1981,Table7[Column2]))</f>
        <v>Learning Stage</v>
      </c>
      <c r="O1981">
        <v>4.1655020489999997</v>
      </c>
      <c r="P1981" t="str">
        <f>VLOOKUP(O1981,Table13[],2)</f>
        <v>1 - 5</v>
      </c>
      <c r="Q1981" t="str">
        <f>INDEX(Table8[Column1],MATCH(R1981,Table8[Column2]))</f>
        <v>Maintained</v>
      </c>
      <c r="R1981">
        <v>44.676569190000002</v>
      </c>
      <c r="S1981">
        <f t="shared" si="61"/>
        <v>1.86152371625</v>
      </c>
      <c r="T1981" t="s">
        <v>19</v>
      </c>
    </row>
    <row r="1982" spans="1:20" x14ac:dyDescent="0.25">
      <c r="A1982">
        <v>1981</v>
      </c>
      <c r="B1982" t="s">
        <v>2357</v>
      </c>
      <c r="C1982" t="s">
        <v>201</v>
      </c>
      <c r="D1982" t="str">
        <f t="shared" si="60"/>
        <v>Colon Anthony</v>
      </c>
      <c r="E1982" t="s">
        <v>22</v>
      </c>
      <c r="F1982" t="s">
        <v>127</v>
      </c>
      <c r="G1982" t="s">
        <v>1060</v>
      </c>
      <c r="H1982" t="s">
        <v>1061</v>
      </c>
      <c r="I1982" t="s">
        <v>127</v>
      </c>
      <c r="J1982" t="s">
        <v>19</v>
      </c>
      <c r="K1982" t="str">
        <f>INDEX(Table6[Column1],MATCH(L1982,Table6[Column2]))</f>
        <v>Elders</v>
      </c>
      <c r="L1982">
        <v>51.156768849999999</v>
      </c>
      <c r="M1982" t="str">
        <f>VLOOKUP(L1982,Table1[],2)</f>
        <v>50 - 59</v>
      </c>
      <c r="N1982" t="str">
        <f>INDEX(Table7[Column1],MATCH(O1982,Table7[Column2]))</f>
        <v>Learning Stage</v>
      </c>
      <c r="O1982">
        <v>5.6412973339999999</v>
      </c>
      <c r="P1982" t="str">
        <f>VLOOKUP(O1982,Table13[],2)</f>
        <v>1 - 5</v>
      </c>
      <c r="Q1982" t="str">
        <f>INDEX(Table8[Column1],MATCH(R1982,Table8[Column2]))</f>
        <v>Habitual</v>
      </c>
      <c r="R1982">
        <v>107.2322114</v>
      </c>
      <c r="S1982">
        <f t="shared" si="61"/>
        <v>4.4680088083333329</v>
      </c>
      <c r="T1982" t="s">
        <v>19</v>
      </c>
    </row>
    <row r="1983" spans="1:20" x14ac:dyDescent="0.25">
      <c r="A1983">
        <v>1982</v>
      </c>
      <c r="B1983" t="s">
        <v>1286</v>
      </c>
      <c r="C1983" t="s">
        <v>396</v>
      </c>
      <c r="D1983" t="str">
        <f t="shared" si="60"/>
        <v>Wade Sarah</v>
      </c>
      <c r="E1983" t="s">
        <v>15</v>
      </c>
      <c r="F1983" t="s">
        <v>30</v>
      </c>
      <c r="G1983" t="s">
        <v>820</v>
      </c>
      <c r="H1983" t="s">
        <v>821</v>
      </c>
      <c r="I1983" t="s">
        <v>30</v>
      </c>
      <c r="J1983" t="s">
        <v>19</v>
      </c>
      <c r="K1983" t="str">
        <f>INDEX(Table6[Column1],MATCH(L1983,Table6[Column2]))</f>
        <v>Seniors</v>
      </c>
      <c r="L1983">
        <v>62.164094290000001</v>
      </c>
      <c r="M1983" t="str">
        <f>VLOOKUP(L1983,Table1[],2)</f>
        <v>60 and Above</v>
      </c>
      <c r="N1983" t="str">
        <f>INDEX(Table7[Column1],MATCH(O1983,Table7[Column2]))</f>
        <v>Fitting in Stage</v>
      </c>
      <c r="O1983">
        <v>6.6791939359999999</v>
      </c>
      <c r="P1983" t="str">
        <f>VLOOKUP(O1983,Table13[],2)</f>
        <v>6 - 10</v>
      </c>
      <c r="Q1983" t="str">
        <f>INDEX(Table8[Column1],MATCH(R1983,Table8[Column2]))</f>
        <v>Unexcused</v>
      </c>
      <c r="R1983">
        <v>198.5417458</v>
      </c>
      <c r="S1983">
        <f t="shared" si="61"/>
        <v>8.2725727416666679</v>
      </c>
      <c r="T1983" t="s">
        <v>19</v>
      </c>
    </row>
    <row r="1984" spans="1:20" x14ac:dyDescent="0.25">
      <c r="A1984">
        <v>1983</v>
      </c>
      <c r="B1984" t="s">
        <v>2358</v>
      </c>
      <c r="C1984" t="s">
        <v>81</v>
      </c>
      <c r="D1984" t="str">
        <f t="shared" si="60"/>
        <v>Carver Larry</v>
      </c>
      <c r="E1984" t="s">
        <v>22</v>
      </c>
      <c r="F1984" t="s">
        <v>1116</v>
      </c>
      <c r="G1984" t="s">
        <v>1060</v>
      </c>
      <c r="H1984" t="s">
        <v>1061</v>
      </c>
      <c r="I1984" t="s">
        <v>87</v>
      </c>
      <c r="J1984" t="s">
        <v>19</v>
      </c>
      <c r="K1984" t="str">
        <f>INDEX(Table6[Column1],MATCH(L1984,Table6[Column2]))</f>
        <v>Adults</v>
      </c>
      <c r="L1984">
        <v>46.177846430000002</v>
      </c>
      <c r="M1984" t="str">
        <f>VLOOKUP(L1984,Table1[],2)</f>
        <v>40 - 49</v>
      </c>
      <c r="N1984" t="str">
        <f>INDEX(Table7[Column1],MATCH(O1984,Table7[Column2]))</f>
        <v>Learning Stage</v>
      </c>
      <c r="O1984">
        <v>4.1529685499999998</v>
      </c>
      <c r="P1984" t="str">
        <f>VLOOKUP(O1984,Table13[],2)</f>
        <v>1 - 5</v>
      </c>
      <c r="Q1984" t="str">
        <f>INDEX(Table8[Column1],MATCH(R1984,Table8[Column2]))</f>
        <v>Habitual</v>
      </c>
      <c r="R1984">
        <v>91.113493180000006</v>
      </c>
      <c r="S1984">
        <f t="shared" si="61"/>
        <v>3.7963955491666672</v>
      </c>
      <c r="T1984" t="s">
        <v>19</v>
      </c>
    </row>
    <row r="1985" spans="1:20" x14ac:dyDescent="0.25">
      <c r="A1985">
        <v>1984</v>
      </c>
      <c r="B1985" t="s">
        <v>2022</v>
      </c>
      <c r="C1985" t="s">
        <v>275</v>
      </c>
      <c r="D1985" t="str">
        <f t="shared" si="60"/>
        <v>Magee Nancy</v>
      </c>
      <c r="E1985" t="s">
        <v>15</v>
      </c>
      <c r="F1985" t="s">
        <v>1206</v>
      </c>
      <c r="G1985" t="s">
        <v>820</v>
      </c>
      <c r="H1985" t="s">
        <v>821</v>
      </c>
      <c r="I1985" t="s">
        <v>90</v>
      </c>
      <c r="J1985" t="s">
        <v>19</v>
      </c>
      <c r="K1985" t="str">
        <f>INDEX(Table6[Column1],MATCH(L1985,Table6[Column2]))</f>
        <v>Elders</v>
      </c>
      <c r="L1985">
        <v>52.078422930000002</v>
      </c>
      <c r="M1985" t="str">
        <f>VLOOKUP(L1985,Table1[],2)</f>
        <v>50 - 59</v>
      </c>
      <c r="N1985" t="str">
        <f>INDEX(Table7[Column1],MATCH(O1985,Table7[Column2]))</f>
        <v>Learning Stage</v>
      </c>
      <c r="O1985">
        <v>4.321579507</v>
      </c>
      <c r="P1985" t="str">
        <f>VLOOKUP(O1985,Table13[],2)</f>
        <v>1 - 5</v>
      </c>
      <c r="Q1985" t="str">
        <f>INDEX(Table8[Column1],MATCH(R1985,Table8[Column2]))</f>
        <v>Habitual</v>
      </c>
      <c r="R1985">
        <v>105.8340991</v>
      </c>
      <c r="S1985">
        <f t="shared" si="61"/>
        <v>4.4097541291666671</v>
      </c>
      <c r="T1985" t="s">
        <v>19</v>
      </c>
    </row>
    <row r="1986" spans="1:20" x14ac:dyDescent="0.25">
      <c r="A1986">
        <v>1985</v>
      </c>
      <c r="B1986" t="s">
        <v>193</v>
      </c>
      <c r="C1986" t="s">
        <v>414</v>
      </c>
      <c r="D1986" t="str">
        <f t="shared" si="60"/>
        <v>Lopez Anna</v>
      </c>
      <c r="E1986" t="s">
        <v>15</v>
      </c>
      <c r="F1986" t="s">
        <v>30</v>
      </c>
      <c r="G1986" t="s">
        <v>1060</v>
      </c>
      <c r="H1986" t="s">
        <v>1061</v>
      </c>
      <c r="I1986" t="s">
        <v>30</v>
      </c>
      <c r="J1986" t="s">
        <v>19</v>
      </c>
      <c r="K1986" t="str">
        <f>INDEX(Table6[Column1],MATCH(L1986,Table6[Column2]))</f>
        <v>Elders</v>
      </c>
      <c r="L1986">
        <v>53.32798021</v>
      </c>
      <c r="M1986" t="str">
        <f>VLOOKUP(L1986,Table1[],2)</f>
        <v>50 - 59</v>
      </c>
      <c r="N1986" t="str">
        <f>INDEX(Table7[Column1],MATCH(O1986,Table7[Column2]))</f>
        <v>Learning Stage</v>
      </c>
      <c r="O1986">
        <v>5.2331716229999996</v>
      </c>
      <c r="P1986" t="str">
        <f>VLOOKUP(O1986,Table13[],2)</f>
        <v>1 - 5</v>
      </c>
      <c r="Q1986" t="str">
        <f>INDEX(Table8[Column1],MATCH(R1986,Table8[Column2]))</f>
        <v>Excused</v>
      </c>
      <c r="R1986">
        <v>151.80528330000001</v>
      </c>
      <c r="S1986">
        <f t="shared" si="61"/>
        <v>6.3252201375000006</v>
      </c>
      <c r="T1986" t="s">
        <v>19</v>
      </c>
    </row>
    <row r="1987" spans="1:20" x14ac:dyDescent="0.25">
      <c r="A1987">
        <v>1986</v>
      </c>
      <c r="B1987" t="s">
        <v>93</v>
      </c>
      <c r="C1987" t="s">
        <v>2349</v>
      </c>
      <c r="D1987" t="str">
        <f t="shared" ref="D1987:D2050" si="62">CONCATENATE(B1987, " ",C1987)</f>
        <v>William Angel</v>
      </c>
      <c r="E1987" t="s">
        <v>15</v>
      </c>
      <c r="F1987" t="s">
        <v>87</v>
      </c>
      <c r="G1987" t="s">
        <v>1060</v>
      </c>
      <c r="H1987" t="s">
        <v>1061</v>
      </c>
      <c r="I1987" t="s">
        <v>87</v>
      </c>
      <c r="J1987" t="s">
        <v>19</v>
      </c>
      <c r="K1987" t="str">
        <f>INDEX(Table6[Column1],MATCH(L1987,Table6[Column2]))</f>
        <v>Adults</v>
      </c>
      <c r="L1987">
        <v>41.96797995</v>
      </c>
      <c r="M1987" t="str">
        <f>VLOOKUP(L1987,Table1[],2)</f>
        <v>40 - 49</v>
      </c>
      <c r="N1987" t="str">
        <f>INDEX(Table7[Column1],MATCH(O1987,Table7[Column2]))</f>
        <v>Fitting in Stage</v>
      </c>
      <c r="O1987">
        <v>6.7236242349999999</v>
      </c>
      <c r="P1987" t="str">
        <f>VLOOKUP(O1987,Table13[],2)</f>
        <v>6 - 10</v>
      </c>
      <c r="Q1987" t="str">
        <f>INDEX(Table8[Column1],MATCH(R1987,Table8[Column2]))</f>
        <v>Scheduled</v>
      </c>
      <c r="R1987">
        <v>18.695360780000001</v>
      </c>
      <c r="S1987">
        <f t="shared" ref="S1987:S2050" si="63">CONVERT(R1987,"hr","day")</f>
        <v>0.77897336583333343</v>
      </c>
      <c r="T1987" t="s">
        <v>19</v>
      </c>
    </row>
    <row r="1988" spans="1:20" x14ac:dyDescent="0.25">
      <c r="A1988">
        <v>1987</v>
      </c>
      <c r="B1988" t="s">
        <v>34</v>
      </c>
      <c r="C1988" t="s">
        <v>492</v>
      </c>
      <c r="D1988" t="str">
        <f t="shared" si="62"/>
        <v>Jones Raymond</v>
      </c>
      <c r="E1988" t="s">
        <v>22</v>
      </c>
      <c r="F1988" t="s">
        <v>1284</v>
      </c>
      <c r="G1988" t="s">
        <v>820</v>
      </c>
      <c r="H1988" t="s">
        <v>821</v>
      </c>
      <c r="I1988" t="s">
        <v>157</v>
      </c>
      <c r="J1988" t="s">
        <v>19</v>
      </c>
      <c r="K1988" t="str">
        <f>INDEX(Table6[Column1],MATCH(L1988,Table6[Column2]))</f>
        <v>Adults</v>
      </c>
      <c r="L1988">
        <v>42.788298949999998</v>
      </c>
      <c r="M1988" t="str">
        <f>VLOOKUP(L1988,Table1[],2)</f>
        <v>40 - 49</v>
      </c>
      <c r="N1988" t="str">
        <f>INDEX(Table7[Column1],MATCH(O1988,Table7[Column2]))</f>
        <v>Learning Stage</v>
      </c>
      <c r="O1988">
        <v>3.6831585210000002</v>
      </c>
      <c r="P1988" t="str">
        <f>VLOOKUP(O1988,Table13[],2)</f>
        <v>1 - 5</v>
      </c>
      <c r="Q1988" t="str">
        <f>INDEX(Table8[Column1],MATCH(R1988,Table8[Column2]))</f>
        <v>Maintained</v>
      </c>
      <c r="R1988">
        <v>49.25104486</v>
      </c>
      <c r="S1988">
        <f t="shared" si="63"/>
        <v>2.0521268691666665</v>
      </c>
      <c r="T1988" t="s">
        <v>19</v>
      </c>
    </row>
    <row r="1989" spans="1:20" x14ac:dyDescent="0.25">
      <c r="A1989">
        <v>1988</v>
      </c>
      <c r="B1989" t="s">
        <v>1357</v>
      </c>
      <c r="C1989" t="s">
        <v>480</v>
      </c>
      <c r="D1989" t="str">
        <f t="shared" si="62"/>
        <v>Gonsalves Heather</v>
      </c>
      <c r="E1989" t="s">
        <v>15</v>
      </c>
      <c r="F1989" t="s">
        <v>38</v>
      </c>
      <c r="G1989" t="s">
        <v>1060</v>
      </c>
      <c r="H1989" t="s">
        <v>1061</v>
      </c>
      <c r="I1989" t="s">
        <v>38</v>
      </c>
      <c r="J1989" t="s">
        <v>19</v>
      </c>
      <c r="K1989" t="str">
        <f>INDEX(Table6[Column1],MATCH(L1989,Table6[Column2]))</f>
        <v>Young Adults</v>
      </c>
      <c r="L1989">
        <v>37.420446830000003</v>
      </c>
      <c r="M1989" t="str">
        <f>VLOOKUP(L1989,Table1[],2)</f>
        <v>30 - 39</v>
      </c>
      <c r="N1989" t="str">
        <f>INDEX(Table7[Column1],MATCH(O1989,Table7[Column2]))</f>
        <v>Learning Stage</v>
      </c>
      <c r="O1989">
        <v>4.3261177369999997</v>
      </c>
      <c r="P1989" t="str">
        <f>VLOOKUP(O1989,Table13[],2)</f>
        <v>1 - 5</v>
      </c>
      <c r="Q1989" t="str">
        <f>INDEX(Table8[Column1],MATCH(R1989,Table8[Column2]))</f>
        <v>Scheduled</v>
      </c>
      <c r="R1989">
        <v>37.865482550000003</v>
      </c>
      <c r="S1989">
        <f t="shared" si="63"/>
        <v>1.5777284395833333</v>
      </c>
      <c r="T1989" t="s">
        <v>19</v>
      </c>
    </row>
    <row r="1990" spans="1:20" x14ac:dyDescent="0.25">
      <c r="A1990">
        <v>1989</v>
      </c>
      <c r="B1990" t="s">
        <v>510</v>
      </c>
      <c r="C1990" t="s">
        <v>492</v>
      </c>
      <c r="D1990" t="str">
        <f t="shared" si="62"/>
        <v>Hamlin Raymond</v>
      </c>
      <c r="E1990" t="s">
        <v>22</v>
      </c>
      <c r="F1990" t="s">
        <v>984</v>
      </c>
      <c r="G1990" t="s">
        <v>1060</v>
      </c>
      <c r="H1990" t="s">
        <v>1061</v>
      </c>
      <c r="I1990" t="s">
        <v>87</v>
      </c>
      <c r="J1990" t="s">
        <v>19</v>
      </c>
      <c r="K1990" t="str">
        <f>INDEX(Table6[Column1],MATCH(L1990,Table6[Column2]))</f>
        <v>Elders</v>
      </c>
      <c r="L1990">
        <v>53.784605820000003</v>
      </c>
      <c r="M1990" t="str">
        <f>VLOOKUP(L1990,Table1[],2)</f>
        <v>50 - 59</v>
      </c>
      <c r="N1990" t="str">
        <f>INDEX(Table7[Column1],MATCH(O1990,Table7[Column2]))</f>
        <v>Learning Stage</v>
      </c>
      <c r="O1990">
        <v>5.7924046410000001</v>
      </c>
      <c r="P1990" t="str">
        <f>VLOOKUP(O1990,Table13[],2)</f>
        <v>1 - 5</v>
      </c>
      <c r="Q1990" t="str">
        <f>INDEX(Table8[Column1],MATCH(R1990,Table8[Column2]))</f>
        <v>Excused</v>
      </c>
      <c r="R1990">
        <v>124.7847768</v>
      </c>
      <c r="S1990">
        <f t="shared" si="63"/>
        <v>5.1993656999999995</v>
      </c>
      <c r="T1990" t="s">
        <v>19</v>
      </c>
    </row>
    <row r="1991" spans="1:20" x14ac:dyDescent="0.25">
      <c r="A1991">
        <v>1990</v>
      </c>
      <c r="B1991" t="s">
        <v>2359</v>
      </c>
      <c r="C1991" t="s">
        <v>183</v>
      </c>
      <c r="D1991" t="str">
        <f t="shared" si="62"/>
        <v>Madigan Donald</v>
      </c>
      <c r="E1991" t="s">
        <v>22</v>
      </c>
      <c r="F1991" t="s">
        <v>95</v>
      </c>
      <c r="G1991" t="s">
        <v>1060</v>
      </c>
      <c r="H1991" t="s">
        <v>1061</v>
      </c>
      <c r="I1991" t="s">
        <v>87</v>
      </c>
      <c r="J1991" t="s">
        <v>19</v>
      </c>
      <c r="K1991" t="str">
        <f>INDEX(Table6[Column1],MATCH(L1991,Table6[Column2]))</f>
        <v>Young Adults</v>
      </c>
      <c r="L1991">
        <v>31.174321750000001</v>
      </c>
      <c r="M1991" t="str">
        <f>VLOOKUP(L1991,Table1[],2)</f>
        <v>30 - 39</v>
      </c>
      <c r="N1991" t="str">
        <f>INDEX(Table7[Column1],MATCH(O1991,Table7[Column2]))</f>
        <v>Learning Stage</v>
      </c>
      <c r="O1991">
        <v>5.8116432089999996</v>
      </c>
      <c r="P1991" t="str">
        <f>VLOOKUP(O1991,Table13[],2)</f>
        <v>1 - 5</v>
      </c>
      <c r="Q1991" t="str">
        <f>INDEX(Table8[Column1],MATCH(R1991,Table8[Column2]))</f>
        <v>Maintained</v>
      </c>
      <c r="R1991">
        <v>74.174937999999997</v>
      </c>
      <c r="S1991">
        <f t="shared" si="63"/>
        <v>3.0906224166666667</v>
      </c>
      <c r="T1991" t="s">
        <v>19</v>
      </c>
    </row>
    <row r="1992" spans="1:20" x14ac:dyDescent="0.25">
      <c r="A1992">
        <v>1991</v>
      </c>
      <c r="B1992" t="s">
        <v>2360</v>
      </c>
      <c r="C1992" t="s">
        <v>55</v>
      </c>
      <c r="D1992" t="str">
        <f t="shared" si="62"/>
        <v>Cerna Leonard</v>
      </c>
      <c r="E1992" t="s">
        <v>22</v>
      </c>
      <c r="F1992" t="s">
        <v>192</v>
      </c>
      <c r="G1992" t="s">
        <v>1060</v>
      </c>
      <c r="H1992" t="s">
        <v>1061</v>
      </c>
      <c r="I1992" t="s">
        <v>192</v>
      </c>
      <c r="J1992" t="s">
        <v>19</v>
      </c>
      <c r="K1992" t="str">
        <f>INDEX(Table6[Column1],MATCH(L1992,Table6[Column2]))</f>
        <v>Youth</v>
      </c>
      <c r="L1992">
        <v>26.735227309999999</v>
      </c>
      <c r="M1992" t="str">
        <f>VLOOKUP(L1992,Table1[],2)</f>
        <v>20 - 29</v>
      </c>
      <c r="N1992" t="str">
        <f>INDEX(Table7[Column1],MATCH(O1992,Table7[Column2]))</f>
        <v>Learning Stage</v>
      </c>
      <c r="O1992">
        <v>3.8134563899999998</v>
      </c>
      <c r="P1992" t="str">
        <f>VLOOKUP(O1992,Table13[],2)</f>
        <v>1 - 5</v>
      </c>
      <c r="Q1992" t="str">
        <f>INDEX(Table8[Column1],MATCH(R1992,Table8[Column2]))</f>
        <v>Scheduled</v>
      </c>
      <c r="R1992">
        <v>0</v>
      </c>
      <c r="S1992">
        <f t="shared" si="63"/>
        <v>0</v>
      </c>
      <c r="T1992" t="s">
        <v>19</v>
      </c>
    </row>
    <row r="1993" spans="1:20" x14ac:dyDescent="0.25">
      <c r="A1993">
        <v>1992</v>
      </c>
      <c r="B1993" t="s">
        <v>2361</v>
      </c>
      <c r="C1993" t="s">
        <v>918</v>
      </c>
      <c r="D1993" t="str">
        <f t="shared" si="62"/>
        <v>Lockett Tim</v>
      </c>
      <c r="E1993" t="s">
        <v>22</v>
      </c>
      <c r="F1993" t="s">
        <v>38</v>
      </c>
      <c r="G1993" t="s">
        <v>2305</v>
      </c>
      <c r="H1993" t="s">
        <v>1826</v>
      </c>
      <c r="I1993" t="s">
        <v>38</v>
      </c>
      <c r="J1993" t="s">
        <v>19</v>
      </c>
      <c r="K1993" t="str">
        <f>INDEX(Table6[Column1],MATCH(L1993,Table6[Column2]))</f>
        <v>Adults</v>
      </c>
      <c r="L1993">
        <v>42.054884999999999</v>
      </c>
      <c r="M1993" t="str">
        <f>VLOOKUP(L1993,Table1[],2)</f>
        <v>40 - 49</v>
      </c>
      <c r="N1993" t="str">
        <f>INDEX(Table7[Column1],MATCH(O1993,Table7[Column2]))</f>
        <v>Learning Stage</v>
      </c>
      <c r="O1993">
        <v>5.5649367720000003</v>
      </c>
      <c r="P1993" t="str">
        <f>VLOOKUP(O1993,Table13[],2)</f>
        <v>1 - 5</v>
      </c>
      <c r="Q1993" t="str">
        <f>INDEX(Table8[Column1],MATCH(R1993,Table8[Column2]))</f>
        <v>Scheduled</v>
      </c>
      <c r="R1993">
        <v>21.357730159999999</v>
      </c>
      <c r="S1993">
        <f t="shared" si="63"/>
        <v>0.88990542333333333</v>
      </c>
      <c r="T1993" t="s">
        <v>19</v>
      </c>
    </row>
    <row r="1994" spans="1:20" x14ac:dyDescent="0.25">
      <c r="A1994">
        <v>1993</v>
      </c>
      <c r="B1994" t="s">
        <v>2362</v>
      </c>
      <c r="C1994" t="s">
        <v>28</v>
      </c>
      <c r="D1994" t="str">
        <f t="shared" si="62"/>
        <v>Staton Simon</v>
      </c>
      <c r="E1994" t="s">
        <v>22</v>
      </c>
      <c r="F1994" t="s">
        <v>407</v>
      </c>
      <c r="G1994" t="s">
        <v>820</v>
      </c>
      <c r="H1994" t="s">
        <v>821</v>
      </c>
      <c r="I1994" t="s">
        <v>407</v>
      </c>
      <c r="J1994" t="s">
        <v>19</v>
      </c>
      <c r="K1994" t="str">
        <f>INDEX(Table6[Column1],MATCH(L1994,Table6[Column2]))</f>
        <v>Elders</v>
      </c>
      <c r="L1994">
        <v>51.348180910000004</v>
      </c>
      <c r="M1994" t="str">
        <f>VLOOKUP(L1994,Table1[],2)</f>
        <v>50 - 59</v>
      </c>
      <c r="N1994" t="str">
        <f>INDEX(Table7[Column1],MATCH(O1994,Table7[Column2]))</f>
        <v>Learning Stage</v>
      </c>
      <c r="O1994">
        <v>5.6483057399999996</v>
      </c>
      <c r="P1994" t="str">
        <f>VLOOKUP(O1994,Table13[],2)</f>
        <v>1 - 5</v>
      </c>
      <c r="Q1994" t="str">
        <f>INDEX(Table8[Column1],MATCH(R1994,Table8[Column2]))</f>
        <v>Excused</v>
      </c>
      <c r="R1994">
        <v>125.6311357</v>
      </c>
      <c r="S1994">
        <f t="shared" si="63"/>
        <v>5.2346306541666667</v>
      </c>
      <c r="T1994" t="s">
        <v>19</v>
      </c>
    </row>
    <row r="1995" spans="1:20" x14ac:dyDescent="0.25">
      <c r="A1995">
        <v>1994</v>
      </c>
      <c r="B1995" t="s">
        <v>2363</v>
      </c>
      <c r="C1995" t="s">
        <v>144</v>
      </c>
      <c r="D1995" t="str">
        <f t="shared" si="62"/>
        <v>Hollis David</v>
      </c>
      <c r="E1995" t="s">
        <v>22</v>
      </c>
      <c r="F1995" t="s">
        <v>38</v>
      </c>
      <c r="G1995" t="s">
        <v>2305</v>
      </c>
      <c r="H1995" t="s">
        <v>1826</v>
      </c>
      <c r="I1995" t="s">
        <v>38</v>
      </c>
      <c r="J1995" t="s">
        <v>19</v>
      </c>
      <c r="K1995" t="str">
        <f>INDEX(Table6[Column1],MATCH(L1995,Table6[Column2]))</f>
        <v>Adults</v>
      </c>
      <c r="L1995">
        <v>43.816582019999998</v>
      </c>
      <c r="M1995" t="str">
        <f>VLOOKUP(L1995,Table1[],2)</f>
        <v>40 - 49</v>
      </c>
      <c r="N1995" t="str">
        <f>INDEX(Table7[Column1],MATCH(O1995,Table7[Column2]))</f>
        <v>Learning Stage</v>
      </c>
      <c r="O1995">
        <v>4.1727811839999998</v>
      </c>
      <c r="P1995" t="str">
        <f>VLOOKUP(O1995,Table13[],2)</f>
        <v>1 - 5</v>
      </c>
      <c r="Q1995" t="str">
        <f>INDEX(Table8[Column1],MATCH(R1995,Table8[Column2]))</f>
        <v>Maintained</v>
      </c>
      <c r="R1995">
        <v>65.646060039999995</v>
      </c>
      <c r="S1995">
        <f t="shared" si="63"/>
        <v>2.7352525016666664</v>
      </c>
      <c r="T1995" t="s">
        <v>19</v>
      </c>
    </row>
    <row r="1996" spans="1:20" x14ac:dyDescent="0.25">
      <c r="A1996">
        <v>1995</v>
      </c>
      <c r="B1996" t="s">
        <v>1299</v>
      </c>
      <c r="C1996" t="s">
        <v>201</v>
      </c>
      <c r="D1996" t="str">
        <f t="shared" si="62"/>
        <v>Perkins Anthony</v>
      </c>
      <c r="E1996" t="s">
        <v>22</v>
      </c>
      <c r="F1996" t="s">
        <v>16</v>
      </c>
      <c r="G1996" t="s">
        <v>1060</v>
      </c>
      <c r="H1996" t="s">
        <v>1061</v>
      </c>
      <c r="I1996" t="s">
        <v>16</v>
      </c>
      <c r="J1996" t="s">
        <v>19</v>
      </c>
      <c r="K1996" t="str">
        <f>INDEX(Table6[Column1],MATCH(L1996,Table6[Column2]))</f>
        <v>Adults</v>
      </c>
      <c r="L1996">
        <v>40.681388009999999</v>
      </c>
      <c r="M1996" t="str">
        <f>VLOOKUP(L1996,Table1[],2)</f>
        <v>40 - 49</v>
      </c>
      <c r="N1996" t="str">
        <f>INDEX(Table7[Column1],MATCH(O1996,Table7[Column2]))</f>
        <v>Learning Stage</v>
      </c>
      <c r="O1996">
        <v>4.4738705830000001</v>
      </c>
      <c r="P1996" t="str">
        <f>VLOOKUP(O1996,Table13[],2)</f>
        <v>1 - 5</v>
      </c>
      <c r="Q1996" t="str">
        <f>INDEX(Table8[Column1],MATCH(R1996,Table8[Column2]))</f>
        <v>Scheduled</v>
      </c>
      <c r="R1996">
        <v>13.59653458</v>
      </c>
      <c r="S1996">
        <f t="shared" si="63"/>
        <v>0.56652227416666667</v>
      </c>
      <c r="T1996" t="s">
        <v>19</v>
      </c>
    </row>
    <row r="1997" spans="1:20" x14ac:dyDescent="0.25">
      <c r="A1997">
        <v>1996</v>
      </c>
      <c r="B1997" t="s">
        <v>2364</v>
      </c>
      <c r="C1997" t="s">
        <v>345</v>
      </c>
      <c r="D1997" t="str">
        <f t="shared" si="62"/>
        <v>Shelton Ronald</v>
      </c>
      <c r="E1997" t="s">
        <v>22</v>
      </c>
      <c r="F1997" t="s">
        <v>38</v>
      </c>
      <c r="G1997" t="s">
        <v>2305</v>
      </c>
      <c r="H1997" t="s">
        <v>1826</v>
      </c>
      <c r="I1997" t="s">
        <v>38</v>
      </c>
      <c r="J1997" t="s">
        <v>19</v>
      </c>
      <c r="K1997" t="str">
        <f>INDEX(Table6[Column1],MATCH(L1997,Table6[Column2]))</f>
        <v>Young Adults</v>
      </c>
      <c r="L1997">
        <v>34.719896730000002</v>
      </c>
      <c r="M1997" t="str">
        <f>VLOOKUP(L1997,Table1[],2)</f>
        <v>30 - 39</v>
      </c>
      <c r="N1997" t="str">
        <f>INDEX(Table7[Column1],MATCH(O1997,Table7[Column2]))</f>
        <v>Learning Stage</v>
      </c>
      <c r="O1997">
        <v>4.2807787470000003</v>
      </c>
      <c r="P1997" t="str">
        <f>VLOOKUP(O1997,Table13[],2)</f>
        <v>1 - 5</v>
      </c>
      <c r="Q1997" t="str">
        <f>INDEX(Table8[Column1],MATCH(R1997,Table8[Column2]))</f>
        <v>Scheduled</v>
      </c>
      <c r="R1997">
        <v>28.87413059</v>
      </c>
      <c r="S1997">
        <f t="shared" si="63"/>
        <v>1.2030887745833332</v>
      </c>
      <c r="T1997" t="s">
        <v>19</v>
      </c>
    </row>
    <row r="1998" spans="1:20" x14ac:dyDescent="0.25">
      <c r="A1998">
        <v>1997</v>
      </c>
      <c r="B1998" t="s">
        <v>2365</v>
      </c>
      <c r="C1998" t="s">
        <v>132</v>
      </c>
      <c r="D1998" t="str">
        <f t="shared" si="62"/>
        <v>Yates Bryant</v>
      </c>
      <c r="E1998" t="s">
        <v>22</v>
      </c>
      <c r="F1998" t="s">
        <v>27</v>
      </c>
      <c r="G1998" t="s">
        <v>820</v>
      </c>
      <c r="H1998" t="s">
        <v>821</v>
      </c>
      <c r="I1998" t="s">
        <v>27</v>
      </c>
      <c r="J1998" t="s">
        <v>19</v>
      </c>
      <c r="K1998" t="str">
        <f>INDEX(Table6[Column1],MATCH(L1998,Table6[Column2]))</f>
        <v>Adults</v>
      </c>
      <c r="L1998">
        <v>47.598579370000003</v>
      </c>
      <c r="M1998" t="str">
        <f>VLOOKUP(L1998,Table1[],2)</f>
        <v>40 - 49</v>
      </c>
      <c r="N1998" t="str">
        <f>INDEX(Table7[Column1],MATCH(O1998,Table7[Column2]))</f>
        <v>Learning Stage</v>
      </c>
      <c r="O1998">
        <v>3.9937289279999999</v>
      </c>
      <c r="P1998" t="str">
        <f>VLOOKUP(O1998,Table13[],2)</f>
        <v>1 - 5</v>
      </c>
      <c r="Q1998" t="str">
        <f>INDEX(Table8[Column1],MATCH(R1998,Table8[Column2]))</f>
        <v>Maintained</v>
      </c>
      <c r="R1998">
        <v>62.660505690000001</v>
      </c>
      <c r="S1998">
        <f t="shared" si="63"/>
        <v>2.6108544037499999</v>
      </c>
      <c r="T1998" t="s">
        <v>19</v>
      </c>
    </row>
    <row r="1999" spans="1:20" x14ac:dyDescent="0.25">
      <c r="A1999">
        <v>1998</v>
      </c>
      <c r="B1999" t="s">
        <v>1209</v>
      </c>
      <c r="C1999" t="s">
        <v>2366</v>
      </c>
      <c r="D1999" t="str">
        <f t="shared" si="62"/>
        <v>Taylor Stefanie</v>
      </c>
      <c r="E1999" t="s">
        <v>15</v>
      </c>
      <c r="F1999" t="s">
        <v>16</v>
      </c>
      <c r="G1999" t="s">
        <v>1060</v>
      </c>
      <c r="H1999" t="s">
        <v>1061</v>
      </c>
      <c r="I1999" t="s">
        <v>16</v>
      </c>
      <c r="J1999" t="s">
        <v>19</v>
      </c>
      <c r="K1999" t="str">
        <f>INDEX(Table6[Column1],MATCH(L1999,Table6[Column2]))</f>
        <v>Young Adults</v>
      </c>
      <c r="L1999">
        <v>35.24774781</v>
      </c>
      <c r="M1999" t="str">
        <f>VLOOKUP(L1999,Table1[],2)</f>
        <v>30 - 39</v>
      </c>
      <c r="N1999" t="str">
        <f>INDEX(Table7[Column1],MATCH(O1999,Table7[Column2]))</f>
        <v>Learning Stage</v>
      </c>
      <c r="O1999">
        <v>2.9729028770000001</v>
      </c>
      <c r="P1999" t="str">
        <f>VLOOKUP(O1999,Table13[],2)</f>
        <v>1 - 5</v>
      </c>
      <c r="Q1999" t="str">
        <f>INDEX(Table8[Column1],MATCH(R1999,Table8[Column2]))</f>
        <v>Scheduled</v>
      </c>
      <c r="R1999">
        <v>22.038622539999999</v>
      </c>
      <c r="S1999">
        <f t="shared" si="63"/>
        <v>0.9182759391666665</v>
      </c>
      <c r="T1999" t="s">
        <v>19</v>
      </c>
    </row>
    <row r="2000" spans="1:20" x14ac:dyDescent="0.25">
      <c r="A2000">
        <v>1999</v>
      </c>
      <c r="B2000" t="s">
        <v>1012</v>
      </c>
      <c r="C2000" t="s">
        <v>115</v>
      </c>
      <c r="D2000" t="str">
        <f t="shared" si="62"/>
        <v>Anderson Daniel</v>
      </c>
      <c r="E2000" t="s">
        <v>22</v>
      </c>
      <c r="F2000" t="s">
        <v>540</v>
      </c>
      <c r="G2000" t="s">
        <v>820</v>
      </c>
      <c r="H2000" t="s">
        <v>821</v>
      </c>
      <c r="I2000" t="s">
        <v>169</v>
      </c>
      <c r="J2000" t="s">
        <v>19</v>
      </c>
      <c r="K2000" t="str">
        <f>INDEX(Table6[Column1],MATCH(L2000,Table6[Column2]))</f>
        <v>Young Adults</v>
      </c>
      <c r="L2000">
        <v>37.782775819999998</v>
      </c>
      <c r="M2000" t="str">
        <f>VLOOKUP(L2000,Table1[],2)</f>
        <v>30 - 39</v>
      </c>
      <c r="N2000" t="str">
        <f>INDEX(Table7[Column1],MATCH(O2000,Table7[Column2]))</f>
        <v>Fitting in Stage</v>
      </c>
      <c r="O2000">
        <v>7.319838646</v>
      </c>
      <c r="P2000" t="str">
        <f>VLOOKUP(O2000,Table13[],2)</f>
        <v>6 - 10</v>
      </c>
      <c r="Q2000" t="str">
        <f>INDEX(Table8[Column1],MATCH(R2000,Table8[Column2]))</f>
        <v>Scheduled</v>
      </c>
      <c r="R2000">
        <v>27.509516900000001</v>
      </c>
      <c r="S2000">
        <f t="shared" si="63"/>
        <v>1.1462298708333334</v>
      </c>
      <c r="T2000" t="s">
        <v>19</v>
      </c>
    </row>
    <row r="2001" spans="1:20" x14ac:dyDescent="0.25">
      <c r="A2001">
        <v>2000</v>
      </c>
      <c r="B2001" t="s">
        <v>2367</v>
      </c>
      <c r="C2001" t="s">
        <v>1549</v>
      </c>
      <c r="D2001" t="str">
        <f t="shared" si="62"/>
        <v>Piercy Benjamin</v>
      </c>
      <c r="E2001" t="s">
        <v>22</v>
      </c>
      <c r="F2001" t="s">
        <v>157</v>
      </c>
      <c r="G2001" t="s">
        <v>820</v>
      </c>
      <c r="H2001" t="s">
        <v>821</v>
      </c>
      <c r="I2001" t="s">
        <v>157</v>
      </c>
      <c r="J2001" t="s">
        <v>19</v>
      </c>
      <c r="K2001" t="str">
        <f>INDEX(Table6[Column1],MATCH(L2001,Table6[Column2]))</f>
        <v>Young Adults</v>
      </c>
      <c r="L2001">
        <v>30.52772989</v>
      </c>
      <c r="M2001" t="str">
        <f>VLOOKUP(L2001,Table1[],2)</f>
        <v>30 - 39</v>
      </c>
      <c r="N2001" t="str">
        <f>INDEX(Table7[Column1],MATCH(O2001,Table7[Column2]))</f>
        <v>Fitting in Stage</v>
      </c>
      <c r="O2001">
        <v>7.7608281010000004</v>
      </c>
      <c r="P2001" t="str">
        <f>VLOOKUP(O2001,Table13[],2)</f>
        <v>6 - 10</v>
      </c>
      <c r="Q2001" t="str">
        <f>INDEX(Table8[Column1],MATCH(R2001,Table8[Column2]))</f>
        <v>Scheduled</v>
      </c>
      <c r="R2001">
        <v>0</v>
      </c>
      <c r="S2001">
        <f t="shared" si="63"/>
        <v>0</v>
      </c>
      <c r="T2001" t="s">
        <v>19</v>
      </c>
    </row>
    <row r="2002" spans="1:20" x14ac:dyDescent="0.25">
      <c r="A2002">
        <v>2001</v>
      </c>
      <c r="B2002" t="s">
        <v>2368</v>
      </c>
      <c r="C2002" t="s">
        <v>50</v>
      </c>
      <c r="D2002" t="str">
        <f t="shared" si="62"/>
        <v>Lovelace Robert</v>
      </c>
      <c r="E2002" t="s">
        <v>22</v>
      </c>
      <c r="F2002" t="s">
        <v>155</v>
      </c>
      <c r="G2002" t="s">
        <v>820</v>
      </c>
      <c r="H2002" t="s">
        <v>821</v>
      </c>
      <c r="I2002" t="s">
        <v>24</v>
      </c>
      <c r="J2002" t="s">
        <v>19</v>
      </c>
      <c r="K2002" t="str">
        <f>INDEX(Table6[Column1],MATCH(L2002,Table6[Column2]))</f>
        <v>Young Adults</v>
      </c>
      <c r="L2002">
        <v>35.671193590000001</v>
      </c>
      <c r="M2002" t="str">
        <f>VLOOKUP(L2002,Table1[],2)</f>
        <v>30 - 39</v>
      </c>
      <c r="N2002" t="str">
        <f>INDEX(Table7[Column1],MATCH(O2002,Table7[Column2]))</f>
        <v>Learning Stage</v>
      </c>
      <c r="O2002">
        <v>4.7179013559999996</v>
      </c>
      <c r="P2002" t="str">
        <f>VLOOKUP(O2002,Table13[],2)</f>
        <v>1 - 5</v>
      </c>
      <c r="Q2002" t="str">
        <f>INDEX(Table8[Column1],MATCH(R2002,Table8[Column2]))</f>
        <v>Scheduled</v>
      </c>
      <c r="R2002">
        <v>31.308504079999999</v>
      </c>
      <c r="S2002">
        <f t="shared" si="63"/>
        <v>1.3045210033333334</v>
      </c>
      <c r="T2002" t="s">
        <v>19</v>
      </c>
    </row>
    <row r="2003" spans="1:20" x14ac:dyDescent="0.25">
      <c r="A2003">
        <v>2002</v>
      </c>
      <c r="B2003" t="s">
        <v>2369</v>
      </c>
      <c r="C2003" t="s">
        <v>2370</v>
      </c>
      <c r="D2003" t="str">
        <f t="shared" si="62"/>
        <v>Kimball Shena</v>
      </c>
      <c r="E2003" t="s">
        <v>15</v>
      </c>
      <c r="F2003" t="s">
        <v>788</v>
      </c>
      <c r="G2003" t="s">
        <v>1794</v>
      </c>
      <c r="H2003" t="s">
        <v>1061</v>
      </c>
      <c r="I2003" t="s">
        <v>788</v>
      </c>
      <c r="J2003" t="s">
        <v>19</v>
      </c>
      <c r="K2003" t="str">
        <f>INDEX(Table6[Column1],MATCH(L2003,Table6[Column2]))</f>
        <v>Elders</v>
      </c>
      <c r="L2003">
        <v>56.83150629</v>
      </c>
      <c r="M2003" t="str">
        <f>VLOOKUP(L2003,Table1[],2)</f>
        <v>50 - 59</v>
      </c>
      <c r="N2003" t="str">
        <f>INDEX(Table7[Column1],MATCH(O2003,Table7[Column2]))</f>
        <v>Learning Stage</v>
      </c>
      <c r="O2003">
        <v>4.189240012</v>
      </c>
      <c r="P2003" t="str">
        <f>VLOOKUP(O2003,Table13[],2)</f>
        <v>1 - 5</v>
      </c>
      <c r="Q2003" t="str">
        <f>INDEX(Table8[Column1],MATCH(R2003,Table8[Column2]))</f>
        <v>Excused</v>
      </c>
      <c r="R2003">
        <v>130.3325542</v>
      </c>
      <c r="S2003">
        <f t="shared" si="63"/>
        <v>5.4305230916666662</v>
      </c>
      <c r="T2003" t="s">
        <v>19</v>
      </c>
    </row>
    <row r="2004" spans="1:20" x14ac:dyDescent="0.25">
      <c r="A2004">
        <v>2003</v>
      </c>
      <c r="B2004" t="s">
        <v>2371</v>
      </c>
      <c r="C2004" t="s">
        <v>751</v>
      </c>
      <c r="D2004" t="str">
        <f t="shared" si="62"/>
        <v>Chitwood Jose</v>
      </c>
      <c r="E2004" t="s">
        <v>22</v>
      </c>
      <c r="F2004" t="s">
        <v>407</v>
      </c>
      <c r="G2004" t="s">
        <v>1862</v>
      </c>
      <c r="H2004" t="s">
        <v>1863</v>
      </c>
      <c r="I2004" t="s">
        <v>407</v>
      </c>
      <c r="J2004" t="s">
        <v>19</v>
      </c>
      <c r="K2004" t="str">
        <f>INDEX(Table6[Column1],MATCH(L2004,Table6[Column2]))</f>
        <v>Adults</v>
      </c>
      <c r="L2004">
        <v>47.349964</v>
      </c>
      <c r="M2004" t="str">
        <f>VLOOKUP(L2004,Table1[],2)</f>
        <v>40 - 49</v>
      </c>
      <c r="N2004" t="str">
        <f>INDEX(Table7[Column1],MATCH(O2004,Table7[Column2]))</f>
        <v>Learning Stage</v>
      </c>
      <c r="O2004">
        <v>5.3815691210000001</v>
      </c>
      <c r="P2004" t="str">
        <f>VLOOKUP(O2004,Table13[],2)</f>
        <v>1 - 5</v>
      </c>
      <c r="Q2004" t="str">
        <f>INDEX(Table8[Column1],MATCH(R2004,Table8[Column2]))</f>
        <v>Habitual</v>
      </c>
      <c r="R2004">
        <v>118.8271208</v>
      </c>
      <c r="S2004">
        <f t="shared" si="63"/>
        <v>4.9511300333333335</v>
      </c>
      <c r="T2004" t="s">
        <v>19</v>
      </c>
    </row>
    <row r="2005" spans="1:20" x14ac:dyDescent="0.25">
      <c r="A2005">
        <v>2004</v>
      </c>
      <c r="B2005" t="s">
        <v>721</v>
      </c>
      <c r="C2005" t="s">
        <v>112</v>
      </c>
      <c r="D2005" t="str">
        <f t="shared" si="62"/>
        <v>Walker Katherine</v>
      </c>
      <c r="E2005" t="s">
        <v>15</v>
      </c>
      <c r="F2005" t="s">
        <v>100</v>
      </c>
      <c r="G2005" t="s">
        <v>1872</v>
      </c>
      <c r="H2005" t="s">
        <v>612</v>
      </c>
      <c r="I2005" t="s">
        <v>101</v>
      </c>
      <c r="J2005" t="s">
        <v>19</v>
      </c>
      <c r="K2005" t="str">
        <f>INDEX(Table6[Column1],MATCH(L2005,Table6[Column2]))</f>
        <v>Adults</v>
      </c>
      <c r="L2005">
        <v>42.874217209999998</v>
      </c>
      <c r="M2005" t="str">
        <f>VLOOKUP(L2005,Table1[],2)</f>
        <v>40 - 49</v>
      </c>
      <c r="N2005" t="str">
        <f>INDEX(Table7[Column1],MATCH(O2005,Table7[Column2]))</f>
        <v>Learning Stage</v>
      </c>
      <c r="O2005">
        <v>5.5096370639999996</v>
      </c>
      <c r="P2005" t="str">
        <f>VLOOKUP(O2005,Table13[],2)</f>
        <v>1 - 5</v>
      </c>
      <c r="Q2005" t="str">
        <f>INDEX(Table8[Column1],MATCH(R2005,Table8[Column2]))</f>
        <v>Maintained</v>
      </c>
      <c r="R2005">
        <v>63.326542910000001</v>
      </c>
      <c r="S2005">
        <f t="shared" si="63"/>
        <v>2.6386059545833334</v>
      </c>
      <c r="T2005" t="s">
        <v>19</v>
      </c>
    </row>
    <row r="2006" spans="1:20" x14ac:dyDescent="0.25">
      <c r="A2006">
        <v>2005</v>
      </c>
      <c r="B2006" t="s">
        <v>368</v>
      </c>
      <c r="C2006" t="s">
        <v>502</v>
      </c>
      <c r="D2006" t="str">
        <f t="shared" si="62"/>
        <v>Frank Susan</v>
      </c>
      <c r="E2006" t="s">
        <v>15</v>
      </c>
      <c r="F2006" t="s">
        <v>24</v>
      </c>
      <c r="G2006" t="s">
        <v>1060</v>
      </c>
      <c r="H2006" t="s">
        <v>1061</v>
      </c>
      <c r="I2006" t="s">
        <v>24</v>
      </c>
      <c r="J2006" t="s">
        <v>19</v>
      </c>
      <c r="K2006" t="str">
        <f>INDEX(Table6[Column1],MATCH(L2006,Table6[Column2]))</f>
        <v>Adults</v>
      </c>
      <c r="L2006">
        <v>48.917782099999997</v>
      </c>
      <c r="M2006" t="str">
        <f>VLOOKUP(L2006,Table1[],2)</f>
        <v>40 - 49</v>
      </c>
      <c r="N2006" t="str">
        <f>INDEX(Table7[Column1],MATCH(O2006,Table7[Column2]))</f>
        <v>Fitting in Stage</v>
      </c>
      <c r="O2006">
        <v>6.0442114829999998</v>
      </c>
      <c r="P2006" t="str">
        <f>VLOOKUP(O2006,Table13[],2)</f>
        <v>6 - 10</v>
      </c>
      <c r="Q2006" t="str">
        <f>INDEX(Table8[Column1],MATCH(R2006,Table8[Column2]))</f>
        <v>Habitual</v>
      </c>
      <c r="R2006">
        <v>107.37302510000001</v>
      </c>
      <c r="S2006">
        <f t="shared" si="63"/>
        <v>4.4738760458333333</v>
      </c>
      <c r="T2006" t="s">
        <v>19</v>
      </c>
    </row>
    <row r="2007" spans="1:20" x14ac:dyDescent="0.25">
      <c r="A2007">
        <v>2006</v>
      </c>
      <c r="B2007" t="s">
        <v>763</v>
      </c>
      <c r="C2007" t="s">
        <v>125</v>
      </c>
      <c r="D2007" t="str">
        <f t="shared" si="62"/>
        <v>Howard Virginia</v>
      </c>
      <c r="E2007" t="s">
        <v>15</v>
      </c>
      <c r="F2007" t="s">
        <v>30</v>
      </c>
      <c r="G2007" t="s">
        <v>820</v>
      </c>
      <c r="H2007" t="s">
        <v>821</v>
      </c>
      <c r="I2007" t="s">
        <v>30</v>
      </c>
      <c r="J2007" t="s">
        <v>19</v>
      </c>
      <c r="K2007" t="str">
        <f>INDEX(Table6[Column1],MATCH(L2007,Table6[Column2]))</f>
        <v>Young Adults</v>
      </c>
      <c r="L2007">
        <v>39.789465479999997</v>
      </c>
      <c r="M2007" t="str">
        <f>VLOOKUP(L2007,Table1[],2)</f>
        <v>30 - 39</v>
      </c>
      <c r="N2007" t="str">
        <f>INDEX(Table7[Column1],MATCH(O2007,Table7[Column2]))</f>
        <v>Learning Stage</v>
      </c>
      <c r="O2007">
        <v>4.5660982939999997</v>
      </c>
      <c r="P2007" t="str">
        <f>VLOOKUP(O2007,Table13[],2)</f>
        <v>1 - 5</v>
      </c>
      <c r="Q2007" t="str">
        <f>INDEX(Table8[Column1],MATCH(R2007,Table8[Column2]))</f>
        <v>Maintained</v>
      </c>
      <c r="R2007">
        <v>67.489469170000007</v>
      </c>
      <c r="S2007">
        <f t="shared" si="63"/>
        <v>2.8120612154166666</v>
      </c>
      <c r="T2007" t="s">
        <v>19</v>
      </c>
    </row>
    <row r="2008" spans="1:20" x14ac:dyDescent="0.25">
      <c r="A2008">
        <v>2007</v>
      </c>
      <c r="B2008" t="s">
        <v>1131</v>
      </c>
      <c r="C2008" t="s">
        <v>56</v>
      </c>
      <c r="D2008" t="str">
        <f t="shared" si="62"/>
        <v>Herrera James</v>
      </c>
      <c r="E2008" t="s">
        <v>22</v>
      </c>
      <c r="F2008" t="s">
        <v>38</v>
      </c>
      <c r="G2008" t="s">
        <v>611</v>
      </c>
      <c r="H2008" t="s">
        <v>612</v>
      </c>
      <c r="I2008" t="s">
        <v>38</v>
      </c>
      <c r="J2008" t="s">
        <v>19</v>
      </c>
      <c r="K2008" t="str">
        <f>INDEX(Table6[Column1],MATCH(L2008,Table6[Column2]))</f>
        <v>Adults</v>
      </c>
      <c r="L2008">
        <v>49.154687039999999</v>
      </c>
      <c r="M2008" t="str">
        <f>VLOOKUP(L2008,Table1[],2)</f>
        <v>40 - 49</v>
      </c>
      <c r="N2008" t="str">
        <f>INDEX(Table7[Column1],MATCH(O2008,Table7[Column2]))</f>
        <v>Fitting in Stage</v>
      </c>
      <c r="O2008">
        <v>7.4412372280000003</v>
      </c>
      <c r="P2008" t="str">
        <f>VLOOKUP(O2008,Table13[],2)</f>
        <v>6 - 10</v>
      </c>
      <c r="Q2008" t="str">
        <f>INDEX(Table8[Column1],MATCH(R2008,Table8[Column2]))</f>
        <v>Habitual</v>
      </c>
      <c r="R2008">
        <v>94.103082209999997</v>
      </c>
      <c r="S2008">
        <f t="shared" si="63"/>
        <v>3.9209617587499999</v>
      </c>
      <c r="T2008" t="s">
        <v>19</v>
      </c>
    </row>
    <row r="2009" spans="1:20" x14ac:dyDescent="0.25">
      <c r="A2009">
        <v>2008</v>
      </c>
      <c r="B2009" t="s">
        <v>34</v>
      </c>
      <c r="C2009" t="s">
        <v>2372</v>
      </c>
      <c r="D2009" t="str">
        <f t="shared" si="62"/>
        <v>Jones Kira</v>
      </c>
      <c r="E2009" t="s">
        <v>15</v>
      </c>
      <c r="F2009" t="s">
        <v>16</v>
      </c>
      <c r="G2009" t="s">
        <v>1060</v>
      </c>
      <c r="H2009" t="s">
        <v>1061</v>
      </c>
      <c r="I2009" t="s">
        <v>16</v>
      </c>
      <c r="J2009" t="s">
        <v>19</v>
      </c>
      <c r="K2009" t="str">
        <f>INDEX(Table6[Column1],MATCH(L2009,Table6[Column2]))</f>
        <v>Adults</v>
      </c>
      <c r="L2009">
        <v>44.849372950000003</v>
      </c>
      <c r="M2009" t="str">
        <f>VLOOKUP(L2009,Table1[],2)</f>
        <v>40 - 49</v>
      </c>
      <c r="N2009" t="str">
        <f>INDEX(Table7[Column1],MATCH(O2009,Table7[Column2]))</f>
        <v>Learning Stage</v>
      </c>
      <c r="O2009">
        <v>5.6048584510000001</v>
      </c>
      <c r="P2009" t="str">
        <f>VLOOKUP(O2009,Table13[],2)</f>
        <v>1 - 5</v>
      </c>
      <c r="Q2009" t="str">
        <f>INDEX(Table8[Column1],MATCH(R2009,Table8[Column2]))</f>
        <v>Habitual</v>
      </c>
      <c r="R2009">
        <v>81.164318960000003</v>
      </c>
      <c r="S2009">
        <f t="shared" si="63"/>
        <v>3.3818466233333337</v>
      </c>
      <c r="T2009" t="s">
        <v>19</v>
      </c>
    </row>
    <row r="2010" spans="1:20" x14ac:dyDescent="0.25">
      <c r="A2010">
        <v>2009</v>
      </c>
      <c r="B2010" t="s">
        <v>63</v>
      </c>
      <c r="C2010" t="s">
        <v>877</v>
      </c>
      <c r="D2010" t="str">
        <f t="shared" si="62"/>
        <v>Combs Henry</v>
      </c>
      <c r="E2010" t="s">
        <v>22</v>
      </c>
      <c r="F2010" t="s">
        <v>24</v>
      </c>
      <c r="G2010" t="s">
        <v>1060</v>
      </c>
      <c r="H2010" t="s">
        <v>1061</v>
      </c>
      <c r="I2010" t="s">
        <v>24</v>
      </c>
      <c r="J2010" t="s">
        <v>19</v>
      </c>
      <c r="K2010" t="str">
        <f>INDEX(Table6[Column1],MATCH(L2010,Table6[Column2]))</f>
        <v>Young Adults</v>
      </c>
      <c r="L2010">
        <v>39.142054979999997</v>
      </c>
      <c r="M2010" t="str">
        <f>VLOOKUP(L2010,Table1[],2)</f>
        <v>30 - 39</v>
      </c>
      <c r="N2010" t="str">
        <f>INDEX(Table7[Column1],MATCH(O2010,Table7[Column2]))</f>
        <v>Learning Stage</v>
      </c>
      <c r="O2010">
        <v>5.7368958670000003</v>
      </c>
      <c r="P2010" t="str">
        <f>VLOOKUP(O2010,Table13[],2)</f>
        <v>1 - 5</v>
      </c>
      <c r="Q2010" t="str">
        <f>INDEX(Table8[Column1],MATCH(R2010,Table8[Column2]))</f>
        <v>Scheduled</v>
      </c>
      <c r="R2010">
        <v>22.201212890000001</v>
      </c>
      <c r="S2010">
        <f t="shared" si="63"/>
        <v>0.92505053708333329</v>
      </c>
      <c r="T2010" t="s">
        <v>19</v>
      </c>
    </row>
    <row r="2011" spans="1:20" x14ac:dyDescent="0.25">
      <c r="A2011">
        <v>2010</v>
      </c>
      <c r="B2011" t="s">
        <v>904</v>
      </c>
      <c r="C2011" t="s">
        <v>89</v>
      </c>
      <c r="D2011" t="str">
        <f t="shared" si="62"/>
        <v>Brown Joseph</v>
      </c>
      <c r="E2011" t="s">
        <v>22</v>
      </c>
      <c r="F2011" t="s">
        <v>505</v>
      </c>
      <c r="G2011" t="s">
        <v>1060</v>
      </c>
      <c r="H2011" t="s">
        <v>1061</v>
      </c>
      <c r="I2011" t="s">
        <v>24</v>
      </c>
      <c r="J2011" t="s">
        <v>19</v>
      </c>
      <c r="K2011" t="str">
        <f>INDEX(Table6[Column1],MATCH(L2011,Table6[Column2]))</f>
        <v>Adults</v>
      </c>
      <c r="L2011">
        <v>43.747696589999997</v>
      </c>
      <c r="M2011" t="str">
        <f>VLOOKUP(L2011,Table1[],2)</f>
        <v>40 - 49</v>
      </c>
      <c r="N2011" t="str">
        <f>INDEX(Table7[Column1],MATCH(O2011,Table7[Column2]))</f>
        <v>Learning Stage</v>
      </c>
      <c r="O2011">
        <v>4.3807033100000004</v>
      </c>
      <c r="P2011" t="str">
        <f>VLOOKUP(O2011,Table13[],2)</f>
        <v>1 - 5</v>
      </c>
      <c r="Q2011" t="str">
        <f>INDEX(Table8[Column1],MATCH(R2011,Table8[Column2]))</f>
        <v>Habitual</v>
      </c>
      <c r="R2011">
        <v>100.0174533</v>
      </c>
      <c r="S2011">
        <f t="shared" si="63"/>
        <v>4.1673938875000003</v>
      </c>
      <c r="T2011" t="s">
        <v>19</v>
      </c>
    </row>
    <row r="2012" spans="1:20" x14ac:dyDescent="0.25">
      <c r="A2012">
        <v>2011</v>
      </c>
      <c r="B2012" t="s">
        <v>951</v>
      </c>
      <c r="C2012" t="s">
        <v>2373</v>
      </c>
      <c r="D2012" t="str">
        <f t="shared" si="62"/>
        <v>Graham Phyllis</v>
      </c>
      <c r="E2012" t="s">
        <v>15</v>
      </c>
      <c r="F2012" t="s">
        <v>30</v>
      </c>
      <c r="G2012" t="s">
        <v>1060</v>
      </c>
      <c r="H2012" t="s">
        <v>1061</v>
      </c>
      <c r="I2012" t="s">
        <v>30</v>
      </c>
      <c r="J2012" t="s">
        <v>19</v>
      </c>
      <c r="K2012" t="str">
        <f>INDEX(Table6[Column1],MATCH(L2012,Table6[Column2]))</f>
        <v>Adults</v>
      </c>
      <c r="L2012">
        <v>41.818775459999998</v>
      </c>
      <c r="M2012" t="str">
        <f>VLOOKUP(L2012,Table1[],2)</f>
        <v>40 - 49</v>
      </c>
      <c r="N2012" t="str">
        <f>INDEX(Table7[Column1],MATCH(O2012,Table7[Column2]))</f>
        <v>Learning Stage</v>
      </c>
      <c r="O2012">
        <v>2.6528596129999999</v>
      </c>
      <c r="P2012" t="str">
        <f>VLOOKUP(O2012,Table13[],2)</f>
        <v>1 - 5</v>
      </c>
      <c r="Q2012" t="str">
        <f>INDEX(Table8[Column1],MATCH(R2012,Table8[Column2]))</f>
        <v>Maintained</v>
      </c>
      <c r="R2012">
        <v>52.505358280000003</v>
      </c>
      <c r="S2012">
        <f t="shared" si="63"/>
        <v>2.1877232616666666</v>
      </c>
      <c r="T2012" t="s">
        <v>19</v>
      </c>
    </row>
    <row r="2013" spans="1:20" x14ac:dyDescent="0.25">
      <c r="A2013">
        <v>2012</v>
      </c>
      <c r="B2013" t="s">
        <v>278</v>
      </c>
      <c r="C2013" t="s">
        <v>183</v>
      </c>
      <c r="D2013" t="str">
        <f t="shared" si="62"/>
        <v>Ervin Donald</v>
      </c>
      <c r="E2013" t="s">
        <v>15</v>
      </c>
      <c r="F2013" t="s">
        <v>38</v>
      </c>
      <c r="G2013" t="s">
        <v>611</v>
      </c>
      <c r="H2013" t="s">
        <v>612</v>
      </c>
      <c r="I2013" t="s">
        <v>38</v>
      </c>
      <c r="J2013" t="s">
        <v>19</v>
      </c>
      <c r="K2013" t="str">
        <f>INDEX(Table6[Column1],MATCH(L2013,Table6[Column2]))</f>
        <v>Adults</v>
      </c>
      <c r="L2013">
        <v>43.842213690000001</v>
      </c>
      <c r="M2013" t="str">
        <f>VLOOKUP(L2013,Table1[],2)</f>
        <v>40 - 49</v>
      </c>
      <c r="N2013" t="str">
        <f>INDEX(Table7[Column1],MATCH(O2013,Table7[Column2]))</f>
        <v>Learning Stage</v>
      </c>
      <c r="O2013">
        <v>4.6210589139999998</v>
      </c>
      <c r="P2013" t="str">
        <f>VLOOKUP(O2013,Table13[],2)</f>
        <v>1 - 5</v>
      </c>
      <c r="Q2013" t="str">
        <f>INDEX(Table8[Column1],MATCH(R2013,Table8[Column2]))</f>
        <v>Maintained</v>
      </c>
      <c r="R2013">
        <v>45.085415599999997</v>
      </c>
      <c r="S2013">
        <f t="shared" si="63"/>
        <v>1.8785589833333332</v>
      </c>
      <c r="T2013" t="s">
        <v>19</v>
      </c>
    </row>
    <row r="2014" spans="1:20" x14ac:dyDescent="0.25">
      <c r="A2014">
        <v>2013</v>
      </c>
      <c r="B2014" t="s">
        <v>436</v>
      </c>
      <c r="C2014" t="s">
        <v>2374</v>
      </c>
      <c r="D2014" t="str">
        <f t="shared" si="62"/>
        <v>Bennett Virgil</v>
      </c>
      <c r="E2014" t="s">
        <v>22</v>
      </c>
      <c r="F2014" t="s">
        <v>38</v>
      </c>
      <c r="G2014" t="s">
        <v>611</v>
      </c>
      <c r="H2014" t="s">
        <v>612</v>
      </c>
      <c r="I2014" t="s">
        <v>38</v>
      </c>
      <c r="J2014" t="s">
        <v>19</v>
      </c>
      <c r="K2014" t="str">
        <f>INDEX(Table6[Column1],MATCH(L2014,Table6[Column2]))</f>
        <v>Adults</v>
      </c>
      <c r="L2014">
        <v>48.758940029999998</v>
      </c>
      <c r="M2014" t="str">
        <f>VLOOKUP(L2014,Table1[],2)</f>
        <v>40 - 49</v>
      </c>
      <c r="N2014" t="str">
        <f>INDEX(Table7[Column1],MATCH(O2014,Table7[Column2]))</f>
        <v>Learning Stage</v>
      </c>
      <c r="O2014">
        <v>2.6996565640000001</v>
      </c>
      <c r="P2014" t="str">
        <f>VLOOKUP(O2014,Table13[],2)</f>
        <v>1 - 5</v>
      </c>
      <c r="Q2014" t="str">
        <f>INDEX(Table8[Column1],MATCH(R2014,Table8[Column2]))</f>
        <v>Scheduled</v>
      </c>
      <c r="R2014">
        <v>36.87562294</v>
      </c>
      <c r="S2014">
        <f t="shared" si="63"/>
        <v>1.5364842891666666</v>
      </c>
      <c r="T2014" t="s">
        <v>19</v>
      </c>
    </row>
    <row r="2015" spans="1:20" x14ac:dyDescent="0.25">
      <c r="A2015">
        <v>2014</v>
      </c>
      <c r="B2015" t="s">
        <v>2375</v>
      </c>
      <c r="C2015" t="s">
        <v>175</v>
      </c>
      <c r="D2015" t="str">
        <f t="shared" si="62"/>
        <v>Nichols Paul</v>
      </c>
      <c r="E2015" t="s">
        <v>22</v>
      </c>
      <c r="F2015" t="s">
        <v>54</v>
      </c>
      <c r="G2015" t="s">
        <v>1060</v>
      </c>
      <c r="H2015" t="s">
        <v>1061</v>
      </c>
      <c r="I2015" t="s">
        <v>54</v>
      </c>
      <c r="J2015" t="s">
        <v>19</v>
      </c>
      <c r="K2015" t="str">
        <f>INDEX(Table6[Column1],MATCH(L2015,Table6[Column2]))</f>
        <v>Adults</v>
      </c>
      <c r="L2015">
        <v>40.108892640000001</v>
      </c>
      <c r="M2015" t="str">
        <f>VLOOKUP(L2015,Table1[],2)</f>
        <v>40 - 49</v>
      </c>
      <c r="N2015" t="str">
        <f>INDEX(Table7[Column1],MATCH(O2015,Table7[Column2]))</f>
        <v>Learning Stage</v>
      </c>
      <c r="O2015">
        <v>4.3085804850000002</v>
      </c>
      <c r="P2015" t="str">
        <f>VLOOKUP(O2015,Table13[],2)</f>
        <v>1 - 5</v>
      </c>
      <c r="Q2015" t="str">
        <f>INDEX(Table8[Column1],MATCH(R2015,Table8[Column2]))</f>
        <v>Scheduled</v>
      </c>
      <c r="R2015">
        <v>24.617658330000001</v>
      </c>
      <c r="S2015">
        <f t="shared" si="63"/>
        <v>1.02573576375</v>
      </c>
      <c r="T2015" t="s">
        <v>19</v>
      </c>
    </row>
    <row r="2016" spans="1:20" x14ac:dyDescent="0.25">
      <c r="A2016">
        <v>2015</v>
      </c>
      <c r="B2016" t="s">
        <v>267</v>
      </c>
      <c r="C2016" t="s">
        <v>199</v>
      </c>
      <c r="D2016" t="str">
        <f t="shared" si="62"/>
        <v>Johnson Joyce</v>
      </c>
      <c r="E2016" t="s">
        <v>15</v>
      </c>
      <c r="F2016" t="s">
        <v>192</v>
      </c>
      <c r="G2016" t="s">
        <v>1060</v>
      </c>
      <c r="H2016" t="s">
        <v>1061</v>
      </c>
      <c r="I2016" t="s">
        <v>192</v>
      </c>
      <c r="J2016" t="s">
        <v>19</v>
      </c>
      <c r="K2016" t="str">
        <f>INDEX(Table6[Column1],MATCH(L2016,Table6[Column2]))</f>
        <v>Young Adults</v>
      </c>
      <c r="L2016">
        <v>34.413877659999997</v>
      </c>
      <c r="M2016" t="str">
        <f>VLOOKUP(L2016,Table1[],2)</f>
        <v>30 - 39</v>
      </c>
      <c r="N2016" t="str">
        <f>INDEX(Table7[Column1],MATCH(O2016,Table7[Column2]))</f>
        <v>Learning Stage</v>
      </c>
      <c r="O2016">
        <v>2.8575548290000001</v>
      </c>
      <c r="P2016" t="str">
        <f>VLOOKUP(O2016,Table13[],2)</f>
        <v>1 - 5</v>
      </c>
      <c r="Q2016" t="str">
        <f>INDEX(Table8[Column1],MATCH(R2016,Table8[Column2]))</f>
        <v>Maintained</v>
      </c>
      <c r="R2016">
        <v>62.911572560000003</v>
      </c>
      <c r="S2016">
        <f t="shared" si="63"/>
        <v>2.6213155233333336</v>
      </c>
      <c r="T2016" t="s">
        <v>19</v>
      </c>
    </row>
    <row r="2017" spans="1:20" x14ac:dyDescent="0.25">
      <c r="A2017">
        <v>2016</v>
      </c>
      <c r="B2017" t="s">
        <v>114</v>
      </c>
      <c r="C2017" t="s">
        <v>93</v>
      </c>
      <c r="D2017" t="str">
        <f t="shared" si="62"/>
        <v>Martin William</v>
      </c>
      <c r="E2017" t="s">
        <v>22</v>
      </c>
      <c r="F2017" t="s">
        <v>121</v>
      </c>
      <c r="G2017" t="s">
        <v>1872</v>
      </c>
      <c r="H2017" t="s">
        <v>612</v>
      </c>
      <c r="I2017" t="s">
        <v>121</v>
      </c>
      <c r="J2017" t="s">
        <v>19</v>
      </c>
      <c r="K2017" t="str">
        <f>INDEX(Table6[Column1],MATCH(L2017,Table6[Column2]))</f>
        <v>Young Adults</v>
      </c>
      <c r="L2017">
        <v>32.133999500000002</v>
      </c>
      <c r="M2017" t="str">
        <f>VLOOKUP(L2017,Table1[],2)</f>
        <v>30 - 39</v>
      </c>
      <c r="N2017" t="str">
        <f>INDEX(Table7[Column1],MATCH(O2017,Table7[Column2]))</f>
        <v>Learning Stage</v>
      </c>
      <c r="O2017">
        <v>2.4315631729999998</v>
      </c>
      <c r="P2017" t="str">
        <f>VLOOKUP(O2017,Table13[],2)</f>
        <v>1 - 5</v>
      </c>
      <c r="Q2017" t="str">
        <f>INDEX(Table8[Column1],MATCH(R2017,Table8[Column2]))</f>
        <v>Scheduled</v>
      </c>
      <c r="R2017">
        <v>0</v>
      </c>
      <c r="S2017">
        <f t="shared" si="63"/>
        <v>0</v>
      </c>
      <c r="T2017" t="s">
        <v>19</v>
      </c>
    </row>
    <row r="2018" spans="1:20" x14ac:dyDescent="0.25">
      <c r="A2018">
        <v>2017</v>
      </c>
      <c r="B2018" t="s">
        <v>2376</v>
      </c>
      <c r="C2018" t="s">
        <v>2377</v>
      </c>
      <c r="D2018" t="str">
        <f t="shared" si="62"/>
        <v>Ness Lionel</v>
      </c>
      <c r="E2018" t="s">
        <v>22</v>
      </c>
      <c r="F2018" t="s">
        <v>1674</v>
      </c>
      <c r="G2018" t="s">
        <v>1060</v>
      </c>
      <c r="H2018" t="s">
        <v>1061</v>
      </c>
      <c r="I2018" t="s">
        <v>87</v>
      </c>
      <c r="J2018" t="s">
        <v>19</v>
      </c>
      <c r="K2018" t="str">
        <f>INDEX(Table6[Column1],MATCH(L2018,Table6[Column2]))</f>
        <v>Young Adults</v>
      </c>
      <c r="L2018">
        <v>35.117084390000002</v>
      </c>
      <c r="M2018" t="str">
        <f>VLOOKUP(L2018,Table1[],2)</f>
        <v>30 - 39</v>
      </c>
      <c r="N2018" t="str">
        <f>INDEX(Table7[Column1],MATCH(O2018,Table7[Column2]))</f>
        <v>Learning Stage</v>
      </c>
      <c r="O2018">
        <v>4.8731603410000002</v>
      </c>
      <c r="P2018" t="str">
        <f>VLOOKUP(O2018,Table13[],2)</f>
        <v>1 - 5</v>
      </c>
      <c r="Q2018" t="str">
        <f>INDEX(Table8[Column1],MATCH(R2018,Table8[Column2]))</f>
        <v>Scheduled</v>
      </c>
      <c r="R2018">
        <v>23.316178059999999</v>
      </c>
      <c r="S2018">
        <f t="shared" si="63"/>
        <v>0.97150741916666672</v>
      </c>
      <c r="T2018" t="s">
        <v>19</v>
      </c>
    </row>
    <row r="2019" spans="1:20" x14ac:dyDescent="0.25">
      <c r="A2019">
        <v>2018</v>
      </c>
      <c r="B2019" t="s">
        <v>2378</v>
      </c>
      <c r="C2019" t="s">
        <v>783</v>
      </c>
      <c r="D2019" t="str">
        <f t="shared" si="62"/>
        <v>Matson Marie</v>
      </c>
      <c r="E2019" t="s">
        <v>15</v>
      </c>
      <c r="F2019" t="s">
        <v>754</v>
      </c>
      <c r="G2019" t="s">
        <v>1060</v>
      </c>
      <c r="H2019" t="s">
        <v>1061</v>
      </c>
      <c r="I2019" t="s">
        <v>24</v>
      </c>
      <c r="J2019" t="s">
        <v>19</v>
      </c>
      <c r="K2019" t="str">
        <f>INDEX(Table6[Column1],MATCH(L2019,Table6[Column2]))</f>
        <v>Elders</v>
      </c>
      <c r="L2019">
        <v>57.07739651</v>
      </c>
      <c r="M2019" t="str">
        <f>VLOOKUP(L2019,Table1[],2)</f>
        <v>50 - 59</v>
      </c>
      <c r="N2019" t="str">
        <f>INDEX(Table7[Column1],MATCH(O2019,Table7[Column2]))</f>
        <v>Learning Stage</v>
      </c>
      <c r="O2019">
        <v>3.8519626200000001</v>
      </c>
      <c r="P2019" t="str">
        <f>VLOOKUP(O2019,Table13[],2)</f>
        <v>1 - 5</v>
      </c>
      <c r="Q2019" t="str">
        <f>INDEX(Table8[Column1],MATCH(R2019,Table8[Column2]))</f>
        <v>Unexcused</v>
      </c>
      <c r="R2019">
        <v>164.53443469999999</v>
      </c>
      <c r="S2019">
        <f t="shared" si="63"/>
        <v>6.855601445833333</v>
      </c>
      <c r="T2019" t="s">
        <v>19</v>
      </c>
    </row>
    <row r="2020" spans="1:20" x14ac:dyDescent="0.25">
      <c r="A2020">
        <v>2019</v>
      </c>
      <c r="B2020" t="s">
        <v>2379</v>
      </c>
      <c r="C2020" t="s">
        <v>368</v>
      </c>
      <c r="D2020" t="str">
        <f t="shared" si="62"/>
        <v>Carrier Frank</v>
      </c>
      <c r="E2020" t="s">
        <v>22</v>
      </c>
      <c r="F2020" t="s">
        <v>358</v>
      </c>
      <c r="G2020" t="s">
        <v>1060</v>
      </c>
      <c r="H2020" t="s">
        <v>1061</v>
      </c>
      <c r="I2020" t="s">
        <v>358</v>
      </c>
      <c r="J2020" t="s">
        <v>19</v>
      </c>
      <c r="K2020" t="str">
        <f>INDEX(Table6[Column1],MATCH(L2020,Table6[Column2]))</f>
        <v>Adults</v>
      </c>
      <c r="L2020">
        <v>42.221031160000003</v>
      </c>
      <c r="M2020" t="str">
        <f>VLOOKUP(L2020,Table1[],2)</f>
        <v>40 - 49</v>
      </c>
      <c r="N2020" t="str">
        <f>INDEX(Table7[Column1],MATCH(O2020,Table7[Column2]))</f>
        <v>Learning Stage</v>
      </c>
      <c r="O2020">
        <v>1</v>
      </c>
      <c r="P2020" t="str">
        <f>VLOOKUP(O2020,Table13[],2)</f>
        <v>1 - 5</v>
      </c>
      <c r="Q2020" t="str">
        <f>INDEX(Table8[Column1],MATCH(R2020,Table8[Column2]))</f>
        <v>Scheduled</v>
      </c>
      <c r="R2020">
        <v>31.346299779999999</v>
      </c>
      <c r="S2020">
        <f t="shared" si="63"/>
        <v>1.3060958241666667</v>
      </c>
      <c r="T2020" t="s">
        <v>19</v>
      </c>
    </row>
    <row r="2021" spans="1:20" x14ac:dyDescent="0.25">
      <c r="A2021">
        <v>2020</v>
      </c>
      <c r="B2021" t="s">
        <v>2380</v>
      </c>
      <c r="C2021" t="s">
        <v>32</v>
      </c>
      <c r="D2021" t="str">
        <f t="shared" si="62"/>
        <v>Tardif Edward</v>
      </c>
      <c r="E2021" t="s">
        <v>22</v>
      </c>
      <c r="F2021" t="s">
        <v>192</v>
      </c>
      <c r="G2021" t="s">
        <v>1060</v>
      </c>
      <c r="H2021" t="s">
        <v>1061</v>
      </c>
      <c r="I2021" t="s">
        <v>192</v>
      </c>
      <c r="J2021" t="s">
        <v>19</v>
      </c>
      <c r="K2021" t="str">
        <f>INDEX(Table6[Column1],MATCH(L2021,Table6[Column2]))</f>
        <v>Young Adults</v>
      </c>
      <c r="L2021">
        <v>34.312609479999999</v>
      </c>
      <c r="M2021" t="str">
        <f>VLOOKUP(L2021,Table1[],2)</f>
        <v>30 - 39</v>
      </c>
      <c r="N2021" t="str">
        <f>INDEX(Table7[Column1],MATCH(O2021,Table7[Column2]))</f>
        <v>Learning Stage</v>
      </c>
      <c r="O2021">
        <v>3.214865868</v>
      </c>
      <c r="P2021" t="str">
        <f>VLOOKUP(O2021,Table13[],2)</f>
        <v>1 - 5</v>
      </c>
      <c r="Q2021" t="str">
        <f>INDEX(Table8[Column1],MATCH(R2021,Table8[Column2]))</f>
        <v>Scheduled</v>
      </c>
      <c r="R2021">
        <v>2.2738170969999998</v>
      </c>
      <c r="S2021">
        <f t="shared" si="63"/>
        <v>9.4742379041666658E-2</v>
      </c>
      <c r="T2021" t="s">
        <v>19</v>
      </c>
    </row>
    <row r="2022" spans="1:20" x14ac:dyDescent="0.25">
      <c r="A2022">
        <v>2021</v>
      </c>
      <c r="B2022" t="s">
        <v>2381</v>
      </c>
      <c r="C2022" t="s">
        <v>2382</v>
      </c>
      <c r="D2022" t="str">
        <f t="shared" si="62"/>
        <v>Ricks Yolanda</v>
      </c>
      <c r="E2022" t="s">
        <v>15</v>
      </c>
      <c r="F2022" t="s">
        <v>54</v>
      </c>
      <c r="G2022" t="s">
        <v>1060</v>
      </c>
      <c r="H2022" t="s">
        <v>1061</v>
      </c>
      <c r="I2022" t="s">
        <v>54</v>
      </c>
      <c r="J2022" t="s">
        <v>19</v>
      </c>
      <c r="K2022" t="str">
        <f>INDEX(Table6[Column1],MATCH(L2022,Table6[Column2]))</f>
        <v>Young Adults</v>
      </c>
      <c r="L2022">
        <v>39.07944208</v>
      </c>
      <c r="M2022" t="str">
        <f>VLOOKUP(L2022,Table1[],2)</f>
        <v>30 - 39</v>
      </c>
      <c r="N2022" t="str">
        <f>INDEX(Table7[Column1],MATCH(O2022,Table7[Column2]))</f>
        <v>Fitting in Stage</v>
      </c>
      <c r="O2022">
        <v>6.0895198830000004</v>
      </c>
      <c r="P2022" t="str">
        <f>VLOOKUP(O2022,Table13[],2)</f>
        <v>6 - 10</v>
      </c>
      <c r="Q2022" t="str">
        <f>INDEX(Table8[Column1],MATCH(R2022,Table8[Column2]))</f>
        <v>Maintained</v>
      </c>
      <c r="R2022">
        <v>73.565983419999995</v>
      </c>
      <c r="S2022">
        <f t="shared" si="63"/>
        <v>3.0652493091666662</v>
      </c>
      <c r="T2022" t="s">
        <v>19</v>
      </c>
    </row>
    <row r="2023" spans="1:20" x14ac:dyDescent="0.25">
      <c r="A2023">
        <v>2022</v>
      </c>
      <c r="B2023" t="s">
        <v>2383</v>
      </c>
      <c r="C2023" t="s">
        <v>168</v>
      </c>
      <c r="D2023" t="str">
        <f t="shared" si="62"/>
        <v>Vickery Michelle</v>
      </c>
      <c r="E2023" t="s">
        <v>15</v>
      </c>
      <c r="F2023" t="s">
        <v>16</v>
      </c>
      <c r="G2023" t="s">
        <v>1060</v>
      </c>
      <c r="H2023" t="s">
        <v>1061</v>
      </c>
      <c r="I2023" t="s">
        <v>16</v>
      </c>
      <c r="J2023" t="s">
        <v>19</v>
      </c>
      <c r="K2023" t="str">
        <f>INDEX(Table6[Column1],MATCH(L2023,Table6[Column2]))</f>
        <v>Adults</v>
      </c>
      <c r="L2023">
        <v>42.114798389999997</v>
      </c>
      <c r="M2023" t="str">
        <f>VLOOKUP(L2023,Table1[],2)</f>
        <v>40 - 49</v>
      </c>
      <c r="N2023" t="str">
        <f>INDEX(Table7[Column1],MATCH(O2023,Table7[Column2]))</f>
        <v>Learning Stage</v>
      </c>
      <c r="O2023">
        <v>5.4855679200000003</v>
      </c>
      <c r="P2023" t="str">
        <f>VLOOKUP(O2023,Table13[],2)</f>
        <v>1 - 5</v>
      </c>
      <c r="Q2023" t="str">
        <f>INDEX(Table8[Column1],MATCH(R2023,Table8[Column2]))</f>
        <v>Maintained</v>
      </c>
      <c r="R2023">
        <v>61.20720429</v>
      </c>
      <c r="S2023">
        <f t="shared" si="63"/>
        <v>2.5503001787500001</v>
      </c>
      <c r="T2023" t="s">
        <v>19</v>
      </c>
    </row>
    <row r="2024" spans="1:20" x14ac:dyDescent="0.25">
      <c r="A2024">
        <v>2023</v>
      </c>
      <c r="B2024" t="s">
        <v>267</v>
      </c>
      <c r="C2024" t="s">
        <v>79</v>
      </c>
      <c r="D2024" t="str">
        <f t="shared" si="62"/>
        <v>Johnson Jennifer</v>
      </c>
      <c r="E2024" t="s">
        <v>15</v>
      </c>
      <c r="F2024" t="s">
        <v>54</v>
      </c>
      <c r="G2024" t="s">
        <v>1060</v>
      </c>
      <c r="H2024" t="s">
        <v>1061</v>
      </c>
      <c r="I2024" t="s">
        <v>54</v>
      </c>
      <c r="J2024" t="s">
        <v>19</v>
      </c>
      <c r="K2024" t="str">
        <f>INDEX(Table6[Column1],MATCH(L2024,Table6[Column2]))</f>
        <v>Young Adults</v>
      </c>
      <c r="L2024">
        <v>38.321604090000001</v>
      </c>
      <c r="M2024" t="str">
        <f>VLOOKUP(L2024,Table1[],2)</f>
        <v>30 - 39</v>
      </c>
      <c r="N2024" t="str">
        <f>INDEX(Table7[Column1],MATCH(O2024,Table7[Column2]))</f>
        <v>Learning Stage</v>
      </c>
      <c r="O2024">
        <v>4.6192597449999999</v>
      </c>
      <c r="P2024" t="str">
        <f>VLOOKUP(O2024,Table13[],2)</f>
        <v>1 - 5</v>
      </c>
      <c r="Q2024" t="str">
        <f>INDEX(Table8[Column1],MATCH(R2024,Table8[Column2]))</f>
        <v>Maintained</v>
      </c>
      <c r="R2024">
        <v>40.118588879999997</v>
      </c>
      <c r="S2024">
        <f t="shared" si="63"/>
        <v>1.6716078700000001</v>
      </c>
      <c r="T2024" t="s">
        <v>19</v>
      </c>
    </row>
    <row r="2025" spans="1:20" x14ac:dyDescent="0.25">
      <c r="A2025">
        <v>2024</v>
      </c>
      <c r="B2025" t="s">
        <v>1277</v>
      </c>
      <c r="C2025" t="s">
        <v>2384</v>
      </c>
      <c r="D2025" t="str">
        <f t="shared" si="62"/>
        <v>Young Pablo</v>
      </c>
      <c r="E2025" t="s">
        <v>22</v>
      </c>
      <c r="F2025" t="s">
        <v>38</v>
      </c>
      <c r="G2025" t="s">
        <v>2305</v>
      </c>
      <c r="H2025" t="s">
        <v>1826</v>
      </c>
      <c r="I2025" t="s">
        <v>38</v>
      </c>
      <c r="J2025" t="s">
        <v>19</v>
      </c>
      <c r="K2025" t="str">
        <f>INDEX(Table6[Column1],MATCH(L2025,Table6[Column2]))</f>
        <v>Young Adults</v>
      </c>
      <c r="L2025">
        <v>35.938075169999998</v>
      </c>
      <c r="M2025" t="str">
        <f>VLOOKUP(L2025,Table1[],2)</f>
        <v>30 - 39</v>
      </c>
      <c r="N2025" t="str">
        <f>INDEX(Table7[Column1],MATCH(O2025,Table7[Column2]))</f>
        <v>Learning Stage</v>
      </c>
      <c r="O2025">
        <v>4.5360690840000002</v>
      </c>
      <c r="P2025" t="str">
        <f>VLOOKUP(O2025,Table13[],2)</f>
        <v>1 - 5</v>
      </c>
      <c r="Q2025" t="str">
        <f>INDEX(Table8[Column1],MATCH(R2025,Table8[Column2]))</f>
        <v>Maintained</v>
      </c>
      <c r="R2025">
        <v>49.213357019999997</v>
      </c>
      <c r="S2025">
        <f t="shared" si="63"/>
        <v>2.0505565424999999</v>
      </c>
      <c r="T2025" t="s">
        <v>19</v>
      </c>
    </row>
    <row r="2026" spans="1:20" x14ac:dyDescent="0.25">
      <c r="A2026">
        <v>2025</v>
      </c>
      <c r="B2026" t="s">
        <v>2385</v>
      </c>
      <c r="C2026" t="s">
        <v>751</v>
      </c>
      <c r="D2026" t="str">
        <f t="shared" si="62"/>
        <v>Gragg Jose</v>
      </c>
      <c r="E2026" t="s">
        <v>22</v>
      </c>
      <c r="F2026" t="s">
        <v>33</v>
      </c>
      <c r="G2026" t="s">
        <v>1060</v>
      </c>
      <c r="H2026" t="s">
        <v>1061</v>
      </c>
      <c r="I2026" t="s">
        <v>33</v>
      </c>
      <c r="J2026" t="s">
        <v>19</v>
      </c>
      <c r="K2026" t="str">
        <f>INDEX(Table6[Column1],MATCH(L2026,Table6[Column2]))</f>
        <v>Elders</v>
      </c>
      <c r="L2026">
        <v>58.45323647</v>
      </c>
      <c r="M2026" t="str">
        <f>VLOOKUP(L2026,Table1[],2)</f>
        <v>50 - 59</v>
      </c>
      <c r="N2026" t="str">
        <f>INDEX(Table7[Column1],MATCH(O2026,Table7[Column2]))</f>
        <v>Learning Stage</v>
      </c>
      <c r="O2026">
        <v>4.7048380270000001</v>
      </c>
      <c r="P2026" t="str">
        <f>VLOOKUP(O2026,Table13[],2)</f>
        <v>1 - 5</v>
      </c>
      <c r="Q2026" t="str">
        <f>INDEX(Table8[Column1],MATCH(R2026,Table8[Column2]))</f>
        <v>Habitual</v>
      </c>
      <c r="R2026">
        <v>100.8501363</v>
      </c>
      <c r="S2026">
        <f t="shared" si="63"/>
        <v>4.2020890125000001</v>
      </c>
      <c r="T2026" t="s">
        <v>19</v>
      </c>
    </row>
    <row r="2027" spans="1:20" x14ac:dyDescent="0.25">
      <c r="A2027">
        <v>2026</v>
      </c>
      <c r="B2027" t="s">
        <v>721</v>
      </c>
      <c r="C2027" t="s">
        <v>546</v>
      </c>
      <c r="D2027" t="str">
        <f t="shared" si="62"/>
        <v>Walker Gary</v>
      </c>
      <c r="E2027" t="s">
        <v>22</v>
      </c>
      <c r="F2027" t="s">
        <v>2177</v>
      </c>
      <c r="G2027" t="s">
        <v>820</v>
      </c>
      <c r="H2027" t="s">
        <v>821</v>
      </c>
      <c r="I2027" t="s">
        <v>169</v>
      </c>
      <c r="J2027" t="s">
        <v>19</v>
      </c>
      <c r="K2027" t="str">
        <f>INDEX(Table6[Column1],MATCH(L2027,Table6[Column2]))</f>
        <v>Seniors</v>
      </c>
      <c r="L2027">
        <v>61.256545639999999</v>
      </c>
      <c r="M2027" t="str">
        <f>VLOOKUP(L2027,Table1[],2)</f>
        <v>60 and Above</v>
      </c>
      <c r="N2027" t="str">
        <f>INDEX(Table7[Column1],MATCH(O2027,Table7[Column2]))</f>
        <v>Learning Stage</v>
      </c>
      <c r="O2027">
        <v>5.4107201720000004</v>
      </c>
      <c r="P2027" t="str">
        <f>VLOOKUP(O2027,Table13[],2)</f>
        <v>1 - 5</v>
      </c>
      <c r="Q2027" t="str">
        <f>INDEX(Table8[Column1],MATCH(R2027,Table8[Column2]))</f>
        <v>Excused</v>
      </c>
      <c r="R2027">
        <v>157.1753636</v>
      </c>
      <c r="S2027">
        <f t="shared" si="63"/>
        <v>6.5489734833333326</v>
      </c>
      <c r="T2027" t="s">
        <v>19</v>
      </c>
    </row>
    <row r="2028" spans="1:20" x14ac:dyDescent="0.25">
      <c r="A2028">
        <v>2027</v>
      </c>
      <c r="B2028" t="s">
        <v>904</v>
      </c>
      <c r="C2028" t="s">
        <v>762</v>
      </c>
      <c r="D2028" t="str">
        <f t="shared" si="62"/>
        <v>Brown Walter</v>
      </c>
      <c r="E2028" t="s">
        <v>22</v>
      </c>
      <c r="F2028" t="s">
        <v>505</v>
      </c>
      <c r="G2028" t="s">
        <v>1060</v>
      </c>
      <c r="H2028" t="s">
        <v>1061</v>
      </c>
      <c r="I2028" t="s">
        <v>24</v>
      </c>
      <c r="J2028" t="s">
        <v>19</v>
      </c>
      <c r="K2028" t="str">
        <f>INDEX(Table6[Column1],MATCH(L2028,Table6[Column2]))</f>
        <v>Adults</v>
      </c>
      <c r="L2028">
        <v>47.957766370000002</v>
      </c>
      <c r="M2028" t="str">
        <f>VLOOKUP(L2028,Table1[],2)</f>
        <v>40 - 49</v>
      </c>
      <c r="N2028" t="str">
        <f>INDEX(Table7[Column1],MATCH(O2028,Table7[Column2]))</f>
        <v>Learning Stage</v>
      </c>
      <c r="O2028">
        <v>5.27979501</v>
      </c>
      <c r="P2028" t="str">
        <f>VLOOKUP(O2028,Table13[],2)</f>
        <v>1 - 5</v>
      </c>
      <c r="Q2028" t="str">
        <f>INDEX(Table8[Column1],MATCH(R2028,Table8[Column2]))</f>
        <v>Habitual</v>
      </c>
      <c r="R2028">
        <v>95.35845861</v>
      </c>
      <c r="S2028">
        <f t="shared" si="63"/>
        <v>3.9732691087499998</v>
      </c>
      <c r="T2028" t="s">
        <v>19</v>
      </c>
    </row>
    <row r="2029" spans="1:20" x14ac:dyDescent="0.25">
      <c r="A2029">
        <v>2028</v>
      </c>
      <c r="B2029" t="s">
        <v>2386</v>
      </c>
      <c r="C2029" t="s">
        <v>2387</v>
      </c>
      <c r="D2029" t="str">
        <f t="shared" si="62"/>
        <v>Barile Mira</v>
      </c>
      <c r="E2029" t="s">
        <v>15</v>
      </c>
      <c r="F2029" t="s">
        <v>24</v>
      </c>
      <c r="G2029" t="s">
        <v>1060</v>
      </c>
      <c r="H2029" t="s">
        <v>1061</v>
      </c>
      <c r="I2029" t="s">
        <v>24</v>
      </c>
      <c r="J2029" t="s">
        <v>19</v>
      </c>
      <c r="K2029" t="str">
        <f>INDEX(Table6[Column1],MATCH(L2029,Table6[Column2]))</f>
        <v>Adults</v>
      </c>
      <c r="L2029">
        <v>42.242585099999999</v>
      </c>
      <c r="M2029" t="str">
        <f>VLOOKUP(L2029,Table1[],2)</f>
        <v>40 - 49</v>
      </c>
      <c r="N2029" t="str">
        <f>INDEX(Table7[Column1],MATCH(O2029,Table7[Column2]))</f>
        <v>Learning Stage</v>
      </c>
      <c r="O2029">
        <v>3.0735782359999999</v>
      </c>
      <c r="P2029" t="str">
        <f>VLOOKUP(O2029,Table13[],2)</f>
        <v>1 - 5</v>
      </c>
      <c r="Q2029" t="str">
        <f>INDEX(Table8[Column1],MATCH(R2029,Table8[Column2]))</f>
        <v>Maintained</v>
      </c>
      <c r="R2029">
        <v>51.437953409999999</v>
      </c>
      <c r="S2029">
        <f t="shared" si="63"/>
        <v>2.1432480587499998</v>
      </c>
      <c r="T2029" t="s">
        <v>19</v>
      </c>
    </row>
    <row r="2030" spans="1:20" x14ac:dyDescent="0.25">
      <c r="A2030">
        <v>2029</v>
      </c>
      <c r="B2030" t="s">
        <v>2388</v>
      </c>
      <c r="C2030" t="s">
        <v>480</v>
      </c>
      <c r="D2030" t="str">
        <f t="shared" si="62"/>
        <v>Gilbert Heather</v>
      </c>
      <c r="E2030" t="s">
        <v>15</v>
      </c>
      <c r="F2030" t="s">
        <v>407</v>
      </c>
      <c r="G2030" t="s">
        <v>820</v>
      </c>
      <c r="H2030" t="s">
        <v>821</v>
      </c>
      <c r="I2030" t="s">
        <v>407</v>
      </c>
      <c r="J2030" t="s">
        <v>19</v>
      </c>
      <c r="K2030" t="str">
        <f>INDEX(Table6[Column1],MATCH(L2030,Table6[Column2]))</f>
        <v>Young Adults</v>
      </c>
      <c r="L2030">
        <v>39.854662220000002</v>
      </c>
      <c r="M2030" t="str">
        <f>VLOOKUP(L2030,Table1[],2)</f>
        <v>30 - 39</v>
      </c>
      <c r="N2030" t="str">
        <f>INDEX(Table7[Column1],MATCH(O2030,Table7[Column2]))</f>
        <v>Learning Stage</v>
      </c>
      <c r="O2030">
        <v>3.2615419729999999</v>
      </c>
      <c r="P2030" t="str">
        <f>VLOOKUP(O2030,Table13[],2)</f>
        <v>1 - 5</v>
      </c>
      <c r="Q2030" t="str">
        <f>INDEX(Table8[Column1],MATCH(R2030,Table8[Column2]))</f>
        <v>Maintained</v>
      </c>
      <c r="R2030">
        <v>64.560258469999994</v>
      </c>
      <c r="S2030">
        <f t="shared" si="63"/>
        <v>2.6900107695833331</v>
      </c>
      <c r="T2030" t="s">
        <v>19</v>
      </c>
    </row>
    <row r="2031" spans="1:20" x14ac:dyDescent="0.25">
      <c r="A2031">
        <v>2030</v>
      </c>
      <c r="B2031" t="s">
        <v>2389</v>
      </c>
      <c r="C2031" t="s">
        <v>264</v>
      </c>
      <c r="D2031" t="str">
        <f t="shared" si="62"/>
        <v>Putnam Cynthia</v>
      </c>
      <c r="E2031" t="s">
        <v>15</v>
      </c>
      <c r="F2031" t="s">
        <v>2390</v>
      </c>
      <c r="G2031" t="s">
        <v>1060</v>
      </c>
      <c r="H2031" t="s">
        <v>1061</v>
      </c>
      <c r="I2031" t="s">
        <v>138</v>
      </c>
      <c r="J2031" t="s">
        <v>19</v>
      </c>
      <c r="K2031" t="str">
        <f>INDEX(Table6[Column1],MATCH(L2031,Table6[Column2]))</f>
        <v>Young Adults</v>
      </c>
      <c r="L2031">
        <v>30.031144749999999</v>
      </c>
      <c r="M2031" t="str">
        <f>VLOOKUP(L2031,Table1[],2)</f>
        <v>30 - 39</v>
      </c>
      <c r="N2031" t="str">
        <f>INDEX(Table7[Column1],MATCH(O2031,Table7[Column2]))</f>
        <v>Learning Stage</v>
      </c>
      <c r="O2031">
        <v>5.9486545900000003</v>
      </c>
      <c r="P2031" t="str">
        <f>VLOOKUP(O2031,Table13[],2)</f>
        <v>1 - 5</v>
      </c>
      <c r="Q2031" t="str">
        <f>INDEX(Table8[Column1],MATCH(R2031,Table8[Column2]))</f>
        <v>Scheduled</v>
      </c>
      <c r="R2031">
        <v>9.2790203390000006</v>
      </c>
      <c r="S2031">
        <f t="shared" si="63"/>
        <v>0.38662584745833339</v>
      </c>
      <c r="T2031" t="s">
        <v>19</v>
      </c>
    </row>
    <row r="2032" spans="1:20" x14ac:dyDescent="0.25">
      <c r="A2032">
        <v>2031</v>
      </c>
      <c r="B2032" t="s">
        <v>2391</v>
      </c>
      <c r="C2032" t="s">
        <v>2392</v>
      </c>
      <c r="D2032" t="str">
        <f t="shared" si="62"/>
        <v>Koch Elias</v>
      </c>
      <c r="E2032" t="s">
        <v>22</v>
      </c>
      <c r="F2032" t="s">
        <v>38</v>
      </c>
      <c r="G2032" t="s">
        <v>820</v>
      </c>
      <c r="H2032" t="s">
        <v>821</v>
      </c>
      <c r="I2032" t="s">
        <v>38</v>
      </c>
      <c r="J2032" t="s">
        <v>19</v>
      </c>
      <c r="K2032" t="str">
        <f>INDEX(Table6[Column1],MATCH(L2032,Table6[Column2]))</f>
        <v>Adults</v>
      </c>
      <c r="L2032">
        <v>48.80398211</v>
      </c>
      <c r="M2032" t="str">
        <f>VLOOKUP(L2032,Table1[],2)</f>
        <v>40 - 49</v>
      </c>
      <c r="N2032" t="str">
        <f>INDEX(Table7[Column1],MATCH(O2032,Table7[Column2]))</f>
        <v>Learning Stage</v>
      </c>
      <c r="O2032">
        <v>4.307390185</v>
      </c>
      <c r="P2032" t="str">
        <f>VLOOKUP(O2032,Table13[],2)</f>
        <v>1 - 5</v>
      </c>
      <c r="Q2032" t="str">
        <f>INDEX(Table8[Column1],MATCH(R2032,Table8[Column2]))</f>
        <v>Maintained</v>
      </c>
      <c r="R2032">
        <v>71.046346459999995</v>
      </c>
      <c r="S2032">
        <f t="shared" si="63"/>
        <v>2.960264435833333</v>
      </c>
      <c r="T2032" t="s">
        <v>19</v>
      </c>
    </row>
    <row r="2033" spans="1:20" x14ac:dyDescent="0.25">
      <c r="A2033">
        <v>2032</v>
      </c>
      <c r="B2033" t="s">
        <v>2393</v>
      </c>
      <c r="C2033" t="s">
        <v>28</v>
      </c>
      <c r="D2033" t="str">
        <f t="shared" si="62"/>
        <v>Robertson Simon</v>
      </c>
      <c r="E2033" t="s">
        <v>22</v>
      </c>
      <c r="F2033" t="s">
        <v>38</v>
      </c>
      <c r="G2033" t="s">
        <v>820</v>
      </c>
      <c r="H2033" t="s">
        <v>821</v>
      </c>
      <c r="I2033" t="s">
        <v>38</v>
      </c>
      <c r="J2033" t="s">
        <v>19</v>
      </c>
      <c r="K2033" t="str">
        <f>INDEX(Table6[Column1],MATCH(L2033,Table6[Column2]))</f>
        <v>Adults</v>
      </c>
      <c r="L2033">
        <v>49.656837660000001</v>
      </c>
      <c r="M2033" t="str">
        <f>VLOOKUP(L2033,Table1[],2)</f>
        <v>40 - 49</v>
      </c>
      <c r="N2033" t="str">
        <f>INDEX(Table7[Column1],MATCH(O2033,Table7[Column2]))</f>
        <v>Learning Stage</v>
      </c>
      <c r="O2033">
        <v>4.921041582</v>
      </c>
      <c r="P2033" t="str">
        <f>VLOOKUP(O2033,Table13[],2)</f>
        <v>1 - 5</v>
      </c>
      <c r="Q2033" t="str">
        <f>INDEX(Table8[Column1],MATCH(R2033,Table8[Column2]))</f>
        <v>Maintained</v>
      </c>
      <c r="R2033">
        <v>72.310832649999995</v>
      </c>
      <c r="S2033">
        <f t="shared" si="63"/>
        <v>3.0129513604166664</v>
      </c>
      <c r="T2033" t="s">
        <v>19</v>
      </c>
    </row>
    <row r="2034" spans="1:20" x14ac:dyDescent="0.25">
      <c r="A2034">
        <v>2033</v>
      </c>
      <c r="B2034" t="s">
        <v>1795</v>
      </c>
      <c r="C2034" t="s">
        <v>340</v>
      </c>
      <c r="D2034" t="str">
        <f t="shared" si="62"/>
        <v>Harrington Christopher</v>
      </c>
      <c r="E2034" t="s">
        <v>22</v>
      </c>
      <c r="F2034" t="s">
        <v>564</v>
      </c>
      <c r="G2034" t="s">
        <v>1060</v>
      </c>
      <c r="H2034" t="s">
        <v>1061</v>
      </c>
      <c r="I2034" t="s">
        <v>54</v>
      </c>
      <c r="J2034" t="s">
        <v>19</v>
      </c>
      <c r="K2034" t="str">
        <f>INDEX(Table6[Column1],MATCH(L2034,Table6[Column2]))</f>
        <v>Elders</v>
      </c>
      <c r="L2034">
        <v>50.07414077</v>
      </c>
      <c r="M2034" t="str">
        <f>VLOOKUP(L2034,Table1[],2)</f>
        <v>50 - 59</v>
      </c>
      <c r="N2034" t="str">
        <f>INDEX(Table7[Column1],MATCH(O2034,Table7[Column2]))</f>
        <v>Learning Stage</v>
      </c>
      <c r="O2034">
        <v>2.8957114220000002</v>
      </c>
      <c r="P2034" t="str">
        <f>VLOOKUP(O2034,Table13[],2)</f>
        <v>1 - 5</v>
      </c>
      <c r="Q2034" t="str">
        <f>INDEX(Table8[Column1],MATCH(R2034,Table8[Column2]))</f>
        <v>Habitual</v>
      </c>
      <c r="R2034">
        <v>100.0823786</v>
      </c>
      <c r="S2034">
        <f t="shared" si="63"/>
        <v>4.1700991083333339</v>
      </c>
      <c r="T2034" t="s">
        <v>19</v>
      </c>
    </row>
    <row r="2035" spans="1:20" x14ac:dyDescent="0.25">
      <c r="A2035">
        <v>2034</v>
      </c>
      <c r="B2035" t="s">
        <v>2394</v>
      </c>
      <c r="C2035" t="s">
        <v>52</v>
      </c>
      <c r="D2035" t="str">
        <f t="shared" si="62"/>
        <v>Sanderson John</v>
      </c>
      <c r="E2035" t="s">
        <v>22</v>
      </c>
      <c r="F2035" t="s">
        <v>1330</v>
      </c>
      <c r="G2035" t="s">
        <v>1060</v>
      </c>
      <c r="H2035" t="s">
        <v>1061</v>
      </c>
      <c r="I2035" t="s">
        <v>134</v>
      </c>
      <c r="J2035" t="s">
        <v>19</v>
      </c>
      <c r="K2035" t="str">
        <f>INDEX(Table6[Column1],MATCH(L2035,Table6[Column2]))</f>
        <v>Young Adults</v>
      </c>
      <c r="L2035">
        <v>31.850412939999998</v>
      </c>
      <c r="M2035" t="str">
        <f>VLOOKUP(L2035,Table1[],2)</f>
        <v>30 - 39</v>
      </c>
      <c r="N2035" t="str">
        <f>INDEX(Table7[Column1],MATCH(O2035,Table7[Column2]))</f>
        <v>Learning Stage</v>
      </c>
      <c r="O2035">
        <v>3.6804426449999998</v>
      </c>
      <c r="P2035" t="str">
        <f>VLOOKUP(O2035,Table13[],2)</f>
        <v>1 - 5</v>
      </c>
      <c r="Q2035" t="str">
        <f>INDEX(Table8[Column1],MATCH(R2035,Table8[Column2]))</f>
        <v>Scheduled</v>
      </c>
      <c r="R2035">
        <v>6.6956262869999996</v>
      </c>
      <c r="S2035">
        <f t="shared" si="63"/>
        <v>0.278984428625</v>
      </c>
      <c r="T2035" t="s">
        <v>19</v>
      </c>
    </row>
    <row r="2036" spans="1:20" x14ac:dyDescent="0.25">
      <c r="A2036">
        <v>2035</v>
      </c>
      <c r="B2036" t="s">
        <v>2395</v>
      </c>
      <c r="C2036" t="s">
        <v>494</v>
      </c>
      <c r="D2036" t="str">
        <f t="shared" si="62"/>
        <v>Dupree Ryan</v>
      </c>
      <c r="E2036" t="s">
        <v>22</v>
      </c>
      <c r="F2036" t="s">
        <v>38</v>
      </c>
      <c r="G2036" t="s">
        <v>820</v>
      </c>
      <c r="H2036" t="s">
        <v>821</v>
      </c>
      <c r="I2036" t="s">
        <v>38</v>
      </c>
      <c r="J2036" t="s">
        <v>19</v>
      </c>
      <c r="K2036" t="str">
        <f>INDEX(Table6[Column1],MATCH(L2036,Table6[Column2]))</f>
        <v>Adults</v>
      </c>
      <c r="L2036">
        <v>47.537655350000001</v>
      </c>
      <c r="M2036" t="str">
        <f>VLOOKUP(L2036,Table1[],2)</f>
        <v>40 - 49</v>
      </c>
      <c r="N2036" t="str">
        <f>INDEX(Table7[Column1],MATCH(O2036,Table7[Column2]))</f>
        <v>Learning Stage</v>
      </c>
      <c r="O2036">
        <v>4.1183292890000001</v>
      </c>
      <c r="P2036" t="str">
        <f>VLOOKUP(O2036,Table13[],2)</f>
        <v>1 - 5</v>
      </c>
      <c r="Q2036" t="str">
        <f>INDEX(Table8[Column1],MATCH(R2036,Table8[Column2]))</f>
        <v>Maintained</v>
      </c>
      <c r="R2036">
        <v>69.016002529999994</v>
      </c>
      <c r="S2036">
        <f t="shared" si="63"/>
        <v>2.8756667720833331</v>
      </c>
      <c r="T2036" t="s">
        <v>19</v>
      </c>
    </row>
    <row r="2037" spans="1:20" x14ac:dyDescent="0.25">
      <c r="A2037">
        <v>2036</v>
      </c>
      <c r="B2037" t="s">
        <v>230</v>
      </c>
      <c r="C2037" t="s">
        <v>492</v>
      </c>
      <c r="D2037" t="str">
        <f t="shared" si="62"/>
        <v>Jackson Raymond</v>
      </c>
      <c r="E2037" t="s">
        <v>22</v>
      </c>
      <c r="F2037" t="s">
        <v>16</v>
      </c>
      <c r="G2037" t="s">
        <v>1060</v>
      </c>
      <c r="H2037" t="s">
        <v>1061</v>
      </c>
      <c r="I2037" t="s">
        <v>16</v>
      </c>
      <c r="J2037" t="s">
        <v>19</v>
      </c>
      <c r="K2037" t="str">
        <f>INDEX(Table6[Column1],MATCH(L2037,Table6[Column2]))</f>
        <v>Young Adults</v>
      </c>
      <c r="L2037">
        <v>31.78132811</v>
      </c>
      <c r="M2037" t="str">
        <f>VLOOKUP(L2037,Table1[],2)</f>
        <v>30 - 39</v>
      </c>
      <c r="N2037" t="str">
        <f>INDEX(Table7[Column1],MATCH(O2037,Table7[Column2]))</f>
        <v>Fitting in Stage</v>
      </c>
      <c r="O2037">
        <v>6.0238778079999999</v>
      </c>
      <c r="P2037" t="str">
        <f>VLOOKUP(O2037,Table13[],2)</f>
        <v>6 - 10</v>
      </c>
      <c r="Q2037" t="str">
        <f>INDEX(Table8[Column1],MATCH(R2037,Table8[Column2]))</f>
        <v>Scheduled</v>
      </c>
      <c r="R2037">
        <v>31.109359260000002</v>
      </c>
      <c r="S2037">
        <f t="shared" si="63"/>
        <v>1.2962233025000001</v>
      </c>
      <c r="T2037" t="s">
        <v>19</v>
      </c>
    </row>
    <row r="2038" spans="1:20" x14ac:dyDescent="0.25">
      <c r="A2038">
        <v>2037</v>
      </c>
      <c r="B2038" t="s">
        <v>2396</v>
      </c>
      <c r="C2038" t="s">
        <v>2397</v>
      </c>
      <c r="D2038" t="str">
        <f t="shared" si="62"/>
        <v>Corbett Patrina</v>
      </c>
      <c r="E2038" t="s">
        <v>15</v>
      </c>
      <c r="F2038" t="s">
        <v>2398</v>
      </c>
      <c r="G2038" t="s">
        <v>1060</v>
      </c>
      <c r="H2038" t="s">
        <v>1061</v>
      </c>
      <c r="I2038" t="s">
        <v>87</v>
      </c>
      <c r="J2038" t="s">
        <v>19</v>
      </c>
      <c r="K2038" t="str">
        <f>INDEX(Table6[Column1],MATCH(L2038,Table6[Column2]))</f>
        <v>Young Adults</v>
      </c>
      <c r="L2038">
        <v>39.366117539999998</v>
      </c>
      <c r="M2038" t="str">
        <f>VLOOKUP(L2038,Table1[],2)</f>
        <v>30 - 39</v>
      </c>
      <c r="N2038" t="str">
        <f>INDEX(Table7[Column1],MATCH(O2038,Table7[Column2]))</f>
        <v>Learning Stage</v>
      </c>
      <c r="O2038">
        <v>3.6694118229999999</v>
      </c>
      <c r="P2038" t="str">
        <f>VLOOKUP(O2038,Table13[],2)</f>
        <v>1 - 5</v>
      </c>
      <c r="Q2038" t="str">
        <f>INDEX(Table8[Column1],MATCH(R2038,Table8[Column2]))</f>
        <v>Maintained</v>
      </c>
      <c r="R2038">
        <v>50.750439620000002</v>
      </c>
      <c r="S2038">
        <f t="shared" si="63"/>
        <v>2.1146016508333334</v>
      </c>
      <c r="T2038" t="s">
        <v>19</v>
      </c>
    </row>
    <row r="2039" spans="1:20" x14ac:dyDescent="0.25">
      <c r="A2039">
        <v>2038</v>
      </c>
      <c r="B2039" t="s">
        <v>78</v>
      </c>
      <c r="C2039" t="s">
        <v>871</v>
      </c>
      <c r="D2039" t="str">
        <f t="shared" si="62"/>
        <v>Butler Erica</v>
      </c>
      <c r="E2039" t="s">
        <v>15</v>
      </c>
      <c r="F2039" t="s">
        <v>358</v>
      </c>
      <c r="G2039" t="s">
        <v>820</v>
      </c>
      <c r="H2039" t="s">
        <v>821</v>
      </c>
      <c r="I2039" t="s">
        <v>358</v>
      </c>
      <c r="J2039" t="s">
        <v>19</v>
      </c>
      <c r="K2039" t="str">
        <f>INDEX(Table6[Column1],MATCH(L2039,Table6[Column2]))</f>
        <v>Elders</v>
      </c>
      <c r="L2039">
        <v>51.709576679999998</v>
      </c>
      <c r="M2039" t="str">
        <f>VLOOKUP(L2039,Table1[],2)</f>
        <v>50 - 59</v>
      </c>
      <c r="N2039" t="str">
        <f>INDEX(Table7[Column1],MATCH(O2039,Table7[Column2]))</f>
        <v>Learning Stage</v>
      </c>
      <c r="O2039">
        <v>5.4703660520000001</v>
      </c>
      <c r="P2039" t="str">
        <f>VLOOKUP(O2039,Table13[],2)</f>
        <v>1 - 5</v>
      </c>
      <c r="Q2039" t="str">
        <f>INDEX(Table8[Column1],MATCH(R2039,Table8[Column2]))</f>
        <v>Habitual</v>
      </c>
      <c r="R2039">
        <v>114.8058997</v>
      </c>
      <c r="S2039">
        <f t="shared" si="63"/>
        <v>4.7835791541666666</v>
      </c>
      <c r="T2039" t="s">
        <v>19</v>
      </c>
    </row>
    <row r="2040" spans="1:20" x14ac:dyDescent="0.25">
      <c r="A2040">
        <v>2039</v>
      </c>
      <c r="B2040" t="s">
        <v>721</v>
      </c>
      <c r="C2040" t="s">
        <v>504</v>
      </c>
      <c r="D2040" t="str">
        <f t="shared" si="62"/>
        <v>Walker Ann</v>
      </c>
      <c r="E2040" t="s">
        <v>15</v>
      </c>
      <c r="F2040" t="s">
        <v>1138</v>
      </c>
      <c r="G2040" t="s">
        <v>1060</v>
      </c>
      <c r="H2040" t="s">
        <v>1061</v>
      </c>
      <c r="I2040" t="s">
        <v>30</v>
      </c>
      <c r="J2040" t="s">
        <v>19</v>
      </c>
      <c r="K2040" t="str">
        <f>INDEX(Table6[Column1],MATCH(L2040,Table6[Column2]))</f>
        <v>Young Adults</v>
      </c>
      <c r="L2040">
        <v>39.858338879999998</v>
      </c>
      <c r="M2040" t="str">
        <f>VLOOKUP(L2040,Table1[],2)</f>
        <v>30 - 39</v>
      </c>
      <c r="N2040" t="str">
        <f>INDEX(Table7[Column1],MATCH(O2040,Table7[Column2]))</f>
        <v>Learning Stage</v>
      </c>
      <c r="O2040">
        <v>3.8646867060000001</v>
      </c>
      <c r="P2040" t="str">
        <f>VLOOKUP(O2040,Table13[],2)</f>
        <v>1 - 5</v>
      </c>
      <c r="Q2040" t="str">
        <f>INDEX(Table8[Column1],MATCH(R2040,Table8[Column2]))</f>
        <v>Scheduled</v>
      </c>
      <c r="R2040">
        <v>28.7374711</v>
      </c>
      <c r="S2040">
        <f t="shared" si="63"/>
        <v>1.1973946291666668</v>
      </c>
      <c r="T2040" t="s">
        <v>19</v>
      </c>
    </row>
    <row r="2041" spans="1:20" x14ac:dyDescent="0.25">
      <c r="A2041">
        <v>2040</v>
      </c>
      <c r="B2041" t="s">
        <v>1406</v>
      </c>
      <c r="C2041" t="s">
        <v>175</v>
      </c>
      <c r="D2041" t="str">
        <f t="shared" si="62"/>
        <v>Koehn Paul</v>
      </c>
      <c r="E2041" t="s">
        <v>22</v>
      </c>
      <c r="F2041" t="s">
        <v>262</v>
      </c>
      <c r="G2041" t="s">
        <v>1872</v>
      </c>
      <c r="H2041" t="s">
        <v>612</v>
      </c>
      <c r="I2041" t="s">
        <v>262</v>
      </c>
      <c r="J2041" t="s">
        <v>19</v>
      </c>
      <c r="K2041" t="str">
        <f>INDEX(Table6[Column1],MATCH(L2041,Table6[Column2]))</f>
        <v>Youth</v>
      </c>
      <c r="L2041">
        <v>21.287779780000001</v>
      </c>
      <c r="M2041" t="str">
        <f>VLOOKUP(L2041,Table1[],2)</f>
        <v>20 - 29</v>
      </c>
      <c r="N2041" t="str">
        <f>INDEX(Table7[Column1],MATCH(O2041,Table7[Column2]))</f>
        <v>Learning Stage</v>
      </c>
      <c r="O2041">
        <v>3.6958524160000001</v>
      </c>
      <c r="P2041" t="str">
        <f>VLOOKUP(O2041,Table13[],2)</f>
        <v>1 - 5</v>
      </c>
      <c r="Q2041" t="str">
        <f>INDEX(Table8[Column1],MATCH(R2041,Table8[Column2]))</f>
        <v>Scheduled</v>
      </c>
      <c r="R2041">
        <v>0</v>
      </c>
      <c r="S2041">
        <f t="shared" si="63"/>
        <v>0</v>
      </c>
      <c r="T2041" t="s">
        <v>19</v>
      </c>
    </row>
    <row r="2042" spans="1:20" x14ac:dyDescent="0.25">
      <c r="A2042">
        <v>2041</v>
      </c>
      <c r="B2042" t="s">
        <v>406</v>
      </c>
      <c r="C2042" t="s">
        <v>32</v>
      </c>
      <c r="D2042" t="str">
        <f t="shared" si="62"/>
        <v>Marvin Edward</v>
      </c>
      <c r="E2042" t="s">
        <v>22</v>
      </c>
      <c r="F2042" t="s">
        <v>107</v>
      </c>
      <c r="G2042" t="s">
        <v>1060</v>
      </c>
      <c r="H2042" t="s">
        <v>1061</v>
      </c>
      <c r="I2042" t="s">
        <v>107</v>
      </c>
      <c r="J2042" t="s">
        <v>19</v>
      </c>
      <c r="K2042" t="str">
        <f>INDEX(Table6[Column1],MATCH(L2042,Table6[Column2]))</f>
        <v>Elders</v>
      </c>
      <c r="L2042">
        <v>53.92367625</v>
      </c>
      <c r="M2042" t="str">
        <f>VLOOKUP(L2042,Table1[],2)</f>
        <v>50 - 59</v>
      </c>
      <c r="N2042" t="str">
        <f>INDEX(Table7[Column1],MATCH(O2042,Table7[Column2]))</f>
        <v>Learning Stage</v>
      </c>
      <c r="O2042">
        <v>5.7988356400000001</v>
      </c>
      <c r="P2042" t="str">
        <f>VLOOKUP(O2042,Table13[],2)</f>
        <v>1 - 5</v>
      </c>
      <c r="Q2042" t="str">
        <f>INDEX(Table8[Column1],MATCH(R2042,Table8[Column2]))</f>
        <v>Habitual</v>
      </c>
      <c r="R2042">
        <v>116.61473770000001</v>
      </c>
      <c r="S2042">
        <f t="shared" si="63"/>
        <v>4.8589474041666669</v>
      </c>
      <c r="T2042" t="s">
        <v>19</v>
      </c>
    </row>
    <row r="2043" spans="1:20" x14ac:dyDescent="0.25">
      <c r="A2043">
        <v>2042</v>
      </c>
      <c r="B2043" t="s">
        <v>2399</v>
      </c>
      <c r="C2043" t="s">
        <v>2400</v>
      </c>
      <c r="D2043" t="str">
        <f t="shared" si="62"/>
        <v>Soto Mckinley</v>
      </c>
      <c r="E2043" t="s">
        <v>22</v>
      </c>
      <c r="F2043" t="s">
        <v>439</v>
      </c>
      <c r="G2043" t="s">
        <v>1790</v>
      </c>
      <c r="H2043" t="s">
        <v>1791</v>
      </c>
      <c r="I2043" t="s">
        <v>439</v>
      </c>
      <c r="J2043" t="s">
        <v>19</v>
      </c>
      <c r="K2043" t="str">
        <f>INDEX(Table6[Column1],MATCH(L2043,Table6[Column2]))</f>
        <v>Adults</v>
      </c>
      <c r="L2043">
        <v>41.947023170000001</v>
      </c>
      <c r="M2043" t="str">
        <f>VLOOKUP(L2043,Table1[],2)</f>
        <v>40 - 49</v>
      </c>
      <c r="N2043" t="str">
        <f>INDEX(Table7[Column1],MATCH(O2043,Table7[Column2]))</f>
        <v>Learning Stage</v>
      </c>
      <c r="O2043">
        <v>5.8528607199999998</v>
      </c>
      <c r="P2043" t="str">
        <f>VLOOKUP(O2043,Table13[],2)</f>
        <v>1 - 5</v>
      </c>
      <c r="Q2043" t="str">
        <f>INDEX(Table8[Column1],MATCH(R2043,Table8[Column2]))</f>
        <v>Maintained</v>
      </c>
      <c r="R2043">
        <v>41.702768740000003</v>
      </c>
      <c r="S2043">
        <f t="shared" si="63"/>
        <v>1.737615364166667</v>
      </c>
      <c r="T2043" t="s">
        <v>19</v>
      </c>
    </row>
    <row r="2044" spans="1:20" x14ac:dyDescent="0.25">
      <c r="A2044">
        <v>2043</v>
      </c>
      <c r="B2044" t="s">
        <v>2401</v>
      </c>
      <c r="C2044" t="s">
        <v>147</v>
      </c>
      <c r="D2044" t="str">
        <f t="shared" si="62"/>
        <v>Seals Linda</v>
      </c>
      <c r="E2044" t="s">
        <v>15</v>
      </c>
      <c r="F2044" t="s">
        <v>38</v>
      </c>
      <c r="G2044" t="s">
        <v>820</v>
      </c>
      <c r="H2044" t="s">
        <v>821</v>
      </c>
      <c r="I2044" t="s">
        <v>38</v>
      </c>
      <c r="J2044" t="s">
        <v>19</v>
      </c>
      <c r="K2044" t="str">
        <f>INDEX(Table6[Column1],MATCH(L2044,Table6[Column2]))</f>
        <v>Elders</v>
      </c>
      <c r="L2044">
        <v>54.040433069999999</v>
      </c>
      <c r="M2044" t="str">
        <f>VLOOKUP(L2044,Table1[],2)</f>
        <v>50 - 59</v>
      </c>
      <c r="N2044" t="str">
        <f>INDEX(Table7[Column1],MATCH(O2044,Table7[Column2]))</f>
        <v>Learning Stage</v>
      </c>
      <c r="O2044">
        <v>5.01478716</v>
      </c>
      <c r="P2044" t="str">
        <f>VLOOKUP(O2044,Table13[],2)</f>
        <v>1 - 5</v>
      </c>
      <c r="Q2044" t="str">
        <f>INDEX(Table8[Column1],MATCH(R2044,Table8[Column2]))</f>
        <v>Excused</v>
      </c>
      <c r="R2044">
        <v>144.564954</v>
      </c>
      <c r="S2044">
        <f t="shared" si="63"/>
        <v>6.0235397500000003</v>
      </c>
      <c r="T2044" t="s">
        <v>19</v>
      </c>
    </row>
    <row r="2045" spans="1:20" x14ac:dyDescent="0.25">
      <c r="A2045">
        <v>2044</v>
      </c>
      <c r="B2045" t="s">
        <v>2402</v>
      </c>
      <c r="C2045" t="s">
        <v>2403</v>
      </c>
      <c r="D2045" t="str">
        <f t="shared" si="62"/>
        <v>Kurtz Bernard</v>
      </c>
      <c r="E2045" t="s">
        <v>22</v>
      </c>
      <c r="F2045" t="s">
        <v>38</v>
      </c>
      <c r="G2045" t="s">
        <v>2305</v>
      </c>
      <c r="H2045" t="s">
        <v>1826</v>
      </c>
      <c r="I2045" t="s">
        <v>38</v>
      </c>
      <c r="J2045" t="s">
        <v>19</v>
      </c>
      <c r="K2045" t="str">
        <f>INDEX(Table6[Column1],MATCH(L2045,Table6[Column2]))</f>
        <v>Adults</v>
      </c>
      <c r="L2045">
        <v>48.618884940000001</v>
      </c>
      <c r="M2045" t="str">
        <f>VLOOKUP(L2045,Table1[],2)</f>
        <v>40 - 49</v>
      </c>
      <c r="N2045" t="str">
        <f>INDEX(Table7[Column1],MATCH(O2045,Table7[Column2]))</f>
        <v>Fitting in Stage</v>
      </c>
      <c r="O2045">
        <v>6.5198730989999998</v>
      </c>
      <c r="P2045" t="str">
        <f>VLOOKUP(O2045,Table13[],2)</f>
        <v>6 - 10</v>
      </c>
      <c r="Q2045" t="str">
        <f>INDEX(Table8[Column1],MATCH(R2045,Table8[Column2]))</f>
        <v>Scheduled</v>
      </c>
      <c r="R2045">
        <v>25.80173937</v>
      </c>
      <c r="S2045">
        <f t="shared" si="63"/>
        <v>1.0750724737499999</v>
      </c>
      <c r="T2045" t="s">
        <v>19</v>
      </c>
    </row>
    <row r="2046" spans="1:20" x14ac:dyDescent="0.25">
      <c r="A2046">
        <v>2045</v>
      </c>
      <c r="B2046" t="s">
        <v>2404</v>
      </c>
      <c r="C2046" t="s">
        <v>264</v>
      </c>
      <c r="D2046" t="str">
        <f t="shared" si="62"/>
        <v>Cross Cynthia</v>
      </c>
      <c r="E2046" t="s">
        <v>15</v>
      </c>
      <c r="F2046" t="s">
        <v>121</v>
      </c>
      <c r="G2046" t="s">
        <v>1060</v>
      </c>
      <c r="H2046" t="s">
        <v>1061</v>
      </c>
      <c r="I2046" t="s">
        <v>121</v>
      </c>
      <c r="J2046" t="s">
        <v>19</v>
      </c>
      <c r="K2046" t="str">
        <f>INDEX(Table6[Column1],MATCH(L2046,Table6[Column2]))</f>
        <v>Elders</v>
      </c>
      <c r="L2046">
        <v>52.202016100000002</v>
      </c>
      <c r="M2046" t="str">
        <f>VLOOKUP(L2046,Table1[],2)</f>
        <v>50 - 59</v>
      </c>
      <c r="N2046" t="str">
        <f>INDEX(Table7[Column1],MATCH(O2046,Table7[Column2]))</f>
        <v>Learning Stage</v>
      </c>
      <c r="O2046">
        <v>3.1597260760000001</v>
      </c>
      <c r="P2046" t="str">
        <f>VLOOKUP(O2046,Table13[],2)</f>
        <v>1 - 5</v>
      </c>
      <c r="Q2046" t="str">
        <f>INDEX(Table8[Column1],MATCH(R2046,Table8[Column2]))</f>
        <v>Unexcused</v>
      </c>
      <c r="R2046">
        <v>163.69616690000001</v>
      </c>
      <c r="S2046">
        <f t="shared" si="63"/>
        <v>6.8206736208333343</v>
      </c>
      <c r="T2046" t="s">
        <v>19</v>
      </c>
    </row>
    <row r="2047" spans="1:20" x14ac:dyDescent="0.25">
      <c r="A2047">
        <v>2046</v>
      </c>
      <c r="B2047" t="s">
        <v>2405</v>
      </c>
      <c r="C2047" t="s">
        <v>52</v>
      </c>
      <c r="D2047" t="str">
        <f t="shared" si="62"/>
        <v>Galvan John</v>
      </c>
      <c r="E2047" t="s">
        <v>22</v>
      </c>
      <c r="F2047" t="s">
        <v>127</v>
      </c>
      <c r="G2047" t="s">
        <v>1060</v>
      </c>
      <c r="H2047" t="s">
        <v>1061</v>
      </c>
      <c r="I2047" t="s">
        <v>127</v>
      </c>
      <c r="J2047" t="s">
        <v>19</v>
      </c>
      <c r="K2047" t="str">
        <f>INDEX(Table6[Column1],MATCH(L2047,Table6[Column2]))</f>
        <v>Elders</v>
      </c>
      <c r="L2047">
        <v>55.622123180000003</v>
      </c>
      <c r="M2047" t="str">
        <f>VLOOKUP(L2047,Table1[],2)</f>
        <v>50 - 59</v>
      </c>
      <c r="N2047" t="str">
        <f>INDEX(Table7[Column1],MATCH(O2047,Table7[Column2]))</f>
        <v>Learning Stage</v>
      </c>
      <c r="O2047">
        <v>5.5345709679999997</v>
      </c>
      <c r="P2047" t="str">
        <f>VLOOKUP(O2047,Table13[],2)</f>
        <v>1 - 5</v>
      </c>
      <c r="Q2047" t="str">
        <f>INDEX(Table8[Column1],MATCH(R2047,Table8[Column2]))</f>
        <v>Maintained</v>
      </c>
      <c r="R2047">
        <v>61.899975650000002</v>
      </c>
      <c r="S2047">
        <f t="shared" si="63"/>
        <v>2.5791656520833333</v>
      </c>
      <c r="T2047" t="s">
        <v>19</v>
      </c>
    </row>
    <row r="2048" spans="1:20" x14ac:dyDescent="0.25">
      <c r="A2048">
        <v>2047</v>
      </c>
      <c r="B2048" t="s">
        <v>2406</v>
      </c>
      <c r="C2048" t="s">
        <v>2407</v>
      </c>
      <c r="D2048" t="str">
        <f t="shared" si="62"/>
        <v>Cordova Carmen</v>
      </c>
      <c r="E2048" t="s">
        <v>15</v>
      </c>
      <c r="F2048" t="s">
        <v>38</v>
      </c>
      <c r="G2048" t="s">
        <v>2305</v>
      </c>
      <c r="H2048" t="s">
        <v>1826</v>
      </c>
      <c r="I2048" t="s">
        <v>38</v>
      </c>
      <c r="J2048" t="s">
        <v>19</v>
      </c>
      <c r="K2048" t="str">
        <f>INDEX(Table6[Column1],MATCH(L2048,Table6[Column2]))</f>
        <v>Adults</v>
      </c>
      <c r="L2048">
        <v>49.420026610000001</v>
      </c>
      <c r="M2048" t="str">
        <f>VLOOKUP(L2048,Table1[],2)</f>
        <v>40 - 49</v>
      </c>
      <c r="N2048" t="str">
        <f>INDEX(Table7[Column1],MATCH(O2048,Table7[Column2]))</f>
        <v>Learning Stage</v>
      </c>
      <c r="O2048">
        <v>5.8725083429999998</v>
      </c>
      <c r="P2048" t="str">
        <f>VLOOKUP(O2048,Table13[],2)</f>
        <v>1 - 5</v>
      </c>
      <c r="Q2048" t="str">
        <f>INDEX(Table8[Column1],MATCH(R2048,Table8[Column2]))</f>
        <v>Habitual</v>
      </c>
      <c r="R2048">
        <v>101.7920905</v>
      </c>
      <c r="S2048">
        <f t="shared" si="63"/>
        <v>4.241337104166667</v>
      </c>
      <c r="T2048" t="s">
        <v>19</v>
      </c>
    </row>
    <row r="2049" spans="1:20" x14ac:dyDescent="0.25">
      <c r="A2049">
        <v>2048</v>
      </c>
      <c r="B2049" t="s">
        <v>223</v>
      </c>
      <c r="C2049" t="s">
        <v>300</v>
      </c>
      <c r="D2049" t="str">
        <f t="shared" si="62"/>
        <v>Monroe Tyrone</v>
      </c>
      <c r="E2049" t="s">
        <v>22</v>
      </c>
      <c r="F2049" t="s">
        <v>38</v>
      </c>
      <c r="G2049" t="s">
        <v>2305</v>
      </c>
      <c r="H2049" t="s">
        <v>1826</v>
      </c>
      <c r="I2049" t="s">
        <v>38</v>
      </c>
      <c r="J2049" t="s">
        <v>19</v>
      </c>
      <c r="K2049" t="str">
        <f>INDEX(Table6[Column1],MATCH(L2049,Table6[Column2]))</f>
        <v>Adults</v>
      </c>
      <c r="L2049">
        <v>47.638796679999999</v>
      </c>
      <c r="M2049" t="str">
        <f>VLOOKUP(L2049,Table1[],2)</f>
        <v>40 - 49</v>
      </c>
      <c r="N2049" t="str">
        <f>INDEX(Table7[Column1],MATCH(O2049,Table7[Column2]))</f>
        <v>Fitting in Stage</v>
      </c>
      <c r="O2049">
        <v>6.6130977660000001</v>
      </c>
      <c r="P2049" t="str">
        <f>VLOOKUP(O2049,Table13[],2)</f>
        <v>6 - 10</v>
      </c>
      <c r="Q2049" t="str">
        <f>INDEX(Table8[Column1],MATCH(R2049,Table8[Column2]))</f>
        <v>Habitual</v>
      </c>
      <c r="R2049">
        <v>86.678827560000002</v>
      </c>
      <c r="S2049">
        <f t="shared" si="63"/>
        <v>3.6116178149999998</v>
      </c>
      <c r="T2049" t="s">
        <v>19</v>
      </c>
    </row>
    <row r="2050" spans="1:20" x14ac:dyDescent="0.25">
      <c r="A2050">
        <v>2049</v>
      </c>
      <c r="B2050" t="s">
        <v>2408</v>
      </c>
      <c r="C2050" t="s">
        <v>925</v>
      </c>
      <c r="D2050" t="str">
        <f t="shared" si="62"/>
        <v>Rosales Julie</v>
      </c>
      <c r="E2050" t="s">
        <v>15</v>
      </c>
      <c r="F2050" t="s">
        <v>100</v>
      </c>
      <c r="G2050" t="s">
        <v>1060</v>
      </c>
      <c r="H2050" t="s">
        <v>1061</v>
      </c>
      <c r="I2050" t="s">
        <v>101</v>
      </c>
      <c r="J2050" t="s">
        <v>19</v>
      </c>
      <c r="K2050" t="str">
        <f>INDEX(Table6[Column1],MATCH(L2050,Table6[Column2]))</f>
        <v>Youth</v>
      </c>
      <c r="L2050">
        <v>20.1414963</v>
      </c>
      <c r="M2050" t="str">
        <f>VLOOKUP(L2050,Table1[],2)</f>
        <v>20 - 29</v>
      </c>
      <c r="N2050" t="str">
        <f>INDEX(Table7[Column1],MATCH(O2050,Table7[Column2]))</f>
        <v>Learning Stage</v>
      </c>
      <c r="O2050">
        <v>4.8523215410000002</v>
      </c>
      <c r="P2050" t="str">
        <f>VLOOKUP(O2050,Table13[],2)</f>
        <v>1 - 5</v>
      </c>
      <c r="Q2050" t="str">
        <f>INDEX(Table8[Column1],MATCH(R2050,Table8[Column2]))</f>
        <v>Scheduled</v>
      </c>
      <c r="R2050">
        <v>0</v>
      </c>
      <c r="S2050">
        <f t="shared" si="63"/>
        <v>0</v>
      </c>
      <c r="T2050" t="s">
        <v>19</v>
      </c>
    </row>
    <row r="2051" spans="1:20" x14ac:dyDescent="0.25">
      <c r="A2051">
        <v>2050</v>
      </c>
      <c r="B2051" t="s">
        <v>2409</v>
      </c>
      <c r="C2051" t="s">
        <v>434</v>
      </c>
      <c r="D2051" t="str">
        <f t="shared" ref="D2051:D2114" si="64">CONCATENATE(B2051, " ",C2051)</f>
        <v>Crow Tamara</v>
      </c>
      <c r="E2051" t="s">
        <v>15</v>
      </c>
      <c r="F2051" t="s">
        <v>38</v>
      </c>
      <c r="G2051" t="s">
        <v>2305</v>
      </c>
      <c r="H2051" t="s">
        <v>1826</v>
      </c>
      <c r="I2051" t="s">
        <v>38</v>
      </c>
      <c r="J2051" t="s">
        <v>19</v>
      </c>
      <c r="K2051" t="str">
        <f>INDEX(Table6[Column1],MATCH(L2051,Table6[Column2]))</f>
        <v>Young Adults</v>
      </c>
      <c r="L2051">
        <v>39.134198400000002</v>
      </c>
      <c r="M2051" t="str">
        <f>VLOOKUP(L2051,Table1[],2)</f>
        <v>30 - 39</v>
      </c>
      <c r="N2051" t="str">
        <f>INDEX(Table7[Column1],MATCH(O2051,Table7[Column2]))</f>
        <v>Learning Stage</v>
      </c>
      <c r="O2051">
        <v>2.833840913</v>
      </c>
      <c r="P2051" t="str">
        <f>VLOOKUP(O2051,Table13[],2)</f>
        <v>1 - 5</v>
      </c>
      <c r="Q2051" t="str">
        <f>INDEX(Table8[Column1],MATCH(R2051,Table8[Column2]))</f>
        <v>Maintained</v>
      </c>
      <c r="R2051">
        <v>70.519012079999996</v>
      </c>
      <c r="S2051">
        <f t="shared" ref="S2051:S2114" si="65">CONVERT(R2051,"hr","day")</f>
        <v>2.93829217</v>
      </c>
      <c r="T2051" t="s">
        <v>19</v>
      </c>
    </row>
    <row r="2052" spans="1:20" x14ac:dyDescent="0.25">
      <c r="A2052">
        <v>2051</v>
      </c>
      <c r="B2052" t="s">
        <v>2410</v>
      </c>
      <c r="C2052" t="s">
        <v>2411</v>
      </c>
      <c r="D2052" t="str">
        <f t="shared" si="64"/>
        <v>Maier Myrna</v>
      </c>
      <c r="E2052" t="s">
        <v>15</v>
      </c>
      <c r="F2052" t="s">
        <v>38</v>
      </c>
      <c r="G2052" t="s">
        <v>820</v>
      </c>
      <c r="H2052" t="s">
        <v>821</v>
      </c>
      <c r="I2052" t="s">
        <v>38</v>
      </c>
      <c r="J2052" t="s">
        <v>19</v>
      </c>
      <c r="K2052" t="str">
        <f>INDEX(Table6[Column1],MATCH(L2052,Table6[Column2]))</f>
        <v>Seniors</v>
      </c>
      <c r="L2052">
        <v>64.113407269999996</v>
      </c>
      <c r="M2052" t="str">
        <f>VLOOKUP(L2052,Table1[],2)</f>
        <v>60 and Above</v>
      </c>
      <c r="N2052" t="str">
        <f>INDEX(Table7[Column1],MATCH(O2052,Table7[Column2]))</f>
        <v>Fitting in Stage</v>
      </c>
      <c r="O2052">
        <v>6.9543749090000002</v>
      </c>
      <c r="P2052" t="str">
        <f>VLOOKUP(O2052,Table13[],2)</f>
        <v>6 - 10</v>
      </c>
      <c r="Q2052" t="str">
        <f>INDEX(Table8[Column1],MATCH(R2052,Table8[Column2]))</f>
        <v>Unexcused</v>
      </c>
      <c r="R2052">
        <v>172.0298032</v>
      </c>
      <c r="S2052">
        <f t="shared" si="65"/>
        <v>7.1679084666666659</v>
      </c>
      <c r="T2052" t="s">
        <v>19</v>
      </c>
    </row>
    <row r="2053" spans="1:20" x14ac:dyDescent="0.25">
      <c r="A2053">
        <v>2052</v>
      </c>
      <c r="B2053" t="s">
        <v>2412</v>
      </c>
      <c r="C2053" t="s">
        <v>104</v>
      </c>
      <c r="D2053" t="str">
        <f t="shared" si="64"/>
        <v>Trotta Ashley</v>
      </c>
      <c r="E2053" t="s">
        <v>15</v>
      </c>
      <c r="F2053" t="s">
        <v>100</v>
      </c>
      <c r="G2053" t="s">
        <v>820</v>
      </c>
      <c r="H2053" t="s">
        <v>821</v>
      </c>
      <c r="I2053" t="s">
        <v>101</v>
      </c>
      <c r="J2053" t="s">
        <v>19</v>
      </c>
      <c r="K2053" t="str">
        <f>INDEX(Table6[Column1],MATCH(L2053,Table6[Column2]))</f>
        <v>Youth</v>
      </c>
      <c r="L2053">
        <v>29.19568422</v>
      </c>
      <c r="M2053" t="str">
        <f>VLOOKUP(L2053,Table1[],2)</f>
        <v>20 - 29</v>
      </c>
      <c r="N2053" t="str">
        <f>INDEX(Table7[Column1],MATCH(O2053,Table7[Column2]))</f>
        <v>Learning Stage</v>
      </c>
      <c r="O2053">
        <v>3.7333992070000002</v>
      </c>
      <c r="P2053" t="str">
        <f>VLOOKUP(O2053,Table13[],2)</f>
        <v>1 - 5</v>
      </c>
      <c r="Q2053" t="str">
        <f>INDEX(Table8[Column1],MATCH(R2053,Table8[Column2]))</f>
        <v>Scheduled</v>
      </c>
      <c r="R2053">
        <v>0</v>
      </c>
      <c r="S2053">
        <f t="shared" si="65"/>
        <v>0</v>
      </c>
      <c r="T2053" t="s">
        <v>19</v>
      </c>
    </row>
    <row r="2054" spans="1:20" x14ac:dyDescent="0.25">
      <c r="A2054">
        <v>2053</v>
      </c>
      <c r="B2054" t="s">
        <v>2413</v>
      </c>
      <c r="C2054" t="s">
        <v>48</v>
      </c>
      <c r="D2054" t="str">
        <f t="shared" si="64"/>
        <v>Laury Jerry</v>
      </c>
      <c r="E2054" t="s">
        <v>22</v>
      </c>
      <c r="F2054" t="s">
        <v>1284</v>
      </c>
      <c r="G2054" t="s">
        <v>1862</v>
      </c>
      <c r="H2054" t="s">
        <v>1863</v>
      </c>
      <c r="I2054" t="s">
        <v>157</v>
      </c>
      <c r="J2054" t="s">
        <v>19</v>
      </c>
      <c r="K2054" t="str">
        <f>INDEX(Table6[Column1],MATCH(L2054,Table6[Column2]))</f>
        <v>Adults</v>
      </c>
      <c r="L2054">
        <v>49.618430400000001</v>
      </c>
      <c r="M2054" t="str">
        <f>VLOOKUP(L2054,Table1[],2)</f>
        <v>40 - 49</v>
      </c>
      <c r="N2054" t="str">
        <f>INDEX(Table7[Column1],MATCH(O2054,Table7[Column2]))</f>
        <v>Learning Stage</v>
      </c>
      <c r="O2054">
        <v>4.0502557650000002</v>
      </c>
      <c r="P2054" t="str">
        <f>VLOOKUP(O2054,Table13[],2)</f>
        <v>1 - 5</v>
      </c>
      <c r="Q2054" t="str">
        <f>INDEX(Table8[Column1],MATCH(R2054,Table8[Column2]))</f>
        <v>Habitual</v>
      </c>
      <c r="R2054">
        <v>97.516801709999996</v>
      </c>
      <c r="S2054">
        <f t="shared" si="65"/>
        <v>4.0632000712499998</v>
      </c>
      <c r="T2054" t="s">
        <v>19</v>
      </c>
    </row>
    <row r="2055" spans="1:20" x14ac:dyDescent="0.25">
      <c r="A2055">
        <v>2054</v>
      </c>
      <c r="B2055" t="s">
        <v>731</v>
      </c>
      <c r="C2055" t="s">
        <v>630</v>
      </c>
      <c r="D2055" t="str">
        <f t="shared" si="64"/>
        <v>Greenberg Richard</v>
      </c>
      <c r="E2055" t="s">
        <v>22</v>
      </c>
      <c r="F2055" t="s">
        <v>186</v>
      </c>
      <c r="G2055" t="s">
        <v>820</v>
      </c>
      <c r="H2055" t="s">
        <v>821</v>
      </c>
      <c r="I2055" t="s">
        <v>186</v>
      </c>
      <c r="J2055" t="s">
        <v>19</v>
      </c>
      <c r="K2055" t="str">
        <f>INDEX(Table6[Column1],MATCH(L2055,Table6[Column2]))</f>
        <v>Adults</v>
      </c>
      <c r="L2055">
        <v>41.714171870000001</v>
      </c>
      <c r="M2055" t="str">
        <f>VLOOKUP(L2055,Table1[],2)</f>
        <v>40 - 49</v>
      </c>
      <c r="N2055" t="str">
        <f>INDEX(Table7[Column1],MATCH(O2055,Table7[Column2]))</f>
        <v>Learning Stage</v>
      </c>
      <c r="O2055">
        <v>3.9368333959999999</v>
      </c>
      <c r="P2055" t="str">
        <f>VLOOKUP(O2055,Table13[],2)</f>
        <v>1 - 5</v>
      </c>
      <c r="Q2055" t="str">
        <f>INDEX(Table8[Column1],MATCH(R2055,Table8[Column2]))</f>
        <v>Scheduled</v>
      </c>
      <c r="R2055">
        <v>31.23919532</v>
      </c>
      <c r="S2055">
        <f t="shared" si="65"/>
        <v>1.3016331383333333</v>
      </c>
      <c r="T2055" t="s">
        <v>19</v>
      </c>
    </row>
    <row r="2056" spans="1:20" x14ac:dyDescent="0.25">
      <c r="A2056">
        <v>2055</v>
      </c>
      <c r="B2056" t="s">
        <v>2414</v>
      </c>
      <c r="C2056" t="s">
        <v>21</v>
      </c>
      <c r="D2056" t="str">
        <f t="shared" si="64"/>
        <v>Mulligan Stephen</v>
      </c>
      <c r="E2056" t="s">
        <v>22</v>
      </c>
      <c r="F2056" t="s">
        <v>330</v>
      </c>
      <c r="G2056" t="s">
        <v>1060</v>
      </c>
      <c r="H2056" t="s">
        <v>1061</v>
      </c>
      <c r="I2056" t="s">
        <v>90</v>
      </c>
      <c r="J2056" t="s">
        <v>19</v>
      </c>
      <c r="K2056" t="str">
        <f>INDEX(Table6[Column1],MATCH(L2056,Table6[Column2]))</f>
        <v>Youth</v>
      </c>
      <c r="L2056">
        <v>28.710410889999999</v>
      </c>
      <c r="M2056" t="str">
        <f>VLOOKUP(L2056,Table1[],2)</f>
        <v>20 - 29</v>
      </c>
      <c r="N2056" t="str">
        <f>INDEX(Table7[Column1],MATCH(O2056,Table7[Column2]))</f>
        <v>Learning Stage</v>
      </c>
      <c r="O2056">
        <v>5.6142359009999998</v>
      </c>
      <c r="P2056" t="str">
        <f>VLOOKUP(O2056,Table13[],2)</f>
        <v>1 - 5</v>
      </c>
      <c r="Q2056" t="str">
        <f>INDEX(Table8[Column1],MATCH(R2056,Table8[Column2]))</f>
        <v>Scheduled</v>
      </c>
      <c r="R2056">
        <v>0</v>
      </c>
      <c r="S2056">
        <f t="shared" si="65"/>
        <v>0</v>
      </c>
      <c r="T2056" t="s">
        <v>19</v>
      </c>
    </row>
    <row r="2057" spans="1:20" x14ac:dyDescent="0.25">
      <c r="A2057">
        <v>2056</v>
      </c>
      <c r="B2057" t="s">
        <v>2415</v>
      </c>
      <c r="C2057" t="s">
        <v>50</v>
      </c>
      <c r="D2057" t="str">
        <f t="shared" si="64"/>
        <v>Ferris Robert</v>
      </c>
      <c r="E2057" t="s">
        <v>22</v>
      </c>
      <c r="F2057" t="s">
        <v>564</v>
      </c>
      <c r="G2057" t="s">
        <v>1060</v>
      </c>
      <c r="H2057" t="s">
        <v>1061</v>
      </c>
      <c r="I2057" t="s">
        <v>54</v>
      </c>
      <c r="J2057" t="s">
        <v>19</v>
      </c>
      <c r="K2057" t="str">
        <f>INDEX(Table6[Column1],MATCH(L2057,Table6[Column2]))</f>
        <v>Elders</v>
      </c>
      <c r="L2057">
        <v>59.987455359999998</v>
      </c>
      <c r="M2057" t="str">
        <f>VLOOKUP(L2057,Table1[],2)</f>
        <v>50 - 59</v>
      </c>
      <c r="N2057" t="str">
        <f>INDEX(Table7[Column1],MATCH(O2057,Table7[Column2]))</f>
        <v>Fitting in Stage</v>
      </c>
      <c r="O2057">
        <v>6.4076625160000003</v>
      </c>
      <c r="P2057" t="str">
        <f>VLOOKUP(O2057,Table13[],2)</f>
        <v>6 - 10</v>
      </c>
      <c r="Q2057" t="str">
        <f>INDEX(Table8[Column1],MATCH(R2057,Table8[Column2]))</f>
        <v>Excused</v>
      </c>
      <c r="R2057">
        <v>148.52872819999999</v>
      </c>
      <c r="S2057">
        <f t="shared" si="65"/>
        <v>6.1886970083333335</v>
      </c>
      <c r="T2057" t="s">
        <v>19</v>
      </c>
    </row>
    <row r="2058" spans="1:20" x14ac:dyDescent="0.25">
      <c r="A2058">
        <v>2057</v>
      </c>
      <c r="B2058" t="s">
        <v>1254</v>
      </c>
      <c r="C2058" t="s">
        <v>179</v>
      </c>
      <c r="D2058" t="str">
        <f t="shared" si="64"/>
        <v>Carter Billie</v>
      </c>
      <c r="E2058" t="s">
        <v>22</v>
      </c>
      <c r="F2058" t="s">
        <v>24</v>
      </c>
      <c r="G2058" t="s">
        <v>1060</v>
      </c>
      <c r="H2058" t="s">
        <v>1061</v>
      </c>
      <c r="I2058" t="s">
        <v>24</v>
      </c>
      <c r="J2058" t="s">
        <v>19</v>
      </c>
      <c r="K2058" t="str">
        <f>INDEX(Table6[Column1],MATCH(L2058,Table6[Column2]))</f>
        <v>Young Adults</v>
      </c>
      <c r="L2058">
        <v>32.187944639999998</v>
      </c>
      <c r="M2058" t="str">
        <f>VLOOKUP(L2058,Table1[],2)</f>
        <v>30 - 39</v>
      </c>
      <c r="N2058" t="str">
        <f>INDEX(Table7[Column1],MATCH(O2058,Table7[Column2]))</f>
        <v>Learning Stage</v>
      </c>
      <c r="O2058">
        <v>2.7826752209999999</v>
      </c>
      <c r="P2058" t="str">
        <f>VLOOKUP(O2058,Table13[],2)</f>
        <v>1 - 5</v>
      </c>
      <c r="Q2058" t="str">
        <f>INDEX(Table8[Column1],MATCH(R2058,Table8[Column2]))</f>
        <v>Scheduled</v>
      </c>
      <c r="R2058">
        <v>0.35590029000000001</v>
      </c>
      <c r="S2058">
        <f t="shared" si="65"/>
        <v>1.4829178750000001E-2</v>
      </c>
      <c r="T2058" t="s">
        <v>19</v>
      </c>
    </row>
    <row r="2059" spans="1:20" x14ac:dyDescent="0.25">
      <c r="A2059">
        <v>2058</v>
      </c>
      <c r="B2059" t="s">
        <v>382</v>
      </c>
      <c r="C2059" t="s">
        <v>567</v>
      </c>
      <c r="D2059" t="str">
        <f t="shared" si="64"/>
        <v>Wood Tracy</v>
      </c>
      <c r="E2059" t="s">
        <v>15</v>
      </c>
      <c r="F2059" t="s">
        <v>38</v>
      </c>
      <c r="G2059" t="s">
        <v>2305</v>
      </c>
      <c r="H2059" t="s">
        <v>1826</v>
      </c>
      <c r="I2059" t="s">
        <v>38</v>
      </c>
      <c r="J2059" t="s">
        <v>19</v>
      </c>
      <c r="K2059" t="str">
        <f>INDEX(Table6[Column1],MATCH(L2059,Table6[Column2]))</f>
        <v>Youth</v>
      </c>
      <c r="L2059">
        <v>25.511933630000001</v>
      </c>
      <c r="M2059" t="str">
        <f>VLOOKUP(L2059,Table1[],2)</f>
        <v>20 - 29</v>
      </c>
      <c r="N2059" t="str">
        <f>INDEX(Table7[Column1],MATCH(O2059,Table7[Column2]))</f>
        <v>Learning Stage</v>
      </c>
      <c r="O2059">
        <v>4.9754691089999996</v>
      </c>
      <c r="P2059" t="str">
        <f>VLOOKUP(O2059,Table13[],2)</f>
        <v>1 - 5</v>
      </c>
      <c r="Q2059" t="str">
        <f>INDEX(Table8[Column1],MATCH(R2059,Table8[Column2]))</f>
        <v>Scheduled</v>
      </c>
      <c r="R2059">
        <v>0</v>
      </c>
      <c r="S2059">
        <f t="shared" si="65"/>
        <v>0</v>
      </c>
      <c r="T2059" t="s">
        <v>19</v>
      </c>
    </row>
    <row r="2060" spans="1:20" x14ac:dyDescent="0.25">
      <c r="A2060">
        <v>2059</v>
      </c>
      <c r="B2060" t="s">
        <v>2416</v>
      </c>
      <c r="C2060" t="s">
        <v>175</v>
      </c>
      <c r="D2060" t="str">
        <f t="shared" si="64"/>
        <v>Spigner Paul</v>
      </c>
      <c r="E2060" t="s">
        <v>22</v>
      </c>
      <c r="F2060" t="s">
        <v>407</v>
      </c>
      <c r="G2060" t="s">
        <v>820</v>
      </c>
      <c r="H2060" t="s">
        <v>821</v>
      </c>
      <c r="I2060" t="s">
        <v>407</v>
      </c>
      <c r="J2060" t="s">
        <v>19</v>
      </c>
      <c r="K2060" t="str">
        <f>INDEX(Table6[Column1],MATCH(L2060,Table6[Column2]))</f>
        <v>Young Adults</v>
      </c>
      <c r="L2060">
        <v>31.734087689999999</v>
      </c>
      <c r="M2060" t="str">
        <f>VLOOKUP(L2060,Table1[],2)</f>
        <v>30 - 39</v>
      </c>
      <c r="N2060" t="str">
        <f>INDEX(Table7[Column1],MATCH(O2060,Table7[Column2]))</f>
        <v>Fitting in Stage</v>
      </c>
      <c r="O2060">
        <v>8.7605201489999995</v>
      </c>
      <c r="P2060" t="str">
        <f>VLOOKUP(O2060,Table13[],2)</f>
        <v>6 - 10</v>
      </c>
      <c r="Q2060" t="str">
        <f>INDEX(Table8[Column1],MATCH(R2060,Table8[Column2]))</f>
        <v>Scheduled</v>
      </c>
      <c r="R2060">
        <v>9.7615236559999996</v>
      </c>
      <c r="S2060">
        <f t="shared" si="65"/>
        <v>0.40673015233333337</v>
      </c>
      <c r="T2060" t="s">
        <v>19</v>
      </c>
    </row>
    <row r="2061" spans="1:20" x14ac:dyDescent="0.25">
      <c r="A2061">
        <v>2060</v>
      </c>
      <c r="B2061" t="s">
        <v>2417</v>
      </c>
      <c r="C2061" t="s">
        <v>50</v>
      </c>
      <c r="D2061" t="str">
        <f t="shared" si="64"/>
        <v>Yarbrough Robert</v>
      </c>
      <c r="E2061" t="s">
        <v>22</v>
      </c>
      <c r="F2061" t="s">
        <v>38</v>
      </c>
      <c r="G2061" t="s">
        <v>2305</v>
      </c>
      <c r="H2061" t="s">
        <v>1826</v>
      </c>
      <c r="I2061" t="s">
        <v>38</v>
      </c>
      <c r="J2061" t="s">
        <v>19</v>
      </c>
      <c r="K2061" t="str">
        <f>INDEX(Table6[Column1],MATCH(L2061,Table6[Column2]))</f>
        <v>Elders</v>
      </c>
      <c r="L2061">
        <v>50.362453199999997</v>
      </c>
      <c r="M2061" t="str">
        <f>VLOOKUP(L2061,Table1[],2)</f>
        <v>50 - 59</v>
      </c>
      <c r="N2061" t="str">
        <f>INDEX(Table7[Column1],MATCH(O2061,Table7[Column2]))</f>
        <v>Learning Stage</v>
      </c>
      <c r="O2061">
        <v>1.1078286260000001</v>
      </c>
      <c r="P2061" t="str">
        <f>VLOOKUP(O2061,Table13[],2)</f>
        <v>1 - 5</v>
      </c>
      <c r="Q2061" t="str">
        <f>INDEX(Table8[Column1],MATCH(R2061,Table8[Column2]))</f>
        <v>Habitual</v>
      </c>
      <c r="R2061">
        <v>90.848451819999994</v>
      </c>
      <c r="S2061">
        <f t="shared" si="65"/>
        <v>3.7853521591666666</v>
      </c>
      <c r="T2061" t="s">
        <v>19</v>
      </c>
    </row>
    <row r="2062" spans="1:20" x14ac:dyDescent="0.25">
      <c r="A2062">
        <v>2061</v>
      </c>
      <c r="B2062" t="s">
        <v>2418</v>
      </c>
      <c r="C2062" t="s">
        <v>464</v>
      </c>
      <c r="D2062" t="str">
        <f t="shared" si="64"/>
        <v>Lafever Steven</v>
      </c>
      <c r="E2062" t="s">
        <v>22</v>
      </c>
      <c r="F2062" t="s">
        <v>33</v>
      </c>
      <c r="G2062" t="s">
        <v>1060</v>
      </c>
      <c r="H2062" t="s">
        <v>1061</v>
      </c>
      <c r="I2062" t="s">
        <v>33</v>
      </c>
      <c r="J2062" t="s">
        <v>19</v>
      </c>
      <c r="K2062" t="str">
        <f>INDEX(Table6[Column1],MATCH(L2062,Table6[Column2]))</f>
        <v>Young Adults</v>
      </c>
      <c r="L2062">
        <v>37.707068190000001</v>
      </c>
      <c r="M2062" t="str">
        <f>VLOOKUP(L2062,Table1[],2)</f>
        <v>30 - 39</v>
      </c>
      <c r="N2062" t="str">
        <f>INDEX(Table7[Column1],MATCH(O2062,Table7[Column2]))</f>
        <v>Fitting in Stage</v>
      </c>
      <c r="O2062">
        <v>6.3735648329999997</v>
      </c>
      <c r="P2062" t="str">
        <f>VLOOKUP(O2062,Table13[],2)</f>
        <v>6 - 10</v>
      </c>
      <c r="Q2062" t="str">
        <f>INDEX(Table8[Column1],MATCH(R2062,Table8[Column2]))</f>
        <v>Scheduled</v>
      </c>
      <c r="R2062">
        <v>0</v>
      </c>
      <c r="S2062">
        <f t="shared" si="65"/>
        <v>0</v>
      </c>
      <c r="T2062" t="s">
        <v>19</v>
      </c>
    </row>
    <row r="2063" spans="1:20" x14ac:dyDescent="0.25">
      <c r="A2063">
        <v>2062</v>
      </c>
      <c r="B2063" t="s">
        <v>648</v>
      </c>
      <c r="C2063" t="s">
        <v>2419</v>
      </c>
      <c r="D2063" t="str">
        <f t="shared" si="64"/>
        <v>Gonzalez Meghan</v>
      </c>
      <c r="E2063" t="s">
        <v>15</v>
      </c>
      <c r="F2063" t="s">
        <v>16</v>
      </c>
      <c r="G2063" t="s">
        <v>820</v>
      </c>
      <c r="H2063" t="s">
        <v>821</v>
      </c>
      <c r="I2063" t="s">
        <v>16</v>
      </c>
      <c r="J2063" t="s">
        <v>19</v>
      </c>
      <c r="K2063" t="str">
        <f>INDEX(Table6[Column1],MATCH(L2063,Table6[Column2]))</f>
        <v>Adults</v>
      </c>
      <c r="L2063">
        <v>43.838842059999998</v>
      </c>
      <c r="M2063" t="str">
        <f>VLOOKUP(L2063,Table1[],2)</f>
        <v>40 - 49</v>
      </c>
      <c r="N2063" t="str">
        <f>INDEX(Table7[Column1],MATCH(O2063,Table7[Column2]))</f>
        <v>Learning Stage</v>
      </c>
      <c r="O2063">
        <v>4.5825439220000002</v>
      </c>
      <c r="P2063" t="str">
        <f>VLOOKUP(O2063,Table13[],2)</f>
        <v>1 - 5</v>
      </c>
      <c r="Q2063" t="str">
        <f>INDEX(Table8[Column1],MATCH(R2063,Table8[Column2]))</f>
        <v>Habitual</v>
      </c>
      <c r="R2063">
        <v>96.408457609999999</v>
      </c>
      <c r="S2063">
        <f t="shared" si="65"/>
        <v>4.017019067083333</v>
      </c>
      <c r="T2063" t="s">
        <v>19</v>
      </c>
    </row>
    <row r="2064" spans="1:20" x14ac:dyDescent="0.25">
      <c r="A2064">
        <v>2063</v>
      </c>
      <c r="B2064" t="s">
        <v>490</v>
      </c>
      <c r="C2064" t="s">
        <v>624</v>
      </c>
      <c r="D2064" t="str">
        <f t="shared" si="64"/>
        <v>Cox Sharon</v>
      </c>
      <c r="E2064" t="s">
        <v>15</v>
      </c>
      <c r="F2064" t="s">
        <v>30</v>
      </c>
      <c r="G2064" t="s">
        <v>1060</v>
      </c>
      <c r="H2064" t="s">
        <v>1061</v>
      </c>
      <c r="I2064" t="s">
        <v>30</v>
      </c>
      <c r="J2064" t="s">
        <v>19</v>
      </c>
      <c r="K2064" t="str">
        <f>INDEX(Table6[Column1],MATCH(L2064,Table6[Column2]))</f>
        <v>Elders</v>
      </c>
      <c r="L2064">
        <v>51.909133949999998</v>
      </c>
      <c r="M2064" t="str">
        <f>VLOOKUP(L2064,Table1[],2)</f>
        <v>50 - 59</v>
      </c>
      <c r="N2064" t="str">
        <f>INDEX(Table7[Column1],MATCH(O2064,Table7[Column2]))</f>
        <v>Learning Stage</v>
      </c>
      <c r="O2064">
        <v>5.5300850510000004</v>
      </c>
      <c r="P2064" t="str">
        <f>VLOOKUP(O2064,Table13[],2)</f>
        <v>1 - 5</v>
      </c>
      <c r="Q2064" t="str">
        <f>INDEX(Table8[Column1],MATCH(R2064,Table8[Column2]))</f>
        <v>Excused</v>
      </c>
      <c r="R2064">
        <v>153.05589330000001</v>
      </c>
      <c r="S2064">
        <f t="shared" si="65"/>
        <v>6.3773288875</v>
      </c>
      <c r="T2064" t="s">
        <v>19</v>
      </c>
    </row>
    <row r="2065" spans="1:20" x14ac:dyDescent="0.25">
      <c r="A2065">
        <v>2064</v>
      </c>
      <c r="B2065" t="s">
        <v>421</v>
      </c>
      <c r="C2065" t="s">
        <v>1004</v>
      </c>
      <c r="D2065" t="str">
        <f t="shared" si="64"/>
        <v>Mitchell Deborah</v>
      </c>
      <c r="E2065" t="s">
        <v>15</v>
      </c>
      <c r="F2065" t="s">
        <v>16</v>
      </c>
      <c r="G2065" t="s">
        <v>820</v>
      </c>
      <c r="H2065" t="s">
        <v>821</v>
      </c>
      <c r="I2065" t="s">
        <v>16</v>
      </c>
      <c r="J2065" t="s">
        <v>19</v>
      </c>
      <c r="K2065" t="str">
        <f>INDEX(Table6[Column1],MATCH(L2065,Table6[Column2]))</f>
        <v>Young Adults</v>
      </c>
      <c r="L2065">
        <v>35.110257470000001</v>
      </c>
      <c r="M2065" t="str">
        <f>VLOOKUP(L2065,Table1[],2)</f>
        <v>30 - 39</v>
      </c>
      <c r="N2065" t="str">
        <f>INDEX(Table7[Column1],MATCH(O2065,Table7[Column2]))</f>
        <v>Learning Stage</v>
      </c>
      <c r="O2065">
        <v>4.8552274840000003</v>
      </c>
      <c r="P2065" t="str">
        <f>VLOOKUP(O2065,Table13[],2)</f>
        <v>1 - 5</v>
      </c>
      <c r="Q2065" t="str">
        <f>INDEX(Table8[Column1],MATCH(R2065,Table8[Column2]))</f>
        <v>Scheduled</v>
      </c>
      <c r="R2065">
        <v>8.3260856380000003</v>
      </c>
      <c r="S2065">
        <f t="shared" si="65"/>
        <v>0.34692023491666668</v>
      </c>
      <c r="T2065" t="s">
        <v>19</v>
      </c>
    </row>
    <row r="2066" spans="1:20" x14ac:dyDescent="0.25">
      <c r="A2066">
        <v>2065</v>
      </c>
      <c r="B2066" t="s">
        <v>904</v>
      </c>
      <c r="C2066" t="s">
        <v>2420</v>
      </c>
      <c r="D2066" t="str">
        <f t="shared" si="64"/>
        <v>Brown Ruthie</v>
      </c>
      <c r="E2066" t="s">
        <v>15</v>
      </c>
      <c r="F2066" t="s">
        <v>754</v>
      </c>
      <c r="G2066" t="s">
        <v>1060</v>
      </c>
      <c r="H2066" t="s">
        <v>1061</v>
      </c>
      <c r="I2066" t="s">
        <v>24</v>
      </c>
      <c r="J2066" t="s">
        <v>19</v>
      </c>
      <c r="K2066" t="str">
        <f>INDEX(Table6[Column1],MATCH(L2066,Table6[Column2]))</f>
        <v>Youth</v>
      </c>
      <c r="L2066">
        <v>22.872926870000001</v>
      </c>
      <c r="M2066" t="str">
        <f>VLOOKUP(L2066,Table1[],2)</f>
        <v>20 - 29</v>
      </c>
      <c r="N2066" t="str">
        <f>INDEX(Table7[Column1],MATCH(O2066,Table7[Column2]))</f>
        <v>Learning Stage</v>
      </c>
      <c r="O2066">
        <v>2.809461405</v>
      </c>
      <c r="P2066" t="str">
        <f>VLOOKUP(O2066,Table13[],2)</f>
        <v>1 - 5</v>
      </c>
      <c r="Q2066" t="str">
        <f>INDEX(Table8[Column1],MATCH(R2066,Table8[Column2]))</f>
        <v>Scheduled</v>
      </c>
      <c r="R2066">
        <v>0</v>
      </c>
      <c r="S2066">
        <f t="shared" si="65"/>
        <v>0</v>
      </c>
      <c r="T2066" t="s">
        <v>19</v>
      </c>
    </row>
    <row r="2067" spans="1:20" x14ac:dyDescent="0.25">
      <c r="A2067">
        <v>2066</v>
      </c>
      <c r="B2067" t="s">
        <v>2421</v>
      </c>
      <c r="C2067" t="s">
        <v>2422</v>
      </c>
      <c r="D2067" t="str">
        <f t="shared" si="64"/>
        <v>West Lucia</v>
      </c>
      <c r="E2067" t="s">
        <v>15</v>
      </c>
      <c r="F2067" t="s">
        <v>38</v>
      </c>
      <c r="G2067" t="s">
        <v>820</v>
      </c>
      <c r="H2067" t="s">
        <v>821</v>
      </c>
      <c r="I2067" t="s">
        <v>38</v>
      </c>
      <c r="J2067" t="s">
        <v>19</v>
      </c>
      <c r="K2067" t="str">
        <f>INDEX(Table6[Column1],MATCH(L2067,Table6[Column2]))</f>
        <v>Adults</v>
      </c>
      <c r="L2067">
        <v>44.140047359999997</v>
      </c>
      <c r="M2067" t="str">
        <f>VLOOKUP(L2067,Table1[],2)</f>
        <v>40 - 49</v>
      </c>
      <c r="N2067" t="str">
        <f>INDEX(Table7[Column1],MATCH(O2067,Table7[Column2]))</f>
        <v>Learning Stage</v>
      </c>
      <c r="O2067">
        <v>4.123063395</v>
      </c>
      <c r="P2067" t="str">
        <f>VLOOKUP(O2067,Table13[],2)</f>
        <v>1 - 5</v>
      </c>
      <c r="Q2067" t="str">
        <f>INDEX(Table8[Column1],MATCH(R2067,Table8[Column2]))</f>
        <v>Habitual</v>
      </c>
      <c r="R2067">
        <v>88.252140150000002</v>
      </c>
      <c r="S2067">
        <f t="shared" si="65"/>
        <v>3.6771725062500003</v>
      </c>
      <c r="T2067" t="s">
        <v>19</v>
      </c>
    </row>
    <row r="2068" spans="1:20" x14ac:dyDescent="0.25">
      <c r="A2068">
        <v>2067</v>
      </c>
      <c r="B2068" t="s">
        <v>2423</v>
      </c>
      <c r="C2068" t="s">
        <v>146</v>
      </c>
      <c r="D2068" t="str">
        <f t="shared" si="64"/>
        <v>Ballou Corey</v>
      </c>
      <c r="E2068" t="s">
        <v>22</v>
      </c>
      <c r="F2068" t="s">
        <v>2004</v>
      </c>
      <c r="G2068" t="s">
        <v>1060</v>
      </c>
      <c r="H2068" t="s">
        <v>1061</v>
      </c>
      <c r="I2068" t="s">
        <v>87</v>
      </c>
      <c r="J2068" t="s">
        <v>19</v>
      </c>
      <c r="K2068" t="str">
        <f>INDEX(Table6[Column1],MATCH(L2068,Table6[Column2]))</f>
        <v>Young Adults</v>
      </c>
      <c r="L2068">
        <v>30.348293139999999</v>
      </c>
      <c r="M2068" t="str">
        <f>VLOOKUP(L2068,Table1[],2)</f>
        <v>30 - 39</v>
      </c>
      <c r="N2068" t="str">
        <f>INDEX(Table7[Column1],MATCH(O2068,Table7[Column2]))</f>
        <v>Learning Stage</v>
      </c>
      <c r="O2068">
        <v>3.0736958730000001</v>
      </c>
      <c r="P2068" t="str">
        <f>VLOOKUP(O2068,Table13[],2)</f>
        <v>1 - 5</v>
      </c>
      <c r="Q2068" t="str">
        <f>INDEX(Table8[Column1],MATCH(R2068,Table8[Column2]))</f>
        <v>Scheduled</v>
      </c>
      <c r="R2068">
        <v>0</v>
      </c>
      <c r="S2068">
        <f t="shared" si="65"/>
        <v>0</v>
      </c>
      <c r="T2068" t="s">
        <v>19</v>
      </c>
    </row>
    <row r="2069" spans="1:20" x14ac:dyDescent="0.25">
      <c r="A2069">
        <v>2068</v>
      </c>
      <c r="B2069" t="s">
        <v>281</v>
      </c>
      <c r="C2069" t="s">
        <v>630</v>
      </c>
      <c r="D2069" t="str">
        <f t="shared" si="64"/>
        <v>Clark Richard</v>
      </c>
      <c r="E2069" t="s">
        <v>22</v>
      </c>
      <c r="F2069" t="s">
        <v>38</v>
      </c>
      <c r="G2069" t="s">
        <v>2305</v>
      </c>
      <c r="H2069" t="s">
        <v>1826</v>
      </c>
      <c r="I2069" t="s">
        <v>38</v>
      </c>
      <c r="J2069" t="s">
        <v>19</v>
      </c>
      <c r="K2069" t="str">
        <f>INDEX(Table6[Column1],MATCH(L2069,Table6[Column2]))</f>
        <v>Young Adults</v>
      </c>
      <c r="L2069">
        <v>38.964363339999998</v>
      </c>
      <c r="M2069" t="str">
        <f>VLOOKUP(L2069,Table1[],2)</f>
        <v>30 - 39</v>
      </c>
      <c r="N2069" t="str">
        <f>INDEX(Table7[Column1],MATCH(O2069,Table7[Column2]))</f>
        <v>Learning Stage</v>
      </c>
      <c r="O2069">
        <v>1.5199625569999999</v>
      </c>
      <c r="P2069" t="str">
        <f>VLOOKUP(O2069,Table13[],2)</f>
        <v>1 - 5</v>
      </c>
      <c r="Q2069" t="str">
        <f>INDEX(Table8[Column1],MATCH(R2069,Table8[Column2]))</f>
        <v>Scheduled</v>
      </c>
      <c r="R2069">
        <v>28.535555250000002</v>
      </c>
      <c r="S2069">
        <f t="shared" si="65"/>
        <v>1.18898146875</v>
      </c>
      <c r="T2069" t="s">
        <v>19</v>
      </c>
    </row>
    <row r="2070" spans="1:20" x14ac:dyDescent="0.25">
      <c r="A2070">
        <v>2069</v>
      </c>
      <c r="B2070" t="s">
        <v>763</v>
      </c>
      <c r="C2070" t="s">
        <v>550</v>
      </c>
      <c r="D2070" t="str">
        <f t="shared" si="64"/>
        <v>Howard Barbara</v>
      </c>
      <c r="E2070" t="s">
        <v>15</v>
      </c>
      <c r="F2070" t="s">
        <v>2398</v>
      </c>
      <c r="G2070" t="s">
        <v>1060</v>
      </c>
      <c r="H2070" t="s">
        <v>1061</v>
      </c>
      <c r="I2070" t="s">
        <v>87</v>
      </c>
      <c r="J2070" t="s">
        <v>19</v>
      </c>
      <c r="K2070" t="str">
        <f>INDEX(Table6[Column1],MATCH(L2070,Table6[Column2]))</f>
        <v>Youth</v>
      </c>
      <c r="L2070">
        <v>29.147426110000001</v>
      </c>
      <c r="M2070" t="str">
        <f>VLOOKUP(L2070,Table1[],2)</f>
        <v>20 - 29</v>
      </c>
      <c r="N2070" t="str">
        <f>INDEX(Table7[Column1],MATCH(O2070,Table7[Column2]))</f>
        <v>Learning Stage</v>
      </c>
      <c r="O2070">
        <v>5.5955289700000002</v>
      </c>
      <c r="P2070" t="str">
        <f>VLOOKUP(O2070,Table13[],2)</f>
        <v>1 - 5</v>
      </c>
      <c r="Q2070" t="str">
        <f>INDEX(Table8[Column1],MATCH(R2070,Table8[Column2]))</f>
        <v>Scheduled</v>
      </c>
      <c r="R2070">
        <v>4.9597971129999996</v>
      </c>
      <c r="S2070">
        <f t="shared" si="65"/>
        <v>0.20665821304166662</v>
      </c>
      <c r="T2070" t="s">
        <v>19</v>
      </c>
    </row>
    <row r="2071" spans="1:20" x14ac:dyDescent="0.25">
      <c r="A2071">
        <v>2070</v>
      </c>
      <c r="B2071" t="s">
        <v>1524</v>
      </c>
      <c r="C2071" t="s">
        <v>1418</v>
      </c>
      <c r="D2071" t="str">
        <f t="shared" si="64"/>
        <v>Logsdon Lamont</v>
      </c>
      <c r="E2071" t="s">
        <v>22</v>
      </c>
      <c r="F2071" t="s">
        <v>38</v>
      </c>
      <c r="G2071" t="s">
        <v>2305</v>
      </c>
      <c r="H2071" t="s">
        <v>1826</v>
      </c>
      <c r="I2071" t="s">
        <v>38</v>
      </c>
      <c r="J2071" t="s">
        <v>19</v>
      </c>
      <c r="K2071" t="str">
        <f>INDEX(Table6[Column1],MATCH(L2071,Table6[Column2]))</f>
        <v>Young Adults</v>
      </c>
      <c r="L2071">
        <v>38.936165029999998</v>
      </c>
      <c r="M2071" t="str">
        <f>VLOOKUP(L2071,Table1[],2)</f>
        <v>30 - 39</v>
      </c>
      <c r="N2071" t="str">
        <f>INDEX(Table7[Column1],MATCH(O2071,Table7[Column2]))</f>
        <v>Learning Stage</v>
      </c>
      <c r="O2071">
        <v>4.9989559870000004</v>
      </c>
      <c r="P2071" t="str">
        <f>VLOOKUP(O2071,Table13[],2)</f>
        <v>1 - 5</v>
      </c>
      <c r="Q2071" t="str">
        <f>INDEX(Table8[Column1],MATCH(R2071,Table8[Column2]))</f>
        <v>Scheduled</v>
      </c>
      <c r="R2071">
        <v>38.756289330000001</v>
      </c>
      <c r="S2071">
        <f t="shared" si="65"/>
        <v>1.6148453887500001</v>
      </c>
      <c r="T2071" t="s">
        <v>19</v>
      </c>
    </row>
    <row r="2072" spans="1:20" x14ac:dyDescent="0.25">
      <c r="A2072">
        <v>2071</v>
      </c>
      <c r="B2072" t="s">
        <v>643</v>
      </c>
      <c r="C2072" t="s">
        <v>199</v>
      </c>
      <c r="D2072" t="str">
        <f t="shared" si="64"/>
        <v>Franklin Joyce</v>
      </c>
      <c r="E2072" t="s">
        <v>15</v>
      </c>
      <c r="F2072" t="s">
        <v>169</v>
      </c>
      <c r="G2072" t="s">
        <v>1060</v>
      </c>
      <c r="H2072" t="s">
        <v>1061</v>
      </c>
      <c r="I2072" t="s">
        <v>169</v>
      </c>
      <c r="J2072" t="s">
        <v>19</v>
      </c>
      <c r="K2072" t="str">
        <f>INDEX(Table6[Column1],MATCH(L2072,Table6[Column2]))</f>
        <v>Adults</v>
      </c>
      <c r="L2072">
        <v>42.523658419999997</v>
      </c>
      <c r="M2072" t="str">
        <f>VLOOKUP(L2072,Table1[],2)</f>
        <v>40 - 49</v>
      </c>
      <c r="N2072" t="str">
        <f>INDEX(Table7[Column1],MATCH(O2072,Table7[Column2]))</f>
        <v>Learning Stage</v>
      </c>
      <c r="O2072">
        <v>4.1601592580000002</v>
      </c>
      <c r="P2072" t="str">
        <f>VLOOKUP(O2072,Table13[],2)</f>
        <v>1 - 5</v>
      </c>
      <c r="Q2072" t="str">
        <f>INDEX(Table8[Column1],MATCH(R2072,Table8[Column2]))</f>
        <v>Maintained</v>
      </c>
      <c r="R2072">
        <v>70.770462350000003</v>
      </c>
      <c r="S2072">
        <f t="shared" si="65"/>
        <v>2.9487692645833334</v>
      </c>
      <c r="T2072" t="s">
        <v>19</v>
      </c>
    </row>
    <row r="2073" spans="1:20" x14ac:dyDescent="0.25">
      <c r="A2073">
        <v>2072</v>
      </c>
      <c r="B2073" t="s">
        <v>2424</v>
      </c>
      <c r="C2073" t="s">
        <v>1213</v>
      </c>
      <c r="D2073" t="str">
        <f t="shared" si="64"/>
        <v>Shetler Tom</v>
      </c>
      <c r="E2073" t="s">
        <v>22</v>
      </c>
      <c r="F2073" t="s">
        <v>38</v>
      </c>
      <c r="G2073" t="s">
        <v>820</v>
      </c>
      <c r="H2073" t="s">
        <v>821</v>
      </c>
      <c r="I2073" t="s">
        <v>38</v>
      </c>
      <c r="J2073" t="s">
        <v>19</v>
      </c>
      <c r="K2073" t="str">
        <f>INDEX(Table6[Column1],MATCH(L2073,Table6[Column2]))</f>
        <v>Elders</v>
      </c>
      <c r="L2073">
        <v>53.26445236</v>
      </c>
      <c r="M2073" t="str">
        <f>VLOOKUP(L2073,Table1[],2)</f>
        <v>50 - 59</v>
      </c>
      <c r="N2073" t="str">
        <f>INDEX(Table7[Column1],MATCH(O2073,Table7[Column2]))</f>
        <v>Learning Stage</v>
      </c>
      <c r="O2073">
        <v>3.1422495050000001</v>
      </c>
      <c r="P2073" t="str">
        <f>VLOOKUP(O2073,Table13[],2)</f>
        <v>1 - 5</v>
      </c>
      <c r="Q2073" t="str">
        <f>INDEX(Table8[Column1],MATCH(R2073,Table8[Column2]))</f>
        <v>Habitual</v>
      </c>
      <c r="R2073">
        <v>89.202477150000007</v>
      </c>
      <c r="S2073">
        <f t="shared" si="65"/>
        <v>3.7167698812499999</v>
      </c>
      <c r="T2073" t="s">
        <v>19</v>
      </c>
    </row>
    <row r="2074" spans="1:20" x14ac:dyDescent="0.25">
      <c r="A2074">
        <v>2073</v>
      </c>
      <c r="B2074" t="s">
        <v>160</v>
      </c>
      <c r="C2074" t="s">
        <v>2425</v>
      </c>
      <c r="D2074" t="str">
        <f t="shared" si="64"/>
        <v>Ross Gilda</v>
      </c>
      <c r="E2074" t="s">
        <v>15</v>
      </c>
      <c r="F2074" t="s">
        <v>16</v>
      </c>
      <c r="G2074" t="s">
        <v>1060</v>
      </c>
      <c r="H2074" t="s">
        <v>1061</v>
      </c>
      <c r="I2074" t="s">
        <v>16</v>
      </c>
      <c r="J2074" t="s">
        <v>19</v>
      </c>
      <c r="K2074" t="str">
        <f>INDEX(Table6[Column1],MATCH(L2074,Table6[Column2]))</f>
        <v>Young Adults</v>
      </c>
      <c r="L2074">
        <v>33.521974909999997</v>
      </c>
      <c r="M2074" t="str">
        <f>VLOOKUP(L2074,Table1[],2)</f>
        <v>30 - 39</v>
      </c>
      <c r="N2074" t="str">
        <f>INDEX(Table7[Column1],MATCH(O2074,Table7[Column2]))</f>
        <v>Learning Stage</v>
      </c>
      <c r="O2074">
        <v>3.5369401439999999</v>
      </c>
      <c r="P2074" t="str">
        <f>VLOOKUP(O2074,Table13[],2)</f>
        <v>1 - 5</v>
      </c>
      <c r="Q2074" t="str">
        <f>INDEX(Table8[Column1],MATCH(R2074,Table8[Column2]))</f>
        <v>Maintained</v>
      </c>
      <c r="R2074">
        <v>42.284719699999997</v>
      </c>
      <c r="S2074">
        <f t="shared" si="65"/>
        <v>1.7618633208333332</v>
      </c>
      <c r="T2074" t="s">
        <v>19</v>
      </c>
    </row>
    <row r="2075" spans="1:20" x14ac:dyDescent="0.25">
      <c r="A2075">
        <v>2074</v>
      </c>
      <c r="B2075" t="s">
        <v>2426</v>
      </c>
      <c r="C2075" t="s">
        <v>432</v>
      </c>
      <c r="D2075" t="str">
        <f t="shared" si="64"/>
        <v>Bedard Norman</v>
      </c>
      <c r="E2075" t="s">
        <v>22</v>
      </c>
      <c r="F2075" t="s">
        <v>1306</v>
      </c>
      <c r="G2075" t="s">
        <v>1060</v>
      </c>
      <c r="H2075" t="s">
        <v>1061</v>
      </c>
      <c r="I2075" t="s">
        <v>16</v>
      </c>
      <c r="J2075" t="s">
        <v>19</v>
      </c>
      <c r="K2075" t="str">
        <f>INDEX(Table6[Column1],MATCH(L2075,Table6[Column2]))</f>
        <v>Elders</v>
      </c>
      <c r="L2075">
        <v>57.874141600000002</v>
      </c>
      <c r="M2075" t="str">
        <f>VLOOKUP(L2075,Table1[],2)</f>
        <v>50 - 59</v>
      </c>
      <c r="N2075" t="str">
        <f>INDEX(Table7[Column1],MATCH(O2075,Table7[Column2]))</f>
        <v>Learning Stage</v>
      </c>
      <c r="O2075">
        <v>1.828859537</v>
      </c>
      <c r="P2075" t="str">
        <f>VLOOKUP(O2075,Table13[],2)</f>
        <v>1 - 5</v>
      </c>
      <c r="Q2075" t="str">
        <f>INDEX(Table8[Column1],MATCH(R2075,Table8[Column2]))</f>
        <v>Excused</v>
      </c>
      <c r="R2075">
        <v>127.08203899999999</v>
      </c>
      <c r="S2075">
        <f t="shared" si="65"/>
        <v>5.2950849583333328</v>
      </c>
      <c r="T2075" t="s">
        <v>19</v>
      </c>
    </row>
    <row r="2076" spans="1:20" x14ac:dyDescent="0.25">
      <c r="A2076">
        <v>2075</v>
      </c>
      <c r="B2076" t="s">
        <v>436</v>
      </c>
      <c r="C2076" t="s">
        <v>859</v>
      </c>
      <c r="D2076" t="str">
        <f t="shared" si="64"/>
        <v>Bennett Cathy</v>
      </c>
      <c r="E2076" t="s">
        <v>15</v>
      </c>
      <c r="F2076" t="s">
        <v>38</v>
      </c>
      <c r="G2076" t="s">
        <v>2305</v>
      </c>
      <c r="H2076" t="s">
        <v>1826</v>
      </c>
      <c r="I2076" t="s">
        <v>38</v>
      </c>
      <c r="J2076" t="s">
        <v>19</v>
      </c>
      <c r="K2076" t="str">
        <f>INDEX(Table6[Column1],MATCH(L2076,Table6[Column2]))</f>
        <v>Young Adults</v>
      </c>
      <c r="L2076">
        <v>32.900439259999999</v>
      </c>
      <c r="M2076" t="str">
        <f>VLOOKUP(L2076,Table1[],2)</f>
        <v>30 - 39</v>
      </c>
      <c r="N2076" t="str">
        <f>INDEX(Table7[Column1],MATCH(O2076,Table7[Column2]))</f>
        <v>Learning Stage</v>
      </c>
      <c r="O2076">
        <v>4.901837757</v>
      </c>
      <c r="P2076" t="str">
        <f>VLOOKUP(O2076,Table13[],2)</f>
        <v>1 - 5</v>
      </c>
      <c r="Q2076" t="str">
        <f>INDEX(Table8[Column1],MATCH(R2076,Table8[Column2]))</f>
        <v>Scheduled</v>
      </c>
      <c r="R2076">
        <v>0</v>
      </c>
      <c r="S2076">
        <f t="shared" si="65"/>
        <v>0</v>
      </c>
      <c r="T2076" t="s">
        <v>19</v>
      </c>
    </row>
    <row r="2077" spans="1:20" x14ac:dyDescent="0.25">
      <c r="A2077">
        <v>2076</v>
      </c>
      <c r="B2077" t="s">
        <v>2427</v>
      </c>
      <c r="C2077" t="s">
        <v>478</v>
      </c>
      <c r="D2077" t="str">
        <f t="shared" si="64"/>
        <v>Ng Betty</v>
      </c>
      <c r="E2077" t="s">
        <v>15</v>
      </c>
      <c r="F2077" t="s">
        <v>407</v>
      </c>
      <c r="G2077" t="s">
        <v>1872</v>
      </c>
      <c r="H2077" t="s">
        <v>612</v>
      </c>
      <c r="I2077" t="s">
        <v>407</v>
      </c>
      <c r="J2077" t="s">
        <v>19</v>
      </c>
      <c r="K2077" t="str">
        <f>INDEX(Table6[Column1],MATCH(L2077,Table6[Column2]))</f>
        <v>Adults</v>
      </c>
      <c r="L2077">
        <v>40.101517809999997</v>
      </c>
      <c r="M2077" t="str">
        <f>VLOOKUP(L2077,Table1[],2)</f>
        <v>40 - 49</v>
      </c>
      <c r="N2077" t="str">
        <f>INDEX(Table7[Column1],MATCH(O2077,Table7[Column2]))</f>
        <v>Learning Stage</v>
      </c>
      <c r="O2077">
        <v>3.833225917</v>
      </c>
      <c r="P2077" t="str">
        <f>VLOOKUP(O2077,Table13[],2)</f>
        <v>1 - 5</v>
      </c>
      <c r="Q2077" t="str">
        <f>INDEX(Table8[Column1],MATCH(R2077,Table8[Column2]))</f>
        <v>Maintained</v>
      </c>
      <c r="R2077">
        <v>53.982249160000002</v>
      </c>
      <c r="S2077">
        <f t="shared" si="65"/>
        <v>2.2492603816666668</v>
      </c>
      <c r="T2077" t="s">
        <v>19</v>
      </c>
    </row>
    <row r="2078" spans="1:20" x14ac:dyDescent="0.25">
      <c r="A2078">
        <v>2077</v>
      </c>
      <c r="B2078" t="s">
        <v>2428</v>
      </c>
      <c r="C2078" t="s">
        <v>120</v>
      </c>
      <c r="D2078" t="str">
        <f t="shared" si="64"/>
        <v>Surrett Gloria</v>
      </c>
      <c r="E2078" t="s">
        <v>15</v>
      </c>
      <c r="F2078" t="s">
        <v>38</v>
      </c>
      <c r="G2078" t="s">
        <v>2305</v>
      </c>
      <c r="H2078" t="s">
        <v>1826</v>
      </c>
      <c r="I2078" t="s">
        <v>38</v>
      </c>
      <c r="J2078" t="s">
        <v>19</v>
      </c>
      <c r="K2078" t="str">
        <f>INDEX(Table6[Column1],MATCH(L2078,Table6[Column2]))</f>
        <v>Elders</v>
      </c>
      <c r="L2078">
        <v>50.775954939999998</v>
      </c>
      <c r="M2078" t="str">
        <f>VLOOKUP(L2078,Table1[],2)</f>
        <v>50 - 59</v>
      </c>
      <c r="N2078" t="str">
        <f>INDEX(Table7[Column1],MATCH(O2078,Table7[Column2]))</f>
        <v>Learning Stage</v>
      </c>
      <c r="O2078">
        <v>5.3962791899999996</v>
      </c>
      <c r="P2078" t="str">
        <f>VLOOKUP(O2078,Table13[],2)</f>
        <v>1 - 5</v>
      </c>
      <c r="Q2078" t="str">
        <f>INDEX(Table8[Column1],MATCH(R2078,Table8[Column2]))</f>
        <v>Habitual</v>
      </c>
      <c r="R2078">
        <v>89.96448445</v>
      </c>
      <c r="S2078">
        <f t="shared" si="65"/>
        <v>3.7485201854166665</v>
      </c>
      <c r="T2078" t="s">
        <v>19</v>
      </c>
    </row>
    <row r="2079" spans="1:20" x14ac:dyDescent="0.25">
      <c r="A2079">
        <v>2078</v>
      </c>
      <c r="B2079" t="s">
        <v>366</v>
      </c>
      <c r="C2079" t="s">
        <v>390</v>
      </c>
      <c r="D2079" t="str">
        <f t="shared" si="64"/>
        <v>Hernandez Stephanie</v>
      </c>
      <c r="E2079" t="s">
        <v>15</v>
      </c>
      <c r="F2079" t="s">
        <v>38</v>
      </c>
      <c r="G2079" t="s">
        <v>820</v>
      </c>
      <c r="H2079" t="s">
        <v>821</v>
      </c>
      <c r="I2079" t="s">
        <v>38</v>
      </c>
      <c r="J2079" t="s">
        <v>19</v>
      </c>
      <c r="K2079" t="str">
        <f>INDEX(Table6[Column1],MATCH(L2079,Table6[Column2]))</f>
        <v>Seniors</v>
      </c>
      <c r="L2079">
        <v>60.996291900000003</v>
      </c>
      <c r="M2079" t="str">
        <f>VLOOKUP(L2079,Table1[],2)</f>
        <v>60 and Above</v>
      </c>
      <c r="N2079" t="str">
        <f>INDEX(Table7[Column1],MATCH(O2079,Table7[Column2]))</f>
        <v>Learning Stage</v>
      </c>
      <c r="O2079">
        <v>1.5754108229999999</v>
      </c>
      <c r="P2079" t="str">
        <f>VLOOKUP(O2079,Table13[],2)</f>
        <v>1 - 5</v>
      </c>
      <c r="Q2079" t="str">
        <f>INDEX(Table8[Column1],MATCH(R2079,Table8[Column2]))</f>
        <v>Excused</v>
      </c>
      <c r="R2079">
        <v>149.18446420000001</v>
      </c>
      <c r="S2079">
        <f t="shared" si="65"/>
        <v>6.2160193416666667</v>
      </c>
      <c r="T2079" t="s">
        <v>19</v>
      </c>
    </row>
    <row r="2080" spans="1:20" x14ac:dyDescent="0.25">
      <c r="A2080">
        <v>2079</v>
      </c>
      <c r="B2080" t="s">
        <v>904</v>
      </c>
      <c r="C2080" t="s">
        <v>132</v>
      </c>
      <c r="D2080" t="str">
        <f t="shared" si="64"/>
        <v>Brown Bryant</v>
      </c>
      <c r="E2080" t="s">
        <v>22</v>
      </c>
      <c r="F2080" t="s">
        <v>2092</v>
      </c>
      <c r="G2080" t="s">
        <v>1060</v>
      </c>
      <c r="H2080" t="s">
        <v>1061</v>
      </c>
      <c r="I2080" t="s">
        <v>87</v>
      </c>
      <c r="J2080" t="s">
        <v>19</v>
      </c>
      <c r="K2080" t="str">
        <f>INDEX(Table6[Column1],MATCH(L2080,Table6[Column2]))</f>
        <v>Youth</v>
      </c>
      <c r="L2080">
        <v>29.851517959999999</v>
      </c>
      <c r="M2080" t="str">
        <f>VLOOKUP(L2080,Table1[],2)</f>
        <v>20 - 29</v>
      </c>
      <c r="N2080" t="str">
        <f>INDEX(Table7[Column1],MATCH(O2080,Table7[Column2]))</f>
        <v>Fitting in Stage</v>
      </c>
      <c r="O2080">
        <v>6.5691059980000004</v>
      </c>
      <c r="P2080" t="str">
        <f>VLOOKUP(O2080,Table13[],2)</f>
        <v>6 - 10</v>
      </c>
      <c r="Q2080" t="str">
        <f>INDEX(Table8[Column1],MATCH(R2080,Table8[Column2]))</f>
        <v>Scheduled</v>
      </c>
      <c r="R2080">
        <v>0</v>
      </c>
      <c r="S2080">
        <f t="shared" si="65"/>
        <v>0</v>
      </c>
      <c r="T2080" t="s">
        <v>19</v>
      </c>
    </row>
    <row r="2081" spans="1:20" x14ac:dyDescent="0.25">
      <c r="A2081">
        <v>2080</v>
      </c>
      <c r="B2081" t="s">
        <v>2429</v>
      </c>
      <c r="C2081" t="s">
        <v>398</v>
      </c>
      <c r="D2081" t="str">
        <f t="shared" si="64"/>
        <v>Wallach Angelica</v>
      </c>
      <c r="E2081" t="s">
        <v>15</v>
      </c>
      <c r="F2081" t="s">
        <v>593</v>
      </c>
      <c r="G2081" t="s">
        <v>1060</v>
      </c>
      <c r="H2081" t="s">
        <v>1061</v>
      </c>
      <c r="I2081" t="s">
        <v>90</v>
      </c>
      <c r="J2081" t="s">
        <v>19</v>
      </c>
      <c r="K2081" t="str">
        <f>INDEX(Table6[Column1],MATCH(L2081,Table6[Column2]))</f>
        <v>Young Adults</v>
      </c>
      <c r="L2081">
        <v>39.285932189999997</v>
      </c>
      <c r="M2081" t="str">
        <f>VLOOKUP(L2081,Table1[],2)</f>
        <v>30 - 39</v>
      </c>
      <c r="N2081" t="str">
        <f>INDEX(Table7[Column1],MATCH(O2081,Table7[Column2]))</f>
        <v>Learning Stage</v>
      </c>
      <c r="O2081">
        <v>4.1601244790000003</v>
      </c>
      <c r="P2081" t="str">
        <f>VLOOKUP(O2081,Table13[],2)</f>
        <v>1 - 5</v>
      </c>
      <c r="Q2081" t="str">
        <f>INDEX(Table8[Column1],MATCH(R2081,Table8[Column2]))</f>
        <v>Maintained</v>
      </c>
      <c r="R2081">
        <v>52.409597740000002</v>
      </c>
      <c r="S2081">
        <f t="shared" si="65"/>
        <v>2.1837332391666666</v>
      </c>
      <c r="T2081" t="s">
        <v>19</v>
      </c>
    </row>
    <row r="2082" spans="1:20" x14ac:dyDescent="0.25">
      <c r="A2082">
        <v>2081</v>
      </c>
      <c r="B2082" t="s">
        <v>2430</v>
      </c>
      <c r="C2082" t="s">
        <v>447</v>
      </c>
      <c r="D2082" t="str">
        <f t="shared" si="64"/>
        <v>Elrod Karen</v>
      </c>
      <c r="E2082" t="s">
        <v>15</v>
      </c>
      <c r="F2082" t="s">
        <v>30</v>
      </c>
      <c r="G2082" t="s">
        <v>1060</v>
      </c>
      <c r="H2082" t="s">
        <v>1061</v>
      </c>
      <c r="I2082" t="s">
        <v>30</v>
      </c>
      <c r="J2082" t="s">
        <v>19</v>
      </c>
      <c r="K2082" t="str">
        <f>INDEX(Table6[Column1],MATCH(L2082,Table6[Column2]))</f>
        <v>Elders</v>
      </c>
      <c r="L2082">
        <v>59.263883909999997</v>
      </c>
      <c r="M2082" t="str">
        <f>VLOOKUP(L2082,Table1[],2)</f>
        <v>50 - 59</v>
      </c>
      <c r="N2082" t="str">
        <f>INDEX(Table7[Column1],MATCH(O2082,Table7[Column2]))</f>
        <v>Learning Stage</v>
      </c>
      <c r="O2082">
        <v>4.5657077340000001</v>
      </c>
      <c r="P2082" t="str">
        <f>VLOOKUP(O2082,Table13[],2)</f>
        <v>1 - 5</v>
      </c>
      <c r="Q2082" t="str">
        <f>INDEX(Table8[Column1],MATCH(R2082,Table8[Column2]))</f>
        <v>Excused</v>
      </c>
      <c r="R2082">
        <v>151.2351219</v>
      </c>
      <c r="S2082">
        <f t="shared" si="65"/>
        <v>6.3014634124999995</v>
      </c>
      <c r="T2082" t="s">
        <v>19</v>
      </c>
    </row>
    <row r="2083" spans="1:20" x14ac:dyDescent="0.25">
      <c r="A2083">
        <v>2082</v>
      </c>
      <c r="B2083" t="s">
        <v>2431</v>
      </c>
      <c r="C2083" t="s">
        <v>1187</v>
      </c>
      <c r="D2083" t="str">
        <f t="shared" si="64"/>
        <v>Mosher Douglas</v>
      </c>
      <c r="E2083" t="s">
        <v>22</v>
      </c>
      <c r="F2083" t="s">
        <v>1674</v>
      </c>
      <c r="G2083" t="s">
        <v>1060</v>
      </c>
      <c r="H2083" t="s">
        <v>1061</v>
      </c>
      <c r="I2083" t="s">
        <v>87</v>
      </c>
      <c r="J2083" t="s">
        <v>19</v>
      </c>
      <c r="K2083" t="str">
        <f>INDEX(Table6[Column1],MATCH(L2083,Table6[Column2]))</f>
        <v>Youth</v>
      </c>
      <c r="L2083">
        <v>24.60758895</v>
      </c>
      <c r="M2083" t="str">
        <f>VLOOKUP(L2083,Table1[],2)</f>
        <v>20 - 29</v>
      </c>
      <c r="N2083" t="str">
        <f>INDEX(Table7[Column1],MATCH(O2083,Table7[Column2]))</f>
        <v>Fitting in Stage</v>
      </c>
      <c r="O2083">
        <v>6.3786351110000004</v>
      </c>
      <c r="P2083" t="str">
        <f>VLOOKUP(O2083,Table13[],2)</f>
        <v>6 - 10</v>
      </c>
      <c r="Q2083" t="str">
        <f>INDEX(Table8[Column1],MATCH(R2083,Table8[Column2]))</f>
        <v>Scheduled</v>
      </c>
      <c r="R2083">
        <v>0</v>
      </c>
      <c r="S2083">
        <f t="shared" si="65"/>
        <v>0</v>
      </c>
      <c r="T2083" t="s">
        <v>19</v>
      </c>
    </row>
    <row r="2084" spans="1:20" x14ac:dyDescent="0.25">
      <c r="A2084">
        <v>2083</v>
      </c>
      <c r="B2084" t="s">
        <v>2432</v>
      </c>
      <c r="C2084" t="s">
        <v>2433</v>
      </c>
      <c r="D2084" t="str">
        <f t="shared" si="64"/>
        <v>Coto Kennith</v>
      </c>
      <c r="E2084" t="s">
        <v>22</v>
      </c>
      <c r="F2084" t="s">
        <v>2434</v>
      </c>
      <c r="G2084" t="s">
        <v>1060</v>
      </c>
      <c r="H2084" t="s">
        <v>1061</v>
      </c>
      <c r="I2084" t="s">
        <v>107</v>
      </c>
      <c r="J2084" t="s">
        <v>19</v>
      </c>
      <c r="K2084" t="str">
        <f>INDEX(Table6[Column1],MATCH(L2084,Table6[Column2]))</f>
        <v>Adults</v>
      </c>
      <c r="L2084">
        <v>43.737952810000003</v>
      </c>
      <c r="M2084" t="str">
        <f>VLOOKUP(L2084,Table1[],2)</f>
        <v>40 - 49</v>
      </c>
      <c r="N2084" t="str">
        <f>INDEX(Table7[Column1],MATCH(O2084,Table7[Column2]))</f>
        <v>Learning Stage</v>
      </c>
      <c r="O2084">
        <v>5.2968974920000003</v>
      </c>
      <c r="P2084" t="str">
        <f>VLOOKUP(O2084,Table13[],2)</f>
        <v>1 - 5</v>
      </c>
      <c r="Q2084" t="str">
        <f>INDEX(Table8[Column1],MATCH(R2084,Table8[Column2]))</f>
        <v>Scheduled</v>
      </c>
      <c r="R2084">
        <v>0</v>
      </c>
      <c r="S2084">
        <f t="shared" si="65"/>
        <v>0</v>
      </c>
      <c r="T2084" t="s">
        <v>19</v>
      </c>
    </row>
    <row r="2085" spans="1:20" x14ac:dyDescent="0.25">
      <c r="A2085">
        <v>2084</v>
      </c>
      <c r="B2085" t="s">
        <v>2435</v>
      </c>
      <c r="C2085" t="s">
        <v>2436</v>
      </c>
      <c r="D2085" t="str">
        <f t="shared" si="64"/>
        <v>Pendergast Tricia</v>
      </c>
      <c r="E2085" t="s">
        <v>15</v>
      </c>
      <c r="F2085" t="s">
        <v>30</v>
      </c>
      <c r="G2085" t="s">
        <v>1060</v>
      </c>
      <c r="H2085" t="s">
        <v>1061</v>
      </c>
      <c r="I2085" t="s">
        <v>30</v>
      </c>
      <c r="J2085" t="s">
        <v>19</v>
      </c>
      <c r="K2085" t="str">
        <f>INDEX(Table6[Column1],MATCH(L2085,Table6[Column2]))</f>
        <v>Elders</v>
      </c>
      <c r="L2085">
        <v>55.370706669999997</v>
      </c>
      <c r="M2085" t="str">
        <f>VLOOKUP(L2085,Table1[],2)</f>
        <v>50 - 59</v>
      </c>
      <c r="N2085" t="str">
        <f>INDEX(Table7[Column1],MATCH(O2085,Table7[Column2]))</f>
        <v>Fitting in Stage</v>
      </c>
      <c r="O2085">
        <v>6.3170856129999997</v>
      </c>
      <c r="P2085" t="str">
        <f>VLOOKUP(O2085,Table13[],2)</f>
        <v>6 - 10</v>
      </c>
      <c r="Q2085" t="str">
        <f>INDEX(Table8[Column1],MATCH(R2085,Table8[Column2]))</f>
        <v>Excused</v>
      </c>
      <c r="R2085">
        <v>157.36947470000001</v>
      </c>
      <c r="S2085">
        <f t="shared" si="65"/>
        <v>6.5570614458333338</v>
      </c>
      <c r="T2085" t="s">
        <v>19</v>
      </c>
    </row>
    <row r="2086" spans="1:20" x14ac:dyDescent="0.25">
      <c r="A2086">
        <v>2085</v>
      </c>
      <c r="B2086" t="s">
        <v>2437</v>
      </c>
      <c r="C2086" t="s">
        <v>2438</v>
      </c>
      <c r="D2086" t="str">
        <f t="shared" si="64"/>
        <v>Stange Sammy</v>
      </c>
      <c r="E2086" t="s">
        <v>22</v>
      </c>
      <c r="F2086" t="s">
        <v>192</v>
      </c>
      <c r="G2086" t="s">
        <v>1060</v>
      </c>
      <c r="H2086" t="s">
        <v>1061</v>
      </c>
      <c r="I2086" t="s">
        <v>192</v>
      </c>
      <c r="J2086" t="s">
        <v>19</v>
      </c>
      <c r="K2086" t="str">
        <f>INDEX(Table6[Column1],MATCH(L2086,Table6[Column2]))</f>
        <v>Young Adults</v>
      </c>
      <c r="L2086">
        <v>31.63680939</v>
      </c>
      <c r="M2086" t="str">
        <f>VLOOKUP(L2086,Table1[],2)</f>
        <v>30 - 39</v>
      </c>
      <c r="N2086" t="str">
        <f>INDEX(Table7[Column1],MATCH(O2086,Table7[Column2]))</f>
        <v>Learning Stage</v>
      </c>
      <c r="O2086">
        <v>0.82718220499999995</v>
      </c>
      <c r="P2086" t="e">
        <f>VLOOKUP(O2086,Table13[],2)</f>
        <v>#N/A</v>
      </c>
      <c r="Q2086" t="str">
        <f>INDEX(Table8[Column1],MATCH(R2086,Table8[Column2]))</f>
        <v>Scheduled</v>
      </c>
      <c r="R2086">
        <v>0</v>
      </c>
      <c r="S2086">
        <f t="shared" si="65"/>
        <v>0</v>
      </c>
      <c r="T2086" t="s">
        <v>19</v>
      </c>
    </row>
    <row r="2087" spans="1:20" x14ac:dyDescent="0.25">
      <c r="A2087">
        <v>2086</v>
      </c>
      <c r="B2087" t="s">
        <v>2439</v>
      </c>
      <c r="C2087" t="s">
        <v>1935</v>
      </c>
      <c r="D2087" t="str">
        <f t="shared" si="64"/>
        <v>Smothers Eunice</v>
      </c>
      <c r="E2087" t="s">
        <v>15</v>
      </c>
      <c r="F2087" t="s">
        <v>176</v>
      </c>
      <c r="G2087" t="s">
        <v>1060</v>
      </c>
      <c r="H2087" t="s">
        <v>1061</v>
      </c>
      <c r="I2087" t="s">
        <v>134</v>
      </c>
      <c r="J2087" t="s">
        <v>19</v>
      </c>
      <c r="K2087" t="str">
        <f>INDEX(Table6[Column1],MATCH(L2087,Table6[Column2]))</f>
        <v>Adults</v>
      </c>
      <c r="L2087">
        <v>47.848035410000001</v>
      </c>
      <c r="M2087" t="str">
        <f>VLOOKUP(L2087,Table1[],2)</f>
        <v>40 - 49</v>
      </c>
      <c r="N2087" t="str">
        <f>INDEX(Table7[Column1],MATCH(O2087,Table7[Column2]))</f>
        <v>Learning Stage</v>
      </c>
      <c r="O2087">
        <v>3.4892450180000001</v>
      </c>
      <c r="P2087" t="str">
        <f>VLOOKUP(O2087,Table13[],2)</f>
        <v>1 - 5</v>
      </c>
      <c r="Q2087" t="str">
        <f>INDEX(Table8[Column1],MATCH(R2087,Table8[Column2]))</f>
        <v>Maintained</v>
      </c>
      <c r="R2087">
        <v>49.059357560000002</v>
      </c>
      <c r="S2087">
        <f t="shared" si="65"/>
        <v>2.0441398983333334</v>
      </c>
      <c r="T2087" t="s">
        <v>19</v>
      </c>
    </row>
    <row r="2088" spans="1:20" x14ac:dyDescent="0.25">
      <c r="A2088">
        <v>2087</v>
      </c>
      <c r="B2088" t="s">
        <v>724</v>
      </c>
      <c r="C2088" t="s">
        <v>530</v>
      </c>
      <c r="D2088" t="str">
        <f t="shared" si="64"/>
        <v>Myers Evelyn</v>
      </c>
      <c r="E2088" t="s">
        <v>15</v>
      </c>
      <c r="F2088" t="s">
        <v>2440</v>
      </c>
      <c r="G2088" t="s">
        <v>820</v>
      </c>
      <c r="H2088" t="s">
        <v>821</v>
      </c>
      <c r="I2088" t="s">
        <v>262</v>
      </c>
      <c r="J2088" t="s">
        <v>19</v>
      </c>
      <c r="K2088" t="str">
        <f>INDEX(Table6[Column1],MATCH(L2088,Table6[Column2]))</f>
        <v>Adults</v>
      </c>
      <c r="L2088">
        <v>42.1933267</v>
      </c>
      <c r="M2088" t="str">
        <f>VLOOKUP(L2088,Table1[],2)</f>
        <v>40 - 49</v>
      </c>
      <c r="N2088" t="str">
        <f>INDEX(Table7[Column1],MATCH(O2088,Table7[Column2]))</f>
        <v>Learning Stage</v>
      </c>
      <c r="O2088">
        <v>5.7547283849999999</v>
      </c>
      <c r="P2088" t="str">
        <f>VLOOKUP(O2088,Table13[],2)</f>
        <v>1 - 5</v>
      </c>
      <c r="Q2088" t="str">
        <f>INDEX(Table8[Column1],MATCH(R2088,Table8[Column2]))</f>
        <v>Maintained</v>
      </c>
      <c r="R2088">
        <v>50.727893999999999</v>
      </c>
      <c r="S2088">
        <f t="shared" si="65"/>
        <v>2.11366225</v>
      </c>
      <c r="T2088" t="s">
        <v>19</v>
      </c>
    </row>
    <row r="2089" spans="1:20" x14ac:dyDescent="0.25">
      <c r="A2089">
        <v>2088</v>
      </c>
      <c r="B2089" t="s">
        <v>1954</v>
      </c>
      <c r="C2089" t="s">
        <v>175</v>
      </c>
      <c r="D2089" t="str">
        <f t="shared" si="64"/>
        <v>Orr Paul</v>
      </c>
      <c r="E2089" t="s">
        <v>22</v>
      </c>
      <c r="F2089" t="s">
        <v>2441</v>
      </c>
      <c r="G2089" t="s">
        <v>1872</v>
      </c>
      <c r="H2089" t="s">
        <v>612</v>
      </c>
      <c r="I2089" t="s">
        <v>157</v>
      </c>
      <c r="J2089" t="s">
        <v>19</v>
      </c>
      <c r="K2089" t="str">
        <f>INDEX(Table6[Column1],MATCH(L2089,Table6[Column2]))</f>
        <v>Adults</v>
      </c>
      <c r="L2089">
        <v>40.805302490000003</v>
      </c>
      <c r="M2089" t="str">
        <f>VLOOKUP(L2089,Table1[],2)</f>
        <v>40 - 49</v>
      </c>
      <c r="N2089" t="str">
        <f>INDEX(Table7[Column1],MATCH(O2089,Table7[Column2]))</f>
        <v>Learning Stage</v>
      </c>
      <c r="O2089">
        <v>5.8821022039999997</v>
      </c>
      <c r="P2089" t="str">
        <f>VLOOKUP(O2089,Table13[],2)</f>
        <v>1 - 5</v>
      </c>
      <c r="Q2089" t="str">
        <f>INDEX(Table8[Column1],MATCH(R2089,Table8[Column2]))</f>
        <v>Scheduled</v>
      </c>
      <c r="R2089">
        <v>16.158692380000002</v>
      </c>
      <c r="S2089">
        <f t="shared" si="65"/>
        <v>0.67327884916666669</v>
      </c>
      <c r="T2089" t="s">
        <v>19</v>
      </c>
    </row>
    <row r="2090" spans="1:20" x14ac:dyDescent="0.25">
      <c r="A2090">
        <v>2089</v>
      </c>
      <c r="B2090" t="s">
        <v>366</v>
      </c>
      <c r="C2090" t="s">
        <v>630</v>
      </c>
      <c r="D2090" t="str">
        <f t="shared" si="64"/>
        <v>Hernandez Richard</v>
      </c>
      <c r="E2090" t="s">
        <v>22</v>
      </c>
      <c r="F2090" t="s">
        <v>828</v>
      </c>
      <c r="G2090" t="s">
        <v>1060</v>
      </c>
      <c r="H2090" t="s">
        <v>1061</v>
      </c>
      <c r="I2090" t="s">
        <v>24</v>
      </c>
      <c r="J2090" t="s">
        <v>19</v>
      </c>
      <c r="K2090" t="str">
        <f>INDEX(Table6[Column1],MATCH(L2090,Table6[Column2]))</f>
        <v>Adults</v>
      </c>
      <c r="L2090">
        <v>45.040230450000003</v>
      </c>
      <c r="M2090" t="str">
        <f>VLOOKUP(L2090,Table1[],2)</f>
        <v>40 - 49</v>
      </c>
      <c r="N2090" t="str">
        <f>INDEX(Table7[Column1],MATCH(O2090,Table7[Column2]))</f>
        <v>Learning Stage</v>
      </c>
      <c r="O2090">
        <v>5.2255335719999998</v>
      </c>
      <c r="P2090" t="str">
        <f>VLOOKUP(O2090,Table13[],2)</f>
        <v>1 - 5</v>
      </c>
      <c r="Q2090" t="str">
        <f>INDEX(Table8[Column1],MATCH(R2090,Table8[Column2]))</f>
        <v>Scheduled</v>
      </c>
      <c r="R2090">
        <v>33.888654809999998</v>
      </c>
      <c r="S2090">
        <f t="shared" si="65"/>
        <v>1.4120272837499999</v>
      </c>
      <c r="T2090" t="s">
        <v>19</v>
      </c>
    </row>
    <row r="2091" spans="1:20" x14ac:dyDescent="0.25">
      <c r="A2091">
        <v>2090</v>
      </c>
      <c r="B2091" t="s">
        <v>2442</v>
      </c>
      <c r="C2091" t="s">
        <v>210</v>
      </c>
      <c r="D2091" t="str">
        <f t="shared" si="64"/>
        <v>Pendergrass Kenneth</v>
      </c>
      <c r="E2091" t="s">
        <v>22</v>
      </c>
      <c r="F2091" t="s">
        <v>2443</v>
      </c>
      <c r="G2091" t="s">
        <v>1060</v>
      </c>
      <c r="H2091" t="s">
        <v>1061</v>
      </c>
      <c r="I2091" t="s">
        <v>101</v>
      </c>
      <c r="J2091" t="s">
        <v>19</v>
      </c>
      <c r="K2091" t="str">
        <f>INDEX(Table6[Column1],MATCH(L2091,Table6[Column2]))</f>
        <v>Adults</v>
      </c>
      <c r="L2091">
        <v>41.16514446</v>
      </c>
      <c r="M2091" t="str">
        <f>VLOOKUP(L2091,Table1[],2)</f>
        <v>40 - 49</v>
      </c>
      <c r="N2091" t="str">
        <f>INDEX(Table7[Column1],MATCH(O2091,Table7[Column2]))</f>
        <v>Learning Stage</v>
      </c>
      <c r="O2091">
        <v>5.0224666090000003</v>
      </c>
      <c r="P2091" t="str">
        <f>VLOOKUP(O2091,Table13[],2)</f>
        <v>1 - 5</v>
      </c>
      <c r="Q2091" t="str">
        <f>INDEX(Table8[Column1],MATCH(R2091,Table8[Column2]))</f>
        <v>Habitual</v>
      </c>
      <c r="R2091">
        <v>89.714960149999996</v>
      </c>
      <c r="S2091">
        <f t="shared" si="65"/>
        <v>3.7381233395833333</v>
      </c>
      <c r="T2091" t="s">
        <v>19</v>
      </c>
    </row>
    <row r="2092" spans="1:20" x14ac:dyDescent="0.25">
      <c r="A2092">
        <v>2091</v>
      </c>
      <c r="B2092" t="s">
        <v>2321</v>
      </c>
      <c r="C2092" t="s">
        <v>1146</v>
      </c>
      <c r="D2092" t="str">
        <f t="shared" si="64"/>
        <v>Griggs Shirley</v>
      </c>
      <c r="E2092" t="s">
        <v>15</v>
      </c>
      <c r="F2092" t="s">
        <v>33</v>
      </c>
      <c r="G2092" t="s">
        <v>1060</v>
      </c>
      <c r="H2092" t="s">
        <v>1061</v>
      </c>
      <c r="I2092" t="s">
        <v>33</v>
      </c>
      <c r="J2092" t="s">
        <v>19</v>
      </c>
      <c r="K2092" t="str">
        <f>INDEX(Table6[Column1],MATCH(L2092,Table6[Column2]))</f>
        <v>Young Adults</v>
      </c>
      <c r="L2092">
        <v>31.167174410000001</v>
      </c>
      <c r="M2092" t="str">
        <f>VLOOKUP(L2092,Table1[],2)</f>
        <v>30 - 39</v>
      </c>
      <c r="N2092" t="str">
        <f>INDEX(Table7[Column1],MATCH(O2092,Table7[Column2]))</f>
        <v>Learning Stage</v>
      </c>
      <c r="O2092">
        <v>3.810570995</v>
      </c>
      <c r="P2092" t="str">
        <f>VLOOKUP(O2092,Table13[],2)</f>
        <v>1 - 5</v>
      </c>
      <c r="Q2092" t="str">
        <f>INDEX(Table8[Column1],MATCH(R2092,Table8[Column2]))</f>
        <v>Maintained</v>
      </c>
      <c r="R2092">
        <v>51.816877329999997</v>
      </c>
      <c r="S2092">
        <f t="shared" si="65"/>
        <v>2.1590365554166664</v>
      </c>
      <c r="T2092" t="s">
        <v>19</v>
      </c>
    </row>
    <row r="2093" spans="1:20" x14ac:dyDescent="0.25">
      <c r="A2093">
        <v>2092</v>
      </c>
      <c r="B2093" t="s">
        <v>1012</v>
      </c>
      <c r="C2093" t="s">
        <v>21</v>
      </c>
      <c r="D2093" t="str">
        <f t="shared" si="64"/>
        <v>Anderson Stephen</v>
      </c>
      <c r="E2093" t="s">
        <v>22</v>
      </c>
      <c r="F2093" t="s">
        <v>87</v>
      </c>
      <c r="G2093" t="s">
        <v>1060</v>
      </c>
      <c r="H2093" t="s">
        <v>1061</v>
      </c>
      <c r="I2093" t="s">
        <v>87</v>
      </c>
      <c r="J2093" t="s">
        <v>19</v>
      </c>
      <c r="K2093" t="str">
        <f>INDEX(Table6[Column1],MATCH(L2093,Table6[Column2]))</f>
        <v>Elders</v>
      </c>
      <c r="L2093">
        <v>51.358944200000003</v>
      </c>
      <c r="M2093" t="str">
        <f>VLOOKUP(L2093,Table1[],2)</f>
        <v>50 - 59</v>
      </c>
      <c r="N2093" t="str">
        <f>INDEX(Table7[Column1],MATCH(O2093,Table7[Column2]))</f>
        <v>Learning Stage</v>
      </c>
      <c r="O2093">
        <v>4.7814102150000002</v>
      </c>
      <c r="P2093" t="str">
        <f>VLOOKUP(O2093,Table13[],2)</f>
        <v>1 - 5</v>
      </c>
      <c r="Q2093" t="str">
        <f>INDEX(Table8[Column1],MATCH(R2093,Table8[Column2]))</f>
        <v>Maintained</v>
      </c>
      <c r="R2093">
        <v>52.903493269999998</v>
      </c>
      <c r="S2093">
        <f t="shared" si="65"/>
        <v>2.2043122195833331</v>
      </c>
      <c r="T2093" t="s">
        <v>19</v>
      </c>
    </row>
    <row r="2094" spans="1:20" x14ac:dyDescent="0.25">
      <c r="A2094">
        <v>2093</v>
      </c>
      <c r="B2094" t="s">
        <v>2444</v>
      </c>
      <c r="C2094" t="s">
        <v>968</v>
      </c>
      <c r="D2094" t="str">
        <f t="shared" si="64"/>
        <v>Lindsey Alvin</v>
      </c>
      <c r="E2094" t="s">
        <v>22</v>
      </c>
      <c r="F2094" t="s">
        <v>358</v>
      </c>
      <c r="G2094" t="s">
        <v>1862</v>
      </c>
      <c r="H2094" t="s">
        <v>1863</v>
      </c>
      <c r="I2094" t="s">
        <v>358</v>
      </c>
      <c r="J2094" t="s">
        <v>19</v>
      </c>
      <c r="K2094" t="str">
        <f>INDEX(Table6[Column1],MATCH(L2094,Table6[Column2]))</f>
        <v>Adults</v>
      </c>
      <c r="L2094">
        <v>41.241852029999997</v>
      </c>
      <c r="M2094" t="str">
        <f>VLOOKUP(L2094,Table1[],2)</f>
        <v>40 - 49</v>
      </c>
      <c r="N2094" t="str">
        <f>INDEX(Table7[Column1],MATCH(O2094,Table7[Column2]))</f>
        <v>Learning Stage</v>
      </c>
      <c r="O2094">
        <v>3.5853962020000001</v>
      </c>
      <c r="P2094" t="str">
        <f>VLOOKUP(O2094,Table13[],2)</f>
        <v>1 - 5</v>
      </c>
      <c r="Q2094" t="str">
        <f>INDEX(Table8[Column1],MATCH(R2094,Table8[Column2]))</f>
        <v>Maintained</v>
      </c>
      <c r="R2094">
        <v>56.786616289999998</v>
      </c>
      <c r="S2094">
        <f t="shared" si="65"/>
        <v>2.3661090120833332</v>
      </c>
      <c r="T2094" t="s">
        <v>19</v>
      </c>
    </row>
    <row r="2095" spans="1:20" x14ac:dyDescent="0.25">
      <c r="A2095">
        <v>2094</v>
      </c>
      <c r="B2095" t="s">
        <v>1305</v>
      </c>
      <c r="C2095" t="s">
        <v>2445</v>
      </c>
      <c r="D2095" t="str">
        <f t="shared" si="64"/>
        <v>Woodard Mable</v>
      </c>
      <c r="E2095" t="s">
        <v>15</v>
      </c>
      <c r="F2095" t="s">
        <v>33</v>
      </c>
      <c r="G2095" t="s">
        <v>1060</v>
      </c>
      <c r="H2095" t="s">
        <v>1061</v>
      </c>
      <c r="I2095" t="s">
        <v>33</v>
      </c>
      <c r="J2095" t="s">
        <v>19</v>
      </c>
      <c r="K2095" t="str">
        <f>INDEX(Table6[Column1],MATCH(L2095,Table6[Column2]))</f>
        <v>Adults</v>
      </c>
      <c r="L2095">
        <v>44.046653839999998</v>
      </c>
      <c r="M2095" t="str">
        <f>VLOOKUP(L2095,Table1[],2)</f>
        <v>40 - 49</v>
      </c>
      <c r="N2095" t="str">
        <f>INDEX(Table7[Column1],MATCH(O2095,Table7[Column2]))</f>
        <v>Fitting in Stage</v>
      </c>
      <c r="O2095">
        <v>8.1715635679999998</v>
      </c>
      <c r="P2095" t="str">
        <f>VLOOKUP(O2095,Table13[],2)</f>
        <v>6 - 10</v>
      </c>
      <c r="Q2095" t="str">
        <f>INDEX(Table8[Column1],MATCH(R2095,Table8[Column2]))</f>
        <v>Habitual</v>
      </c>
      <c r="R2095">
        <v>89.534878250000006</v>
      </c>
      <c r="S2095">
        <f t="shared" si="65"/>
        <v>3.7306199270833336</v>
      </c>
      <c r="T2095" t="s">
        <v>19</v>
      </c>
    </row>
    <row r="2096" spans="1:20" x14ac:dyDescent="0.25">
      <c r="A2096">
        <v>2095</v>
      </c>
      <c r="B2096" t="s">
        <v>2446</v>
      </c>
      <c r="C2096" t="s">
        <v>478</v>
      </c>
      <c r="D2096" t="str">
        <f t="shared" si="64"/>
        <v>Eisenhower Betty</v>
      </c>
      <c r="E2096" t="s">
        <v>15</v>
      </c>
      <c r="F2096" t="s">
        <v>38</v>
      </c>
      <c r="G2096" t="s">
        <v>2305</v>
      </c>
      <c r="H2096" t="s">
        <v>1826</v>
      </c>
      <c r="I2096" t="s">
        <v>38</v>
      </c>
      <c r="J2096" t="s">
        <v>19</v>
      </c>
      <c r="K2096" t="str">
        <f>INDEX(Table6[Column1],MATCH(L2096,Table6[Column2]))</f>
        <v>Adults</v>
      </c>
      <c r="L2096">
        <v>40.97903195</v>
      </c>
      <c r="M2096" t="str">
        <f>VLOOKUP(L2096,Table1[],2)</f>
        <v>40 - 49</v>
      </c>
      <c r="N2096" t="str">
        <f>INDEX(Table7[Column1],MATCH(O2096,Table7[Column2]))</f>
        <v>Learning Stage</v>
      </c>
      <c r="O2096">
        <v>3.033234985</v>
      </c>
      <c r="P2096" t="str">
        <f>VLOOKUP(O2096,Table13[],2)</f>
        <v>1 - 5</v>
      </c>
      <c r="Q2096" t="str">
        <f>INDEX(Table8[Column1],MATCH(R2096,Table8[Column2]))</f>
        <v>Habitual</v>
      </c>
      <c r="R2096">
        <v>104.15656060000001</v>
      </c>
      <c r="S2096">
        <f t="shared" si="65"/>
        <v>4.3398566916666672</v>
      </c>
      <c r="T2096" t="s">
        <v>19</v>
      </c>
    </row>
    <row r="2097" spans="1:20" x14ac:dyDescent="0.25">
      <c r="A2097">
        <v>2096</v>
      </c>
      <c r="B2097" t="s">
        <v>2447</v>
      </c>
      <c r="C2097" t="s">
        <v>615</v>
      </c>
      <c r="D2097" t="str">
        <f t="shared" si="64"/>
        <v>Thrash Lori</v>
      </c>
      <c r="E2097" t="s">
        <v>15</v>
      </c>
      <c r="F2097" t="s">
        <v>38</v>
      </c>
      <c r="G2097" t="s">
        <v>2305</v>
      </c>
      <c r="H2097" t="s">
        <v>1826</v>
      </c>
      <c r="I2097" t="s">
        <v>38</v>
      </c>
      <c r="J2097" t="s">
        <v>19</v>
      </c>
      <c r="K2097" t="str">
        <f>INDEX(Table6[Column1],MATCH(L2097,Table6[Column2]))</f>
        <v>Adults</v>
      </c>
      <c r="L2097">
        <v>43.891878159999997</v>
      </c>
      <c r="M2097" t="str">
        <f>VLOOKUP(L2097,Table1[],2)</f>
        <v>40 - 49</v>
      </c>
      <c r="N2097" t="str">
        <f>INDEX(Table7[Column1],MATCH(O2097,Table7[Column2]))</f>
        <v>Learning Stage</v>
      </c>
      <c r="O2097">
        <v>3.855810162</v>
      </c>
      <c r="P2097" t="str">
        <f>VLOOKUP(O2097,Table13[],2)</f>
        <v>1 - 5</v>
      </c>
      <c r="Q2097" t="str">
        <f>INDEX(Table8[Column1],MATCH(R2097,Table8[Column2]))</f>
        <v>Habitual</v>
      </c>
      <c r="R2097">
        <v>99.449836640000001</v>
      </c>
      <c r="S2097">
        <f t="shared" si="65"/>
        <v>4.1437431933333331</v>
      </c>
      <c r="T2097" t="s">
        <v>19</v>
      </c>
    </row>
    <row r="2098" spans="1:20" x14ac:dyDescent="0.25">
      <c r="A2098">
        <v>2097</v>
      </c>
      <c r="B2098" t="s">
        <v>678</v>
      </c>
      <c r="C2098" t="s">
        <v>2448</v>
      </c>
      <c r="D2098" t="str">
        <f t="shared" si="64"/>
        <v>Hughes Jon</v>
      </c>
      <c r="E2098" t="s">
        <v>22</v>
      </c>
      <c r="F2098" t="s">
        <v>38</v>
      </c>
      <c r="G2098" t="s">
        <v>820</v>
      </c>
      <c r="H2098" t="s">
        <v>821</v>
      </c>
      <c r="I2098" t="s">
        <v>38</v>
      </c>
      <c r="J2098" t="s">
        <v>19</v>
      </c>
      <c r="K2098" t="str">
        <f>INDEX(Table6[Column1],MATCH(L2098,Table6[Column2]))</f>
        <v>Youth</v>
      </c>
      <c r="L2098">
        <v>23.464216230000002</v>
      </c>
      <c r="M2098" t="str">
        <f>VLOOKUP(L2098,Table1[],2)</f>
        <v>20 - 29</v>
      </c>
      <c r="N2098" t="str">
        <f>INDEX(Table7[Column1],MATCH(O2098,Table7[Column2]))</f>
        <v>Learning Stage</v>
      </c>
      <c r="O2098">
        <v>0.40827055800000001</v>
      </c>
      <c r="P2098" t="e">
        <f>VLOOKUP(O2098,Table13[],2)</f>
        <v>#N/A</v>
      </c>
      <c r="Q2098" t="str">
        <f>INDEX(Table8[Column1],MATCH(R2098,Table8[Column2]))</f>
        <v>Scheduled</v>
      </c>
      <c r="R2098">
        <v>0</v>
      </c>
      <c r="S2098">
        <f t="shared" si="65"/>
        <v>0</v>
      </c>
      <c r="T2098" t="s">
        <v>19</v>
      </c>
    </row>
    <row r="2099" spans="1:20" x14ac:dyDescent="0.25">
      <c r="A2099">
        <v>2098</v>
      </c>
      <c r="B2099" t="s">
        <v>2449</v>
      </c>
      <c r="C2099" t="s">
        <v>144</v>
      </c>
      <c r="D2099" t="str">
        <f t="shared" si="64"/>
        <v>Aoki David</v>
      </c>
      <c r="E2099" t="s">
        <v>22</v>
      </c>
      <c r="F2099" t="s">
        <v>277</v>
      </c>
      <c r="G2099" t="s">
        <v>1060</v>
      </c>
      <c r="H2099" t="s">
        <v>1061</v>
      </c>
      <c r="I2099" t="s">
        <v>277</v>
      </c>
      <c r="J2099" t="s">
        <v>19</v>
      </c>
      <c r="K2099" t="str">
        <f>INDEX(Table6[Column1],MATCH(L2099,Table6[Column2]))</f>
        <v>Young Adults</v>
      </c>
      <c r="L2099">
        <v>32.674829549999998</v>
      </c>
      <c r="M2099" t="str">
        <f>VLOOKUP(L2099,Table1[],2)</f>
        <v>30 - 39</v>
      </c>
      <c r="N2099" t="str">
        <f>INDEX(Table7[Column1],MATCH(O2099,Table7[Column2]))</f>
        <v>Learning Stage</v>
      </c>
      <c r="O2099">
        <v>4.2145906149999997</v>
      </c>
      <c r="P2099" t="str">
        <f>VLOOKUP(O2099,Table13[],2)</f>
        <v>1 - 5</v>
      </c>
      <c r="Q2099" t="str">
        <f>INDEX(Table8[Column1],MATCH(R2099,Table8[Column2]))</f>
        <v>Scheduled</v>
      </c>
      <c r="R2099">
        <v>0</v>
      </c>
      <c r="S2099">
        <f t="shared" si="65"/>
        <v>0</v>
      </c>
      <c r="T2099" t="s">
        <v>19</v>
      </c>
    </row>
    <row r="2100" spans="1:20" x14ac:dyDescent="0.25">
      <c r="A2100">
        <v>2099</v>
      </c>
      <c r="B2100" t="s">
        <v>2347</v>
      </c>
      <c r="C2100" t="s">
        <v>1137</v>
      </c>
      <c r="D2100" t="str">
        <f t="shared" si="64"/>
        <v>Griffith Loren</v>
      </c>
      <c r="E2100" t="s">
        <v>22</v>
      </c>
      <c r="F2100" t="s">
        <v>2450</v>
      </c>
      <c r="G2100" t="s">
        <v>1060</v>
      </c>
      <c r="H2100" t="s">
        <v>1061</v>
      </c>
      <c r="I2100" t="s">
        <v>54</v>
      </c>
      <c r="J2100" t="s">
        <v>19</v>
      </c>
      <c r="K2100" t="str">
        <f>INDEX(Table6[Column1],MATCH(L2100,Table6[Column2]))</f>
        <v>Adults</v>
      </c>
      <c r="L2100">
        <v>41.296011440000001</v>
      </c>
      <c r="M2100" t="str">
        <f>VLOOKUP(L2100,Table1[],2)</f>
        <v>40 - 49</v>
      </c>
      <c r="N2100" t="str">
        <f>INDEX(Table7[Column1],MATCH(O2100,Table7[Column2]))</f>
        <v>Learning Stage</v>
      </c>
      <c r="O2100">
        <v>3.4214729510000002</v>
      </c>
      <c r="P2100" t="str">
        <f>VLOOKUP(O2100,Table13[],2)</f>
        <v>1 - 5</v>
      </c>
      <c r="Q2100" t="str">
        <f>INDEX(Table8[Column1],MATCH(R2100,Table8[Column2]))</f>
        <v>Maintained</v>
      </c>
      <c r="R2100">
        <v>60.611750239999999</v>
      </c>
      <c r="S2100">
        <f t="shared" si="65"/>
        <v>2.525489593333333</v>
      </c>
      <c r="T2100" t="s">
        <v>19</v>
      </c>
    </row>
    <row r="2101" spans="1:20" x14ac:dyDescent="0.25">
      <c r="A2101">
        <v>2100</v>
      </c>
      <c r="B2101" t="s">
        <v>2451</v>
      </c>
      <c r="C2101" t="s">
        <v>1651</v>
      </c>
      <c r="D2101" t="str">
        <f t="shared" si="64"/>
        <v>Cabe Catherine</v>
      </c>
      <c r="E2101" t="s">
        <v>15</v>
      </c>
      <c r="F2101" t="s">
        <v>673</v>
      </c>
      <c r="G2101" t="s">
        <v>1060</v>
      </c>
      <c r="H2101" t="s">
        <v>1061</v>
      </c>
      <c r="I2101" t="s">
        <v>107</v>
      </c>
      <c r="J2101" t="s">
        <v>19</v>
      </c>
      <c r="K2101" t="str">
        <f>INDEX(Table6[Column1],MATCH(L2101,Table6[Column2]))</f>
        <v>Adults</v>
      </c>
      <c r="L2101">
        <v>46.039444140000001</v>
      </c>
      <c r="M2101" t="str">
        <f>VLOOKUP(L2101,Table1[],2)</f>
        <v>40 - 49</v>
      </c>
      <c r="N2101" t="str">
        <f>INDEX(Table7[Column1],MATCH(O2101,Table7[Column2]))</f>
        <v>Learning Stage</v>
      </c>
      <c r="O2101">
        <v>4.7586406710000002</v>
      </c>
      <c r="P2101" t="str">
        <f>VLOOKUP(O2101,Table13[],2)</f>
        <v>1 - 5</v>
      </c>
      <c r="Q2101" t="str">
        <f>INDEX(Table8[Column1],MATCH(R2101,Table8[Column2]))</f>
        <v>Scheduled</v>
      </c>
      <c r="R2101">
        <v>16.11116483</v>
      </c>
      <c r="S2101">
        <f t="shared" si="65"/>
        <v>0.67129853458333333</v>
      </c>
      <c r="T2101" t="s">
        <v>19</v>
      </c>
    </row>
    <row r="2102" spans="1:20" x14ac:dyDescent="0.25">
      <c r="A2102">
        <v>2101</v>
      </c>
      <c r="B2102" t="s">
        <v>2235</v>
      </c>
      <c r="C2102" t="s">
        <v>401</v>
      </c>
      <c r="D2102" t="str">
        <f t="shared" si="64"/>
        <v>Gonzales Michael</v>
      </c>
      <c r="E2102" t="s">
        <v>22</v>
      </c>
      <c r="F2102" t="s">
        <v>622</v>
      </c>
      <c r="G2102" t="s">
        <v>1060</v>
      </c>
      <c r="H2102" t="s">
        <v>1061</v>
      </c>
      <c r="I2102" t="s">
        <v>90</v>
      </c>
      <c r="J2102" t="s">
        <v>19</v>
      </c>
      <c r="K2102" t="str">
        <f>INDEX(Table6[Column1],MATCH(L2102,Table6[Column2]))</f>
        <v>Young Adults</v>
      </c>
      <c r="L2102">
        <v>39.294097960000002</v>
      </c>
      <c r="M2102" t="str">
        <f>VLOOKUP(L2102,Table1[],2)</f>
        <v>30 - 39</v>
      </c>
      <c r="N2102" t="str">
        <f>INDEX(Table7[Column1],MATCH(O2102,Table7[Column2]))</f>
        <v>Learning Stage</v>
      </c>
      <c r="O2102">
        <v>4.2494546279999996</v>
      </c>
      <c r="P2102" t="str">
        <f>VLOOKUP(O2102,Table13[],2)</f>
        <v>1 - 5</v>
      </c>
      <c r="Q2102" t="str">
        <f>INDEX(Table8[Column1],MATCH(R2102,Table8[Column2]))</f>
        <v>Scheduled</v>
      </c>
      <c r="R2102">
        <v>37.670601840000003</v>
      </c>
      <c r="S2102">
        <f t="shared" si="65"/>
        <v>1.5696084100000001</v>
      </c>
      <c r="T2102" t="s">
        <v>19</v>
      </c>
    </row>
    <row r="2103" spans="1:20" x14ac:dyDescent="0.25">
      <c r="A2103">
        <v>2102</v>
      </c>
      <c r="B2103" t="s">
        <v>2452</v>
      </c>
      <c r="C2103" t="s">
        <v>2453</v>
      </c>
      <c r="D2103" t="str">
        <f t="shared" si="64"/>
        <v>Kolb Teri</v>
      </c>
      <c r="E2103" t="s">
        <v>15</v>
      </c>
      <c r="F2103" t="s">
        <v>192</v>
      </c>
      <c r="G2103" t="s">
        <v>1060</v>
      </c>
      <c r="H2103" t="s">
        <v>1061</v>
      </c>
      <c r="I2103" t="s">
        <v>192</v>
      </c>
      <c r="J2103" t="s">
        <v>19</v>
      </c>
      <c r="K2103" t="str">
        <f>INDEX(Table6[Column1],MATCH(L2103,Table6[Column2]))</f>
        <v>Young Adults</v>
      </c>
      <c r="L2103">
        <v>33.314928870000003</v>
      </c>
      <c r="M2103" t="str">
        <f>VLOOKUP(L2103,Table1[],2)</f>
        <v>30 - 39</v>
      </c>
      <c r="N2103" t="str">
        <f>INDEX(Table7[Column1],MATCH(O2103,Table7[Column2]))</f>
        <v>Learning Stage</v>
      </c>
      <c r="O2103">
        <v>3.6130458060000001</v>
      </c>
      <c r="P2103" t="str">
        <f>VLOOKUP(O2103,Table13[],2)</f>
        <v>1 - 5</v>
      </c>
      <c r="Q2103" t="str">
        <f>INDEX(Table8[Column1],MATCH(R2103,Table8[Column2]))</f>
        <v>Maintained</v>
      </c>
      <c r="R2103">
        <v>53.04166712</v>
      </c>
      <c r="S2103">
        <f t="shared" si="65"/>
        <v>2.2100694633333333</v>
      </c>
      <c r="T2103" t="s">
        <v>19</v>
      </c>
    </row>
    <row r="2104" spans="1:20" x14ac:dyDescent="0.25">
      <c r="A2104">
        <v>2103</v>
      </c>
      <c r="B2104" t="s">
        <v>904</v>
      </c>
      <c r="C2104" t="s">
        <v>779</v>
      </c>
      <c r="D2104" t="str">
        <f t="shared" si="64"/>
        <v>Brown Eric</v>
      </c>
      <c r="E2104" t="s">
        <v>22</v>
      </c>
      <c r="F2104" t="s">
        <v>369</v>
      </c>
      <c r="G2104" t="s">
        <v>2305</v>
      </c>
      <c r="H2104" t="s">
        <v>1826</v>
      </c>
      <c r="I2104" t="s">
        <v>369</v>
      </c>
      <c r="J2104" t="s">
        <v>19</v>
      </c>
      <c r="K2104" t="str">
        <f>INDEX(Table6[Column1],MATCH(L2104,Table6[Column2]))</f>
        <v>Youth</v>
      </c>
      <c r="L2104">
        <v>29.11713391</v>
      </c>
      <c r="M2104" t="str">
        <f>VLOOKUP(L2104,Table1[],2)</f>
        <v>20 - 29</v>
      </c>
      <c r="N2104" t="str">
        <f>INDEX(Table7[Column1],MATCH(O2104,Table7[Column2]))</f>
        <v>Learning Stage</v>
      </c>
      <c r="O2104">
        <v>3.6774049029999998</v>
      </c>
      <c r="P2104" t="str">
        <f>VLOOKUP(O2104,Table13[],2)</f>
        <v>1 - 5</v>
      </c>
      <c r="Q2104" t="str">
        <f>INDEX(Table8[Column1],MATCH(R2104,Table8[Column2]))</f>
        <v>Scheduled</v>
      </c>
      <c r="R2104">
        <v>0.44733735099999999</v>
      </c>
      <c r="S2104">
        <f t="shared" si="65"/>
        <v>1.8639056291666668E-2</v>
      </c>
      <c r="T2104" t="s">
        <v>19</v>
      </c>
    </row>
    <row r="2105" spans="1:20" x14ac:dyDescent="0.25">
      <c r="A2105">
        <v>2104</v>
      </c>
      <c r="B2105" t="s">
        <v>2454</v>
      </c>
      <c r="C2105" t="s">
        <v>2444</v>
      </c>
      <c r="D2105" t="str">
        <f t="shared" si="64"/>
        <v>Nieto Lindsey</v>
      </c>
      <c r="E2105" t="s">
        <v>15</v>
      </c>
      <c r="F2105" t="s">
        <v>84</v>
      </c>
      <c r="G2105" t="s">
        <v>1060</v>
      </c>
      <c r="H2105" t="s">
        <v>1061</v>
      </c>
      <c r="I2105" t="s">
        <v>84</v>
      </c>
      <c r="J2105" t="s">
        <v>19</v>
      </c>
      <c r="K2105" t="str">
        <f>INDEX(Table6[Column1],MATCH(L2105,Table6[Column2]))</f>
        <v>Young Adults</v>
      </c>
      <c r="L2105">
        <v>31.89793191</v>
      </c>
      <c r="M2105" t="str">
        <f>VLOOKUP(L2105,Table1[],2)</f>
        <v>30 - 39</v>
      </c>
      <c r="N2105" t="str">
        <f>INDEX(Table7[Column1],MATCH(O2105,Table7[Column2]))</f>
        <v>Learning Stage</v>
      </c>
      <c r="O2105">
        <v>5.6498492760000003</v>
      </c>
      <c r="P2105" t="str">
        <f>VLOOKUP(O2105,Table13[],2)</f>
        <v>1 - 5</v>
      </c>
      <c r="Q2105" t="str">
        <f>INDEX(Table8[Column1],MATCH(R2105,Table8[Column2]))</f>
        <v>Scheduled</v>
      </c>
      <c r="R2105">
        <v>5.8566190130000004</v>
      </c>
      <c r="S2105">
        <f t="shared" si="65"/>
        <v>0.24402579220833337</v>
      </c>
      <c r="T2105" t="s">
        <v>19</v>
      </c>
    </row>
    <row r="2106" spans="1:20" x14ac:dyDescent="0.25">
      <c r="A2106">
        <v>2105</v>
      </c>
      <c r="B2106" t="s">
        <v>2455</v>
      </c>
      <c r="C2106" t="s">
        <v>59</v>
      </c>
      <c r="D2106" t="str">
        <f t="shared" si="64"/>
        <v>Kang Janet</v>
      </c>
      <c r="E2106" t="s">
        <v>15</v>
      </c>
      <c r="F2106" t="s">
        <v>38</v>
      </c>
      <c r="G2106" t="s">
        <v>2305</v>
      </c>
      <c r="H2106" t="s">
        <v>1826</v>
      </c>
      <c r="I2106" t="s">
        <v>38</v>
      </c>
      <c r="J2106" t="s">
        <v>19</v>
      </c>
      <c r="K2106" t="str">
        <f>INDEX(Table6[Column1],MATCH(L2106,Table6[Column2]))</f>
        <v>Young Adults</v>
      </c>
      <c r="L2106">
        <v>36.896354010000003</v>
      </c>
      <c r="M2106" t="str">
        <f>VLOOKUP(L2106,Table1[],2)</f>
        <v>30 - 39</v>
      </c>
      <c r="N2106" t="str">
        <f>INDEX(Table7[Column1],MATCH(O2106,Table7[Column2]))</f>
        <v>Learning Stage</v>
      </c>
      <c r="O2106">
        <v>3.543194851</v>
      </c>
      <c r="P2106" t="str">
        <f>VLOOKUP(O2106,Table13[],2)</f>
        <v>1 - 5</v>
      </c>
      <c r="Q2106" t="str">
        <f>INDEX(Table8[Column1],MATCH(R2106,Table8[Column2]))</f>
        <v>Maintained</v>
      </c>
      <c r="R2106">
        <v>42.319789559999997</v>
      </c>
      <c r="S2106">
        <f t="shared" si="65"/>
        <v>1.763324565</v>
      </c>
      <c r="T2106" t="s">
        <v>19</v>
      </c>
    </row>
    <row r="2107" spans="1:20" x14ac:dyDescent="0.25">
      <c r="A2107">
        <v>2106</v>
      </c>
      <c r="B2107" t="s">
        <v>2456</v>
      </c>
      <c r="C2107" t="s">
        <v>2048</v>
      </c>
      <c r="D2107" t="str">
        <f t="shared" si="64"/>
        <v>Atkinson Concepcion</v>
      </c>
      <c r="E2107" t="s">
        <v>15</v>
      </c>
      <c r="F2107" t="s">
        <v>622</v>
      </c>
      <c r="G2107" t="s">
        <v>820</v>
      </c>
      <c r="H2107" t="s">
        <v>821</v>
      </c>
      <c r="I2107" t="s">
        <v>90</v>
      </c>
      <c r="J2107" t="s">
        <v>19</v>
      </c>
      <c r="K2107" t="str">
        <f>INDEX(Table6[Column1],MATCH(L2107,Table6[Column2]))</f>
        <v>Young Adults</v>
      </c>
      <c r="L2107">
        <v>30.136230269999999</v>
      </c>
      <c r="M2107" t="str">
        <f>VLOOKUP(L2107,Table1[],2)</f>
        <v>30 - 39</v>
      </c>
      <c r="N2107" t="str">
        <f>INDEX(Table7[Column1],MATCH(O2107,Table7[Column2]))</f>
        <v>Learning Stage</v>
      </c>
      <c r="O2107">
        <v>5.4178463810000004</v>
      </c>
      <c r="P2107" t="str">
        <f>VLOOKUP(O2107,Table13[],2)</f>
        <v>1 - 5</v>
      </c>
      <c r="Q2107" t="str">
        <f>INDEX(Table8[Column1],MATCH(R2107,Table8[Column2]))</f>
        <v>Maintained</v>
      </c>
      <c r="R2107">
        <v>53.63489216</v>
      </c>
      <c r="S2107">
        <f t="shared" si="65"/>
        <v>2.2347871733333333</v>
      </c>
      <c r="T2107" t="s">
        <v>19</v>
      </c>
    </row>
    <row r="2108" spans="1:20" x14ac:dyDescent="0.25">
      <c r="A2108">
        <v>2107</v>
      </c>
      <c r="B2108" t="s">
        <v>2457</v>
      </c>
      <c r="C2108" t="s">
        <v>241</v>
      </c>
      <c r="D2108" t="str">
        <f t="shared" si="64"/>
        <v>Bridges Jessica</v>
      </c>
      <c r="E2108" t="s">
        <v>15</v>
      </c>
      <c r="F2108" t="s">
        <v>16</v>
      </c>
      <c r="G2108" t="s">
        <v>1060</v>
      </c>
      <c r="H2108" t="s">
        <v>1061</v>
      </c>
      <c r="I2108" t="s">
        <v>16</v>
      </c>
      <c r="J2108" t="s">
        <v>19</v>
      </c>
      <c r="K2108" t="str">
        <f>INDEX(Table6[Column1],MATCH(L2108,Table6[Column2]))</f>
        <v>Young Adults</v>
      </c>
      <c r="L2108">
        <v>39.80043569</v>
      </c>
      <c r="M2108" t="str">
        <f>VLOOKUP(L2108,Table1[],2)</f>
        <v>30 - 39</v>
      </c>
      <c r="N2108" t="str">
        <f>INDEX(Table7[Column1],MATCH(O2108,Table7[Column2]))</f>
        <v>Fitting in Stage</v>
      </c>
      <c r="O2108">
        <v>7.3885615969999998</v>
      </c>
      <c r="P2108" t="str">
        <f>VLOOKUP(O2108,Table13[],2)</f>
        <v>6 - 10</v>
      </c>
      <c r="Q2108" t="str">
        <f>INDEX(Table8[Column1],MATCH(R2108,Table8[Column2]))</f>
        <v>Maintained</v>
      </c>
      <c r="R2108">
        <v>75.837155589999995</v>
      </c>
      <c r="S2108">
        <f t="shared" si="65"/>
        <v>3.1598814829166662</v>
      </c>
      <c r="T2108" t="s">
        <v>19</v>
      </c>
    </row>
    <row r="2109" spans="1:20" x14ac:dyDescent="0.25">
      <c r="A2109">
        <v>2108</v>
      </c>
      <c r="B2109" t="s">
        <v>699</v>
      </c>
      <c r="C2109" t="s">
        <v>77</v>
      </c>
      <c r="D2109" t="str">
        <f t="shared" si="64"/>
        <v>Cummings Sandra</v>
      </c>
      <c r="E2109" t="s">
        <v>15</v>
      </c>
      <c r="F2109" t="s">
        <v>38</v>
      </c>
      <c r="G2109" t="s">
        <v>2305</v>
      </c>
      <c r="H2109" t="s">
        <v>1826</v>
      </c>
      <c r="I2109" t="s">
        <v>38</v>
      </c>
      <c r="J2109" t="s">
        <v>19</v>
      </c>
      <c r="K2109" t="str">
        <f>INDEX(Table6[Column1],MATCH(L2109,Table6[Column2]))</f>
        <v>Young Adults</v>
      </c>
      <c r="L2109">
        <v>35.204509340000001</v>
      </c>
      <c r="M2109" t="str">
        <f>VLOOKUP(L2109,Table1[],2)</f>
        <v>30 - 39</v>
      </c>
      <c r="N2109" t="str">
        <f>INDEX(Table7[Column1],MATCH(O2109,Table7[Column2]))</f>
        <v>Learning Stage</v>
      </c>
      <c r="O2109">
        <v>4.0266361210000001</v>
      </c>
      <c r="P2109" t="str">
        <f>VLOOKUP(O2109,Table13[],2)</f>
        <v>1 - 5</v>
      </c>
      <c r="Q2109" t="str">
        <f>INDEX(Table8[Column1],MATCH(R2109,Table8[Column2]))</f>
        <v>Scheduled</v>
      </c>
      <c r="R2109">
        <v>38.287001580000002</v>
      </c>
      <c r="S2109">
        <f t="shared" si="65"/>
        <v>1.5952917325000002</v>
      </c>
      <c r="T2109" t="s">
        <v>19</v>
      </c>
    </row>
    <row r="2110" spans="1:20" x14ac:dyDescent="0.25">
      <c r="A2110">
        <v>2109</v>
      </c>
      <c r="B2110" t="s">
        <v>2458</v>
      </c>
      <c r="C2110" t="s">
        <v>2459</v>
      </c>
      <c r="D2110" t="str">
        <f t="shared" si="64"/>
        <v>Gainer Royce</v>
      </c>
      <c r="E2110" t="s">
        <v>22</v>
      </c>
      <c r="F2110" t="s">
        <v>2460</v>
      </c>
      <c r="G2110" t="s">
        <v>820</v>
      </c>
      <c r="H2110" t="s">
        <v>821</v>
      </c>
      <c r="I2110" t="s">
        <v>30</v>
      </c>
      <c r="J2110" t="s">
        <v>19</v>
      </c>
      <c r="K2110" t="str">
        <f>INDEX(Table6[Column1],MATCH(L2110,Table6[Column2]))</f>
        <v>Young Adults</v>
      </c>
      <c r="L2110">
        <v>34.301164309999997</v>
      </c>
      <c r="M2110" t="str">
        <f>VLOOKUP(L2110,Table1[],2)</f>
        <v>30 - 39</v>
      </c>
      <c r="N2110" t="str">
        <f>INDEX(Table7[Column1],MATCH(O2110,Table7[Column2]))</f>
        <v>Learning Stage</v>
      </c>
      <c r="O2110">
        <v>4.1355492900000002</v>
      </c>
      <c r="P2110" t="str">
        <f>VLOOKUP(O2110,Table13[],2)</f>
        <v>1 - 5</v>
      </c>
      <c r="Q2110" t="str">
        <f>INDEX(Table8[Column1],MATCH(R2110,Table8[Column2]))</f>
        <v>Scheduled</v>
      </c>
      <c r="R2110">
        <v>0</v>
      </c>
      <c r="S2110">
        <f t="shared" si="65"/>
        <v>0</v>
      </c>
      <c r="T2110" t="s">
        <v>19</v>
      </c>
    </row>
    <row r="2111" spans="1:20" x14ac:dyDescent="0.25">
      <c r="A2111">
        <v>2110</v>
      </c>
      <c r="B2111" t="s">
        <v>267</v>
      </c>
      <c r="C2111" t="s">
        <v>93</v>
      </c>
      <c r="D2111" t="str">
        <f t="shared" si="64"/>
        <v>Johnson William</v>
      </c>
      <c r="E2111" t="s">
        <v>22</v>
      </c>
      <c r="F2111" t="s">
        <v>38</v>
      </c>
      <c r="G2111" t="s">
        <v>2305</v>
      </c>
      <c r="H2111" t="s">
        <v>1826</v>
      </c>
      <c r="I2111" t="s">
        <v>38</v>
      </c>
      <c r="J2111" t="s">
        <v>19</v>
      </c>
      <c r="K2111" t="str">
        <f>INDEX(Table6[Column1],MATCH(L2111,Table6[Column2]))</f>
        <v>Adults</v>
      </c>
      <c r="L2111">
        <v>44.813839549999997</v>
      </c>
      <c r="M2111" t="str">
        <f>VLOOKUP(L2111,Table1[],2)</f>
        <v>40 - 49</v>
      </c>
      <c r="N2111" t="str">
        <f>INDEX(Table7[Column1],MATCH(O2111,Table7[Column2]))</f>
        <v>Fitting in Stage</v>
      </c>
      <c r="O2111">
        <v>6.258446717</v>
      </c>
      <c r="P2111" t="str">
        <f>VLOOKUP(O2111,Table13[],2)</f>
        <v>6 - 10</v>
      </c>
      <c r="Q2111" t="str">
        <f>INDEX(Table8[Column1],MATCH(R2111,Table8[Column2]))</f>
        <v>Maintained</v>
      </c>
      <c r="R2111">
        <v>49.916293289999999</v>
      </c>
      <c r="S2111">
        <f t="shared" si="65"/>
        <v>2.0798455537499998</v>
      </c>
      <c r="T2111" t="s">
        <v>19</v>
      </c>
    </row>
    <row r="2112" spans="1:20" x14ac:dyDescent="0.25">
      <c r="A2112">
        <v>2111</v>
      </c>
      <c r="B2112" t="s">
        <v>253</v>
      </c>
      <c r="C2112" t="s">
        <v>1598</v>
      </c>
      <c r="D2112" t="str">
        <f t="shared" si="64"/>
        <v>Harris Michel</v>
      </c>
      <c r="E2112" t="s">
        <v>22</v>
      </c>
      <c r="F2112" t="s">
        <v>38</v>
      </c>
      <c r="G2112" t="s">
        <v>2305</v>
      </c>
      <c r="H2112" t="s">
        <v>1826</v>
      </c>
      <c r="I2112" t="s">
        <v>38</v>
      </c>
      <c r="J2112" t="s">
        <v>19</v>
      </c>
      <c r="K2112" t="str">
        <f>INDEX(Table6[Column1],MATCH(L2112,Table6[Column2]))</f>
        <v>Young Adults</v>
      </c>
      <c r="L2112">
        <v>36.626447980000002</v>
      </c>
      <c r="M2112" t="str">
        <f>VLOOKUP(L2112,Table1[],2)</f>
        <v>30 - 39</v>
      </c>
      <c r="N2112" t="str">
        <f>INDEX(Table7[Column1],MATCH(O2112,Table7[Column2]))</f>
        <v>Learning Stage</v>
      </c>
      <c r="O2112">
        <v>3.258408652</v>
      </c>
      <c r="P2112" t="str">
        <f>VLOOKUP(O2112,Table13[],2)</f>
        <v>1 - 5</v>
      </c>
      <c r="Q2112" t="str">
        <f>INDEX(Table8[Column1],MATCH(R2112,Table8[Column2]))</f>
        <v>Scheduled</v>
      </c>
      <c r="R2112">
        <v>16.330561169999999</v>
      </c>
      <c r="S2112">
        <f t="shared" si="65"/>
        <v>0.68044004874999997</v>
      </c>
      <c r="T2112" t="s">
        <v>19</v>
      </c>
    </row>
    <row r="2113" spans="1:20" x14ac:dyDescent="0.25">
      <c r="A2113">
        <v>2112</v>
      </c>
      <c r="B2113" t="s">
        <v>143</v>
      </c>
      <c r="C2113" t="s">
        <v>2461</v>
      </c>
      <c r="D2113" t="str">
        <f t="shared" si="64"/>
        <v>Price Krystina</v>
      </c>
      <c r="E2113" t="s">
        <v>15</v>
      </c>
      <c r="F2113" t="s">
        <v>45</v>
      </c>
      <c r="G2113" t="s">
        <v>820</v>
      </c>
      <c r="H2113" t="s">
        <v>821</v>
      </c>
      <c r="I2113" t="s">
        <v>46</v>
      </c>
      <c r="J2113" t="s">
        <v>19</v>
      </c>
      <c r="K2113" t="str">
        <f>INDEX(Table6[Column1],MATCH(L2113,Table6[Column2]))</f>
        <v>Adults</v>
      </c>
      <c r="L2113">
        <v>49.467267499999998</v>
      </c>
      <c r="M2113" t="str">
        <f>VLOOKUP(L2113,Table1[],2)</f>
        <v>40 - 49</v>
      </c>
      <c r="N2113" t="str">
        <f>INDEX(Table7[Column1],MATCH(O2113,Table7[Column2]))</f>
        <v>Fitting in Stage</v>
      </c>
      <c r="O2113">
        <v>6.0383470389999996</v>
      </c>
      <c r="P2113" t="str">
        <f>VLOOKUP(O2113,Table13[],2)</f>
        <v>6 - 10</v>
      </c>
      <c r="Q2113" t="str">
        <f>INDEX(Table8[Column1],MATCH(R2113,Table8[Column2]))</f>
        <v>Maintained</v>
      </c>
      <c r="R2113">
        <v>71.255302380000003</v>
      </c>
      <c r="S2113">
        <f t="shared" si="65"/>
        <v>2.9689709325</v>
      </c>
      <c r="T2113" t="s">
        <v>19</v>
      </c>
    </row>
    <row r="2114" spans="1:20" x14ac:dyDescent="0.25">
      <c r="A2114">
        <v>2113</v>
      </c>
      <c r="B2114" t="s">
        <v>2404</v>
      </c>
      <c r="C2114" t="s">
        <v>1648</v>
      </c>
      <c r="D2114" t="str">
        <f t="shared" si="64"/>
        <v>Cross Gail</v>
      </c>
      <c r="E2114" t="s">
        <v>15</v>
      </c>
      <c r="F2114" t="s">
        <v>24</v>
      </c>
      <c r="G2114" t="s">
        <v>1060</v>
      </c>
      <c r="H2114" t="s">
        <v>1061</v>
      </c>
      <c r="I2114" t="s">
        <v>24</v>
      </c>
      <c r="J2114" t="s">
        <v>19</v>
      </c>
      <c r="K2114" t="str">
        <f>INDEX(Table6[Column1],MATCH(L2114,Table6[Column2]))</f>
        <v>Adults</v>
      </c>
      <c r="L2114">
        <v>42.790644899999997</v>
      </c>
      <c r="M2114" t="str">
        <f>VLOOKUP(L2114,Table1[],2)</f>
        <v>40 - 49</v>
      </c>
      <c r="N2114" t="str">
        <f>INDEX(Table7[Column1],MATCH(O2114,Table7[Column2]))</f>
        <v>Fitting in Stage</v>
      </c>
      <c r="O2114">
        <v>6.7065920800000001</v>
      </c>
      <c r="P2114" t="str">
        <f>VLOOKUP(O2114,Table13[],2)</f>
        <v>6 - 10</v>
      </c>
      <c r="Q2114" t="str">
        <f>INDEX(Table8[Column1],MATCH(R2114,Table8[Column2]))</f>
        <v>Habitual</v>
      </c>
      <c r="R2114">
        <v>90.696101029999994</v>
      </c>
      <c r="S2114">
        <f t="shared" si="65"/>
        <v>3.7790042095833329</v>
      </c>
      <c r="T2114" t="s">
        <v>19</v>
      </c>
    </row>
    <row r="2115" spans="1:20" x14ac:dyDescent="0.25">
      <c r="A2115">
        <v>2114</v>
      </c>
      <c r="B2115" t="s">
        <v>2246</v>
      </c>
      <c r="C2115" t="s">
        <v>802</v>
      </c>
      <c r="D2115" t="str">
        <f t="shared" ref="D2115:D2178" si="66">CONCATENATE(B2115, " ",C2115)</f>
        <v>Conner Donna</v>
      </c>
      <c r="E2115" t="s">
        <v>15</v>
      </c>
      <c r="F2115" t="s">
        <v>57</v>
      </c>
      <c r="G2115" t="s">
        <v>513</v>
      </c>
      <c r="H2115" t="s">
        <v>18</v>
      </c>
      <c r="I2115" t="s">
        <v>57</v>
      </c>
      <c r="J2115" t="s">
        <v>19</v>
      </c>
      <c r="K2115" t="str">
        <f>INDEX(Table6[Column1],MATCH(L2115,Table6[Column2]))</f>
        <v>Adults</v>
      </c>
      <c r="L2115">
        <v>42.255852990000001</v>
      </c>
      <c r="M2115" t="str">
        <f>VLOOKUP(L2115,Table1[],2)</f>
        <v>40 - 49</v>
      </c>
      <c r="N2115" t="str">
        <f>INDEX(Table7[Column1],MATCH(O2115,Table7[Column2]))</f>
        <v>Learning Stage</v>
      </c>
      <c r="O2115">
        <v>1.518009631</v>
      </c>
      <c r="P2115" t="str">
        <f>VLOOKUP(O2115,Table13[],2)</f>
        <v>1 - 5</v>
      </c>
      <c r="Q2115" t="str">
        <f>INDEX(Table8[Column1],MATCH(R2115,Table8[Column2]))</f>
        <v>Scheduled</v>
      </c>
      <c r="R2115">
        <v>28.015255369999998</v>
      </c>
      <c r="S2115">
        <f t="shared" ref="S2115:S2178" si="67">CONVERT(R2115,"hr","day")</f>
        <v>1.1673023070833333</v>
      </c>
      <c r="T2115" t="s">
        <v>19</v>
      </c>
    </row>
    <row r="2116" spans="1:20" x14ac:dyDescent="0.25">
      <c r="A2116">
        <v>2115</v>
      </c>
      <c r="B2116" t="s">
        <v>1395</v>
      </c>
      <c r="C2116" t="s">
        <v>50</v>
      </c>
      <c r="D2116" t="str">
        <f t="shared" si="66"/>
        <v>Bishop Robert</v>
      </c>
      <c r="E2116" t="s">
        <v>22</v>
      </c>
      <c r="F2116" t="s">
        <v>38</v>
      </c>
      <c r="G2116" t="s">
        <v>2305</v>
      </c>
      <c r="H2116" t="s">
        <v>1826</v>
      </c>
      <c r="I2116" t="s">
        <v>38</v>
      </c>
      <c r="J2116" t="s">
        <v>19</v>
      </c>
      <c r="K2116" t="str">
        <f>INDEX(Table6[Column1],MATCH(L2116,Table6[Column2]))</f>
        <v>Elders</v>
      </c>
      <c r="L2116">
        <v>50.350703799999998</v>
      </c>
      <c r="M2116" t="str">
        <f>VLOOKUP(L2116,Table1[],2)</f>
        <v>50 - 59</v>
      </c>
      <c r="N2116" t="str">
        <f>INDEX(Table7[Column1],MATCH(O2116,Table7[Column2]))</f>
        <v>Fitting in Stage</v>
      </c>
      <c r="O2116">
        <v>9.0942946399999993</v>
      </c>
      <c r="P2116" t="str">
        <f>VLOOKUP(O2116,Table13[],2)</f>
        <v>6 - 10</v>
      </c>
      <c r="Q2116" t="str">
        <f>INDEX(Table8[Column1],MATCH(R2116,Table8[Column2]))</f>
        <v>Maintained</v>
      </c>
      <c r="R2116">
        <v>69.814025139999998</v>
      </c>
      <c r="S2116">
        <f t="shared" si="67"/>
        <v>2.9089177141666664</v>
      </c>
      <c r="T2116" t="s">
        <v>19</v>
      </c>
    </row>
    <row r="2117" spans="1:20" x14ac:dyDescent="0.25">
      <c r="A2117">
        <v>2116</v>
      </c>
      <c r="B2117" t="s">
        <v>2462</v>
      </c>
      <c r="C2117" t="s">
        <v>2212</v>
      </c>
      <c r="D2117" t="str">
        <f t="shared" si="66"/>
        <v>Rehkop Suzanne</v>
      </c>
      <c r="E2117" t="s">
        <v>15</v>
      </c>
      <c r="F2117" t="s">
        <v>176</v>
      </c>
      <c r="G2117" t="s">
        <v>1060</v>
      </c>
      <c r="H2117" t="s">
        <v>1061</v>
      </c>
      <c r="I2117" t="s">
        <v>134</v>
      </c>
      <c r="J2117" t="s">
        <v>19</v>
      </c>
      <c r="K2117" t="str">
        <f>INDEX(Table6[Column1],MATCH(L2117,Table6[Column2]))</f>
        <v>Young Adults</v>
      </c>
      <c r="L2117">
        <v>39.237308589999998</v>
      </c>
      <c r="M2117" t="str">
        <f>VLOOKUP(L2117,Table1[],2)</f>
        <v>30 - 39</v>
      </c>
      <c r="N2117" t="str">
        <f>INDEX(Table7[Column1],MATCH(O2117,Table7[Column2]))</f>
        <v>Learning Stage</v>
      </c>
      <c r="O2117">
        <v>4.4097026960000001</v>
      </c>
      <c r="P2117" t="str">
        <f>VLOOKUP(O2117,Table13[],2)</f>
        <v>1 - 5</v>
      </c>
      <c r="Q2117" t="str">
        <f>INDEX(Table8[Column1],MATCH(R2117,Table8[Column2]))</f>
        <v>Maintained</v>
      </c>
      <c r="R2117">
        <v>47.348799360000001</v>
      </c>
      <c r="S2117">
        <f t="shared" si="67"/>
        <v>1.9728666399999999</v>
      </c>
      <c r="T2117" t="s">
        <v>19</v>
      </c>
    </row>
    <row r="2118" spans="1:20" x14ac:dyDescent="0.25">
      <c r="A2118">
        <v>2117</v>
      </c>
      <c r="B2118" t="s">
        <v>2463</v>
      </c>
      <c r="C2118" t="s">
        <v>2016</v>
      </c>
      <c r="D2118" t="str">
        <f t="shared" si="66"/>
        <v>Fleming Ignacio</v>
      </c>
      <c r="E2118" t="s">
        <v>22</v>
      </c>
      <c r="F2118" t="s">
        <v>886</v>
      </c>
      <c r="G2118" t="s">
        <v>513</v>
      </c>
      <c r="H2118" t="s">
        <v>18</v>
      </c>
      <c r="I2118" t="s">
        <v>277</v>
      </c>
      <c r="J2118" t="s">
        <v>19</v>
      </c>
      <c r="K2118" t="str">
        <f>INDEX(Table6[Column1],MATCH(L2118,Table6[Column2]))</f>
        <v>Adults</v>
      </c>
      <c r="L2118">
        <v>44.563216670000003</v>
      </c>
      <c r="M2118" t="str">
        <f>VLOOKUP(L2118,Table1[],2)</f>
        <v>40 - 49</v>
      </c>
      <c r="N2118" t="str">
        <f>INDEX(Table7[Column1],MATCH(O2118,Table7[Column2]))</f>
        <v>Learning Stage</v>
      </c>
      <c r="O2118">
        <v>3.491646426</v>
      </c>
      <c r="P2118" t="str">
        <f>VLOOKUP(O2118,Table13[],2)</f>
        <v>1 - 5</v>
      </c>
      <c r="Q2118" t="str">
        <f>INDEX(Table8[Column1],MATCH(R2118,Table8[Column2]))</f>
        <v>Maintained</v>
      </c>
      <c r="R2118">
        <v>70.769632889999997</v>
      </c>
      <c r="S2118">
        <f t="shared" si="67"/>
        <v>2.9487347037499996</v>
      </c>
      <c r="T2118" t="s">
        <v>19</v>
      </c>
    </row>
    <row r="2119" spans="1:20" x14ac:dyDescent="0.25">
      <c r="A2119">
        <v>2118</v>
      </c>
      <c r="B2119" t="s">
        <v>366</v>
      </c>
      <c r="C2119" t="s">
        <v>105</v>
      </c>
      <c r="D2119" t="str">
        <f t="shared" si="66"/>
        <v>Hernandez Emma</v>
      </c>
      <c r="E2119" t="s">
        <v>15</v>
      </c>
      <c r="F2119" t="s">
        <v>1895</v>
      </c>
      <c r="G2119" t="s">
        <v>1060</v>
      </c>
      <c r="H2119" t="s">
        <v>1061</v>
      </c>
      <c r="I2119" t="s">
        <v>54</v>
      </c>
      <c r="J2119" t="s">
        <v>19</v>
      </c>
      <c r="K2119" t="str">
        <f>INDEX(Table6[Column1],MATCH(L2119,Table6[Column2]))</f>
        <v>Seniors</v>
      </c>
      <c r="L2119">
        <v>61.489830499999997</v>
      </c>
      <c r="M2119" t="str">
        <f>VLOOKUP(L2119,Table1[],2)</f>
        <v>60 and Above</v>
      </c>
      <c r="N2119" t="str">
        <f>INDEX(Table7[Column1],MATCH(O2119,Table7[Column2]))</f>
        <v>Learning Stage</v>
      </c>
      <c r="O2119">
        <v>5.7028152390000004</v>
      </c>
      <c r="P2119" t="str">
        <f>VLOOKUP(O2119,Table13[],2)</f>
        <v>1 - 5</v>
      </c>
      <c r="Q2119" t="str">
        <f>INDEX(Table8[Column1],MATCH(R2119,Table8[Column2]))</f>
        <v>Unexcused</v>
      </c>
      <c r="R2119">
        <v>169.41833629999999</v>
      </c>
      <c r="S2119">
        <f t="shared" si="67"/>
        <v>7.059097345833333</v>
      </c>
      <c r="T2119" t="s">
        <v>19</v>
      </c>
    </row>
    <row r="2120" spans="1:20" x14ac:dyDescent="0.25">
      <c r="A2120">
        <v>2119</v>
      </c>
      <c r="B2120" t="s">
        <v>2464</v>
      </c>
      <c r="C2120" t="s">
        <v>1208</v>
      </c>
      <c r="D2120" t="str">
        <f t="shared" si="66"/>
        <v>Braxton Edna</v>
      </c>
      <c r="E2120" t="s">
        <v>15</v>
      </c>
      <c r="F2120" t="s">
        <v>2465</v>
      </c>
      <c r="G2120" t="s">
        <v>1060</v>
      </c>
      <c r="H2120" t="s">
        <v>1061</v>
      </c>
      <c r="I2120" t="s">
        <v>87</v>
      </c>
      <c r="J2120" t="s">
        <v>19</v>
      </c>
      <c r="K2120" t="str">
        <f>INDEX(Table6[Column1],MATCH(L2120,Table6[Column2]))</f>
        <v>Adults</v>
      </c>
      <c r="L2120">
        <v>45.38345185</v>
      </c>
      <c r="M2120" t="str">
        <f>VLOOKUP(L2120,Table1[],2)</f>
        <v>40 - 49</v>
      </c>
      <c r="N2120" t="str">
        <f>INDEX(Table7[Column1],MATCH(O2120,Table7[Column2]))</f>
        <v>Learning Stage</v>
      </c>
      <c r="O2120">
        <v>4.0618814829999996</v>
      </c>
      <c r="P2120" t="str">
        <f>VLOOKUP(O2120,Table13[],2)</f>
        <v>1 - 5</v>
      </c>
      <c r="Q2120" t="str">
        <f>INDEX(Table8[Column1],MATCH(R2120,Table8[Column2]))</f>
        <v>Habitual</v>
      </c>
      <c r="R2120">
        <v>113.39747699999999</v>
      </c>
      <c r="S2120">
        <f t="shared" si="67"/>
        <v>4.7248948749999995</v>
      </c>
      <c r="T2120" t="s">
        <v>19</v>
      </c>
    </row>
    <row r="2121" spans="1:20" x14ac:dyDescent="0.25">
      <c r="A2121">
        <v>2120</v>
      </c>
      <c r="B2121" t="s">
        <v>167</v>
      </c>
      <c r="C2121" t="s">
        <v>1244</v>
      </c>
      <c r="D2121" t="str">
        <f t="shared" si="66"/>
        <v>Allen Don</v>
      </c>
      <c r="E2121" t="s">
        <v>22</v>
      </c>
      <c r="F2121" t="s">
        <v>235</v>
      </c>
      <c r="G2121" t="s">
        <v>1794</v>
      </c>
      <c r="H2121" t="s">
        <v>1061</v>
      </c>
      <c r="I2121" t="s">
        <v>235</v>
      </c>
      <c r="J2121" t="s">
        <v>19</v>
      </c>
      <c r="K2121" t="str">
        <f>INDEX(Table6[Column1],MATCH(L2121,Table6[Column2]))</f>
        <v>Elders</v>
      </c>
      <c r="L2121">
        <v>52.139290950000003</v>
      </c>
      <c r="M2121" t="str">
        <f>VLOOKUP(L2121,Table1[],2)</f>
        <v>50 - 59</v>
      </c>
      <c r="N2121" t="str">
        <f>INDEX(Table7[Column1],MATCH(O2121,Table7[Column2]))</f>
        <v>Learning Stage</v>
      </c>
      <c r="O2121">
        <v>4.2690828700000001</v>
      </c>
      <c r="P2121" t="str">
        <f>VLOOKUP(O2121,Table13[],2)</f>
        <v>1 - 5</v>
      </c>
      <c r="Q2121" t="str">
        <f>INDEX(Table8[Column1],MATCH(R2121,Table8[Column2]))</f>
        <v>Habitual</v>
      </c>
      <c r="R2121">
        <v>97.998895750000003</v>
      </c>
      <c r="S2121">
        <f t="shared" si="67"/>
        <v>4.0832873229166671</v>
      </c>
      <c r="T2121" t="s">
        <v>19</v>
      </c>
    </row>
    <row r="2122" spans="1:20" x14ac:dyDescent="0.25">
      <c r="A2122">
        <v>2121</v>
      </c>
      <c r="B2122" t="s">
        <v>114</v>
      </c>
      <c r="C2122" t="s">
        <v>142</v>
      </c>
      <c r="D2122" t="str">
        <f t="shared" si="66"/>
        <v>Martin Adam</v>
      </c>
      <c r="E2122" t="s">
        <v>22</v>
      </c>
      <c r="F2122" t="s">
        <v>30</v>
      </c>
      <c r="G2122" t="s">
        <v>820</v>
      </c>
      <c r="H2122" t="s">
        <v>821</v>
      </c>
      <c r="I2122" t="s">
        <v>30</v>
      </c>
      <c r="J2122" t="s">
        <v>19</v>
      </c>
      <c r="K2122" t="str">
        <f>INDEX(Table6[Column1],MATCH(L2122,Table6[Column2]))</f>
        <v>Young Adults</v>
      </c>
      <c r="L2122">
        <v>38.469703080000002</v>
      </c>
      <c r="M2122" t="str">
        <f>VLOOKUP(L2122,Table1[],2)</f>
        <v>30 - 39</v>
      </c>
      <c r="N2122" t="str">
        <f>INDEX(Table7[Column1],MATCH(O2122,Table7[Column2]))</f>
        <v>Learning Stage</v>
      </c>
      <c r="O2122">
        <v>5.0974777570000001</v>
      </c>
      <c r="P2122" t="str">
        <f>VLOOKUP(O2122,Table13[],2)</f>
        <v>1 - 5</v>
      </c>
      <c r="Q2122" t="str">
        <f>INDEX(Table8[Column1],MATCH(R2122,Table8[Column2]))</f>
        <v>Scheduled</v>
      </c>
      <c r="R2122">
        <v>17.004671330000001</v>
      </c>
      <c r="S2122">
        <f t="shared" si="67"/>
        <v>0.7085279720833334</v>
      </c>
      <c r="T2122" t="s">
        <v>19</v>
      </c>
    </row>
    <row r="2123" spans="1:20" x14ac:dyDescent="0.25">
      <c r="A2123">
        <v>2122</v>
      </c>
      <c r="B2123" t="s">
        <v>989</v>
      </c>
      <c r="C2123" t="s">
        <v>887</v>
      </c>
      <c r="D2123" t="str">
        <f t="shared" si="66"/>
        <v>Spencer Nicholas</v>
      </c>
      <c r="E2123" t="s">
        <v>22</v>
      </c>
      <c r="F2123" t="s">
        <v>38</v>
      </c>
      <c r="G2123" t="s">
        <v>2305</v>
      </c>
      <c r="H2123" t="s">
        <v>1826</v>
      </c>
      <c r="I2123" t="s">
        <v>38</v>
      </c>
      <c r="J2123" t="s">
        <v>19</v>
      </c>
      <c r="K2123" t="str">
        <f>INDEX(Table6[Column1],MATCH(L2123,Table6[Column2]))</f>
        <v>Elders</v>
      </c>
      <c r="L2123">
        <v>52.144132229999997</v>
      </c>
      <c r="M2123" t="str">
        <f>VLOOKUP(L2123,Table1[],2)</f>
        <v>50 - 59</v>
      </c>
      <c r="N2123" t="str">
        <f>INDEX(Table7[Column1],MATCH(O2123,Table7[Column2]))</f>
        <v>Learning Stage</v>
      </c>
      <c r="O2123">
        <v>3.5390030729999999</v>
      </c>
      <c r="P2123" t="str">
        <f>VLOOKUP(O2123,Table13[],2)</f>
        <v>1 - 5</v>
      </c>
      <c r="Q2123" t="str">
        <f>INDEX(Table8[Column1],MATCH(R2123,Table8[Column2]))</f>
        <v>Maintained</v>
      </c>
      <c r="R2123">
        <v>74.292789940000006</v>
      </c>
      <c r="S2123">
        <f t="shared" si="67"/>
        <v>3.0955329141666672</v>
      </c>
      <c r="T2123" t="s">
        <v>19</v>
      </c>
    </row>
    <row r="2124" spans="1:20" x14ac:dyDescent="0.25">
      <c r="A2124">
        <v>2123</v>
      </c>
      <c r="B2124" t="s">
        <v>490</v>
      </c>
      <c r="C2124" t="s">
        <v>245</v>
      </c>
      <c r="D2124" t="str">
        <f t="shared" si="66"/>
        <v>Cox Mary</v>
      </c>
      <c r="E2124" t="s">
        <v>15</v>
      </c>
      <c r="F2124" t="s">
        <v>33</v>
      </c>
      <c r="G2124" t="s">
        <v>1060</v>
      </c>
      <c r="H2124" t="s">
        <v>1061</v>
      </c>
      <c r="I2124" t="s">
        <v>33</v>
      </c>
      <c r="J2124" t="s">
        <v>19</v>
      </c>
      <c r="K2124" t="str">
        <f>INDEX(Table6[Column1],MATCH(L2124,Table6[Column2]))</f>
        <v>Young Adults</v>
      </c>
      <c r="L2124">
        <v>35.227517740000003</v>
      </c>
      <c r="M2124" t="str">
        <f>VLOOKUP(L2124,Table1[],2)</f>
        <v>30 - 39</v>
      </c>
      <c r="N2124" t="str">
        <f>INDEX(Table7[Column1],MATCH(O2124,Table7[Column2]))</f>
        <v>Learning Stage</v>
      </c>
      <c r="O2124">
        <v>5.3656606670000002</v>
      </c>
      <c r="P2124" t="str">
        <f>VLOOKUP(O2124,Table13[],2)</f>
        <v>1 - 5</v>
      </c>
      <c r="Q2124" t="str">
        <f>INDEX(Table8[Column1],MATCH(R2124,Table8[Column2]))</f>
        <v>Maintained</v>
      </c>
      <c r="R2124">
        <v>46.19327724</v>
      </c>
      <c r="S2124">
        <f t="shared" si="67"/>
        <v>1.924719885</v>
      </c>
      <c r="T2124" t="s">
        <v>19</v>
      </c>
    </row>
    <row r="2125" spans="1:20" x14ac:dyDescent="0.25">
      <c r="A2125">
        <v>2124</v>
      </c>
      <c r="B2125" t="s">
        <v>400</v>
      </c>
      <c r="C2125" t="s">
        <v>147</v>
      </c>
      <c r="D2125" t="str">
        <f t="shared" si="66"/>
        <v>Williams Linda</v>
      </c>
      <c r="E2125" t="s">
        <v>15</v>
      </c>
      <c r="F2125" t="s">
        <v>407</v>
      </c>
      <c r="G2125" t="s">
        <v>820</v>
      </c>
      <c r="H2125" t="s">
        <v>821</v>
      </c>
      <c r="I2125" t="s">
        <v>407</v>
      </c>
      <c r="J2125" t="s">
        <v>19</v>
      </c>
      <c r="K2125" t="str">
        <f>INDEX(Table6[Column1],MATCH(L2125,Table6[Column2]))</f>
        <v>Young Adults</v>
      </c>
      <c r="L2125">
        <v>33.760266100000003</v>
      </c>
      <c r="M2125" t="str">
        <f>VLOOKUP(L2125,Table1[],2)</f>
        <v>30 - 39</v>
      </c>
      <c r="N2125" t="str">
        <f>INDEX(Table7[Column1],MATCH(O2125,Table7[Column2]))</f>
        <v>Learning Stage</v>
      </c>
      <c r="O2125">
        <v>3.3339396589999999</v>
      </c>
      <c r="P2125" t="str">
        <f>VLOOKUP(O2125,Table13[],2)</f>
        <v>1 - 5</v>
      </c>
      <c r="Q2125" t="str">
        <f>INDEX(Table8[Column1],MATCH(R2125,Table8[Column2]))</f>
        <v>Maintained</v>
      </c>
      <c r="R2125">
        <v>52.05988808</v>
      </c>
      <c r="S2125">
        <f t="shared" si="67"/>
        <v>2.1691620033333336</v>
      </c>
      <c r="T2125" t="s">
        <v>19</v>
      </c>
    </row>
    <row r="2126" spans="1:20" x14ac:dyDescent="0.25">
      <c r="A2126">
        <v>2125</v>
      </c>
      <c r="B2126" t="s">
        <v>1131</v>
      </c>
      <c r="C2126" t="s">
        <v>56</v>
      </c>
      <c r="D2126" t="str">
        <f t="shared" si="66"/>
        <v>Herrera James</v>
      </c>
      <c r="E2126" t="s">
        <v>22</v>
      </c>
      <c r="F2126" t="s">
        <v>16</v>
      </c>
      <c r="G2126" t="s">
        <v>1060</v>
      </c>
      <c r="H2126" t="s">
        <v>1061</v>
      </c>
      <c r="I2126" t="s">
        <v>16</v>
      </c>
      <c r="J2126" t="s">
        <v>19</v>
      </c>
      <c r="K2126" t="str">
        <f>INDEX(Table6[Column1],MATCH(L2126,Table6[Column2]))</f>
        <v>Young Adults</v>
      </c>
      <c r="L2126">
        <v>38.166210069999998</v>
      </c>
      <c r="M2126" t="str">
        <f>VLOOKUP(L2126,Table1[],2)</f>
        <v>30 - 39</v>
      </c>
      <c r="N2126" t="str">
        <f>INDEX(Table7[Column1],MATCH(O2126,Table7[Column2]))</f>
        <v>Learning Stage</v>
      </c>
      <c r="O2126">
        <v>3.8886921139999999</v>
      </c>
      <c r="P2126" t="str">
        <f>VLOOKUP(O2126,Table13[],2)</f>
        <v>1 - 5</v>
      </c>
      <c r="Q2126" t="str">
        <f>INDEX(Table8[Column1],MATCH(R2126,Table8[Column2]))</f>
        <v>Scheduled</v>
      </c>
      <c r="R2126">
        <v>26.310390049999999</v>
      </c>
      <c r="S2126">
        <f t="shared" si="67"/>
        <v>1.0962662520833333</v>
      </c>
      <c r="T2126" t="s">
        <v>19</v>
      </c>
    </row>
    <row r="2127" spans="1:20" x14ac:dyDescent="0.25">
      <c r="A2127">
        <v>2126</v>
      </c>
      <c r="B2127" t="s">
        <v>2466</v>
      </c>
      <c r="C2127" t="s">
        <v>2467</v>
      </c>
      <c r="D2127" t="str">
        <f t="shared" si="66"/>
        <v>Fulgham Rafael</v>
      </c>
      <c r="E2127" t="s">
        <v>22</v>
      </c>
      <c r="F2127" t="s">
        <v>2468</v>
      </c>
      <c r="G2127" t="s">
        <v>820</v>
      </c>
      <c r="H2127" t="s">
        <v>821</v>
      </c>
      <c r="I2127" t="s">
        <v>277</v>
      </c>
      <c r="J2127" t="s">
        <v>19</v>
      </c>
      <c r="K2127" t="str">
        <f>INDEX(Table6[Column1],MATCH(L2127,Table6[Column2]))</f>
        <v>Elders</v>
      </c>
      <c r="L2127">
        <v>57.851708500000001</v>
      </c>
      <c r="M2127" t="str">
        <f>VLOOKUP(L2127,Table1[],2)</f>
        <v>50 - 59</v>
      </c>
      <c r="N2127" t="str">
        <f>INDEX(Table7[Column1],MATCH(O2127,Table7[Column2]))</f>
        <v>Learning Stage</v>
      </c>
      <c r="O2127">
        <v>2.4602030620000002</v>
      </c>
      <c r="P2127" t="str">
        <f>VLOOKUP(O2127,Table13[],2)</f>
        <v>1 - 5</v>
      </c>
      <c r="Q2127" t="str">
        <f>INDEX(Table8[Column1],MATCH(R2127,Table8[Column2]))</f>
        <v>Unexcused</v>
      </c>
      <c r="R2127">
        <v>161.67835700000001</v>
      </c>
      <c r="S2127">
        <f t="shared" si="67"/>
        <v>6.7365982083333327</v>
      </c>
      <c r="T2127" t="s">
        <v>19</v>
      </c>
    </row>
    <row r="2128" spans="1:20" x14ac:dyDescent="0.25">
      <c r="A2128">
        <v>2127</v>
      </c>
      <c r="B2128" t="s">
        <v>2469</v>
      </c>
      <c r="C2128" t="s">
        <v>168</v>
      </c>
      <c r="D2128" t="str">
        <f t="shared" si="66"/>
        <v>Middleton Michelle</v>
      </c>
      <c r="E2128" t="s">
        <v>15</v>
      </c>
      <c r="F2128" t="s">
        <v>1138</v>
      </c>
      <c r="G2128" t="s">
        <v>1060</v>
      </c>
      <c r="H2128" t="s">
        <v>1061</v>
      </c>
      <c r="I2128" t="s">
        <v>30</v>
      </c>
      <c r="J2128" t="s">
        <v>19</v>
      </c>
      <c r="K2128" t="str">
        <f>INDEX(Table6[Column1],MATCH(L2128,Table6[Column2]))</f>
        <v>Adults</v>
      </c>
      <c r="L2128">
        <v>48.205938699999997</v>
      </c>
      <c r="M2128" t="str">
        <f>VLOOKUP(L2128,Table1[],2)</f>
        <v>40 - 49</v>
      </c>
      <c r="N2128" t="str">
        <f>INDEX(Table7[Column1],MATCH(O2128,Table7[Column2]))</f>
        <v>Learning Stage</v>
      </c>
      <c r="O2128">
        <v>3.151031658</v>
      </c>
      <c r="P2128" t="str">
        <f>VLOOKUP(O2128,Table13[],2)</f>
        <v>1 - 5</v>
      </c>
      <c r="Q2128" t="str">
        <f>INDEX(Table8[Column1],MATCH(R2128,Table8[Column2]))</f>
        <v>Habitual</v>
      </c>
      <c r="R2128">
        <v>83.725485950000007</v>
      </c>
      <c r="S2128">
        <f t="shared" si="67"/>
        <v>3.4885619145833333</v>
      </c>
      <c r="T2128" t="s">
        <v>19</v>
      </c>
    </row>
    <row r="2129" spans="1:20" x14ac:dyDescent="0.25">
      <c r="A2129">
        <v>2128</v>
      </c>
      <c r="B2129" t="s">
        <v>1186</v>
      </c>
      <c r="C2129" t="s">
        <v>52</v>
      </c>
      <c r="D2129" t="str">
        <f t="shared" si="66"/>
        <v>Jenkins John</v>
      </c>
      <c r="E2129" t="s">
        <v>22</v>
      </c>
      <c r="F2129" t="s">
        <v>38</v>
      </c>
      <c r="G2129" t="s">
        <v>820</v>
      </c>
      <c r="H2129" t="s">
        <v>821</v>
      </c>
      <c r="I2129" t="s">
        <v>38</v>
      </c>
      <c r="J2129" t="s">
        <v>19</v>
      </c>
      <c r="K2129" t="str">
        <f>INDEX(Table6[Column1],MATCH(L2129,Table6[Column2]))</f>
        <v>Adults</v>
      </c>
      <c r="L2129">
        <v>45.834268440000002</v>
      </c>
      <c r="M2129" t="str">
        <f>VLOOKUP(L2129,Table1[],2)</f>
        <v>40 - 49</v>
      </c>
      <c r="N2129" t="str">
        <f>INDEX(Table7[Column1],MATCH(O2129,Table7[Column2]))</f>
        <v>Fitting in Stage</v>
      </c>
      <c r="O2129">
        <v>7.8318544499999998</v>
      </c>
      <c r="P2129" t="str">
        <f>VLOOKUP(O2129,Table13[],2)</f>
        <v>6 - 10</v>
      </c>
      <c r="Q2129" t="str">
        <f>INDEX(Table8[Column1],MATCH(R2129,Table8[Column2]))</f>
        <v>Maintained</v>
      </c>
      <c r="R2129">
        <v>71.101119409999995</v>
      </c>
      <c r="S2129">
        <f t="shared" si="67"/>
        <v>2.9625466420833333</v>
      </c>
      <c r="T2129" t="s">
        <v>19</v>
      </c>
    </row>
    <row r="2130" spans="1:20" x14ac:dyDescent="0.25">
      <c r="A2130">
        <v>2129</v>
      </c>
      <c r="B2130" t="s">
        <v>2162</v>
      </c>
      <c r="C2130" t="s">
        <v>56</v>
      </c>
      <c r="D2130" t="str">
        <f t="shared" si="66"/>
        <v>Luna James</v>
      </c>
      <c r="E2130" t="s">
        <v>22</v>
      </c>
      <c r="F2130" t="s">
        <v>169</v>
      </c>
      <c r="G2130" t="s">
        <v>820</v>
      </c>
      <c r="H2130" t="s">
        <v>821</v>
      </c>
      <c r="I2130" t="s">
        <v>169</v>
      </c>
      <c r="J2130" t="s">
        <v>19</v>
      </c>
      <c r="K2130" t="str">
        <f>INDEX(Table6[Column1],MATCH(L2130,Table6[Column2]))</f>
        <v>Adults</v>
      </c>
      <c r="L2130">
        <v>48.981707499999999</v>
      </c>
      <c r="M2130" t="str">
        <f>VLOOKUP(L2130,Table1[],2)</f>
        <v>40 - 49</v>
      </c>
      <c r="N2130" t="str">
        <f>INDEX(Table7[Column1],MATCH(O2130,Table7[Column2]))</f>
        <v>Learning Stage</v>
      </c>
      <c r="O2130">
        <v>3.0388252910000002</v>
      </c>
      <c r="P2130" t="str">
        <f>VLOOKUP(O2130,Table13[],2)</f>
        <v>1 - 5</v>
      </c>
      <c r="Q2130" t="str">
        <f>INDEX(Table8[Column1],MATCH(R2130,Table8[Column2]))</f>
        <v>Maintained</v>
      </c>
      <c r="R2130">
        <v>79.014899970000002</v>
      </c>
      <c r="S2130">
        <f t="shared" si="67"/>
        <v>3.2922874987499999</v>
      </c>
      <c r="T2130" t="s">
        <v>19</v>
      </c>
    </row>
    <row r="2131" spans="1:20" x14ac:dyDescent="0.25">
      <c r="A2131">
        <v>2130</v>
      </c>
      <c r="B2131" t="s">
        <v>725</v>
      </c>
      <c r="C2131" t="s">
        <v>464</v>
      </c>
      <c r="D2131" t="str">
        <f t="shared" si="66"/>
        <v>Martinez Steven</v>
      </c>
      <c r="E2131" t="s">
        <v>22</v>
      </c>
      <c r="F2131" t="s">
        <v>16</v>
      </c>
      <c r="G2131" t="s">
        <v>1060</v>
      </c>
      <c r="H2131" t="s">
        <v>1061</v>
      </c>
      <c r="I2131" t="s">
        <v>16</v>
      </c>
      <c r="J2131" t="s">
        <v>19</v>
      </c>
      <c r="K2131" t="str">
        <f>INDEX(Table6[Column1],MATCH(L2131,Table6[Column2]))</f>
        <v>Elders</v>
      </c>
      <c r="L2131">
        <v>59.978854490000003</v>
      </c>
      <c r="M2131" t="str">
        <f>VLOOKUP(L2131,Table1[],2)</f>
        <v>50 - 59</v>
      </c>
      <c r="N2131" t="str">
        <f>INDEX(Table7[Column1],MATCH(O2131,Table7[Column2]))</f>
        <v>Learning Stage</v>
      </c>
      <c r="O2131">
        <v>4.0151156979999998</v>
      </c>
      <c r="P2131" t="str">
        <f>VLOOKUP(O2131,Table13[],2)</f>
        <v>1 - 5</v>
      </c>
      <c r="Q2131" t="str">
        <f>INDEX(Table8[Column1],MATCH(R2131,Table8[Column2]))</f>
        <v>Excused</v>
      </c>
      <c r="R2131">
        <v>142.05768879999999</v>
      </c>
      <c r="S2131">
        <f t="shared" si="67"/>
        <v>5.9190703666666664</v>
      </c>
      <c r="T2131" t="s">
        <v>19</v>
      </c>
    </row>
    <row r="2132" spans="1:20" x14ac:dyDescent="0.25">
      <c r="A2132">
        <v>2131</v>
      </c>
      <c r="B2132" t="s">
        <v>2470</v>
      </c>
      <c r="C2132" t="s">
        <v>478</v>
      </c>
      <c r="D2132" t="str">
        <f t="shared" si="66"/>
        <v>Grissom Betty</v>
      </c>
      <c r="E2132" t="s">
        <v>15</v>
      </c>
      <c r="F2132" t="s">
        <v>33</v>
      </c>
      <c r="G2132" t="s">
        <v>1060</v>
      </c>
      <c r="H2132" t="s">
        <v>1061</v>
      </c>
      <c r="I2132" t="s">
        <v>33</v>
      </c>
      <c r="J2132" t="s">
        <v>19</v>
      </c>
      <c r="K2132" t="str">
        <f>INDEX(Table6[Column1],MATCH(L2132,Table6[Column2]))</f>
        <v>Adults</v>
      </c>
      <c r="L2132">
        <v>44.330926349999999</v>
      </c>
      <c r="M2132" t="str">
        <f>VLOOKUP(L2132,Table1[],2)</f>
        <v>40 - 49</v>
      </c>
      <c r="N2132" t="str">
        <f>INDEX(Table7[Column1],MATCH(O2132,Table7[Column2]))</f>
        <v>Learning Stage</v>
      </c>
      <c r="O2132">
        <v>3.726068095</v>
      </c>
      <c r="P2132" t="str">
        <f>VLOOKUP(O2132,Table13[],2)</f>
        <v>1 - 5</v>
      </c>
      <c r="Q2132" t="str">
        <f>INDEX(Table8[Column1],MATCH(R2132,Table8[Column2]))</f>
        <v>Excused</v>
      </c>
      <c r="R2132">
        <v>144.24868169999999</v>
      </c>
      <c r="S2132">
        <f t="shared" si="67"/>
        <v>6.0103617375000002</v>
      </c>
      <c r="T2132" t="s">
        <v>19</v>
      </c>
    </row>
    <row r="2133" spans="1:20" x14ac:dyDescent="0.25">
      <c r="A2133">
        <v>2132</v>
      </c>
      <c r="B2133" t="s">
        <v>490</v>
      </c>
      <c r="C2133" t="s">
        <v>2471</v>
      </c>
      <c r="D2133" t="str">
        <f t="shared" si="66"/>
        <v>Cox Davida</v>
      </c>
      <c r="E2133" t="s">
        <v>15</v>
      </c>
      <c r="F2133" t="s">
        <v>23</v>
      </c>
      <c r="G2133" t="s">
        <v>1060</v>
      </c>
      <c r="H2133" t="s">
        <v>1061</v>
      </c>
      <c r="I2133" t="s">
        <v>24</v>
      </c>
      <c r="J2133" t="s">
        <v>19</v>
      </c>
      <c r="K2133" t="str">
        <f>INDEX(Table6[Column1],MATCH(L2133,Table6[Column2]))</f>
        <v>Young Adults</v>
      </c>
      <c r="L2133">
        <v>39.691405529999997</v>
      </c>
      <c r="M2133" t="str">
        <f>VLOOKUP(L2133,Table1[],2)</f>
        <v>30 - 39</v>
      </c>
      <c r="N2133" t="str">
        <f>INDEX(Table7[Column1],MATCH(O2133,Table7[Column2]))</f>
        <v>Learning Stage</v>
      </c>
      <c r="O2133">
        <v>4.2984328019999998</v>
      </c>
      <c r="P2133" t="str">
        <f>VLOOKUP(O2133,Table13[],2)</f>
        <v>1 - 5</v>
      </c>
      <c r="Q2133" t="str">
        <f>INDEX(Table8[Column1],MATCH(R2133,Table8[Column2]))</f>
        <v>Habitual</v>
      </c>
      <c r="R2133">
        <v>98.531964759999994</v>
      </c>
      <c r="S2133">
        <f t="shared" si="67"/>
        <v>4.1054985316666661</v>
      </c>
      <c r="T2133" t="s">
        <v>19</v>
      </c>
    </row>
    <row r="2134" spans="1:20" x14ac:dyDescent="0.25">
      <c r="A2134">
        <v>2133</v>
      </c>
      <c r="B2134" t="s">
        <v>1617</v>
      </c>
      <c r="C2134" t="s">
        <v>368</v>
      </c>
      <c r="D2134" t="str">
        <f t="shared" si="66"/>
        <v>Barnes Frank</v>
      </c>
      <c r="E2134" t="s">
        <v>22</v>
      </c>
      <c r="F2134" t="s">
        <v>38</v>
      </c>
      <c r="G2134" t="s">
        <v>820</v>
      </c>
      <c r="H2134" t="s">
        <v>821</v>
      </c>
      <c r="I2134" t="s">
        <v>38</v>
      </c>
      <c r="J2134" t="s">
        <v>19</v>
      </c>
      <c r="K2134" t="str">
        <f>INDEX(Table6[Column1],MATCH(L2134,Table6[Column2]))</f>
        <v>Adults</v>
      </c>
      <c r="L2134">
        <v>45.77747214</v>
      </c>
      <c r="M2134" t="str">
        <f>VLOOKUP(L2134,Table1[],2)</f>
        <v>40 - 49</v>
      </c>
      <c r="N2134" t="str">
        <f>INDEX(Table7[Column1],MATCH(O2134,Table7[Column2]))</f>
        <v>Learning Stage</v>
      </c>
      <c r="O2134">
        <v>4.863227631</v>
      </c>
      <c r="P2134" t="str">
        <f>VLOOKUP(O2134,Table13[],2)</f>
        <v>1 - 5</v>
      </c>
      <c r="Q2134" t="str">
        <f>INDEX(Table8[Column1],MATCH(R2134,Table8[Column2]))</f>
        <v>Maintained</v>
      </c>
      <c r="R2134">
        <v>70.276712169999996</v>
      </c>
      <c r="S2134">
        <f t="shared" si="67"/>
        <v>2.9281963404166667</v>
      </c>
      <c r="T2134" t="s">
        <v>19</v>
      </c>
    </row>
    <row r="2135" spans="1:20" x14ac:dyDescent="0.25">
      <c r="A2135">
        <v>2134</v>
      </c>
      <c r="B2135" t="s">
        <v>794</v>
      </c>
      <c r="C2135" t="s">
        <v>751</v>
      </c>
      <c r="D2135" t="str">
        <f t="shared" si="66"/>
        <v>Tovar Jose</v>
      </c>
      <c r="E2135" t="s">
        <v>22</v>
      </c>
      <c r="F2135" t="s">
        <v>38</v>
      </c>
      <c r="G2135" t="s">
        <v>2305</v>
      </c>
      <c r="H2135" t="s">
        <v>1826</v>
      </c>
      <c r="I2135" t="s">
        <v>38</v>
      </c>
      <c r="J2135" t="s">
        <v>19</v>
      </c>
      <c r="K2135" t="str">
        <f>INDEX(Table6[Column1],MATCH(L2135,Table6[Column2]))</f>
        <v>Seniors</v>
      </c>
      <c r="L2135">
        <v>70.026982720000007</v>
      </c>
      <c r="M2135" t="str">
        <f>VLOOKUP(L2135,Table1[],2)</f>
        <v>60 and Above</v>
      </c>
      <c r="N2135" t="str">
        <f>INDEX(Table7[Column1],MATCH(O2135,Table7[Column2]))</f>
        <v>Fitting in Stage</v>
      </c>
      <c r="O2135">
        <v>7.1910610029999997</v>
      </c>
      <c r="P2135" t="str">
        <f>VLOOKUP(O2135,Table13[],2)</f>
        <v>6 - 10</v>
      </c>
      <c r="Q2135" t="str">
        <f>INDEX(Table8[Column1],MATCH(R2135,Table8[Column2]))</f>
        <v>Excused</v>
      </c>
      <c r="R2135">
        <v>148.60008869999999</v>
      </c>
      <c r="S2135">
        <f t="shared" si="67"/>
        <v>6.1916703624999991</v>
      </c>
      <c r="T2135" t="s">
        <v>19</v>
      </c>
    </row>
    <row r="2136" spans="1:20" x14ac:dyDescent="0.25">
      <c r="A2136">
        <v>2135</v>
      </c>
      <c r="B2136" t="s">
        <v>2472</v>
      </c>
      <c r="C2136" t="s">
        <v>401</v>
      </c>
      <c r="D2136" t="str">
        <f t="shared" si="66"/>
        <v>London Michael</v>
      </c>
      <c r="E2136" t="s">
        <v>22</v>
      </c>
      <c r="F2136" t="s">
        <v>38</v>
      </c>
      <c r="G2136" t="s">
        <v>820</v>
      </c>
      <c r="H2136" t="s">
        <v>821</v>
      </c>
      <c r="I2136" t="s">
        <v>38</v>
      </c>
      <c r="J2136" t="s">
        <v>19</v>
      </c>
      <c r="K2136" t="str">
        <f>INDEX(Table6[Column1],MATCH(L2136,Table6[Column2]))</f>
        <v>Adults</v>
      </c>
      <c r="L2136">
        <v>43.780517189999998</v>
      </c>
      <c r="M2136" t="str">
        <f>VLOOKUP(L2136,Table1[],2)</f>
        <v>40 - 49</v>
      </c>
      <c r="N2136" t="str">
        <f>INDEX(Table7[Column1],MATCH(O2136,Table7[Column2]))</f>
        <v>Learning Stage</v>
      </c>
      <c r="O2136">
        <v>3.779287289</v>
      </c>
      <c r="P2136" t="str">
        <f>VLOOKUP(O2136,Table13[],2)</f>
        <v>1 - 5</v>
      </c>
      <c r="Q2136" t="str">
        <f>INDEX(Table8[Column1],MATCH(R2136,Table8[Column2]))</f>
        <v>Maintained</v>
      </c>
      <c r="R2136">
        <v>56.258461519999997</v>
      </c>
      <c r="S2136">
        <f t="shared" si="67"/>
        <v>2.3441025633333332</v>
      </c>
      <c r="T2136" t="s">
        <v>19</v>
      </c>
    </row>
    <row r="2137" spans="1:20" x14ac:dyDescent="0.25">
      <c r="A2137">
        <v>2136</v>
      </c>
      <c r="B2137" t="s">
        <v>2473</v>
      </c>
      <c r="C2137" t="s">
        <v>525</v>
      </c>
      <c r="D2137" t="str">
        <f t="shared" si="66"/>
        <v>Malley Amanda</v>
      </c>
      <c r="E2137" t="s">
        <v>15</v>
      </c>
      <c r="F2137" t="s">
        <v>1156</v>
      </c>
      <c r="G2137" t="s">
        <v>820</v>
      </c>
      <c r="H2137" t="s">
        <v>821</v>
      </c>
      <c r="I2137" t="s">
        <v>169</v>
      </c>
      <c r="J2137" t="s">
        <v>19</v>
      </c>
      <c r="K2137" t="str">
        <f>INDEX(Table6[Column1],MATCH(L2137,Table6[Column2]))</f>
        <v>Adults</v>
      </c>
      <c r="L2137">
        <v>41.645405420000003</v>
      </c>
      <c r="M2137" t="str">
        <f>VLOOKUP(L2137,Table1[],2)</f>
        <v>40 - 49</v>
      </c>
      <c r="N2137" t="str">
        <f>INDEX(Table7[Column1],MATCH(O2137,Table7[Column2]))</f>
        <v>Learning Stage</v>
      </c>
      <c r="O2137">
        <v>2.880026564</v>
      </c>
      <c r="P2137" t="str">
        <f>VLOOKUP(O2137,Table13[],2)</f>
        <v>1 - 5</v>
      </c>
      <c r="Q2137" t="str">
        <f>INDEX(Table8[Column1],MATCH(R2137,Table8[Column2]))</f>
        <v>Habitual</v>
      </c>
      <c r="R2137">
        <v>104.1224237</v>
      </c>
      <c r="S2137">
        <f t="shared" si="67"/>
        <v>4.3384343208333327</v>
      </c>
      <c r="T2137" t="s">
        <v>19</v>
      </c>
    </row>
    <row r="2138" spans="1:20" x14ac:dyDescent="0.25">
      <c r="A2138">
        <v>2137</v>
      </c>
      <c r="B2138" t="s">
        <v>963</v>
      </c>
      <c r="C2138" t="s">
        <v>2209</v>
      </c>
      <c r="D2138" t="str">
        <f t="shared" si="66"/>
        <v>Hoskins Roberta</v>
      </c>
      <c r="E2138" t="s">
        <v>15</v>
      </c>
      <c r="F2138" t="s">
        <v>33</v>
      </c>
      <c r="G2138" t="s">
        <v>1060</v>
      </c>
      <c r="H2138" t="s">
        <v>1061</v>
      </c>
      <c r="I2138" t="s">
        <v>33</v>
      </c>
      <c r="J2138" t="s">
        <v>19</v>
      </c>
      <c r="K2138" t="str">
        <f>INDEX(Table6[Column1],MATCH(L2138,Table6[Column2]))</f>
        <v>Seniors</v>
      </c>
      <c r="L2138">
        <v>60.242020580000002</v>
      </c>
      <c r="M2138" t="str">
        <f>VLOOKUP(L2138,Table1[],2)</f>
        <v>60 and Above</v>
      </c>
      <c r="N2138" t="str">
        <f>INDEX(Table7[Column1],MATCH(O2138,Table7[Column2]))</f>
        <v>Learning Stage</v>
      </c>
      <c r="O2138">
        <v>4.7638437160000002</v>
      </c>
      <c r="P2138" t="str">
        <f>VLOOKUP(O2138,Table13[],2)</f>
        <v>1 - 5</v>
      </c>
      <c r="Q2138" t="str">
        <f>INDEX(Table8[Column1],MATCH(R2138,Table8[Column2]))</f>
        <v>Unexcused</v>
      </c>
      <c r="R2138">
        <v>165.2637465</v>
      </c>
      <c r="S2138">
        <f t="shared" si="67"/>
        <v>6.8859894375000001</v>
      </c>
      <c r="T2138" t="s">
        <v>19</v>
      </c>
    </row>
    <row r="2139" spans="1:20" x14ac:dyDescent="0.25">
      <c r="A2139">
        <v>2138</v>
      </c>
      <c r="B2139" t="s">
        <v>346</v>
      </c>
      <c r="C2139" t="s">
        <v>144</v>
      </c>
      <c r="D2139" t="str">
        <f t="shared" si="66"/>
        <v>Chacon David</v>
      </c>
      <c r="E2139" t="s">
        <v>22</v>
      </c>
      <c r="F2139" t="s">
        <v>38</v>
      </c>
      <c r="G2139" t="s">
        <v>820</v>
      </c>
      <c r="H2139" t="s">
        <v>821</v>
      </c>
      <c r="I2139" t="s">
        <v>38</v>
      </c>
      <c r="J2139" t="s">
        <v>19</v>
      </c>
      <c r="K2139" t="str">
        <f>INDEX(Table6[Column1],MATCH(L2139,Table6[Column2]))</f>
        <v>Adults</v>
      </c>
      <c r="L2139">
        <v>43.368690229999999</v>
      </c>
      <c r="M2139" t="str">
        <f>VLOOKUP(L2139,Table1[],2)</f>
        <v>40 - 49</v>
      </c>
      <c r="N2139" t="str">
        <f>INDEX(Table7[Column1],MATCH(O2139,Table7[Column2]))</f>
        <v>Learning Stage</v>
      </c>
      <c r="O2139">
        <v>4.0138386500000003</v>
      </c>
      <c r="P2139" t="str">
        <f>VLOOKUP(O2139,Table13[],2)</f>
        <v>1 - 5</v>
      </c>
      <c r="Q2139" t="str">
        <f>INDEX(Table8[Column1],MATCH(R2139,Table8[Column2]))</f>
        <v>Maintained</v>
      </c>
      <c r="R2139">
        <v>45.575354679999997</v>
      </c>
      <c r="S2139">
        <f t="shared" si="67"/>
        <v>1.8989731116666664</v>
      </c>
      <c r="T2139" t="s">
        <v>19</v>
      </c>
    </row>
    <row r="2140" spans="1:20" x14ac:dyDescent="0.25">
      <c r="A2140">
        <v>2139</v>
      </c>
      <c r="B2140" t="s">
        <v>2474</v>
      </c>
      <c r="C2140" t="s">
        <v>245</v>
      </c>
      <c r="D2140" t="str">
        <f t="shared" si="66"/>
        <v>Gadsden Mary</v>
      </c>
      <c r="E2140" t="s">
        <v>15</v>
      </c>
      <c r="F2140" t="s">
        <v>1138</v>
      </c>
      <c r="G2140" t="s">
        <v>820</v>
      </c>
      <c r="H2140" t="s">
        <v>821</v>
      </c>
      <c r="I2140" t="s">
        <v>30</v>
      </c>
      <c r="J2140" t="s">
        <v>19</v>
      </c>
      <c r="K2140" t="str">
        <f>INDEX(Table6[Column1],MATCH(L2140,Table6[Column2]))</f>
        <v>Teenagers</v>
      </c>
      <c r="L2140">
        <v>16.62042679</v>
      </c>
      <c r="M2140" t="e">
        <f>VLOOKUP(L2140,Table1[],2)</f>
        <v>#N/A</v>
      </c>
      <c r="N2140" t="str">
        <f>INDEX(Table7[Column1],MATCH(O2140,Table7[Column2]))</f>
        <v>Fitting in Stage</v>
      </c>
      <c r="O2140">
        <v>6.4115424980000002</v>
      </c>
      <c r="P2140" t="str">
        <f>VLOOKUP(O2140,Table13[],2)</f>
        <v>6 - 10</v>
      </c>
      <c r="Q2140" t="str">
        <f>INDEX(Table8[Column1],MATCH(R2140,Table8[Column2]))</f>
        <v>Scheduled</v>
      </c>
      <c r="R2140">
        <v>0</v>
      </c>
      <c r="S2140">
        <f t="shared" si="67"/>
        <v>0</v>
      </c>
      <c r="T2140" t="s">
        <v>19</v>
      </c>
    </row>
    <row r="2141" spans="1:20" x14ac:dyDescent="0.25">
      <c r="A2141">
        <v>2140</v>
      </c>
      <c r="B2141" t="s">
        <v>2475</v>
      </c>
      <c r="C2141" t="s">
        <v>722</v>
      </c>
      <c r="D2141" t="str">
        <f t="shared" si="66"/>
        <v>Hyman Yvette</v>
      </c>
      <c r="E2141" t="s">
        <v>15</v>
      </c>
      <c r="F2141" t="s">
        <v>1159</v>
      </c>
      <c r="G2141" t="s">
        <v>820</v>
      </c>
      <c r="H2141" t="s">
        <v>821</v>
      </c>
      <c r="I2141" t="s">
        <v>1159</v>
      </c>
      <c r="J2141" t="s">
        <v>19</v>
      </c>
      <c r="K2141" t="str">
        <f>INDEX(Table6[Column1],MATCH(L2141,Table6[Column2]))</f>
        <v>Young Adults</v>
      </c>
      <c r="L2141">
        <v>39.225921159999999</v>
      </c>
      <c r="M2141" t="str">
        <f>VLOOKUP(L2141,Table1[],2)</f>
        <v>30 - 39</v>
      </c>
      <c r="N2141" t="str">
        <f>INDEX(Table7[Column1],MATCH(O2141,Table7[Column2]))</f>
        <v>Learning Stage</v>
      </c>
      <c r="O2141">
        <v>5.417870368</v>
      </c>
      <c r="P2141" t="str">
        <f>VLOOKUP(O2141,Table13[],2)</f>
        <v>1 - 5</v>
      </c>
      <c r="Q2141" t="str">
        <f>INDEX(Table8[Column1],MATCH(R2141,Table8[Column2]))</f>
        <v>Maintained</v>
      </c>
      <c r="R2141">
        <v>52.216953410000002</v>
      </c>
      <c r="S2141">
        <f t="shared" si="67"/>
        <v>2.1757063920833333</v>
      </c>
      <c r="T2141" t="s">
        <v>19</v>
      </c>
    </row>
    <row r="2142" spans="1:20" x14ac:dyDescent="0.25">
      <c r="A2142">
        <v>2141</v>
      </c>
      <c r="B2142" t="s">
        <v>2476</v>
      </c>
      <c r="C2142" t="s">
        <v>624</v>
      </c>
      <c r="D2142" t="str">
        <f t="shared" si="66"/>
        <v>Thorson Sharon</v>
      </c>
      <c r="E2142" t="s">
        <v>15</v>
      </c>
      <c r="F2142" t="s">
        <v>655</v>
      </c>
      <c r="G2142" t="s">
        <v>1060</v>
      </c>
      <c r="H2142" t="s">
        <v>1061</v>
      </c>
      <c r="I2142" t="s">
        <v>30</v>
      </c>
      <c r="J2142" t="s">
        <v>19</v>
      </c>
      <c r="K2142" t="str">
        <f>INDEX(Table6[Column1],MATCH(L2142,Table6[Column2]))</f>
        <v>Seniors</v>
      </c>
      <c r="L2142">
        <v>61.685276819999999</v>
      </c>
      <c r="M2142" t="str">
        <f>VLOOKUP(L2142,Table1[],2)</f>
        <v>60 and Above</v>
      </c>
      <c r="N2142" t="str">
        <f>INDEX(Table7[Column1],MATCH(O2142,Table7[Column2]))</f>
        <v>Learning Stage</v>
      </c>
      <c r="O2142">
        <v>4.4749630820000004</v>
      </c>
      <c r="P2142" t="str">
        <f>VLOOKUP(O2142,Table13[],2)</f>
        <v>1 - 5</v>
      </c>
      <c r="Q2142" t="str">
        <f>INDEX(Table8[Column1],MATCH(R2142,Table8[Column2]))</f>
        <v>Unexcused</v>
      </c>
      <c r="R2142">
        <v>176.70593880000001</v>
      </c>
      <c r="S2142">
        <f t="shared" si="67"/>
        <v>7.3627474500000005</v>
      </c>
      <c r="T2142" t="s">
        <v>19</v>
      </c>
    </row>
    <row r="2143" spans="1:20" x14ac:dyDescent="0.25">
      <c r="A2143">
        <v>2142</v>
      </c>
      <c r="B2143" t="s">
        <v>2477</v>
      </c>
      <c r="C2143" t="s">
        <v>89</v>
      </c>
      <c r="D2143" t="str">
        <f t="shared" si="66"/>
        <v>August Joseph</v>
      </c>
      <c r="E2143" t="s">
        <v>22</v>
      </c>
      <c r="F2143" t="s">
        <v>2478</v>
      </c>
      <c r="G2143" t="s">
        <v>1060</v>
      </c>
      <c r="H2143" t="s">
        <v>1061</v>
      </c>
      <c r="I2143" t="s">
        <v>192</v>
      </c>
      <c r="J2143" t="s">
        <v>19</v>
      </c>
      <c r="K2143" t="str">
        <f>INDEX(Table6[Column1],MATCH(L2143,Table6[Column2]))</f>
        <v>Young Adults</v>
      </c>
      <c r="L2143">
        <v>34.44130646</v>
      </c>
      <c r="M2143" t="str">
        <f>VLOOKUP(L2143,Table1[],2)</f>
        <v>30 - 39</v>
      </c>
      <c r="N2143" t="str">
        <f>INDEX(Table7[Column1],MATCH(O2143,Table7[Column2]))</f>
        <v>Learning Stage</v>
      </c>
      <c r="O2143">
        <v>4.1090025819999996</v>
      </c>
      <c r="P2143" t="str">
        <f>VLOOKUP(O2143,Table13[],2)</f>
        <v>1 - 5</v>
      </c>
      <c r="Q2143" t="str">
        <f>INDEX(Table8[Column1],MATCH(R2143,Table8[Column2]))</f>
        <v>Scheduled</v>
      </c>
      <c r="R2143">
        <v>0</v>
      </c>
      <c r="S2143">
        <f t="shared" si="67"/>
        <v>0</v>
      </c>
      <c r="T2143" t="s">
        <v>19</v>
      </c>
    </row>
    <row r="2144" spans="1:20" x14ac:dyDescent="0.25">
      <c r="A2144">
        <v>2143</v>
      </c>
      <c r="B2144" t="s">
        <v>2479</v>
      </c>
      <c r="C2144" t="s">
        <v>1290</v>
      </c>
      <c r="D2144" t="str">
        <f t="shared" si="66"/>
        <v>Bigler Peter</v>
      </c>
      <c r="E2144" t="s">
        <v>22</v>
      </c>
      <c r="F2144" t="s">
        <v>24</v>
      </c>
      <c r="G2144" t="s">
        <v>1060</v>
      </c>
      <c r="H2144" t="s">
        <v>1061</v>
      </c>
      <c r="I2144" t="s">
        <v>24</v>
      </c>
      <c r="J2144" t="s">
        <v>19</v>
      </c>
      <c r="K2144" t="str">
        <f>INDEX(Table6[Column1],MATCH(L2144,Table6[Column2]))</f>
        <v>Young Adults</v>
      </c>
      <c r="L2144">
        <v>37.227140460000001</v>
      </c>
      <c r="M2144" t="str">
        <f>VLOOKUP(L2144,Table1[],2)</f>
        <v>30 - 39</v>
      </c>
      <c r="N2144" t="str">
        <f>INDEX(Table7[Column1],MATCH(O2144,Table7[Column2]))</f>
        <v>Learning Stage</v>
      </c>
      <c r="O2144">
        <v>5.1826577870000001</v>
      </c>
      <c r="P2144" t="str">
        <f>VLOOKUP(O2144,Table13[],2)</f>
        <v>1 - 5</v>
      </c>
      <c r="Q2144" t="str">
        <f>INDEX(Table8[Column1],MATCH(R2144,Table8[Column2]))</f>
        <v>Maintained</v>
      </c>
      <c r="R2144">
        <v>54.247429949999997</v>
      </c>
      <c r="S2144">
        <f t="shared" si="67"/>
        <v>2.26030958125</v>
      </c>
      <c r="T2144" t="s">
        <v>19</v>
      </c>
    </row>
    <row r="2145" spans="1:20" x14ac:dyDescent="0.25">
      <c r="A2145">
        <v>2144</v>
      </c>
      <c r="B2145" t="s">
        <v>2480</v>
      </c>
      <c r="C2145" t="s">
        <v>687</v>
      </c>
      <c r="D2145" t="str">
        <f t="shared" si="66"/>
        <v>Depriest Samuel</v>
      </c>
      <c r="E2145" t="s">
        <v>22</v>
      </c>
      <c r="F2145" t="s">
        <v>38</v>
      </c>
      <c r="G2145" t="s">
        <v>820</v>
      </c>
      <c r="H2145" t="s">
        <v>821</v>
      </c>
      <c r="I2145" t="s">
        <v>38</v>
      </c>
      <c r="J2145" t="s">
        <v>19</v>
      </c>
      <c r="K2145" t="str">
        <f>INDEX(Table6[Column1],MATCH(L2145,Table6[Column2]))</f>
        <v>Youth</v>
      </c>
      <c r="L2145">
        <v>24.78761532</v>
      </c>
      <c r="M2145" t="str">
        <f>VLOOKUP(L2145,Table1[],2)</f>
        <v>20 - 29</v>
      </c>
      <c r="N2145" t="str">
        <f>INDEX(Table7[Column1],MATCH(O2145,Table7[Column2]))</f>
        <v>Learning Stage</v>
      </c>
      <c r="O2145">
        <v>4.7314622249999996</v>
      </c>
      <c r="P2145" t="str">
        <f>VLOOKUP(O2145,Table13[],2)</f>
        <v>1 - 5</v>
      </c>
      <c r="Q2145" t="str">
        <f>INDEX(Table8[Column1],MATCH(R2145,Table8[Column2]))</f>
        <v>Scheduled</v>
      </c>
      <c r="R2145">
        <v>0</v>
      </c>
      <c r="S2145">
        <f t="shared" si="67"/>
        <v>0</v>
      </c>
      <c r="T2145" t="s">
        <v>19</v>
      </c>
    </row>
    <row r="2146" spans="1:20" x14ac:dyDescent="0.25">
      <c r="A2146">
        <v>2145</v>
      </c>
      <c r="B2146" t="s">
        <v>2481</v>
      </c>
      <c r="C2146" t="s">
        <v>1115</v>
      </c>
      <c r="D2146" t="str">
        <f t="shared" si="66"/>
        <v>Delacruz Jonathan</v>
      </c>
      <c r="E2146" t="s">
        <v>22</v>
      </c>
      <c r="F2146" t="s">
        <v>16</v>
      </c>
      <c r="G2146" t="s">
        <v>1060</v>
      </c>
      <c r="H2146" t="s">
        <v>1061</v>
      </c>
      <c r="I2146" t="s">
        <v>16</v>
      </c>
      <c r="J2146" t="s">
        <v>19</v>
      </c>
      <c r="K2146" t="str">
        <f>INDEX(Table6[Column1],MATCH(L2146,Table6[Column2]))</f>
        <v>Adults</v>
      </c>
      <c r="L2146">
        <v>42.678309570000003</v>
      </c>
      <c r="M2146" t="str">
        <f>VLOOKUP(L2146,Table1[],2)</f>
        <v>40 - 49</v>
      </c>
      <c r="N2146" t="str">
        <f>INDEX(Table7[Column1],MATCH(O2146,Table7[Column2]))</f>
        <v>Learning Stage</v>
      </c>
      <c r="O2146">
        <v>4.8948527860000004</v>
      </c>
      <c r="P2146" t="str">
        <f>VLOOKUP(O2146,Table13[],2)</f>
        <v>1 - 5</v>
      </c>
      <c r="Q2146" t="str">
        <f>INDEX(Table8[Column1],MATCH(R2146,Table8[Column2]))</f>
        <v>Maintained</v>
      </c>
      <c r="R2146">
        <v>72.538846399999997</v>
      </c>
      <c r="S2146">
        <f t="shared" si="67"/>
        <v>3.0224519333333331</v>
      </c>
      <c r="T2146" t="s">
        <v>19</v>
      </c>
    </row>
    <row r="2147" spans="1:20" x14ac:dyDescent="0.25">
      <c r="A2147">
        <v>2146</v>
      </c>
      <c r="B2147" t="s">
        <v>422</v>
      </c>
      <c r="C2147" t="s">
        <v>314</v>
      </c>
      <c r="D2147" t="str">
        <f t="shared" si="66"/>
        <v>Peterson Brian</v>
      </c>
      <c r="E2147" t="s">
        <v>22</v>
      </c>
      <c r="F2147" t="s">
        <v>38</v>
      </c>
      <c r="G2147" t="s">
        <v>2305</v>
      </c>
      <c r="H2147" t="s">
        <v>1826</v>
      </c>
      <c r="I2147" t="s">
        <v>38</v>
      </c>
      <c r="J2147" t="s">
        <v>19</v>
      </c>
      <c r="K2147" t="str">
        <f>INDEX(Table6[Column1],MATCH(L2147,Table6[Column2]))</f>
        <v>Adults</v>
      </c>
      <c r="L2147">
        <v>40.654948640000001</v>
      </c>
      <c r="M2147" t="str">
        <f>VLOOKUP(L2147,Table1[],2)</f>
        <v>40 - 49</v>
      </c>
      <c r="N2147" t="str">
        <f>INDEX(Table7[Column1],MATCH(O2147,Table7[Column2]))</f>
        <v>Learning Stage</v>
      </c>
      <c r="O2147">
        <v>3.7358813870000001</v>
      </c>
      <c r="P2147" t="str">
        <f>VLOOKUP(O2147,Table13[],2)</f>
        <v>1 - 5</v>
      </c>
      <c r="Q2147" t="str">
        <f>INDEX(Table8[Column1],MATCH(R2147,Table8[Column2]))</f>
        <v>Scheduled</v>
      </c>
      <c r="R2147">
        <v>35.776290099999997</v>
      </c>
      <c r="S2147">
        <f t="shared" si="67"/>
        <v>1.4906787541666666</v>
      </c>
      <c r="T2147" t="s">
        <v>19</v>
      </c>
    </row>
    <row r="2148" spans="1:20" x14ac:dyDescent="0.25">
      <c r="A2148">
        <v>2147</v>
      </c>
      <c r="B2148" t="s">
        <v>1455</v>
      </c>
      <c r="C2148" t="s">
        <v>802</v>
      </c>
      <c r="D2148" t="str">
        <f t="shared" si="66"/>
        <v>Lewis Donna</v>
      </c>
      <c r="E2148" t="s">
        <v>15</v>
      </c>
      <c r="F2148" t="s">
        <v>358</v>
      </c>
      <c r="G2148" t="s">
        <v>1060</v>
      </c>
      <c r="H2148" t="s">
        <v>1061</v>
      </c>
      <c r="I2148" t="s">
        <v>358</v>
      </c>
      <c r="J2148" t="s">
        <v>19</v>
      </c>
      <c r="K2148" t="str">
        <f>INDEX(Table6[Column1],MATCH(L2148,Table6[Column2]))</f>
        <v>Adults</v>
      </c>
      <c r="L2148">
        <v>46.835382359999997</v>
      </c>
      <c r="M2148" t="str">
        <f>VLOOKUP(L2148,Table1[],2)</f>
        <v>40 - 49</v>
      </c>
      <c r="N2148" t="str">
        <f>INDEX(Table7[Column1],MATCH(O2148,Table7[Column2]))</f>
        <v>Learning Stage</v>
      </c>
      <c r="O2148">
        <v>4.6534740939999999</v>
      </c>
      <c r="P2148" t="str">
        <f>VLOOKUP(O2148,Table13[],2)</f>
        <v>1 - 5</v>
      </c>
      <c r="Q2148" t="str">
        <f>INDEX(Table8[Column1],MATCH(R2148,Table8[Column2]))</f>
        <v>Habitual</v>
      </c>
      <c r="R2148">
        <v>107.00148280000001</v>
      </c>
      <c r="S2148">
        <f t="shared" si="67"/>
        <v>4.4583951166666669</v>
      </c>
      <c r="T2148" t="s">
        <v>19</v>
      </c>
    </row>
    <row r="2149" spans="1:20" x14ac:dyDescent="0.25">
      <c r="A2149">
        <v>2148</v>
      </c>
      <c r="B2149" t="s">
        <v>2482</v>
      </c>
      <c r="C2149" t="s">
        <v>1962</v>
      </c>
      <c r="D2149" t="str">
        <f t="shared" si="66"/>
        <v>Moss Weldon</v>
      </c>
      <c r="E2149" t="s">
        <v>22</v>
      </c>
      <c r="F2149" t="s">
        <v>30</v>
      </c>
      <c r="G2149" t="s">
        <v>1060</v>
      </c>
      <c r="H2149" t="s">
        <v>1061</v>
      </c>
      <c r="I2149" t="s">
        <v>30</v>
      </c>
      <c r="J2149" t="s">
        <v>19</v>
      </c>
      <c r="K2149" t="str">
        <f>INDEX(Table6[Column1],MATCH(L2149,Table6[Column2]))</f>
        <v>Elders</v>
      </c>
      <c r="L2149">
        <v>53.683950299999999</v>
      </c>
      <c r="M2149" t="str">
        <f>VLOOKUP(L2149,Table1[],2)</f>
        <v>50 - 59</v>
      </c>
      <c r="N2149" t="str">
        <f>INDEX(Table7[Column1],MATCH(O2149,Table7[Column2]))</f>
        <v>Learning Stage</v>
      </c>
      <c r="O2149">
        <v>5.4460529299999996</v>
      </c>
      <c r="P2149" t="str">
        <f>VLOOKUP(O2149,Table13[],2)</f>
        <v>1 - 5</v>
      </c>
      <c r="Q2149" t="str">
        <f>INDEX(Table8[Column1],MATCH(R2149,Table8[Column2]))</f>
        <v>Maintained</v>
      </c>
      <c r="R2149">
        <v>41.674309540000003</v>
      </c>
      <c r="S2149">
        <f t="shared" si="67"/>
        <v>1.7364295641666669</v>
      </c>
      <c r="T2149" t="s">
        <v>19</v>
      </c>
    </row>
    <row r="2150" spans="1:20" x14ac:dyDescent="0.25">
      <c r="A2150">
        <v>2149</v>
      </c>
      <c r="B2150" t="s">
        <v>883</v>
      </c>
      <c r="C2150" t="s">
        <v>1042</v>
      </c>
      <c r="D2150" t="str">
        <f t="shared" si="66"/>
        <v>Jason Ruth</v>
      </c>
      <c r="E2150" t="s">
        <v>15</v>
      </c>
      <c r="F2150" t="s">
        <v>16</v>
      </c>
      <c r="G2150" t="s">
        <v>2305</v>
      </c>
      <c r="H2150" t="s">
        <v>1826</v>
      </c>
      <c r="I2150" t="s">
        <v>16</v>
      </c>
      <c r="J2150" t="s">
        <v>19</v>
      </c>
      <c r="K2150" t="str">
        <f>INDEX(Table6[Column1],MATCH(L2150,Table6[Column2]))</f>
        <v>Elders</v>
      </c>
      <c r="L2150">
        <v>56.269265900000001</v>
      </c>
      <c r="M2150" t="str">
        <f>VLOOKUP(L2150,Table1[],2)</f>
        <v>50 - 59</v>
      </c>
      <c r="N2150" t="str">
        <f>INDEX(Table7[Column1],MATCH(O2150,Table7[Column2]))</f>
        <v>Learning Stage</v>
      </c>
      <c r="O2150">
        <v>3.0074160270000001</v>
      </c>
      <c r="P2150" t="str">
        <f>VLOOKUP(O2150,Table13[],2)</f>
        <v>1 - 5</v>
      </c>
      <c r="Q2150" t="str">
        <f>INDEX(Table8[Column1],MATCH(R2150,Table8[Column2]))</f>
        <v>Excused</v>
      </c>
      <c r="R2150">
        <v>147.75795830000001</v>
      </c>
      <c r="S2150">
        <f t="shared" si="67"/>
        <v>6.1565815958333339</v>
      </c>
      <c r="T2150" t="s">
        <v>19</v>
      </c>
    </row>
    <row r="2151" spans="1:20" x14ac:dyDescent="0.25">
      <c r="A2151">
        <v>2150</v>
      </c>
      <c r="B2151" t="s">
        <v>2483</v>
      </c>
      <c r="C2151" t="s">
        <v>219</v>
      </c>
      <c r="D2151" t="str">
        <f t="shared" si="66"/>
        <v>Baumeister Joshua</v>
      </c>
      <c r="E2151" t="s">
        <v>22</v>
      </c>
      <c r="F2151" t="s">
        <v>123</v>
      </c>
      <c r="G2151" t="s">
        <v>820</v>
      </c>
      <c r="H2151" t="s">
        <v>821</v>
      </c>
      <c r="I2151" t="s">
        <v>123</v>
      </c>
      <c r="J2151" t="s">
        <v>19</v>
      </c>
      <c r="K2151" t="str">
        <f>INDEX(Table6[Column1],MATCH(L2151,Table6[Column2]))</f>
        <v>Elders</v>
      </c>
      <c r="L2151">
        <v>56.871864619999997</v>
      </c>
      <c r="M2151" t="str">
        <f>VLOOKUP(L2151,Table1[],2)</f>
        <v>50 - 59</v>
      </c>
      <c r="N2151" t="str">
        <f>INDEX(Table7[Column1],MATCH(O2151,Table7[Column2]))</f>
        <v>Learning Stage</v>
      </c>
      <c r="O2151">
        <v>5.3826793579999999</v>
      </c>
      <c r="P2151" t="str">
        <f>VLOOKUP(O2151,Table13[],2)</f>
        <v>1 - 5</v>
      </c>
      <c r="Q2151" t="str">
        <f>INDEX(Table8[Column1],MATCH(R2151,Table8[Column2]))</f>
        <v>Habitual</v>
      </c>
      <c r="R2151">
        <v>93.337604139999996</v>
      </c>
      <c r="S2151">
        <f t="shared" si="67"/>
        <v>3.8890668391666665</v>
      </c>
      <c r="T2151" t="s">
        <v>19</v>
      </c>
    </row>
    <row r="2152" spans="1:20" x14ac:dyDescent="0.25">
      <c r="A2152">
        <v>2151</v>
      </c>
      <c r="B2152" t="s">
        <v>2484</v>
      </c>
      <c r="C2152" t="s">
        <v>2485</v>
      </c>
      <c r="D2152" t="str">
        <f t="shared" si="66"/>
        <v>Durkee Perry</v>
      </c>
      <c r="E2152" t="s">
        <v>22</v>
      </c>
      <c r="F2152" t="s">
        <v>169</v>
      </c>
      <c r="G2152" t="s">
        <v>820</v>
      </c>
      <c r="H2152" t="s">
        <v>821</v>
      </c>
      <c r="I2152" t="s">
        <v>169</v>
      </c>
      <c r="J2152" t="s">
        <v>19</v>
      </c>
      <c r="K2152" t="str">
        <f>INDEX(Table6[Column1],MATCH(L2152,Table6[Column2]))</f>
        <v>Adults</v>
      </c>
      <c r="L2152">
        <v>40.821792719999998</v>
      </c>
      <c r="M2152" t="str">
        <f>VLOOKUP(L2152,Table1[],2)</f>
        <v>40 - 49</v>
      </c>
      <c r="N2152" t="str">
        <f>INDEX(Table7[Column1],MATCH(O2152,Table7[Column2]))</f>
        <v>Learning Stage</v>
      </c>
      <c r="O2152">
        <v>2.1425095160000001</v>
      </c>
      <c r="P2152" t="str">
        <f>VLOOKUP(O2152,Table13[],2)</f>
        <v>1 - 5</v>
      </c>
      <c r="Q2152" t="str">
        <f>INDEX(Table8[Column1],MATCH(R2152,Table8[Column2]))</f>
        <v>Maintained</v>
      </c>
      <c r="R2152">
        <v>72.263871969999997</v>
      </c>
      <c r="S2152">
        <f t="shared" si="67"/>
        <v>3.0109946654166664</v>
      </c>
      <c r="T2152" t="s">
        <v>19</v>
      </c>
    </row>
    <row r="2153" spans="1:20" x14ac:dyDescent="0.25">
      <c r="A2153">
        <v>2152</v>
      </c>
      <c r="B2153" t="s">
        <v>904</v>
      </c>
      <c r="C2153" t="s">
        <v>2486</v>
      </c>
      <c r="D2153" t="str">
        <f t="shared" si="66"/>
        <v>Brown Lloyd</v>
      </c>
      <c r="E2153" t="s">
        <v>22</v>
      </c>
      <c r="F2153" t="s">
        <v>38</v>
      </c>
      <c r="G2153" t="s">
        <v>2305</v>
      </c>
      <c r="H2153" t="s">
        <v>1826</v>
      </c>
      <c r="I2153" t="s">
        <v>38</v>
      </c>
      <c r="J2153" t="s">
        <v>19</v>
      </c>
      <c r="K2153" t="str">
        <f>INDEX(Table6[Column1],MATCH(L2153,Table6[Column2]))</f>
        <v>Young Adults</v>
      </c>
      <c r="L2153">
        <v>32.95005355</v>
      </c>
      <c r="M2153" t="str">
        <f>VLOOKUP(L2153,Table1[],2)</f>
        <v>30 - 39</v>
      </c>
      <c r="N2153" t="str">
        <f>INDEX(Table7[Column1],MATCH(O2153,Table7[Column2]))</f>
        <v>Learning Stage</v>
      </c>
      <c r="O2153">
        <v>2.8292526140000001</v>
      </c>
      <c r="P2153" t="str">
        <f>VLOOKUP(O2153,Table13[],2)</f>
        <v>1 - 5</v>
      </c>
      <c r="Q2153" t="str">
        <f>INDEX(Table8[Column1],MATCH(R2153,Table8[Column2]))</f>
        <v>Scheduled</v>
      </c>
      <c r="R2153">
        <v>0</v>
      </c>
      <c r="S2153">
        <f t="shared" si="67"/>
        <v>0</v>
      </c>
      <c r="T2153" t="s">
        <v>19</v>
      </c>
    </row>
    <row r="2154" spans="1:20" x14ac:dyDescent="0.25">
      <c r="A2154">
        <v>2153</v>
      </c>
      <c r="B2154" t="s">
        <v>1001</v>
      </c>
      <c r="C2154" t="s">
        <v>2487</v>
      </c>
      <c r="D2154" t="str">
        <f t="shared" si="66"/>
        <v>Stevenson Phil</v>
      </c>
      <c r="E2154" t="s">
        <v>22</v>
      </c>
      <c r="F2154" t="s">
        <v>24</v>
      </c>
      <c r="G2154" t="s">
        <v>1060</v>
      </c>
      <c r="H2154" t="s">
        <v>1061</v>
      </c>
      <c r="I2154" t="s">
        <v>24</v>
      </c>
      <c r="J2154" t="s">
        <v>19</v>
      </c>
      <c r="K2154" t="str">
        <f>INDEX(Table6[Column1],MATCH(L2154,Table6[Column2]))</f>
        <v>Young Adults</v>
      </c>
      <c r="L2154">
        <v>39.04902104</v>
      </c>
      <c r="M2154" t="str">
        <f>VLOOKUP(L2154,Table1[],2)</f>
        <v>30 - 39</v>
      </c>
      <c r="N2154" t="str">
        <f>INDEX(Table7[Column1],MATCH(O2154,Table7[Column2]))</f>
        <v>Learning Stage</v>
      </c>
      <c r="O2154">
        <v>4.9460336759999999</v>
      </c>
      <c r="P2154" t="str">
        <f>VLOOKUP(O2154,Table13[],2)</f>
        <v>1 - 5</v>
      </c>
      <c r="Q2154" t="str">
        <f>INDEX(Table8[Column1],MATCH(R2154,Table8[Column2]))</f>
        <v>Scheduled</v>
      </c>
      <c r="R2154">
        <v>0</v>
      </c>
      <c r="S2154">
        <f t="shared" si="67"/>
        <v>0</v>
      </c>
      <c r="T2154" t="s">
        <v>19</v>
      </c>
    </row>
    <row r="2155" spans="1:20" x14ac:dyDescent="0.25">
      <c r="A2155">
        <v>2154</v>
      </c>
      <c r="B2155" t="s">
        <v>620</v>
      </c>
      <c r="C2155" t="s">
        <v>1714</v>
      </c>
      <c r="D2155" t="str">
        <f t="shared" si="66"/>
        <v>Lynch Robin</v>
      </c>
      <c r="E2155" t="s">
        <v>15</v>
      </c>
      <c r="F2155" t="s">
        <v>127</v>
      </c>
      <c r="G2155" t="s">
        <v>1060</v>
      </c>
      <c r="H2155" t="s">
        <v>1061</v>
      </c>
      <c r="I2155" t="s">
        <v>127</v>
      </c>
      <c r="J2155" t="s">
        <v>19</v>
      </c>
      <c r="K2155" t="str">
        <f>INDEX(Table6[Column1],MATCH(L2155,Table6[Column2]))</f>
        <v>Adults</v>
      </c>
      <c r="L2155">
        <v>45.690162579999999</v>
      </c>
      <c r="M2155" t="str">
        <f>VLOOKUP(L2155,Table1[],2)</f>
        <v>40 - 49</v>
      </c>
      <c r="N2155" t="str">
        <f>INDEX(Table7[Column1],MATCH(O2155,Table7[Column2]))</f>
        <v>Learning Stage</v>
      </c>
      <c r="O2155">
        <v>4.0070009960000004</v>
      </c>
      <c r="P2155" t="str">
        <f>VLOOKUP(O2155,Table13[],2)</f>
        <v>1 - 5</v>
      </c>
      <c r="Q2155" t="str">
        <f>INDEX(Table8[Column1],MATCH(R2155,Table8[Column2]))</f>
        <v>Habitual</v>
      </c>
      <c r="R2155">
        <v>118.91135180000001</v>
      </c>
      <c r="S2155">
        <f t="shared" si="67"/>
        <v>4.9546396583333339</v>
      </c>
      <c r="T2155" t="s">
        <v>19</v>
      </c>
    </row>
    <row r="2156" spans="1:20" x14ac:dyDescent="0.25">
      <c r="A2156">
        <v>2155</v>
      </c>
      <c r="B2156" t="s">
        <v>2488</v>
      </c>
      <c r="C2156" t="s">
        <v>1522</v>
      </c>
      <c r="D2156" t="str">
        <f t="shared" si="66"/>
        <v>Eubanks Marianna</v>
      </c>
      <c r="E2156" t="s">
        <v>15</v>
      </c>
      <c r="F2156" t="s">
        <v>1327</v>
      </c>
      <c r="G2156" t="s">
        <v>1060</v>
      </c>
      <c r="H2156" t="s">
        <v>1061</v>
      </c>
      <c r="I2156" t="s">
        <v>169</v>
      </c>
      <c r="J2156" t="s">
        <v>19</v>
      </c>
      <c r="K2156" t="str">
        <f>INDEX(Table6[Column1],MATCH(L2156,Table6[Column2]))</f>
        <v>Youth</v>
      </c>
      <c r="L2156">
        <v>29.494823780000001</v>
      </c>
      <c r="M2156" t="str">
        <f>VLOOKUP(L2156,Table1[],2)</f>
        <v>20 - 29</v>
      </c>
      <c r="N2156" t="str">
        <f>INDEX(Table7[Column1],MATCH(O2156,Table7[Column2]))</f>
        <v>Learning Stage</v>
      </c>
      <c r="O2156">
        <v>5.3296182080000003</v>
      </c>
      <c r="P2156" t="str">
        <f>VLOOKUP(O2156,Table13[],2)</f>
        <v>1 - 5</v>
      </c>
      <c r="Q2156" t="str">
        <f>INDEX(Table8[Column1],MATCH(R2156,Table8[Column2]))</f>
        <v>Scheduled</v>
      </c>
      <c r="R2156">
        <v>1.9495439050000001</v>
      </c>
      <c r="S2156">
        <f t="shared" si="67"/>
        <v>8.123099604166667E-2</v>
      </c>
      <c r="T2156" t="s">
        <v>19</v>
      </c>
    </row>
    <row r="2157" spans="1:20" x14ac:dyDescent="0.25">
      <c r="A2157">
        <v>2156</v>
      </c>
      <c r="B2157" t="s">
        <v>531</v>
      </c>
      <c r="C2157" t="s">
        <v>2489</v>
      </c>
      <c r="D2157" t="str">
        <f t="shared" si="66"/>
        <v>Wilson Shaun</v>
      </c>
      <c r="E2157" t="s">
        <v>22</v>
      </c>
      <c r="F2157" t="s">
        <v>87</v>
      </c>
      <c r="G2157" t="s">
        <v>1060</v>
      </c>
      <c r="H2157" t="s">
        <v>1061</v>
      </c>
      <c r="I2157" t="s">
        <v>87</v>
      </c>
      <c r="J2157" t="s">
        <v>19</v>
      </c>
      <c r="K2157" t="str">
        <f>INDEX(Table6[Column1],MATCH(L2157,Table6[Column2]))</f>
        <v>Elders</v>
      </c>
      <c r="L2157">
        <v>51.76619092</v>
      </c>
      <c r="M2157" t="str">
        <f>VLOOKUP(L2157,Table1[],2)</f>
        <v>50 - 59</v>
      </c>
      <c r="N2157" t="str">
        <f>INDEX(Table7[Column1],MATCH(O2157,Table7[Column2]))</f>
        <v>Learning Stage</v>
      </c>
      <c r="O2157">
        <v>1.8672852799999999</v>
      </c>
      <c r="P2157" t="str">
        <f>VLOOKUP(O2157,Table13[],2)</f>
        <v>1 - 5</v>
      </c>
      <c r="Q2157" t="str">
        <f>INDEX(Table8[Column1],MATCH(R2157,Table8[Column2]))</f>
        <v>Habitual</v>
      </c>
      <c r="R2157">
        <v>108.6699557</v>
      </c>
      <c r="S2157">
        <f t="shared" si="67"/>
        <v>4.5279148208333337</v>
      </c>
      <c r="T2157" t="s">
        <v>19</v>
      </c>
    </row>
    <row r="2158" spans="1:20" x14ac:dyDescent="0.25">
      <c r="A2158">
        <v>2157</v>
      </c>
      <c r="B2158" t="s">
        <v>2490</v>
      </c>
      <c r="C2158" t="s">
        <v>1354</v>
      </c>
      <c r="D2158" t="str">
        <f t="shared" si="66"/>
        <v>Cleveland Sara</v>
      </c>
      <c r="E2158" t="s">
        <v>15</v>
      </c>
      <c r="F2158" t="s">
        <v>30</v>
      </c>
      <c r="G2158" t="s">
        <v>1060</v>
      </c>
      <c r="H2158" t="s">
        <v>1061</v>
      </c>
      <c r="I2158" t="s">
        <v>30</v>
      </c>
      <c r="J2158" t="s">
        <v>19</v>
      </c>
      <c r="K2158" t="str">
        <f>INDEX(Table6[Column1],MATCH(L2158,Table6[Column2]))</f>
        <v>Youth</v>
      </c>
      <c r="L2158">
        <v>25.045229160000002</v>
      </c>
      <c r="M2158" t="str">
        <f>VLOOKUP(L2158,Table1[],2)</f>
        <v>20 - 29</v>
      </c>
      <c r="N2158" t="str">
        <f>INDEX(Table7[Column1],MATCH(O2158,Table7[Column2]))</f>
        <v>Fitting in Stage</v>
      </c>
      <c r="O2158">
        <v>6.6423439960000001</v>
      </c>
      <c r="P2158" t="str">
        <f>VLOOKUP(O2158,Table13[],2)</f>
        <v>6 - 10</v>
      </c>
      <c r="Q2158" t="str">
        <f>INDEX(Table8[Column1],MATCH(R2158,Table8[Column2]))</f>
        <v>Scheduled</v>
      </c>
      <c r="R2158">
        <v>0</v>
      </c>
      <c r="S2158">
        <f t="shared" si="67"/>
        <v>0</v>
      </c>
      <c r="T2158" t="s">
        <v>19</v>
      </c>
    </row>
    <row r="2159" spans="1:20" x14ac:dyDescent="0.25">
      <c r="A2159">
        <v>2158</v>
      </c>
      <c r="B2159" t="s">
        <v>267</v>
      </c>
      <c r="C2159" t="s">
        <v>114</v>
      </c>
      <c r="D2159" t="str">
        <f t="shared" si="66"/>
        <v>Johnson Martin</v>
      </c>
      <c r="E2159" t="s">
        <v>22</v>
      </c>
      <c r="F2159" t="s">
        <v>454</v>
      </c>
      <c r="G2159" t="s">
        <v>1060</v>
      </c>
      <c r="H2159" t="s">
        <v>1061</v>
      </c>
      <c r="I2159" t="s">
        <v>54</v>
      </c>
      <c r="J2159" t="s">
        <v>19</v>
      </c>
      <c r="K2159" t="str">
        <f>INDEX(Table6[Column1],MATCH(L2159,Table6[Column2]))</f>
        <v>Adults</v>
      </c>
      <c r="L2159">
        <v>40.601185360000002</v>
      </c>
      <c r="M2159" t="str">
        <f>VLOOKUP(L2159,Table1[],2)</f>
        <v>40 - 49</v>
      </c>
      <c r="N2159" t="str">
        <f>INDEX(Table7[Column1],MATCH(O2159,Table7[Column2]))</f>
        <v>Learning Stage</v>
      </c>
      <c r="O2159">
        <v>5.5559287189999997</v>
      </c>
      <c r="P2159" t="str">
        <f>VLOOKUP(O2159,Table13[],2)</f>
        <v>1 - 5</v>
      </c>
      <c r="Q2159" t="str">
        <f>INDEX(Table8[Column1],MATCH(R2159,Table8[Column2]))</f>
        <v>Scheduled</v>
      </c>
      <c r="R2159">
        <v>38.302324839999997</v>
      </c>
      <c r="S2159">
        <f t="shared" si="67"/>
        <v>1.5959302016666668</v>
      </c>
      <c r="T2159" t="s">
        <v>19</v>
      </c>
    </row>
    <row r="2160" spans="1:20" x14ac:dyDescent="0.25">
      <c r="A2160">
        <v>2159</v>
      </c>
      <c r="B2160" t="s">
        <v>2491</v>
      </c>
      <c r="C2160" t="s">
        <v>2366</v>
      </c>
      <c r="D2160" t="str">
        <f t="shared" si="66"/>
        <v>Simmons Stefanie</v>
      </c>
      <c r="E2160" t="s">
        <v>15</v>
      </c>
      <c r="F2160" t="s">
        <v>33</v>
      </c>
      <c r="G2160" t="s">
        <v>1060</v>
      </c>
      <c r="H2160" t="s">
        <v>1061</v>
      </c>
      <c r="I2160" t="s">
        <v>33</v>
      </c>
      <c r="J2160" t="s">
        <v>19</v>
      </c>
      <c r="K2160" t="str">
        <f>INDEX(Table6[Column1],MATCH(L2160,Table6[Column2]))</f>
        <v>Young Adults</v>
      </c>
      <c r="L2160">
        <v>35.582364570000003</v>
      </c>
      <c r="M2160" t="str">
        <f>VLOOKUP(L2160,Table1[],2)</f>
        <v>30 - 39</v>
      </c>
      <c r="N2160" t="str">
        <f>INDEX(Table7[Column1],MATCH(O2160,Table7[Column2]))</f>
        <v>Learning Stage</v>
      </c>
      <c r="O2160">
        <v>4.1899657699999997</v>
      </c>
      <c r="P2160" t="str">
        <f>VLOOKUP(O2160,Table13[],2)</f>
        <v>1 - 5</v>
      </c>
      <c r="Q2160" t="str">
        <f>INDEX(Table8[Column1],MATCH(R2160,Table8[Column2]))</f>
        <v>Scheduled</v>
      </c>
      <c r="R2160">
        <v>16.572822609999999</v>
      </c>
      <c r="S2160">
        <f t="shared" si="67"/>
        <v>0.69053427541666657</v>
      </c>
      <c r="T2160" t="s">
        <v>19</v>
      </c>
    </row>
    <row r="2161" spans="1:20" x14ac:dyDescent="0.25">
      <c r="A2161">
        <v>2160</v>
      </c>
      <c r="B2161" t="s">
        <v>2492</v>
      </c>
      <c r="C2161" t="s">
        <v>93</v>
      </c>
      <c r="D2161" t="str">
        <f t="shared" si="66"/>
        <v>Dang William</v>
      </c>
      <c r="E2161" t="s">
        <v>22</v>
      </c>
      <c r="F2161" t="s">
        <v>424</v>
      </c>
      <c r="G2161" t="s">
        <v>1060</v>
      </c>
      <c r="H2161" t="s">
        <v>1061</v>
      </c>
      <c r="I2161" t="s">
        <v>121</v>
      </c>
      <c r="J2161" t="s">
        <v>19</v>
      </c>
      <c r="K2161" t="str">
        <f>INDEX(Table6[Column1],MATCH(L2161,Table6[Column2]))</f>
        <v>Adults</v>
      </c>
      <c r="L2161">
        <v>44.56548797</v>
      </c>
      <c r="M2161" t="str">
        <f>VLOOKUP(L2161,Table1[],2)</f>
        <v>40 - 49</v>
      </c>
      <c r="N2161" t="str">
        <f>INDEX(Table7[Column1],MATCH(O2161,Table7[Column2]))</f>
        <v>Learning Stage</v>
      </c>
      <c r="O2161">
        <v>5.3167032120000002</v>
      </c>
      <c r="P2161" t="str">
        <f>VLOOKUP(O2161,Table13[],2)</f>
        <v>1 - 5</v>
      </c>
      <c r="Q2161" t="str">
        <f>INDEX(Table8[Column1],MATCH(R2161,Table8[Column2]))</f>
        <v>Scheduled</v>
      </c>
      <c r="R2161">
        <v>29.941937070000002</v>
      </c>
      <c r="S2161">
        <f t="shared" si="67"/>
        <v>1.2475807112500001</v>
      </c>
      <c r="T2161" t="s">
        <v>19</v>
      </c>
    </row>
    <row r="2162" spans="1:20" x14ac:dyDescent="0.25">
      <c r="A2162">
        <v>2161</v>
      </c>
      <c r="B2162" t="s">
        <v>2493</v>
      </c>
      <c r="C2162" t="s">
        <v>467</v>
      </c>
      <c r="D2162" t="str">
        <f t="shared" si="66"/>
        <v>Bowen Kevin</v>
      </c>
      <c r="E2162" t="s">
        <v>22</v>
      </c>
      <c r="F2162" t="s">
        <v>886</v>
      </c>
      <c r="G2162" t="s">
        <v>1862</v>
      </c>
      <c r="H2162" t="s">
        <v>1863</v>
      </c>
      <c r="I2162" t="s">
        <v>277</v>
      </c>
      <c r="J2162" t="s">
        <v>19</v>
      </c>
      <c r="K2162" t="str">
        <f>INDEX(Table6[Column1],MATCH(L2162,Table6[Column2]))</f>
        <v>Youth</v>
      </c>
      <c r="L2162">
        <v>28.410351819999999</v>
      </c>
      <c r="M2162" t="str">
        <f>VLOOKUP(L2162,Table1[],2)</f>
        <v>20 - 29</v>
      </c>
      <c r="N2162" t="str">
        <f>INDEX(Table7[Column1],MATCH(O2162,Table7[Column2]))</f>
        <v>Learning Stage</v>
      </c>
      <c r="O2162">
        <v>3.8997352009999999</v>
      </c>
      <c r="P2162" t="str">
        <f>VLOOKUP(O2162,Table13[],2)</f>
        <v>1 - 5</v>
      </c>
      <c r="Q2162" t="str">
        <f>INDEX(Table8[Column1],MATCH(R2162,Table8[Column2]))</f>
        <v>Scheduled</v>
      </c>
      <c r="R2162">
        <v>0</v>
      </c>
      <c r="S2162">
        <f t="shared" si="67"/>
        <v>0</v>
      </c>
      <c r="T2162" t="s">
        <v>19</v>
      </c>
    </row>
    <row r="2163" spans="1:20" x14ac:dyDescent="0.25">
      <c r="A2163">
        <v>2162</v>
      </c>
      <c r="B2163" t="s">
        <v>1615</v>
      </c>
      <c r="C2163" t="s">
        <v>21</v>
      </c>
      <c r="D2163" t="str">
        <f t="shared" si="66"/>
        <v>May Stephen</v>
      </c>
      <c r="E2163" t="s">
        <v>22</v>
      </c>
      <c r="F2163" t="s">
        <v>27</v>
      </c>
      <c r="G2163" t="s">
        <v>820</v>
      </c>
      <c r="H2163" t="s">
        <v>821</v>
      </c>
      <c r="I2163" t="s">
        <v>27</v>
      </c>
      <c r="J2163" t="s">
        <v>19</v>
      </c>
      <c r="K2163" t="str">
        <f>INDEX(Table6[Column1],MATCH(L2163,Table6[Column2]))</f>
        <v>Adults</v>
      </c>
      <c r="L2163">
        <v>46.402051999999998</v>
      </c>
      <c r="M2163" t="str">
        <f>VLOOKUP(L2163,Table1[],2)</f>
        <v>40 - 49</v>
      </c>
      <c r="N2163" t="str">
        <f>INDEX(Table7[Column1],MATCH(O2163,Table7[Column2]))</f>
        <v>Learning Stage</v>
      </c>
      <c r="O2163">
        <v>5.9445407399999999</v>
      </c>
      <c r="P2163" t="str">
        <f>VLOOKUP(O2163,Table13[],2)</f>
        <v>1 - 5</v>
      </c>
      <c r="Q2163" t="str">
        <f>INDEX(Table8[Column1],MATCH(R2163,Table8[Column2]))</f>
        <v>Excused</v>
      </c>
      <c r="R2163">
        <v>124.4482058</v>
      </c>
      <c r="S2163">
        <f t="shared" si="67"/>
        <v>5.1853419083333332</v>
      </c>
      <c r="T2163" t="s">
        <v>19</v>
      </c>
    </row>
    <row r="2164" spans="1:20" x14ac:dyDescent="0.25">
      <c r="A2164">
        <v>2163</v>
      </c>
      <c r="B2164" t="s">
        <v>2494</v>
      </c>
      <c r="C2164" t="s">
        <v>2495</v>
      </c>
      <c r="D2164" t="str">
        <f t="shared" si="66"/>
        <v>Danner Randy</v>
      </c>
      <c r="E2164" t="s">
        <v>22</v>
      </c>
      <c r="F2164" t="s">
        <v>30</v>
      </c>
      <c r="G2164" t="s">
        <v>1060</v>
      </c>
      <c r="H2164" t="s">
        <v>1061</v>
      </c>
      <c r="I2164" t="s">
        <v>30</v>
      </c>
      <c r="J2164" t="s">
        <v>19</v>
      </c>
      <c r="K2164" t="str">
        <f>INDEX(Table6[Column1],MATCH(L2164,Table6[Column2]))</f>
        <v>Adults</v>
      </c>
      <c r="L2164">
        <v>49.398015489999999</v>
      </c>
      <c r="M2164" t="str">
        <f>VLOOKUP(L2164,Table1[],2)</f>
        <v>40 - 49</v>
      </c>
      <c r="N2164" t="str">
        <f>INDEX(Table7[Column1],MATCH(O2164,Table7[Column2]))</f>
        <v>Learning Stage</v>
      </c>
      <c r="O2164">
        <v>5.3410050790000003</v>
      </c>
      <c r="P2164" t="str">
        <f>VLOOKUP(O2164,Table13[],2)</f>
        <v>1 - 5</v>
      </c>
      <c r="Q2164" t="str">
        <f>INDEX(Table8[Column1],MATCH(R2164,Table8[Column2]))</f>
        <v>Habitual</v>
      </c>
      <c r="R2164">
        <v>115.5361798</v>
      </c>
      <c r="S2164">
        <f t="shared" si="67"/>
        <v>4.8140074916666666</v>
      </c>
      <c r="T2164" t="s">
        <v>19</v>
      </c>
    </row>
    <row r="2165" spans="1:20" x14ac:dyDescent="0.25">
      <c r="A2165">
        <v>2164</v>
      </c>
      <c r="B2165" t="s">
        <v>1647</v>
      </c>
      <c r="C2165" t="s">
        <v>52</v>
      </c>
      <c r="D2165" t="str">
        <f t="shared" si="66"/>
        <v>Chambers John</v>
      </c>
      <c r="E2165" t="s">
        <v>22</v>
      </c>
      <c r="F2165" t="s">
        <v>901</v>
      </c>
      <c r="G2165" t="s">
        <v>1060</v>
      </c>
      <c r="H2165" t="s">
        <v>1061</v>
      </c>
      <c r="I2165" t="s">
        <v>87</v>
      </c>
      <c r="J2165" t="s">
        <v>19</v>
      </c>
      <c r="K2165" t="str">
        <f>INDEX(Table6[Column1],MATCH(L2165,Table6[Column2]))</f>
        <v>Elders</v>
      </c>
      <c r="L2165">
        <v>50.101646219999999</v>
      </c>
      <c r="M2165" t="str">
        <f>VLOOKUP(L2165,Table1[],2)</f>
        <v>50 - 59</v>
      </c>
      <c r="N2165" t="str">
        <f>INDEX(Table7[Column1],MATCH(O2165,Table7[Column2]))</f>
        <v>Learning Stage</v>
      </c>
      <c r="O2165">
        <v>5.5652812210000002</v>
      </c>
      <c r="P2165" t="str">
        <f>VLOOKUP(O2165,Table13[],2)</f>
        <v>1 - 5</v>
      </c>
      <c r="Q2165" t="str">
        <f>INDEX(Table8[Column1],MATCH(R2165,Table8[Column2]))</f>
        <v>Maintained</v>
      </c>
      <c r="R2165">
        <v>61.903532550000001</v>
      </c>
      <c r="S2165">
        <f t="shared" si="67"/>
        <v>2.5793138562500002</v>
      </c>
      <c r="T2165" t="s">
        <v>19</v>
      </c>
    </row>
    <row r="2166" spans="1:20" x14ac:dyDescent="0.25">
      <c r="A2166">
        <v>2165</v>
      </c>
      <c r="B2166" t="s">
        <v>2496</v>
      </c>
      <c r="C2166" t="s">
        <v>630</v>
      </c>
      <c r="D2166" t="str">
        <f t="shared" si="66"/>
        <v>Cordes Richard</v>
      </c>
      <c r="E2166" t="s">
        <v>22</v>
      </c>
      <c r="F2166" t="s">
        <v>273</v>
      </c>
      <c r="G2166" t="s">
        <v>1060</v>
      </c>
      <c r="H2166" t="s">
        <v>1061</v>
      </c>
      <c r="I2166" t="s">
        <v>138</v>
      </c>
      <c r="J2166" t="s">
        <v>19</v>
      </c>
      <c r="K2166" t="str">
        <f>INDEX(Table6[Column1],MATCH(L2166,Table6[Column2]))</f>
        <v>Young Adults</v>
      </c>
      <c r="L2166">
        <v>36.862160690000003</v>
      </c>
      <c r="M2166" t="str">
        <f>VLOOKUP(L2166,Table1[],2)</f>
        <v>30 - 39</v>
      </c>
      <c r="N2166" t="str">
        <f>INDEX(Table7[Column1],MATCH(O2166,Table7[Column2]))</f>
        <v>Learning Stage</v>
      </c>
      <c r="O2166">
        <v>4.6302292749999996</v>
      </c>
      <c r="P2166" t="str">
        <f>VLOOKUP(O2166,Table13[],2)</f>
        <v>1 - 5</v>
      </c>
      <c r="Q2166" t="str">
        <f>INDEX(Table8[Column1],MATCH(R2166,Table8[Column2]))</f>
        <v>Scheduled</v>
      </c>
      <c r="R2166">
        <v>28.371852430000001</v>
      </c>
      <c r="S2166">
        <f t="shared" si="67"/>
        <v>1.1821605179166665</v>
      </c>
      <c r="T2166" t="s">
        <v>19</v>
      </c>
    </row>
    <row r="2167" spans="1:20" x14ac:dyDescent="0.25">
      <c r="A2167">
        <v>2166</v>
      </c>
      <c r="B2167" t="s">
        <v>2497</v>
      </c>
      <c r="C2167" t="s">
        <v>1573</v>
      </c>
      <c r="D2167" t="str">
        <f t="shared" si="66"/>
        <v>Crump Marion</v>
      </c>
      <c r="E2167" t="s">
        <v>22</v>
      </c>
      <c r="F2167" t="s">
        <v>33</v>
      </c>
      <c r="G2167" t="s">
        <v>1060</v>
      </c>
      <c r="H2167" t="s">
        <v>1061</v>
      </c>
      <c r="I2167" t="s">
        <v>33</v>
      </c>
      <c r="J2167" t="s">
        <v>19</v>
      </c>
      <c r="K2167" t="str">
        <f>INDEX(Table6[Column1],MATCH(L2167,Table6[Column2]))</f>
        <v>Adults</v>
      </c>
      <c r="L2167">
        <v>40.424036209999997</v>
      </c>
      <c r="M2167" t="str">
        <f>VLOOKUP(L2167,Table1[],2)</f>
        <v>40 - 49</v>
      </c>
      <c r="N2167" t="str">
        <f>INDEX(Table7[Column1],MATCH(O2167,Table7[Column2]))</f>
        <v>Learning Stage</v>
      </c>
      <c r="O2167">
        <v>5.3790501170000002</v>
      </c>
      <c r="P2167" t="str">
        <f>VLOOKUP(O2167,Table13[],2)</f>
        <v>1 - 5</v>
      </c>
      <c r="Q2167" t="str">
        <f>INDEX(Table8[Column1],MATCH(R2167,Table8[Column2]))</f>
        <v>Maintained</v>
      </c>
      <c r="R2167">
        <v>58.107445009999999</v>
      </c>
      <c r="S2167">
        <f t="shared" si="67"/>
        <v>2.4211435420833336</v>
      </c>
      <c r="T2167" t="s">
        <v>19</v>
      </c>
    </row>
    <row r="2168" spans="1:20" x14ac:dyDescent="0.25">
      <c r="A2168">
        <v>2167</v>
      </c>
      <c r="B2168" t="s">
        <v>2498</v>
      </c>
      <c r="C2168" t="s">
        <v>447</v>
      </c>
      <c r="D2168" t="str">
        <f t="shared" si="66"/>
        <v>McCabe Karen</v>
      </c>
      <c r="E2168" t="s">
        <v>15</v>
      </c>
      <c r="F2168" t="s">
        <v>192</v>
      </c>
      <c r="G2168" t="s">
        <v>1060</v>
      </c>
      <c r="H2168" t="s">
        <v>1061</v>
      </c>
      <c r="I2168" t="s">
        <v>192</v>
      </c>
      <c r="J2168" t="s">
        <v>19</v>
      </c>
      <c r="K2168" t="str">
        <f>INDEX(Table6[Column1],MATCH(L2168,Table6[Column2]))</f>
        <v>Young Adults</v>
      </c>
      <c r="L2168">
        <v>30.202701709999999</v>
      </c>
      <c r="M2168" t="str">
        <f>VLOOKUP(L2168,Table1[],2)</f>
        <v>30 - 39</v>
      </c>
      <c r="N2168" t="str">
        <f>INDEX(Table7[Column1],MATCH(O2168,Table7[Column2]))</f>
        <v>Learning Stage</v>
      </c>
      <c r="O2168">
        <v>4.6489778570000002</v>
      </c>
      <c r="P2168" t="str">
        <f>VLOOKUP(O2168,Table13[],2)</f>
        <v>1 - 5</v>
      </c>
      <c r="Q2168" t="str">
        <f>INDEX(Table8[Column1],MATCH(R2168,Table8[Column2]))</f>
        <v>Scheduled</v>
      </c>
      <c r="R2168">
        <v>13.59702762</v>
      </c>
      <c r="S2168">
        <f t="shared" si="67"/>
        <v>0.56654281750000002</v>
      </c>
      <c r="T2168" t="s">
        <v>19</v>
      </c>
    </row>
    <row r="2169" spans="1:20" x14ac:dyDescent="0.25">
      <c r="A2169">
        <v>2168</v>
      </c>
      <c r="B2169" t="s">
        <v>2499</v>
      </c>
      <c r="C2169" t="s">
        <v>93</v>
      </c>
      <c r="D2169" t="str">
        <f t="shared" si="66"/>
        <v>Childress William</v>
      </c>
      <c r="E2169" t="s">
        <v>22</v>
      </c>
      <c r="F2169" t="s">
        <v>38</v>
      </c>
      <c r="G2169" t="s">
        <v>820</v>
      </c>
      <c r="H2169" t="s">
        <v>821</v>
      </c>
      <c r="I2169" t="s">
        <v>38</v>
      </c>
      <c r="J2169" t="s">
        <v>19</v>
      </c>
      <c r="K2169" t="str">
        <f>INDEX(Table6[Column1],MATCH(L2169,Table6[Column2]))</f>
        <v>Youth</v>
      </c>
      <c r="L2169">
        <v>29.149303029999999</v>
      </c>
      <c r="M2169" t="str">
        <f>VLOOKUP(L2169,Table1[],2)</f>
        <v>20 - 29</v>
      </c>
      <c r="N2169" t="str">
        <f>INDEX(Table7[Column1],MATCH(O2169,Table7[Column2]))</f>
        <v>Learning Stage</v>
      </c>
      <c r="O2169">
        <v>4.1605561929999997</v>
      </c>
      <c r="P2169" t="str">
        <f>VLOOKUP(O2169,Table13[],2)</f>
        <v>1 - 5</v>
      </c>
      <c r="Q2169" t="str">
        <f>INDEX(Table8[Column1],MATCH(R2169,Table8[Column2]))</f>
        <v>Scheduled</v>
      </c>
      <c r="R2169">
        <v>0</v>
      </c>
      <c r="S2169">
        <f t="shared" si="67"/>
        <v>0</v>
      </c>
      <c r="T2169" t="s">
        <v>19</v>
      </c>
    </row>
    <row r="2170" spans="1:20" x14ac:dyDescent="0.25">
      <c r="A2170">
        <v>2169</v>
      </c>
      <c r="B2170" t="s">
        <v>2500</v>
      </c>
      <c r="C2170" t="s">
        <v>264</v>
      </c>
      <c r="D2170" t="str">
        <f t="shared" si="66"/>
        <v>Reuter Cynthia</v>
      </c>
      <c r="E2170" t="s">
        <v>15</v>
      </c>
      <c r="F2170" t="s">
        <v>1226</v>
      </c>
      <c r="G2170" t="s">
        <v>1060</v>
      </c>
      <c r="H2170" t="s">
        <v>1061</v>
      </c>
      <c r="I2170" t="s">
        <v>24</v>
      </c>
      <c r="J2170" t="s">
        <v>19</v>
      </c>
      <c r="K2170" t="str">
        <f>INDEX(Table6[Column1],MATCH(L2170,Table6[Column2]))</f>
        <v>Young Adults</v>
      </c>
      <c r="L2170">
        <v>36.543735380000001</v>
      </c>
      <c r="M2170" t="str">
        <f>VLOOKUP(L2170,Table1[],2)</f>
        <v>30 - 39</v>
      </c>
      <c r="N2170" t="str">
        <f>INDEX(Table7[Column1],MATCH(O2170,Table7[Column2]))</f>
        <v>Learning Stage</v>
      </c>
      <c r="O2170">
        <v>5.2930253819999997</v>
      </c>
      <c r="P2170" t="str">
        <f>VLOOKUP(O2170,Table13[],2)</f>
        <v>1 - 5</v>
      </c>
      <c r="Q2170" t="str">
        <f>INDEX(Table8[Column1],MATCH(R2170,Table8[Column2]))</f>
        <v>Scheduled</v>
      </c>
      <c r="R2170">
        <v>25.610065970000001</v>
      </c>
      <c r="S2170">
        <f t="shared" si="67"/>
        <v>1.0670860820833334</v>
      </c>
      <c r="T2170" t="s">
        <v>19</v>
      </c>
    </row>
    <row r="2171" spans="1:20" x14ac:dyDescent="0.25">
      <c r="A2171">
        <v>2170</v>
      </c>
      <c r="B2171" t="s">
        <v>1036</v>
      </c>
      <c r="C2171" t="s">
        <v>52</v>
      </c>
      <c r="D2171" t="str">
        <f t="shared" si="66"/>
        <v>Murphy John</v>
      </c>
      <c r="E2171" t="s">
        <v>22</v>
      </c>
      <c r="F2171" t="s">
        <v>38</v>
      </c>
      <c r="G2171" t="s">
        <v>2305</v>
      </c>
      <c r="H2171" t="s">
        <v>1826</v>
      </c>
      <c r="I2171" t="s">
        <v>38</v>
      </c>
      <c r="J2171" t="s">
        <v>19</v>
      </c>
      <c r="K2171" t="str">
        <f>INDEX(Table6[Column1],MATCH(L2171,Table6[Column2]))</f>
        <v>Young Adults</v>
      </c>
      <c r="L2171">
        <v>32.61171616</v>
      </c>
      <c r="M2171" t="str">
        <f>VLOOKUP(L2171,Table1[],2)</f>
        <v>30 - 39</v>
      </c>
      <c r="N2171" t="str">
        <f>INDEX(Table7[Column1],MATCH(O2171,Table7[Column2]))</f>
        <v>Fitting in Stage</v>
      </c>
      <c r="O2171">
        <v>7.8321657089999999</v>
      </c>
      <c r="P2171" t="str">
        <f>VLOOKUP(O2171,Table13[],2)</f>
        <v>6 - 10</v>
      </c>
      <c r="Q2171" t="str">
        <f>INDEX(Table8[Column1],MATCH(R2171,Table8[Column2]))</f>
        <v>Scheduled</v>
      </c>
      <c r="R2171">
        <v>14.972265849999999</v>
      </c>
      <c r="S2171">
        <f t="shared" si="67"/>
        <v>0.62384441041666661</v>
      </c>
      <c r="T2171" t="s">
        <v>19</v>
      </c>
    </row>
    <row r="2172" spans="1:20" x14ac:dyDescent="0.25">
      <c r="A2172">
        <v>2171</v>
      </c>
      <c r="B2172" t="s">
        <v>2501</v>
      </c>
      <c r="C2172" t="s">
        <v>270</v>
      </c>
      <c r="D2172" t="str">
        <f t="shared" si="66"/>
        <v>Lightle Keith</v>
      </c>
      <c r="E2172" t="s">
        <v>22</v>
      </c>
      <c r="F2172" t="s">
        <v>38</v>
      </c>
      <c r="G2172" t="s">
        <v>820</v>
      </c>
      <c r="H2172" t="s">
        <v>821</v>
      </c>
      <c r="I2172" t="s">
        <v>38</v>
      </c>
      <c r="J2172" t="s">
        <v>19</v>
      </c>
      <c r="K2172" t="str">
        <f>INDEX(Table6[Column1],MATCH(L2172,Table6[Column2]))</f>
        <v>Adults</v>
      </c>
      <c r="L2172">
        <v>47.373767880000003</v>
      </c>
      <c r="M2172" t="str">
        <f>VLOOKUP(L2172,Table1[],2)</f>
        <v>40 - 49</v>
      </c>
      <c r="N2172" t="str">
        <f>INDEX(Table7[Column1],MATCH(O2172,Table7[Column2]))</f>
        <v>Learning Stage</v>
      </c>
      <c r="O2172">
        <v>3.8637635970000002</v>
      </c>
      <c r="P2172" t="str">
        <f>VLOOKUP(O2172,Table13[],2)</f>
        <v>1 - 5</v>
      </c>
      <c r="Q2172" t="str">
        <f>INDEX(Table8[Column1],MATCH(R2172,Table8[Column2]))</f>
        <v>Maintained</v>
      </c>
      <c r="R2172">
        <v>64.172128999999998</v>
      </c>
      <c r="S2172">
        <f t="shared" si="67"/>
        <v>2.6738387083333333</v>
      </c>
      <c r="T2172" t="s">
        <v>19</v>
      </c>
    </row>
    <row r="2173" spans="1:20" x14ac:dyDescent="0.25">
      <c r="A2173">
        <v>2172</v>
      </c>
      <c r="B2173" t="s">
        <v>1624</v>
      </c>
      <c r="C2173" t="s">
        <v>1992</v>
      </c>
      <c r="D2173" t="str">
        <f t="shared" si="66"/>
        <v>Rodriguez Jeanette</v>
      </c>
      <c r="E2173" t="s">
        <v>15</v>
      </c>
      <c r="F2173" t="s">
        <v>189</v>
      </c>
      <c r="G2173" t="s">
        <v>1862</v>
      </c>
      <c r="H2173" t="s">
        <v>1863</v>
      </c>
      <c r="I2173" t="s">
        <v>46</v>
      </c>
      <c r="J2173" t="s">
        <v>19</v>
      </c>
      <c r="K2173" t="str">
        <f>INDEX(Table6[Column1],MATCH(L2173,Table6[Column2]))</f>
        <v>Adults</v>
      </c>
      <c r="L2173">
        <v>43.0500696</v>
      </c>
      <c r="M2173" t="str">
        <f>VLOOKUP(L2173,Table1[],2)</f>
        <v>40 - 49</v>
      </c>
      <c r="N2173" t="str">
        <f>INDEX(Table7[Column1],MATCH(O2173,Table7[Column2]))</f>
        <v>Learning Stage</v>
      </c>
      <c r="O2173">
        <v>3.2163523330000001</v>
      </c>
      <c r="P2173" t="str">
        <f>VLOOKUP(O2173,Table13[],2)</f>
        <v>1 - 5</v>
      </c>
      <c r="Q2173" t="str">
        <f>INDEX(Table8[Column1],MATCH(R2173,Table8[Column2]))</f>
        <v>Maintained</v>
      </c>
      <c r="R2173">
        <v>51.936831689999998</v>
      </c>
      <c r="S2173">
        <f t="shared" si="67"/>
        <v>2.1640346537499999</v>
      </c>
      <c r="T2173" t="s">
        <v>19</v>
      </c>
    </row>
    <row r="2174" spans="1:20" x14ac:dyDescent="0.25">
      <c r="A2174">
        <v>2173</v>
      </c>
      <c r="B2174" t="s">
        <v>2502</v>
      </c>
      <c r="C2174" t="s">
        <v>175</v>
      </c>
      <c r="D2174" t="str">
        <f t="shared" si="66"/>
        <v>Tilley Paul</v>
      </c>
      <c r="E2174" t="s">
        <v>22</v>
      </c>
      <c r="F2174" t="s">
        <v>16</v>
      </c>
      <c r="G2174" t="s">
        <v>2305</v>
      </c>
      <c r="H2174" t="s">
        <v>1826</v>
      </c>
      <c r="I2174" t="s">
        <v>16</v>
      </c>
      <c r="J2174" t="s">
        <v>19</v>
      </c>
      <c r="K2174" t="str">
        <f>INDEX(Table6[Column1],MATCH(L2174,Table6[Column2]))</f>
        <v>Adults</v>
      </c>
      <c r="L2174">
        <v>42.939516709999999</v>
      </c>
      <c r="M2174" t="str">
        <f>VLOOKUP(L2174,Table1[],2)</f>
        <v>40 - 49</v>
      </c>
      <c r="N2174" t="str">
        <f>INDEX(Table7[Column1],MATCH(O2174,Table7[Column2]))</f>
        <v>Learning Stage</v>
      </c>
      <c r="O2174">
        <v>2.9421447180000002</v>
      </c>
      <c r="P2174" t="str">
        <f>VLOOKUP(O2174,Table13[],2)</f>
        <v>1 - 5</v>
      </c>
      <c r="Q2174" t="str">
        <f>INDEX(Table8[Column1],MATCH(R2174,Table8[Column2]))</f>
        <v>Maintained</v>
      </c>
      <c r="R2174">
        <v>76.758280009999993</v>
      </c>
      <c r="S2174">
        <f t="shared" si="67"/>
        <v>3.1982616670833335</v>
      </c>
      <c r="T2174" t="s">
        <v>19</v>
      </c>
    </row>
    <row r="2175" spans="1:20" x14ac:dyDescent="0.25">
      <c r="A2175">
        <v>2174</v>
      </c>
      <c r="B2175" t="s">
        <v>1792</v>
      </c>
      <c r="C2175" t="s">
        <v>2503</v>
      </c>
      <c r="D2175" t="str">
        <f t="shared" si="66"/>
        <v>Schneider Johnie</v>
      </c>
      <c r="E2175" t="s">
        <v>15</v>
      </c>
      <c r="F2175" t="s">
        <v>407</v>
      </c>
      <c r="G2175" t="s">
        <v>820</v>
      </c>
      <c r="H2175" t="s">
        <v>821</v>
      </c>
      <c r="I2175" t="s">
        <v>407</v>
      </c>
      <c r="J2175" t="s">
        <v>19</v>
      </c>
      <c r="K2175" t="str">
        <f>INDEX(Table6[Column1],MATCH(L2175,Table6[Column2]))</f>
        <v>Adults</v>
      </c>
      <c r="L2175">
        <v>44.01677171</v>
      </c>
      <c r="M2175" t="str">
        <f>VLOOKUP(L2175,Table1[],2)</f>
        <v>40 - 49</v>
      </c>
      <c r="N2175" t="str">
        <f>INDEX(Table7[Column1],MATCH(O2175,Table7[Column2]))</f>
        <v>Learning Stage</v>
      </c>
      <c r="O2175">
        <v>4.1058974319999999</v>
      </c>
      <c r="P2175" t="str">
        <f>VLOOKUP(O2175,Table13[],2)</f>
        <v>1 - 5</v>
      </c>
      <c r="Q2175" t="str">
        <f>INDEX(Table8[Column1],MATCH(R2175,Table8[Column2]))</f>
        <v>Excused</v>
      </c>
      <c r="R2175">
        <v>126.51055030000001</v>
      </c>
      <c r="S2175">
        <f t="shared" si="67"/>
        <v>5.2712729291666669</v>
      </c>
      <c r="T2175" t="s">
        <v>19</v>
      </c>
    </row>
    <row r="2176" spans="1:20" x14ac:dyDescent="0.25">
      <c r="A2176">
        <v>2175</v>
      </c>
      <c r="B2176" t="s">
        <v>2504</v>
      </c>
      <c r="C2176" t="s">
        <v>340</v>
      </c>
      <c r="D2176" t="str">
        <f t="shared" si="66"/>
        <v>Kornegay Christopher</v>
      </c>
      <c r="E2176" t="s">
        <v>22</v>
      </c>
      <c r="F2176" t="s">
        <v>38</v>
      </c>
      <c r="G2176" t="s">
        <v>820</v>
      </c>
      <c r="H2176" t="s">
        <v>821</v>
      </c>
      <c r="I2176" t="s">
        <v>38</v>
      </c>
      <c r="J2176" t="s">
        <v>19</v>
      </c>
      <c r="K2176" t="str">
        <f>INDEX(Table6[Column1],MATCH(L2176,Table6[Column2]))</f>
        <v>Adults</v>
      </c>
      <c r="L2176">
        <v>41.642926109999998</v>
      </c>
      <c r="M2176" t="str">
        <f>VLOOKUP(L2176,Table1[],2)</f>
        <v>40 - 49</v>
      </c>
      <c r="N2176" t="str">
        <f>INDEX(Table7[Column1],MATCH(O2176,Table7[Column2]))</f>
        <v>Learning Stage</v>
      </c>
      <c r="O2176">
        <v>3.1277750320000002</v>
      </c>
      <c r="P2176" t="str">
        <f>VLOOKUP(O2176,Table13[],2)</f>
        <v>1 - 5</v>
      </c>
      <c r="Q2176" t="str">
        <f>INDEX(Table8[Column1],MATCH(R2176,Table8[Column2]))</f>
        <v>Scheduled</v>
      </c>
      <c r="R2176">
        <v>37.02834111</v>
      </c>
      <c r="S2176">
        <f t="shared" si="67"/>
        <v>1.54284754625</v>
      </c>
      <c r="T2176" t="s">
        <v>19</v>
      </c>
    </row>
    <row r="2177" spans="1:20" x14ac:dyDescent="0.25">
      <c r="A2177">
        <v>2176</v>
      </c>
      <c r="B2177" t="s">
        <v>2505</v>
      </c>
      <c r="C2177" t="s">
        <v>105</v>
      </c>
      <c r="D2177" t="str">
        <f t="shared" si="66"/>
        <v>Woodward Emma</v>
      </c>
      <c r="E2177" t="s">
        <v>15</v>
      </c>
      <c r="F2177" t="s">
        <v>30</v>
      </c>
      <c r="G2177" t="s">
        <v>1060</v>
      </c>
      <c r="H2177" t="s">
        <v>1061</v>
      </c>
      <c r="I2177" t="s">
        <v>30</v>
      </c>
      <c r="J2177" t="s">
        <v>19</v>
      </c>
      <c r="K2177" t="str">
        <f>INDEX(Table6[Column1],MATCH(L2177,Table6[Column2]))</f>
        <v>Young Adults</v>
      </c>
      <c r="L2177">
        <v>36.027777370000003</v>
      </c>
      <c r="M2177" t="str">
        <f>VLOOKUP(L2177,Table1[],2)</f>
        <v>30 - 39</v>
      </c>
      <c r="N2177" t="str">
        <f>INDEX(Table7[Column1],MATCH(O2177,Table7[Column2]))</f>
        <v>Learning Stage</v>
      </c>
      <c r="O2177">
        <v>4.2234085690000001</v>
      </c>
      <c r="P2177" t="str">
        <f>VLOOKUP(O2177,Table13[],2)</f>
        <v>1 - 5</v>
      </c>
      <c r="Q2177" t="str">
        <f>INDEX(Table8[Column1],MATCH(R2177,Table8[Column2]))</f>
        <v>Maintained</v>
      </c>
      <c r="R2177">
        <v>65.431199329999998</v>
      </c>
      <c r="S2177">
        <f t="shared" si="67"/>
        <v>2.7262999720833334</v>
      </c>
      <c r="T2177" t="s">
        <v>19</v>
      </c>
    </row>
    <row r="2178" spans="1:20" x14ac:dyDescent="0.25">
      <c r="A2178">
        <v>2177</v>
      </c>
      <c r="B2178" t="s">
        <v>2506</v>
      </c>
      <c r="C2178" t="s">
        <v>175</v>
      </c>
      <c r="D2178" t="str">
        <f t="shared" si="66"/>
        <v>Krout Paul</v>
      </c>
      <c r="E2178" t="s">
        <v>22</v>
      </c>
      <c r="F2178" t="s">
        <v>16</v>
      </c>
      <c r="G2178" t="s">
        <v>2305</v>
      </c>
      <c r="H2178" t="s">
        <v>1826</v>
      </c>
      <c r="I2178" t="s">
        <v>16</v>
      </c>
      <c r="J2178" t="s">
        <v>19</v>
      </c>
      <c r="K2178" t="str">
        <f>INDEX(Table6[Column1],MATCH(L2178,Table6[Column2]))</f>
        <v>Elders</v>
      </c>
      <c r="L2178">
        <v>53.139364309999998</v>
      </c>
      <c r="M2178" t="str">
        <f>VLOOKUP(L2178,Table1[],2)</f>
        <v>50 - 59</v>
      </c>
      <c r="N2178" t="str">
        <f>INDEX(Table7[Column1],MATCH(O2178,Table7[Column2]))</f>
        <v>Learning Stage</v>
      </c>
      <c r="O2178">
        <v>4.8723304609999998</v>
      </c>
      <c r="P2178" t="str">
        <f>VLOOKUP(O2178,Table13[],2)</f>
        <v>1 - 5</v>
      </c>
      <c r="Q2178" t="str">
        <f>INDEX(Table8[Column1],MATCH(R2178,Table8[Column2]))</f>
        <v>Habitual</v>
      </c>
      <c r="R2178">
        <v>84.229838079999993</v>
      </c>
      <c r="S2178">
        <f t="shared" si="67"/>
        <v>3.5095765866666664</v>
      </c>
      <c r="T2178" t="s">
        <v>19</v>
      </c>
    </row>
    <row r="2179" spans="1:20" x14ac:dyDescent="0.25">
      <c r="A2179">
        <v>2178</v>
      </c>
      <c r="B2179" t="s">
        <v>2507</v>
      </c>
      <c r="C2179" t="s">
        <v>550</v>
      </c>
      <c r="D2179" t="str">
        <f t="shared" ref="D2179:D2242" si="68">CONCATENATE(B2179, " ",C2179)</f>
        <v>Krause Barbara</v>
      </c>
      <c r="E2179" t="s">
        <v>15</v>
      </c>
      <c r="F2179" t="s">
        <v>169</v>
      </c>
      <c r="G2179" t="s">
        <v>1060</v>
      </c>
      <c r="H2179" t="s">
        <v>1061</v>
      </c>
      <c r="I2179" t="s">
        <v>169</v>
      </c>
      <c r="J2179" t="s">
        <v>19</v>
      </c>
      <c r="K2179" t="str">
        <f>INDEX(Table6[Column1],MATCH(L2179,Table6[Column2]))</f>
        <v>Adults</v>
      </c>
      <c r="L2179">
        <v>47.744180870000001</v>
      </c>
      <c r="M2179" t="str">
        <f>VLOOKUP(L2179,Table1[],2)</f>
        <v>40 - 49</v>
      </c>
      <c r="N2179" t="str">
        <f>INDEX(Table7[Column1],MATCH(O2179,Table7[Column2]))</f>
        <v>Learning Stage</v>
      </c>
      <c r="O2179">
        <v>3.356829217</v>
      </c>
      <c r="P2179" t="str">
        <f>VLOOKUP(O2179,Table13[],2)</f>
        <v>1 - 5</v>
      </c>
      <c r="Q2179" t="str">
        <f>INDEX(Table8[Column1],MATCH(R2179,Table8[Column2]))</f>
        <v>Excused</v>
      </c>
      <c r="R2179">
        <v>126.87136839999999</v>
      </c>
      <c r="S2179">
        <f t="shared" ref="S2179:S2242" si="69">CONVERT(R2179,"hr","day")</f>
        <v>5.286307016666667</v>
      </c>
      <c r="T2179" t="s">
        <v>19</v>
      </c>
    </row>
    <row r="2180" spans="1:20" x14ac:dyDescent="0.25">
      <c r="A2180">
        <v>2179</v>
      </c>
      <c r="B2180" t="s">
        <v>459</v>
      </c>
      <c r="C2180" t="s">
        <v>360</v>
      </c>
      <c r="D2180" t="str">
        <f t="shared" si="68"/>
        <v>Elmore Pearl</v>
      </c>
      <c r="E2180" t="s">
        <v>15</v>
      </c>
      <c r="F2180" t="s">
        <v>407</v>
      </c>
      <c r="G2180" t="s">
        <v>1060</v>
      </c>
      <c r="H2180" t="s">
        <v>1061</v>
      </c>
      <c r="I2180" t="s">
        <v>407</v>
      </c>
      <c r="J2180" t="s">
        <v>19</v>
      </c>
      <c r="K2180" t="str">
        <f>INDEX(Table6[Column1],MATCH(L2180,Table6[Column2]))</f>
        <v>Adults</v>
      </c>
      <c r="L2180">
        <v>46.986327199999998</v>
      </c>
      <c r="M2180" t="str">
        <f>VLOOKUP(L2180,Table1[],2)</f>
        <v>40 - 49</v>
      </c>
      <c r="N2180" t="str">
        <f>INDEX(Table7[Column1],MATCH(O2180,Table7[Column2]))</f>
        <v>Learning Stage</v>
      </c>
      <c r="O2180">
        <v>2.6299680950000002</v>
      </c>
      <c r="P2180" t="str">
        <f>VLOOKUP(O2180,Table13[],2)</f>
        <v>1 - 5</v>
      </c>
      <c r="Q2180" t="str">
        <f>INDEX(Table8[Column1],MATCH(R2180,Table8[Column2]))</f>
        <v>Habitual</v>
      </c>
      <c r="R2180">
        <v>93.381289519999996</v>
      </c>
      <c r="S2180">
        <f t="shared" si="69"/>
        <v>3.890887063333333</v>
      </c>
      <c r="T2180" t="s">
        <v>19</v>
      </c>
    </row>
    <row r="2181" spans="1:20" x14ac:dyDescent="0.25">
      <c r="A2181">
        <v>2180</v>
      </c>
      <c r="B2181" t="s">
        <v>2508</v>
      </c>
      <c r="C2181" t="s">
        <v>770</v>
      </c>
      <c r="D2181" t="str">
        <f t="shared" si="68"/>
        <v>Liu Clifton</v>
      </c>
      <c r="E2181" t="s">
        <v>22</v>
      </c>
      <c r="F2181" t="s">
        <v>1489</v>
      </c>
      <c r="G2181" t="s">
        <v>1060</v>
      </c>
      <c r="H2181" t="s">
        <v>1061</v>
      </c>
      <c r="I2181" t="s">
        <v>169</v>
      </c>
      <c r="J2181" t="s">
        <v>19</v>
      </c>
      <c r="K2181" t="str">
        <f>INDEX(Table6[Column1],MATCH(L2181,Table6[Column2]))</f>
        <v>Adults</v>
      </c>
      <c r="L2181">
        <v>46.224946330000002</v>
      </c>
      <c r="M2181" t="str">
        <f>VLOOKUP(L2181,Table1[],2)</f>
        <v>40 - 49</v>
      </c>
      <c r="N2181" t="str">
        <f>INDEX(Table7[Column1],MATCH(O2181,Table7[Column2]))</f>
        <v>Learning Stage</v>
      </c>
      <c r="O2181">
        <v>3.1686188340000001</v>
      </c>
      <c r="P2181" t="str">
        <f>VLOOKUP(O2181,Table13[],2)</f>
        <v>1 - 5</v>
      </c>
      <c r="Q2181" t="str">
        <f>INDEX(Table8[Column1],MATCH(R2181,Table8[Column2]))</f>
        <v>Maintained</v>
      </c>
      <c r="R2181">
        <v>62.174143659999999</v>
      </c>
      <c r="S2181">
        <f t="shared" si="69"/>
        <v>2.5905893191666665</v>
      </c>
      <c r="T2181" t="s">
        <v>19</v>
      </c>
    </row>
    <row r="2182" spans="1:20" x14ac:dyDescent="0.25">
      <c r="A2182">
        <v>2181</v>
      </c>
      <c r="B2182" t="s">
        <v>2509</v>
      </c>
      <c r="C2182" t="s">
        <v>590</v>
      </c>
      <c r="D2182" t="str">
        <f t="shared" si="68"/>
        <v>Ferguson Earl</v>
      </c>
      <c r="E2182" t="s">
        <v>22</v>
      </c>
      <c r="F2182" t="s">
        <v>24</v>
      </c>
      <c r="G2182" t="s">
        <v>1060</v>
      </c>
      <c r="H2182" t="s">
        <v>1061</v>
      </c>
      <c r="I2182" t="s">
        <v>24</v>
      </c>
      <c r="J2182" t="s">
        <v>19</v>
      </c>
      <c r="K2182" t="str">
        <f>INDEX(Table6[Column1],MATCH(L2182,Table6[Column2]))</f>
        <v>Adults</v>
      </c>
      <c r="L2182">
        <v>46.328522169999999</v>
      </c>
      <c r="M2182" t="str">
        <f>VLOOKUP(L2182,Table1[],2)</f>
        <v>40 - 49</v>
      </c>
      <c r="N2182" t="str">
        <f>INDEX(Table7[Column1],MATCH(O2182,Table7[Column2]))</f>
        <v>Learning Stage</v>
      </c>
      <c r="O2182">
        <v>4.9940806249999996</v>
      </c>
      <c r="P2182" t="str">
        <f>VLOOKUP(O2182,Table13[],2)</f>
        <v>1 - 5</v>
      </c>
      <c r="Q2182" t="str">
        <f>INDEX(Table8[Column1],MATCH(R2182,Table8[Column2]))</f>
        <v>Maintained</v>
      </c>
      <c r="R2182">
        <v>79.542603420000006</v>
      </c>
      <c r="S2182">
        <f t="shared" si="69"/>
        <v>3.3142751425000001</v>
      </c>
      <c r="T2182" t="s">
        <v>19</v>
      </c>
    </row>
    <row r="2183" spans="1:20" x14ac:dyDescent="0.25">
      <c r="A2183">
        <v>2182</v>
      </c>
      <c r="B2183" t="s">
        <v>1209</v>
      </c>
      <c r="C2183" t="s">
        <v>1465</v>
      </c>
      <c r="D2183" t="str">
        <f t="shared" si="68"/>
        <v>Taylor Andrew</v>
      </c>
      <c r="E2183" t="s">
        <v>22</v>
      </c>
      <c r="F2183" t="s">
        <v>385</v>
      </c>
      <c r="G2183" t="s">
        <v>1060</v>
      </c>
      <c r="H2183" t="s">
        <v>1061</v>
      </c>
      <c r="I2183" t="s">
        <v>87</v>
      </c>
      <c r="J2183" t="s">
        <v>19</v>
      </c>
      <c r="K2183" t="str">
        <f>INDEX(Table6[Column1],MATCH(L2183,Table6[Column2]))</f>
        <v>Adults</v>
      </c>
      <c r="L2183">
        <v>47.13217908</v>
      </c>
      <c r="M2183" t="str">
        <f>VLOOKUP(L2183,Table1[],2)</f>
        <v>40 - 49</v>
      </c>
      <c r="N2183" t="str">
        <f>INDEX(Table7[Column1],MATCH(O2183,Table7[Column2]))</f>
        <v>Learning Stage</v>
      </c>
      <c r="O2183">
        <v>5.7828254159999997</v>
      </c>
      <c r="P2183" t="str">
        <f>VLOOKUP(O2183,Table13[],2)</f>
        <v>1 - 5</v>
      </c>
      <c r="Q2183" t="str">
        <f>INDEX(Table8[Column1],MATCH(R2183,Table8[Column2]))</f>
        <v>Maintained</v>
      </c>
      <c r="R2183">
        <v>59.064243179999998</v>
      </c>
      <c r="S2183">
        <f t="shared" si="69"/>
        <v>2.4610101325000002</v>
      </c>
      <c r="T2183" t="s">
        <v>19</v>
      </c>
    </row>
    <row r="2184" spans="1:20" x14ac:dyDescent="0.25">
      <c r="A2184">
        <v>2183</v>
      </c>
      <c r="B2184" t="s">
        <v>2510</v>
      </c>
      <c r="C2184" t="s">
        <v>2511</v>
      </c>
      <c r="D2184" t="str">
        <f t="shared" si="68"/>
        <v>Pitman Judy</v>
      </c>
      <c r="E2184" t="s">
        <v>15</v>
      </c>
      <c r="F2184" t="s">
        <v>30</v>
      </c>
      <c r="G2184" t="s">
        <v>1060</v>
      </c>
      <c r="H2184" t="s">
        <v>1061</v>
      </c>
      <c r="I2184" t="s">
        <v>30</v>
      </c>
      <c r="J2184" t="s">
        <v>19</v>
      </c>
      <c r="K2184" t="str">
        <f>INDEX(Table6[Column1],MATCH(L2184,Table6[Column2]))</f>
        <v>Young Adults</v>
      </c>
      <c r="L2184">
        <v>38.547522890000003</v>
      </c>
      <c r="M2184" t="str">
        <f>VLOOKUP(L2184,Table1[],2)</f>
        <v>30 - 39</v>
      </c>
      <c r="N2184" t="str">
        <f>INDEX(Table7[Column1],MATCH(O2184,Table7[Column2]))</f>
        <v>Fitting in Stage</v>
      </c>
      <c r="O2184">
        <v>6.5414336640000004</v>
      </c>
      <c r="P2184" t="str">
        <f>VLOOKUP(O2184,Table13[],2)</f>
        <v>6 - 10</v>
      </c>
      <c r="Q2184" t="str">
        <f>INDEX(Table8[Column1],MATCH(R2184,Table8[Column2]))</f>
        <v>Maintained</v>
      </c>
      <c r="R2184">
        <v>57.788786219999999</v>
      </c>
      <c r="S2184">
        <f t="shared" si="69"/>
        <v>2.4078660924999999</v>
      </c>
      <c r="T2184" t="s">
        <v>19</v>
      </c>
    </row>
    <row r="2185" spans="1:20" x14ac:dyDescent="0.25">
      <c r="A2185">
        <v>2184</v>
      </c>
      <c r="B2185" t="s">
        <v>2512</v>
      </c>
      <c r="C2185" t="s">
        <v>50</v>
      </c>
      <c r="D2185" t="str">
        <f t="shared" si="68"/>
        <v>McCraw Robert</v>
      </c>
      <c r="E2185" t="s">
        <v>22</v>
      </c>
      <c r="F2185" t="s">
        <v>38</v>
      </c>
      <c r="G2185" t="s">
        <v>820</v>
      </c>
      <c r="H2185" t="s">
        <v>821</v>
      </c>
      <c r="I2185" t="s">
        <v>38</v>
      </c>
      <c r="J2185" t="s">
        <v>19</v>
      </c>
      <c r="K2185" t="str">
        <f>INDEX(Table6[Column1],MATCH(L2185,Table6[Column2]))</f>
        <v>Youth</v>
      </c>
      <c r="L2185">
        <v>28.87307303</v>
      </c>
      <c r="M2185" t="str">
        <f>VLOOKUP(L2185,Table1[],2)</f>
        <v>20 - 29</v>
      </c>
      <c r="N2185" t="str">
        <f>INDEX(Table7[Column1],MATCH(O2185,Table7[Column2]))</f>
        <v>Learning Stage</v>
      </c>
      <c r="O2185">
        <v>3.0171158</v>
      </c>
      <c r="P2185" t="str">
        <f>VLOOKUP(O2185,Table13[],2)</f>
        <v>1 - 5</v>
      </c>
      <c r="Q2185" t="str">
        <f>INDEX(Table8[Column1],MATCH(R2185,Table8[Column2]))</f>
        <v>Scheduled</v>
      </c>
      <c r="R2185">
        <v>36.664964929999996</v>
      </c>
      <c r="S2185">
        <f t="shared" si="69"/>
        <v>1.5277068720833331</v>
      </c>
      <c r="T2185" t="s">
        <v>19</v>
      </c>
    </row>
    <row r="2186" spans="1:20" x14ac:dyDescent="0.25">
      <c r="A2186">
        <v>2185</v>
      </c>
      <c r="B2186" t="s">
        <v>490</v>
      </c>
      <c r="C2186" t="s">
        <v>552</v>
      </c>
      <c r="D2186" t="str">
        <f t="shared" si="68"/>
        <v>Cox Louis</v>
      </c>
      <c r="E2186" t="s">
        <v>22</v>
      </c>
      <c r="F2186" t="s">
        <v>38</v>
      </c>
      <c r="G2186" t="s">
        <v>820</v>
      </c>
      <c r="H2186" t="s">
        <v>821</v>
      </c>
      <c r="I2186" t="s">
        <v>38</v>
      </c>
      <c r="J2186" t="s">
        <v>19</v>
      </c>
      <c r="K2186" t="str">
        <f>INDEX(Table6[Column1],MATCH(L2186,Table6[Column2]))</f>
        <v>Adults</v>
      </c>
      <c r="L2186">
        <v>42.57494526</v>
      </c>
      <c r="M2186" t="str">
        <f>VLOOKUP(L2186,Table1[],2)</f>
        <v>40 - 49</v>
      </c>
      <c r="N2186" t="str">
        <f>INDEX(Table7[Column1],MATCH(O2186,Table7[Column2]))</f>
        <v>Learning Stage</v>
      </c>
      <c r="O2186">
        <v>3.8269616549999999</v>
      </c>
      <c r="P2186" t="str">
        <f>VLOOKUP(O2186,Table13[],2)</f>
        <v>1 - 5</v>
      </c>
      <c r="Q2186" t="str">
        <f>INDEX(Table8[Column1],MATCH(R2186,Table8[Column2]))</f>
        <v>Maintained</v>
      </c>
      <c r="R2186">
        <v>46.89646647</v>
      </c>
      <c r="S2186">
        <f t="shared" si="69"/>
        <v>1.9540194362499999</v>
      </c>
      <c r="T2186" t="s">
        <v>19</v>
      </c>
    </row>
    <row r="2187" spans="1:20" x14ac:dyDescent="0.25">
      <c r="A2187">
        <v>2186</v>
      </c>
      <c r="B2187" t="s">
        <v>2513</v>
      </c>
      <c r="C2187" t="s">
        <v>115</v>
      </c>
      <c r="D2187" t="str">
        <f t="shared" si="68"/>
        <v>Arnett Daniel</v>
      </c>
      <c r="E2187" t="s">
        <v>22</v>
      </c>
      <c r="F2187" t="s">
        <v>54</v>
      </c>
      <c r="G2187" t="s">
        <v>1060</v>
      </c>
      <c r="H2187" t="s">
        <v>1061</v>
      </c>
      <c r="I2187" t="s">
        <v>54</v>
      </c>
      <c r="J2187" t="s">
        <v>19</v>
      </c>
      <c r="K2187" t="str">
        <f>INDEX(Table6[Column1],MATCH(L2187,Table6[Column2]))</f>
        <v>Adults</v>
      </c>
      <c r="L2187">
        <v>44.322728069999997</v>
      </c>
      <c r="M2187" t="str">
        <f>VLOOKUP(L2187,Table1[],2)</f>
        <v>40 - 49</v>
      </c>
      <c r="N2187" t="str">
        <f>INDEX(Table7[Column1],MATCH(O2187,Table7[Column2]))</f>
        <v>Learning Stage</v>
      </c>
      <c r="O2187">
        <v>5.5392499820000003</v>
      </c>
      <c r="P2187" t="str">
        <f>VLOOKUP(O2187,Table13[],2)</f>
        <v>1 - 5</v>
      </c>
      <c r="Q2187" t="str">
        <f>INDEX(Table8[Column1],MATCH(R2187,Table8[Column2]))</f>
        <v>Scheduled</v>
      </c>
      <c r="R2187">
        <v>18.411572710000002</v>
      </c>
      <c r="S2187">
        <f t="shared" si="69"/>
        <v>0.76714886291666673</v>
      </c>
      <c r="T2187" t="s">
        <v>19</v>
      </c>
    </row>
    <row r="2188" spans="1:20" x14ac:dyDescent="0.25">
      <c r="A2188">
        <v>2187</v>
      </c>
      <c r="B2188" t="s">
        <v>382</v>
      </c>
      <c r="C2188" t="s">
        <v>464</v>
      </c>
      <c r="D2188" t="str">
        <f t="shared" si="68"/>
        <v>Wood Steven</v>
      </c>
      <c r="E2188" t="s">
        <v>22</v>
      </c>
      <c r="F2188" t="s">
        <v>27</v>
      </c>
      <c r="G2188" t="s">
        <v>1862</v>
      </c>
      <c r="H2188" t="s">
        <v>1863</v>
      </c>
      <c r="I2188" t="s">
        <v>27</v>
      </c>
      <c r="J2188" t="s">
        <v>19</v>
      </c>
      <c r="K2188" t="str">
        <f>INDEX(Table6[Column1],MATCH(L2188,Table6[Column2]))</f>
        <v>Adults</v>
      </c>
      <c r="L2188">
        <v>40.398603829999999</v>
      </c>
      <c r="M2188" t="str">
        <f>VLOOKUP(L2188,Table1[],2)</f>
        <v>40 - 49</v>
      </c>
      <c r="N2188" t="str">
        <f>INDEX(Table7[Column1],MATCH(O2188,Table7[Column2]))</f>
        <v>Learning Stage</v>
      </c>
      <c r="O2188">
        <v>2.808310225</v>
      </c>
      <c r="P2188" t="str">
        <f>VLOOKUP(O2188,Table13[],2)</f>
        <v>1 - 5</v>
      </c>
      <c r="Q2188" t="str">
        <f>INDEX(Table8[Column1],MATCH(R2188,Table8[Column2]))</f>
        <v>Maintained</v>
      </c>
      <c r="R2188">
        <v>45.463915540000002</v>
      </c>
      <c r="S2188">
        <f t="shared" si="69"/>
        <v>1.8943298141666667</v>
      </c>
      <c r="T2188" t="s">
        <v>19</v>
      </c>
    </row>
    <row r="2189" spans="1:20" x14ac:dyDescent="0.25">
      <c r="A2189">
        <v>2188</v>
      </c>
      <c r="B2189" t="s">
        <v>47</v>
      </c>
      <c r="C2189" t="s">
        <v>2514</v>
      </c>
      <c r="D2189" t="str">
        <f t="shared" si="68"/>
        <v>Smith Priscilla</v>
      </c>
      <c r="E2189" t="s">
        <v>15</v>
      </c>
      <c r="F2189" t="s">
        <v>30</v>
      </c>
      <c r="G2189" t="s">
        <v>1060</v>
      </c>
      <c r="H2189" t="s">
        <v>1061</v>
      </c>
      <c r="I2189" t="s">
        <v>30</v>
      </c>
      <c r="J2189" t="s">
        <v>19</v>
      </c>
      <c r="K2189" t="str">
        <f>INDEX(Table6[Column1],MATCH(L2189,Table6[Column2]))</f>
        <v>Adults</v>
      </c>
      <c r="L2189">
        <v>47.289901209999996</v>
      </c>
      <c r="M2189" t="str">
        <f>VLOOKUP(L2189,Table1[],2)</f>
        <v>40 - 49</v>
      </c>
      <c r="N2189" t="str">
        <f>INDEX(Table7[Column1],MATCH(O2189,Table7[Column2]))</f>
        <v>Fitting in Stage</v>
      </c>
      <c r="O2189">
        <v>6.2565919169999997</v>
      </c>
      <c r="P2189" t="str">
        <f>VLOOKUP(O2189,Table13[],2)</f>
        <v>6 - 10</v>
      </c>
      <c r="Q2189" t="str">
        <f>INDEX(Table8[Column1],MATCH(R2189,Table8[Column2]))</f>
        <v>Habitual</v>
      </c>
      <c r="R2189">
        <v>89.920293749999999</v>
      </c>
      <c r="S2189">
        <f t="shared" si="69"/>
        <v>3.7466789062500001</v>
      </c>
      <c r="T2189" t="s">
        <v>19</v>
      </c>
    </row>
    <row r="2190" spans="1:20" x14ac:dyDescent="0.25">
      <c r="A2190">
        <v>2189</v>
      </c>
      <c r="B2190" t="s">
        <v>1722</v>
      </c>
      <c r="C2190" t="s">
        <v>2515</v>
      </c>
      <c r="D2190" t="str">
        <f t="shared" si="68"/>
        <v>Trahan Callie</v>
      </c>
      <c r="E2190" t="s">
        <v>15</v>
      </c>
      <c r="F2190" t="s">
        <v>2478</v>
      </c>
      <c r="G2190" t="s">
        <v>1060</v>
      </c>
      <c r="H2190" t="s">
        <v>1061</v>
      </c>
      <c r="I2190" t="s">
        <v>192</v>
      </c>
      <c r="J2190" t="s">
        <v>19</v>
      </c>
      <c r="K2190" t="str">
        <f>INDEX(Table6[Column1],MATCH(L2190,Table6[Column2]))</f>
        <v>Young Adults</v>
      </c>
      <c r="L2190">
        <v>31.779543459999999</v>
      </c>
      <c r="M2190" t="str">
        <f>VLOOKUP(L2190,Table1[],2)</f>
        <v>30 - 39</v>
      </c>
      <c r="N2190" t="str">
        <f>INDEX(Table7[Column1],MATCH(O2190,Table7[Column2]))</f>
        <v>Learning Stage</v>
      </c>
      <c r="O2190">
        <v>2.862801932</v>
      </c>
      <c r="P2190" t="str">
        <f>VLOOKUP(O2190,Table13[],2)</f>
        <v>1 - 5</v>
      </c>
      <c r="Q2190" t="str">
        <f>INDEX(Table8[Column1],MATCH(R2190,Table8[Column2]))</f>
        <v>Scheduled</v>
      </c>
      <c r="R2190">
        <v>0.16092636699999999</v>
      </c>
      <c r="S2190">
        <f t="shared" si="69"/>
        <v>6.7052652916666658E-3</v>
      </c>
      <c r="T2190" t="s">
        <v>19</v>
      </c>
    </row>
    <row r="2191" spans="1:20" x14ac:dyDescent="0.25">
      <c r="A2191">
        <v>2190</v>
      </c>
      <c r="B2191" t="s">
        <v>2516</v>
      </c>
      <c r="C2191" t="s">
        <v>50</v>
      </c>
      <c r="D2191" t="str">
        <f t="shared" si="68"/>
        <v>Sloan Robert</v>
      </c>
      <c r="E2191" t="s">
        <v>22</v>
      </c>
      <c r="F2191" t="s">
        <v>90</v>
      </c>
      <c r="G2191" t="s">
        <v>1060</v>
      </c>
      <c r="H2191" t="s">
        <v>1061</v>
      </c>
      <c r="I2191" t="s">
        <v>90</v>
      </c>
      <c r="J2191" t="s">
        <v>19</v>
      </c>
      <c r="K2191" t="str">
        <f>INDEX(Table6[Column1],MATCH(L2191,Table6[Column2]))</f>
        <v>Young Adults</v>
      </c>
      <c r="L2191">
        <v>39.690025050000003</v>
      </c>
      <c r="M2191" t="str">
        <f>VLOOKUP(L2191,Table1[],2)</f>
        <v>30 - 39</v>
      </c>
      <c r="N2191" t="str">
        <f>INDEX(Table7[Column1],MATCH(O2191,Table7[Column2]))</f>
        <v>Fitting in Stage</v>
      </c>
      <c r="O2191">
        <v>6.1264036060000002</v>
      </c>
      <c r="P2191" t="str">
        <f>VLOOKUP(O2191,Table13[],2)</f>
        <v>6 - 10</v>
      </c>
      <c r="Q2191" t="str">
        <f>INDEX(Table8[Column1],MATCH(R2191,Table8[Column2]))</f>
        <v>Maintained</v>
      </c>
      <c r="R2191">
        <v>59.383834290000003</v>
      </c>
      <c r="S2191">
        <f t="shared" si="69"/>
        <v>2.4743264287500004</v>
      </c>
      <c r="T2191" t="s">
        <v>19</v>
      </c>
    </row>
    <row r="2192" spans="1:20" x14ac:dyDescent="0.25">
      <c r="A2192">
        <v>2191</v>
      </c>
      <c r="B2192" t="s">
        <v>2135</v>
      </c>
      <c r="C2192" t="s">
        <v>312</v>
      </c>
      <c r="D2192" t="str">
        <f t="shared" si="68"/>
        <v>Stone Terry</v>
      </c>
      <c r="E2192" t="s">
        <v>22</v>
      </c>
      <c r="F2192" t="s">
        <v>33</v>
      </c>
      <c r="G2192" t="s">
        <v>1060</v>
      </c>
      <c r="H2192" t="s">
        <v>1061</v>
      </c>
      <c r="I2192" t="s">
        <v>33</v>
      </c>
      <c r="J2192" t="s">
        <v>19</v>
      </c>
      <c r="K2192" t="str">
        <f>INDEX(Table6[Column1],MATCH(L2192,Table6[Column2]))</f>
        <v>Elders</v>
      </c>
      <c r="L2192">
        <v>50.805298540000003</v>
      </c>
      <c r="M2192" t="str">
        <f>VLOOKUP(L2192,Table1[],2)</f>
        <v>50 - 59</v>
      </c>
      <c r="N2192" t="str">
        <f>INDEX(Table7[Column1],MATCH(O2192,Table7[Column2]))</f>
        <v>Learning Stage</v>
      </c>
      <c r="O2192">
        <v>4.098577111</v>
      </c>
      <c r="P2192" t="str">
        <f>VLOOKUP(O2192,Table13[],2)</f>
        <v>1 - 5</v>
      </c>
      <c r="Q2192" t="str">
        <f>INDEX(Table8[Column1],MATCH(R2192,Table8[Column2]))</f>
        <v>Excused</v>
      </c>
      <c r="R2192">
        <v>137.00634479999999</v>
      </c>
      <c r="S2192">
        <f t="shared" si="69"/>
        <v>5.7085977000000003</v>
      </c>
      <c r="T2192" t="s">
        <v>19</v>
      </c>
    </row>
    <row r="2193" spans="1:20" x14ac:dyDescent="0.25">
      <c r="A2193">
        <v>2192</v>
      </c>
      <c r="B2193" t="s">
        <v>243</v>
      </c>
      <c r="C2193" t="s">
        <v>21</v>
      </c>
      <c r="D2193" t="str">
        <f t="shared" si="68"/>
        <v>Drake Stephen</v>
      </c>
      <c r="E2193" t="s">
        <v>22</v>
      </c>
      <c r="F2193" t="s">
        <v>38</v>
      </c>
      <c r="G2193" t="s">
        <v>2305</v>
      </c>
      <c r="H2193" t="s">
        <v>1826</v>
      </c>
      <c r="I2193" t="s">
        <v>38</v>
      </c>
      <c r="J2193" t="s">
        <v>19</v>
      </c>
      <c r="K2193" t="str">
        <f>INDEX(Table6[Column1],MATCH(L2193,Table6[Column2]))</f>
        <v>Adults</v>
      </c>
      <c r="L2193">
        <v>46.475412429999999</v>
      </c>
      <c r="M2193" t="str">
        <f>VLOOKUP(L2193,Table1[],2)</f>
        <v>40 - 49</v>
      </c>
      <c r="N2193" t="str">
        <f>INDEX(Table7[Column1],MATCH(O2193,Table7[Column2]))</f>
        <v>Learning Stage</v>
      </c>
      <c r="O2193">
        <v>5.5092218949999996</v>
      </c>
      <c r="P2193" t="str">
        <f>VLOOKUP(O2193,Table13[],2)</f>
        <v>1 - 5</v>
      </c>
      <c r="Q2193" t="str">
        <f>INDEX(Table8[Column1],MATCH(R2193,Table8[Column2]))</f>
        <v>Maintained</v>
      </c>
      <c r="R2193">
        <v>75.100407360000005</v>
      </c>
      <c r="S2193">
        <f t="shared" si="69"/>
        <v>3.1291836399999999</v>
      </c>
      <c r="T2193" t="s">
        <v>19</v>
      </c>
    </row>
    <row r="2194" spans="1:20" x14ac:dyDescent="0.25">
      <c r="A2194">
        <v>2193</v>
      </c>
      <c r="B2194" t="s">
        <v>2517</v>
      </c>
      <c r="C2194" t="s">
        <v>1442</v>
      </c>
      <c r="D2194" t="str">
        <f t="shared" si="68"/>
        <v>Senn Edmund</v>
      </c>
      <c r="E2194" t="s">
        <v>22</v>
      </c>
      <c r="F2194" t="s">
        <v>33</v>
      </c>
      <c r="G2194" t="s">
        <v>1060</v>
      </c>
      <c r="H2194" t="s">
        <v>1061</v>
      </c>
      <c r="I2194" t="s">
        <v>33</v>
      </c>
      <c r="J2194" t="s">
        <v>19</v>
      </c>
      <c r="K2194" t="str">
        <f>INDEX(Table6[Column1],MATCH(L2194,Table6[Column2]))</f>
        <v>Adults</v>
      </c>
      <c r="L2194">
        <v>42.236201600000001</v>
      </c>
      <c r="M2194" t="str">
        <f>VLOOKUP(L2194,Table1[],2)</f>
        <v>40 - 49</v>
      </c>
      <c r="N2194" t="str">
        <f>INDEX(Table7[Column1],MATCH(O2194,Table7[Column2]))</f>
        <v>Learning Stage</v>
      </c>
      <c r="O2194">
        <v>5.6027983170000004</v>
      </c>
      <c r="P2194" t="str">
        <f>VLOOKUP(O2194,Table13[],2)</f>
        <v>1 - 5</v>
      </c>
      <c r="Q2194" t="str">
        <f>INDEX(Table8[Column1],MATCH(R2194,Table8[Column2]))</f>
        <v>Scheduled</v>
      </c>
      <c r="R2194">
        <v>9.2557313079999997</v>
      </c>
      <c r="S2194">
        <f t="shared" si="69"/>
        <v>0.3856554711666666</v>
      </c>
      <c r="T2194" t="s">
        <v>19</v>
      </c>
    </row>
    <row r="2195" spans="1:20" x14ac:dyDescent="0.25">
      <c r="A2195">
        <v>2194</v>
      </c>
      <c r="B2195" t="s">
        <v>1195</v>
      </c>
      <c r="C2195" t="s">
        <v>2518</v>
      </c>
      <c r="D2195" t="str">
        <f t="shared" si="68"/>
        <v>Poole Claudia</v>
      </c>
      <c r="E2195" t="s">
        <v>15</v>
      </c>
      <c r="F2195" t="s">
        <v>157</v>
      </c>
      <c r="G2195" t="s">
        <v>1060</v>
      </c>
      <c r="H2195" t="s">
        <v>1061</v>
      </c>
      <c r="I2195" t="s">
        <v>157</v>
      </c>
      <c r="J2195" t="s">
        <v>19</v>
      </c>
      <c r="K2195" t="str">
        <f>INDEX(Table6[Column1],MATCH(L2195,Table6[Column2]))</f>
        <v>Young Adults</v>
      </c>
      <c r="L2195">
        <v>35.509564849999997</v>
      </c>
      <c r="M2195" t="str">
        <f>VLOOKUP(L2195,Table1[],2)</f>
        <v>30 - 39</v>
      </c>
      <c r="N2195" t="str">
        <f>INDEX(Table7[Column1],MATCH(O2195,Table7[Column2]))</f>
        <v>Learning Stage</v>
      </c>
      <c r="O2195">
        <v>5.5534254479999996</v>
      </c>
      <c r="P2195" t="str">
        <f>VLOOKUP(O2195,Table13[],2)</f>
        <v>1 - 5</v>
      </c>
      <c r="Q2195" t="str">
        <f>INDEX(Table8[Column1],MATCH(R2195,Table8[Column2]))</f>
        <v>Maintained</v>
      </c>
      <c r="R2195">
        <v>50.142513289999997</v>
      </c>
      <c r="S2195">
        <f t="shared" si="69"/>
        <v>2.089271387083333</v>
      </c>
      <c r="T2195" t="s">
        <v>19</v>
      </c>
    </row>
    <row r="2196" spans="1:20" x14ac:dyDescent="0.25">
      <c r="A2196">
        <v>2195</v>
      </c>
      <c r="B2196" t="s">
        <v>267</v>
      </c>
      <c r="C2196" t="s">
        <v>208</v>
      </c>
      <c r="D2196" t="str">
        <f t="shared" si="68"/>
        <v>Johnson Alice</v>
      </c>
      <c r="E2196" t="s">
        <v>15</v>
      </c>
      <c r="F2196" t="s">
        <v>2129</v>
      </c>
      <c r="G2196" t="s">
        <v>1060</v>
      </c>
      <c r="H2196" t="s">
        <v>1061</v>
      </c>
      <c r="I2196" t="s">
        <v>157</v>
      </c>
      <c r="J2196" t="s">
        <v>19</v>
      </c>
      <c r="K2196" t="str">
        <f>INDEX(Table6[Column1],MATCH(L2196,Table6[Column2]))</f>
        <v>Young Adults</v>
      </c>
      <c r="L2196">
        <v>37.140532139999998</v>
      </c>
      <c r="M2196" t="str">
        <f>VLOOKUP(L2196,Table1[],2)</f>
        <v>30 - 39</v>
      </c>
      <c r="N2196" t="str">
        <f>INDEX(Table7[Column1],MATCH(O2196,Table7[Column2]))</f>
        <v>Learning Stage</v>
      </c>
      <c r="O2196">
        <v>4.3428261470000002</v>
      </c>
      <c r="P2196" t="str">
        <f>VLOOKUP(O2196,Table13[],2)</f>
        <v>1 - 5</v>
      </c>
      <c r="Q2196" t="str">
        <f>INDEX(Table8[Column1],MATCH(R2196,Table8[Column2]))</f>
        <v>Maintained</v>
      </c>
      <c r="R2196">
        <v>58.125301550000003</v>
      </c>
      <c r="S2196">
        <f t="shared" si="69"/>
        <v>2.4218875645833333</v>
      </c>
      <c r="T2196" t="s">
        <v>19</v>
      </c>
    </row>
    <row r="2197" spans="1:20" x14ac:dyDescent="0.25">
      <c r="A2197">
        <v>2196</v>
      </c>
      <c r="B2197" t="s">
        <v>2519</v>
      </c>
      <c r="C2197" t="s">
        <v>2520</v>
      </c>
      <c r="D2197" t="str">
        <f t="shared" si="68"/>
        <v>Carr Cecil</v>
      </c>
      <c r="E2197" t="s">
        <v>22</v>
      </c>
      <c r="F2197" t="s">
        <v>30</v>
      </c>
      <c r="G2197" t="s">
        <v>1060</v>
      </c>
      <c r="H2197" t="s">
        <v>1061</v>
      </c>
      <c r="I2197" t="s">
        <v>30</v>
      </c>
      <c r="J2197" t="s">
        <v>19</v>
      </c>
      <c r="K2197" t="str">
        <f>INDEX(Table6[Column1],MATCH(L2197,Table6[Column2]))</f>
        <v>Adults</v>
      </c>
      <c r="L2197">
        <v>42.164657290000001</v>
      </c>
      <c r="M2197" t="str">
        <f>VLOOKUP(L2197,Table1[],2)</f>
        <v>40 - 49</v>
      </c>
      <c r="N2197" t="str">
        <f>INDEX(Table7[Column1],MATCH(O2197,Table7[Column2]))</f>
        <v>Learning Stage</v>
      </c>
      <c r="O2197">
        <v>5.1473972379999999</v>
      </c>
      <c r="P2197" t="str">
        <f>VLOOKUP(O2197,Table13[],2)</f>
        <v>1 - 5</v>
      </c>
      <c r="Q2197" t="str">
        <f>INDEX(Table8[Column1],MATCH(R2197,Table8[Column2]))</f>
        <v>Scheduled</v>
      </c>
      <c r="R2197">
        <v>34.370252960000002</v>
      </c>
      <c r="S2197">
        <f t="shared" si="69"/>
        <v>1.4320938733333335</v>
      </c>
      <c r="T2197" t="s">
        <v>19</v>
      </c>
    </row>
    <row r="2198" spans="1:20" x14ac:dyDescent="0.25">
      <c r="A2198">
        <v>2197</v>
      </c>
      <c r="B2198" t="s">
        <v>2521</v>
      </c>
      <c r="C2198" t="s">
        <v>2086</v>
      </c>
      <c r="D2198" t="str">
        <f t="shared" si="68"/>
        <v>Segovia Kathy</v>
      </c>
      <c r="E2198" t="s">
        <v>15</v>
      </c>
      <c r="F2198" t="s">
        <v>23</v>
      </c>
      <c r="G2198" t="s">
        <v>1060</v>
      </c>
      <c r="H2198" t="s">
        <v>1061</v>
      </c>
      <c r="I2198" t="s">
        <v>24</v>
      </c>
      <c r="J2198" t="s">
        <v>19</v>
      </c>
      <c r="K2198" t="str">
        <f>INDEX(Table6[Column1],MATCH(L2198,Table6[Column2]))</f>
        <v>Adults</v>
      </c>
      <c r="L2198">
        <v>46.802973020000003</v>
      </c>
      <c r="M2198" t="str">
        <f>VLOOKUP(L2198,Table1[],2)</f>
        <v>40 - 49</v>
      </c>
      <c r="N2198" t="str">
        <f>INDEX(Table7[Column1],MATCH(O2198,Table7[Column2]))</f>
        <v>Learning Stage</v>
      </c>
      <c r="O2198">
        <v>3.588418731</v>
      </c>
      <c r="P2198" t="str">
        <f>VLOOKUP(O2198,Table13[],2)</f>
        <v>1 - 5</v>
      </c>
      <c r="Q2198" t="str">
        <f>INDEX(Table8[Column1],MATCH(R2198,Table8[Column2]))</f>
        <v>Maintained</v>
      </c>
      <c r="R2198">
        <v>72.102864400000001</v>
      </c>
      <c r="S2198">
        <f t="shared" si="69"/>
        <v>3.0042860166666667</v>
      </c>
      <c r="T2198" t="s">
        <v>19</v>
      </c>
    </row>
    <row r="2199" spans="1:20" x14ac:dyDescent="0.25">
      <c r="A2199">
        <v>2198</v>
      </c>
      <c r="B2199" t="s">
        <v>2522</v>
      </c>
      <c r="C2199" t="s">
        <v>401</v>
      </c>
      <c r="D2199" t="str">
        <f t="shared" si="68"/>
        <v>Strauss Michael</v>
      </c>
      <c r="E2199" t="s">
        <v>22</v>
      </c>
      <c r="F2199" t="s">
        <v>138</v>
      </c>
      <c r="G2199" t="s">
        <v>820</v>
      </c>
      <c r="H2199" t="s">
        <v>821</v>
      </c>
      <c r="I2199" t="s">
        <v>138</v>
      </c>
      <c r="J2199" t="s">
        <v>19</v>
      </c>
      <c r="K2199" t="str">
        <f>INDEX(Table6[Column1],MATCH(L2199,Table6[Column2]))</f>
        <v>Seniors</v>
      </c>
      <c r="L2199">
        <v>67.361280399999998</v>
      </c>
      <c r="M2199" t="str">
        <f>VLOOKUP(L2199,Table1[],2)</f>
        <v>60 and Above</v>
      </c>
      <c r="N2199" t="str">
        <f>INDEX(Table7[Column1],MATCH(O2199,Table7[Column2]))</f>
        <v>Learning Stage</v>
      </c>
      <c r="O2199">
        <v>5.1396598390000001</v>
      </c>
      <c r="P2199" t="str">
        <f>VLOOKUP(O2199,Table13[],2)</f>
        <v>1 - 5</v>
      </c>
      <c r="Q2199" t="str">
        <f>INDEX(Table8[Column1],MATCH(R2199,Table8[Column2]))</f>
        <v>Excused</v>
      </c>
      <c r="R2199">
        <v>150.3511465</v>
      </c>
      <c r="S2199">
        <f t="shared" si="69"/>
        <v>6.2646311041666669</v>
      </c>
      <c r="T2199" t="s">
        <v>19</v>
      </c>
    </row>
    <row r="2200" spans="1:20" x14ac:dyDescent="0.25">
      <c r="A2200">
        <v>2199</v>
      </c>
      <c r="B2200" t="s">
        <v>2523</v>
      </c>
      <c r="C2200" t="s">
        <v>432</v>
      </c>
      <c r="D2200" t="str">
        <f t="shared" si="68"/>
        <v>Penton Norman</v>
      </c>
      <c r="E2200" t="s">
        <v>22</v>
      </c>
      <c r="F2200" t="s">
        <v>134</v>
      </c>
      <c r="G2200" t="s">
        <v>1060</v>
      </c>
      <c r="H2200" t="s">
        <v>1061</v>
      </c>
      <c r="I2200" t="s">
        <v>134</v>
      </c>
      <c r="J2200" t="s">
        <v>19</v>
      </c>
      <c r="K2200" t="str">
        <f>INDEX(Table6[Column1],MATCH(L2200,Table6[Column2]))</f>
        <v>Elders</v>
      </c>
      <c r="L2200">
        <v>55.450834980000003</v>
      </c>
      <c r="M2200" t="str">
        <f>VLOOKUP(L2200,Table1[],2)</f>
        <v>50 - 59</v>
      </c>
      <c r="N2200" t="str">
        <f>INDEX(Table7[Column1],MATCH(O2200,Table7[Column2]))</f>
        <v>Learning Stage</v>
      </c>
      <c r="O2200">
        <v>4.768839506</v>
      </c>
      <c r="P2200" t="str">
        <f>VLOOKUP(O2200,Table13[],2)</f>
        <v>1 - 5</v>
      </c>
      <c r="Q2200" t="str">
        <f>INDEX(Table8[Column1],MATCH(R2200,Table8[Column2]))</f>
        <v>Maintained</v>
      </c>
      <c r="R2200">
        <v>62.244439679999999</v>
      </c>
      <c r="S2200">
        <f t="shared" si="69"/>
        <v>2.5935183199999998</v>
      </c>
      <c r="T2200" t="s">
        <v>19</v>
      </c>
    </row>
    <row r="2201" spans="1:20" x14ac:dyDescent="0.25">
      <c r="A2201">
        <v>2200</v>
      </c>
      <c r="B2201" t="s">
        <v>2524</v>
      </c>
      <c r="C2201" t="s">
        <v>2025</v>
      </c>
      <c r="D2201" t="str">
        <f t="shared" si="68"/>
        <v>Buscher Van</v>
      </c>
      <c r="E2201" t="s">
        <v>22</v>
      </c>
      <c r="F2201" t="s">
        <v>38</v>
      </c>
      <c r="G2201" t="s">
        <v>820</v>
      </c>
      <c r="H2201" t="s">
        <v>821</v>
      </c>
      <c r="I2201" t="s">
        <v>38</v>
      </c>
      <c r="J2201" t="s">
        <v>19</v>
      </c>
      <c r="K2201" t="str">
        <f>INDEX(Table6[Column1],MATCH(L2201,Table6[Column2]))</f>
        <v>Adults</v>
      </c>
      <c r="L2201">
        <v>44.065376880000002</v>
      </c>
      <c r="M2201" t="str">
        <f>VLOOKUP(L2201,Table1[],2)</f>
        <v>40 - 49</v>
      </c>
      <c r="N2201" t="str">
        <f>INDEX(Table7[Column1],MATCH(O2201,Table7[Column2]))</f>
        <v>Learning Stage</v>
      </c>
      <c r="O2201">
        <v>3.906185351</v>
      </c>
      <c r="P2201" t="str">
        <f>VLOOKUP(O2201,Table13[],2)</f>
        <v>1 - 5</v>
      </c>
      <c r="Q2201" t="str">
        <f>INDEX(Table8[Column1],MATCH(R2201,Table8[Column2]))</f>
        <v>Maintained</v>
      </c>
      <c r="R2201">
        <v>45.118786159999999</v>
      </c>
      <c r="S2201">
        <f t="shared" si="69"/>
        <v>1.8799494233333334</v>
      </c>
      <c r="T2201" t="s">
        <v>19</v>
      </c>
    </row>
    <row r="2202" spans="1:20" x14ac:dyDescent="0.25">
      <c r="A2202">
        <v>2201</v>
      </c>
      <c r="B2202" t="s">
        <v>2525</v>
      </c>
      <c r="C2202" t="s">
        <v>2526</v>
      </c>
      <c r="D2202" t="str">
        <f t="shared" si="68"/>
        <v>Bourbeau Barbra</v>
      </c>
      <c r="E2202" t="s">
        <v>15</v>
      </c>
      <c r="F2202" t="s">
        <v>2129</v>
      </c>
      <c r="G2202" t="s">
        <v>1060</v>
      </c>
      <c r="H2202" t="s">
        <v>1061</v>
      </c>
      <c r="I2202" t="s">
        <v>157</v>
      </c>
      <c r="J2202" t="s">
        <v>19</v>
      </c>
      <c r="K2202" t="str">
        <f>INDEX(Table6[Column1],MATCH(L2202,Table6[Column2]))</f>
        <v>Adults</v>
      </c>
      <c r="L2202">
        <v>45.931771150000003</v>
      </c>
      <c r="M2202" t="str">
        <f>VLOOKUP(L2202,Table1[],2)</f>
        <v>40 - 49</v>
      </c>
      <c r="N2202" t="str">
        <f>INDEX(Table7[Column1],MATCH(O2202,Table7[Column2]))</f>
        <v>Fitting in Stage</v>
      </c>
      <c r="O2202">
        <v>6.0442990459999999</v>
      </c>
      <c r="P2202" t="str">
        <f>VLOOKUP(O2202,Table13[],2)</f>
        <v>6 - 10</v>
      </c>
      <c r="Q2202" t="str">
        <f>INDEX(Table8[Column1],MATCH(R2202,Table8[Column2]))</f>
        <v>Maintained</v>
      </c>
      <c r="R2202">
        <v>64.483402780000006</v>
      </c>
      <c r="S2202">
        <f t="shared" si="69"/>
        <v>2.6868084491666671</v>
      </c>
      <c r="T2202" t="s">
        <v>19</v>
      </c>
    </row>
    <row r="2203" spans="1:20" x14ac:dyDescent="0.25">
      <c r="A2203">
        <v>2202</v>
      </c>
      <c r="B2203" t="s">
        <v>2527</v>
      </c>
      <c r="C2203" t="s">
        <v>2053</v>
      </c>
      <c r="D2203" t="str">
        <f t="shared" si="68"/>
        <v>Durocher Blanche</v>
      </c>
      <c r="E2203" t="s">
        <v>15</v>
      </c>
      <c r="F2203" t="s">
        <v>155</v>
      </c>
      <c r="G2203" t="s">
        <v>1060</v>
      </c>
      <c r="H2203" t="s">
        <v>1061</v>
      </c>
      <c r="I2203" t="s">
        <v>24</v>
      </c>
      <c r="J2203" t="s">
        <v>19</v>
      </c>
      <c r="K2203" t="str">
        <f>INDEX(Table6[Column1],MATCH(L2203,Table6[Column2]))</f>
        <v>Youth</v>
      </c>
      <c r="L2203">
        <v>25.89283687</v>
      </c>
      <c r="M2203" t="str">
        <f>VLOOKUP(L2203,Table1[],2)</f>
        <v>20 - 29</v>
      </c>
      <c r="N2203" t="str">
        <f>INDEX(Table7[Column1],MATCH(O2203,Table7[Column2]))</f>
        <v>Fitting in Stage</v>
      </c>
      <c r="O2203">
        <v>6.3671464970000002</v>
      </c>
      <c r="P2203" t="str">
        <f>VLOOKUP(O2203,Table13[],2)</f>
        <v>6 - 10</v>
      </c>
      <c r="Q2203" t="str">
        <f>INDEX(Table8[Column1],MATCH(R2203,Table8[Column2]))</f>
        <v>Scheduled</v>
      </c>
      <c r="R2203">
        <v>0</v>
      </c>
      <c r="S2203">
        <f t="shared" si="69"/>
        <v>0</v>
      </c>
      <c r="T2203" t="s">
        <v>19</v>
      </c>
    </row>
    <row r="2204" spans="1:20" x14ac:dyDescent="0.25">
      <c r="A2204">
        <v>2203</v>
      </c>
      <c r="B2204" t="s">
        <v>808</v>
      </c>
      <c r="C2204" t="s">
        <v>1648</v>
      </c>
      <c r="D2204" t="str">
        <f t="shared" si="68"/>
        <v>Ruiz Gail</v>
      </c>
      <c r="E2204" t="s">
        <v>15</v>
      </c>
      <c r="F2204" t="s">
        <v>38</v>
      </c>
      <c r="G2204" t="s">
        <v>2305</v>
      </c>
      <c r="H2204" t="s">
        <v>1826</v>
      </c>
      <c r="I2204" t="s">
        <v>38</v>
      </c>
      <c r="J2204" t="s">
        <v>19</v>
      </c>
      <c r="K2204" t="str">
        <f>INDEX(Table6[Column1],MATCH(L2204,Table6[Column2]))</f>
        <v>Adults</v>
      </c>
      <c r="L2204">
        <v>41.951805090000001</v>
      </c>
      <c r="M2204" t="str">
        <f>VLOOKUP(L2204,Table1[],2)</f>
        <v>40 - 49</v>
      </c>
      <c r="N2204" t="str">
        <f>INDEX(Table7[Column1],MATCH(O2204,Table7[Column2]))</f>
        <v>Learning Stage</v>
      </c>
      <c r="O2204">
        <v>2.6589298879999999</v>
      </c>
      <c r="P2204" t="str">
        <f>VLOOKUP(O2204,Table13[],2)</f>
        <v>1 - 5</v>
      </c>
      <c r="Q2204" t="str">
        <f>INDEX(Table8[Column1],MATCH(R2204,Table8[Column2]))</f>
        <v>Maintained</v>
      </c>
      <c r="R2204">
        <v>67.512182760000002</v>
      </c>
      <c r="S2204">
        <f t="shared" si="69"/>
        <v>2.8130076150000001</v>
      </c>
      <c r="T2204" t="s">
        <v>19</v>
      </c>
    </row>
    <row r="2205" spans="1:20" x14ac:dyDescent="0.25">
      <c r="A2205">
        <v>2204</v>
      </c>
      <c r="B2205" t="s">
        <v>2528</v>
      </c>
      <c r="C2205" t="s">
        <v>1002</v>
      </c>
      <c r="D2205" t="str">
        <f t="shared" si="68"/>
        <v>Gillispie Pamela</v>
      </c>
      <c r="E2205" t="s">
        <v>15</v>
      </c>
      <c r="F2205" t="s">
        <v>38</v>
      </c>
      <c r="G2205" t="s">
        <v>17</v>
      </c>
      <c r="H2205" t="s">
        <v>18</v>
      </c>
      <c r="I2205" t="s">
        <v>38</v>
      </c>
      <c r="J2205" t="s">
        <v>19</v>
      </c>
      <c r="K2205" t="str">
        <f>INDEX(Table6[Column1],MATCH(L2205,Table6[Column2]))</f>
        <v>Adults</v>
      </c>
      <c r="L2205">
        <v>42.776892269999998</v>
      </c>
      <c r="M2205" t="str">
        <f>VLOOKUP(L2205,Table1[],2)</f>
        <v>40 - 49</v>
      </c>
      <c r="N2205" t="str">
        <f>INDEX(Table7[Column1],MATCH(O2205,Table7[Column2]))</f>
        <v>Learning Stage</v>
      </c>
      <c r="O2205">
        <v>5.5119219279999996</v>
      </c>
      <c r="P2205" t="str">
        <f>VLOOKUP(O2205,Table13[],2)</f>
        <v>1 - 5</v>
      </c>
      <c r="Q2205" t="str">
        <f>INDEX(Table8[Column1],MATCH(R2205,Table8[Column2]))</f>
        <v>Habitual</v>
      </c>
      <c r="R2205">
        <v>93.452976230000004</v>
      </c>
      <c r="S2205">
        <f t="shared" si="69"/>
        <v>3.893874009583334</v>
      </c>
      <c r="T2205" t="s">
        <v>19</v>
      </c>
    </row>
    <row r="2206" spans="1:20" x14ac:dyDescent="0.25">
      <c r="A2206">
        <v>2205</v>
      </c>
      <c r="B2206" t="s">
        <v>509</v>
      </c>
      <c r="C2206" t="s">
        <v>2529</v>
      </c>
      <c r="D2206" t="str">
        <f t="shared" si="68"/>
        <v>Wells Florine</v>
      </c>
      <c r="E2206" t="s">
        <v>15</v>
      </c>
      <c r="F2206" t="s">
        <v>38</v>
      </c>
      <c r="G2206" t="s">
        <v>17</v>
      </c>
      <c r="H2206" t="s">
        <v>18</v>
      </c>
      <c r="I2206" t="s">
        <v>38</v>
      </c>
      <c r="J2206" t="s">
        <v>19</v>
      </c>
      <c r="K2206" t="str">
        <f>INDEX(Table6[Column1],MATCH(L2206,Table6[Column2]))</f>
        <v>Elders</v>
      </c>
      <c r="L2206">
        <v>50.313769270000002</v>
      </c>
      <c r="M2206" t="str">
        <f>VLOOKUP(L2206,Table1[],2)</f>
        <v>50 - 59</v>
      </c>
      <c r="N2206" t="str">
        <f>INDEX(Table7[Column1],MATCH(O2206,Table7[Column2]))</f>
        <v>Learning Stage</v>
      </c>
      <c r="O2206">
        <v>5.558713698</v>
      </c>
      <c r="P2206" t="str">
        <f>VLOOKUP(O2206,Table13[],2)</f>
        <v>1 - 5</v>
      </c>
      <c r="Q2206" t="str">
        <f>INDEX(Table8[Column1],MATCH(R2206,Table8[Column2]))</f>
        <v>Habitual</v>
      </c>
      <c r="R2206">
        <v>111.7055828</v>
      </c>
      <c r="S2206">
        <f t="shared" si="69"/>
        <v>4.6543992833333334</v>
      </c>
      <c r="T2206" t="s">
        <v>19</v>
      </c>
    </row>
    <row r="2207" spans="1:20" x14ac:dyDescent="0.25">
      <c r="A2207">
        <v>2206</v>
      </c>
      <c r="B2207" t="s">
        <v>2507</v>
      </c>
      <c r="C2207" t="s">
        <v>546</v>
      </c>
      <c r="D2207" t="str">
        <f t="shared" si="68"/>
        <v>Krause Gary</v>
      </c>
      <c r="E2207" t="s">
        <v>22</v>
      </c>
      <c r="F2207" t="s">
        <v>95</v>
      </c>
      <c r="G2207" t="s">
        <v>1060</v>
      </c>
      <c r="H2207" t="s">
        <v>1061</v>
      </c>
      <c r="I2207" t="s">
        <v>87</v>
      </c>
      <c r="J2207" t="s">
        <v>19</v>
      </c>
      <c r="K2207" t="str">
        <f>INDEX(Table6[Column1],MATCH(L2207,Table6[Column2]))</f>
        <v>Young Adults</v>
      </c>
      <c r="L2207">
        <v>37.39528911</v>
      </c>
      <c r="M2207" t="str">
        <f>VLOOKUP(L2207,Table1[],2)</f>
        <v>30 - 39</v>
      </c>
      <c r="N2207" t="str">
        <f>INDEX(Table7[Column1],MATCH(O2207,Table7[Column2]))</f>
        <v>Learning Stage</v>
      </c>
      <c r="O2207">
        <v>5.6710205199999999</v>
      </c>
      <c r="P2207" t="str">
        <f>VLOOKUP(O2207,Table13[],2)</f>
        <v>1 - 5</v>
      </c>
      <c r="Q2207" t="str">
        <f>INDEX(Table8[Column1],MATCH(R2207,Table8[Column2]))</f>
        <v>Scheduled</v>
      </c>
      <c r="R2207">
        <v>24.905382710000001</v>
      </c>
      <c r="S2207">
        <f t="shared" si="69"/>
        <v>1.0377242795833332</v>
      </c>
      <c r="T2207" t="s">
        <v>19</v>
      </c>
    </row>
    <row r="2208" spans="1:20" x14ac:dyDescent="0.25">
      <c r="A2208">
        <v>2207</v>
      </c>
      <c r="B2208" t="s">
        <v>2530</v>
      </c>
      <c r="C2208" t="s">
        <v>899</v>
      </c>
      <c r="D2208" t="str">
        <f t="shared" si="68"/>
        <v>Stump Martha</v>
      </c>
      <c r="E2208" t="s">
        <v>15</v>
      </c>
      <c r="F2208" t="s">
        <v>38</v>
      </c>
      <c r="G2208" t="s">
        <v>17</v>
      </c>
      <c r="H2208" t="s">
        <v>18</v>
      </c>
      <c r="I2208" t="s">
        <v>38</v>
      </c>
      <c r="J2208" t="s">
        <v>19</v>
      </c>
      <c r="K2208" t="str">
        <f>INDEX(Table6[Column1],MATCH(L2208,Table6[Column2]))</f>
        <v>Seniors</v>
      </c>
      <c r="L2208">
        <v>65.269049350000003</v>
      </c>
      <c r="M2208" t="str">
        <f>VLOOKUP(L2208,Table1[],2)</f>
        <v>60 and Above</v>
      </c>
      <c r="N2208" t="str">
        <f>INDEX(Table7[Column1],MATCH(O2208,Table7[Column2]))</f>
        <v>Learning Stage</v>
      </c>
      <c r="O2208">
        <v>5.5292443369999997</v>
      </c>
      <c r="P2208" t="str">
        <f>VLOOKUP(O2208,Table13[],2)</f>
        <v>1 - 5</v>
      </c>
      <c r="Q2208" t="str">
        <f>INDEX(Table8[Column1],MATCH(R2208,Table8[Column2]))</f>
        <v>Violative</v>
      </c>
      <c r="R2208">
        <v>234.21045470000001</v>
      </c>
      <c r="S2208">
        <f t="shared" si="69"/>
        <v>9.7587689458333351</v>
      </c>
      <c r="T2208" t="s">
        <v>19</v>
      </c>
    </row>
    <row r="2209" spans="1:20" x14ac:dyDescent="0.25">
      <c r="A2209">
        <v>2208</v>
      </c>
      <c r="B2209" t="s">
        <v>2531</v>
      </c>
      <c r="C2209" t="s">
        <v>2113</v>
      </c>
      <c r="D2209" t="str">
        <f t="shared" si="68"/>
        <v>Kennedy Lynn</v>
      </c>
      <c r="E2209" t="s">
        <v>15</v>
      </c>
      <c r="F2209" t="s">
        <v>38</v>
      </c>
      <c r="G2209" t="s">
        <v>820</v>
      </c>
      <c r="H2209" t="s">
        <v>821</v>
      </c>
      <c r="I2209" t="s">
        <v>38</v>
      </c>
      <c r="J2209" t="s">
        <v>19</v>
      </c>
      <c r="K2209" t="str">
        <f>INDEX(Table6[Column1],MATCH(L2209,Table6[Column2]))</f>
        <v>Young Adults</v>
      </c>
      <c r="L2209">
        <v>33.637520180000003</v>
      </c>
      <c r="M2209" t="str">
        <f>VLOOKUP(L2209,Table1[],2)</f>
        <v>30 - 39</v>
      </c>
      <c r="N2209" t="str">
        <f>INDEX(Table7[Column1],MATCH(O2209,Table7[Column2]))</f>
        <v>Learning Stage</v>
      </c>
      <c r="O2209">
        <v>3.505359055</v>
      </c>
      <c r="P2209" t="str">
        <f>VLOOKUP(O2209,Table13[],2)</f>
        <v>1 - 5</v>
      </c>
      <c r="Q2209" t="str">
        <f>INDEX(Table8[Column1],MATCH(R2209,Table8[Column2]))</f>
        <v>Maintained</v>
      </c>
      <c r="R2209">
        <v>52.142822099999997</v>
      </c>
      <c r="S2209">
        <f t="shared" si="69"/>
        <v>2.1726175875</v>
      </c>
      <c r="T2209" t="s">
        <v>19</v>
      </c>
    </row>
    <row r="2210" spans="1:20" x14ac:dyDescent="0.25">
      <c r="A2210">
        <v>2209</v>
      </c>
      <c r="B2210" t="s">
        <v>2532</v>
      </c>
      <c r="C2210" t="s">
        <v>2444</v>
      </c>
      <c r="D2210" t="str">
        <f t="shared" si="68"/>
        <v>Brinson Lindsey</v>
      </c>
      <c r="E2210" t="s">
        <v>15</v>
      </c>
      <c r="F2210" t="s">
        <v>192</v>
      </c>
      <c r="G2210" t="s">
        <v>1060</v>
      </c>
      <c r="H2210" t="s">
        <v>1061</v>
      </c>
      <c r="I2210" t="s">
        <v>192</v>
      </c>
      <c r="J2210" t="s">
        <v>19</v>
      </c>
      <c r="K2210" t="str">
        <f>INDEX(Table6[Column1],MATCH(L2210,Table6[Column2]))</f>
        <v>Elders</v>
      </c>
      <c r="L2210">
        <v>50.474316190000003</v>
      </c>
      <c r="M2210" t="str">
        <f>VLOOKUP(L2210,Table1[],2)</f>
        <v>50 - 59</v>
      </c>
      <c r="N2210" t="str">
        <f>INDEX(Table7[Column1],MATCH(O2210,Table7[Column2]))</f>
        <v>Learning Stage</v>
      </c>
      <c r="O2210">
        <v>4.6451062480000003</v>
      </c>
      <c r="P2210" t="str">
        <f>VLOOKUP(O2210,Table13[],2)</f>
        <v>1 - 5</v>
      </c>
      <c r="Q2210" t="str">
        <f>INDEX(Table8[Column1],MATCH(R2210,Table8[Column2]))</f>
        <v>Habitual</v>
      </c>
      <c r="R2210">
        <v>87.126469180000001</v>
      </c>
      <c r="S2210">
        <f t="shared" si="69"/>
        <v>3.6302695491666666</v>
      </c>
      <c r="T2210" t="s">
        <v>19</v>
      </c>
    </row>
    <row r="2211" spans="1:20" x14ac:dyDescent="0.25">
      <c r="A2211">
        <v>2210</v>
      </c>
      <c r="B2211" t="s">
        <v>2533</v>
      </c>
      <c r="C2211" t="s">
        <v>2160</v>
      </c>
      <c r="D2211" t="str">
        <f t="shared" si="68"/>
        <v>Gwynn Herman</v>
      </c>
      <c r="E2211" t="s">
        <v>22</v>
      </c>
      <c r="F2211" t="s">
        <v>87</v>
      </c>
      <c r="G2211" t="s">
        <v>1060</v>
      </c>
      <c r="H2211" t="s">
        <v>1061</v>
      </c>
      <c r="I2211" t="s">
        <v>87</v>
      </c>
      <c r="J2211" t="s">
        <v>19</v>
      </c>
      <c r="K2211" t="str">
        <f>INDEX(Table6[Column1],MATCH(L2211,Table6[Column2]))</f>
        <v>Young Adults</v>
      </c>
      <c r="L2211">
        <v>32.91452632</v>
      </c>
      <c r="M2211" t="str">
        <f>VLOOKUP(L2211,Table1[],2)</f>
        <v>30 - 39</v>
      </c>
      <c r="N2211" t="str">
        <f>INDEX(Table7[Column1],MATCH(O2211,Table7[Column2]))</f>
        <v>Learning Stage</v>
      </c>
      <c r="O2211">
        <v>5.8074875019999999</v>
      </c>
      <c r="P2211" t="str">
        <f>VLOOKUP(O2211,Table13[],2)</f>
        <v>1 - 5</v>
      </c>
      <c r="Q2211" t="str">
        <f>INDEX(Table8[Column1],MATCH(R2211,Table8[Column2]))</f>
        <v>Maintained</v>
      </c>
      <c r="R2211">
        <v>46.753463969999999</v>
      </c>
      <c r="S2211">
        <f t="shared" si="69"/>
        <v>1.9480609987499997</v>
      </c>
      <c r="T2211" t="s">
        <v>19</v>
      </c>
    </row>
    <row r="2212" spans="1:20" x14ac:dyDescent="0.25">
      <c r="A2212">
        <v>2211</v>
      </c>
      <c r="B2212" t="s">
        <v>62</v>
      </c>
      <c r="C2212" t="s">
        <v>975</v>
      </c>
      <c r="D2212" t="str">
        <f t="shared" si="68"/>
        <v>Thomas Clara</v>
      </c>
      <c r="E2212" t="s">
        <v>15</v>
      </c>
      <c r="F2212" t="s">
        <v>30</v>
      </c>
      <c r="G2212" t="s">
        <v>1060</v>
      </c>
      <c r="H2212" t="s">
        <v>1061</v>
      </c>
      <c r="I2212" t="s">
        <v>30</v>
      </c>
      <c r="J2212" t="s">
        <v>19</v>
      </c>
      <c r="K2212" t="str">
        <f>INDEX(Table6[Column1],MATCH(L2212,Table6[Column2]))</f>
        <v>Youth</v>
      </c>
      <c r="L2212">
        <v>29.00315453</v>
      </c>
      <c r="M2212" t="str">
        <f>VLOOKUP(L2212,Table1[],2)</f>
        <v>20 - 29</v>
      </c>
      <c r="N2212" t="str">
        <f>INDEX(Table7[Column1],MATCH(O2212,Table7[Column2]))</f>
        <v>Learning Stage</v>
      </c>
      <c r="O2212">
        <v>1.3318183219999999</v>
      </c>
      <c r="P2212" t="str">
        <f>VLOOKUP(O2212,Table13[],2)</f>
        <v>1 - 5</v>
      </c>
      <c r="Q2212" t="str">
        <f>INDEX(Table8[Column1],MATCH(R2212,Table8[Column2]))</f>
        <v>Scheduled</v>
      </c>
      <c r="R2212">
        <v>14.73854472</v>
      </c>
      <c r="S2212">
        <f t="shared" si="69"/>
        <v>0.61410603000000008</v>
      </c>
      <c r="T2212" t="s">
        <v>19</v>
      </c>
    </row>
    <row r="2213" spans="1:20" x14ac:dyDescent="0.25">
      <c r="A2213">
        <v>2212</v>
      </c>
      <c r="B2213" t="s">
        <v>2534</v>
      </c>
      <c r="C2213" t="s">
        <v>1532</v>
      </c>
      <c r="D2213" t="str">
        <f t="shared" si="68"/>
        <v>Isaacs Laura</v>
      </c>
      <c r="E2213" t="s">
        <v>15</v>
      </c>
      <c r="F2213" t="s">
        <v>38</v>
      </c>
      <c r="G2213" t="s">
        <v>820</v>
      </c>
      <c r="H2213" t="s">
        <v>821</v>
      </c>
      <c r="I2213" t="s">
        <v>38</v>
      </c>
      <c r="J2213" t="s">
        <v>19</v>
      </c>
      <c r="K2213" t="str">
        <f>INDEX(Table6[Column1],MATCH(L2213,Table6[Column2]))</f>
        <v>Adults</v>
      </c>
      <c r="L2213">
        <v>49.035419189999999</v>
      </c>
      <c r="M2213" t="str">
        <f>VLOOKUP(L2213,Table1[],2)</f>
        <v>40 - 49</v>
      </c>
      <c r="N2213" t="str">
        <f>INDEX(Table7[Column1],MATCH(O2213,Table7[Column2]))</f>
        <v>Learning Stage</v>
      </c>
      <c r="O2213">
        <v>5.816993868</v>
      </c>
      <c r="P2213" t="str">
        <f>VLOOKUP(O2213,Table13[],2)</f>
        <v>1 - 5</v>
      </c>
      <c r="Q2213" t="str">
        <f>INDEX(Table8[Column1],MATCH(R2213,Table8[Column2]))</f>
        <v>Excused</v>
      </c>
      <c r="R2213">
        <v>155.53700269999999</v>
      </c>
      <c r="S2213">
        <f t="shared" si="69"/>
        <v>6.4807084458333328</v>
      </c>
      <c r="T2213" t="s">
        <v>19</v>
      </c>
    </row>
    <row r="2214" spans="1:20" x14ac:dyDescent="0.25">
      <c r="A2214">
        <v>2213</v>
      </c>
      <c r="B2214" t="s">
        <v>1443</v>
      </c>
      <c r="C2214" t="s">
        <v>1608</v>
      </c>
      <c r="D2214" t="str">
        <f t="shared" si="68"/>
        <v>Berry Christina</v>
      </c>
      <c r="E2214" t="s">
        <v>15</v>
      </c>
      <c r="F2214" t="s">
        <v>38</v>
      </c>
      <c r="G2214" t="s">
        <v>17</v>
      </c>
      <c r="H2214" t="s">
        <v>18</v>
      </c>
      <c r="I2214" t="s">
        <v>38</v>
      </c>
      <c r="J2214" t="s">
        <v>19</v>
      </c>
      <c r="K2214" t="str">
        <f>INDEX(Table6[Column1],MATCH(L2214,Table6[Column2]))</f>
        <v>Elders</v>
      </c>
      <c r="L2214">
        <v>51.446044899999997</v>
      </c>
      <c r="M2214" t="str">
        <f>VLOOKUP(L2214,Table1[],2)</f>
        <v>50 - 59</v>
      </c>
      <c r="N2214" t="str">
        <f>INDEX(Table7[Column1],MATCH(O2214,Table7[Column2]))</f>
        <v>Learning Stage</v>
      </c>
      <c r="O2214">
        <v>2.7654262169999999</v>
      </c>
      <c r="P2214" t="str">
        <f>VLOOKUP(O2214,Table13[],2)</f>
        <v>1 - 5</v>
      </c>
      <c r="Q2214" t="str">
        <f>INDEX(Table8[Column1],MATCH(R2214,Table8[Column2]))</f>
        <v>Excused</v>
      </c>
      <c r="R2214">
        <v>129.54320269999999</v>
      </c>
      <c r="S2214">
        <f t="shared" si="69"/>
        <v>5.3976334458333328</v>
      </c>
      <c r="T2214" t="s">
        <v>19</v>
      </c>
    </row>
    <row r="2215" spans="1:20" x14ac:dyDescent="0.25">
      <c r="A2215">
        <v>2214</v>
      </c>
      <c r="B2215" t="s">
        <v>2535</v>
      </c>
      <c r="C2215" t="s">
        <v>2536</v>
      </c>
      <c r="D2215" t="str">
        <f t="shared" si="68"/>
        <v>Lemon Lizabeth</v>
      </c>
      <c r="E2215" t="s">
        <v>15</v>
      </c>
      <c r="F2215" t="s">
        <v>169</v>
      </c>
      <c r="G2215" t="s">
        <v>1060</v>
      </c>
      <c r="H2215" t="s">
        <v>1061</v>
      </c>
      <c r="I2215" t="s">
        <v>169</v>
      </c>
      <c r="J2215" t="s">
        <v>19</v>
      </c>
      <c r="K2215" t="str">
        <f>INDEX(Table6[Column1],MATCH(L2215,Table6[Column2]))</f>
        <v>Seniors</v>
      </c>
      <c r="L2215">
        <v>60.574746779999998</v>
      </c>
      <c r="M2215" t="str">
        <f>VLOOKUP(L2215,Table1[],2)</f>
        <v>60 and Above</v>
      </c>
      <c r="N2215" t="str">
        <f>INDEX(Table7[Column1],MATCH(O2215,Table7[Column2]))</f>
        <v>Learning Stage</v>
      </c>
      <c r="O2215">
        <v>5.3580839129999998</v>
      </c>
      <c r="P2215" t="str">
        <f>VLOOKUP(O2215,Table13[],2)</f>
        <v>1 - 5</v>
      </c>
      <c r="Q2215" t="str">
        <f>INDEX(Table8[Column1],MATCH(R2215,Table8[Column2]))</f>
        <v>Unexcused</v>
      </c>
      <c r="R2215">
        <v>181.63424850000001</v>
      </c>
      <c r="S2215">
        <f t="shared" si="69"/>
        <v>7.5680936875000002</v>
      </c>
      <c r="T2215" t="s">
        <v>19</v>
      </c>
    </row>
    <row r="2216" spans="1:20" x14ac:dyDescent="0.25">
      <c r="A2216">
        <v>2215</v>
      </c>
      <c r="B2216" t="s">
        <v>2537</v>
      </c>
      <c r="C2216" t="s">
        <v>1610</v>
      </c>
      <c r="D2216" t="str">
        <f t="shared" si="68"/>
        <v>Maxwell Jasmine</v>
      </c>
      <c r="E2216" t="s">
        <v>15</v>
      </c>
      <c r="F2216" t="s">
        <v>38</v>
      </c>
      <c r="G2216" t="s">
        <v>17</v>
      </c>
      <c r="H2216" t="s">
        <v>18</v>
      </c>
      <c r="I2216" t="s">
        <v>38</v>
      </c>
      <c r="J2216" t="s">
        <v>19</v>
      </c>
      <c r="K2216" t="str">
        <f>INDEX(Table6[Column1],MATCH(L2216,Table6[Column2]))</f>
        <v>Adults</v>
      </c>
      <c r="L2216">
        <v>45.751607720000003</v>
      </c>
      <c r="M2216" t="str">
        <f>VLOOKUP(L2216,Table1[],2)</f>
        <v>40 - 49</v>
      </c>
      <c r="N2216" t="str">
        <f>INDEX(Table7[Column1],MATCH(O2216,Table7[Column2]))</f>
        <v>Learning Stage</v>
      </c>
      <c r="O2216">
        <v>3.2282966219999998</v>
      </c>
      <c r="P2216" t="str">
        <f>VLOOKUP(O2216,Table13[],2)</f>
        <v>1 - 5</v>
      </c>
      <c r="Q2216" t="str">
        <f>INDEX(Table8[Column1],MATCH(R2216,Table8[Column2]))</f>
        <v>Habitual</v>
      </c>
      <c r="R2216">
        <v>100.56110049999999</v>
      </c>
      <c r="S2216">
        <f t="shared" si="69"/>
        <v>4.1900458541666668</v>
      </c>
      <c r="T2216" t="s">
        <v>19</v>
      </c>
    </row>
    <row r="2217" spans="1:20" x14ac:dyDescent="0.25">
      <c r="A2217">
        <v>2216</v>
      </c>
      <c r="B2217" t="s">
        <v>2409</v>
      </c>
      <c r="C2217" t="s">
        <v>467</v>
      </c>
      <c r="D2217" t="str">
        <f t="shared" si="68"/>
        <v>Crow Kevin</v>
      </c>
      <c r="E2217" t="s">
        <v>22</v>
      </c>
      <c r="F2217" t="s">
        <v>16</v>
      </c>
      <c r="G2217" t="s">
        <v>1060</v>
      </c>
      <c r="H2217" t="s">
        <v>1061</v>
      </c>
      <c r="I2217" t="s">
        <v>16</v>
      </c>
      <c r="J2217" t="s">
        <v>19</v>
      </c>
      <c r="K2217" t="str">
        <f>INDEX(Table6[Column1],MATCH(L2217,Table6[Column2]))</f>
        <v>Young Adults</v>
      </c>
      <c r="L2217">
        <v>39.713345889999999</v>
      </c>
      <c r="M2217" t="str">
        <f>VLOOKUP(L2217,Table1[],2)</f>
        <v>30 - 39</v>
      </c>
      <c r="N2217" t="str">
        <f>INDEX(Table7[Column1],MATCH(O2217,Table7[Column2]))</f>
        <v>Fitting in Stage</v>
      </c>
      <c r="O2217">
        <v>6.2197012190000001</v>
      </c>
      <c r="P2217" t="str">
        <f>VLOOKUP(O2217,Table13[],2)</f>
        <v>6 - 10</v>
      </c>
      <c r="Q2217" t="str">
        <f>INDEX(Table8[Column1],MATCH(R2217,Table8[Column2]))</f>
        <v>Scheduled</v>
      </c>
      <c r="R2217">
        <v>10.78571773</v>
      </c>
      <c r="S2217">
        <f t="shared" si="69"/>
        <v>0.44940490541666672</v>
      </c>
      <c r="T2217" t="s">
        <v>19</v>
      </c>
    </row>
    <row r="2218" spans="1:20" x14ac:dyDescent="0.25">
      <c r="A2218">
        <v>2217</v>
      </c>
      <c r="B2218" t="s">
        <v>220</v>
      </c>
      <c r="C2218" t="s">
        <v>414</v>
      </c>
      <c r="D2218" t="str">
        <f t="shared" si="68"/>
        <v>Knight Anna</v>
      </c>
      <c r="E2218" t="s">
        <v>15</v>
      </c>
      <c r="F2218" t="s">
        <v>30</v>
      </c>
      <c r="G2218" t="s">
        <v>1060</v>
      </c>
      <c r="H2218" t="s">
        <v>1061</v>
      </c>
      <c r="I2218" t="s">
        <v>30</v>
      </c>
      <c r="J2218" t="s">
        <v>19</v>
      </c>
      <c r="K2218" t="str">
        <f>INDEX(Table6[Column1],MATCH(L2218,Table6[Column2]))</f>
        <v>Seniors</v>
      </c>
      <c r="L2218">
        <v>60.141385820000004</v>
      </c>
      <c r="M2218" t="str">
        <f>VLOOKUP(L2218,Table1[],2)</f>
        <v>60 and Above</v>
      </c>
      <c r="N2218" t="str">
        <f>INDEX(Table7[Column1],MATCH(O2218,Table7[Column2]))</f>
        <v>Learning Stage</v>
      </c>
      <c r="O2218">
        <v>4.0265426629999999</v>
      </c>
      <c r="P2218" t="str">
        <f>VLOOKUP(O2218,Table13[],2)</f>
        <v>1 - 5</v>
      </c>
      <c r="Q2218" t="str">
        <f>INDEX(Table8[Column1],MATCH(R2218,Table8[Column2]))</f>
        <v>Unexcused</v>
      </c>
      <c r="R2218">
        <v>173.38408759999999</v>
      </c>
      <c r="S2218">
        <f t="shared" si="69"/>
        <v>7.2243369833333322</v>
      </c>
      <c r="T2218" t="s">
        <v>19</v>
      </c>
    </row>
    <row r="2219" spans="1:20" x14ac:dyDescent="0.25">
      <c r="A2219">
        <v>2218</v>
      </c>
      <c r="B2219" t="s">
        <v>2538</v>
      </c>
      <c r="C2219" t="s">
        <v>374</v>
      </c>
      <c r="D2219" t="str">
        <f t="shared" si="68"/>
        <v>Langford Melinda</v>
      </c>
      <c r="E2219" t="s">
        <v>15</v>
      </c>
      <c r="F2219" t="s">
        <v>38</v>
      </c>
      <c r="G2219" t="s">
        <v>17</v>
      </c>
      <c r="H2219" t="s">
        <v>18</v>
      </c>
      <c r="I2219" t="s">
        <v>38</v>
      </c>
      <c r="J2219" t="s">
        <v>19</v>
      </c>
      <c r="K2219" t="str">
        <f>INDEX(Table6[Column1],MATCH(L2219,Table6[Column2]))</f>
        <v>Adults</v>
      </c>
      <c r="L2219">
        <v>47.160464410000003</v>
      </c>
      <c r="M2219" t="str">
        <f>VLOOKUP(L2219,Table1[],2)</f>
        <v>40 - 49</v>
      </c>
      <c r="N2219" t="str">
        <f>INDEX(Table7[Column1],MATCH(O2219,Table7[Column2]))</f>
        <v>Learning Stage</v>
      </c>
      <c r="O2219">
        <v>5.6383005470000001</v>
      </c>
      <c r="P2219" t="str">
        <f>VLOOKUP(O2219,Table13[],2)</f>
        <v>1 - 5</v>
      </c>
      <c r="Q2219" t="str">
        <f>INDEX(Table8[Column1],MATCH(R2219,Table8[Column2]))</f>
        <v>Habitual</v>
      </c>
      <c r="R2219">
        <v>81.693326589999998</v>
      </c>
      <c r="S2219">
        <f t="shared" si="69"/>
        <v>3.403888607916667</v>
      </c>
      <c r="T2219" t="s">
        <v>19</v>
      </c>
    </row>
    <row r="2220" spans="1:20" x14ac:dyDescent="0.25">
      <c r="A2220">
        <v>2219</v>
      </c>
      <c r="B2220" t="s">
        <v>310</v>
      </c>
      <c r="C2220" t="s">
        <v>2539</v>
      </c>
      <c r="D2220" t="str">
        <f t="shared" si="68"/>
        <v>Bunch Julia</v>
      </c>
      <c r="E2220" t="s">
        <v>15</v>
      </c>
      <c r="F2220" t="s">
        <v>192</v>
      </c>
      <c r="G2220" t="s">
        <v>1060</v>
      </c>
      <c r="H2220" t="s">
        <v>1061</v>
      </c>
      <c r="I2220" t="s">
        <v>192</v>
      </c>
      <c r="J2220" t="s">
        <v>19</v>
      </c>
      <c r="K2220" t="str">
        <f>INDEX(Table6[Column1],MATCH(L2220,Table6[Column2]))</f>
        <v>Adults</v>
      </c>
      <c r="L2220">
        <v>49.633932620000003</v>
      </c>
      <c r="M2220" t="str">
        <f>VLOOKUP(L2220,Table1[],2)</f>
        <v>40 - 49</v>
      </c>
      <c r="N2220" t="str">
        <f>INDEX(Table7[Column1],MATCH(O2220,Table7[Column2]))</f>
        <v>Learning Stage</v>
      </c>
      <c r="O2220">
        <v>4.4966853110000002</v>
      </c>
      <c r="P2220" t="str">
        <f>VLOOKUP(O2220,Table13[],2)</f>
        <v>1 - 5</v>
      </c>
      <c r="Q2220" t="str">
        <f>INDEX(Table8[Column1],MATCH(R2220,Table8[Column2]))</f>
        <v>Maintained</v>
      </c>
      <c r="R2220">
        <v>49.197509500000002</v>
      </c>
      <c r="S2220">
        <f t="shared" si="69"/>
        <v>2.0498962291666665</v>
      </c>
      <c r="T2220" t="s">
        <v>19</v>
      </c>
    </row>
    <row r="2221" spans="1:20" x14ac:dyDescent="0.25">
      <c r="A2221">
        <v>2220</v>
      </c>
      <c r="B2221" t="s">
        <v>1389</v>
      </c>
      <c r="C2221" t="s">
        <v>630</v>
      </c>
      <c r="D2221" t="str">
        <f t="shared" si="68"/>
        <v>Atchison Richard</v>
      </c>
      <c r="E2221" t="s">
        <v>22</v>
      </c>
      <c r="F2221" t="s">
        <v>30</v>
      </c>
      <c r="G2221" t="s">
        <v>1060</v>
      </c>
      <c r="H2221" t="s">
        <v>1061</v>
      </c>
      <c r="I2221" t="s">
        <v>30</v>
      </c>
      <c r="J2221" t="s">
        <v>19</v>
      </c>
      <c r="K2221" t="str">
        <f>INDEX(Table6[Column1],MATCH(L2221,Table6[Column2]))</f>
        <v>Young Adults</v>
      </c>
      <c r="L2221">
        <v>37.730413159999998</v>
      </c>
      <c r="M2221" t="str">
        <f>VLOOKUP(L2221,Table1[],2)</f>
        <v>30 - 39</v>
      </c>
      <c r="N2221" t="str">
        <f>INDEX(Table7[Column1],MATCH(O2221,Table7[Column2]))</f>
        <v>Learning Stage</v>
      </c>
      <c r="O2221">
        <v>5.923759413</v>
      </c>
      <c r="P2221" t="str">
        <f>VLOOKUP(O2221,Table13[],2)</f>
        <v>1 - 5</v>
      </c>
      <c r="Q2221" t="str">
        <f>INDEX(Table8[Column1],MATCH(R2221,Table8[Column2]))</f>
        <v>Scheduled</v>
      </c>
      <c r="R2221">
        <v>13.46888532</v>
      </c>
      <c r="S2221">
        <f t="shared" si="69"/>
        <v>0.56120355499999997</v>
      </c>
      <c r="T2221" t="s">
        <v>19</v>
      </c>
    </row>
    <row r="2222" spans="1:20" x14ac:dyDescent="0.25">
      <c r="A2222">
        <v>2221</v>
      </c>
      <c r="B2222" t="s">
        <v>2540</v>
      </c>
      <c r="C2222" t="s">
        <v>487</v>
      </c>
      <c r="D2222" t="str">
        <f t="shared" si="68"/>
        <v>McMurray Melanie</v>
      </c>
      <c r="E2222" t="s">
        <v>15</v>
      </c>
      <c r="F2222" t="s">
        <v>38</v>
      </c>
      <c r="G2222" t="s">
        <v>17</v>
      </c>
      <c r="H2222" t="s">
        <v>18</v>
      </c>
      <c r="I2222" t="s">
        <v>38</v>
      </c>
      <c r="J2222" t="s">
        <v>19</v>
      </c>
      <c r="K2222" t="str">
        <f>INDEX(Table6[Column1],MATCH(L2222,Table6[Column2]))</f>
        <v>Young Adults</v>
      </c>
      <c r="L2222">
        <v>36.670600790000002</v>
      </c>
      <c r="M2222" t="str">
        <f>VLOOKUP(L2222,Table1[],2)</f>
        <v>30 - 39</v>
      </c>
      <c r="N2222" t="str">
        <f>INDEX(Table7[Column1],MATCH(O2222,Table7[Column2]))</f>
        <v>Learning Stage</v>
      </c>
      <c r="O2222">
        <v>3.9573432689999999</v>
      </c>
      <c r="P2222" t="str">
        <f>VLOOKUP(O2222,Table13[],2)</f>
        <v>1 - 5</v>
      </c>
      <c r="Q2222" t="str">
        <f>INDEX(Table8[Column1],MATCH(R2222,Table8[Column2]))</f>
        <v>Maintained</v>
      </c>
      <c r="R2222">
        <v>50.865329180000003</v>
      </c>
      <c r="S2222">
        <f t="shared" si="69"/>
        <v>2.1193887158333333</v>
      </c>
      <c r="T2222" t="s">
        <v>19</v>
      </c>
    </row>
    <row r="2223" spans="1:20" x14ac:dyDescent="0.25">
      <c r="A2223">
        <v>2222</v>
      </c>
      <c r="B2223" t="s">
        <v>267</v>
      </c>
      <c r="C2223" t="s">
        <v>2541</v>
      </c>
      <c r="D2223" t="str">
        <f t="shared" si="68"/>
        <v>Johnson Winfred</v>
      </c>
      <c r="E2223" t="s">
        <v>22</v>
      </c>
      <c r="F2223" t="s">
        <v>38</v>
      </c>
      <c r="G2223" t="s">
        <v>17</v>
      </c>
      <c r="H2223" t="s">
        <v>18</v>
      </c>
      <c r="I2223" t="s">
        <v>38</v>
      </c>
      <c r="J2223" t="s">
        <v>19</v>
      </c>
      <c r="K2223" t="str">
        <f>INDEX(Table6[Column1],MATCH(L2223,Table6[Column2]))</f>
        <v>Young Adults</v>
      </c>
      <c r="L2223">
        <v>38.144194929999998</v>
      </c>
      <c r="M2223" t="str">
        <f>VLOOKUP(L2223,Table1[],2)</f>
        <v>30 - 39</v>
      </c>
      <c r="N2223" t="str">
        <f>INDEX(Table7[Column1],MATCH(O2223,Table7[Column2]))</f>
        <v>Learning Stage</v>
      </c>
      <c r="O2223">
        <v>4.577209345</v>
      </c>
      <c r="P2223" t="str">
        <f>VLOOKUP(O2223,Table13[],2)</f>
        <v>1 - 5</v>
      </c>
      <c r="Q2223" t="str">
        <f>INDEX(Table8[Column1],MATCH(R2223,Table8[Column2]))</f>
        <v>Maintained</v>
      </c>
      <c r="R2223">
        <v>45.208756119999997</v>
      </c>
      <c r="S2223">
        <f t="shared" si="69"/>
        <v>1.8836981716666665</v>
      </c>
      <c r="T2223" t="s">
        <v>19</v>
      </c>
    </row>
    <row r="2224" spans="1:20" x14ac:dyDescent="0.25">
      <c r="A2224">
        <v>2223</v>
      </c>
      <c r="B2224" t="s">
        <v>334</v>
      </c>
      <c r="C2224" t="s">
        <v>1975</v>
      </c>
      <c r="D2224" t="str">
        <f t="shared" si="68"/>
        <v>Flores Lillian</v>
      </c>
      <c r="E2224" t="s">
        <v>15</v>
      </c>
      <c r="F2224" t="s">
        <v>30</v>
      </c>
      <c r="G2224" t="s">
        <v>1060</v>
      </c>
      <c r="H2224" t="s">
        <v>1061</v>
      </c>
      <c r="I2224" t="s">
        <v>30</v>
      </c>
      <c r="J2224" t="s">
        <v>19</v>
      </c>
      <c r="K2224" t="str">
        <f>INDEX(Table6[Column1],MATCH(L2224,Table6[Column2]))</f>
        <v>Adults</v>
      </c>
      <c r="L2224">
        <v>45.645386899999998</v>
      </c>
      <c r="M2224" t="str">
        <f>VLOOKUP(L2224,Table1[],2)</f>
        <v>40 - 49</v>
      </c>
      <c r="N2224" t="str">
        <f>INDEX(Table7[Column1],MATCH(O2224,Table7[Column2]))</f>
        <v>Learning Stage</v>
      </c>
      <c r="O2224">
        <v>4.5332994439999998</v>
      </c>
      <c r="P2224" t="str">
        <f>VLOOKUP(O2224,Table13[],2)</f>
        <v>1 - 5</v>
      </c>
      <c r="Q2224" t="str">
        <f>INDEX(Table8[Column1],MATCH(R2224,Table8[Column2]))</f>
        <v>Habitual</v>
      </c>
      <c r="R2224">
        <v>118.2411886</v>
      </c>
      <c r="S2224">
        <f t="shared" si="69"/>
        <v>4.9267161916666673</v>
      </c>
      <c r="T2224" t="s">
        <v>19</v>
      </c>
    </row>
    <row r="2225" spans="1:20" x14ac:dyDescent="0.25">
      <c r="A2225">
        <v>2224</v>
      </c>
      <c r="B2225" t="s">
        <v>2405</v>
      </c>
      <c r="C2225" t="s">
        <v>552</v>
      </c>
      <c r="D2225" t="str">
        <f t="shared" si="68"/>
        <v>Galvan Louis</v>
      </c>
      <c r="E2225" t="s">
        <v>22</v>
      </c>
      <c r="F2225" t="s">
        <v>1029</v>
      </c>
      <c r="G2225" t="s">
        <v>1060</v>
      </c>
      <c r="H2225" t="s">
        <v>1061</v>
      </c>
      <c r="I2225" t="s">
        <v>24</v>
      </c>
      <c r="J2225" t="s">
        <v>19</v>
      </c>
      <c r="K2225" t="str">
        <f>INDEX(Table6[Column1],MATCH(L2225,Table6[Column2]))</f>
        <v>Adults</v>
      </c>
      <c r="L2225">
        <v>42.803131729999997</v>
      </c>
      <c r="M2225" t="str">
        <f>VLOOKUP(L2225,Table1[],2)</f>
        <v>40 - 49</v>
      </c>
      <c r="N2225" t="str">
        <f>INDEX(Table7[Column1],MATCH(O2225,Table7[Column2]))</f>
        <v>Learning Stage</v>
      </c>
      <c r="O2225">
        <v>2.4791809370000002</v>
      </c>
      <c r="P2225" t="str">
        <f>VLOOKUP(O2225,Table13[],2)</f>
        <v>1 - 5</v>
      </c>
      <c r="Q2225" t="str">
        <f>INDEX(Table8[Column1],MATCH(R2225,Table8[Column2]))</f>
        <v>Maintained</v>
      </c>
      <c r="R2225">
        <v>46.531518499999997</v>
      </c>
      <c r="S2225">
        <f t="shared" si="69"/>
        <v>1.9388132708333332</v>
      </c>
      <c r="T2225" t="s">
        <v>19</v>
      </c>
    </row>
    <row r="2226" spans="1:20" x14ac:dyDescent="0.25">
      <c r="A2226">
        <v>2225</v>
      </c>
      <c r="B2226" t="s">
        <v>280</v>
      </c>
      <c r="C2226" t="s">
        <v>587</v>
      </c>
      <c r="D2226" t="str">
        <f t="shared" si="68"/>
        <v>Armstrong Harry</v>
      </c>
      <c r="E2226" t="s">
        <v>22</v>
      </c>
      <c r="F2226" t="s">
        <v>33</v>
      </c>
      <c r="G2226" t="s">
        <v>1060</v>
      </c>
      <c r="H2226" t="s">
        <v>1061</v>
      </c>
      <c r="I2226" t="s">
        <v>33</v>
      </c>
      <c r="J2226" t="s">
        <v>19</v>
      </c>
      <c r="K2226" t="str">
        <f>INDEX(Table6[Column1],MATCH(L2226,Table6[Column2]))</f>
        <v>Seniors</v>
      </c>
      <c r="L2226">
        <v>69.18941178</v>
      </c>
      <c r="M2226" t="str">
        <f>VLOOKUP(L2226,Table1[],2)</f>
        <v>60 and Above</v>
      </c>
      <c r="N2226" t="str">
        <f>INDEX(Table7[Column1],MATCH(O2226,Table7[Column2]))</f>
        <v>Learning Stage</v>
      </c>
      <c r="O2226">
        <v>3.1392705250000001</v>
      </c>
      <c r="P2226" t="str">
        <f>VLOOKUP(O2226,Table13[],2)</f>
        <v>1 - 5</v>
      </c>
      <c r="Q2226" t="str">
        <f>INDEX(Table8[Column1],MATCH(R2226,Table8[Column2]))</f>
        <v>Excused</v>
      </c>
      <c r="R2226">
        <v>155.67226690000001</v>
      </c>
      <c r="S2226">
        <f t="shared" si="69"/>
        <v>6.4863444541666668</v>
      </c>
      <c r="T2226" t="s">
        <v>19</v>
      </c>
    </row>
    <row r="2227" spans="1:20" x14ac:dyDescent="0.25">
      <c r="A2227">
        <v>2226</v>
      </c>
      <c r="B2227" t="s">
        <v>1617</v>
      </c>
      <c r="C2227" t="s">
        <v>928</v>
      </c>
      <c r="D2227" t="str">
        <f t="shared" si="68"/>
        <v>Barnes Julio</v>
      </c>
      <c r="E2227" t="s">
        <v>22</v>
      </c>
      <c r="F2227" t="s">
        <v>38</v>
      </c>
      <c r="G2227" t="s">
        <v>17</v>
      </c>
      <c r="H2227" t="s">
        <v>18</v>
      </c>
      <c r="I2227" t="s">
        <v>38</v>
      </c>
      <c r="J2227" t="s">
        <v>19</v>
      </c>
      <c r="K2227" t="str">
        <f>INDEX(Table6[Column1],MATCH(L2227,Table6[Column2]))</f>
        <v>Adults</v>
      </c>
      <c r="L2227">
        <v>46.407374789999999</v>
      </c>
      <c r="M2227" t="str">
        <f>VLOOKUP(L2227,Table1[],2)</f>
        <v>40 - 49</v>
      </c>
      <c r="N2227" t="str">
        <f>INDEX(Table7[Column1],MATCH(O2227,Table7[Column2]))</f>
        <v>Learning Stage</v>
      </c>
      <c r="O2227">
        <v>4.7081823580000002</v>
      </c>
      <c r="P2227" t="str">
        <f>VLOOKUP(O2227,Table13[],2)</f>
        <v>1 - 5</v>
      </c>
      <c r="Q2227" t="str">
        <f>INDEX(Table8[Column1],MATCH(R2227,Table8[Column2]))</f>
        <v>Maintained</v>
      </c>
      <c r="R2227">
        <v>42.984018040000002</v>
      </c>
      <c r="S2227">
        <f t="shared" si="69"/>
        <v>1.7910007516666668</v>
      </c>
      <c r="T2227" t="s">
        <v>19</v>
      </c>
    </row>
    <row r="2228" spans="1:20" x14ac:dyDescent="0.25">
      <c r="A2228">
        <v>2227</v>
      </c>
      <c r="B2228" t="s">
        <v>2542</v>
      </c>
      <c r="C2228" t="s">
        <v>62</v>
      </c>
      <c r="D2228" t="str">
        <f t="shared" si="68"/>
        <v>McClain Thomas</v>
      </c>
      <c r="E2228" t="s">
        <v>22</v>
      </c>
      <c r="F2228" t="s">
        <v>262</v>
      </c>
      <c r="G2228" t="s">
        <v>1060</v>
      </c>
      <c r="H2228" t="s">
        <v>1061</v>
      </c>
      <c r="I2228" t="s">
        <v>262</v>
      </c>
      <c r="J2228" t="s">
        <v>19</v>
      </c>
      <c r="K2228" t="str">
        <f>INDEX(Table6[Column1],MATCH(L2228,Table6[Column2]))</f>
        <v>Young Adults</v>
      </c>
      <c r="L2228">
        <v>31.935402809999999</v>
      </c>
      <c r="M2228" t="str">
        <f>VLOOKUP(L2228,Table1[],2)</f>
        <v>30 - 39</v>
      </c>
      <c r="N2228" t="str">
        <f>INDEX(Table7[Column1],MATCH(O2228,Table7[Column2]))</f>
        <v>Learning Stage</v>
      </c>
      <c r="O2228">
        <v>5.4204338630000004</v>
      </c>
      <c r="P2228" t="str">
        <f>VLOOKUP(O2228,Table13[],2)</f>
        <v>1 - 5</v>
      </c>
      <c r="Q2228" t="str">
        <f>INDEX(Table8[Column1],MATCH(R2228,Table8[Column2]))</f>
        <v>Scheduled</v>
      </c>
      <c r="R2228">
        <v>22.86683755</v>
      </c>
      <c r="S2228">
        <f t="shared" si="69"/>
        <v>0.95278489791666654</v>
      </c>
      <c r="T2228" t="s">
        <v>19</v>
      </c>
    </row>
    <row r="2229" spans="1:20" x14ac:dyDescent="0.25">
      <c r="A2229">
        <v>2228</v>
      </c>
      <c r="B2229" t="s">
        <v>2543</v>
      </c>
      <c r="C2229" t="s">
        <v>1187</v>
      </c>
      <c r="D2229" t="str">
        <f t="shared" si="68"/>
        <v>Dobbins Douglas</v>
      </c>
      <c r="E2229" t="s">
        <v>22</v>
      </c>
      <c r="F2229" t="s">
        <v>1097</v>
      </c>
      <c r="G2229" t="s">
        <v>1060</v>
      </c>
      <c r="H2229" t="s">
        <v>1061</v>
      </c>
      <c r="I2229" t="s">
        <v>107</v>
      </c>
      <c r="J2229" t="s">
        <v>19</v>
      </c>
      <c r="K2229" t="str">
        <f>INDEX(Table6[Column1],MATCH(L2229,Table6[Column2]))</f>
        <v>Young Adults</v>
      </c>
      <c r="L2229">
        <v>32.620736690000001</v>
      </c>
      <c r="M2229" t="str">
        <f>VLOOKUP(L2229,Table1[],2)</f>
        <v>30 - 39</v>
      </c>
      <c r="N2229" t="str">
        <f>INDEX(Table7[Column1],MATCH(O2229,Table7[Column2]))</f>
        <v>Learning Stage</v>
      </c>
      <c r="O2229">
        <v>2.6433957509999999</v>
      </c>
      <c r="P2229" t="str">
        <f>VLOOKUP(O2229,Table13[],2)</f>
        <v>1 - 5</v>
      </c>
      <c r="Q2229" t="str">
        <f>INDEX(Table8[Column1],MATCH(R2229,Table8[Column2]))</f>
        <v>Scheduled</v>
      </c>
      <c r="R2229">
        <v>23.45417887</v>
      </c>
      <c r="S2229">
        <f t="shared" si="69"/>
        <v>0.97725745291666666</v>
      </c>
      <c r="T2229" t="s">
        <v>19</v>
      </c>
    </row>
    <row r="2230" spans="1:20" x14ac:dyDescent="0.25">
      <c r="A2230">
        <v>2229</v>
      </c>
      <c r="B2230" t="s">
        <v>2544</v>
      </c>
      <c r="C2230" t="s">
        <v>1455</v>
      </c>
      <c r="D2230" t="str">
        <f t="shared" si="68"/>
        <v>Rojo Lewis</v>
      </c>
      <c r="E2230" t="s">
        <v>22</v>
      </c>
      <c r="F2230" t="s">
        <v>38</v>
      </c>
      <c r="G2230" t="s">
        <v>17</v>
      </c>
      <c r="H2230" t="s">
        <v>18</v>
      </c>
      <c r="I2230" t="s">
        <v>38</v>
      </c>
      <c r="J2230" t="s">
        <v>19</v>
      </c>
      <c r="K2230" t="str">
        <f>INDEX(Table6[Column1],MATCH(L2230,Table6[Column2]))</f>
        <v>Elders</v>
      </c>
      <c r="L2230">
        <v>50.589387160000001</v>
      </c>
      <c r="M2230" t="str">
        <f>VLOOKUP(L2230,Table1[],2)</f>
        <v>50 - 59</v>
      </c>
      <c r="N2230" t="str">
        <f>INDEX(Table7[Column1],MATCH(O2230,Table7[Column2]))</f>
        <v>Learning Stage</v>
      </c>
      <c r="O2230">
        <v>3.8905553880000001</v>
      </c>
      <c r="P2230" t="str">
        <f>VLOOKUP(O2230,Table13[],2)</f>
        <v>1 - 5</v>
      </c>
      <c r="Q2230" t="str">
        <f>INDEX(Table8[Column1],MATCH(R2230,Table8[Column2]))</f>
        <v>Excused</v>
      </c>
      <c r="R2230">
        <v>128.5396188</v>
      </c>
      <c r="S2230">
        <f t="shared" si="69"/>
        <v>5.35581745</v>
      </c>
      <c r="T2230" t="s">
        <v>19</v>
      </c>
    </row>
    <row r="2231" spans="1:20" x14ac:dyDescent="0.25">
      <c r="A2231">
        <v>2230</v>
      </c>
      <c r="B2231" t="s">
        <v>267</v>
      </c>
      <c r="C2231" t="s">
        <v>2079</v>
      </c>
      <c r="D2231" t="str">
        <f t="shared" si="68"/>
        <v>Johnson Kyle</v>
      </c>
      <c r="E2231" t="s">
        <v>22</v>
      </c>
      <c r="F2231" t="s">
        <v>30</v>
      </c>
      <c r="G2231" t="s">
        <v>1060</v>
      </c>
      <c r="H2231" t="s">
        <v>1061</v>
      </c>
      <c r="I2231" t="s">
        <v>30</v>
      </c>
      <c r="J2231" t="s">
        <v>19</v>
      </c>
      <c r="K2231" t="str">
        <f>INDEX(Table6[Column1],MATCH(L2231,Table6[Column2]))</f>
        <v>Adults</v>
      </c>
      <c r="L2231">
        <v>40.269673699999998</v>
      </c>
      <c r="M2231" t="str">
        <f>VLOOKUP(L2231,Table1[],2)</f>
        <v>40 - 49</v>
      </c>
      <c r="N2231" t="str">
        <f>INDEX(Table7[Column1],MATCH(O2231,Table7[Column2]))</f>
        <v>Learning Stage</v>
      </c>
      <c r="O2231">
        <v>2.88457184</v>
      </c>
      <c r="P2231" t="str">
        <f>VLOOKUP(O2231,Table13[],2)</f>
        <v>1 - 5</v>
      </c>
      <c r="Q2231" t="str">
        <f>INDEX(Table8[Column1],MATCH(R2231,Table8[Column2]))</f>
        <v>Scheduled</v>
      </c>
      <c r="R2231">
        <v>0</v>
      </c>
      <c r="S2231">
        <f t="shared" si="69"/>
        <v>0</v>
      </c>
      <c r="T2231" t="s">
        <v>19</v>
      </c>
    </row>
    <row r="2232" spans="1:20" x14ac:dyDescent="0.25">
      <c r="A2232">
        <v>2231</v>
      </c>
      <c r="B2232" t="s">
        <v>2545</v>
      </c>
      <c r="C2232" t="s">
        <v>93</v>
      </c>
      <c r="D2232" t="str">
        <f t="shared" si="68"/>
        <v>Jennings William</v>
      </c>
      <c r="E2232" t="s">
        <v>22</v>
      </c>
      <c r="F2232" t="s">
        <v>38</v>
      </c>
      <c r="G2232" t="s">
        <v>17</v>
      </c>
      <c r="H2232" t="s">
        <v>18</v>
      </c>
      <c r="I2232" t="s">
        <v>38</v>
      </c>
      <c r="J2232" t="s">
        <v>19</v>
      </c>
      <c r="K2232" t="str">
        <f>INDEX(Table6[Column1],MATCH(L2232,Table6[Column2]))</f>
        <v>Young Adults</v>
      </c>
      <c r="L2232">
        <v>39.48584924</v>
      </c>
      <c r="M2232" t="str">
        <f>VLOOKUP(L2232,Table1[],2)</f>
        <v>30 - 39</v>
      </c>
      <c r="N2232" t="str">
        <f>INDEX(Table7[Column1],MATCH(O2232,Table7[Column2]))</f>
        <v>Learning Stage</v>
      </c>
      <c r="O2232">
        <v>5.646447802</v>
      </c>
      <c r="P2232" t="str">
        <f>VLOOKUP(O2232,Table13[],2)</f>
        <v>1 - 5</v>
      </c>
      <c r="Q2232" t="str">
        <f>INDEX(Table8[Column1],MATCH(R2232,Table8[Column2]))</f>
        <v>Maintained</v>
      </c>
      <c r="R2232">
        <v>43.975169979999997</v>
      </c>
      <c r="S2232">
        <f t="shared" si="69"/>
        <v>1.8322987491666667</v>
      </c>
      <c r="T2232" t="s">
        <v>19</v>
      </c>
    </row>
    <row r="2233" spans="1:20" x14ac:dyDescent="0.25">
      <c r="A2233">
        <v>2232</v>
      </c>
      <c r="B2233" t="s">
        <v>225</v>
      </c>
      <c r="C2233" t="s">
        <v>423</v>
      </c>
      <c r="D2233" t="str">
        <f t="shared" si="68"/>
        <v>Velez Brenda</v>
      </c>
      <c r="E2233" t="s">
        <v>15</v>
      </c>
      <c r="F2233" t="s">
        <v>515</v>
      </c>
      <c r="G2233" t="s">
        <v>1060</v>
      </c>
      <c r="H2233" t="s">
        <v>1061</v>
      </c>
      <c r="I2233" t="s">
        <v>157</v>
      </c>
      <c r="J2233" t="s">
        <v>19</v>
      </c>
      <c r="K2233" t="str">
        <f>INDEX(Table6[Column1],MATCH(L2233,Table6[Column2]))</f>
        <v>Young Adults</v>
      </c>
      <c r="L2233">
        <v>35.366568409999999</v>
      </c>
      <c r="M2233" t="str">
        <f>VLOOKUP(L2233,Table1[],2)</f>
        <v>30 - 39</v>
      </c>
      <c r="N2233" t="str">
        <f>INDEX(Table7[Column1],MATCH(O2233,Table7[Column2]))</f>
        <v>Fitting in Stage</v>
      </c>
      <c r="O2233">
        <v>6.3762824240000002</v>
      </c>
      <c r="P2233" t="str">
        <f>VLOOKUP(O2233,Table13[],2)</f>
        <v>6 - 10</v>
      </c>
      <c r="Q2233" t="str">
        <f>INDEX(Table8[Column1],MATCH(R2233,Table8[Column2]))</f>
        <v>Scheduled</v>
      </c>
      <c r="R2233">
        <v>17.252036560000001</v>
      </c>
      <c r="S2233">
        <f t="shared" si="69"/>
        <v>0.71883485666666669</v>
      </c>
      <c r="T2233" t="s">
        <v>19</v>
      </c>
    </row>
    <row r="2234" spans="1:20" x14ac:dyDescent="0.25">
      <c r="A2234">
        <v>2233</v>
      </c>
      <c r="B2234" t="s">
        <v>347</v>
      </c>
      <c r="C2234" t="s">
        <v>245</v>
      </c>
      <c r="D2234" t="str">
        <f t="shared" si="68"/>
        <v>Petty Mary</v>
      </c>
      <c r="E2234" t="s">
        <v>15</v>
      </c>
      <c r="F2234" t="s">
        <v>33</v>
      </c>
      <c r="G2234" t="s">
        <v>1060</v>
      </c>
      <c r="H2234" t="s">
        <v>1061</v>
      </c>
      <c r="I2234" t="s">
        <v>33</v>
      </c>
      <c r="J2234" t="s">
        <v>19</v>
      </c>
      <c r="K2234" t="str">
        <f>INDEX(Table6[Column1],MATCH(L2234,Table6[Column2]))</f>
        <v>Seniors</v>
      </c>
      <c r="L2234">
        <v>64.960058959999998</v>
      </c>
      <c r="M2234" t="str">
        <f>VLOOKUP(L2234,Table1[],2)</f>
        <v>60 and Above</v>
      </c>
      <c r="N2234" t="str">
        <f>INDEX(Table7[Column1],MATCH(O2234,Table7[Column2]))</f>
        <v>Fitting in Stage</v>
      </c>
      <c r="O2234">
        <v>7.2151761319999999</v>
      </c>
      <c r="P2234" t="str">
        <f>VLOOKUP(O2234,Table13[],2)</f>
        <v>6 - 10</v>
      </c>
      <c r="Q2234" t="str">
        <f>INDEX(Table8[Column1],MATCH(R2234,Table8[Column2]))</f>
        <v>Unexcused</v>
      </c>
      <c r="R2234">
        <v>176.61117110000001</v>
      </c>
      <c r="S2234">
        <f t="shared" si="69"/>
        <v>7.3587987958333336</v>
      </c>
      <c r="T2234" t="s">
        <v>19</v>
      </c>
    </row>
    <row r="2235" spans="1:20" x14ac:dyDescent="0.25">
      <c r="A2235">
        <v>2234</v>
      </c>
      <c r="B2235" t="s">
        <v>2546</v>
      </c>
      <c r="C2235" t="s">
        <v>1095</v>
      </c>
      <c r="D2235" t="str">
        <f t="shared" si="68"/>
        <v>Flickinger Teresa</v>
      </c>
      <c r="E2235" t="s">
        <v>15</v>
      </c>
      <c r="F2235" t="s">
        <v>30</v>
      </c>
      <c r="G2235" t="s">
        <v>1060</v>
      </c>
      <c r="H2235" t="s">
        <v>1061</v>
      </c>
      <c r="I2235" t="s">
        <v>30</v>
      </c>
      <c r="J2235" t="s">
        <v>19</v>
      </c>
      <c r="K2235" t="str">
        <f>INDEX(Table6[Column1],MATCH(L2235,Table6[Column2]))</f>
        <v>Young Adults</v>
      </c>
      <c r="L2235">
        <v>36.62005456</v>
      </c>
      <c r="M2235" t="str">
        <f>VLOOKUP(L2235,Table1[],2)</f>
        <v>30 - 39</v>
      </c>
      <c r="N2235" t="str">
        <f>INDEX(Table7[Column1],MATCH(O2235,Table7[Column2]))</f>
        <v>Learning Stage</v>
      </c>
      <c r="O2235">
        <v>4.4306986559999997</v>
      </c>
      <c r="P2235" t="str">
        <f>VLOOKUP(O2235,Table13[],2)</f>
        <v>1 - 5</v>
      </c>
      <c r="Q2235" t="str">
        <f>INDEX(Table8[Column1],MATCH(R2235,Table8[Column2]))</f>
        <v>Habitual</v>
      </c>
      <c r="R2235">
        <v>95.128890569999996</v>
      </c>
      <c r="S2235">
        <f t="shared" si="69"/>
        <v>3.9637037737499998</v>
      </c>
      <c r="T2235" t="s">
        <v>19</v>
      </c>
    </row>
    <row r="2236" spans="1:20" x14ac:dyDescent="0.25">
      <c r="A2236">
        <v>2235</v>
      </c>
      <c r="B2236" t="s">
        <v>47</v>
      </c>
      <c r="C2236" t="s">
        <v>404</v>
      </c>
      <c r="D2236" t="str">
        <f t="shared" si="68"/>
        <v>Smith Tina</v>
      </c>
      <c r="E2236" t="s">
        <v>15</v>
      </c>
      <c r="F2236" t="s">
        <v>38</v>
      </c>
      <c r="G2236" t="s">
        <v>17</v>
      </c>
      <c r="H2236" t="s">
        <v>18</v>
      </c>
      <c r="I2236" t="s">
        <v>38</v>
      </c>
      <c r="J2236" t="s">
        <v>19</v>
      </c>
      <c r="K2236" t="str">
        <f>INDEX(Table6[Column1],MATCH(L2236,Table6[Column2]))</f>
        <v>Elders</v>
      </c>
      <c r="L2236">
        <v>52.204781799999999</v>
      </c>
      <c r="M2236" t="str">
        <f>VLOOKUP(L2236,Table1[],2)</f>
        <v>50 - 59</v>
      </c>
      <c r="N2236" t="str">
        <f>INDEX(Table7[Column1],MATCH(O2236,Table7[Column2]))</f>
        <v>Learning Stage</v>
      </c>
      <c r="O2236">
        <v>3.368441995</v>
      </c>
      <c r="P2236" t="str">
        <f>VLOOKUP(O2236,Table13[],2)</f>
        <v>1 - 5</v>
      </c>
      <c r="Q2236" t="str">
        <f>INDEX(Table8[Column1],MATCH(R2236,Table8[Column2]))</f>
        <v>Excused</v>
      </c>
      <c r="R2236">
        <v>130.82430980000001</v>
      </c>
      <c r="S2236">
        <f t="shared" si="69"/>
        <v>5.4510129083333343</v>
      </c>
      <c r="T2236" t="s">
        <v>19</v>
      </c>
    </row>
    <row r="2237" spans="1:20" x14ac:dyDescent="0.25">
      <c r="A2237">
        <v>2236</v>
      </c>
      <c r="B2237" t="s">
        <v>2547</v>
      </c>
      <c r="C2237" t="s">
        <v>2548</v>
      </c>
      <c r="D2237" t="str">
        <f t="shared" si="68"/>
        <v>Pringle Mack</v>
      </c>
      <c r="E2237" t="s">
        <v>22</v>
      </c>
      <c r="F2237" t="s">
        <v>30</v>
      </c>
      <c r="G2237" t="s">
        <v>1060</v>
      </c>
      <c r="H2237" t="s">
        <v>1061</v>
      </c>
      <c r="I2237" t="s">
        <v>30</v>
      </c>
      <c r="J2237" t="s">
        <v>19</v>
      </c>
      <c r="K2237" t="str">
        <f>INDEX(Table6[Column1],MATCH(L2237,Table6[Column2]))</f>
        <v>Young Adults</v>
      </c>
      <c r="L2237">
        <v>39.42868326</v>
      </c>
      <c r="M2237" t="str">
        <f>VLOOKUP(L2237,Table1[],2)</f>
        <v>30 - 39</v>
      </c>
      <c r="N2237" t="str">
        <f>INDEX(Table7[Column1],MATCH(O2237,Table7[Column2]))</f>
        <v>Learning Stage</v>
      </c>
      <c r="O2237">
        <v>1.9474683850000001</v>
      </c>
      <c r="P2237" t="str">
        <f>VLOOKUP(O2237,Table13[],2)</f>
        <v>1 - 5</v>
      </c>
      <c r="Q2237" t="str">
        <f>INDEX(Table8[Column1],MATCH(R2237,Table8[Column2]))</f>
        <v>Scheduled</v>
      </c>
      <c r="R2237">
        <v>38.874775800000002</v>
      </c>
      <c r="S2237">
        <f t="shared" si="69"/>
        <v>1.6197823250000003</v>
      </c>
      <c r="T2237" t="s">
        <v>19</v>
      </c>
    </row>
    <row r="2238" spans="1:20" x14ac:dyDescent="0.25">
      <c r="A2238">
        <v>2237</v>
      </c>
      <c r="B2238" t="s">
        <v>2549</v>
      </c>
      <c r="C2238" t="s">
        <v>2113</v>
      </c>
      <c r="D2238" t="str">
        <f t="shared" si="68"/>
        <v>Pennington Lynn</v>
      </c>
      <c r="E2238" t="s">
        <v>22</v>
      </c>
      <c r="F2238" t="s">
        <v>27</v>
      </c>
      <c r="G2238" t="s">
        <v>1872</v>
      </c>
      <c r="H2238" t="s">
        <v>612</v>
      </c>
      <c r="I2238" t="s">
        <v>27</v>
      </c>
      <c r="J2238" t="s">
        <v>19</v>
      </c>
      <c r="K2238" t="str">
        <f>INDEX(Table6[Column1],MATCH(L2238,Table6[Column2]))</f>
        <v>Youth</v>
      </c>
      <c r="L2238">
        <v>28.465092259999999</v>
      </c>
      <c r="M2238" t="str">
        <f>VLOOKUP(L2238,Table1[],2)</f>
        <v>20 - 29</v>
      </c>
      <c r="N2238" t="str">
        <f>INDEX(Table7[Column1],MATCH(O2238,Table7[Column2]))</f>
        <v>Learning Stage</v>
      </c>
      <c r="O2238">
        <v>1.9495992550000001</v>
      </c>
      <c r="P2238" t="str">
        <f>VLOOKUP(O2238,Table13[],2)</f>
        <v>1 - 5</v>
      </c>
      <c r="Q2238" t="str">
        <f>INDEX(Table8[Column1],MATCH(R2238,Table8[Column2]))</f>
        <v>Scheduled</v>
      </c>
      <c r="R2238">
        <v>0</v>
      </c>
      <c r="S2238">
        <f t="shared" si="69"/>
        <v>0</v>
      </c>
      <c r="T2238" t="s">
        <v>19</v>
      </c>
    </row>
    <row r="2239" spans="1:20" x14ac:dyDescent="0.25">
      <c r="A2239">
        <v>2238</v>
      </c>
      <c r="B2239" t="s">
        <v>589</v>
      </c>
      <c r="C2239" t="s">
        <v>56</v>
      </c>
      <c r="D2239" t="str">
        <f t="shared" si="68"/>
        <v>Hansen James</v>
      </c>
      <c r="E2239" t="s">
        <v>22</v>
      </c>
      <c r="F2239" t="s">
        <v>157</v>
      </c>
      <c r="G2239" t="s">
        <v>1060</v>
      </c>
      <c r="H2239" t="s">
        <v>1061</v>
      </c>
      <c r="I2239" t="s">
        <v>157</v>
      </c>
      <c r="J2239" t="s">
        <v>19</v>
      </c>
      <c r="K2239" t="str">
        <f>INDEX(Table6[Column1],MATCH(L2239,Table6[Column2]))</f>
        <v>Youth</v>
      </c>
      <c r="L2239">
        <v>29.756721089999999</v>
      </c>
      <c r="M2239" t="str">
        <f>VLOOKUP(L2239,Table1[],2)</f>
        <v>20 - 29</v>
      </c>
      <c r="N2239" t="str">
        <f>INDEX(Table7[Column1],MATCH(O2239,Table7[Column2]))</f>
        <v>Learning Stage</v>
      </c>
      <c r="O2239">
        <v>4.9918717419999998</v>
      </c>
      <c r="P2239" t="str">
        <f>VLOOKUP(O2239,Table13[],2)</f>
        <v>1 - 5</v>
      </c>
      <c r="Q2239" t="str">
        <f>INDEX(Table8[Column1],MATCH(R2239,Table8[Column2]))</f>
        <v>Scheduled</v>
      </c>
      <c r="R2239">
        <v>0</v>
      </c>
      <c r="S2239">
        <f t="shared" si="69"/>
        <v>0</v>
      </c>
      <c r="T2239" t="s">
        <v>19</v>
      </c>
    </row>
    <row r="2240" spans="1:20" x14ac:dyDescent="0.25">
      <c r="A2240">
        <v>2239</v>
      </c>
      <c r="B2240" t="s">
        <v>2550</v>
      </c>
      <c r="C2240" t="s">
        <v>2551</v>
      </c>
      <c r="D2240" t="str">
        <f t="shared" si="68"/>
        <v>Patten Sylvia</v>
      </c>
      <c r="E2240" t="s">
        <v>15</v>
      </c>
      <c r="F2240" t="s">
        <v>273</v>
      </c>
      <c r="G2240" t="s">
        <v>820</v>
      </c>
      <c r="H2240" t="s">
        <v>821</v>
      </c>
      <c r="I2240" t="s">
        <v>138</v>
      </c>
      <c r="J2240" t="s">
        <v>19</v>
      </c>
      <c r="K2240" t="str">
        <f>INDEX(Table6[Column1],MATCH(L2240,Table6[Column2]))</f>
        <v>Adults</v>
      </c>
      <c r="L2240">
        <v>45.038349750000002</v>
      </c>
      <c r="M2240" t="str">
        <f>VLOOKUP(L2240,Table1[],2)</f>
        <v>40 - 49</v>
      </c>
      <c r="N2240" t="str">
        <f>INDEX(Table7[Column1],MATCH(O2240,Table7[Column2]))</f>
        <v>Learning Stage</v>
      </c>
      <c r="O2240">
        <v>2.8139308289999998</v>
      </c>
      <c r="P2240" t="str">
        <f>VLOOKUP(O2240,Table13[],2)</f>
        <v>1 - 5</v>
      </c>
      <c r="Q2240" t="str">
        <f>INDEX(Table8[Column1],MATCH(R2240,Table8[Column2]))</f>
        <v>Maintained</v>
      </c>
      <c r="R2240">
        <v>70.840636579999995</v>
      </c>
      <c r="S2240">
        <f t="shared" si="69"/>
        <v>2.9516931908333328</v>
      </c>
      <c r="T2240" t="s">
        <v>19</v>
      </c>
    </row>
    <row r="2241" spans="1:20" x14ac:dyDescent="0.25">
      <c r="A2241">
        <v>2240</v>
      </c>
      <c r="B2241" t="s">
        <v>2552</v>
      </c>
      <c r="C2241" t="s">
        <v>441</v>
      </c>
      <c r="D2241" t="str">
        <f t="shared" si="68"/>
        <v>Gravelle Amy</v>
      </c>
      <c r="E2241" t="s">
        <v>15</v>
      </c>
      <c r="F2241" t="s">
        <v>754</v>
      </c>
      <c r="G2241" t="s">
        <v>1060</v>
      </c>
      <c r="H2241" t="s">
        <v>1061</v>
      </c>
      <c r="I2241" t="s">
        <v>24</v>
      </c>
      <c r="J2241" t="s">
        <v>19</v>
      </c>
      <c r="K2241" t="str">
        <f>INDEX(Table6[Column1],MATCH(L2241,Table6[Column2]))</f>
        <v>Youth</v>
      </c>
      <c r="L2241">
        <v>22.175944269999999</v>
      </c>
      <c r="M2241" t="str">
        <f>VLOOKUP(L2241,Table1[],2)</f>
        <v>20 - 29</v>
      </c>
      <c r="N2241" t="str">
        <f>INDEX(Table7[Column1],MATCH(O2241,Table7[Column2]))</f>
        <v>Learning Stage</v>
      </c>
      <c r="O2241">
        <v>4.4307629349999997</v>
      </c>
      <c r="P2241" t="str">
        <f>VLOOKUP(O2241,Table13[],2)</f>
        <v>1 - 5</v>
      </c>
      <c r="Q2241" t="str">
        <f>INDEX(Table8[Column1],MATCH(R2241,Table8[Column2]))</f>
        <v>Scheduled</v>
      </c>
      <c r="R2241">
        <v>0</v>
      </c>
      <c r="S2241">
        <f t="shared" si="69"/>
        <v>0</v>
      </c>
      <c r="T2241" t="s">
        <v>19</v>
      </c>
    </row>
    <row r="2242" spans="1:20" x14ac:dyDescent="0.25">
      <c r="A2242">
        <v>2241</v>
      </c>
      <c r="B2242" t="s">
        <v>2553</v>
      </c>
      <c r="C2242" t="s">
        <v>79</v>
      </c>
      <c r="D2242" t="str">
        <f t="shared" si="68"/>
        <v>North Jennifer</v>
      </c>
      <c r="E2242" t="s">
        <v>15</v>
      </c>
      <c r="F2242" t="s">
        <v>157</v>
      </c>
      <c r="G2242" t="s">
        <v>1060</v>
      </c>
      <c r="H2242" t="s">
        <v>1061</v>
      </c>
      <c r="I2242" t="s">
        <v>157</v>
      </c>
      <c r="J2242" t="s">
        <v>19</v>
      </c>
      <c r="K2242" t="str">
        <f>INDEX(Table6[Column1],MATCH(L2242,Table6[Column2]))</f>
        <v>Seniors</v>
      </c>
      <c r="L2242">
        <v>60.519037650000001</v>
      </c>
      <c r="M2242" t="str">
        <f>VLOOKUP(L2242,Table1[],2)</f>
        <v>60 and Above</v>
      </c>
      <c r="N2242" t="str">
        <f>INDEX(Table7[Column1],MATCH(O2242,Table7[Column2]))</f>
        <v>Learning Stage</v>
      </c>
      <c r="O2242">
        <v>4.00076549</v>
      </c>
      <c r="P2242" t="str">
        <f>VLOOKUP(O2242,Table13[],2)</f>
        <v>1 - 5</v>
      </c>
      <c r="Q2242" t="str">
        <f>INDEX(Table8[Column1],MATCH(R2242,Table8[Column2]))</f>
        <v>Excused</v>
      </c>
      <c r="R2242">
        <v>139.24200070000001</v>
      </c>
      <c r="S2242">
        <f t="shared" si="69"/>
        <v>5.8017500291666666</v>
      </c>
      <c r="T2242" t="s">
        <v>19</v>
      </c>
    </row>
    <row r="2243" spans="1:20" x14ac:dyDescent="0.25">
      <c r="A2243">
        <v>2242</v>
      </c>
      <c r="B2243" t="s">
        <v>2554</v>
      </c>
      <c r="C2243" t="s">
        <v>93</v>
      </c>
      <c r="D2243" t="str">
        <f t="shared" ref="D2243:D2306" si="70">CONCATENATE(B2243, " ",C2243)</f>
        <v>Castro William</v>
      </c>
      <c r="E2243" t="s">
        <v>22</v>
      </c>
      <c r="F2243" t="s">
        <v>666</v>
      </c>
      <c r="G2243" t="s">
        <v>1060</v>
      </c>
      <c r="H2243" t="s">
        <v>1061</v>
      </c>
      <c r="I2243" t="s">
        <v>157</v>
      </c>
      <c r="J2243" t="s">
        <v>19</v>
      </c>
      <c r="K2243" t="str">
        <f>INDEX(Table6[Column1],MATCH(L2243,Table6[Column2]))</f>
        <v>Adults</v>
      </c>
      <c r="L2243">
        <v>41.151494290000002</v>
      </c>
      <c r="M2243" t="str">
        <f>VLOOKUP(L2243,Table1[],2)</f>
        <v>40 - 49</v>
      </c>
      <c r="N2243" t="str">
        <f>INDEX(Table7[Column1],MATCH(O2243,Table7[Column2]))</f>
        <v>Learning Stage</v>
      </c>
      <c r="O2243">
        <v>4.3906406660000004</v>
      </c>
      <c r="P2243" t="str">
        <f>VLOOKUP(O2243,Table13[],2)</f>
        <v>1 - 5</v>
      </c>
      <c r="Q2243" t="str">
        <f>INDEX(Table8[Column1],MATCH(R2243,Table8[Column2]))</f>
        <v>Maintained</v>
      </c>
      <c r="R2243">
        <v>56.569186620000004</v>
      </c>
      <c r="S2243">
        <f t="shared" ref="S2243:S2306" si="71">CONVERT(R2243,"hr","day")</f>
        <v>2.3570494425000001</v>
      </c>
      <c r="T2243" t="s">
        <v>19</v>
      </c>
    </row>
    <row r="2244" spans="1:20" x14ac:dyDescent="0.25">
      <c r="A2244">
        <v>2243</v>
      </c>
      <c r="B2244" t="s">
        <v>2555</v>
      </c>
      <c r="C2244" t="s">
        <v>2556</v>
      </c>
      <c r="D2244" t="str">
        <f t="shared" si="70"/>
        <v>Grote Rosalyn</v>
      </c>
      <c r="E2244" t="s">
        <v>15</v>
      </c>
      <c r="F2244" t="s">
        <v>1029</v>
      </c>
      <c r="G2244" t="s">
        <v>1060</v>
      </c>
      <c r="H2244" t="s">
        <v>1061</v>
      </c>
      <c r="I2244" t="s">
        <v>24</v>
      </c>
      <c r="J2244" t="s">
        <v>19</v>
      </c>
      <c r="K2244" t="str">
        <f>INDEX(Table6[Column1],MATCH(L2244,Table6[Column2]))</f>
        <v>Adults</v>
      </c>
      <c r="L2244">
        <v>46.953015430000001</v>
      </c>
      <c r="M2244" t="str">
        <f>VLOOKUP(L2244,Table1[],2)</f>
        <v>40 - 49</v>
      </c>
      <c r="N2244" t="str">
        <f>INDEX(Table7[Column1],MATCH(O2244,Table7[Column2]))</f>
        <v>Learning Stage</v>
      </c>
      <c r="O2244">
        <v>2.1754210710000002</v>
      </c>
      <c r="P2244" t="str">
        <f>VLOOKUP(O2244,Table13[],2)</f>
        <v>1 - 5</v>
      </c>
      <c r="Q2244" t="str">
        <f>INDEX(Table8[Column1],MATCH(R2244,Table8[Column2]))</f>
        <v>Habitual</v>
      </c>
      <c r="R2244">
        <v>97.433900710000003</v>
      </c>
      <c r="S2244">
        <f t="shared" si="71"/>
        <v>4.0597458629166665</v>
      </c>
      <c r="T2244" t="s">
        <v>19</v>
      </c>
    </row>
    <row r="2245" spans="1:20" x14ac:dyDescent="0.25">
      <c r="A2245">
        <v>2244</v>
      </c>
      <c r="B2245" t="s">
        <v>2557</v>
      </c>
      <c r="C2245" t="s">
        <v>401</v>
      </c>
      <c r="D2245" t="str">
        <f t="shared" si="70"/>
        <v>Desmarais Michael</v>
      </c>
      <c r="E2245" t="s">
        <v>22</v>
      </c>
      <c r="F2245" t="s">
        <v>564</v>
      </c>
      <c r="G2245" t="s">
        <v>1060</v>
      </c>
      <c r="H2245" t="s">
        <v>1061</v>
      </c>
      <c r="I2245" t="s">
        <v>54</v>
      </c>
      <c r="J2245" t="s">
        <v>19</v>
      </c>
      <c r="K2245" t="str">
        <f>INDEX(Table6[Column1],MATCH(L2245,Table6[Column2]))</f>
        <v>Youth</v>
      </c>
      <c r="L2245">
        <v>25.134909990000001</v>
      </c>
      <c r="M2245" t="str">
        <f>VLOOKUP(L2245,Table1[],2)</f>
        <v>20 - 29</v>
      </c>
      <c r="N2245" t="str">
        <f>INDEX(Table7[Column1],MATCH(O2245,Table7[Column2]))</f>
        <v>Fitting in Stage</v>
      </c>
      <c r="O2245">
        <v>7.0940852019999996</v>
      </c>
      <c r="P2245" t="str">
        <f>VLOOKUP(O2245,Table13[],2)</f>
        <v>6 - 10</v>
      </c>
      <c r="Q2245" t="str">
        <f>INDEX(Table8[Column1],MATCH(R2245,Table8[Column2]))</f>
        <v>Scheduled</v>
      </c>
      <c r="R2245">
        <v>0</v>
      </c>
      <c r="S2245">
        <f t="shared" si="71"/>
        <v>0</v>
      </c>
      <c r="T2245" t="s">
        <v>19</v>
      </c>
    </row>
    <row r="2246" spans="1:20" x14ac:dyDescent="0.25">
      <c r="A2246">
        <v>2245</v>
      </c>
      <c r="B2246" t="s">
        <v>143</v>
      </c>
      <c r="C2246" t="s">
        <v>149</v>
      </c>
      <c r="D2246" t="str">
        <f t="shared" si="70"/>
        <v>Price Charles</v>
      </c>
      <c r="E2246" t="s">
        <v>22</v>
      </c>
      <c r="F2246" t="s">
        <v>27</v>
      </c>
      <c r="G2246" t="s">
        <v>1060</v>
      </c>
      <c r="H2246" t="s">
        <v>1061</v>
      </c>
      <c r="I2246" t="s">
        <v>27</v>
      </c>
      <c r="J2246" t="s">
        <v>19</v>
      </c>
      <c r="K2246" t="str">
        <f>INDEX(Table6[Column1],MATCH(L2246,Table6[Column2]))</f>
        <v>Elders</v>
      </c>
      <c r="L2246">
        <v>58.762922019999998</v>
      </c>
      <c r="M2246" t="str">
        <f>VLOOKUP(L2246,Table1[],2)</f>
        <v>50 - 59</v>
      </c>
      <c r="N2246" t="str">
        <f>INDEX(Table7[Column1],MATCH(O2246,Table7[Column2]))</f>
        <v>Learning Stage</v>
      </c>
      <c r="O2246">
        <v>3.921795049</v>
      </c>
      <c r="P2246" t="str">
        <f>VLOOKUP(O2246,Table13[],2)</f>
        <v>1 - 5</v>
      </c>
      <c r="Q2246" t="str">
        <f>INDEX(Table8[Column1],MATCH(R2246,Table8[Column2]))</f>
        <v>Habitual</v>
      </c>
      <c r="R2246">
        <v>107.48687339999999</v>
      </c>
      <c r="S2246">
        <f t="shared" si="71"/>
        <v>4.4786197249999997</v>
      </c>
      <c r="T2246" t="s">
        <v>19</v>
      </c>
    </row>
    <row r="2247" spans="1:20" x14ac:dyDescent="0.25">
      <c r="A2247">
        <v>2246</v>
      </c>
      <c r="B2247" t="s">
        <v>2558</v>
      </c>
      <c r="C2247" t="s">
        <v>93</v>
      </c>
      <c r="D2247" t="str">
        <f t="shared" si="70"/>
        <v>Jaynes William</v>
      </c>
      <c r="E2247" t="s">
        <v>22</v>
      </c>
      <c r="F2247" t="s">
        <v>38</v>
      </c>
      <c r="G2247" t="s">
        <v>17</v>
      </c>
      <c r="H2247" t="s">
        <v>18</v>
      </c>
      <c r="I2247" t="s">
        <v>38</v>
      </c>
      <c r="J2247" t="s">
        <v>19</v>
      </c>
      <c r="K2247" t="str">
        <f>INDEX(Table6[Column1],MATCH(L2247,Table6[Column2]))</f>
        <v>Young Adults</v>
      </c>
      <c r="L2247">
        <v>39.184713160000001</v>
      </c>
      <c r="M2247" t="str">
        <f>VLOOKUP(L2247,Table1[],2)</f>
        <v>30 - 39</v>
      </c>
      <c r="N2247" t="str">
        <f>INDEX(Table7[Column1],MATCH(O2247,Table7[Column2]))</f>
        <v>Learning Stage</v>
      </c>
      <c r="O2247">
        <v>1.739139252</v>
      </c>
      <c r="P2247" t="str">
        <f>VLOOKUP(O2247,Table13[],2)</f>
        <v>1 - 5</v>
      </c>
      <c r="Q2247" t="str">
        <f>INDEX(Table8[Column1],MATCH(R2247,Table8[Column2]))</f>
        <v>Scheduled</v>
      </c>
      <c r="R2247">
        <v>25.519644069999998</v>
      </c>
      <c r="S2247">
        <f t="shared" si="71"/>
        <v>1.0633185029166665</v>
      </c>
      <c r="T2247" t="s">
        <v>19</v>
      </c>
    </row>
    <row r="2248" spans="1:20" x14ac:dyDescent="0.25">
      <c r="A2248">
        <v>2247</v>
      </c>
      <c r="B2248" t="s">
        <v>2559</v>
      </c>
      <c r="C2248" t="s">
        <v>2511</v>
      </c>
      <c r="D2248" t="str">
        <f t="shared" si="70"/>
        <v>Diaz Judy</v>
      </c>
      <c r="E2248" t="s">
        <v>15</v>
      </c>
      <c r="F2248" t="s">
        <v>1541</v>
      </c>
      <c r="G2248" t="s">
        <v>1825</v>
      </c>
      <c r="H2248" t="s">
        <v>1826</v>
      </c>
      <c r="I2248" t="s">
        <v>235</v>
      </c>
      <c r="J2248" t="s">
        <v>19</v>
      </c>
      <c r="K2248" t="str">
        <f>INDEX(Table6[Column1],MATCH(L2248,Table6[Column2]))</f>
        <v>Teenagers</v>
      </c>
      <c r="L2248">
        <v>13.001287059999999</v>
      </c>
      <c r="M2248" t="e">
        <f>VLOOKUP(L2248,Table1[],2)</f>
        <v>#N/A</v>
      </c>
      <c r="N2248" t="str">
        <f>INDEX(Table7[Column1],MATCH(O2248,Table7[Column2]))</f>
        <v>Fitting in Stage</v>
      </c>
      <c r="O2248">
        <v>6.1097214229999999</v>
      </c>
      <c r="P2248" t="str">
        <f>VLOOKUP(O2248,Table13[],2)</f>
        <v>6 - 10</v>
      </c>
      <c r="Q2248" t="str">
        <f>INDEX(Table8[Column1],MATCH(R2248,Table8[Column2]))</f>
        <v>Scheduled</v>
      </c>
      <c r="R2248">
        <v>0</v>
      </c>
      <c r="S2248">
        <f t="shared" si="71"/>
        <v>0</v>
      </c>
      <c r="T2248" t="s">
        <v>19</v>
      </c>
    </row>
    <row r="2249" spans="1:20" x14ac:dyDescent="0.25">
      <c r="A2249">
        <v>2248</v>
      </c>
      <c r="B2249" t="s">
        <v>966</v>
      </c>
      <c r="C2249" t="s">
        <v>50</v>
      </c>
      <c r="D2249" t="str">
        <f t="shared" si="70"/>
        <v>Miller Robert</v>
      </c>
      <c r="E2249" t="s">
        <v>22</v>
      </c>
      <c r="F2249" t="s">
        <v>24</v>
      </c>
      <c r="G2249" t="s">
        <v>1060</v>
      </c>
      <c r="H2249" t="s">
        <v>1061</v>
      </c>
      <c r="I2249" t="s">
        <v>24</v>
      </c>
      <c r="J2249" t="s">
        <v>19</v>
      </c>
      <c r="K2249" t="str">
        <f>INDEX(Table6[Column1],MATCH(L2249,Table6[Column2]))</f>
        <v>Young Adults</v>
      </c>
      <c r="L2249">
        <v>38.040203939999998</v>
      </c>
      <c r="M2249" t="str">
        <f>VLOOKUP(L2249,Table1[],2)</f>
        <v>30 - 39</v>
      </c>
      <c r="N2249" t="str">
        <f>INDEX(Table7[Column1],MATCH(O2249,Table7[Column2]))</f>
        <v>Learning Stage</v>
      </c>
      <c r="O2249">
        <v>4.091479606</v>
      </c>
      <c r="P2249" t="str">
        <f>VLOOKUP(O2249,Table13[],2)</f>
        <v>1 - 5</v>
      </c>
      <c r="Q2249" t="str">
        <f>INDEX(Table8[Column1],MATCH(R2249,Table8[Column2]))</f>
        <v>Scheduled</v>
      </c>
      <c r="R2249">
        <v>34.481682970000001</v>
      </c>
      <c r="S2249">
        <f t="shared" si="71"/>
        <v>1.4367367904166668</v>
      </c>
      <c r="T2249" t="s">
        <v>19</v>
      </c>
    </row>
    <row r="2250" spans="1:20" x14ac:dyDescent="0.25">
      <c r="A2250">
        <v>2249</v>
      </c>
      <c r="B2250" t="s">
        <v>2560</v>
      </c>
      <c r="C2250" t="s">
        <v>2561</v>
      </c>
      <c r="D2250" t="str">
        <f t="shared" si="70"/>
        <v>Hazelwood Bess</v>
      </c>
      <c r="E2250" t="s">
        <v>15</v>
      </c>
      <c r="F2250" t="s">
        <v>38</v>
      </c>
      <c r="G2250" t="s">
        <v>820</v>
      </c>
      <c r="H2250" t="s">
        <v>821</v>
      </c>
      <c r="I2250" t="s">
        <v>38</v>
      </c>
      <c r="J2250" t="s">
        <v>19</v>
      </c>
      <c r="K2250" t="str">
        <f>INDEX(Table6[Column1],MATCH(L2250,Table6[Column2]))</f>
        <v>Adults</v>
      </c>
      <c r="L2250">
        <v>48.199720079999999</v>
      </c>
      <c r="M2250" t="str">
        <f>VLOOKUP(L2250,Table1[],2)</f>
        <v>40 - 49</v>
      </c>
      <c r="N2250" t="str">
        <f>INDEX(Table7[Column1],MATCH(O2250,Table7[Column2]))</f>
        <v>Learning Stage</v>
      </c>
      <c r="O2250">
        <v>5.1494920320000004</v>
      </c>
      <c r="P2250" t="str">
        <f>VLOOKUP(O2250,Table13[],2)</f>
        <v>1 - 5</v>
      </c>
      <c r="Q2250" t="str">
        <f>INDEX(Table8[Column1],MATCH(R2250,Table8[Column2]))</f>
        <v>Habitual</v>
      </c>
      <c r="R2250">
        <v>83.826629260000004</v>
      </c>
      <c r="S2250">
        <f t="shared" si="71"/>
        <v>3.4927762191666667</v>
      </c>
      <c r="T2250" t="s">
        <v>19</v>
      </c>
    </row>
    <row r="2251" spans="1:20" x14ac:dyDescent="0.25">
      <c r="A2251">
        <v>2250</v>
      </c>
      <c r="B2251" t="s">
        <v>2562</v>
      </c>
      <c r="C2251" t="s">
        <v>2563</v>
      </c>
      <c r="D2251" t="str">
        <f t="shared" si="70"/>
        <v>Davidson Alexandra</v>
      </c>
      <c r="E2251" t="s">
        <v>15</v>
      </c>
      <c r="F2251" t="s">
        <v>38</v>
      </c>
      <c r="G2251" t="s">
        <v>17</v>
      </c>
      <c r="H2251" t="s">
        <v>18</v>
      </c>
      <c r="I2251" t="s">
        <v>38</v>
      </c>
      <c r="J2251" t="s">
        <v>19</v>
      </c>
      <c r="K2251" t="str">
        <f>INDEX(Table6[Column1],MATCH(L2251,Table6[Column2]))</f>
        <v>Elders</v>
      </c>
      <c r="L2251">
        <v>55.149161429999999</v>
      </c>
      <c r="M2251" t="str">
        <f>VLOOKUP(L2251,Table1[],2)</f>
        <v>50 - 59</v>
      </c>
      <c r="N2251" t="str">
        <f>INDEX(Table7[Column1],MATCH(O2251,Table7[Column2]))</f>
        <v>Learning Stage</v>
      </c>
      <c r="O2251">
        <v>1.6925110000000001</v>
      </c>
      <c r="P2251" t="str">
        <f>VLOOKUP(O2251,Table13[],2)</f>
        <v>1 - 5</v>
      </c>
      <c r="Q2251" t="str">
        <f>INDEX(Table8[Column1],MATCH(R2251,Table8[Column2]))</f>
        <v>Unexcused</v>
      </c>
      <c r="R2251">
        <v>164.08034570000001</v>
      </c>
      <c r="S2251">
        <f t="shared" si="71"/>
        <v>6.8366810708333343</v>
      </c>
      <c r="T2251" t="s">
        <v>19</v>
      </c>
    </row>
    <row r="2252" spans="1:20" x14ac:dyDescent="0.25">
      <c r="A2252">
        <v>2251</v>
      </c>
      <c r="B2252" t="s">
        <v>2564</v>
      </c>
      <c r="C2252" t="s">
        <v>2565</v>
      </c>
      <c r="D2252" t="str">
        <f t="shared" si="70"/>
        <v>Risch Elvin</v>
      </c>
      <c r="E2252" t="s">
        <v>22</v>
      </c>
      <c r="F2252" t="s">
        <v>30</v>
      </c>
      <c r="G2252" t="s">
        <v>1060</v>
      </c>
      <c r="H2252" t="s">
        <v>1061</v>
      </c>
      <c r="I2252" t="s">
        <v>30</v>
      </c>
      <c r="J2252" t="s">
        <v>19</v>
      </c>
      <c r="K2252" t="str">
        <f>INDEX(Table6[Column1],MATCH(L2252,Table6[Column2]))</f>
        <v>Elders</v>
      </c>
      <c r="L2252">
        <v>51.074168610000001</v>
      </c>
      <c r="M2252" t="str">
        <f>VLOOKUP(L2252,Table1[],2)</f>
        <v>50 - 59</v>
      </c>
      <c r="N2252" t="str">
        <f>INDEX(Table7[Column1],MATCH(O2252,Table7[Column2]))</f>
        <v>Learning Stage</v>
      </c>
      <c r="O2252">
        <v>1.8366248839999999</v>
      </c>
      <c r="P2252" t="str">
        <f>VLOOKUP(O2252,Table13[],2)</f>
        <v>1 - 5</v>
      </c>
      <c r="Q2252" t="str">
        <f>INDEX(Table8[Column1],MATCH(R2252,Table8[Column2]))</f>
        <v>Habitual</v>
      </c>
      <c r="R2252">
        <v>94.949943329999996</v>
      </c>
      <c r="S2252">
        <f t="shared" si="71"/>
        <v>3.9562476387499999</v>
      </c>
      <c r="T2252" t="s">
        <v>19</v>
      </c>
    </row>
    <row r="2253" spans="1:20" x14ac:dyDescent="0.25">
      <c r="A2253">
        <v>2252</v>
      </c>
      <c r="B2253" t="s">
        <v>1490</v>
      </c>
      <c r="C2253" t="s">
        <v>1083</v>
      </c>
      <c r="D2253" t="str">
        <f t="shared" si="70"/>
        <v>Neely Kathleen</v>
      </c>
      <c r="E2253" t="s">
        <v>15</v>
      </c>
      <c r="F2253" t="s">
        <v>38</v>
      </c>
      <c r="G2253" t="s">
        <v>17</v>
      </c>
      <c r="H2253" t="s">
        <v>18</v>
      </c>
      <c r="I2253" t="s">
        <v>38</v>
      </c>
      <c r="J2253" t="s">
        <v>19</v>
      </c>
      <c r="K2253" t="str">
        <f>INDEX(Table6[Column1],MATCH(L2253,Table6[Column2]))</f>
        <v>Adults</v>
      </c>
      <c r="L2253">
        <v>45.172598569999998</v>
      </c>
      <c r="M2253" t="str">
        <f>VLOOKUP(L2253,Table1[],2)</f>
        <v>40 - 49</v>
      </c>
      <c r="N2253" t="str">
        <f>INDEX(Table7[Column1],MATCH(O2253,Table7[Column2]))</f>
        <v>Learning Stage</v>
      </c>
      <c r="O2253">
        <v>5.1013015910000004</v>
      </c>
      <c r="P2253" t="str">
        <f>VLOOKUP(O2253,Table13[],2)</f>
        <v>1 - 5</v>
      </c>
      <c r="Q2253" t="str">
        <f>INDEX(Table8[Column1],MATCH(R2253,Table8[Column2]))</f>
        <v>Habitual</v>
      </c>
      <c r="R2253">
        <v>115.95471860000001</v>
      </c>
      <c r="S2253">
        <f t="shared" si="71"/>
        <v>4.8314466083333336</v>
      </c>
      <c r="T2253" t="s">
        <v>19</v>
      </c>
    </row>
    <row r="2254" spans="1:20" x14ac:dyDescent="0.25">
      <c r="A2254">
        <v>2253</v>
      </c>
      <c r="B2254" t="s">
        <v>1949</v>
      </c>
      <c r="C2254" t="s">
        <v>142</v>
      </c>
      <c r="D2254" t="str">
        <f t="shared" si="70"/>
        <v>Weir Adam</v>
      </c>
      <c r="E2254" t="s">
        <v>22</v>
      </c>
      <c r="F2254" t="s">
        <v>2434</v>
      </c>
      <c r="G2254" t="s">
        <v>1060</v>
      </c>
      <c r="H2254" t="s">
        <v>1061</v>
      </c>
      <c r="I2254" t="s">
        <v>107</v>
      </c>
      <c r="J2254" t="s">
        <v>19</v>
      </c>
      <c r="K2254" t="str">
        <f>INDEX(Table6[Column1],MATCH(L2254,Table6[Column2]))</f>
        <v>Adults</v>
      </c>
      <c r="L2254">
        <v>48.630628680000001</v>
      </c>
      <c r="M2254" t="str">
        <f>VLOOKUP(L2254,Table1[],2)</f>
        <v>40 - 49</v>
      </c>
      <c r="N2254" t="str">
        <f>INDEX(Table7[Column1],MATCH(O2254,Table7[Column2]))</f>
        <v>Learning Stage</v>
      </c>
      <c r="O2254">
        <v>5.4551380290000004</v>
      </c>
      <c r="P2254" t="str">
        <f>VLOOKUP(O2254,Table13[],2)</f>
        <v>1 - 5</v>
      </c>
      <c r="Q2254" t="str">
        <f>INDEX(Table8[Column1],MATCH(R2254,Table8[Column2]))</f>
        <v>Habitual</v>
      </c>
      <c r="R2254">
        <v>80.965005829999996</v>
      </c>
      <c r="S2254">
        <f t="shared" si="71"/>
        <v>3.373541909583333</v>
      </c>
      <c r="T2254" t="s">
        <v>19</v>
      </c>
    </row>
    <row r="2255" spans="1:20" x14ac:dyDescent="0.25">
      <c r="A2255">
        <v>2254</v>
      </c>
      <c r="B2255" t="s">
        <v>2566</v>
      </c>
      <c r="C2255" t="s">
        <v>502</v>
      </c>
      <c r="D2255" t="str">
        <f t="shared" si="70"/>
        <v>Wasinger Susan</v>
      </c>
      <c r="E2255" t="s">
        <v>15</v>
      </c>
      <c r="F2255" t="s">
        <v>1769</v>
      </c>
      <c r="G2255" t="s">
        <v>1060</v>
      </c>
      <c r="H2255" t="s">
        <v>1061</v>
      </c>
      <c r="I2255" t="s">
        <v>24</v>
      </c>
      <c r="J2255" t="s">
        <v>19</v>
      </c>
      <c r="K2255" t="str">
        <f>INDEX(Table6[Column1],MATCH(L2255,Table6[Column2]))</f>
        <v>Youth</v>
      </c>
      <c r="L2255">
        <v>26.449001079999999</v>
      </c>
      <c r="M2255" t="str">
        <f>VLOOKUP(L2255,Table1[],2)</f>
        <v>20 - 29</v>
      </c>
      <c r="N2255" t="str">
        <f>INDEX(Table7[Column1],MATCH(O2255,Table7[Column2]))</f>
        <v>Learning Stage</v>
      </c>
      <c r="O2255">
        <v>5.3783540509999996</v>
      </c>
      <c r="P2255" t="str">
        <f>VLOOKUP(O2255,Table13[],2)</f>
        <v>1 - 5</v>
      </c>
      <c r="Q2255" t="str">
        <f>INDEX(Table8[Column1],MATCH(R2255,Table8[Column2]))</f>
        <v>Scheduled</v>
      </c>
      <c r="R2255">
        <v>0</v>
      </c>
      <c r="S2255">
        <f t="shared" si="71"/>
        <v>0</v>
      </c>
      <c r="T2255" t="s">
        <v>19</v>
      </c>
    </row>
    <row r="2256" spans="1:20" x14ac:dyDescent="0.25">
      <c r="A2256">
        <v>2255</v>
      </c>
      <c r="B2256" t="s">
        <v>367</v>
      </c>
      <c r="C2256" t="s">
        <v>443</v>
      </c>
      <c r="D2256" t="str">
        <f t="shared" si="70"/>
        <v>Campbell Dennis</v>
      </c>
      <c r="E2256" t="s">
        <v>22</v>
      </c>
      <c r="F2256" t="s">
        <v>46</v>
      </c>
      <c r="G2256" t="s">
        <v>1872</v>
      </c>
      <c r="H2256" t="s">
        <v>612</v>
      </c>
      <c r="I2256" t="s">
        <v>46</v>
      </c>
      <c r="J2256" t="s">
        <v>19</v>
      </c>
      <c r="K2256" t="str">
        <f>INDEX(Table6[Column1],MATCH(L2256,Table6[Column2]))</f>
        <v>Elders</v>
      </c>
      <c r="L2256">
        <v>52.398452829999997</v>
      </c>
      <c r="M2256" t="str">
        <f>VLOOKUP(L2256,Table1[],2)</f>
        <v>50 - 59</v>
      </c>
      <c r="N2256" t="str">
        <f>INDEX(Table7[Column1],MATCH(O2256,Table7[Column2]))</f>
        <v>Learning Stage</v>
      </c>
      <c r="O2256">
        <v>5.0684003479999999</v>
      </c>
      <c r="P2256" t="str">
        <f>VLOOKUP(O2256,Table13[],2)</f>
        <v>1 - 5</v>
      </c>
      <c r="Q2256" t="str">
        <f>INDEX(Table8[Column1],MATCH(R2256,Table8[Column2]))</f>
        <v>Maintained</v>
      </c>
      <c r="R2256">
        <v>65.298511770000005</v>
      </c>
      <c r="S2256">
        <f t="shared" si="71"/>
        <v>2.7207713237500002</v>
      </c>
      <c r="T2256" t="s">
        <v>19</v>
      </c>
    </row>
    <row r="2257" spans="1:20" x14ac:dyDescent="0.25">
      <c r="A2257">
        <v>2256</v>
      </c>
      <c r="B2257" t="s">
        <v>2567</v>
      </c>
      <c r="C2257" t="s">
        <v>679</v>
      </c>
      <c r="D2257" t="str">
        <f t="shared" si="70"/>
        <v>Gaudreau Margaret</v>
      </c>
      <c r="E2257" t="s">
        <v>15</v>
      </c>
      <c r="F2257" t="s">
        <v>27</v>
      </c>
      <c r="G2257" t="s">
        <v>1060</v>
      </c>
      <c r="H2257" t="s">
        <v>1061</v>
      </c>
      <c r="I2257" t="s">
        <v>27</v>
      </c>
      <c r="J2257" t="s">
        <v>19</v>
      </c>
      <c r="K2257" t="str">
        <f>INDEX(Table6[Column1],MATCH(L2257,Table6[Column2]))</f>
        <v>Youth</v>
      </c>
      <c r="L2257">
        <v>28.153890669999999</v>
      </c>
      <c r="M2257" t="str">
        <f>VLOOKUP(L2257,Table1[],2)</f>
        <v>20 - 29</v>
      </c>
      <c r="N2257" t="str">
        <f>INDEX(Table7[Column1],MATCH(O2257,Table7[Column2]))</f>
        <v>Learning Stage</v>
      </c>
      <c r="O2257">
        <v>4.202907229</v>
      </c>
      <c r="P2257" t="str">
        <f>VLOOKUP(O2257,Table13[],2)</f>
        <v>1 - 5</v>
      </c>
      <c r="Q2257" t="str">
        <f>INDEX(Table8[Column1],MATCH(R2257,Table8[Column2]))</f>
        <v>Scheduled</v>
      </c>
      <c r="R2257">
        <v>1.669832803</v>
      </c>
      <c r="S2257">
        <f t="shared" si="71"/>
        <v>6.9576366791666677E-2</v>
      </c>
      <c r="T2257" t="s">
        <v>19</v>
      </c>
    </row>
    <row r="2258" spans="1:20" x14ac:dyDescent="0.25">
      <c r="A2258">
        <v>2257</v>
      </c>
      <c r="B2258" t="s">
        <v>2568</v>
      </c>
      <c r="C2258" t="s">
        <v>1069</v>
      </c>
      <c r="D2258" t="str">
        <f t="shared" si="70"/>
        <v>Valadez Annie</v>
      </c>
      <c r="E2258" t="s">
        <v>15</v>
      </c>
      <c r="F2258" t="s">
        <v>38</v>
      </c>
      <c r="G2258" t="s">
        <v>17</v>
      </c>
      <c r="H2258" t="s">
        <v>18</v>
      </c>
      <c r="I2258" t="s">
        <v>38</v>
      </c>
      <c r="J2258" t="s">
        <v>19</v>
      </c>
      <c r="K2258" t="str">
        <f>INDEX(Table6[Column1],MATCH(L2258,Table6[Column2]))</f>
        <v>Young Adults</v>
      </c>
      <c r="L2258">
        <v>38.816306230000002</v>
      </c>
      <c r="M2258" t="str">
        <f>VLOOKUP(L2258,Table1[],2)</f>
        <v>30 - 39</v>
      </c>
      <c r="N2258" t="str">
        <f>INDEX(Table7[Column1],MATCH(O2258,Table7[Column2]))</f>
        <v>Fitting in Stage</v>
      </c>
      <c r="O2258">
        <v>6.3539561679999998</v>
      </c>
      <c r="P2258" t="str">
        <f>VLOOKUP(O2258,Table13[],2)</f>
        <v>6 - 10</v>
      </c>
      <c r="Q2258" t="str">
        <f>INDEX(Table8[Column1],MATCH(R2258,Table8[Column2]))</f>
        <v>Maintained</v>
      </c>
      <c r="R2258">
        <v>45.947107950000003</v>
      </c>
      <c r="S2258">
        <f t="shared" si="71"/>
        <v>1.9144628312500003</v>
      </c>
      <c r="T2258" t="s">
        <v>19</v>
      </c>
    </row>
    <row r="2259" spans="1:20" x14ac:dyDescent="0.25">
      <c r="A2259">
        <v>2258</v>
      </c>
      <c r="B2259" t="s">
        <v>2569</v>
      </c>
      <c r="C2259" t="s">
        <v>2570</v>
      </c>
      <c r="D2259" t="str">
        <f t="shared" si="70"/>
        <v>Dibble Manuela</v>
      </c>
      <c r="E2259" t="s">
        <v>15</v>
      </c>
      <c r="F2259" t="s">
        <v>54</v>
      </c>
      <c r="G2259" t="s">
        <v>1060</v>
      </c>
      <c r="H2259" t="s">
        <v>1061</v>
      </c>
      <c r="I2259" t="s">
        <v>54</v>
      </c>
      <c r="J2259" t="s">
        <v>19</v>
      </c>
      <c r="K2259" t="str">
        <f>INDEX(Table6[Column1],MATCH(L2259,Table6[Column2]))</f>
        <v>Young Adults</v>
      </c>
      <c r="L2259">
        <v>39.961758660000001</v>
      </c>
      <c r="M2259" t="str">
        <f>VLOOKUP(L2259,Table1[],2)</f>
        <v>30 - 39</v>
      </c>
      <c r="N2259" t="str">
        <f>INDEX(Table7[Column1],MATCH(O2259,Table7[Column2]))</f>
        <v>Learning Stage</v>
      </c>
      <c r="O2259">
        <v>4.8094188999999998</v>
      </c>
      <c r="P2259" t="str">
        <f>VLOOKUP(O2259,Table13[],2)</f>
        <v>1 - 5</v>
      </c>
      <c r="Q2259" t="str">
        <f>INDEX(Table8[Column1],MATCH(R2259,Table8[Column2]))</f>
        <v>Maintained</v>
      </c>
      <c r="R2259">
        <v>75.762916950000005</v>
      </c>
      <c r="S2259">
        <f t="shared" si="71"/>
        <v>3.1567882062500003</v>
      </c>
      <c r="T2259" t="s">
        <v>19</v>
      </c>
    </row>
    <row r="2260" spans="1:20" x14ac:dyDescent="0.25">
      <c r="A2260">
        <v>2259</v>
      </c>
      <c r="B2260" t="s">
        <v>2571</v>
      </c>
      <c r="C2260" t="s">
        <v>2572</v>
      </c>
      <c r="D2260" t="str">
        <f t="shared" si="70"/>
        <v>Fleischer Delia</v>
      </c>
      <c r="E2260" t="s">
        <v>15</v>
      </c>
      <c r="F2260" t="s">
        <v>16</v>
      </c>
      <c r="G2260" t="s">
        <v>2305</v>
      </c>
      <c r="H2260" t="s">
        <v>1826</v>
      </c>
      <c r="I2260" t="s">
        <v>16</v>
      </c>
      <c r="J2260" t="s">
        <v>19</v>
      </c>
      <c r="K2260" t="str">
        <f>INDEX(Table6[Column1],MATCH(L2260,Table6[Column2]))</f>
        <v>Young Adults</v>
      </c>
      <c r="L2260">
        <v>36.746058230000003</v>
      </c>
      <c r="M2260" t="str">
        <f>VLOOKUP(L2260,Table1[],2)</f>
        <v>30 - 39</v>
      </c>
      <c r="N2260" t="str">
        <f>INDEX(Table7[Column1],MATCH(O2260,Table7[Column2]))</f>
        <v>Learning Stage</v>
      </c>
      <c r="O2260">
        <v>5.8997211529999998</v>
      </c>
      <c r="P2260" t="str">
        <f>VLOOKUP(O2260,Table13[],2)</f>
        <v>1 - 5</v>
      </c>
      <c r="Q2260" t="str">
        <f>INDEX(Table8[Column1],MATCH(R2260,Table8[Column2]))</f>
        <v>Scheduled</v>
      </c>
      <c r="R2260">
        <v>0</v>
      </c>
      <c r="S2260">
        <f t="shared" si="71"/>
        <v>0</v>
      </c>
      <c r="T2260" t="s">
        <v>19</v>
      </c>
    </row>
    <row r="2261" spans="1:20" x14ac:dyDescent="0.25">
      <c r="A2261">
        <v>2260</v>
      </c>
      <c r="B2261" t="s">
        <v>2573</v>
      </c>
      <c r="C2261" t="s">
        <v>147</v>
      </c>
      <c r="D2261" t="str">
        <f t="shared" si="70"/>
        <v>Monk Linda</v>
      </c>
      <c r="E2261" t="s">
        <v>15</v>
      </c>
      <c r="F2261" t="s">
        <v>113</v>
      </c>
      <c r="G2261" t="s">
        <v>1060</v>
      </c>
      <c r="H2261" t="s">
        <v>1061</v>
      </c>
      <c r="I2261" t="s">
        <v>24</v>
      </c>
      <c r="J2261" t="s">
        <v>19</v>
      </c>
      <c r="K2261" t="str">
        <f>INDEX(Table6[Column1],MATCH(L2261,Table6[Column2]))</f>
        <v>Young Adults</v>
      </c>
      <c r="L2261">
        <v>33.710793170000002</v>
      </c>
      <c r="M2261" t="str">
        <f>VLOOKUP(L2261,Table1[],2)</f>
        <v>30 - 39</v>
      </c>
      <c r="N2261" t="str">
        <f>INDEX(Table7[Column1],MATCH(O2261,Table7[Column2]))</f>
        <v>Fitting in Stage</v>
      </c>
      <c r="O2261">
        <v>8.3975382730000003</v>
      </c>
      <c r="P2261" t="str">
        <f>VLOOKUP(O2261,Table13[],2)</f>
        <v>6 - 10</v>
      </c>
      <c r="Q2261" t="str">
        <f>INDEX(Table8[Column1],MATCH(R2261,Table8[Column2]))</f>
        <v>Scheduled</v>
      </c>
      <c r="R2261">
        <v>0</v>
      </c>
      <c r="S2261">
        <f t="shared" si="71"/>
        <v>0</v>
      </c>
      <c r="T2261" t="s">
        <v>19</v>
      </c>
    </row>
    <row r="2262" spans="1:20" x14ac:dyDescent="0.25">
      <c r="A2262">
        <v>2261</v>
      </c>
      <c r="B2262" t="s">
        <v>2235</v>
      </c>
      <c r="C2262" t="s">
        <v>2037</v>
      </c>
      <c r="D2262" t="str">
        <f t="shared" si="70"/>
        <v>Gonzales Charlotte</v>
      </c>
      <c r="E2262" t="s">
        <v>15</v>
      </c>
      <c r="F2262" t="s">
        <v>169</v>
      </c>
      <c r="G2262" t="s">
        <v>1060</v>
      </c>
      <c r="H2262" t="s">
        <v>1061</v>
      </c>
      <c r="I2262" t="s">
        <v>169</v>
      </c>
      <c r="J2262" t="s">
        <v>19</v>
      </c>
      <c r="K2262" t="str">
        <f>INDEX(Table6[Column1],MATCH(L2262,Table6[Column2]))</f>
        <v>Adults</v>
      </c>
      <c r="L2262">
        <v>48.435771989999999</v>
      </c>
      <c r="M2262" t="str">
        <f>VLOOKUP(L2262,Table1[],2)</f>
        <v>40 - 49</v>
      </c>
      <c r="N2262" t="str">
        <f>INDEX(Table7[Column1],MATCH(O2262,Table7[Column2]))</f>
        <v>Learning Stage</v>
      </c>
      <c r="O2262">
        <v>5.2449625270000002</v>
      </c>
      <c r="P2262" t="str">
        <f>VLOOKUP(O2262,Table13[],2)</f>
        <v>1 - 5</v>
      </c>
      <c r="Q2262" t="str">
        <f>INDEX(Table8[Column1],MATCH(R2262,Table8[Column2]))</f>
        <v>Excused</v>
      </c>
      <c r="R2262">
        <v>139.1187261</v>
      </c>
      <c r="S2262">
        <f t="shared" si="71"/>
        <v>5.7966135875000004</v>
      </c>
      <c r="T2262" t="s">
        <v>19</v>
      </c>
    </row>
    <row r="2263" spans="1:20" x14ac:dyDescent="0.25">
      <c r="A2263">
        <v>2262</v>
      </c>
      <c r="B2263" t="s">
        <v>98</v>
      </c>
      <c r="C2263" t="s">
        <v>340</v>
      </c>
      <c r="D2263" t="str">
        <f t="shared" si="70"/>
        <v>Thompson Christopher</v>
      </c>
      <c r="E2263" t="s">
        <v>22</v>
      </c>
      <c r="F2263" t="s">
        <v>30</v>
      </c>
      <c r="G2263" t="s">
        <v>1060</v>
      </c>
      <c r="H2263" t="s">
        <v>1061</v>
      </c>
      <c r="I2263" t="s">
        <v>30</v>
      </c>
      <c r="J2263" t="s">
        <v>19</v>
      </c>
      <c r="K2263" t="str">
        <f>INDEX(Table6[Column1],MATCH(L2263,Table6[Column2]))</f>
        <v>Seniors</v>
      </c>
      <c r="L2263">
        <v>62.25296651</v>
      </c>
      <c r="M2263" t="str">
        <f>VLOOKUP(L2263,Table1[],2)</f>
        <v>60 and Above</v>
      </c>
      <c r="N2263" t="str">
        <f>INDEX(Table7[Column1],MATCH(O2263,Table7[Column2]))</f>
        <v>Fitting in Stage</v>
      </c>
      <c r="O2263">
        <v>6.1821766709999997</v>
      </c>
      <c r="P2263" t="str">
        <f>VLOOKUP(O2263,Table13[],2)</f>
        <v>6 - 10</v>
      </c>
      <c r="Q2263" t="str">
        <f>INDEX(Table8[Column1],MATCH(R2263,Table8[Column2]))</f>
        <v>Unexcused</v>
      </c>
      <c r="R2263">
        <v>170.826866</v>
      </c>
      <c r="S2263">
        <f t="shared" si="71"/>
        <v>7.1177860833333328</v>
      </c>
      <c r="T2263" t="s">
        <v>19</v>
      </c>
    </row>
    <row r="2264" spans="1:20" x14ac:dyDescent="0.25">
      <c r="A2264">
        <v>2263</v>
      </c>
      <c r="B2264" t="s">
        <v>267</v>
      </c>
      <c r="C2264" t="s">
        <v>79</v>
      </c>
      <c r="D2264" t="str">
        <f t="shared" si="70"/>
        <v>Johnson Jennifer</v>
      </c>
      <c r="E2264" t="s">
        <v>15</v>
      </c>
      <c r="F2264" t="s">
        <v>30</v>
      </c>
      <c r="G2264" t="s">
        <v>1060</v>
      </c>
      <c r="H2264" t="s">
        <v>1061</v>
      </c>
      <c r="I2264" t="s">
        <v>30</v>
      </c>
      <c r="J2264" t="s">
        <v>19</v>
      </c>
      <c r="K2264" t="str">
        <f>INDEX(Table6[Column1],MATCH(L2264,Table6[Column2]))</f>
        <v>Adults</v>
      </c>
      <c r="L2264">
        <v>43.898432649999997</v>
      </c>
      <c r="M2264" t="str">
        <f>VLOOKUP(L2264,Table1[],2)</f>
        <v>40 - 49</v>
      </c>
      <c r="N2264" t="str">
        <f>INDEX(Table7[Column1],MATCH(O2264,Table7[Column2]))</f>
        <v>Fitting in Stage</v>
      </c>
      <c r="O2264">
        <v>6.1734925040000004</v>
      </c>
      <c r="P2264" t="str">
        <f>VLOOKUP(O2264,Table13[],2)</f>
        <v>6 - 10</v>
      </c>
      <c r="Q2264" t="str">
        <f>INDEX(Table8[Column1],MATCH(R2264,Table8[Column2]))</f>
        <v>Scheduled</v>
      </c>
      <c r="R2264">
        <v>32.729883370000003</v>
      </c>
      <c r="S2264">
        <f t="shared" si="71"/>
        <v>1.3637451404166669</v>
      </c>
      <c r="T2264" t="s">
        <v>19</v>
      </c>
    </row>
    <row r="2265" spans="1:20" x14ac:dyDescent="0.25">
      <c r="A2265">
        <v>2264</v>
      </c>
      <c r="B2265" t="s">
        <v>281</v>
      </c>
      <c r="C2265" t="s">
        <v>1034</v>
      </c>
      <c r="D2265" t="str">
        <f t="shared" si="70"/>
        <v>Clark Lorraine</v>
      </c>
      <c r="E2265" t="s">
        <v>15</v>
      </c>
      <c r="F2265" t="s">
        <v>152</v>
      </c>
      <c r="G2265" t="s">
        <v>1060</v>
      </c>
      <c r="H2265" t="s">
        <v>1061</v>
      </c>
      <c r="I2265" t="s">
        <v>30</v>
      </c>
      <c r="J2265" t="s">
        <v>19</v>
      </c>
      <c r="K2265" t="str">
        <f>INDEX(Table6[Column1],MATCH(L2265,Table6[Column2]))</f>
        <v>Adults</v>
      </c>
      <c r="L2265">
        <v>42.393982399999999</v>
      </c>
      <c r="M2265" t="str">
        <f>VLOOKUP(L2265,Table1[],2)</f>
        <v>40 - 49</v>
      </c>
      <c r="N2265" t="str">
        <f>INDEX(Table7[Column1],MATCH(O2265,Table7[Column2]))</f>
        <v>Learning Stage</v>
      </c>
      <c r="O2265">
        <v>4.9758409500000003</v>
      </c>
      <c r="P2265" t="str">
        <f>VLOOKUP(O2265,Table13[],2)</f>
        <v>1 - 5</v>
      </c>
      <c r="Q2265" t="str">
        <f>INDEX(Table8[Column1],MATCH(R2265,Table8[Column2]))</f>
        <v>Habitual</v>
      </c>
      <c r="R2265">
        <v>117.05438409999999</v>
      </c>
      <c r="S2265">
        <f t="shared" si="71"/>
        <v>4.8772660041666667</v>
      </c>
      <c r="T2265" t="s">
        <v>19</v>
      </c>
    </row>
    <row r="2266" spans="1:20" x14ac:dyDescent="0.25">
      <c r="A2266">
        <v>2265</v>
      </c>
      <c r="B2266" t="s">
        <v>2574</v>
      </c>
      <c r="C2266" t="s">
        <v>502</v>
      </c>
      <c r="D2266" t="str">
        <f t="shared" si="70"/>
        <v>Randolph Susan</v>
      </c>
      <c r="E2266" t="s">
        <v>15</v>
      </c>
      <c r="F2266" t="s">
        <v>24</v>
      </c>
      <c r="G2266" t="s">
        <v>1060</v>
      </c>
      <c r="H2266" t="s">
        <v>1061</v>
      </c>
      <c r="I2266" t="s">
        <v>24</v>
      </c>
      <c r="J2266" t="s">
        <v>19</v>
      </c>
      <c r="K2266" t="str">
        <f>INDEX(Table6[Column1],MATCH(L2266,Table6[Column2]))</f>
        <v>Young Adults</v>
      </c>
      <c r="L2266">
        <v>32.254565890000002</v>
      </c>
      <c r="M2266" t="str">
        <f>VLOOKUP(L2266,Table1[],2)</f>
        <v>30 - 39</v>
      </c>
      <c r="N2266" t="str">
        <f>INDEX(Table7[Column1],MATCH(O2266,Table7[Column2]))</f>
        <v>Learning Stage</v>
      </c>
      <c r="O2266">
        <v>3.205741766</v>
      </c>
      <c r="P2266" t="str">
        <f>VLOOKUP(O2266,Table13[],2)</f>
        <v>1 - 5</v>
      </c>
      <c r="Q2266" t="str">
        <f>INDEX(Table8[Column1],MATCH(R2266,Table8[Column2]))</f>
        <v>Scheduled</v>
      </c>
      <c r="R2266">
        <v>21.38609958</v>
      </c>
      <c r="S2266">
        <f t="shared" si="71"/>
        <v>0.89108748250000003</v>
      </c>
      <c r="T2266" t="s">
        <v>19</v>
      </c>
    </row>
    <row r="2267" spans="1:20" x14ac:dyDescent="0.25">
      <c r="A2267">
        <v>2266</v>
      </c>
      <c r="B2267" t="s">
        <v>1209</v>
      </c>
      <c r="C2267" t="s">
        <v>79</v>
      </c>
      <c r="D2267" t="str">
        <f t="shared" si="70"/>
        <v>Taylor Jennifer</v>
      </c>
      <c r="E2267" t="s">
        <v>15</v>
      </c>
      <c r="F2267" t="s">
        <v>57</v>
      </c>
      <c r="G2267" t="s">
        <v>820</v>
      </c>
      <c r="H2267" t="s">
        <v>821</v>
      </c>
      <c r="I2267" t="s">
        <v>57</v>
      </c>
      <c r="J2267" t="s">
        <v>19</v>
      </c>
      <c r="K2267" t="str">
        <f>INDEX(Table6[Column1],MATCH(L2267,Table6[Column2]))</f>
        <v>Elders</v>
      </c>
      <c r="L2267">
        <v>50.414758450000001</v>
      </c>
      <c r="M2267" t="str">
        <f>VLOOKUP(L2267,Table1[],2)</f>
        <v>50 - 59</v>
      </c>
      <c r="N2267" t="str">
        <f>INDEX(Table7[Column1],MATCH(O2267,Table7[Column2]))</f>
        <v>Learning Stage</v>
      </c>
      <c r="O2267">
        <v>4.5351580299999998</v>
      </c>
      <c r="P2267" t="str">
        <f>VLOOKUP(O2267,Table13[],2)</f>
        <v>1 - 5</v>
      </c>
      <c r="Q2267" t="str">
        <f>INDEX(Table8[Column1],MATCH(R2267,Table8[Column2]))</f>
        <v>Maintained</v>
      </c>
      <c r="R2267">
        <v>44.657879860000001</v>
      </c>
      <c r="S2267">
        <f t="shared" si="71"/>
        <v>1.8607449941666665</v>
      </c>
      <c r="T2267" t="s">
        <v>19</v>
      </c>
    </row>
    <row r="2268" spans="1:20" x14ac:dyDescent="0.25">
      <c r="A2268">
        <v>2267</v>
      </c>
      <c r="B2268" t="s">
        <v>957</v>
      </c>
      <c r="C2268" t="s">
        <v>368</v>
      </c>
      <c r="D2268" t="str">
        <f t="shared" si="70"/>
        <v>Gardner Frank</v>
      </c>
      <c r="E2268" t="s">
        <v>22</v>
      </c>
      <c r="F2268" t="s">
        <v>505</v>
      </c>
      <c r="G2268" t="s">
        <v>1060</v>
      </c>
      <c r="H2268" t="s">
        <v>1061</v>
      </c>
      <c r="I2268" t="s">
        <v>24</v>
      </c>
      <c r="J2268" t="s">
        <v>19</v>
      </c>
      <c r="K2268" t="str">
        <f>INDEX(Table6[Column1],MATCH(L2268,Table6[Column2]))</f>
        <v>Elders</v>
      </c>
      <c r="L2268">
        <v>52.882926390000002</v>
      </c>
      <c r="M2268" t="str">
        <f>VLOOKUP(L2268,Table1[],2)</f>
        <v>50 - 59</v>
      </c>
      <c r="N2268" t="str">
        <f>INDEX(Table7[Column1],MATCH(O2268,Table7[Column2]))</f>
        <v>Learning Stage</v>
      </c>
      <c r="O2268">
        <v>5.3243666059999999</v>
      </c>
      <c r="P2268" t="str">
        <f>VLOOKUP(O2268,Table13[],2)</f>
        <v>1 - 5</v>
      </c>
      <c r="Q2268" t="str">
        <f>INDEX(Table8[Column1],MATCH(R2268,Table8[Column2]))</f>
        <v>Habitual</v>
      </c>
      <c r="R2268">
        <v>97.541372730000006</v>
      </c>
      <c r="S2268">
        <f t="shared" si="71"/>
        <v>4.0642238637500006</v>
      </c>
      <c r="T2268" t="s">
        <v>19</v>
      </c>
    </row>
    <row r="2269" spans="1:20" x14ac:dyDescent="0.25">
      <c r="A2269">
        <v>2268</v>
      </c>
      <c r="B2269" t="s">
        <v>991</v>
      </c>
      <c r="C2269" t="s">
        <v>2575</v>
      </c>
      <c r="D2269" t="str">
        <f t="shared" si="70"/>
        <v>Tucker Minnie</v>
      </c>
      <c r="E2269" t="s">
        <v>15</v>
      </c>
      <c r="F2269" t="s">
        <v>33</v>
      </c>
      <c r="G2269" t="s">
        <v>1060</v>
      </c>
      <c r="H2269" t="s">
        <v>1061</v>
      </c>
      <c r="I2269" t="s">
        <v>33</v>
      </c>
      <c r="J2269" t="s">
        <v>19</v>
      </c>
      <c r="K2269" t="str">
        <f>INDEX(Table6[Column1],MATCH(L2269,Table6[Column2]))</f>
        <v>Young Adults</v>
      </c>
      <c r="L2269">
        <v>33.443072639999997</v>
      </c>
      <c r="M2269" t="str">
        <f>VLOOKUP(L2269,Table1[],2)</f>
        <v>30 - 39</v>
      </c>
      <c r="N2269" t="str">
        <f>INDEX(Table7[Column1],MATCH(O2269,Table7[Column2]))</f>
        <v>Fitting in Stage</v>
      </c>
      <c r="O2269">
        <v>6.3141694069999996</v>
      </c>
      <c r="P2269" t="str">
        <f>VLOOKUP(O2269,Table13[],2)</f>
        <v>6 - 10</v>
      </c>
      <c r="Q2269" t="str">
        <f>INDEX(Table8[Column1],MATCH(R2269,Table8[Column2]))</f>
        <v>Scheduled</v>
      </c>
      <c r="R2269">
        <v>33.811306109999997</v>
      </c>
      <c r="S2269">
        <f t="shared" si="71"/>
        <v>1.4088044212499999</v>
      </c>
      <c r="T2269" t="s">
        <v>19</v>
      </c>
    </row>
    <row r="2270" spans="1:20" x14ac:dyDescent="0.25">
      <c r="A2270">
        <v>2269</v>
      </c>
      <c r="B2270" t="s">
        <v>2576</v>
      </c>
      <c r="C2270" t="s">
        <v>227</v>
      </c>
      <c r="D2270" t="str">
        <f t="shared" si="70"/>
        <v>Weisz Lisa</v>
      </c>
      <c r="E2270" t="s">
        <v>15</v>
      </c>
      <c r="F2270" t="s">
        <v>358</v>
      </c>
      <c r="G2270" t="s">
        <v>1872</v>
      </c>
      <c r="H2270" t="s">
        <v>612</v>
      </c>
      <c r="I2270" t="s">
        <v>358</v>
      </c>
      <c r="J2270" t="s">
        <v>19</v>
      </c>
      <c r="K2270" t="str">
        <f>INDEX(Table6[Column1],MATCH(L2270,Table6[Column2]))</f>
        <v>Adults</v>
      </c>
      <c r="L2270">
        <v>41.901782500000003</v>
      </c>
      <c r="M2270" t="str">
        <f>VLOOKUP(L2270,Table1[],2)</f>
        <v>40 - 49</v>
      </c>
      <c r="N2270" t="str">
        <f>INDEX(Table7[Column1],MATCH(O2270,Table7[Column2]))</f>
        <v>Fitting in Stage</v>
      </c>
      <c r="O2270">
        <v>6.5442057440000001</v>
      </c>
      <c r="P2270" t="str">
        <f>VLOOKUP(O2270,Table13[],2)</f>
        <v>6 - 10</v>
      </c>
      <c r="Q2270" t="str">
        <f>INDEX(Table8[Column1],MATCH(R2270,Table8[Column2]))</f>
        <v>Maintained</v>
      </c>
      <c r="R2270">
        <v>79.336223720000007</v>
      </c>
      <c r="S2270">
        <f t="shared" si="71"/>
        <v>3.3056759883333338</v>
      </c>
      <c r="T2270" t="s">
        <v>19</v>
      </c>
    </row>
    <row r="2271" spans="1:20" x14ac:dyDescent="0.25">
      <c r="A2271">
        <v>2270</v>
      </c>
      <c r="B2271" t="s">
        <v>1092</v>
      </c>
      <c r="C2271" t="s">
        <v>1465</v>
      </c>
      <c r="D2271" t="str">
        <f t="shared" si="70"/>
        <v>Robinson Andrew</v>
      </c>
      <c r="E2271" t="s">
        <v>22</v>
      </c>
      <c r="F2271" t="s">
        <v>30</v>
      </c>
      <c r="G2271" t="s">
        <v>1060</v>
      </c>
      <c r="H2271" t="s">
        <v>1061</v>
      </c>
      <c r="I2271" t="s">
        <v>30</v>
      </c>
      <c r="J2271" t="s">
        <v>19</v>
      </c>
      <c r="K2271" t="str">
        <f>INDEX(Table6[Column1],MATCH(L2271,Table6[Column2]))</f>
        <v>Adults</v>
      </c>
      <c r="L2271">
        <v>42.69614344</v>
      </c>
      <c r="M2271" t="str">
        <f>VLOOKUP(L2271,Table1[],2)</f>
        <v>40 - 49</v>
      </c>
      <c r="N2271" t="str">
        <f>INDEX(Table7[Column1],MATCH(O2271,Table7[Column2]))</f>
        <v>Learning Stage</v>
      </c>
      <c r="O2271">
        <v>5.283717287</v>
      </c>
      <c r="P2271" t="str">
        <f>VLOOKUP(O2271,Table13[],2)</f>
        <v>1 - 5</v>
      </c>
      <c r="Q2271" t="str">
        <f>INDEX(Table8[Column1],MATCH(R2271,Table8[Column2]))</f>
        <v>Maintained</v>
      </c>
      <c r="R2271">
        <v>53.76593269</v>
      </c>
      <c r="S2271">
        <f t="shared" si="71"/>
        <v>2.2402471954166665</v>
      </c>
      <c r="T2271" t="s">
        <v>19</v>
      </c>
    </row>
    <row r="2272" spans="1:20" x14ac:dyDescent="0.25">
      <c r="A2272">
        <v>2271</v>
      </c>
      <c r="B2272" t="s">
        <v>321</v>
      </c>
      <c r="C2272" t="s">
        <v>2577</v>
      </c>
      <c r="D2272" t="str">
        <f t="shared" si="70"/>
        <v>Cook Maude</v>
      </c>
      <c r="E2272" t="s">
        <v>15</v>
      </c>
      <c r="F2272" t="s">
        <v>30</v>
      </c>
      <c r="G2272" t="s">
        <v>1060</v>
      </c>
      <c r="H2272" t="s">
        <v>1061</v>
      </c>
      <c r="I2272" t="s">
        <v>30</v>
      </c>
      <c r="J2272" t="s">
        <v>19</v>
      </c>
      <c r="K2272" t="str">
        <f>INDEX(Table6[Column1],MATCH(L2272,Table6[Column2]))</f>
        <v>Youth</v>
      </c>
      <c r="L2272">
        <v>29.115140390000001</v>
      </c>
      <c r="M2272" t="str">
        <f>VLOOKUP(L2272,Table1[],2)</f>
        <v>20 - 29</v>
      </c>
      <c r="N2272" t="str">
        <f>INDEX(Table7[Column1],MATCH(O2272,Table7[Column2]))</f>
        <v>Learning Stage</v>
      </c>
      <c r="O2272">
        <v>4.6794692539999998</v>
      </c>
      <c r="P2272" t="str">
        <f>VLOOKUP(O2272,Table13[],2)</f>
        <v>1 - 5</v>
      </c>
      <c r="Q2272" t="str">
        <f>INDEX(Table8[Column1],MATCH(R2272,Table8[Column2]))</f>
        <v>Scheduled</v>
      </c>
      <c r="R2272">
        <v>0</v>
      </c>
      <c r="S2272">
        <f t="shared" si="71"/>
        <v>0</v>
      </c>
      <c r="T2272" t="s">
        <v>19</v>
      </c>
    </row>
    <row r="2273" spans="1:20" x14ac:dyDescent="0.25">
      <c r="A2273">
        <v>2272</v>
      </c>
      <c r="B2273" t="s">
        <v>93</v>
      </c>
      <c r="C2273" t="s">
        <v>420</v>
      </c>
      <c r="D2273" t="str">
        <f t="shared" si="70"/>
        <v>William Bonnie</v>
      </c>
      <c r="E2273" t="s">
        <v>15</v>
      </c>
      <c r="F2273" t="s">
        <v>127</v>
      </c>
      <c r="G2273" t="s">
        <v>1060</v>
      </c>
      <c r="H2273" t="s">
        <v>1061</v>
      </c>
      <c r="I2273" t="s">
        <v>127</v>
      </c>
      <c r="J2273" t="s">
        <v>19</v>
      </c>
      <c r="K2273" t="str">
        <f>INDEX(Table6[Column1],MATCH(L2273,Table6[Column2]))</f>
        <v>Young Adults</v>
      </c>
      <c r="L2273">
        <v>35.373983359999997</v>
      </c>
      <c r="M2273" t="str">
        <f>VLOOKUP(L2273,Table1[],2)</f>
        <v>30 - 39</v>
      </c>
      <c r="N2273" t="str">
        <f>INDEX(Table7[Column1],MATCH(O2273,Table7[Column2]))</f>
        <v>Fitting in Stage</v>
      </c>
      <c r="O2273">
        <v>7.3350320890000003</v>
      </c>
      <c r="P2273" t="str">
        <f>VLOOKUP(O2273,Table13[],2)</f>
        <v>6 - 10</v>
      </c>
      <c r="Q2273" t="str">
        <f>INDEX(Table8[Column1],MATCH(R2273,Table8[Column2]))</f>
        <v>Scheduled</v>
      </c>
      <c r="R2273">
        <v>0</v>
      </c>
      <c r="S2273">
        <f t="shared" si="71"/>
        <v>0</v>
      </c>
      <c r="T2273" t="s">
        <v>19</v>
      </c>
    </row>
    <row r="2274" spans="1:20" x14ac:dyDescent="0.25">
      <c r="A2274">
        <v>2273</v>
      </c>
      <c r="B2274" t="s">
        <v>2578</v>
      </c>
      <c r="C2274" t="s">
        <v>823</v>
      </c>
      <c r="D2274" t="str">
        <f t="shared" si="70"/>
        <v>Michie Brittany</v>
      </c>
      <c r="E2274" t="s">
        <v>15</v>
      </c>
      <c r="F2274" t="s">
        <v>38</v>
      </c>
      <c r="G2274" t="s">
        <v>17</v>
      </c>
      <c r="H2274" t="s">
        <v>18</v>
      </c>
      <c r="I2274" t="s">
        <v>38</v>
      </c>
      <c r="J2274" t="s">
        <v>19</v>
      </c>
      <c r="K2274" t="str">
        <f>INDEX(Table6[Column1],MATCH(L2274,Table6[Column2]))</f>
        <v>Adults</v>
      </c>
      <c r="L2274">
        <v>44.815575699999997</v>
      </c>
      <c r="M2274" t="str">
        <f>VLOOKUP(L2274,Table1[],2)</f>
        <v>40 - 49</v>
      </c>
      <c r="N2274" t="str">
        <f>INDEX(Table7[Column1],MATCH(O2274,Table7[Column2]))</f>
        <v>Learning Stage</v>
      </c>
      <c r="O2274">
        <v>5.7215863029999996</v>
      </c>
      <c r="P2274" t="str">
        <f>VLOOKUP(O2274,Table13[],2)</f>
        <v>1 - 5</v>
      </c>
      <c r="Q2274" t="str">
        <f>INDEX(Table8[Column1],MATCH(R2274,Table8[Column2]))</f>
        <v>Habitual</v>
      </c>
      <c r="R2274">
        <v>102.12434810000001</v>
      </c>
      <c r="S2274">
        <f t="shared" si="71"/>
        <v>4.2551811708333336</v>
      </c>
      <c r="T2274" t="s">
        <v>19</v>
      </c>
    </row>
    <row r="2275" spans="1:20" x14ac:dyDescent="0.25">
      <c r="A2275">
        <v>2274</v>
      </c>
      <c r="B2275" t="s">
        <v>34</v>
      </c>
      <c r="C2275" t="s">
        <v>812</v>
      </c>
      <c r="D2275" t="str">
        <f t="shared" si="70"/>
        <v>Jones Helen</v>
      </c>
      <c r="E2275" t="s">
        <v>15</v>
      </c>
      <c r="F2275" t="s">
        <v>16</v>
      </c>
      <c r="G2275" t="s">
        <v>2305</v>
      </c>
      <c r="H2275" t="s">
        <v>1826</v>
      </c>
      <c r="I2275" t="s">
        <v>16</v>
      </c>
      <c r="J2275" t="s">
        <v>19</v>
      </c>
      <c r="K2275" t="str">
        <f>INDEX(Table6[Column1],MATCH(L2275,Table6[Column2]))</f>
        <v>Adults</v>
      </c>
      <c r="L2275">
        <v>46.484544110000002</v>
      </c>
      <c r="M2275" t="str">
        <f>VLOOKUP(L2275,Table1[],2)</f>
        <v>40 - 49</v>
      </c>
      <c r="N2275" t="str">
        <f>INDEX(Table7[Column1],MATCH(O2275,Table7[Column2]))</f>
        <v>Learning Stage</v>
      </c>
      <c r="O2275">
        <v>5.0829140009999998</v>
      </c>
      <c r="P2275" t="str">
        <f>VLOOKUP(O2275,Table13[],2)</f>
        <v>1 - 5</v>
      </c>
      <c r="Q2275" t="str">
        <f>INDEX(Table8[Column1],MATCH(R2275,Table8[Column2]))</f>
        <v>Excused</v>
      </c>
      <c r="R2275">
        <v>139.5149534</v>
      </c>
      <c r="S2275">
        <f t="shared" si="71"/>
        <v>5.8131230583333329</v>
      </c>
      <c r="T2275" t="s">
        <v>19</v>
      </c>
    </row>
    <row r="2276" spans="1:20" x14ac:dyDescent="0.25">
      <c r="A2276">
        <v>2275</v>
      </c>
      <c r="B2276" t="s">
        <v>940</v>
      </c>
      <c r="C2276" t="s">
        <v>487</v>
      </c>
      <c r="D2276" t="str">
        <f t="shared" si="70"/>
        <v>Leon Melanie</v>
      </c>
      <c r="E2276" t="s">
        <v>15</v>
      </c>
      <c r="F2276" t="s">
        <v>162</v>
      </c>
      <c r="G2276" t="s">
        <v>1060</v>
      </c>
      <c r="H2276" t="s">
        <v>1061</v>
      </c>
      <c r="I2276" t="s">
        <v>30</v>
      </c>
      <c r="J2276" t="s">
        <v>19</v>
      </c>
      <c r="K2276" t="str">
        <f>INDEX(Table6[Column1],MATCH(L2276,Table6[Column2]))</f>
        <v>Young Adults</v>
      </c>
      <c r="L2276">
        <v>39.362289420000003</v>
      </c>
      <c r="M2276" t="str">
        <f>VLOOKUP(L2276,Table1[],2)</f>
        <v>30 - 39</v>
      </c>
      <c r="N2276" t="str">
        <f>INDEX(Table7[Column1],MATCH(O2276,Table7[Column2]))</f>
        <v>Learning Stage</v>
      </c>
      <c r="O2276">
        <v>4.1235060409999997</v>
      </c>
      <c r="P2276" t="str">
        <f>VLOOKUP(O2276,Table13[],2)</f>
        <v>1 - 5</v>
      </c>
      <c r="Q2276" t="str">
        <f>INDEX(Table8[Column1],MATCH(R2276,Table8[Column2]))</f>
        <v>Maintained</v>
      </c>
      <c r="R2276">
        <v>42.932634810000003</v>
      </c>
      <c r="S2276">
        <f t="shared" si="71"/>
        <v>1.78885978375</v>
      </c>
      <c r="T2276" t="s">
        <v>19</v>
      </c>
    </row>
    <row r="2277" spans="1:20" x14ac:dyDescent="0.25">
      <c r="A2277">
        <v>2276</v>
      </c>
      <c r="B2277" t="s">
        <v>1058</v>
      </c>
      <c r="C2277" t="s">
        <v>1416</v>
      </c>
      <c r="D2277" t="str">
        <f t="shared" si="70"/>
        <v>Cole Theresa</v>
      </c>
      <c r="E2277" t="s">
        <v>15</v>
      </c>
      <c r="F2277" t="s">
        <v>38</v>
      </c>
      <c r="G2277" t="s">
        <v>17</v>
      </c>
      <c r="H2277" t="s">
        <v>18</v>
      </c>
      <c r="I2277" t="s">
        <v>38</v>
      </c>
      <c r="J2277" t="s">
        <v>19</v>
      </c>
      <c r="K2277" t="str">
        <f>INDEX(Table6[Column1],MATCH(L2277,Table6[Column2]))</f>
        <v>Young Adults</v>
      </c>
      <c r="L2277">
        <v>38.691851790000001</v>
      </c>
      <c r="M2277" t="str">
        <f>VLOOKUP(L2277,Table1[],2)</f>
        <v>30 - 39</v>
      </c>
      <c r="N2277" t="str">
        <f>INDEX(Table7[Column1],MATCH(O2277,Table7[Column2]))</f>
        <v>Learning Stage</v>
      </c>
      <c r="O2277">
        <v>5.3113762529999997</v>
      </c>
      <c r="P2277" t="str">
        <f>VLOOKUP(O2277,Table13[],2)</f>
        <v>1 - 5</v>
      </c>
      <c r="Q2277" t="str">
        <f>INDEX(Table8[Column1],MATCH(R2277,Table8[Column2]))</f>
        <v>Maintained</v>
      </c>
      <c r="R2277">
        <v>50.083308680000002</v>
      </c>
      <c r="S2277">
        <f t="shared" si="71"/>
        <v>2.0868045283333334</v>
      </c>
      <c r="T2277" t="s">
        <v>19</v>
      </c>
    </row>
    <row r="2278" spans="1:20" x14ac:dyDescent="0.25">
      <c r="A2278">
        <v>2277</v>
      </c>
      <c r="B2278" t="s">
        <v>597</v>
      </c>
      <c r="C2278" t="s">
        <v>1549</v>
      </c>
      <c r="D2278" t="str">
        <f t="shared" si="70"/>
        <v>Curtis Benjamin</v>
      </c>
      <c r="E2278" t="s">
        <v>22</v>
      </c>
      <c r="F2278" t="s">
        <v>1458</v>
      </c>
      <c r="G2278" t="s">
        <v>1060</v>
      </c>
      <c r="H2278" t="s">
        <v>1061</v>
      </c>
      <c r="I2278" t="s">
        <v>192</v>
      </c>
      <c r="J2278" t="s">
        <v>19</v>
      </c>
      <c r="K2278" t="str">
        <f>INDEX(Table6[Column1],MATCH(L2278,Table6[Column2]))</f>
        <v>Adults</v>
      </c>
      <c r="L2278">
        <v>49.661787740000001</v>
      </c>
      <c r="M2278" t="str">
        <f>VLOOKUP(L2278,Table1[],2)</f>
        <v>40 - 49</v>
      </c>
      <c r="N2278" t="str">
        <f>INDEX(Table7[Column1],MATCH(O2278,Table7[Column2]))</f>
        <v>Learning Stage</v>
      </c>
      <c r="O2278">
        <v>1.567530155</v>
      </c>
      <c r="P2278" t="str">
        <f>VLOOKUP(O2278,Table13[],2)</f>
        <v>1 - 5</v>
      </c>
      <c r="Q2278" t="str">
        <f>INDEX(Table8[Column1],MATCH(R2278,Table8[Column2]))</f>
        <v>Habitual</v>
      </c>
      <c r="R2278">
        <v>99.618794300000005</v>
      </c>
      <c r="S2278">
        <f t="shared" si="71"/>
        <v>4.1507830958333338</v>
      </c>
      <c r="T2278" t="s">
        <v>19</v>
      </c>
    </row>
    <row r="2279" spans="1:20" x14ac:dyDescent="0.25">
      <c r="A2279">
        <v>2278</v>
      </c>
      <c r="B2279" t="s">
        <v>2579</v>
      </c>
      <c r="C2279" t="s">
        <v>1042</v>
      </c>
      <c r="D2279" t="str">
        <f t="shared" si="70"/>
        <v>Olmo Ruth</v>
      </c>
      <c r="E2279" t="s">
        <v>15</v>
      </c>
      <c r="F2279" t="s">
        <v>23</v>
      </c>
      <c r="G2279" t="s">
        <v>1060</v>
      </c>
      <c r="H2279" t="s">
        <v>1061</v>
      </c>
      <c r="I2279" t="s">
        <v>24</v>
      </c>
      <c r="J2279" t="s">
        <v>19</v>
      </c>
      <c r="K2279" t="str">
        <f>INDEX(Table6[Column1],MATCH(L2279,Table6[Column2]))</f>
        <v>Adults</v>
      </c>
      <c r="L2279">
        <v>42.081708239999998</v>
      </c>
      <c r="M2279" t="str">
        <f>VLOOKUP(L2279,Table1[],2)</f>
        <v>40 - 49</v>
      </c>
      <c r="N2279" t="str">
        <f>INDEX(Table7[Column1],MATCH(O2279,Table7[Column2]))</f>
        <v>Fitting in Stage</v>
      </c>
      <c r="O2279">
        <v>6.0873223750000003</v>
      </c>
      <c r="P2279" t="str">
        <f>VLOOKUP(O2279,Table13[],2)</f>
        <v>6 - 10</v>
      </c>
      <c r="Q2279" t="str">
        <f>INDEX(Table8[Column1],MATCH(R2279,Table8[Column2]))</f>
        <v>Maintained</v>
      </c>
      <c r="R2279">
        <v>62.1025147</v>
      </c>
      <c r="S2279">
        <f t="shared" si="71"/>
        <v>2.5876047791666665</v>
      </c>
      <c r="T2279" t="s">
        <v>19</v>
      </c>
    </row>
    <row r="2280" spans="1:20" x14ac:dyDescent="0.25">
      <c r="A2280">
        <v>2279</v>
      </c>
      <c r="B2280" t="s">
        <v>400</v>
      </c>
      <c r="C2280" t="s">
        <v>2580</v>
      </c>
      <c r="D2280" t="str">
        <f t="shared" si="70"/>
        <v>Williams Velma</v>
      </c>
      <c r="E2280" t="s">
        <v>15</v>
      </c>
      <c r="F2280" t="s">
        <v>476</v>
      </c>
      <c r="G2280" t="s">
        <v>1060</v>
      </c>
      <c r="H2280" t="s">
        <v>1061</v>
      </c>
      <c r="I2280" t="s">
        <v>30</v>
      </c>
      <c r="J2280" t="s">
        <v>19</v>
      </c>
      <c r="K2280" t="str">
        <f>INDEX(Table6[Column1],MATCH(L2280,Table6[Column2]))</f>
        <v>Adults</v>
      </c>
      <c r="L2280">
        <v>44.673078220000001</v>
      </c>
      <c r="M2280" t="str">
        <f>VLOOKUP(L2280,Table1[],2)</f>
        <v>40 - 49</v>
      </c>
      <c r="N2280" t="str">
        <f>INDEX(Table7[Column1],MATCH(O2280,Table7[Column2]))</f>
        <v>Learning Stage</v>
      </c>
      <c r="O2280">
        <v>2.5801003040000001</v>
      </c>
      <c r="P2280" t="str">
        <f>VLOOKUP(O2280,Table13[],2)</f>
        <v>1 - 5</v>
      </c>
      <c r="Q2280" t="str">
        <f>INDEX(Table8[Column1],MATCH(R2280,Table8[Column2]))</f>
        <v>Habitual</v>
      </c>
      <c r="R2280">
        <v>88.78985668</v>
      </c>
      <c r="S2280">
        <f t="shared" si="71"/>
        <v>3.699577361666667</v>
      </c>
      <c r="T2280" t="s">
        <v>19</v>
      </c>
    </row>
    <row r="2281" spans="1:20" x14ac:dyDescent="0.25">
      <c r="A2281">
        <v>2280</v>
      </c>
      <c r="B2281" t="s">
        <v>2581</v>
      </c>
      <c r="C2281" t="s">
        <v>2582</v>
      </c>
      <c r="D2281" t="str">
        <f t="shared" si="70"/>
        <v>Klass Emanuel</v>
      </c>
      <c r="E2281" t="s">
        <v>22</v>
      </c>
      <c r="F2281" t="s">
        <v>33</v>
      </c>
      <c r="G2281" t="s">
        <v>1060</v>
      </c>
      <c r="H2281" t="s">
        <v>1061</v>
      </c>
      <c r="I2281" t="s">
        <v>33</v>
      </c>
      <c r="J2281" t="s">
        <v>19</v>
      </c>
      <c r="K2281" t="str">
        <f>INDEX(Table6[Column1],MATCH(L2281,Table6[Column2]))</f>
        <v>Elders</v>
      </c>
      <c r="L2281">
        <v>56.86717805</v>
      </c>
      <c r="M2281" t="str">
        <f>VLOOKUP(L2281,Table1[],2)</f>
        <v>50 - 59</v>
      </c>
      <c r="N2281" t="str">
        <f>INDEX(Table7[Column1],MATCH(O2281,Table7[Column2]))</f>
        <v>Learning Stage</v>
      </c>
      <c r="O2281">
        <v>4.8010872950000003</v>
      </c>
      <c r="P2281" t="str">
        <f>VLOOKUP(O2281,Table13[],2)</f>
        <v>1 - 5</v>
      </c>
      <c r="Q2281" t="str">
        <f>INDEX(Table8[Column1],MATCH(R2281,Table8[Column2]))</f>
        <v>Habitual</v>
      </c>
      <c r="R2281">
        <v>99.84998727</v>
      </c>
      <c r="S2281">
        <f t="shared" si="71"/>
        <v>4.1604161362500003</v>
      </c>
      <c r="T2281" t="s">
        <v>19</v>
      </c>
    </row>
    <row r="2282" spans="1:20" x14ac:dyDescent="0.25">
      <c r="A2282">
        <v>2281</v>
      </c>
      <c r="B2282" t="s">
        <v>2583</v>
      </c>
      <c r="C2282" t="s">
        <v>105</v>
      </c>
      <c r="D2282" t="str">
        <f t="shared" si="70"/>
        <v>Markel Emma</v>
      </c>
      <c r="E2282" t="s">
        <v>15</v>
      </c>
      <c r="F2282" t="s">
        <v>157</v>
      </c>
      <c r="G2282" t="s">
        <v>820</v>
      </c>
      <c r="H2282" t="s">
        <v>821</v>
      </c>
      <c r="I2282" t="s">
        <v>157</v>
      </c>
      <c r="J2282" t="s">
        <v>19</v>
      </c>
      <c r="K2282" t="str">
        <f>INDEX(Table6[Column1],MATCH(L2282,Table6[Column2]))</f>
        <v>Elders</v>
      </c>
      <c r="L2282">
        <v>59.949022820000003</v>
      </c>
      <c r="M2282" t="str">
        <f>VLOOKUP(L2282,Table1[],2)</f>
        <v>50 - 59</v>
      </c>
      <c r="N2282" t="str">
        <f>INDEX(Table7[Column1],MATCH(O2282,Table7[Column2]))</f>
        <v>Learning Stage</v>
      </c>
      <c r="O2282">
        <v>0.62262149</v>
      </c>
      <c r="P2282" t="e">
        <f>VLOOKUP(O2282,Table13[],2)</f>
        <v>#N/A</v>
      </c>
      <c r="Q2282" t="str">
        <f>INDEX(Table8[Column1],MATCH(R2282,Table8[Column2]))</f>
        <v>Habitual</v>
      </c>
      <c r="R2282">
        <v>109.0643048</v>
      </c>
      <c r="S2282">
        <f t="shared" si="71"/>
        <v>4.5443460333333334</v>
      </c>
      <c r="T2282" t="s">
        <v>19</v>
      </c>
    </row>
    <row r="2283" spans="1:20" x14ac:dyDescent="0.25">
      <c r="A2283">
        <v>2282</v>
      </c>
      <c r="B2283" t="s">
        <v>864</v>
      </c>
      <c r="C2283" t="s">
        <v>2584</v>
      </c>
      <c r="D2283" t="str">
        <f t="shared" si="70"/>
        <v>Jimenez Vivian</v>
      </c>
      <c r="E2283" t="s">
        <v>15</v>
      </c>
      <c r="F2283" t="s">
        <v>24</v>
      </c>
      <c r="G2283" t="s">
        <v>1060</v>
      </c>
      <c r="H2283" t="s">
        <v>1061</v>
      </c>
      <c r="I2283" t="s">
        <v>24</v>
      </c>
      <c r="J2283" t="s">
        <v>19</v>
      </c>
      <c r="K2283" t="str">
        <f>INDEX(Table6[Column1],MATCH(L2283,Table6[Column2]))</f>
        <v>Young Adults</v>
      </c>
      <c r="L2283">
        <v>34.077863399999998</v>
      </c>
      <c r="M2283" t="str">
        <f>VLOOKUP(L2283,Table1[],2)</f>
        <v>30 - 39</v>
      </c>
      <c r="N2283" t="str">
        <f>INDEX(Table7[Column1],MATCH(O2283,Table7[Column2]))</f>
        <v>Learning Stage</v>
      </c>
      <c r="O2283">
        <v>3.9098555949999998</v>
      </c>
      <c r="P2283" t="str">
        <f>VLOOKUP(O2283,Table13[],2)</f>
        <v>1 - 5</v>
      </c>
      <c r="Q2283" t="str">
        <f>INDEX(Table8[Column1],MATCH(R2283,Table8[Column2]))</f>
        <v>Scheduled</v>
      </c>
      <c r="R2283">
        <v>0.50613564700000002</v>
      </c>
      <c r="S2283">
        <f t="shared" si="71"/>
        <v>2.1088985291666668E-2</v>
      </c>
      <c r="T2283" t="s">
        <v>19</v>
      </c>
    </row>
    <row r="2284" spans="1:20" x14ac:dyDescent="0.25">
      <c r="A2284">
        <v>2283</v>
      </c>
      <c r="B2284" t="s">
        <v>334</v>
      </c>
      <c r="C2284" t="s">
        <v>303</v>
      </c>
      <c r="D2284" t="str">
        <f t="shared" si="70"/>
        <v>Flores Carrie</v>
      </c>
      <c r="E2284" t="s">
        <v>15</v>
      </c>
      <c r="F2284" t="s">
        <v>24</v>
      </c>
      <c r="G2284" t="s">
        <v>1060</v>
      </c>
      <c r="H2284" t="s">
        <v>1061</v>
      </c>
      <c r="I2284" t="s">
        <v>24</v>
      </c>
      <c r="J2284" t="s">
        <v>19</v>
      </c>
      <c r="K2284" t="str">
        <f>INDEX(Table6[Column1],MATCH(L2284,Table6[Column2]))</f>
        <v>Adults</v>
      </c>
      <c r="L2284">
        <v>40.95722997</v>
      </c>
      <c r="M2284" t="str">
        <f>VLOOKUP(L2284,Table1[],2)</f>
        <v>40 - 49</v>
      </c>
      <c r="N2284" t="str">
        <f>INDEX(Table7[Column1],MATCH(O2284,Table7[Column2]))</f>
        <v>Learning Stage</v>
      </c>
      <c r="O2284">
        <v>3.8680929040000001</v>
      </c>
      <c r="P2284" t="str">
        <f>VLOOKUP(O2284,Table13[],2)</f>
        <v>1 - 5</v>
      </c>
      <c r="Q2284" t="str">
        <f>INDEX(Table8[Column1],MATCH(R2284,Table8[Column2]))</f>
        <v>Habitual</v>
      </c>
      <c r="R2284">
        <v>89.546541079999997</v>
      </c>
      <c r="S2284">
        <f t="shared" si="71"/>
        <v>3.7311058783333331</v>
      </c>
      <c r="T2284" t="s">
        <v>19</v>
      </c>
    </row>
    <row r="2285" spans="1:20" x14ac:dyDescent="0.25">
      <c r="A2285">
        <v>2284</v>
      </c>
      <c r="B2285" t="s">
        <v>267</v>
      </c>
      <c r="C2285" t="s">
        <v>32</v>
      </c>
      <c r="D2285" t="str">
        <f t="shared" si="70"/>
        <v>Johnson Edward</v>
      </c>
      <c r="E2285" t="s">
        <v>22</v>
      </c>
      <c r="F2285" t="s">
        <v>540</v>
      </c>
      <c r="G2285" t="s">
        <v>820</v>
      </c>
      <c r="H2285" t="s">
        <v>821</v>
      </c>
      <c r="I2285" t="s">
        <v>169</v>
      </c>
      <c r="J2285" t="s">
        <v>19</v>
      </c>
      <c r="K2285" t="str">
        <f>INDEX(Table6[Column1],MATCH(L2285,Table6[Column2]))</f>
        <v>Youth</v>
      </c>
      <c r="L2285">
        <v>26.558754279999999</v>
      </c>
      <c r="M2285" t="str">
        <f>VLOOKUP(L2285,Table1[],2)</f>
        <v>20 - 29</v>
      </c>
      <c r="N2285" t="str">
        <f>INDEX(Table7[Column1],MATCH(O2285,Table7[Column2]))</f>
        <v>Learning Stage</v>
      </c>
      <c r="O2285">
        <v>3.2435924819999999</v>
      </c>
      <c r="P2285" t="str">
        <f>VLOOKUP(O2285,Table13[],2)</f>
        <v>1 - 5</v>
      </c>
      <c r="Q2285" t="str">
        <f>INDEX(Table8[Column1],MATCH(R2285,Table8[Column2]))</f>
        <v>Scheduled</v>
      </c>
      <c r="R2285">
        <v>15.093493779999999</v>
      </c>
      <c r="S2285">
        <f t="shared" si="71"/>
        <v>0.62889557416666664</v>
      </c>
      <c r="T2285" t="s">
        <v>19</v>
      </c>
    </row>
    <row r="2286" spans="1:20" x14ac:dyDescent="0.25">
      <c r="A2286">
        <v>2285</v>
      </c>
      <c r="B2286" t="s">
        <v>2585</v>
      </c>
      <c r="C2286" t="s">
        <v>1922</v>
      </c>
      <c r="D2286" t="str">
        <f t="shared" si="70"/>
        <v>Frechette Dorothy</v>
      </c>
      <c r="E2286" t="s">
        <v>15</v>
      </c>
      <c r="F2286" t="s">
        <v>27</v>
      </c>
      <c r="G2286" t="s">
        <v>820</v>
      </c>
      <c r="H2286" t="s">
        <v>821</v>
      </c>
      <c r="I2286" t="s">
        <v>27</v>
      </c>
      <c r="J2286" t="s">
        <v>19</v>
      </c>
      <c r="K2286" t="str">
        <f>INDEX(Table6[Column1],MATCH(L2286,Table6[Column2]))</f>
        <v>Adults</v>
      </c>
      <c r="L2286">
        <v>48.06678574</v>
      </c>
      <c r="M2286" t="str">
        <f>VLOOKUP(L2286,Table1[],2)</f>
        <v>40 - 49</v>
      </c>
      <c r="N2286" t="str">
        <f>INDEX(Table7[Column1],MATCH(O2286,Table7[Column2]))</f>
        <v>Learning Stage</v>
      </c>
      <c r="O2286">
        <v>5.0368998960000004</v>
      </c>
      <c r="P2286" t="str">
        <f>VLOOKUP(O2286,Table13[],2)</f>
        <v>1 - 5</v>
      </c>
      <c r="Q2286" t="str">
        <f>INDEX(Table8[Column1],MATCH(R2286,Table8[Column2]))</f>
        <v>Habitual</v>
      </c>
      <c r="R2286">
        <v>113.1029795</v>
      </c>
      <c r="S2286">
        <f t="shared" si="71"/>
        <v>4.7126241458333338</v>
      </c>
      <c r="T2286" t="s">
        <v>19</v>
      </c>
    </row>
    <row r="2287" spans="1:20" x14ac:dyDescent="0.25">
      <c r="A2287">
        <v>2286</v>
      </c>
      <c r="B2287" t="s">
        <v>2586</v>
      </c>
      <c r="C2287" t="s">
        <v>970</v>
      </c>
      <c r="D2287" t="str">
        <f t="shared" si="70"/>
        <v>Beck Claire</v>
      </c>
      <c r="E2287" t="s">
        <v>15</v>
      </c>
      <c r="F2287" t="s">
        <v>33</v>
      </c>
      <c r="G2287" t="s">
        <v>1060</v>
      </c>
      <c r="H2287" t="s">
        <v>1061</v>
      </c>
      <c r="I2287" t="s">
        <v>33</v>
      </c>
      <c r="J2287" t="s">
        <v>19</v>
      </c>
      <c r="K2287" t="str">
        <f>INDEX(Table6[Column1],MATCH(L2287,Table6[Column2]))</f>
        <v>Adults</v>
      </c>
      <c r="L2287">
        <v>49.277969030000001</v>
      </c>
      <c r="M2287" t="str">
        <f>VLOOKUP(L2287,Table1[],2)</f>
        <v>40 - 49</v>
      </c>
      <c r="N2287" t="str">
        <f>INDEX(Table7[Column1],MATCH(O2287,Table7[Column2]))</f>
        <v>Learning Stage</v>
      </c>
      <c r="O2287">
        <v>4.5226267260000004</v>
      </c>
      <c r="P2287" t="str">
        <f>VLOOKUP(O2287,Table13[],2)</f>
        <v>1 - 5</v>
      </c>
      <c r="Q2287" t="str">
        <f>INDEX(Table8[Column1],MATCH(R2287,Table8[Column2]))</f>
        <v>Excused</v>
      </c>
      <c r="R2287">
        <v>128.16832070000001</v>
      </c>
      <c r="S2287">
        <f t="shared" si="71"/>
        <v>5.3403466958333334</v>
      </c>
      <c r="T2287" t="s">
        <v>19</v>
      </c>
    </row>
    <row r="2288" spans="1:20" x14ac:dyDescent="0.25">
      <c r="A2288">
        <v>2287</v>
      </c>
      <c r="B2288" t="s">
        <v>2587</v>
      </c>
      <c r="C2288" t="s">
        <v>2588</v>
      </c>
      <c r="D2288" t="str">
        <f t="shared" si="70"/>
        <v>Terrazas Tracey</v>
      </c>
      <c r="E2288" t="s">
        <v>15</v>
      </c>
      <c r="F2288" t="s">
        <v>262</v>
      </c>
      <c r="G2288" t="s">
        <v>1060</v>
      </c>
      <c r="H2288" t="s">
        <v>1061</v>
      </c>
      <c r="I2288" t="s">
        <v>262</v>
      </c>
      <c r="J2288" t="s">
        <v>19</v>
      </c>
      <c r="K2288" t="str">
        <f>INDEX(Table6[Column1],MATCH(L2288,Table6[Column2]))</f>
        <v>Young Adults</v>
      </c>
      <c r="L2288">
        <v>38.857731049999998</v>
      </c>
      <c r="M2288" t="str">
        <f>VLOOKUP(L2288,Table1[],2)</f>
        <v>30 - 39</v>
      </c>
      <c r="N2288" t="str">
        <f>INDEX(Table7[Column1],MATCH(O2288,Table7[Column2]))</f>
        <v>Learning Stage</v>
      </c>
      <c r="O2288">
        <v>2.982424983</v>
      </c>
      <c r="P2288" t="str">
        <f>VLOOKUP(O2288,Table13[],2)</f>
        <v>1 - 5</v>
      </c>
      <c r="Q2288" t="str">
        <f>INDEX(Table8[Column1],MATCH(R2288,Table8[Column2]))</f>
        <v>Scheduled</v>
      </c>
      <c r="R2288">
        <v>26.052735869999999</v>
      </c>
      <c r="S2288">
        <f t="shared" si="71"/>
        <v>1.08553066125</v>
      </c>
      <c r="T2288" t="s">
        <v>19</v>
      </c>
    </row>
    <row r="2289" spans="1:20" x14ac:dyDescent="0.25">
      <c r="A2289">
        <v>2288</v>
      </c>
      <c r="B2289" t="s">
        <v>2589</v>
      </c>
      <c r="C2289" t="s">
        <v>709</v>
      </c>
      <c r="D2289" t="str">
        <f t="shared" si="70"/>
        <v>Dent Carlos</v>
      </c>
      <c r="E2289" t="s">
        <v>22</v>
      </c>
      <c r="F2289" t="s">
        <v>38</v>
      </c>
      <c r="G2289" t="s">
        <v>820</v>
      </c>
      <c r="H2289" t="s">
        <v>821</v>
      </c>
      <c r="I2289" t="s">
        <v>38</v>
      </c>
      <c r="J2289" t="s">
        <v>19</v>
      </c>
      <c r="K2289" t="str">
        <f>INDEX(Table6[Column1],MATCH(L2289,Table6[Column2]))</f>
        <v>Adults</v>
      </c>
      <c r="L2289">
        <v>46.329235570000002</v>
      </c>
      <c r="M2289" t="str">
        <f>VLOOKUP(L2289,Table1[],2)</f>
        <v>40 - 49</v>
      </c>
      <c r="N2289" t="str">
        <f>INDEX(Table7[Column1],MATCH(O2289,Table7[Column2]))</f>
        <v>Learning Stage</v>
      </c>
      <c r="O2289">
        <v>5.7273521870000001</v>
      </c>
      <c r="P2289" t="str">
        <f>VLOOKUP(O2289,Table13[],2)</f>
        <v>1 - 5</v>
      </c>
      <c r="Q2289" t="str">
        <f>INDEX(Table8[Column1],MATCH(R2289,Table8[Column2]))</f>
        <v>Maintained</v>
      </c>
      <c r="R2289">
        <v>56.529094899999997</v>
      </c>
      <c r="S2289">
        <f t="shared" si="71"/>
        <v>2.3553789541666665</v>
      </c>
      <c r="T2289" t="s">
        <v>19</v>
      </c>
    </row>
    <row r="2290" spans="1:20" x14ac:dyDescent="0.25">
      <c r="A2290">
        <v>2289</v>
      </c>
      <c r="B2290" t="s">
        <v>287</v>
      </c>
      <c r="C2290" t="s">
        <v>603</v>
      </c>
      <c r="D2290" t="str">
        <f t="shared" si="70"/>
        <v>Torres Willie</v>
      </c>
      <c r="E2290" t="s">
        <v>22</v>
      </c>
      <c r="F2290" t="s">
        <v>30</v>
      </c>
      <c r="G2290" t="s">
        <v>1060</v>
      </c>
      <c r="H2290" t="s">
        <v>1061</v>
      </c>
      <c r="I2290" t="s">
        <v>30</v>
      </c>
      <c r="J2290" t="s">
        <v>19</v>
      </c>
      <c r="K2290" t="str">
        <f>INDEX(Table6[Column1],MATCH(L2290,Table6[Column2]))</f>
        <v>Young Adults</v>
      </c>
      <c r="L2290">
        <v>33.374694910000002</v>
      </c>
      <c r="M2290" t="str">
        <f>VLOOKUP(L2290,Table1[],2)</f>
        <v>30 - 39</v>
      </c>
      <c r="N2290" t="str">
        <f>INDEX(Table7[Column1],MATCH(O2290,Table7[Column2]))</f>
        <v>Learning Stage</v>
      </c>
      <c r="O2290">
        <v>3.8144372359999998</v>
      </c>
      <c r="P2290" t="str">
        <f>VLOOKUP(O2290,Table13[],2)</f>
        <v>1 - 5</v>
      </c>
      <c r="Q2290" t="str">
        <f>INDEX(Table8[Column1],MATCH(R2290,Table8[Column2]))</f>
        <v>Scheduled</v>
      </c>
      <c r="R2290">
        <v>0</v>
      </c>
      <c r="S2290">
        <f t="shared" si="71"/>
        <v>0</v>
      </c>
      <c r="T2290" t="s">
        <v>19</v>
      </c>
    </row>
    <row r="2291" spans="1:20" x14ac:dyDescent="0.25">
      <c r="A2291">
        <v>2290</v>
      </c>
      <c r="B2291" t="s">
        <v>2590</v>
      </c>
      <c r="C2291" t="s">
        <v>350</v>
      </c>
      <c r="D2291" t="str">
        <f t="shared" si="70"/>
        <v>Record Ernestine</v>
      </c>
      <c r="E2291" t="s">
        <v>15</v>
      </c>
      <c r="F2291" t="s">
        <v>153</v>
      </c>
      <c r="G2291" t="s">
        <v>1060</v>
      </c>
      <c r="H2291" t="s">
        <v>1061</v>
      </c>
      <c r="I2291" t="s">
        <v>138</v>
      </c>
      <c r="J2291" t="s">
        <v>19</v>
      </c>
      <c r="K2291" t="str">
        <f>INDEX(Table6[Column1],MATCH(L2291,Table6[Column2]))</f>
        <v>Youth</v>
      </c>
      <c r="L2291">
        <v>25.1118773</v>
      </c>
      <c r="M2291" t="str">
        <f>VLOOKUP(L2291,Table1[],2)</f>
        <v>20 - 29</v>
      </c>
      <c r="N2291" t="str">
        <f>INDEX(Table7[Column1],MATCH(O2291,Table7[Column2]))</f>
        <v>Fitting in Stage</v>
      </c>
      <c r="O2291">
        <v>6.392528628</v>
      </c>
      <c r="P2291" t="str">
        <f>VLOOKUP(O2291,Table13[],2)</f>
        <v>6 - 10</v>
      </c>
      <c r="Q2291" t="str">
        <f>INDEX(Table8[Column1],MATCH(R2291,Table8[Column2]))</f>
        <v>Scheduled</v>
      </c>
      <c r="R2291">
        <v>0</v>
      </c>
      <c r="S2291">
        <f t="shared" si="71"/>
        <v>0</v>
      </c>
      <c r="T2291" t="s">
        <v>19</v>
      </c>
    </row>
    <row r="2292" spans="1:20" x14ac:dyDescent="0.25">
      <c r="A2292">
        <v>2291</v>
      </c>
      <c r="B2292" t="s">
        <v>2591</v>
      </c>
      <c r="C2292" t="s">
        <v>1030</v>
      </c>
      <c r="D2292" t="str">
        <f t="shared" si="70"/>
        <v>Pagan Kristen</v>
      </c>
      <c r="E2292" t="s">
        <v>15</v>
      </c>
      <c r="F2292" t="s">
        <v>2177</v>
      </c>
      <c r="G2292" t="s">
        <v>820</v>
      </c>
      <c r="H2292" t="s">
        <v>821</v>
      </c>
      <c r="I2292" t="s">
        <v>169</v>
      </c>
      <c r="J2292" t="s">
        <v>19</v>
      </c>
      <c r="K2292" t="str">
        <f>INDEX(Table6[Column1],MATCH(L2292,Table6[Column2]))</f>
        <v>Adults</v>
      </c>
      <c r="L2292">
        <v>46.556558610000003</v>
      </c>
      <c r="M2292" t="str">
        <f>VLOOKUP(L2292,Table1[],2)</f>
        <v>40 - 49</v>
      </c>
      <c r="N2292" t="str">
        <f>INDEX(Table7[Column1],MATCH(O2292,Table7[Column2]))</f>
        <v>Fitting in Stage</v>
      </c>
      <c r="O2292">
        <v>7.7350900510000002</v>
      </c>
      <c r="P2292" t="str">
        <f>VLOOKUP(O2292,Table13[],2)</f>
        <v>6 - 10</v>
      </c>
      <c r="Q2292" t="str">
        <f>INDEX(Table8[Column1],MATCH(R2292,Table8[Column2]))</f>
        <v>Habitual</v>
      </c>
      <c r="R2292">
        <v>115.1942612</v>
      </c>
      <c r="S2292">
        <f t="shared" si="71"/>
        <v>4.7997608833333336</v>
      </c>
      <c r="T2292" t="s">
        <v>19</v>
      </c>
    </row>
    <row r="2293" spans="1:20" x14ac:dyDescent="0.25">
      <c r="A2293">
        <v>2292</v>
      </c>
      <c r="B2293" t="s">
        <v>2592</v>
      </c>
      <c r="C2293" t="s">
        <v>2593</v>
      </c>
      <c r="D2293" t="str">
        <f t="shared" si="70"/>
        <v>Bonk Beulah</v>
      </c>
      <c r="E2293" t="s">
        <v>15</v>
      </c>
      <c r="F2293" t="s">
        <v>38</v>
      </c>
      <c r="G2293" t="s">
        <v>820</v>
      </c>
      <c r="H2293" t="s">
        <v>821</v>
      </c>
      <c r="I2293" t="s">
        <v>38</v>
      </c>
      <c r="J2293" t="s">
        <v>19</v>
      </c>
      <c r="K2293" t="str">
        <f>INDEX(Table6[Column1],MATCH(L2293,Table6[Column2]))</f>
        <v>Young Adults</v>
      </c>
      <c r="L2293">
        <v>39.575141520000003</v>
      </c>
      <c r="M2293" t="str">
        <f>VLOOKUP(L2293,Table1[],2)</f>
        <v>30 - 39</v>
      </c>
      <c r="N2293" t="str">
        <f>INDEX(Table7[Column1],MATCH(O2293,Table7[Column2]))</f>
        <v>Learning Stage</v>
      </c>
      <c r="O2293">
        <v>3.558463438</v>
      </c>
      <c r="P2293" t="str">
        <f>VLOOKUP(O2293,Table13[],2)</f>
        <v>1 - 5</v>
      </c>
      <c r="Q2293" t="str">
        <f>INDEX(Table8[Column1],MATCH(R2293,Table8[Column2]))</f>
        <v>Maintained</v>
      </c>
      <c r="R2293">
        <v>63.577222370000001</v>
      </c>
      <c r="S2293">
        <f t="shared" si="71"/>
        <v>2.6490509320833335</v>
      </c>
      <c r="T2293" t="s">
        <v>19</v>
      </c>
    </row>
    <row r="2294" spans="1:20" x14ac:dyDescent="0.25">
      <c r="A2294">
        <v>2293</v>
      </c>
      <c r="B2294" t="s">
        <v>167</v>
      </c>
      <c r="C2294" t="s">
        <v>1992</v>
      </c>
      <c r="D2294" t="str">
        <f t="shared" si="70"/>
        <v>Allen Jeanette</v>
      </c>
      <c r="E2294" t="s">
        <v>15</v>
      </c>
      <c r="F2294" t="s">
        <v>38</v>
      </c>
      <c r="G2294" t="s">
        <v>17</v>
      </c>
      <c r="H2294" t="s">
        <v>18</v>
      </c>
      <c r="I2294" t="s">
        <v>38</v>
      </c>
      <c r="J2294" t="s">
        <v>19</v>
      </c>
      <c r="K2294" t="str">
        <f>INDEX(Table6[Column1],MATCH(L2294,Table6[Column2]))</f>
        <v>Young Adults</v>
      </c>
      <c r="L2294">
        <v>37.592166880000001</v>
      </c>
      <c r="M2294" t="str">
        <f>VLOOKUP(L2294,Table1[],2)</f>
        <v>30 - 39</v>
      </c>
      <c r="N2294" t="str">
        <f>INDEX(Table7[Column1],MATCH(O2294,Table7[Column2]))</f>
        <v>Learning Stage</v>
      </c>
      <c r="O2294">
        <v>3.063668281</v>
      </c>
      <c r="P2294" t="str">
        <f>VLOOKUP(O2294,Table13[],2)</f>
        <v>1 - 5</v>
      </c>
      <c r="Q2294" t="str">
        <f>INDEX(Table8[Column1],MATCH(R2294,Table8[Column2]))</f>
        <v>Maintained</v>
      </c>
      <c r="R2294">
        <v>40.925429870000002</v>
      </c>
      <c r="S2294">
        <f t="shared" si="71"/>
        <v>1.7052262445833333</v>
      </c>
      <c r="T2294" t="s">
        <v>19</v>
      </c>
    </row>
    <row r="2295" spans="1:20" x14ac:dyDescent="0.25">
      <c r="A2295">
        <v>2294</v>
      </c>
      <c r="B2295" t="s">
        <v>1560</v>
      </c>
      <c r="C2295" t="s">
        <v>830</v>
      </c>
      <c r="D2295" t="str">
        <f t="shared" si="70"/>
        <v>Barnett Marcus</v>
      </c>
      <c r="E2295" t="s">
        <v>22</v>
      </c>
      <c r="F2295" t="s">
        <v>38</v>
      </c>
      <c r="G2295" t="s">
        <v>17</v>
      </c>
      <c r="H2295" t="s">
        <v>18</v>
      </c>
      <c r="I2295" t="s">
        <v>38</v>
      </c>
      <c r="J2295" t="s">
        <v>19</v>
      </c>
      <c r="K2295" t="str">
        <f>INDEX(Table6[Column1],MATCH(L2295,Table6[Column2]))</f>
        <v>Young Adults</v>
      </c>
      <c r="L2295">
        <v>33.761149250000003</v>
      </c>
      <c r="M2295" t="str">
        <f>VLOOKUP(L2295,Table1[],2)</f>
        <v>30 - 39</v>
      </c>
      <c r="N2295" t="str">
        <f>INDEX(Table7[Column1],MATCH(O2295,Table7[Column2]))</f>
        <v>Fitting in Stage</v>
      </c>
      <c r="O2295">
        <v>6.6180543680000001</v>
      </c>
      <c r="P2295" t="str">
        <f>VLOOKUP(O2295,Table13[],2)</f>
        <v>6 - 10</v>
      </c>
      <c r="Q2295" t="str">
        <f>INDEX(Table8[Column1],MATCH(R2295,Table8[Column2]))</f>
        <v>Scheduled</v>
      </c>
      <c r="R2295">
        <v>17.648896529999998</v>
      </c>
      <c r="S2295">
        <f t="shared" si="71"/>
        <v>0.73537068874999989</v>
      </c>
      <c r="T2295" t="s">
        <v>19</v>
      </c>
    </row>
    <row r="2296" spans="1:20" x14ac:dyDescent="0.25">
      <c r="A2296">
        <v>2295</v>
      </c>
      <c r="B2296" t="s">
        <v>2594</v>
      </c>
      <c r="C2296" t="s">
        <v>173</v>
      </c>
      <c r="D2296" t="str">
        <f t="shared" si="70"/>
        <v>Hollier Jane</v>
      </c>
      <c r="E2296" t="s">
        <v>15</v>
      </c>
      <c r="F2296" t="s">
        <v>30</v>
      </c>
      <c r="G2296" t="s">
        <v>1060</v>
      </c>
      <c r="H2296" t="s">
        <v>1061</v>
      </c>
      <c r="I2296" t="s">
        <v>30</v>
      </c>
      <c r="J2296" t="s">
        <v>19</v>
      </c>
      <c r="K2296" t="str">
        <f>INDEX(Table6[Column1],MATCH(L2296,Table6[Column2]))</f>
        <v>Adults</v>
      </c>
      <c r="L2296">
        <v>41.51408387</v>
      </c>
      <c r="M2296" t="str">
        <f>VLOOKUP(L2296,Table1[],2)</f>
        <v>40 - 49</v>
      </c>
      <c r="N2296" t="str">
        <f>INDEX(Table7[Column1],MATCH(O2296,Table7[Column2]))</f>
        <v>Learning Stage</v>
      </c>
      <c r="O2296">
        <v>4.3820274980000002</v>
      </c>
      <c r="P2296" t="str">
        <f>VLOOKUP(O2296,Table13[],2)</f>
        <v>1 - 5</v>
      </c>
      <c r="Q2296" t="str">
        <f>INDEX(Table8[Column1],MATCH(R2296,Table8[Column2]))</f>
        <v>Habitual</v>
      </c>
      <c r="R2296">
        <v>92.041451749999993</v>
      </c>
      <c r="S2296">
        <f t="shared" si="71"/>
        <v>3.8350604895833329</v>
      </c>
      <c r="T2296" t="s">
        <v>19</v>
      </c>
    </row>
    <row r="2297" spans="1:20" x14ac:dyDescent="0.25">
      <c r="A2297">
        <v>2296</v>
      </c>
      <c r="B2297" t="s">
        <v>2595</v>
      </c>
      <c r="C2297" t="s">
        <v>1437</v>
      </c>
      <c r="D2297" t="str">
        <f t="shared" si="70"/>
        <v>Sparacino Marian</v>
      </c>
      <c r="E2297" t="s">
        <v>15</v>
      </c>
      <c r="F2297" t="s">
        <v>680</v>
      </c>
      <c r="G2297" t="s">
        <v>1060</v>
      </c>
      <c r="H2297" t="s">
        <v>1061</v>
      </c>
      <c r="I2297" t="s">
        <v>169</v>
      </c>
      <c r="J2297" t="s">
        <v>19</v>
      </c>
      <c r="K2297" t="str">
        <f>INDEX(Table6[Column1],MATCH(L2297,Table6[Column2]))</f>
        <v>Elders</v>
      </c>
      <c r="L2297">
        <v>56.830504070000003</v>
      </c>
      <c r="M2297" t="str">
        <f>VLOOKUP(L2297,Table1[],2)</f>
        <v>50 - 59</v>
      </c>
      <c r="N2297" t="str">
        <f>INDEX(Table7[Column1],MATCH(O2297,Table7[Column2]))</f>
        <v>Learning Stage</v>
      </c>
      <c r="O2297">
        <v>5.3168345109999997</v>
      </c>
      <c r="P2297" t="str">
        <f>VLOOKUP(O2297,Table13[],2)</f>
        <v>1 - 5</v>
      </c>
      <c r="Q2297" t="str">
        <f>INDEX(Table8[Column1],MATCH(R2297,Table8[Column2]))</f>
        <v>Excused</v>
      </c>
      <c r="R2297">
        <v>144.32039230000001</v>
      </c>
      <c r="S2297">
        <f t="shared" si="71"/>
        <v>6.0133496791666676</v>
      </c>
      <c r="T2297" t="s">
        <v>19</v>
      </c>
    </row>
    <row r="2298" spans="1:20" x14ac:dyDescent="0.25">
      <c r="A2298">
        <v>2297</v>
      </c>
      <c r="B2298" t="s">
        <v>725</v>
      </c>
      <c r="C2298" t="s">
        <v>2515</v>
      </c>
      <c r="D2298" t="str">
        <f t="shared" si="70"/>
        <v>Martinez Callie</v>
      </c>
      <c r="E2298" t="s">
        <v>15</v>
      </c>
      <c r="F2298" t="s">
        <v>358</v>
      </c>
      <c r="G2298" t="s">
        <v>1060</v>
      </c>
      <c r="H2298" t="s">
        <v>1061</v>
      </c>
      <c r="I2298" t="s">
        <v>358</v>
      </c>
      <c r="J2298" t="s">
        <v>19</v>
      </c>
      <c r="K2298" t="str">
        <f>INDEX(Table6[Column1],MATCH(L2298,Table6[Column2]))</f>
        <v>Adults</v>
      </c>
      <c r="L2298">
        <v>46.822603059999999</v>
      </c>
      <c r="M2298" t="str">
        <f>VLOOKUP(L2298,Table1[],2)</f>
        <v>40 - 49</v>
      </c>
      <c r="N2298" t="str">
        <f>INDEX(Table7[Column1],MATCH(O2298,Table7[Column2]))</f>
        <v>Learning Stage</v>
      </c>
      <c r="O2298">
        <v>4.0195489630000001</v>
      </c>
      <c r="P2298" t="str">
        <f>VLOOKUP(O2298,Table13[],2)</f>
        <v>1 - 5</v>
      </c>
      <c r="Q2298" t="str">
        <f>INDEX(Table8[Column1],MATCH(R2298,Table8[Column2]))</f>
        <v>Habitual</v>
      </c>
      <c r="R2298">
        <v>98.486685140000006</v>
      </c>
      <c r="S2298">
        <f t="shared" si="71"/>
        <v>4.1036118808333342</v>
      </c>
      <c r="T2298" t="s">
        <v>19</v>
      </c>
    </row>
    <row r="2299" spans="1:20" x14ac:dyDescent="0.25">
      <c r="A2299">
        <v>2298</v>
      </c>
      <c r="B2299" t="s">
        <v>2385</v>
      </c>
      <c r="C2299" t="s">
        <v>550</v>
      </c>
      <c r="D2299" t="str">
        <f t="shared" si="70"/>
        <v>Gragg Barbara</v>
      </c>
      <c r="E2299" t="s">
        <v>15</v>
      </c>
      <c r="F2299" t="s">
        <v>16</v>
      </c>
      <c r="G2299" t="s">
        <v>2305</v>
      </c>
      <c r="H2299" t="s">
        <v>1826</v>
      </c>
      <c r="I2299" t="s">
        <v>16</v>
      </c>
      <c r="J2299" t="s">
        <v>19</v>
      </c>
      <c r="K2299" t="str">
        <f>INDEX(Table6[Column1],MATCH(L2299,Table6[Column2]))</f>
        <v>Elders</v>
      </c>
      <c r="L2299">
        <v>50.369042290000003</v>
      </c>
      <c r="M2299" t="str">
        <f>VLOOKUP(L2299,Table1[],2)</f>
        <v>50 - 59</v>
      </c>
      <c r="N2299" t="str">
        <f>INDEX(Table7[Column1],MATCH(O2299,Table7[Column2]))</f>
        <v>Learning Stage</v>
      </c>
      <c r="O2299">
        <v>5.5376636770000003</v>
      </c>
      <c r="P2299" t="str">
        <f>VLOOKUP(O2299,Table13[],2)</f>
        <v>1 - 5</v>
      </c>
      <c r="Q2299" t="str">
        <f>INDEX(Table8[Column1],MATCH(R2299,Table8[Column2]))</f>
        <v>Maintained</v>
      </c>
      <c r="R2299">
        <v>70.700018619999994</v>
      </c>
      <c r="S2299">
        <f t="shared" si="71"/>
        <v>2.9458341091666664</v>
      </c>
      <c r="T2299" t="s">
        <v>19</v>
      </c>
    </row>
    <row r="2300" spans="1:20" x14ac:dyDescent="0.25">
      <c r="A2300">
        <v>2299</v>
      </c>
      <c r="B2300" t="s">
        <v>1545</v>
      </c>
      <c r="C2300" t="s">
        <v>1482</v>
      </c>
      <c r="D2300" t="str">
        <f t="shared" si="70"/>
        <v>Santos Stanley</v>
      </c>
      <c r="E2300" t="s">
        <v>22</v>
      </c>
      <c r="F2300" t="s">
        <v>30</v>
      </c>
      <c r="G2300" t="s">
        <v>1060</v>
      </c>
      <c r="H2300" t="s">
        <v>1061</v>
      </c>
      <c r="I2300" t="s">
        <v>30</v>
      </c>
      <c r="J2300" t="s">
        <v>19</v>
      </c>
      <c r="K2300" t="str">
        <f>INDEX(Table6[Column1],MATCH(L2300,Table6[Column2]))</f>
        <v>Young Adults</v>
      </c>
      <c r="L2300">
        <v>38.435580760000001</v>
      </c>
      <c r="M2300" t="str">
        <f>VLOOKUP(L2300,Table1[],2)</f>
        <v>30 - 39</v>
      </c>
      <c r="N2300" t="str">
        <f>INDEX(Table7[Column1],MATCH(O2300,Table7[Column2]))</f>
        <v>Fitting in Stage</v>
      </c>
      <c r="O2300">
        <v>6.887633975</v>
      </c>
      <c r="P2300" t="str">
        <f>VLOOKUP(O2300,Table13[],2)</f>
        <v>6 - 10</v>
      </c>
      <c r="Q2300" t="str">
        <f>INDEX(Table8[Column1],MATCH(R2300,Table8[Column2]))</f>
        <v>Scheduled</v>
      </c>
      <c r="R2300">
        <v>11.74457846</v>
      </c>
      <c r="S2300">
        <f t="shared" si="71"/>
        <v>0.4893574358333333</v>
      </c>
      <c r="T2300" t="s">
        <v>19</v>
      </c>
    </row>
    <row r="2301" spans="1:20" x14ac:dyDescent="0.25">
      <c r="A2301">
        <v>2300</v>
      </c>
      <c r="B2301" t="s">
        <v>200</v>
      </c>
      <c r="C2301" t="s">
        <v>50</v>
      </c>
      <c r="D2301" t="str">
        <f t="shared" si="70"/>
        <v>White Robert</v>
      </c>
      <c r="E2301" t="s">
        <v>22</v>
      </c>
      <c r="F2301" t="s">
        <v>30</v>
      </c>
      <c r="G2301" t="s">
        <v>1060</v>
      </c>
      <c r="H2301" t="s">
        <v>1061</v>
      </c>
      <c r="I2301" t="s">
        <v>30</v>
      </c>
      <c r="J2301" t="s">
        <v>19</v>
      </c>
      <c r="K2301" t="str">
        <f>INDEX(Table6[Column1],MATCH(L2301,Table6[Column2]))</f>
        <v>Young Adults</v>
      </c>
      <c r="L2301">
        <v>36.806037930000002</v>
      </c>
      <c r="M2301" t="str">
        <f>VLOOKUP(L2301,Table1[],2)</f>
        <v>30 - 39</v>
      </c>
      <c r="N2301" t="str">
        <f>INDEX(Table7[Column1],MATCH(O2301,Table7[Column2]))</f>
        <v>Learning Stage</v>
      </c>
      <c r="O2301">
        <v>3.6944614819999999</v>
      </c>
      <c r="P2301" t="str">
        <f>VLOOKUP(O2301,Table13[],2)</f>
        <v>1 - 5</v>
      </c>
      <c r="Q2301" t="str">
        <f>INDEX(Table8[Column1],MATCH(R2301,Table8[Column2]))</f>
        <v>Scheduled</v>
      </c>
      <c r="R2301">
        <v>37.488184029999999</v>
      </c>
      <c r="S2301">
        <f t="shared" si="71"/>
        <v>1.5620076679166666</v>
      </c>
      <c r="T2301" t="s">
        <v>19</v>
      </c>
    </row>
    <row r="2302" spans="1:20" x14ac:dyDescent="0.25">
      <c r="A2302">
        <v>2301</v>
      </c>
      <c r="B2302" t="s">
        <v>2596</v>
      </c>
      <c r="C2302" t="s">
        <v>563</v>
      </c>
      <c r="D2302" t="str">
        <f t="shared" si="70"/>
        <v>Leflore Hubert</v>
      </c>
      <c r="E2302" t="s">
        <v>22</v>
      </c>
      <c r="F2302" t="s">
        <v>38</v>
      </c>
      <c r="G2302" t="s">
        <v>820</v>
      </c>
      <c r="H2302" t="s">
        <v>821</v>
      </c>
      <c r="I2302" t="s">
        <v>38</v>
      </c>
      <c r="J2302" t="s">
        <v>19</v>
      </c>
      <c r="K2302" t="str">
        <f>INDEX(Table6[Column1],MATCH(L2302,Table6[Column2]))</f>
        <v>Elders</v>
      </c>
      <c r="L2302">
        <v>55.050059330000003</v>
      </c>
      <c r="M2302" t="str">
        <f>VLOOKUP(L2302,Table1[],2)</f>
        <v>50 - 59</v>
      </c>
      <c r="N2302" t="str">
        <f>INDEX(Table7[Column1],MATCH(O2302,Table7[Column2]))</f>
        <v>Learning Stage</v>
      </c>
      <c r="O2302">
        <v>2.5602322719999999</v>
      </c>
      <c r="P2302" t="str">
        <f>VLOOKUP(O2302,Table13[],2)</f>
        <v>1 - 5</v>
      </c>
      <c r="Q2302" t="str">
        <f>INDEX(Table8[Column1],MATCH(R2302,Table8[Column2]))</f>
        <v>Excused</v>
      </c>
      <c r="R2302">
        <v>124.16027029999999</v>
      </c>
      <c r="S2302">
        <f t="shared" si="71"/>
        <v>5.1733445958333331</v>
      </c>
      <c r="T2302" t="s">
        <v>19</v>
      </c>
    </row>
    <row r="2303" spans="1:20" x14ac:dyDescent="0.25">
      <c r="A2303">
        <v>2302</v>
      </c>
      <c r="B2303" t="s">
        <v>283</v>
      </c>
      <c r="C2303" t="s">
        <v>227</v>
      </c>
      <c r="D2303" t="str">
        <f t="shared" si="70"/>
        <v>Andrews Lisa</v>
      </c>
      <c r="E2303" t="s">
        <v>15</v>
      </c>
      <c r="F2303" t="s">
        <v>235</v>
      </c>
      <c r="G2303" t="s">
        <v>513</v>
      </c>
      <c r="H2303" t="s">
        <v>18</v>
      </c>
      <c r="I2303" t="s">
        <v>235</v>
      </c>
      <c r="J2303" t="s">
        <v>19</v>
      </c>
      <c r="K2303" t="str">
        <f>INDEX(Table6[Column1],MATCH(L2303,Table6[Column2]))</f>
        <v>Youth</v>
      </c>
      <c r="L2303">
        <v>27.064875600000001</v>
      </c>
      <c r="M2303" t="str">
        <f>VLOOKUP(L2303,Table1[],2)</f>
        <v>20 - 29</v>
      </c>
      <c r="N2303" t="str">
        <f>INDEX(Table7[Column1],MATCH(O2303,Table7[Column2]))</f>
        <v>Learning Stage</v>
      </c>
      <c r="O2303">
        <v>5.7677190979999997</v>
      </c>
      <c r="P2303" t="str">
        <f>VLOOKUP(O2303,Table13[],2)</f>
        <v>1 - 5</v>
      </c>
      <c r="Q2303" t="str">
        <f>INDEX(Table8[Column1],MATCH(R2303,Table8[Column2]))</f>
        <v>Scheduled</v>
      </c>
      <c r="R2303">
        <v>0</v>
      </c>
      <c r="S2303">
        <f t="shared" si="71"/>
        <v>0</v>
      </c>
      <c r="T2303" t="s">
        <v>19</v>
      </c>
    </row>
    <row r="2304" spans="1:20" x14ac:dyDescent="0.25">
      <c r="A2304">
        <v>2303</v>
      </c>
      <c r="B2304" t="s">
        <v>2597</v>
      </c>
      <c r="C2304" t="s">
        <v>1008</v>
      </c>
      <c r="D2304" t="str">
        <f t="shared" si="70"/>
        <v>Weatherspoon Winnie</v>
      </c>
      <c r="E2304" t="s">
        <v>15</v>
      </c>
      <c r="F2304" t="s">
        <v>33</v>
      </c>
      <c r="G2304" t="s">
        <v>1060</v>
      </c>
      <c r="H2304" t="s">
        <v>1061</v>
      </c>
      <c r="I2304" t="s">
        <v>33</v>
      </c>
      <c r="J2304" t="s">
        <v>19</v>
      </c>
      <c r="K2304" t="str">
        <f>INDEX(Table6[Column1],MATCH(L2304,Table6[Column2]))</f>
        <v>Adults</v>
      </c>
      <c r="L2304">
        <v>41.905556539999999</v>
      </c>
      <c r="M2304" t="str">
        <f>VLOOKUP(L2304,Table1[],2)</f>
        <v>40 - 49</v>
      </c>
      <c r="N2304" t="str">
        <f>INDEX(Table7[Column1],MATCH(O2304,Table7[Column2]))</f>
        <v>Fitting in Stage</v>
      </c>
      <c r="O2304">
        <v>6.7813181279999997</v>
      </c>
      <c r="P2304" t="str">
        <f>VLOOKUP(O2304,Table13[],2)</f>
        <v>6 - 10</v>
      </c>
      <c r="Q2304" t="str">
        <f>INDEX(Table8[Column1],MATCH(R2304,Table8[Column2]))</f>
        <v>Maintained</v>
      </c>
      <c r="R2304">
        <v>64.781712240000004</v>
      </c>
      <c r="S2304">
        <f t="shared" si="71"/>
        <v>2.6992380100000002</v>
      </c>
      <c r="T2304" t="s">
        <v>19</v>
      </c>
    </row>
    <row r="2305" spans="1:20" x14ac:dyDescent="0.25">
      <c r="A2305">
        <v>2304</v>
      </c>
      <c r="B2305" t="s">
        <v>2073</v>
      </c>
      <c r="C2305" t="s">
        <v>1935</v>
      </c>
      <c r="D2305" t="str">
        <f t="shared" si="70"/>
        <v>Carson Eunice</v>
      </c>
      <c r="E2305" t="s">
        <v>15</v>
      </c>
      <c r="F2305" t="s">
        <v>192</v>
      </c>
      <c r="G2305" t="s">
        <v>1060</v>
      </c>
      <c r="H2305" t="s">
        <v>1061</v>
      </c>
      <c r="I2305" t="s">
        <v>192</v>
      </c>
      <c r="J2305" t="s">
        <v>19</v>
      </c>
      <c r="K2305" t="str">
        <f>INDEX(Table6[Column1],MATCH(L2305,Table6[Column2]))</f>
        <v>Young Adults</v>
      </c>
      <c r="L2305">
        <v>36.338497099999998</v>
      </c>
      <c r="M2305" t="str">
        <f>VLOOKUP(L2305,Table1[],2)</f>
        <v>30 - 39</v>
      </c>
      <c r="N2305" t="str">
        <f>INDEX(Table7[Column1],MATCH(O2305,Table7[Column2]))</f>
        <v>Learning Stage</v>
      </c>
      <c r="O2305">
        <v>4.8492569919999999</v>
      </c>
      <c r="P2305" t="str">
        <f>VLOOKUP(O2305,Table13[],2)</f>
        <v>1 - 5</v>
      </c>
      <c r="Q2305" t="str">
        <f>INDEX(Table8[Column1],MATCH(R2305,Table8[Column2]))</f>
        <v>Scheduled</v>
      </c>
      <c r="R2305">
        <v>31.159859990000001</v>
      </c>
      <c r="S2305">
        <f t="shared" si="71"/>
        <v>1.2983274995833334</v>
      </c>
      <c r="T2305" t="s">
        <v>19</v>
      </c>
    </row>
    <row r="2306" spans="1:20" x14ac:dyDescent="0.25">
      <c r="A2306">
        <v>2305</v>
      </c>
      <c r="B2306" t="s">
        <v>1370</v>
      </c>
      <c r="C2306" t="s">
        <v>149</v>
      </c>
      <c r="D2306" t="str">
        <f t="shared" si="70"/>
        <v>Lambert Charles</v>
      </c>
      <c r="E2306" t="s">
        <v>22</v>
      </c>
      <c r="F2306" t="s">
        <v>38</v>
      </c>
      <c r="G2306" t="s">
        <v>17</v>
      </c>
      <c r="H2306" t="s">
        <v>18</v>
      </c>
      <c r="I2306" t="s">
        <v>38</v>
      </c>
      <c r="J2306" t="s">
        <v>19</v>
      </c>
      <c r="K2306" t="str">
        <f>INDEX(Table6[Column1],MATCH(L2306,Table6[Column2]))</f>
        <v>Adults</v>
      </c>
      <c r="L2306">
        <v>43.051179349999998</v>
      </c>
      <c r="M2306" t="str">
        <f>VLOOKUP(L2306,Table1[],2)</f>
        <v>40 - 49</v>
      </c>
      <c r="N2306" t="str">
        <f>INDEX(Table7[Column1],MATCH(O2306,Table7[Column2]))</f>
        <v>Learning Stage</v>
      </c>
      <c r="O2306">
        <v>5.2110762790000003</v>
      </c>
      <c r="P2306" t="str">
        <f>VLOOKUP(O2306,Table13[],2)</f>
        <v>1 - 5</v>
      </c>
      <c r="Q2306" t="str">
        <f>INDEX(Table8[Column1],MATCH(R2306,Table8[Column2]))</f>
        <v>Maintained</v>
      </c>
      <c r="R2306">
        <v>70.818488110000004</v>
      </c>
      <c r="S2306">
        <f t="shared" si="71"/>
        <v>2.950770337916667</v>
      </c>
      <c r="T2306" t="s">
        <v>19</v>
      </c>
    </row>
    <row r="2307" spans="1:20" x14ac:dyDescent="0.25">
      <c r="A2307">
        <v>2306</v>
      </c>
      <c r="B2307" t="s">
        <v>2268</v>
      </c>
      <c r="C2307" t="s">
        <v>2598</v>
      </c>
      <c r="D2307" t="str">
        <f t="shared" ref="D2307:D2370" si="72">CONCATENATE(B2307, " ",C2307)</f>
        <v>Berg Lon</v>
      </c>
      <c r="E2307" t="s">
        <v>22</v>
      </c>
      <c r="F2307" t="s">
        <v>1430</v>
      </c>
      <c r="G2307" t="s">
        <v>1060</v>
      </c>
      <c r="H2307" t="s">
        <v>1061</v>
      </c>
      <c r="I2307" t="s">
        <v>54</v>
      </c>
      <c r="J2307" t="s">
        <v>19</v>
      </c>
      <c r="K2307" t="str">
        <f>INDEX(Table6[Column1],MATCH(L2307,Table6[Column2]))</f>
        <v>Elders</v>
      </c>
      <c r="L2307">
        <v>55.379738799999998</v>
      </c>
      <c r="M2307" t="str">
        <f>VLOOKUP(L2307,Table1[],2)</f>
        <v>50 - 59</v>
      </c>
      <c r="N2307" t="str">
        <f>INDEX(Table7[Column1],MATCH(O2307,Table7[Column2]))</f>
        <v>Learning Stage</v>
      </c>
      <c r="O2307">
        <v>2.9558801049999999</v>
      </c>
      <c r="P2307" t="str">
        <f>VLOOKUP(O2307,Table13[],2)</f>
        <v>1 - 5</v>
      </c>
      <c r="Q2307" t="str">
        <f>INDEX(Table8[Column1],MATCH(R2307,Table8[Column2]))</f>
        <v>Habitual</v>
      </c>
      <c r="R2307">
        <v>86.137036559999999</v>
      </c>
      <c r="S2307">
        <f t="shared" ref="S2307:S2370" si="73">CONVERT(R2307,"hr","day")</f>
        <v>3.5890431899999999</v>
      </c>
      <c r="T2307" t="s">
        <v>19</v>
      </c>
    </row>
    <row r="2308" spans="1:20" x14ac:dyDescent="0.25">
      <c r="A2308">
        <v>2307</v>
      </c>
      <c r="B2308" t="s">
        <v>2599</v>
      </c>
      <c r="C2308" t="s">
        <v>272</v>
      </c>
      <c r="D2308" t="str">
        <f t="shared" si="72"/>
        <v>Cabral Alan</v>
      </c>
      <c r="E2308" t="s">
        <v>22</v>
      </c>
      <c r="F2308" t="s">
        <v>452</v>
      </c>
      <c r="G2308" t="s">
        <v>820</v>
      </c>
      <c r="H2308" t="s">
        <v>821</v>
      </c>
      <c r="I2308" t="s">
        <v>407</v>
      </c>
      <c r="J2308" t="s">
        <v>19</v>
      </c>
      <c r="K2308" t="str">
        <f>INDEX(Table6[Column1],MATCH(L2308,Table6[Column2]))</f>
        <v>Youth</v>
      </c>
      <c r="L2308">
        <v>27.433588579999999</v>
      </c>
      <c r="M2308" t="str">
        <f>VLOOKUP(L2308,Table1[],2)</f>
        <v>20 - 29</v>
      </c>
      <c r="N2308" t="str">
        <f>INDEX(Table7[Column1],MATCH(O2308,Table7[Column2]))</f>
        <v>Learning Stage</v>
      </c>
      <c r="O2308">
        <v>1.8456767759999999</v>
      </c>
      <c r="P2308" t="str">
        <f>VLOOKUP(O2308,Table13[],2)</f>
        <v>1 - 5</v>
      </c>
      <c r="Q2308" t="str">
        <f>INDEX(Table8[Column1],MATCH(R2308,Table8[Column2]))</f>
        <v>Scheduled</v>
      </c>
      <c r="R2308">
        <v>9.1883005260000008</v>
      </c>
      <c r="S2308">
        <f t="shared" si="73"/>
        <v>0.38284585525000003</v>
      </c>
      <c r="T2308" t="s">
        <v>19</v>
      </c>
    </row>
    <row r="2309" spans="1:20" x14ac:dyDescent="0.25">
      <c r="A2309">
        <v>2308</v>
      </c>
      <c r="B2309" t="s">
        <v>904</v>
      </c>
      <c r="C2309" t="s">
        <v>93</v>
      </c>
      <c r="D2309" t="str">
        <f t="shared" si="72"/>
        <v>Brown William</v>
      </c>
      <c r="E2309" t="s">
        <v>22</v>
      </c>
      <c r="F2309" t="s">
        <v>38</v>
      </c>
      <c r="G2309" t="s">
        <v>17</v>
      </c>
      <c r="H2309" t="s">
        <v>18</v>
      </c>
      <c r="I2309" t="s">
        <v>38</v>
      </c>
      <c r="J2309" t="s">
        <v>19</v>
      </c>
      <c r="K2309" t="str">
        <f>INDEX(Table6[Column1],MATCH(L2309,Table6[Column2]))</f>
        <v>Elders</v>
      </c>
      <c r="L2309">
        <v>56.015727040000002</v>
      </c>
      <c r="M2309" t="str">
        <f>VLOOKUP(L2309,Table1[],2)</f>
        <v>50 - 59</v>
      </c>
      <c r="N2309" t="str">
        <f>INDEX(Table7[Column1],MATCH(O2309,Table7[Column2]))</f>
        <v>Fitting in Stage</v>
      </c>
      <c r="O2309">
        <v>6.75756595</v>
      </c>
      <c r="P2309" t="str">
        <f>VLOOKUP(O2309,Table13[],2)</f>
        <v>6 - 10</v>
      </c>
      <c r="Q2309" t="str">
        <f>INDEX(Table8[Column1],MATCH(R2309,Table8[Column2]))</f>
        <v>Excused</v>
      </c>
      <c r="R2309">
        <v>127.39474199999999</v>
      </c>
      <c r="S2309">
        <f t="shared" si="73"/>
        <v>5.30811425</v>
      </c>
      <c r="T2309" t="s">
        <v>19</v>
      </c>
    </row>
    <row r="2310" spans="1:20" x14ac:dyDescent="0.25">
      <c r="A2310">
        <v>2309</v>
      </c>
      <c r="B2310" t="s">
        <v>2600</v>
      </c>
      <c r="C2310" t="s">
        <v>50</v>
      </c>
      <c r="D2310" t="str">
        <f t="shared" si="72"/>
        <v>Cueva Robert</v>
      </c>
      <c r="E2310" t="s">
        <v>22</v>
      </c>
      <c r="F2310" t="s">
        <v>27</v>
      </c>
      <c r="G2310" t="s">
        <v>1060</v>
      </c>
      <c r="H2310" t="s">
        <v>1061</v>
      </c>
      <c r="I2310" t="s">
        <v>27</v>
      </c>
      <c r="J2310" t="s">
        <v>19</v>
      </c>
      <c r="K2310" t="str">
        <f>INDEX(Table6[Column1],MATCH(L2310,Table6[Column2]))</f>
        <v>Adults</v>
      </c>
      <c r="L2310">
        <v>47.003024750000002</v>
      </c>
      <c r="M2310" t="str">
        <f>VLOOKUP(L2310,Table1[],2)</f>
        <v>40 - 49</v>
      </c>
      <c r="N2310" t="str">
        <f>INDEX(Table7[Column1],MATCH(O2310,Table7[Column2]))</f>
        <v>Fitting in Stage</v>
      </c>
      <c r="O2310">
        <v>8.614835867</v>
      </c>
      <c r="P2310" t="str">
        <f>VLOOKUP(O2310,Table13[],2)</f>
        <v>6 - 10</v>
      </c>
      <c r="Q2310" t="str">
        <f>INDEX(Table8[Column1],MATCH(R2310,Table8[Column2]))</f>
        <v>Maintained</v>
      </c>
      <c r="R2310">
        <v>71.956467880000005</v>
      </c>
      <c r="S2310">
        <f t="shared" si="73"/>
        <v>2.9981861616666667</v>
      </c>
      <c r="T2310" t="s">
        <v>19</v>
      </c>
    </row>
    <row r="2311" spans="1:20" x14ac:dyDescent="0.25">
      <c r="A2311">
        <v>2310</v>
      </c>
      <c r="B2311" t="s">
        <v>2601</v>
      </c>
      <c r="C2311" t="s">
        <v>230</v>
      </c>
      <c r="D2311" t="str">
        <f t="shared" si="72"/>
        <v>Bigelow Jackson</v>
      </c>
      <c r="E2311" t="s">
        <v>22</v>
      </c>
      <c r="F2311" t="s">
        <v>33</v>
      </c>
      <c r="G2311" t="s">
        <v>1060</v>
      </c>
      <c r="H2311" t="s">
        <v>1061</v>
      </c>
      <c r="I2311" t="s">
        <v>33</v>
      </c>
      <c r="J2311" t="s">
        <v>19</v>
      </c>
      <c r="K2311" t="str">
        <f>INDEX(Table6[Column1],MATCH(L2311,Table6[Column2]))</f>
        <v>Young Adults</v>
      </c>
      <c r="L2311">
        <v>30.806357240000001</v>
      </c>
      <c r="M2311" t="str">
        <f>VLOOKUP(L2311,Table1[],2)</f>
        <v>30 - 39</v>
      </c>
      <c r="N2311" t="str">
        <f>INDEX(Table7[Column1],MATCH(O2311,Table7[Column2]))</f>
        <v>Learning Stage</v>
      </c>
      <c r="O2311">
        <v>4.2845846859999996</v>
      </c>
      <c r="P2311" t="str">
        <f>VLOOKUP(O2311,Table13[],2)</f>
        <v>1 - 5</v>
      </c>
      <c r="Q2311" t="str">
        <f>INDEX(Table8[Column1],MATCH(R2311,Table8[Column2]))</f>
        <v>Scheduled</v>
      </c>
      <c r="R2311">
        <v>21.17988823</v>
      </c>
      <c r="S2311">
        <f t="shared" si="73"/>
        <v>0.88249534291666676</v>
      </c>
      <c r="T2311" t="s">
        <v>19</v>
      </c>
    </row>
    <row r="2312" spans="1:20" x14ac:dyDescent="0.25">
      <c r="A2312">
        <v>2311</v>
      </c>
      <c r="B2312" t="s">
        <v>2602</v>
      </c>
      <c r="C2312" t="s">
        <v>762</v>
      </c>
      <c r="D2312" t="str">
        <f t="shared" si="72"/>
        <v>Renner Walter</v>
      </c>
      <c r="E2312" t="s">
        <v>22</v>
      </c>
      <c r="F2312" t="s">
        <v>1219</v>
      </c>
      <c r="G2312" t="s">
        <v>1060</v>
      </c>
      <c r="H2312" t="s">
        <v>1061</v>
      </c>
      <c r="I2312" t="s">
        <v>138</v>
      </c>
      <c r="J2312" t="s">
        <v>19</v>
      </c>
      <c r="K2312" t="str">
        <f>INDEX(Table6[Column1],MATCH(L2312,Table6[Column2]))</f>
        <v>Adults</v>
      </c>
      <c r="L2312">
        <v>46.588002150000001</v>
      </c>
      <c r="M2312" t="str">
        <f>VLOOKUP(L2312,Table1[],2)</f>
        <v>40 - 49</v>
      </c>
      <c r="N2312" t="str">
        <f>INDEX(Table7[Column1],MATCH(O2312,Table7[Column2]))</f>
        <v>Learning Stage</v>
      </c>
      <c r="O2312">
        <v>3.458544034</v>
      </c>
      <c r="P2312" t="str">
        <f>VLOOKUP(O2312,Table13[],2)</f>
        <v>1 - 5</v>
      </c>
      <c r="Q2312" t="str">
        <f>INDEX(Table8[Column1],MATCH(R2312,Table8[Column2]))</f>
        <v>Habitual</v>
      </c>
      <c r="R2312">
        <v>82.009166829999998</v>
      </c>
      <c r="S2312">
        <f t="shared" si="73"/>
        <v>3.4170486179166666</v>
      </c>
      <c r="T2312" t="s">
        <v>19</v>
      </c>
    </row>
    <row r="2313" spans="1:20" x14ac:dyDescent="0.25">
      <c r="A2313">
        <v>2312</v>
      </c>
      <c r="B2313" t="s">
        <v>2603</v>
      </c>
      <c r="C2313" t="s">
        <v>1553</v>
      </c>
      <c r="D2313" t="str">
        <f t="shared" si="72"/>
        <v>Lemley Rhonda</v>
      </c>
      <c r="E2313" t="s">
        <v>15</v>
      </c>
      <c r="F2313" t="s">
        <v>505</v>
      </c>
      <c r="G2313" t="s">
        <v>1060</v>
      </c>
      <c r="H2313" t="s">
        <v>1061</v>
      </c>
      <c r="I2313" t="s">
        <v>24</v>
      </c>
      <c r="J2313" t="s">
        <v>19</v>
      </c>
      <c r="K2313" t="str">
        <f>INDEX(Table6[Column1],MATCH(L2313,Table6[Column2]))</f>
        <v>Adults</v>
      </c>
      <c r="L2313">
        <v>48.90686616</v>
      </c>
      <c r="M2313" t="str">
        <f>VLOOKUP(L2313,Table1[],2)</f>
        <v>40 - 49</v>
      </c>
      <c r="N2313" t="str">
        <f>INDEX(Table7[Column1],MATCH(O2313,Table7[Column2]))</f>
        <v>Learning Stage</v>
      </c>
      <c r="O2313">
        <v>3.8504619099999999</v>
      </c>
      <c r="P2313" t="str">
        <f>VLOOKUP(O2313,Table13[],2)</f>
        <v>1 - 5</v>
      </c>
      <c r="Q2313" t="str">
        <f>INDEX(Table8[Column1],MATCH(R2313,Table8[Column2]))</f>
        <v>Excused</v>
      </c>
      <c r="R2313">
        <v>135.31503319999999</v>
      </c>
      <c r="S2313">
        <f t="shared" si="73"/>
        <v>5.6381263833333328</v>
      </c>
      <c r="T2313" t="s">
        <v>19</v>
      </c>
    </row>
    <row r="2314" spans="1:20" x14ac:dyDescent="0.25">
      <c r="A2314">
        <v>2313</v>
      </c>
      <c r="B2314" t="s">
        <v>2604</v>
      </c>
      <c r="C2314" t="s">
        <v>93</v>
      </c>
      <c r="D2314" t="str">
        <f t="shared" si="72"/>
        <v>Corley William</v>
      </c>
      <c r="E2314" t="s">
        <v>22</v>
      </c>
      <c r="F2314" t="s">
        <v>30</v>
      </c>
      <c r="G2314" t="s">
        <v>1060</v>
      </c>
      <c r="H2314" t="s">
        <v>1061</v>
      </c>
      <c r="I2314" t="s">
        <v>30</v>
      </c>
      <c r="J2314" t="s">
        <v>19</v>
      </c>
      <c r="K2314" t="str">
        <f>INDEX(Table6[Column1],MATCH(L2314,Table6[Column2]))</f>
        <v>Elders</v>
      </c>
      <c r="L2314">
        <v>56.522657590000001</v>
      </c>
      <c r="M2314" t="str">
        <f>VLOOKUP(L2314,Table1[],2)</f>
        <v>50 - 59</v>
      </c>
      <c r="N2314" t="str">
        <f>INDEX(Table7[Column1],MATCH(O2314,Table7[Column2]))</f>
        <v>Learning Stage</v>
      </c>
      <c r="O2314">
        <v>3.8310490760000002</v>
      </c>
      <c r="P2314" t="str">
        <f>VLOOKUP(O2314,Table13[],2)</f>
        <v>1 - 5</v>
      </c>
      <c r="Q2314" t="str">
        <f>INDEX(Table8[Column1],MATCH(R2314,Table8[Column2]))</f>
        <v>Habitual</v>
      </c>
      <c r="R2314">
        <v>102.77324400000001</v>
      </c>
      <c r="S2314">
        <f t="shared" si="73"/>
        <v>4.2822185000000008</v>
      </c>
      <c r="T2314" t="s">
        <v>19</v>
      </c>
    </row>
    <row r="2315" spans="1:20" x14ac:dyDescent="0.25">
      <c r="A2315">
        <v>2314</v>
      </c>
      <c r="B2315" t="s">
        <v>47</v>
      </c>
      <c r="C2315" t="s">
        <v>308</v>
      </c>
      <c r="D2315" t="str">
        <f t="shared" si="72"/>
        <v>Smith Maria</v>
      </c>
      <c r="E2315" t="s">
        <v>15</v>
      </c>
      <c r="F2315" t="s">
        <v>33</v>
      </c>
      <c r="G2315" t="s">
        <v>1060</v>
      </c>
      <c r="H2315" t="s">
        <v>1061</v>
      </c>
      <c r="I2315" t="s">
        <v>33</v>
      </c>
      <c r="J2315" t="s">
        <v>19</v>
      </c>
      <c r="K2315" t="str">
        <f>INDEX(Table6[Column1],MATCH(L2315,Table6[Column2]))</f>
        <v>Adults</v>
      </c>
      <c r="L2315">
        <v>42.347131249999997</v>
      </c>
      <c r="M2315" t="str">
        <f>VLOOKUP(L2315,Table1[],2)</f>
        <v>40 - 49</v>
      </c>
      <c r="N2315" t="str">
        <f>INDEX(Table7[Column1],MATCH(O2315,Table7[Column2]))</f>
        <v>Learning Stage</v>
      </c>
      <c r="O2315">
        <v>2.4588155220000001</v>
      </c>
      <c r="P2315" t="str">
        <f>VLOOKUP(O2315,Table13[],2)</f>
        <v>1 - 5</v>
      </c>
      <c r="Q2315" t="str">
        <f>INDEX(Table8[Column1],MATCH(R2315,Table8[Column2]))</f>
        <v>Habitual</v>
      </c>
      <c r="R2315">
        <v>93.582992450000006</v>
      </c>
      <c r="S2315">
        <f t="shared" si="73"/>
        <v>3.8992913520833334</v>
      </c>
      <c r="T2315" t="s">
        <v>19</v>
      </c>
    </row>
    <row r="2316" spans="1:20" x14ac:dyDescent="0.25">
      <c r="A2316">
        <v>2315</v>
      </c>
      <c r="B2316" t="s">
        <v>2605</v>
      </c>
      <c r="C2316" t="s">
        <v>2606</v>
      </c>
      <c r="D2316" t="str">
        <f t="shared" si="72"/>
        <v>Raglin Harriet</v>
      </c>
      <c r="E2316" t="s">
        <v>15</v>
      </c>
      <c r="F2316" t="s">
        <v>30</v>
      </c>
      <c r="G2316" t="s">
        <v>1060</v>
      </c>
      <c r="H2316" t="s">
        <v>1061</v>
      </c>
      <c r="I2316" t="s">
        <v>30</v>
      </c>
      <c r="J2316" t="s">
        <v>19</v>
      </c>
      <c r="K2316" t="str">
        <f>INDEX(Table6[Column1],MATCH(L2316,Table6[Column2]))</f>
        <v>Elders</v>
      </c>
      <c r="L2316">
        <v>50.134178050000003</v>
      </c>
      <c r="M2316" t="str">
        <f>VLOOKUP(L2316,Table1[],2)</f>
        <v>50 - 59</v>
      </c>
      <c r="N2316" t="str">
        <f>INDEX(Table7[Column1],MATCH(O2316,Table7[Column2]))</f>
        <v>Learning Stage</v>
      </c>
      <c r="O2316">
        <v>4.7941860329999999</v>
      </c>
      <c r="P2316" t="str">
        <f>VLOOKUP(O2316,Table13[],2)</f>
        <v>1 - 5</v>
      </c>
      <c r="Q2316" t="str">
        <f>INDEX(Table8[Column1],MATCH(R2316,Table8[Column2]))</f>
        <v>Maintained</v>
      </c>
      <c r="R2316">
        <v>69.908031089999994</v>
      </c>
      <c r="S2316">
        <f t="shared" si="73"/>
        <v>2.9128346287499998</v>
      </c>
      <c r="T2316" t="s">
        <v>19</v>
      </c>
    </row>
    <row r="2317" spans="1:20" x14ac:dyDescent="0.25">
      <c r="A2317">
        <v>2316</v>
      </c>
      <c r="B2317" t="s">
        <v>1186</v>
      </c>
      <c r="C2317" t="s">
        <v>50</v>
      </c>
      <c r="D2317" t="str">
        <f t="shared" si="72"/>
        <v>Jenkins Robert</v>
      </c>
      <c r="E2317" t="s">
        <v>22</v>
      </c>
      <c r="F2317" t="s">
        <v>520</v>
      </c>
      <c r="G2317" t="s">
        <v>1060</v>
      </c>
      <c r="H2317" t="s">
        <v>1061</v>
      </c>
      <c r="I2317" t="s">
        <v>54</v>
      </c>
      <c r="J2317" t="s">
        <v>19</v>
      </c>
      <c r="K2317" t="str">
        <f>INDEX(Table6[Column1],MATCH(L2317,Table6[Column2]))</f>
        <v>Seniors</v>
      </c>
      <c r="L2317">
        <v>63.441758139999997</v>
      </c>
      <c r="M2317" t="str">
        <f>VLOOKUP(L2317,Table1[],2)</f>
        <v>60 and Above</v>
      </c>
      <c r="N2317" t="str">
        <f>INDEX(Table7[Column1],MATCH(O2317,Table7[Column2]))</f>
        <v>Fitting in Stage</v>
      </c>
      <c r="O2317">
        <v>6.1107549509999997</v>
      </c>
      <c r="P2317" t="str">
        <f>VLOOKUP(O2317,Table13[],2)</f>
        <v>6 - 10</v>
      </c>
      <c r="Q2317" t="str">
        <f>INDEX(Table8[Column1],MATCH(R2317,Table8[Column2]))</f>
        <v>Unexcused</v>
      </c>
      <c r="R2317">
        <v>198.1381409</v>
      </c>
      <c r="S2317">
        <f t="shared" si="73"/>
        <v>8.2557558708333332</v>
      </c>
      <c r="T2317" t="s">
        <v>19</v>
      </c>
    </row>
    <row r="2318" spans="1:20" x14ac:dyDescent="0.25">
      <c r="A2318">
        <v>2317</v>
      </c>
      <c r="B2318" t="s">
        <v>62</v>
      </c>
      <c r="C2318" t="s">
        <v>469</v>
      </c>
      <c r="D2318" t="str">
        <f t="shared" si="72"/>
        <v>Thomas Melissa</v>
      </c>
      <c r="E2318" t="s">
        <v>15</v>
      </c>
      <c r="F2318" t="s">
        <v>277</v>
      </c>
      <c r="G2318" t="s">
        <v>1872</v>
      </c>
      <c r="H2318" t="s">
        <v>612</v>
      </c>
      <c r="I2318" t="s">
        <v>277</v>
      </c>
      <c r="J2318" t="s">
        <v>19</v>
      </c>
      <c r="K2318" t="str">
        <f>INDEX(Table6[Column1],MATCH(L2318,Table6[Column2]))</f>
        <v>Adults</v>
      </c>
      <c r="L2318">
        <v>46.078432640000003</v>
      </c>
      <c r="M2318" t="str">
        <f>VLOOKUP(L2318,Table1[],2)</f>
        <v>40 - 49</v>
      </c>
      <c r="N2318" t="str">
        <f>INDEX(Table7[Column1],MATCH(O2318,Table7[Column2]))</f>
        <v>Learning Stage</v>
      </c>
      <c r="O2318">
        <v>3.9877308419999999</v>
      </c>
      <c r="P2318" t="str">
        <f>VLOOKUP(O2318,Table13[],2)</f>
        <v>1 - 5</v>
      </c>
      <c r="Q2318" t="str">
        <f>INDEX(Table8[Column1],MATCH(R2318,Table8[Column2]))</f>
        <v>Maintained</v>
      </c>
      <c r="R2318">
        <v>50.043136920000002</v>
      </c>
      <c r="S2318">
        <f t="shared" si="73"/>
        <v>2.0851307050000001</v>
      </c>
      <c r="T2318" t="s">
        <v>19</v>
      </c>
    </row>
    <row r="2319" spans="1:20" x14ac:dyDescent="0.25">
      <c r="A2319">
        <v>2318</v>
      </c>
      <c r="B2319" t="s">
        <v>1203</v>
      </c>
      <c r="C2319" t="s">
        <v>1465</v>
      </c>
      <c r="D2319" t="str">
        <f t="shared" si="72"/>
        <v>Adamson Andrew</v>
      </c>
      <c r="E2319" t="s">
        <v>22</v>
      </c>
      <c r="F2319" t="s">
        <v>38</v>
      </c>
      <c r="G2319" t="s">
        <v>17</v>
      </c>
      <c r="H2319" t="s">
        <v>18</v>
      </c>
      <c r="I2319" t="s">
        <v>38</v>
      </c>
      <c r="J2319" t="s">
        <v>19</v>
      </c>
      <c r="K2319" t="str">
        <f>INDEX(Table6[Column1],MATCH(L2319,Table6[Column2]))</f>
        <v>Young Adults</v>
      </c>
      <c r="L2319">
        <v>32.699224010000002</v>
      </c>
      <c r="M2319" t="str">
        <f>VLOOKUP(L2319,Table1[],2)</f>
        <v>30 - 39</v>
      </c>
      <c r="N2319" t="str">
        <f>INDEX(Table7[Column1],MATCH(O2319,Table7[Column2]))</f>
        <v>Learning Stage</v>
      </c>
      <c r="O2319">
        <v>4.7756024110000004</v>
      </c>
      <c r="P2319" t="str">
        <f>VLOOKUP(O2319,Table13[],2)</f>
        <v>1 - 5</v>
      </c>
      <c r="Q2319" t="str">
        <f>INDEX(Table8[Column1],MATCH(R2319,Table8[Column2]))</f>
        <v>Scheduled</v>
      </c>
      <c r="R2319">
        <v>0</v>
      </c>
      <c r="S2319">
        <f t="shared" si="73"/>
        <v>0</v>
      </c>
      <c r="T2319" t="s">
        <v>19</v>
      </c>
    </row>
    <row r="2320" spans="1:20" x14ac:dyDescent="0.25">
      <c r="A2320">
        <v>2319</v>
      </c>
      <c r="B2320" t="s">
        <v>2607</v>
      </c>
      <c r="C2320" t="s">
        <v>1851</v>
      </c>
      <c r="D2320" t="str">
        <f t="shared" si="72"/>
        <v>Kirkman Christine</v>
      </c>
      <c r="E2320" t="s">
        <v>15</v>
      </c>
      <c r="F2320" t="s">
        <v>84</v>
      </c>
      <c r="G2320" t="s">
        <v>1862</v>
      </c>
      <c r="H2320" t="s">
        <v>1863</v>
      </c>
      <c r="I2320" t="s">
        <v>84</v>
      </c>
      <c r="J2320" t="s">
        <v>19</v>
      </c>
      <c r="K2320" t="str">
        <f>INDEX(Table6[Column1],MATCH(L2320,Table6[Column2]))</f>
        <v>Young Adults</v>
      </c>
      <c r="L2320">
        <v>33.48960812</v>
      </c>
      <c r="M2320" t="str">
        <f>VLOOKUP(L2320,Table1[],2)</f>
        <v>30 - 39</v>
      </c>
      <c r="N2320" t="str">
        <f>INDEX(Table7[Column1],MATCH(O2320,Table7[Column2]))</f>
        <v>Learning Stage</v>
      </c>
      <c r="O2320">
        <v>5.270897283</v>
      </c>
      <c r="P2320" t="str">
        <f>VLOOKUP(O2320,Table13[],2)</f>
        <v>1 - 5</v>
      </c>
      <c r="Q2320" t="str">
        <f>INDEX(Table8[Column1],MATCH(R2320,Table8[Column2]))</f>
        <v>Scheduled</v>
      </c>
      <c r="R2320">
        <v>14.7440882</v>
      </c>
      <c r="S2320">
        <f t="shared" si="73"/>
        <v>0.61433700833333327</v>
      </c>
      <c r="T2320" t="s">
        <v>19</v>
      </c>
    </row>
    <row r="2321" spans="1:20" x14ac:dyDescent="0.25">
      <c r="A2321">
        <v>2320</v>
      </c>
      <c r="B2321" t="s">
        <v>2608</v>
      </c>
      <c r="C2321" t="s">
        <v>56</v>
      </c>
      <c r="D2321" t="str">
        <f t="shared" si="72"/>
        <v>Melendez James</v>
      </c>
      <c r="E2321" t="s">
        <v>22</v>
      </c>
      <c r="F2321" t="s">
        <v>33</v>
      </c>
      <c r="G2321" t="s">
        <v>1060</v>
      </c>
      <c r="H2321" t="s">
        <v>1061</v>
      </c>
      <c r="I2321" t="s">
        <v>33</v>
      </c>
      <c r="J2321" t="s">
        <v>19</v>
      </c>
      <c r="K2321" t="str">
        <f>INDEX(Table6[Column1],MATCH(L2321,Table6[Column2]))</f>
        <v>Youth</v>
      </c>
      <c r="L2321">
        <v>29.572987950000002</v>
      </c>
      <c r="M2321" t="str">
        <f>VLOOKUP(L2321,Table1[],2)</f>
        <v>20 - 29</v>
      </c>
      <c r="N2321" t="str">
        <f>INDEX(Table7[Column1],MATCH(O2321,Table7[Column2]))</f>
        <v>Fitting in Stage</v>
      </c>
      <c r="O2321">
        <v>7.1340398770000002</v>
      </c>
      <c r="P2321" t="str">
        <f>VLOOKUP(O2321,Table13[],2)</f>
        <v>6 - 10</v>
      </c>
      <c r="Q2321" t="str">
        <f>INDEX(Table8[Column1],MATCH(R2321,Table8[Column2]))</f>
        <v>Scheduled</v>
      </c>
      <c r="R2321">
        <v>0</v>
      </c>
      <c r="S2321">
        <f t="shared" si="73"/>
        <v>0</v>
      </c>
      <c r="T2321" t="s">
        <v>19</v>
      </c>
    </row>
    <row r="2322" spans="1:20" x14ac:dyDescent="0.25">
      <c r="A2322">
        <v>2321</v>
      </c>
      <c r="B2322" t="s">
        <v>47</v>
      </c>
      <c r="C2322" t="s">
        <v>687</v>
      </c>
      <c r="D2322" t="str">
        <f t="shared" si="72"/>
        <v>Smith Samuel</v>
      </c>
      <c r="E2322" t="s">
        <v>22</v>
      </c>
      <c r="F2322" t="s">
        <v>520</v>
      </c>
      <c r="G2322" t="s">
        <v>1060</v>
      </c>
      <c r="H2322" t="s">
        <v>1061</v>
      </c>
      <c r="I2322" t="s">
        <v>54</v>
      </c>
      <c r="J2322" t="s">
        <v>19</v>
      </c>
      <c r="K2322" t="str">
        <f>INDEX(Table6[Column1],MATCH(L2322,Table6[Column2]))</f>
        <v>Elders</v>
      </c>
      <c r="L2322">
        <v>54.223255829999999</v>
      </c>
      <c r="M2322" t="str">
        <f>VLOOKUP(L2322,Table1[],2)</f>
        <v>50 - 59</v>
      </c>
      <c r="N2322" t="str">
        <f>INDEX(Table7[Column1],MATCH(O2322,Table7[Column2]))</f>
        <v>Learning Stage</v>
      </c>
      <c r="O2322">
        <v>5.4607591019999999</v>
      </c>
      <c r="P2322" t="str">
        <f>VLOOKUP(O2322,Table13[],2)</f>
        <v>1 - 5</v>
      </c>
      <c r="Q2322" t="str">
        <f>INDEX(Table8[Column1],MATCH(R2322,Table8[Column2]))</f>
        <v>Maintained</v>
      </c>
      <c r="R2322">
        <v>60.326431290000002</v>
      </c>
      <c r="S2322">
        <f t="shared" si="73"/>
        <v>2.5136013037500002</v>
      </c>
      <c r="T2322" t="s">
        <v>19</v>
      </c>
    </row>
    <row r="2323" spans="1:20" x14ac:dyDescent="0.25">
      <c r="A2323">
        <v>2322</v>
      </c>
      <c r="B2323" t="s">
        <v>2609</v>
      </c>
      <c r="C2323" t="s">
        <v>2610</v>
      </c>
      <c r="D2323" t="str">
        <f t="shared" si="72"/>
        <v>Woods Anya</v>
      </c>
      <c r="E2323" t="s">
        <v>15</v>
      </c>
      <c r="F2323" t="s">
        <v>38</v>
      </c>
      <c r="G2323" t="s">
        <v>17</v>
      </c>
      <c r="H2323" t="s">
        <v>18</v>
      </c>
      <c r="I2323" t="s">
        <v>38</v>
      </c>
      <c r="J2323" t="s">
        <v>19</v>
      </c>
      <c r="K2323" t="str">
        <f>INDEX(Table6[Column1],MATCH(L2323,Table6[Column2]))</f>
        <v>Adults</v>
      </c>
      <c r="L2323">
        <v>42.179360289999998</v>
      </c>
      <c r="M2323" t="str">
        <f>VLOOKUP(L2323,Table1[],2)</f>
        <v>40 - 49</v>
      </c>
      <c r="N2323" t="str">
        <f>INDEX(Table7[Column1],MATCH(O2323,Table7[Column2]))</f>
        <v>Fitting in Stage</v>
      </c>
      <c r="O2323">
        <v>6.184630984</v>
      </c>
      <c r="P2323" t="str">
        <f>VLOOKUP(O2323,Table13[],2)</f>
        <v>6 - 10</v>
      </c>
      <c r="Q2323" t="str">
        <f>INDEX(Table8[Column1],MATCH(R2323,Table8[Column2]))</f>
        <v>Habitual</v>
      </c>
      <c r="R2323">
        <v>111.81421779999999</v>
      </c>
      <c r="S2323">
        <f t="shared" si="73"/>
        <v>4.6589257416666667</v>
      </c>
      <c r="T2323" t="s">
        <v>19</v>
      </c>
    </row>
    <row r="2324" spans="1:20" x14ac:dyDescent="0.25">
      <c r="A2324">
        <v>2323</v>
      </c>
      <c r="B2324" t="s">
        <v>2611</v>
      </c>
      <c r="C2324" t="s">
        <v>2612</v>
      </c>
      <c r="D2324" t="str">
        <f t="shared" si="72"/>
        <v>Harrelson Otis</v>
      </c>
      <c r="E2324" t="s">
        <v>22</v>
      </c>
      <c r="F2324" t="s">
        <v>192</v>
      </c>
      <c r="G2324" t="s">
        <v>1060</v>
      </c>
      <c r="H2324" t="s">
        <v>1061</v>
      </c>
      <c r="I2324" t="s">
        <v>192</v>
      </c>
      <c r="J2324" t="s">
        <v>19</v>
      </c>
      <c r="K2324" t="str">
        <f>INDEX(Table6[Column1],MATCH(L2324,Table6[Column2]))</f>
        <v>Teenagers</v>
      </c>
      <c r="L2324">
        <v>16.531670900000002</v>
      </c>
      <c r="M2324" t="e">
        <f>VLOOKUP(L2324,Table1[],2)</f>
        <v>#N/A</v>
      </c>
      <c r="N2324" t="str">
        <f>INDEX(Table7[Column1],MATCH(O2324,Table7[Column2]))</f>
        <v>Learning Stage</v>
      </c>
      <c r="O2324">
        <v>1.148303595</v>
      </c>
      <c r="P2324" t="str">
        <f>VLOOKUP(O2324,Table13[],2)</f>
        <v>1 - 5</v>
      </c>
      <c r="Q2324" t="str">
        <f>INDEX(Table8[Column1],MATCH(R2324,Table8[Column2]))</f>
        <v>Scheduled</v>
      </c>
      <c r="R2324">
        <v>0</v>
      </c>
      <c r="S2324">
        <f t="shared" si="73"/>
        <v>0</v>
      </c>
      <c r="T2324" t="s">
        <v>19</v>
      </c>
    </row>
    <row r="2325" spans="1:20" x14ac:dyDescent="0.25">
      <c r="A2325">
        <v>2324</v>
      </c>
      <c r="B2325" t="s">
        <v>200</v>
      </c>
      <c r="C2325" t="s">
        <v>2613</v>
      </c>
      <c r="D2325" t="str">
        <f t="shared" si="72"/>
        <v>White Johnathan</v>
      </c>
      <c r="E2325" t="s">
        <v>22</v>
      </c>
      <c r="F2325" t="s">
        <v>33</v>
      </c>
      <c r="G2325" t="s">
        <v>1060</v>
      </c>
      <c r="H2325" t="s">
        <v>1061</v>
      </c>
      <c r="I2325" t="s">
        <v>33</v>
      </c>
      <c r="J2325" t="s">
        <v>19</v>
      </c>
      <c r="K2325" t="str">
        <f>INDEX(Table6[Column1],MATCH(L2325,Table6[Column2]))</f>
        <v>Young Adults</v>
      </c>
      <c r="L2325">
        <v>36.93587394</v>
      </c>
      <c r="M2325" t="str">
        <f>VLOOKUP(L2325,Table1[],2)</f>
        <v>30 - 39</v>
      </c>
      <c r="N2325" t="str">
        <f>INDEX(Table7[Column1],MATCH(O2325,Table7[Column2]))</f>
        <v>Learning Stage</v>
      </c>
      <c r="O2325">
        <v>5.4835872209999996</v>
      </c>
      <c r="P2325" t="str">
        <f>VLOOKUP(O2325,Table13[],2)</f>
        <v>1 - 5</v>
      </c>
      <c r="Q2325" t="str">
        <f>INDEX(Table8[Column1],MATCH(R2325,Table8[Column2]))</f>
        <v>Scheduled</v>
      </c>
      <c r="R2325">
        <v>0</v>
      </c>
      <c r="S2325">
        <f t="shared" si="73"/>
        <v>0</v>
      </c>
      <c r="T2325" t="s">
        <v>19</v>
      </c>
    </row>
    <row r="2326" spans="1:20" x14ac:dyDescent="0.25">
      <c r="A2326">
        <v>2325</v>
      </c>
      <c r="B2326" t="s">
        <v>853</v>
      </c>
      <c r="C2326" t="s">
        <v>335</v>
      </c>
      <c r="D2326" t="str">
        <f t="shared" si="72"/>
        <v>King Doris</v>
      </c>
      <c r="E2326" t="s">
        <v>15</v>
      </c>
      <c r="F2326" t="s">
        <v>934</v>
      </c>
      <c r="G2326" t="s">
        <v>820</v>
      </c>
      <c r="H2326" t="s">
        <v>821</v>
      </c>
      <c r="I2326" t="s">
        <v>934</v>
      </c>
      <c r="J2326" t="s">
        <v>19</v>
      </c>
      <c r="K2326" t="str">
        <f>INDEX(Table6[Column1],MATCH(L2326,Table6[Column2]))</f>
        <v>Elders</v>
      </c>
      <c r="L2326">
        <v>54.335283459999999</v>
      </c>
      <c r="M2326" t="str">
        <f>VLOOKUP(L2326,Table1[],2)</f>
        <v>50 - 59</v>
      </c>
      <c r="N2326" t="str">
        <f>INDEX(Table7[Column1],MATCH(O2326,Table7[Column2]))</f>
        <v>Learning Stage</v>
      </c>
      <c r="O2326">
        <v>5.7472662330000004</v>
      </c>
      <c r="P2326" t="str">
        <f>VLOOKUP(O2326,Table13[],2)</f>
        <v>1 - 5</v>
      </c>
      <c r="Q2326" t="str">
        <f>INDEX(Table8[Column1],MATCH(R2326,Table8[Column2]))</f>
        <v>Excused</v>
      </c>
      <c r="R2326">
        <v>126.7102398</v>
      </c>
      <c r="S2326">
        <f t="shared" si="73"/>
        <v>5.2795933249999996</v>
      </c>
      <c r="T2326" t="s">
        <v>19</v>
      </c>
    </row>
    <row r="2327" spans="1:20" x14ac:dyDescent="0.25">
      <c r="A2327">
        <v>2326</v>
      </c>
      <c r="B2327" t="s">
        <v>47</v>
      </c>
      <c r="C2327" t="s">
        <v>1465</v>
      </c>
      <c r="D2327" t="str">
        <f t="shared" si="72"/>
        <v>Smith Andrew</v>
      </c>
      <c r="E2327" t="s">
        <v>22</v>
      </c>
      <c r="F2327" t="s">
        <v>2614</v>
      </c>
      <c r="G2327" t="s">
        <v>1060</v>
      </c>
      <c r="H2327" t="s">
        <v>1061</v>
      </c>
      <c r="I2327" t="s">
        <v>107</v>
      </c>
      <c r="J2327" t="s">
        <v>19</v>
      </c>
      <c r="K2327" t="str">
        <f>INDEX(Table6[Column1],MATCH(L2327,Table6[Column2]))</f>
        <v>Young Adults</v>
      </c>
      <c r="L2327">
        <v>37.826503189999997</v>
      </c>
      <c r="M2327" t="str">
        <f>VLOOKUP(L2327,Table1[],2)</f>
        <v>30 - 39</v>
      </c>
      <c r="N2327" t="str">
        <f>INDEX(Table7[Column1],MATCH(O2327,Table7[Column2]))</f>
        <v>Learning Stage</v>
      </c>
      <c r="O2327">
        <v>4.6772106369999999</v>
      </c>
      <c r="P2327" t="str">
        <f>VLOOKUP(O2327,Table13[],2)</f>
        <v>1 - 5</v>
      </c>
      <c r="Q2327" t="str">
        <f>INDEX(Table8[Column1],MATCH(R2327,Table8[Column2]))</f>
        <v>Maintained</v>
      </c>
      <c r="R2327">
        <v>73.090598760000006</v>
      </c>
      <c r="S2327">
        <f t="shared" si="73"/>
        <v>3.0454416150000005</v>
      </c>
      <c r="T2327" t="s">
        <v>19</v>
      </c>
    </row>
    <row r="2328" spans="1:20" x14ac:dyDescent="0.25">
      <c r="A2328">
        <v>2327</v>
      </c>
      <c r="B2328" t="s">
        <v>643</v>
      </c>
      <c r="C2328" t="s">
        <v>312</v>
      </c>
      <c r="D2328" t="str">
        <f t="shared" si="72"/>
        <v>Franklin Terry</v>
      </c>
      <c r="E2328" t="s">
        <v>22</v>
      </c>
      <c r="F2328" t="s">
        <v>2398</v>
      </c>
      <c r="G2328" t="s">
        <v>1060</v>
      </c>
      <c r="H2328" t="s">
        <v>1061</v>
      </c>
      <c r="I2328" t="s">
        <v>87</v>
      </c>
      <c r="J2328" t="s">
        <v>19</v>
      </c>
      <c r="K2328" t="str">
        <f>INDEX(Table6[Column1],MATCH(L2328,Table6[Column2]))</f>
        <v>Youth</v>
      </c>
      <c r="L2328">
        <v>25.340952229999999</v>
      </c>
      <c r="M2328" t="str">
        <f>VLOOKUP(L2328,Table1[],2)</f>
        <v>20 - 29</v>
      </c>
      <c r="N2328" t="str">
        <f>INDEX(Table7[Column1],MATCH(O2328,Table7[Column2]))</f>
        <v>Learning Stage</v>
      </c>
      <c r="O2328">
        <v>3.0484476690000002</v>
      </c>
      <c r="P2328" t="str">
        <f>VLOOKUP(O2328,Table13[],2)</f>
        <v>1 - 5</v>
      </c>
      <c r="Q2328" t="str">
        <f>INDEX(Table8[Column1],MATCH(R2328,Table8[Column2]))</f>
        <v>Scheduled</v>
      </c>
      <c r="R2328">
        <v>7.8628014080000002</v>
      </c>
      <c r="S2328">
        <f t="shared" si="73"/>
        <v>0.3276167253333333</v>
      </c>
      <c r="T2328" t="s">
        <v>19</v>
      </c>
    </row>
    <row r="2329" spans="1:20" x14ac:dyDescent="0.25">
      <c r="A2329">
        <v>2328</v>
      </c>
      <c r="B2329" t="s">
        <v>2615</v>
      </c>
      <c r="C2329" t="s">
        <v>1482</v>
      </c>
      <c r="D2329" t="str">
        <f t="shared" si="72"/>
        <v>Bateman Stanley</v>
      </c>
      <c r="E2329" t="s">
        <v>22</v>
      </c>
      <c r="F2329" t="s">
        <v>309</v>
      </c>
      <c r="G2329" t="s">
        <v>820</v>
      </c>
      <c r="H2329" t="s">
        <v>821</v>
      </c>
      <c r="I2329" t="s">
        <v>90</v>
      </c>
      <c r="J2329" t="s">
        <v>19</v>
      </c>
      <c r="K2329" t="str">
        <f>INDEX(Table6[Column1],MATCH(L2329,Table6[Column2]))</f>
        <v>Adults</v>
      </c>
      <c r="L2329">
        <v>43.839145690000002</v>
      </c>
      <c r="M2329" t="str">
        <f>VLOOKUP(L2329,Table1[],2)</f>
        <v>40 - 49</v>
      </c>
      <c r="N2329" t="str">
        <f>INDEX(Table7[Column1],MATCH(O2329,Table7[Column2]))</f>
        <v>Learning Stage</v>
      </c>
      <c r="O2329">
        <v>2.9256884649999999</v>
      </c>
      <c r="P2329" t="str">
        <f>VLOOKUP(O2329,Table13[],2)</f>
        <v>1 - 5</v>
      </c>
      <c r="Q2329" t="str">
        <f>INDEX(Table8[Column1],MATCH(R2329,Table8[Column2]))</f>
        <v>Maintained</v>
      </c>
      <c r="R2329">
        <v>66.415615990000006</v>
      </c>
      <c r="S2329">
        <f t="shared" si="73"/>
        <v>2.7673173329166669</v>
      </c>
      <c r="T2329" t="s">
        <v>19</v>
      </c>
    </row>
    <row r="2330" spans="1:20" x14ac:dyDescent="0.25">
      <c r="A2330">
        <v>2329</v>
      </c>
      <c r="B2330" t="s">
        <v>904</v>
      </c>
      <c r="C2330" t="s">
        <v>2616</v>
      </c>
      <c r="D2330" t="str">
        <f t="shared" si="72"/>
        <v>Brown Lita</v>
      </c>
      <c r="E2330" t="s">
        <v>15</v>
      </c>
      <c r="F2330" t="s">
        <v>242</v>
      </c>
      <c r="G2330" t="s">
        <v>1060</v>
      </c>
      <c r="H2330" t="s">
        <v>1061</v>
      </c>
      <c r="I2330" t="s">
        <v>107</v>
      </c>
      <c r="J2330" t="s">
        <v>19</v>
      </c>
      <c r="K2330" t="str">
        <f>INDEX(Table6[Column1],MATCH(L2330,Table6[Column2]))</f>
        <v>Young Adults</v>
      </c>
      <c r="L2330">
        <v>38.705810589999999</v>
      </c>
      <c r="M2330" t="str">
        <f>VLOOKUP(L2330,Table1[],2)</f>
        <v>30 - 39</v>
      </c>
      <c r="N2330" t="str">
        <f>INDEX(Table7[Column1],MATCH(O2330,Table7[Column2]))</f>
        <v>Learning Stage</v>
      </c>
      <c r="O2330">
        <v>3.3196819849999999</v>
      </c>
      <c r="P2330" t="str">
        <f>VLOOKUP(O2330,Table13[],2)</f>
        <v>1 - 5</v>
      </c>
      <c r="Q2330" t="str">
        <f>INDEX(Table8[Column1],MATCH(R2330,Table8[Column2]))</f>
        <v>Habitual</v>
      </c>
      <c r="R2330">
        <v>84.700626459999995</v>
      </c>
      <c r="S2330">
        <f t="shared" si="73"/>
        <v>3.5291927691666665</v>
      </c>
      <c r="T2330" t="s">
        <v>19</v>
      </c>
    </row>
    <row r="2331" spans="1:20" x14ac:dyDescent="0.25">
      <c r="A2331">
        <v>2330</v>
      </c>
      <c r="B2331" t="s">
        <v>2617</v>
      </c>
      <c r="C2331" t="s">
        <v>345</v>
      </c>
      <c r="D2331" t="str">
        <f t="shared" si="72"/>
        <v>Button Ronald</v>
      </c>
      <c r="E2331" t="s">
        <v>22</v>
      </c>
      <c r="F2331" t="s">
        <v>38</v>
      </c>
      <c r="G2331" t="s">
        <v>17</v>
      </c>
      <c r="H2331" t="s">
        <v>18</v>
      </c>
      <c r="I2331" t="s">
        <v>38</v>
      </c>
      <c r="J2331" t="s">
        <v>19</v>
      </c>
      <c r="K2331" t="str">
        <f>INDEX(Table6[Column1],MATCH(L2331,Table6[Column2]))</f>
        <v>Youth</v>
      </c>
      <c r="L2331">
        <v>24.348807730000001</v>
      </c>
      <c r="M2331" t="str">
        <f>VLOOKUP(L2331,Table1[],2)</f>
        <v>20 - 29</v>
      </c>
      <c r="N2331" t="str">
        <f>INDEX(Table7[Column1],MATCH(O2331,Table7[Column2]))</f>
        <v>Learning Stage</v>
      </c>
      <c r="O2331">
        <v>1.853980255</v>
      </c>
      <c r="P2331" t="str">
        <f>VLOOKUP(O2331,Table13[],2)</f>
        <v>1 - 5</v>
      </c>
      <c r="Q2331" t="str">
        <f>INDEX(Table8[Column1],MATCH(R2331,Table8[Column2]))</f>
        <v>Scheduled</v>
      </c>
      <c r="R2331">
        <v>0</v>
      </c>
      <c r="S2331">
        <f t="shared" si="73"/>
        <v>0</v>
      </c>
      <c r="T2331" t="s">
        <v>19</v>
      </c>
    </row>
    <row r="2332" spans="1:20" x14ac:dyDescent="0.25">
      <c r="A2332">
        <v>2331</v>
      </c>
      <c r="B2332" t="s">
        <v>2618</v>
      </c>
      <c r="C2332" t="s">
        <v>672</v>
      </c>
      <c r="D2332" t="str">
        <f t="shared" si="72"/>
        <v>Pirkle Frances</v>
      </c>
      <c r="E2332" t="s">
        <v>15</v>
      </c>
      <c r="F2332" t="s">
        <v>33</v>
      </c>
      <c r="G2332" t="s">
        <v>1060</v>
      </c>
      <c r="H2332" t="s">
        <v>1061</v>
      </c>
      <c r="I2332" t="s">
        <v>33</v>
      </c>
      <c r="J2332" t="s">
        <v>19</v>
      </c>
      <c r="K2332" t="str">
        <f>INDEX(Table6[Column1],MATCH(L2332,Table6[Column2]))</f>
        <v>Young Adults</v>
      </c>
      <c r="L2332">
        <v>33.721599570000002</v>
      </c>
      <c r="M2332" t="str">
        <f>VLOOKUP(L2332,Table1[],2)</f>
        <v>30 - 39</v>
      </c>
      <c r="N2332" t="str">
        <f>INDEX(Table7[Column1],MATCH(O2332,Table7[Column2]))</f>
        <v>Learning Stage</v>
      </c>
      <c r="O2332">
        <v>3.8231643989999999</v>
      </c>
      <c r="P2332" t="str">
        <f>VLOOKUP(O2332,Table13[],2)</f>
        <v>1 - 5</v>
      </c>
      <c r="Q2332" t="str">
        <f>INDEX(Table8[Column1],MATCH(R2332,Table8[Column2]))</f>
        <v>Maintained</v>
      </c>
      <c r="R2332">
        <v>50.216309809999998</v>
      </c>
      <c r="S2332">
        <f t="shared" si="73"/>
        <v>2.092346242083333</v>
      </c>
      <c r="T2332" t="s">
        <v>19</v>
      </c>
    </row>
    <row r="2333" spans="1:20" x14ac:dyDescent="0.25">
      <c r="A2333">
        <v>2332</v>
      </c>
      <c r="B2333" t="s">
        <v>2619</v>
      </c>
      <c r="C2333" t="s">
        <v>1515</v>
      </c>
      <c r="D2333" t="str">
        <f t="shared" si="72"/>
        <v>Lacroix Miriam</v>
      </c>
      <c r="E2333" t="s">
        <v>15</v>
      </c>
      <c r="F2333" t="s">
        <v>1923</v>
      </c>
      <c r="G2333" t="s">
        <v>820</v>
      </c>
      <c r="H2333" t="s">
        <v>821</v>
      </c>
      <c r="I2333" t="s">
        <v>157</v>
      </c>
      <c r="J2333" t="s">
        <v>19</v>
      </c>
      <c r="K2333" t="str">
        <f>INDEX(Table6[Column1],MATCH(L2333,Table6[Column2]))</f>
        <v>Adults</v>
      </c>
      <c r="L2333">
        <v>46.484272969999999</v>
      </c>
      <c r="M2333" t="str">
        <f>VLOOKUP(L2333,Table1[],2)</f>
        <v>40 - 49</v>
      </c>
      <c r="N2333" t="str">
        <f>INDEX(Table7[Column1],MATCH(O2333,Table7[Column2]))</f>
        <v>Fitting in Stage</v>
      </c>
      <c r="O2333">
        <v>8.6748571349999999</v>
      </c>
      <c r="P2333" t="str">
        <f>VLOOKUP(O2333,Table13[],2)</f>
        <v>6 - 10</v>
      </c>
      <c r="Q2333" t="str">
        <f>INDEX(Table8[Column1],MATCH(R2333,Table8[Column2]))</f>
        <v>Maintained</v>
      </c>
      <c r="R2333">
        <v>49.02291366</v>
      </c>
      <c r="S2333">
        <f t="shared" si="73"/>
        <v>2.0426214025</v>
      </c>
      <c r="T2333" t="s">
        <v>19</v>
      </c>
    </row>
    <row r="2334" spans="1:20" x14ac:dyDescent="0.25">
      <c r="A2334">
        <v>2333</v>
      </c>
      <c r="B2334" t="s">
        <v>796</v>
      </c>
      <c r="C2334" t="s">
        <v>2620</v>
      </c>
      <c r="D2334" t="str">
        <f t="shared" si="72"/>
        <v>Hess Darrel</v>
      </c>
      <c r="E2334" t="s">
        <v>22</v>
      </c>
      <c r="F2334" t="s">
        <v>24</v>
      </c>
      <c r="G2334" t="s">
        <v>1060</v>
      </c>
      <c r="H2334" t="s">
        <v>1061</v>
      </c>
      <c r="I2334" t="s">
        <v>24</v>
      </c>
      <c r="J2334" t="s">
        <v>19</v>
      </c>
      <c r="K2334" t="str">
        <f>INDEX(Table6[Column1],MATCH(L2334,Table6[Column2]))</f>
        <v>Young Adults</v>
      </c>
      <c r="L2334">
        <v>32.715016980000001</v>
      </c>
      <c r="M2334" t="str">
        <f>VLOOKUP(L2334,Table1[],2)</f>
        <v>30 - 39</v>
      </c>
      <c r="N2334" t="str">
        <f>INDEX(Table7[Column1],MATCH(O2334,Table7[Column2]))</f>
        <v>Learning Stage</v>
      </c>
      <c r="O2334">
        <v>4.0866593509999998</v>
      </c>
      <c r="P2334" t="str">
        <f>VLOOKUP(O2334,Table13[],2)</f>
        <v>1 - 5</v>
      </c>
      <c r="Q2334" t="str">
        <f>INDEX(Table8[Column1],MATCH(R2334,Table8[Column2]))</f>
        <v>Scheduled</v>
      </c>
      <c r="R2334">
        <v>5.3287383469999998</v>
      </c>
      <c r="S2334">
        <f t="shared" si="73"/>
        <v>0.22203076445833331</v>
      </c>
      <c r="T2334" t="s">
        <v>19</v>
      </c>
    </row>
    <row r="2335" spans="1:20" x14ac:dyDescent="0.25">
      <c r="A2335">
        <v>2334</v>
      </c>
      <c r="B2335" t="s">
        <v>2621</v>
      </c>
      <c r="C2335" t="s">
        <v>29</v>
      </c>
      <c r="D2335" t="str">
        <f t="shared" si="72"/>
        <v>Cotton Irene</v>
      </c>
      <c r="E2335" t="s">
        <v>15</v>
      </c>
      <c r="F2335" t="s">
        <v>57</v>
      </c>
      <c r="G2335" t="s">
        <v>1862</v>
      </c>
      <c r="H2335" t="s">
        <v>1863</v>
      </c>
      <c r="I2335" t="s">
        <v>57</v>
      </c>
      <c r="J2335" t="s">
        <v>19</v>
      </c>
      <c r="K2335" t="str">
        <f>INDEX(Table6[Column1],MATCH(L2335,Table6[Column2]))</f>
        <v>Young Adults</v>
      </c>
      <c r="L2335">
        <v>33.313486159999997</v>
      </c>
      <c r="M2335" t="str">
        <f>VLOOKUP(L2335,Table1[],2)</f>
        <v>30 - 39</v>
      </c>
      <c r="N2335" t="str">
        <f>INDEX(Table7[Column1],MATCH(O2335,Table7[Column2]))</f>
        <v>Learning Stage</v>
      </c>
      <c r="O2335">
        <v>4.5090818090000004</v>
      </c>
      <c r="P2335" t="str">
        <f>VLOOKUP(O2335,Table13[],2)</f>
        <v>1 - 5</v>
      </c>
      <c r="Q2335" t="str">
        <f>INDEX(Table8[Column1],MATCH(R2335,Table8[Column2]))</f>
        <v>Scheduled</v>
      </c>
      <c r="R2335">
        <v>0</v>
      </c>
      <c r="S2335">
        <f t="shared" si="73"/>
        <v>0</v>
      </c>
      <c r="T2335" t="s">
        <v>19</v>
      </c>
    </row>
    <row r="2336" spans="1:20" x14ac:dyDescent="0.25">
      <c r="A2336">
        <v>2335</v>
      </c>
      <c r="B2336" t="s">
        <v>966</v>
      </c>
      <c r="C2336" t="s">
        <v>32</v>
      </c>
      <c r="D2336" t="str">
        <f t="shared" si="72"/>
        <v>Miller Edward</v>
      </c>
      <c r="E2336" t="s">
        <v>22</v>
      </c>
      <c r="F2336" t="s">
        <v>127</v>
      </c>
      <c r="G2336" t="s">
        <v>1060</v>
      </c>
      <c r="H2336" t="s">
        <v>1061</v>
      </c>
      <c r="I2336" t="s">
        <v>127</v>
      </c>
      <c r="J2336" t="s">
        <v>19</v>
      </c>
      <c r="K2336" t="str">
        <f>INDEX(Table6[Column1],MATCH(L2336,Table6[Column2]))</f>
        <v>Young Adults</v>
      </c>
      <c r="L2336">
        <v>32.283455539999999</v>
      </c>
      <c r="M2336" t="str">
        <f>VLOOKUP(L2336,Table1[],2)</f>
        <v>30 - 39</v>
      </c>
      <c r="N2336" t="str">
        <f>INDEX(Table7[Column1],MATCH(O2336,Table7[Column2]))</f>
        <v>Learning Stage</v>
      </c>
      <c r="O2336">
        <v>3.128087158</v>
      </c>
      <c r="P2336" t="str">
        <f>VLOOKUP(O2336,Table13[],2)</f>
        <v>1 - 5</v>
      </c>
      <c r="Q2336" t="str">
        <f>INDEX(Table8[Column1],MATCH(R2336,Table8[Column2]))</f>
        <v>Scheduled</v>
      </c>
      <c r="R2336">
        <v>0</v>
      </c>
      <c r="S2336">
        <f t="shared" si="73"/>
        <v>0</v>
      </c>
      <c r="T2336" t="s">
        <v>19</v>
      </c>
    </row>
    <row r="2337" spans="1:20" x14ac:dyDescent="0.25">
      <c r="A2337">
        <v>2336</v>
      </c>
      <c r="B2337" t="s">
        <v>2622</v>
      </c>
      <c r="C2337" t="s">
        <v>368</v>
      </c>
      <c r="D2337" t="str">
        <f t="shared" si="72"/>
        <v>Hale Frank</v>
      </c>
      <c r="E2337" t="s">
        <v>22</v>
      </c>
      <c r="F2337" t="s">
        <v>127</v>
      </c>
      <c r="G2337" t="s">
        <v>1060</v>
      </c>
      <c r="H2337" t="s">
        <v>1061</v>
      </c>
      <c r="I2337" t="s">
        <v>127</v>
      </c>
      <c r="J2337" t="s">
        <v>19</v>
      </c>
      <c r="K2337" t="str">
        <f>INDEX(Table6[Column1],MATCH(L2337,Table6[Column2]))</f>
        <v>Youth</v>
      </c>
      <c r="L2337">
        <v>25.36509277</v>
      </c>
      <c r="M2337" t="str">
        <f>VLOOKUP(L2337,Table1[],2)</f>
        <v>20 - 29</v>
      </c>
      <c r="N2337" t="str">
        <f>INDEX(Table7[Column1],MATCH(O2337,Table7[Column2]))</f>
        <v>Learning Stage</v>
      </c>
      <c r="O2337">
        <v>3.9807668970000001</v>
      </c>
      <c r="P2337" t="str">
        <f>VLOOKUP(O2337,Table13[],2)</f>
        <v>1 - 5</v>
      </c>
      <c r="Q2337" t="str">
        <f>INDEX(Table8[Column1],MATCH(R2337,Table8[Column2]))</f>
        <v>Scheduled</v>
      </c>
      <c r="R2337">
        <v>5.164341887</v>
      </c>
      <c r="S2337">
        <f t="shared" si="73"/>
        <v>0.2151809119583333</v>
      </c>
      <c r="T2337" t="s">
        <v>19</v>
      </c>
    </row>
    <row r="2338" spans="1:20" x14ac:dyDescent="0.25">
      <c r="A2338">
        <v>2337</v>
      </c>
      <c r="B2338" t="s">
        <v>824</v>
      </c>
      <c r="C2338" t="s">
        <v>2623</v>
      </c>
      <c r="D2338" t="str">
        <f t="shared" si="72"/>
        <v>Richardson Francine</v>
      </c>
      <c r="E2338" t="s">
        <v>15</v>
      </c>
      <c r="F2338" t="s">
        <v>33</v>
      </c>
      <c r="G2338" t="s">
        <v>1060</v>
      </c>
      <c r="H2338" t="s">
        <v>1061</v>
      </c>
      <c r="I2338" t="s">
        <v>33</v>
      </c>
      <c r="J2338" t="s">
        <v>19</v>
      </c>
      <c r="K2338" t="str">
        <f>INDEX(Table6[Column1],MATCH(L2338,Table6[Column2]))</f>
        <v>Adults</v>
      </c>
      <c r="L2338">
        <v>43.841274159999998</v>
      </c>
      <c r="M2338" t="str">
        <f>VLOOKUP(L2338,Table1[],2)</f>
        <v>40 - 49</v>
      </c>
      <c r="N2338" t="str">
        <f>INDEX(Table7[Column1],MATCH(O2338,Table7[Column2]))</f>
        <v>Learning Stage</v>
      </c>
      <c r="O2338">
        <v>4.3953604159999999</v>
      </c>
      <c r="P2338" t="str">
        <f>VLOOKUP(O2338,Table13[],2)</f>
        <v>1 - 5</v>
      </c>
      <c r="Q2338" t="str">
        <f>INDEX(Table8[Column1],MATCH(R2338,Table8[Column2]))</f>
        <v>Maintained</v>
      </c>
      <c r="R2338">
        <v>75.513366719999993</v>
      </c>
      <c r="S2338">
        <f t="shared" si="73"/>
        <v>3.1463902799999999</v>
      </c>
      <c r="T2338" t="s">
        <v>19</v>
      </c>
    </row>
    <row r="2339" spans="1:20" x14ac:dyDescent="0.25">
      <c r="A2339">
        <v>2338</v>
      </c>
      <c r="B2339" t="s">
        <v>904</v>
      </c>
      <c r="C2339" t="s">
        <v>1244</v>
      </c>
      <c r="D2339" t="str">
        <f t="shared" si="72"/>
        <v>Brown Don</v>
      </c>
      <c r="E2339" t="s">
        <v>22</v>
      </c>
      <c r="F2339" t="s">
        <v>33</v>
      </c>
      <c r="G2339" t="s">
        <v>1060</v>
      </c>
      <c r="H2339" t="s">
        <v>1061</v>
      </c>
      <c r="I2339" t="s">
        <v>33</v>
      </c>
      <c r="J2339" t="s">
        <v>19</v>
      </c>
      <c r="K2339" t="str">
        <f>INDEX(Table6[Column1],MATCH(L2339,Table6[Column2]))</f>
        <v>Adults</v>
      </c>
      <c r="L2339">
        <v>44.762521960000001</v>
      </c>
      <c r="M2339" t="str">
        <f>VLOOKUP(L2339,Table1[],2)</f>
        <v>40 - 49</v>
      </c>
      <c r="N2339" t="str">
        <f>INDEX(Table7[Column1],MATCH(O2339,Table7[Column2]))</f>
        <v>Fitting in Stage</v>
      </c>
      <c r="O2339">
        <v>6.322122158</v>
      </c>
      <c r="P2339" t="str">
        <f>VLOOKUP(O2339,Table13[],2)</f>
        <v>6 - 10</v>
      </c>
      <c r="Q2339" t="str">
        <f>INDEX(Table8[Column1],MATCH(R2339,Table8[Column2]))</f>
        <v>Excused</v>
      </c>
      <c r="R2339">
        <v>121.1115382</v>
      </c>
      <c r="S2339">
        <f t="shared" si="73"/>
        <v>5.0463140916666669</v>
      </c>
      <c r="T2339" t="s">
        <v>19</v>
      </c>
    </row>
    <row r="2340" spans="1:20" x14ac:dyDescent="0.25">
      <c r="A2340">
        <v>2339</v>
      </c>
      <c r="B2340" t="s">
        <v>2624</v>
      </c>
      <c r="C2340" t="s">
        <v>1208</v>
      </c>
      <c r="D2340" t="str">
        <f t="shared" si="72"/>
        <v>Mancini Edna</v>
      </c>
      <c r="E2340" t="s">
        <v>15</v>
      </c>
      <c r="F2340" t="s">
        <v>2092</v>
      </c>
      <c r="G2340" t="s">
        <v>1060</v>
      </c>
      <c r="H2340" t="s">
        <v>1061</v>
      </c>
      <c r="I2340" t="s">
        <v>87</v>
      </c>
      <c r="J2340" t="s">
        <v>19</v>
      </c>
      <c r="K2340" t="str">
        <f>INDEX(Table6[Column1],MATCH(L2340,Table6[Column2]))</f>
        <v>Teenagers</v>
      </c>
      <c r="L2340">
        <v>16.788773750000001</v>
      </c>
      <c r="M2340" t="e">
        <f>VLOOKUP(L2340,Table1[],2)</f>
        <v>#N/A</v>
      </c>
      <c r="N2340" t="str">
        <f>INDEX(Table7[Column1],MATCH(O2340,Table7[Column2]))</f>
        <v>Learning Stage</v>
      </c>
      <c r="O2340">
        <v>2.5203378820000002</v>
      </c>
      <c r="P2340" t="str">
        <f>VLOOKUP(O2340,Table13[],2)</f>
        <v>1 - 5</v>
      </c>
      <c r="Q2340" t="str">
        <f>INDEX(Table8[Column1],MATCH(R2340,Table8[Column2]))</f>
        <v>Scheduled</v>
      </c>
      <c r="R2340">
        <v>0</v>
      </c>
      <c r="S2340">
        <f t="shared" si="73"/>
        <v>0</v>
      </c>
      <c r="T2340" t="s">
        <v>19</v>
      </c>
    </row>
    <row r="2341" spans="1:20" x14ac:dyDescent="0.25">
      <c r="A2341">
        <v>2340</v>
      </c>
      <c r="B2341" t="s">
        <v>1832</v>
      </c>
      <c r="C2341" t="s">
        <v>56</v>
      </c>
      <c r="D2341" t="str">
        <f t="shared" si="72"/>
        <v>Owens James</v>
      </c>
      <c r="E2341" t="s">
        <v>22</v>
      </c>
      <c r="F2341" t="s">
        <v>407</v>
      </c>
      <c r="G2341" t="s">
        <v>820</v>
      </c>
      <c r="H2341" t="s">
        <v>821</v>
      </c>
      <c r="I2341" t="s">
        <v>407</v>
      </c>
      <c r="J2341" t="s">
        <v>19</v>
      </c>
      <c r="K2341" t="str">
        <f>INDEX(Table6[Column1],MATCH(L2341,Table6[Column2]))</f>
        <v>Elders</v>
      </c>
      <c r="L2341">
        <v>50.072178299999997</v>
      </c>
      <c r="M2341" t="str">
        <f>VLOOKUP(L2341,Table1[],2)</f>
        <v>50 - 59</v>
      </c>
      <c r="N2341" t="str">
        <f>INDEX(Table7[Column1],MATCH(O2341,Table7[Column2]))</f>
        <v>Learning Stage</v>
      </c>
      <c r="O2341">
        <v>5.2598155350000004</v>
      </c>
      <c r="P2341" t="str">
        <f>VLOOKUP(O2341,Table13[],2)</f>
        <v>1 - 5</v>
      </c>
      <c r="Q2341" t="str">
        <f>INDEX(Table8[Column1],MATCH(R2341,Table8[Column2]))</f>
        <v>Maintained</v>
      </c>
      <c r="R2341">
        <v>78.718864640000007</v>
      </c>
      <c r="S2341">
        <f t="shared" si="73"/>
        <v>3.2799526933333336</v>
      </c>
      <c r="T2341" t="s">
        <v>19</v>
      </c>
    </row>
    <row r="2342" spans="1:20" x14ac:dyDescent="0.25">
      <c r="A2342">
        <v>2341</v>
      </c>
      <c r="B2342" t="s">
        <v>2625</v>
      </c>
      <c r="C2342" t="s">
        <v>93</v>
      </c>
      <c r="D2342" t="str">
        <f t="shared" si="72"/>
        <v>Parham William</v>
      </c>
      <c r="E2342" t="s">
        <v>22</v>
      </c>
      <c r="F2342" t="s">
        <v>169</v>
      </c>
      <c r="G2342" t="s">
        <v>1060</v>
      </c>
      <c r="H2342" t="s">
        <v>1061</v>
      </c>
      <c r="I2342" t="s">
        <v>169</v>
      </c>
      <c r="J2342" t="s">
        <v>19</v>
      </c>
      <c r="K2342" t="str">
        <f>INDEX(Table6[Column1],MATCH(L2342,Table6[Column2]))</f>
        <v>Young Adults</v>
      </c>
      <c r="L2342">
        <v>38.485714059999999</v>
      </c>
      <c r="M2342" t="str">
        <f>VLOOKUP(L2342,Table1[],2)</f>
        <v>30 - 39</v>
      </c>
      <c r="N2342" t="str">
        <f>INDEX(Table7[Column1],MATCH(O2342,Table7[Column2]))</f>
        <v>Learning Stage</v>
      </c>
      <c r="O2342">
        <v>5.3744197949999997</v>
      </c>
      <c r="P2342" t="str">
        <f>VLOOKUP(O2342,Table13[],2)</f>
        <v>1 - 5</v>
      </c>
      <c r="Q2342" t="str">
        <f>INDEX(Table8[Column1],MATCH(R2342,Table8[Column2]))</f>
        <v>Scheduled</v>
      </c>
      <c r="R2342">
        <v>28.665457050000001</v>
      </c>
      <c r="S2342">
        <f t="shared" si="73"/>
        <v>1.19439404375</v>
      </c>
      <c r="T2342" t="s">
        <v>19</v>
      </c>
    </row>
    <row r="2343" spans="1:20" x14ac:dyDescent="0.25">
      <c r="A2343">
        <v>2342</v>
      </c>
      <c r="B2343" t="s">
        <v>2626</v>
      </c>
      <c r="C2343" t="s">
        <v>441</v>
      </c>
      <c r="D2343" t="str">
        <f t="shared" si="72"/>
        <v>Goss Amy</v>
      </c>
      <c r="E2343" t="s">
        <v>15</v>
      </c>
      <c r="F2343" t="s">
        <v>828</v>
      </c>
      <c r="G2343" t="s">
        <v>1060</v>
      </c>
      <c r="H2343" t="s">
        <v>1061</v>
      </c>
      <c r="I2343" t="s">
        <v>24</v>
      </c>
      <c r="J2343" t="s">
        <v>19</v>
      </c>
      <c r="K2343" t="str">
        <f>INDEX(Table6[Column1],MATCH(L2343,Table6[Column2]))</f>
        <v>Elders</v>
      </c>
      <c r="L2343">
        <v>53.131436710000003</v>
      </c>
      <c r="M2343" t="str">
        <f>VLOOKUP(L2343,Table1[],2)</f>
        <v>50 - 59</v>
      </c>
      <c r="N2343" t="str">
        <f>INDEX(Table7[Column1],MATCH(O2343,Table7[Column2]))</f>
        <v>Learning Stage</v>
      </c>
      <c r="O2343">
        <v>3.7432763420000001</v>
      </c>
      <c r="P2343" t="str">
        <f>VLOOKUP(O2343,Table13[],2)</f>
        <v>1 - 5</v>
      </c>
      <c r="Q2343" t="str">
        <f>INDEX(Table8[Column1],MATCH(R2343,Table8[Column2]))</f>
        <v>Habitual</v>
      </c>
      <c r="R2343">
        <v>102.50244720000001</v>
      </c>
      <c r="S2343">
        <f t="shared" si="73"/>
        <v>4.2709353000000005</v>
      </c>
      <c r="T2343" t="s">
        <v>19</v>
      </c>
    </row>
    <row r="2344" spans="1:20" x14ac:dyDescent="0.25">
      <c r="A2344">
        <v>2343</v>
      </c>
      <c r="B2344" t="s">
        <v>2627</v>
      </c>
      <c r="C2344" t="s">
        <v>657</v>
      </c>
      <c r="D2344" t="str">
        <f t="shared" si="72"/>
        <v>Goldberg Timothy</v>
      </c>
      <c r="E2344" t="s">
        <v>22</v>
      </c>
      <c r="F2344" t="s">
        <v>2628</v>
      </c>
      <c r="G2344" t="s">
        <v>1060</v>
      </c>
      <c r="H2344" t="s">
        <v>1061</v>
      </c>
      <c r="I2344" t="s">
        <v>24</v>
      </c>
      <c r="J2344" t="s">
        <v>19</v>
      </c>
      <c r="K2344" t="str">
        <f>INDEX(Table6[Column1],MATCH(L2344,Table6[Column2]))</f>
        <v>Young Adults</v>
      </c>
      <c r="L2344">
        <v>33.734484479999999</v>
      </c>
      <c r="M2344" t="str">
        <f>VLOOKUP(L2344,Table1[],2)</f>
        <v>30 - 39</v>
      </c>
      <c r="N2344" t="str">
        <f>INDEX(Table7[Column1],MATCH(O2344,Table7[Column2]))</f>
        <v>Learning Stage</v>
      </c>
      <c r="O2344">
        <v>3.3418925260000001</v>
      </c>
      <c r="P2344" t="str">
        <f>VLOOKUP(O2344,Table13[],2)</f>
        <v>1 - 5</v>
      </c>
      <c r="Q2344" t="str">
        <f>INDEX(Table8[Column1],MATCH(R2344,Table8[Column2]))</f>
        <v>Scheduled</v>
      </c>
      <c r="R2344">
        <v>0</v>
      </c>
      <c r="S2344">
        <f t="shared" si="73"/>
        <v>0</v>
      </c>
      <c r="T2344" t="s">
        <v>19</v>
      </c>
    </row>
    <row r="2345" spans="1:20" x14ac:dyDescent="0.25">
      <c r="A2345">
        <v>2344</v>
      </c>
      <c r="B2345" t="s">
        <v>1635</v>
      </c>
      <c r="C2345" t="s">
        <v>2629</v>
      </c>
      <c r="D2345" t="str">
        <f t="shared" si="72"/>
        <v>Fischer Alisha</v>
      </c>
      <c r="E2345" t="s">
        <v>15</v>
      </c>
      <c r="F2345" t="s">
        <v>87</v>
      </c>
      <c r="G2345" t="s">
        <v>1060</v>
      </c>
      <c r="H2345" t="s">
        <v>1061</v>
      </c>
      <c r="I2345" t="s">
        <v>87</v>
      </c>
      <c r="J2345" t="s">
        <v>19</v>
      </c>
      <c r="K2345" t="str">
        <f>INDEX(Table6[Column1],MATCH(L2345,Table6[Column2]))</f>
        <v>Adults</v>
      </c>
      <c r="L2345">
        <v>42.365625649999998</v>
      </c>
      <c r="M2345" t="str">
        <f>VLOOKUP(L2345,Table1[],2)</f>
        <v>40 - 49</v>
      </c>
      <c r="N2345" t="str">
        <f>INDEX(Table7[Column1],MATCH(O2345,Table7[Column2]))</f>
        <v>Learning Stage</v>
      </c>
      <c r="O2345">
        <v>2.1706629770000001</v>
      </c>
      <c r="P2345" t="str">
        <f>VLOOKUP(O2345,Table13[],2)</f>
        <v>1 - 5</v>
      </c>
      <c r="Q2345" t="str">
        <f>INDEX(Table8[Column1],MATCH(R2345,Table8[Column2]))</f>
        <v>Habitual</v>
      </c>
      <c r="R2345">
        <v>80.898760749999994</v>
      </c>
      <c r="S2345">
        <f t="shared" si="73"/>
        <v>3.3707816979166663</v>
      </c>
      <c r="T2345" t="s">
        <v>19</v>
      </c>
    </row>
    <row r="2346" spans="1:20" x14ac:dyDescent="0.25">
      <c r="A2346">
        <v>2345</v>
      </c>
      <c r="B2346" t="s">
        <v>1167</v>
      </c>
      <c r="C2346" t="s">
        <v>401</v>
      </c>
      <c r="D2346" t="str">
        <f t="shared" si="72"/>
        <v>Blackwell Michael</v>
      </c>
      <c r="E2346" t="s">
        <v>22</v>
      </c>
      <c r="F2346" t="s">
        <v>2465</v>
      </c>
      <c r="G2346" t="s">
        <v>1060</v>
      </c>
      <c r="H2346" t="s">
        <v>1061</v>
      </c>
      <c r="I2346" t="s">
        <v>87</v>
      </c>
      <c r="J2346" t="s">
        <v>19</v>
      </c>
      <c r="K2346" t="str">
        <f>INDEX(Table6[Column1],MATCH(L2346,Table6[Column2]))</f>
        <v>Elders</v>
      </c>
      <c r="L2346">
        <v>53.01771651</v>
      </c>
      <c r="M2346" t="str">
        <f>VLOOKUP(L2346,Table1[],2)</f>
        <v>50 - 59</v>
      </c>
      <c r="N2346" t="str">
        <f>INDEX(Table7[Column1],MATCH(O2346,Table7[Column2]))</f>
        <v>Learning Stage</v>
      </c>
      <c r="O2346">
        <v>4.6301029500000004</v>
      </c>
      <c r="P2346" t="str">
        <f>VLOOKUP(O2346,Table13[],2)</f>
        <v>1 - 5</v>
      </c>
      <c r="Q2346" t="str">
        <f>INDEX(Table8[Column1],MATCH(R2346,Table8[Column2]))</f>
        <v>Excused</v>
      </c>
      <c r="R2346">
        <v>127.3163646</v>
      </c>
      <c r="S2346">
        <f t="shared" si="73"/>
        <v>5.3048485250000006</v>
      </c>
      <c r="T2346" t="s">
        <v>19</v>
      </c>
    </row>
    <row r="2347" spans="1:20" x14ac:dyDescent="0.25">
      <c r="A2347">
        <v>2346</v>
      </c>
      <c r="B2347" t="s">
        <v>2630</v>
      </c>
      <c r="C2347" t="s">
        <v>2631</v>
      </c>
      <c r="D2347" t="str">
        <f t="shared" si="72"/>
        <v>Childs Adrian</v>
      </c>
      <c r="E2347" t="s">
        <v>22</v>
      </c>
      <c r="F2347" t="s">
        <v>38</v>
      </c>
      <c r="G2347" t="s">
        <v>820</v>
      </c>
      <c r="H2347" t="s">
        <v>821</v>
      </c>
      <c r="I2347" t="s">
        <v>38</v>
      </c>
      <c r="J2347" t="s">
        <v>19</v>
      </c>
      <c r="K2347" t="str">
        <f>INDEX(Table6[Column1],MATCH(L2347,Table6[Column2]))</f>
        <v>Adults</v>
      </c>
      <c r="L2347">
        <v>42.37667424</v>
      </c>
      <c r="M2347" t="str">
        <f>VLOOKUP(L2347,Table1[],2)</f>
        <v>40 - 49</v>
      </c>
      <c r="N2347" t="str">
        <f>INDEX(Table7[Column1],MATCH(O2347,Table7[Column2]))</f>
        <v>Learning Stage</v>
      </c>
      <c r="O2347">
        <v>5.319926669</v>
      </c>
      <c r="P2347" t="str">
        <f>VLOOKUP(O2347,Table13[],2)</f>
        <v>1 - 5</v>
      </c>
      <c r="Q2347" t="str">
        <f>INDEX(Table8[Column1],MATCH(R2347,Table8[Column2]))</f>
        <v>Scheduled</v>
      </c>
      <c r="R2347">
        <v>28.756174510000001</v>
      </c>
      <c r="S2347">
        <f t="shared" si="73"/>
        <v>1.1981739379166667</v>
      </c>
      <c r="T2347" t="s">
        <v>19</v>
      </c>
    </row>
    <row r="2348" spans="1:20" x14ac:dyDescent="0.25">
      <c r="A2348">
        <v>2347</v>
      </c>
      <c r="B2348" t="s">
        <v>2632</v>
      </c>
      <c r="C2348" t="s">
        <v>210</v>
      </c>
      <c r="D2348" t="str">
        <f t="shared" si="72"/>
        <v>Rider Kenneth</v>
      </c>
      <c r="E2348" t="s">
        <v>22</v>
      </c>
      <c r="F2348" t="s">
        <v>38</v>
      </c>
      <c r="G2348" t="s">
        <v>820</v>
      </c>
      <c r="H2348" t="s">
        <v>821</v>
      </c>
      <c r="I2348" t="s">
        <v>38</v>
      </c>
      <c r="J2348" t="s">
        <v>19</v>
      </c>
      <c r="K2348" t="str">
        <f>INDEX(Table6[Column1],MATCH(L2348,Table6[Column2]))</f>
        <v>Elders</v>
      </c>
      <c r="L2348">
        <v>52.15524388</v>
      </c>
      <c r="M2348" t="str">
        <f>VLOOKUP(L2348,Table1[],2)</f>
        <v>50 - 59</v>
      </c>
      <c r="N2348" t="str">
        <f>INDEX(Table7[Column1],MATCH(O2348,Table7[Column2]))</f>
        <v>Learning Stage</v>
      </c>
      <c r="O2348">
        <v>3.4703687190000001</v>
      </c>
      <c r="P2348" t="str">
        <f>VLOOKUP(O2348,Table13[],2)</f>
        <v>1 - 5</v>
      </c>
      <c r="Q2348" t="str">
        <f>INDEX(Table8[Column1],MATCH(R2348,Table8[Column2]))</f>
        <v>Excused</v>
      </c>
      <c r="R2348">
        <v>124.1491468</v>
      </c>
      <c r="S2348">
        <f t="shared" si="73"/>
        <v>5.1728811166666668</v>
      </c>
      <c r="T2348" t="s">
        <v>19</v>
      </c>
    </row>
    <row r="2349" spans="1:20" x14ac:dyDescent="0.25">
      <c r="A2349">
        <v>2348</v>
      </c>
      <c r="B2349" t="s">
        <v>1560</v>
      </c>
      <c r="C2349" t="s">
        <v>2027</v>
      </c>
      <c r="D2349" t="str">
        <f t="shared" si="72"/>
        <v>Barnett Dana</v>
      </c>
      <c r="E2349" t="s">
        <v>15</v>
      </c>
      <c r="F2349" t="s">
        <v>2390</v>
      </c>
      <c r="G2349" t="s">
        <v>820</v>
      </c>
      <c r="H2349" t="s">
        <v>821</v>
      </c>
      <c r="I2349" t="s">
        <v>138</v>
      </c>
      <c r="J2349" t="s">
        <v>19</v>
      </c>
      <c r="K2349" t="str">
        <f>INDEX(Table6[Column1],MATCH(L2349,Table6[Column2]))</f>
        <v>Young Adults</v>
      </c>
      <c r="L2349">
        <v>35.774713079999998</v>
      </c>
      <c r="M2349" t="str">
        <f>VLOOKUP(L2349,Table1[],2)</f>
        <v>30 - 39</v>
      </c>
      <c r="N2349" t="str">
        <f>INDEX(Table7[Column1],MATCH(O2349,Table7[Column2]))</f>
        <v>Learning Stage</v>
      </c>
      <c r="O2349">
        <v>4.1713874610000001</v>
      </c>
      <c r="P2349" t="str">
        <f>VLOOKUP(O2349,Table13[],2)</f>
        <v>1 - 5</v>
      </c>
      <c r="Q2349" t="str">
        <f>INDEX(Table8[Column1],MATCH(R2349,Table8[Column2]))</f>
        <v>Scheduled</v>
      </c>
      <c r="R2349">
        <v>8.4941462150000007</v>
      </c>
      <c r="S2349">
        <f t="shared" si="73"/>
        <v>0.35392275895833336</v>
      </c>
      <c r="T2349" t="s">
        <v>19</v>
      </c>
    </row>
    <row r="2350" spans="1:20" x14ac:dyDescent="0.25">
      <c r="A2350">
        <v>2349</v>
      </c>
      <c r="B2350" t="s">
        <v>202</v>
      </c>
      <c r="C2350" t="s">
        <v>199</v>
      </c>
      <c r="D2350" t="str">
        <f t="shared" si="72"/>
        <v>Porter Joyce</v>
      </c>
      <c r="E2350" t="s">
        <v>15</v>
      </c>
      <c r="F2350" t="s">
        <v>127</v>
      </c>
      <c r="G2350" t="s">
        <v>1060</v>
      </c>
      <c r="H2350" t="s">
        <v>1061</v>
      </c>
      <c r="I2350" t="s">
        <v>127</v>
      </c>
      <c r="J2350" t="s">
        <v>19</v>
      </c>
      <c r="K2350" t="str">
        <f>INDEX(Table6[Column1],MATCH(L2350,Table6[Column2]))</f>
        <v>Adults</v>
      </c>
      <c r="L2350">
        <v>44.0010203</v>
      </c>
      <c r="M2350" t="str">
        <f>VLOOKUP(L2350,Table1[],2)</f>
        <v>40 - 49</v>
      </c>
      <c r="N2350" t="str">
        <f>INDEX(Table7[Column1],MATCH(O2350,Table7[Column2]))</f>
        <v>Learning Stage</v>
      </c>
      <c r="O2350">
        <v>4.5010315490000004</v>
      </c>
      <c r="P2350" t="str">
        <f>VLOOKUP(O2350,Table13[],2)</f>
        <v>1 - 5</v>
      </c>
      <c r="Q2350" t="str">
        <f>INDEX(Table8[Column1],MATCH(R2350,Table8[Column2]))</f>
        <v>Maintained</v>
      </c>
      <c r="R2350">
        <v>67.43497395</v>
      </c>
      <c r="S2350">
        <f t="shared" si="73"/>
        <v>2.8097905812500001</v>
      </c>
      <c r="T2350" t="s">
        <v>19</v>
      </c>
    </row>
    <row r="2351" spans="1:20" x14ac:dyDescent="0.25">
      <c r="A2351">
        <v>2350</v>
      </c>
      <c r="B2351" t="s">
        <v>2633</v>
      </c>
      <c r="C2351" t="s">
        <v>266</v>
      </c>
      <c r="D2351" t="str">
        <f t="shared" si="72"/>
        <v>Dix Marjorie</v>
      </c>
      <c r="E2351" t="s">
        <v>15</v>
      </c>
      <c r="F2351" t="s">
        <v>358</v>
      </c>
      <c r="G2351" t="s">
        <v>1060</v>
      </c>
      <c r="H2351" t="s">
        <v>1061</v>
      </c>
      <c r="I2351" t="s">
        <v>358</v>
      </c>
      <c r="J2351" t="s">
        <v>19</v>
      </c>
      <c r="K2351" t="str">
        <f>INDEX(Table6[Column1],MATCH(L2351,Table6[Column2]))</f>
        <v>Adults</v>
      </c>
      <c r="L2351">
        <v>45.127401579999997</v>
      </c>
      <c r="M2351" t="str">
        <f>VLOOKUP(L2351,Table1[],2)</f>
        <v>40 - 49</v>
      </c>
      <c r="N2351" t="str">
        <f>INDEX(Table7[Column1],MATCH(O2351,Table7[Column2]))</f>
        <v>Learning Stage</v>
      </c>
      <c r="O2351">
        <v>3.2666382180000002</v>
      </c>
      <c r="P2351" t="str">
        <f>VLOOKUP(O2351,Table13[],2)</f>
        <v>1 - 5</v>
      </c>
      <c r="Q2351" t="str">
        <f>INDEX(Table8[Column1],MATCH(R2351,Table8[Column2]))</f>
        <v>Maintained</v>
      </c>
      <c r="R2351">
        <v>79.404649160000005</v>
      </c>
      <c r="S2351">
        <f t="shared" si="73"/>
        <v>3.3085270483333336</v>
      </c>
      <c r="T2351" t="s">
        <v>19</v>
      </c>
    </row>
    <row r="2352" spans="1:20" x14ac:dyDescent="0.25">
      <c r="A2352">
        <v>2351</v>
      </c>
      <c r="B2352" t="s">
        <v>1291</v>
      </c>
      <c r="C2352" t="s">
        <v>1663</v>
      </c>
      <c r="D2352" t="str">
        <f t="shared" si="72"/>
        <v>Ramirez Cheryl</v>
      </c>
      <c r="E2352" t="s">
        <v>15</v>
      </c>
      <c r="F2352" t="s">
        <v>16</v>
      </c>
      <c r="G2352" t="s">
        <v>2305</v>
      </c>
      <c r="H2352" t="s">
        <v>1826</v>
      </c>
      <c r="I2352" t="s">
        <v>16</v>
      </c>
      <c r="J2352" t="s">
        <v>19</v>
      </c>
      <c r="K2352" t="str">
        <f>INDEX(Table6[Column1],MATCH(L2352,Table6[Column2]))</f>
        <v>Adults</v>
      </c>
      <c r="L2352">
        <v>43.203201280000002</v>
      </c>
      <c r="M2352" t="str">
        <f>VLOOKUP(L2352,Table1[],2)</f>
        <v>40 - 49</v>
      </c>
      <c r="N2352" t="str">
        <f>INDEX(Table7[Column1],MATCH(O2352,Table7[Column2]))</f>
        <v>Learning Stage</v>
      </c>
      <c r="O2352">
        <v>3.6505537239999999</v>
      </c>
      <c r="P2352" t="str">
        <f>VLOOKUP(O2352,Table13[],2)</f>
        <v>1 - 5</v>
      </c>
      <c r="Q2352" t="str">
        <f>INDEX(Table8[Column1],MATCH(R2352,Table8[Column2]))</f>
        <v>Maintained</v>
      </c>
      <c r="R2352">
        <v>60.838026999999997</v>
      </c>
      <c r="S2352">
        <f t="shared" si="73"/>
        <v>2.5349177916666665</v>
      </c>
      <c r="T2352" t="s">
        <v>19</v>
      </c>
    </row>
    <row r="2353" spans="1:20" x14ac:dyDescent="0.25">
      <c r="A2353">
        <v>2352</v>
      </c>
      <c r="B2353" t="s">
        <v>2634</v>
      </c>
      <c r="C2353" t="s">
        <v>354</v>
      </c>
      <c r="D2353" t="str">
        <f t="shared" si="72"/>
        <v>Leiva Kim</v>
      </c>
      <c r="E2353" t="s">
        <v>15</v>
      </c>
      <c r="F2353" t="s">
        <v>30</v>
      </c>
      <c r="G2353" t="s">
        <v>1060</v>
      </c>
      <c r="H2353" t="s">
        <v>1061</v>
      </c>
      <c r="I2353" t="s">
        <v>30</v>
      </c>
      <c r="J2353" t="s">
        <v>19</v>
      </c>
      <c r="K2353" t="str">
        <f>INDEX(Table6[Column1],MATCH(L2353,Table6[Column2]))</f>
        <v>Elders</v>
      </c>
      <c r="L2353">
        <v>52.27819787</v>
      </c>
      <c r="M2353" t="str">
        <f>VLOOKUP(L2353,Table1[],2)</f>
        <v>50 - 59</v>
      </c>
      <c r="N2353" t="str">
        <f>INDEX(Table7[Column1],MATCH(O2353,Table7[Column2]))</f>
        <v>Learning Stage</v>
      </c>
      <c r="O2353">
        <v>4.2275953890000002</v>
      </c>
      <c r="P2353" t="str">
        <f>VLOOKUP(O2353,Table13[],2)</f>
        <v>1 - 5</v>
      </c>
      <c r="Q2353" t="str">
        <f>INDEX(Table8[Column1],MATCH(R2353,Table8[Column2]))</f>
        <v>Unexcused</v>
      </c>
      <c r="R2353">
        <v>177.50812769999999</v>
      </c>
      <c r="S2353">
        <f t="shared" si="73"/>
        <v>7.3961719874999998</v>
      </c>
      <c r="T2353" t="s">
        <v>19</v>
      </c>
    </row>
    <row r="2354" spans="1:20" x14ac:dyDescent="0.25">
      <c r="A2354">
        <v>2353</v>
      </c>
      <c r="B2354" t="s">
        <v>2635</v>
      </c>
      <c r="C2354" t="s">
        <v>401</v>
      </c>
      <c r="D2354" t="str">
        <f t="shared" si="72"/>
        <v>Eudy Michael</v>
      </c>
      <c r="E2354" t="s">
        <v>22</v>
      </c>
      <c r="F2354" t="s">
        <v>2636</v>
      </c>
      <c r="G2354" t="s">
        <v>820</v>
      </c>
      <c r="H2354" t="s">
        <v>821</v>
      </c>
      <c r="I2354" t="s">
        <v>262</v>
      </c>
      <c r="J2354" t="s">
        <v>19</v>
      </c>
      <c r="K2354" t="str">
        <f>INDEX(Table6[Column1],MATCH(L2354,Table6[Column2]))</f>
        <v>Young Adults</v>
      </c>
      <c r="L2354">
        <v>37.18015149</v>
      </c>
      <c r="M2354" t="str">
        <f>VLOOKUP(L2354,Table1[],2)</f>
        <v>30 - 39</v>
      </c>
      <c r="N2354" t="str">
        <f>INDEX(Table7[Column1],MATCH(O2354,Table7[Column2]))</f>
        <v>Learning Stage</v>
      </c>
      <c r="O2354">
        <v>5.7508272519999997</v>
      </c>
      <c r="P2354" t="str">
        <f>VLOOKUP(O2354,Table13[],2)</f>
        <v>1 - 5</v>
      </c>
      <c r="Q2354" t="str">
        <f>INDEX(Table8[Column1],MATCH(R2354,Table8[Column2]))</f>
        <v>Scheduled</v>
      </c>
      <c r="R2354">
        <v>0</v>
      </c>
      <c r="S2354">
        <f t="shared" si="73"/>
        <v>0</v>
      </c>
      <c r="T2354" t="s">
        <v>19</v>
      </c>
    </row>
    <row r="2355" spans="1:20" x14ac:dyDescent="0.25">
      <c r="A2355">
        <v>2354</v>
      </c>
      <c r="B2355" t="s">
        <v>13</v>
      </c>
      <c r="C2355" t="s">
        <v>790</v>
      </c>
      <c r="D2355" t="str">
        <f t="shared" si="72"/>
        <v>Gutierrez Anita</v>
      </c>
      <c r="E2355" t="s">
        <v>15</v>
      </c>
      <c r="F2355" t="s">
        <v>24</v>
      </c>
      <c r="G2355" t="s">
        <v>1060</v>
      </c>
      <c r="H2355" t="s">
        <v>1061</v>
      </c>
      <c r="I2355" t="s">
        <v>24</v>
      </c>
      <c r="J2355" t="s">
        <v>19</v>
      </c>
      <c r="K2355" t="str">
        <f>INDEX(Table6[Column1],MATCH(L2355,Table6[Column2]))</f>
        <v>Young Adults</v>
      </c>
      <c r="L2355">
        <v>31.05218593</v>
      </c>
      <c r="M2355" t="str">
        <f>VLOOKUP(L2355,Table1[],2)</f>
        <v>30 - 39</v>
      </c>
      <c r="N2355" t="str">
        <f>INDEX(Table7[Column1],MATCH(O2355,Table7[Column2]))</f>
        <v>Learning Stage</v>
      </c>
      <c r="O2355">
        <v>2.0962689179999998</v>
      </c>
      <c r="P2355" t="str">
        <f>VLOOKUP(O2355,Table13[],2)</f>
        <v>1 - 5</v>
      </c>
      <c r="Q2355" t="str">
        <f>INDEX(Table8[Column1],MATCH(R2355,Table8[Column2]))</f>
        <v>Scheduled</v>
      </c>
      <c r="R2355">
        <v>10.39531094</v>
      </c>
      <c r="S2355">
        <f t="shared" si="73"/>
        <v>0.43313795583333331</v>
      </c>
      <c r="T2355" t="s">
        <v>19</v>
      </c>
    </row>
    <row r="2356" spans="1:20" x14ac:dyDescent="0.25">
      <c r="A2356">
        <v>2355</v>
      </c>
      <c r="B2356" t="s">
        <v>62</v>
      </c>
      <c r="C2356" t="s">
        <v>1662</v>
      </c>
      <c r="D2356" t="str">
        <f t="shared" si="72"/>
        <v>Thomas Carolyn</v>
      </c>
      <c r="E2356" t="s">
        <v>15</v>
      </c>
      <c r="F2356" t="s">
        <v>152</v>
      </c>
      <c r="G2356" t="s">
        <v>1060</v>
      </c>
      <c r="H2356" t="s">
        <v>1061</v>
      </c>
      <c r="I2356" t="s">
        <v>30</v>
      </c>
      <c r="J2356" t="s">
        <v>19</v>
      </c>
      <c r="K2356" t="str">
        <f>INDEX(Table6[Column1],MATCH(L2356,Table6[Column2]))</f>
        <v>Adults</v>
      </c>
      <c r="L2356">
        <v>43.64133751</v>
      </c>
      <c r="M2356" t="str">
        <f>VLOOKUP(L2356,Table1[],2)</f>
        <v>40 - 49</v>
      </c>
      <c r="N2356" t="str">
        <f>INDEX(Table7[Column1],MATCH(O2356,Table7[Column2]))</f>
        <v>Learning Stage</v>
      </c>
      <c r="O2356">
        <v>5.2908579869999999</v>
      </c>
      <c r="P2356" t="str">
        <f>VLOOKUP(O2356,Table13[],2)</f>
        <v>1 - 5</v>
      </c>
      <c r="Q2356" t="str">
        <f>INDEX(Table8[Column1],MATCH(R2356,Table8[Column2]))</f>
        <v>Maintained</v>
      </c>
      <c r="R2356">
        <v>77.784104049999996</v>
      </c>
      <c r="S2356">
        <f t="shared" si="73"/>
        <v>3.2410043354166662</v>
      </c>
      <c r="T2356" t="s">
        <v>19</v>
      </c>
    </row>
    <row r="2357" spans="1:20" x14ac:dyDescent="0.25">
      <c r="A2357">
        <v>2356</v>
      </c>
      <c r="B2357" t="s">
        <v>2637</v>
      </c>
      <c r="C2357" t="s">
        <v>2638</v>
      </c>
      <c r="D2357" t="str">
        <f t="shared" si="72"/>
        <v>Naranjo Lorenzo</v>
      </c>
      <c r="E2357" t="s">
        <v>22</v>
      </c>
      <c r="F2357" t="s">
        <v>30</v>
      </c>
      <c r="G2357" t="s">
        <v>1060</v>
      </c>
      <c r="H2357" t="s">
        <v>1061</v>
      </c>
      <c r="I2357" t="s">
        <v>30</v>
      </c>
      <c r="J2357" t="s">
        <v>19</v>
      </c>
      <c r="K2357" t="str">
        <f>INDEX(Table6[Column1],MATCH(L2357,Table6[Column2]))</f>
        <v>Young Adults</v>
      </c>
      <c r="L2357">
        <v>38.114380089999997</v>
      </c>
      <c r="M2357" t="str">
        <f>VLOOKUP(L2357,Table1[],2)</f>
        <v>30 - 39</v>
      </c>
      <c r="N2357" t="str">
        <f>INDEX(Table7[Column1],MATCH(O2357,Table7[Column2]))</f>
        <v>Learning Stage</v>
      </c>
      <c r="O2357">
        <v>4.9592581129999997</v>
      </c>
      <c r="P2357" t="str">
        <f>VLOOKUP(O2357,Table13[],2)</f>
        <v>1 - 5</v>
      </c>
      <c r="Q2357" t="str">
        <f>INDEX(Table8[Column1],MATCH(R2357,Table8[Column2]))</f>
        <v>Scheduled</v>
      </c>
      <c r="R2357">
        <v>10.13058747</v>
      </c>
      <c r="S2357">
        <f t="shared" si="73"/>
        <v>0.42210781124999996</v>
      </c>
      <c r="T2357" t="s">
        <v>19</v>
      </c>
    </row>
    <row r="2358" spans="1:20" x14ac:dyDescent="0.25">
      <c r="A2358">
        <v>2357</v>
      </c>
      <c r="B2358" t="s">
        <v>267</v>
      </c>
      <c r="C2358" t="s">
        <v>77</v>
      </c>
      <c r="D2358" t="str">
        <f t="shared" si="72"/>
        <v>Johnson Sandra</v>
      </c>
      <c r="E2358" t="s">
        <v>15</v>
      </c>
      <c r="F2358" t="s">
        <v>311</v>
      </c>
      <c r="G2358" t="s">
        <v>1060</v>
      </c>
      <c r="H2358" t="s">
        <v>1061</v>
      </c>
      <c r="I2358" t="s">
        <v>30</v>
      </c>
      <c r="J2358" t="s">
        <v>19</v>
      </c>
      <c r="K2358" t="str">
        <f>INDEX(Table6[Column1],MATCH(L2358,Table6[Column2]))</f>
        <v>Teenagers</v>
      </c>
      <c r="L2358">
        <v>19.573761180000002</v>
      </c>
      <c r="M2358" t="e">
        <f>VLOOKUP(L2358,Table1[],2)</f>
        <v>#N/A</v>
      </c>
      <c r="N2358" t="str">
        <f>INDEX(Table7[Column1],MATCH(O2358,Table7[Column2]))</f>
        <v>Fitting in Stage</v>
      </c>
      <c r="O2358">
        <v>7.1816466219999997</v>
      </c>
      <c r="P2358" t="str">
        <f>VLOOKUP(O2358,Table13[],2)</f>
        <v>6 - 10</v>
      </c>
      <c r="Q2358" t="str">
        <f>INDEX(Table8[Column1],MATCH(R2358,Table8[Column2]))</f>
        <v>Scheduled</v>
      </c>
      <c r="R2358">
        <v>0</v>
      </c>
      <c r="S2358">
        <f t="shared" si="73"/>
        <v>0</v>
      </c>
      <c r="T2358" t="s">
        <v>19</v>
      </c>
    </row>
    <row r="2359" spans="1:20" x14ac:dyDescent="0.25">
      <c r="A2359">
        <v>2358</v>
      </c>
      <c r="B2359" t="s">
        <v>2639</v>
      </c>
      <c r="C2359" t="s">
        <v>401</v>
      </c>
      <c r="D2359" t="str">
        <f t="shared" si="72"/>
        <v>Baughn Michael</v>
      </c>
      <c r="E2359" t="s">
        <v>22</v>
      </c>
      <c r="F2359" t="s">
        <v>33</v>
      </c>
      <c r="G2359" t="s">
        <v>1060</v>
      </c>
      <c r="H2359" t="s">
        <v>1061</v>
      </c>
      <c r="I2359" t="s">
        <v>33</v>
      </c>
      <c r="J2359" t="s">
        <v>19</v>
      </c>
      <c r="K2359" t="str">
        <f>INDEX(Table6[Column1],MATCH(L2359,Table6[Column2]))</f>
        <v>Elders</v>
      </c>
      <c r="L2359">
        <v>51.972417900000003</v>
      </c>
      <c r="M2359" t="str">
        <f>VLOOKUP(L2359,Table1[],2)</f>
        <v>50 - 59</v>
      </c>
      <c r="N2359" t="str">
        <f>INDEX(Table7[Column1],MATCH(O2359,Table7[Column2]))</f>
        <v>Learning Stage</v>
      </c>
      <c r="O2359">
        <v>3.6655881780000001</v>
      </c>
      <c r="P2359" t="str">
        <f>VLOOKUP(O2359,Table13[],2)</f>
        <v>1 - 5</v>
      </c>
      <c r="Q2359" t="str">
        <f>INDEX(Table8[Column1],MATCH(R2359,Table8[Column2]))</f>
        <v>Maintained</v>
      </c>
      <c r="R2359">
        <v>71.321337110000002</v>
      </c>
      <c r="S2359">
        <f t="shared" si="73"/>
        <v>2.9717223795833334</v>
      </c>
      <c r="T2359" t="s">
        <v>19</v>
      </c>
    </row>
    <row r="2360" spans="1:20" x14ac:dyDescent="0.25">
      <c r="A2360">
        <v>2359</v>
      </c>
      <c r="B2360" t="s">
        <v>1277</v>
      </c>
      <c r="C2360" t="s">
        <v>50</v>
      </c>
      <c r="D2360" t="str">
        <f t="shared" si="72"/>
        <v>Young Robert</v>
      </c>
      <c r="E2360" t="s">
        <v>22</v>
      </c>
      <c r="F2360" t="s">
        <v>30</v>
      </c>
      <c r="G2360" t="s">
        <v>1060</v>
      </c>
      <c r="H2360" t="s">
        <v>1061</v>
      </c>
      <c r="I2360" t="s">
        <v>30</v>
      </c>
      <c r="J2360" t="s">
        <v>19</v>
      </c>
      <c r="K2360" t="str">
        <f>INDEX(Table6[Column1],MATCH(L2360,Table6[Column2]))</f>
        <v>Adults</v>
      </c>
      <c r="L2360">
        <v>48.545218509999998</v>
      </c>
      <c r="M2360" t="str">
        <f>VLOOKUP(L2360,Table1[],2)</f>
        <v>40 - 49</v>
      </c>
      <c r="N2360" t="str">
        <f>INDEX(Table7[Column1],MATCH(O2360,Table7[Column2]))</f>
        <v>Learning Stage</v>
      </c>
      <c r="O2360">
        <v>4.4232266170000001</v>
      </c>
      <c r="P2360" t="str">
        <f>VLOOKUP(O2360,Table13[],2)</f>
        <v>1 - 5</v>
      </c>
      <c r="Q2360" t="str">
        <f>INDEX(Table8[Column1],MATCH(R2360,Table8[Column2]))</f>
        <v>Scheduled</v>
      </c>
      <c r="R2360">
        <v>35.377357809999999</v>
      </c>
      <c r="S2360">
        <f t="shared" si="73"/>
        <v>1.4740565754166666</v>
      </c>
      <c r="T2360" t="s">
        <v>19</v>
      </c>
    </row>
    <row r="2361" spans="1:20" x14ac:dyDescent="0.25">
      <c r="A2361">
        <v>2360</v>
      </c>
      <c r="B2361" t="s">
        <v>2640</v>
      </c>
      <c r="C2361" t="s">
        <v>1922</v>
      </c>
      <c r="D2361" t="str">
        <f t="shared" si="72"/>
        <v>Goodman Dorothy</v>
      </c>
      <c r="E2361" t="s">
        <v>15</v>
      </c>
      <c r="F2361" t="s">
        <v>24</v>
      </c>
      <c r="G2361" t="s">
        <v>1060</v>
      </c>
      <c r="H2361" t="s">
        <v>1061</v>
      </c>
      <c r="I2361" t="s">
        <v>24</v>
      </c>
      <c r="J2361" t="s">
        <v>19</v>
      </c>
      <c r="K2361" t="str">
        <f>INDEX(Table6[Column1],MATCH(L2361,Table6[Column2]))</f>
        <v>Young Adults</v>
      </c>
      <c r="L2361">
        <v>36.633423399999998</v>
      </c>
      <c r="M2361" t="str">
        <f>VLOOKUP(L2361,Table1[],2)</f>
        <v>30 - 39</v>
      </c>
      <c r="N2361" t="str">
        <f>INDEX(Table7[Column1],MATCH(O2361,Table7[Column2]))</f>
        <v>Learning Stage</v>
      </c>
      <c r="O2361">
        <v>4.2007070679999998</v>
      </c>
      <c r="P2361" t="str">
        <f>VLOOKUP(O2361,Table13[],2)</f>
        <v>1 - 5</v>
      </c>
      <c r="Q2361" t="str">
        <f>INDEX(Table8[Column1],MATCH(R2361,Table8[Column2]))</f>
        <v>Scheduled</v>
      </c>
      <c r="R2361">
        <v>25.03217665</v>
      </c>
      <c r="S2361">
        <f t="shared" si="73"/>
        <v>1.0430073604166668</v>
      </c>
      <c r="T2361" t="s">
        <v>19</v>
      </c>
    </row>
    <row r="2362" spans="1:20" x14ac:dyDescent="0.25">
      <c r="A2362">
        <v>2361</v>
      </c>
      <c r="B2362" t="s">
        <v>193</v>
      </c>
      <c r="C2362" t="s">
        <v>827</v>
      </c>
      <c r="D2362" t="str">
        <f t="shared" si="72"/>
        <v>Lopez Joy</v>
      </c>
      <c r="E2362" t="s">
        <v>15</v>
      </c>
      <c r="F2362" t="s">
        <v>84</v>
      </c>
      <c r="G2362" t="s">
        <v>1872</v>
      </c>
      <c r="H2362" t="s">
        <v>612</v>
      </c>
      <c r="I2362" t="s">
        <v>84</v>
      </c>
      <c r="J2362" t="s">
        <v>19</v>
      </c>
      <c r="K2362" t="str">
        <f>INDEX(Table6[Column1],MATCH(L2362,Table6[Column2]))</f>
        <v>Seniors</v>
      </c>
      <c r="L2362">
        <v>63.481927509999998</v>
      </c>
      <c r="M2362" t="str">
        <f>VLOOKUP(L2362,Table1[],2)</f>
        <v>60 and Above</v>
      </c>
      <c r="N2362" t="str">
        <f>INDEX(Table7[Column1],MATCH(O2362,Table7[Column2]))</f>
        <v>Learning Stage</v>
      </c>
      <c r="O2362">
        <v>3.2862281210000002</v>
      </c>
      <c r="P2362" t="str">
        <f>VLOOKUP(O2362,Table13[],2)</f>
        <v>1 - 5</v>
      </c>
      <c r="Q2362" t="str">
        <f>INDEX(Table8[Column1],MATCH(R2362,Table8[Column2]))</f>
        <v>Unexcused</v>
      </c>
      <c r="R2362">
        <v>194.65309740000001</v>
      </c>
      <c r="S2362">
        <f t="shared" si="73"/>
        <v>8.1105457249999997</v>
      </c>
      <c r="T2362" t="s">
        <v>19</v>
      </c>
    </row>
    <row r="2363" spans="1:20" x14ac:dyDescent="0.25">
      <c r="A2363">
        <v>2362</v>
      </c>
      <c r="B2363" t="s">
        <v>2089</v>
      </c>
      <c r="C2363" t="s">
        <v>2641</v>
      </c>
      <c r="D2363" t="str">
        <f t="shared" si="72"/>
        <v>Hogan Guillermo</v>
      </c>
      <c r="E2363" t="s">
        <v>22</v>
      </c>
      <c r="F2363" t="s">
        <v>127</v>
      </c>
      <c r="G2363" t="s">
        <v>1060</v>
      </c>
      <c r="H2363" t="s">
        <v>1061</v>
      </c>
      <c r="I2363" t="s">
        <v>127</v>
      </c>
      <c r="J2363" t="s">
        <v>19</v>
      </c>
      <c r="K2363" t="str">
        <f>INDEX(Table6[Column1],MATCH(L2363,Table6[Column2]))</f>
        <v>Adults</v>
      </c>
      <c r="L2363">
        <v>40.705041919999999</v>
      </c>
      <c r="M2363" t="str">
        <f>VLOOKUP(L2363,Table1[],2)</f>
        <v>40 - 49</v>
      </c>
      <c r="N2363" t="str">
        <f>INDEX(Table7[Column1],MATCH(O2363,Table7[Column2]))</f>
        <v>Learning Stage</v>
      </c>
      <c r="O2363">
        <v>4.3657577559999998</v>
      </c>
      <c r="P2363" t="str">
        <f>VLOOKUP(O2363,Table13[],2)</f>
        <v>1 - 5</v>
      </c>
      <c r="Q2363" t="str">
        <f>INDEX(Table8[Column1],MATCH(R2363,Table8[Column2]))</f>
        <v>Maintained</v>
      </c>
      <c r="R2363">
        <v>50.162815979999998</v>
      </c>
      <c r="S2363">
        <f t="shared" si="73"/>
        <v>2.0901173324999998</v>
      </c>
      <c r="T2363" t="s">
        <v>19</v>
      </c>
    </row>
    <row r="2364" spans="1:20" x14ac:dyDescent="0.25">
      <c r="A2364">
        <v>2363</v>
      </c>
      <c r="B2364" t="s">
        <v>2642</v>
      </c>
      <c r="C2364" t="s">
        <v>89</v>
      </c>
      <c r="D2364" t="str">
        <f t="shared" si="72"/>
        <v>Bergen Joseph</v>
      </c>
      <c r="E2364" t="s">
        <v>22</v>
      </c>
      <c r="F2364" t="s">
        <v>16</v>
      </c>
      <c r="G2364" t="s">
        <v>2305</v>
      </c>
      <c r="H2364" t="s">
        <v>1826</v>
      </c>
      <c r="I2364" t="s">
        <v>16</v>
      </c>
      <c r="J2364" t="s">
        <v>19</v>
      </c>
      <c r="K2364" t="str">
        <f>INDEX(Table6[Column1],MATCH(L2364,Table6[Column2]))</f>
        <v>Adults</v>
      </c>
      <c r="L2364">
        <v>41.820187939999997</v>
      </c>
      <c r="M2364" t="str">
        <f>VLOOKUP(L2364,Table1[],2)</f>
        <v>40 - 49</v>
      </c>
      <c r="N2364" t="str">
        <f>INDEX(Table7[Column1],MATCH(O2364,Table7[Column2]))</f>
        <v>Learning Stage</v>
      </c>
      <c r="O2364">
        <v>4.5922833120000002</v>
      </c>
      <c r="P2364" t="str">
        <f>VLOOKUP(O2364,Table13[],2)</f>
        <v>1 - 5</v>
      </c>
      <c r="Q2364" t="str">
        <f>INDEX(Table8[Column1],MATCH(R2364,Table8[Column2]))</f>
        <v>Scheduled</v>
      </c>
      <c r="R2364">
        <v>20.51021197</v>
      </c>
      <c r="S2364">
        <f t="shared" si="73"/>
        <v>0.85459216541666672</v>
      </c>
      <c r="T2364" t="s">
        <v>19</v>
      </c>
    </row>
    <row r="2365" spans="1:20" x14ac:dyDescent="0.25">
      <c r="A2365">
        <v>2364</v>
      </c>
      <c r="B2365" t="s">
        <v>2643</v>
      </c>
      <c r="C2365" t="s">
        <v>2644</v>
      </c>
      <c r="D2365" t="str">
        <f t="shared" si="72"/>
        <v>Boynton Sherri</v>
      </c>
      <c r="E2365" t="s">
        <v>15</v>
      </c>
      <c r="F2365" t="s">
        <v>90</v>
      </c>
      <c r="G2365" t="s">
        <v>1060</v>
      </c>
      <c r="H2365" t="s">
        <v>1061</v>
      </c>
      <c r="I2365" t="s">
        <v>90</v>
      </c>
      <c r="J2365" t="s">
        <v>19</v>
      </c>
      <c r="K2365" t="str">
        <f>INDEX(Table6[Column1],MATCH(L2365,Table6[Column2]))</f>
        <v>Young Adults</v>
      </c>
      <c r="L2365">
        <v>36.715121770000003</v>
      </c>
      <c r="M2365" t="str">
        <f>VLOOKUP(L2365,Table1[],2)</f>
        <v>30 - 39</v>
      </c>
      <c r="N2365" t="str">
        <f>INDEX(Table7[Column1],MATCH(O2365,Table7[Column2]))</f>
        <v>Learning Stage</v>
      </c>
      <c r="O2365">
        <v>3.1143225220000001</v>
      </c>
      <c r="P2365" t="str">
        <f>VLOOKUP(O2365,Table13[],2)</f>
        <v>1 - 5</v>
      </c>
      <c r="Q2365" t="str">
        <f>INDEX(Table8[Column1],MATCH(R2365,Table8[Column2]))</f>
        <v>Scheduled</v>
      </c>
      <c r="R2365">
        <v>24.470781110000001</v>
      </c>
      <c r="S2365">
        <f t="shared" si="73"/>
        <v>1.0196158795833334</v>
      </c>
      <c r="T2365" t="s">
        <v>19</v>
      </c>
    </row>
    <row r="2366" spans="1:20" x14ac:dyDescent="0.25">
      <c r="A2366">
        <v>2365</v>
      </c>
      <c r="B2366" t="s">
        <v>337</v>
      </c>
      <c r="C2366" t="s">
        <v>684</v>
      </c>
      <c r="D2366" t="str">
        <f t="shared" si="72"/>
        <v>Phillips Cassandra</v>
      </c>
      <c r="E2366" t="s">
        <v>15</v>
      </c>
      <c r="F2366" t="s">
        <v>2645</v>
      </c>
      <c r="G2366" t="s">
        <v>1060</v>
      </c>
      <c r="H2366" t="s">
        <v>1061</v>
      </c>
      <c r="I2366" t="s">
        <v>90</v>
      </c>
      <c r="J2366" t="s">
        <v>19</v>
      </c>
      <c r="K2366" t="str">
        <f>INDEX(Table6[Column1],MATCH(L2366,Table6[Column2]))</f>
        <v>Adults</v>
      </c>
      <c r="L2366">
        <v>41.341637290000001</v>
      </c>
      <c r="M2366" t="str">
        <f>VLOOKUP(L2366,Table1[],2)</f>
        <v>40 - 49</v>
      </c>
      <c r="N2366" t="str">
        <f>INDEX(Table7[Column1],MATCH(O2366,Table7[Column2]))</f>
        <v>Learning Stage</v>
      </c>
      <c r="O2366">
        <v>2.0922339239999999</v>
      </c>
      <c r="P2366" t="str">
        <f>VLOOKUP(O2366,Table13[],2)</f>
        <v>1 - 5</v>
      </c>
      <c r="Q2366" t="str">
        <f>INDEX(Table8[Column1],MATCH(R2366,Table8[Column2]))</f>
        <v>Habitual</v>
      </c>
      <c r="R2366">
        <v>110.8983672</v>
      </c>
      <c r="S2366">
        <f t="shared" si="73"/>
        <v>4.6207653000000004</v>
      </c>
      <c r="T2366" t="s">
        <v>19</v>
      </c>
    </row>
    <row r="2367" spans="1:20" x14ac:dyDescent="0.25">
      <c r="A2367">
        <v>2366</v>
      </c>
      <c r="B2367" t="s">
        <v>2646</v>
      </c>
      <c r="C2367" t="s">
        <v>245</v>
      </c>
      <c r="D2367" t="str">
        <f t="shared" si="72"/>
        <v>Rosado Mary</v>
      </c>
      <c r="E2367" t="s">
        <v>15</v>
      </c>
      <c r="F2367" t="s">
        <v>38</v>
      </c>
      <c r="G2367" t="s">
        <v>820</v>
      </c>
      <c r="H2367" t="s">
        <v>821</v>
      </c>
      <c r="I2367" t="s">
        <v>38</v>
      </c>
      <c r="J2367" t="s">
        <v>19</v>
      </c>
      <c r="K2367" t="str">
        <f>INDEX(Table6[Column1],MATCH(L2367,Table6[Column2]))</f>
        <v>Youth</v>
      </c>
      <c r="L2367">
        <v>29.483864730000001</v>
      </c>
      <c r="M2367" t="str">
        <f>VLOOKUP(L2367,Table1[],2)</f>
        <v>20 - 29</v>
      </c>
      <c r="N2367" t="str">
        <f>INDEX(Table7[Column1],MATCH(O2367,Table7[Column2]))</f>
        <v>Learning Stage</v>
      </c>
      <c r="O2367">
        <v>2.6036076050000001</v>
      </c>
      <c r="P2367" t="str">
        <f>VLOOKUP(O2367,Table13[],2)</f>
        <v>1 - 5</v>
      </c>
      <c r="Q2367" t="str">
        <f>INDEX(Table8[Column1],MATCH(R2367,Table8[Column2]))</f>
        <v>Scheduled</v>
      </c>
      <c r="R2367">
        <v>0</v>
      </c>
      <c r="S2367">
        <f t="shared" si="73"/>
        <v>0</v>
      </c>
      <c r="T2367" t="s">
        <v>19</v>
      </c>
    </row>
    <row r="2368" spans="1:20" x14ac:dyDescent="0.25">
      <c r="A2368">
        <v>2367</v>
      </c>
      <c r="B2368" t="s">
        <v>1294</v>
      </c>
      <c r="C2368" t="s">
        <v>2647</v>
      </c>
      <c r="D2368" t="str">
        <f t="shared" si="72"/>
        <v>Bowman Paulette</v>
      </c>
      <c r="E2368" t="s">
        <v>15</v>
      </c>
      <c r="F2368" t="s">
        <v>38</v>
      </c>
      <c r="G2368" t="s">
        <v>820</v>
      </c>
      <c r="H2368" t="s">
        <v>821</v>
      </c>
      <c r="I2368" t="s">
        <v>38</v>
      </c>
      <c r="J2368" t="s">
        <v>19</v>
      </c>
      <c r="K2368" t="str">
        <f>INDEX(Table6[Column1],MATCH(L2368,Table6[Column2]))</f>
        <v>Adults</v>
      </c>
      <c r="L2368">
        <v>48.913030810000002</v>
      </c>
      <c r="M2368" t="str">
        <f>VLOOKUP(L2368,Table1[],2)</f>
        <v>40 - 49</v>
      </c>
      <c r="N2368" t="str">
        <f>INDEX(Table7[Column1],MATCH(O2368,Table7[Column2]))</f>
        <v>Learning Stage</v>
      </c>
      <c r="O2368">
        <v>4.6294457229999999</v>
      </c>
      <c r="P2368" t="str">
        <f>VLOOKUP(O2368,Table13[],2)</f>
        <v>1 - 5</v>
      </c>
      <c r="Q2368" t="str">
        <f>INDEX(Table8[Column1],MATCH(R2368,Table8[Column2]))</f>
        <v>Excused</v>
      </c>
      <c r="R2368">
        <v>132.05609759999999</v>
      </c>
      <c r="S2368">
        <f t="shared" si="73"/>
        <v>5.5023373999999992</v>
      </c>
      <c r="T2368" t="s">
        <v>19</v>
      </c>
    </row>
    <row r="2369" spans="1:20" x14ac:dyDescent="0.25">
      <c r="A2369">
        <v>2368</v>
      </c>
      <c r="B2369" t="s">
        <v>2648</v>
      </c>
      <c r="C2369" t="s">
        <v>617</v>
      </c>
      <c r="D2369" t="str">
        <f t="shared" si="72"/>
        <v>Mabe Diane</v>
      </c>
      <c r="E2369" t="s">
        <v>15</v>
      </c>
      <c r="F2369" t="s">
        <v>87</v>
      </c>
      <c r="G2369" t="s">
        <v>1060</v>
      </c>
      <c r="H2369" t="s">
        <v>1061</v>
      </c>
      <c r="I2369" t="s">
        <v>87</v>
      </c>
      <c r="J2369" t="s">
        <v>19</v>
      </c>
      <c r="K2369" t="str">
        <f>INDEX(Table6[Column1],MATCH(L2369,Table6[Column2]))</f>
        <v>Adults</v>
      </c>
      <c r="L2369">
        <v>40.196955180000003</v>
      </c>
      <c r="M2369" t="str">
        <f>VLOOKUP(L2369,Table1[],2)</f>
        <v>40 - 49</v>
      </c>
      <c r="N2369" t="str">
        <f>INDEX(Table7[Column1],MATCH(O2369,Table7[Column2]))</f>
        <v>Learning Stage</v>
      </c>
      <c r="O2369">
        <v>2.750675856</v>
      </c>
      <c r="P2369" t="str">
        <f>VLOOKUP(O2369,Table13[],2)</f>
        <v>1 - 5</v>
      </c>
      <c r="Q2369" t="str">
        <f>INDEX(Table8[Column1],MATCH(R2369,Table8[Column2]))</f>
        <v>Maintained</v>
      </c>
      <c r="R2369">
        <v>43.999826120000002</v>
      </c>
      <c r="S2369">
        <f t="shared" si="73"/>
        <v>1.8333260883333333</v>
      </c>
      <c r="T2369" t="s">
        <v>19</v>
      </c>
    </row>
    <row r="2370" spans="1:20" x14ac:dyDescent="0.25">
      <c r="A2370">
        <v>2369</v>
      </c>
      <c r="B2370" t="s">
        <v>2649</v>
      </c>
      <c r="C2370" t="s">
        <v>183</v>
      </c>
      <c r="D2370" t="str">
        <f t="shared" si="72"/>
        <v>Phelps Donald</v>
      </c>
      <c r="E2370" t="s">
        <v>22</v>
      </c>
      <c r="F2370" t="s">
        <v>169</v>
      </c>
      <c r="G2370" t="s">
        <v>1060</v>
      </c>
      <c r="H2370" t="s">
        <v>1061</v>
      </c>
      <c r="I2370" t="s">
        <v>169</v>
      </c>
      <c r="J2370" t="s">
        <v>19</v>
      </c>
      <c r="K2370" t="str">
        <f>INDEX(Table6[Column1],MATCH(L2370,Table6[Column2]))</f>
        <v>Young Adults</v>
      </c>
      <c r="L2370">
        <v>38.669496909999999</v>
      </c>
      <c r="M2370" t="str">
        <f>VLOOKUP(L2370,Table1[],2)</f>
        <v>30 - 39</v>
      </c>
      <c r="N2370" t="str">
        <f>INDEX(Table7[Column1],MATCH(O2370,Table7[Column2]))</f>
        <v>Fitting in Stage</v>
      </c>
      <c r="O2370">
        <v>6.8454429579999996</v>
      </c>
      <c r="P2370" t="str">
        <f>VLOOKUP(O2370,Table13[],2)</f>
        <v>6 - 10</v>
      </c>
      <c r="Q2370" t="str">
        <f>INDEX(Table8[Column1],MATCH(R2370,Table8[Column2]))</f>
        <v>Scheduled</v>
      </c>
      <c r="R2370">
        <v>26.157671929999999</v>
      </c>
      <c r="S2370">
        <f t="shared" si="73"/>
        <v>1.0899029970833334</v>
      </c>
      <c r="T2370" t="s">
        <v>19</v>
      </c>
    </row>
    <row r="2371" spans="1:20" x14ac:dyDescent="0.25">
      <c r="A2371">
        <v>2370</v>
      </c>
      <c r="B2371" t="s">
        <v>297</v>
      </c>
      <c r="C2371" t="s">
        <v>390</v>
      </c>
      <c r="D2371" t="str">
        <f t="shared" ref="D2371:D2434" si="74">CONCATENATE(B2371, " ",C2371)</f>
        <v>Garrett Stephanie</v>
      </c>
      <c r="E2371" t="s">
        <v>15</v>
      </c>
      <c r="F2371" t="s">
        <v>358</v>
      </c>
      <c r="G2371" t="s">
        <v>1060</v>
      </c>
      <c r="H2371" t="s">
        <v>1061</v>
      </c>
      <c r="I2371" t="s">
        <v>358</v>
      </c>
      <c r="J2371" t="s">
        <v>19</v>
      </c>
      <c r="K2371" t="str">
        <f>INDEX(Table6[Column1],MATCH(L2371,Table6[Column2]))</f>
        <v>Adults</v>
      </c>
      <c r="L2371">
        <v>40.965211250000003</v>
      </c>
      <c r="M2371" t="str">
        <f>VLOOKUP(L2371,Table1[],2)</f>
        <v>40 - 49</v>
      </c>
      <c r="N2371" t="str">
        <f>INDEX(Table7[Column1],MATCH(O2371,Table7[Column2]))</f>
        <v>Learning Stage</v>
      </c>
      <c r="O2371">
        <v>4.595396901</v>
      </c>
      <c r="P2371" t="str">
        <f>VLOOKUP(O2371,Table13[],2)</f>
        <v>1 - 5</v>
      </c>
      <c r="Q2371" t="str">
        <f>INDEX(Table8[Column1],MATCH(R2371,Table8[Column2]))</f>
        <v>Maintained</v>
      </c>
      <c r="R2371">
        <v>68.689312830000006</v>
      </c>
      <c r="S2371">
        <f t="shared" ref="S2371:S2434" si="75">CONVERT(R2371,"hr","day")</f>
        <v>2.8620547012500004</v>
      </c>
      <c r="T2371" t="s">
        <v>19</v>
      </c>
    </row>
    <row r="2372" spans="1:20" x14ac:dyDescent="0.25">
      <c r="A2372">
        <v>2371</v>
      </c>
      <c r="B2372" t="s">
        <v>2650</v>
      </c>
      <c r="C2372" t="s">
        <v>56</v>
      </c>
      <c r="D2372" t="str">
        <f t="shared" si="74"/>
        <v>Vanwagenen James</v>
      </c>
      <c r="E2372" t="s">
        <v>22</v>
      </c>
      <c r="F2372" t="s">
        <v>38</v>
      </c>
      <c r="G2372" t="s">
        <v>820</v>
      </c>
      <c r="H2372" t="s">
        <v>821</v>
      </c>
      <c r="I2372" t="s">
        <v>38</v>
      </c>
      <c r="J2372" t="s">
        <v>19</v>
      </c>
      <c r="K2372" t="str">
        <f>INDEX(Table6[Column1],MATCH(L2372,Table6[Column2]))</f>
        <v>Young Adults</v>
      </c>
      <c r="L2372">
        <v>34.755915969999997</v>
      </c>
      <c r="M2372" t="str">
        <f>VLOOKUP(L2372,Table1[],2)</f>
        <v>30 - 39</v>
      </c>
      <c r="N2372" t="str">
        <f>INDEX(Table7[Column1],MATCH(O2372,Table7[Column2]))</f>
        <v>Learning Stage</v>
      </c>
      <c r="O2372">
        <v>5.9643319869999996</v>
      </c>
      <c r="P2372" t="str">
        <f>VLOOKUP(O2372,Table13[],2)</f>
        <v>1 - 5</v>
      </c>
      <c r="Q2372" t="str">
        <f>INDEX(Table8[Column1],MATCH(R2372,Table8[Column2]))</f>
        <v>Maintained</v>
      </c>
      <c r="R2372">
        <v>58.895284169999996</v>
      </c>
      <c r="S2372">
        <f t="shared" si="75"/>
        <v>2.4539701737499997</v>
      </c>
      <c r="T2372" t="s">
        <v>19</v>
      </c>
    </row>
    <row r="2373" spans="1:20" x14ac:dyDescent="0.25">
      <c r="A2373">
        <v>2372</v>
      </c>
      <c r="B2373" t="s">
        <v>2651</v>
      </c>
      <c r="C2373" t="s">
        <v>2332</v>
      </c>
      <c r="D2373" t="str">
        <f t="shared" si="74"/>
        <v>Holmes Gladys</v>
      </c>
      <c r="E2373" t="s">
        <v>15</v>
      </c>
      <c r="F2373" t="s">
        <v>107</v>
      </c>
      <c r="G2373" t="s">
        <v>1060</v>
      </c>
      <c r="H2373" t="s">
        <v>1061</v>
      </c>
      <c r="I2373" t="s">
        <v>107</v>
      </c>
      <c r="J2373" t="s">
        <v>19</v>
      </c>
      <c r="K2373" t="str">
        <f>INDEX(Table6[Column1],MATCH(L2373,Table6[Column2]))</f>
        <v>Adults</v>
      </c>
      <c r="L2373">
        <v>41.450509969999999</v>
      </c>
      <c r="M2373" t="str">
        <f>VLOOKUP(L2373,Table1[],2)</f>
        <v>40 - 49</v>
      </c>
      <c r="N2373" t="str">
        <f>INDEX(Table7[Column1],MATCH(O2373,Table7[Column2]))</f>
        <v>Learning Stage</v>
      </c>
      <c r="O2373">
        <v>4.6538627510000001</v>
      </c>
      <c r="P2373" t="str">
        <f>VLOOKUP(O2373,Table13[],2)</f>
        <v>1 - 5</v>
      </c>
      <c r="Q2373" t="str">
        <f>INDEX(Table8[Column1],MATCH(R2373,Table8[Column2]))</f>
        <v>Scheduled</v>
      </c>
      <c r="R2373">
        <v>0</v>
      </c>
      <c r="S2373">
        <f t="shared" si="75"/>
        <v>0</v>
      </c>
      <c r="T2373" t="s">
        <v>19</v>
      </c>
    </row>
    <row r="2374" spans="1:20" x14ac:dyDescent="0.25">
      <c r="A2374">
        <v>2373</v>
      </c>
      <c r="B2374" t="s">
        <v>554</v>
      </c>
      <c r="C2374" t="s">
        <v>79</v>
      </c>
      <c r="D2374" t="str">
        <f t="shared" si="74"/>
        <v>Geist Jennifer</v>
      </c>
      <c r="E2374" t="s">
        <v>15</v>
      </c>
      <c r="F2374" t="s">
        <v>38</v>
      </c>
      <c r="G2374" t="s">
        <v>820</v>
      </c>
      <c r="H2374" t="s">
        <v>821</v>
      </c>
      <c r="I2374" t="s">
        <v>38</v>
      </c>
      <c r="J2374" t="s">
        <v>19</v>
      </c>
      <c r="K2374" t="str">
        <f>INDEX(Table6[Column1],MATCH(L2374,Table6[Column2]))</f>
        <v>Adults</v>
      </c>
      <c r="L2374">
        <v>44.285772710000003</v>
      </c>
      <c r="M2374" t="str">
        <f>VLOOKUP(L2374,Table1[],2)</f>
        <v>40 - 49</v>
      </c>
      <c r="N2374" t="str">
        <f>INDEX(Table7[Column1],MATCH(O2374,Table7[Column2]))</f>
        <v>Learning Stage</v>
      </c>
      <c r="O2374">
        <v>4.5916385860000002</v>
      </c>
      <c r="P2374" t="str">
        <f>VLOOKUP(O2374,Table13[],2)</f>
        <v>1 - 5</v>
      </c>
      <c r="Q2374" t="str">
        <f>INDEX(Table8[Column1],MATCH(R2374,Table8[Column2]))</f>
        <v>Scheduled</v>
      </c>
      <c r="R2374">
        <v>39.026431879999997</v>
      </c>
      <c r="S2374">
        <f t="shared" si="75"/>
        <v>1.626101328333333</v>
      </c>
      <c r="T2374" t="s">
        <v>19</v>
      </c>
    </row>
    <row r="2375" spans="1:20" x14ac:dyDescent="0.25">
      <c r="A2375">
        <v>2374</v>
      </c>
      <c r="B2375" t="s">
        <v>1364</v>
      </c>
      <c r="C2375" t="s">
        <v>401</v>
      </c>
      <c r="D2375" t="str">
        <f t="shared" si="74"/>
        <v>Rivera Michael</v>
      </c>
      <c r="E2375" t="s">
        <v>22</v>
      </c>
      <c r="F2375" t="s">
        <v>157</v>
      </c>
      <c r="G2375" t="s">
        <v>1060</v>
      </c>
      <c r="H2375" t="s">
        <v>1061</v>
      </c>
      <c r="I2375" t="s">
        <v>157</v>
      </c>
      <c r="J2375" t="s">
        <v>19</v>
      </c>
      <c r="K2375" t="str">
        <f>INDEX(Table6[Column1],MATCH(L2375,Table6[Column2]))</f>
        <v>Young Adults</v>
      </c>
      <c r="L2375">
        <v>38.878281579999999</v>
      </c>
      <c r="M2375" t="str">
        <f>VLOOKUP(L2375,Table1[],2)</f>
        <v>30 - 39</v>
      </c>
      <c r="N2375" t="str">
        <f>INDEX(Table7[Column1],MATCH(O2375,Table7[Column2]))</f>
        <v>Learning Stage</v>
      </c>
      <c r="O2375">
        <v>1.7879900470000001</v>
      </c>
      <c r="P2375" t="str">
        <f>VLOOKUP(O2375,Table13[],2)</f>
        <v>1 - 5</v>
      </c>
      <c r="Q2375" t="str">
        <f>INDEX(Table8[Column1],MATCH(R2375,Table8[Column2]))</f>
        <v>Maintained</v>
      </c>
      <c r="R2375">
        <v>55.236300550000003</v>
      </c>
      <c r="S2375">
        <f t="shared" si="75"/>
        <v>2.3015125229166671</v>
      </c>
      <c r="T2375" t="s">
        <v>19</v>
      </c>
    </row>
    <row r="2376" spans="1:20" x14ac:dyDescent="0.25">
      <c r="A2376">
        <v>2375</v>
      </c>
      <c r="B2376" t="s">
        <v>1209</v>
      </c>
      <c r="C2376" t="s">
        <v>149</v>
      </c>
      <c r="D2376" t="str">
        <f t="shared" si="74"/>
        <v>Taylor Charles</v>
      </c>
      <c r="E2376" t="s">
        <v>22</v>
      </c>
      <c r="F2376" t="s">
        <v>30</v>
      </c>
      <c r="G2376" t="s">
        <v>1060</v>
      </c>
      <c r="H2376" t="s">
        <v>1061</v>
      </c>
      <c r="I2376" t="s">
        <v>30</v>
      </c>
      <c r="J2376" t="s">
        <v>19</v>
      </c>
      <c r="K2376" t="str">
        <f>INDEX(Table6[Column1],MATCH(L2376,Table6[Column2]))</f>
        <v>Young Adults</v>
      </c>
      <c r="L2376">
        <v>37.97857406</v>
      </c>
      <c r="M2376" t="str">
        <f>VLOOKUP(L2376,Table1[],2)</f>
        <v>30 - 39</v>
      </c>
      <c r="N2376" t="str">
        <f>INDEX(Table7[Column1],MATCH(O2376,Table7[Column2]))</f>
        <v>Learning Stage</v>
      </c>
      <c r="O2376">
        <v>4.2953231790000004</v>
      </c>
      <c r="P2376" t="str">
        <f>VLOOKUP(O2376,Table13[],2)</f>
        <v>1 - 5</v>
      </c>
      <c r="Q2376" t="str">
        <f>INDEX(Table8[Column1],MATCH(R2376,Table8[Column2]))</f>
        <v>Maintained</v>
      </c>
      <c r="R2376">
        <v>52.460327460000002</v>
      </c>
      <c r="S2376">
        <f t="shared" si="75"/>
        <v>2.1858469775000002</v>
      </c>
      <c r="T2376" t="s">
        <v>19</v>
      </c>
    </row>
    <row r="2377" spans="1:20" x14ac:dyDescent="0.25">
      <c r="A2377">
        <v>2376</v>
      </c>
      <c r="B2377" t="s">
        <v>940</v>
      </c>
      <c r="C2377" t="s">
        <v>1764</v>
      </c>
      <c r="D2377" t="str">
        <f t="shared" si="74"/>
        <v>Leon Courtney</v>
      </c>
      <c r="E2377" t="s">
        <v>15</v>
      </c>
      <c r="F2377" t="s">
        <v>84</v>
      </c>
      <c r="G2377" t="s">
        <v>1060</v>
      </c>
      <c r="H2377" t="s">
        <v>1061</v>
      </c>
      <c r="I2377" t="s">
        <v>84</v>
      </c>
      <c r="J2377" t="s">
        <v>19</v>
      </c>
      <c r="K2377" t="str">
        <f>INDEX(Table6[Column1],MATCH(L2377,Table6[Column2]))</f>
        <v>Adults</v>
      </c>
      <c r="L2377">
        <v>46.559319369999997</v>
      </c>
      <c r="M2377" t="str">
        <f>VLOOKUP(L2377,Table1[],2)</f>
        <v>40 - 49</v>
      </c>
      <c r="N2377" t="str">
        <f>INDEX(Table7[Column1],MATCH(O2377,Table7[Column2]))</f>
        <v>Learning Stage</v>
      </c>
      <c r="O2377">
        <v>1.71009023</v>
      </c>
      <c r="P2377" t="str">
        <f>VLOOKUP(O2377,Table13[],2)</f>
        <v>1 - 5</v>
      </c>
      <c r="Q2377" t="str">
        <f>INDEX(Table8[Column1],MATCH(R2377,Table8[Column2]))</f>
        <v>Maintained</v>
      </c>
      <c r="R2377">
        <v>73.410986980000004</v>
      </c>
      <c r="S2377">
        <f t="shared" si="75"/>
        <v>3.0587911241666665</v>
      </c>
      <c r="T2377" t="s">
        <v>19</v>
      </c>
    </row>
    <row r="2378" spans="1:20" x14ac:dyDescent="0.25">
      <c r="A2378">
        <v>2377</v>
      </c>
      <c r="B2378" t="s">
        <v>479</v>
      </c>
      <c r="C2378" t="s">
        <v>783</v>
      </c>
      <c r="D2378" t="str">
        <f t="shared" si="74"/>
        <v>Dunn Marie</v>
      </c>
      <c r="E2378" t="s">
        <v>15</v>
      </c>
      <c r="F2378" t="s">
        <v>176</v>
      </c>
      <c r="G2378" t="s">
        <v>1060</v>
      </c>
      <c r="H2378" t="s">
        <v>1061</v>
      </c>
      <c r="I2378" t="s">
        <v>134</v>
      </c>
      <c r="J2378" t="s">
        <v>19</v>
      </c>
      <c r="K2378" t="str">
        <f>INDEX(Table6[Column1],MATCH(L2378,Table6[Column2]))</f>
        <v>Youth</v>
      </c>
      <c r="L2378">
        <v>27.297345190000001</v>
      </c>
      <c r="M2378" t="str">
        <f>VLOOKUP(L2378,Table1[],2)</f>
        <v>20 - 29</v>
      </c>
      <c r="N2378" t="str">
        <f>INDEX(Table7[Column1],MATCH(O2378,Table7[Column2]))</f>
        <v>Learning Stage</v>
      </c>
      <c r="O2378">
        <v>2.7857453419999998</v>
      </c>
      <c r="P2378" t="str">
        <f>VLOOKUP(O2378,Table13[],2)</f>
        <v>1 - 5</v>
      </c>
      <c r="Q2378" t="str">
        <f>INDEX(Table8[Column1],MATCH(R2378,Table8[Column2]))</f>
        <v>Scheduled</v>
      </c>
      <c r="R2378">
        <v>34.12260208</v>
      </c>
      <c r="S2378">
        <f t="shared" si="75"/>
        <v>1.4217750866666667</v>
      </c>
      <c r="T2378" t="s">
        <v>19</v>
      </c>
    </row>
    <row r="2379" spans="1:20" x14ac:dyDescent="0.25">
      <c r="A2379">
        <v>2378</v>
      </c>
      <c r="B2379" t="s">
        <v>201</v>
      </c>
      <c r="C2379" t="s">
        <v>245</v>
      </c>
      <c r="D2379" t="str">
        <f t="shared" si="74"/>
        <v>Anthony Mary</v>
      </c>
      <c r="E2379" t="s">
        <v>15</v>
      </c>
      <c r="F2379" t="s">
        <v>90</v>
      </c>
      <c r="G2379" t="s">
        <v>1060</v>
      </c>
      <c r="H2379" t="s">
        <v>1061</v>
      </c>
      <c r="I2379" t="s">
        <v>90</v>
      </c>
      <c r="J2379" t="s">
        <v>19</v>
      </c>
      <c r="K2379" t="str">
        <f>INDEX(Table6[Column1],MATCH(L2379,Table6[Column2]))</f>
        <v>Adults</v>
      </c>
      <c r="L2379">
        <v>43.140549389999997</v>
      </c>
      <c r="M2379" t="str">
        <f>VLOOKUP(L2379,Table1[],2)</f>
        <v>40 - 49</v>
      </c>
      <c r="N2379" t="str">
        <f>INDEX(Table7[Column1],MATCH(O2379,Table7[Column2]))</f>
        <v>Learning Stage</v>
      </c>
      <c r="O2379">
        <v>4.5619942010000001</v>
      </c>
      <c r="P2379" t="str">
        <f>VLOOKUP(O2379,Table13[],2)</f>
        <v>1 - 5</v>
      </c>
      <c r="Q2379" t="str">
        <f>INDEX(Table8[Column1],MATCH(R2379,Table8[Column2]))</f>
        <v>Habitual</v>
      </c>
      <c r="R2379">
        <v>84.711459910000002</v>
      </c>
      <c r="S2379">
        <f t="shared" si="75"/>
        <v>3.529644162916667</v>
      </c>
      <c r="T2379" t="s">
        <v>19</v>
      </c>
    </row>
    <row r="2380" spans="1:20" x14ac:dyDescent="0.25">
      <c r="A2380">
        <v>2379</v>
      </c>
      <c r="B2380" t="s">
        <v>2652</v>
      </c>
      <c r="C2380" t="s">
        <v>93</v>
      </c>
      <c r="D2380" t="str">
        <f t="shared" si="74"/>
        <v>Poon William</v>
      </c>
      <c r="E2380" t="s">
        <v>22</v>
      </c>
      <c r="F2380" t="s">
        <v>57</v>
      </c>
      <c r="G2380" t="s">
        <v>1872</v>
      </c>
      <c r="H2380" t="s">
        <v>612</v>
      </c>
      <c r="I2380" t="s">
        <v>57</v>
      </c>
      <c r="J2380" t="s">
        <v>19</v>
      </c>
      <c r="K2380" t="str">
        <f>INDEX(Table6[Column1],MATCH(L2380,Table6[Column2]))</f>
        <v>Elders</v>
      </c>
      <c r="L2380">
        <v>54.11208199</v>
      </c>
      <c r="M2380" t="str">
        <f>VLOOKUP(L2380,Table1[],2)</f>
        <v>50 - 59</v>
      </c>
      <c r="N2380" t="str">
        <f>INDEX(Table7[Column1],MATCH(O2380,Table7[Column2]))</f>
        <v>Learning Stage</v>
      </c>
      <c r="O2380">
        <v>3.8350566279999998</v>
      </c>
      <c r="P2380" t="str">
        <f>VLOOKUP(O2380,Table13[],2)</f>
        <v>1 - 5</v>
      </c>
      <c r="Q2380" t="str">
        <f>INDEX(Table8[Column1],MATCH(R2380,Table8[Column2]))</f>
        <v>Habitual</v>
      </c>
      <c r="R2380">
        <v>108.3750014</v>
      </c>
      <c r="S2380">
        <f t="shared" si="75"/>
        <v>4.5156250583333337</v>
      </c>
      <c r="T2380" t="s">
        <v>19</v>
      </c>
    </row>
    <row r="2381" spans="1:20" x14ac:dyDescent="0.25">
      <c r="A2381">
        <v>2380</v>
      </c>
      <c r="B2381" t="s">
        <v>2653</v>
      </c>
      <c r="C2381" t="s">
        <v>201</v>
      </c>
      <c r="D2381" t="str">
        <f t="shared" si="74"/>
        <v>Durrett Anthony</v>
      </c>
      <c r="E2381" t="s">
        <v>22</v>
      </c>
      <c r="F2381" t="s">
        <v>304</v>
      </c>
      <c r="G2381" t="s">
        <v>820</v>
      </c>
      <c r="H2381" t="s">
        <v>821</v>
      </c>
      <c r="I2381" t="s">
        <v>304</v>
      </c>
      <c r="J2381" t="s">
        <v>19</v>
      </c>
      <c r="K2381" t="str">
        <f>INDEX(Table6[Column1],MATCH(L2381,Table6[Column2]))</f>
        <v>Adults</v>
      </c>
      <c r="L2381">
        <v>45.812236120000001</v>
      </c>
      <c r="M2381" t="str">
        <f>VLOOKUP(L2381,Table1[],2)</f>
        <v>40 - 49</v>
      </c>
      <c r="N2381" t="str">
        <f>INDEX(Table7[Column1],MATCH(O2381,Table7[Column2]))</f>
        <v>Learning Stage</v>
      </c>
      <c r="O2381">
        <v>4.4065933770000001</v>
      </c>
      <c r="P2381" t="str">
        <f>VLOOKUP(O2381,Table13[],2)</f>
        <v>1 - 5</v>
      </c>
      <c r="Q2381" t="str">
        <f>INDEX(Table8[Column1],MATCH(R2381,Table8[Column2]))</f>
        <v>Maintained</v>
      </c>
      <c r="R2381">
        <v>76.134398399999995</v>
      </c>
      <c r="S2381">
        <f t="shared" si="75"/>
        <v>3.1722665999999999</v>
      </c>
      <c r="T2381" t="s">
        <v>19</v>
      </c>
    </row>
    <row r="2382" spans="1:20" x14ac:dyDescent="0.25">
      <c r="A2382">
        <v>2381</v>
      </c>
      <c r="B2382" t="s">
        <v>2654</v>
      </c>
      <c r="C2382" t="s">
        <v>2655</v>
      </c>
      <c r="D2382" t="str">
        <f t="shared" si="74"/>
        <v>Ortiz Debrah</v>
      </c>
      <c r="E2382" t="s">
        <v>15</v>
      </c>
      <c r="F2382" t="s">
        <v>33</v>
      </c>
      <c r="G2382" t="s">
        <v>1060</v>
      </c>
      <c r="H2382" t="s">
        <v>1061</v>
      </c>
      <c r="I2382" t="s">
        <v>33</v>
      </c>
      <c r="J2382" t="s">
        <v>19</v>
      </c>
      <c r="K2382" t="str">
        <f>INDEX(Table6[Column1],MATCH(L2382,Table6[Column2]))</f>
        <v>Seniors</v>
      </c>
      <c r="L2382">
        <v>62.718397209999999</v>
      </c>
      <c r="M2382" t="str">
        <f>VLOOKUP(L2382,Table1[],2)</f>
        <v>60 and Above</v>
      </c>
      <c r="N2382" t="str">
        <f>INDEX(Table7[Column1],MATCH(O2382,Table7[Column2]))</f>
        <v>Learning Stage</v>
      </c>
      <c r="O2382">
        <v>5.2647648010000001</v>
      </c>
      <c r="P2382" t="str">
        <f>VLOOKUP(O2382,Table13[],2)</f>
        <v>1 - 5</v>
      </c>
      <c r="Q2382" t="str">
        <f>INDEX(Table8[Column1],MATCH(R2382,Table8[Column2]))</f>
        <v>Violative</v>
      </c>
      <c r="R2382">
        <v>206.01698759999999</v>
      </c>
      <c r="S2382">
        <f t="shared" si="75"/>
        <v>8.5840411499999991</v>
      </c>
      <c r="T2382" t="s">
        <v>19</v>
      </c>
    </row>
    <row r="2383" spans="1:20" x14ac:dyDescent="0.25">
      <c r="A2383">
        <v>2382</v>
      </c>
      <c r="B2383" t="s">
        <v>2656</v>
      </c>
      <c r="C2383" t="s">
        <v>2657</v>
      </c>
      <c r="D2383" t="str">
        <f t="shared" si="74"/>
        <v>Sutton Christena</v>
      </c>
      <c r="E2383" t="s">
        <v>15</v>
      </c>
      <c r="F2383" t="s">
        <v>38</v>
      </c>
      <c r="G2383" t="s">
        <v>820</v>
      </c>
      <c r="H2383" t="s">
        <v>821</v>
      </c>
      <c r="I2383" t="s">
        <v>38</v>
      </c>
      <c r="J2383" t="s">
        <v>19</v>
      </c>
      <c r="K2383" t="str">
        <f>INDEX(Table6[Column1],MATCH(L2383,Table6[Column2]))</f>
        <v>Adults</v>
      </c>
      <c r="L2383">
        <v>41.783833010000002</v>
      </c>
      <c r="M2383" t="str">
        <f>VLOOKUP(L2383,Table1[],2)</f>
        <v>40 - 49</v>
      </c>
      <c r="N2383" t="str">
        <f>INDEX(Table7[Column1],MATCH(O2383,Table7[Column2]))</f>
        <v>Learning Stage</v>
      </c>
      <c r="O2383">
        <v>5.3309559120000003</v>
      </c>
      <c r="P2383" t="str">
        <f>VLOOKUP(O2383,Table13[],2)</f>
        <v>1 - 5</v>
      </c>
      <c r="Q2383" t="str">
        <f>INDEX(Table8[Column1],MATCH(R2383,Table8[Column2]))</f>
        <v>Maintained</v>
      </c>
      <c r="R2383">
        <v>40.989417400000001</v>
      </c>
      <c r="S2383">
        <f t="shared" si="75"/>
        <v>1.7078923916666668</v>
      </c>
      <c r="T2383" t="s">
        <v>19</v>
      </c>
    </row>
    <row r="2384" spans="1:20" x14ac:dyDescent="0.25">
      <c r="A2384">
        <v>2383</v>
      </c>
      <c r="B2384" t="s">
        <v>2658</v>
      </c>
      <c r="C2384" t="s">
        <v>52</v>
      </c>
      <c r="D2384" t="str">
        <f t="shared" si="74"/>
        <v>Yamaguchi John</v>
      </c>
      <c r="E2384" t="s">
        <v>22</v>
      </c>
      <c r="F2384" t="s">
        <v>30</v>
      </c>
      <c r="G2384" t="s">
        <v>1060</v>
      </c>
      <c r="H2384" t="s">
        <v>1061</v>
      </c>
      <c r="I2384" t="s">
        <v>30</v>
      </c>
      <c r="J2384" t="s">
        <v>19</v>
      </c>
      <c r="K2384" t="str">
        <f>INDEX(Table6[Column1],MATCH(L2384,Table6[Column2]))</f>
        <v>Elders</v>
      </c>
      <c r="L2384">
        <v>53.741584320000001</v>
      </c>
      <c r="M2384" t="str">
        <f>VLOOKUP(L2384,Table1[],2)</f>
        <v>50 - 59</v>
      </c>
      <c r="N2384" t="str">
        <f>INDEX(Table7[Column1],MATCH(O2384,Table7[Column2]))</f>
        <v>Learning Stage</v>
      </c>
      <c r="O2384">
        <v>5.3878538120000004</v>
      </c>
      <c r="P2384" t="str">
        <f>VLOOKUP(O2384,Table13[],2)</f>
        <v>1 - 5</v>
      </c>
      <c r="Q2384" t="str">
        <f>INDEX(Table8[Column1],MATCH(R2384,Table8[Column2]))</f>
        <v>Habitual</v>
      </c>
      <c r="R2384">
        <v>91.498713789999996</v>
      </c>
      <c r="S2384">
        <f t="shared" si="75"/>
        <v>3.8124464079166662</v>
      </c>
      <c r="T2384" t="s">
        <v>19</v>
      </c>
    </row>
    <row r="2385" spans="1:20" x14ac:dyDescent="0.25">
      <c r="A2385">
        <v>2384</v>
      </c>
      <c r="B2385" t="s">
        <v>2659</v>
      </c>
      <c r="C2385" t="s">
        <v>2660</v>
      </c>
      <c r="D2385" t="str">
        <f t="shared" si="74"/>
        <v>McElrath Louella</v>
      </c>
      <c r="E2385" t="s">
        <v>15</v>
      </c>
      <c r="F2385" t="s">
        <v>95</v>
      </c>
      <c r="G2385" t="s">
        <v>1060</v>
      </c>
      <c r="H2385" t="s">
        <v>1061</v>
      </c>
      <c r="I2385" t="s">
        <v>87</v>
      </c>
      <c r="J2385" t="s">
        <v>19</v>
      </c>
      <c r="K2385" t="str">
        <f>INDEX(Table6[Column1],MATCH(L2385,Table6[Column2]))</f>
        <v>Youth</v>
      </c>
      <c r="L2385">
        <v>28.427426570000002</v>
      </c>
      <c r="M2385" t="str">
        <f>VLOOKUP(L2385,Table1[],2)</f>
        <v>20 - 29</v>
      </c>
      <c r="N2385" t="str">
        <f>INDEX(Table7[Column1],MATCH(O2385,Table7[Column2]))</f>
        <v>Fitting in Stage</v>
      </c>
      <c r="O2385">
        <v>7.7868970859999997</v>
      </c>
      <c r="P2385" t="str">
        <f>VLOOKUP(O2385,Table13[],2)</f>
        <v>6 - 10</v>
      </c>
      <c r="Q2385" t="str">
        <f>INDEX(Table8[Column1],MATCH(R2385,Table8[Column2]))</f>
        <v>Scheduled</v>
      </c>
      <c r="R2385">
        <v>0</v>
      </c>
      <c r="S2385">
        <f t="shared" si="75"/>
        <v>0</v>
      </c>
      <c r="T2385" t="s">
        <v>19</v>
      </c>
    </row>
    <row r="2386" spans="1:20" x14ac:dyDescent="0.25">
      <c r="A2386">
        <v>2385</v>
      </c>
      <c r="B2386" t="s">
        <v>2661</v>
      </c>
      <c r="C2386" t="s">
        <v>2244</v>
      </c>
      <c r="D2386" t="str">
        <f t="shared" si="74"/>
        <v>Rehm Sherry</v>
      </c>
      <c r="E2386" t="s">
        <v>15</v>
      </c>
      <c r="F2386" t="s">
        <v>30</v>
      </c>
      <c r="G2386" t="s">
        <v>1060</v>
      </c>
      <c r="H2386" t="s">
        <v>1061</v>
      </c>
      <c r="I2386" t="s">
        <v>30</v>
      </c>
      <c r="J2386" t="s">
        <v>19</v>
      </c>
      <c r="K2386" t="str">
        <f>INDEX(Table6[Column1],MATCH(L2386,Table6[Column2]))</f>
        <v>Teenagers</v>
      </c>
      <c r="L2386">
        <v>18.370741800000001</v>
      </c>
      <c r="M2386" t="e">
        <f>VLOOKUP(L2386,Table1[],2)</f>
        <v>#N/A</v>
      </c>
      <c r="N2386" t="str">
        <f>INDEX(Table7[Column1],MATCH(O2386,Table7[Column2]))</f>
        <v>Learning Stage</v>
      </c>
      <c r="O2386">
        <v>4.6440511190000002</v>
      </c>
      <c r="P2386" t="str">
        <f>VLOOKUP(O2386,Table13[],2)</f>
        <v>1 - 5</v>
      </c>
      <c r="Q2386" t="str">
        <f>INDEX(Table8[Column1],MATCH(R2386,Table8[Column2]))</f>
        <v>Scheduled</v>
      </c>
      <c r="R2386">
        <v>0</v>
      </c>
      <c r="S2386">
        <f t="shared" si="75"/>
        <v>0</v>
      </c>
      <c r="T2386" t="s">
        <v>19</v>
      </c>
    </row>
    <row r="2387" spans="1:20" x14ac:dyDescent="0.25">
      <c r="A2387">
        <v>2386</v>
      </c>
      <c r="B2387" t="s">
        <v>267</v>
      </c>
      <c r="C2387" t="s">
        <v>245</v>
      </c>
      <c r="D2387" t="str">
        <f t="shared" si="74"/>
        <v>Johnson Mary</v>
      </c>
      <c r="E2387" t="s">
        <v>15</v>
      </c>
      <c r="F2387" t="s">
        <v>33</v>
      </c>
      <c r="G2387" t="s">
        <v>1060</v>
      </c>
      <c r="H2387" t="s">
        <v>1061</v>
      </c>
      <c r="I2387" t="s">
        <v>33</v>
      </c>
      <c r="J2387" t="s">
        <v>19</v>
      </c>
      <c r="K2387" t="str">
        <f>INDEX(Table6[Column1],MATCH(L2387,Table6[Column2]))</f>
        <v>Teenagers</v>
      </c>
      <c r="L2387">
        <v>18.940939310000001</v>
      </c>
      <c r="M2387" t="e">
        <f>VLOOKUP(L2387,Table1[],2)</f>
        <v>#N/A</v>
      </c>
      <c r="N2387" t="str">
        <f>INDEX(Table7[Column1],MATCH(O2387,Table7[Column2]))</f>
        <v>Learning Stage</v>
      </c>
      <c r="O2387">
        <v>4.8633551019999999</v>
      </c>
      <c r="P2387" t="str">
        <f>VLOOKUP(O2387,Table13[],2)</f>
        <v>1 - 5</v>
      </c>
      <c r="Q2387" t="str">
        <f>INDEX(Table8[Column1],MATCH(R2387,Table8[Column2]))</f>
        <v>Scheduled</v>
      </c>
      <c r="R2387">
        <v>0</v>
      </c>
      <c r="S2387">
        <f t="shared" si="75"/>
        <v>0</v>
      </c>
      <c r="T2387" t="s">
        <v>19</v>
      </c>
    </row>
    <row r="2388" spans="1:20" x14ac:dyDescent="0.25">
      <c r="A2388">
        <v>2387</v>
      </c>
      <c r="B2388" t="s">
        <v>2662</v>
      </c>
      <c r="C2388" t="s">
        <v>2663</v>
      </c>
      <c r="D2388" t="str">
        <f t="shared" si="74"/>
        <v>Brewer Jenny</v>
      </c>
      <c r="E2388" t="s">
        <v>15</v>
      </c>
      <c r="F2388" t="s">
        <v>505</v>
      </c>
      <c r="G2388" t="s">
        <v>1060</v>
      </c>
      <c r="H2388" t="s">
        <v>1061</v>
      </c>
      <c r="I2388" t="s">
        <v>24</v>
      </c>
      <c r="J2388" t="s">
        <v>19</v>
      </c>
      <c r="K2388" t="str">
        <f>INDEX(Table6[Column1],MATCH(L2388,Table6[Column2]))</f>
        <v>Adults</v>
      </c>
      <c r="L2388">
        <v>44.284491879999997</v>
      </c>
      <c r="M2388" t="str">
        <f>VLOOKUP(L2388,Table1[],2)</f>
        <v>40 - 49</v>
      </c>
      <c r="N2388" t="str">
        <f>INDEX(Table7[Column1],MATCH(O2388,Table7[Column2]))</f>
        <v>Learning Stage</v>
      </c>
      <c r="O2388">
        <v>3.9907824500000002</v>
      </c>
      <c r="P2388" t="str">
        <f>VLOOKUP(O2388,Table13[],2)</f>
        <v>1 - 5</v>
      </c>
      <c r="Q2388" t="str">
        <f>INDEX(Table8[Column1],MATCH(R2388,Table8[Column2]))</f>
        <v>Excused</v>
      </c>
      <c r="R2388">
        <v>122.5904415</v>
      </c>
      <c r="S2388">
        <f t="shared" si="75"/>
        <v>5.1079350625000002</v>
      </c>
      <c r="T2388" t="s">
        <v>19</v>
      </c>
    </row>
    <row r="2389" spans="1:20" x14ac:dyDescent="0.25">
      <c r="A2389">
        <v>2388</v>
      </c>
      <c r="B2389" t="s">
        <v>267</v>
      </c>
      <c r="C2389" t="s">
        <v>30</v>
      </c>
      <c r="D2389" t="str">
        <f t="shared" si="74"/>
        <v>Johnson Victoria</v>
      </c>
      <c r="E2389" t="s">
        <v>15</v>
      </c>
      <c r="F2389" t="s">
        <v>33</v>
      </c>
      <c r="G2389" t="s">
        <v>1060</v>
      </c>
      <c r="H2389" t="s">
        <v>1061</v>
      </c>
      <c r="I2389" t="s">
        <v>33</v>
      </c>
      <c r="J2389" t="s">
        <v>19</v>
      </c>
      <c r="K2389" t="str">
        <f>INDEX(Table6[Column1],MATCH(L2389,Table6[Column2]))</f>
        <v>Adults</v>
      </c>
      <c r="L2389">
        <v>43.056558729999999</v>
      </c>
      <c r="M2389" t="str">
        <f>VLOOKUP(L2389,Table1[],2)</f>
        <v>40 - 49</v>
      </c>
      <c r="N2389" t="str">
        <f>INDEX(Table7[Column1],MATCH(O2389,Table7[Column2]))</f>
        <v>Fitting in Stage</v>
      </c>
      <c r="O2389">
        <v>6.1570212599999996</v>
      </c>
      <c r="P2389" t="str">
        <f>VLOOKUP(O2389,Table13[],2)</f>
        <v>6 - 10</v>
      </c>
      <c r="Q2389" t="str">
        <f>INDEX(Table8[Column1],MATCH(R2389,Table8[Column2]))</f>
        <v>Maintained</v>
      </c>
      <c r="R2389">
        <v>63.087596169999998</v>
      </c>
      <c r="S2389">
        <f t="shared" si="75"/>
        <v>2.6286498404166667</v>
      </c>
      <c r="T2389" t="s">
        <v>19</v>
      </c>
    </row>
    <row r="2390" spans="1:20" x14ac:dyDescent="0.25">
      <c r="A2390">
        <v>2389</v>
      </c>
      <c r="B2390" t="s">
        <v>531</v>
      </c>
      <c r="C2390" t="s">
        <v>883</v>
      </c>
      <c r="D2390" t="str">
        <f t="shared" si="74"/>
        <v>Wilson Jason</v>
      </c>
      <c r="E2390" t="s">
        <v>22</v>
      </c>
      <c r="F2390" t="s">
        <v>30</v>
      </c>
      <c r="G2390" t="s">
        <v>1060</v>
      </c>
      <c r="H2390" t="s">
        <v>1061</v>
      </c>
      <c r="I2390" t="s">
        <v>30</v>
      </c>
      <c r="J2390" t="s">
        <v>19</v>
      </c>
      <c r="K2390" t="str">
        <f>INDEX(Table6[Column1],MATCH(L2390,Table6[Column2]))</f>
        <v>Young Adults</v>
      </c>
      <c r="L2390">
        <v>36.22980432</v>
      </c>
      <c r="M2390" t="str">
        <f>VLOOKUP(L2390,Table1[],2)</f>
        <v>30 - 39</v>
      </c>
      <c r="N2390" t="str">
        <f>INDEX(Table7[Column1],MATCH(O2390,Table7[Column2]))</f>
        <v>Learning Stage</v>
      </c>
      <c r="O2390">
        <v>3.7257189880000001</v>
      </c>
      <c r="P2390" t="str">
        <f>VLOOKUP(O2390,Table13[],2)</f>
        <v>1 - 5</v>
      </c>
      <c r="Q2390" t="str">
        <f>INDEX(Table8[Column1],MATCH(R2390,Table8[Column2]))</f>
        <v>Scheduled</v>
      </c>
      <c r="R2390">
        <v>3.8501797130000002</v>
      </c>
      <c r="S2390">
        <f t="shared" si="75"/>
        <v>0.16042415470833335</v>
      </c>
      <c r="T2390" t="s">
        <v>19</v>
      </c>
    </row>
    <row r="2391" spans="1:20" x14ac:dyDescent="0.25">
      <c r="A2391">
        <v>2390</v>
      </c>
      <c r="B2391" t="s">
        <v>2664</v>
      </c>
      <c r="C2391" t="s">
        <v>550</v>
      </c>
      <c r="D2391" t="str">
        <f t="shared" si="74"/>
        <v>Mounce Barbara</v>
      </c>
      <c r="E2391" t="s">
        <v>15</v>
      </c>
      <c r="F2391" t="s">
        <v>407</v>
      </c>
      <c r="G2391" t="s">
        <v>1060</v>
      </c>
      <c r="H2391" t="s">
        <v>1061</v>
      </c>
      <c r="I2391" t="s">
        <v>407</v>
      </c>
      <c r="J2391" t="s">
        <v>19</v>
      </c>
      <c r="K2391" t="str">
        <f>INDEX(Table6[Column1],MATCH(L2391,Table6[Column2]))</f>
        <v>Young Adults</v>
      </c>
      <c r="L2391">
        <v>39.45656142</v>
      </c>
      <c r="M2391" t="str">
        <f>VLOOKUP(L2391,Table1[],2)</f>
        <v>30 - 39</v>
      </c>
      <c r="N2391" t="str">
        <f>INDEX(Table7[Column1],MATCH(O2391,Table7[Column2]))</f>
        <v>Learning Stage</v>
      </c>
      <c r="O2391">
        <v>4.8314803289999997</v>
      </c>
      <c r="P2391" t="str">
        <f>VLOOKUP(O2391,Table13[],2)</f>
        <v>1 - 5</v>
      </c>
      <c r="Q2391" t="str">
        <f>INDEX(Table8[Column1],MATCH(R2391,Table8[Column2]))</f>
        <v>Habitual</v>
      </c>
      <c r="R2391">
        <v>92.415467809999996</v>
      </c>
      <c r="S2391">
        <f t="shared" si="75"/>
        <v>3.8506444920833327</v>
      </c>
      <c r="T2391" t="s">
        <v>19</v>
      </c>
    </row>
    <row r="2392" spans="1:20" x14ac:dyDescent="0.25">
      <c r="A2392">
        <v>2391</v>
      </c>
      <c r="B2392" t="s">
        <v>2185</v>
      </c>
      <c r="C2392" t="s">
        <v>125</v>
      </c>
      <c r="D2392" t="str">
        <f t="shared" si="74"/>
        <v>Ford Virginia</v>
      </c>
      <c r="E2392" t="s">
        <v>15</v>
      </c>
      <c r="F2392" t="s">
        <v>30</v>
      </c>
      <c r="G2392" t="s">
        <v>1060</v>
      </c>
      <c r="H2392" t="s">
        <v>1061</v>
      </c>
      <c r="I2392" t="s">
        <v>30</v>
      </c>
      <c r="J2392" t="s">
        <v>19</v>
      </c>
      <c r="K2392" t="str">
        <f>INDEX(Table6[Column1],MATCH(L2392,Table6[Column2]))</f>
        <v>Adults</v>
      </c>
      <c r="L2392">
        <v>48.966310059999998</v>
      </c>
      <c r="M2392" t="str">
        <f>VLOOKUP(L2392,Table1[],2)</f>
        <v>40 - 49</v>
      </c>
      <c r="N2392" t="str">
        <f>INDEX(Table7[Column1],MATCH(O2392,Table7[Column2]))</f>
        <v>Learning Stage</v>
      </c>
      <c r="O2392">
        <v>4.8982666640000003</v>
      </c>
      <c r="P2392" t="str">
        <f>VLOOKUP(O2392,Table13[],2)</f>
        <v>1 - 5</v>
      </c>
      <c r="Q2392" t="str">
        <f>INDEX(Table8[Column1],MATCH(R2392,Table8[Column2]))</f>
        <v>Maintained</v>
      </c>
      <c r="R2392">
        <v>52.108448340000002</v>
      </c>
      <c r="S2392">
        <f t="shared" si="75"/>
        <v>2.1711853474999998</v>
      </c>
      <c r="T2392" t="s">
        <v>19</v>
      </c>
    </row>
    <row r="2393" spans="1:20" x14ac:dyDescent="0.25">
      <c r="A2393">
        <v>2392</v>
      </c>
      <c r="B2393" t="s">
        <v>2665</v>
      </c>
      <c r="C2393" t="s">
        <v>2666</v>
      </c>
      <c r="D2393" t="str">
        <f t="shared" si="74"/>
        <v>Wayman Olive</v>
      </c>
      <c r="E2393" t="s">
        <v>15</v>
      </c>
      <c r="F2393" t="s">
        <v>33</v>
      </c>
      <c r="G2393" t="s">
        <v>1060</v>
      </c>
      <c r="H2393" t="s">
        <v>1061</v>
      </c>
      <c r="I2393" t="s">
        <v>33</v>
      </c>
      <c r="J2393" t="s">
        <v>19</v>
      </c>
      <c r="K2393" t="str">
        <f>INDEX(Table6[Column1],MATCH(L2393,Table6[Column2]))</f>
        <v>Seniors</v>
      </c>
      <c r="L2393">
        <v>65.199020050000001</v>
      </c>
      <c r="M2393" t="str">
        <f>VLOOKUP(L2393,Table1[],2)</f>
        <v>60 and Above</v>
      </c>
      <c r="N2393" t="str">
        <f>INDEX(Table7[Column1],MATCH(O2393,Table7[Column2]))</f>
        <v>Learning Stage</v>
      </c>
      <c r="O2393">
        <v>5.7812133880000003</v>
      </c>
      <c r="P2393" t="str">
        <f>VLOOKUP(O2393,Table13[],2)</f>
        <v>1 - 5</v>
      </c>
      <c r="Q2393" t="str">
        <f>INDEX(Table8[Column1],MATCH(R2393,Table8[Column2]))</f>
        <v>Violative</v>
      </c>
      <c r="R2393">
        <v>222.6797766</v>
      </c>
      <c r="S2393">
        <f t="shared" si="75"/>
        <v>9.2783240249999999</v>
      </c>
      <c r="T2393" t="s">
        <v>19</v>
      </c>
    </row>
    <row r="2394" spans="1:20" x14ac:dyDescent="0.25">
      <c r="A2394">
        <v>2393</v>
      </c>
      <c r="B2394" t="s">
        <v>47</v>
      </c>
      <c r="C2394" t="s">
        <v>2667</v>
      </c>
      <c r="D2394" t="str">
        <f t="shared" si="74"/>
        <v>Smith Jewell</v>
      </c>
      <c r="E2394" t="s">
        <v>15</v>
      </c>
      <c r="F2394" t="s">
        <v>27</v>
      </c>
      <c r="G2394" t="s">
        <v>1060</v>
      </c>
      <c r="H2394" t="s">
        <v>1061</v>
      </c>
      <c r="I2394" t="s">
        <v>27</v>
      </c>
      <c r="J2394" t="s">
        <v>19</v>
      </c>
      <c r="K2394" t="str">
        <f>INDEX(Table6[Column1],MATCH(L2394,Table6[Column2]))</f>
        <v>Adults</v>
      </c>
      <c r="L2394">
        <v>43.399359240000003</v>
      </c>
      <c r="M2394" t="str">
        <f>VLOOKUP(L2394,Table1[],2)</f>
        <v>40 - 49</v>
      </c>
      <c r="N2394" t="str">
        <f>INDEX(Table7[Column1],MATCH(O2394,Table7[Column2]))</f>
        <v>Learning Stage</v>
      </c>
      <c r="O2394">
        <v>2.6492679739999998</v>
      </c>
      <c r="P2394" t="str">
        <f>VLOOKUP(O2394,Table13[],2)</f>
        <v>1 - 5</v>
      </c>
      <c r="Q2394" t="str">
        <f>INDEX(Table8[Column1],MATCH(R2394,Table8[Column2]))</f>
        <v>Habitual</v>
      </c>
      <c r="R2394">
        <v>80.285815060000004</v>
      </c>
      <c r="S2394">
        <f t="shared" si="75"/>
        <v>3.3452422941666669</v>
      </c>
      <c r="T2394" t="s">
        <v>19</v>
      </c>
    </row>
    <row r="2395" spans="1:20" x14ac:dyDescent="0.25">
      <c r="A2395">
        <v>2394</v>
      </c>
      <c r="B2395" t="s">
        <v>193</v>
      </c>
      <c r="C2395" t="s">
        <v>550</v>
      </c>
      <c r="D2395" t="str">
        <f t="shared" si="74"/>
        <v>Lopez Barbara</v>
      </c>
      <c r="E2395" t="s">
        <v>15</v>
      </c>
      <c r="F2395" t="s">
        <v>33</v>
      </c>
      <c r="G2395" t="s">
        <v>1060</v>
      </c>
      <c r="H2395" t="s">
        <v>1061</v>
      </c>
      <c r="I2395" t="s">
        <v>33</v>
      </c>
      <c r="J2395" t="s">
        <v>19</v>
      </c>
      <c r="K2395" t="str">
        <f>INDEX(Table6[Column1],MATCH(L2395,Table6[Column2]))</f>
        <v>Elders</v>
      </c>
      <c r="L2395">
        <v>54.455705309999999</v>
      </c>
      <c r="M2395" t="str">
        <f>VLOOKUP(L2395,Table1[],2)</f>
        <v>50 - 59</v>
      </c>
      <c r="N2395" t="str">
        <f>INDEX(Table7[Column1],MATCH(O2395,Table7[Column2]))</f>
        <v>Learning Stage</v>
      </c>
      <c r="O2395">
        <v>2.3499474839999999</v>
      </c>
      <c r="P2395" t="str">
        <f>VLOOKUP(O2395,Table13[],2)</f>
        <v>1 - 5</v>
      </c>
      <c r="Q2395" t="str">
        <f>INDEX(Table8[Column1],MATCH(R2395,Table8[Column2]))</f>
        <v>Excused</v>
      </c>
      <c r="R2395">
        <v>136.7379033</v>
      </c>
      <c r="S2395">
        <f t="shared" si="75"/>
        <v>5.6974126375000003</v>
      </c>
      <c r="T2395" t="s">
        <v>19</v>
      </c>
    </row>
    <row r="2396" spans="1:20" x14ac:dyDescent="0.25">
      <c r="A2396">
        <v>2395</v>
      </c>
      <c r="B2396" t="s">
        <v>1277</v>
      </c>
      <c r="C2396" t="s">
        <v>1083</v>
      </c>
      <c r="D2396" t="str">
        <f t="shared" si="74"/>
        <v>Young Kathleen</v>
      </c>
      <c r="E2396" t="s">
        <v>15</v>
      </c>
      <c r="F2396" t="s">
        <v>30</v>
      </c>
      <c r="G2396" t="s">
        <v>1060</v>
      </c>
      <c r="H2396" t="s">
        <v>1061</v>
      </c>
      <c r="I2396" t="s">
        <v>30</v>
      </c>
      <c r="J2396" t="s">
        <v>19</v>
      </c>
      <c r="K2396" t="str">
        <f>INDEX(Table6[Column1],MATCH(L2396,Table6[Column2]))</f>
        <v>Young Adults</v>
      </c>
      <c r="L2396">
        <v>32.709160509999997</v>
      </c>
      <c r="M2396" t="str">
        <f>VLOOKUP(L2396,Table1[],2)</f>
        <v>30 - 39</v>
      </c>
      <c r="N2396" t="str">
        <f>INDEX(Table7[Column1],MATCH(O2396,Table7[Column2]))</f>
        <v>Learning Stage</v>
      </c>
      <c r="O2396">
        <v>5.859896709</v>
      </c>
      <c r="P2396" t="str">
        <f>VLOOKUP(O2396,Table13[],2)</f>
        <v>1 - 5</v>
      </c>
      <c r="Q2396" t="str">
        <f>INDEX(Table8[Column1],MATCH(R2396,Table8[Column2]))</f>
        <v>Scheduled</v>
      </c>
      <c r="R2396">
        <v>0</v>
      </c>
      <c r="S2396">
        <f t="shared" si="75"/>
        <v>0</v>
      </c>
      <c r="T2396" t="s">
        <v>19</v>
      </c>
    </row>
    <row r="2397" spans="1:20" x14ac:dyDescent="0.25">
      <c r="A2397">
        <v>2396</v>
      </c>
      <c r="B2397" t="s">
        <v>2668</v>
      </c>
      <c r="C2397" t="s">
        <v>396</v>
      </c>
      <c r="D2397" t="str">
        <f t="shared" si="74"/>
        <v>Potts Sarah</v>
      </c>
      <c r="E2397" t="s">
        <v>15</v>
      </c>
      <c r="F2397" t="s">
        <v>255</v>
      </c>
      <c r="G2397" t="s">
        <v>1060</v>
      </c>
      <c r="H2397" t="s">
        <v>1061</v>
      </c>
      <c r="I2397" t="s">
        <v>107</v>
      </c>
      <c r="J2397" t="s">
        <v>19</v>
      </c>
      <c r="K2397" t="str">
        <f>INDEX(Table6[Column1],MATCH(L2397,Table6[Column2]))</f>
        <v>Youth</v>
      </c>
      <c r="L2397">
        <v>22.321313669999999</v>
      </c>
      <c r="M2397" t="str">
        <f>VLOOKUP(L2397,Table1[],2)</f>
        <v>20 - 29</v>
      </c>
      <c r="N2397" t="str">
        <f>INDEX(Table7[Column1],MATCH(O2397,Table7[Column2]))</f>
        <v>Learning Stage</v>
      </c>
      <c r="O2397">
        <v>4.7067498280000004</v>
      </c>
      <c r="P2397" t="str">
        <f>VLOOKUP(O2397,Table13[],2)</f>
        <v>1 - 5</v>
      </c>
      <c r="Q2397" t="str">
        <f>INDEX(Table8[Column1],MATCH(R2397,Table8[Column2]))</f>
        <v>Scheduled</v>
      </c>
      <c r="R2397">
        <v>0</v>
      </c>
      <c r="S2397">
        <f t="shared" si="75"/>
        <v>0</v>
      </c>
      <c r="T2397" t="s">
        <v>19</v>
      </c>
    </row>
    <row r="2398" spans="1:20" x14ac:dyDescent="0.25">
      <c r="A2398">
        <v>2397</v>
      </c>
      <c r="B2398" t="s">
        <v>1254</v>
      </c>
      <c r="C2398" t="s">
        <v>62</v>
      </c>
      <c r="D2398" t="str">
        <f t="shared" si="74"/>
        <v>Carter Thomas</v>
      </c>
      <c r="E2398" t="s">
        <v>22</v>
      </c>
      <c r="F2398" t="s">
        <v>1029</v>
      </c>
      <c r="G2398" t="s">
        <v>1060</v>
      </c>
      <c r="H2398" t="s">
        <v>1061</v>
      </c>
      <c r="I2398" t="s">
        <v>24</v>
      </c>
      <c r="J2398" t="s">
        <v>19</v>
      </c>
      <c r="K2398" t="str">
        <f>INDEX(Table6[Column1],MATCH(L2398,Table6[Column2]))</f>
        <v>Young Adults</v>
      </c>
      <c r="L2398">
        <v>35.189898739999997</v>
      </c>
      <c r="M2398" t="str">
        <f>VLOOKUP(L2398,Table1[],2)</f>
        <v>30 - 39</v>
      </c>
      <c r="N2398" t="str">
        <f>INDEX(Table7[Column1],MATCH(O2398,Table7[Column2]))</f>
        <v>Learning Stage</v>
      </c>
      <c r="O2398">
        <v>3.5252576790000001</v>
      </c>
      <c r="P2398" t="str">
        <f>VLOOKUP(O2398,Table13[],2)</f>
        <v>1 - 5</v>
      </c>
      <c r="Q2398" t="str">
        <f>INDEX(Table8[Column1],MATCH(R2398,Table8[Column2]))</f>
        <v>Scheduled</v>
      </c>
      <c r="R2398">
        <v>32.749819530000003</v>
      </c>
      <c r="S2398">
        <f t="shared" si="75"/>
        <v>1.3645758137500001</v>
      </c>
      <c r="T2398" t="s">
        <v>19</v>
      </c>
    </row>
    <row r="2399" spans="1:20" x14ac:dyDescent="0.25">
      <c r="A2399">
        <v>2398</v>
      </c>
      <c r="B2399" t="s">
        <v>2669</v>
      </c>
      <c r="C2399" t="s">
        <v>2670</v>
      </c>
      <c r="D2399" t="str">
        <f t="shared" si="74"/>
        <v>Daugherty Bruce</v>
      </c>
      <c r="E2399" t="s">
        <v>22</v>
      </c>
      <c r="F2399" t="s">
        <v>16</v>
      </c>
      <c r="G2399" t="s">
        <v>1060</v>
      </c>
      <c r="H2399" t="s">
        <v>1061</v>
      </c>
      <c r="I2399" t="s">
        <v>16</v>
      </c>
      <c r="J2399" t="s">
        <v>19</v>
      </c>
      <c r="K2399" t="str">
        <f>INDEX(Table6[Column1],MATCH(L2399,Table6[Column2]))</f>
        <v>Young Adults</v>
      </c>
      <c r="L2399">
        <v>39.292236719999998</v>
      </c>
      <c r="M2399" t="str">
        <f>VLOOKUP(L2399,Table1[],2)</f>
        <v>30 - 39</v>
      </c>
      <c r="N2399" t="str">
        <f>INDEX(Table7[Column1],MATCH(O2399,Table7[Column2]))</f>
        <v>Learning Stage</v>
      </c>
      <c r="O2399">
        <v>3.835271171</v>
      </c>
      <c r="P2399" t="str">
        <f>VLOOKUP(O2399,Table13[],2)</f>
        <v>1 - 5</v>
      </c>
      <c r="Q2399" t="str">
        <f>INDEX(Table8[Column1],MATCH(R2399,Table8[Column2]))</f>
        <v>Scheduled</v>
      </c>
      <c r="R2399">
        <v>1.8220703060000001</v>
      </c>
      <c r="S2399">
        <f t="shared" si="75"/>
        <v>7.5919596083333332E-2</v>
      </c>
      <c r="T2399" t="s">
        <v>19</v>
      </c>
    </row>
    <row r="2400" spans="1:20" x14ac:dyDescent="0.25">
      <c r="A2400">
        <v>2399</v>
      </c>
      <c r="B2400" t="s">
        <v>2671</v>
      </c>
      <c r="C2400" t="s">
        <v>144</v>
      </c>
      <c r="D2400" t="str">
        <f t="shared" si="74"/>
        <v>Calhoun David</v>
      </c>
      <c r="E2400" t="s">
        <v>22</v>
      </c>
      <c r="F2400" t="s">
        <v>30</v>
      </c>
      <c r="G2400" t="s">
        <v>1060</v>
      </c>
      <c r="H2400" t="s">
        <v>1061</v>
      </c>
      <c r="I2400" t="s">
        <v>30</v>
      </c>
      <c r="J2400" t="s">
        <v>19</v>
      </c>
      <c r="K2400" t="str">
        <f>INDEX(Table6[Column1],MATCH(L2400,Table6[Column2]))</f>
        <v>Young Adults</v>
      </c>
      <c r="L2400">
        <v>34.441320189999999</v>
      </c>
      <c r="M2400" t="str">
        <f>VLOOKUP(L2400,Table1[],2)</f>
        <v>30 - 39</v>
      </c>
      <c r="N2400" t="str">
        <f>INDEX(Table7[Column1],MATCH(O2400,Table7[Column2]))</f>
        <v>Learning Stage</v>
      </c>
      <c r="O2400">
        <v>3.4281217279999998</v>
      </c>
      <c r="P2400" t="str">
        <f>VLOOKUP(O2400,Table13[],2)</f>
        <v>1 - 5</v>
      </c>
      <c r="Q2400" t="str">
        <f>INDEX(Table8[Column1],MATCH(R2400,Table8[Column2]))</f>
        <v>Scheduled</v>
      </c>
      <c r="R2400">
        <v>0</v>
      </c>
      <c r="S2400">
        <f t="shared" si="75"/>
        <v>0</v>
      </c>
      <c r="T2400" t="s">
        <v>19</v>
      </c>
    </row>
    <row r="2401" spans="1:20" x14ac:dyDescent="0.25">
      <c r="A2401">
        <v>2400</v>
      </c>
      <c r="B2401" t="s">
        <v>2672</v>
      </c>
      <c r="C2401" t="s">
        <v>2673</v>
      </c>
      <c r="D2401" t="str">
        <f t="shared" si="74"/>
        <v>Glover Madeline</v>
      </c>
      <c r="E2401" t="s">
        <v>15</v>
      </c>
      <c r="F2401" t="s">
        <v>54</v>
      </c>
      <c r="G2401" t="s">
        <v>1060</v>
      </c>
      <c r="H2401" t="s">
        <v>1061</v>
      </c>
      <c r="I2401" t="s">
        <v>54</v>
      </c>
      <c r="J2401" t="s">
        <v>19</v>
      </c>
      <c r="K2401" t="str">
        <f>INDEX(Table6[Column1],MATCH(L2401,Table6[Column2]))</f>
        <v>Youth</v>
      </c>
      <c r="L2401">
        <v>23.411391340000002</v>
      </c>
      <c r="M2401" t="str">
        <f>VLOOKUP(L2401,Table1[],2)</f>
        <v>20 - 29</v>
      </c>
      <c r="N2401" t="str">
        <f>INDEX(Table7[Column1],MATCH(O2401,Table7[Column2]))</f>
        <v>Fitting in Stage</v>
      </c>
      <c r="O2401">
        <v>6.4533611850000003</v>
      </c>
      <c r="P2401" t="str">
        <f>VLOOKUP(O2401,Table13[],2)</f>
        <v>6 - 10</v>
      </c>
      <c r="Q2401" t="str">
        <f>INDEX(Table8[Column1],MATCH(R2401,Table8[Column2]))</f>
        <v>Scheduled</v>
      </c>
      <c r="R2401">
        <v>0</v>
      </c>
      <c r="S2401">
        <f t="shared" si="75"/>
        <v>0</v>
      </c>
      <c r="T2401" t="s">
        <v>19</v>
      </c>
    </row>
    <row r="2402" spans="1:20" x14ac:dyDescent="0.25">
      <c r="A2402">
        <v>2401</v>
      </c>
      <c r="B2402" t="s">
        <v>382</v>
      </c>
      <c r="C2402" t="s">
        <v>93</v>
      </c>
      <c r="D2402" t="str">
        <f t="shared" si="74"/>
        <v>Wood William</v>
      </c>
      <c r="E2402" t="s">
        <v>22</v>
      </c>
      <c r="F2402" t="s">
        <v>38</v>
      </c>
      <c r="G2402" t="s">
        <v>820</v>
      </c>
      <c r="H2402" t="s">
        <v>821</v>
      </c>
      <c r="I2402" t="s">
        <v>38</v>
      </c>
      <c r="J2402" t="s">
        <v>19</v>
      </c>
      <c r="K2402" t="str">
        <f>INDEX(Table6[Column1],MATCH(L2402,Table6[Column2]))</f>
        <v>Adults</v>
      </c>
      <c r="L2402">
        <v>46.87577048</v>
      </c>
      <c r="M2402" t="str">
        <f>VLOOKUP(L2402,Table1[],2)</f>
        <v>40 - 49</v>
      </c>
      <c r="N2402" t="str">
        <f>INDEX(Table7[Column1],MATCH(O2402,Table7[Column2]))</f>
        <v>Learning Stage</v>
      </c>
      <c r="O2402">
        <v>5.0129134510000002</v>
      </c>
      <c r="P2402" t="str">
        <f>VLOOKUP(O2402,Table13[],2)</f>
        <v>1 - 5</v>
      </c>
      <c r="Q2402" t="str">
        <f>INDEX(Table8[Column1],MATCH(R2402,Table8[Column2]))</f>
        <v>Maintained</v>
      </c>
      <c r="R2402">
        <v>59.713862810000002</v>
      </c>
      <c r="S2402">
        <f t="shared" si="75"/>
        <v>2.4880776170833334</v>
      </c>
      <c r="T2402" t="s">
        <v>19</v>
      </c>
    </row>
    <row r="2403" spans="1:20" x14ac:dyDescent="0.25">
      <c r="A2403">
        <v>2402</v>
      </c>
      <c r="B2403" t="s">
        <v>789</v>
      </c>
      <c r="C2403" t="s">
        <v>928</v>
      </c>
      <c r="D2403" t="str">
        <f t="shared" si="74"/>
        <v>Pierce Julio</v>
      </c>
      <c r="E2403" t="s">
        <v>22</v>
      </c>
      <c r="F2403" t="s">
        <v>2674</v>
      </c>
      <c r="G2403" t="s">
        <v>1060</v>
      </c>
      <c r="H2403" t="s">
        <v>1061</v>
      </c>
      <c r="I2403" t="s">
        <v>107</v>
      </c>
      <c r="J2403" t="s">
        <v>19</v>
      </c>
      <c r="K2403" t="str">
        <f>INDEX(Table6[Column1],MATCH(L2403,Table6[Column2]))</f>
        <v>Youth</v>
      </c>
      <c r="L2403">
        <v>26.558683299999998</v>
      </c>
      <c r="M2403" t="str">
        <f>VLOOKUP(L2403,Table1[],2)</f>
        <v>20 - 29</v>
      </c>
      <c r="N2403" t="str">
        <f>INDEX(Table7[Column1],MATCH(O2403,Table7[Column2]))</f>
        <v>Learning Stage</v>
      </c>
      <c r="O2403">
        <v>4.3054479580000002</v>
      </c>
      <c r="P2403" t="str">
        <f>VLOOKUP(O2403,Table13[],2)</f>
        <v>1 - 5</v>
      </c>
      <c r="Q2403" t="str">
        <f>INDEX(Table8[Column1],MATCH(R2403,Table8[Column2]))</f>
        <v>Scheduled</v>
      </c>
      <c r="R2403">
        <v>0</v>
      </c>
      <c r="S2403">
        <f t="shared" si="75"/>
        <v>0</v>
      </c>
      <c r="T2403" t="s">
        <v>19</v>
      </c>
    </row>
    <row r="2404" spans="1:20" x14ac:dyDescent="0.25">
      <c r="A2404">
        <v>2403</v>
      </c>
      <c r="B2404" t="s">
        <v>2675</v>
      </c>
      <c r="C2404" t="s">
        <v>50</v>
      </c>
      <c r="D2404" t="str">
        <f t="shared" si="74"/>
        <v>Walden Robert</v>
      </c>
      <c r="E2404" t="s">
        <v>22</v>
      </c>
      <c r="F2404" t="s">
        <v>1430</v>
      </c>
      <c r="G2404" t="s">
        <v>1060</v>
      </c>
      <c r="H2404" t="s">
        <v>1061</v>
      </c>
      <c r="I2404" t="s">
        <v>54</v>
      </c>
      <c r="J2404" t="s">
        <v>19</v>
      </c>
      <c r="K2404" t="str">
        <f>INDEX(Table6[Column1],MATCH(L2404,Table6[Column2]))</f>
        <v>Young Adults</v>
      </c>
      <c r="L2404">
        <v>33.001565630000002</v>
      </c>
      <c r="M2404" t="str">
        <f>VLOOKUP(L2404,Table1[],2)</f>
        <v>30 - 39</v>
      </c>
      <c r="N2404" t="str">
        <f>INDEX(Table7[Column1],MATCH(O2404,Table7[Column2]))</f>
        <v>Learning Stage</v>
      </c>
      <c r="O2404">
        <v>5.3284032579999998</v>
      </c>
      <c r="P2404" t="str">
        <f>VLOOKUP(O2404,Table13[],2)</f>
        <v>1 - 5</v>
      </c>
      <c r="Q2404" t="str">
        <f>INDEX(Table8[Column1],MATCH(R2404,Table8[Column2]))</f>
        <v>Scheduled</v>
      </c>
      <c r="R2404">
        <v>29.095678889999999</v>
      </c>
      <c r="S2404">
        <f t="shared" si="75"/>
        <v>1.2123199537499998</v>
      </c>
      <c r="T2404" t="s">
        <v>19</v>
      </c>
    </row>
    <row r="2405" spans="1:20" x14ac:dyDescent="0.25">
      <c r="A2405">
        <v>2404</v>
      </c>
      <c r="B2405" t="s">
        <v>2676</v>
      </c>
      <c r="C2405" t="s">
        <v>865</v>
      </c>
      <c r="D2405" t="str">
        <f t="shared" si="74"/>
        <v>Lute Mike</v>
      </c>
      <c r="E2405" t="s">
        <v>22</v>
      </c>
      <c r="F2405" t="s">
        <v>1097</v>
      </c>
      <c r="G2405" t="s">
        <v>1060</v>
      </c>
      <c r="H2405" t="s">
        <v>1061</v>
      </c>
      <c r="I2405" t="s">
        <v>107</v>
      </c>
      <c r="J2405" t="s">
        <v>19</v>
      </c>
      <c r="K2405" t="str">
        <f>INDEX(Table6[Column1],MATCH(L2405,Table6[Column2]))</f>
        <v>Adults</v>
      </c>
      <c r="L2405">
        <v>49.252812560000002</v>
      </c>
      <c r="M2405" t="str">
        <f>VLOOKUP(L2405,Table1[],2)</f>
        <v>40 - 49</v>
      </c>
      <c r="N2405" t="str">
        <f>INDEX(Table7[Column1],MATCH(O2405,Table7[Column2]))</f>
        <v>Learning Stage</v>
      </c>
      <c r="O2405">
        <v>3.4419408690000002</v>
      </c>
      <c r="P2405" t="str">
        <f>VLOOKUP(O2405,Table13[],2)</f>
        <v>1 - 5</v>
      </c>
      <c r="Q2405" t="str">
        <f>INDEX(Table8[Column1],MATCH(R2405,Table8[Column2]))</f>
        <v>Maintained</v>
      </c>
      <c r="R2405">
        <v>64.667124700000002</v>
      </c>
      <c r="S2405">
        <f t="shared" si="75"/>
        <v>2.6944635291666668</v>
      </c>
      <c r="T2405" t="s">
        <v>19</v>
      </c>
    </row>
    <row r="2406" spans="1:20" x14ac:dyDescent="0.25">
      <c r="A2406">
        <v>2405</v>
      </c>
      <c r="B2406" t="s">
        <v>43</v>
      </c>
      <c r="C2406" t="s">
        <v>978</v>
      </c>
      <c r="D2406" t="str">
        <f t="shared" si="74"/>
        <v>Lee Bobby</v>
      </c>
      <c r="E2406" t="s">
        <v>22</v>
      </c>
      <c r="F2406" t="s">
        <v>2677</v>
      </c>
      <c r="G2406" t="s">
        <v>1060</v>
      </c>
      <c r="H2406" t="s">
        <v>1061</v>
      </c>
      <c r="I2406" t="s">
        <v>107</v>
      </c>
      <c r="J2406" t="s">
        <v>19</v>
      </c>
      <c r="K2406" t="str">
        <f>INDEX(Table6[Column1],MATCH(L2406,Table6[Column2]))</f>
        <v>Young Adults</v>
      </c>
      <c r="L2406">
        <v>37.056917519999999</v>
      </c>
      <c r="M2406" t="str">
        <f>VLOOKUP(L2406,Table1[],2)</f>
        <v>30 - 39</v>
      </c>
      <c r="N2406" t="str">
        <f>INDEX(Table7[Column1],MATCH(O2406,Table7[Column2]))</f>
        <v>Learning Stage</v>
      </c>
      <c r="O2406">
        <v>4.7918569870000001</v>
      </c>
      <c r="P2406" t="str">
        <f>VLOOKUP(O2406,Table13[],2)</f>
        <v>1 - 5</v>
      </c>
      <c r="Q2406" t="str">
        <f>INDEX(Table8[Column1],MATCH(R2406,Table8[Column2]))</f>
        <v>Scheduled</v>
      </c>
      <c r="R2406">
        <v>26.101267180000001</v>
      </c>
      <c r="S2406">
        <f t="shared" si="75"/>
        <v>1.0875527991666667</v>
      </c>
      <c r="T2406" t="s">
        <v>19</v>
      </c>
    </row>
    <row r="2407" spans="1:20" x14ac:dyDescent="0.25">
      <c r="A2407">
        <v>2406</v>
      </c>
      <c r="B2407" t="s">
        <v>2678</v>
      </c>
      <c r="C2407" t="s">
        <v>2679</v>
      </c>
      <c r="D2407" t="str">
        <f t="shared" si="74"/>
        <v>Avans Tamica</v>
      </c>
      <c r="E2407" t="s">
        <v>15</v>
      </c>
      <c r="F2407" t="s">
        <v>520</v>
      </c>
      <c r="G2407" t="s">
        <v>1060</v>
      </c>
      <c r="H2407" t="s">
        <v>1061</v>
      </c>
      <c r="I2407" t="s">
        <v>54</v>
      </c>
      <c r="J2407" t="s">
        <v>19</v>
      </c>
      <c r="K2407" t="str">
        <f>INDEX(Table6[Column1],MATCH(L2407,Table6[Column2]))</f>
        <v>Adults</v>
      </c>
      <c r="L2407">
        <v>40.921336830000001</v>
      </c>
      <c r="M2407" t="str">
        <f>VLOOKUP(L2407,Table1[],2)</f>
        <v>40 - 49</v>
      </c>
      <c r="N2407" t="str">
        <f>INDEX(Table7[Column1],MATCH(O2407,Table7[Column2]))</f>
        <v>Learning Stage</v>
      </c>
      <c r="O2407">
        <v>3.5644938810000002</v>
      </c>
      <c r="P2407" t="str">
        <f>VLOOKUP(O2407,Table13[],2)</f>
        <v>1 - 5</v>
      </c>
      <c r="Q2407" t="str">
        <f>INDEX(Table8[Column1],MATCH(R2407,Table8[Column2]))</f>
        <v>Maintained</v>
      </c>
      <c r="R2407">
        <v>74.148553070000006</v>
      </c>
      <c r="S2407">
        <f t="shared" si="75"/>
        <v>3.0895230445833337</v>
      </c>
      <c r="T2407" t="s">
        <v>19</v>
      </c>
    </row>
    <row r="2408" spans="1:20" x14ac:dyDescent="0.25">
      <c r="A2408">
        <v>2407</v>
      </c>
      <c r="B2408" t="s">
        <v>2364</v>
      </c>
      <c r="C2408" t="s">
        <v>1255</v>
      </c>
      <c r="D2408" t="str">
        <f t="shared" si="74"/>
        <v>Shelton Alex</v>
      </c>
      <c r="E2408" t="s">
        <v>22</v>
      </c>
      <c r="F2408" t="s">
        <v>485</v>
      </c>
      <c r="G2408" t="s">
        <v>1060</v>
      </c>
      <c r="H2408" t="s">
        <v>1061</v>
      </c>
      <c r="I2408" t="s">
        <v>24</v>
      </c>
      <c r="J2408" t="s">
        <v>19</v>
      </c>
      <c r="K2408" t="str">
        <f>INDEX(Table6[Column1],MATCH(L2408,Table6[Column2]))</f>
        <v>Elders</v>
      </c>
      <c r="L2408">
        <v>52.036315940000001</v>
      </c>
      <c r="M2408" t="str">
        <f>VLOOKUP(L2408,Table1[],2)</f>
        <v>50 - 59</v>
      </c>
      <c r="N2408" t="str">
        <f>INDEX(Table7[Column1],MATCH(O2408,Table7[Column2]))</f>
        <v>Learning Stage</v>
      </c>
      <c r="O2408">
        <v>4.504141454</v>
      </c>
      <c r="P2408" t="str">
        <f>VLOOKUP(O2408,Table13[],2)</f>
        <v>1 - 5</v>
      </c>
      <c r="Q2408" t="str">
        <f>INDEX(Table8[Column1],MATCH(R2408,Table8[Column2]))</f>
        <v>Habitual</v>
      </c>
      <c r="R2408">
        <v>103.7638111</v>
      </c>
      <c r="S2408">
        <f t="shared" si="75"/>
        <v>4.3234921291666666</v>
      </c>
      <c r="T2408" t="s">
        <v>19</v>
      </c>
    </row>
    <row r="2409" spans="1:20" x14ac:dyDescent="0.25">
      <c r="A2409">
        <v>2408</v>
      </c>
      <c r="B2409" t="s">
        <v>864</v>
      </c>
      <c r="C2409" t="s">
        <v>842</v>
      </c>
      <c r="D2409" t="str">
        <f t="shared" si="74"/>
        <v>Jimenez Leslie</v>
      </c>
      <c r="E2409" t="s">
        <v>22</v>
      </c>
      <c r="F2409" t="s">
        <v>38</v>
      </c>
      <c r="G2409" t="s">
        <v>820</v>
      </c>
      <c r="H2409" t="s">
        <v>821</v>
      </c>
      <c r="I2409" t="s">
        <v>38</v>
      </c>
      <c r="J2409" t="s">
        <v>19</v>
      </c>
      <c r="K2409" t="str">
        <f>INDEX(Table6[Column1],MATCH(L2409,Table6[Column2]))</f>
        <v>Adults</v>
      </c>
      <c r="L2409">
        <v>40.596607820000003</v>
      </c>
      <c r="M2409" t="str">
        <f>VLOOKUP(L2409,Table1[],2)</f>
        <v>40 - 49</v>
      </c>
      <c r="N2409" t="str">
        <f>INDEX(Table7[Column1],MATCH(O2409,Table7[Column2]))</f>
        <v>Learning Stage</v>
      </c>
      <c r="O2409">
        <v>2.5890391180000001</v>
      </c>
      <c r="P2409" t="str">
        <f>VLOOKUP(O2409,Table13[],2)</f>
        <v>1 - 5</v>
      </c>
      <c r="Q2409" t="str">
        <f>INDEX(Table8[Column1],MATCH(R2409,Table8[Column2]))</f>
        <v>Scheduled</v>
      </c>
      <c r="R2409">
        <v>22.74670944</v>
      </c>
      <c r="S2409">
        <f t="shared" si="75"/>
        <v>0.94777956000000008</v>
      </c>
      <c r="T2409" t="s">
        <v>19</v>
      </c>
    </row>
    <row r="2410" spans="1:20" x14ac:dyDescent="0.25">
      <c r="A2410">
        <v>2409</v>
      </c>
      <c r="B2410" t="s">
        <v>2680</v>
      </c>
      <c r="C2410" t="s">
        <v>1146</v>
      </c>
      <c r="D2410" t="str">
        <f t="shared" si="74"/>
        <v>Park Shirley</v>
      </c>
      <c r="E2410" t="s">
        <v>15</v>
      </c>
      <c r="F2410" t="s">
        <v>38</v>
      </c>
      <c r="G2410" t="s">
        <v>820</v>
      </c>
      <c r="H2410" t="s">
        <v>821</v>
      </c>
      <c r="I2410" t="s">
        <v>38</v>
      </c>
      <c r="J2410" t="s">
        <v>19</v>
      </c>
      <c r="K2410" t="str">
        <f>INDEX(Table6[Column1],MATCH(L2410,Table6[Column2]))</f>
        <v>Adults</v>
      </c>
      <c r="L2410">
        <v>47.027960749999998</v>
      </c>
      <c r="M2410" t="str">
        <f>VLOOKUP(L2410,Table1[],2)</f>
        <v>40 - 49</v>
      </c>
      <c r="N2410" t="str">
        <f>INDEX(Table7[Column1],MATCH(O2410,Table7[Column2]))</f>
        <v>Fitting in Stage</v>
      </c>
      <c r="O2410">
        <v>7.0901662310000004</v>
      </c>
      <c r="P2410" t="str">
        <f>VLOOKUP(O2410,Table13[],2)</f>
        <v>6 - 10</v>
      </c>
      <c r="Q2410" t="str">
        <f>INDEX(Table8[Column1],MATCH(R2410,Table8[Column2]))</f>
        <v>Habitual</v>
      </c>
      <c r="R2410">
        <v>100.0915909</v>
      </c>
      <c r="S2410">
        <f t="shared" si="75"/>
        <v>4.1704829541666664</v>
      </c>
      <c r="T2410" t="s">
        <v>19</v>
      </c>
    </row>
    <row r="2411" spans="1:20" x14ac:dyDescent="0.25">
      <c r="A2411">
        <v>2410</v>
      </c>
      <c r="B2411" t="s">
        <v>2681</v>
      </c>
      <c r="C2411" t="s">
        <v>885</v>
      </c>
      <c r="D2411" t="str">
        <f t="shared" si="74"/>
        <v>Bright Elizabeth</v>
      </c>
      <c r="E2411" t="s">
        <v>15</v>
      </c>
      <c r="F2411" t="s">
        <v>16</v>
      </c>
      <c r="G2411" t="s">
        <v>2305</v>
      </c>
      <c r="H2411" t="s">
        <v>1826</v>
      </c>
      <c r="I2411" t="s">
        <v>16</v>
      </c>
      <c r="J2411" t="s">
        <v>19</v>
      </c>
      <c r="K2411" t="str">
        <f>INDEX(Table6[Column1],MATCH(L2411,Table6[Column2]))</f>
        <v>Teenagers</v>
      </c>
      <c r="L2411">
        <v>15.71803076</v>
      </c>
      <c r="M2411" t="e">
        <f>VLOOKUP(L2411,Table1[],2)</f>
        <v>#N/A</v>
      </c>
      <c r="N2411" t="str">
        <f>INDEX(Table7[Column1],MATCH(O2411,Table7[Column2]))</f>
        <v>Learning Stage</v>
      </c>
      <c r="O2411">
        <v>3.6954519810000002</v>
      </c>
      <c r="P2411" t="str">
        <f>VLOOKUP(O2411,Table13[],2)</f>
        <v>1 - 5</v>
      </c>
      <c r="Q2411" t="str">
        <f>INDEX(Table8[Column1],MATCH(R2411,Table8[Column2]))</f>
        <v>Scheduled</v>
      </c>
      <c r="R2411">
        <v>0</v>
      </c>
      <c r="S2411">
        <f t="shared" si="75"/>
        <v>0</v>
      </c>
      <c r="T2411" t="s">
        <v>19</v>
      </c>
    </row>
    <row r="2412" spans="1:20" x14ac:dyDescent="0.25">
      <c r="A2412">
        <v>2411</v>
      </c>
      <c r="B2412" t="s">
        <v>2682</v>
      </c>
      <c r="C2412" t="s">
        <v>2683</v>
      </c>
      <c r="D2412" t="str">
        <f t="shared" si="74"/>
        <v>Weiss Tasha</v>
      </c>
      <c r="E2412" t="s">
        <v>15</v>
      </c>
      <c r="F2412" t="s">
        <v>45</v>
      </c>
      <c r="G2412" t="s">
        <v>820</v>
      </c>
      <c r="H2412" t="s">
        <v>821</v>
      </c>
      <c r="I2412" t="s">
        <v>46</v>
      </c>
      <c r="J2412" t="s">
        <v>19</v>
      </c>
      <c r="K2412" t="str">
        <f>INDEX(Table6[Column1],MATCH(L2412,Table6[Column2]))</f>
        <v>Young Adults</v>
      </c>
      <c r="L2412">
        <v>33.403025909999997</v>
      </c>
      <c r="M2412" t="str">
        <f>VLOOKUP(L2412,Table1[],2)</f>
        <v>30 - 39</v>
      </c>
      <c r="N2412" t="str">
        <f>INDEX(Table7[Column1],MATCH(O2412,Table7[Column2]))</f>
        <v>Learning Stage</v>
      </c>
      <c r="O2412">
        <v>4.9595066650000001</v>
      </c>
      <c r="P2412" t="str">
        <f>VLOOKUP(O2412,Table13[],2)</f>
        <v>1 - 5</v>
      </c>
      <c r="Q2412" t="str">
        <f>INDEX(Table8[Column1],MATCH(R2412,Table8[Column2]))</f>
        <v>Scheduled</v>
      </c>
      <c r="R2412">
        <v>38.046544449999999</v>
      </c>
      <c r="S2412">
        <f t="shared" si="75"/>
        <v>1.5852726854166668</v>
      </c>
      <c r="T2412" t="s">
        <v>19</v>
      </c>
    </row>
    <row r="2413" spans="1:20" x14ac:dyDescent="0.25">
      <c r="A2413">
        <v>2412</v>
      </c>
      <c r="B2413" t="s">
        <v>200</v>
      </c>
      <c r="C2413" t="s">
        <v>2684</v>
      </c>
      <c r="D2413" t="str">
        <f t="shared" si="74"/>
        <v>White Elvira</v>
      </c>
      <c r="E2413" t="s">
        <v>15</v>
      </c>
      <c r="F2413" t="s">
        <v>273</v>
      </c>
      <c r="G2413" t="s">
        <v>820</v>
      </c>
      <c r="H2413" t="s">
        <v>821</v>
      </c>
      <c r="I2413" t="s">
        <v>138</v>
      </c>
      <c r="J2413" t="s">
        <v>19</v>
      </c>
      <c r="K2413" t="str">
        <f>INDEX(Table6[Column1],MATCH(L2413,Table6[Column2]))</f>
        <v>Seniors</v>
      </c>
      <c r="L2413">
        <v>61.090504699999997</v>
      </c>
      <c r="M2413" t="str">
        <f>VLOOKUP(L2413,Table1[],2)</f>
        <v>60 and Above</v>
      </c>
      <c r="N2413" t="str">
        <f>INDEX(Table7[Column1],MATCH(O2413,Table7[Column2]))</f>
        <v>Learning Stage</v>
      </c>
      <c r="O2413">
        <v>3.076040372</v>
      </c>
      <c r="P2413" t="str">
        <f>VLOOKUP(O2413,Table13[],2)</f>
        <v>1 - 5</v>
      </c>
      <c r="Q2413" t="str">
        <f>INDEX(Table8[Column1],MATCH(R2413,Table8[Column2]))</f>
        <v>Unexcused</v>
      </c>
      <c r="R2413">
        <v>196.48923310000001</v>
      </c>
      <c r="S2413">
        <f t="shared" si="75"/>
        <v>8.1870513791666664</v>
      </c>
      <c r="T2413" t="s">
        <v>19</v>
      </c>
    </row>
    <row r="2414" spans="1:20" x14ac:dyDescent="0.25">
      <c r="A2414">
        <v>2413</v>
      </c>
      <c r="B2414" t="s">
        <v>2685</v>
      </c>
      <c r="C2414" t="s">
        <v>406</v>
      </c>
      <c r="D2414" t="str">
        <f t="shared" si="74"/>
        <v>Shrewsbury Marvin</v>
      </c>
      <c r="E2414" t="s">
        <v>22</v>
      </c>
      <c r="F2414" t="s">
        <v>38</v>
      </c>
      <c r="G2414" t="s">
        <v>820</v>
      </c>
      <c r="H2414" t="s">
        <v>821</v>
      </c>
      <c r="I2414" t="s">
        <v>38</v>
      </c>
      <c r="J2414" t="s">
        <v>19</v>
      </c>
      <c r="K2414" t="str">
        <f>INDEX(Table6[Column1],MATCH(L2414,Table6[Column2]))</f>
        <v>Adults</v>
      </c>
      <c r="L2414">
        <v>42.32351345</v>
      </c>
      <c r="M2414" t="str">
        <f>VLOOKUP(L2414,Table1[],2)</f>
        <v>40 - 49</v>
      </c>
      <c r="N2414" t="str">
        <f>INDEX(Table7[Column1],MATCH(O2414,Table7[Column2]))</f>
        <v>Learning Stage</v>
      </c>
      <c r="O2414">
        <v>5.3549585520000003</v>
      </c>
      <c r="P2414" t="str">
        <f>VLOOKUP(O2414,Table13[],2)</f>
        <v>1 - 5</v>
      </c>
      <c r="Q2414" t="str">
        <f>INDEX(Table8[Column1],MATCH(R2414,Table8[Column2]))</f>
        <v>Scheduled</v>
      </c>
      <c r="R2414">
        <v>22.510247289999999</v>
      </c>
      <c r="S2414">
        <f t="shared" si="75"/>
        <v>0.93792697041666662</v>
      </c>
      <c r="T2414" t="s">
        <v>19</v>
      </c>
    </row>
    <row r="2415" spans="1:20" x14ac:dyDescent="0.25">
      <c r="A2415">
        <v>2414</v>
      </c>
      <c r="B2415" t="s">
        <v>114</v>
      </c>
      <c r="C2415" t="s">
        <v>2686</v>
      </c>
      <c r="D2415" t="str">
        <f t="shared" si="74"/>
        <v>Martin Rickey</v>
      </c>
      <c r="E2415" t="s">
        <v>22</v>
      </c>
      <c r="F2415" t="s">
        <v>255</v>
      </c>
      <c r="G2415" t="s">
        <v>1060</v>
      </c>
      <c r="H2415" t="s">
        <v>1061</v>
      </c>
      <c r="I2415" t="s">
        <v>107</v>
      </c>
      <c r="J2415" t="s">
        <v>19</v>
      </c>
      <c r="K2415" t="str">
        <f>INDEX(Table6[Column1],MATCH(L2415,Table6[Column2]))</f>
        <v>Young Adults</v>
      </c>
      <c r="L2415">
        <v>33.717788949999999</v>
      </c>
      <c r="M2415" t="str">
        <f>VLOOKUP(L2415,Table1[],2)</f>
        <v>30 - 39</v>
      </c>
      <c r="N2415" t="str">
        <f>INDEX(Table7[Column1],MATCH(O2415,Table7[Column2]))</f>
        <v>Learning Stage</v>
      </c>
      <c r="O2415">
        <v>5.6007673899999997</v>
      </c>
      <c r="P2415" t="str">
        <f>VLOOKUP(O2415,Table13[],2)</f>
        <v>1 - 5</v>
      </c>
      <c r="Q2415" t="str">
        <f>INDEX(Table8[Column1],MATCH(R2415,Table8[Column2]))</f>
        <v>Scheduled</v>
      </c>
      <c r="R2415">
        <v>0</v>
      </c>
      <c r="S2415">
        <f t="shared" si="75"/>
        <v>0</v>
      </c>
      <c r="T2415" t="s">
        <v>19</v>
      </c>
    </row>
    <row r="2416" spans="1:20" x14ac:dyDescent="0.25">
      <c r="A2416">
        <v>2415</v>
      </c>
      <c r="B2416" t="s">
        <v>2687</v>
      </c>
      <c r="C2416" t="s">
        <v>1052</v>
      </c>
      <c r="D2416" t="str">
        <f t="shared" si="74"/>
        <v>Pike Bill</v>
      </c>
      <c r="E2416" t="s">
        <v>22</v>
      </c>
      <c r="F2416" t="s">
        <v>24</v>
      </c>
      <c r="G2416" t="s">
        <v>1060</v>
      </c>
      <c r="H2416" t="s">
        <v>1061</v>
      </c>
      <c r="I2416" t="s">
        <v>24</v>
      </c>
      <c r="J2416" t="s">
        <v>19</v>
      </c>
      <c r="K2416" t="str">
        <f>INDEX(Table6[Column1],MATCH(L2416,Table6[Column2]))</f>
        <v>Young Adults</v>
      </c>
      <c r="L2416">
        <v>38.995566160000003</v>
      </c>
      <c r="M2416" t="str">
        <f>VLOOKUP(L2416,Table1[],2)</f>
        <v>30 - 39</v>
      </c>
      <c r="N2416" t="str">
        <f>INDEX(Table7[Column1],MATCH(O2416,Table7[Column2]))</f>
        <v>Fitting in Stage</v>
      </c>
      <c r="O2416">
        <v>6.4177563370000001</v>
      </c>
      <c r="P2416" t="str">
        <f>VLOOKUP(O2416,Table13[],2)</f>
        <v>6 - 10</v>
      </c>
      <c r="Q2416" t="str">
        <f>INDEX(Table8[Column1],MATCH(R2416,Table8[Column2]))</f>
        <v>Scheduled</v>
      </c>
      <c r="R2416">
        <v>11.967001</v>
      </c>
      <c r="S2416">
        <f t="shared" si="75"/>
        <v>0.49862504166666666</v>
      </c>
      <c r="T2416" t="s">
        <v>19</v>
      </c>
    </row>
    <row r="2417" spans="1:20" x14ac:dyDescent="0.25">
      <c r="A2417">
        <v>2416</v>
      </c>
      <c r="B2417" t="s">
        <v>902</v>
      </c>
      <c r="C2417" t="s">
        <v>1463</v>
      </c>
      <c r="D2417" t="str">
        <f t="shared" si="74"/>
        <v>Sheppard Tommy</v>
      </c>
      <c r="E2417" t="s">
        <v>22</v>
      </c>
      <c r="F2417" t="s">
        <v>27</v>
      </c>
      <c r="G2417" t="s">
        <v>1060</v>
      </c>
      <c r="H2417" t="s">
        <v>1061</v>
      </c>
      <c r="I2417" t="s">
        <v>27</v>
      </c>
      <c r="J2417" t="s">
        <v>19</v>
      </c>
      <c r="K2417" t="str">
        <f>INDEX(Table6[Column1],MATCH(L2417,Table6[Column2]))</f>
        <v>Young Adults</v>
      </c>
      <c r="L2417">
        <v>31.829822979999999</v>
      </c>
      <c r="M2417" t="str">
        <f>VLOOKUP(L2417,Table1[],2)</f>
        <v>30 - 39</v>
      </c>
      <c r="N2417" t="str">
        <f>INDEX(Table7[Column1],MATCH(O2417,Table7[Column2]))</f>
        <v>Learning Stage</v>
      </c>
      <c r="O2417">
        <v>3.6385531059999998</v>
      </c>
      <c r="P2417" t="str">
        <f>VLOOKUP(O2417,Table13[],2)</f>
        <v>1 - 5</v>
      </c>
      <c r="Q2417" t="str">
        <f>INDEX(Table8[Column1],MATCH(R2417,Table8[Column2]))</f>
        <v>Maintained</v>
      </c>
      <c r="R2417">
        <v>62.521636049999998</v>
      </c>
      <c r="S2417">
        <f t="shared" si="75"/>
        <v>2.6050681687499999</v>
      </c>
      <c r="T2417" t="s">
        <v>19</v>
      </c>
    </row>
    <row r="2418" spans="1:20" x14ac:dyDescent="0.25">
      <c r="A2418">
        <v>2417</v>
      </c>
      <c r="B2418" t="s">
        <v>1090</v>
      </c>
      <c r="C2418" t="s">
        <v>2688</v>
      </c>
      <c r="D2418" t="str">
        <f t="shared" si="74"/>
        <v>Sanchez Leta</v>
      </c>
      <c r="E2418" t="s">
        <v>15</v>
      </c>
      <c r="F2418" t="s">
        <v>1159</v>
      </c>
      <c r="G2418" t="s">
        <v>1060</v>
      </c>
      <c r="H2418" t="s">
        <v>1061</v>
      </c>
      <c r="I2418" t="s">
        <v>1159</v>
      </c>
      <c r="J2418" t="s">
        <v>19</v>
      </c>
      <c r="K2418" t="str">
        <f>INDEX(Table6[Column1],MATCH(L2418,Table6[Column2]))</f>
        <v>Adults</v>
      </c>
      <c r="L2418">
        <v>41.93051371</v>
      </c>
      <c r="M2418" t="str">
        <f>VLOOKUP(L2418,Table1[],2)</f>
        <v>40 - 49</v>
      </c>
      <c r="N2418" t="str">
        <f>INDEX(Table7[Column1],MATCH(O2418,Table7[Column2]))</f>
        <v>Learning Stage</v>
      </c>
      <c r="O2418">
        <v>2.7033565519999998</v>
      </c>
      <c r="P2418" t="str">
        <f>VLOOKUP(O2418,Table13[],2)</f>
        <v>1 - 5</v>
      </c>
      <c r="Q2418" t="str">
        <f>INDEX(Table8[Column1],MATCH(R2418,Table8[Column2]))</f>
        <v>Habitual</v>
      </c>
      <c r="R2418">
        <v>97.794429960000002</v>
      </c>
      <c r="S2418">
        <f t="shared" si="75"/>
        <v>4.0747679149999998</v>
      </c>
      <c r="T2418" t="s">
        <v>19</v>
      </c>
    </row>
    <row r="2419" spans="1:20" x14ac:dyDescent="0.25">
      <c r="A2419">
        <v>2418</v>
      </c>
      <c r="B2419" t="s">
        <v>822</v>
      </c>
      <c r="C2419" t="s">
        <v>709</v>
      </c>
      <c r="D2419" t="str">
        <f t="shared" si="74"/>
        <v>Powell Carlos</v>
      </c>
      <c r="E2419" t="s">
        <v>22</v>
      </c>
      <c r="F2419" t="s">
        <v>121</v>
      </c>
      <c r="G2419" t="s">
        <v>1060</v>
      </c>
      <c r="H2419" t="s">
        <v>1061</v>
      </c>
      <c r="I2419" t="s">
        <v>121</v>
      </c>
      <c r="J2419" t="s">
        <v>19</v>
      </c>
      <c r="K2419" t="str">
        <f>INDEX(Table6[Column1],MATCH(L2419,Table6[Column2]))</f>
        <v>Elders</v>
      </c>
      <c r="L2419">
        <v>53.065863530000001</v>
      </c>
      <c r="M2419" t="str">
        <f>VLOOKUP(L2419,Table1[],2)</f>
        <v>50 - 59</v>
      </c>
      <c r="N2419" t="str">
        <f>INDEX(Table7[Column1],MATCH(O2419,Table7[Column2]))</f>
        <v>Learning Stage</v>
      </c>
      <c r="O2419">
        <v>2.7792724670000002</v>
      </c>
      <c r="P2419" t="str">
        <f>VLOOKUP(O2419,Table13[],2)</f>
        <v>1 - 5</v>
      </c>
      <c r="Q2419" t="str">
        <f>INDEX(Table8[Column1],MATCH(R2419,Table8[Column2]))</f>
        <v>Habitual</v>
      </c>
      <c r="R2419">
        <v>88.5964429</v>
      </c>
      <c r="S2419">
        <f t="shared" si="75"/>
        <v>3.6915184541666668</v>
      </c>
      <c r="T2419" t="s">
        <v>19</v>
      </c>
    </row>
    <row r="2420" spans="1:20" x14ac:dyDescent="0.25">
      <c r="A2420">
        <v>2419</v>
      </c>
      <c r="B2420" t="s">
        <v>2689</v>
      </c>
      <c r="C2420" t="s">
        <v>335</v>
      </c>
      <c r="D2420" t="str">
        <f t="shared" si="74"/>
        <v>Leister Doris</v>
      </c>
      <c r="E2420" t="s">
        <v>15</v>
      </c>
      <c r="F2420" t="s">
        <v>262</v>
      </c>
      <c r="G2420" t="s">
        <v>820</v>
      </c>
      <c r="H2420" t="s">
        <v>821</v>
      </c>
      <c r="I2420" t="s">
        <v>262</v>
      </c>
      <c r="J2420" t="s">
        <v>19</v>
      </c>
      <c r="K2420" t="str">
        <f>INDEX(Table6[Column1],MATCH(L2420,Table6[Column2]))</f>
        <v>Adults</v>
      </c>
      <c r="L2420">
        <v>42.981586460000003</v>
      </c>
      <c r="M2420" t="str">
        <f>VLOOKUP(L2420,Table1[],2)</f>
        <v>40 - 49</v>
      </c>
      <c r="N2420" t="str">
        <f>INDEX(Table7[Column1],MATCH(O2420,Table7[Column2]))</f>
        <v>Learning Stage</v>
      </c>
      <c r="O2420">
        <v>4.0045506230000001</v>
      </c>
      <c r="P2420" t="str">
        <f>VLOOKUP(O2420,Table13[],2)</f>
        <v>1 - 5</v>
      </c>
      <c r="Q2420" t="str">
        <f>INDEX(Table8[Column1],MATCH(R2420,Table8[Column2]))</f>
        <v>Habitual</v>
      </c>
      <c r="R2420">
        <v>82.210697170000003</v>
      </c>
      <c r="S2420">
        <f t="shared" si="75"/>
        <v>3.4254457154166671</v>
      </c>
      <c r="T2420" t="s">
        <v>19</v>
      </c>
    </row>
    <row r="2421" spans="1:20" x14ac:dyDescent="0.25">
      <c r="A2421">
        <v>2420</v>
      </c>
      <c r="B2421" t="s">
        <v>80</v>
      </c>
      <c r="C2421" t="s">
        <v>93</v>
      </c>
      <c r="D2421" t="str">
        <f t="shared" si="74"/>
        <v>Simons William</v>
      </c>
      <c r="E2421" t="s">
        <v>22</v>
      </c>
      <c r="F2421" t="s">
        <v>30</v>
      </c>
      <c r="G2421" t="s">
        <v>1060</v>
      </c>
      <c r="H2421" t="s">
        <v>1061</v>
      </c>
      <c r="I2421" t="s">
        <v>30</v>
      </c>
      <c r="J2421" t="s">
        <v>19</v>
      </c>
      <c r="K2421" t="str">
        <f>INDEX(Table6[Column1],MATCH(L2421,Table6[Column2]))</f>
        <v>Elders</v>
      </c>
      <c r="L2421">
        <v>50.189777200000002</v>
      </c>
      <c r="M2421" t="str">
        <f>VLOOKUP(L2421,Table1[],2)</f>
        <v>50 - 59</v>
      </c>
      <c r="N2421" t="str">
        <f>INDEX(Table7[Column1],MATCH(O2421,Table7[Column2]))</f>
        <v>Fitting in Stage</v>
      </c>
      <c r="O2421">
        <v>6.0562238449999999</v>
      </c>
      <c r="P2421" t="str">
        <f>VLOOKUP(O2421,Table13[],2)</f>
        <v>6 - 10</v>
      </c>
      <c r="Q2421" t="str">
        <f>INDEX(Table8[Column1],MATCH(R2421,Table8[Column2]))</f>
        <v>Habitual</v>
      </c>
      <c r="R2421">
        <v>82.894495829999997</v>
      </c>
      <c r="S2421">
        <f t="shared" si="75"/>
        <v>3.4539373262499997</v>
      </c>
      <c r="T2421" t="s">
        <v>19</v>
      </c>
    </row>
    <row r="2422" spans="1:20" x14ac:dyDescent="0.25">
      <c r="A2422">
        <v>2421</v>
      </c>
      <c r="B2422" t="s">
        <v>2690</v>
      </c>
      <c r="C2422" t="s">
        <v>147</v>
      </c>
      <c r="D2422" t="str">
        <f t="shared" si="74"/>
        <v>Polk Linda</v>
      </c>
      <c r="E2422" t="s">
        <v>15</v>
      </c>
      <c r="F2422" t="s">
        <v>754</v>
      </c>
      <c r="G2422" t="s">
        <v>1060</v>
      </c>
      <c r="H2422" t="s">
        <v>1061</v>
      </c>
      <c r="I2422" t="s">
        <v>24</v>
      </c>
      <c r="J2422" t="s">
        <v>19</v>
      </c>
      <c r="K2422" t="str">
        <f>INDEX(Table6[Column1],MATCH(L2422,Table6[Column2]))</f>
        <v>Youth</v>
      </c>
      <c r="L2422">
        <v>29.9663185</v>
      </c>
      <c r="M2422" t="str">
        <f>VLOOKUP(L2422,Table1[],2)</f>
        <v>20 - 29</v>
      </c>
      <c r="N2422" t="str">
        <f>INDEX(Table7[Column1],MATCH(O2422,Table7[Column2]))</f>
        <v>Fitting in Stage</v>
      </c>
      <c r="O2422">
        <v>6.1232930679999997</v>
      </c>
      <c r="P2422" t="str">
        <f>VLOOKUP(O2422,Table13[],2)</f>
        <v>6 - 10</v>
      </c>
      <c r="Q2422" t="str">
        <f>INDEX(Table8[Column1],MATCH(R2422,Table8[Column2]))</f>
        <v>Scheduled</v>
      </c>
      <c r="R2422">
        <v>0</v>
      </c>
      <c r="S2422">
        <f t="shared" si="75"/>
        <v>0</v>
      </c>
      <c r="T2422" t="s">
        <v>19</v>
      </c>
    </row>
    <row r="2423" spans="1:20" x14ac:dyDescent="0.25">
      <c r="A2423">
        <v>2422</v>
      </c>
      <c r="B2423" t="s">
        <v>1483</v>
      </c>
      <c r="C2423" t="s">
        <v>93</v>
      </c>
      <c r="D2423" t="str">
        <f t="shared" si="74"/>
        <v>Hodge William</v>
      </c>
      <c r="E2423" t="s">
        <v>22</v>
      </c>
      <c r="F2423" t="s">
        <v>16</v>
      </c>
      <c r="G2423" t="s">
        <v>2305</v>
      </c>
      <c r="H2423" t="s">
        <v>1826</v>
      </c>
      <c r="I2423" t="s">
        <v>16</v>
      </c>
      <c r="J2423" t="s">
        <v>19</v>
      </c>
      <c r="K2423" t="str">
        <f>INDEX(Table6[Column1],MATCH(L2423,Table6[Column2]))</f>
        <v>Young Adults</v>
      </c>
      <c r="L2423">
        <v>38.98214857</v>
      </c>
      <c r="M2423" t="str">
        <f>VLOOKUP(L2423,Table1[],2)</f>
        <v>30 - 39</v>
      </c>
      <c r="N2423" t="str">
        <f>INDEX(Table7[Column1],MATCH(O2423,Table7[Column2]))</f>
        <v>Learning Stage</v>
      </c>
      <c r="O2423">
        <v>4.4436145500000004</v>
      </c>
      <c r="P2423" t="str">
        <f>VLOOKUP(O2423,Table13[],2)</f>
        <v>1 - 5</v>
      </c>
      <c r="Q2423" t="str">
        <f>INDEX(Table8[Column1],MATCH(R2423,Table8[Column2]))</f>
        <v>Scheduled</v>
      </c>
      <c r="R2423">
        <v>24.711168449999999</v>
      </c>
      <c r="S2423">
        <f t="shared" si="75"/>
        <v>1.0296320187500001</v>
      </c>
      <c r="T2423" t="s">
        <v>19</v>
      </c>
    </row>
    <row r="2424" spans="1:20" x14ac:dyDescent="0.25">
      <c r="A2424">
        <v>2423</v>
      </c>
      <c r="B2424" t="s">
        <v>2691</v>
      </c>
      <c r="C2424" t="s">
        <v>504</v>
      </c>
      <c r="D2424" t="str">
        <f t="shared" si="74"/>
        <v>Peltier Ann</v>
      </c>
      <c r="E2424" t="s">
        <v>15</v>
      </c>
      <c r="F2424" t="s">
        <v>38</v>
      </c>
      <c r="G2424" t="s">
        <v>820</v>
      </c>
      <c r="H2424" t="s">
        <v>821</v>
      </c>
      <c r="I2424" t="s">
        <v>38</v>
      </c>
      <c r="J2424" t="s">
        <v>19</v>
      </c>
      <c r="K2424" t="str">
        <f>INDEX(Table6[Column1],MATCH(L2424,Table6[Column2]))</f>
        <v>Teenagers</v>
      </c>
      <c r="L2424">
        <v>14.66011273</v>
      </c>
      <c r="M2424" t="e">
        <f>VLOOKUP(L2424,Table1[],2)</f>
        <v>#N/A</v>
      </c>
      <c r="N2424" t="str">
        <f>INDEX(Table7[Column1],MATCH(O2424,Table7[Column2]))</f>
        <v>Learning Stage</v>
      </c>
      <c r="O2424">
        <v>3.5088779410000002</v>
      </c>
      <c r="P2424" t="str">
        <f>VLOOKUP(O2424,Table13[],2)</f>
        <v>1 - 5</v>
      </c>
      <c r="Q2424" t="str">
        <f>INDEX(Table8[Column1],MATCH(R2424,Table8[Column2]))</f>
        <v>Scheduled</v>
      </c>
      <c r="R2424">
        <v>0</v>
      </c>
      <c r="S2424">
        <f t="shared" si="75"/>
        <v>0</v>
      </c>
      <c r="T2424" t="s">
        <v>19</v>
      </c>
    </row>
    <row r="2425" spans="1:20" x14ac:dyDescent="0.25">
      <c r="A2425">
        <v>2424</v>
      </c>
      <c r="B2425" t="s">
        <v>1617</v>
      </c>
      <c r="C2425" t="s">
        <v>183</v>
      </c>
      <c r="D2425" t="str">
        <f t="shared" si="74"/>
        <v>Barnes Donald</v>
      </c>
      <c r="E2425" t="s">
        <v>22</v>
      </c>
      <c r="F2425" t="s">
        <v>1310</v>
      </c>
      <c r="G2425" t="s">
        <v>1060</v>
      </c>
      <c r="H2425" t="s">
        <v>1061</v>
      </c>
      <c r="I2425" t="s">
        <v>87</v>
      </c>
      <c r="J2425" t="s">
        <v>19</v>
      </c>
      <c r="K2425" t="str">
        <f>INDEX(Table6[Column1],MATCH(L2425,Table6[Column2]))</f>
        <v>Elders</v>
      </c>
      <c r="L2425">
        <v>55.460158419999999</v>
      </c>
      <c r="M2425" t="str">
        <f>VLOOKUP(L2425,Table1[],2)</f>
        <v>50 - 59</v>
      </c>
      <c r="N2425" t="str">
        <f>INDEX(Table7[Column1],MATCH(O2425,Table7[Column2]))</f>
        <v>Learning Stage</v>
      </c>
      <c r="O2425">
        <v>4.7548936289999997</v>
      </c>
      <c r="P2425" t="str">
        <f>VLOOKUP(O2425,Table13[],2)</f>
        <v>1 - 5</v>
      </c>
      <c r="Q2425" t="str">
        <f>INDEX(Table8[Column1],MATCH(R2425,Table8[Column2]))</f>
        <v>Habitual</v>
      </c>
      <c r="R2425">
        <v>109.37477269999999</v>
      </c>
      <c r="S2425">
        <f t="shared" si="75"/>
        <v>4.5572821958333334</v>
      </c>
      <c r="T2425" t="s">
        <v>19</v>
      </c>
    </row>
    <row r="2426" spans="1:20" x14ac:dyDescent="0.25">
      <c r="A2426">
        <v>2425</v>
      </c>
      <c r="B2426" t="s">
        <v>2692</v>
      </c>
      <c r="C2426" t="s">
        <v>1714</v>
      </c>
      <c r="D2426" t="str">
        <f t="shared" si="74"/>
        <v>Aucoin Robin</v>
      </c>
      <c r="E2426" t="s">
        <v>15</v>
      </c>
      <c r="F2426" t="s">
        <v>38</v>
      </c>
      <c r="G2426" t="s">
        <v>820</v>
      </c>
      <c r="H2426" t="s">
        <v>821</v>
      </c>
      <c r="I2426" t="s">
        <v>38</v>
      </c>
      <c r="J2426" t="s">
        <v>19</v>
      </c>
      <c r="K2426" t="str">
        <f>INDEX(Table6[Column1],MATCH(L2426,Table6[Column2]))</f>
        <v>Young Adults</v>
      </c>
      <c r="L2426">
        <v>35.302053139999998</v>
      </c>
      <c r="M2426" t="str">
        <f>VLOOKUP(L2426,Table1[],2)</f>
        <v>30 - 39</v>
      </c>
      <c r="N2426" t="str">
        <f>INDEX(Table7[Column1],MATCH(O2426,Table7[Column2]))</f>
        <v>Learning Stage</v>
      </c>
      <c r="O2426">
        <v>5.7293257840000003</v>
      </c>
      <c r="P2426" t="str">
        <f>VLOOKUP(O2426,Table13[],2)</f>
        <v>1 - 5</v>
      </c>
      <c r="Q2426" t="str">
        <f>INDEX(Table8[Column1],MATCH(R2426,Table8[Column2]))</f>
        <v>Scheduled</v>
      </c>
      <c r="R2426">
        <v>12.914476499999999</v>
      </c>
      <c r="S2426">
        <f t="shared" si="75"/>
        <v>0.53810318749999997</v>
      </c>
      <c r="T2426" t="s">
        <v>19</v>
      </c>
    </row>
    <row r="2427" spans="1:20" x14ac:dyDescent="0.25">
      <c r="A2427">
        <v>2426</v>
      </c>
      <c r="B2427" t="s">
        <v>1209</v>
      </c>
      <c r="C2427" t="s">
        <v>657</v>
      </c>
      <c r="D2427" t="str">
        <f t="shared" si="74"/>
        <v>Taylor Timothy</v>
      </c>
      <c r="E2427" t="s">
        <v>22</v>
      </c>
      <c r="F2427" t="s">
        <v>30</v>
      </c>
      <c r="G2427" t="s">
        <v>1060</v>
      </c>
      <c r="H2427" t="s">
        <v>1061</v>
      </c>
      <c r="I2427" t="s">
        <v>30</v>
      </c>
      <c r="J2427" t="s">
        <v>19</v>
      </c>
      <c r="K2427" t="str">
        <f>INDEX(Table6[Column1],MATCH(L2427,Table6[Column2]))</f>
        <v>Elders</v>
      </c>
      <c r="L2427">
        <v>57.416238530000001</v>
      </c>
      <c r="M2427" t="str">
        <f>VLOOKUP(L2427,Table1[],2)</f>
        <v>50 - 59</v>
      </c>
      <c r="N2427" t="str">
        <f>INDEX(Table7[Column1],MATCH(O2427,Table7[Column2]))</f>
        <v>Learning Stage</v>
      </c>
      <c r="O2427">
        <v>2.122491884</v>
      </c>
      <c r="P2427" t="str">
        <f>VLOOKUP(O2427,Table13[],2)</f>
        <v>1 - 5</v>
      </c>
      <c r="Q2427" t="str">
        <f>INDEX(Table8[Column1],MATCH(R2427,Table8[Column2]))</f>
        <v>Habitual</v>
      </c>
      <c r="R2427">
        <v>86.992470049999994</v>
      </c>
      <c r="S2427">
        <f t="shared" si="75"/>
        <v>3.6246862520833329</v>
      </c>
      <c r="T2427" t="s">
        <v>19</v>
      </c>
    </row>
    <row r="2428" spans="1:20" x14ac:dyDescent="0.25">
      <c r="A2428">
        <v>2427</v>
      </c>
      <c r="B2428" t="s">
        <v>801</v>
      </c>
      <c r="C2428" t="s">
        <v>77</v>
      </c>
      <c r="D2428" t="str">
        <f t="shared" si="74"/>
        <v>Arrington Sandra</v>
      </c>
      <c r="E2428" t="s">
        <v>15</v>
      </c>
      <c r="F2428" t="s">
        <v>38</v>
      </c>
      <c r="G2428" t="s">
        <v>820</v>
      </c>
      <c r="H2428" t="s">
        <v>821</v>
      </c>
      <c r="I2428" t="s">
        <v>38</v>
      </c>
      <c r="J2428" t="s">
        <v>19</v>
      </c>
      <c r="K2428" t="str">
        <f>INDEX(Table6[Column1],MATCH(L2428,Table6[Column2]))</f>
        <v>Adults</v>
      </c>
      <c r="L2428">
        <v>45.670498000000002</v>
      </c>
      <c r="M2428" t="str">
        <f>VLOOKUP(L2428,Table1[],2)</f>
        <v>40 - 49</v>
      </c>
      <c r="N2428" t="str">
        <f>INDEX(Table7[Column1],MATCH(O2428,Table7[Column2]))</f>
        <v>Learning Stage</v>
      </c>
      <c r="O2428">
        <v>4.1416670370000004</v>
      </c>
      <c r="P2428" t="str">
        <f>VLOOKUP(O2428,Table13[],2)</f>
        <v>1 - 5</v>
      </c>
      <c r="Q2428" t="str">
        <f>INDEX(Table8[Column1],MATCH(R2428,Table8[Column2]))</f>
        <v>Habitual</v>
      </c>
      <c r="R2428">
        <v>105.15090840000001</v>
      </c>
      <c r="S2428">
        <f t="shared" si="75"/>
        <v>4.3812878500000005</v>
      </c>
      <c r="T2428" t="s">
        <v>19</v>
      </c>
    </row>
    <row r="2429" spans="1:20" x14ac:dyDescent="0.25">
      <c r="A2429">
        <v>2428</v>
      </c>
      <c r="B2429" t="s">
        <v>2693</v>
      </c>
      <c r="C2429" t="s">
        <v>390</v>
      </c>
      <c r="D2429" t="str">
        <f t="shared" si="74"/>
        <v>Shelor Stephanie</v>
      </c>
      <c r="E2429" t="s">
        <v>15</v>
      </c>
      <c r="F2429" t="s">
        <v>38</v>
      </c>
      <c r="G2429" t="s">
        <v>820</v>
      </c>
      <c r="H2429" t="s">
        <v>821</v>
      </c>
      <c r="I2429" t="s">
        <v>38</v>
      </c>
      <c r="J2429" t="s">
        <v>19</v>
      </c>
      <c r="K2429" t="str">
        <f>INDEX(Table6[Column1],MATCH(L2429,Table6[Column2]))</f>
        <v>Elders</v>
      </c>
      <c r="L2429">
        <v>53.849314190000001</v>
      </c>
      <c r="M2429" t="str">
        <f>VLOOKUP(L2429,Table1[],2)</f>
        <v>50 - 59</v>
      </c>
      <c r="N2429" t="str">
        <f>INDEX(Table7[Column1],MATCH(O2429,Table7[Column2]))</f>
        <v>Learning Stage</v>
      </c>
      <c r="O2429">
        <v>5.7623546550000002</v>
      </c>
      <c r="P2429" t="str">
        <f>VLOOKUP(O2429,Table13[],2)</f>
        <v>1 - 5</v>
      </c>
      <c r="Q2429" t="str">
        <f>INDEX(Table8[Column1],MATCH(R2429,Table8[Column2]))</f>
        <v>Excused</v>
      </c>
      <c r="R2429">
        <v>152.80146389999999</v>
      </c>
      <c r="S2429">
        <f t="shared" si="75"/>
        <v>6.3667276624999998</v>
      </c>
      <c r="T2429" t="s">
        <v>19</v>
      </c>
    </row>
    <row r="2430" spans="1:20" x14ac:dyDescent="0.25">
      <c r="A2430">
        <v>2429</v>
      </c>
      <c r="B2430" t="s">
        <v>2694</v>
      </c>
      <c r="C2430" t="s">
        <v>345</v>
      </c>
      <c r="D2430" t="str">
        <f t="shared" si="74"/>
        <v>Neville Ronald</v>
      </c>
      <c r="E2430" t="s">
        <v>22</v>
      </c>
      <c r="F2430" t="s">
        <v>901</v>
      </c>
      <c r="G2430" t="s">
        <v>1060</v>
      </c>
      <c r="H2430" t="s">
        <v>1061</v>
      </c>
      <c r="I2430" t="s">
        <v>87</v>
      </c>
      <c r="J2430" t="s">
        <v>19</v>
      </c>
      <c r="K2430" t="str">
        <f>INDEX(Table6[Column1],MATCH(L2430,Table6[Column2]))</f>
        <v>Teenagers</v>
      </c>
      <c r="L2430">
        <v>19.566404469999998</v>
      </c>
      <c r="M2430" t="e">
        <f>VLOOKUP(L2430,Table1[],2)</f>
        <v>#N/A</v>
      </c>
      <c r="N2430" t="str">
        <f>INDEX(Table7[Column1],MATCH(O2430,Table7[Column2]))</f>
        <v>Learning Stage</v>
      </c>
      <c r="O2430">
        <v>1.8902962830000001</v>
      </c>
      <c r="P2430" t="str">
        <f>VLOOKUP(O2430,Table13[],2)</f>
        <v>1 - 5</v>
      </c>
      <c r="Q2430" t="str">
        <f>INDEX(Table8[Column1],MATCH(R2430,Table8[Column2]))</f>
        <v>Scheduled</v>
      </c>
      <c r="R2430">
        <v>0</v>
      </c>
      <c r="S2430">
        <f t="shared" si="75"/>
        <v>0</v>
      </c>
      <c r="T2430" t="s">
        <v>19</v>
      </c>
    </row>
    <row r="2431" spans="1:20" x14ac:dyDescent="0.25">
      <c r="A2431">
        <v>2430</v>
      </c>
      <c r="B2431" t="s">
        <v>2695</v>
      </c>
      <c r="C2431" t="s">
        <v>50</v>
      </c>
      <c r="D2431" t="str">
        <f t="shared" si="74"/>
        <v>Dumont Robert</v>
      </c>
      <c r="E2431" t="s">
        <v>22</v>
      </c>
      <c r="F2431" t="s">
        <v>33</v>
      </c>
      <c r="G2431" t="s">
        <v>1060</v>
      </c>
      <c r="H2431" t="s">
        <v>1061</v>
      </c>
      <c r="I2431" t="s">
        <v>33</v>
      </c>
      <c r="J2431" t="s">
        <v>19</v>
      </c>
      <c r="K2431" t="str">
        <f>INDEX(Table6[Column1],MATCH(L2431,Table6[Column2]))</f>
        <v>Adults</v>
      </c>
      <c r="L2431">
        <v>47.362988010000002</v>
      </c>
      <c r="M2431" t="str">
        <f>VLOOKUP(L2431,Table1[],2)</f>
        <v>40 - 49</v>
      </c>
      <c r="N2431" t="str">
        <f>INDEX(Table7[Column1],MATCH(O2431,Table7[Column2]))</f>
        <v>Learning Stage</v>
      </c>
      <c r="O2431">
        <v>3.8253449179999999</v>
      </c>
      <c r="P2431" t="str">
        <f>VLOOKUP(O2431,Table13[],2)</f>
        <v>1 - 5</v>
      </c>
      <c r="Q2431" t="str">
        <f>INDEX(Table8[Column1],MATCH(R2431,Table8[Column2]))</f>
        <v>Habitual</v>
      </c>
      <c r="R2431">
        <v>90.513870350000005</v>
      </c>
      <c r="S2431">
        <f t="shared" si="75"/>
        <v>3.7714112645833335</v>
      </c>
      <c r="T2431" t="s">
        <v>19</v>
      </c>
    </row>
    <row r="2432" spans="1:20" x14ac:dyDescent="0.25">
      <c r="A2432">
        <v>2431</v>
      </c>
      <c r="B2432" t="s">
        <v>2696</v>
      </c>
      <c r="C2432" t="s">
        <v>2697</v>
      </c>
      <c r="D2432" t="str">
        <f t="shared" si="74"/>
        <v>Tichenor Wayne</v>
      </c>
      <c r="E2432" t="s">
        <v>22</v>
      </c>
      <c r="F2432" t="s">
        <v>2129</v>
      </c>
      <c r="G2432" t="s">
        <v>1060</v>
      </c>
      <c r="H2432" t="s">
        <v>1061</v>
      </c>
      <c r="I2432" t="s">
        <v>157</v>
      </c>
      <c r="J2432" t="s">
        <v>19</v>
      </c>
      <c r="K2432" t="str">
        <f>INDEX(Table6[Column1],MATCH(L2432,Table6[Column2]))</f>
        <v>Adults</v>
      </c>
      <c r="L2432">
        <v>40.077620860000003</v>
      </c>
      <c r="M2432" t="str">
        <f>VLOOKUP(L2432,Table1[],2)</f>
        <v>40 - 49</v>
      </c>
      <c r="N2432" t="str">
        <f>INDEX(Table7[Column1],MATCH(O2432,Table7[Column2]))</f>
        <v>Learning Stage</v>
      </c>
      <c r="O2432">
        <v>4.8134178920000004</v>
      </c>
      <c r="P2432" t="str">
        <f>VLOOKUP(O2432,Table13[],2)</f>
        <v>1 - 5</v>
      </c>
      <c r="Q2432" t="str">
        <f>INDEX(Table8[Column1],MATCH(R2432,Table8[Column2]))</f>
        <v>Maintained</v>
      </c>
      <c r="R2432">
        <v>58.87250221</v>
      </c>
      <c r="S2432">
        <f t="shared" si="75"/>
        <v>2.4530209254166668</v>
      </c>
      <c r="T2432" t="s">
        <v>19</v>
      </c>
    </row>
    <row r="2433" spans="1:20" x14ac:dyDescent="0.25">
      <c r="A2433">
        <v>2432</v>
      </c>
      <c r="B2433" t="s">
        <v>2698</v>
      </c>
      <c r="C2433" t="s">
        <v>56</v>
      </c>
      <c r="D2433" t="str">
        <f t="shared" si="74"/>
        <v>Loftin James</v>
      </c>
      <c r="E2433" t="s">
        <v>22</v>
      </c>
      <c r="F2433" t="s">
        <v>242</v>
      </c>
      <c r="G2433" t="s">
        <v>1060</v>
      </c>
      <c r="H2433" t="s">
        <v>1061</v>
      </c>
      <c r="I2433" t="s">
        <v>107</v>
      </c>
      <c r="J2433" t="s">
        <v>19</v>
      </c>
      <c r="K2433" t="str">
        <f>INDEX(Table6[Column1],MATCH(L2433,Table6[Column2]))</f>
        <v>Adults</v>
      </c>
      <c r="L2433">
        <v>46.938526750000001</v>
      </c>
      <c r="M2433" t="str">
        <f>VLOOKUP(L2433,Table1[],2)</f>
        <v>40 - 49</v>
      </c>
      <c r="N2433" t="str">
        <f>INDEX(Table7[Column1],MATCH(O2433,Table7[Column2]))</f>
        <v>Learning Stage</v>
      </c>
      <c r="O2433">
        <v>5.8210921329999996</v>
      </c>
      <c r="P2433" t="str">
        <f>VLOOKUP(O2433,Table13[],2)</f>
        <v>1 - 5</v>
      </c>
      <c r="Q2433" t="str">
        <f>INDEX(Table8[Column1],MATCH(R2433,Table8[Column2]))</f>
        <v>Excused</v>
      </c>
      <c r="R2433">
        <v>135.8722271</v>
      </c>
      <c r="S2433">
        <f t="shared" si="75"/>
        <v>5.6613427958333338</v>
      </c>
      <c r="T2433" t="s">
        <v>19</v>
      </c>
    </row>
    <row r="2434" spans="1:20" x14ac:dyDescent="0.25">
      <c r="A2434">
        <v>2433</v>
      </c>
      <c r="B2434" t="s">
        <v>2699</v>
      </c>
      <c r="C2434" t="s">
        <v>1644</v>
      </c>
      <c r="D2434" t="str">
        <f t="shared" si="74"/>
        <v>Land Brad</v>
      </c>
      <c r="E2434" t="s">
        <v>22</v>
      </c>
      <c r="F2434" t="s">
        <v>107</v>
      </c>
      <c r="G2434" t="s">
        <v>1060</v>
      </c>
      <c r="H2434" t="s">
        <v>1061</v>
      </c>
      <c r="I2434" t="s">
        <v>107</v>
      </c>
      <c r="J2434" t="s">
        <v>19</v>
      </c>
      <c r="K2434" t="str">
        <f>INDEX(Table6[Column1],MATCH(L2434,Table6[Column2]))</f>
        <v>Young Adults</v>
      </c>
      <c r="L2434">
        <v>38.598085609999998</v>
      </c>
      <c r="M2434" t="str">
        <f>VLOOKUP(L2434,Table1[],2)</f>
        <v>30 - 39</v>
      </c>
      <c r="N2434" t="str">
        <f>INDEX(Table7[Column1],MATCH(O2434,Table7[Column2]))</f>
        <v>Fitting in Stage</v>
      </c>
      <c r="O2434">
        <v>7.1736345420000003</v>
      </c>
      <c r="P2434" t="str">
        <f>VLOOKUP(O2434,Table13[],2)</f>
        <v>6 - 10</v>
      </c>
      <c r="Q2434" t="str">
        <f>INDEX(Table8[Column1],MATCH(R2434,Table8[Column2]))</f>
        <v>Scheduled</v>
      </c>
      <c r="R2434">
        <v>4.2527956859999998</v>
      </c>
      <c r="S2434">
        <f t="shared" si="75"/>
        <v>0.17719982025</v>
      </c>
      <c r="T2434" t="s">
        <v>19</v>
      </c>
    </row>
    <row r="2435" spans="1:20" x14ac:dyDescent="0.25">
      <c r="A2435">
        <v>2434</v>
      </c>
      <c r="B2435" t="s">
        <v>2054</v>
      </c>
      <c r="C2435" t="s">
        <v>1040</v>
      </c>
      <c r="D2435" t="str">
        <f t="shared" ref="D2435:D2498" si="76">CONCATENATE(B2435, " ",C2435)</f>
        <v>Mann Delores</v>
      </c>
      <c r="E2435" t="s">
        <v>15</v>
      </c>
      <c r="F2435" t="s">
        <v>358</v>
      </c>
      <c r="G2435" t="s">
        <v>1060</v>
      </c>
      <c r="H2435" t="s">
        <v>1061</v>
      </c>
      <c r="I2435" t="s">
        <v>358</v>
      </c>
      <c r="J2435" t="s">
        <v>19</v>
      </c>
      <c r="K2435" t="str">
        <f>INDEX(Table6[Column1],MATCH(L2435,Table6[Column2]))</f>
        <v>Elders</v>
      </c>
      <c r="L2435">
        <v>52.983977580000001</v>
      </c>
      <c r="M2435" t="str">
        <f>VLOOKUP(L2435,Table1[],2)</f>
        <v>50 - 59</v>
      </c>
      <c r="N2435" t="str">
        <f>INDEX(Table7[Column1],MATCH(O2435,Table7[Column2]))</f>
        <v>Learning Stage</v>
      </c>
      <c r="O2435">
        <v>3.2619069700000001</v>
      </c>
      <c r="P2435" t="str">
        <f>VLOOKUP(O2435,Table13[],2)</f>
        <v>1 - 5</v>
      </c>
      <c r="Q2435" t="str">
        <f>INDEX(Table8[Column1],MATCH(R2435,Table8[Column2]))</f>
        <v>Habitual</v>
      </c>
      <c r="R2435">
        <v>102.58517860000001</v>
      </c>
      <c r="S2435">
        <f t="shared" ref="S2435:S2498" si="77">CONVERT(R2435,"hr","day")</f>
        <v>4.2743824416666669</v>
      </c>
      <c r="T2435" t="s">
        <v>19</v>
      </c>
    </row>
    <row r="2436" spans="1:20" x14ac:dyDescent="0.25">
      <c r="A2436">
        <v>2435</v>
      </c>
      <c r="B2436" t="s">
        <v>2700</v>
      </c>
      <c r="C2436" t="s">
        <v>379</v>
      </c>
      <c r="D2436" t="str">
        <f t="shared" si="76"/>
        <v>Betancourt Frederick</v>
      </c>
      <c r="E2436" t="s">
        <v>22</v>
      </c>
      <c r="F2436" t="s">
        <v>984</v>
      </c>
      <c r="G2436" t="s">
        <v>1060</v>
      </c>
      <c r="H2436" t="s">
        <v>1061</v>
      </c>
      <c r="I2436" t="s">
        <v>87</v>
      </c>
      <c r="J2436" t="s">
        <v>19</v>
      </c>
      <c r="K2436" t="str">
        <f>INDEX(Table6[Column1],MATCH(L2436,Table6[Column2]))</f>
        <v>Seniors</v>
      </c>
      <c r="L2436">
        <v>60.962453320000002</v>
      </c>
      <c r="M2436" t="str">
        <f>VLOOKUP(L2436,Table1[],2)</f>
        <v>60 and Above</v>
      </c>
      <c r="N2436" t="str">
        <f>INDEX(Table7[Column1],MATCH(O2436,Table7[Column2]))</f>
        <v>Fitting in Stage</v>
      </c>
      <c r="O2436">
        <v>6.7712410920000004</v>
      </c>
      <c r="P2436" t="str">
        <f>VLOOKUP(O2436,Table13[],2)</f>
        <v>6 - 10</v>
      </c>
      <c r="Q2436" t="str">
        <f>INDEX(Table8[Column1],MATCH(R2436,Table8[Column2]))</f>
        <v>Habitual</v>
      </c>
      <c r="R2436">
        <v>119.4110768</v>
      </c>
      <c r="S2436">
        <f t="shared" si="77"/>
        <v>4.9754615333333341</v>
      </c>
      <c r="T2436" t="s">
        <v>19</v>
      </c>
    </row>
    <row r="2437" spans="1:20" x14ac:dyDescent="0.25">
      <c r="A2437">
        <v>2436</v>
      </c>
      <c r="B2437" t="s">
        <v>2388</v>
      </c>
      <c r="C2437" t="s">
        <v>2701</v>
      </c>
      <c r="D2437" t="str">
        <f t="shared" si="76"/>
        <v>Gilbert Jerome</v>
      </c>
      <c r="E2437" t="s">
        <v>22</v>
      </c>
      <c r="F2437" t="s">
        <v>127</v>
      </c>
      <c r="G2437" t="s">
        <v>1060</v>
      </c>
      <c r="H2437" t="s">
        <v>1061</v>
      </c>
      <c r="I2437" t="s">
        <v>127</v>
      </c>
      <c r="J2437" t="s">
        <v>19</v>
      </c>
      <c r="K2437" t="str">
        <f>INDEX(Table6[Column1],MATCH(L2437,Table6[Column2]))</f>
        <v>Youth</v>
      </c>
      <c r="L2437">
        <v>29.1268861</v>
      </c>
      <c r="M2437" t="str">
        <f>VLOOKUP(L2437,Table1[],2)</f>
        <v>20 - 29</v>
      </c>
      <c r="N2437" t="str">
        <f>INDEX(Table7[Column1],MATCH(O2437,Table7[Column2]))</f>
        <v>Learning Stage</v>
      </c>
      <c r="O2437">
        <v>4.1375140589999999</v>
      </c>
      <c r="P2437" t="str">
        <f>VLOOKUP(O2437,Table13[],2)</f>
        <v>1 - 5</v>
      </c>
      <c r="Q2437" t="str">
        <f>INDEX(Table8[Column1],MATCH(R2437,Table8[Column2]))</f>
        <v>Scheduled</v>
      </c>
      <c r="R2437">
        <v>0</v>
      </c>
      <c r="S2437">
        <f t="shared" si="77"/>
        <v>0</v>
      </c>
      <c r="T2437" t="s">
        <v>19</v>
      </c>
    </row>
    <row r="2438" spans="1:20" x14ac:dyDescent="0.25">
      <c r="A2438">
        <v>2437</v>
      </c>
      <c r="B2438" t="s">
        <v>2702</v>
      </c>
      <c r="C2438" t="s">
        <v>56</v>
      </c>
      <c r="D2438" t="str">
        <f t="shared" si="76"/>
        <v>Springer James</v>
      </c>
      <c r="E2438" t="s">
        <v>22</v>
      </c>
      <c r="F2438" t="s">
        <v>407</v>
      </c>
      <c r="G2438" t="s">
        <v>820</v>
      </c>
      <c r="H2438" t="s">
        <v>821</v>
      </c>
      <c r="I2438" t="s">
        <v>407</v>
      </c>
      <c r="J2438" t="s">
        <v>19</v>
      </c>
      <c r="K2438" t="str">
        <f>INDEX(Table6[Column1],MATCH(L2438,Table6[Column2]))</f>
        <v>Seniors</v>
      </c>
      <c r="L2438">
        <v>69.971425749999995</v>
      </c>
      <c r="M2438" t="str">
        <f>VLOOKUP(L2438,Table1[],2)</f>
        <v>60 and Above</v>
      </c>
      <c r="N2438" t="str">
        <f>INDEX(Table7[Column1],MATCH(O2438,Table7[Column2]))</f>
        <v>Learning Stage</v>
      </c>
      <c r="O2438">
        <v>3.6299515819999999</v>
      </c>
      <c r="P2438" t="str">
        <f>VLOOKUP(O2438,Table13[],2)</f>
        <v>1 - 5</v>
      </c>
      <c r="Q2438" t="str">
        <f>INDEX(Table8[Column1],MATCH(R2438,Table8[Column2]))</f>
        <v>Violative</v>
      </c>
      <c r="R2438">
        <v>224.42673600000001</v>
      </c>
      <c r="S2438">
        <f t="shared" si="77"/>
        <v>9.351113999999999</v>
      </c>
      <c r="T2438" t="s">
        <v>19</v>
      </c>
    </row>
    <row r="2439" spans="1:20" x14ac:dyDescent="0.25">
      <c r="A2439">
        <v>2438</v>
      </c>
      <c r="B2439" t="s">
        <v>1631</v>
      </c>
      <c r="C2439" t="s">
        <v>21</v>
      </c>
      <c r="D2439" t="str">
        <f t="shared" si="76"/>
        <v>Leroy Stephen</v>
      </c>
      <c r="E2439" t="s">
        <v>22</v>
      </c>
      <c r="F2439" t="s">
        <v>45</v>
      </c>
      <c r="G2439" t="s">
        <v>1060</v>
      </c>
      <c r="H2439" t="s">
        <v>1061</v>
      </c>
      <c r="I2439" t="s">
        <v>46</v>
      </c>
      <c r="J2439" t="s">
        <v>19</v>
      </c>
      <c r="K2439" t="str">
        <f>INDEX(Table6[Column1],MATCH(L2439,Table6[Column2]))</f>
        <v>Young Adults</v>
      </c>
      <c r="L2439">
        <v>34.531240969999999</v>
      </c>
      <c r="M2439" t="str">
        <f>VLOOKUP(L2439,Table1[],2)</f>
        <v>30 - 39</v>
      </c>
      <c r="N2439" t="str">
        <f>INDEX(Table7[Column1],MATCH(O2439,Table7[Column2]))</f>
        <v>Learning Stage</v>
      </c>
      <c r="O2439">
        <v>4.2477565100000003</v>
      </c>
      <c r="P2439" t="str">
        <f>VLOOKUP(O2439,Table13[],2)</f>
        <v>1 - 5</v>
      </c>
      <c r="Q2439" t="str">
        <f>INDEX(Table8[Column1],MATCH(R2439,Table8[Column2]))</f>
        <v>Scheduled</v>
      </c>
      <c r="R2439">
        <v>0</v>
      </c>
      <c r="S2439">
        <f t="shared" si="77"/>
        <v>0</v>
      </c>
      <c r="T2439" t="s">
        <v>19</v>
      </c>
    </row>
    <row r="2440" spans="1:20" x14ac:dyDescent="0.25">
      <c r="A2440">
        <v>2439</v>
      </c>
      <c r="B2440" t="s">
        <v>2703</v>
      </c>
      <c r="C2440" t="s">
        <v>2448</v>
      </c>
      <c r="D2440" t="str">
        <f t="shared" si="76"/>
        <v>Thibodaux Jon</v>
      </c>
      <c r="E2440" t="s">
        <v>22</v>
      </c>
      <c r="F2440" t="s">
        <v>38</v>
      </c>
      <c r="G2440" t="s">
        <v>820</v>
      </c>
      <c r="H2440" t="s">
        <v>821</v>
      </c>
      <c r="I2440" t="s">
        <v>38</v>
      </c>
      <c r="J2440" t="s">
        <v>19</v>
      </c>
      <c r="K2440" t="str">
        <f>INDEX(Table6[Column1],MATCH(L2440,Table6[Column2]))</f>
        <v>Elders</v>
      </c>
      <c r="L2440">
        <v>50.283049509999998</v>
      </c>
      <c r="M2440" t="str">
        <f>VLOOKUP(L2440,Table1[],2)</f>
        <v>50 - 59</v>
      </c>
      <c r="N2440" t="str">
        <f>INDEX(Table7[Column1],MATCH(O2440,Table7[Column2]))</f>
        <v>Learning Stage</v>
      </c>
      <c r="O2440">
        <v>2.443153481</v>
      </c>
      <c r="P2440" t="str">
        <f>VLOOKUP(O2440,Table13[],2)</f>
        <v>1 - 5</v>
      </c>
      <c r="Q2440" t="str">
        <f>INDEX(Table8[Column1],MATCH(R2440,Table8[Column2]))</f>
        <v>Habitual</v>
      </c>
      <c r="R2440">
        <v>118.81152229999999</v>
      </c>
      <c r="S2440">
        <f t="shared" si="77"/>
        <v>4.950480095833333</v>
      </c>
      <c r="T2440" t="s">
        <v>19</v>
      </c>
    </row>
    <row r="2441" spans="1:20" x14ac:dyDescent="0.25">
      <c r="A2441">
        <v>2440</v>
      </c>
      <c r="B2441" t="s">
        <v>117</v>
      </c>
      <c r="C2441" t="s">
        <v>879</v>
      </c>
      <c r="D2441" t="str">
        <f t="shared" si="76"/>
        <v>Morris Danielle</v>
      </c>
      <c r="E2441" t="s">
        <v>15</v>
      </c>
      <c r="F2441" t="s">
        <v>1097</v>
      </c>
      <c r="G2441" t="s">
        <v>1060</v>
      </c>
      <c r="H2441" t="s">
        <v>1061</v>
      </c>
      <c r="I2441" t="s">
        <v>107</v>
      </c>
      <c r="J2441" t="s">
        <v>19</v>
      </c>
      <c r="K2441" t="str">
        <f>INDEX(Table6[Column1],MATCH(L2441,Table6[Column2]))</f>
        <v>Young Adults</v>
      </c>
      <c r="L2441">
        <v>38.83111581</v>
      </c>
      <c r="M2441" t="str">
        <f>VLOOKUP(L2441,Table1[],2)</f>
        <v>30 - 39</v>
      </c>
      <c r="N2441" t="str">
        <f>INDEX(Table7[Column1],MATCH(O2441,Table7[Column2]))</f>
        <v>Learning Stage</v>
      </c>
      <c r="O2441">
        <v>2.933198999</v>
      </c>
      <c r="P2441" t="str">
        <f>VLOOKUP(O2441,Table13[],2)</f>
        <v>1 - 5</v>
      </c>
      <c r="Q2441" t="str">
        <f>INDEX(Table8[Column1],MATCH(R2441,Table8[Column2]))</f>
        <v>Maintained</v>
      </c>
      <c r="R2441">
        <v>49.857620850000004</v>
      </c>
      <c r="S2441">
        <f t="shared" si="77"/>
        <v>2.0774008687500003</v>
      </c>
      <c r="T2441" t="s">
        <v>19</v>
      </c>
    </row>
    <row r="2442" spans="1:20" x14ac:dyDescent="0.25">
      <c r="A2442">
        <v>2441</v>
      </c>
      <c r="B2442" t="s">
        <v>1277</v>
      </c>
      <c r="C2442" t="s">
        <v>1373</v>
      </c>
      <c r="D2442" t="str">
        <f t="shared" si="76"/>
        <v>Young Freda</v>
      </c>
      <c r="E2442" t="s">
        <v>15</v>
      </c>
      <c r="F2442" t="s">
        <v>87</v>
      </c>
      <c r="G2442" t="s">
        <v>1060</v>
      </c>
      <c r="H2442" t="s">
        <v>1061</v>
      </c>
      <c r="I2442" t="s">
        <v>87</v>
      </c>
      <c r="J2442" t="s">
        <v>19</v>
      </c>
      <c r="K2442" t="str">
        <f>INDEX(Table6[Column1],MATCH(L2442,Table6[Column2]))</f>
        <v>Young Adults</v>
      </c>
      <c r="L2442">
        <v>35.270303560000002</v>
      </c>
      <c r="M2442" t="str">
        <f>VLOOKUP(L2442,Table1[],2)</f>
        <v>30 - 39</v>
      </c>
      <c r="N2442" t="str">
        <f>INDEX(Table7[Column1],MATCH(O2442,Table7[Column2]))</f>
        <v>Learning Stage</v>
      </c>
      <c r="O2442">
        <v>3.3834497909999999</v>
      </c>
      <c r="P2442" t="str">
        <f>VLOOKUP(O2442,Table13[],2)</f>
        <v>1 - 5</v>
      </c>
      <c r="Q2442" t="str">
        <f>INDEX(Table8[Column1],MATCH(R2442,Table8[Column2]))</f>
        <v>Scheduled</v>
      </c>
      <c r="R2442">
        <v>17.396175410000001</v>
      </c>
      <c r="S2442">
        <f t="shared" si="77"/>
        <v>0.72484064208333343</v>
      </c>
      <c r="T2442" t="s">
        <v>19</v>
      </c>
    </row>
    <row r="2443" spans="1:20" x14ac:dyDescent="0.25">
      <c r="A2443">
        <v>2442</v>
      </c>
      <c r="B2443" t="s">
        <v>2704</v>
      </c>
      <c r="C2443" t="s">
        <v>763</v>
      </c>
      <c r="D2443" t="str">
        <f t="shared" si="76"/>
        <v>Sturdivant Howard</v>
      </c>
      <c r="E2443" t="s">
        <v>22</v>
      </c>
      <c r="F2443" t="s">
        <v>2705</v>
      </c>
      <c r="G2443" t="s">
        <v>1794</v>
      </c>
      <c r="H2443" t="s">
        <v>1061</v>
      </c>
      <c r="I2443" t="s">
        <v>1472</v>
      </c>
      <c r="J2443" t="s">
        <v>19</v>
      </c>
      <c r="K2443" t="str">
        <f>INDEX(Table6[Column1],MATCH(L2443,Table6[Column2]))</f>
        <v>Young Adults</v>
      </c>
      <c r="L2443">
        <v>30.40369244</v>
      </c>
      <c r="M2443" t="str">
        <f>VLOOKUP(L2443,Table1[],2)</f>
        <v>30 - 39</v>
      </c>
      <c r="N2443" t="str">
        <f>INDEX(Table7[Column1],MATCH(O2443,Table7[Column2]))</f>
        <v>Fitting in Stage</v>
      </c>
      <c r="O2443">
        <v>6.7627172699999996</v>
      </c>
      <c r="P2443" t="str">
        <f>VLOOKUP(O2443,Table13[],2)</f>
        <v>6 - 10</v>
      </c>
      <c r="Q2443" t="str">
        <f>INDEX(Table8[Column1],MATCH(R2443,Table8[Column2]))</f>
        <v>Scheduled</v>
      </c>
      <c r="R2443">
        <v>0</v>
      </c>
      <c r="S2443">
        <f t="shared" si="77"/>
        <v>0</v>
      </c>
      <c r="T2443" t="s">
        <v>19</v>
      </c>
    </row>
    <row r="2444" spans="1:20" x14ac:dyDescent="0.25">
      <c r="A2444">
        <v>2443</v>
      </c>
      <c r="B2444" t="s">
        <v>636</v>
      </c>
      <c r="C2444" t="s">
        <v>739</v>
      </c>
      <c r="D2444" t="str">
        <f t="shared" si="76"/>
        <v>Gomez Francisco</v>
      </c>
      <c r="E2444" t="s">
        <v>22</v>
      </c>
      <c r="F2444" t="s">
        <v>2706</v>
      </c>
      <c r="G2444" t="s">
        <v>1060</v>
      </c>
      <c r="H2444" t="s">
        <v>1061</v>
      </c>
      <c r="I2444" t="s">
        <v>169</v>
      </c>
      <c r="J2444" t="s">
        <v>19</v>
      </c>
      <c r="K2444" t="str">
        <f>INDEX(Table6[Column1],MATCH(L2444,Table6[Column2]))</f>
        <v>Adults</v>
      </c>
      <c r="L2444">
        <v>48.590940949999997</v>
      </c>
      <c r="M2444" t="str">
        <f>VLOOKUP(L2444,Table1[],2)</f>
        <v>40 - 49</v>
      </c>
      <c r="N2444" t="str">
        <f>INDEX(Table7[Column1],MATCH(O2444,Table7[Column2]))</f>
        <v>Fitting in Stage</v>
      </c>
      <c r="O2444">
        <v>7.05795262</v>
      </c>
      <c r="P2444" t="str">
        <f>VLOOKUP(O2444,Table13[],2)</f>
        <v>6 - 10</v>
      </c>
      <c r="Q2444" t="str">
        <f>INDEX(Table8[Column1],MATCH(R2444,Table8[Column2]))</f>
        <v>Habitual</v>
      </c>
      <c r="R2444">
        <v>106.5923521</v>
      </c>
      <c r="S2444">
        <f t="shared" si="77"/>
        <v>4.4413480041666666</v>
      </c>
      <c r="T2444" t="s">
        <v>19</v>
      </c>
    </row>
    <row r="2445" spans="1:20" x14ac:dyDescent="0.25">
      <c r="A2445">
        <v>2444</v>
      </c>
      <c r="B2445" t="s">
        <v>2707</v>
      </c>
      <c r="C2445" t="s">
        <v>52</v>
      </c>
      <c r="D2445" t="str">
        <f t="shared" si="76"/>
        <v>Worden John</v>
      </c>
      <c r="E2445" t="s">
        <v>22</v>
      </c>
      <c r="F2445" t="s">
        <v>27</v>
      </c>
      <c r="G2445" t="s">
        <v>1060</v>
      </c>
      <c r="H2445" t="s">
        <v>1061</v>
      </c>
      <c r="I2445" t="s">
        <v>27</v>
      </c>
      <c r="J2445" t="s">
        <v>19</v>
      </c>
      <c r="K2445" t="str">
        <f>INDEX(Table6[Column1],MATCH(L2445,Table6[Column2]))</f>
        <v>Adults</v>
      </c>
      <c r="L2445">
        <v>40.194920490000001</v>
      </c>
      <c r="M2445" t="str">
        <f>VLOOKUP(L2445,Table1[],2)</f>
        <v>40 - 49</v>
      </c>
      <c r="N2445" t="str">
        <f>INDEX(Table7[Column1],MATCH(O2445,Table7[Column2]))</f>
        <v>Learning Stage</v>
      </c>
      <c r="O2445">
        <v>4.2091315519999997</v>
      </c>
      <c r="P2445" t="str">
        <f>VLOOKUP(O2445,Table13[],2)</f>
        <v>1 - 5</v>
      </c>
      <c r="Q2445" t="str">
        <f>INDEX(Table8[Column1],MATCH(R2445,Table8[Column2]))</f>
        <v>Maintained</v>
      </c>
      <c r="R2445">
        <v>62.155690960000001</v>
      </c>
      <c r="S2445">
        <f t="shared" si="77"/>
        <v>2.5898204566666667</v>
      </c>
      <c r="T2445" t="s">
        <v>19</v>
      </c>
    </row>
    <row r="2446" spans="1:20" x14ac:dyDescent="0.25">
      <c r="A2446">
        <v>2445</v>
      </c>
      <c r="B2446" t="s">
        <v>2708</v>
      </c>
      <c r="C2446" t="s">
        <v>1312</v>
      </c>
      <c r="D2446" t="str">
        <f t="shared" si="76"/>
        <v>Romero Scott</v>
      </c>
      <c r="E2446" t="s">
        <v>22</v>
      </c>
      <c r="F2446" t="s">
        <v>38</v>
      </c>
      <c r="G2446" t="s">
        <v>820</v>
      </c>
      <c r="H2446" t="s">
        <v>821</v>
      </c>
      <c r="I2446" t="s">
        <v>38</v>
      </c>
      <c r="J2446" t="s">
        <v>19</v>
      </c>
      <c r="K2446" t="str">
        <f>INDEX(Table6[Column1],MATCH(L2446,Table6[Column2]))</f>
        <v>Youth</v>
      </c>
      <c r="L2446">
        <v>26.57809159</v>
      </c>
      <c r="M2446" t="str">
        <f>VLOOKUP(L2446,Table1[],2)</f>
        <v>20 - 29</v>
      </c>
      <c r="N2446" t="str">
        <f>INDEX(Table7[Column1],MATCH(O2446,Table7[Column2]))</f>
        <v>Learning Stage</v>
      </c>
      <c r="O2446">
        <v>4.5733783020000001</v>
      </c>
      <c r="P2446" t="str">
        <f>VLOOKUP(O2446,Table13[],2)</f>
        <v>1 - 5</v>
      </c>
      <c r="Q2446" t="str">
        <f>INDEX(Table8[Column1],MATCH(R2446,Table8[Column2]))</f>
        <v>Scheduled</v>
      </c>
      <c r="R2446">
        <v>0</v>
      </c>
      <c r="S2446">
        <f t="shared" si="77"/>
        <v>0</v>
      </c>
      <c r="T2446" t="s">
        <v>19</v>
      </c>
    </row>
    <row r="2447" spans="1:20" x14ac:dyDescent="0.25">
      <c r="A2447">
        <v>2446</v>
      </c>
      <c r="B2447" t="s">
        <v>253</v>
      </c>
      <c r="C2447" t="s">
        <v>2015</v>
      </c>
      <c r="D2447" t="str">
        <f t="shared" si="76"/>
        <v>Harris Lois</v>
      </c>
      <c r="E2447" t="s">
        <v>15</v>
      </c>
      <c r="F2447" t="s">
        <v>38</v>
      </c>
      <c r="G2447" t="s">
        <v>820</v>
      </c>
      <c r="H2447" t="s">
        <v>821</v>
      </c>
      <c r="I2447" t="s">
        <v>38</v>
      </c>
      <c r="J2447" t="s">
        <v>19</v>
      </c>
      <c r="K2447" t="str">
        <f>INDEX(Table6[Column1],MATCH(L2447,Table6[Column2]))</f>
        <v>Elders</v>
      </c>
      <c r="L2447">
        <v>52.095296449999999</v>
      </c>
      <c r="M2447" t="str">
        <f>VLOOKUP(L2447,Table1[],2)</f>
        <v>50 - 59</v>
      </c>
      <c r="N2447" t="str">
        <f>INDEX(Table7[Column1],MATCH(O2447,Table7[Column2]))</f>
        <v>Fitting in Stage</v>
      </c>
      <c r="O2447">
        <v>6.2220042590000002</v>
      </c>
      <c r="P2447" t="str">
        <f>VLOOKUP(O2447,Table13[],2)</f>
        <v>6 - 10</v>
      </c>
      <c r="Q2447" t="str">
        <f>INDEX(Table8[Column1],MATCH(R2447,Table8[Column2]))</f>
        <v>Habitual</v>
      </c>
      <c r="R2447">
        <v>86.353612909999995</v>
      </c>
      <c r="S2447">
        <f t="shared" si="77"/>
        <v>3.5980672045833333</v>
      </c>
      <c r="T2447" t="s">
        <v>19</v>
      </c>
    </row>
    <row r="2448" spans="1:20" x14ac:dyDescent="0.25">
      <c r="A2448">
        <v>2447</v>
      </c>
      <c r="B2448" t="s">
        <v>2709</v>
      </c>
      <c r="C2448" t="s">
        <v>2150</v>
      </c>
      <c r="D2448" t="str">
        <f t="shared" si="76"/>
        <v>Studley Ben</v>
      </c>
      <c r="E2448" t="s">
        <v>22</v>
      </c>
      <c r="F2448" t="s">
        <v>702</v>
      </c>
      <c r="G2448" t="s">
        <v>1060</v>
      </c>
      <c r="H2448" t="s">
        <v>1061</v>
      </c>
      <c r="I2448" t="s">
        <v>157</v>
      </c>
      <c r="J2448" t="s">
        <v>19</v>
      </c>
      <c r="K2448" t="str">
        <f>INDEX(Table6[Column1],MATCH(L2448,Table6[Column2]))</f>
        <v>Adults</v>
      </c>
      <c r="L2448">
        <v>48.869678749999999</v>
      </c>
      <c r="M2448" t="str">
        <f>VLOOKUP(L2448,Table1[],2)</f>
        <v>40 - 49</v>
      </c>
      <c r="N2448" t="str">
        <f>INDEX(Table7[Column1],MATCH(O2448,Table7[Column2]))</f>
        <v>Learning Stage</v>
      </c>
      <c r="O2448">
        <v>5.2141258559999999</v>
      </c>
      <c r="P2448" t="str">
        <f>VLOOKUP(O2448,Table13[],2)</f>
        <v>1 - 5</v>
      </c>
      <c r="Q2448" t="str">
        <f>INDEX(Table8[Column1],MATCH(R2448,Table8[Column2]))</f>
        <v>Habitual</v>
      </c>
      <c r="R2448">
        <v>93.937224839999999</v>
      </c>
      <c r="S2448">
        <f t="shared" si="77"/>
        <v>3.914051035</v>
      </c>
      <c r="T2448" t="s">
        <v>19</v>
      </c>
    </row>
    <row r="2449" spans="1:20" x14ac:dyDescent="0.25">
      <c r="A2449">
        <v>2448</v>
      </c>
      <c r="B2449" t="s">
        <v>1249</v>
      </c>
      <c r="C2449" t="s">
        <v>149</v>
      </c>
      <c r="D2449" t="str">
        <f t="shared" si="76"/>
        <v>Cooper Charles</v>
      </c>
      <c r="E2449" t="s">
        <v>22</v>
      </c>
      <c r="F2449" t="s">
        <v>134</v>
      </c>
      <c r="G2449" t="s">
        <v>1060</v>
      </c>
      <c r="H2449" t="s">
        <v>1061</v>
      </c>
      <c r="I2449" t="s">
        <v>134</v>
      </c>
      <c r="J2449" t="s">
        <v>19</v>
      </c>
      <c r="K2449" t="str">
        <f>INDEX(Table6[Column1],MATCH(L2449,Table6[Column2]))</f>
        <v>Young Adults</v>
      </c>
      <c r="L2449">
        <v>34.028768159999998</v>
      </c>
      <c r="M2449" t="str">
        <f>VLOOKUP(L2449,Table1[],2)</f>
        <v>30 - 39</v>
      </c>
      <c r="N2449" t="str">
        <f>INDEX(Table7[Column1],MATCH(O2449,Table7[Column2]))</f>
        <v>Learning Stage</v>
      </c>
      <c r="O2449">
        <v>5.7189560369999999</v>
      </c>
      <c r="P2449" t="str">
        <f>VLOOKUP(O2449,Table13[],2)</f>
        <v>1 - 5</v>
      </c>
      <c r="Q2449" t="str">
        <f>INDEX(Table8[Column1],MATCH(R2449,Table8[Column2]))</f>
        <v>Scheduled</v>
      </c>
      <c r="R2449">
        <v>0</v>
      </c>
      <c r="S2449">
        <f t="shared" si="77"/>
        <v>0</v>
      </c>
      <c r="T2449" t="s">
        <v>19</v>
      </c>
    </row>
    <row r="2450" spans="1:20" x14ac:dyDescent="0.25">
      <c r="A2450">
        <v>2449</v>
      </c>
      <c r="B2450" t="s">
        <v>2710</v>
      </c>
      <c r="C2450" t="s">
        <v>2084</v>
      </c>
      <c r="D2450" t="str">
        <f t="shared" si="76"/>
        <v>Waltz Eileen</v>
      </c>
      <c r="E2450" t="s">
        <v>15</v>
      </c>
      <c r="F2450" t="s">
        <v>27</v>
      </c>
      <c r="G2450" t="s">
        <v>1060</v>
      </c>
      <c r="H2450" t="s">
        <v>1061</v>
      </c>
      <c r="I2450" t="s">
        <v>27</v>
      </c>
      <c r="J2450" t="s">
        <v>19</v>
      </c>
      <c r="K2450" t="str">
        <f>INDEX(Table6[Column1],MATCH(L2450,Table6[Column2]))</f>
        <v>Elders</v>
      </c>
      <c r="L2450">
        <v>54.51277924</v>
      </c>
      <c r="M2450" t="str">
        <f>VLOOKUP(L2450,Table1[],2)</f>
        <v>50 - 59</v>
      </c>
      <c r="N2450" t="str">
        <f>INDEX(Table7[Column1],MATCH(O2450,Table7[Column2]))</f>
        <v>Fitting in Stage</v>
      </c>
      <c r="O2450">
        <v>6.2898149219999997</v>
      </c>
      <c r="P2450" t="str">
        <f>VLOOKUP(O2450,Table13[],2)</f>
        <v>6 - 10</v>
      </c>
      <c r="Q2450" t="str">
        <f>INDEX(Table8[Column1],MATCH(R2450,Table8[Column2]))</f>
        <v>Habitual</v>
      </c>
      <c r="R2450">
        <v>114.20691100000001</v>
      </c>
      <c r="S2450">
        <f t="shared" si="77"/>
        <v>4.7586212916666675</v>
      </c>
      <c r="T2450" t="s">
        <v>19</v>
      </c>
    </row>
    <row r="2451" spans="1:20" x14ac:dyDescent="0.25">
      <c r="A2451">
        <v>2450</v>
      </c>
      <c r="B2451" t="s">
        <v>2711</v>
      </c>
      <c r="C2451" t="s">
        <v>340</v>
      </c>
      <c r="D2451" t="str">
        <f t="shared" si="76"/>
        <v>Alonso Christopher</v>
      </c>
      <c r="E2451" t="s">
        <v>22</v>
      </c>
      <c r="F2451" t="s">
        <v>255</v>
      </c>
      <c r="G2451" t="s">
        <v>1060</v>
      </c>
      <c r="H2451" t="s">
        <v>1061</v>
      </c>
      <c r="I2451" t="s">
        <v>107</v>
      </c>
      <c r="J2451" t="s">
        <v>19</v>
      </c>
      <c r="K2451" t="str">
        <f>INDEX(Table6[Column1],MATCH(L2451,Table6[Column2]))</f>
        <v>Adults</v>
      </c>
      <c r="L2451">
        <v>42.045848309999997</v>
      </c>
      <c r="M2451" t="str">
        <f>VLOOKUP(L2451,Table1[],2)</f>
        <v>40 - 49</v>
      </c>
      <c r="N2451" t="str">
        <f>INDEX(Table7[Column1],MATCH(O2451,Table7[Column2]))</f>
        <v>Learning Stage</v>
      </c>
      <c r="O2451">
        <v>3.027659264</v>
      </c>
      <c r="P2451" t="str">
        <f>VLOOKUP(O2451,Table13[],2)</f>
        <v>1 - 5</v>
      </c>
      <c r="Q2451" t="str">
        <f>INDEX(Table8[Column1],MATCH(R2451,Table8[Column2]))</f>
        <v>Maintained</v>
      </c>
      <c r="R2451">
        <v>50.246286650000002</v>
      </c>
      <c r="S2451">
        <f t="shared" si="77"/>
        <v>2.0935952770833333</v>
      </c>
      <c r="T2451" t="s">
        <v>19</v>
      </c>
    </row>
    <row r="2452" spans="1:20" x14ac:dyDescent="0.25">
      <c r="A2452">
        <v>2451</v>
      </c>
      <c r="B2452" t="s">
        <v>2235</v>
      </c>
      <c r="C2452" t="s">
        <v>43</v>
      </c>
      <c r="D2452" t="str">
        <f t="shared" si="76"/>
        <v>Gonzales Lee</v>
      </c>
      <c r="E2452" t="s">
        <v>22</v>
      </c>
      <c r="F2452" t="s">
        <v>16</v>
      </c>
      <c r="G2452" t="s">
        <v>2305</v>
      </c>
      <c r="H2452" t="s">
        <v>1826</v>
      </c>
      <c r="I2452" t="s">
        <v>16</v>
      </c>
      <c r="J2452" t="s">
        <v>19</v>
      </c>
      <c r="K2452" t="str">
        <f>INDEX(Table6[Column1],MATCH(L2452,Table6[Column2]))</f>
        <v>Young Adults</v>
      </c>
      <c r="L2452">
        <v>34.70078547</v>
      </c>
      <c r="M2452" t="str">
        <f>VLOOKUP(L2452,Table1[],2)</f>
        <v>30 - 39</v>
      </c>
      <c r="N2452" t="str">
        <f>INDEX(Table7[Column1],MATCH(O2452,Table7[Column2]))</f>
        <v>Fitting in Stage</v>
      </c>
      <c r="O2452">
        <v>6.5581986570000002</v>
      </c>
      <c r="P2452" t="str">
        <f>VLOOKUP(O2452,Table13[],2)</f>
        <v>6 - 10</v>
      </c>
      <c r="Q2452" t="str">
        <f>INDEX(Table8[Column1],MATCH(R2452,Table8[Column2]))</f>
        <v>Scheduled</v>
      </c>
      <c r="R2452">
        <v>32.927181619999999</v>
      </c>
      <c r="S2452">
        <f t="shared" si="77"/>
        <v>1.3719659008333334</v>
      </c>
      <c r="T2452" t="s">
        <v>19</v>
      </c>
    </row>
    <row r="2453" spans="1:20" x14ac:dyDescent="0.25">
      <c r="A2453">
        <v>2452</v>
      </c>
      <c r="B2453" t="s">
        <v>2712</v>
      </c>
      <c r="C2453" t="s">
        <v>1663</v>
      </c>
      <c r="D2453" t="str">
        <f t="shared" si="76"/>
        <v>Triplett Cheryl</v>
      </c>
      <c r="E2453" t="s">
        <v>15</v>
      </c>
      <c r="F2453" t="s">
        <v>33</v>
      </c>
      <c r="G2453" t="s">
        <v>1060</v>
      </c>
      <c r="H2453" t="s">
        <v>1061</v>
      </c>
      <c r="I2453" t="s">
        <v>33</v>
      </c>
      <c r="J2453" t="s">
        <v>19</v>
      </c>
      <c r="K2453" t="str">
        <f>INDEX(Table6[Column1],MATCH(L2453,Table6[Column2]))</f>
        <v>Adults</v>
      </c>
      <c r="L2453">
        <v>47.02059216</v>
      </c>
      <c r="M2453" t="str">
        <f>VLOOKUP(L2453,Table1[],2)</f>
        <v>40 - 49</v>
      </c>
      <c r="N2453" t="str">
        <f>INDEX(Table7[Column1],MATCH(O2453,Table7[Column2]))</f>
        <v>Learning Stage</v>
      </c>
      <c r="O2453">
        <v>4.9677765569999996</v>
      </c>
      <c r="P2453" t="str">
        <f>VLOOKUP(O2453,Table13[],2)</f>
        <v>1 - 5</v>
      </c>
      <c r="Q2453" t="str">
        <f>INDEX(Table8[Column1],MATCH(R2453,Table8[Column2]))</f>
        <v>Habitual</v>
      </c>
      <c r="R2453">
        <v>114.6352878</v>
      </c>
      <c r="S2453">
        <f t="shared" si="77"/>
        <v>4.776470325</v>
      </c>
      <c r="T2453" t="s">
        <v>19</v>
      </c>
    </row>
    <row r="2454" spans="1:20" x14ac:dyDescent="0.25">
      <c r="A2454">
        <v>2453</v>
      </c>
      <c r="B2454" t="s">
        <v>47</v>
      </c>
      <c r="C2454" t="s">
        <v>59</v>
      </c>
      <c r="D2454" t="str">
        <f t="shared" si="76"/>
        <v>Smith Janet</v>
      </c>
      <c r="E2454" t="s">
        <v>15</v>
      </c>
      <c r="F2454" t="s">
        <v>1159</v>
      </c>
      <c r="G2454" t="s">
        <v>2305</v>
      </c>
      <c r="H2454" t="s">
        <v>1826</v>
      </c>
      <c r="I2454" t="s">
        <v>1159</v>
      </c>
      <c r="J2454" t="s">
        <v>19</v>
      </c>
      <c r="K2454" t="str">
        <f>INDEX(Table6[Column1],MATCH(L2454,Table6[Column2]))</f>
        <v>Young Adults</v>
      </c>
      <c r="L2454">
        <v>31.08497307</v>
      </c>
      <c r="M2454" t="str">
        <f>VLOOKUP(L2454,Table1[],2)</f>
        <v>30 - 39</v>
      </c>
      <c r="N2454" t="str">
        <f>INDEX(Table7[Column1],MATCH(O2454,Table7[Column2]))</f>
        <v>Fitting in Stage</v>
      </c>
      <c r="O2454">
        <v>6.5629087860000004</v>
      </c>
      <c r="P2454" t="str">
        <f>VLOOKUP(O2454,Table13[],2)</f>
        <v>6 - 10</v>
      </c>
      <c r="Q2454" t="str">
        <f>INDEX(Table8[Column1],MATCH(R2454,Table8[Column2]))</f>
        <v>Scheduled</v>
      </c>
      <c r="R2454">
        <v>0</v>
      </c>
      <c r="S2454">
        <f t="shared" si="77"/>
        <v>0</v>
      </c>
      <c r="T2454" t="s">
        <v>19</v>
      </c>
    </row>
    <row r="2455" spans="1:20" x14ac:dyDescent="0.25">
      <c r="A2455">
        <v>2454</v>
      </c>
      <c r="B2455" t="s">
        <v>916</v>
      </c>
      <c r="C2455" t="s">
        <v>1105</v>
      </c>
      <c r="D2455" t="str">
        <f t="shared" si="76"/>
        <v>Soria Mark</v>
      </c>
      <c r="E2455" t="s">
        <v>22</v>
      </c>
      <c r="F2455" t="s">
        <v>101</v>
      </c>
      <c r="G2455" t="s">
        <v>1060</v>
      </c>
      <c r="H2455" t="s">
        <v>1061</v>
      </c>
      <c r="I2455" t="s">
        <v>101</v>
      </c>
      <c r="J2455" t="s">
        <v>19</v>
      </c>
      <c r="K2455" t="str">
        <f>INDEX(Table6[Column1],MATCH(L2455,Table6[Column2]))</f>
        <v>Adults</v>
      </c>
      <c r="L2455">
        <v>41.234974649999998</v>
      </c>
      <c r="M2455" t="str">
        <f>VLOOKUP(L2455,Table1[],2)</f>
        <v>40 - 49</v>
      </c>
      <c r="N2455" t="str">
        <f>INDEX(Table7[Column1],MATCH(O2455,Table7[Column2]))</f>
        <v>Fitting in Stage</v>
      </c>
      <c r="O2455">
        <v>7.911594161</v>
      </c>
      <c r="P2455" t="str">
        <f>VLOOKUP(O2455,Table13[],2)</f>
        <v>6 - 10</v>
      </c>
      <c r="Q2455" t="str">
        <f>INDEX(Table8[Column1],MATCH(R2455,Table8[Column2]))</f>
        <v>Scheduled</v>
      </c>
      <c r="R2455">
        <v>31.687232529999999</v>
      </c>
      <c r="S2455">
        <f t="shared" si="77"/>
        <v>1.3203013554166667</v>
      </c>
      <c r="T2455" t="s">
        <v>19</v>
      </c>
    </row>
    <row r="2456" spans="1:20" x14ac:dyDescent="0.25">
      <c r="A2456">
        <v>2455</v>
      </c>
      <c r="B2456" t="s">
        <v>2713</v>
      </c>
      <c r="C2456" t="s">
        <v>1042</v>
      </c>
      <c r="D2456" t="str">
        <f t="shared" si="76"/>
        <v>Bernier Ruth</v>
      </c>
      <c r="E2456" t="s">
        <v>15</v>
      </c>
      <c r="F2456" t="s">
        <v>57</v>
      </c>
      <c r="G2456" t="s">
        <v>1060</v>
      </c>
      <c r="H2456" t="s">
        <v>1061</v>
      </c>
      <c r="I2456" t="s">
        <v>57</v>
      </c>
      <c r="J2456" t="s">
        <v>19</v>
      </c>
      <c r="K2456" t="str">
        <f>INDEX(Table6[Column1],MATCH(L2456,Table6[Column2]))</f>
        <v>Young Adults</v>
      </c>
      <c r="L2456">
        <v>39.202759239999999</v>
      </c>
      <c r="M2456" t="str">
        <f>VLOOKUP(L2456,Table1[],2)</f>
        <v>30 - 39</v>
      </c>
      <c r="N2456" t="str">
        <f>INDEX(Table7[Column1],MATCH(O2456,Table7[Column2]))</f>
        <v>Learning Stage</v>
      </c>
      <c r="O2456">
        <v>4.1462562810000003</v>
      </c>
      <c r="P2456" t="str">
        <f>VLOOKUP(O2456,Table13[],2)</f>
        <v>1 - 5</v>
      </c>
      <c r="Q2456" t="str">
        <f>INDEX(Table8[Column1],MATCH(R2456,Table8[Column2]))</f>
        <v>Maintained</v>
      </c>
      <c r="R2456">
        <v>48.826081240000001</v>
      </c>
      <c r="S2456">
        <f t="shared" si="77"/>
        <v>2.0344200516666668</v>
      </c>
      <c r="T2456" t="s">
        <v>19</v>
      </c>
    </row>
    <row r="2457" spans="1:20" x14ac:dyDescent="0.25">
      <c r="A2457">
        <v>2456</v>
      </c>
      <c r="B2457" t="s">
        <v>2714</v>
      </c>
      <c r="C2457" t="s">
        <v>79</v>
      </c>
      <c r="D2457" t="str">
        <f t="shared" si="76"/>
        <v>Stott Jennifer</v>
      </c>
      <c r="E2457" t="s">
        <v>15</v>
      </c>
      <c r="F2457" t="s">
        <v>169</v>
      </c>
      <c r="G2457" t="s">
        <v>1060</v>
      </c>
      <c r="H2457" t="s">
        <v>1061</v>
      </c>
      <c r="I2457" t="s">
        <v>169</v>
      </c>
      <c r="J2457" t="s">
        <v>19</v>
      </c>
      <c r="K2457" t="str">
        <f>INDEX(Table6[Column1],MATCH(L2457,Table6[Column2]))</f>
        <v>Adults</v>
      </c>
      <c r="L2457">
        <v>44.562464159999998</v>
      </c>
      <c r="M2457" t="str">
        <f>VLOOKUP(L2457,Table1[],2)</f>
        <v>40 - 49</v>
      </c>
      <c r="N2457" t="str">
        <f>INDEX(Table7[Column1],MATCH(O2457,Table7[Column2]))</f>
        <v>Learning Stage</v>
      </c>
      <c r="O2457">
        <v>5.8185117430000002</v>
      </c>
      <c r="P2457" t="str">
        <f>VLOOKUP(O2457,Table13[],2)</f>
        <v>1 - 5</v>
      </c>
      <c r="Q2457" t="str">
        <f>INDEX(Table8[Column1],MATCH(R2457,Table8[Column2]))</f>
        <v>Maintained</v>
      </c>
      <c r="R2457">
        <v>72.475446309999995</v>
      </c>
      <c r="S2457">
        <f t="shared" si="77"/>
        <v>3.0198102629166663</v>
      </c>
      <c r="T2457" t="s">
        <v>19</v>
      </c>
    </row>
    <row r="2458" spans="1:20" x14ac:dyDescent="0.25">
      <c r="A2458">
        <v>2457</v>
      </c>
      <c r="B2458" t="s">
        <v>2421</v>
      </c>
      <c r="C2458" t="s">
        <v>1312</v>
      </c>
      <c r="D2458" t="str">
        <f t="shared" si="76"/>
        <v>West Scott</v>
      </c>
      <c r="E2458" t="s">
        <v>22</v>
      </c>
      <c r="F2458" t="s">
        <v>16</v>
      </c>
      <c r="G2458" t="s">
        <v>2305</v>
      </c>
      <c r="H2458" t="s">
        <v>1826</v>
      </c>
      <c r="I2458" t="s">
        <v>16</v>
      </c>
      <c r="J2458" t="s">
        <v>19</v>
      </c>
      <c r="K2458" t="str">
        <f>INDEX(Table6[Column1],MATCH(L2458,Table6[Column2]))</f>
        <v>Elders</v>
      </c>
      <c r="L2458">
        <v>54.60797633</v>
      </c>
      <c r="M2458" t="str">
        <f>VLOOKUP(L2458,Table1[],2)</f>
        <v>50 - 59</v>
      </c>
      <c r="N2458" t="str">
        <f>INDEX(Table7[Column1],MATCH(O2458,Table7[Column2]))</f>
        <v>Learning Stage</v>
      </c>
      <c r="O2458">
        <v>3.5727318210000001</v>
      </c>
      <c r="P2458" t="str">
        <f>VLOOKUP(O2458,Table13[],2)</f>
        <v>1 - 5</v>
      </c>
      <c r="Q2458" t="str">
        <f>INDEX(Table8[Column1],MATCH(R2458,Table8[Column2]))</f>
        <v>Excused</v>
      </c>
      <c r="R2458">
        <v>127.7357751</v>
      </c>
      <c r="S2458">
        <f t="shared" si="77"/>
        <v>5.3223239624999996</v>
      </c>
      <c r="T2458" t="s">
        <v>19</v>
      </c>
    </row>
    <row r="2459" spans="1:20" x14ac:dyDescent="0.25">
      <c r="A2459">
        <v>2458</v>
      </c>
      <c r="B2459" t="s">
        <v>2715</v>
      </c>
      <c r="C2459" t="s">
        <v>219</v>
      </c>
      <c r="D2459" t="str">
        <f t="shared" si="76"/>
        <v>Currie Joshua</v>
      </c>
      <c r="E2459" t="s">
        <v>22</v>
      </c>
      <c r="F2459" t="s">
        <v>407</v>
      </c>
      <c r="G2459" t="s">
        <v>1060</v>
      </c>
      <c r="H2459" t="s">
        <v>1061</v>
      </c>
      <c r="I2459" t="s">
        <v>407</v>
      </c>
      <c r="J2459" t="s">
        <v>19</v>
      </c>
      <c r="K2459" t="str">
        <f>INDEX(Table6[Column1],MATCH(L2459,Table6[Column2]))</f>
        <v>Adults</v>
      </c>
      <c r="L2459">
        <v>44.33033537</v>
      </c>
      <c r="M2459" t="str">
        <f>VLOOKUP(L2459,Table1[],2)</f>
        <v>40 - 49</v>
      </c>
      <c r="N2459" t="str">
        <f>INDEX(Table7[Column1],MATCH(O2459,Table7[Column2]))</f>
        <v>Learning Stage</v>
      </c>
      <c r="O2459">
        <v>3.3573987609999998</v>
      </c>
      <c r="P2459" t="str">
        <f>VLOOKUP(O2459,Table13[],2)</f>
        <v>1 - 5</v>
      </c>
      <c r="Q2459" t="str">
        <f>INDEX(Table8[Column1],MATCH(R2459,Table8[Column2]))</f>
        <v>Habitual</v>
      </c>
      <c r="R2459">
        <v>105.63066809999999</v>
      </c>
      <c r="S2459">
        <f t="shared" si="77"/>
        <v>4.4012778374999995</v>
      </c>
      <c r="T2459" t="s">
        <v>19</v>
      </c>
    </row>
    <row r="2460" spans="1:20" x14ac:dyDescent="0.25">
      <c r="A2460">
        <v>2459</v>
      </c>
      <c r="B2460" t="s">
        <v>230</v>
      </c>
      <c r="C2460" t="s">
        <v>210</v>
      </c>
      <c r="D2460" t="str">
        <f t="shared" si="76"/>
        <v>Jackson Kenneth</v>
      </c>
      <c r="E2460" t="s">
        <v>22</v>
      </c>
      <c r="F2460" t="s">
        <v>30</v>
      </c>
      <c r="G2460" t="s">
        <v>1060</v>
      </c>
      <c r="H2460" t="s">
        <v>1061</v>
      </c>
      <c r="I2460" t="s">
        <v>30</v>
      </c>
      <c r="J2460" t="s">
        <v>19</v>
      </c>
      <c r="K2460" t="str">
        <f>INDEX(Table6[Column1],MATCH(L2460,Table6[Column2]))</f>
        <v>Youth</v>
      </c>
      <c r="L2460">
        <v>21.095544480000001</v>
      </c>
      <c r="M2460" t="str">
        <f>VLOOKUP(L2460,Table1[],2)</f>
        <v>20 - 29</v>
      </c>
      <c r="N2460" t="str">
        <f>INDEX(Table7[Column1],MATCH(O2460,Table7[Column2]))</f>
        <v>Learning Stage</v>
      </c>
      <c r="O2460">
        <v>4.8818798320000001</v>
      </c>
      <c r="P2460" t="str">
        <f>VLOOKUP(O2460,Table13[],2)</f>
        <v>1 - 5</v>
      </c>
      <c r="Q2460" t="str">
        <f>INDEX(Table8[Column1],MATCH(R2460,Table8[Column2]))</f>
        <v>Scheduled</v>
      </c>
      <c r="R2460">
        <v>0</v>
      </c>
      <c r="S2460">
        <f t="shared" si="77"/>
        <v>0</v>
      </c>
      <c r="T2460" t="s">
        <v>19</v>
      </c>
    </row>
    <row r="2461" spans="1:20" x14ac:dyDescent="0.25">
      <c r="A2461">
        <v>2460</v>
      </c>
      <c r="B2461" t="s">
        <v>267</v>
      </c>
      <c r="C2461" t="s">
        <v>345</v>
      </c>
      <c r="D2461" t="str">
        <f t="shared" si="76"/>
        <v>Johnson Ronald</v>
      </c>
      <c r="E2461" t="s">
        <v>22</v>
      </c>
      <c r="F2461" t="s">
        <v>2440</v>
      </c>
      <c r="G2461" t="s">
        <v>820</v>
      </c>
      <c r="H2461" t="s">
        <v>821</v>
      </c>
      <c r="I2461" t="s">
        <v>262</v>
      </c>
      <c r="J2461" t="s">
        <v>19</v>
      </c>
      <c r="K2461" t="str">
        <f>INDEX(Table6[Column1],MATCH(L2461,Table6[Column2]))</f>
        <v>Young Adults</v>
      </c>
      <c r="L2461">
        <v>36.038295159999997</v>
      </c>
      <c r="M2461" t="str">
        <f>VLOOKUP(L2461,Table1[],2)</f>
        <v>30 - 39</v>
      </c>
      <c r="N2461" t="str">
        <f>INDEX(Table7[Column1],MATCH(O2461,Table7[Column2]))</f>
        <v>Learning Stage</v>
      </c>
      <c r="O2461">
        <v>5.3341542280000001</v>
      </c>
      <c r="P2461" t="str">
        <f>VLOOKUP(O2461,Table13[],2)</f>
        <v>1 - 5</v>
      </c>
      <c r="Q2461" t="str">
        <f>INDEX(Table8[Column1],MATCH(R2461,Table8[Column2]))</f>
        <v>Scheduled</v>
      </c>
      <c r="R2461">
        <v>21.729180339999999</v>
      </c>
      <c r="S2461">
        <f t="shared" si="77"/>
        <v>0.90538251416666671</v>
      </c>
      <c r="T2461" t="s">
        <v>19</v>
      </c>
    </row>
    <row r="2462" spans="1:20" x14ac:dyDescent="0.25">
      <c r="A2462">
        <v>2461</v>
      </c>
      <c r="B2462" t="s">
        <v>577</v>
      </c>
      <c r="C2462" t="s">
        <v>144</v>
      </c>
      <c r="D2462" t="str">
        <f t="shared" si="76"/>
        <v>Weaver David</v>
      </c>
      <c r="E2462" t="s">
        <v>22</v>
      </c>
      <c r="F2462" t="s">
        <v>127</v>
      </c>
      <c r="G2462" t="s">
        <v>1060</v>
      </c>
      <c r="H2462" t="s">
        <v>1061</v>
      </c>
      <c r="I2462" t="s">
        <v>127</v>
      </c>
      <c r="J2462" t="s">
        <v>19</v>
      </c>
      <c r="K2462" t="str">
        <f>INDEX(Table6[Column1],MATCH(L2462,Table6[Column2]))</f>
        <v>Young Adults</v>
      </c>
      <c r="L2462">
        <v>35.504697589999999</v>
      </c>
      <c r="M2462" t="str">
        <f>VLOOKUP(L2462,Table1[],2)</f>
        <v>30 - 39</v>
      </c>
      <c r="N2462" t="str">
        <f>INDEX(Table7[Column1],MATCH(O2462,Table7[Column2]))</f>
        <v>Learning Stage</v>
      </c>
      <c r="O2462">
        <v>0.28169334299999998</v>
      </c>
      <c r="P2462" t="e">
        <f>VLOOKUP(O2462,Table13[],2)</f>
        <v>#N/A</v>
      </c>
      <c r="Q2462" t="str">
        <f>INDEX(Table8[Column1],MATCH(R2462,Table8[Column2]))</f>
        <v>Scheduled</v>
      </c>
      <c r="R2462">
        <v>12.0490491</v>
      </c>
      <c r="S2462">
        <f t="shared" si="77"/>
        <v>0.50204371249999991</v>
      </c>
      <c r="T2462" t="s">
        <v>19</v>
      </c>
    </row>
    <row r="2463" spans="1:20" x14ac:dyDescent="0.25">
      <c r="A2463">
        <v>2462</v>
      </c>
      <c r="B2463" t="s">
        <v>546</v>
      </c>
      <c r="C2463" t="s">
        <v>2716</v>
      </c>
      <c r="D2463" t="str">
        <f t="shared" si="76"/>
        <v>Gary Tristan</v>
      </c>
      <c r="E2463" t="s">
        <v>22</v>
      </c>
      <c r="F2463" t="s">
        <v>46</v>
      </c>
      <c r="G2463" t="s">
        <v>1060</v>
      </c>
      <c r="H2463" t="s">
        <v>1061</v>
      </c>
      <c r="I2463" t="s">
        <v>46</v>
      </c>
      <c r="J2463" t="s">
        <v>19</v>
      </c>
      <c r="K2463" t="str">
        <f>INDEX(Table6[Column1],MATCH(L2463,Table6[Column2]))</f>
        <v>Youth</v>
      </c>
      <c r="L2463">
        <v>24.468263910000001</v>
      </c>
      <c r="M2463" t="str">
        <f>VLOOKUP(L2463,Table1[],2)</f>
        <v>20 - 29</v>
      </c>
      <c r="N2463" t="str">
        <f>INDEX(Table7[Column1],MATCH(O2463,Table7[Column2]))</f>
        <v>Learning Stage</v>
      </c>
      <c r="O2463">
        <v>5.0935364959999996</v>
      </c>
      <c r="P2463" t="str">
        <f>VLOOKUP(O2463,Table13[],2)</f>
        <v>1 - 5</v>
      </c>
      <c r="Q2463" t="str">
        <f>INDEX(Table8[Column1],MATCH(R2463,Table8[Column2]))</f>
        <v>Scheduled</v>
      </c>
      <c r="R2463">
        <v>0</v>
      </c>
      <c r="S2463">
        <f t="shared" si="77"/>
        <v>0</v>
      </c>
      <c r="T2463" t="s">
        <v>19</v>
      </c>
    </row>
    <row r="2464" spans="1:20" x14ac:dyDescent="0.25">
      <c r="A2464">
        <v>2463</v>
      </c>
      <c r="B2464" t="s">
        <v>306</v>
      </c>
      <c r="C2464" t="s">
        <v>1002</v>
      </c>
      <c r="D2464" t="str">
        <f t="shared" si="76"/>
        <v>Carey Pamela</v>
      </c>
      <c r="E2464" t="s">
        <v>15</v>
      </c>
      <c r="F2464" t="s">
        <v>87</v>
      </c>
      <c r="G2464" t="s">
        <v>1060</v>
      </c>
      <c r="H2464" t="s">
        <v>1061</v>
      </c>
      <c r="I2464" t="s">
        <v>87</v>
      </c>
      <c r="J2464" t="s">
        <v>19</v>
      </c>
      <c r="K2464" t="str">
        <f>INDEX(Table6[Column1],MATCH(L2464,Table6[Column2]))</f>
        <v>Youth</v>
      </c>
      <c r="L2464">
        <v>26.760954430000002</v>
      </c>
      <c r="M2464" t="str">
        <f>VLOOKUP(L2464,Table1[],2)</f>
        <v>20 - 29</v>
      </c>
      <c r="N2464" t="str">
        <f>INDEX(Table7[Column1],MATCH(O2464,Table7[Column2]))</f>
        <v>Fitting in Stage</v>
      </c>
      <c r="O2464">
        <v>8.839004783</v>
      </c>
      <c r="P2464" t="str">
        <f>VLOOKUP(O2464,Table13[],2)</f>
        <v>6 - 10</v>
      </c>
      <c r="Q2464" t="str">
        <f>INDEX(Table8[Column1],MATCH(R2464,Table8[Column2]))</f>
        <v>Scheduled</v>
      </c>
      <c r="R2464">
        <v>0</v>
      </c>
      <c r="S2464">
        <f t="shared" si="77"/>
        <v>0</v>
      </c>
      <c r="T2464" t="s">
        <v>19</v>
      </c>
    </row>
    <row r="2465" spans="1:20" x14ac:dyDescent="0.25">
      <c r="A2465">
        <v>2464</v>
      </c>
      <c r="B2465" t="s">
        <v>824</v>
      </c>
      <c r="C2465" t="s">
        <v>2717</v>
      </c>
      <c r="D2465" t="str">
        <f t="shared" si="76"/>
        <v>Richardson Christin</v>
      </c>
      <c r="E2465" t="s">
        <v>15</v>
      </c>
      <c r="F2465" t="s">
        <v>262</v>
      </c>
      <c r="G2465" t="s">
        <v>820</v>
      </c>
      <c r="H2465" t="s">
        <v>821</v>
      </c>
      <c r="I2465" t="s">
        <v>262</v>
      </c>
      <c r="J2465" t="s">
        <v>19</v>
      </c>
      <c r="K2465" t="str">
        <f>INDEX(Table6[Column1],MATCH(L2465,Table6[Column2]))</f>
        <v>Young Adults</v>
      </c>
      <c r="L2465">
        <v>38.843661560000001</v>
      </c>
      <c r="M2465" t="str">
        <f>VLOOKUP(L2465,Table1[],2)</f>
        <v>30 - 39</v>
      </c>
      <c r="N2465" t="str">
        <f>INDEX(Table7[Column1],MATCH(O2465,Table7[Column2]))</f>
        <v>Learning Stage</v>
      </c>
      <c r="O2465">
        <v>4.071624796</v>
      </c>
      <c r="P2465" t="str">
        <f>VLOOKUP(O2465,Table13[],2)</f>
        <v>1 - 5</v>
      </c>
      <c r="Q2465" t="str">
        <f>INDEX(Table8[Column1],MATCH(R2465,Table8[Column2]))</f>
        <v>Scheduled</v>
      </c>
      <c r="R2465">
        <v>6.224169925</v>
      </c>
      <c r="S2465">
        <f t="shared" si="77"/>
        <v>0.25934041354166665</v>
      </c>
      <c r="T2465" t="s">
        <v>19</v>
      </c>
    </row>
    <row r="2466" spans="1:20" x14ac:dyDescent="0.25">
      <c r="A2466">
        <v>2465</v>
      </c>
      <c r="B2466" t="s">
        <v>2718</v>
      </c>
      <c r="C2466" t="s">
        <v>1824</v>
      </c>
      <c r="D2466" t="str">
        <f t="shared" si="76"/>
        <v>McMullen Melvin</v>
      </c>
      <c r="E2466" t="s">
        <v>22</v>
      </c>
      <c r="F2466" t="s">
        <v>439</v>
      </c>
      <c r="G2466" t="s">
        <v>820</v>
      </c>
      <c r="H2466" t="s">
        <v>821</v>
      </c>
      <c r="I2466" t="s">
        <v>439</v>
      </c>
      <c r="J2466" t="s">
        <v>19</v>
      </c>
      <c r="K2466" t="str">
        <f>INDEX(Table6[Column1],MATCH(L2466,Table6[Column2]))</f>
        <v>Young Adults</v>
      </c>
      <c r="L2466">
        <v>37.403443189999997</v>
      </c>
      <c r="M2466" t="str">
        <f>VLOOKUP(L2466,Table1[],2)</f>
        <v>30 - 39</v>
      </c>
      <c r="N2466" t="str">
        <f>INDEX(Table7[Column1],MATCH(O2466,Table7[Column2]))</f>
        <v>Fitting in Stage</v>
      </c>
      <c r="O2466">
        <v>8.0517589750000003</v>
      </c>
      <c r="P2466" t="str">
        <f>VLOOKUP(O2466,Table13[],2)</f>
        <v>6 - 10</v>
      </c>
      <c r="Q2466" t="str">
        <f>INDEX(Table8[Column1],MATCH(R2466,Table8[Column2]))</f>
        <v>Scheduled</v>
      </c>
      <c r="R2466">
        <v>25.75855048</v>
      </c>
      <c r="S2466">
        <f t="shared" si="77"/>
        <v>1.0732729366666667</v>
      </c>
      <c r="T2466" t="s">
        <v>19</v>
      </c>
    </row>
    <row r="2467" spans="1:20" x14ac:dyDescent="0.25">
      <c r="A2467">
        <v>2466</v>
      </c>
      <c r="B2467" t="s">
        <v>648</v>
      </c>
      <c r="C2467" t="s">
        <v>2332</v>
      </c>
      <c r="D2467" t="str">
        <f t="shared" si="76"/>
        <v>Gonzalez Gladys</v>
      </c>
      <c r="E2467" t="s">
        <v>15</v>
      </c>
      <c r="F2467" t="s">
        <v>38</v>
      </c>
      <c r="G2467" t="s">
        <v>820</v>
      </c>
      <c r="H2467" t="s">
        <v>821</v>
      </c>
      <c r="I2467" t="s">
        <v>38</v>
      </c>
      <c r="J2467" t="s">
        <v>19</v>
      </c>
      <c r="K2467" t="str">
        <f>INDEX(Table6[Column1],MATCH(L2467,Table6[Column2]))</f>
        <v>Young Adults</v>
      </c>
      <c r="L2467">
        <v>33.492770440000001</v>
      </c>
      <c r="M2467" t="str">
        <f>VLOOKUP(L2467,Table1[],2)</f>
        <v>30 - 39</v>
      </c>
      <c r="N2467" t="str">
        <f>INDEX(Table7[Column1],MATCH(O2467,Table7[Column2]))</f>
        <v>Learning Stage</v>
      </c>
      <c r="O2467">
        <v>5.2150943170000001</v>
      </c>
      <c r="P2467" t="str">
        <f>VLOOKUP(O2467,Table13[],2)</f>
        <v>1 - 5</v>
      </c>
      <c r="Q2467" t="str">
        <f>INDEX(Table8[Column1],MATCH(R2467,Table8[Column2]))</f>
        <v>Scheduled</v>
      </c>
      <c r="R2467">
        <v>35.978021990000002</v>
      </c>
      <c r="S2467">
        <f t="shared" si="77"/>
        <v>1.4990842495833334</v>
      </c>
      <c r="T2467" t="s">
        <v>19</v>
      </c>
    </row>
    <row r="2468" spans="1:20" x14ac:dyDescent="0.25">
      <c r="A2468">
        <v>2467</v>
      </c>
      <c r="B2468" t="s">
        <v>2719</v>
      </c>
      <c r="C2468" t="s">
        <v>783</v>
      </c>
      <c r="D2468" t="str">
        <f t="shared" si="76"/>
        <v>Barkley Marie</v>
      </c>
      <c r="E2468" t="s">
        <v>15</v>
      </c>
      <c r="F2468" t="s">
        <v>30</v>
      </c>
      <c r="G2468" t="s">
        <v>1060</v>
      </c>
      <c r="H2468" t="s">
        <v>1061</v>
      </c>
      <c r="I2468" t="s">
        <v>30</v>
      </c>
      <c r="J2468" t="s">
        <v>19</v>
      </c>
      <c r="K2468" t="str">
        <f>INDEX(Table6[Column1],MATCH(L2468,Table6[Column2]))</f>
        <v>Adults</v>
      </c>
      <c r="L2468">
        <v>41.590856889999998</v>
      </c>
      <c r="M2468" t="str">
        <f>VLOOKUP(L2468,Table1[],2)</f>
        <v>40 - 49</v>
      </c>
      <c r="N2468" t="str">
        <f>INDEX(Table7[Column1],MATCH(O2468,Table7[Column2]))</f>
        <v>Learning Stage</v>
      </c>
      <c r="O2468">
        <v>5.377995393</v>
      </c>
      <c r="P2468" t="str">
        <f>VLOOKUP(O2468,Table13[],2)</f>
        <v>1 - 5</v>
      </c>
      <c r="Q2468" t="str">
        <f>INDEX(Table8[Column1],MATCH(R2468,Table8[Column2]))</f>
        <v>Maintained</v>
      </c>
      <c r="R2468">
        <v>52.48797021</v>
      </c>
      <c r="S2468">
        <f t="shared" si="77"/>
        <v>2.1869987587500002</v>
      </c>
      <c r="T2468" t="s">
        <v>19</v>
      </c>
    </row>
    <row r="2469" spans="1:20" x14ac:dyDescent="0.25">
      <c r="A2469">
        <v>2468</v>
      </c>
      <c r="B2469" t="s">
        <v>697</v>
      </c>
      <c r="C2469" t="s">
        <v>2720</v>
      </c>
      <c r="D2469" t="str">
        <f t="shared" si="76"/>
        <v>Booth Elinor</v>
      </c>
      <c r="E2469" t="s">
        <v>15</v>
      </c>
      <c r="F2469" t="s">
        <v>27</v>
      </c>
      <c r="G2469" t="s">
        <v>1060</v>
      </c>
      <c r="H2469" t="s">
        <v>1061</v>
      </c>
      <c r="I2469" t="s">
        <v>27</v>
      </c>
      <c r="J2469" t="s">
        <v>19</v>
      </c>
      <c r="K2469" t="str">
        <f>INDEX(Table6[Column1],MATCH(L2469,Table6[Column2]))</f>
        <v>Young Adults</v>
      </c>
      <c r="L2469">
        <v>37.943962130000003</v>
      </c>
      <c r="M2469" t="str">
        <f>VLOOKUP(L2469,Table1[],2)</f>
        <v>30 - 39</v>
      </c>
      <c r="N2469" t="str">
        <f>INDEX(Table7[Column1],MATCH(O2469,Table7[Column2]))</f>
        <v>Fitting in Stage</v>
      </c>
      <c r="O2469">
        <v>6.3256741659999998</v>
      </c>
      <c r="P2469" t="str">
        <f>VLOOKUP(O2469,Table13[],2)</f>
        <v>6 - 10</v>
      </c>
      <c r="Q2469" t="str">
        <f>INDEX(Table8[Column1],MATCH(R2469,Table8[Column2]))</f>
        <v>Scheduled</v>
      </c>
      <c r="R2469">
        <v>27.129393759999999</v>
      </c>
      <c r="S2469">
        <f t="shared" si="77"/>
        <v>1.1303914066666667</v>
      </c>
      <c r="T2469" t="s">
        <v>19</v>
      </c>
    </row>
    <row r="2470" spans="1:20" x14ac:dyDescent="0.25">
      <c r="A2470">
        <v>2469</v>
      </c>
      <c r="B2470" t="s">
        <v>2721</v>
      </c>
      <c r="C2470" t="s">
        <v>525</v>
      </c>
      <c r="D2470" t="str">
        <f t="shared" si="76"/>
        <v>Dunbar Amanda</v>
      </c>
      <c r="E2470" t="s">
        <v>15</v>
      </c>
      <c r="F2470" t="s">
        <v>1920</v>
      </c>
      <c r="G2470" t="s">
        <v>1060</v>
      </c>
      <c r="H2470" t="s">
        <v>1061</v>
      </c>
      <c r="I2470" t="s">
        <v>87</v>
      </c>
      <c r="J2470" t="s">
        <v>19</v>
      </c>
      <c r="K2470" t="str">
        <f>INDEX(Table6[Column1],MATCH(L2470,Table6[Column2]))</f>
        <v>Young Adults</v>
      </c>
      <c r="L2470">
        <v>38.946785869999999</v>
      </c>
      <c r="M2470" t="str">
        <f>VLOOKUP(L2470,Table1[],2)</f>
        <v>30 - 39</v>
      </c>
      <c r="N2470" t="str">
        <f>INDEX(Table7[Column1],MATCH(O2470,Table7[Column2]))</f>
        <v>Learning Stage</v>
      </c>
      <c r="O2470">
        <v>1.061191357</v>
      </c>
      <c r="P2470" t="str">
        <f>VLOOKUP(O2470,Table13[],2)</f>
        <v>1 - 5</v>
      </c>
      <c r="Q2470" t="str">
        <f>INDEX(Table8[Column1],MATCH(R2470,Table8[Column2]))</f>
        <v>Maintained</v>
      </c>
      <c r="R2470">
        <v>56.55315512</v>
      </c>
      <c r="S2470">
        <f t="shared" si="77"/>
        <v>2.3563814633333333</v>
      </c>
      <c r="T2470" t="s">
        <v>19</v>
      </c>
    </row>
    <row r="2471" spans="1:20" x14ac:dyDescent="0.25">
      <c r="A2471">
        <v>2470</v>
      </c>
      <c r="B2471" t="s">
        <v>47</v>
      </c>
      <c r="C2471" t="s">
        <v>2722</v>
      </c>
      <c r="D2471" t="str">
        <f t="shared" si="76"/>
        <v>Smith Roscoe</v>
      </c>
      <c r="E2471" t="s">
        <v>22</v>
      </c>
      <c r="F2471" t="s">
        <v>30</v>
      </c>
      <c r="G2471" t="s">
        <v>1060</v>
      </c>
      <c r="H2471" t="s">
        <v>1061</v>
      </c>
      <c r="I2471" t="s">
        <v>30</v>
      </c>
      <c r="J2471" t="s">
        <v>19</v>
      </c>
      <c r="K2471" t="str">
        <f>INDEX(Table6[Column1],MATCH(L2471,Table6[Column2]))</f>
        <v>Adults</v>
      </c>
      <c r="L2471">
        <v>40.484683130000001</v>
      </c>
      <c r="M2471" t="str">
        <f>VLOOKUP(L2471,Table1[],2)</f>
        <v>40 - 49</v>
      </c>
      <c r="N2471" t="str">
        <f>INDEX(Table7[Column1],MATCH(O2471,Table7[Column2]))</f>
        <v>Learning Stage</v>
      </c>
      <c r="O2471">
        <v>5.1818041499999996</v>
      </c>
      <c r="P2471" t="str">
        <f>VLOOKUP(O2471,Table13[],2)</f>
        <v>1 - 5</v>
      </c>
      <c r="Q2471" t="str">
        <f>INDEX(Table8[Column1],MATCH(R2471,Table8[Column2]))</f>
        <v>Maintained</v>
      </c>
      <c r="R2471">
        <v>43.602757439999998</v>
      </c>
      <c r="S2471">
        <f t="shared" si="77"/>
        <v>1.8167815599999997</v>
      </c>
      <c r="T2471" t="s">
        <v>19</v>
      </c>
    </row>
    <row r="2472" spans="1:20" x14ac:dyDescent="0.25">
      <c r="A2472">
        <v>2471</v>
      </c>
      <c r="B2472" t="s">
        <v>654</v>
      </c>
      <c r="C2472" t="s">
        <v>62</v>
      </c>
      <c r="D2472" t="str">
        <f t="shared" si="76"/>
        <v>Olson Thomas</v>
      </c>
      <c r="E2472" t="s">
        <v>22</v>
      </c>
      <c r="F2472" t="s">
        <v>38</v>
      </c>
      <c r="G2472" t="s">
        <v>820</v>
      </c>
      <c r="H2472" t="s">
        <v>821</v>
      </c>
      <c r="I2472" t="s">
        <v>38</v>
      </c>
      <c r="J2472" t="s">
        <v>19</v>
      </c>
      <c r="K2472" t="str">
        <f>INDEX(Table6[Column1],MATCH(L2472,Table6[Column2]))</f>
        <v>Teenagers</v>
      </c>
      <c r="L2472">
        <v>18.988551730000001</v>
      </c>
      <c r="M2472" t="e">
        <f>VLOOKUP(L2472,Table1[],2)</f>
        <v>#N/A</v>
      </c>
      <c r="N2472" t="str">
        <f>INDEX(Table7[Column1],MATCH(O2472,Table7[Column2]))</f>
        <v>Learning Stage</v>
      </c>
      <c r="O2472">
        <v>3.815014412</v>
      </c>
      <c r="P2472" t="str">
        <f>VLOOKUP(O2472,Table13[],2)</f>
        <v>1 - 5</v>
      </c>
      <c r="Q2472" t="str">
        <f>INDEX(Table8[Column1],MATCH(R2472,Table8[Column2]))</f>
        <v>Scheduled</v>
      </c>
      <c r="R2472">
        <v>0</v>
      </c>
      <c r="S2472">
        <f t="shared" si="77"/>
        <v>0</v>
      </c>
      <c r="T2472" t="s">
        <v>19</v>
      </c>
    </row>
    <row r="2473" spans="1:20" x14ac:dyDescent="0.25">
      <c r="A2473">
        <v>2472</v>
      </c>
      <c r="B2473" t="s">
        <v>200</v>
      </c>
      <c r="C2473" t="s">
        <v>50</v>
      </c>
      <c r="D2473" t="str">
        <f t="shared" si="76"/>
        <v>White Robert</v>
      </c>
      <c r="E2473" t="s">
        <v>22</v>
      </c>
      <c r="F2473" t="s">
        <v>38</v>
      </c>
      <c r="G2473" t="s">
        <v>820</v>
      </c>
      <c r="H2473" t="s">
        <v>821</v>
      </c>
      <c r="I2473" t="s">
        <v>38</v>
      </c>
      <c r="J2473" t="s">
        <v>19</v>
      </c>
      <c r="K2473" t="str">
        <f>INDEX(Table6[Column1],MATCH(L2473,Table6[Column2]))</f>
        <v>Young Adults</v>
      </c>
      <c r="L2473">
        <v>32.378996659999999</v>
      </c>
      <c r="M2473" t="str">
        <f>VLOOKUP(L2473,Table1[],2)</f>
        <v>30 - 39</v>
      </c>
      <c r="N2473" t="str">
        <f>INDEX(Table7[Column1],MATCH(O2473,Table7[Column2]))</f>
        <v>Learning Stage</v>
      </c>
      <c r="O2473">
        <v>2.1917048929999998</v>
      </c>
      <c r="P2473" t="str">
        <f>VLOOKUP(O2473,Table13[],2)</f>
        <v>1 - 5</v>
      </c>
      <c r="Q2473" t="str">
        <f>INDEX(Table8[Column1],MATCH(R2473,Table8[Column2]))</f>
        <v>Scheduled</v>
      </c>
      <c r="R2473">
        <v>0</v>
      </c>
      <c r="S2473">
        <f t="shared" si="77"/>
        <v>0</v>
      </c>
      <c r="T2473" t="s">
        <v>19</v>
      </c>
    </row>
    <row r="2474" spans="1:20" x14ac:dyDescent="0.25">
      <c r="A2474">
        <v>2473</v>
      </c>
      <c r="B2474" t="s">
        <v>2723</v>
      </c>
      <c r="C2474" t="s">
        <v>1848</v>
      </c>
      <c r="D2474" t="str">
        <f t="shared" si="76"/>
        <v>Garden Bridget</v>
      </c>
      <c r="E2474" t="s">
        <v>15</v>
      </c>
      <c r="F2474" t="s">
        <v>30</v>
      </c>
      <c r="G2474" t="s">
        <v>1060</v>
      </c>
      <c r="H2474" t="s">
        <v>1061</v>
      </c>
      <c r="I2474" t="s">
        <v>30</v>
      </c>
      <c r="J2474" t="s">
        <v>19</v>
      </c>
      <c r="K2474" t="str">
        <f>INDEX(Table6[Column1],MATCH(L2474,Table6[Column2]))</f>
        <v>Elders</v>
      </c>
      <c r="L2474">
        <v>50.815350670000001</v>
      </c>
      <c r="M2474" t="str">
        <f>VLOOKUP(L2474,Table1[],2)</f>
        <v>50 - 59</v>
      </c>
      <c r="N2474" t="str">
        <f>INDEX(Table7[Column1],MATCH(O2474,Table7[Column2]))</f>
        <v>Learning Stage</v>
      </c>
      <c r="O2474">
        <v>3.6117070230000001</v>
      </c>
      <c r="P2474" t="str">
        <f>VLOOKUP(O2474,Table13[],2)</f>
        <v>1 - 5</v>
      </c>
      <c r="Q2474" t="str">
        <f>INDEX(Table8[Column1],MATCH(R2474,Table8[Column2]))</f>
        <v>Habitual</v>
      </c>
      <c r="R2474">
        <v>116.5407271</v>
      </c>
      <c r="S2474">
        <f t="shared" si="77"/>
        <v>4.8558636291666666</v>
      </c>
      <c r="T2474" t="s">
        <v>19</v>
      </c>
    </row>
    <row r="2475" spans="1:20" x14ac:dyDescent="0.25">
      <c r="A2475">
        <v>2474</v>
      </c>
      <c r="B2475" t="s">
        <v>723</v>
      </c>
      <c r="C2475" t="s">
        <v>1037</v>
      </c>
      <c r="D2475" t="str">
        <f t="shared" si="76"/>
        <v>Garcia Luis</v>
      </c>
      <c r="E2475" t="s">
        <v>22</v>
      </c>
      <c r="F2475" t="s">
        <v>1878</v>
      </c>
      <c r="G2475" t="s">
        <v>2724</v>
      </c>
      <c r="H2475" t="s">
        <v>1863</v>
      </c>
      <c r="I2475" t="s">
        <v>123</v>
      </c>
      <c r="J2475" t="s">
        <v>19</v>
      </c>
      <c r="K2475" t="str">
        <f>INDEX(Table6[Column1],MATCH(L2475,Table6[Column2]))</f>
        <v>Adults</v>
      </c>
      <c r="L2475">
        <v>45.113868459999999</v>
      </c>
      <c r="M2475" t="str">
        <f>VLOOKUP(L2475,Table1[],2)</f>
        <v>40 - 49</v>
      </c>
      <c r="N2475" t="str">
        <f>INDEX(Table7[Column1],MATCH(O2475,Table7[Column2]))</f>
        <v>Learning Stage</v>
      </c>
      <c r="O2475">
        <v>4.4484533979999998</v>
      </c>
      <c r="P2475" t="str">
        <f>VLOOKUP(O2475,Table13[],2)</f>
        <v>1 - 5</v>
      </c>
      <c r="Q2475" t="str">
        <f>INDEX(Table8[Column1],MATCH(R2475,Table8[Column2]))</f>
        <v>Maintained</v>
      </c>
      <c r="R2475">
        <v>45.677853460000001</v>
      </c>
      <c r="S2475">
        <f t="shared" si="77"/>
        <v>1.9032438941666667</v>
      </c>
      <c r="T2475" t="s">
        <v>19</v>
      </c>
    </row>
    <row r="2476" spans="1:20" x14ac:dyDescent="0.25">
      <c r="A2476">
        <v>2475</v>
      </c>
      <c r="B2476" t="s">
        <v>682</v>
      </c>
      <c r="C2476" t="s">
        <v>2332</v>
      </c>
      <c r="D2476" t="str">
        <f t="shared" si="76"/>
        <v>Cunningham Gladys</v>
      </c>
      <c r="E2476" t="s">
        <v>15</v>
      </c>
      <c r="F2476" t="s">
        <v>38</v>
      </c>
      <c r="G2476" t="s">
        <v>820</v>
      </c>
      <c r="H2476" t="s">
        <v>821</v>
      </c>
      <c r="I2476" t="s">
        <v>38</v>
      </c>
      <c r="J2476" t="s">
        <v>19</v>
      </c>
      <c r="K2476" t="str">
        <f>INDEX(Table6[Column1],MATCH(L2476,Table6[Column2]))</f>
        <v>Youth</v>
      </c>
      <c r="L2476">
        <v>25.435323369999999</v>
      </c>
      <c r="M2476" t="str">
        <f>VLOOKUP(L2476,Table1[],2)</f>
        <v>20 - 29</v>
      </c>
      <c r="N2476" t="str">
        <f>INDEX(Table7[Column1],MATCH(O2476,Table7[Column2]))</f>
        <v>Learning Stage</v>
      </c>
      <c r="O2476">
        <v>2.8635826230000001</v>
      </c>
      <c r="P2476" t="str">
        <f>VLOOKUP(O2476,Table13[],2)</f>
        <v>1 - 5</v>
      </c>
      <c r="Q2476" t="str">
        <f>INDEX(Table8[Column1],MATCH(R2476,Table8[Column2]))</f>
        <v>Scheduled</v>
      </c>
      <c r="R2476">
        <v>33.929389139999998</v>
      </c>
      <c r="S2476">
        <f t="shared" si="77"/>
        <v>1.4137245474999998</v>
      </c>
      <c r="T2476" t="s">
        <v>19</v>
      </c>
    </row>
    <row r="2477" spans="1:20" x14ac:dyDescent="0.25">
      <c r="A2477">
        <v>2476</v>
      </c>
      <c r="B2477" t="s">
        <v>1728</v>
      </c>
      <c r="C2477" t="s">
        <v>578</v>
      </c>
      <c r="D2477" t="str">
        <f t="shared" si="76"/>
        <v>Day Gwendolyn</v>
      </c>
      <c r="E2477" t="s">
        <v>15</v>
      </c>
      <c r="F2477" t="s">
        <v>30</v>
      </c>
      <c r="G2477" t="s">
        <v>1060</v>
      </c>
      <c r="H2477" t="s">
        <v>1061</v>
      </c>
      <c r="I2477" t="s">
        <v>30</v>
      </c>
      <c r="J2477" t="s">
        <v>19</v>
      </c>
      <c r="K2477" t="str">
        <f>INDEX(Table6[Column1],MATCH(L2477,Table6[Column2]))</f>
        <v>Adults</v>
      </c>
      <c r="L2477">
        <v>46.151007</v>
      </c>
      <c r="M2477" t="str">
        <f>VLOOKUP(L2477,Table1[],2)</f>
        <v>40 - 49</v>
      </c>
      <c r="N2477" t="str">
        <f>INDEX(Table7[Column1],MATCH(O2477,Table7[Column2]))</f>
        <v>Learning Stage</v>
      </c>
      <c r="O2477">
        <v>5.5053850889999998</v>
      </c>
      <c r="P2477" t="str">
        <f>VLOOKUP(O2477,Table13[],2)</f>
        <v>1 - 5</v>
      </c>
      <c r="Q2477" t="str">
        <f>INDEX(Table8[Column1],MATCH(R2477,Table8[Column2]))</f>
        <v>Habitual</v>
      </c>
      <c r="R2477">
        <v>95.24974675</v>
      </c>
      <c r="S2477">
        <f t="shared" si="77"/>
        <v>3.9687394479166667</v>
      </c>
      <c r="T2477" t="s">
        <v>19</v>
      </c>
    </row>
    <row r="2478" spans="1:20" x14ac:dyDescent="0.25">
      <c r="A2478">
        <v>2477</v>
      </c>
      <c r="B2478" t="s">
        <v>2725</v>
      </c>
      <c r="C2478" t="s">
        <v>62</v>
      </c>
      <c r="D2478" t="str">
        <f t="shared" si="76"/>
        <v>Oehler Thomas</v>
      </c>
      <c r="E2478" t="s">
        <v>22</v>
      </c>
      <c r="F2478" t="s">
        <v>38</v>
      </c>
      <c r="G2478" t="s">
        <v>820</v>
      </c>
      <c r="H2478" t="s">
        <v>821</v>
      </c>
      <c r="I2478" t="s">
        <v>38</v>
      </c>
      <c r="J2478" t="s">
        <v>19</v>
      </c>
      <c r="K2478" t="str">
        <f>INDEX(Table6[Column1],MATCH(L2478,Table6[Column2]))</f>
        <v>Young Adults</v>
      </c>
      <c r="L2478">
        <v>34.831076099999997</v>
      </c>
      <c r="M2478" t="str">
        <f>VLOOKUP(L2478,Table1[],2)</f>
        <v>30 - 39</v>
      </c>
      <c r="N2478" t="str">
        <f>INDEX(Table7[Column1],MATCH(O2478,Table7[Column2]))</f>
        <v>Learning Stage</v>
      </c>
      <c r="O2478">
        <v>4.1332678989999998</v>
      </c>
      <c r="P2478" t="str">
        <f>VLOOKUP(O2478,Table13[],2)</f>
        <v>1 - 5</v>
      </c>
      <c r="Q2478" t="str">
        <f>INDEX(Table8[Column1],MATCH(R2478,Table8[Column2]))</f>
        <v>Maintained</v>
      </c>
      <c r="R2478">
        <v>53.425157689999999</v>
      </c>
      <c r="S2478">
        <f t="shared" si="77"/>
        <v>2.2260482370833334</v>
      </c>
      <c r="T2478" t="s">
        <v>19</v>
      </c>
    </row>
    <row r="2479" spans="1:20" x14ac:dyDescent="0.25">
      <c r="A2479">
        <v>2478</v>
      </c>
      <c r="B2479" t="s">
        <v>2726</v>
      </c>
      <c r="C2479" t="s">
        <v>679</v>
      </c>
      <c r="D2479" t="str">
        <f t="shared" si="76"/>
        <v>Lindquist Margaret</v>
      </c>
      <c r="E2479" t="s">
        <v>15</v>
      </c>
      <c r="F2479" t="s">
        <v>16</v>
      </c>
      <c r="G2479" t="s">
        <v>1060</v>
      </c>
      <c r="H2479" t="s">
        <v>1061</v>
      </c>
      <c r="I2479" t="s">
        <v>16</v>
      </c>
      <c r="J2479" t="s">
        <v>19</v>
      </c>
      <c r="K2479" t="str">
        <f>INDEX(Table6[Column1],MATCH(L2479,Table6[Column2]))</f>
        <v>Young Adults</v>
      </c>
      <c r="L2479">
        <v>35.877377060000001</v>
      </c>
      <c r="M2479" t="str">
        <f>VLOOKUP(L2479,Table1[],2)</f>
        <v>30 - 39</v>
      </c>
      <c r="N2479" t="str">
        <f>INDEX(Table7[Column1],MATCH(O2479,Table7[Column2]))</f>
        <v>Fitting in Stage</v>
      </c>
      <c r="O2479">
        <v>8.4848056439999997</v>
      </c>
      <c r="P2479" t="str">
        <f>VLOOKUP(O2479,Table13[],2)</f>
        <v>6 - 10</v>
      </c>
      <c r="Q2479" t="str">
        <f>INDEX(Table8[Column1],MATCH(R2479,Table8[Column2]))</f>
        <v>Maintained</v>
      </c>
      <c r="R2479">
        <v>72.247848970000007</v>
      </c>
      <c r="S2479">
        <f t="shared" si="77"/>
        <v>3.0103270404166671</v>
      </c>
      <c r="T2479" t="s">
        <v>19</v>
      </c>
    </row>
    <row r="2480" spans="1:20" x14ac:dyDescent="0.25">
      <c r="A2480">
        <v>2479</v>
      </c>
      <c r="B2480" t="s">
        <v>2727</v>
      </c>
      <c r="C2480" t="s">
        <v>308</v>
      </c>
      <c r="D2480" t="str">
        <f t="shared" si="76"/>
        <v>Pfeifer Maria</v>
      </c>
      <c r="E2480" t="s">
        <v>15</v>
      </c>
      <c r="F2480" t="s">
        <v>121</v>
      </c>
      <c r="G2480" t="s">
        <v>1060</v>
      </c>
      <c r="H2480" t="s">
        <v>1061</v>
      </c>
      <c r="I2480" t="s">
        <v>121</v>
      </c>
      <c r="J2480" t="s">
        <v>19</v>
      </c>
      <c r="K2480" t="str">
        <f>INDEX(Table6[Column1],MATCH(L2480,Table6[Column2]))</f>
        <v>Young Adults</v>
      </c>
      <c r="L2480">
        <v>37.321907080000003</v>
      </c>
      <c r="M2480" t="str">
        <f>VLOOKUP(L2480,Table1[],2)</f>
        <v>30 - 39</v>
      </c>
      <c r="N2480" t="str">
        <f>INDEX(Table7[Column1],MATCH(O2480,Table7[Column2]))</f>
        <v>Learning Stage</v>
      </c>
      <c r="O2480">
        <v>4.4353178169999996</v>
      </c>
      <c r="P2480" t="str">
        <f>VLOOKUP(O2480,Table13[],2)</f>
        <v>1 - 5</v>
      </c>
      <c r="Q2480" t="str">
        <f>INDEX(Table8[Column1],MATCH(R2480,Table8[Column2]))</f>
        <v>Maintained</v>
      </c>
      <c r="R2480">
        <v>48.962198549999997</v>
      </c>
      <c r="S2480">
        <f t="shared" si="77"/>
        <v>2.0400916062499999</v>
      </c>
      <c r="T2480" t="s">
        <v>19</v>
      </c>
    </row>
    <row r="2481" spans="1:20" x14ac:dyDescent="0.25">
      <c r="A2481">
        <v>2480</v>
      </c>
      <c r="B2481" t="s">
        <v>1664</v>
      </c>
      <c r="C2481" t="s">
        <v>1384</v>
      </c>
      <c r="D2481" t="str">
        <f t="shared" si="76"/>
        <v>Cantrell Jesse</v>
      </c>
      <c r="E2481" t="s">
        <v>22</v>
      </c>
      <c r="F2481" t="s">
        <v>277</v>
      </c>
      <c r="G2481" t="s">
        <v>1060</v>
      </c>
      <c r="H2481" t="s">
        <v>1061</v>
      </c>
      <c r="I2481" t="s">
        <v>277</v>
      </c>
      <c r="J2481" t="s">
        <v>19</v>
      </c>
      <c r="K2481" t="str">
        <f>INDEX(Table6[Column1],MATCH(L2481,Table6[Column2]))</f>
        <v>Adults</v>
      </c>
      <c r="L2481">
        <v>45.005075300000001</v>
      </c>
      <c r="M2481" t="str">
        <f>VLOOKUP(L2481,Table1[],2)</f>
        <v>40 - 49</v>
      </c>
      <c r="N2481" t="str">
        <f>INDEX(Table7[Column1],MATCH(O2481,Table7[Column2]))</f>
        <v>Learning Stage</v>
      </c>
      <c r="O2481">
        <v>4.0083632309999997</v>
      </c>
      <c r="P2481" t="str">
        <f>VLOOKUP(O2481,Table13[],2)</f>
        <v>1 - 5</v>
      </c>
      <c r="Q2481" t="str">
        <f>INDEX(Table8[Column1],MATCH(R2481,Table8[Column2]))</f>
        <v>Maintained</v>
      </c>
      <c r="R2481">
        <v>55.505351009999998</v>
      </c>
      <c r="S2481">
        <f t="shared" si="77"/>
        <v>2.3127229587499998</v>
      </c>
      <c r="T2481" t="s">
        <v>19</v>
      </c>
    </row>
    <row r="2482" spans="1:20" x14ac:dyDescent="0.25">
      <c r="A2482">
        <v>2481</v>
      </c>
      <c r="B2482" t="s">
        <v>2728</v>
      </c>
      <c r="C2482" t="s">
        <v>1187</v>
      </c>
      <c r="D2482" t="str">
        <f t="shared" si="76"/>
        <v>Acosta Douglas</v>
      </c>
      <c r="E2482" t="s">
        <v>22</v>
      </c>
      <c r="F2482" t="s">
        <v>38</v>
      </c>
      <c r="G2482" t="s">
        <v>820</v>
      </c>
      <c r="H2482" t="s">
        <v>821</v>
      </c>
      <c r="I2482" t="s">
        <v>38</v>
      </c>
      <c r="J2482" t="s">
        <v>19</v>
      </c>
      <c r="K2482" t="str">
        <f>INDEX(Table6[Column1],MATCH(L2482,Table6[Column2]))</f>
        <v>Adults</v>
      </c>
      <c r="L2482">
        <v>45.748785890000001</v>
      </c>
      <c r="M2482" t="str">
        <f>VLOOKUP(L2482,Table1[],2)</f>
        <v>40 - 49</v>
      </c>
      <c r="N2482" t="str">
        <f>INDEX(Table7[Column1],MATCH(O2482,Table7[Column2]))</f>
        <v>Learning Stage</v>
      </c>
      <c r="O2482">
        <v>5.9736746869999999</v>
      </c>
      <c r="P2482" t="str">
        <f>VLOOKUP(O2482,Table13[],2)</f>
        <v>1 - 5</v>
      </c>
      <c r="Q2482" t="str">
        <f>INDEX(Table8[Column1],MATCH(R2482,Table8[Column2]))</f>
        <v>Scheduled</v>
      </c>
      <c r="R2482">
        <v>34.762866150000001</v>
      </c>
      <c r="S2482">
        <f t="shared" si="77"/>
        <v>1.44845275625</v>
      </c>
      <c r="T2482" t="s">
        <v>19</v>
      </c>
    </row>
    <row r="2483" spans="1:20" x14ac:dyDescent="0.25">
      <c r="A2483">
        <v>2482</v>
      </c>
      <c r="B2483" t="s">
        <v>1455</v>
      </c>
      <c r="C2483" t="s">
        <v>56</v>
      </c>
      <c r="D2483" t="str">
        <f t="shared" si="76"/>
        <v>Lewis James</v>
      </c>
      <c r="E2483" t="s">
        <v>22</v>
      </c>
      <c r="F2483" t="s">
        <v>57</v>
      </c>
      <c r="G2483" t="s">
        <v>1060</v>
      </c>
      <c r="H2483" t="s">
        <v>1061</v>
      </c>
      <c r="I2483" t="s">
        <v>57</v>
      </c>
      <c r="J2483" t="s">
        <v>19</v>
      </c>
      <c r="K2483" t="str">
        <f>INDEX(Table6[Column1],MATCH(L2483,Table6[Column2]))</f>
        <v>Elders</v>
      </c>
      <c r="L2483">
        <v>51.085522670000003</v>
      </c>
      <c r="M2483" t="str">
        <f>VLOOKUP(L2483,Table1[],2)</f>
        <v>50 - 59</v>
      </c>
      <c r="N2483" t="str">
        <f>INDEX(Table7[Column1],MATCH(O2483,Table7[Column2]))</f>
        <v>Learning Stage</v>
      </c>
      <c r="O2483">
        <v>4.2729399130000001</v>
      </c>
      <c r="P2483" t="str">
        <f>VLOOKUP(O2483,Table13[],2)</f>
        <v>1 - 5</v>
      </c>
      <c r="Q2483" t="str">
        <f>INDEX(Table8[Column1],MATCH(R2483,Table8[Column2]))</f>
        <v>Excused</v>
      </c>
      <c r="R2483">
        <v>131.57375859999999</v>
      </c>
      <c r="S2483">
        <f t="shared" si="77"/>
        <v>5.4822399416666663</v>
      </c>
      <c r="T2483" t="s">
        <v>19</v>
      </c>
    </row>
    <row r="2484" spans="1:20" x14ac:dyDescent="0.25">
      <c r="A2484">
        <v>2483</v>
      </c>
      <c r="B2484" t="s">
        <v>2729</v>
      </c>
      <c r="C2484" t="s">
        <v>308</v>
      </c>
      <c r="D2484" t="str">
        <f t="shared" si="76"/>
        <v>Carlton Maria</v>
      </c>
      <c r="E2484" t="s">
        <v>15</v>
      </c>
      <c r="F2484" t="s">
        <v>30</v>
      </c>
      <c r="G2484" t="s">
        <v>1060</v>
      </c>
      <c r="H2484" t="s">
        <v>1061</v>
      </c>
      <c r="I2484" t="s">
        <v>30</v>
      </c>
      <c r="J2484" t="s">
        <v>19</v>
      </c>
      <c r="K2484" t="str">
        <f>INDEX(Table6[Column1],MATCH(L2484,Table6[Column2]))</f>
        <v>Elders</v>
      </c>
      <c r="L2484">
        <v>54.795675060000001</v>
      </c>
      <c r="M2484" t="str">
        <f>VLOOKUP(L2484,Table1[],2)</f>
        <v>50 - 59</v>
      </c>
      <c r="N2484" t="str">
        <f>INDEX(Table7[Column1],MATCH(O2484,Table7[Column2]))</f>
        <v>Learning Stage</v>
      </c>
      <c r="O2484">
        <v>5.0045803470000001</v>
      </c>
      <c r="P2484" t="str">
        <f>VLOOKUP(O2484,Table13[],2)</f>
        <v>1 - 5</v>
      </c>
      <c r="Q2484" t="str">
        <f>INDEX(Table8[Column1],MATCH(R2484,Table8[Column2]))</f>
        <v>Excused</v>
      </c>
      <c r="R2484">
        <v>145.60880839999999</v>
      </c>
      <c r="S2484">
        <f t="shared" si="77"/>
        <v>6.0670336833333325</v>
      </c>
      <c r="T2484" t="s">
        <v>19</v>
      </c>
    </row>
    <row r="2485" spans="1:20" x14ac:dyDescent="0.25">
      <c r="A2485">
        <v>2484</v>
      </c>
      <c r="B2485" t="s">
        <v>2730</v>
      </c>
      <c r="C2485" t="s">
        <v>1146</v>
      </c>
      <c r="D2485" t="str">
        <f t="shared" si="76"/>
        <v>Cho Shirley</v>
      </c>
      <c r="E2485" t="s">
        <v>15</v>
      </c>
      <c r="F2485" t="s">
        <v>189</v>
      </c>
      <c r="G2485" t="s">
        <v>820</v>
      </c>
      <c r="H2485" t="s">
        <v>821</v>
      </c>
      <c r="I2485" t="s">
        <v>46</v>
      </c>
      <c r="J2485" t="s">
        <v>19</v>
      </c>
      <c r="K2485" t="str">
        <f>INDEX(Table6[Column1],MATCH(L2485,Table6[Column2]))</f>
        <v>Youth</v>
      </c>
      <c r="L2485">
        <v>29.76410783</v>
      </c>
      <c r="M2485" t="str">
        <f>VLOOKUP(L2485,Table1[],2)</f>
        <v>20 - 29</v>
      </c>
      <c r="N2485" t="str">
        <f>INDEX(Table7[Column1],MATCH(O2485,Table7[Column2]))</f>
        <v>Learning Stage</v>
      </c>
      <c r="O2485">
        <v>4.2418960600000002</v>
      </c>
      <c r="P2485" t="str">
        <f>VLOOKUP(O2485,Table13[],2)</f>
        <v>1 - 5</v>
      </c>
      <c r="Q2485" t="str">
        <f>INDEX(Table8[Column1],MATCH(R2485,Table8[Column2]))</f>
        <v>Scheduled</v>
      </c>
      <c r="R2485">
        <v>1.6588033600000001</v>
      </c>
      <c r="S2485">
        <f t="shared" si="77"/>
        <v>6.9116806666666669E-2</v>
      </c>
      <c r="T2485" t="s">
        <v>19</v>
      </c>
    </row>
    <row r="2486" spans="1:20" x14ac:dyDescent="0.25">
      <c r="A2486">
        <v>2485</v>
      </c>
      <c r="B2486" t="s">
        <v>2626</v>
      </c>
      <c r="C2486" t="s">
        <v>56</v>
      </c>
      <c r="D2486" t="str">
        <f t="shared" si="76"/>
        <v>Goss James</v>
      </c>
      <c r="E2486" t="s">
        <v>22</v>
      </c>
      <c r="F2486" t="s">
        <v>16</v>
      </c>
      <c r="G2486" t="s">
        <v>17</v>
      </c>
      <c r="H2486" t="s">
        <v>18</v>
      </c>
      <c r="I2486" t="s">
        <v>16</v>
      </c>
      <c r="J2486" t="s">
        <v>19</v>
      </c>
      <c r="K2486" t="str">
        <f>INDEX(Table6[Column1],MATCH(L2486,Table6[Column2]))</f>
        <v>Youth</v>
      </c>
      <c r="L2486">
        <v>25.625404499999998</v>
      </c>
      <c r="M2486" t="str">
        <f>VLOOKUP(L2486,Table1[],2)</f>
        <v>20 - 29</v>
      </c>
      <c r="N2486" t="str">
        <f>INDEX(Table7[Column1],MATCH(O2486,Table7[Column2]))</f>
        <v>Learning Stage</v>
      </c>
      <c r="O2486">
        <v>2.071793644</v>
      </c>
      <c r="P2486" t="str">
        <f>VLOOKUP(O2486,Table13[],2)</f>
        <v>1 - 5</v>
      </c>
      <c r="Q2486" t="str">
        <f>INDEX(Table8[Column1],MATCH(R2486,Table8[Column2]))</f>
        <v>Scheduled</v>
      </c>
      <c r="R2486">
        <v>30.692491629999999</v>
      </c>
      <c r="S2486">
        <f t="shared" si="77"/>
        <v>1.2788538179166666</v>
      </c>
      <c r="T2486" t="s">
        <v>19</v>
      </c>
    </row>
    <row r="2487" spans="1:20" x14ac:dyDescent="0.25">
      <c r="A2487">
        <v>2486</v>
      </c>
      <c r="B2487" t="s">
        <v>904</v>
      </c>
      <c r="C2487" t="s">
        <v>2731</v>
      </c>
      <c r="D2487" t="str">
        <f t="shared" si="76"/>
        <v>Brown Ophelia</v>
      </c>
      <c r="E2487" t="s">
        <v>15</v>
      </c>
      <c r="F2487" t="s">
        <v>30</v>
      </c>
      <c r="G2487" t="s">
        <v>1060</v>
      </c>
      <c r="H2487" t="s">
        <v>1061</v>
      </c>
      <c r="I2487" t="s">
        <v>30</v>
      </c>
      <c r="J2487" t="s">
        <v>19</v>
      </c>
      <c r="K2487" t="str">
        <f>INDEX(Table6[Column1],MATCH(L2487,Table6[Column2]))</f>
        <v>Adults</v>
      </c>
      <c r="L2487">
        <v>49.299928119999997</v>
      </c>
      <c r="M2487" t="str">
        <f>VLOOKUP(L2487,Table1[],2)</f>
        <v>40 - 49</v>
      </c>
      <c r="N2487" t="str">
        <f>INDEX(Table7[Column1],MATCH(O2487,Table7[Column2]))</f>
        <v>Learning Stage</v>
      </c>
      <c r="O2487">
        <v>4.9400641500000004</v>
      </c>
      <c r="P2487" t="str">
        <f>VLOOKUP(O2487,Table13[],2)</f>
        <v>1 - 5</v>
      </c>
      <c r="Q2487" t="str">
        <f>INDEX(Table8[Column1],MATCH(R2487,Table8[Column2]))</f>
        <v>Habitual</v>
      </c>
      <c r="R2487">
        <v>111.4839822</v>
      </c>
      <c r="S2487">
        <f t="shared" si="77"/>
        <v>4.6451659249999997</v>
      </c>
      <c r="T2487" t="s">
        <v>19</v>
      </c>
    </row>
    <row r="2488" spans="1:20" x14ac:dyDescent="0.25">
      <c r="A2488">
        <v>2487</v>
      </c>
      <c r="B2488" t="s">
        <v>2732</v>
      </c>
      <c r="C2488" t="s">
        <v>89</v>
      </c>
      <c r="D2488" t="str">
        <f t="shared" si="76"/>
        <v>Adan Joseph</v>
      </c>
      <c r="E2488" t="s">
        <v>22</v>
      </c>
      <c r="F2488" t="s">
        <v>16</v>
      </c>
      <c r="G2488" t="s">
        <v>17</v>
      </c>
      <c r="H2488" t="s">
        <v>18</v>
      </c>
      <c r="I2488" t="s">
        <v>16</v>
      </c>
      <c r="J2488" t="s">
        <v>19</v>
      </c>
      <c r="K2488" t="str">
        <f>INDEX(Table6[Column1],MATCH(L2488,Table6[Column2]))</f>
        <v>Young Adults</v>
      </c>
      <c r="L2488">
        <v>36.366910480000001</v>
      </c>
      <c r="M2488" t="str">
        <f>VLOOKUP(L2488,Table1[],2)</f>
        <v>30 - 39</v>
      </c>
      <c r="N2488" t="str">
        <f>INDEX(Table7[Column1],MATCH(O2488,Table7[Column2]))</f>
        <v>Learning Stage</v>
      </c>
      <c r="O2488">
        <v>2.2184960650000001</v>
      </c>
      <c r="P2488" t="str">
        <f>VLOOKUP(O2488,Table13[],2)</f>
        <v>1 - 5</v>
      </c>
      <c r="Q2488" t="str">
        <f>INDEX(Table8[Column1],MATCH(R2488,Table8[Column2]))</f>
        <v>Scheduled</v>
      </c>
      <c r="R2488">
        <v>0.30398007700000002</v>
      </c>
      <c r="S2488">
        <f t="shared" si="77"/>
        <v>1.2665836541666666E-2</v>
      </c>
      <c r="T2488" t="s">
        <v>19</v>
      </c>
    </row>
    <row r="2489" spans="1:20" x14ac:dyDescent="0.25">
      <c r="A2489">
        <v>2488</v>
      </c>
      <c r="B2489" t="s">
        <v>2733</v>
      </c>
      <c r="C2489" t="s">
        <v>2734</v>
      </c>
      <c r="D2489" t="str">
        <f t="shared" si="76"/>
        <v>Trigg Ernestina</v>
      </c>
      <c r="E2489" t="s">
        <v>15</v>
      </c>
      <c r="F2489" t="s">
        <v>711</v>
      </c>
      <c r="G2489" t="s">
        <v>1060</v>
      </c>
      <c r="H2489" t="s">
        <v>1061</v>
      </c>
      <c r="I2489" t="s">
        <v>54</v>
      </c>
      <c r="J2489" t="s">
        <v>19</v>
      </c>
      <c r="K2489" t="str">
        <f>INDEX(Table6[Column1],MATCH(L2489,Table6[Column2]))</f>
        <v>Youth</v>
      </c>
      <c r="L2489">
        <v>25.742757860000001</v>
      </c>
      <c r="M2489" t="str">
        <f>VLOOKUP(L2489,Table1[],2)</f>
        <v>20 - 29</v>
      </c>
      <c r="N2489" t="str">
        <f>INDEX(Table7[Column1],MATCH(O2489,Table7[Column2]))</f>
        <v>Learning Stage</v>
      </c>
      <c r="O2489">
        <v>2.9760135619999999</v>
      </c>
      <c r="P2489" t="str">
        <f>VLOOKUP(O2489,Table13[],2)</f>
        <v>1 - 5</v>
      </c>
      <c r="Q2489" t="str">
        <f>INDEX(Table8[Column1],MATCH(R2489,Table8[Column2]))</f>
        <v>Scheduled</v>
      </c>
      <c r="R2489">
        <v>0</v>
      </c>
      <c r="S2489">
        <f t="shared" si="77"/>
        <v>0</v>
      </c>
      <c r="T2489" t="s">
        <v>19</v>
      </c>
    </row>
    <row r="2490" spans="1:20" x14ac:dyDescent="0.25">
      <c r="A2490">
        <v>2489</v>
      </c>
      <c r="B2490" t="s">
        <v>2735</v>
      </c>
      <c r="C2490" t="s">
        <v>1447</v>
      </c>
      <c r="D2490" t="str">
        <f t="shared" si="76"/>
        <v>Osborne Bobbi</v>
      </c>
      <c r="E2490" t="s">
        <v>15</v>
      </c>
      <c r="F2490" t="s">
        <v>127</v>
      </c>
      <c r="G2490" t="s">
        <v>1060</v>
      </c>
      <c r="H2490" t="s">
        <v>1061</v>
      </c>
      <c r="I2490" t="s">
        <v>127</v>
      </c>
      <c r="J2490" t="s">
        <v>19</v>
      </c>
      <c r="K2490" t="str">
        <f>INDEX(Table6[Column1],MATCH(L2490,Table6[Column2]))</f>
        <v>Adults</v>
      </c>
      <c r="L2490">
        <v>43.045055769999998</v>
      </c>
      <c r="M2490" t="str">
        <f>VLOOKUP(L2490,Table1[],2)</f>
        <v>40 - 49</v>
      </c>
      <c r="N2490" t="str">
        <f>INDEX(Table7[Column1],MATCH(O2490,Table7[Column2]))</f>
        <v>Learning Stage</v>
      </c>
      <c r="O2490">
        <v>3.2906654830000002</v>
      </c>
      <c r="P2490" t="str">
        <f>VLOOKUP(O2490,Table13[],2)</f>
        <v>1 - 5</v>
      </c>
      <c r="Q2490" t="str">
        <f>INDEX(Table8[Column1],MATCH(R2490,Table8[Column2]))</f>
        <v>Habitual</v>
      </c>
      <c r="R2490">
        <v>80.272780740000002</v>
      </c>
      <c r="S2490">
        <f t="shared" si="77"/>
        <v>3.3446991975000002</v>
      </c>
      <c r="T2490" t="s">
        <v>19</v>
      </c>
    </row>
    <row r="2491" spans="1:20" x14ac:dyDescent="0.25">
      <c r="A2491">
        <v>2490</v>
      </c>
      <c r="B2491" t="s">
        <v>2128</v>
      </c>
      <c r="C2491" t="s">
        <v>600</v>
      </c>
      <c r="D2491" t="str">
        <f t="shared" si="76"/>
        <v>Beasley Neal</v>
      </c>
      <c r="E2491" t="s">
        <v>22</v>
      </c>
      <c r="F2491" t="s">
        <v>100</v>
      </c>
      <c r="G2491" t="s">
        <v>820</v>
      </c>
      <c r="H2491" t="s">
        <v>821</v>
      </c>
      <c r="I2491" t="s">
        <v>101</v>
      </c>
      <c r="J2491" t="s">
        <v>19</v>
      </c>
      <c r="K2491" t="str">
        <f>INDEX(Table6[Column1],MATCH(L2491,Table6[Column2]))</f>
        <v>Adults</v>
      </c>
      <c r="L2491">
        <v>43.746221499999997</v>
      </c>
      <c r="M2491" t="str">
        <f>VLOOKUP(L2491,Table1[],2)</f>
        <v>40 - 49</v>
      </c>
      <c r="N2491" t="str">
        <f>INDEX(Table7[Column1],MATCH(O2491,Table7[Column2]))</f>
        <v>Learning Stage</v>
      </c>
      <c r="O2491">
        <v>3.1926321249999998</v>
      </c>
      <c r="P2491" t="str">
        <f>VLOOKUP(O2491,Table13[],2)</f>
        <v>1 - 5</v>
      </c>
      <c r="Q2491" t="str">
        <f>INDEX(Table8[Column1],MATCH(R2491,Table8[Column2]))</f>
        <v>Maintained</v>
      </c>
      <c r="R2491">
        <v>56.731970369999999</v>
      </c>
      <c r="S2491">
        <f t="shared" si="77"/>
        <v>2.3638320987499997</v>
      </c>
      <c r="T2491" t="s">
        <v>19</v>
      </c>
    </row>
    <row r="2492" spans="1:20" x14ac:dyDescent="0.25">
      <c r="A2492">
        <v>2491</v>
      </c>
      <c r="B2492" t="s">
        <v>2736</v>
      </c>
      <c r="C2492" t="s">
        <v>241</v>
      </c>
      <c r="D2492" t="str">
        <f t="shared" si="76"/>
        <v>Padilla Jessica</v>
      </c>
      <c r="E2492" t="s">
        <v>15</v>
      </c>
      <c r="F2492" t="s">
        <v>87</v>
      </c>
      <c r="G2492" t="s">
        <v>1060</v>
      </c>
      <c r="H2492" t="s">
        <v>1061</v>
      </c>
      <c r="I2492" t="s">
        <v>87</v>
      </c>
      <c r="J2492" t="s">
        <v>19</v>
      </c>
      <c r="K2492" t="str">
        <f>INDEX(Table6[Column1],MATCH(L2492,Table6[Column2]))</f>
        <v>Young Adults</v>
      </c>
      <c r="L2492">
        <v>33.457153810000001</v>
      </c>
      <c r="M2492" t="str">
        <f>VLOOKUP(L2492,Table1[],2)</f>
        <v>30 - 39</v>
      </c>
      <c r="N2492" t="str">
        <f>INDEX(Table7[Column1],MATCH(O2492,Table7[Column2]))</f>
        <v>Fitting in Stage</v>
      </c>
      <c r="O2492">
        <v>6.6328434549999997</v>
      </c>
      <c r="P2492" t="str">
        <f>VLOOKUP(O2492,Table13[],2)</f>
        <v>6 - 10</v>
      </c>
      <c r="Q2492" t="str">
        <f>INDEX(Table8[Column1],MATCH(R2492,Table8[Column2]))</f>
        <v>Scheduled</v>
      </c>
      <c r="R2492">
        <v>18.618037829999999</v>
      </c>
      <c r="S2492">
        <f t="shared" si="77"/>
        <v>0.77575157624999991</v>
      </c>
      <c r="T2492" t="s">
        <v>19</v>
      </c>
    </row>
    <row r="2493" spans="1:20" x14ac:dyDescent="0.25">
      <c r="A2493">
        <v>2492</v>
      </c>
      <c r="B2493" t="s">
        <v>721</v>
      </c>
      <c r="C2493" t="s">
        <v>52</v>
      </c>
      <c r="D2493" t="str">
        <f t="shared" si="76"/>
        <v>Walker John</v>
      </c>
      <c r="E2493" t="s">
        <v>22</v>
      </c>
      <c r="F2493" t="s">
        <v>157</v>
      </c>
      <c r="G2493" t="s">
        <v>1060</v>
      </c>
      <c r="H2493" t="s">
        <v>1061</v>
      </c>
      <c r="I2493" t="s">
        <v>157</v>
      </c>
      <c r="J2493" t="s">
        <v>19</v>
      </c>
      <c r="K2493" t="str">
        <f>INDEX(Table6[Column1],MATCH(L2493,Table6[Column2]))</f>
        <v>Elders</v>
      </c>
      <c r="L2493">
        <v>56.348843809999998</v>
      </c>
      <c r="M2493" t="str">
        <f>VLOOKUP(L2493,Table1[],2)</f>
        <v>50 - 59</v>
      </c>
      <c r="N2493" t="str">
        <f>INDEX(Table7[Column1],MATCH(O2493,Table7[Column2]))</f>
        <v>Learning Stage</v>
      </c>
      <c r="O2493">
        <v>4.5704933849999998</v>
      </c>
      <c r="P2493" t="str">
        <f>VLOOKUP(O2493,Table13[],2)</f>
        <v>1 - 5</v>
      </c>
      <c r="Q2493" t="str">
        <f>INDEX(Table8[Column1],MATCH(R2493,Table8[Column2]))</f>
        <v>Excused</v>
      </c>
      <c r="R2493">
        <v>147.64302989999999</v>
      </c>
      <c r="S2493">
        <f t="shared" si="77"/>
        <v>6.1517929124999995</v>
      </c>
      <c r="T2493" t="s">
        <v>19</v>
      </c>
    </row>
    <row r="2494" spans="1:20" x14ac:dyDescent="0.25">
      <c r="A2494">
        <v>2493</v>
      </c>
      <c r="B2494" t="s">
        <v>2737</v>
      </c>
      <c r="C2494" t="s">
        <v>56</v>
      </c>
      <c r="D2494" t="str">
        <f t="shared" si="76"/>
        <v>Arce James</v>
      </c>
      <c r="E2494" t="s">
        <v>22</v>
      </c>
      <c r="F2494" t="s">
        <v>711</v>
      </c>
      <c r="G2494" t="s">
        <v>1060</v>
      </c>
      <c r="H2494" t="s">
        <v>1061</v>
      </c>
      <c r="I2494" t="s">
        <v>54</v>
      </c>
      <c r="J2494" t="s">
        <v>19</v>
      </c>
      <c r="K2494" t="str">
        <f>INDEX(Table6[Column1],MATCH(L2494,Table6[Column2]))</f>
        <v>Young Adults</v>
      </c>
      <c r="L2494">
        <v>35.82328579</v>
      </c>
      <c r="M2494" t="str">
        <f>VLOOKUP(L2494,Table1[],2)</f>
        <v>30 - 39</v>
      </c>
      <c r="N2494" t="str">
        <f>INDEX(Table7[Column1],MATCH(O2494,Table7[Column2]))</f>
        <v>Learning Stage</v>
      </c>
      <c r="O2494">
        <v>3.4479123490000001</v>
      </c>
      <c r="P2494" t="str">
        <f>VLOOKUP(O2494,Table13[],2)</f>
        <v>1 - 5</v>
      </c>
      <c r="Q2494" t="str">
        <f>INDEX(Table8[Column1],MATCH(R2494,Table8[Column2]))</f>
        <v>Scheduled</v>
      </c>
      <c r="R2494">
        <v>25.110154080000001</v>
      </c>
      <c r="S2494">
        <f t="shared" si="77"/>
        <v>1.04625642</v>
      </c>
      <c r="T2494" t="s">
        <v>19</v>
      </c>
    </row>
    <row r="2495" spans="1:20" x14ac:dyDescent="0.25">
      <c r="A2495">
        <v>2494</v>
      </c>
      <c r="B2495" t="s">
        <v>610</v>
      </c>
      <c r="C2495" t="s">
        <v>2738</v>
      </c>
      <c r="D2495" t="str">
        <f t="shared" si="76"/>
        <v>Ingram Angelina</v>
      </c>
      <c r="E2495" t="s">
        <v>15</v>
      </c>
      <c r="F2495" t="s">
        <v>192</v>
      </c>
      <c r="G2495" t="s">
        <v>2305</v>
      </c>
      <c r="H2495" t="s">
        <v>1826</v>
      </c>
      <c r="I2495" t="s">
        <v>192</v>
      </c>
      <c r="J2495" t="s">
        <v>19</v>
      </c>
      <c r="K2495" t="str">
        <f>INDEX(Table6[Column1],MATCH(L2495,Table6[Column2]))</f>
        <v>Adults</v>
      </c>
      <c r="L2495">
        <v>41.253205309999998</v>
      </c>
      <c r="M2495" t="str">
        <f>VLOOKUP(L2495,Table1[],2)</f>
        <v>40 - 49</v>
      </c>
      <c r="N2495" t="str">
        <f>INDEX(Table7[Column1],MATCH(O2495,Table7[Column2]))</f>
        <v>Learning Stage</v>
      </c>
      <c r="O2495">
        <v>2.6528034960000002</v>
      </c>
      <c r="P2495" t="str">
        <f>VLOOKUP(O2495,Table13[],2)</f>
        <v>1 - 5</v>
      </c>
      <c r="Q2495" t="str">
        <f>INDEX(Table8[Column1],MATCH(R2495,Table8[Column2]))</f>
        <v>Habitual</v>
      </c>
      <c r="R2495">
        <v>84.5789616</v>
      </c>
      <c r="S2495">
        <f t="shared" si="77"/>
        <v>3.5241234000000001</v>
      </c>
      <c r="T2495" t="s">
        <v>19</v>
      </c>
    </row>
    <row r="2496" spans="1:20" x14ac:dyDescent="0.25">
      <c r="A2496">
        <v>2495</v>
      </c>
      <c r="B2496" t="s">
        <v>2739</v>
      </c>
      <c r="C2496" t="s">
        <v>365</v>
      </c>
      <c r="D2496" t="str">
        <f t="shared" si="76"/>
        <v>Battle Edith</v>
      </c>
      <c r="E2496" t="s">
        <v>15</v>
      </c>
      <c r="F2496" t="s">
        <v>38</v>
      </c>
      <c r="G2496" t="s">
        <v>820</v>
      </c>
      <c r="H2496" t="s">
        <v>821</v>
      </c>
      <c r="I2496" t="s">
        <v>38</v>
      </c>
      <c r="J2496" t="s">
        <v>19</v>
      </c>
      <c r="K2496" t="str">
        <f>INDEX(Table6[Column1],MATCH(L2496,Table6[Column2]))</f>
        <v>Elders</v>
      </c>
      <c r="L2496">
        <v>52.879292890000002</v>
      </c>
      <c r="M2496" t="str">
        <f>VLOOKUP(L2496,Table1[],2)</f>
        <v>50 - 59</v>
      </c>
      <c r="N2496" t="str">
        <f>INDEX(Table7[Column1],MATCH(O2496,Table7[Column2]))</f>
        <v>Learning Stage</v>
      </c>
      <c r="O2496">
        <v>4.8393500749999996</v>
      </c>
      <c r="P2496" t="str">
        <f>VLOOKUP(O2496,Table13[],2)</f>
        <v>1 - 5</v>
      </c>
      <c r="Q2496" t="str">
        <f>INDEX(Table8[Column1],MATCH(R2496,Table8[Column2]))</f>
        <v>Excused</v>
      </c>
      <c r="R2496">
        <v>134.13418569999999</v>
      </c>
      <c r="S2496">
        <f t="shared" si="77"/>
        <v>5.5889244041666659</v>
      </c>
      <c r="T2496" t="s">
        <v>19</v>
      </c>
    </row>
    <row r="2497" spans="1:20" x14ac:dyDescent="0.25">
      <c r="A2497">
        <v>2496</v>
      </c>
      <c r="B2497" t="s">
        <v>2740</v>
      </c>
      <c r="C2497" t="s">
        <v>2075</v>
      </c>
      <c r="D2497" t="str">
        <f t="shared" si="76"/>
        <v>Feeney Jessie</v>
      </c>
      <c r="E2497" t="s">
        <v>15</v>
      </c>
      <c r="F2497" t="s">
        <v>235</v>
      </c>
      <c r="G2497" t="s">
        <v>1060</v>
      </c>
      <c r="H2497" t="s">
        <v>1061</v>
      </c>
      <c r="I2497" t="s">
        <v>235</v>
      </c>
      <c r="J2497" t="s">
        <v>19</v>
      </c>
      <c r="K2497" t="str">
        <f>INDEX(Table6[Column1],MATCH(L2497,Table6[Column2]))</f>
        <v>Seniors</v>
      </c>
      <c r="L2497">
        <v>62.150041270000003</v>
      </c>
      <c r="M2497" t="str">
        <f>VLOOKUP(L2497,Table1[],2)</f>
        <v>60 and Above</v>
      </c>
      <c r="N2497" t="str">
        <f>INDEX(Table7[Column1],MATCH(O2497,Table7[Column2]))</f>
        <v>Learning Stage</v>
      </c>
      <c r="O2497">
        <v>4.689213885</v>
      </c>
      <c r="P2497" t="str">
        <f>VLOOKUP(O2497,Table13[],2)</f>
        <v>1 - 5</v>
      </c>
      <c r="Q2497" t="str">
        <f>INDEX(Table8[Column1],MATCH(R2497,Table8[Column2]))</f>
        <v>Unexcused</v>
      </c>
      <c r="R2497">
        <v>197.03767310000001</v>
      </c>
      <c r="S2497">
        <f t="shared" si="77"/>
        <v>8.2099030458333342</v>
      </c>
      <c r="T2497" t="s">
        <v>19</v>
      </c>
    </row>
    <row r="2498" spans="1:20" x14ac:dyDescent="0.25">
      <c r="A2498">
        <v>2497</v>
      </c>
      <c r="B2498" t="s">
        <v>2741</v>
      </c>
      <c r="C2498" t="s">
        <v>73</v>
      </c>
      <c r="D2498" t="str">
        <f t="shared" si="76"/>
        <v>Deason Jesus</v>
      </c>
      <c r="E2498" t="s">
        <v>22</v>
      </c>
      <c r="F2498" t="s">
        <v>730</v>
      </c>
      <c r="G2498" t="s">
        <v>1060</v>
      </c>
      <c r="H2498" t="s">
        <v>1061</v>
      </c>
      <c r="I2498" t="s">
        <v>24</v>
      </c>
      <c r="J2498" t="s">
        <v>19</v>
      </c>
      <c r="K2498" t="str">
        <f>INDEX(Table6[Column1],MATCH(L2498,Table6[Column2]))</f>
        <v>Young Adults</v>
      </c>
      <c r="L2498">
        <v>33.34756273</v>
      </c>
      <c r="M2498" t="str">
        <f>VLOOKUP(L2498,Table1[],2)</f>
        <v>30 - 39</v>
      </c>
      <c r="N2498" t="str">
        <f>INDEX(Table7[Column1],MATCH(O2498,Table7[Column2]))</f>
        <v>Learning Stage</v>
      </c>
      <c r="O2498">
        <v>4.4272557089999998</v>
      </c>
      <c r="P2498" t="str">
        <f>VLOOKUP(O2498,Table13[],2)</f>
        <v>1 - 5</v>
      </c>
      <c r="Q2498" t="str">
        <f>INDEX(Table8[Column1],MATCH(R2498,Table8[Column2]))</f>
        <v>Scheduled</v>
      </c>
      <c r="R2498">
        <v>4.9518357770000003</v>
      </c>
      <c r="S2498">
        <f t="shared" si="77"/>
        <v>0.20632649070833337</v>
      </c>
      <c r="T2498" t="s">
        <v>19</v>
      </c>
    </row>
    <row r="2499" spans="1:20" x14ac:dyDescent="0.25">
      <c r="A2499">
        <v>2498</v>
      </c>
      <c r="B2499" t="s">
        <v>2742</v>
      </c>
      <c r="C2499" t="s">
        <v>657</v>
      </c>
      <c r="D2499" t="str">
        <f t="shared" ref="D2499:D2562" si="78">CONCATENATE(B2499, " ",C2499)</f>
        <v>Freeman Timothy</v>
      </c>
      <c r="E2499" t="s">
        <v>22</v>
      </c>
      <c r="F2499" t="s">
        <v>107</v>
      </c>
      <c r="G2499" t="s">
        <v>1060</v>
      </c>
      <c r="H2499" t="s">
        <v>1061</v>
      </c>
      <c r="I2499" t="s">
        <v>107</v>
      </c>
      <c r="J2499" t="s">
        <v>19</v>
      </c>
      <c r="K2499" t="str">
        <f>INDEX(Table6[Column1],MATCH(L2499,Table6[Column2]))</f>
        <v>Adults</v>
      </c>
      <c r="L2499">
        <v>45.329596899999999</v>
      </c>
      <c r="M2499" t="str">
        <f>VLOOKUP(L2499,Table1[],2)</f>
        <v>40 - 49</v>
      </c>
      <c r="N2499" t="str">
        <f>INDEX(Table7[Column1],MATCH(O2499,Table7[Column2]))</f>
        <v>Learning Stage</v>
      </c>
      <c r="O2499">
        <v>3.3560565680000001</v>
      </c>
      <c r="P2499" t="str">
        <f>VLOOKUP(O2499,Table13[],2)</f>
        <v>1 - 5</v>
      </c>
      <c r="Q2499" t="str">
        <f>INDEX(Table8[Column1],MATCH(R2499,Table8[Column2]))</f>
        <v>Maintained</v>
      </c>
      <c r="R2499">
        <v>71.149817279999994</v>
      </c>
      <c r="S2499">
        <f t="shared" ref="S2499:S2562" si="79">CONVERT(R2499,"hr","day")</f>
        <v>2.96457572</v>
      </c>
      <c r="T2499" t="s">
        <v>19</v>
      </c>
    </row>
    <row r="2500" spans="1:20" x14ac:dyDescent="0.25">
      <c r="A2500">
        <v>2499</v>
      </c>
      <c r="B2500" t="s">
        <v>150</v>
      </c>
      <c r="C2500" t="s">
        <v>2112</v>
      </c>
      <c r="D2500" t="str">
        <f t="shared" si="78"/>
        <v>Medina Ella</v>
      </c>
      <c r="E2500" t="s">
        <v>15</v>
      </c>
      <c r="F2500" t="s">
        <v>38</v>
      </c>
      <c r="G2500" t="s">
        <v>820</v>
      </c>
      <c r="H2500" t="s">
        <v>821</v>
      </c>
      <c r="I2500" t="s">
        <v>38</v>
      </c>
      <c r="J2500" t="s">
        <v>19</v>
      </c>
      <c r="K2500" t="str">
        <f>INDEX(Table6[Column1],MATCH(L2500,Table6[Column2]))</f>
        <v>Adults</v>
      </c>
      <c r="L2500">
        <v>48.688980870000002</v>
      </c>
      <c r="M2500" t="str">
        <f>VLOOKUP(L2500,Table1[],2)</f>
        <v>40 - 49</v>
      </c>
      <c r="N2500" t="str">
        <f>INDEX(Table7[Column1],MATCH(O2500,Table7[Column2]))</f>
        <v>Learning Stage</v>
      </c>
      <c r="O2500">
        <v>3.1932434340000002</v>
      </c>
      <c r="P2500" t="str">
        <f>VLOOKUP(O2500,Table13[],2)</f>
        <v>1 - 5</v>
      </c>
      <c r="Q2500" t="str">
        <f>INDEX(Table8[Column1],MATCH(R2500,Table8[Column2]))</f>
        <v>Maintained</v>
      </c>
      <c r="R2500">
        <v>69.720789519999997</v>
      </c>
      <c r="S2500">
        <f t="shared" si="79"/>
        <v>2.9050328966666665</v>
      </c>
      <c r="T2500" t="s">
        <v>19</v>
      </c>
    </row>
    <row r="2501" spans="1:20" x14ac:dyDescent="0.25">
      <c r="A2501">
        <v>2500</v>
      </c>
      <c r="B2501" t="s">
        <v>2743</v>
      </c>
      <c r="C2501" t="s">
        <v>1323</v>
      </c>
      <c r="D2501" t="str">
        <f t="shared" si="78"/>
        <v>Skidmore Shelley</v>
      </c>
      <c r="E2501" t="s">
        <v>15</v>
      </c>
      <c r="F2501" t="s">
        <v>277</v>
      </c>
      <c r="G2501" t="s">
        <v>1060</v>
      </c>
      <c r="H2501" t="s">
        <v>1061</v>
      </c>
      <c r="I2501" t="s">
        <v>277</v>
      </c>
      <c r="J2501" t="s">
        <v>19</v>
      </c>
      <c r="K2501" t="str">
        <f>INDEX(Table6[Column1],MATCH(L2501,Table6[Column2]))</f>
        <v>Youth</v>
      </c>
      <c r="L2501">
        <v>28.376060120000002</v>
      </c>
      <c r="M2501" t="str">
        <f>VLOOKUP(L2501,Table1[],2)</f>
        <v>20 - 29</v>
      </c>
      <c r="N2501" t="str">
        <f>INDEX(Table7[Column1],MATCH(O2501,Table7[Column2]))</f>
        <v>Learning Stage</v>
      </c>
      <c r="O2501">
        <v>5.7845967089999997</v>
      </c>
      <c r="P2501" t="str">
        <f>VLOOKUP(O2501,Table13[],2)</f>
        <v>1 - 5</v>
      </c>
      <c r="Q2501" t="str">
        <f>INDEX(Table8[Column1],MATCH(R2501,Table8[Column2]))</f>
        <v>Scheduled</v>
      </c>
      <c r="R2501">
        <v>0</v>
      </c>
      <c r="S2501">
        <f t="shared" si="79"/>
        <v>0</v>
      </c>
      <c r="T2501" t="s">
        <v>19</v>
      </c>
    </row>
    <row r="2502" spans="1:20" x14ac:dyDescent="0.25">
      <c r="A2502">
        <v>2501</v>
      </c>
      <c r="B2502" t="s">
        <v>2744</v>
      </c>
      <c r="C2502" t="s">
        <v>1208</v>
      </c>
      <c r="D2502" t="str">
        <f t="shared" si="78"/>
        <v>Duke Edna</v>
      </c>
      <c r="E2502" t="s">
        <v>15</v>
      </c>
      <c r="F2502" t="s">
        <v>157</v>
      </c>
      <c r="G2502" t="s">
        <v>1060</v>
      </c>
      <c r="H2502" t="s">
        <v>1061</v>
      </c>
      <c r="I2502" t="s">
        <v>157</v>
      </c>
      <c r="J2502" t="s">
        <v>19</v>
      </c>
      <c r="K2502" t="str">
        <f>INDEX(Table6[Column1],MATCH(L2502,Table6[Column2]))</f>
        <v>Youth</v>
      </c>
      <c r="L2502">
        <v>27.726354019999999</v>
      </c>
      <c r="M2502" t="str">
        <f>VLOOKUP(L2502,Table1[],2)</f>
        <v>20 - 29</v>
      </c>
      <c r="N2502" t="str">
        <f>INDEX(Table7[Column1],MATCH(O2502,Table7[Column2]))</f>
        <v>Learning Stage</v>
      </c>
      <c r="O2502">
        <v>5.7023525580000003</v>
      </c>
      <c r="P2502" t="str">
        <f>VLOOKUP(O2502,Table13[],2)</f>
        <v>1 - 5</v>
      </c>
      <c r="Q2502" t="str">
        <f>INDEX(Table8[Column1],MATCH(R2502,Table8[Column2]))</f>
        <v>Scheduled</v>
      </c>
      <c r="R2502">
        <v>0</v>
      </c>
      <c r="S2502">
        <f t="shared" si="79"/>
        <v>0</v>
      </c>
      <c r="T2502" t="s">
        <v>19</v>
      </c>
    </row>
    <row r="2503" spans="1:20" x14ac:dyDescent="0.25">
      <c r="A2503">
        <v>2502</v>
      </c>
      <c r="B2503" t="s">
        <v>2745</v>
      </c>
      <c r="C2503" t="s">
        <v>338</v>
      </c>
      <c r="D2503" t="str">
        <f t="shared" si="78"/>
        <v>Cruz Alfredo</v>
      </c>
      <c r="E2503" t="s">
        <v>22</v>
      </c>
      <c r="F2503" t="s">
        <v>38</v>
      </c>
      <c r="G2503" t="s">
        <v>820</v>
      </c>
      <c r="H2503" t="s">
        <v>821</v>
      </c>
      <c r="I2503" t="s">
        <v>38</v>
      </c>
      <c r="J2503" t="s">
        <v>19</v>
      </c>
      <c r="K2503" t="str">
        <f>INDEX(Table6[Column1],MATCH(L2503,Table6[Column2]))</f>
        <v>Elders</v>
      </c>
      <c r="L2503">
        <v>55.524458160000002</v>
      </c>
      <c r="M2503" t="str">
        <f>VLOOKUP(L2503,Table1[],2)</f>
        <v>50 - 59</v>
      </c>
      <c r="N2503" t="str">
        <f>INDEX(Table7[Column1],MATCH(O2503,Table7[Column2]))</f>
        <v>Learning Stage</v>
      </c>
      <c r="O2503">
        <v>4.0034828139999998</v>
      </c>
      <c r="P2503" t="str">
        <f>VLOOKUP(O2503,Table13[],2)</f>
        <v>1 - 5</v>
      </c>
      <c r="Q2503" t="str">
        <f>INDEX(Table8[Column1],MATCH(R2503,Table8[Column2]))</f>
        <v>Excused</v>
      </c>
      <c r="R2503">
        <v>126.5030525</v>
      </c>
      <c r="S2503">
        <f t="shared" si="79"/>
        <v>5.2709605208333334</v>
      </c>
      <c r="T2503" t="s">
        <v>19</v>
      </c>
    </row>
    <row r="2504" spans="1:20" x14ac:dyDescent="0.25">
      <c r="A2504">
        <v>2503</v>
      </c>
      <c r="B2504" t="s">
        <v>551</v>
      </c>
      <c r="C2504" t="s">
        <v>2746</v>
      </c>
      <c r="D2504" t="str">
        <f t="shared" si="78"/>
        <v>Leblanc Al</v>
      </c>
      <c r="E2504" t="s">
        <v>22</v>
      </c>
      <c r="F2504" t="s">
        <v>30</v>
      </c>
      <c r="G2504" t="s">
        <v>1060</v>
      </c>
      <c r="H2504" t="s">
        <v>1061</v>
      </c>
      <c r="I2504" t="s">
        <v>30</v>
      </c>
      <c r="J2504" t="s">
        <v>19</v>
      </c>
      <c r="K2504" t="str">
        <f>INDEX(Table6[Column1],MATCH(L2504,Table6[Column2]))</f>
        <v>Adults</v>
      </c>
      <c r="L2504">
        <v>47.89620729</v>
      </c>
      <c r="M2504" t="str">
        <f>VLOOKUP(L2504,Table1[],2)</f>
        <v>40 - 49</v>
      </c>
      <c r="N2504" t="str">
        <f>INDEX(Table7[Column1],MATCH(O2504,Table7[Column2]))</f>
        <v>Learning Stage</v>
      </c>
      <c r="O2504">
        <v>5.7330504859999998</v>
      </c>
      <c r="P2504" t="str">
        <f>VLOOKUP(O2504,Table13[],2)</f>
        <v>1 - 5</v>
      </c>
      <c r="Q2504" t="str">
        <f>INDEX(Table8[Column1],MATCH(R2504,Table8[Column2]))</f>
        <v>Maintained</v>
      </c>
      <c r="R2504">
        <v>78.883335259999996</v>
      </c>
      <c r="S2504">
        <f t="shared" si="79"/>
        <v>3.2868056358333329</v>
      </c>
      <c r="T2504" t="s">
        <v>19</v>
      </c>
    </row>
    <row r="2505" spans="1:20" x14ac:dyDescent="0.25">
      <c r="A2505">
        <v>2504</v>
      </c>
      <c r="B2505" t="s">
        <v>1318</v>
      </c>
      <c r="C2505" t="s">
        <v>2747</v>
      </c>
      <c r="D2505" t="str">
        <f t="shared" si="78"/>
        <v>Chapman Homer</v>
      </c>
      <c r="E2505" t="s">
        <v>22</v>
      </c>
      <c r="F2505" t="s">
        <v>87</v>
      </c>
      <c r="G2505" t="s">
        <v>1060</v>
      </c>
      <c r="H2505" t="s">
        <v>1061</v>
      </c>
      <c r="I2505" t="s">
        <v>87</v>
      </c>
      <c r="J2505" t="s">
        <v>19</v>
      </c>
      <c r="K2505" t="str">
        <f>INDEX(Table6[Column1],MATCH(L2505,Table6[Column2]))</f>
        <v>Adults</v>
      </c>
      <c r="L2505">
        <v>44.28549074</v>
      </c>
      <c r="M2505" t="str">
        <f>VLOOKUP(L2505,Table1[],2)</f>
        <v>40 - 49</v>
      </c>
      <c r="N2505" t="str">
        <f>INDEX(Table7[Column1],MATCH(O2505,Table7[Column2]))</f>
        <v>Fitting in Stage</v>
      </c>
      <c r="O2505">
        <v>6.2918143280000001</v>
      </c>
      <c r="P2505" t="str">
        <f>VLOOKUP(O2505,Table13[],2)</f>
        <v>6 - 10</v>
      </c>
      <c r="Q2505" t="str">
        <f>INDEX(Table8[Column1],MATCH(R2505,Table8[Column2]))</f>
        <v>Maintained</v>
      </c>
      <c r="R2505">
        <v>75.192914540000004</v>
      </c>
      <c r="S2505">
        <f t="shared" si="79"/>
        <v>3.1330381058333336</v>
      </c>
      <c r="T2505" t="s">
        <v>19</v>
      </c>
    </row>
    <row r="2506" spans="1:20" x14ac:dyDescent="0.25">
      <c r="A2506">
        <v>2505</v>
      </c>
      <c r="B2506" t="s">
        <v>47</v>
      </c>
      <c r="C2506" t="s">
        <v>2748</v>
      </c>
      <c r="D2506" t="str">
        <f t="shared" si="78"/>
        <v>Smith Lucinda</v>
      </c>
      <c r="E2506" t="s">
        <v>15</v>
      </c>
      <c r="F2506" t="s">
        <v>169</v>
      </c>
      <c r="G2506" t="s">
        <v>1060</v>
      </c>
      <c r="H2506" t="s">
        <v>1061</v>
      </c>
      <c r="I2506" t="s">
        <v>169</v>
      </c>
      <c r="J2506" t="s">
        <v>19</v>
      </c>
      <c r="K2506" t="str">
        <f>INDEX(Table6[Column1],MATCH(L2506,Table6[Column2]))</f>
        <v>Young Adults</v>
      </c>
      <c r="L2506">
        <v>38.904978020000001</v>
      </c>
      <c r="M2506" t="str">
        <f>VLOOKUP(L2506,Table1[],2)</f>
        <v>30 - 39</v>
      </c>
      <c r="N2506" t="str">
        <f>INDEX(Table7[Column1],MATCH(O2506,Table7[Column2]))</f>
        <v>Learning Stage</v>
      </c>
      <c r="O2506">
        <v>4.5837808679999998</v>
      </c>
      <c r="P2506" t="str">
        <f>VLOOKUP(O2506,Table13[],2)</f>
        <v>1 - 5</v>
      </c>
      <c r="Q2506" t="str">
        <f>INDEX(Table8[Column1],MATCH(R2506,Table8[Column2]))</f>
        <v>Maintained</v>
      </c>
      <c r="R2506">
        <v>54.089393469999997</v>
      </c>
      <c r="S2506">
        <f t="shared" si="79"/>
        <v>2.2537247279166666</v>
      </c>
      <c r="T2506" t="s">
        <v>19</v>
      </c>
    </row>
    <row r="2507" spans="1:20" x14ac:dyDescent="0.25">
      <c r="A2507">
        <v>2506</v>
      </c>
      <c r="B2507" t="s">
        <v>184</v>
      </c>
      <c r="C2507" t="s">
        <v>2749</v>
      </c>
      <c r="D2507" t="str">
        <f t="shared" si="78"/>
        <v>Green Nichole</v>
      </c>
      <c r="E2507" t="s">
        <v>15</v>
      </c>
      <c r="F2507" t="s">
        <v>127</v>
      </c>
      <c r="G2507" t="s">
        <v>1060</v>
      </c>
      <c r="H2507" t="s">
        <v>1061</v>
      </c>
      <c r="I2507" t="s">
        <v>127</v>
      </c>
      <c r="J2507" t="s">
        <v>19</v>
      </c>
      <c r="K2507" t="str">
        <f>INDEX(Table6[Column1],MATCH(L2507,Table6[Column2]))</f>
        <v>Adults</v>
      </c>
      <c r="L2507">
        <v>46.244032750000002</v>
      </c>
      <c r="M2507" t="str">
        <f>VLOOKUP(L2507,Table1[],2)</f>
        <v>40 - 49</v>
      </c>
      <c r="N2507" t="str">
        <f>INDEX(Table7[Column1],MATCH(O2507,Table7[Column2]))</f>
        <v>Learning Stage</v>
      </c>
      <c r="O2507">
        <v>4.5085624879999999</v>
      </c>
      <c r="P2507" t="str">
        <f>VLOOKUP(O2507,Table13[],2)</f>
        <v>1 - 5</v>
      </c>
      <c r="Q2507" t="str">
        <f>INDEX(Table8[Column1],MATCH(R2507,Table8[Column2]))</f>
        <v>Maintained</v>
      </c>
      <c r="R2507">
        <v>60.868213130000001</v>
      </c>
      <c r="S2507">
        <f t="shared" si="79"/>
        <v>2.5361755470833334</v>
      </c>
      <c r="T2507" t="s">
        <v>19</v>
      </c>
    </row>
    <row r="2508" spans="1:20" x14ac:dyDescent="0.25">
      <c r="A2508">
        <v>2507</v>
      </c>
      <c r="B2508" t="s">
        <v>2750</v>
      </c>
      <c r="C2508" t="s">
        <v>93</v>
      </c>
      <c r="D2508" t="str">
        <f t="shared" si="78"/>
        <v>Elliot William</v>
      </c>
      <c r="E2508" t="s">
        <v>22</v>
      </c>
      <c r="F2508" t="s">
        <v>38</v>
      </c>
      <c r="G2508" t="s">
        <v>820</v>
      </c>
      <c r="H2508" t="s">
        <v>821</v>
      </c>
      <c r="I2508" t="s">
        <v>38</v>
      </c>
      <c r="J2508" t="s">
        <v>19</v>
      </c>
      <c r="K2508" t="str">
        <f>INDEX(Table6[Column1],MATCH(L2508,Table6[Column2]))</f>
        <v>Youth</v>
      </c>
      <c r="L2508">
        <v>27.20365391</v>
      </c>
      <c r="M2508" t="str">
        <f>VLOOKUP(L2508,Table1[],2)</f>
        <v>20 - 29</v>
      </c>
      <c r="N2508" t="str">
        <f>INDEX(Table7[Column1],MATCH(O2508,Table7[Column2]))</f>
        <v>Learning Stage</v>
      </c>
      <c r="O2508">
        <v>4.5007670830000004</v>
      </c>
      <c r="P2508" t="str">
        <f>VLOOKUP(O2508,Table13[],2)</f>
        <v>1 - 5</v>
      </c>
      <c r="Q2508" t="str">
        <f>INDEX(Table8[Column1],MATCH(R2508,Table8[Column2]))</f>
        <v>Scheduled</v>
      </c>
      <c r="R2508">
        <v>1.4616283640000001</v>
      </c>
      <c r="S2508">
        <f t="shared" si="79"/>
        <v>6.0901181833333339E-2</v>
      </c>
      <c r="T2508" t="s">
        <v>19</v>
      </c>
    </row>
    <row r="2509" spans="1:20" x14ac:dyDescent="0.25">
      <c r="A2509">
        <v>2508</v>
      </c>
      <c r="B2509" t="s">
        <v>88</v>
      </c>
      <c r="C2509" t="s">
        <v>2751</v>
      </c>
      <c r="D2509" t="str">
        <f t="shared" si="78"/>
        <v>Hunt Ashely</v>
      </c>
      <c r="E2509" t="s">
        <v>15</v>
      </c>
      <c r="F2509" t="s">
        <v>30</v>
      </c>
      <c r="G2509" t="s">
        <v>1060</v>
      </c>
      <c r="H2509" t="s">
        <v>1061</v>
      </c>
      <c r="I2509" t="s">
        <v>30</v>
      </c>
      <c r="J2509" t="s">
        <v>19</v>
      </c>
      <c r="K2509" t="str">
        <f>INDEX(Table6[Column1],MATCH(L2509,Table6[Column2]))</f>
        <v>Young Adults</v>
      </c>
      <c r="L2509">
        <v>32.409027119999998</v>
      </c>
      <c r="M2509" t="str">
        <f>VLOOKUP(L2509,Table1[],2)</f>
        <v>30 - 39</v>
      </c>
      <c r="N2509" t="str">
        <f>INDEX(Table7[Column1],MATCH(O2509,Table7[Column2]))</f>
        <v>Learning Stage</v>
      </c>
      <c r="O2509">
        <v>3.8493245520000001</v>
      </c>
      <c r="P2509" t="str">
        <f>VLOOKUP(O2509,Table13[],2)</f>
        <v>1 - 5</v>
      </c>
      <c r="Q2509" t="str">
        <f>INDEX(Table8[Column1],MATCH(R2509,Table8[Column2]))</f>
        <v>Scheduled</v>
      </c>
      <c r="R2509">
        <v>0</v>
      </c>
      <c r="S2509">
        <f t="shared" si="79"/>
        <v>0</v>
      </c>
      <c r="T2509" t="s">
        <v>19</v>
      </c>
    </row>
    <row r="2510" spans="1:20" x14ac:dyDescent="0.25">
      <c r="A2510">
        <v>2509</v>
      </c>
      <c r="B2510" t="s">
        <v>2752</v>
      </c>
      <c r="C2510" t="s">
        <v>603</v>
      </c>
      <c r="D2510" t="str">
        <f t="shared" si="78"/>
        <v>Cuellar Willie</v>
      </c>
      <c r="E2510" t="s">
        <v>22</v>
      </c>
      <c r="F2510" t="s">
        <v>16</v>
      </c>
      <c r="G2510" t="s">
        <v>17</v>
      </c>
      <c r="H2510" t="s">
        <v>18</v>
      </c>
      <c r="I2510" t="s">
        <v>16</v>
      </c>
      <c r="J2510" t="s">
        <v>19</v>
      </c>
      <c r="K2510" t="str">
        <f>INDEX(Table6[Column1],MATCH(L2510,Table6[Column2]))</f>
        <v>Adults</v>
      </c>
      <c r="L2510">
        <v>43.969619799999997</v>
      </c>
      <c r="M2510" t="str">
        <f>VLOOKUP(L2510,Table1[],2)</f>
        <v>40 - 49</v>
      </c>
      <c r="N2510" t="str">
        <f>INDEX(Table7[Column1],MATCH(O2510,Table7[Column2]))</f>
        <v>Fitting in Stage</v>
      </c>
      <c r="O2510">
        <v>7.1967018950000003</v>
      </c>
      <c r="P2510" t="str">
        <f>VLOOKUP(O2510,Table13[],2)</f>
        <v>6 - 10</v>
      </c>
      <c r="Q2510" t="str">
        <f>INDEX(Table8[Column1],MATCH(R2510,Table8[Column2]))</f>
        <v>Maintained</v>
      </c>
      <c r="R2510">
        <v>47.176189610000002</v>
      </c>
      <c r="S2510">
        <f t="shared" si="79"/>
        <v>1.9656745670833333</v>
      </c>
      <c r="T2510" t="s">
        <v>19</v>
      </c>
    </row>
    <row r="2511" spans="1:20" x14ac:dyDescent="0.25">
      <c r="A2511">
        <v>2510</v>
      </c>
      <c r="B2511" t="s">
        <v>904</v>
      </c>
      <c r="C2511" t="s">
        <v>2753</v>
      </c>
      <c r="D2511" t="str">
        <f t="shared" si="78"/>
        <v>Brown Deandrea</v>
      </c>
      <c r="E2511" t="s">
        <v>15</v>
      </c>
      <c r="F2511" t="s">
        <v>232</v>
      </c>
      <c r="G2511" t="s">
        <v>1060</v>
      </c>
      <c r="H2511" t="s">
        <v>1061</v>
      </c>
      <c r="I2511" t="s">
        <v>169</v>
      </c>
      <c r="J2511" t="s">
        <v>19</v>
      </c>
      <c r="K2511" t="str">
        <f>INDEX(Table6[Column1],MATCH(L2511,Table6[Column2]))</f>
        <v>Young Adults</v>
      </c>
      <c r="L2511">
        <v>38.064263089999997</v>
      </c>
      <c r="M2511" t="str">
        <f>VLOOKUP(L2511,Table1[],2)</f>
        <v>30 - 39</v>
      </c>
      <c r="N2511" t="str">
        <f>INDEX(Table7[Column1],MATCH(O2511,Table7[Column2]))</f>
        <v>Learning Stage</v>
      </c>
      <c r="O2511">
        <v>3.9008816500000001</v>
      </c>
      <c r="P2511" t="str">
        <f>VLOOKUP(O2511,Table13[],2)</f>
        <v>1 - 5</v>
      </c>
      <c r="Q2511" t="str">
        <f>INDEX(Table8[Column1],MATCH(R2511,Table8[Column2]))</f>
        <v>Habitual</v>
      </c>
      <c r="R2511">
        <v>83.285690090000003</v>
      </c>
      <c r="S2511">
        <f t="shared" si="79"/>
        <v>3.4702370870833334</v>
      </c>
      <c r="T2511" t="s">
        <v>19</v>
      </c>
    </row>
    <row r="2512" spans="1:20" x14ac:dyDescent="0.25">
      <c r="A2512">
        <v>2511</v>
      </c>
      <c r="B2512" t="s">
        <v>2754</v>
      </c>
      <c r="C2512" t="s">
        <v>1163</v>
      </c>
      <c r="D2512" t="str">
        <f t="shared" si="78"/>
        <v>Dengler Irving</v>
      </c>
      <c r="E2512" t="s">
        <v>22</v>
      </c>
      <c r="F2512" t="s">
        <v>38</v>
      </c>
      <c r="G2512" t="s">
        <v>820</v>
      </c>
      <c r="H2512" t="s">
        <v>821</v>
      </c>
      <c r="I2512" t="s">
        <v>38</v>
      </c>
      <c r="J2512" t="s">
        <v>19</v>
      </c>
      <c r="K2512" t="str">
        <f>INDEX(Table6[Column1],MATCH(L2512,Table6[Column2]))</f>
        <v>Young Adults</v>
      </c>
      <c r="L2512">
        <v>30.72702554</v>
      </c>
      <c r="M2512" t="str">
        <f>VLOOKUP(L2512,Table1[],2)</f>
        <v>30 - 39</v>
      </c>
      <c r="N2512" t="str">
        <f>INDEX(Table7[Column1],MATCH(O2512,Table7[Column2]))</f>
        <v>Learning Stage</v>
      </c>
      <c r="O2512">
        <v>4.7180180619999996</v>
      </c>
      <c r="P2512" t="str">
        <f>VLOOKUP(O2512,Table13[],2)</f>
        <v>1 - 5</v>
      </c>
      <c r="Q2512" t="str">
        <f>INDEX(Table8[Column1],MATCH(R2512,Table8[Column2]))</f>
        <v>Scheduled</v>
      </c>
      <c r="R2512">
        <v>0</v>
      </c>
      <c r="S2512">
        <f t="shared" si="79"/>
        <v>0</v>
      </c>
      <c r="T2512" t="s">
        <v>19</v>
      </c>
    </row>
    <row r="2513" spans="1:20" x14ac:dyDescent="0.25">
      <c r="A2513">
        <v>2512</v>
      </c>
      <c r="B2513" t="s">
        <v>67</v>
      </c>
      <c r="C2513" t="s">
        <v>2732</v>
      </c>
      <c r="D2513" t="str">
        <f t="shared" si="78"/>
        <v>Craig Adan</v>
      </c>
      <c r="E2513" t="s">
        <v>22</v>
      </c>
      <c r="F2513" t="s">
        <v>1994</v>
      </c>
      <c r="G2513" t="s">
        <v>1060</v>
      </c>
      <c r="H2513" t="s">
        <v>1061</v>
      </c>
      <c r="I2513" t="s">
        <v>54</v>
      </c>
      <c r="J2513" t="s">
        <v>19</v>
      </c>
      <c r="K2513" t="str">
        <f>INDEX(Table6[Column1],MATCH(L2513,Table6[Column2]))</f>
        <v>Adults</v>
      </c>
      <c r="L2513">
        <v>43.456498490000001</v>
      </c>
      <c r="M2513" t="str">
        <f>VLOOKUP(L2513,Table1[],2)</f>
        <v>40 - 49</v>
      </c>
      <c r="N2513" t="str">
        <f>INDEX(Table7[Column1],MATCH(O2513,Table7[Column2]))</f>
        <v>Learning Stage</v>
      </c>
      <c r="O2513">
        <v>4.2336430959999998</v>
      </c>
      <c r="P2513" t="str">
        <f>VLOOKUP(O2513,Table13[],2)</f>
        <v>1 - 5</v>
      </c>
      <c r="Q2513" t="str">
        <f>INDEX(Table8[Column1],MATCH(R2513,Table8[Column2]))</f>
        <v>Maintained</v>
      </c>
      <c r="R2513">
        <v>42.107634210000001</v>
      </c>
      <c r="S2513">
        <f t="shared" si="79"/>
        <v>1.7544847587500001</v>
      </c>
      <c r="T2513" t="s">
        <v>19</v>
      </c>
    </row>
    <row r="2514" spans="1:20" x14ac:dyDescent="0.25">
      <c r="A2514">
        <v>2513</v>
      </c>
      <c r="B2514" t="s">
        <v>2491</v>
      </c>
      <c r="C2514" t="s">
        <v>1454</v>
      </c>
      <c r="D2514" t="str">
        <f t="shared" si="78"/>
        <v>Simmons Darrell</v>
      </c>
      <c r="E2514" t="s">
        <v>22</v>
      </c>
      <c r="F2514" t="s">
        <v>38</v>
      </c>
      <c r="G2514" t="s">
        <v>820</v>
      </c>
      <c r="H2514" t="s">
        <v>821</v>
      </c>
      <c r="I2514" t="s">
        <v>38</v>
      </c>
      <c r="J2514" t="s">
        <v>19</v>
      </c>
      <c r="K2514" t="str">
        <f>INDEX(Table6[Column1],MATCH(L2514,Table6[Column2]))</f>
        <v>Young Adults</v>
      </c>
      <c r="L2514">
        <v>37.540562139999999</v>
      </c>
      <c r="M2514" t="str">
        <f>VLOOKUP(L2514,Table1[],2)</f>
        <v>30 - 39</v>
      </c>
      <c r="N2514" t="str">
        <f>INDEX(Table7[Column1],MATCH(O2514,Table7[Column2]))</f>
        <v>Fitting in Stage</v>
      </c>
      <c r="O2514">
        <v>6.8452473940000003</v>
      </c>
      <c r="P2514" t="str">
        <f>VLOOKUP(O2514,Table13[],2)</f>
        <v>6 - 10</v>
      </c>
      <c r="Q2514" t="str">
        <f>INDEX(Table8[Column1],MATCH(R2514,Table8[Column2]))</f>
        <v>Maintained</v>
      </c>
      <c r="R2514">
        <v>70.918278310000005</v>
      </c>
      <c r="S2514">
        <f t="shared" si="79"/>
        <v>2.9549282629166669</v>
      </c>
      <c r="T2514" t="s">
        <v>19</v>
      </c>
    </row>
    <row r="2515" spans="1:20" x14ac:dyDescent="0.25">
      <c r="A2515">
        <v>2514</v>
      </c>
      <c r="B2515" t="s">
        <v>2755</v>
      </c>
      <c r="C2515" t="s">
        <v>62</v>
      </c>
      <c r="D2515" t="str">
        <f t="shared" si="78"/>
        <v>Seltzer Thomas</v>
      </c>
      <c r="E2515" t="s">
        <v>22</v>
      </c>
      <c r="F2515" t="s">
        <v>358</v>
      </c>
      <c r="G2515" t="s">
        <v>1060</v>
      </c>
      <c r="H2515" t="s">
        <v>1061</v>
      </c>
      <c r="I2515" t="s">
        <v>358</v>
      </c>
      <c r="J2515" t="s">
        <v>19</v>
      </c>
      <c r="K2515" t="str">
        <f>INDEX(Table6[Column1],MATCH(L2515,Table6[Column2]))</f>
        <v>Adults</v>
      </c>
      <c r="L2515">
        <v>47.791580619999998</v>
      </c>
      <c r="M2515" t="str">
        <f>VLOOKUP(L2515,Table1[],2)</f>
        <v>40 - 49</v>
      </c>
      <c r="N2515" t="str">
        <f>INDEX(Table7[Column1],MATCH(O2515,Table7[Column2]))</f>
        <v>Learning Stage</v>
      </c>
      <c r="O2515">
        <v>3.343355463</v>
      </c>
      <c r="P2515" t="str">
        <f>VLOOKUP(O2515,Table13[],2)</f>
        <v>1 - 5</v>
      </c>
      <c r="Q2515" t="str">
        <f>INDEX(Table8[Column1],MATCH(R2515,Table8[Column2]))</f>
        <v>Habitual</v>
      </c>
      <c r="R2515">
        <v>97.68943865</v>
      </c>
      <c r="S2515">
        <f t="shared" si="79"/>
        <v>4.0703932770833333</v>
      </c>
      <c r="T2515" t="s">
        <v>19</v>
      </c>
    </row>
    <row r="2516" spans="1:20" x14ac:dyDescent="0.25">
      <c r="A2516">
        <v>2515</v>
      </c>
      <c r="B2516" t="s">
        <v>193</v>
      </c>
      <c r="C2516" t="s">
        <v>149</v>
      </c>
      <c r="D2516" t="str">
        <f t="shared" si="78"/>
        <v>Lopez Charles</v>
      </c>
      <c r="E2516" t="s">
        <v>22</v>
      </c>
      <c r="F2516" t="s">
        <v>30</v>
      </c>
      <c r="G2516" t="s">
        <v>1060</v>
      </c>
      <c r="H2516" t="s">
        <v>1061</v>
      </c>
      <c r="I2516" t="s">
        <v>30</v>
      </c>
      <c r="J2516" t="s">
        <v>19</v>
      </c>
      <c r="K2516" t="str">
        <f>INDEX(Table6[Column1],MATCH(L2516,Table6[Column2]))</f>
        <v>Elders</v>
      </c>
      <c r="L2516">
        <v>51.16009494</v>
      </c>
      <c r="M2516" t="str">
        <f>VLOOKUP(L2516,Table1[],2)</f>
        <v>50 - 59</v>
      </c>
      <c r="N2516" t="str">
        <f>INDEX(Table7[Column1],MATCH(O2516,Table7[Column2]))</f>
        <v>Fitting in Stage</v>
      </c>
      <c r="O2516">
        <v>7.3420495719999996</v>
      </c>
      <c r="P2516" t="str">
        <f>VLOOKUP(O2516,Table13[],2)</f>
        <v>6 - 10</v>
      </c>
      <c r="Q2516" t="str">
        <f>INDEX(Table8[Column1],MATCH(R2516,Table8[Column2]))</f>
        <v>Habitual</v>
      </c>
      <c r="R2516">
        <v>113.300241</v>
      </c>
      <c r="S2516">
        <f t="shared" si="79"/>
        <v>4.7208433750000003</v>
      </c>
      <c r="T2516" t="s">
        <v>19</v>
      </c>
    </row>
    <row r="2517" spans="1:20" x14ac:dyDescent="0.25">
      <c r="A2517">
        <v>2516</v>
      </c>
      <c r="B2517" t="s">
        <v>2756</v>
      </c>
      <c r="C2517" t="s">
        <v>227</v>
      </c>
      <c r="D2517" t="str">
        <f t="shared" si="78"/>
        <v>Hack Lisa</v>
      </c>
      <c r="E2517" t="s">
        <v>15</v>
      </c>
      <c r="F2517" t="s">
        <v>30</v>
      </c>
      <c r="G2517" t="s">
        <v>1060</v>
      </c>
      <c r="H2517" t="s">
        <v>1061</v>
      </c>
      <c r="I2517" t="s">
        <v>30</v>
      </c>
      <c r="J2517" t="s">
        <v>19</v>
      </c>
      <c r="K2517" t="str">
        <f>INDEX(Table6[Column1],MATCH(L2517,Table6[Column2]))</f>
        <v>Adults</v>
      </c>
      <c r="L2517">
        <v>43.730687019999998</v>
      </c>
      <c r="M2517" t="str">
        <f>VLOOKUP(L2517,Table1[],2)</f>
        <v>40 - 49</v>
      </c>
      <c r="N2517" t="str">
        <f>INDEX(Table7[Column1],MATCH(O2517,Table7[Column2]))</f>
        <v>Fitting in Stage</v>
      </c>
      <c r="O2517">
        <v>7.1222736270000002</v>
      </c>
      <c r="P2517" t="str">
        <f>VLOOKUP(O2517,Table13[],2)</f>
        <v>6 - 10</v>
      </c>
      <c r="Q2517" t="str">
        <f>INDEX(Table8[Column1],MATCH(R2517,Table8[Column2]))</f>
        <v>Maintained</v>
      </c>
      <c r="R2517">
        <v>68.118354629999999</v>
      </c>
      <c r="S2517">
        <f t="shared" si="79"/>
        <v>2.83826477625</v>
      </c>
      <c r="T2517" t="s">
        <v>19</v>
      </c>
    </row>
    <row r="2518" spans="1:20" x14ac:dyDescent="0.25">
      <c r="A2518">
        <v>2517</v>
      </c>
      <c r="B2518" t="s">
        <v>2757</v>
      </c>
      <c r="C2518" t="s">
        <v>504</v>
      </c>
      <c r="D2518" t="str">
        <f t="shared" si="78"/>
        <v>Rester Ann</v>
      </c>
      <c r="E2518" t="s">
        <v>15</v>
      </c>
      <c r="F2518" t="s">
        <v>726</v>
      </c>
      <c r="G2518" t="s">
        <v>1060</v>
      </c>
      <c r="H2518" t="s">
        <v>1061</v>
      </c>
      <c r="I2518" t="s">
        <v>134</v>
      </c>
      <c r="J2518" t="s">
        <v>19</v>
      </c>
      <c r="K2518" t="str">
        <f>INDEX(Table6[Column1],MATCH(L2518,Table6[Column2]))</f>
        <v>Elders</v>
      </c>
      <c r="L2518">
        <v>51.176526959999997</v>
      </c>
      <c r="M2518" t="str">
        <f>VLOOKUP(L2518,Table1[],2)</f>
        <v>50 - 59</v>
      </c>
      <c r="N2518" t="str">
        <f>INDEX(Table7[Column1],MATCH(O2518,Table7[Column2]))</f>
        <v>Learning Stage</v>
      </c>
      <c r="O2518">
        <v>3.1401922920000001</v>
      </c>
      <c r="P2518" t="str">
        <f>VLOOKUP(O2518,Table13[],2)</f>
        <v>1 - 5</v>
      </c>
      <c r="Q2518" t="str">
        <f>INDEX(Table8[Column1],MATCH(R2518,Table8[Column2]))</f>
        <v>Excused</v>
      </c>
      <c r="R2518">
        <v>139.9284825</v>
      </c>
      <c r="S2518">
        <f t="shared" si="79"/>
        <v>5.8303534375000003</v>
      </c>
      <c r="T2518" t="s">
        <v>19</v>
      </c>
    </row>
    <row r="2519" spans="1:20" x14ac:dyDescent="0.25">
      <c r="A2519">
        <v>2518</v>
      </c>
      <c r="B2519" t="s">
        <v>2758</v>
      </c>
      <c r="C2519" t="s">
        <v>2759</v>
      </c>
      <c r="D2519" t="str">
        <f t="shared" si="78"/>
        <v>Shimizu Marilyn</v>
      </c>
      <c r="E2519" t="s">
        <v>15</v>
      </c>
      <c r="F2519" t="s">
        <v>176</v>
      </c>
      <c r="G2519" t="s">
        <v>1060</v>
      </c>
      <c r="H2519" t="s">
        <v>1061</v>
      </c>
      <c r="I2519" t="s">
        <v>134</v>
      </c>
      <c r="J2519" t="s">
        <v>19</v>
      </c>
      <c r="K2519" t="str">
        <f>INDEX(Table6[Column1],MATCH(L2519,Table6[Column2]))</f>
        <v>Youth</v>
      </c>
      <c r="L2519">
        <v>27.274216719999998</v>
      </c>
      <c r="M2519" t="str">
        <f>VLOOKUP(L2519,Table1[],2)</f>
        <v>20 - 29</v>
      </c>
      <c r="N2519" t="str">
        <f>INDEX(Table7[Column1],MATCH(O2519,Table7[Column2]))</f>
        <v>Learning Stage</v>
      </c>
      <c r="O2519">
        <v>4.2204118839999998</v>
      </c>
      <c r="P2519" t="str">
        <f>VLOOKUP(O2519,Table13[],2)</f>
        <v>1 - 5</v>
      </c>
      <c r="Q2519" t="str">
        <f>INDEX(Table8[Column1],MATCH(R2519,Table8[Column2]))</f>
        <v>Scheduled</v>
      </c>
      <c r="R2519">
        <v>31.263730519999999</v>
      </c>
      <c r="S2519">
        <f t="shared" si="79"/>
        <v>1.3026554383333333</v>
      </c>
      <c r="T2519" t="s">
        <v>19</v>
      </c>
    </row>
    <row r="2520" spans="1:20" x14ac:dyDescent="0.25">
      <c r="A2520">
        <v>2519</v>
      </c>
      <c r="B2520" t="s">
        <v>1209</v>
      </c>
      <c r="C2520" t="s">
        <v>936</v>
      </c>
      <c r="D2520" t="str">
        <f t="shared" si="78"/>
        <v>Taylor Nathan</v>
      </c>
      <c r="E2520" t="s">
        <v>22</v>
      </c>
      <c r="F2520" t="s">
        <v>87</v>
      </c>
      <c r="G2520" t="s">
        <v>1060</v>
      </c>
      <c r="H2520" t="s">
        <v>1061</v>
      </c>
      <c r="I2520" t="s">
        <v>87</v>
      </c>
      <c r="J2520" t="s">
        <v>19</v>
      </c>
      <c r="K2520" t="str">
        <f>INDEX(Table6[Column1],MATCH(L2520,Table6[Column2]))</f>
        <v>Adults</v>
      </c>
      <c r="L2520">
        <v>42.14981057</v>
      </c>
      <c r="M2520" t="str">
        <f>VLOOKUP(L2520,Table1[],2)</f>
        <v>40 - 49</v>
      </c>
      <c r="N2520" t="str">
        <f>INDEX(Table7[Column1],MATCH(O2520,Table7[Column2]))</f>
        <v>Learning Stage</v>
      </c>
      <c r="O2520">
        <v>5.8101150529999996</v>
      </c>
      <c r="P2520" t="str">
        <f>VLOOKUP(O2520,Table13[],2)</f>
        <v>1 - 5</v>
      </c>
      <c r="Q2520" t="str">
        <f>INDEX(Table8[Column1],MATCH(R2520,Table8[Column2]))</f>
        <v>Maintained</v>
      </c>
      <c r="R2520">
        <v>66.311983519999998</v>
      </c>
      <c r="S2520">
        <f t="shared" si="79"/>
        <v>2.7629993133333333</v>
      </c>
      <c r="T2520" t="s">
        <v>19</v>
      </c>
    </row>
    <row r="2521" spans="1:20" x14ac:dyDescent="0.25">
      <c r="A2521">
        <v>2520</v>
      </c>
      <c r="B2521" t="s">
        <v>58</v>
      </c>
      <c r="C2521" t="s">
        <v>879</v>
      </c>
      <c r="D2521" t="str">
        <f t="shared" si="78"/>
        <v>Davis Danielle</v>
      </c>
      <c r="E2521" t="s">
        <v>15</v>
      </c>
      <c r="F2521" t="s">
        <v>38</v>
      </c>
      <c r="G2521" t="s">
        <v>820</v>
      </c>
      <c r="H2521" t="s">
        <v>821</v>
      </c>
      <c r="I2521" t="s">
        <v>38</v>
      </c>
      <c r="J2521" t="s">
        <v>19</v>
      </c>
      <c r="K2521" t="str">
        <f>INDEX(Table6[Column1],MATCH(L2521,Table6[Column2]))</f>
        <v>Adults</v>
      </c>
      <c r="L2521">
        <v>42.436757819999997</v>
      </c>
      <c r="M2521" t="str">
        <f>VLOOKUP(L2521,Table1[],2)</f>
        <v>40 - 49</v>
      </c>
      <c r="N2521" t="str">
        <f>INDEX(Table7[Column1],MATCH(O2521,Table7[Column2]))</f>
        <v>Learning Stage</v>
      </c>
      <c r="O2521">
        <v>3.3530576490000001</v>
      </c>
      <c r="P2521" t="str">
        <f>VLOOKUP(O2521,Table13[],2)</f>
        <v>1 - 5</v>
      </c>
      <c r="Q2521" t="str">
        <f>INDEX(Table8[Column1],MATCH(R2521,Table8[Column2]))</f>
        <v>Maintained</v>
      </c>
      <c r="R2521">
        <v>67.958999169999998</v>
      </c>
      <c r="S2521">
        <f t="shared" si="79"/>
        <v>2.8316249654166668</v>
      </c>
      <c r="T2521" t="s">
        <v>19</v>
      </c>
    </row>
    <row r="2522" spans="1:20" x14ac:dyDescent="0.25">
      <c r="A2522">
        <v>2521</v>
      </c>
      <c r="B2522" t="s">
        <v>293</v>
      </c>
      <c r="C2522" t="s">
        <v>2760</v>
      </c>
      <c r="D2522" t="str">
        <f t="shared" si="78"/>
        <v>Wesley Lanny</v>
      </c>
      <c r="E2522" t="s">
        <v>22</v>
      </c>
      <c r="F2522" t="s">
        <v>30</v>
      </c>
      <c r="G2522" t="s">
        <v>1060</v>
      </c>
      <c r="H2522" t="s">
        <v>1061</v>
      </c>
      <c r="I2522" t="s">
        <v>30</v>
      </c>
      <c r="J2522" t="s">
        <v>19</v>
      </c>
      <c r="K2522" t="str">
        <f>INDEX(Table6[Column1],MATCH(L2522,Table6[Column2]))</f>
        <v>Adults</v>
      </c>
      <c r="L2522">
        <v>42.092340190000002</v>
      </c>
      <c r="M2522" t="str">
        <f>VLOOKUP(L2522,Table1[],2)</f>
        <v>40 - 49</v>
      </c>
      <c r="N2522" t="str">
        <f>INDEX(Table7[Column1],MATCH(O2522,Table7[Column2]))</f>
        <v>Learning Stage</v>
      </c>
      <c r="O2522">
        <v>2.5244485910000001</v>
      </c>
      <c r="P2522" t="str">
        <f>VLOOKUP(O2522,Table13[],2)</f>
        <v>1 - 5</v>
      </c>
      <c r="Q2522" t="str">
        <f>INDEX(Table8[Column1],MATCH(R2522,Table8[Column2]))</f>
        <v>Scheduled</v>
      </c>
      <c r="R2522">
        <v>21.51625404</v>
      </c>
      <c r="S2522">
        <f t="shared" si="79"/>
        <v>0.89651058500000003</v>
      </c>
      <c r="T2522" t="s">
        <v>19</v>
      </c>
    </row>
    <row r="2523" spans="1:20" x14ac:dyDescent="0.25">
      <c r="A2523">
        <v>2522</v>
      </c>
      <c r="B2523" t="s">
        <v>98</v>
      </c>
      <c r="C2523" t="s">
        <v>2761</v>
      </c>
      <c r="D2523" t="str">
        <f t="shared" si="78"/>
        <v>Thompson Sadie</v>
      </c>
      <c r="E2523" t="s">
        <v>15</v>
      </c>
      <c r="F2523" t="s">
        <v>505</v>
      </c>
      <c r="G2523" t="s">
        <v>1060</v>
      </c>
      <c r="H2523" t="s">
        <v>1061</v>
      </c>
      <c r="I2523" t="s">
        <v>24</v>
      </c>
      <c r="J2523" t="s">
        <v>19</v>
      </c>
      <c r="K2523" t="str">
        <f>INDEX(Table6[Column1],MATCH(L2523,Table6[Column2]))</f>
        <v>Youth</v>
      </c>
      <c r="L2523">
        <v>28.725358539999998</v>
      </c>
      <c r="M2523" t="str">
        <f>VLOOKUP(L2523,Table1[],2)</f>
        <v>20 - 29</v>
      </c>
      <c r="N2523" t="str">
        <f>INDEX(Table7[Column1],MATCH(O2523,Table7[Column2]))</f>
        <v>Learning Stage</v>
      </c>
      <c r="O2523">
        <v>4.3518766680000001</v>
      </c>
      <c r="P2523" t="str">
        <f>VLOOKUP(O2523,Table13[],2)</f>
        <v>1 - 5</v>
      </c>
      <c r="Q2523" t="str">
        <f>INDEX(Table8[Column1],MATCH(R2523,Table8[Column2]))</f>
        <v>Scheduled</v>
      </c>
      <c r="R2523">
        <v>9.8891063369999994</v>
      </c>
      <c r="S2523">
        <f t="shared" si="79"/>
        <v>0.41204609737499998</v>
      </c>
      <c r="T2523" t="s">
        <v>19</v>
      </c>
    </row>
    <row r="2524" spans="1:20" x14ac:dyDescent="0.25">
      <c r="A2524">
        <v>2523</v>
      </c>
      <c r="B2524" t="s">
        <v>2762</v>
      </c>
      <c r="C2524" t="s">
        <v>52</v>
      </c>
      <c r="D2524" t="str">
        <f t="shared" si="78"/>
        <v>Tillman John</v>
      </c>
      <c r="E2524" t="s">
        <v>22</v>
      </c>
      <c r="F2524" t="s">
        <v>30</v>
      </c>
      <c r="G2524" t="s">
        <v>1060</v>
      </c>
      <c r="H2524" t="s">
        <v>1061</v>
      </c>
      <c r="I2524" t="s">
        <v>30</v>
      </c>
      <c r="J2524" t="s">
        <v>19</v>
      </c>
      <c r="K2524" t="str">
        <f>INDEX(Table6[Column1],MATCH(L2524,Table6[Column2]))</f>
        <v>Adults</v>
      </c>
      <c r="L2524">
        <v>43.817636129999997</v>
      </c>
      <c r="M2524" t="str">
        <f>VLOOKUP(L2524,Table1[],2)</f>
        <v>40 - 49</v>
      </c>
      <c r="N2524" t="str">
        <f>INDEX(Table7[Column1],MATCH(O2524,Table7[Column2]))</f>
        <v>Learning Stage</v>
      </c>
      <c r="O2524">
        <v>2.4373746770000002</v>
      </c>
      <c r="P2524" t="str">
        <f>VLOOKUP(O2524,Table13[],2)</f>
        <v>1 - 5</v>
      </c>
      <c r="Q2524" t="str">
        <f>INDEX(Table8[Column1],MATCH(R2524,Table8[Column2]))</f>
        <v>Maintained</v>
      </c>
      <c r="R2524">
        <v>55.115307919999999</v>
      </c>
      <c r="S2524">
        <f t="shared" si="79"/>
        <v>2.2964711633333335</v>
      </c>
      <c r="T2524" t="s">
        <v>19</v>
      </c>
    </row>
    <row r="2525" spans="1:20" x14ac:dyDescent="0.25">
      <c r="A2525">
        <v>2524</v>
      </c>
      <c r="B2525" t="s">
        <v>1864</v>
      </c>
      <c r="C2525" t="s">
        <v>2763</v>
      </c>
      <c r="D2525" t="str">
        <f t="shared" si="78"/>
        <v>Jordan Wanda</v>
      </c>
      <c r="E2525" t="s">
        <v>15</v>
      </c>
      <c r="F2525" t="s">
        <v>664</v>
      </c>
      <c r="G2525" t="s">
        <v>1790</v>
      </c>
      <c r="H2525" t="s">
        <v>1791</v>
      </c>
      <c r="I2525" t="s">
        <v>664</v>
      </c>
      <c r="J2525" t="s">
        <v>19</v>
      </c>
      <c r="K2525" t="str">
        <f>INDEX(Table6[Column1],MATCH(L2525,Table6[Column2]))</f>
        <v>Adults</v>
      </c>
      <c r="L2525">
        <v>41.93009928</v>
      </c>
      <c r="M2525" t="str">
        <f>VLOOKUP(L2525,Table1[],2)</f>
        <v>40 - 49</v>
      </c>
      <c r="N2525" t="str">
        <f>INDEX(Table7[Column1],MATCH(O2525,Table7[Column2]))</f>
        <v>Learning Stage</v>
      </c>
      <c r="O2525">
        <v>2.5329461040000001</v>
      </c>
      <c r="P2525" t="str">
        <f>VLOOKUP(O2525,Table13[],2)</f>
        <v>1 - 5</v>
      </c>
      <c r="Q2525" t="str">
        <f>INDEX(Table8[Column1],MATCH(R2525,Table8[Column2]))</f>
        <v>Maintained</v>
      </c>
      <c r="R2525">
        <v>78.56144157</v>
      </c>
      <c r="S2525">
        <f t="shared" si="79"/>
        <v>3.2733933987499997</v>
      </c>
      <c r="T2525" t="s">
        <v>19</v>
      </c>
    </row>
    <row r="2526" spans="1:20" x14ac:dyDescent="0.25">
      <c r="A2526">
        <v>2525</v>
      </c>
      <c r="B2526" t="s">
        <v>2764</v>
      </c>
      <c r="C2526" t="s">
        <v>144</v>
      </c>
      <c r="D2526" t="str">
        <f t="shared" si="78"/>
        <v>Gates David</v>
      </c>
      <c r="E2526" t="s">
        <v>22</v>
      </c>
      <c r="F2526" t="s">
        <v>1065</v>
      </c>
      <c r="G2526" t="s">
        <v>1060</v>
      </c>
      <c r="H2526" t="s">
        <v>1061</v>
      </c>
      <c r="I2526" t="s">
        <v>30</v>
      </c>
      <c r="J2526" t="s">
        <v>19</v>
      </c>
      <c r="K2526" t="str">
        <f>INDEX(Table6[Column1],MATCH(L2526,Table6[Column2]))</f>
        <v>Adults</v>
      </c>
      <c r="L2526">
        <v>40.278837379999999</v>
      </c>
      <c r="M2526" t="str">
        <f>VLOOKUP(L2526,Table1[],2)</f>
        <v>40 - 49</v>
      </c>
      <c r="N2526" t="str">
        <f>INDEX(Table7[Column1],MATCH(O2526,Table7[Column2]))</f>
        <v>Fitting in Stage</v>
      </c>
      <c r="O2526">
        <v>6.9227765489999999</v>
      </c>
      <c r="P2526" t="str">
        <f>VLOOKUP(O2526,Table13[],2)</f>
        <v>6 - 10</v>
      </c>
      <c r="Q2526" t="str">
        <f>INDEX(Table8[Column1],MATCH(R2526,Table8[Column2]))</f>
        <v>Scheduled</v>
      </c>
      <c r="R2526">
        <v>21.564173790000002</v>
      </c>
      <c r="S2526">
        <f t="shared" si="79"/>
        <v>0.89850724125000014</v>
      </c>
      <c r="T2526" t="s">
        <v>19</v>
      </c>
    </row>
    <row r="2527" spans="1:20" x14ac:dyDescent="0.25">
      <c r="A2527">
        <v>2526</v>
      </c>
      <c r="B2527" t="s">
        <v>531</v>
      </c>
      <c r="C2527" t="s">
        <v>245</v>
      </c>
      <c r="D2527" t="str">
        <f t="shared" si="78"/>
        <v>Wilson Mary</v>
      </c>
      <c r="E2527" t="s">
        <v>15</v>
      </c>
      <c r="F2527" t="s">
        <v>27</v>
      </c>
      <c r="G2527" t="s">
        <v>1060</v>
      </c>
      <c r="H2527" t="s">
        <v>1061</v>
      </c>
      <c r="I2527" t="s">
        <v>27</v>
      </c>
      <c r="J2527" t="s">
        <v>19</v>
      </c>
      <c r="K2527" t="str">
        <f>INDEX(Table6[Column1],MATCH(L2527,Table6[Column2]))</f>
        <v>Young Adults</v>
      </c>
      <c r="L2527">
        <v>39.863770010000003</v>
      </c>
      <c r="M2527" t="str">
        <f>VLOOKUP(L2527,Table1[],2)</f>
        <v>30 - 39</v>
      </c>
      <c r="N2527" t="str">
        <f>INDEX(Table7[Column1],MATCH(O2527,Table7[Column2]))</f>
        <v>Learning Stage</v>
      </c>
      <c r="O2527">
        <v>4.5732046720000001</v>
      </c>
      <c r="P2527" t="str">
        <f>VLOOKUP(O2527,Table13[],2)</f>
        <v>1 - 5</v>
      </c>
      <c r="Q2527" t="str">
        <f>INDEX(Table8[Column1],MATCH(R2527,Table8[Column2]))</f>
        <v>Scheduled</v>
      </c>
      <c r="R2527">
        <v>38.597149969999997</v>
      </c>
      <c r="S2527">
        <f t="shared" si="79"/>
        <v>1.6082145820833331</v>
      </c>
      <c r="T2527" t="s">
        <v>19</v>
      </c>
    </row>
    <row r="2528" spans="1:20" x14ac:dyDescent="0.25">
      <c r="A2528">
        <v>2527</v>
      </c>
      <c r="B2528" t="s">
        <v>729</v>
      </c>
      <c r="C2528" t="s">
        <v>624</v>
      </c>
      <c r="D2528" t="str">
        <f t="shared" si="78"/>
        <v>Patterson Sharon</v>
      </c>
      <c r="E2528" t="s">
        <v>15</v>
      </c>
      <c r="F2528" t="s">
        <v>57</v>
      </c>
      <c r="G2528" t="s">
        <v>1060</v>
      </c>
      <c r="H2528" t="s">
        <v>1061</v>
      </c>
      <c r="I2528" t="s">
        <v>57</v>
      </c>
      <c r="J2528" t="s">
        <v>19</v>
      </c>
      <c r="K2528" t="str">
        <f>INDEX(Table6[Column1],MATCH(L2528,Table6[Column2]))</f>
        <v>Young Adults</v>
      </c>
      <c r="L2528">
        <v>37.96137323</v>
      </c>
      <c r="M2528" t="str">
        <f>VLOOKUP(L2528,Table1[],2)</f>
        <v>30 - 39</v>
      </c>
      <c r="N2528" t="str">
        <f>INDEX(Table7[Column1],MATCH(O2528,Table7[Column2]))</f>
        <v>Learning Stage</v>
      </c>
      <c r="O2528">
        <v>2.1726497930000002</v>
      </c>
      <c r="P2528" t="str">
        <f>VLOOKUP(O2528,Table13[],2)</f>
        <v>1 - 5</v>
      </c>
      <c r="Q2528" t="str">
        <f>INDEX(Table8[Column1],MATCH(R2528,Table8[Column2]))</f>
        <v>Maintained</v>
      </c>
      <c r="R2528">
        <v>51.883288960000002</v>
      </c>
      <c r="S2528">
        <f t="shared" si="79"/>
        <v>2.1618037066666664</v>
      </c>
      <c r="T2528" t="s">
        <v>19</v>
      </c>
    </row>
    <row r="2529" spans="1:20" x14ac:dyDescent="0.25">
      <c r="A2529">
        <v>2528</v>
      </c>
      <c r="B2529" t="s">
        <v>2765</v>
      </c>
      <c r="C2529" t="s">
        <v>647</v>
      </c>
      <c r="D2529" t="str">
        <f t="shared" si="78"/>
        <v>Morrell Janice</v>
      </c>
      <c r="E2529" t="s">
        <v>15</v>
      </c>
      <c r="F2529" t="s">
        <v>1369</v>
      </c>
      <c r="G2529" t="s">
        <v>1060</v>
      </c>
      <c r="H2529" t="s">
        <v>1061</v>
      </c>
      <c r="I2529" t="s">
        <v>277</v>
      </c>
      <c r="J2529" t="s">
        <v>19</v>
      </c>
      <c r="K2529" t="str">
        <f>INDEX(Table6[Column1],MATCH(L2529,Table6[Column2]))</f>
        <v>Young Adults</v>
      </c>
      <c r="L2529">
        <v>33.99686973</v>
      </c>
      <c r="M2529" t="str">
        <f>VLOOKUP(L2529,Table1[],2)</f>
        <v>30 - 39</v>
      </c>
      <c r="N2529" t="str">
        <f>INDEX(Table7[Column1],MATCH(O2529,Table7[Column2]))</f>
        <v>Learning Stage</v>
      </c>
      <c r="O2529">
        <v>1.1264715540000001</v>
      </c>
      <c r="P2529" t="str">
        <f>VLOOKUP(O2529,Table13[],2)</f>
        <v>1 - 5</v>
      </c>
      <c r="Q2529" t="str">
        <f>INDEX(Table8[Column1],MATCH(R2529,Table8[Column2]))</f>
        <v>Scheduled</v>
      </c>
      <c r="R2529">
        <v>32.960641209999999</v>
      </c>
      <c r="S2529">
        <f t="shared" si="79"/>
        <v>1.3733600504166665</v>
      </c>
      <c r="T2529" t="s">
        <v>19</v>
      </c>
    </row>
    <row r="2530" spans="1:20" x14ac:dyDescent="0.25">
      <c r="A2530">
        <v>2529</v>
      </c>
      <c r="B2530" t="s">
        <v>2766</v>
      </c>
      <c r="C2530" t="s">
        <v>62</v>
      </c>
      <c r="D2530" t="str">
        <f t="shared" si="78"/>
        <v>Lott Thomas</v>
      </c>
      <c r="E2530" t="s">
        <v>22</v>
      </c>
      <c r="F2530" t="s">
        <v>1806</v>
      </c>
      <c r="G2530" t="s">
        <v>820</v>
      </c>
      <c r="H2530" t="s">
        <v>821</v>
      </c>
      <c r="I2530" t="s">
        <v>235</v>
      </c>
      <c r="J2530" t="s">
        <v>19</v>
      </c>
      <c r="K2530" t="str">
        <f>INDEX(Table6[Column1],MATCH(L2530,Table6[Column2]))</f>
        <v>Elders</v>
      </c>
      <c r="L2530">
        <v>57.407268240000001</v>
      </c>
      <c r="M2530" t="str">
        <f>VLOOKUP(L2530,Table1[],2)</f>
        <v>50 - 59</v>
      </c>
      <c r="N2530" t="str">
        <f>INDEX(Table7[Column1],MATCH(O2530,Table7[Column2]))</f>
        <v>Fitting in Stage</v>
      </c>
      <c r="O2530">
        <v>8.4235624869999999</v>
      </c>
      <c r="P2530" t="str">
        <f>VLOOKUP(O2530,Table13[],2)</f>
        <v>6 - 10</v>
      </c>
      <c r="Q2530" t="str">
        <f>INDEX(Table8[Column1],MATCH(R2530,Table8[Column2]))</f>
        <v>Habitual</v>
      </c>
      <c r="R2530">
        <v>102.8060145</v>
      </c>
      <c r="S2530">
        <f t="shared" si="79"/>
        <v>4.2835839375000004</v>
      </c>
      <c r="T2530" t="s">
        <v>19</v>
      </c>
    </row>
    <row r="2531" spans="1:20" x14ac:dyDescent="0.25">
      <c r="A2531">
        <v>2530</v>
      </c>
      <c r="B2531" t="s">
        <v>2728</v>
      </c>
      <c r="C2531" t="s">
        <v>2244</v>
      </c>
      <c r="D2531" t="str">
        <f t="shared" si="78"/>
        <v>Acosta Sherry</v>
      </c>
      <c r="E2531" t="s">
        <v>15</v>
      </c>
      <c r="F2531" t="s">
        <v>38</v>
      </c>
      <c r="G2531" t="s">
        <v>820</v>
      </c>
      <c r="H2531" t="s">
        <v>821</v>
      </c>
      <c r="I2531" t="s">
        <v>38</v>
      </c>
      <c r="J2531" t="s">
        <v>19</v>
      </c>
      <c r="K2531" t="str">
        <f>INDEX(Table6[Column1],MATCH(L2531,Table6[Column2]))</f>
        <v>Adults</v>
      </c>
      <c r="L2531">
        <v>46.625722760000002</v>
      </c>
      <c r="M2531" t="str">
        <f>VLOOKUP(L2531,Table1[],2)</f>
        <v>40 - 49</v>
      </c>
      <c r="N2531" t="str">
        <f>INDEX(Table7[Column1],MATCH(O2531,Table7[Column2]))</f>
        <v>Learning Stage</v>
      </c>
      <c r="O2531">
        <v>4.709205979</v>
      </c>
      <c r="P2531" t="str">
        <f>VLOOKUP(O2531,Table13[],2)</f>
        <v>1 - 5</v>
      </c>
      <c r="Q2531" t="str">
        <f>INDEX(Table8[Column1],MATCH(R2531,Table8[Column2]))</f>
        <v>Maintained</v>
      </c>
      <c r="R2531">
        <v>56.632768650000003</v>
      </c>
      <c r="S2531">
        <f t="shared" si="79"/>
        <v>2.3596986937500004</v>
      </c>
      <c r="T2531" t="s">
        <v>19</v>
      </c>
    </row>
    <row r="2532" spans="1:20" x14ac:dyDescent="0.25">
      <c r="A2532">
        <v>2531</v>
      </c>
      <c r="B2532" t="s">
        <v>2767</v>
      </c>
      <c r="C2532" t="s">
        <v>630</v>
      </c>
      <c r="D2532" t="str">
        <f t="shared" si="78"/>
        <v>McGowan Richard</v>
      </c>
      <c r="E2532" t="s">
        <v>22</v>
      </c>
      <c r="F2532" t="s">
        <v>107</v>
      </c>
      <c r="G2532" t="s">
        <v>1060</v>
      </c>
      <c r="H2532" t="s">
        <v>1061</v>
      </c>
      <c r="I2532" t="s">
        <v>107</v>
      </c>
      <c r="J2532" t="s">
        <v>19</v>
      </c>
      <c r="K2532" t="str">
        <f>INDEX(Table6[Column1],MATCH(L2532,Table6[Column2]))</f>
        <v>Youth</v>
      </c>
      <c r="L2532">
        <v>21.029226449999999</v>
      </c>
      <c r="M2532" t="str">
        <f>VLOOKUP(L2532,Table1[],2)</f>
        <v>20 - 29</v>
      </c>
      <c r="N2532" t="str">
        <f>INDEX(Table7[Column1],MATCH(O2532,Table7[Column2]))</f>
        <v>Learning Stage</v>
      </c>
      <c r="O2532">
        <v>2.8883954959999998</v>
      </c>
      <c r="P2532" t="str">
        <f>VLOOKUP(O2532,Table13[],2)</f>
        <v>1 - 5</v>
      </c>
      <c r="Q2532" t="str">
        <f>INDEX(Table8[Column1],MATCH(R2532,Table8[Column2]))</f>
        <v>Scheduled</v>
      </c>
      <c r="R2532">
        <v>0</v>
      </c>
      <c r="S2532">
        <f t="shared" si="79"/>
        <v>0</v>
      </c>
      <c r="T2532" t="s">
        <v>19</v>
      </c>
    </row>
    <row r="2533" spans="1:20" x14ac:dyDescent="0.25">
      <c r="A2533">
        <v>2532</v>
      </c>
      <c r="B2533" t="s">
        <v>2768</v>
      </c>
      <c r="C2533" t="s">
        <v>925</v>
      </c>
      <c r="D2533" t="str">
        <f t="shared" si="78"/>
        <v>Chestnut Julie</v>
      </c>
      <c r="E2533" t="s">
        <v>15</v>
      </c>
      <c r="F2533" t="s">
        <v>169</v>
      </c>
      <c r="G2533" t="s">
        <v>1060</v>
      </c>
      <c r="H2533" t="s">
        <v>1061</v>
      </c>
      <c r="I2533" t="s">
        <v>169</v>
      </c>
      <c r="J2533" t="s">
        <v>19</v>
      </c>
      <c r="K2533" t="str">
        <f>INDEX(Table6[Column1],MATCH(L2533,Table6[Column2]))</f>
        <v>Young Adults</v>
      </c>
      <c r="L2533">
        <v>31.60046578</v>
      </c>
      <c r="M2533" t="str">
        <f>VLOOKUP(L2533,Table1[],2)</f>
        <v>30 - 39</v>
      </c>
      <c r="N2533" t="str">
        <f>INDEX(Table7[Column1],MATCH(O2533,Table7[Column2]))</f>
        <v>Learning Stage</v>
      </c>
      <c r="O2533">
        <v>5.0536606300000004</v>
      </c>
      <c r="P2533" t="str">
        <f>VLOOKUP(O2533,Table13[],2)</f>
        <v>1 - 5</v>
      </c>
      <c r="Q2533" t="str">
        <f>INDEX(Table8[Column1],MATCH(R2533,Table8[Column2]))</f>
        <v>Scheduled</v>
      </c>
      <c r="R2533">
        <v>0</v>
      </c>
      <c r="S2533">
        <f t="shared" si="79"/>
        <v>0</v>
      </c>
      <c r="T2533" t="s">
        <v>19</v>
      </c>
    </row>
    <row r="2534" spans="1:20" x14ac:dyDescent="0.25">
      <c r="A2534">
        <v>2533</v>
      </c>
      <c r="B2534" t="s">
        <v>935</v>
      </c>
      <c r="C2534" t="s">
        <v>630</v>
      </c>
      <c r="D2534" t="str">
        <f t="shared" si="78"/>
        <v>Morgan Richard</v>
      </c>
      <c r="E2534" t="s">
        <v>22</v>
      </c>
      <c r="F2534" t="s">
        <v>485</v>
      </c>
      <c r="G2534" t="s">
        <v>1060</v>
      </c>
      <c r="H2534" t="s">
        <v>1061</v>
      </c>
      <c r="I2534" t="s">
        <v>24</v>
      </c>
      <c r="J2534" t="s">
        <v>19</v>
      </c>
      <c r="K2534" t="str">
        <f>INDEX(Table6[Column1],MATCH(L2534,Table6[Column2]))</f>
        <v>Youth</v>
      </c>
      <c r="L2534">
        <v>29.296264539999999</v>
      </c>
      <c r="M2534" t="str">
        <f>VLOOKUP(L2534,Table1[],2)</f>
        <v>20 - 29</v>
      </c>
      <c r="N2534" t="str">
        <f>INDEX(Table7[Column1],MATCH(O2534,Table7[Column2]))</f>
        <v>Learning Stage</v>
      </c>
      <c r="O2534">
        <v>3.8125142009999999</v>
      </c>
      <c r="P2534" t="str">
        <f>VLOOKUP(O2534,Table13[],2)</f>
        <v>1 - 5</v>
      </c>
      <c r="Q2534" t="str">
        <f>INDEX(Table8[Column1],MATCH(R2534,Table8[Column2]))</f>
        <v>Scheduled</v>
      </c>
      <c r="R2534">
        <v>0</v>
      </c>
      <c r="S2534">
        <f t="shared" si="79"/>
        <v>0</v>
      </c>
      <c r="T2534" t="s">
        <v>19</v>
      </c>
    </row>
    <row r="2535" spans="1:20" x14ac:dyDescent="0.25">
      <c r="A2535">
        <v>2534</v>
      </c>
      <c r="B2535" t="s">
        <v>2769</v>
      </c>
      <c r="C2535" t="s">
        <v>210</v>
      </c>
      <c r="D2535" t="str">
        <f t="shared" si="78"/>
        <v>Dunfee Kenneth</v>
      </c>
      <c r="E2535" t="s">
        <v>22</v>
      </c>
      <c r="F2535" t="s">
        <v>38</v>
      </c>
      <c r="G2535" t="s">
        <v>820</v>
      </c>
      <c r="H2535" t="s">
        <v>821</v>
      </c>
      <c r="I2535" t="s">
        <v>38</v>
      </c>
      <c r="J2535" t="s">
        <v>19</v>
      </c>
      <c r="K2535" t="str">
        <f>INDEX(Table6[Column1],MATCH(L2535,Table6[Column2]))</f>
        <v>Elders</v>
      </c>
      <c r="L2535">
        <v>55.457531959999997</v>
      </c>
      <c r="M2535" t="str">
        <f>VLOOKUP(L2535,Table1[],2)</f>
        <v>50 - 59</v>
      </c>
      <c r="N2535" t="str">
        <f>INDEX(Table7[Column1],MATCH(O2535,Table7[Column2]))</f>
        <v>Learning Stage</v>
      </c>
      <c r="O2535">
        <v>3.934867025</v>
      </c>
      <c r="P2535" t="str">
        <f>VLOOKUP(O2535,Table13[],2)</f>
        <v>1 - 5</v>
      </c>
      <c r="Q2535" t="str">
        <f>INDEX(Table8[Column1],MATCH(R2535,Table8[Column2]))</f>
        <v>Habitual</v>
      </c>
      <c r="R2535">
        <v>84.764137360000007</v>
      </c>
      <c r="S2535">
        <f t="shared" si="79"/>
        <v>3.5318390566666671</v>
      </c>
      <c r="T2535" t="s">
        <v>19</v>
      </c>
    </row>
    <row r="2536" spans="1:20" x14ac:dyDescent="0.25">
      <c r="A2536">
        <v>2535</v>
      </c>
      <c r="B2536" t="s">
        <v>2770</v>
      </c>
      <c r="C2536" t="s">
        <v>144</v>
      </c>
      <c r="D2536" t="str">
        <f t="shared" si="78"/>
        <v>Webster David</v>
      </c>
      <c r="E2536" t="s">
        <v>22</v>
      </c>
      <c r="F2536" t="s">
        <v>520</v>
      </c>
      <c r="G2536" t="s">
        <v>1060</v>
      </c>
      <c r="H2536" t="s">
        <v>1061</v>
      </c>
      <c r="I2536" t="s">
        <v>54</v>
      </c>
      <c r="J2536" t="s">
        <v>19</v>
      </c>
      <c r="K2536" t="str">
        <f>INDEX(Table6[Column1],MATCH(L2536,Table6[Column2]))</f>
        <v>Adults</v>
      </c>
      <c r="L2536">
        <v>43.566896589999999</v>
      </c>
      <c r="M2536" t="str">
        <f>VLOOKUP(L2536,Table1[],2)</f>
        <v>40 - 49</v>
      </c>
      <c r="N2536" t="str">
        <f>INDEX(Table7[Column1],MATCH(O2536,Table7[Column2]))</f>
        <v>Learning Stage</v>
      </c>
      <c r="O2536">
        <v>5.4433382269999999</v>
      </c>
      <c r="P2536" t="str">
        <f>VLOOKUP(O2536,Table13[],2)</f>
        <v>1 - 5</v>
      </c>
      <c r="Q2536" t="str">
        <f>INDEX(Table8[Column1],MATCH(R2536,Table8[Column2]))</f>
        <v>Scheduled</v>
      </c>
      <c r="R2536">
        <v>38.780758280000001</v>
      </c>
      <c r="S2536">
        <f t="shared" si="79"/>
        <v>1.6158649283333333</v>
      </c>
      <c r="T2536" t="s">
        <v>19</v>
      </c>
    </row>
    <row r="2537" spans="1:20" x14ac:dyDescent="0.25">
      <c r="A2537">
        <v>2536</v>
      </c>
      <c r="B2537" t="s">
        <v>2771</v>
      </c>
      <c r="C2537" t="s">
        <v>227</v>
      </c>
      <c r="D2537" t="str">
        <f t="shared" si="78"/>
        <v>Hentz Lisa</v>
      </c>
      <c r="E2537" t="s">
        <v>15</v>
      </c>
      <c r="F2537" t="s">
        <v>33</v>
      </c>
      <c r="G2537" t="s">
        <v>1060</v>
      </c>
      <c r="H2537" t="s">
        <v>1061</v>
      </c>
      <c r="I2537" t="s">
        <v>33</v>
      </c>
      <c r="J2537" t="s">
        <v>19</v>
      </c>
      <c r="K2537" t="str">
        <f>INDEX(Table6[Column1],MATCH(L2537,Table6[Column2]))</f>
        <v>Adults</v>
      </c>
      <c r="L2537">
        <v>47.544326929999997</v>
      </c>
      <c r="M2537" t="str">
        <f>VLOOKUP(L2537,Table1[],2)</f>
        <v>40 - 49</v>
      </c>
      <c r="N2537" t="str">
        <f>INDEX(Table7[Column1],MATCH(O2537,Table7[Column2]))</f>
        <v>Learning Stage</v>
      </c>
      <c r="O2537">
        <v>4.8599986140000002</v>
      </c>
      <c r="P2537" t="str">
        <f>VLOOKUP(O2537,Table13[],2)</f>
        <v>1 - 5</v>
      </c>
      <c r="Q2537" t="str">
        <f>INDEX(Table8[Column1],MATCH(R2537,Table8[Column2]))</f>
        <v>Habitual</v>
      </c>
      <c r="R2537">
        <v>81.789982710000004</v>
      </c>
      <c r="S2537">
        <f t="shared" si="79"/>
        <v>3.4079159462500002</v>
      </c>
      <c r="T2537" t="s">
        <v>19</v>
      </c>
    </row>
    <row r="2538" spans="1:20" x14ac:dyDescent="0.25">
      <c r="A2538">
        <v>2537</v>
      </c>
      <c r="B2538" t="s">
        <v>994</v>
      </c>
      <c r="C2538" t="s">
        <v>672</v>
      </c>
      <c r="D2538" t="str">
        <f t="shared" si="78"/>
        <v>Carroll Frances</v>
      </c>
      <c r="E2538" t="s">
        <v>15</v>
      </c>
      <c r="F2538" t="s">
        <v>2116</v>
      </c>
      <c r="G2538" t="s">
        <v>1060</v>
      </c>
      <c r="H2538" t="s">
        <v>1061</v>
      </c>
      <c r="I2538" t="s">
        <v>101</v>
      </c>
      <c r="J2538" t="s">
        <v>19</v>
      </c>
      <c r="K2538" t="str">
        <f>INDEX(Table6[Column1],MATCH(L2538,Table6[Column2]))</f>
        <v>Young Adults</v>
      </c>
      <c r="L2538">
        <v>38.951204730000001</v>
      </c>
      <c r="M2538" t="str">
        <f>VLOOKUP(L2538,Table1[],2)</f>
        <v>30 - 39</v>
      </c>
      <c r="N2538" t="str">
        <f>INDEX(Table7[Column1],MATCH(O2538,Table7[Column2]))</f>
        <v>Learning Stage</v>
      </c>
      <c r="O2538">
        <v>4.1588287749999999</v>
      </c>
      <c r="P2538" t="str">
        <f>VLOOKUP(O2538,Table13[],2)</f>
        <v>1 - 5</v>
      </c>
      <c r="Q2538" t="str">
        <f>INDEX(Table8[Column1],MATCH(R2538,Table8[Column2]))</f>
        <v>Maintained</v>
      </c>
      <c r="R2538">
        <v>48.792015990000003</v>
      </c>
      <c r="S2538">
        <f t="shared" si="79"/>
        <v>2.03300066625</v>
      </c>
      <c r="T2538" t="s">
        <v>19</v>
      </c>
    </row>
    <row r="2539" spans="1:20" x14ac:dyDescent="0.25">
      <c r="A2539">
        <v>2538</v>
      </c>
      <c r="B2539" t="s">
        <v>382</v>
      </c>
      <c r="C2539" t="s">
        <v>1242</v>
      </c>
      <c r="D2539" t="str">
        <f t="shared" si="78"/>
        <v>Wood Eugene</v>
      </c>
      <c r="E2539" t="s">
        <v>22</v>
      </c>
      <c r="F2539" t="s">
        <v>121</v>
      </c>
      <c r="G2539" t="s">
        <v>1060</v>
      </c>
      <c r="H2539" t="s">
        <v>1061</v>
      </c>
      <c r="I2539" t="s">
        <v>121</v>
      </c>
      <c r="J2539" t="s">
        <v>19</v>
      </c>
      <c r="K2539" t="str">
        <f>INDEX(Table6[Column1],MATCH(L2539,Table6[Column2]))</f>
        <v>Young Adults</v>
      </c>
      <c r="L2539">
        <v>30.750195399999999</v>
      </c>
      <c r="M2539" t="str">
        <f>VLOOKUP(L2539,Table1[],2)</f>
        <v>30 - 39</v>
      </c>
      <c r="N2539" t="str">
        <f>INDEX(Table7[Column1],MATCH(O2539,Table7[Column2]))</f>
        <v>Learning Stage</v>
      </c>
      <c r="O2539">
        <v>4.1219527889999998</v>
      </c>
      <c r="P2539" t="str">
        <f>VLOOKUP(O2539,Table13[],2)</f>
        <v>1 - 5</v>
      </c>
      <c r="Q2539" t="str">
        <f>INDEX(Table8[Column1],MATCH(R2539,Table8[Column2]))</f>
        <v>Scheduled</v>
      </c>
      <c r="R2539">
        <v>0</v>
      </c>
      <c r="S2539">
        <f t="shared" si="79"/>
        <v>0</v>
      </c>
      <c r="T2539" t="s">
        <v>19</v>
      </c>
    </row>
    <row r="2540" spans="1:20" x14ac:dyDescent="0.25">
      <c r="A2540">
        <v>2539</v>
      </c>
      <c r="B2540" t="s">
        <v>2772</v>
      </c>
      <c r="C2540" t="s">
        <v>93</v>
      </c>
      <c r="D2540" t="str">
        <f t="shared" si="78"/>
        <v>Karst William</v>
      </c>
      <c r="E2540" t="s">
        <v>22</v>
      </c>
      <c r="F2540" t="s">
        <v>16</v>
      </c>
      <c r="G2540" t="s">
        <v>17</v>
      </c>
      <c r="H2540" t="s">
        <v>18</v>
      </c>
      <c r="I2540" t="s">
        <v>16</v>
      </c>
      <c r="J2540" t="s">
        <v>19</v>
      </c>
      <c r="K2540" t="str">
        <f>INDEX(Table6[Column1],MATCH(L2540,Table6[Column2]))</f>
        <v>Young Adults</v>
      </c>
      <c r="L2540">
        <v>35.816628590000001</v>
      </c>
      <c r="M2540" t="str">
        <f>VLOOKUP(L2540,Table1[],2)</f>
        <v>30 - 39</v>
      </c>
      <c r="N2540" t="str">
        <f>INDEX(Table7[Column1],MATCH(O2540,Table7[Column2]))</f>
        <v>Learning Stage</v>
      </c>
      <c r="O2540">
        <v>5.9082258530000002</v>
      </c>
      <c r="P2540" t="str">
        <f>VLOOKUP(O2540,Table13[],2)</f>
        <v>1 - 5</v>
      </c>
      <c r="Q2540" t="str">
        <f>INDEX(Table8[Column1],MATCH(R2540,Table8[Column2]))</f>
        <v>Scheduled</v>
      </c>
      <c r="R2540">
        <v>12.12585691</v>
      </c>
      <c r="S2540">
        <f t="shared" si="79"/>
        <v>0.50524403791666672</v>
      </c>
      <c r="T2540" t="s">
        <v>19</v>
      </c>
    </row>
    <row r="2541" spans="1:20" x14ac:dyDescent="0.25">
      <c r="A2541">
        <v>2540</v>
      </c>
      <c r="B2541" t="s">
        <v>2773</v>
      </c>
      <c r="C2541" t="s">
        <v>2337</v>
      </c>
      <c r="D2541" t="str">
        <f t="shared" si="78"/>
        <v>Rother Janie</v>
      </c>
      <c r="E2541" t="s">
        <v>15</v>
      </c>
      <c r="F2541" t="s">
        <v>189</v>
      </c>
      <c r="G2541" t="s">
        <v>820</v>
      </c>
      <c r="H2541" t="s">
        <v>821</v>
      </c>
      <c r="I2541" t="s">
        <v>46</v>
      </c>
      <c r="J2541" t="s">
        <v>19</v>
      </c>
      <c r="K2541" t="str">
        <f>INDEX(Table6[Column1],MATCH(L2541,Table6[Column2]))</f>
        <v>Young Adults</v>
      </c>
      <c r="L2541">
        <v>39.224162509999999</v>
      </c>
      <c r="M2541" t="str">
        <f>VLOOKUP(L2541,Table1[],2)</f>
        <v>30 - 39</v>
      </c>
      <c r="N2541" t="str">
        <f>INDEX(Table7[Column1],MATCH(O2541,Table7[Column2]))</f>
        <v>Learning Stage</v>
      </c>
      <c r="O2541">
        <v>4.212260906</v>
      </c>
      <c r="P2541" t="str">
        <f>VLOOKUP(O2541,Table13[],2)</f>
        <v>1 - 5</v>
      </c>
      <c r="Q2541" t="str">
        <f>INDEX(Table8[Column1],MATCH(R2541,Table8[Column2]))</f>
        <v>Scheduled</v>
      </c>
      <c r="R2541">
        <v>35.344728889999999</v>
      </c>
      <c r="S2541">
        <f t="shared" si="79"/>
        <v>1.4726970370833332</v>
      </c>
      <c r="T2541" t="s">
        <v>19</v>
      </c>
    </row>
    <row r="2542" spans="1:20" x14ac:dyDescent="0.25">
      <c r="A2542">
        <v>2541</v>
      </c>
      <c r="B2542" t="s">
        <v>2774</v>
      </c>
      <c r="C2542" t="s">
        <v>1354</v>
      </c>
      <c r="D2542" t="str">
        <f t="shared" si="78"/>
        <v>Beaver Sara</v>
      </c>
      <c r="E2542" t="s">
        <v>15</v>
      </c>
      <c r="F2542" t="s">
        <v>262</v>
      </c>
      <c r="G2542" t="s">
        <v>1060</v>
      </c>
      <c r="H2542" t="s">
        <v>1061</v>
      </c>
      <c r="I2542" t="s">
        <v>262</v>
      </c>
      <c r="J2542" t="s">
        <v>19</v>
      </c>
      <c r="K2542" t="str">
        <f>INDEX(Table6[Column1],MATCH(L2542,Table6[Column2]))</f>
        <v>Adults</v>
      </c>
      <c r="L2542">
        <v>48.553069030000003</v>
      </c>
      <c r="M2542" t="str">
        <f>VLOOKUP(L2542,Table1[],2)</f>
        <v>40 - 49</v>
      </c>
      <c r="N2542" t="str">
        <f>INDEX(Table7[Column1],MATCH(O2542,Table7[Column2]))</f>
        <v>Learning Stage</v>
      </c>
      <c r="O2542">
        <v>2.6399209969999999</v>
      </c>
      <c r="P2542" t="str">
        <f>VLOOKUP(O2542,Table13[],2)</f>
        <v>1 - 5</v>
      </c>
      <c r="Q2542" t="str">
        <f>INDEX(Table8[Column1],MATCH(R2542,Table8[Column2]))</f>
        <v>Maintained</v>
      </c>
      <c r="R2542">
        <v>77.397433520000007</v>
      </c>
      <c r="S2542">
        <f t="shared" si="79"/>
        <v>3.2248930633333335</v>
      </c>
      <c r="T2542" t="s">
        <v>19</v>
      </c>
    </row>
    <row r="2543" spans="1:20" x14ac:dyDescent="0.25">
      <c r="A2543">
        <v>2542</v>
      </c>
      <c r="B2543" t="s">
        <v>2775</v>
      </c>
      <c r="C2543" t="s">
        <v>546</v>
      </c>
      <c r="D2543" t="str">
        <f t="shared" si="78"/>
        <v>Tolliver Gary</v>
      </c>
      <c r="E2543" t="s">
        <v>22</v>
      </c>
      <c r="F2543" t="s">
        <v>527</v>
      </c>
      <c r="G2543" t="s">
        <v>1060</v>
      </c>
      <c r="H2543" t="s">
        <v>1061</v>
      </c>
      <c r="I2543" t="s">
        <v>30</v>
      </c>
      <c r="J2543" t="s">
        <v>19</v>
      </c>
      <c r="K2543" t="str">
        <f>INDEX(Table6[Column1],MATCH(L2543,Table6[Column2]))</f>
        <v>Young Adults</v>
      </c>
      <c r="L2543">
        <v>33.629199049999997</v>
      </c>
      <c r="M2543" t="str">
        <f>VLOOKUP(L2543,Table1[],2)</f>
        <v>30 - 39</v>
      </c>
      <c r="N2543" t="str">
        <f>INDEX(Table7[Column1],MATCH(O2543,Table7[Column2]))</f>
        <v>Learning Stage</v>
      </c>
      <c r="O2543">
        <v>2.6709971320000001</v>
      </c>
      <c r="P2543" t="str">
        <f>VLOOKUP(O2543,Table13[],2)</f>
        <v>1 - 5</v>
      </c>
      <c r="Q2543" t="str">
        <f>INDEX(Table8[Column1],MATCH(R2543,Table8[Column2]))</f>
        <v>Scheduled</v>
      </c>
      <c r="R2543">
        <v>15.49362738</v>
      </c>
      <c r="S2543">
        <f t="shared" si="79"/>
        <v>0.64556780749999998</v>
      </c>
      <c r="T2543" t="s">
        <v>19</v>
      </c>
    </row>
    <row r="2544" spans="1:20" x14ac:dyDescent="0.25">
      <c r="A2544">
        <v>2543</v>
      </c>
      <c r="B2544" t="s">
        <v>2235</v>
      </c>
      <c r="C2544" t="s">
        <v>401</v>
      </c>
      <c r="D2544" t="str">
        <f t="shared" si="78"/>
        <v>Gonzales Michael</v>
      </c>
      <c r="E2544" t="s">
        <v>22</v>
      </c>
      <c r="F2544" t="s">
        <v>407</v>
      </c>
      <c r="G2544" t="s">
        <v>1060</v>
      </c>
      <c r="H2544" t="s">
        <v>1061</v>
      </c>
      <c r="I2544" t="s">
        <v>407</v>
      </c>
      <c r="J2544" t="s">
        <v>19</v>
      </c>
      <c r="K2544" t="str">
        <f>INDEX(Table6[Column1],MATCH(L2544,Table6[Column2]))</f>
        <v>Adults</v>
      </c>
      <c r="L2544">
        <v>42.197730020000002</v>
      </c>
      <c r="M2544" t="str">
        <f>VLOOKUP(L2544,Table1[],2)</f>
        <v>40 - 49</v>
      </c>
      <c r="N2544" t="str">
        <f>INDEX(Table7[Column1],MATCH(O2544,Table7[Column2]))</f>
        <v>Learning Stage</v>
      </c>
      <c r="O2544">
        <v>3.7249828169999999</v>
      </c>
      <c r="P2544" t="str">
        <f>VLOOKUP(O2544,Table13[],2)</f>
        <v>1 - 5</v>
      </c>
      <c r="Q2544" t="str">
        <f>INDEX(Table8[Column1],MATCH(R2544,Table8[Column2]))</f>
        <v>Habitual</v>
      </c>
      <c r="R2544">
        <v>87.684578079999994</v>
      </c>
      <c r="S2544">
        <f t="shared" si="79"/>
        <v>3.6535240866666667</v>
      </c>
      <c r="T2544" t="s">
        <v>19</v>
      </c>
    </row>
    <row r="2545" spans="1:20" x14ac:dyDescent="0.25">
      <c r="A2545">
        <v>2544</v>
      </c>
      <c r="B2545" t="s">
        <v>2776</v>
      </c>
      <c r="C2545" t="s">
        <v>2777</v>
      </c>
      <c r="D2545" t="str">
        <f t="shared" si="78"/>
        <v>Rivenburg Ami</v>
      </c>
      <c r="E2545" t="s">
        <v>15</v>
      </c>
      <c r="F2545" t="s">
        <v>452</v>
      </c>
      <c r="G2545" t="s">
        <v>1060</v>
      </c>
      <c r="H2545" t="s">
        <v>1061</v>
      </c>
      <c r="I2545" t="s">
        <v>407</v>
      </c>
      <c r="J2545" t="s">
        <v>19</v>
      </c>
      <c r="K2545" t="str">
        <f>INDEX(Table6[Column1],MATCH(L2545,Table6[Column2]))</f>
        <v>Adults</v>
      </c>
      <c r="L2545">
        <v>45.490931689999996</v>
      </c>
      <c r="M2545" t="str">
        <f>VLOOKUP(L2545,Table1[],2)</f>
        <v>40 - 49</v>
      </c>
      <c r="N2545" t="str">
        <f>INDEX(Table7[Column1],MATCH(O2545,Table7[Column2]))</f>
        <v>Learning Stage</v>
      </c>
      <c r="O2545">
        <v>5.8049546730000001</v>
      </c>
      <c r="P2545" t="str">
        <f>VLOOKUP(O2545,Table13[],2)</f>
        <v>1 - 5</v>
      </c>
      <c r="Q2545" t="str">
        <f>INDEX(Table8[Column1],MATCH(R2545,Table8[Column2]))</f>
        <v>Habitual</v>
      </c>
      <c r="R2545">
        <v>88.51000999</v>
      </c>
      <c r="S2545">
        <f t="shared" si="79"/>
        <v>3.6879170829166665</v>
      </c>
      <c r="T2545" t="s">
        <v>19</v>
      </c>
    </row>
    <row r="2546" spans="1:20" x14ac:dyDescent="0.25">
      <c r="A2546">
        <v>2545</v>
      </c>
      <c r="B2546" t="s">
        <v>1082</v>
      </c>
      <c r="C2546" t="s">
        <v>1358</v>
      </c>
      <c r="D2546" t="str">
        <f t="shared" si="78"/>
        <v>Williamson Ethel</v>
      </c>
      <c r="E2546" t="s">
        <v>15</v>
      </c>
      <c r="F2546" t="s">
        <v>38</v>
      </c>
      <c r="G2546" t="s">
        <v>820</v>
      </c>
      <c r="H2546" t="s">
        <v>821</v>
      </c>
      <c r="I2546" t="s">
        <v>38</v>
      </c>
      <c r="J2546" t="s">
        <v>19</v>
      </c>
      <c r="K2546" t="str">
        <f>INDEX(Table6[Column1],MATCH(L2546,Table6[Column2]))</f>
        <v>Adults</v>
      </c>
      <c r="L2546">
        <v>46.619583470000002</v>
      </c>
      <c r="M2546" t="str">
        <f>VLOOKUP(L2546,Table1[],2)</f>
        <v>40 - 49</v>
      </c>
      <c r="N2546" t="str">
        <f>INDEX(Table7[Column1],MATCH(O2546,Table7[Column2]))</f>
        <v>Learning Stage</v>
      </c>
      <c r="O2546">
        <v>3.0039326649999998</v>
      </c>
      <c r="P2546" t="str">
        <f>VLOOKUP(O2546,Table13[],2)</f>
        <v>1 - 5</v>
      </c>
      <c r="Q2546" t="str">
        <f>INDEX(Table8[Column1],MATCH(R2546,Table8[Column2]))</f>
        <v>Maintained</v>
      </c>
      <c r="R2546">
        <v>68.619561289999993</v>
      </c>
      <c r="S2546">
        <f t="shared" si="79"/>
        <v>2.8591483870833332</v>
      </c>
      <c r="T2546" t="s">
        <v>19</v>
      </c>
    </row>
    <row r="2547" spans="1:20" x14ac:dyDescent="0.25">
      <c r="A2547">
        <v>2546</v>
      </c>
      <c r="B2547" t="s">
        <v>2778</v>
      </c>
      <c r="C2547" t="s">
        <v>1032</v>
      </c>
      <c r="D2547" t="str">
        <f t="shared" si="78"/>
        <v>Rooney Lonnie</v>
      </c>
      <c r="E2547" t="s">
        <v>22</v>
      </c>
      <c r="F2547" t="s">
        <v>24</v>
      </c>
      <c r="G2547" t="s">
        <v>1060</v>
      </c>
      <c r="H2547" t="s">
        <v>1061</v>
      </c>
      <c r="I2547" t="s">
        <v>24</v>
      </c>
      <c r="J2547" t="s">
        <v>19</v>
      </c>
      <c r="K2547" t="str">
        <f>INDEX(Table6[Column1],MATCH(L2547,Table6[Column2]))</f>
        <v>Adults</v>
      </c>
      <c r="L2547">
        <v>46.876212340000002</v>
      </c>
      <c r="M2547" t="str">
        <f>VLOOKUP(L2547,Table1[],2)</f>
        <v>40 - 49</v>
      </c>
      <c r="N2547" t="str">
        <f>INDEX(Table7[Column1],MATCH(O2547,Table7[Column2]))</f>
        <v>Learning Stage</v>
      </c>
      <c r="O2547">
        <v>5.8207041970000004</v>
      </c>
      <c r="P2547" t="str">
        <f>VLOOKUP(O2547,Table13[],2)</f>
        <v>1 - 5</v>
      </c>
      <c r="Q2547" t="str">
        <f>INDEX(Table8[Column1],MATCH(R2547,Table8[Column2]))</f>
        <v>Habitual</v>
      </c>
      <c r="R2547">
        <v>82.849532249999996</v>
      </c>
      <c r="S2547">
        <f t="shared" si="79"/>
        <v>3.45206384375</v>
      </c>
      <c r="T2547" t="s">
        <v>19</v>
      </c>
    </row>
    <row r="2548" spans="1:20" x14ac:dyDescent="0.25">
      <c r="A2548">
        <v>2547</v>
      </c>
      <c r="B2548" t="s">
        <v>654</v>
      </c>
      <c r="C2548" t="s">
        <v>37</v>
      </c>
      <c r="D2548" t="str">
        <f t="shared" si="78"/>
        <v>Olson Ralph</v>
      </c>
      <c r="E2548" t="s">
        <v>22</v>
      </c>
      <c r="F2548" t="s">
        <v>38</v>
      </c>
      <c r="G2548" t="s">
        <v>820</v>
      </c>
      <c r="H2548" t="s">
        <v>821</v>
      </c>
      <c r="I2548" t="s">
        <v>38</v>
      </c>
      <c r="J2548" t="s">
        <v>19</v>
      </c>
      <c r="K2548" t="str">
        <f>INDEX(Table6[Column1],MATCH(L2548,Table6[Column2]))</f>
        <v>Young Adults</v>
      </c>
      <c r="L2548">
        <v>31.647422339999999</v>
      </c>
      <c r="M2548" t="str">
        <f>VLOOKUP(L2548,Table1[],2)</f>
        <v>30 - 39</v>
      </c>
      <c r="N2548" t="str">
        <f>INDEX(Table7[Column1],MATCH(O2548,Table7[Column2]))</f>
        <v>Learning Stage</v>
      </c>
      <c r="O2548">
        <v>2.6817445160000002</v>
      </c>
      <c r="P2548" t="str">
        <f>VLOOKUP(O2548,Table13[],2)</f>
        <v>1 - 5</v>
      </c>
      <c r="Q2548" t="str">
        <f>INDEX(Table8[Column1],MATCH(R2548,Table8[Column2]))</f>
        <v>Scheduled</v>
      </c>
      <c r="R2548">
        <v>0</v>
      </c>
      <c r="S2548">
        <f t="shared" si="79"/>
        <v>0</v>
      </c>
      <c r="T2548" t="s">
        <v>19</v>
      </c>
    </row>
    <row r="2549" spans="1:20" x14ac:dyDescent="0.25">
      <c r="A2549">
        <v>2548</v>
      </c>
      <c r="B2549" t="s">
        <v>2779</v>
      </c>
      <c r="C2549" t="s">
        <v>2780</v>
      </c>
      <c r="D2549" t="str">
        <f t="shared" si="78"/>
        <v>Kaczor Arnita</v>
      </c>
      <c r="E2549" t="s">
        <v>15</v>
      </c>
      <c r="F2549" t="s">
        <v>534</v>
      </c>
      <c r="G2549" t="s">
        <v>1060</v>
      </c>
      <c r="H2549" t="s">
        <v>1061</v>
      </c>
      <c r="I2549" t="s">
        <v>107</v>
      </c>
      <c r="J2549" t="s">
        <v>19</v>
      </c>
      <c r="K2549" t="str">
        <f>INDEX(Table6[Column1],MATCH(L2549,Table6[Column2]))</f>
        <v>Young Adults</v>
      </c>
      <c r="L2549">
        <v>35.123222490000003</v>
      </c>
      <c r="M2549" t="str">
        <f>VLOOKUP(L2549,Table1[],2)</f>
        <v>30 - 39</v>
      </c>
      <c r="N2549" t="str">
        <f>INDEX(Table7[Column1],MATCH(O2549,Table7[Column2]))</f>
        <v>Learning Stage</v>
      </c>
      <c r="O2549">
        <v>4.7206681330000002</v>
      </c>
      <c r="P2549" t="str">
        <f>VLOOKUP(O2549,Table13[],2)</f>
        <v>1 - 5</v>
      </c>
      <c r="Q2549" t="str">
        <f>INDEX(Table8[Column1],MATCH(R2549,Table8[Column2]))</f>
        <v>Scheduled</v>
      </c>
      <c r="R2549">
        <v>9.6064176519999993</v>
      </c>
      <c r="S2549">
        <f t="shared" si="79"/>
        <v>0.40026740216666667</v>
      </c>
      <c r="T2549" t="s">
        <v>19</v>
      </c>
    </row>
    <row r="2550" spans="1:20" x14ac:dyDescent="0.25">
      <c r="A2550">
        <v>2549</v>
      </c>
      <c r="B2550" t="s">
        <v>2781</v>
      </c>
      <c r="C2550" t="s">
        <v>1105</v>
      </c>
      <c r="D2550" t="str">
        <f t="shared" si="78"/>
        <v>Croy Mark</v>
      </c>
      <c r="E2550" t="s">
        <v>22</v>
      </c>
      <c r="F2550" t="s">
        <v>730</v>
      </c>
      <c r="G2550" t="s">
        <v>1060</v>
      </c>
      <c r="H2550" t="s">
        <v>1061</v>
      </c>
      <c r="I2550" t="s">
        <v>24</v>
      </c>
      <c r="J2550" t="s">
        <v>19</v>
      </c>
      <c r="K2550" t="str">
        <f>INDEX(Table6[Column1],MATCH(L2550,Table6[Column2]))</f>
        <v>Young Adults</v>
      </c>
      <c r="L2550">
        <v>38.265311179999998</v>
      </c>
      <c r="M2550" t="str">
        <f>VLOOKUP(L2550,Table1[],2)</f>
        <v>30 - 39</v>
      </c>
      <c r="N2550" t="str">
        <f>INDEX(Table7[Column1],MATCH(O2550,Table7[Column2]))</f>
        <v>Learning Stage</v>
      </c>
      <c r="O2550">
        <v>2.4829337869999999</v>
      </c>
      <c r="P2550" t="str">
        <f>VLOOKUP(O2550,Table13[],2)</f>
        <v>1 - 5</v>
      </c>
      <c r="Q2550" t="str">
        <f>INDEX(Table8[Column1],MATCH(R2550,Table8[Column2]))</f>
        <v>Scheduled</v>
      </c>
      <c r="R2550">
        <v>31.507000999999999</v>
      </c>
      <c r="S2550">
        <f t="shared" si="79"/>
        <v>1.3127917083333334</v>
      </c>
      <c r="T2550" t="s">
        <v>19</v>
      </c>
    </row>
    <row r="2551" spans="1:20" x14ac:dyDescent="0.25">
      <c r="A2551">
        <v>2550</v>
      </c>
      <c r="B2551" t="s">
        <v>2247</v>
      </c>
      <c r="C2551" t="s">
        <v>972</v>
      </c>
      <c r="D2551" t="str">
        <f t="shared" si="78"/>
        <v>Henderson Joan</v>
      </c>
      <c r="E2551" t="s">
        <v>15</v>
      </c>
      <c r="F2551" t="s">
        <v>30</v>
      </c>
      <c r="G2551" t="s">
        <v>1060</v>
      </c>
      <c r="H2551" t="s">
        <v>1061</v>
      </c>
      <c r="I2551" t="s">
        <v>30</v>
      </c>
      <c r="J2551" t="s">
        <v>19</v>
      </c>
      <c r="K2551" t="str">
        <f>INDEX(Table6[Column1],MATCH(L2551,Table6[Column2]))</f>
        <v>Adults</v>
      </c>
      <c r="L2551">
        <v>43.45256681</v>
      </c>
      <c r="M2551" t="str">
        <f>VLOOKUP(L2551,Table1[],2)</f>
        <v>40 - 49</v>
      </c>
      <c r="N2551" t="str">
        <f>INDEX(Table7[Column1],MATCH(O2551,Table7[Column2]))</f>
        <v>Learning Stage</v>
      </c>
      <c r="O2551">
        <v>4.8401684669999998</v>
      </c>
      <c r="P2551" t="str">
        <f>VLOOKUP(O2551,Table13[],2)</f>
        <v>1 - 5</v>
      </c>
      <c r="Q2551" t="str">
        <f>INDEX(Table8[Column1],MATCH(R2551,Table8[Column2]))</f>
        <v>Maintained</v>
      </c>
      <c r="R2551">
        <v>40.419584309999998</v>
      </c>
      <c r="S2551">
        <f t="shared" si="79"/>
        <v>1.6841493462499999</v>
      </c>
      <c r="T2551" t="s">
        <v>19</v>
      </c>
    </row>
    <row r="2552" spans="1:20" x14ac:dyDescent="0.25">
      <c r="A2552">
        <v>2551</v>
      </c>
      <c r="B2552" t="s">
        <v>400</v>
      </c>
      <c r="C2552" t="s">
        <v>2782</v>
      </c>
      <c r="D2552" t="str">
        <f t="shared" si="78"/>
        <v>Williams Lucy</v>
      </c>
      <c r="E2552" t="s">
        <v>15</v>
      </c>
      <c r="F2552" t="s">
        <v>38</v>
      </c>
      <c r="G2552" t="s">
        <v>820</v>
      </c>
      <c r="H2552" t="s">
        <v>821</v>
      </c>
      <c r="I2552" t="s">
        <v>38</v>
      </c>
      <c r="J2552" t="s">
        <v>19</v>
      </c>
      <c r="K2552" t="str">
        <f>INDEX(Table6[Column1],MATCH(L2552,Table6[Column2]))</f>
        <v>Adults</v>
      </c>
      <c r="L2552">
        <v>45.34526323</v>
      </c>
      <c r="M2552" t="str">
        <f>VLOOKUP(L2552,Table1[],2)</f>
        <v>40 - 49</v>
      </c>
      <c r="N2552" t="str">
        <f>INDEX(Table7[Column1],MATCH(O2552,Table7[Column2]))</f>
        <v>Learning Stage</v>
      </c>
      <c r="O2552">
        <v>4.469219571</v>
      </c>
      <c r="P2552" t="str">
        <f>VLOOKUP(O2552,Table13[],2)</f>
        <v>1 - 5</v>
      </c>
      <c r="Q2552" t="str">
        <f>INDEX(Table8[Column1],MATCH(R2552,Table8[Column2]))</f>
        <v>Habitual</v>
      </c>
      <c r="R2552">
        <v>82.424238529999997</v>
      </c>
      <c r="S2552">
        <f t="shared" si="79"/>
        <v>3.4343432720833333</v>
      </c>
      <c r="T2552" t="s">
        <v>19</v>
      </c>
    </row>
    <row r="2553" spans="1:20" x14ac:dyDescent="0.25">
      <c r="A2553">
        <v>2552</v>
      </c>
      <c r="B2553" t="s">
        <v>2783</v>
      </c>
      <c r="C2553" t="s">
        <v>56</v>
      </c>
      <c r="D2553" t="str">
        <f t="shared" si="78"/>
        <v>Keaton James</v>
      </c>
      <c r="E2553" t="s">
        <v>22</v>
      </c>
      <c r="F2553" t="s">
        <v>788</v>
      </c>
      <c r="G2553" t="s">
        <v>1825</v>
      </c>
      <c r="H2553" t="s">
        <v>1826</v>
      </c>
      <c r="I2553" t="s">
        <v>788</v>
      </c>
      <c r="J2553" t="s">
        <v>19</v>
      </c>
      <c r="K2553" t="str">
        <f>INDEX(Table6[Column1],MATCH(L2553,Table6[Column2]))</f>
        <v>Young Adults</v>
      </c>
      <c r="L2553">
        <v>39.47992318</v>
      </c>
      <c r="M2553" t="str">
        <f>VLOOKUP(L2553,Table1[],2)</f>
        <v>30 - 39</v>
      </c>
      <c r="N2553" t="str">
        <f>INDEX(Table7[Column1],MATCH(O2553,Table7[Column2]))</f>
        <v>Learning Stage</v>
      </c>
      <c r="O2553">
        <v>5.6570172159999998</v>
      </c>
      <c r="P2553" t="str">
        <f>VLOOKUP(O2553,Table13[],2)</f>
        <v>1 - 5</v>
      </c>
      <c r="Q2553" t="str">
        <f>INDEX(Table8[Column1],MATCH(R2553,Table8[Column2]))</f>
        <v>Maintained</v>
      </c>
      <c r="R2553">
        <v>42.461842390000001</v>
      </c>
      <c r="S2553">
        <f t="shared" si="79"/>
        <v>1.7692434329166669</v>
      </c>
      <c r="T2553" t="s">
        <v>19</v>
      </c>
    </row>
    <row r="2554" spans="1:20" x14ac:dyDescent="0.25">
      <c r="A2554">
        <v>2553</v>
      </c>
      <c r="B2554" t="s">
        <v>292</v>
      </c>
      <c r="C2554" t="s">
        <v>2784</v>
      </c>
      <c r="D2554" t="str">
        <f t="shared" si="78"/>
        <v>Prescott Trinh</v>
      </c>
      <c r="E2554" t="s">
        <v>15</v>
      </c>
      <c r="F2554" t="s">
        <v>204</v>
      </c>
      <c r="G2554" t="s">
        <v>1060</v>
      </c>
      <c r="H2554" t="s">
        <v>1061</v>
      </c>
      <c r="I2554" t="s">
        <v>169</v>
      </c>
      <c r="J2554" t="s">
        <v>19</v>
      </c>
      <c r="K2554" t="str">
        <f>INDEX(Table6[Column1],MATCH(L2554,Table6[Column2]))</f>
        <v>Elders</v>
      </c>
      <c r="L2554">
        <v>56.732810720000003</v>
      </c>
      <c r="M2554" t="str">
        <f>VLOOKUP(L2554,Table1[],2)</f>
        <v>50 - 59</v>
      </c>
      <c r="N2554" t="str">
        <f>INDEX(Table7[Column1],MATCH(O2554,Table7[Column2]))</f>
        <v>Learning Stage</v>
      </c>
      <c r="O2554">
        <v>5.4872749199999999</v>
      </c>
      <c r="P2554" t="str">
        <f>VLOOKUP(O2554,Table13[],2)</f>
        <v>1 - 5</v>
      </c>
      <c r="Q2554" t="str">
        <f>INDEX(Table8[Column1],MATCH(R2554,Table8[Column2]))</f>
        <v>Excused</v>
      </c>
      <c r="R2554">
        <v>137.46886190000001</v>
      </c>
      <c r="S2554">
        <f t="shared" si="79"/>
        <v>5.7278692458333342</v>
      </c>
      <c r="T2554" t="s">
        <v>19</v>
      </c>
    </row>
    <row r="2555" spans="1:20" x14ac:dyDescent="0.25">
      <c r="A2555">
        <v>2554</v>
      </c>
      <c r="B2555" t="s">
        <v>1485</v>
      </c>
      <c r="C2555" t="s">
        <v>149</v>
      </c>
      <c r="D2555" t="str">
        <f t="shared" si="78"/>
        <v>Cope Charles</v>
      </c>
      <c r="E2555" t="s">
        <v>22</v>
      </c>
      <c r="F2555" t="s">
        <v>38</v>
      </c>
      <c r="G2555" t="s">
        <v>820</v>
      </c>
      <c r="H2555" t="s">
        <v>821</v>
      </c>
      <c r="I2555" t="s">
        <v>38</v>
      </c>
      <c r="J2555" t="s">
        <v>19</v>
      </c>
      <c r="K2555" t="str">
        <f>INDEX(Table6[Column1],MATCH(L2555,Table6[Column2]))</f>
        <v>Adults</v>
      </c>
      <c r="L2555">
        <v>43.675438669999998</v>
      </c>
      <c r="M2555" t="str">
        <f>VLOOKUP(L2555,Table1[],2)</f>
        <v>40 - 49</v>
      </c>
      <c r="N2555" t="str">
        <f>INDEX(Table7[Column1],MATCH(O2555,Table7[Column2]))</f>
        <v>Learning Stage</v>
      </c>
      <c r="O2555">
        <v>5.2380418449999997</v>
      </c>
      <c r="P2555" t="str">
        <f>VLOOKUP(O2555,Table13[],2)</f>
        <v>1 - 5</v>
      </c>
      <c r="Q2555" t="str">
        <f>INDEX(Table8[Column1],MATCH(R2555,Table8[Column2]))</f>
        <v>Maintained</v>
      </c>
      <c r="R2555">
        <v>57.059457600000002</v>
      </c>
      <c r="S2555">
        <f t="shared" si="79"/>
        <v>2.3774774000000001</v>
      </c>
      <c r="T2555" t="s">
        <v>19</v>
      </c>
    </row>
    <row r="2556" spans="1:20" x14ac:dyDescent="0.25">
      <c r="A2556">
        <v>2555</v>
      </c>
      <c r="B2556" t="s">
        <v>191</v>
      </c>
      <c r="C2556" t="s">
        <v>77</v>
      </c>
      <c r="D2556" t="str">
        <f t="shared" si="78"/>
        <v>Randall Sandra</v>
      </c>
      <c r="E2556" t="s">
        <v>15</v>
      </c>
      <c r="F2556" t="s">
        <v>27</v>
      </c>
      <c r="G2556" t="s">
        <v>1060</v>
      </c>
      <c r="H2556" t="s">
        <v>1061</v>
      </c>
      <c r="I2556" t="s">
        <v>27</v>
      </c>
      <c r="J2556" t="s">
        <v>19</v>
      </c>
      <c r="K2556" t="str">
        <f>INDEX(Table6[Column1],MATCH(L2556,Table6[Column2]))</f>
        <v>Young Adults</v>
      </c>
      <c r="L2556">
        <v>33.394839689999998</v>
      </c>
      <c r="M2556" t="str">
        <f>VLOOKUP(L2556,Table1[],2)</f>
        <v>30 - 39</v>
      </c>
      <c r="N2556" t="str">
        <f>INDEX(Table7[Column1],MATCH(O2556,Table7[Column2]))</f>
        <v>Fitting in Stage</v>
      </c>
      <c r="O2556">
        <v>6.5427803579999999</v>
      </c>
      <c r="P2556" t="str">
        <f>VLOOKUP(O2556,Table13[],2)</f>
        <v>6 - 10</v>
      </c>
      <c r="Q2556" t="str">
        <f>INDEX(Table8[Column1],MATCH(R2556,Table8[Column2]))</f>
        <v>Scheduled</v>
      </c>
      <c r="R2556">
        <v>0</v>
      </c>
      <c r="S2556">
        <f t="shared" si="79"/>
        <v>0</v>
      </c>
      <c r="T2556" t="s">
        <v>19</v>
      </c>
    </row>
    <row r="2557" spans="1:20" x14ac:dyDescent="0.25">
      <c r="A2557">
        <v>2556</v>
      </c>
      <c r="B2557" t="s">
        <v>904</v>
      </c>
      <c r="C2557" t="s">
        <v>168</v>
      </c>
      <c r="D2557" t="str">
        <f t="shared" si="78"/>
        <v>Brown Michelle</v>
      </c>
      <c r="E2557" t="s">
        <v>15</v>
      </c>
      <c r="F2557" t="s">
        <v>157</v>
      </c>
      <c r="G2557" t="s">
        <v>1060</v>
      </c>
      <c r="H2557" t="s">
        <v>1061</v>
      </c>
      <c r="I2557" t="s">
        <v>157</v>
      </c>
      <c r="J2557" t="s">
        <v>19</v>
      </c>
      <c r="K2557" t="str">
        <f>INDEX(Table6[Column1],MATCH(L2557,Table6[Column2]))</f>
        <v>Elders</v>
      </c>
      <c r="L2557">
        <v>52.886560250000002</v>
      </c>
      <c r="M2557" t="str">
        <f>VLOOKUP(L2557,Table1[],2)</f>
        <v>50 - 59</v>
      </c>
      <c r="N2557" t="str">
        <f>INDEX(Table7[Column1],MATCH(O2557,Table7[Column2]))</f>
        <v>Learning Stage</v>
      </c>
      <c r="O2557">
        <v>4.0191419880000003</v>
      </c>
      <c r="P2557" t="str">
        <f>VLOOKUP(O2557,Table13[],2)</f>
        <v>1 - 5</v>
      </c>
      <c r="Q2557" t="str">
        <f>INDEX(Table8[Column1],MATCH(R2557,Table8[Column2]))</f>
        <v>Habitual</v>
      </c>
      <c r="R2557">
        <v>95.138773270000002</v>
      </c>
      <c r="S2557">
        <f t="shared" si="79"/>
        <v>3.9641155529166663</v>
      </c>
      <c r="T2557" t="s">
        <v>19</v>
      </c>
    </row>
    <row r="2558" spans="1:20" x14ac:dyDescent="0.25">
      <c r="A2558">
        <v>2557</v>
      </c>
      <c r="B2558" t="s">
        <v>468</v>
      </c>
      <c r="C2558" t="s">
        <v>993</v>
      </c>
      <c r="D2558" t="str">
        <f t="shared" si="78"/>
        <v>Witt Wm</v>
      </c>
      <c r="E2558" t="s">
        <v>22</v>
      </c>
      <c r="F2558" t="s">
        <v>889</v>
      </c>
      <c r="G2558" t="s">
        <v>1060</v>
      </c>
      <c r="H2558" t="s">
        <v>1061</v>
      </c>
      <c r="I2558" t="s">
        <v>24</v>
      </c>
      <c r="J2558" t="s">
        <v>19</v>
      </c>
      <c r="K2558" t="str">
        <f>INDEX(Table6[Column1],MATCH(L2558,Table6[Column2]))</f>
        <v>Youth</v>
      </c>
      <c r="L2558">
        <v>25.642567679999999</v>
      </c>
      <c r="M2558" t="str">
        <f>VLOOKUP(L2558,Table1[],2)</f>
        <v>20 - 29</v>
      </c>
      <c r="N2558" t="str">
        <f>INDEX(Table7[Column1],MATCH(O2558,Table7[Column2]))</f>
        <v>Learning Stage</v>
      </c>
      <c r="O2558">
        <v>2.5797715179999998</v>
      </c>
      <c r="P2558" t="str">
        <f>VLOOKUP(O2558,Table13[],2)</f>
        <v>1 - 5</v>
      </c>
      <c r="Q2558" t="str">
        <f>INDEX(Table8[Column1],MATCH(R2558,Table8[Column2]))</f>
        <v>Scheduled</v>
      </c>
      <c r="R2558">
        <v>22.4190437</v>
      </c>
      <c r="S2558">
        <f t="shared" si="79"/>
        <v>0.9341268208333332</v>
      </c>
      <c r="T2558" t="s">
        <v>19</v>
      </c>
    </row>
    <row r="2559" spans="1:20" x14ac:dyDescent="0.25">
      <c r="A2559">
        <v>2558</v>
      </c>
      <c r="B2559" t="s">
        <v>43</v>
      </c>
      <c r="C2559" t="s">
        <v>2663</v>
      </c>
      <c r="D2559" t="str">
        <f t="shared" si="78"/>
        <v>Lee Jenny</v>
      </c>
      <c r="E2559" t="s">
        <v>15</v>
      </c>
      <c r="F2559" t="s">
        <v>127</v>
      </c>
      <c r="G2559" t="s">
        <v>1060</v>
      </c>
      <c r="H2559" t="s">
        <v>1061</v>
      </c>
      <c r="I2559" t="s">
        <v>127</v>
      </c>
      <c r="J2559" t="s">
        <v>19</v>
      </c>
      <c r="K2559" t="str">
        <f>INDEX(Table6[Column1],MATCH(L2559,Table6[Column2]))</f>
        <v>Young Adults</v>
      </c>
      <c r="L2559">
        <v>35.360967309999999</v>
      </c>
      <c r="M2559" t="str">
        <f>VLOOKUP(L2559,Table1[],2)</f>
        <v>30 - 39</v>
      </c>
      <c r="N2559" t="str">
        <f>INDEX(Table7[Column1],MATCH(O2559,Table7[Column2]))</f>
        <v>Learning Stage</v>
      </c>
      <c r="O2559">
        <v>5.0901016649999997</v>
      </c>
      <c r="P2559" t="str">
        <f>VLOOKUP(O2559,Table13[],2)</f>
        <v>1 - 5</v>
      </c>
      <c r="Q2559" t="str">
        <f>INDEX(Table8[Column1],MATCH(R2559,Table8[Column2]))</f>
        <v>Scheduled</v>
      </c>
      <c r="R2559">
        <v>32.015463779999997</v>
      </c>
      <c r="S2559">
        <f t="shared" si="79"/>
        <v>1.3339776575</v>
      </c>
      <c r="T2559" t="s">
        <v>19</v>
      </c>
    </row>
    <row r="2560" spans="1:20" x14ac:dyDescent="0.25">
      <c r="A2560">
        <v>2559</v>
      </c>
      <c r="B2560" t="s">
        <v>2785</v>
      </c>
      <c r="C2560" t="s">
        <v>286</v>
      </c>
      <c r="D2560" t="str">
        <f t="shared" si="78"/>
        <v>Fraser Sybil</v>
      </c>
      <c r="E2560" t="s">
        <v>15</v>
      </c>
      <c r="F2560" t="s">
        <v>176</v>
      </c>
      <c r="G2560" t="s">
        <v>1060</v>
      </c>
      <c r="H2560" t="s">
        <v>1061</v>
      </c>
      <c r="I2560" t="s">
        <v>134</v>
      </c>
      <c r="J2560" t="s">
        <v>19</v>
      </c>
      <c r="K2560" t="str">
        <f>INDEX(Table6[Column1],MATCH(L2560,Table6[Column2]))</f>
        <v>Adults</v>
      </c>
      <c r="L2560">
        <v>42.805315780000001</v>
      </c>
      <c r="M2560" t="str">
        <f>VLOOKUP(L2560,Table1[],2)</f>
        <v>40 - 49</v>
      </c>
      <c r="N2560" t="str">
        <f>INDEX(Table7[Column1],MATCH(O2560,Table7[Column2]))</f>
        <v>Learning Stage</v>
      </c>
      <c r="O2560">
        <v>4.7282906980000003</v>
      </c>
      <c r="P2560" t="str">
        <f>VLOOKUP(O2560,Table13[],2)</f>
        <v>1 - 5</v>
      </c>
      <c r="Q2560" t="str">
        <f>INDEX(Table8[Column1],MATCH(R2560,Table8[Column2]))</f>
        <v>Habitual</v>
      </c>
      <c r="R2560">
        <v>82.89622473</v>
      </c>
      <c r="S2560">
        <f t="shared" si="79"/>
        <v>3.4540093637500004</v>
      </c>
      <c r="T2560" t="s">
        <v>19</v>
      </c>
    </row>
    <row r="2561" spans="1:20" x14ac:dyDescent="0.25">
      <c r="A2561">
        <v>2560</v>
      </c>
      <c r="B2561" t="s">
        <v>2786</v>
      </c>
      <c r="C2561" t="s">
        <v>630</v>
      </c>
      <c r="D2561" t="str">
        <f t="shared" si="78"/>
        <v>Goodwin Richard</v>
      </c>
      <c r="E2561" t="s">
        <v>22</v>
      </c>
      <c r="F2561" t="s">
        <v>33</v>
      </c>
      <c r="G2561" t="s">
        <v>1060</v>
      </c>
      <c r="H2561" t="s">
        <v>1061</v>
      </c>
      <c r="I2561" t="s">
        <v>33</v>
      </c>
      <c r="J2561" t="s">
        <v>19</v>
      </c>
      <c r="K2561" t="str">
        <f>INDEX(Table6[Column1],MATCH(L2561,Table6[Column2]))</f>
        <v>Adults</v>
      </c>
      <c r="L2561">
        <v>45.136142139999997</v>
      </c>
      <c r="M2561" t="str">
        <f>VLOOKUP(L2561,Table1[],2)</f>
        <v>40 - 49</v>
      </c>
      <c r="N2561" t="str">
        <f>INDEX(Table7[Column1],MATCH(O2561,Table7[Column2]))</f>
        <v>Learning Stage</v>
      </c>
      <c r="O2561">
        <v>5.6595392760000003</v>
      </c>
      <c r="P2561" t="str">
        <f>VLOOKUP(O2561,Table13[],2)</f>
        <v>1 - 5</v>
      </c>
      <c r="Q2561" t="str">
        <f>INDEX(Table8[Column1],MATCH(R2561,Table8[Column2]))</f>
        <v>Maintained</v>
      </c>
      <c r="R2561">
        <v>71.152813780000002</v>
      </c>
      <c r="S2561">
        <f t="shared" si="79"/>
        <v>2.9647005741666668</v>
      </c>
      <c r="T2561" t="s">
        <v>19</v>
      </c>
    </row>
    <row r="2562" spans="1:20" x14ac:dyDescent="0.25">
      <c r="A2562">
        <v>2561</v>
      </c>
      <c r="B2562" t="s">
        <v>2787</v>
      </c>
      <c r="C2562" t="s">
        <v>687</v>
      </c>
      <c r="D2562" t="str">
        <f t="shared" si="78"/>
        <v>Flock Samuel</v>
      </c>
      <c r="E2562" t="s">
        <v>22</v>
      </c>
      <c r="F2562" t="s">
        <v>38</v>
      </c>
      <c r="G2562" t="s">
        <v>820</v>
      </c>
      <c r="H2562" t="s">
        <v>821</v>
      </c>
      <c r="I2562" t="s">
        <v>38</v>
      </c>
      <c r="J2562" t="s">
        <v>19</v>
      </c>
      <c r="K2562" t="str">
        <f>INDEX(Table6[Column1],MATCH(L2562,Table6[Column2]))</f>
        <v>Elders</v>
      </c>
      <c r="L2562">
        <v>53.404606780000002</v>
      </c>
      <c r="M2562" t="str">
        <f>VLOOKUP(L2562,Table1[],2)</f>
        <v>50 - 59</v>
      </c>
      <c r="N2562" t="str">
        <f>INDEX(Table7[Column1],MATCH(O2562,Table7[Column2]))</f>
        <v>Learning Stage</v>
      </c>
      <c r="O2562">
        <v>3.7567592730000001</v>
      </c>
      <c r="P2562" t="str">
        <f>VLOOKUP(O2562,Table13[],2)</f>
        <v>1 - 5</v>
      </c>
      <c r="Q2562" t="str">
        <f>INDEX(Table8[Column1],MATCH(R2562,Table8[Column2]))</f>
        <v>Maintained</v>
      </c>
      <c r="R2562">
        <v>64.100084440000003</v>
      </c>
      <c r="S2562">
        <f t="shared" si="79"/>
        <v>2.6708368516666665</v>
      </c>
      <c r="T2562" t="s">
        <v>19</v>
      </c>
    </row>
    <row r="2563" spans="1:20" x14ac:dyDescent="0.25">
      <c r="A2563">
        <v>2562</v>
      </c>
      <c r="B2563" t="s">
        <v>1647</v>
      </c>
      <c r="C2563" t="s">
        <v>760</v>
      </c>
      <c r="D2563" t="str">
        <f t="shared" ref="D2563:D2626" si="80">CONCATENATE(B2563, " ",C2563)</f>
        <v>Chambers Miranda</v>
      </c>
      <c r="E2563" t="s">
        <v>15</v>
      </c>
      <c r="F2563" t="s">
        <v>54</v>
      </c>
      <c r="G2563" t="s">
        <v>1060</v>
      </c>
      <c r="H2563" t="s">
        <v>1061</v>
      </c>
      <c r="I2563" t="s">
        <v>54</v>
      </c>
      <c r="J2563" t="s">
        <v>19</v>
      </c>
      <c r="K2563" t="str">
        <f>INDEX(Table6[Column1],MATCH(L2563,Table6[Column2]))</f>
        <v>Adults</v>
      </c>
      <c r="L2563">
        <v>40.373270140000002</v>
      </c>
      <c r="M2563" t="str">
        <f>VLOOKUP(L2563,Table1[],2)</f>
        <v>40 - 49</v>
      </c>
      <c r="N2563" t="str">
        <f>INDEX(Table7[Column1],MATCH(O2563,Table7[Column2]))</f>
        <v>Learning Stage</v>
      </c>
      <c r="O2563">
        <v>1.2073915749999999</v>
      </c>
      <c r="P2563" t="str">
        <f>VLOOKUP(O2563,Table13[],2)</f>
        <v>1 - 5</v>
      </c>
      <c r="Q2563" t="str">
        <f>INDEX(Table8[Column1],MATCH(R2563,Table8[Column2]))</f>
        <v>Maintained</v>
      </c>
      <c r="R2563">
        <v>79.793569009999999</v>
      </c>
      <c r="S2563">
        <f t="shared" ref="S2563:S2626" si="81">CONVERT(R2563,"hr","day")</f>
        <v>3.3247320420833333</v>
      </c>
      <c r="T2563" t="s">
        <v>19</v>
      </c>
    </row>
    <row r="2564" spans="1:20" x14ac:dyDescent="0.25">
      <c r="A2564">
        <v>2563</v>
      </c>
      <c r="B2564" t="s">
        <v>2788</v>
      </c>
      <c r="C2564" t="s">
        <v>2175</v>
      </c>
      <c r="D2564" t="str">
        <f t="shared" si="80"/>
        <v>Madrid Audrey</v>
      </c>
      <c r="E2564" t="s">
        <v>15</v>
      </c>
      <c r="F2564" t="s">
        <v>33</v>
      </c>
      <c r="G2564" t="s">
        <v>1060</v>
      </c>
      <c r="H2564" t="s">
        <v>1061</v>
      </c>
      <c r="I2564" t="s">
        <v>33</v>
      </c>
      <c r="J2564" t="s">
        <v>19</v>
      </c>
      <c r="K2564" t="str">
        <f>INDEX(Table6[Column1],MATCH(L2564,Table6[Column2]))</f>
        <v>Elders</v>
      </c>
      <c r="L2564">
        <v>53.955746089999998</v>
      </c>
      <c r="M2564" t="str">
        <f>VLOOKUP(L2564,Table1[],2)</f>
        <v>50 - 59</v>
      </c>
      <c r="N2564" t="str">
        <f>INDEX(Table7[Column1],MATCH(O2564,Table7[Column2]))</f>
        <v>Learning Stage</v>
      </c>
      <c r="O2564">
        <v>5.1185229300000001</v>
      </c>
      <c r="P2564" t="str">
        <f>VLOOKUP(O2564,Table13[],2)</f>
        <v>1 - 5</v>
      </c>
      <c r="Q2564" t="str">
        <f>INDEX(Table8[Column1],MATCH(R2564,Table8[Column2]))</f>
        <v>Excused</v>
      </c>
      <c r="R2564">
        <v>130.4362428</v>
      </c>
      <c r="S2564">
        <f t="shared" si="81"/>
        <v>5.4348434499999998</v>
      </c>
      <c r="T2564" t="s">
        <v>19</v>
      </c>
    </row>
    <row r="2565" spans="1:20" x14ac:dyDescent="0.25">
      <c r="A2565">
        <v>2564</v>
      </c>
      <c r="B2565" t="s">
        <v>1482</v>
      </c>
      <c r="C2565" t="s">
        <v>326</v>
      </c>
      <c r="D2565" t="str">
        <f t="shared" si="80"/>
        <v>Stanley Arthur</v>
      </c>
      <c r="E2565" t="s">
        <v>22</v>
      </c>
      <c r="F2565" t="s">
        <v>157</v>
      </c>
      <c r="G2565" t="s">
        <v>1060</v>
      </c>
      <c r="H2565" t="s">
        <v>1061</v>
      </c>
      <c r="I2565" t="s">
        <v>157</v>
      </c>
      <c r="J2565" t="s">
        <v>19</v>
      </c>
      <c r="K2565" t="str">
        <f>INDEX(Table6[Column1],MATCH(L2565,Table6[Column2]))</f>
        <v>Adults</v>
      </c>
      <c r="L2565">
        <v>42.840306669999997</v>
      </c>
      <c r="M2565" t="str">
        <f>VLOOKUP(L2565,Table1[],2)</f>
        <v>40 - 49</v>
      </c>
      <c r="N2565" t="str">
        <f>INDEX(Table7[Column1],MATCH(O2565,Table7[Column2]))</f>
        <v>Learning Stage</v>
      </c>
      <c r="O2565">
        <v>5.019296679</v>
      </c>
      <c r="P2565" t="str">
        <f>VLOOKUP(O2565,Table13[],2)</f>
        <v>1 - 5</v>
      </c>
      <c r="Q2565" t="str">
        <f>INDEX(Table8[Column1],MATCH(R2565,Table8[Column2]))</f>
        <v>Maintained</v>
      </c>
      <c r="R2565">
        <v>73.268894209999999</v>
      </c>
      <c r="S2565">
        <f t="shared" si="81"/>
        <v>3.0528705920833334</v>
      </c>
      <c r="T2565" t="s">
        <v>19</v>
      </c>
    </row>
    <row r="2566" spans="1:20" x14ac:dyDescent="0.25">
      <c r="A2566">
        <v>2565</v>
      </c>
      <c r="B2566" t="s">
        <v>2277</v>
      </c>
      <c r="C2566" t="s">
        <v>2789</v>
      </c>
      <c r="D2566" t="str">
        <f t="shared" si="80"/>
        <v>Miles Maud</v>
      </c>
      <c r="E2566" t="s">
        <v>15</v>
      </c>
      <c r="F2566" t="s">
        <v>38</v>
      </c>
      <c r="G2566" t="s">
        <v>820</v>
      </c>
      <c r="H2566" t="s">
        <v>821</v>
      </c>
      <c r="I2566" t="s">
        <v>38</v>
      </c>
      <c r="J2566" t="s">
        <v>19</v>
      </c>
      <c r="K2566" t="str">
        <f>INDEX(Table6[Column1],MATCH(L2566,Table6[Column2]))</f>
        <v>Adults</v>
      </c>
      <c r="L2566">
        <v>46.11157068</v>
      </c>
      <c r="M2566" t="str">
        <f>VLOOKUP(L2566,Table1[],2)</f>
        <v>40 - 49</v>
      </c>
      <c r="N2566" t="str">
        <f>INDEX(Table7[Column1],MATCH(O2566,Table7[Column2]))</f>
        <v>Learning Stage</v>
      </c>
      <c r="O2566">
        <v>4.7035762070000002</v>
      </c>
      <c r="P2566" t="str">
        <f>VLOOKUP(O2566,Table13[],2)</f>
        <v>1 - 5</v>
      </c>
      <c r="Q2566" t="str">
        <f>INDEX(Table8[Column1],MATCH(R2566,Table8[Column2]))</f>
        <v>Excused</v>
      </c>
      <c r="R2566">
        <v>153.13971140000001</v>
      </c>
      <c r="S2566">
        <f t="shared" si="81"/>
        <v>6.3808213083333341</v>
      </c>
      <c r="T2566" t="s">
        <v>19</v>
      </c>
    </row>
    <row r="2567" spans="1:20" x14ac:dyDescent="0.25">
      <c r="A2567">
        <v>2566</v>
      </c>
      <c r="B2567" t="s">
        <v>184</v>
      </c>
      <c r="C2567" t="s">
        <v>149</v>
      </c>
      <c r="D2567" t="str">
        <f t="shared" si="80"/>
        <v>Green Charles</v>
      </c>
      <c r="E2567" t="s">
        <v>22</v>
      </c>
      <c r="F2567" t="s">
        <v>235</v>
      </c>
      <c r="G2567" t="s">
        <v>1862</v>
      </c>
      <c r="H2567" t="s">
        <v>1863</v>
      </c>
      <c r="I2567" t="s">
        <v>235</v>
      </c>
      <c r="J2567" t="s">
        <v>19</v>
      </c>
      <c r="K2567" t="str">
        <f>INDEX(Table6[Column1],MATCH(L2567,Table6[Column2]))</f>
        <v>Young Adults</v>
      </c>
      <c r="L2567">
        <v>36.751577449999999</v>
      </c>
      <c r="M2567" t="str">
        <f>VLOOKUP(L2567,Table1[],2)</f>
        <v>30 - 39</v>
      </c>
      <c r="N2567" t="str">
        <f>INDEX(Table7[Column1],MATCH(O2567,Table7[Column2]))</f>
        <v>Learning Stage</v>
      </c>
      <c r="O2567">
        <v>3.1790766229999998</v>
      </c>
      <c r="P2567" t="str">
        <f>VLOOKUP(O2567,Table13[],2)</f>
        <v>1 - 5</v>
      </c>
      <c r="Q2567" t="str">
        <f>INDEX(Table8[Column1],MATCH(R2567,Table8[Column2]))</f>
        <v>Maintained</v>
      </c>
      <c r="R2567">
        <v>53.155168510000003</v>
      </c>
      <c r="S2567">
        <f t="shared" si="81"/>
        <v>2.2147986879166668</v>
      </c>
      <c r="T2567" t="s">
        <v>19</v>
      </c>
    </row>
    <row r="2568" spans="1:20" x14ac:dyDescent="0.25">
      <c r="A2568">
        <v>2567</v>
      </c>
      <c r="B2568" t="s">
        <v>2790</v>
      </c>
      <c r="C2568" t="s">
        <v>1663</v>
      </c>
      <c r="D2568" t="str">
        <f t="shared" si="80"/>
        <v>Renfro Cheryl</v>
      </c>
      <c r="E2568" t="s">
        <v>15</v>
      </c>
      <c r="F2568" t="s">
        <v>24</v>
      </c>
      <c r="G2568" t="s">
        <v>1060</v>
      </c>
      <c r="H2568" t="s">
        <v>1061</v>
      </c>
      <c r="I2568" t="s">
        <v>24</v>
      </c>
      <c r="J2568" t="s">
        <v>19</v>
      </c>
      <c r="K2568" t="str">
        <f>INDEX(Table6[Column1],MATCH(L2568,Table6[Column2]))</f>
        <v>Youth</v>
      </c>
      <c r="L2568">
        <v>23.292133239999998</v>
      </c>
      <c r="M2568" t="str">
        <f>VLOOKUP(L2568,Table1[],2)</f>
        <v>20 - 29</v>
      </c>
      <c r="N2568" t="str">
        <f>INDEX(Table7[Column1],MATCH(O2568,Table7[Column2]))</f>
        <v>Learning Stage</v>
      </c>
      <c r="O2568">
        <v>4.4329189309999997</v>
      </c>
      <c r="P2568" t="str">
        <f>VLOOKUP(O2568,Table13[],2)</f>
        <v>1 - 5</v>
      </c>
      <c r="Q2568" t="str">
        <f>INDEX(Table8[Column1],MATCH(R2568,Table8[Column2]))</f>
        <v>Scheduled</v>
      </c>
      <c r="R2568">
        <v>0</v>
      </c>
      <c r="S2568">
        <f t="shared" si="81"/>
        <v>0</v>
      </c>
      <c r="T2568" t="s">
        <v>19</v>
      </c>
    </row>
    <row r="2569" spans="1:20" x14ac:dyDescent="0.25">
      <c r="A2569">
        <v>2568</v>
      </c>
      <c r="B2569" t="s">
        <v>2791</v>
      </c>
      <c r="C2569" t="s">
        <v>245</v>
      </c>
      <c r="D2569" t="str">
        <f t="shared" si="80"/>
        <v>Emerson Mary</v>
      </c>
      <c r="E2569" t="s">
        <v>15</v>
      </c>
      <c r="F2569" t="s">
        <v>23</v>
      </c>
      <c r="G2569" t="s">
        <v>1060</v>
      </c>
      <c r="H2569" t="s">
        <v>1061</v>
      </c>
      <c r="I2569" t="s">
        <v>24</v>
      </c>
      <c r="J2569" t="s">
        <v>19</v>
      </c>
      <c r="K2569" t="str">
        <f>INDEX(Table6[Column1],MATCH(L2569,Table6[Column2]))</f>
        <v>Adults</v>
      </c>
      <c r="L2569">
        <v>41.180826500000002</v>
      </c>
      <c r="M2569" t="str">
        <f>VLOOKUP(L2569,Table1[],2)</f>
        <v>40 - 49</v>
      </c>
      <c r="N2569" t="str">
        <f>INDEX(Table7[Column1],MATCH(O2569,Table7[Column2]))</f>
        <v>Fitting in Stage</v>
      </c>
      <c r="O2569">
        <v>6.0521276909999999</v>
      </c>
      <c r="P2569" t="str">
        <f>VLOOKUP(O2569,Table13[],2)</f>
        <v>6 - 10</v>
      </c>
      <c r="Q2569" t="str">
        <f>INDEX(Table8[Column1],MATCH(R2569,Table8[Column2]))</f>
        <v>Maintained</v>
      </c>
      <c r="R2569">
        <v>68.092343850000006</v>
      </c>
      <c r="S2569">
        <f t="shared" si="81"/>
        <v>2.8371809937500005</v>
      </c>
      <c r="T2569" t="s">
        <v>19</v>
      </c>
    </row>
    <row r="2570" spans="1:20" x14ac:dyDescent="0.25">
      <c r="A2570">
        <v>2569</v>
      </c>
      <c r="B2570" t="s">
        <v>778</v>
      </c>
      <c r="C2570" t="s">
        <v>2792</v>
      </c>
      <c r="D2570" t="str">
        <f t="shared" si="80"/>
        <v>Hayes Wilma</v>
      </c>
      <c r="E2570" t="s">
        <v>15</v>
      </c>
      <c r="F2570" t="s">
        <v>38</v>
      </c>
      <c r="G2570" t="s">
        <v>820</v>
      </c>
      <c r="H2570" t="s">
        <v>821</v>
      </c>
      <c r="I2570" t="s">
        <v>38</v>
      </c>
      <c r="J2570" t="s">
        <v>19</v>
      </c>
      <c r="K2570" t="str">
        <f>INDEX(Table6[Column1],MATCH(L2570,Table6[Column2]))</f>
        <v>Young Adults</v>
      </c>
      <c r="L2570">
        <v>31.367308649999998</v>
      </c>
      <c r="M2570" t="str">
        <f>VLOOKUP(L2570,Table1[],2)</f>
        <v>30 - 39</v>
      </c>
      <c r="N2570" t="str">
        <f>INDEX(Table7[Column1],MATCH(O2570,Table7[Column2]))</f>
        <v>Learning Stage</v>
      </c>
      <c r="O2570">
        <v>4.0048242820000004</v>
      </c>
      <c r="P2570" t="str">
        <f>VLOOKUP(O2570,Table13[],2)</f>
        <v>1 - 5</v>
      </c>
      <c r="Q2570" t="str">
        <f>INDEX(Table8[Column1],MATCH(R2570,Table8[Column2]))</f>
        <v>Scheduled</v>
      </c>
      <c r="R2570">
        <v>0</v>
      </c>
      <c r="S2570">
        <f t="shared" si="81"/>
        <v>0</v>
      </c>
      <c r="T2570" t="s">
        <v>19</v>
      </c>
    </row>
    <row r="2571" spans="1:20" x14ac:dyDescent="0.25">
      <c r="A2571">
        <v>2570</v>
      </c>
      <c r="B2571" t="s">
        <v>1012</v>
      </c>
      <c r="C2571" t="s">
        <v>147</v>
      </c>
      <c r="D2571" t="str">
        <f t="shared" si="80"/>
        <v>Anderson Linda</v>
      </c>
      <c r="E2571" t="s">
        <v>15</v>
      </c>
      <c r="F2571" t="s">
        <v>407</v>
      </c>
      <c r="G2571" t="s">
        <v>1060</v>
      </c>
      <c r="H2571" t="s">
        <v>1061</v>
      </c>
      <c r="I2571" t="s">
        <v>407</v>
      </c>
      <c r="J2571" t="s">
        <v>19</v>
      </c>
      <c r="K2571" t="str">
        <f>INDEX(Table6[Column1],MATCH(L2571,Table6[Column2]))</f>
        <v>Adults</v>
      </c>
      <c r="L2571">
        <v>45.874221810000002</v>
      </c>
      <c r="M2571" t="str">
        <f>VLOOKUP(L2571,Table1[],2)</f>
        <v>40 - 49</v>
      </c>
      <c r="N2571" t="str">
        <f>INDEX(Table7[Column1],MATCH(O2571,Table7[Column2]))</f>
        <v>Learning Stage</v>
      </c>
      <c r="O2571">
        <v>4.6166802090000001</v>
      </c>
      <c r="P2571" t="str">
        <f>VLOOKUP(O2571,Table13[],2)</f>
        <v>1 - 5</v>
      </c>
      <c r="Q2571" t="str">
        <f>INDEX(Table8[Column1],MATCH(R2571,Table8[Column2]))</f>
        <v>Maintained</v>
      </c>
      <c r="R2571">
        <v>77.91161975</v>
      </c>
      <c r="S2571">
        <f t="shared" si="81"/>
        <v>3.2463174895833333</v>
      </c>
      <c r="T2571" t="s">
        <v>19</v>
      </c>
    </row>
    <row r="2572" spans="1:20" x14ac:dyDescent="0.25">
      <c r="A2572">
        <v>2571</v>
      </c>
      <c r="B2572" t="s">
        <v>1425</v>
      </c>
      <c r="C2572" t="s">
        <v>231</v>
      </c>
      <c r="D2572" t="str">
        <f t="shared" si="80"/>
        <v>Evans Monica</v>
      </c>
      <c r="E2572" t="s">
        <v>15</v>
      </c>
      <c r="F2572" t="s">
        <v>100</v>
      </c>
      <c r="G2572" t="s">
        <v>1060</v>
      </c>
      <c r="H2572" t="s">
        <v>1061</v>
      </c>
      <c r="I2572" t="s">
        <v>101</v>
      </c>
      <c r="J2572" t="s">
        <v>19</v>
      </c>
      <c r="K2572" t="str">
        <f>INDEX(Table6[Column1],MATCH(L2572,Table6[Column2]))</f>
        <v>Young Adults</v>
      </c>
      <c r="L2572">
        <v>34.940791900000001</v>
      </c>
      <c r="M2572" t="str">
        <f>VLOOKUP(L2572,Table1[],2)</f>
        <v>30 - 39</v>
      </c>
      <c r="N2572" t="str">
        <f>INDEX(Table7[Column1],MATCH(O2572,Table7[Column2]))</f>
        <v>Fitting in Stage</v>
      </c>
      <c r="O2572">
        <v>7.0375963380000002</v>
      </c>
      <c r="P2572" t="str">
        <f>VLOOKUP(O2572,Table13[],2)</f>
        <v>6 - 10</v>
      </c>
      <c r="Q2572" t="str">
        <f>INDEX(Table8[Column1],MATCH(R2572,Table8[Column2]))</f>
        <v>Scheduled</v>
      </c>
      <c r="R2572">
        <v>6.6208437279999997</v>
      </c>
      <c r="S2572">
        <f t="shared" si="81"/>
        <v>0.27586848866666663</v>
      </c>
      <c r="T2572" t="s">
        <v>19</v>
      </c>
    </row>
    <row r="2573" spans="1:20" x14ac:dyDescent="0.25">
      <c r="A2573">
        <v>2572</v>
      </c>
      <c r="B2573" t="s">
        <v>1305</v>
      </c>
      <c r="C2573" t="s">
        <v>2793</v>
      </c>
      <c r="D2573" t="str">
        <f t="shared" si="80"/>
        <v>Woodard Evelynn</v>
      </c>
      <c r="E2573" t="s">
        <v>15</v>
      </c>
      <c r="F2573" t="s">
        <v>355</v>
      </c>
      <c r="G2573" t="s">
        <v>1060</v>
      </c>
      <c r="H2573" t="s">
        <v>1061</v>
      </c>
      <c r="I2573" t="s">
        <v>107</v>
      </c>
      <c r="J2573" t="s">
        <v>19</v>
      </c>
      <c r="K2573" t="str">
        <f>INDEX(Table6[Column1],MATCH(L2573,Table6[Column2]))</f>
        <v>Young Adults</v>
      </c>
      <c r="L2573">
        <v>35.160808209999999</v>
      </c>
      <c r="M2573" t="str">
        <f>VLOOKUP(L2573,Table1[],2)</f>
        <v>30 - 39</v>
      </c>
      <c r="N2573" t="str">
        <f>INDEX(Table7[Column1],MATCH(O2573,Table7[Column2]))</f>
        <v>Learning Stage</v>
      </c>
      <c r="O2573">
        <v>3.6685181120000001</v>
      </c>
      <c r="P2573" t="str">
        <f>VLOOKUP(O2573,Table13[],2)</f>
        <v>1 - 5</v>
      </c>
      <c r="Q2573" t="str">
        <f>INDEX(Table8[Column1],MATCH(R2573,Table8[Column2]))</f>
        <v>Scheduled</v>
      </c>
      <c r="R2573">
        <v>9.5586794909999995</v>
      </c>
      <c r="S2573">
        <f t="shared" si="81"/>
        <v>0.39827831212499992</v>
      </c>
      <c r="T2573" t="s">
        <v>19</v>
      </c>
    </row>
    <row r="2574" spans="1:20" x14ac:dyDescent="0.25">
      <c r="A2574">
        <v>2573</v>
      </c>
      <c r="B2574" t="s">
        <v>1254</v>
      </c>
      <c r="C2574" t="s">
        <v>893</v>
      </c>
      <c r="D2574" t="str">
        <f t="shared" si="80"/>
        <v>Carter Shane</v>
      </c>
      <c r="E2574" t="s">
        <v>22</v>
      </c>
      <c r="F2574" t="s">
        <v>652</v>
      </c>
      <c r="G2574" t="s">
        <v>1060</v>
      </c>
      <c r="H2574" t="s">
        <v>1061</v>
      </c>
      <c r="I2574" t="s">
        <v>107</v>
      </c>
      <c r="J2574" t="s">
        <v>19</v>
      </c>
      <c r="K2574" t="str">
        <f>INDEX(Table6[Column1],MATCH(L2574,Table6[Column2]))</f>
        <v>Youth</v>
      </c>
      <c r="L2574">
        <v>24.546156209999999</v>
      </c>
      <c r="M2574" t="str">
        <f>VLOOKUP(L2574,Table1[],2)</f>
        <v>20 - 29</v>
      </c>
      <c r="N2574" t="str">
        <f>INDEX(Table7[Column1],MATCH(O2574,Table7[Column2]))</f>
        <v>Learning Stage</v>
      </c>
      <c r="O2574">
        <v>5.1672330290000001</v>
      </c>
      <c r="P2574" t="str">
        <f>VLOOKUP(O2574,Table13[],2)</f>
        <v>1 - 5</v>
      </c>
      <c r="Q2574" t="str">
        <f>INDEX(Table8[Column1],MATCH(R2574,Table8[Column2]))</f>
        <v>Scheduled</v>
      </c>
      <c r="R2574">
        <v>0</v>
      </c>
      <c r="S2574">
        <f t="shared" si="81"/>
        <v>0</v>
      </c>
      <c r="T2574" t="s">
        <v>19</v>
      </c>
    </row>
    <row r="2575" spans="1:20" x14ac:dyDescent="0.25">
      <c r="A2575">
        <v>2574</v>
      </c>
      <c r="B2575" t="s">
        <v>62</v>
      </c>
      <c r="C2575" t="s">
        <v>779</v>
      </c>
      <c r="D2575" t="str">
        <f t="shared" si="80"/>
        <v>Thomas Eric</v>
      </c>
      <c r="E2575" t="s">
        <v>22</v>
      </c>
      <c r="F2575" t="s">
        <v>24</v>
      </c>
      <c r="G2575" t="s">
        <v>1060</v>
      </c>
      <c r="H2575" t="s">
        <v>1061</v>
      </c>
      <c r="I2575" t="s">
        <v>24</v>
      </c>
      <c r="J2575" t="s">
        <v>19</v>
      </c>
      <c r="K2575" t="str">
        <f>INDEX(Table6[Column1],MATCH(L2575,Table6[Column2]))</f>
        <v>Young Adults</v>
      </c>
      <c r="L2575">
        <v>31.70966628</v>
      </c>
      <c r="M2575" t="str">
        <f>VLOOKUP(L2575,Table1[],2)</f>
        <v>30 - 39</v>
      </c>
      <c r="N2575" t="str">
        <f>INDEX(Table7[Column1],MATCH(O2575,Table7[Column2]))</f>
        <v>Learning Stage</v>
      </c>
      <c r="O2575">
        <v>3.314700991</v>
      </c>
      <c r="P2575" t="str">
        <f>VLOOKUP(O2575,Table13[],2)</f>
        <v>1 - 5</v>
      </c>
      <c r="Q2575" t="str">
        <f>INDEX(Table8[Column1],MATCH(R2575,Table8[Column2]))</f>
        <v>Maintained</v>
      </c>
      <c r="R2575">
        <v>56.817400069999998</v>
      </c>
      <c r="S2575">
        <f t="shared" si="81"/>
        <v>2.3673916695833332</v>
      </c>
      <c r="T2575" t="s">
        <v>19</v>
      </c>
    </row>
    <row r="2576" spans="1:20" x14ac:dyDescent="0.25">
      <c r="A2576">
        <v>2575</v>
      </c>
      <c r="B2576" t="s">
        <v>648</v>
      </c>
      <c r="C2576" t="s">
        <v>2794</v>
      </c>
      <c r="D2576" t="str">
        <f t="shared" si="80"/>
        <v>Gonzalez Brandee</v>
      </c>
      <c r="E2576" t="s">
        <v>15</v>
      </c>
      <c r="F2576" t="s">
        <v>1626</v>
      </c>
      <c r="G2576" t="s">
        <v>1060</v>
      </c>
      <c r="H2576" t="s">
        <v>1061</v>
      </c>
      <c r="I2576" t="s">
        <v>87</v>
      </c>
      <c r="J2576" t="s">
        <v>19</v>
      </c>
      <c r="K2576" t="str">
        <f>INDEX(Table6[Column1],MATCH(L2576,Table6[Column2]))</f>
        <v>Young Adults</v>
      </c>
      <c r="L2576">
        <v>39.239492839999997</v>
      </c>
      <c r="M2576" t="str">
        <f>VLOOKUP(L2576,Table1[],2)</f>
        <v>30 - 39</v>
      </c>
      <c r="N2576" t="str">
        <f>INDEX(Table7[Column1],MATCH(O2576,Table7[Column2]))</f>
        <v>Learning Stage</v>
      </c>
      <c r="O2576">
        <v>4.8252958389999998</v>
      </c>
      <c r="P2576" t="str">
        <f>VLOOKUP(O2576,Table13[],2)</f>
        <v>1 - 5</v>
      </c>
      <c r="Q2576" t="str">
        <f>INDEX(Table8[Column1],MATCH(R2576,Table8[Column2]))</f>
        <v>Maintained</v>
      </c>
      <c r="R2576">
        <v>71.174470279999994</v>
      </c>
      <c r="S2576">
        <f t="shared" si="81"/>
        <v>2.9656029283333329</v>
      </c>
      <c r="T2576" t="s">
        <v>19</v>
      </c>
    </row>
    <row r="2577" spans="1:20" x14ac:dyDescent="0.25">
      <c r="A2577">
        <v>2576</v>
      </c>
      <c r="B2577" t="s">
        <v>2795</v>
      </c>
      <c r="C2577" t="s">
        <v>751</v>
      </c>
      <c r="D2577" t="str">
        <f t="shared" si="80"/>
        <v>Stubbs Jose</v>
      </c>
      <c r="E2577" t="s">
        <v>22</v>
      </c>
      <c r="F2577" t="s">
        <v>30</v>
      </c>
      <c r="G2577" t="s">
        <v>1060</v>
      </c>
      <c r="H2577" t="s">
        <v>1061</v>
      </c>
      <c r="I2577" t="s">
        <v>30</v>
      </c>
      <c r="J2577" t="s">
        <v>19</v>
      </c>
      <c r="K2577" t="str">
        <f>INDEX(Table6[Column1],MATCH(L2577,Table6[Column2]))</f>
        <v>Adults</v>
      </c>
      <c r="L2577">
        <v>47.290620969999999</v>
      </c>
      <c r="M2577" t="str">
        <f>VLOOKUP(L2577,Table1[],2)</f>
        <v>40 - 49</v>
      </c>
      <c r="N2577" t="str">
        <f>INDEX(Table7[Column1],MATCH(O2577,Table7[Column2]))</f>
        <v>Learning Stage</v>
      </c>
      <c r="O2577">
        <v>5.2231126010000004</v>
      </c>
      <c r="P2577" t="str">
        <f>VLOOKUP(O2577,Table13[],2)</f>
        <v>1 - 5</v>
      </c>
      <c r="Q2577" t="str">
        <f>INDEX(Table8[Column1],MATCH(R2577,Table8[Column2]))</f>
        <v>Habitual</v>
      </c>
      <c r="R2577">
        <v>91.285973960000007</v>
      </c>
      <c r="S2577">
        <f t="shared" si="81"/>
        <v>3.8035822483333335</v>
      </c>
      <c r="T2577" t="s">
        <v>19</v>
      </c>
    </row>
    <row r="2578" spans="1:20" x14ac:dyDescent="0.25">
      <c r="A2578">
        <v>2577</v>
      </c>
      <c r="B2578" t="s">
        <v>58</v>
      </c>
      <c r="C2578" t="s">
        <v>764</v>
      </c>
      <c r="D2578" t="str">
        <f t="shared" si="80"/>
        <v>Davis Ruby</v>
      </c>
      <c r="E2578" t="s">
        <v>15</v>
      </c>
      <c r="F2578" t="s">
        <v>157</v>
      </c>
      <c r="G2578" t="s">
        <v>1060</v>
      </c>
      <c r="H2578" t="s">
        <v>1061</v>
      </c>
      <c r="I2578" t="s">
        <v>157</v>
      </c>
      <c r="J2578" t="s">
        <v>19</v>
      </c>
      <c r="K2578" t="str">
        <f>INDEX(Table6[Column1],MATCH(L2578,Table6[Column2]))</f>
        <v>Young Adults</v>
      </c>
      <c r="L2578">
        <v>38.458805640000001</v>
      </c>
      <c r="M2578" t="str">
        <f>VLOOKUP(L2578,Table1[],2)</f>
        <v>30 - 39</v>
      </c>
      <c r="N2578" t="str">
        <f>INDEX(Table7[Column1],MATCH(O2578,Table7[Column2]))</f>
        <v>Fitting in Stage</v>
      </c>
      <c r="O2578">
        <v>6.9920604050000001</v>
      </c>
      <c r="P2578" t="str">
        <f>VLOOKUP(O2578,Table13[],2)</f>
        <v>6 - 10</v>
      </c>
      <c r="Q2578" t="str">
        <f>INDEX(Table8[Column1],MATCH(R2578,Table8[Column2]))</f>
        <v>Scheduled</v>
      </c>
      <c r="R2578">
        <v>0</v>
      </c>
      <c r="S2578">
        <f t="shared" si="81"/>
        <v>0</v>
      </c>
      <c r="T2578" t="s">
        <v>19</v>
      </c>
    </row>
    <row r="2579" spans="1:20" x14ac:dyDescent="0.25">
      <c r="A2579">
        <v>2578</v>
      </c>
      <c r="B2579" t="s">
        <v>2796</v>
      </c>
      <c r="C2579" t="s">
        <v>2163</v>
      </c>
      <c r="D2579" t="str">
        <f t="shared" si="80"/>
        <v>Randell Ellen</v>
      </c>
      <c r="E2579" t="s">
        <v>15</v>
      </c>
      <c r="F2579" t="s">
        <v>30</v>
      </c>
      <c r="G2579" t="s">
        <v>1060</v>
      </c>
      <c r="H2579" t="s">
        <v>1061</v>
      </c>
      <c r="I2579" t="s">
        <v>30</v>
      </c>
      <c r="J2579" t="s">
        <v>19</v>
      </c>
      <c r="K2579" t="str">
        <f>INDEX(Table6[Column1],MATCH(L2579,Table6[Column2]))</f>
        <v>Seniors</v>
      </c>
      <c r="L2579">
        <v>66.153760340000005</v>
      </c>
      <c r="M2579" t="str">
        <f>VLOOKUP(L2579,Table1[],2)</f>
        <v>60 and Above</v>
      </c>
      <c r="N2579" t="str">
        <f>INDEX(Table7[Column1],MATCH(O2579,Table7[Column2]))</f>
        <v>Learning Stage</v>
      </c>
      <c r="O2579">
        <v>4.0583478900000003</v>
      </c>
      <c r="P2579" t="str">
        <f>VLOOKUP(O2579,Table13[],2)</f>
        <v>1 - 5</v>
      </c>
      <c r="Q2579" t="str">
        <f>INDEX(Table8[Column1],MATCH(R2579,Table8[Column2]))</f>
        <v>Unexcused</v>
      </c>
      <c r="R2579">
        <v>170.54342700000001</v>
      </c>
      <c r="S2579">
        <f t="shared" si="81"/>
        <v>7.1059761250000006</v>
      </c>
      <c r="T2579" t="s">
        <v>19</v>
      </c>
    </row>
    <row r="2580" spans="1:20" x14ac:dyDescent="0.25">
      <c r="A2580">
        <v>2579</v>
      </c>
      <c r="B2580" t="s">
        <v>2797</v>
      </c>
      <c r="C2580" t="s">
        <v>1083</v>
      </c>
      <c r="D2580" t="str">
        <f t="shared" si="80"/>
        <v>Diamond Kathleen</v>
      </c>
      <c r="E2580" t="s">
        <v>15</v>
      </c>
      <c r="F2580" t="s">
        <v>27</v>
      </c>
      <c r="G2580" t="s">
        <v>820</v>
      </c>
      <c r="H2580" t="s">
        <v>821</v>
      </c>
      <c r="I2580" t="s">
        <v>27</v>
      </c>
      <c r="J2580" t="s">
        <v>19</v>
      </c>
      <c r="K2580" t="str">
        <f>INDEX(Table6[Column1],MATCH(L2580,Table6[Column2]))</f>
        <v>Young Adults</v>
      </c>
      <c r="L2580">
        <v>37.733486769999999</v>
      </c>
      <c r="M2580" t="str">
        <f>VLOOKUP(L2580,Table1[],2)</f>
        <v>30 - 39</v>
      </c>
      <c r="N2580" t="str">
        <f>INDEX(Table7[Column1],MATCH(O2580,Table7[Column2]))</f>
        <v>Learning Stage</v>
      </c>
      <c r="O2580">
        <v>4.0043124890000001</v>
      </c>
      <c r="P2580" t="str">
        <f>VLOOKUP(O2580,Table13[],2)</f>
        <v>1 - 5</v>
      </c>
      <c r="Q2580" t="str">
        <f>INDEX(Table8[Column1],MATCH(R2580,Table8[Column2]))</f>
        <v>Maintained</v>
      </c>
      <c r="R2580">
        <v>59.638844829999996</v>
      </c>
      <c r="S2580">
        <f t="shared" si="81"/>
        <v>2.4849518679166667</v>
      </c>
      <c r="T2580" t="s">
        <v>19</v>
      </c>
    </row>
    <row r="2581" spans="1:20" x14ac:dyDescent="0.25">
      <c r="A2581">
        <v>2580</v>
      </c>
      <c r="B2581" t="s">
        <v>2798</v>
      </c>
      <c r="C2581" t="s">
        <v>2799</v>
      </c>
      <c r="D2581" t="str">
        <f t="shared" si="80"/>
        <v>Abbate Laurie</v>
      </c>
      <c r="E2581" t="s">
        <v>15</v>
      </c>
      <c r="F2581" t="s">
        <v>38</v>
      </c>
      <c r="G2581" t="s">
        <v>820</v>
      </c>
      <c r="H2581" t="s">
        <v>821</v>
      </c>
      <c r="I2581" t="s">
        <v>38</v>
      </c>
      <c r="J2581" t="s">
        <v>19</v>
      </c>
      <c r="K2581" t="str">
        <f>INDEX(Table6[Column1],MATCH(L2581,Table6[Column2]))</f>
        <v>Young Adults</v>
      </c>
      <c r="L2581">
        <v>39.891883229999998</v>
      </c>
      <c r="M2581" t="str">
        <f>VLOOKUP(L2581,Table1[],2)</f>
        <v>30 - 39</v>
      </c>
      <c r="N2581" t="str">
        <f>INDEX(Table7[Column1],MATCH(O2581,Table7[Column2]))</f>
        <v>Learning Stage</v>
      </c>
      <c r="O2581">
        <v>1.766600113</v>
      </c>
      <c r="P2581" t="str">
        <f>VLOOKUP(O2581,Table13[],2)</f>
        <v>1 - 5</v>
      </c>
      <c r="Q2581" t="str">
        <f>INDEX(Table8[Column1],MATCH(R2581,Table8[Column2]))</f>
        <v>Maintained</v>
      </c>
      <c r="R2581">
        <v>51.527000200000003</v>
      </c>
      <c r="S2581">
        <f t="shared" si="81"/>
        <v>2.1469583416666671</v>
      </c>
      <c r="T2581" t="s">
        <v>19</v>
      </c>
    </row>
    <row r="2582" spans="1:20" x14ac:dyDescent="0.25">
      <c r="A2582">
        <v>2581</v>
      </c>
      <c r="B2582" t="s">
        <v>2126</v>
      </c>
      <c r="C2582" t="s">
        <v>340</v>
      </c>
      <c r="D2582" t="str">
        <f t="shared" si="80"/>
        <v>Cobb Christopher</v>
      </c>
      <c r="E2582" t="s">
        <v>22</v>
      </c>
      <c r="F2582" t="s">
        <v>127</v>
      </c>
      <c r="G2582" t="s">
        <v>1060</v>
      </c>
      <c r="H2582" t="s">
        <v>1061</v>
      </c>
      <c r="I2582" t="s">
        <v>127</v>
      </c>
      <c r="J2582" t="s">
        <v>19</v>
      </c>
      <c r="K2582" t="str">
        <f>INDEX(Table6[Column1],MATCH(L2582,Table6[Column2]))</f>
        <v>Young Adults</v>
      </c>
      <c r="L2582">
        <v>34.347494169999997</v>
      </c>
      <c r="M2582" t="str">
        <f>VLOOKUP(L2582,Table1[],2)</f>
        <v>30 - 39</v>
      </c>
      <c r="N2582" t="str">
        <f>INDEX(Table7[Column1],MATCH(O2582,Table7[Column2]))</f>
        <v>Learning Stage</v>
      </c>
      <c r="O2582">
        <v>4.4377758729999996</v>
      </c>
      <c r="P2582" t="str">
        <f>VLOOKUP(O2582,Table13[],2)</f>
        <v>1 - 5</v>
      </c>
      <c r="Q2582" t="str">
        <f>INDEX(Table8[Column1],MATCH(R2582,Table8[Column2]))</f>
        <v>Scheduled</v>
      </c>
      <c r="R2582">
        <v>18.812944479999999</v>
      </c>
      <c r="S2582">
        <f t="shared" si="81"/>
        <v>0.78387268666666654</v>
      </c>
      <c r="T2582" t="s">
        <v>19</v>
      </c>
    </row>
    <row r="2583" spans="1:20" x14ac:dyDescent="0.25">
      <c r="A2583">
        <v>2582</v>
      </c>
      <c r="B2583" t="s">
        <v>2800</v>
      </c>
      <c r="C2583" t="s">
        <v>2801</v>
      </c>
      <c r="D2583" t="str">
        <f t="shared" si="80"/>
        <v>Peet Emory</v>
      </c>
      <c r="E2583" t="s">
        <v>22</v>
      </c>
      <c r="F2583" t="s">
        <v>458</v>
      </c>
      <c r="G2583" t="s">
        <v>1060</v>
      </c>
      <c r="H2583" t="s">
        <v>1061</v>
      </c>
      <c r="I2583" t="s">
        <v>138</v>
      </c>
      <c r="J2583" t="s">
        <v>19</v>
      </c>
      <c r="K2583" t="str">
        <f>INDEX(Table6[Column1],MATCH(L2583,Table6[Column2]))</f>
        <v>Youth</v>
      </c>
      <c r="L2583">
        <v>22.514152190000001</v>
      </c>
      <c r="M2583" t="str">
        <f>VLOOKUP(L2583,Table1[],2)</f>
        <v>20 - 29</v>
      </c>
      <c r="N2583" t="str">
        <f>INDEX(Table7[Column1],MATCH(O2583,Table7[Column2]))</f>
        <v>Learning Stage</v>
      </c>
      <c r="O2583">
        <v>2.9610186729999999</v>
      </c>
      <c r="P2583" t="str">
        <f>VLOOKUP(O2583,Table13[],2)</f>
        <v>1 - 5</v>
      </c>
      <c r="Q2583" t="str">
        <f>INDEX(Table8[Column1],MATCH(R2583,Table8[Column2]))</f>
        <v>Scheduled</v>
      </c>
      <c r="R2583">
        <v>0</v>
      </c>
      <c r="S2583">
        <f t="shared" si="81"/>
        <v>0</v>
      </c>
      <c r="T2583" t="s">
        <v>19</v>
      </c>
    </row>
    <row r="2584" spans="1:20" x14ac:dyDescent="0.25">
      <c r="A2584">
        <v>2583</v>
      </c>
      <c r="B2584" t="s">
        <v>2802</v>
      </c>
      <c r="C2584" t="s">
        <v>115</v>
      </c>
      <c r="D2584" t="str">
        <f t="shared" si="80"/>
        <v>Crowell Daniel</v>
      </c>
      <c r="E2584" t="s">
        <v>22</v>
      </c>
      <c r="F2584" t="s">
        <v>38</v>
      </c>
      <c r="G2584" t="s">
        <v>2724</v>
      </c>
      <c r="H2584" t="s">
        <v>1863</v>
      </c>
      <c r="I2584" t="s">
        <v>38</v>
      </c>
      <c r="J2584" t="s">
        <v>19</v>
      </c>
      <c r="K2584" t="str">
        <f>INDEX(Table6[Column1],MATCH(L2584,Table6[Column2]))</f>
        <v>Elders</v>
      </c>
      <c r="L2584">
        <v>54.026933960000001</v>
      </c>
      <c r="M2584" t="str">
        <f>VLOOKUP(L2584,Table1[],2)</f>
        <v>50 - 59</v>
      </c>
      <c r="N2584" t="str">
        <f>INDEX(Table7[Column1],MATCH(O2584,Table7[Column2]))</f>
        <v>Learning Stage</v>
      </c>
      <c r="O2584">
        <v>4.9189445010000004</v>
      </c>
      <c r="P2584" t="str">
        <f>VLOOKUP(O2584,Table13[],2)</f>
        <v>1 - 5</v>
      </c>
      <c r="Q2584" t="str">
        <f>INDEX(Table8[Column1],MATCH(R2584,Table8[Column2]))</f>
        <v>Excused</v>
      </c>
      <c r="R2584">
        <v>133.16367489999999</v>
      </c>
      <c r="S2584">
        <f t="shared" si="81"/>
        <v>5.5484864541666665</v>
      </c>
      <c r="T2584" t="s">
        <v>19</v>
      </c>
    </row>
    <row r="2585" spans="1:20" x14ac:dyDescent="0.25">
      <c r="A2585">
        <v>2584</v>
      </c>
      <c r="B2585" t="s">
        <v>297</v>
      </c>
      <c r="C2585" t="s">
        <v>1734</v>
      </c>
      <c r="D2585" t="str">
        <f t="shared" si="80"/>
        <v>Garrett June</v>
      </c>
      <c r="E2585" t="s">
        <v>15</v>
      </c>
      <c r="F2585" t="s">
        <v>134</v>
      </c>
      <c r="G2585" t="s">
        <v>1060</v>
      </c>
      <c r="H2585" t="s">
        <v>1061</v>
      </c>
      <c r="I2585" t="s">
        <v>134</v>
      </c>
      <c r="J2585" t="s">
        <v>19</v>
      </c>
      <c r="K2585" t="str">
        <f>INDEX(Table6[Column1],MATCH(L2585,Table6[Column2]))</f>
        <v>Adults</v>
      </c>
      <c r="L2585">
        <v>46.84458506</v>
      </c>
      <c r="M2585" t="str">
        <f>VLOOKUP(L2585,Table1[],2)</f>
        <v>40 - 49</v>
      </c>
      <c r="N2585" t="str">
        <f>INDEX(Table7[Column1],MATCH(O2585,Table7[Column2]))</f>
        <v>Fitting in Stage</v>
      </c>
      <c r="O2585">
        <v>6.3901882929999996</v>
      </c>
      <c r="P2585" t="str">
        <f>VLOOKUP(O2585,Table13[],2)</f>
        <v>6 - 10</v>
      </c>
      <c r="Q2585" t="str">
        <f>INDEX(Table8[Column1],MATCH(R2585,Table8[Column2]))</f>
        <v>Habitual</v>
      </c>
      <c r="R2585">
        <v>113.5585217</v>
      </c>
      <c r="S2585">
        <f t="shared" si="81"/>
        <v>4.731605070833333</v>
      </c>
      <c r="T2585" t="s">
        <v>19</v>
      </c>
    </row>
    <row r="2586" spans="1:20" x14ac:dyDescent="0.25">
      <c r="A2586">
        <v>2585</v>
      </c>
      <c r="B2586" t="s">
        <v>1933</v>
      </c>
      <c r="C2586" t="s">
        <v>62</v>
      </c>
      <c r="D2586" t="str">
        <f t="shared" si="80"/>
        <v>Rouse Thomas</v>
      </c>
      <c r="E2586" t="s">
        <v>22</v>
      </c>
      <c r="F2586" t="s">
        <v>430</v>
      </c>
      <c r="G2586" t="s">
        <v>1060</v>
      </c>
      <c r="H2586" t="s">
        <v>1061</v>
      </c>
      <c r="I2586" t="s">
        <v>157</v>
      </c>
      <c r="J2586" t="s">
        <v>19</v>
      </c>
      <c r="K2586" t="str">
        <f>INDEX(Table6[Column1],MATCH(L2586,Table6[Column2]))</f>
        <v>Adults</v>
      </c>
      <c r="L2586">
        <v>49.565750510000001</v>
      </c>
      <c r="M2586" t="str">
        <f>VLOOKUP(L2586,Table1[],2)</f>
        <v>40 - 49</v>
      </c>
      <c r="N2586" t="str">
        <f>INDEX(Table7[Column1],MATCH(O2586,Table7[Column2]))</f>
        <v>Learning Stage</v>
      </c>
      <c r="O2586">
        <v>5.6235415309999999</v>
      </c>
      <c r="P2586" t="str">
        <f>VLOOKUP(O2586,Table13[],2)</f>
        <v>1 - 5</v>
      </c>
      <c r="Q2586" t="str">
        <f>INDEX(Table8[Column1],MATCH(R2586,Table8[Column2]))</f>
        <v>Excused</v>
      </c>
      <c r="R2586">
        <v>127.86021289999999</v>
      </c>
      <c r="S2586">
        <f t="shared" si="81"/>
        <v>5.3275088708333334</v>
      </c>
      <c r="T2586" t="s">
        <v>19</v>
      </c>
    </row>
    <row r="2587" spans="1:20" x14ac:dyDescent="0.25">
      <c r="A2587">
        <v>2586</v>
      </c>
      <c r="B2587" t="s">
        <v>400</v>
      </c>
      <c r="C2587" t="s">
        <v>2037</v>
      </c>
      <c r="D2587" t="str">
        <f t="shared" si="80"/>
        <v>Williams Charlotte</v>
      </c>
      <c r="E2587" t="s">
        <v>15</v>
      </c>
      <c r="F2587" t="s">
        <v>30</v>
      </c>
      <c r="G2587" t="s">
        <v>1060</v>
      </c>
      <c r="H2587" t="s">
        <v>1061</v>
      </c>
      <c r="I2587" t="s">
        <v>30</v>
      </c>
      <c r="J2587" t="s">
        <v>19</v>
      </c>
      <c r="K2587" t="str">
        <f>INDEX(Table6[Column1],MATCH(L2587,Table6[Column2]))</f>
        <v>Young Adults</v>
      </c>
      <c r="L2587">
        <v>39.780203010000001</v>
      </c>
      <c r="M2587" t="str">
        <f>VLOOKUP(L2587,Table1[],2)</f>
        <v>30 - 39</v>
      </c>
      <c r="N2587" t="str">
        <f>INDEX(Table7[Column1],MATCH(O2587,Table7[Column2]))</f>
        <v>Learning Stage</v>
      </c>
      <c r="O2587">
        <v>3.5599031060000002</v>
      </c>
      <c r="P2587" t="str">
        <f>VLOOKUP(O2587,Table13[],2)</f>
        <v>1 - 5</v>
      </c>
      <c r="Q2587" t="str">
        <f>INDEX(Table8[Column1],MATCH(R2587,Table8[Column2]))</f>
        <v>Habitual</v>
      </c>
      <c r="R2587">
        <v>80.728868899999995</v>
      </c>
      <c r="S2587">
        <f t="shared" si="81"/>
        <v>3.363702870833333</v>
      </c>
      <c r="T2587" t="s">
        <v>19</v>
      </c>
    </row>
    <row r="2588" spans="1:20" x14ac:dyDescent="0.25">
      <c r="A2588">
        <v>2587</v>
      </c>
      <c r="B2588" t="s">
        <v>2635</v>
      </c>
      <c r="C2588" t="s">
        <v>2803</v>
      </c>
      <c r="D2588" t="str">
        <f t="shared" si="80"/>
        <v>Eudy Gordon</v>
      </c>
      <c r="E2588" t="s">
        <v>22</v>
      </c>
      <c r="F2588" t="s">
        <v>176</v>
      </c>
      <c r="G2588" t="s">
        <v>1060</v>
      </c>
      <c r="H2588" t="s">
        <v>1061</v>
      </c>
      <c r="I2588" t="s">
        <v>134</v>
      </c>
      <c r="J2588" t="s">
        <v>19</v>
      </c>
      <c r="K2588" t="str">
        <f>INDEX(Table6[Column1],MATCH(L2588,Table6[Column2]))</f>
        <v>Youth</v>
      </c>
      <c r="L2588">
        <v>26.25249913</v>
      </c>
      <c r="M2588" t="str">
        <f>VLOOKUP(L2588,Table1[],2)</f>
        <v>20 - 29</v>
      </c>
      <c r="N2588" t="str">
        <f>INDEX(Table7[Column1],MATCH(O2588,Table7[Column2]))</f>
        <v>Learning Stage</v>
      </c>
      <c r="O2588">
        <v>5.2981446920000002</v>
      </c>
      <c r="P2588" t="str">
        <f>VLOOKUP(O2588,Table13[],2)</f>
        <v>1 - 5</v>
      </c>
      <c r="Q2588" t="str">
        <f>INDEX(Table8[Column1],MATCH(R2588,Table8[Column2]))</f>
        <v>Scheduled</v>
      </c>
      <c r="R2588">
        <v>0</v>
      </c>
      <c r="S2588">
        <f t="shared" si="81"/>
        <v>0</v>
      </c>
      <c r="T2588" t="s">
        <v>19</v>
      </c>
    </row>
    <row r="2589" spans="1:20" x14ac:dyDescent="0.25">
      <c r="A2589">
        <v>2588</v>
      </c>
      <c r="B2589" t="s">
        <v>2804</v>
      </c>
      <c r="C2589" t="s">
        <v>1083</v>
      </c>
      <c r="D2589" t="str">
        <f t="shared" si="80"/>
        <v>Eppler Kathleen</v>
      </c>
      <c r="E2589" t="s">
        <v>15</v>
      </c>
      <c r="F2589" t="s">
        <v>38</v>
      </c>
      <c r="G2589" t="s">
        <v>820</v>
      </c>
      <c r="H2589" t="s">
        <v>821</v>
      </c>
      <c r="I2589" t="s">
        <v>38</v>
      </c>
      <c r="J2589" t="s">
        <v>19</v>
      </c>
      <c r="K2589" t="str">
        <f>INDEX(Table6[Column1],MATCH(L2589,Table6[Column2]))</f>
        <v>Elders</v>
      </c>
      <c r="L2589">
        <v>50.494935640000001</v>
      </c>
      <c r="M2589" t="str">
        <f>VLOOKUP(L2589,Table1[],2)</f>
        <v>50 - 59</v>
      </c>
      <c r="N2589" t="str">
        <f>INDEX(Table7[Column1],MATCH(O2589,Table7[Column2]))</f>
        <v>Learning Stage</v>
      </c>
      <c r="O2589">
        <v>4.364766189</v>
      </c>
      <c r="P2589" t="str">
        <f>VLOOKUP(O2589,Table13[],2)</f>
        <v>1 - 5</v>
      </c>
      <c r="Q2589" t="str">
        <f>INDEX(Table8[Column1],MATCH(R2589,Table8[Column2]))</f>
        <v>Habitual</v>
      </c>
      <c r="R2589">
        <v>118.452088</v>
      </c>
      <c r="S2589">
        <f t="shared" si="81"/>
        <v>4.9355036666666665</v>
      </c>
      <c r="T2589" t="s">
        <v>19</v>
      </c>
    </row>
    <row r="2590" spans="1:20" x14ac:dyDescent="0.25">
      <c r="A2590">
        <v>2589</v>
      </c>
      <c r="B2590" t="s">
        <v>490</v>
      </c>
      <c r="C2590" t="s">
        <v>603</v>
      </c>
      <c r="D2590" t="str">
        <f t="shared" si="80"/>
        <v>Cox Willie</v>
      </c>
      <c r="E2590" t="s">
        <v>22</v>
      </c>
      <c r="F2590" t="s">
        <v>121</v>
      </c>
      <c r="G2590" t="s">
        <v>1060</v>
      </c>
      <c r="H2590" t="s">
        <v>1061</v>
      </c>
      <c r="I2590" t="s">
        <v>121</v>
      </c>
      <c r="J2590" t="s">
        <v>19</v>
      </c>
      <c r="K2590" t="str">
        <f>INDEX(Table6[Column1],MATCH(L2590,Table6[Column2]))</f>
        <v>Young Adults</v>
      </c>
      <c r="L2590">
        <v>33.377864109999997</v>
      </c>
      <c r="M2590" t="str">
        <f>VLOOKUP(L2590,Table1[],2)</f>
        <v>30 - 39</v>
      </c>
      <c r="N2590" t="str">
        <f>INDEX(Table7[Column1],MATCH(O2590,Table7[Column2]))</f>
        <v>Learning Stage</v>
      </c>
      <c r="O2590">
        <v>4.9728511969999998</v>
      </c>
      <c r="P2590" t="str">
        <f>VLOOKUP(O2590,Table13[],2)</f>
        <v>1 - 5</v>
      </c>
      <c r="Q2590" t="str">
        <f>INDEX(Table8[Column1],MATCH(R2590,Table8[Column2]))</f>
        <v>Scheduled</v>
      </c>
      <c r="R2590">
        <v>24.57007252</v>
      </c>
      <c r="S2590">
        <f t="shared" si="81"/>
        <v>1.0237530216666666</v>
      </c>
      <c r="T2590" t="s">
        <v>19</v>
      </c>
    </row>
    <row r="2591" spans="1:20" x14ac:dyDescent="0.25">
      <c r="A2591">
        <v>2590</v>
      </c>
      <c r="B2591" t="s">
        <v>2805</v>
      </c>
      <c r="C2591" t="s">
        <v>401</v>
      </c>
      <c r="D2591" t="str">
        <f t="shared" si="80"/>
        <v>Keller Michael</v>
      </c>
      <c r="E2591" t="s">
        <v>22</v>
      </c>
      <c r="F2591" t="s">
        <v>169</v>
      </c>
      <c r="G2591" t="s">
        <v>1060</v>
      </c>
      <c r="H2591" t="s">
        <v>1061</v>
      </c>
      <c r="I2591" t="s">
        <v>169</v>
      </c>
      <c r="J2591" t="s">
        <v>19</v>
      </c>
      <c r="K2591" t="str">
        <f>INDEX(Table6[Column1],MATCH(L2591,Table6[Column2]))</f>
        <v>Adults</v>
      </c>
      <c r="L2591">
        <v>44.224607820000003</v>
      </c>
      <c r="M2591" t="str">
        <f>VLOOKUP(L2591,Table1[],2)</f>
        <v>40 - 49</v>
      </c>
      <c r="N2591" t="str">
        <f>INDEX(Table7[Column1],MATCH(O2591,Table7[Column2]))</f>
        <v>Learning Stage</v>
      </c>
      <c r="O2591">
        <v>2.9486929829999999</v>
      </c>
      <c r="P2591" t="str">
        <f>VLOOKUP(O2591,Table13[],2)</f>
        <v>1 - 5</v>
      </c>
      <c r="Q2591" t="str">
        <f>INDEX(Table8[Column1],MATCH(R2591,Table8[Column2]))</f>
        <v>Maintained</v>
      </c>
      <c r="R2591">
        <v>57.143672309999999</v>
      </c>
      <c r="S2591">
        <f t="shared" si="81"/>
        <v>2.3809863462499998</v>
      </c>
      <c r="T2591" t="s">
        <v>19</v>
      </c>
    </row>
    <row r="2592" spans="1:20" x14ac:dyDescent="0.25">
      <c r="A2592">
        <v>2591</v>
      </c>
      <c r="B2592" t="s">
        <v>2806</v>
      </c>
      <c r="C2592" t="s">
        <v>1580</v>
      </c>
      <c r="D2592" t="str">
        <f t="shared" si="80"/>
        <v>Blunt Judith</v>
      </c>
      <c r="E2592" t="s">
        <v>15</v>
      </c>
      <c r="F2592" t="s">
        <v>38</v>
      </c>
      <c r="G2592" t="s">
        <v>820</v>
      </c>
      <c r="H2592" t="s">
        <v>821</v>
      </c>
      <c r="I2592" t="s">
        <v>38</v>
      </c>
      <c r="J2592" t="s">
        <v>19</v>
      </c>
      <c r="K2592" t="str">
        <f>INDEX(Table6[Column1],MATCH(L2592,Table6[Column2]))</f>
        <v>Youth</v>
      </c>
      <c r="L2592">
        <v>21.753848229999999</v>
      </c>
      <c r="M2592" t="str">
        <f>VLOOKUP(L2592,Table1[],2)</f>
        <v>20 - 29</v>
      </c>
      <c r="N2592" t="str">
        <f>INDEX(Table7[Column1],MATCH(O2592,Table7[Column2]))</f>
        <v>Learning Stage</v>
      </c>
      <c r="O2592">
        <v>5.0013274699999997</v>
      </c>
      <c r="P2592" t="str">
        <f>VLOOKUP(O2592,Table13[],2)</f>
        <v>1 - 5</v>
      </c>
      <c r="Q2592" t="str">
        <f>INDEX(Table8[Column1],MATCH(R2592,Table8[Column2]))</f>
        <v>Scheduled</v>
      </c>
      <c r="R2592">
        <v>0</v>
      </c>
      <c r="S2592">
        <f t="shared" si="81"/>
        <v>0</v>
      </c>
      <c r="T2592" t="s">
        <v>19</v>
      </c>
    </row>
    <row r="2593" spans="1:20" x14ac:dyDescent="0.25">
      <c r="A2593">
        <v>2592</v>
      </c>
      <c r="B2593" t="s">
        <v>1209</v>
      </c>
      <c r="C2593" t="s">
        <v>786</v>
      </c>
      <c r="D2593" t="str">
        <f t="shared" si="80"/>
        <v>Taylor Kent</v>
      </c>
      <c r="E2593" t="s">
        <v>22</v>
      </c>
      <c r="F2593" t="s">
        <v>38</v>
      </c>
      <c r="G2593" t="s">
        <v>2724</v>
      </c>
      <c r="H2593" t="s">
        <v>1863</v>
      </c>
      <c r="I2593" t="s">
        <v>38</v>
      </c>
      <c r="J2593" t="s">
        <v>19</v>
      </c>
      <c r="K2593" t="str">
        <f>INDEX(Table6[Column1],MATCH(L2593,Table6[Column2]))</f>
        <v>Young Adults</v>
      </c>
      <c r="L2593">
        <v>31.11974901</v>
      </c>
      <c r="M2593" t="str">
        <f>VLOOKUP(L2593,Table1[],2)</f>
        <v>30 - 39</v>
      </c>
      <c r="N2593" t="str">
        <f>INDEX(Table7[Column1],MATCH(O2593,Table7[Column2]))</f>
        <v>Learning Stage</v>
      </c>
      <c r="O2593">
        <v>4.3078659220000004</v>
      </c>
      <c r="P2593" t="str">
        <f>VLOOKUP(O2593,Table13[],2)</f>
        <v>1 - 5</v>
      </c>
      <c r="Q2593" t="str">
        <f>INDEX(Table8[Column1],MATCH(R2593,Table8[Column2]))</f>
        <v>Scheduled</v>
      </c>
      <c r="R2593">
        <v>0</v>
      </c>
      <c r="S2593">
        <f t="shared" si="81"/>
        <v>0</v>
      </c>
      <c r="T2593" t="s">
        <v>19</v>
      </c>
    </row>
    <row r="2594" spans="1:20" x14ac:dyDescent="0.25">
      <c r="A2594">
        <v>2593</v>
      </c>
      <c r="B2594" t="s">
        <v>211</v>
      </c>
      <c r="C2594" t="s">
        <v>56</v>
      </c>
      <c r="D2594" t="str">
        <f t="shared" si="80"/>
        <v>Morales James</v>
      </c>
      <c r="E2594" t="s">
        <v>22</v>
      </c>
      <c r="F2594" t="s">
        <v>33</v>
      </c>
      <c r="G2594" t="s">
        <v>1060</v>
      </c>
      <c r="H2594" t="s">
        <v>1061</v>
      </c>
      <c r="I2594" t="s">
        <v>33</v>
      </c>
      <c r="J2594" t="s">
        <v>19</v>
      </c>
      <c r="K2594" t="str">
        <f>INDEX(Table6[Column1],MATCH(L2594,Table6[Column2]))</f>
        <v>Seniors</v>
      </c>
      <c r="L2594">
        <v>61.505886289999999</v>
      </c>
      <c r="M2594" t="str">
        <f>VLOOKUP(L2594,Table1[],2)</f>
        <v>60 and Above</v>
      </c>
      <c r="N2594" t="str">
        <f>INDEX(Table7[Column1],MATCH(O2594,Table7[Column2]))</f>
        <v>Learning Stage</v>
      </c>
      <c r="O2594">
        <v>4.0584636830000003</v>
      </c>
      <c r="P2594" t="str">
        <f>VLOOKUP(O2594,Table13[],2)</f>
        <v>1 - 5</v>
      </c>
      <c r="Q2594" t="str">
        <f>INDEX(Table8[Column1],MATCH(R2594,Table8[Column2]))</f>
        <v>Excused</v>
      </c>
      <c r="R2594">
        <v>124.25266740000001</v>
      </c>
      <c r="S2594">
        <f t="shared" si="81"/>
        <v>5.1771944750000003</v>
      </c>
      <c r="T2594" t="s">
        <v>19</v>
      </c>
    </row>
    <row r="2595" spans="1:20" x14ac:dyDescent="0.25">
      <c r="A2595">
        <v>2594</v>
      </c>
      <c r="B2595" t="s">
        <v>2807</v>
      </c>
      <c r="C2595" t="s">
        <v>2808</v>
      </c>
      <c r="D2595" t="str">
        <f t="shared" si="80"/>
        <v>Pyatt Caleb</v>
      </c>
      <c r="E2595" t="s">
        <v>22</v>
      </c>
      <c r="F2595" t="s">
        <v>30</v>
      </c>
      <c r="G2595" t="s">
        <v>1060</v>
      </c>
      <c r="H2595" t="s">
        <v>1061</v>
      </c>
      <c r="I2595" t="s">
        <v>30</v>
      </c>
      <c r="J2595" t="s">
        <v>19</v>
      </c>
      <c r="K2595" t="str">
        <f>INDEX(Table6[Column1],MATCH(L2595,Table6[Column2]))</f>
        <v>Youth</v>
      </c>
      <c r="L2595">
        <v>22.88958251</v>
      </c>
      <c r="M2595" t="str">
        <f>VLOOKUP(L2595,Table1[],2)</f>
        <v>20 - 29</v>
      </c>
      <c r="N2595" t="str">
        <f>INDEX(Table7[Column1],MATCH(O2595,Table7[Column2]))</f>
        <v>Learning Stage</v>
      </c>
      <c r="O2595">
        <v>3.2870141579999999</v>
      </c>
      <c r="P2595" t="str">
        <f>VLOOKUP(O2595,Table13[],2)</f>
        <v>1 - 5</v>
      </c>
      <c r="Q2595" t="str">
        <f>INDEX(Table8[Column1],MATCH(R2595,Table8[Column2]))</f>
        <v>Scheduled</v>
      </c>
      <c r="R2595">
        <v>0</v>
      </c>
      <c r="S2595">
        <f t="shared" si="81"/>
        <v>0</v>
      </c>
      <c r="T2595" t="s">
        <v>19</v>
      </c>
    </row>
    <row r="2596" spans="1:20" x14ac:dyDescent="0.25">
      <c r="A2596">
        <v>2595</v>
      </c>
      <c r="B2596" t="s">
        <v>904</v>
      </c>
      <c r="C2596" t="s">
        <v>352</v>
      </c>
      <c r="D2596" t="str">
        <f t="shared" si="80"/>
        <v>Brown Matthew</v>
      </c>
      <c r="E2596" t="s">
        <v>22</v>
      </c>
      <c r="F2596" t="s">
        <v>33</v>
      </c>
      <c r="G2596" t="s">
        <v>1060</v>
      </c>
      <c r="H2596" t="s">
        <v>1061</v>
      </c>
      <c r="I2596" t="s">
        <v>33</v>
      </c>
      <c r="J2596" t="s">
        <v>19</v>
      </c>
      <c r="K2596" t="str">
        <f>INDEX(Table6[Column1],MATCH(L2596,Table6[Column2]))</f>
        <v>Young Adults</v>
      </c>
      <c r="L2596">
        <v>38.666870000000003</v>
      </c>
      <c r="M2596" t="str">
        <f>VLOOKUP(L2596,Table1[],2)</f>
        <v>30 - 39</v>
      </c>
      <c r="N2596" t="str">
        <f>INDEX(Table7[Column1],MATCH(O2596,Table7[Column2]))</f>
        <v>Learning Stage</v>
      </c>
      <c r="O2596">
        <v>5.1451816060000004</v>
      </c>
      <c r="P2596" t="str">
        <f>VLOOKUP(O2596,Table13[],2)</f>
        <v>1 - 5</v>
      </c>
      <c r="Q2596" t="str">
        <f>INDEX(Table8[Column1],MATCH(R2596,Table8[Column2]))</f>
        <v>Scheduled</v>
      </c>
      <c r="R2596">
        <v>20.419890290000001</v>
      </c>
      <c r="S2596">
        <f t="shared" si="81"/>
        <v>0.85082876208333347</v>
      </c>
      <c r="T2596" t="s">
        <v>19</v>
      </c>
    </row>
    <row r="2597" spans="1:20" x14ac:dyDescent="0.25">
      <c r="A2597">
        <v>2596</v>
      </c>
      <c r="B2597" t="s">
        <v>170</v>
      </c>
      <c r="C2597" t="s">
        <v>115</v>
      </c>
      <c r="D2597" t="str">
        <f t="shared" si="80"/>
        <v>Harvey Daniel</v>
      </c>
      <c r="E2597" t="s">
        <v>22</v>
      </c>
      <c r="F2597" t="s">
        <v>407</v>
      </c>
      <c r="G2597" t="s">
        <v>820</v>
      </c>
      <c r="H2597" t="s">
        <v>821</v>
      </c>
      <c r="I2597" t="s">
        <v>407</v>
      </c>
      <c r="J2597" t="s">
        <v>19</v>
      </c>
      <c r="K2597" t="str">
        <f>INDEX(Table6[Column1],MATCH(L2597,Table6[Column2]))</f>
        <v>Young Adults</v>
      </c>
      <c r="L2597">
        <v>32.70001405</v>
      </c>
      <c r="M2597" t="str">
        <f>VLOOKUP(L2597,Table1[],2)</f>
        <v>30 - 39</v>
      </c>
      <c r="N2597" t="str">
        <f>INDEX(Table7[Column1],MATCH(O2597,Table7[Column2]))</f>
        <v>Learning Stage</v>
      </c>
      <c r="O2597">
        <v>4.600080803</v>
      </c>
      <c r="P2597" t="str">
        <f>VLOOKUP(O2597,Table13[],2)</f>
        <v>1 - 5</v>
      </c>
      <c r="Q2597" t="str">
        <f>INDEX(Table8[Column1],MATCH(R2597,Table8[Column2]))</f>
        <v>Scheduled</v>
      </c>
      <c r="R2597">
        <v>8.6646710089999992</v>
      </c>
      <c r="S2597">
        <f t="shared" si="81"/>
        <v>0.36102795870833332</v>
      </c>
      <c r="T2597" t="s">
        <v>19</v>
      </c>
    </row>
    <row r="2598" spans="1:20" x14ac:dyDescent="0.25">
      <c r="A2598">
        <v>2597</v>
      </c>
      <c r="B2598" t="s">
        <v>170</v>
      </c>
      <c r="C2598" t="s">
        <v>2809</v>
      </c>
      <c r="D2598" t="str">
        <f t="shared" si="80"/>
        <v>Harvey Jana</v>
      </c>
      <c r="E2598" t="s">
        <v>15</v>
      </c>
      <c r="F2598" t="s">
        <v>33</v>
      </c>
      <c r="G2598" t="s">
        <v>1060</v>
      </c>
      <c r="H2598" t="s">
        <v>1061</v>
      </c>
      <c r="I2598" t="s">
        <v>33</v>
      </c>
      <c r="J2598" t="s">
        <v>19</v>
      </c>
      <c r="K2598" t="str">
        <f>INDEX(Table6[Column1],MATCH(L2598,Table6[Column2]))</f>
        <v>Adults</v>
      </c>
      <c r="L2598">
        <v>47.684183509999997</v>
      </c>
      <c r="M2598" t="str">
        <f>VLOOKUP(L2598,Table1[],2)</f>
        <v>40 - 49</v>
      </c>
      <c r="N2598" t="str">
        <f>INDEX(Table7[Column1],MATCH(O2598,Table7[Column2]))</f>
        <v>Learning Stage</v>
      </c>
      <c r="O2598">
        <v>4.3296576010000001</v>
      </c>
      <c r="P2598" t="str">
        <f>VLOOKUP(O2598,Table13[],2)</f>
        <v>1 - 5</v>
      </c>
      <c r="Q2598" t="str">
        <f>INDEX(Table8[Column1],MATCH(R2598,Table8[Column2]))</f>
        <v>Habitual</v>
      </c>
      <c r="R2598">
        <v>87.584628570000007</v>
      </c>
      <c r="S2598">
        <f t="shared" si="81"/>
        <v>3.6493595237500003</v>
      </c>
      <c r="T2598" t="s">
        <v>19</v>
      </c>
    </row>
    <row r="2599" spans="1:20" x14ac:dyDescent="0.25">
      <c r="A2599">
        <v>2598</v>
      </c>
      <c r="B2599" t="s">
        <v>47</v>
      </c>
      <c r="C2599" t="s">
        <v>1663</v>
      </c>
      <c r="D2599" t="str">
        <f t="shared" si="80"/>
        <v>Smith Cheryl</v>
      </c>
      <c r="E2599" t="s">
        <v>15</v>
      </c>
      <c r="F2599" t="s">
        <v>121</v>
      </c>
      <c r="G2599" t="s">
        <v>2305</v>
      </c>
      <c r="H2599" t="s">
        <v>1826</v>
      </c>
      <c r="I2599" t="s">
        <v>121</v>
      </c>
      <c r="J2599" t="s">
        <v>19</v>
      </c>
      <c r="K2599" t="str">
        <f>INDEX(Table6[Column1],MATCH(L2599,Table6[Column2]))</f>
        <v>Adults</v>
      </c>
      <c r="L2599">
        <v>42.766118880000001</v>
      </c>
      <c r="M2599" t="str">
        <f>VLOOKUP(L2599,Table1[],2)</f>
        <v>40 - 49</v>
      </c>
      <c r="N2599" t="str">
        <f>INDEX(Table7[Column1],MATCH(O2599,Table7[Column2]))</f>
        <v>Learning Stage</v>
      </c>
      <c r="O2599">
        <v>4.2501979969999999</v>
      </c>
      <c r="P2599" t="str">
        <f>VLOOKUP(O2599,Table13[],2)</f>
        <v>1 - 5</v>
      </c>
      <c r="Q2599" t="str">
        <f>INDEX(Table8[Column1],MATCH(R2599,Table8[Column2]))</f>
        <v>Maintained</v>
      </c>
      <c r="R2599">
        <v>76.314791959999994</v>
      </c>
      <c r="S2599">
        <f t="shared" si="81"/>
        <v>3.1797829983333328</v>
      </c>
      <c r="T2599" t="s">
        <v>19</v>
      </c>
    </row>
    <row r="2600" spans="1:20" x14ac:dyDescent="0.25">
      <c r="A2600">
        <v>2599</v>
      </c>
      <c r="B2600" t="s">
        <v>1405</v>
      </c>
      <c r="C2600" t="s">
        <v>543</v>
      </c>
      <c r="D2600" t="str">
        <f t="shared" si="80"/>
        <v>Barton Kelly</v>
      </c>
      <c r="E2600" t="s">
        <v>15</v>
      </c>
      <c r="F2600" t="s">
        <v>2810</v>
      </c>
      <c r="G2600" t="s">
        <v>1060</v>
      </c>
      <c r="H2600" t="s">
        <v>1061</v>
      </c>
      <c r="I2600" t="s">
        <v>788</v>
      </c>
      <c r="J2600" t="s">
        <v>19</v>
      </c>
      <c r="K2600" t="str">
        <f>INDEX(Table6[Column1],MATCH(L2600,Table6[Column2]))</f>
        <v>Elders</v>
      </c>
      <c r="L2600">
        <v>53.552285130000001</v>
      </c>
      <c r="M2600" t="str">
        <f>VLOOKUP(L2600,Table1[],2)</f>
        <v>50 - 59</v>
      </c>
      <c r="N2600" t="str">
        <f>INDEX(Table7[Column1],MATCH(O2600,Table7[Column2]))</f>
        <v>Fitting in Stage</v>
      </c>
      <c r="O2600">
        <v>7.2521362079999996</v>
      </c>
      <c r="P2600" t="str">
        <f>VLOOKUP(O2600,Table13[],2)</f>
        <v>6 - 10</v>
      </c>
      <c r="Q2600" t="str">
        <f>INDEX(Table8[Column1],MATCH(R2600,Table8[Column2]))</f>
        <v>Habitual</v>
      </c>
      <c r="R2600">
        <v>112.938695</v>
      </c>
      <c r="S2600">
        <f t="shared" si="81"/>
        <v>4.7057789583333332</v>
      </c>
      <c r="T2600" t="s">
        <v>19</v>
      </c>
    </row>
    <row r="2601" spans="1:20" x14ac:dyDescent="0.25">
      <c r="A2601">
        <v>2600</v>
      </c>
      <c r="B2601" t="s">
        <v>2811</v>
      </c>
      <c r="C2601" t="s">
        <v>149</v>
      </c>
      <c r="D2601" t="str">
        <f t="shared" si="80"/>
        <v>Stewart Charles</v>
      </c>
      <c r="E2601" t="s">
        <v>22</v>
      </c>
      <c r="F2601" t="s">
        <v>27</v>
      </c>
      <c r="G2601" t="s">
        <v>1060</v>
      </c>
      <c r="H2601" t="s">
        <v>1061</v>
      </c>
      <c r="I2601" t="s">
        <v>27</v>
      </c>
      <c r="J2601" t="s">
        <v>19</v>
      </c>
      <c r="K2601" t="str">
        <f>INDEX(Table6[Column1],MATCH(L2601,Table6[Column2]))</f>
        <v>Elders</v>
      </c>
      <c r="L2601">
        <v>51.963741050000003</v>
      </c>
      <c r="M2601" t="str">
        <f>VLOOKUP(L2601,Table1[],2)</f>
        <v>50 - 59</v>
      </c>
      <c r="N2601" t="str">
        <f>INDEX(Table7[Column1],MATCH(O2601,Table7[Column2]))</f>
        <v>Learning Stage</v>
      </c>
      <c r="O2601">
        <v>3.3562423049999999</v>
      </c>
      <c r="P2601" t="str">
        <f>VLOOKUP(O2601,Table13[],2)</f>
        <v>1 - 5</v>
      </c>
      <c r="Q2601" t="str">
        <f>INDEX(Table8[Column1],MATCH(R2601,Table8[Column2]))</f>
        <v>Habitual</v>
      </c>
      <c r="R2601">
        <v>109.0545281</v>
      </c>
      <c r="S2601">
        <f t="shared" si="81"/>
        <v>4.5439386708333327</v>
      </c>
      <c r="T2601" t="s">
        <v>19</v>
      </c>
    </row>
    <row r="2602" spans="1:20" x14ac:dyDescent="0.25">
      <c r="A2602">
        <v>2601</v>
      </c>
      <c r="B2602" t="s">
        <v>2812</v>
      </c>
      <c r="C2602" t="s">
        <v>783</v>
      </c>
      <c r="D2602" t="str">
        <f t="shared" si="80"/>
        <v>Thayer Marie</v>
      </c>
      <c r="E2602" t="s">
        <v>15</v>
      </c>
      <c r="F2602" t="s">
        <v>2285</v>
      </c>
      <c r="G2602" t="s">
        <v>1060</v>
      </c>
      <c r="H2602" t="s">
        <v>1061</v>
      </c>
      <c r="I2602" t="s">
        <v>169</v>
      </c>
      <c r="J2602" t="s">
        <v>19</v>
      </c>
      <c r="K2602" t="str">
        <f>INDEX(Table6[Column1],MATCH(L2602,Table6[Column2]))</f>
        <v>Young Adults</v>
      </c>
      <c r="L2602">
        <v>32.932114110000001</v>
      </c>
      <c r="M2602" t="str">
        <f>VLOOKUP(L2602,Table1[],2)</f>
        <v>30 - 39</v>
      </c>
      <c r="N2602" t="str">
        <f>INDEX(Table7[Column1],MATCH(O2602,Table7[Column2]))</f>
        <v>Learning Stage</v>
      </c>
      <c r="O2602">
        <v>4.5979993280000002</v>
      </c>
      <c r="P2602" t="str">
        <f>VLOOKUP(O2602,Table13[],2)</f>
        <v>1 - 5</v>
      </c>
      <c r="Q2602" t="str">
        <f>INDEX(Table8[Column1],MATCH(R2602,Table8[Column2]))</f>
        <v>Scheduled</v>
      </c>
      <c r="R2602">
        <v>0</v>
      </c>
      <c r="S2602">
        <f t="shared" si="81"/>
        <v>0</v>
      </c>
      <c r="T2602" t="s">
        <v>19</v>
      </c>
    </row>
    <row r="2603" spans="1:20" x14ac:dyDescent="0.25">
      <c r="A2603">
        <v>2602</v>
      </c>
      <c r="B2603" t="s">
        <v>2813</v>
      </c>
      <c r="C2603" t="s">
        <v>191</v>
      </c>
      <c r="D2603" t="str">
        <f t="shared" si="80"/>
        <v>Oakman Randall</v>
      </c>
      <c r="E2603" t="s">
        <v>22</v>
      </c>
      <c r="F2603" t="s">
        <v>2460</v>
      </c>
      <c r="G2603" t="s">
        <v>1060</v>
      </c>
      <c r="H2603" t="s">
        <v>1061</v>
      </c>
      <c r="I2603" t="s">
        <v>30</v>
      </c>
      <c r="J2603" t="s">
        <v>19</v>
      </c>
      <c r="K2603" t="str">
        <f>INDEX(Table6[Column1],MATCH(L2603,Table6[Column2]))</f>
        <v>Adults</v>
      </c>
      <c r="L2603">
        <v>45.338652199999999</v>
      </c>
      <c r="M2603" t="str">
        <f>VLOOKUP(L2603,Table1[],2)</f>
        <v>40 - 49</v>
      </c>
      <c r="N2603" t="str">
        <f>INDEX(Table7[Column1],MATCH(O2603,Table7[Column2]))</f>
        <v>Learning Stage</v>
      </c>
      <c r="O2603">
        <v>4.5392333440000003</v>
      </c>
      <c r="P2603" t="str">
        <f>VLOOKUP(O2603,Table13[],2)</f>
        <v>1 - 5</v>
      </c>
      <c r="Q2603" t="str">
        <f>INDEX(Table8[Column1],MATCH(R2603,Table8[Column2]))</f>
        <v>Maintained</v>
      </c>
      <c r="R2603">
        <v>42.02180164</v>
      </c>
      <c r="S2603">
        <f t="shared" si="81"/>
        <v>1.7509084016666667</v>
      </c>
      <c r="T2603" t="s">
        <v>19</v>
      </c>
    </row>
    <row r="2604" spans="1:20" x14ac:dyDescent="0.25">
      <c r="A2604">
        <v>2603</v>
      </c>
      <c r="B2604" t="s">
        <v>2814</v>
      </c>
      <c r="C2604" t="s">
        <v>2539</v>
      </c>
      <c r="D2604" t="str">
        <f t="shared" si="80"/>
        <v>Manuel Julia</v>
      </c>
      <c r="E2604" t="s">
        <v>15</v>
      </c>
      <c r="F2604" t="s">
        <v>169</v>
      </c>
      <c r="G2604" t="s">
        <v>1060</v>
      </c>
      <c r="H2604" t="s">
        <v>1061</v>
      </c>
      <c r="I2604" t="s">
        <v>169</v>
      </c>
      <c r="J2604" t="s">
        <v>19</v>
      </c>
      <c r="K2604" t="str">
        <f>INDEX(Table6[Column1],MATCH(L2604,Table6[Column2]))</f>
        <v>Adults</v>
      </c>
      <c r="L2604">
        <v>48.922820479999999</v>
      </c>
      <c r="M2604" t="str">
        <f>VLOOKUP(L2604,Table1[],2)</f>
        <v>40 - 49</v>
      </c>
      <c r="N2604" t="str">
        <f>INDEX(Table7[Column1],MATCH(O2604,Table7[Column2]))</f>
        <v>Learning Stage</v>
      </c>
      <c r="O2604">
        <v>3.414063251</v>
      </c>
      <c r="P2604" t="str">
        <f>VLOOKUP(O2604,Table13[],2)</f>
        <v>1 - 5</v>
      </c>
      <c r="Q2604" t="str">
        <f>INDEX(Table8[Column1],MATCH(R2604,Table8[Column2]))</f>
        <v>Habitual</v>
      </c>
      <c r="R2604">
        <v>95.541822870000004</v>
      </c>
      <c r="S2604">
        <f t="shared" si="81"/>
        <v>3.9809092862500002</v>
      </c>
      <c r="T2604" t="s">
        <v>19</v>
      </c>
    </row>
    <row r="2605" spans="1:20" x14ac:dyDescent="0.25">
      <c r="A2605">
        <v>2604</v>
      </c>
      <c r="B2605" t="s">
        <v>824</v>
      </c>
      <c r="C2605" t="s">
        <v>340</v>
      </c>
      <c r="D2605" t="str">
        <f t="shared" si="80"/>
        <v>Richardson Christopher</v>
      </c>
      <c r="E2605" t="s">
        <v>22</v>
      </c>
      <c r="F2605" t="s">
        <v>30</v>
      </c>
      <c r="G2605" t="s">
        <v>1060</v>
      </c>
      <c r="H2605" t="s">
        <v>1061</v>
      </c>
      <c r="I2605" t="s">
        <v>30</v>
      </c>
      <c r="J2605" t="s">
        <v>19</v>
      </c>
      <c r="K2605" t="str">
        <f>INDEX(Table6[Column1],MATCH(L2605,Table6[Column2]))</f>
        <v>Elders</v>
      </c>
      <c r="L2605">
        <v>54.872462740000003</v>
      </c>
      <c r="M2605" t="str">
        <f>VLOOKUP(L2605,Table1[],2)</f>
        <v>50 - 59</v>
      </c>
      <c r="N2605" t="str">
        <f>INDEX(Table7[Column1],MATCH(O2605,Table7[Column2]))</f>
        <v>Learning Stage</v>
      </c>
      <c r="O2605">
        <v>2.8820505280000002</v>
      </c>
      <c r="P2605" t="str">
        <f>VLOOKUP(O2605,Table13[],2)</f>
        <v>1 - 5</v>
      </c>
      <c r="Q2605" t="str">
        <f>INDEX(Table8[Column1],MATCH(R2605,Table8[Column2]))</f>
        <v>Excused</v>
      </c>
      <c r="R2605">
        <v>126.6881844</v>
      </c>
      <c r="S2605">
        <f t="shared" si="81"/>
        <v>5.2786743500000002</v>
      </c>
      <c r="T2605" t="s">
        <v>19</v>
      </c>
    </row>
    <row r="2606" spans="1:20" x14ac:dyDescent="0.25">
      <c r="A2606">
        <v>2605</v>
      </c>
      <c r="B2606" t="s">
        <v>1098</v>
      </c>
      <c r="C2606" t="s">
        <v>79</v>
      </c>
      <c r="D2606" t="str">
        <f t="shared" si="80"/>
        <v>Bailey Jennifer</v>
      </c>
      <c r="E2606" t="s">
        <v>15</v>
      </c>
      <c r="F2606" t="s">
        <v>1328</v>
      </c>
      <c r="G2606" t="s">
        <v>1060</v>
      </c>
      <c r="H2606" t="s">
        <v>1061</v>
      </c>
      <c r="I2606" t="s">
        <v>24</v>
      </c>
      <c r="J2606" t="s">
        <v>19</v>
      </c>
      <c r="K2606" t="str">
        <f>INDEX(Table6[Column1],MATCH(L2606,Table6[Column2]))</f>
        <v>Adults</v>
      </c>
      <c r="L2606">
        <v>44.474794469999999</v>
      </c>
      <c r="M2606" t="str">
        <f>VLOOKUP(L2606,Table1[],2)</f>
        <v>40 - 49</v>
      </c>
      <c r="N2606" t="str">
        <f>INDEX(Table7[Column1],MATCH(O2606,Table7[Column2]))</f>
        <v>Fitting in Stage</v>
      </c>
      <c r="O2606">
        <v>7.2429605590000001</v>
      </c>
      <c r="P2606" t="str">
        <f>VLOOKUP(O2606,Table13[],2)</f>
        <v>6 - 10</v>
      </c>
      <c r="Q2606" t="str">
        <f>INDEX(Table8[Column1],MATCH(R2606,Table8[Column2]))</f>
        <v>Habitual</v>
      </c>
      <c r="R2606">
        <v>104.3418319</v>
      </c>
      <c r="S2606">
        <f t="shared" si="81"/>
        <v>4.3475763291666674</v>
      </c>
      <c r="T2606" t="s">
        <v>19</v>
      </c>
    </row>
    <row r="2607" spans="1:20" x14ac:dyDescent="0.25">
      <c r="A2607">
        <v>2606</v>
      </c>
      <c r="B2607" t="s">
        <v>167</v>
      </c>
      <c r="C2607" t="s">
        <v>2815</v>
      </c>
      <c r="D2607" t="str">
        <f t="shared" si="80"/>
        <v>Allen Dortha</v>
      </c>
      <c r="E2607" t="s">
        <v>15</v>
      </c>
      <c r="F2607" t="s">
        <v>54</v>
      </c>
      <c r="G2607" t="s">
        <v>1060</v>
      </c>
      <c r="H2607" t="s">
        <v>1061</v>
      </c>
      <c r="I2607" t="s">
        <v>54</v>
      </c>
      <c r="J2607" t="s">
        <v>19</v>
      </c>
      <c r="K2607" t="str">
        <f>INDEX(Table6[Column1],MATCH(L2607,Table6[Column2]))</f>
        <v>Young Adults</v>
      </c>
      <c r="L2607">
        <v>36.43549032</v>
      </c>
      <c r="M2607" t="str">
        <f>VLOOKUP(L2607,Table1[],2)</f>
        <v>30 - 39</v>
      </c>
      <c r="N2607" t="str">
        <f>INDEX(Table7[Column1],MATCH(O2607,Table7[Column2]))</f>
        <v>Learning Stage</v>
      </c>
      <c r="O2607">
        <v>4.8158908330000001</v>
      </c>
      <c r="P2607" t="str">
        <f>VLOOKUP(O2607,Table13[],2)</f>
        <v>1 - 5</v>
      </c>
      <c r="Q2607" t="str">
        <f>INDEX(Table8[Column1],MATCH(R2607,Table8[Column2]))</f>
        <v>Scheduled</v>
      </c>
      <c r="R2607">
        <v>0</v>
      </c>
      <c r="S2607">
        <f t="shared" si="81"/>
        <v>0</v>
      </c>
      <c r="T2607" t="s">
        <v>19</v>
      </c>
    </row>
    <row r="2608" spans="1:20" x14ac:dyDescent="0.25">
      <c r="A2608">
        <v>2607</v>
      </c>
      <c r="B2608" t="s">
        <v>2816</v>
      </c>
      <c r="C2608" t="s">
        <v>1431</v>
      </c>
      <c r="D2608" t="str">
        <f t="shared" si="80"/>
        <v>Moses Clifford</v>
      </c>
      <c r="E2608" t="s">
        <v>22</v>
      </c>
      <c r="F2608" t="s">
        <v>127</v>
      </c>
      <c r="G2608" t="s">
        <v>1060</v>
      </c>
      <c r="H2608" t="s">
        <v>1061</v>
      </c>
      <c r="I2608" t="s">
        <v>127</v>
      </c>
      <c r="J2608" t="s">
        <v>19</v>
      </c>
      <c r="K2608" t="str">
        <f>INDEX(Table6[Column1],MATCH(L2608,Table6[Column2]))</f>
        <v>Young Adults</v>
      </c>
      <c r="L2608">
        <v>36.944155369999997</v>
      </c>
      <c r="M2608" t="str">
        <f>VLOOKUP(L2608,Table1[],2)</f>
        <v>30 - 39</v>
      </c>
      <c r="N2608" t="str">
        <f>INDEX(Table7[Column1],MATCH(O2608,Table7[Column2]))</f>
        <v>Learning Stage</v>
      </c>
      <c r="O2608">
        <v>3.7972147249999999</v>
      </c>
      <c r="P2608" t="str">
        <f>VLOOKUP(O2608,Table13[],2)</f>
        <v>1 - 5</v>
      </c>
      <c r="Q2608" t="str">
        <f>INDEX(Table8[Column1],MATCH(R2608,Table8[Column2]))</f>
        <v>Scheduled</v>
      </c>
      <c r="R2608">
        <v>39.914482249999999</v>
      </c>
      <c r="S2608">
        <f t="shared" si="81"/>
        <v>1.6631034270833334</v>
      </c>
      <c r="T2608" t="s">
        <v>19</v>
      </c>
    </row>
    <row r="2609" spans="1:20" x14ac:dyDescent="0.25">
      <c r="A2609">
        <v>2608</v>
      </c>
      <c r="B2609" t="s">
        <v>2817</v>
      </c>
      <c r="C2609" t="s">
        <v>802</v>
      </c>
      <c r="D2609" t="str">
        <f t="shared" si="80"/>
        <v>Quinones Donna</v>
      </c>
      <c r="E2609" t="s">
        <v>15</v>
      </c>
      <c r="F2609" t="s">
        <v>38</v>
      </c>
      <c r="G2609" t="s">
        <v>820</v>
      </c>
      <c r="H2609" t="s">
        <v>821</v>
      </c>
      <c r="I2609" t="s">
        <v>38</v>
      </c>
      <c r="J2609" t="s">
        <v>19</v>
      </c>
      <c r="K2609" t="str">
        <f>INDEX(Table6[Column1],MATCH(L2609,Table6[Column2]))</f>
        <v>Adults</v>
      </c>
      <c r="L2609">
        <v>46.221215350000001</v>
      </c>
      <c r="M2609" t="str">
        <f>VLOOKUP(L2609,Table1[],2)</f>
        <v>40 - 49</v>
      </c>
      <c r="N2609" t="str">
        <f>INDEX(Table7[Column1],MATCH(O2609,Table7[Column2]))</f>
        <v>Learning Stage</v>
      </c>
      <c r="O2609">
        <v>4.6920167319999999</v>
      </c>
      <c r="P2609" t="str">
        <f>VLOOKUP(O2609,Table13[],2)</f>
        <v>1 - 5</v>
      </c>
      <c r="Q2609" t="str">
        <f>INDEX(Table8[Column1],MATCH(R2609,Table8[Column2]))</f>
        <v>Maintained</v>
      </c>
      <c r="R2609">
        <v>65.208851179999996</v>
      </c>
      <c r="S2609">
        <f t="shared" si="81"/>
        <v>2.7170354658333333</v>
      </c>
      <c r="T2609" t="s">
        <v>19</v>
      </c>
    </row>
    <row r="2610" spans="1:20" x14ac:dyDescent="0.25">
      <c r="A2610">
        <v>2609</v>
      </c>
      <c r="B2610" t="s">
        <v>774</v>
      </c>
      <c r="C2610" t="s">
        <v>50</v>
      </c>
      <c r="D2610" t="str">
        <f t="shared" si="80"/>
        <v>Vargas Robert</v>
      </c>
      <c r="E2610" t="s">
        <v>22</v>
      </c>
      <c r="F2610" t="s">
        <v>123</v>
      </c>
      <c r="G2610" t="s">
        <v>2724</v>
      </c>
      <c r="H2610" t="s">
        <v>1863</v>
      </c>
      <c r="I2610" t="s">
        <v>123</v>
      </c>
      <c r="J2610" t="s">
        <v>19</v>
      </c>
      <c r="K2610" t="str">
        <f>INDEX(Table6[Column1],MATCH(L2610,Table6[Column2]))</f>
        <v>Elders</v>
      </c>
      <c r="L2610">
        <v>50.525619089999999</v>
      </c>
      <c r="M2610" t="str">
        <f>VLOOKUP(L2610,Table1[],2)</f>
        <v>50 - 59</v>
      </c>
      <c r="N2610" t="str">
        <f>INDEX(Table7[Column1],MATCH(O2610,Table7[Column2]))</f>
        <v>Learning Stage</v>
      </c>
      <c r="O2610">
        <v>3.6247496219999999</v>
      </c>
      <c r="P2610" t="str">
        <f>VLOOKUP(O2610,Table13[],2)</f>
        <v>1 - 5</v>
      </c>
      <c r="Q2610" t="str">
        <f>INDEX(Table8[Column1],MATCH(R2610,Table8[Column2]))</f>
        <v>Excused</v>
      </c>
      <c r="R2610">
        <v>125.7008403</v>
      </c>
      <c r="S2610">
        <f t="shared" si="81"/>
        <v>5.2375350124999995</v>
      </c>
      <c r="T2610" t="s">
        <v>19</v>
      </c>
    </row>
    <row r="2611" spans="1:20" x14ac:dyDescent="0.25">
      <c r="A2611">
        <v>2610</v>
      </c>
      <c r="B2611" t="s">
        <v>2818</v>
      </c>
      <c r="C2611" t="s">
        <v>447</v>
      </c>
      <c r="D2611" t="str">
        <f t="shared" si="80"/>
        <v>McCullough Karen</v>
      </c>
      <c r="E2611" t="s">
        <v>15</v>
      </c>
      <c r="F2611" t="s">
        <v>358</v>
      </c>
      <c r="G2611" t="s">
        <v>1060</v>
      </c>
      <c r="H2611" t="s">
        <v>1061</v>
      </c>
      <c r="I2611" t="s">
        <v>358</v>
      </c>
      <c r="J2611" t="s">
        <v>19</v>
      </c>
      <c r="K2611" t="str">
        <f>INDEX(Table6[Column1],MATCH(L2611,Table6[Column2]))</f>
        <v>Young Adults</v>
      </c>
      <c r="L2611">
        <v>37.394011980000002</v>
      </c>
      <c r="M2611" t="str">
        <f>VLOOKUP(L2611,Table1[],2)</f>
        <v>30 - 39</v>
      </c>
      <c r="N2611" t="str">
        <f>INDEX(Table7[Column1],MATCH(O2611,Table7[Column2]))</f>
        <v>Learning Stage</v>
      </c>
      <c r="O2611">
        <v>2.1131633559999998</v>
      </c>
      <c r="P2611" t="str">
        <f>VLOOKUP(O2611,Table13[],2)</f>
        <v>1 - 5</v>
      </c>
      <c r="Q2611" t="str">
        <f>INDEX(Table8[Column1],MATCH(R2611,Table8[Column2]))</f>
        <v>Habitual</v>
      </c>
      <c r="R2611">
        <v>83.130516479999997</v>
      </c>
      <c r="S2611">
        <f t="shared" si="81"/>
        <v>3.4637715199999999</v>
      </c>
      <c r="T2611" t="s">
        <v>19</v>
      </c>
    </row>
    <row r="2612" spans="1:20" x14ac:dyDescent="0.25">
      <c r="A2612">
        <v>2611</v>
      </c>
      <c r="B2612" t="s">
        <v>904</v>
      </c>
      <c r="C2612" t="s">
        <v>2819</v>
      </c>
      <c r="D2612" t="str">
        <f t="shared" si="80"/>
        <v>Brown Adria</v>
      </c>
      <c r="E2612" t="s">
        <v>15</v>
      </c>
      <c r="F2612" t="s">
        <v>38</v>
      </c>
      <c r="G2612" t="s">
        <v>2724</v>
      </c>
      <c r="H2612" t="s">
        <v>1863</v>
      </c>
      <c r="I2612" t="s">
        <v>38</v>
      </c>
      <c r="J2612" t="s">
        <v>19</v>
      </c>
      <c r="K2612" t="str">
        <f>INDEX(Table6[Column1],MATCH(L2612,Table6[Column2]))</f>
        <v>Elders</v>
      </c>
      <c r="L2612">
        <v>51.94452467</v>
      </c>
      <c r="M2612" t="str">
        <f>VLOOKUP(L2612,Table1[],2)</f>
        <v>50 - 59</v>
      </c>
      <c r="N2612" t="str">
        <f>INDEX(Table7[Column1],MATCH(O2612,Table7[Column2]))</f>
        <v>Learning Stage</v>
      </c>
      <c r="O2612">
        <v>5.5225811330000001</v>
      </c>
      <c r="P2612" t="str">
        <f>VLOOKUP(O2612,Table13[],2)</f>
        <v>1 - 5</v>
      </c>
      <c r="Q2612" t="str">
        <f>INDEX(Table8[Column1],MATCH(R2612,Table8[Column2]))</f>
        <v>Habitual</v>
      </c>
      <c r="R2612">
        <v>109.3250809</v>
      </c>
      <c r="S2612">
        <f t="shared" si="81"/>
        <v>4.5552117041666662</v>
      </c>
      <c r="T2612" t="s">
        <v>19</v>
      </c>
    </row>
    <row r="2613" spans="1:20" x14ac:dyDescent="0.25">
      <c r="A2613">
        <v>2612</v>
      </c>
      <c r="B2613" t="s">
        <v>17</v>
      </c>
      <c r="C2613" t="s">
        <v>1146</v>
      </c>
      <c r="D2613" t="str">
        <f t="shared" si="80"/>
        <v>Baker Shirley</v>
      </c>
      <c r="E2613" t="s">
        <v>15</v>
      </c>
      <c r="F2613" t="s">
        <v>23</v>
      </c>
      <c r="G2613" t="s">
        <v>1060</v>
      </c>
      <c r="H2613" t="s">
        <v>1061</v>
      </c>
      <c r="I2613" t="s">
        <v>24</v>
      </c>
      <c r="J2613" t="s">
        <v>19</v>
      </c>
      <c r="K2613" t="str">
        <f>INDEX(Table6[Column1],MATCH(L2613,Table6[Column2]))</f>
        <v>Adults</v>
      </c>
      <c r="L2613">
        <v>41.58000053</v>
      </c>
      <c r="M2613" t="str">
        <f>VLOOKUP(L2613,Table1[],2)</f>
        <v>40 - 49</v>
      </c>
      <c r="N2613" t="str">
        <f>INDEX(Table7[Column1],MATCH(O2613,Table7[Column2]))</f>
        <v>Learning Stage</v>
      </c>
      <c r="O2613">
        <v>4.4739203720000003</v>
      </c>
      <c r="P2613" t="str">
        <f>VLOOKUP(O2613,Table13[],2)</f>
        <v>1 - 5</v>
      </c>
      <c r="Q2613" t="str">
        <f>INDEX(Table8[Column1],MATCH(R2613,Table8[Column2]))</f>
        <v>Scheduled</v>
      </c>
      <c r="R2613">
        <v>23.319636119999998</v>
      </c>
      <c r="S2613">
        <f t="shared" si="81"/>
        <v>0.97165150499999997</v>
      </c>
      <c r="T2613" t="s">
        <v>19</v>
      </c>
    </row>
    <row r="2614" spans="1:20" x14ac:dyDescent="0.25">
      <c r="A2614">
        <v>2613</v>
      </c>
      <c r="B2614" t="s">
        <v>2820</v>
      </c>
      <c r="C2614" t="s">
        <v>2821</v>
      </c>
      <c r="D2614" t="str">
        <f t="shared" si="80"/>
        <v>Bolt Loretta</v>
      </c>
      <c r="E2614" t="s">
        <v>15</v>
      </c>
      <c r="F2614" t="s">
        <v>33</v>
      </c>
      <c r="G2614" t="s">
        <v>1060</v>
      </c>
      <c r="H2614" t="s">
        <v>1061</v>
      </c>
      <c r="I2614" t="s">
        <v>33</v>
      </c>
      <c r="J2614" t="s">
        <v>19</v>
      </c>
      <c r="K2614" t="str">
        <f>INDEX(Table6[Column1],MATCH(L2614,Table6[Column2]))</f>
        <v>Adults</v>
      </c>
      <c r="L2614">
        <v>40.93001872</v>
      </c>
      <c r="M2614" t="str">
        <f>VLOOKUP(L2614,Table1[],2)</f>
        <v>40 - 49</v>
      </c>
      <c r="N2614" t="str">
        <f>INDEX(Table7[Column1],MATCH(O2614,Table7[Column2]))</f>
        <v>Learning Stage</v>
      </c>
      <c r="O2614">
        <v>5.9230023469999997</v>
      </c>
      <c r="P2614" t="str">
        <f>VLOOKUP(O2614,Table13[],2)</f>
        <v>1 - 5</v>
      </c>
      <c r="Q2614" t="str">
        <f>INDEX(Table8[Column1],MATCH(R2614,Table8[Column2]))</f>
        <v>Maintained</v>
      </c>
      <c r="R2614">
        <v>47.8831481</v>
      </c>
      <c r="S2614">
        <f t="shared" si="81"/>
        <v>1.9951311708333335</v>
      </c>
      <c r="T2614" t="s">
        <v>19</v>
      </c>
    </row>
    <row r="2615" spans="1:20" x14ac:dyDescent="0.25">
      <c r="A2615">
        <v>2614</v>
      </c>
      <c r="B2615" t="s">
        <v>1209</v>
      </c>
      <c r="C2615" t="s">
        <v>751</v>
      </c>
      <c r="D2615" t="str">
        <f t="shared" si="80"/>
        <v>Taylor Jose</v>
      </c>
      <c r="E2615" t="s">
        <v>22</v>
      </c>
      <c r="F2615" t="s">
        <v>828</v>
      </c>
      <c r="G2615" t="s">
        <v>1060</v>
      </c>
      <c r="H2615" t="s">
        <v>1061</v>
      </c>
      <c r="I2615" t="s">
        <v>24</v>
      </c>
      <c r="J2615" t="s">
        <v>19</v>
      </c>
      <c r="K2615" t="str">
        <f>INDEX(Table6[Column1],MATCH(L2615,Table6[Column2]))</f>
        <v>Young Adults</v>
      </c>
      <c r="L2615">
        <v>35.43821037</v>
      </c>
      <c r="M2615" t="str">
        <f>VLOOKUP(L2615,Table1[],2)</f>
        <v>30 - 39</v>
      </c>
      <c r="N2615" t="str">
        <f>INDEX(Table7[Column1],MATCH(O2615,Table7[Column2]))</f>
        <v>Learning Stage</v>
      </c>
      <c r="O2615">
        <v>2.811080552</v>
      </c>
      <c r="P2615" t="str">
        <f>VLOOKUP(O2615,Table13[],2)</f>
        <v>1 - 5</v>
      </c>
      <c r="Q2615" t="str">
        <f>INDEX(Table8[Column1],MATCH(R2615,Table8[Column2]))</f>
        <v>Scheduled</v>
      </c>
      <c r="R2615">
        <v>0</v>
      </c>
      <c r="S2615">
        <f t="shared" si="81"/>
        <v>0</v>
      </c>
      <c r="T2615" t="s">
        <v>19</v>
      </c>
    </row>
    <row r="2616" spans="1:20" x14ac:dyDescent="0.25">
      <c r="A2616">
        <v>2615</v>
      </c>
      <c r="B2616" t="s">
        <v>2822</v>
      </c>
      <c r="C2616" t="s">
        <v>43</v>
      </c>
      <c r="D2616" t="str">
        <f t="shared" si="80"/>
        <v>Youngblood Lee</v>
      </c>
      <c r="E2616" t="s">
        <v>22</v>
      </c>
      <c r="F2616" t="s">
        <v>101</v>
      </c>
      <c r="G2616" t="s">
        <v>1060</v>
      </c>
      <c r="H2616" t="s">
        <v>1061</v>
      </c>
      <c r="I2616" t="s">
        <v>101</v>
      </c>
      <c r="J2616" t="s">
        <v>19</v>
      </c>
      <c r="K2616" t="str">
        <f>INDEX(Table6[Column1],MATCH(L2616,Table6[Column2]))</f>
        <v>Adults</v>
      </c>
      <c r="L2616">
        <v>48.232837879999998</v>
      </c>
      <c r="M2616" t="str">
        <f>VLOOKUP(L2616,Table1[],2)</f>
        <v>40 - 49</v>
      </c>
      <c r="N2616" t="str">
        <f>INDEX(Table7[Column1],MATCH(O2616,Table7[Column2]))</f>
        <v>Learning Stage</v>
      </c>
      <c r="O2616">
        <v>5.6641537279999996</v>
      </c>
      <c r="P2616" t="str">
        <f>VLOOKUP(O2616,Table13[],2)</f>
        <v>1 - 5</v>
      </c>
      <c r="Q2616" t="str">
        <f>INDEX(Table8[Column1],MATCH(R2616,Table8[Column2]))</f>
        <v>Habitual</v>
      </c>
      <c r="R2616">
        <v>97.743853439999995</v>
      </c>
      <c r="S2616">
        <f t="shared" si="81"/>
        <v>4.0726605600000001</v>
      </c>
      <c r="T2616" t="s">
        <v>19</v>
      </c>
    </row>
    <row r="2617" spans="1:20" x14ac:dyDescent="0.25">
      <c r="A2617">
        <v>2616</v>
      </c>
      <c r="B2617" t="s">
        <v>1832</v>
      </c>
      <c r="C2617" t="s">
        <v>1785</v>
      </c>
      <c r="D2617" t="str">
        <f t="shared" si="80"/>
        <v>Owens Tony</v>
      </c>
      <c r="E2617" t="s">
        <v>22</v>
      </c>
      <c r="F2617" t="s">
        <v>27</v>
      </c>
      <c r="G2617" t="s">
        <v>1060</v>
      </c>
      <c r="H2617" t="s">
        <v>1061</v>
      </c>
      <c r="I2617" t="s">
        <v>27</v>
      </c>
      <c r="J2617" t="s">
        <v>19</v>
      </c>
      <c r="K2617" t="str">
        <f>INDEX(Table6[Column1],MATCH(L2617,Table6[Column2]))</f>
        <v>Elders</v>
      </c>
      <c r="L2617">
        <v>52.206020240000001</v>
      </c>
      <c r="M2617" t="str">
        <f>VLOOKUP(L2617,Table1[],2)</f>
        <v>50 - 59</v>
      </c>
      <c r="N2617" t="str">
        <f>INDEX(Table7[Column1],MATCH(O2617,Table7[Column2]))</f>
        <v>Learning Stage</v>
      </c>
      <c r="O2617">
        <v>2.9493704319999998</v>
      </c>
      <c r="P2617" t="str">
        <f>VLOOKUP(O2617,Table13[],2)</f>
        <v>1 - 5</v>
      </c>
      <c r="Q2617" t="str">
        <f>INDEX(Table8[Column1],MATCH(R2617,Table8[Column2]))</f>
        <v>Habitual</v>
      </c>
      <c r="R2617">
        <v>98.421404989999999</v>
      </c>
      <c r="S2617">
        <f t="shared" si="81"/>
        <v>4.1008918745833327</v>
      </c>
      <c r="T2617" t="s">
        <v>19</v>
      </c>
    </row>
    <row r="2618" spans="1:20" x14ac:dyDescent="0.25">
      <c r="A2618">
        <v>2617</v>
      </c>
      <c r="B2618" t="s">
        <v>2823</v>
      </c>
      <c r="C2618" t="s">
        <v>66</v>
      </c>
      <c r="D2618" t="str">
        <f t="shared" si="80"/>
        <v>Bilbrey Anne</v>
      </c>
      <c r="E2618" t="s">
        <v>15</v>
      </c>
      <c r="F2618" t="s">
        <v>87</v>
      </c>
      <c r="G2618" t="s">
        <v>1060</v>
      </c>
      <c r="H2618" t="s">
        <v>1061</v>
      </c>
      <c r="I2618" t="s">
        <v>87</v>
      </c>
      <c r="J2618" t="s">
        <v>19</v>
      </c>
      <c r="K2618" t="str">
        <f>INDEX(Table6[Column1],MATCH(L2618,Table6[Column2]))</f>
        <v>Adults</v>
      </c>
      <c r="L2618">
        <v>46.094387640000001</v>
      </c>
      <c r="M2618" t="str">
        <f>VLOOKUP(L2618,Table1[],2)</f>
        <v>40 - 49</v>
      </c>
      <c r="N2618" t="str">
        <f>INDEX(Table7[Column1],MATCH(O2618,Table7[Column2]))</f>
        <v>Fitting in Stage</v>
      </c>
      <c r="O2618">
        <v>6.0242766579999998</v>
      </c>
      <c r="P2618" t="str">
        <f>VLOOKUP(O2618,Table13[],2)</f>
        <v>6 - 10</v>
      </c>
      <c r="Q2618" t="str">
        <f>INDEX(Table8[Column1],MATCH(R2618,Table8[Column2]))</f>
        <v>Maintained</v>
      </c>
      <c r="R2618">
        <v>48.894932109999999</v>
      </c>
      <c r="S2618">
        <f t="shared" si="81"/>
        <v>2.0372888379166665</v>
      </c>
      <c r="T2618" t="s">
        <v>19</v>
      </c>
    </row>
    <row r="2619" spans="1:20" x14ac:dyDescent="0.25">
      <c r="A2619">
        <v>2618</v>
      </c>
      <c r="B2619" t="s">
        <v>2824</v>
      </c>
      <c r="C2619" t="s">
        <v>77</v>
      </c>
      <c r="D2619" t="str">
        <f t="shared" si="80"/>
        <v>Tolbert Sandra</v>
      </c>
      <c r="E2619" t="s">
        <v>15</v>
      </c>
      <c r="F2619" t="s">
        <v>46</v>
      </c>
      <c r="G2619" t="s">
        <v>1060</v>
      </c>
      <c r="H2619" t="s">
        <v>1061</v>
      </c>
      <c r="I2619" t="s">
        <v>46</v>
      </c>
      <c r="J2619" t="s">
        <v>19</v>
      </c>
      <c r="K2619" t="str">
        <f>INDEX(Table6[Column1],MATCH(L2619,Table6[Column2]))</f>
        <v>Adults</v>
      </c>
      <c r="L2619">
        <v>40.310677419999998</v>
      </c>
      <c r="M2619" t="str">
        <f>VLOOKUP(L2619,Table1[],2)</f>
        <v>40 - 49</v>
      </c>
      <c r="N2619" t="str">
        <f>INDEX(Table7[Column1],MATCH(O2619,Table7[Column2]))</f>
        <v>Learning Stage</v>
      </c>
      <c r="O2619">
        <v>4.9274446809999999</v>
      </c>
      <c r="P2619" t="str">
        <f>VLOOKUP(O2619,Table13[],2)</f>
        <v>1 - 5</v>
      </c>
      <c r="Q2619" t="str">
        <f>INDEX(Table8[Column1],MATCH(R2619,Table8[Column2]))</f>
        <v>Habitual</v>
      </c>
      <c r="R2619">
        <v>82.949885320000007</v>
      </c>
      <c r="S2619">
        <f t="shared" si="81"/>
        <v>3.4562452216666673</v>
      </c>
      <c r="T2619" t="s">
        <v>19</v>
      </c>
    </row>
    <row r="2620" spans="1:20" x14ac:dyDescent="0.25">
      <c r="A2620">
        <v>2619</v>
      </c>
      <c r="B2620" t="s">
        <v>274</v>
      </c>
      <c r="C2620" t="s">
        <v>709</v>
      </c>
      <c r="D2620" t="str">
        <f t="shared" si="80"/>
        <v>Ogden Carlos</v>
      </c>
      <c r="E2620" t="s">
        <v>22</v>
      </c>
      <c r="F2620" t="s">
        <v>38</v>
      </c>
      <c r="G2620" t="s">
        <v>2724</v>
      </c>
      <c r="H2620" t="s">
        <v>1863</v>
      </c>
      <c r="I2620" t="s">
        <v>38</v>
      </c>
      <c r="J2620" t="s">
        <v>19</v>
      </c>
      <c r="K2620" t="str">
        <f>INDEX(Table6[Column1],MATCH(L2620,Table6[Column2]))</f>
        <v>Elders</v>
      </c>
      <c r="L2620">
        <v>52.243523430000003</v>
      </c>
      <c r="M2620" t="str">
        <f>VLOOKUP(L2620,Table1[],2)</f>
        <v>50 - 59</v>
      </c>
      <c r="N2620" t="str">
        <f>INDEX(Table7[Column1],MATCH(O2620,Table7[Column2]))</f>
        <v>Fitting in Stage</v>
      </c>
      <c r="O2620">
        <v>7.5844648550000002</v>
      </c>
      <c r="P2620" t="str">
        <f>VLOOKUP(O2620,Table13[],2)</f>
        <v>6 - 10</v>
      </c>
      <c r="Q2620" t="str">
        <f>INDEX(Table8[Column1],MATCH(R2620,Table8[Column2]))</f>
        <v>Habitual</v>
      </c>
      <c r="R2620">
        <v>106.0001353</v>
      </c>
      <c r="S2620">
        <f t="shared" si="81"/>
        <v>4.4166723041666662</v>
      </c>
      <c r="T2620" t="s">
        <v>19</v>
      </c>
    </row>
    <row r="2621" spans="1:20" x14ac:dyDescent="0.25">
      <c r="A2621">
        <v>2620</v>
      </c>
      <c r="B2621" t="s">
        <v>966</v>
      </c>
      <c r="C2621" t="s">
        <v>630</v>
      </c>
      <c r="D2621" t="str">
        <f t="shared" si="80"/>
        <v>Miller Richard</v>
      </c>
      <c r="E2621" t="s">
        <v>22</v>
      </c>
      <c r="F2621" t="s">
        <v>407</v>
      </c>
      <c r="G2621" t="s">
        <v>1060</v>
      </c>
      <c r="H2621" t="s">
        <v>1061</v>
      </c>
      <c r="I2621" t="s">
        <v>407</v>
      </c>
      <c r="J2621" t="s">
        <v>19</v>
      </c>
      <c r="K2621" t="str">
        <f>INDEX(Table6[Column1],MATCH(L2621,Table6[Column2]))</f>
        <v>Youth</v>
      </c>
      <c r="L2621">
        <v>25.462992150000002</v>
      </c>
      <c r="M2621" t="str">
        <f>VLOOKUP(L2621,Table1[],2)</f>
        <v>20 - 29</v>
      </c>
      <c r="N2621" t="str">
        <f>INDEX(Table7[Column1],MATCH(O2621,Table7[Column2]))</f>
        <v>Learning Stage</v>
      </c>
      <c r="O2621">
        <v>5.872443863</v>
      </c>
      <c r="P2621" t="str">
        <f>VLOOKUP(O2621,Table13[],2)</f>
        <v>1 - 5</v>
      </c>
      <c r="Q2621" t="str">
        <f>INDEX(Table8[Column1],MATCH(R2621,Table8[Column2]))</f>
        <v>Scheduled</v>
      </c>
      <c r="R2621">
        <v>0</v>
      </c>
      <c r="S2621">
        <f t="shared" si="81"/>
        <v>0</v>
      </c>
      <c r="T2621" t="s">
        <v>19</v>
      </c>
    </row>
    <row r="2622" spans="1:20" x14ac:dyDescent="0.25">
      <c r="A2622">
        <v>2621</v>
      </c>
      <c r="B2622" t="s">
        <v>2825</v>
      </c>
      <c r="C2622" t="s">
        <v>635</v>
      </c>
      <c r="D2622" t="str">
        <f t="shared" si="80"/>
        <v>Koger Justin</v>
      </c>
      <c r="E2622" t="s">
        <v>22</v>
      </c>
      <c r="F2622" t="s">
        <v>127</v>
      </c>
      <c r="G2622" t="s">
        <v>1060</v>
      </c>
      <c r="H2622" t="s">
        <v>1061</v>
      </c>
      <c r="I2622" t="s">
        <v>127</v>
      </c>
      <c r="J2622" t="s">
        <v>19</v>
      </c>
      <c r="K2622" t="str">
        <f>INDEX(Table6[Column1],MATCH(L2622,Table6[Column2]))</f>
        <v>Young Adults</v>
      </c>
      <c r="L2622">
        <v>34.277277570000003</v>
      </c>
      <c r="M2622" t="str">
        <f>VLOOKUP(L2622,Table1[],2)</f>
        <v>30 - 39</v>
      </c>
      <c r="N2622" t="str">
        <f>INDEX(Table7[Column1],MATCH(O2622,Table7[Column2]))</f>
        <v>Learning Stage</v>
      </c>
      <c r="O2622">
        <v>5.574116965</v>
      </c>
      <c r="P2622" t="str">
        <f>VLOOKUP(O2622,Table13[],2)</f>
        <v>1 - 5</v>
      </c>
      <c r="Q2622" t="str">
        <f>INDEX(Table8[Column1],MATCH(R2622,Table8[Column2]))</f>
        <v>Scheduled</v>
      </c>
      <c r="R2622">
        <v>16.676789200000002</v>
      </c>
      <c r="S2622">
        <f t="shared" si="81"/>
        <v>0.6948662166666667</v>
      </c>
      <c r="T2622" t="s">
        <v>19</v>
      </c>
    </row>
    <row r="2623" spans="1:20" x14ac:dyDescent="0.25">
      <c r="A2623">
        <v>2622</v>
      </c>
      <c r="B2623" t="s">
        <v>531</v>
      </c>
      <c r="C2623" t="s">
        <v>674</v>
      </c>
      <c r="D2623" t="str">
        <f t="shared" si="80"/>
        <v>Wilson Jeremiah</v>
      </c>
      <c r="E2623" t="s">
        <v>22</v>
      </c>
      <c r="F2623" t="s">
        <v>33</v>
      </c>
      <c r="G2623" t="s">
        <v>1060</v>
      </c>
      <c r="H2623" t="s">
        <v>1061</v>
      </c>
      <c r="I2623" t="s">
        <v>33</v>
      </c>
      <c r="J2623" t="s">
        <v>19</v>
      </c>
      <c r="K2623" t="str">
        <f>INDEX(Table6[Column1],MATCH(L2623,Table6[Column2]))</f>
        <v>Youth</v>
      </c>
      <c r="L2623">
        <v>28.379243089999999</v>
      </c>
      <c r="M2623" t="str">
        <f>VLOOKUP(L2623,Table1[],2)</f>
        <v>20 - 29</v>
      </c>
      <c r="N2623" t="str">
        <f>INDEX(Table7[Column1],MATCH(O2623,Table7[Column2]))</f>
        <v>Fitting in Stage</v>
      </c>
      <c r="O2623">
        <v>7.1770545170000002</v>
      </c>
      <c r="P2623" t="str">
        <f>VLOOKUP(O2623,Table13[],2)</f>
        <v>6 - 10</v>
      </c>
      <c r="Q2623" t="str">
        <f>INDEX(Table8[Column1],MATCH(R2623,Table8[Column2]))</f>
        <v>Maintained</v>
      </c>
      <c r="R2623">
        <v>44.482097090000003</v>
      </c>
      <c r="S2623">
        <f t="shared" si="81"/>
        <v>1.8534207120833333</v>
      </c>
      <c r="T2623" t="s">
        <v>19</v>
      </c>
    </row>
    <row r="2624" spans="1:20" x14ac:dyDescent="0.25">
      <c r="A2624">
        <v>2623</v>
      </c>
      <c r="B2624" t="s">
        <v>2826</v>
      </c>
      <c r="C2624" t="s">
        <v>441</v>
      </c>
      <c r="D2624" t="str">
        <f t="shared" si="80"/>
        <v>Askew Amy</v>
      </c>
      <c r="E2624" t="s">
        <v>15</v>
      </c>
      <c r="F2624" t="s">
        <v>87</v>
      </c>
      <c r="G2624" t="s">
        <v>1060</v>
      </c>
      <c r="H2624" t="s">
        <v>1061</v>
      </c>
      <c r="I2624" t="s">
        <v>87</v>
      </c>
      <c r="J2624" t="s">
        <v>19</v>
      </c>
      <c r="K2624" t="str">
        <f>INDEX(Table6[Column1],MATCH(L2624,Table6[Column2]))</f>
        <v>Adults</v>
      </c>
      <c r="L2624">
        <v>49.415410229999999</v>
      </c>
      <c r="M2624" t="str">
        <f>VLOOKUP(L2624,Table1[],2)</f>
        <v>40 - 49</v>
      </c>
      <c r="N2624" t="str">
        <f>INDEX(Table7[Column1],MATCH(O2624,Table7[Column2]))</f>
        <v>Learning Stage</v>
      </c>
      <c r="O2624">
        <v>4.138224933</v>
      </c>
      <c r="P2624" t="str">
        <f>VLOOKUP(O2624,Table13[],2)</f>
        <v>1 - 5</v>
      </c>
      <c r="Q2624" t="str">
        <f>INDEX(Table8[Column1],MATCH(R2624,Table8[Column2]))</f>
        <v>Habitual</v>
      </c>
      <c r="R2624">
        <v>115.8070524</v>
      </c>
      <c r="S2624">
        <f t="shared" si="81"/>
        <v>4.8252938500000004</v>
      </c>
      <c r="T2624" t="s">
        <v>19</v>
      </c>
    </row>
    <row r="2625" spans="1:20" x14ac:dyDescent="0.25">
      <c r="A2625">
        <v>2624</v>
      </c>
      <c r="B2625" t="s">
        <v>1700</v>
      </c>
      <c r="C2625" t="s">
        <v>2827</v>
      </c>
      <c r="D2625" t="str">
        <f t="shared" si="80"/>
        <v>Manning Joe</v>
      </c>
      <c r="E2625" t="s">
        <v>22</v>
      </c>
      <c r="F2625" t="s">
        <v>38</v>
      </c>
      <c r="G2625" t="s">
        <v>2724</v>
      </c>
      <c r="H2625" t="s">
        <v>1863</v>
      </c>
      <c r="I2625" t="s">
        <v>38</v>
      </c>
      <c r="J2625" t="s">
        <v>19</v>
      </c>
      <c r="K2625" t="str">
        <f>INDEX(Table6[Column1],MATCH(L2625,Table6[Column2]))</f>
        <v>Adults</v>
      </c>
      <c r="L2625">
        <v>49.871299190000002</v>
      </c>
      <c r="M2625" t="str">
        <f>VLOOKUP(L2625,Table1[],2)</f>
        <v>40 - 49</v>
      </c>
      <c r="N2625" t="str">
        <f>INDEX(Table7[Column1],MATCH(O2625,Table7[Column2]))</f>
        <v>Learning Stage</v>
      </c>
      <c r="O2625">
        <v>3.8528392789999999</v>
      </c>
      <c r="P2625" t="str">
        <f>VLOOKUP(O2625,Table13[],2)</f>
        <v>1 - 5</v>
      </c>
      <c r="Q2625" t="str">
        <f>INDEX(Table8[Column1],MATCH(R2625,Table8[Column2]))</f>
        <v>Habitual</v>
      </c>
      <c r="R2625">
        <v>96.076718999999997</v>
      </c>
      <c r="S2625">
        <f t="shared" si="81"/>
        <v>4.0031966250000002</v>
      </c>
      <c r="T2625" t="s">
        <v>19</v>
      </c>
    </row>
    <row r="2626" spans="1:20" x14ac:dyDescent="0.25">
      <c r="A2626">
        <v>2625</v>
      </c>
      <c r="B2626" t="s">
        <v>2828</v>
      </c>
      <c r="C2626" t="s">
        <v>2673</v>
      </c>
      <c r="D2626" t="str">
        <f t="shared" si="80"/>
        <v>Swanson Madeline</v>
      </c>
      <c r="E2626" t="s">
        <v>15</v>
      </c>
      <c r="F2626" t="s">
        <v>1284</v>
      </c>
      <c r="G2626" t="s">
        <v>1060</v>
      </c>
      <c r="H2626" t="s">
        <v>1061</v>
      </c>
      <c r="I2626" t="s">
        <v>157</v>
      </c>
      <c r="J2626" t="s">
        <v>19</v>
      </c>
      <c r="K2626" t="str">
        <f>INDEX(Table6[Column1],MATCH(L2626,Table6[Column2]))</f>
        <v>Seniors</v>
      </c>
      <c r="L2626">
        <v>61.751555330000002</v>
      </c>
      <c r="M2626" t="str">
        <f>VLOOKUP(L2626,Table1[],2)</f>
        <v>60 and Above</v>
      </c>
      <c r="N2626" t="str">
        <f>INDEX(Table7[Column1],MATCH(O2626,Table7[Column2]))</f>
        <v>Learning Stage</v>
      </c>
      <c r="O2626">
        <v>2.3527830239999998</v>
      </c>
      <c r="P2626" t="str">
        <f>VLOOKUP(O2626,Table13[],2)</f>
        <v>1 - 5</v>
      </c>
      <c r="Q2626" t="str">
        <f>INDEX(Table8[Column1],MATCH(R2626,Table8[Column2]))</f>
        <v>Unexcused</v>
      </c>
      <c r="R2626">
        <v>160.15251459999999</v>
      </c>
      <c r="S2626">
        <f t="shared" si="81"/>
        <v>6.6730214416666662</v>
      </c>
      <c r="T2626" t="s">
        <v>19</v>
      </c>
    </row>
    <row r="2627" spans="1:20" x14ac:dyDescent="0.25">
      <c r="A2627">
        <v>2626</v>
      </c>
      <c r="B2627" t="s">
        <v>688</v>
      </c>
      <c r="C2627" t="s">
        <v>1115</v>
      </c>
      <c r="D2627" t="str">
        <f t="shared" ref="D2627:D2690" si="82">CONCATENATE(B2627, " ",C2627)</f>
        <v>Davenport Jonathan</v>
      </c>
      <c r="E2627" t="s">
        <v>22</v>
      </c>
      <c r="F2627" t="s">
        <v>24</v>
      </c>
      <c r="G2627" t="s">
        <v>1060</v>
      </c>
      <c r="H2627" t="s">
        <v>1061</v>
      </c>
      <c r="I2627" t="s">
        <v>24</v>
      </c>
      <c r="J2627" t="s">
        <v>19</v>
      </c>
      <c r="K2627" t="str">
        <f>INDEX(Table6[Column1],MATCH(L2627,Table6[Column2]))</f>
        <v>Elders</v>
      </c>
      <c r="L2627">
        <v>50.565562839999998</v>
      </c>
      <c r="M2627" t="str">
        <f>VLOOKUP(L2627,Table1[],2)</f>
        <v>50 - 59</v>
      </c>
      <c r="N2627" t="str">
        <f>INDEX(Table7[Column1],MATCH(O2627,Table7[Column2]))</f>
        <v>Learning Stage</v>
      </c>
      <c r="O2627">
        <v>3.9650663289999999</v>
      </c>
      <c r="P2627" t="str">
        <f>VLOOKUP(O2627,Table13[],2)</f>
        <v>1 - 5</v>
      </c>
      <c r="Q2627" t="str">
        <f>INDEX(Table8[Column1],MATCH(R2627,Table8[Column2]))</f>
        <v>Excused</v>
      </c>
      <c r="R2627">
        <v>128.73609149999999</v>
      </c>
      <c r="S2627">
        <f t="shared" ref="S2627:S2690" si="83">CONVERT(R2627,"hr","day")</f>
        <v>5.3640038125</v>
      </c>
      <c r="T2627" t="s">
        <v>19</v>
      </c>
    </row>
    <row r="2628" spans="1:20" x14ac:dyDescent="0.25">
      <c r="A2628">
        <v>2627</v>
      </c>
      <c r="B2628" t="s">
        <v>446</v>
      </c>
      <c r="C2628" t="s">
        <v>764</v>
      </c>
      <c r="D2628" t="str">
        <f t="shared" si="82"/>
        <v>Parker Ruby</v>
      </c>
      <c r="E2628" t="s">
        <v>15</v>
      </c>
      <c r="F2628" t="s">
        <v>33</v>
      </c>
      <c r="G2628" t="s">
        <v>1060</v>
      </c>
      <c r="H2628" t="s">
        <v>1061</v>
      </c>
      <c r="I2628" t="s">
        <v>33</v>
      </c>
      <c r="J2628" t="s">
        <v>19</v>
      </c>
      <c r="K2628" t="str">
        <f>INDEX(Table6[Column1],MATCH(L2628,Table6[Column2]))</f>
        <v>Adults</v>
      </c>
      <c r="L2628">
        <v>44.814749399999997</v>
      </c>
      <c r="M2628" t="str">
        <f>VLOOKUP(L2628,Table1[],2)</f>
        <v>40 - 49</v>
      </c>
      <c r="N2628" t="str">
        <f>INDEX(Table7[Column1],MATCH(O2628,Table7[Column2]))</f>
        <v>Learning Stage</v>
      </c>
      <c r="O2628">
        <v>4.2284182719999999</v>
      </c>
      <c r="P2628" t="str">
        <f>VLOOKUP(O2628,Table13[],2)</f>
        <v>1 - 5</v>
      </c>
      <c r="Q2628" t="str">
        <f>INDEX(Table8[Column1],MATCH(R2628,Table8[Column2]))</f>
        <v>Habitual</v>
      </c>
      <c r="R2628">
        <v>88.116704949999999</v>
      </c>
      <c r="S2628">
        <f t="shared" si="83"/>
        <v>3.6715293729166669</v>
      </c>
      <c r="T2628" t="s">
        <v>19</v>
      </c>
    </row>
    <row r="2629" spans="1:20" x14ac:dyDescent="0.25">
      <c r="A2629">
        <v>2628</v>
      </c>
      <c r="B2629" t="s">
        <v>2829</v>
      </c>
      <c r="C2629" t="s">
        <v>149</v>
      </c>
      <c r="D2629" t="str">
        <f t="shared" si="82"/>
        <v>Cabrera Charles</v>
      </c>
      <c r="E2629" t="s">
        <v>22</v>
      </c>
      <c r="F2629" t="s">
        <v>1489</v>
      </c>
      <c r="G2629" t="s">
        <v>1060</v>
      </c>
      <c r="H2629" t="s">
        <v>1061</v>
      </c>
      <c r="I2629" t="s">
        <v>169</v>
      </c>
      <c r="J2629" t="s">
        <v>19</v>
      </c>
      <c r="K2629" t="str">
        <f>INDEX(Table6[Column1],MATCH(L2629,Table6[Column2]))</f>
        <v>Adults</v>
      </c>
      <c r="L2629">
        <v>40.853399979999999</v>
      </c>
      <c r="M2629" t="str">
        <f>VLOOKUP(L2629,Table1[],2)</f>
        <v>40 - 49</v>
      </c>
      <c r="N2629" t="str">
        <f>INDEX(Table7[Column1],MATCH(O2629,Table7[Column2]))</f>
        <v>Fitting in Stage</v>
      </c>
      <c r="O2629">
        <v>7.0486701859999998</v>
      </c>
      <c r="P2629" t="str">
        <f>VLOOKUP(O2629,Table13[],2)</f>
        <v>6 - 10</v>
      </c>
      <c r="Q2629" t="str">
        <f>INDEX(Table8[Column1],MATCH(R2629,Table8[Column2]))</f>
        <v>Maintained</v>
      </c>
      <c r="R2629">
        <v>51.42381838</v>
      </c>
      <c r="S2629">
        <f t="shared" si="83"/>
        <v>2.142659099166667</v>
      </c>
      <c r="T2629" t="s">
        <v>19</v>
      </c>
    </row>
    <row r="2630" spans="1:20" x14ac:dyDescent="0.25">
      <c r="A2630">
        <v>2629</v>
      </c>
      <c r="B2630" t="s">
        <v>160</v>
      </c>
      <c r="C2630" t="s">
        <v>37</v>
      </c>
      <c r="D2630" t="str">
        <f t="shared" si="82"/>
        <v>Ross Ralph</v>
      </c>
      <c r="E2630" t="s">
        <v>22</v>
      </c>
      <c r="F2630" t="s">
        <v>16</v>
      </c>
      <c r="G2630" t="s">
        <v>1060</v>
      </c>
      <c r="H2630" t="s">
        <v>1061</v>
      </c>
      <c r="I2630" t="s">
        <v>16</v>
      </c>
      <c r="J2630" t="s">
        <v>19</v>
      </c>
      <c r="K2630" t="str">
        <f>INDEX(Table6[Column1],MATCH(L2630,Table6[Column2]))</f>
        <v>Adults</v>
      </c>
      <c r="L2630">
        <v>46.426790160000003</v>
      </c>
      <c r="M2630" t="str">
        <f>VLOOKUP(L2630,Table1[],2)</f>
        <v>40 - 49</v>
      </c>
      <c r="N2630" t="str">
        <f>INDEX(Table7[Column1],MATCH(O2630,Table7[Column2]))</f>
        <v>Fitting in Stage</v>
      </c>
      <c r="O2630">
        <v>6.9322813810000001</v>
      </c>
      <c r="P2630" t="str">
        <f>VLOOKUP(O2630,Table13[],2)</f>
        <v>6 - 10</v>
      </c>
      <c r="Q2630" t="str">
        <f>INDEX(Table8[Column1],MATCH(R2630,Table8[Column2]))</f>
        <v>Maintained</v>
      </c>
      <c r="R2630">
        <v>45.356674589999997</v>
      </c>
      <c r="S2630">
        <f t="shared" si="83"/>
        <v>1.8898614412499999</v>
      </c>
      <c r="T2630" t="s">
        <v>19</v>
      </c>
    </row>
    <row r="2631" spans="1:20" x14ac:dyDescent="0.25">
      <c r="A2631">
        <v>2630</v>
      </c>
      <c r="B2631" t="s">
        <v>2830</v>
      </c>
      <c r="C2631" t="s">
        <v>168</v>
      </c>
      <c r="D2631" t="str">
        <f t="shared" si="82"/>
        <v>Cimino Michelle</v>
      </c>
      <c r="E2631" t="s">
        <v>15</v>
      </c>
      <c r="F2631" t="s">
        <v>157</v>
      </c>
      <c r="G2631" t="s">
        <v>1060</v>
      </c>
      <c r="H2631" t="s">
        <v>1061</v>
      </c>
      <c r="I2631" t="s">
        <v>157</v>
      </c>
      <c r="J2631" t="s">
        <v>19</v>
      </c>
      <c r="K2631" t="str">
        <f>INDEX(Table6[Column1],MATCH(L2631,Table6[Column2]))</f>
        <v>Young Adults</v>
      </c>
      <c r="L2631">
        <v>39.842954169999999</v>
      </c>
      <c r="M2631" t="str">
        <f>VLOOKUP(L2631,Table1[],2)</f>
        <v>30 - 39</v>
      </c>
      <c r="N2631" t="str">
        <f>INDEX(Table7[Column1],MATCH(O2631,Table7[Column2]))</f>
        <v>Learning Stage</v>
      </c>
      <c r="O2631">
        <v>3.1699878319999999</v>
      </c>
      <c r="P2631" t="str">
        <f>VLOOKUP(O2631,Table13[],2)</f>
        <v>1 - 5</v>
      </c>
      <c r="Q2631" t="str">
        <f>INDEX(Table8[Column1],MATCH(R2631,Table8[Column2]))</f>
        <v>Maintained</v>
      </c>
      <c r="R2631">
        <v>60.927767080000002</v>
      </c>
      <c r="S2631">
        <f t="shared" si="83"/>
        <v>2.5386569616666668</v>
      </c>
      <c r="T2631" t="s">
        <v>19</v>
      </c>
    </row>
    <row r="2632" spans="1:20" x14ac:dyDescent="0.25">
      <c r="A2632">
        <v>2631</v>
      </c>
      <c r="B2632" t="s">
        <v>2381</v>
      </c>
      <c r="C2632" t="s">
        <v>2831</v>
      </c>
      <c r="D2632" t="str">
        <f t="shared" si="82"/>
        <v>Ricks Tabitha</v>
      </c>
      <c r="E2632" t="s">
        <v>15</v>
      </c>
      <c r="F2632" t="s">
        <v>2832</v>
      </c>
      <c r="G2632" t="s">
        <v>1060</v>
      </c>
      <c r="H2632" t="s">
        <v>1061</v>
      </c>
      <c r="I2632" t="s">
        <v>54</v>
      </c>
      <c r="J2632" t="s">
        <v>19</v>
      </c>
      <c r="K2632" t="str">
        <f>INDEX(Table6[Column1],MATCH(L2632,Table6[Column2]))</f>
        <v>Young Adults</v>
      </c>
      <c r="L2632">
        <v>34.88715432</v>
      </c>
      <c r="M2632" t="str">
        <f>VLOOKUP(L2632,Table1[],2)</f>
        <v>30 - 39</v>
      </c>
      <c r="N2632" t="str">
        <f>INDEX(Table7[Column1],MATCH(O2632,Table7[Column2]))</f>
        <v>Learning Stage</v>
      </c>
      <c r="O2632">
        <v>4.7290747250000003</v>
      </c>
      <c r="P2632" t="str">
        <f>VLOOKUP(O2632,Table13[],2)</f>
        <v>1 - 5</v>
      </c>
      <c r="Q2632" t="str">
        <f>INDEX(Table8[Column1],MATCH(R2632,Table8[Column2]))</f>
        <v>Scheduled</v>
      </c>
      <c r="R2632">
        <v>0</v>
      </c>
      <c r="S2632">
        <f t="shared" si="83"/>
        <v>0</v>
      </c>
      <c r="T2632" t="s">
        <v>19</v>
      </c>
    </row>
    <row r="2633" spans="1:20" x14ac:dyDescent="0.25">
      <c r="A2633">
        <v>2632</v>
      </c>
      <c r="B2633" t="s">
        <v>47</v>
      </c>
      <c r="C2633" t="s">
        <v>1701</v>
      </c>
      <c r="D2633" t="str">
        <f t="shared" si="82"/>
        <v>Smith Marva</v>
      </c>
      <c r="E2633" t="s">
        <v>15</v>
      </c>
      <c r="F2633" t="s">
        <v>16</v>
      </c>
      <c r="G2633" t="s">
        <v>17</v>
      </c>
      <c r="H2633" t="s">
        <v>18</v>
      </c>
      <c r="I2633" t="s">
        <v>16</v>
      </c>
      <c r="J2633" t="s">
        <v>19</v>
      </c>
      <c r="K2633" t="str">
        <f>INDEX(Table6[Column1],MATCH(L2633,Table6[Column2]))</f>
        <v>Adults</v>
      </c>
      <c r="L2633">
        <v>43.459123769999998</v>
      </c>
      <c r="M2633" t="str">
        <f>VLOOKUP(L2633,Table1[],2)</f>
        <v>40 - 49</v>
      </c>
      <c r="N2633" t="str">
        <f>INDEX(Table7[Column1],MATCH(O2633,Table7[Column2]))</f>
        <v>Learning Stage</v>
      </c>
      <c r="O2633">
        <v>4.4353578679999996</v>
      </c>
      <c r="P2633" t="str">
        <f>VLOOKUP(O2633,Table13[],2)</f>
        <v>1 - 5</v>
      </c>
      <c r="Q2633" t="str">
        <f>INDEX(Table8[Column1],MATCH(R2633,Table8[Column2]))</f>
        <v>Habitual</v>
      </c>
      <c r="R2633">
        <v>84.880349120000005</v>
      </c>
      <c r="S2633">
        <f t="shared" si="83"/>
        <v>3.5366812133333339</v>
      </c>
      <c r="T2633" t="s">
        <v>19</v>
      </c>
    </row>
    <row r="2634" spans="1:20" x14ac:dyDescent="0.25">
      <c r="A2634">
        <v>2633</v>
      </c>
      <c r="B2634" t="s">
        <v>1090</v>
      </c>
      <c r="C2634" t="s">
        <v>2833</v>
      </c>
      <c r="D2634" t="str">
        <f t="shared" si="82"/>
        <v>Sanchez Margot</v>
      </c>
      <c r="E2634" t="s">
        <v>15</v>
      </c>
      <c r="F2634" t="s">
        <v>87</v>
      </c>
      <c r="G2634" t="s">
        <v>1060</v>
      </c>
      <c r="H2634" t="s">
        <v>1061</v>
      </c>
      <c r="I2634" t="s">
        <v>87</v>
      </c>
      <c r="J2634" t="s">
        <v>19</v>
      </c>
      <c r="K2634" t="str">
        <f>INDEX(Table6[Column1],MATCH(L2634,Table6[Column2]))</f>
        <v>Youth</v>
      </c>
      <c r="L2634">
        <v>25.622670230000001</v>
      </c>
      <c r="M2634" t="str">
        <f>VLOOKUP(L2634,Table1[],2)</f>
        <v>20 - 29</v>
      </c>
      <c r="N2634" t="str">
        <f>INDEX(Table7[Column1],MATCH(O2634,Table7[Column2]))</f>
        <v>Learning Stage</v>
      </c>
      <c r="O2634">
        <v>4.6673477849999996</v>
      </c>
      <c r="P2634" t="str">
        <f>VLOOKUP(O2634,Table13[],2)</f>
        <v>1 - 5</v>
      </c>
      <c r="Q2634" t="str">
        <f>INDEX(Table8[Column1],MATCH(R2634,Table8[Column2]))</f>
        <v>Scheduled</v>
      </c>
      <c r="R2634">
        <v>0.71928103300000001</v>
      </c>
      <c r="S2634">
        <f t="shared" si="83"/>
        <v>2.9970043041666668E-2</v>
      </c>
      <c r="T2634" t="s">
        <v>19</v>
      </c>
    </row>
    <row r="2635" spans="1:20" x14ac:dyDescent="0.25">
      <c r="A2635">
        <v>2634</v>
      </c>
      <c r="B2635" t="s">
        <v>2834</v>
      </c>
      <c r="C2635" t="s">
        <v>550</v>
      </c>
      <c r="D2635" t="str">
        <f t="shared" si="82"/>
        <v>Conforti Barbara</v>
      </c>
      <c r="E2635" t="s">
        <v>15</v>
      </c>
      <c r="F2635" t="s">
        <v>138</v>
      </c>
      <c r="G2635" t="s">
        <v>1060</v>
      </c>
      <c r="H2635" t="s">
        <v>1061</v>
      </c>
      <c r="I2635" t="s">
        <v>138</v>
      </c>
      <c r="J2635" t="s">
        <v>19</v>
      </c>
      <c r="K2635" t="str">
        <f>INDEX(Table6[Column1],MATCH(L2635,Table6[Column2]))</f>
        <v>Elders</v>
      </c>
      <c r="L2635">
        <v>59.705029359999997</v>
      </c>
      <c r="M2635" t="str">
        <f>VLOOKUP(L2635,Table1[],2)</f>
        <v>50 - 59</v>
      </c>
      <c r="N2635" t="str">
        <f>INDEX(Table7[Column1],MATCH(O2635,Table7[Column2]))</f>
        <v>Learning Stage</v>
      </c>
      <c r="O2635">
        <v>4.9789212110000003</v>
      </c>
      <c r="P2635" t="str">
        <f>VLOOKUP(O2635,Table13[],2)</f>
        <v>1 - 5</v>
      </c>
      <c r="Q2635" t="str">
        <f>INDEX(Table8[Column1],MATCH(R2635,Table8[Column2]))</f>
        <v>Unexcused</v>
      </c>
      <c r="R2635">
        <v>167.42818080000001</v>
      </c>
      <c r="S2635">
        <f t="shared" si="83"/>
        <v>6.9761742</v>
      </c>
      <c r="T2635" t="s">
        <v>19</v>
      </c>
    </row>
    <row r="2636" spans="1:20" x14ac:dyDescent="0.25">
      <c r="A2636">
        <v>2635</v>
      </c>
      <c r="B2636" t="s">
        <v>2835</v>
      </c>
      <c r="C2636" t="s">
        <v>763</v>
      </c>
      <c r="D2636" t="str">
        <f t="shared" si="82"/>
        <v>Storms Howard</v>
      </c>
      <c r="E2636" t="s">
        <v>22</v>
      </c>
      <c r="F2636" t="s">
        <v>2125</v>
      </c>
      <c r="G2636" t="s">
        <v>2305</v>
      </c>
      <c r="H2636" t="s">
        <v>1826</v>
      </c>
      <c r="I2636" t="s">
        <v>192</v>
      </c>
      <c r="J2636" t="s">
        <v>19</v>
      </c>
      <c r="K2636" t="str">
        <f>INDEX(Table6[Column1],MATCH(L2636,Table6[Column2]))</f>
        <v>Adults</v>
      </c>
      <c r="L2636">
        <v>44.901721629999997</v>
      </c>
      <c r="M2636" t="str">
        <f>VLOOKUP(L2636,Table1[],2)</f>
        <v>40 - 49</v>
      </c>
      <c r="N2636" t="str">
        <f>INDEX(Table7[Column1],MATCH(O2636,Table7[Column2]))</f>
        <v>Learning Stage</v>
      </c>
      <c r="O2636">
        <v>3.2972453079999999</v>
      </c>
      <c r="P2636" t="str">
        <f>VLOOKUP(O2636,Table13[],2)</f>
        <v>1 - 5</v>
      </c>
      <c r="Q2636" t="str">
        <f>INDEX(Table8[Column1],MATCH(R2636,Table8[Column2]))</f>
        <v>Scheduled</v>
      </c>
      <c r="R2636">
        <v>28.83732462</v>
      </c>
      <c r="S2636">
        <f t="shared" si="83"/>
        <v>1.2015551924999999</v>
      </c>
      <c r="T2636" t="s">
        <v>19</v>
      </c>
    </row>
    <row r="2637" spans="1:20" x14ac:dyDescent="0.25">
      <c r="A2637">
        <v>2636</v>
      </c>
      <c r="B2637" t="s">
        <v>2836</v>
      </c>
      <c r="C2637" t="s">
        <v>318</v>
      </c>
      <c r="D2637" t="str">
        <f t="shared" si="82"/>
        <v>Ellison Joanne</v>
      </c>
      <c r="E2637" t="s">
        <v>15</v>
      </c>
      <c r="F2637" t="s">
        <v>30</v>
      </c>
      <c r="G2637" t="s">
        <v>1060</v>
      </c>
      <c r="H2637" t="s">
        <v>1061</v>
      </c>
      <c r="I2637" t="s">
        <v>30</v>
      </c>
      <c r="J2637" t="s">
        <v>19</v>
      </c>
      <c r="K2637" t="str">
        <f>INDEX(Table6[Column1],MATCH(L2637,Table6[Column2]))</f>
        <v>Teenagers</v>
      </c>
      <c r="L2637">
        <v>18.599617240000001</v>
      </c>
      <c r="M2637" t="e">
        <f>VLOOKUP(L2637,Table1[],2)</f>
        <v>#N/A</v>
      </c>
      <c r="N2637" t="str">
        <f>INDEX(Table7[Column1],MATCH(O2637,Table7[Column2]))</f>
        <v>Fitting in Stage</v>
      </c>
      <c r="O2637">
        <v>6.6158686329999998</v>
      </c>
      <c r="P2637" t="str">
        <f>VLOOKUP(O2637,Table13[],2)</f>
        <v>6 - 10</v>
      </c>
      <c r="Q2637" t="str">
        <f>INDEX(Table8[Column1],MATCH(R2637,Table8[Column2]))</f>
        <v>Scheduled</v>
      </c>
      <c r="R2637">
        <v>0</v>
      </c>
      <c r="S2637">
        <f t="shared" si="83"/>
        <v>0</v>
      </c>
      <c r="T2637" t="s">
        <v>19</v>
      </c>
    </row>
    <row r="2638" spans="1:20" x14ac:dyDescent="0.25">
      <c r="A2638">
        <v>2637</v>
      </c>
      <c r="B2638" t="s">
        <v>1012</v>
      </c>
      <c r="C2638" t="s">
        <v>1303</v>
      </c>
      <c r="D2638" t="str">
        <f t="shared" si="82"/>
        <v>Anderson Jill</v>
      </c>
      <c r="E2638" t="s">
        <v>15</v>
      </c>
      <c r="F2638" t="s">
        <v>87</v>
      </c>
      <c r="G2638" t="s">
        <v>1060</v>
      </c>
      <c r="H2638" t="s">
        <v>1061</v>
      </c>
      <c r="I2638" t="s">
        <v>87</v>
      </c>
      <c r="J2638" t="s">
        <v>19</v>
      </c>
      <c r="K2638" t="str">
        <f>INDEX(Table6[Column1],MATCH(L2638,Table6[Column2]))</f>
        <v>Young Adults</v>
      </c>
      <c r="L2638">
        <v>30.988176859999999</v>
      </c>
      <c r="M2638" t="str">
        <f>VLOOKUP(L2638,Table1[],2)</f>
        <v>30 - 39</v>
      </c>
      <c r="N2638" t="str">
        <f>INDEX(Table7[Column1],MATCH(O2638,Table7[Column2]))</f>
        <v>Learning Stage</v>
      </c>
      <c r="O2638">
        <v>2.6677829640000001</v>
      </c>
      <c r="P2638" t="str">
        <f>VLOOKUP(O2638,Table13[],2)</f>
        <v>1 - 5</v>
      </c>
      <c r="Q2638" t="str">
        <f>INDEX(Table8[Column1],MATCH(R2638,Table8[Column2]))</f>
        <v>Scheduled</v>
      </c>
      <c r="R2638">
        <v>0</v>
      </c>
      <c r="S2638">
        <f t="shared" si="83"/>
        <v>0</v>
      </c>
      <c r="T2638" t="s">
        <v>19</v>
      </c>
    </row>
    <row r="2639" spans="1:20" x14ac:dyDescent="0.25">
      <c r="A2639">
        <v>2638</v>
      </c>
      <c r="B2639" t="s">
        <v>2837</v>
      </c>
      <c r="C2639" t="s">
        <v>77</v>
      </c>
      <c r="D2639" t="str">
        <f t="shared" si="82"/>
        <v>Hathaway Sandra</v>
      </c>
      <c r="E2639" t="s">
        <v>15</v>
      </c>
      <c r="F2639" t="s">
        <v>38</v>
      </c>
      <c r="G2639" t="s">
        <v>2724</v>
      </c>
      <c r="H2639" t="s">
        <v>1863</v>
      </c>
      <c r="I2639" t="s">
        <v>38</v>
      </c>
      <c r="J2639" t="s">
        <v>19</v>
      </c>
      <c r="K2639" t="str">
        <f>INDEX(Table6[Column1],MATCH(L2639,Table6[Column2]))</f>
        <v>Elders</v>
      </c>
      <c r="L2639">
        <v>59.125528969999998</v>
      </c>
      <c r="M2639" t="str">
        <f>VLOOKUP(L2639,Table1[],2)</f>
        <v>50 - 59</v>
      </c>
      <c r="N2639" t="str">
        <f>INDEX(Table7[Column1],MATCH(O2639,Table7[Column2]))</f>
        <v>Learning Stage</v>
      </c>
      <c r="O2639">
        <v>5.8631906960000002</v>
      </c>
      <c r="P2639" t="str">
        <f>VLOOKUP(O2639,Table13[],2)</f>
        <v>1 - 5</v>
      </c>
      <c r="Q2639" t="str">
        <f>INDEX(Table8[Column1],MATCH(R2639,Table8[Column2]))</f>
        <v>Excused</v>
      </c>
      <c r="R2639">
        <v>156.06040590000001</v>
      </c>
      <c r="S2639">
        <f t="shared" si="83"/>
        <v>6.5025169125</v>
      </c>
      <c r="T2639" t="s">
        <v>19</v>
      </c>
    </row>
    <row r="2640" spans="1:20" x14ac:dyDescent="0.25">
      <c r="A2640">
        <v>2639</v>
      </c>
      <c r="B2640" t="s">
        <v>2838</v>
      </c>
      <c r="C2640" t="s">
        <v>89</v>
      </c>
      <c r="D2640" t="str">
        <f t="shared" si="82"/>
        <v>Gutshall Joseph</v>
      </c>
      <c r="E2640" t="s">
        <v>22</v>
      </c>
      <c r="F2640" t="s">
        <v>27</v>
      </c>
      <c r="G2640" t="s">
        <v>1060</v>
      </c>
      <c r="H2640" t="s">
        <v>1061</v>
      </c>
      <c r="I2640" t="s">
        <v>27</v>
      </c>
      <c r="J2640" t="s">
        <v>19</v>
      </c>
      <c r="K2640" t="str">
        <f>INDEX(Table6[Column1],MATCH(L2640,Table6[Column2]))</f>
        <v>Adults</v>
      </c>
      <c r="L2640">
        <v>41.36421524</v>
      </c>
      <c r="M2640" t="str">
        <f>VLOOKUP(L2640,Table1[],2)</f>
        <v>40 - 49</v>
      </c>
      <c r="N2640" t="str">
        <f>INDEX(Table7[Column1],MATCH(O2640,Table7[Column2]))</f>
        <v>Learning Stage</v>
      </c>
      <c r="O2640">
        <v>4.1002407569999999</v>
      </c>
      <c r="P2640" t="str">
        <f>VLOOKUP(O2640,Table13[],2)</f>
        <v>1 - 5</v>
      </c>
      <c r="Q2640" t="str">
        <f>INDEX(Table8[Column1],MATCH(R2640,Table8[Column2]))</f>
        <v>Scheduled</v>
      </c>
      <c r="R2640">
        <v>24.794769200000001</v>
      </c>
      <c r="S2640">
        <f t="shared" si="83"/>
        <v>1.0331153833333333</v>
      </c>
      <c r="T2640" t="s">
        <v>19</v>
      </c>
    </row>
    <row r="2641" spans="1:20" x14ac:dyDescent="0.25">
      <c r="A2641">
        <v>2640</v>
      </c>
      <c r="B2641" t="s">
        <v>2839</v>
      </c>
      <c r="C2641" t="s">
        <v>883</v>
      </c>
      <c r="D2641" t="str">
        <f t="shared" si="82"/>
        <v>Palen Jason</v>
      </c>
      <c r="E2641" t="s">
        <v>22</v>
      </c>
      <c r="F2641" t="s">
        <v>186</v>
      </c>
      <c r="G2641" t="s">
        <v>1794</v>
      </c>
      <c r="H2641" t="s">
        <v>1061</v>
      </c>
      <c r="I2641" t="s">
        <v>186</v>
      </c>
      <c r="J2641" t="s">
        <v>19</v>
      </c>
      <c r="K2641" t="str">
        <f>INDEX(Table6[Column1],MATCH(L2641,Table6[Column2]))</f>
        <v>Adults</v>
      </c>
      <c r="L2641">
        <v>40.274713149999997</v>
      </c>
      <c r="M2641" t="str">
        <f>VLOOKUP(L2641,Table1[],2)</f>
        <v>40 - 49</v>
      </c>
      <c r="N2641" t="str">
        <f>INDEX(Table7[Column1],MATCH(O2641,Table7[Column2]))</f>
        <v>Learning Stage</v>
      </c>
      <c r="O2641">
        <v>2.8993874310000001</v>
      </c>
      <c r="P2641" t="str">
        <f>VLOOKUP(O2641,Table13[],2)</f>
        <v>1 - 5</v>
      </c>
      <c r="Q2641" t="str">
        <f>INDEX(Table8[Column1],MATCH(R2641,Table8[Column2]))</f>
        <v>Scheduled</v>
      </c>
      <c r="R2641">
        <v>39.482764709999998</v>
      </c>
      <c r="S2641">
        <f t="shared" si="83"/>
        <v>1.6451151962499999</v>
      </c>
      <c r="T2641" t="s">
        <v>19</v>
      </c>
    </row>
    <row r="2642" spans="1:20" x14ac:dyDescent="0.25">
      <c r="A2642">
        <v>2641</v>
      </c>
      <c r="B2642" t="s">
        <v>955</v>
      </c>
      <c r="C2642" t="s">
        <v>30</v>
      </c>
      <c r="D2642" t="str">
        <f t="shared" si="82"/>
        <v>Raines Victoria</v>
      </c>
      <c r="E2642" t="s">
        <v>15</v>
      </c>
      <c r="F2642" t="s">
        <v>169</v>
      </c>
      <c r="G2642" t="s">
        <v>1060</v>
      </c>
      <c r="H2642" t="s">
        <v>1061</v>
      </c>
      <c r="I2642" t="s">
        <v>169</v>
      </c>
      <c r="J2642" t="s">
        <v>19</v>
      </c>
      <c r="K2642" t="str">
        <f>INDEX(Table6[Column1],MATCH(L2642,Table6[Column2]))</f>
        <v>Young Adults</v>
      </c>
      <c r="L2642">
        <v>36.799775359999998</v>
      </c>
      <c r="M2642" t="str">
        <f>VLOOKUP(L2642,Table1[],2)</f>
        <v>30 - 39</v>
      </c>
      <c r="N2642" t="str">
        <f>INDEX(Table7[Column1],MATCH(O2642,Table7[Column2]))</f>
        <v>Learning Stage</v>
      </c>
      <c r="O2642">
        <v>3.2426293990000001</v>
      </c>
      <c r="P2642" t="str">
        <f>VLOOKUP(O2642,Table13[],2)</f>
        <v>1 - 5</v>
      </c>
      <c r="Q2642" t="str">
        <f>INDEX(Table8[Column1],MATCH(R2642,Table8[Column2]))</f>
        <v>Scheduled</v>
      </c>
      <c r="R2642">
        <v>22.03630854</v>
      </c>
      <c r="S2642">
        <f t="shared" si="83"/>
        <v>0.91817952250000001</v>
      </c>
      <c r="T2642" t="s">
        <v>19</v>
      </c>
    </row>
    <row r="2643" spans="1:20" x14ac:dyDescent="0.25">
      <c r="A2643">
        <v>2642</v>
      </c>
      <c r="B2643" t="s">
        <v>2840</v>
      </c>
      <c r="C2643" t="s">
        <v>44</v>
      </c>
      <c r="D2643" t="str">
        <f t="shared" si="82"/>
        <v>Pratt Gregory</v>
      </c>
      <c r="E2643" t="s">
        <v>22</v>
      </c>
      <c r="F2643" t="s">
        <v>262</v>
      </c>
      <c r="G2643" t="s">
        <v>1060</v>
      </c>
      <c r="H2643" t="s">
        <v>1061</v>
      </c>
      <c r="I2643" t="s">
        <v>262</v>
      </c>
      <c r="J2643" t="s">
        <v>19</v>
      </c>
      <c r="K2643" t="str">
        <f>INDEX(Table6[Column1],MATCH(L2643,Table6[Column2]))</f>
        <v>Elders</v>
      </c>
      <c r="L2643">
        <v>51.267504760000001</v>
      </c>
      <c r="M2643" t="str">
        <f>VLOOKUP(L2643,Table1[],2)</f>
        <v>50 - 59</v>
      </c>
      <c r="N2643" t="str">
        <f>INDEX(Table7[Column1],MATCH(O2643,Table7[Column2]))</f>
        <v>Learning Stage</v>
      </c>
      <c r="O2643">
        <v>4.6219304680000004</v>
      </c>
      <c r="P2643" t="str">
        <f>VLOOKUP(O2643,Table13[],2)</f>
        <v>1 - 5</v>
      </c>
      <c r="Q2643" t="str">
        <f>INDEX(Table8[Column1],MATCH(R2643,Table8[Column2]))</f>
        <v>Habitual</v>
      </c>
      <c r="R2643">
        <v>100.94349339999999</v>
      </c>
      <c r="S2643">
        <f t="shared" si="83"/>
        <v>4.2059788916666658</v>
      </c>
      <c r="T2643" t="s">
        <v>19</v>
      </c>
    </row>
    <row r="2644" spans="1:20" x14ac:dyDescent="0.25">
      <c r="A2644">
        <v>2643</v>
      </c>
      <c r="B2644" t="s">
        <v>2841</v>
      </c>
      <c r="C2644" t="s">
        <v>93</v>
      </c>
      <c r="D2644" t="str">
        <f t="shared" si="82"/>
        <v>Kite William</v>
      </c>
      <c r="E2644" t="s">
        <v>22</v>
      </c>
      <c r="F2644" t="s">
        <v>889</v>
      </c>
      <c r="G2644" t="s">
        <v>1060</v>
      </c>
      <c r="H2644" t="s">
        <v>1061</v>
      </c>
      <c r="I2644" t="s">
        <v>24</v>
      </c>
      <c r="J2644" t="s">
        <v>19</v>
      </c>
      <c r="K2644" t="str">
        <f>INDEX(Table6[Column1],MATCH(L2644,Table6[Column2]))</f>
        <v>Elders</v>
      </c>
      <c r="L2644">
        <v>52.124825540000003</v>
      </c>
      <c r="M2644" t="str">
        <f>VLOOKUP(L2644,Table1[],2)</f>
        <v>50 - 59</v>
      </c>
      <c r="N2644" t="str">
        <f>INDEX(Table7[Column1],MATCH(O2644,Table7[Column2]))</f>
        <v>Fitting in Stage</v>
      </c>
      <c r="O2644">
        <v>6.6450241559999998</v>
      </c>
      <c r="P2644" t="str">
        <f>VLOOKUP(O2644,Table13[],2)</f>
        <v>6 - 10</v>
      </c>
      <c r="Q2644" t="str">
        <f>INDEX(Table8[Column1],MATCH(R2644,Table8[Column2]))</f>
        <v>Maintained</v>
      </c>
      <c r="R2644">
        <v>77.413305300000005</v>
      </c>
      <c r="S2644">
        <f t="shared" si="83"/>
        <v>3.2255543874999999</v>
      </c>
      <c r="T2644" t="s">
        <v>19</v>
      </c>
    </row>
    <row r="2645" spans="1:20" x14ac:dyDescent="0.25">
      <c r="A2645">
        <v>2644</v>
      </c>
      <c r="B2645" t="s">
        <v>2842</v>
      </c>
      <c r="C2645" t="s">
        <v>2843</v>
      </c>
      <c r="D2645" t="str">
        <f t="shared" si="82"/>
        <v>Broussard Margarita</v>
      </c>
      <c r="E2645" t="s">
        <v>15</v>
      </c>
      <c r="F2645" t="s">
        <v>30</v>
      </c>
      <c r="G2645" t="s">
        <v>1060</v>
      </c>
      <c r="H2645" t="s">
        <v>1061</v>
      </c>
      <c r="I2645" t="s">
        <v>30</v>
      </c>
      <c r="J2645" t="s">
        <v>19</v>
      </c>
      <c r="K2645" t="str">
        <f>INDEX(Table6[Column1],MATCH(L2645,Table6[Column2]))</f>
        <v>Young Adults</v>
      </c>
      <c r="L2645">
        <v>32.51028642</v>
      </c>
      <c r="M2645" t="str">
        <f>VLOOKUP(L2645,Table1[],2)</f>
        <v>30 - 39</v>
      </c>
      <c r="N2645" t="str">
        <f>INDEX(Table7[Column1],MATCH(O2645,Table7[Column2]))</f>
        <v>Learning Stage</v>
      </c>
      <c r="O2645">
        <v>4.6854656349999999</v>
      </c>
      <c r="P2645" t="str">
        <f>VLOOKUP(O2645,Table13[],2)</f>
        <v>1 - 5</v>
      </c>
      <c r="Q2645" t="str">
        <f>INDEX(Table8[Column1],MATCH(R2645,Table8[Column2]))</f>
        <v>Scheduled</v>
      </c>
      <c r="R2645">
        <v>22.74326027</v>
      </c>
      <c r="S2645">
        <f t="shared" si="83"/>
        <v>0.94763584458333328</v>
      </c>
      <c r="T2645" t="s">
        <v>19</v>
      </c>
    </row>
    <row r="2646" spans="1:20" x14ac:dyDescent="0.25">
      <c r="A2646">
        <v>2645</v>
      </c>
      <c r="B2646" t="s">
        <v>2844</v>
      </c>
      <c r="C2646" t="s">
        <v>245</v>
      </c>
      <c r="D2646" t="str">
        <f t="shared" si="82"/>
        <v>Valencia Mary</v>
      </c>
      <c r="E2646" t="s">
        <v>15</v>
      </c>
      <c r="F2646" t="s">
        <v>30</v>
      </c>
      <c r="G2646" t="s">
        <v>1060</v>
      </c>
      <c r="H2646" t="s">
        <v>1061</v>
      </c>
      <c r="I2646" t="s">
        <v>30</v>
      </c>
      <c r="J2646" t="s">
        <v>19</v>
      </c>
      <c r="K2646" t="str">
        <f>INDEX(Table6[Column1],MATCH(L2646,Table6[Column2]))</f>
        <v>Youth</v>
      </c>
      <c r="L2646">
        <v>29.620181949999999</v>
      </c>
      <c r="M2646" t="str">
        <f>VLOOKUP(L2646,Table1[],2)</f>
        <v>20 - 29</v>
      </c>
      <c r="N2646" t="str">
        <f>INDEX(Table7[Column1],MATCH(O2646,Table7[Column2]))</f>
        <v>Learning Stage</v>
      </c>
      <c r="O2646">
        <v>2.9223330179999998</v>
      </c>
      <c r="P2646" t="str">
        <f>VLOOKUP(O2646,Table13[],2)</f>
        <v>1 - 5</v>
      </c>
      <c r="Q2646" t="str">
        <f>INDEX(Table8[Column1],MATCH(R2646,Table8[Column2]))</f>
        <v>Scheduled</v>
      </c>
      <c r="R2646">
        <v>33.895677419999998</v>
      </c>
      <c r="S2646">
        <f t="shared" si="83"/>
        <v>1.4123198924999998</v>
      </c>
      <c r="T2646" t="s">
        <v>19</v>
      </c>
    </row>
    <row r="2647" spans="1:20" x14ac:dyDescent="0.25">
      <c r="A2647">
        <v>2646</v>
      </c>
      <c r="B2647" t="s">
        <v>966</v>
      </c>
      <c r="C2647" t="s">
        <v>50</v>
      </c>
      <c r="D2647" t="str">
        <f t="shared" si="82"/>
        <v>Miller Robert</v>
      </c>
      <c r="E2647" t="s">
        <v>22</v>
      </c>
      <c r="F2647" t="s">
        <v>38</v>
      </c>
      <c r="G2647" t="s">
        <v>2724</v>
      </c>
      <c r="H2647" t="s">
        <v>1863</v>
      </c>
      <c r="I2647" t="s">
        <v>38</v>
      </c>
      <c r="J2647" t="s">
        <v>19</v>
      </c>
      <c r="K2647" t="str">
        <f>INDEX(Table6[Column1],MATCH(L2647,Table6[Column2]))</f>
        <v>Young Adults</v>
      </c>
      <c r="L2647">
        <v>32.811063679999997</v>
      </c>
      <c r="M2647" t="str">
        <f>VLOOKUP(L2647,Table1[],2)</f>
        <v>30 - 39</v>
      </c>
      <c r="N2647" t="str">
        <f>INDEX(Table7[Column1],MATCH(O2647,Table7[Column2]))</f>
        <v>Learning Stage</v>
      </c>
      <c r="O2647">
        <v>4.3789609120000001</v>
      </c>
      <c r="P2647" t="str">
        <f>VLOOKUP(O2647,Table13[],2)</f>
        <v>1 - 5</v>
      </c>
      <c r="Q2647" t="str">
        <f>INDEX(Table8[Column1],MATCH(R2647,Table8[Column2]))</f>
        <v>Scheduled</v>
      </c>
      <c r="R2647">
        <v>0</v>
      </c>
      <c r="S2647">
        <f t="shared" si="83"/>
        <v>0</v>
      </c>
      <c r="T2647" t="s">
        <v>19</v>
      </c>
    </row>
    <row r="2648" spans="1:20" x14ac:dyDescent="0.25">
      <c r="A2648">
        <v>2647</v>
      </c>
      <c r="B2648" t="s">
        <v>2845</v>
      </c>
      <c r="C2648" t="s">
        <v>1105</v>
      </c>
      <c r="D2648" t="str">
        <f t="shared" si="82"/>
        <v>Graves Mark</v>
      </c>
      <c r="E2648" t="s">
        <v>22</v>
      </c>
      <c r="F2648" t="s">
        <v>38</v>
      </c>
      <c r="G2648" t="s">
        <v>2724</v>
      </c>
      <c r="H2648" t="s">
        <v>1863</v>
      </c>
      <c r="I2648" t="s">
        <v>38</v>
      </c>
      <c r="J2648" t="s">
        <v>19</v>
      </c>
      <c r="K2648" t="str">
        <f>INDEX(Table6[Column1],MATCH(L2648,Table6[Column2]))</f>
        <v>Elders</v>
      </c>
      <c r="L2648">
        <v>57.844533929999997</v>
      </c>
      <c r="M2648" t="str">
        <f>VLOOKUP(L2648,Table1[],2)</f>
        <v>50 - 59</v>
      </c>
      <c r="N2648" t="str">
        <f>INDEX(Table7[Column1],MATCH(O2648,Table7[Column2]))</f>
        <v>Learning Stage</v>
      </c>
      <c r="O2648">
        <v>5.6905092030000004</v>
      </c>
      <c r="P2648" t="str">
        <f>VLOOKUP(O2648,Table13[],2)</f>
        <v>1 - 5</v>
      </c>
      <c r="Q2648" t="str">
        <f>INDEX(Table8[Column1],MATCH(R2648,Table8[Column2]))</f>
        <v>Maintained</v>
      </c>
      <c r="R2648">
        <v>60.497691119999999</v>
      </c>
      <c r="S2648">
        <f t="shared" si="83"/>
        <v>2.5207371300000001</v>
      </c>
      <c r="T2648" t="s">
        <v>19</v>
      </c>
    </row>
    <row r="2649" spans="1:20" x14ac:dyDescent="0.25">
      <c r="A2649">
        <v>2648</v>
      </c>
      <c r="B2649" t="s">
        <v>2846</v>
      </c>
      <c r="C2649" t="s">
        <v>1465</v>
      </c>
      <c r="D2649" t="str">
        <f t="shared" si="82"/>
        <v>Bower Andrew</v>
      </c>
      <c r="E2649" t="s">
        <v>22</v>
      </c>
      <c r="F2649" t="s">
        <v>57</v>
      </c>
      <c r="G2649" t="s">
        <v>1060</v>
      </c>
      <c r="H2649" t="s">
        <v>1061</v>
      </c>
      <c r="I2649" t="s">
        <v>57</v>
      </c>
      <c r="J2649" t="s">
        <v>19</v>
      </c>
      <c r="K2649" t="str">
        <f>INDEX(Table6[Column1],MATCH(L2649,Table6[Column2]))</f>
        <v>Young Adults</v>
      </c>
      <c r="L2649">
        <v>39.714721349999998</v>
      </c>
      <c r="M2649" t="str">
        <f>VLOOKUP(L2649,Table1[],2)</f>
        <v>30 - 39</v>
      </c>
      <c r="N2649" t="str">
        <f>INDEX(Table7[Column1],MATCH(O2649,Table7[Column2]))</f>
        <v>Fitting in Stage</v>
      </c>
      <c r="O2649">
        <v>8.4422369909999997</v>
      </c>
      <c r="P2649" t="str">
        <f>VLOOKUP(O2649,Table13[],2)</f>
        <v>6 - 10</v>
      </c>
      <c r="Q2649" t="str">
        <f>INDEX(Table8[Column1],MATCH(R2649,Table8[Column2]))</f>
        <v>Scheduled</v>
      </c>
      <c r="R2649">
        <v>28.096980210000002</v>
      </c>
      <c r="S2649">
        <f t="shared" si="83"/>
        <v>1.1707075087500001</v>
      </c>
      <c r="T2649" t="s">
        <v>19</v>
      </c>
    </row>
    <row r="2650" spans="1:20" x14ac:dyDescent="0.25">
      <c r="A2650">
        <v>2649</v>
      </c>
      <c r="B2650" t="s">
        <v>1007</v>
      </c>
      <c r="C2650" t="s">
        <v>2847</v>
      </c>
      <c r="D2650" t="str">
        <f t="shared" si="82"/>
        <v>Dumas Enrique</v>
      </c>
      <c r="E2650" t="s">
        <v>22</v>
      </c>
      <c r="F2650" t="s">
        <v>2468</v>
      </c>
      <c r="G2650" t="s">
        <v>1060</v>
      </c>
      <c r="H2650" t="s">
        <v>1061</v>
      </c>
      <c r="I2650" t="s">
        <v>277</v>
      </c>
      <c r="J2650" t="s">
        <v>19</v>
      </c>
      <c r="K2650" t="str">
        <f>INDEX(Table6[Column1],MATCH(L2650,Table6[Column2]))</f>
        <v>Young Adults</v>
      </c>
      <c r="L2650">
        <v>35.221911830000003</v>
      </c>
      <c r="M2650" t="str">
        <f>VLOOKUP(L2650,Table1[],2)</f>
        <v>30 - 39</v>
      </c>
      <c r="N2650" t="str">
        <f>INDEX(Table7[Column1],MATCH(O2650,Table7[Column2]))</f>
        <v>Learning Stage</v>
      </c>
      <c r="O2650">
        <v>5.287661548</v>
      </c>
      <c r="P2650" t="str">
        <f>VLOOKUP(O2650,Table13[],2)</f>
        <v>1 - 5</v>
      </c>
      <c r="Q2650" t="str">
        <f>INDEX(Table8[Column1],MATCH(R2650,Table8[Column2]))</f>
        <v>Scheduled</v>
      </c>
      <c r="R2650">
        <v>33.757064319999998</v>
      </c>
      <c r="S2650">
        <f t="shared" si="83"/>
        <v>1.4065443466666665</v>
      </c>
      <c r="T2650" t="s">
        <v>19</v>
      </c>
    </row>
    <row r="2651" spans="1:20" x14ac:dyDescent="0.25">
      <c r="A2651">
        <v>2650</v>
      </c>
      <c r="B2651" t="s">
        <v>2848</v>
      </c>
      <c r="C2651" t="s">
        <v>812</v>
      </c>
      <c r="D2651" t="str">
        <f t="shared" si="82"/>
        <v>Deangelo Helen</v>
      </c>
      <c r="E2651" t="s">
        <v>15</v>
      </c>
      <c r="F2651" t="s">
        <v>38</v>
      </c>
      <c r="G2651" t="s">
        <v>820</v>
      </c>
      <c r="H2651" t="s">
        <v>821</v>
      </c>
      <c r="I2651" t="s">
        <v>38</v>
      </c>
      <c r="J2651" t="s">
        <v>19</v>
      </c>
      <c r="K2651" t="str">
        <f>INDEX(Table6[Column1],MATCH(L2651,Table6[Column2]))</f>
        <v>Elders</v>
      </c>
      <c r="L2651">
        <v>52.566104940000002</v>
      </c>
      <c r="M2651" t="str">
        <f>VLOOKUP(L2651,Table1[],2)</f>
        <v>50 - 59</v>
      </c>
      <c r="N2651" t="str">
        <f>INDEX(Table7[Column1],MATCH(O2651,Table7[Column2]))</f>
        <v>Learning Stage</v>
      </c>
      <c r="O2651">
        <v>2.7528149970000002</v>
      </c>
      <c r="P2651" t="str">
        <f>VLOOKUP(O2651,Table13[],2)</f>
        <v>1 - 5</v>
      </c>
      <c r="Q2651" t="str">
        <f>INDEX(Table8[Column1],MATCH(R2651,Table8[Column2]))</f>
        <v>Excused</v>
      </c>
      <c r="R2651">
        <v>122.68225649999999</v>
      </c>
      <c r="S2651">
        <f t="shared" si="83"/>
        <v>5.1117606874999995</v>
      </c>
      <c r="T2651" t="s">
        <v>19</v>
      </c>
    </row>
    <row r="2652" spans="1:20" x14ac:dyDescent="0.25">
      <c r="A2652">
        <v>2651</v>
      </c>
      <c r="B2652" t="s">
        <v>2849</v>
      </c>
      <c r="C2652" t="s">
        <v>2759</v>
      </c>
      <c r="D2652" t="str">
        <f t="shared" si="82"/>
        <v>McDaniel Marilyn</v>
      </c>
      <c r="E2652" t="s">
        <v>15</v>
      </c>
      <c r="F2652" t="s">
        <v>2706</v>
      </c>
      <c r="G2652" t="s">
        <v>1060</v>
      </c>
      <c r="H2652" t="s">
        <v>1061</v>
      </c>
      <c r="I2652" t="s">
        <v>169</v>
      </c>
      <c r="J2652" t="s">
        <v>19</v>
      </c>
      <c r="K2652" t="str">
        <f>INDEX(Table6[Column1],MATCH(L2652,Table6[Column2]))</f>
        <v>Elders</v>
      </c>
      <c r="L2652">
        <v>54.238010500000001</v>
      </c>
      <c r="M2652" t="str">
        <f>VLOOKUP(L2652,Table1[],2)</f>
        <v>50 - 59</v>
      </c>
      <c r="N2652" t="str">
        <f>INDEX(Table7[Column1],MATCH(O2652,Table7[Column2]))</f>
        <v>Learning Stage</v>
      </c>
      <c r="O2652">
        <v>2.5023979220000001</v>
      </c>
      <c r="P2652" t="str">
        <f>VLOOKUP(O2652,Table13[],2)</f>
        <v>1 - 5</v>
      </c>
      <c r="Q2652" t="str">
        <f>INDEX(Table8[Column1],MATCH(R2652,Table8[Column2]))</f>
        <v>Habitual</v>
      </c>
      <c r="R2652">
        <v>104.1989114</v>
      </c>
      <c r="S2652">
        <f t="shared" si="83"/>
        <v>4.3416213083333339</v>
      </c>
      <c r="T2652" t="s">
        <v>19</v>
      </c>
    </row>
    <row r="2653" spans="1:20" x14ac:dyDescent="0.25">
      <c r="A2653">
        <v>2652</v>
      </c>
      <c r="B2653" t="s">
        <v>509</v>
      </c>
      <c r="C2653" t="s">
        <v>199</v>
      </c>
      <c r="D2653" t="str">
        <f t="shared" si="82"/>
        <v>Wells Joyce</v>
      </c>
      <c r="E2653" t="s">
        <v>15</v>
      </c>
      <c r="F2653" t="s">
        <v>38</v>
      </c>
      <c r="G2653" t="s">
        <v>820</v>
      </c>
      <c r="H2653" t="s">
        <v>821</v>
      </c>
      <c r="I2653" t="s">
        <v>38</v>
      </c>
      <c r="J2653" t="s">
        <v>19</v>
      </c>
      <c r="K2653" t="str">
        <f>INDEX(Table6[Column1],MATCH(L2653,Table6[Column2]))</f>
        <v>Young Adults</v>
      </c>
      <c r="L2653">
        <v>36.08902501</v>
      </c>
      <c r="M2653" t="str">
        <f>VLOOKUP(L2653,Table1[],2)</f>
        <v>30 - 39</v>
      </c>
      <c r="N2653" t="str">
        <f>INDEX(Table7[Column1],MATCH(O2653,Table7[Column2]))</f>
        <v>Learning Stage</v>
      </c>
      <c r="O2653">
        <v>3.724325742</v>
      </c>
      <c r="P2653" t="str">
        <f>VLOOKUP(O2653,Table13[],2)</f>
        <v>1 - 5</v>
      </c>
      <c r="Q2653" t="str">
        <f>INDEX(Table8[Column1],MATCH(R2653,Table8[Column2]))</f>
        <v>Scheduled</v>
      </c>
      <c r="R2653">
        <v>37.04313097</v>
      </c>
      <c r="S2653">
        <f t="shared" si="83"/>
        <v>1.5434637904166666</v>
      </c>
      <c r="T2653" t="s">
        <v>19</v>
      </c>
    </row>
    <row r="2654" spans="1:20" x14ac:dyDescent="0.25">
      <c r="A2654">
        <v>2653</v>
      </c>
      <c r="B2654" t="s">
        <v>2850</v>
      </c>
      <c r="C2654" t="s">
        <v>2759</v>
      </c>
      <c r="D2654" t="str">
        <f t="shared" si="82"/>
        <v>Albertson Marilyn</v>
      </c>
      <c r="E2654" t="s">
        <v>15</v>
      </c>
      <c r="F2654" t="s">
        <v>33</v>
      </c>
      <c r="G2654" t="s">
        <v>1060</v>
      </c>
      <c r="H2654" t="s">
        <v>1061</v>
      </c>
      <c r="I2654" t="s">
        <v>33</v>
      </c>
      <c r="J2654" t="s">
        <v>19</v>
      </c>
      <c r="K2654" t="str">
        <f>INDEX(Table6[Column1],MATCH(L2654,Table6[Column2]))</f>
        <v>Elders</v>
      </c>
      <c r="L2654">
        <v>50.564108539999999</v>
      </c>
      <c r="M2654" t="str">
        <f>VLOOKUP(L2654,Table1[],2)</f>
        <v>50 - 59</v>
      </c>
      <c r="N2654" t="str">
        <f>INDEX(Table7[Column1],MATCH(O2654,Table7[Column2]))</f>
        <v>Learning Stage</v>
      </c>
      <c r="O2654">
        <v>1.607570073</v>
      </c>
      <c r="P2654" t="str">
        <f>VLOOKUP(O2654,Table13[],2)</f>
        <v>1 - 5</v>
      </c>
      <c r="Q2654" t="str">
        <f>INDEX(Table8[Column1],MATCH(R2654,Table8[Column2]))</f>
        <v>Habitual</v>
      </c>
      <c r="R2654">
        <v>93.042012229999997</v>
      </c>
      <c r="S2654">
        <f t="shared" si="83"/>
        <v>3.8767505095833332</v>
      </c>
      <c r="T2654" t="s">
        <v>19</v>
      </c>
    </row>
    <row r="2655" spans="1:20" x14ac:dyDescent="0.25">
      <c r="A2655">
        <v>2654</v>
      </c>
      <c r="B2655" t="s">
        <v>2851</v>
      </c>
      <c r="C2655" t="s">
        <v>2852</v>
      </c>
      <c r="D2655" t="str">
        <f t="shared" si="82"/>
        <v>Lord Bart</v>
      </c>
      <c r="E2655" t="s">
        <v>22</v>
      </c>
      <c r="F2655" t="s">
        <v>38</v>
      </c>
      <c r="G2655" t="s">
        <v>2724</v>
      </c>
      <c r="H2655" t="s">
        <v>1863</v>
      </c>
      <c r="I2655" t="s">
        <v>38</v>
      </c>
      <c r="J2655" t="s">
        <v>19</v>
      </c>
      <c r="K2655" t="str">
        <f>INDEX(Table6[Column1],MATCH(L2655,Table6[Column2]))</f>
        <v>Adults</v>
      </c>
      <c r="L2655">
        <v>49.423933359999999</v>
      </c>
      <c r="M2655" t="str">
        <f>VLOOKUP(L2655,Table1[],2)</f>
        <v>40 - 49</v>
      </c>
      <c r="N2655" t="str">
        <f>INDEX(Table7[Column1],MATCH(O2655,Table7[Column2]))</f>
        <v>Learning Stage</v>
      </c>
      <c r="O2655">
        <v>5.9473640989999996</v>
      </c>
      <c r="P2655" t="str">
        <f>VLOOKUP(O2655,Table13[],2)</f>
        <v>1 - 5</v>
      </c>
      <c r="Q2655" t="str">
        <f>INDEX(Table8[Column1],MATCH(R2655,Table8[Column2]))</f>
        <v>Habitual</v>
      </c>
      <c r="R2655">
        <v>95.903463970000004</v>
      </c>
      <c r="S2655">
        <f t="shared" si="83"/>
        <v>3.995977665416667</v>
      </c>
      <c r="T2655" t="s">
        <v>19</v>
      </c>
    </row>
    <row r="2656" spans="1:20" x14ac:dyDescent="0.25">
      <c r="A2656">
        <v>2655</v>
      </c>
      <c r="B2656" t="s">
        <v>2853</v>
      </c>
      <c r="C2656" t="s">
        <v>779</v>
      </c>
      <c r="D2656" t="str">
        <f t="shared" si="82"/>
        <v>Funk Eric</v>
      </c>
      <c r="E2656" t="s">
        <v>22</v>
      </c>
      <c r="F2656" t="s">
        <v>27</v>
      </c>
      <c r="G2656" t="s">
        <v>1060</v>
      </c>
      <c r="H2656" t="s">
        <v>1061</v>
      </c>
      <c r="I2656" t="s">
        <v>27</v>
      </c>
      <c r="J2656" t="s">
        <v>19</v>
      </c>
      <c r="K2656" t="str">
        <f>INDEX(Table6[Column1],MATCH(L2656,Table6[Column2]))</f>
        <v>Youth</v>
      </c>
      <c r="L2656">
        <v>26.598837929999998</v>
      </c>
      <c r="M2656" t="str">
        <f>VLOOKUP(L2656,Table1[],2)</f>
        <v>20 - 29</v>
      </c>
      <c r="N2656" t="str">
        <f>INDEX(Table7[Column1],MATCH(O2656,Table7[Column2]))</f>
        <v>Learning Stage</v>
      </c>
      <c r="O2656">
        <v>5.1075757849999999</v>
      </c>
      <c r="P2656" t="str">
        <f>VLOOKUP(O2656,Table13[],2)</f>
        <v>1 - 5</v>
      </c>
      <c r="Q2656" t="str">
        <f>INDEX(Table8[Column1],MATCH(R2656,Table8[Column2]))</f>
        <v>Scheduled</v>
      </c>
      <c r="R2656">
        <v>0</v>
      </c>
      <c r="S2656">
        <f t="shared" si="83"/>
        <v>0</v>
      </c>
      <c r="T2656" t="s">
        <v>19</v>
      </c>
    </row>
    <row r="2657" spans="1:20" x14ac:dyDescent="0.25">
      <c r="A2657">
        <v>2656</v>
      </c>
      <c r="B2657" t="s">
        <v>195</v>
      </c>
      <c r="C2657" t="s">
        <v>445</v>
      </c>
      <c r="D2657" t="str">
        <f t="shared" si="82"/>
        <v>Howell Philip</v>
      </c>
      <c r="E2657" t="s">
        <v>22</v>
      </c>
      <c r="F2657" t="s">
        <v>30</v>
      </c>
      <c r="G2657" t="s">
        <v>1060</v>
      </c>
      <c r="H2657" t="s">
        <v>1061</v>
      </c>
      <c r="I2657" t="s">
        <v>30</v>
      </c>
      <c r="J2657" t="s">
        <v>19</v>
      </c>
      <c r="K2657" t="str">
        <f>INDEX(Table6[Column1],MATCH(L2657,Table6[Column2]))</f>
        <v>Elders</v>
      </c>
      <c r="L2657">
        <v>51.128337559999999</v>
      </c>
      <c r="M2657" t="str">
        <f>VLOOKUP(L2657,Table1[],2)</f>
        <v>50 - 59</v>
      </c>
      <c r="N2657" t="str">
        <f>INDEX(Table7[Column1],MATCH(O2657,Table7[Column2]))</f>
        <v>Learning Stage</v>
      </c>
      <c r="O2657">
        <v>5.8117560490000004</v>
      </c>
      <c r="P2657" t="str">
        <f>VLOOKUP(O2657,Table13[],2)</f>
        <v>1 - 5</v>
      </c>
      <c r="Q2657" t="str">
        <f>INDEX(Table8[Column1],MATCH(R2657,Table8[Column2]))</f>
        <v>Habitual</v>
      </c>
      <c r="R2657">
        <v>90.276535929999994</v>
      </c>
      <c r="S2657">
        <f t="shared" si="83"/>
        <v>3.7615223304166663</v>
      </c>
      <c r="T2657" t="s">
        <v>19</v>
      </c>
    </row>
    <row r="2658" spans="1:20" x14ac:dyDescent="0.25">
      <c r="A2658">
        <v>2657</v>
      </c>
      <c r="B2658" t="s">
        <v>2854</v>
      </c>
      <c r="C2658" t="s">
        <v>1970</v>
      </c>
      <c r="D2658" t="str">
        <f t="shared" si="82"/>
        <v>McCutchen Alberto</v>
      </c>
      <c r="E2658" t="s">
        <v>22</v>
      </c>
      <c r="F2658" t="s">
        <v>127</v>
      </c>
      <c r="G2658" t="s">
        <v>1060</v>
      </c>
      <c r="H2658" t="s">
        <v>1061</v>
      </c>
      <c r="I2658" t="s">
        <v>127</v>
      </c>
      <c r="J2658" t="s">
        <v>19</v>
      </c>
      <c r="K2658" t="str">
        <f>INDEX(Table6[Column1],MATCH(L2658,Table6[Column2]))</f>
        <v>Adults</v>
      </c>
      <c r="L2658">
        <v>41.889107070000001</v>
      </c>
      <c r="M2658" t="str">
        <f>VLOOKUP(L2658,Table1[],2)</f>
        <v>40 - 49</v>
      </c>
      <c r="N2658" t="str">
        <f>INDEX(Table7[Column1],MATCH(O2658,Table7[Column2]))</f>
        <v>Learning Stage</v>
      </c>
      <c r="O2658">
        <v>3.0755658050000001</v>
      </c>
      <c r="P2658" t="str">
        <f>VLOOKUP(O2658,Table13[],2)</f>
        <v>1 - 5</v>
      </c>
      <c r="Q2658" t="str">
        <f>INDEX(Table8[Column1],MATCH(R2658,Table8[Column2]))</f>
        <v>Maintained</v>
      </c>
      <c r="R2658">
        <v>74.037985890000002</v>
      </c>
      <c r="S2658">
        <f t="shared" si="83"/>
        <v>3.0849160787500001</v>
      </c>
      <c r="T2658" t="s">
        <v>19</v>
      </c>
    </row>
    <row r="2659" spans="1:20" x14ac:dyDescent="0.25">
      <c r="A2659">
        <v>2658</v>
      </c>
      <c r="B2659" t="s">
        <v>1312</v>
      </c>
      <c r="C2659" t="s">
        <v>465</v>
      </c>
      <c r="D2659" t="str">
        <f t="shared" si="82"/>
        <v>Scott Aaron</v>
      </c>
      <c r="E2659" t="s">
        <v>22</v>
      </c>
      <c r="F2659" t="s">
        <v>189</v>
      </c>
      <c r="G2659" t="s">
        <v>820</v>
      </c>
      <c r="H2659" t="s">
        <v>821</v>
      </c>
      <c r="I2659" t="s">
        <v>46</v>
      </c>
      <c r="J2659" t="s">
        <v>19</v>
      </c>
      <c r="K2659" t="str">
        <f>INDEX(Table6[Column1],MATCH(L2659,Table6[Column2]))</f>
        <v>Youth</v>
      </c>
      <c r="L2659">
        <v>29.81647315</v>
      </c>
      <c r="M2659" t="str">
        <f>VLOOKUP(L2659,Table1[],2)</f>
        <v>20 - 29</v>
      </c>
      <c r="N2659" t="str">
        <f>INDEX(Table7[Column1],MATCH(O2659,Table7[Column2]))</f>
        <v>Learning Stage</v>
      </c>
      <c r="O2659">
        <v>4.4523096229999997</v>
      </c>
      <c r="P2659" t="str">
        <f>VLOOKUP(O2659,Table13[],2)</f>
        <v>1 - 5</v>
      </c>
      <c r="Q2659" t="str">
        <f>INDEX(Table8[Column1],MATCH(R2659,Table8[Column2]))</f>
        <v>Scheduled</v>
      </c>
      <c r="R2659">
        <v>0</v>
      </c>
      <c r="S2659">
        <f t="shared" si="83"/>
        <v>0</v>
      </c>
      <c r="T2659" t="s">
        <v>19</v>
      </c>
    </row>
    <row r="2660" spans="1:20" x14ac:dyDescent="0.25">
      <c r="A2660">
        <v>2659</v>
      </c>
      <c r="B2660" t="s">
        <v>494</v>
      </c>
      <c r="C2660" t="s">
        <v>2855</v>
      </c>
      <c r="D2660" t="str">
        <f t="shared" si="82"/>
        <v>Ryan Hugh</v>
      </c>
      <c r="E2660" t="s">
        <v>22</v>
      </c>
      <c r="F2660" t="s">
        <v>38</v>
      </c>
      <c r="G2660" t="s">
        <v>820</v>
      </c>
      <c r="H2660" t="s">
        <v>821</v>
      </c>
      <c r="I2660" t="s">
        <v>38</v>
      </c>
      <c r="J2660" t="s">
        <v>19</v>
      </c>
      <c r="K2660" t="str">
        <f>INDEX(Table6[Column1],MATCH(L2660,Table6[Column2]))</f>
        <v>Young Adults</v>
      </c>
      <c r="L2660">
        <v>30.11987568</v>
      </c>
      <c r="M2660" t="str">
        <f>VLOOKUP(L2660,Table1[],2)</f>
        <v>30 - 39</v>
      </c>
      <c r="N2660" t="str">
        <f>INDEX(Table7[Column1],MATCH(O2660,Table7[Column2]))</f>
        <v>Learning Stage</v>
      </c>
      <c r="O2660">
        <v>4.9977081129999998</v>
      </c>
      <c r="P2660" t="str">
        <f>VLOOKUP(O2660,Table13[],2)</f>
        <v>1 - 5</v>
      </c>
      <c r="Q2660" t="str">
        <f>INDEX(Table8[Column1],MATCH(R2660,Table8[Column2]))</f>
        <v>Scheduled</v>
      </c>
      <c r="R2660">
        <v>0</v>
      </c>
      <c r="S2660">
        <f t="shared" si="83"/>
        <v>0</v>
      </c>
      <c r="T2660" t="s">
        <v>19</v>
      </c>
    </row>
    <row r="2661" spans="1:20" x14ac:dyDescent="0.25">
      <c r="A2661">
        <v>2660</v>
      </c>
      <c r="B2661" t="s">
        <v>966</v>
      </c>
      <c r="C2661" t="s">
        <v>2856</v>
      </c>
      <c r="D2661" t="str">
        <f t="shared" si="82"/>
        <v>Miller Sophia</v>
      </c>
      <c r="E2661" t="s">
        <v>15</v>
      </c>
      <c r="F2661" t="s">
        <v>33</v>
      </c>
      <c r="G2661" t="s">
        <v>1060</v>
      </c>
      <c r="H2661" t="s">
        <v>1061</v>
      </c>
      <c r="I2661" t="s">
        <v>33</v>
      </c>
      <c r="J2661" t="s">
        <v>19</v>
      </c>
      <c r="K2661" t="str">
        <f>INDEX(Table6[Column1],MATCH(L2661,Table6[Column2]))</f>
        <v>Elders</v>
      </c>
      <c r="L2661">
        <v>57.089393680000001</v>
      </c>
      <c r="M2661" t="str">
        <f>VLOOKUP(L2661,Table1[],2)</f>
        <v>50 - 59</v>
      </c>
      <c r="N2661" t="str">
        <f>INDEX(Table7[Column1],MATCH(O2661,Table7[Column2]))</f>
        <v>Learning Stage</v>
      </c>
      <c r="O2661">
        <v>4.7739892680000002</v>
      </c>
      <c r="P2661" t="str">
        <f>VLOOKUP(O2661,Table13[],2)</f>
        <v>1 - 5</v>
      </c>
      <c r="Q2661" t="str">
        <f>INDEX(Table8[Column1],MATCH(R2661,Table8[Column2]))</f>
        <v>Habitual</v>
      </c>
      <c r="R2661">
        <v>112.60168779999999</v>
      </c>
      <c r="S2661">
        <f t="shared" si="83"/>
        <v>4.6917369916666667</v>
      </c>
      <c r="T2661" t="s">
        <v>19</v>
      </c>
    </row>
    <row r="2662" spans="1:20" x14ac:dyDescent="0.25">
      <c r="A2662">
        <v>2661</v>
      </c>
      <c r="B2662" t="s">
        <v>1678</v>
      </c>
      <c r="C2662" t="s">
        <v>2142</v>
      </c>
      <c r="D2662" t="str">
        <f t="shared" si="82"/>
        <v>Barnhart Shawn</v>
      </c>
      <c r="E2662" t="s">
        <v>22</v>
      </c>
      <c r="F2662" t="s">
        <v>30</v>
      </c>
      <c r="G2662" t="s">
        <v>1060</v>
      </c>
      <c r="H2662" t="s">
        <v>1061</v>
      </c>
      <c r="I2662" t="s">
        <v>30</v>
      </c>
      <c r="J2662" t="s">
        <v>19</v>
      </c>
      <c r="K2662" t="str">
        <f>INDEX(Table6[Column1],MATCH(L2662,Table6[Column2]))</f>
        <v>Adults</v>
      </c>
      <c r="L2662">
        <v>43.079683420000002</v>
      </c>
      <c r="M2662" t="str">
        <f>VLOOKUP(L2662,Table1[],2)</f>
        <v>40 - 49</v>
      </c>
      <c r="N2662" t="str">
        <f>INDEX(Table7[Column1],MATCH(O2662,Table7[Column2]))</f>
        <v>Learning Stage</v>
      </c>
      <c r="O2662">
        <v>4.4011379939999999</v>
      </c>
      <c r="P2662" t="str">
        <f>VLOOKUP(O2662,Table13[],2)</f>
        <v>1 - 5</v>
      </c>
      <c r="Q2662" t="str">
        <f>INDEX(Table8[Column1],MATCH(R2662,Table8[Column2]))</f>
        <v>Maintained</v>
      </c>
      <c r="R2662">
        <v>44.319944319999998</v>
      </c>
      <c r="S2662">
        <f t="shared" si="83"/>
        <v>1.8466643466666666</v>
      </c>
      <c r="T2662" t="s">
        <v>19</v>
      </c>
    </row>
    <row r="2663" spans="1:20" x14ac:dyDescent="0.25">
      <c r="A2663">
        <v>2662</v>
      </c>
      <c r="B2663" t="s">
        <v>2857</v>
      </c>
      <c r="C2663" t="s">
        <v>630</v>
      </c>
      <c r="D2663" t="str">
        <f t="shared" si="82"/>
        <v>Jude Richard</v>
      </c>
      <c r="E2663" t="s">
        <v>22</v>
      </c>
      <c r="F2663" t="s">
        <v>38</v>
      </c>
      <c r="G2663" t="s">
        <v>820</v>
      </c>
      <c r="H2663" t="s">
        <v>821</v>
      </c>
      <c r="I2663" t="s">
        <v>38</v>
      </c>
      <c r="J2663" t="s">
        <v>19</v>
      </c>
      <c r="K2663" t="str">
        <f>INDEX(Table6[Column1],MATCH(L2663,Table6[Column2]))</f>
        <v>Young Adults</v>
      </c>
      <c r="L2663">
        <v>34.593318920000002</v>
      </c>
      <c r="M2663" t="str">
        <f>VLOOKUP(L2663,Table1[],2)</f>
        <v>30 - 39</v>
      </c>
      <c r="N2663" t="str">
        <f>INDEX(Table7[Column1],MATCH(O2663,Table7[Column2]))</f>
        <v>Learning Stage</v>
      </c>
      <c r="O2663">
        <v>0.49151855700000002</v>
      </c>
      <c r="P2663" t="e">
        <f>VLOOKUP(O2663,Table13[],2)</f>
        <v>#N/A</v>
      </c>
      <c r="Q2663" t="str">
        <f>INDEX(Table8[Column1],MATCH(R2663,Table8[Column2]))</f>
        <v>Scheduled</v>
      </c>
      <c r="R2663">
        <v>8.1711404699999992</v>
      </c>
      <c r="S2663">
        <f t="shared" si="83"/>
        <v>0.34046418624999997</v>
      </c>
      <c r="T2663" t="s">
        <v>19</v>
      </c>
    </row>
    <row r="2664" spans="1:20" x14ac:dyDescent="0.25">
      <c r="A2664">
        <v>2663</v>
      </c>
      <c r="B2664" t="s">
        <v>2858</v>
      </c>
      <c r="C2664" t="s">
        <v>230</v>
      </c>
      <c r="D2664" t="str">
        <f t="shared" si="82"/>
        <v>Mayville Jackson</v>
      </c>
      <c r="E2664" t="s">
        <v>22</v>
      </c>
      <c r="F2664" t="s">
        <v>27</v>
      </c>
      <c r="G2664" t="s">
        <v>1060</v>
      </c>
      <c r="H2664" t="s">
        <v>1061</v>
      </c>
      <c r="I2664" t="s">
        <v>27</v>
      </c>
      <c r="J2664" t="s">
        <v>19</v>
      </c>
      <c r="K2664" t="str">
        <f>INDEX(Table6[Column1],MATCH(L2664,Table6[Column2]))</f>
        <v>Adults</v>
      </c>
      <c r="L2664">
        <v>42.325881610000003</v>
      </c>
      <c r="M2664" t="str">
        <f>VLOOKUP(L2664,Table1[],2)</f>
        <v>40 - 49</v>
      </c>
      <c r="N2664" t="str">
        <f>INDEX(Table7[Column1],MATCH(O2664,Table7[Column2]))</f>
        <v>Learning Stage</v>
      </c>
      <c r="O2664">
        <v>3.9055919609999998</v>
      </c>
      <c r="P2664" t="str">
        <f>VLOOKUP(O2664,Table13[],2)</f>
        <v>1 - 5</v>
      </c>
      <c r="Q2664" t="str">
        <f>INDEX(Table8[Column1],MATCH(R2664,Table8[Column2]))</f>
        <v>Scheduled</v>
      </c>
      <c r="R2664">
        <v>0</v>
      </c>
      <c r="S2664">
        <f t="shared" si="83"/>
        <v>0</v>
      </c>
      <c r="T2664" t="s">
        <v>19</v>
      </c>
    </row>
    <row r="2665" spans="1:20" x14ac:dyDescent="0.25">
      <c r="A2665">
        <v>2664</v>
      </c>
      <c r="B2665" t="s">
        <v>904</v>
      </c>
      <c r="C2665" t="s">
        <v>93</v>
      </c>
      <c r="D2665" t="str">
        <f t="shared" si="82"/>
        <v>Brown William</v>
      </c>
      <c r="E2665" t="s">
        <v>22</v>
      </c>
      <c r="F2665" t="s">
        <v>38</v>
      </c>
      <c r="G2665" t="s">
        <v>2724</v>
      </c>
      <c r="H2665" t="s">
        <v>1863</v>
      </c>
      <c r="I2665" t="s">
        <v>38</v>
      </c>
      <c r="J2665" t="s">
        <v>19</v>
      </c>
      <c r="K2665" t="str">
        <f>INDEX(Table6[Column1],MATCH(L2665,Table6[Column2]))</f>
        <v>Young Adults</v>
      </c>
      <c r="L2665">
        <v>38.421801160000001</v>
      </c>
      <c r="M2665" t="str">
        <f>VLOOKUP(L2665,Table1[],2)</f>
        <v>30 - 39</v>
      </c>
      <c r="N2665" t="str">
        <f>INDEX(Table7[Column1],MATCH(O2665,Table7[Column2]))</f>
        <v>Learning Stage</v>
      </c>
      <c r="O2665">
        <v>5.6368904960000004</v>
      </c>
      <c r="P2665" t="str">
        <f>VLOOKUP(O2665,Table13[],2)</f>
        <v>1 - 5</v>
      </c>
      <c r="Q2665" t="str">
        <f>INDEX(Table8[Column1],MATCH(R2665,Table8[Column2]))</f>
        <v>Scheduled</v>
      </c>
      <c r="R2665">
        <v>22.85551766</v>
      </c>
      <c r="S2665">
        <f t="shared" si="83"/>
        <v>0.95231323583333338</v>
      </c>
      <c r="T2665" t="s">
        <v>19</v>
      </c>
    </row>
    <row r="2666" spans="1:20" x14ac:dyDescent="0.25">
      <c r="A2666">
        <v>2665</v>
      </c>
      <c r="B2666" t="s">
        <v>267</v>
      </c>
      <c r="C2666" t="s">
        <v>556</v>
      </c>
      <c r="D2666" t="str">
        <f t="shared" si="82"/>
        <v>Johnson Hazel</v>
      </c>
      <c r="E2666" t="s">
        <v>15</v>
      </c>
      <c r="F2666" t="s">
        <v>46</v>
      </c>
      <c r="G2666" t="s">
        <v>1060</v>
      </c>
      <c r="H2666" t="s">
        <v>1061</v>
      </c>
      <c r="I2666" t="s">
        <v>46</v>
      </c>
      <c r="J2666" t="s">
        <v>19</v>
      </c>
      <c r="K2666" t="str">
        <f>INDEX(Table6[Column1],MATCH(L2666,Table6[Column2]))</f>
        <v>Young Adults</v>
      </c>
      <c r="L2666">
        <v>33.914340029999998</v>
      </c>
      <c r="M2666" t="str">
        <f>VLOOKUP(L2666,Table1[],2)</f>
        <v>30 - 39</v>
      </c>
      <c r="N2666" t="str">
        <f>INDEX(Table7[Column1],MATCH(O2666,Table7[Column2]))</f>
        <v>Fitting in Stage</v>
      </c>
      <c r="O2666">
        <v>6.8592866289999996</v>
      </c>
      <c r="P2666" t="str">
        <f>VLOOKUP(O2666,Table13[],2)</f>
        <v>6 - 10</v>
      </c>
      <c r="Q2666" t="str">
        <f>INDEX(Table8[Column1],MATCH(R2666,Table8[Column2]))</f>
        <v>Maintained</v>
      </c>
      <c r="R2666">
        <v>54.770781929999998</v>
      </c>
      <c r="S2666">
        <f t="shared" si="83"/>
        <v>2.2821159137499998</v>
      </c>
      <c r="T2666" t="s">
        <v>19</v>
      </c>
    </row>
    <row r="2667" spans="1:20" x14ac:dyDescent="0.25">
      <c r="A2667">
        <v>2666</v>
      </c>
      <c r="B2667" t="s">
        <v>400</v>
      </c>
      <c r="C2667" t="s">
        <v>1663</v>
      </c>
      <c r="D2667" t="str">
        <f t="shared" si="82"/>
        <v>Williams Cheryl</v>
      </c>
      <c r="E2667" t="s">
        <v>15</v>
      </c>
      <c r="F2667" t="s">
        <v>30</v>
      </c>
      <c r="G2667" t="s">
        <v>1060</v>
      </c>
      <c r="H2667" t="s">
        <v>1061</v>
      </c>
      <c r="I2667" t="s">
        <v>30</v>
      </c>
      <c r="J2667" t="s">
        <v>19</v>
      </c>
      <c r="K2667" t="str">
        <f>INDEX(Table6[Column1],MATCH(L2667,Table6[Column2]))</f>
        <v>Young Adults</v>
      </c>
      <c r="L2667">
        <v>39.989396569999997</v>
      </c>
      <c r="M2667" t="str">
        <f>VLOOKUP(L2667,Table1[],2)</f>
        <v>30 - 39</v>
      </c>
      <c r="N2667" t="str">
        <f>INDEX(Table7[Column1],MATCH(O2667,Table7[Column2]))</f>
        <v>Fitting in Stage</v>
      </c>
      <c r="O2667">
        <v>6.3101133660000004</v>
      </c>
      <c r="P2667" t="str">
        <f>VLOOKUP(O2667,Table13[],2)</f>
        <v>6 - 10</v>
      </c>
      <c r="Q2667" t="str">
        <f>INDEX(Table8[Column1],MATCH(R2667,Table8[Column2]))</f>
        <v>Habitual</v>
      </c>
      <c r="R2667">
        <v>106.0970378</v>
      </c>
      <c r="S2667">
        <f t="shared" si="83"/>
        <v>4.4207099083333334</v>
      </c>
      <c r="T2667" t="s">
        <v>19</v>
      </c>
    </row>
    <row r="2668" spans="1:20" x14ac:dyDescent="0.25">
      <c r="A2668">
        <v>2667</v>
      </c>
      <c r="B2668" t="s">
        <v>2859</v>
      </c>
      <c r="C2668" t="s">
        <v>275</v>
      </c>
      <c r="D2668" t="str">
        <f t="shared" si="82"/>
        <v>Hairston Nancy</v>
      </c>
      <c r="E2668" t="s">
        <v>15</v>
      </c>
      <c r="F2668" t="s">
        <v>16</v>
      </c>
      <c r="G2668" t="s">
        <v>1060</v>
      </c>
      <c r="H2668" t="s">
        <v>1061</v>
      </c>
      <c r="I2668" t="s">
        <v>16</v>
      </c>
      <c r="J2668" t="s">
        <v>19</v>
      </c>
      <c r="K2668" t="str">
        <f>INDEX(Table6[Column1],MATCH(L2668,Table6[Column2]))</f>
        <v>Adults</v>
      </c>
      <c r="L2668">
        <v>46.31457073</v>
      </c>
      <c r="M2668" t="str">
        <f>VLOOKUP(L2668,Table1[],2)</f>
        <v>40 - 49</v>
      </c>
      <c r="N2668" t="str">
        <f>INDEX(Table7[Column1],MATCH(O2668,Table7[Column2]))</f>
        <v>Learning Stage</v>
      </c>
      <c r="O2668">
        <v>5.1861449220000004</v>
      </c>
      <c r="P2668" t="str">
        <f>VLOOKUP(O2668,Table13[],2)</f>
        <v>1 - 5</v>
      </c>
      <c r="Q2668" t="str">
        <f>INDEX(Table8[Column1],MATCH(R2668,Table8[Column2]))</f>
        <v>Maintained</v>
      </c>
      <c r="R2668">
        <v>53.329899519999998</v>
      </c>
      <c r="S2668">
        <f t="shared" si="83"/>
        <v>2.2220791466666663</v>
      </c>
      <c r="T2668" t="s">
        <v>19</v>
      </c>
    </row>
    <row r="2669" spans="1:20" x14ac:dyDescent="0.25">
      <c r="A2669">
        <v>2668</v>
      </c>
      <c r="B2669" t="s">
        <v>795</v>
      </c>
      <c r="C2669" t="s">
        <v>2860</v>
      </c>
      <c r="D2669" t="str">
        <f t="shared" si="82"/>
        <v>Sullivan Christa</v>
      </c>
      <c r="E2669" t="s">
        <v>15</v>
      </c>
      <c r="F2669" t="s">
        <v>107</v>
      </c>
      <c r="G2669" t="s">
        <v>1060</v>
      </c>
      <c r="H2669" t="s">
        <v>1061</v>
      </c>
      <c r="I2669" t="s">
        <v>107</v>
      </c>
      <c r="J2669" t="s">
        <v>19</v>
      </c>
      <c r="K2669" t="str">
        <f>INDEX(Table6[Column1],MATCH(L2669,Table6[Column2]))</f>
        <v>Adults</v>
      </c>
      <c r="L2669">
        <v>47.595413499999999</v>
      </c>
      <c r="M2669" t="str">
        <f>VLOOKUP(L2669,Table1[],2)</f>
        <v>40 - 49</v>
      </c>
      <c r="N2669" t="str">
        <f>INDEX(Table7[Column1],MATCH(O2669,Table7[Column2]))</f>
        <v>Learning Stage</v>
      </c>
      <c r="O2669">
        <v>5.3300931829999998</v>
      </c>
      <c r="P2669" t="str">
        <f>VLOOKUP(O2669,Table13[],2)</f>
        <v>1 - 5</v>
      </c>
      <c r="Q2669" t="str">
        <f>INDEX(Table8[Column1],MATCH(R2669,Table8[Column2]))</f>
        <v>Habitual</v>
      </c>
      <c r="R2669">
        <v>99.544633079999997</v>
      </c>
      <c r="S2669">
        <f t="shared" si="83"/>
        <v>4.1476930449999996</v>
      </c>
      <c r="T2669" t="s">
        <v>19</v>
      </c>
    </row>
    <row r="2670" spans="1:20" x14ac:dyDescent="0.25">
      <c r="A2670">
        <v>2669</v>
      </c>
      <c r="B2670" t="s">
        <v>2861</v>
      </c>
      <c r="C2670" t="s">
        <v>885</v>
      </c>
      <c r="D2670" t="str">
        <f t="shared" si="82"/>
        <v>Petersen Elizabeth</v>
      </c>
      <c r="E2670" t="s">
        <v>15</v>
      </c>
      <c r="F2670" t="s">
        <v>38</v>
      </c>
      <c r="G2670" t="s">
        <v>2724</v>
      </c>
      <c r="H2670" t="s">
        <v>1863</v>
      </c>
      <c r="I2670" t="s">
        <v>38</v>
      </c>
      <c r="J2670" t="s">
        <v>19</v>
      </c>
      <c r="K2670" t="str">
        <f>INDEX(Table6[Column1],MATCH(L2670,Table6[Column2]))</f>
        <v>Adults</v>
      </c>
      <c r="L2670">
        <v>43.520134470000002</v>
      </c>
      <c r="M2670" t="str">
        <f>VLOOKUP(L2670,Table1[],2)</f>
        <v>40 - 49</v>
      </c>
      <c r="N2670" t="str">
        <f>INDEX(Table7[Column1],MATCH(O2670,Table7[Column2]))</f>
        <v>Learning Stage</v>
      </c>
      <c r="O2670">
        <v>2.7238483279999999</v>
      </c>
      <c r="P2670" t="str">
        <f>VLOOKUP(O2670,Table13[],2)</f>
        <v>1 - 5</v>
      </c>
      <c r="Q2670" t="str">
        <f>INDEX(Table8[Column1],MATCH(R2670,Table8[Column2]))</f>
        <v>Scheduled</v>
      </c>
      <c r="R2670">
        <v>34.152838500000001</v>
      </c>
      <c r="S2670">
        <f t="shared" si="83"/>
        <v>1.4230349375</v>
      </c>
      <c r="T2670" t="s">
        <v>19</v>
      </c>
    </row>
    <row r="2671" spans="1:20" x14ac:dyDescent="0.25">
      <c r="A2671">
        <v>2670</v>
      </c>
      <c r="B2671" t="s">
        <v>2862</v>
      </c>
      <c r="C2671" t="s">
        <v>1851</v>
      </c>
      <c r="D2671" t="str">
        <f t="shared" si="82"/>
        <v>Larsen Christine</v>
      </c>
      <c r="E2671" t="s">
        <v>15</v>
      </c>
      <c r="F2671" t="s">
        <v>407</v>
      </c>
      <c r="G2671" t="s">
        <v>820</v>
      </c>
      <c r="H2671" t="s">
        <v>821</v>
      </c>
      <c r="I2671" t="s">
        <v>407</v>
      </c>
      <c r="J2671" t="s">
        <v>19</v>
      </c>
      <c r="K2671" t="str">
        <f>INDEX(Table6[Column1],MATCH(L2671,Table6[Column2]))</f>
        <v>Elders</v>
      </c>
      <c r="L2671">
        <v>51.29860592</v>
      </c>
      <c r="M2671" t="str">
        <f>VLOOKUP(L2671,Table1[],2)</f>
        <v>50 - 59</v>
      </c>
      <c r="N2671" t="str">
        <f>INDEX(Table7[Column1],MATCH(O2671,Table7[Column2]))</f>
        <v>Learning Stage</v>
      </c>
      <c r="O2671">
        <v>5.4933192699999998</v>
      </c>
      <c r="P2671" t="str">
        <f>VLOOKUP(O2671,Table13[],2)</f>
        <v>1 - 5</v>
      </c>
      <c r="Q2671" t="str">
        <f>INDEX(Table8[Column1],MATCH(R2671,Table8[Column2]))</f>
        <v>Excused</v>
      </c>
      <c r="R2671">
        <v>137.70235940000001</v>
      </c>
      <c r="S2671">
        <f t="shared" si="83"/>
        <v>5.7375983083333333</v>
      </c>
      <c r="T2671" t="s">
        <v>19</v>
      </c>
    </row>
    <row r="2672" spans="1:20" x14ac:dyDescent="0.25">
      <c r="A2672">
        <v>2671</v>
      </c>
      <c r="B2672" t="s">
        <v>1055</v>
      </c>
      <c r="C2672" t="s">
        <v>56</v>
      </c>
      <c r="D2672" t="str">
        <f t="shared" si="82"/>
        <v>Washington James</v>
      </c>
      <c r="E2672" t="s">
        <v>22</v>
      </c>
      <c r="F2672" t="s">
        <v>16</v>
      </c>
      <c r="G2672" t="s">
        <v>17</v>
      </c>
      <c r="H2672" t="s">
        <v>18</v>
      </c>
      <c r="I2672" t="s">
        <v>16</v>
      </c>
      <c r="J2672" t="s">
        <v>19</v>
      </c>
      <c r="K2672" t="str">
        <f>INDEX(Table6[Column1],MATCH(L2672,Table6[Column2]))</f>
        <v>Adults</v>
      </c>
      <c r="L2672">
        <v>41.401174849999997</v>
      </c>
      <c r="M2672" t="str">
        <f>VLOOKUP(L2672,Table1[],2)</f>
        <v>40 - 49</v>
      </c>
      <c r="N2672" t="str">
        <f>INDEX(Table7[Column1],MATCH(O2672,Table7[Column2]))</f>
        <v>Fitting in Stage</v>
      </c>
      <c r="O2672">
        <v>6.8895531029999999</v>
      </c>
      <c r="P2672" t="str">
        <f>VLOOKUP(O2672,Table13[],2)</f>
        <v>6 - 10</v>
      </c>
      <c r="Q2672" t="str">
        <f>INDEX(Table8[Column1],MATCH(R2672,Table8[Column2]))</f>
        <v>Maintained</v>
      </c>
      <c r="R2672">
        <v>50.382808509999997</v>
      </c>
      <c r="S2672">
        <f t="shared" si="83"/>
        <v>2.0992836879166665</v>
      </c>
      <c r="T2672" t="s">
        <v>19</v>
      </c>
    </row>
    <row r="2673" spans="1:20" x14ac:dyDescent="0.25">
      <c r="A2673">
        <v>2672</v>
      </c>
      <c r="B2673" t="s">
        <v>2863</v>
      </c>
      <c r="C2673" t="s">
        <v>279</v>
      </c>
      <c r="D2673" t="str">
        <f t="shared" si="82"/>
        <v>Trapp Patricia</v>
      </c>
      <c r="E2673" t="s">
        <v>15</v>
      </c>
      <c r="F2673" t="s">
        <v>138</v>
      </c>
      <c r="G2673" t="s">
        <v>1060</v>
      </c>
      <c r="H2673" t="s">
        <v>1061</v>
      </c>
      <c r="I2673" t="s">
        <v>138</v>
      </c>
      <c r="J2673" t="s">
        <v>19</v>
      </c>
      <c r="K2673" t="str">
        <f>INDEX(Table6[Column1],MATCH(L2673,Table6[Column2]))</f>
        <v>Elders</v>
      </c>
      <c r="L2673">
        <v>55.190289810000003</v>
      </c>
      <c r="M2673" t="str">
        <f>VLOOKUP(L2673,Table1[],2)</f>
        <v>50 - 59</v>
      </c>
      <c r="N2673" t="str">
        <f>INDEX(Table7[Column1],MATCH(O2673,Table7[Column2]))</f>
        <v>Learning Stage</v>
      </c>
      <c r="O2673">
        <v>3.612633556</v>
      </c>
      <c r="P2673" t="str">
        <f>VLOOKUP(O2673,Table13[],2)</f>
        <v>1 - 5</v>
      </c>
      <c r="Q2673" t="str">
        <f>INDEX(Table8[Column1],MATCH(R2673,Table8[Column2]))</f>
        <v>Excused</v>
      </c>
      <c r="R2673">
        <v>124.62511050000001</v>
      </c>
      <c r="S2673">
        <f t="shared" si="83"/>
        <v>5.1927129375000005</v>
      </c>
      <c r="T2673" t="s">
        <v>19</v>
      </c>
    </row>
    <row r="2674" spans="1:20" x14ac:dyDescent="0.25">
      <c r="A2674">
        <v>2673</v>
      </c>
      <c r="B2674" t="s">
        <v>2408</v>
      </c>
      <c r="C2674" t="s">
        <v>587</v>
      </c>
      <c r="D2674" t="str">
        <f t="shared" si="82"/>
        <v>Rosales Harry</v>
      </c>
      <c r="E2674" t="s">
        <v>22</v>
      </c>
      <c r="F2674" t="s">
        <v>138</v>
      </c>
      <c r="G2674" t="s">
        <v>1060</v>
      </c>
      <c r="H2674" t="s">
        <v>1061</v>
      </c>
      <c r="I2674" t="s">
        <v>138</v>
      </c>
      <c r="J2674" t="s">
        <v>19</v>
      </c>
      <c r="K2674" t="str">
        <f>INDEX(Table6[Column1],MATCH(L2674,Table6[Column2]))</f>
        <v>Young Adults</v>
      </c>
      <c r="L2674">
        <v>32.060837620000001</v>
      </c>
      <c r="M2674" t="str">
        <f>VLOOKUP(L2674,Table1[],2)</f>
        <v>30 - 39</v>
      </c>
      <c r="N2674" t="str">
        <f>INDEX(Table7[Column1],MATCH(O2674,Table7[Column2]))</f>
        <v>Learning Stage</v>
      </c>
      <c r="O2674">
        <v>4.7330153959999999</v>
      </c>
      <c r="P2674" t="str">
        <f>VLOOKUP(O2674,Table13[],2)</f>
        <v>1 - 5</v>
      </c>
      <c r="Q2674" t="str">
        <f>INDEX(Table8[Column1],MATCH(R2674,Table8[Column2]))</f>
        <v>Scheduled</v>
      </c>
      <c r="R2674">
        <v>0</v>
      </c>
      <c r="S2674">
        <f t="shared" si="83"/>
        <v>0</v>
      </c>
      <c r="T2674" t="s">
        <v>19</v>
      </c>
    </row>
    <row r="2675" spans="1:20" x14ac:dyDescent="0.25">
      <c r="A2675">
        <v>2674</v>
      </c>
      <c r="B2675" t="s">
        <v>2864</v>
      </c>
      <c r="C2675" t="s">
        <v>79</v>
      </c>
      <c r="D2675" t="str">
        <f t="shared" si="82"/>
        <v>Chapel Jennifer</v>
      </c>
      <c r="E2675" t="s">
        <v>15</v>
      </c>
      <c r="F2675" t="s">
        <v>2092</v>
      </c>
      <c r="G2675" t="s">
        <v>1060</v>
      </c>
      <c r="H2675" t="s">
        <v>1061</v>
      </c>
      <c r="I2675" t="s">
        <v>87</v>
      </c>
      <c r="J2675" t="s">
        <v>19</v>
      </c>
      <c r="K2675" t="str">
        <f>INDEX(Table6[Column1],MATCH(L2675,Table6[Column2]))</f>
        <v>Elders</v>
      </c>
      <c r="L2675">
        <v>55.959609649999997</v>
      </c>
      <c r="M2675" t="str">
        <f>VLOOKUP(L2675,Table1[],2)</f>
        <v>50 - 59</v>
      </c>
      <c r="N2675" t="str">
        <f>INDEX(Table7[Column1],MATCH(O2675,Table7[Column2]))</f>
        <v>Fitting in Stage</v>
      </c>
      <c r="O2675">
        <v>6.3524632179999996</v>
      </c>
      <c r="P2675" t="str">
        <f>VLOOKUP(O2675,Table13[],2)</f>
        <v>6 - 10</v>
      </c>
      <c r="Q2675" t="str">
        <f>INDEX(Table8[Column1],MATCH(R2675,Table8[Column2]))</f>
        <v>Excused</v>
      </c>
      <c r="R2675">
        <v>147.91763779999999</v>
      </c>
      <c r="S2675">
        <f t="shared" si="83"/>
        <v>6.1632349083333331</v>
      </c>
      <c r="T2675" t="s">
        <v>19</v>
      </c>
    </row>
    <row r="2676" spans="1:20" x14ac:dyDescent="0.25">
      <c r="A2676">
        <v>2675</v>
      </c>
      <c r="B2676" t="s">
        <v>643</v>
      </c>
      <c r="C2676" t="s">
        <v>478</v>
      </c>
      <c r="D2676" t="str">
        <f t="shared" si="82"/>
        <v>Franklin Betty</v>
      </c>
      <c r="E2676" t="s">
        <v>15</v>
      </c>
      <c r="F2676" t="s">
        <v>33</v>
      </c>
      <c r="G2676" t="s">
        <v>1060</v>
      </c>
      <c r="H2676" t="s">
        <v>1061</v>
      </c>
      <c r="I2676" t="s">
        <v>33</v>
      </c>
      <c r="J2676" t="s">
        <v>19</v>
      </c>
      <c r="K2676" t="str">
        <f>INDEX(Table6[Column1],MATCH(L2676,Table6[Column2]))</f>
        <v>Adults</v>
      </c>
      <c r="L2676">
        <v>44.351428429999999</v>
      </c>
      <c r="M2676" t="str">
        <f>VLOOKUP(L2676,Table1[],2)</f>
        <v>40 - 49</v>
      </c>
      <c r="N2676" t="str">
        <f>INDEX(Table7[Column1],MATCH(O2676,Table7[Column2]))</f>
        <v>Learning Stage</v>
      </c>
      <c r="O2676">
        <v>4.4777632580000004</v>
      </c>
      <c r="P2676" t="str">
        <f>VLOOKUP(O2676,Table13[],2)</f>
        <v>1 - 5</v>
      </c>
      <c r="Q2676" t="str">
        <f>INDEX(Table8[Column1],MATCH(R2676,Table8[Column2]))</f>
        <v>Habitual</v>
      </c>
      <c r="R2676">
        <v>103.9126679</v>
      </c>
      <c r="S2676">
        <f t="shared" si="83"/>
        <v>4.3296944958333334</v>
      </c>
      <c r="T2676" t="s">
        <v>19</v>
      </c>
    </row>
    <row r="2677" spans="1:20" x14ac:dyDescent="0.25">
      <c r="A2677">
        <v>2676</v>
      </c>
      <c r="B2677" t="s">
        <v>1409</v>
      </c>
      <c r="C2677" t="s">
        <v>1523</v>
      </c>
      <c r="D2677" t="str">
        <f t="shared" si="82"/>
        <v>Palmer Dale</v>
      </c>
      <c r="E2677" t="s">
        <v>15</v>
      </c>
      <c r="F2677" t="s">
        <v>828</v>
      </c>
      <c r="G2677" t="s">
        <v>1060</v>
      </c>
      <c r="H2677" t="s">
        <v>1061</v>
      </c>
      <c r="I2677" t="s">
        <v>24</v>
      </c>
      <c r="J2677" t="s">
        <v>19</v>
      </c>
      <c r="K2677" t="str">
        <f>INDEX(Table6[Column1],MATCH(L2677,Table6[Column2]))</f>
        <v>Youth</v>
      </c>
      <c r="L2677">
        <v>26.321492079999999</v>
      </c>
      <c r="M2677" t="str">
        <f>VLOOKUP(L2677,Table1[],2)</f>
        <v>20 - 29</v>
      </c>
      <c r="N2677" t="str">
        <f>INDEX(Table7[Column1],MATCH(O2677,Table7[Column2]))</f>
        <v>Learning Stage</v>
      </c>
      <c r="O2677">
        <v>4.3887944330000002</v>
      </c>
      <c r="P2677" t="str">
        <f>VLOOKUP(O2677,Table13[],2)</f>
        <v>1 - 5</v>
      </c>
      <c r="Q2677" t="str">
        <f>INDEX(Table8[Column1],MATCH(R2677,Table8[Column2]))</f>
        <v>Scheduled</v>
      </c>
      <c r="R2677">
        <v>0</v>
      </c>
      <c r="S2677">
        <f t="shared" si="83"/>
        <v>0</v>
      </c>
      <c r="T2677" t="s">
        <v>19</v>
      </c>
    </row>
    <row r="2678" spans="1:20" x14ac:dyDescent="0.25">
      <c r="A2678">
        <v>2677</v>
      </c>
      <c r="B2678" t="s">
        <v>656</v>
      </c>
      <c r="C2678" t="s">
        <v>1013</v>
      </c>
      <c r="D2678" t="str">
        <f t="shared" si="82"/>
        <v>Collins Maurice</v>
      </c>
      <c r="E2678" t="s">
        <v>22</v>
      </c>
      <c r="F2678" t="s">
        <v>1976</v>
      </c>
      <c r="G2678" t="s">
        <v>1060</v>
      </c>
      <c r="H2678" t="s">
        <v>1061</v>
      </c>
      <c r="I2678" t="s">
        <v>277</v>
      </c>
      <c r="J2678" t="s">
        <v>19</v>
      </c>
      <c r="K2678" t="str">
        <f>INDEX(Table6[Column1],MATCH(L2678,Table6[Column2]))</f>
        <v>Adults</v>
      </c>
      <c r="L2678">
        <v>42.178439750000003</v>
      </c>
      <c r="M2678" t="str">
        <f>VLOOKUP(L2678,Table1[],2)</f>
        <v>40 - 49</v>
      </c>
      <c r="N2678" t="str">
        <f>INDEX(Table7[Column1],MATCH(O2678,Table7[Column2]))</f>
        <v>Learning Stage</v>
      </c>
      <c r="O2678">
        <v>4.2623088310000004</v>
      </c>
      <c r="P2678" t="str">
        <f>VLOOKUP(O2678,Table13[],2)</f>
        <v>1 - 5</v>
      </c>
      <c r="Q2678" t="str">
        <f>INDEX(Table8[Column1],MATCH(R2678,Table8[Column2]))</f>
        <v>Scheduled</v>
      </c>
      <c r="R2678">
        <v>34.884532790000002</v>
      </c>
      <c r="S2678">
        <f t="shared" si="83"/>
        <v>1.4535221995833334</v>
      </c>
      <c r="T2678" t="s">
        <v>19</v>
      </c>
    </row>
    <row r="2679" spans="1:20" x14ac:dyDescent="0.25">
      <c r="A2679">
        <v>2678</v>
      </c>
      <c r="B2679" t="s">
        <v>2865</v>
      </c>
      <c r="C2679" t="s">
        <v>1817</v>
      </c>
      <c r="D2679" t="str">
        <f t="shared" si="82"/>
        <v>Skinner Freddie</v>
      </c>
      <c r="E2679" t="s">
        <v>22</v>
      </c>
      <c r="F2679" t="s">
        <v>54</v>
      </c>
      <c r="G2679" t="s">
        <v>1060</v>
      </c>
      <c r="H2679" t="s">
        <v>1061</v>
      </c>
      <c r="I2679" t="s">
        <v>54</v>
      </c>
      <c r="J2679" t="s">
        <v>19</v>
      </c>
      <c r="K2679" t="str">
        <f>INDEX(Table6[Column1],MATCH(L2679,Table6[Column2]))</f>
        <v>Young Adults</v>
      </c>
      <c r="L2679">
        <v>34.738711770000002</v>
      </c>
      <c r="M2679" t="str">
        <f>VLOOKUP(L2679,Table1[],2)</f>
        <v>30 - 39</v>
      </c>
      <c r="N2679" t="str">
        <f>INDEX(Table7[Column1],MATCH(O2679,Table7[Column2]))</f>
        <v>Fitting in Stage</v>
      </c>
      <c r="O2679">
        <v>6.9254990730000001</v>
      </c>
      <c r="P2679" t="str">
        <f>VLOOKUP(O2679,Table13[],2)</f>
        <v>6 - 10</v>
      </c>
      <c r="Q2679" t="str">
        <f>INDEX(Table8[Column1],MATCH(R2679,Table8[Column2]))</f>
        <v>Scheduled</v>
      </c>
      <c r="R2679">
        <v>29.136154359999999</v>
      </c>
      <c r="S2679">
        <f t="shared" si="83"/>
        <v>1.2140064316666668</v>
      </c>
      <c r="T2679" t="s">
        <v>19</v>
      </c>
    </row>
    <row r="2680" spans="1:20" x14ac:dyDescent="0.25">
      <c r="A2680">
        <v>2679</v>
      </c>
      <c r="B2680" t="s">
        <v>1186</v>
      </c>
      <c r="C2680" t="s">
        <v>1128</v>
      </c>
      <c r="D2680" t="str">
        <f t="shared" si="82"/>
        <v>Jenkins Pedro</v>
      </c>
      <c r="E2680" t="s">
        <v>22</v>
      </c>
      <c r="F2680" t="s">
        <v>186</v>
      </c>
      <c r="G2680" t="s">
        <v>1825</v>
      </c>
      <c r="H2680" t="s">
        <v>1826</v>
      </c>
      <c r="I2680" t="s">
        <v>186</v>
      </c>
      <c r="J2680" t="s">
        <v>19</v>
      </c>
      <c r="K2680" t="str">
        <f>INDEX(Table6[Column1],MATCH(L2680,Table6[Column2]))</f>
        <v>Elders</v>
      </c>
      <c r="L2680">
        <v>55.035813279999999</v>
      </c>
      <c r="M2680" t="str">
        <f>VLOOKUP(L2680,Table1[],2)</f>
        <v>50 - 59</v>
      </c>
      <c r="N2680" t="str">
        <f>INDEX(Table7[Column1],MATCH(O2680,Table7[Column2]))</f>
        <v>Fitting in Stage</v>
      </c>
      <c r="O2680">
        <v>7.1413969689999997</v>
      </c>
      <c r="P2680" t="str">
        <f>VLOOKUP(O2680,Table13[],2)</f>
        <v>6 - 10</v>
      </c>
      <c r="Q2680" t="str">
        <f>INDEX(Table8[Column1],MATCH(R2680,Table8[Column2]))</f>
        <v>Excused</v>
      </c>
      <c r="R2680">
        <v>130.1274669</v>
      </c>
      <c r="S2680">
        <f t="shared" si="83"/>
        <v>5.4219777875000004</v>
      </c>
      <c r="T2680" t="s">
        <v>19</v>
      </c>
    </row>
    <row r="2681" spans="1:20" x14ac:dyDescent="0.25">
      <c r="A2681">
        <v>2680</v>
      </c>
      <c r="B2681" t="s">
        <v>2866</v>
      </c>
      <c r="C2681" t="s">
        <v>56</v>
      </c>
      <c r="D2681" t="str">
        <f t="shared" si="82"/>
        <v>Angulo James</v>
      </c>
      <c r="E2681" t="s">
        <v>22</v>
      </c>
      <c r="F2681" t="s">
        <v>2092</v>
      </c>
      <c r="G2681" t="s">
        <v>1060</v>
      </c>
      <c r="H2681" t="s">
        <v>1061</v>
      </c>
      <c r="I2681" t="s">
        <v>87</v>
      </c>
      <c r="J2681" t="s">
        <v>19</v>
      </c>
      <c r="K2681" t="str">
        <f>INDEX(Table6[Column1],MATCH(L2681,Table6[Column2]))</f>
        <v>Youth</v>
      </c>
      <c r="L2681">
        <v>27.366714049999999</v>
      </c>
      <c r="M2681" t="str">
        <f>VLOOKUP(L2681,Table1[],2)</f>
        <v>20 - 29</v>
      </c>
      <c r="N2681" t="str">
        <f>INDEX(Table7[Column1],MATCH(O2681,Table7[Column2]))</f>
        <v>Learning Stage</v>
      </c>
      <c r="O2681">
        <v>4.0721166259999997</v>
      </c>
      <c r="P2681" t="str">
        <f>VLOOKUP(O2681,Table13[],2)</f>
        <v>1 - 5</v>
      </c>
      <c r="Q2681" t="str">
        <f>INDEX(Table8[Column1],MATCH(R2681,Table8[Column2]))</f>
        <v>Scheduled</v>
      </c>
      <c r="R2681">
        <v>0</v>
      </c>
      <c r="S2681">
        <f t="shared" si="83"/>
        <v>0</v>
      </c>
      <c r="T2681" t="s">
        <v>19</v>
      </c>
    </row>
    <row r="2682" spans="1:20" x14ac:dyDescent="0.25">
      <c r="A2682">
        <v>2681</v>
      </c>
      <c r="B2682" t="s">
        <v>200</v>
      </c>
      <c r="C2682" t="s">
        <v>871</v>
      </c>
      <c r="D2682" t="str">
        <f t="shared" si="82"/>
        <v>White Erica</v>
      </c>
      <c r="E2682" t="s">
        <v>15</v>
      </c>
      <c r="F2682" t="s">
        <v>186</v>
      </c>
      <c r="G2682" t="s">
        <v>820</v>
      </c>
      <c r="H2682" t="s">
        <v>821</v>
      </c>
      <c r="I2682" t="s">
        <v>186</v>
      </c>
      <c r="J2682" t="s">
        <v>19</v>
      </c>
      <c r="K2682" t="str">
        <f>INDEX(Table6[Column1],MATCH(L2682,Table6[Column2]))</f>
        <v>Adults</v>
      </c>
      <c r="L2682">
        <v>43.596636949999997</v>
      </c>
      <c r="M2682" t="str">
        <f>VLOOKUP(L2682,Table1[],2)</f>
        <v>40 - 49</v>
      </c>
      <c r="N2682" t="str">
        <f>INDEX(Table7[Column1],MATCH(O2682,Table7[Column2]))</f>
        <v>Learning Stage</v>
      </c>
      <c r="O2682">
        <v>4.3675090699999997</v>
      </c>
      <c r="P2682" t="str">
        <f>VLOOKUP(O2682,Table13[],2)</f>
        <v>1 - 5</v>
      </c>
      <c r="Q2682" t="str">
        <f>INDEX(Table8[Column1],MATCH(R2682,Table8[Column2]))</f>
        <v>Scheduled</v>
      </c>
      <c r="R2682">
        <v>37.140560569999998</v>
      </c>
      <c r="S2682">
        <f t="shared" si="83"/>
        <v>1.5475233570833333</v>
      </c>
      <c r="T2682" t="s">
        <v>19</v>
      </c>
    </row>
    <row r="2683" spans="1:20" x14ac:dyDescent="0.25">
      <c r="A2683">
        <v>2682</v>
      </c>
      <c r="B2683" t="s">
        <v>288</v>
      </c>
      <c r="C2683" t="s">
        <v>1115</v>
      </c>
      <c r="D2683" t="str">
        <f t="shared" si="82"/>
        <v>Ward Jonathan</v>
      </c>
      <c r="E2683" t="s">
        <v>22</v>
      </c>
      <c r="F2683" t="s">
        <v>38</v>
      </c>
      <c r="G2683" t="s">
        <v>820</v>
      </c>
      <c r="H2683" t="s">
        <v>821</v>
      </c>
      <c r="I2683" t="s">
        <v>38</v>
      </c>
      <c r="J2683" t="s">
        <v>19</v>
      </c>
      <c r="K2683" t="str">
        <f>INDEX(Table6[Column1],MATCH(L2683,Table6[Column2]))</f>
        <v>Elders</v>
      </c>
      <c r="L2683">
        <v>52.810442430000002</v>
      </c>
      <c r="M2683" t="str">
        <f>VLOOKUP(L2683,Table1[],2)</f>
        <v>50 - 59</v>
      </c>
      <c r="N2683" t="str">
        <f>INDEX(Table7[Column1],MATCH(O2683,Table7[Column2]))</f>
        <v>Fitting in Stage</v>
      </c>
      <c r="O2683">
        <v>6.0686567130000002</v>
      </c>
      <c r="P2683" t="str">
        <f>VLOOKUP(O2683,Table13[],2)</f>
        <v>6 - 10</v>
      </c>
      <c r="Q2683" t="str">
        <f>INDEX(Table8[Column1],MATCH(R2683,Table8[Column2]))</f>
        <v>Habitual</v>
      </c>
      <c r="R2683">
        <v>85.003524499999997</v>
      </c>
      <c r="S2683">
        <f t="shared" si="83"/>
        <v>3.5418135208333332</v>
      </c>
      <c r="T2683" t="s">
        <v>19</v>
      </c>
    </row>
    <row r="2684" spans="1:20" x14ac:dyDescent="0.25">
      <c r="A2684">
        <v>2683</v>
      </c>
      <c r="B2684" t="s">
        <v>2491</v>
      </c>
      <c r="C2684" t="s">
        <v>647</v>
      </c>
      <c r="D2684" t="str">
        <f t="shared" si="82"/>
        <v>Simmons Janice</v>
      </c>
      <c r="E2684" t="s">
        <v>15</v>
      </c>
      <c r="F2684" t="s">
        <v>579</v>
      </c>
      <c r="G2684" t="s">
        <v>1060</v>
      </c>
      <c r="H2684" t="s">
        <v>1061</v>
      </c>
      <c r="I2684" t="s">
        <v>54</v>
      </c>
      <c r="J2684" t="s">
        <v>19</v>
      </c>
      <c r="K2684" t="str">
        <f>INDEX(Table6[Column1],MATCH(L2684,Table6[Column2]))</f>
        <v>Youth</v>
      </c>
      <c r="L2684">
        <v>29.225702600000002</v>
      </c>
      <c r="M2684" t="str">
        <f>VLOOKUP(L2684,Table1[],2)</f>
        <v>20 - 29</v>
      </c>
      <c r="N2684" t="str">
        <f>INDEX(Table7[Column1],MATCH(O2684,Table7[Column2]))</f>
        <v>Learning Stage</v>
      </c>
      <c r="O2684">
        <v>4.5752388269999997</v>
      </c>
      <c r="P2684" t="str">
        <f>VLOOKUP(O2684,Table13[],2)</f>
        <v>1 - 5</v>
      </c>
      <c r="Q2684" t="str">
        <f>INDEX(Table8[Column1],MATCH(R2684,Table8[Column2]))</f>
        <v>Scheduled</v>
      </c>
      <c r="R2684">
        <v>0</v>
      </c>
      <c r="S2684">
        <f t="shared" si="83"/>
        <v>0</v>
      </c>
      <c r="T2684" t="s">
        <v>19</v>
      </c>
    </row>
    <row r="2685" spans="1:20" x14ac:dyDescent="0.25">
      <c r="A2685">
        <v>2684</v>
      </c>
      <c r="B2685" t="s">
        <v>1615</v>
      </c>
      <c r="C2685" t="s">
        <v>2867</v>
      </c>
      <c r="D2685" t="str">
        <f t="shared" si="82"/>
        <v>May Louie</v>
      </c>
      <c r="E2685" t="s">
        <v>22</v>
      </c>
      <c r="F2685" t="s">
        <v>889</v>
      </c>
      <c r="G2685" t="s">
        <v>1060</v>
      </c>
      <c r="H2685" t="s">
        <v>1061</v>
      </c>
      <c r="I2685" t="s">
        <v>24</v>
      </c>
      <c r="J2685" t="s">
        <v>19</v>
      </c>
      <c r="K2685" t="str">
        <f>INDEX(Table6[Column1],MATCH(L2685,Table6[Column2]))</f>
        <v>Adults</v>
      </c>
      <c r="L2685">
        <v>48.465624869999999</v>
      </c>
      <c r="M2685" t="str">
        <f>VLOOKUP(L2685,Table1[],2)</f>
        <v>40 - 49</v>
      </c>
      <c r="N2685" t="str">
        <f>INDEX(Table7[Column1],MATCH(O2685,Table7[Column2]))</f>
        <v>Learning Stage</v>
      </c>
      <c r="O2685">
        <v>2.4165444479999998</v>
      </c>
      <c r="P2685" t="str">
        <f>VLOOKUP(O2685,Table13[],2)</f>
        <v>1 - 5</v>
      </c>
      <c r="Q2685" t="str">
        <f>INDEX(Table8[Column1],MATCH(R2685,Table8[Column2]))</f>
        <v>Habitual</v>
      </c>
      <c r="R2685">
        <v>105.2297149</v>
      </c>
      <c r="S2685">
        <f t="shared" si="83"/>
        <v>4.3845714541666672</v>
      </c>
      <c r="T2685" t="s">
        <v>19</v>
      </c>
    </row>
    <row r="2686" spans="1:20" x14ac:dyDescent="0.25">
      <c r="A2686">
        <v>2685</v>
      </c>
      <c r="B2686" t="s">
        <v>494</v>
      </c>
      <c r="C2686" t="s">
        <v>2749</v>
      </c>
      <c r="D2686" t="str">
        <f t="shared" si="82"/>
        <v>Ryan Nichole</v>
      </c>
      <c r="E2686" t="s">
        <v>15</v>
      </c>
      <c r="F2686" t="s">
        <v>33</v>
      </c>
      <c r="G2686" t="s">
        <v>1060</v>
      </c>
      <c r="H2686" t="s">
        <v>1061</v>
      </c>
      <c r="I2686" t="s">
        <v>33</v>
      </c>
      <c r="J2686" t="s">
        <v>19</v>
      </c>
      <c r="K2686" t="str">
        <f>INDEX(Table6[Column1],MATCH(L2686,Table6[Column2]))</f>
        <v>Adults</v>
      </c>
      <c r="L2686">
        <v>40.725418169999998</v>
      </c>
      <c r="M2686" t="str">
        <f>VLOOKUP(L2686,Table1[],2)</f>
        <v>40 - 49</v>
      </c>
      <c r="N2686" t="str">
        <f>INDEX(Table7[Column1],MATCH(O2686,Table7[Column2]))</f>
        <v>Learning Stage</v>
      </c>
      <c r="O2686">
        <v>3.8630134549999999</v>
      </c>
      <c r="P2686" t="str">
        <f>VLOOKUP(O2686,Table13[],2)</f>
        <v>1 - 5</v>
      </c>
      <c r="Q2686" t="str">
        <f>INDEX(Table8[Column1],MATCH(R2686,Table8[Column2]))</f>
        <v>Habitual</v>
      </c>
      <c r="R2686">
        <v>89.372840569999994</v>
      </c>
      <c r="S2686">
        <f t="shared" si="83"/>
        <v>3.7238683570833326</v>
      </c>
      <c r="T2686" t="s">
        <v>19</v>
      </c>
    </row>
    <row r="2687" spans="1:20" x14ac:dyDescent="0.25">
      <c r="A2687">
        <v>2686</v>
      </c>
      <c r="B2687" t="s">
        <v>2165</v>
      </c>
      <c r="C2687" t="s">
        <v>653</v>
      </c>
      <c r="D2687" t="str">
        <f t="shared" si="82"/>
        <v>Stover Daisy</v>
      </c>
      <c r="E2687" t="s">
        <v>15</v>
      </c>
      <c r="F2687" t="s">
        <v>30</v>
      </c>
      <c r="G2687" t="s">
        <v>1060</v>
      </c>
      <c r="H2687" t="s">
        <v>1061</v>
      </c>
      <c r="I2687" t="s">
        <v>30</v>
      </c>
      <c r="J2687" t="s">
        <v>19</v>
      </c>
      <c r="K2687" t="str">
        <f>INDEX(Table6[Column1],MATCH(L2687,Table6[Column2]))</f>
        <v>Adults</v>
      </c>
      <c r="L2687">
        <v>47.174918429999998</v>
      </c>
      <c r="M2687" t="str">
        <f>VLOOKUP(L2687,Table1[],2)</f>
        <v>40 - 49</v>
      </c>
      <c r="N2687" t="str">
        <f>INDEX(Table7[Column1],MATCH(O2687,Table7[Column2]))</f>
        <v>Learning Stage</v>
      </c>
      <c r="O2687">
        <v>4.5591955110000004</v>
      </c>
      <c r="P2687" t="str">
        <f>VLOOKUP(O2687,Table13[],2)</f>
        <v>1 - 5</v>
      </c>
      <c r="Q2687" t="str">
        <f>INDEX(Table8[Column1],MATCH(R2687,Table8[Column2]))</f>
        <v>Habitual</v>
      </c>
      <c r="R2687">
        <v>99.053218029999996</v>
      </c>
      <c r="S2687">
        <f t="shared" si="83"/>
        <v>4.1272174179166665</v>
      </c>
      <c r="T2687" t="s">
        <v>19</v>
      </c>
    </row>
    <row r="2688" spans="1:20" x14ac:dyDescent="0.25">
      <c r="A2688">
        <v>2687</v>
      </c>
      <c r="B2688" t="s">
        <v>721</v>
      </c>
      <c r="C2688" t="s">
        <v>2868</v>
      </c>
      <c r="D2688" t="str">
        <f t="shared" si="82"/>
        <v>Walker Estelle</v>
      </c>
      <c r="E2688" t="s">
        <v>15</v>
      </c>
      <c r="F2688" t="s">
        <v>38</v>
      </c>
      <c r="G2688" t="s">
        <v>2724</v>
      </c>
      <c r="H2688" t="s">
        <v>1863</v>
      </c>
      <c r="I2688" t="s">
        <v>38</v>
      </c>
      <c r="J2688" t="s">
        <v>19</v>
      </c>
      <c r="K2688" t="str">
        <f>INDEX(Table6[Column1],MATCH(L2688,Table6[Column2]))</f>
        <v>Elders</v>
      </c>
      <c r="L2688">
        <v>52.211446440000003</v>
      </c>
      <c r="M2688" t="str">
        <f>VLOOKUP(L2688,Table1[],2)</f>
        <v>50 - 59</v>
      </c>
      <c r="N2688" t="str">
        <f>INDEX(Table7[Column1],MATCH(O2688,Table7[Column2]))</f>
        <v>Learning Stage</v>
      </c>
      <c r="O2688">
        <v>5.2243496970000001</v>
      </c>
      <c r="P2688" t="str">
        <f>VLOOKUP(O2688,Table13[],2)</f>
        <v>1 - 5</v>
      </c>
      <c r="Q2688" t="str">
        <f>INDEX(Table8[Column1],MATCH(R2688,Table8[Column2]))</f>
        <v>Habitual</v>
      </c>
      <c r="R2688">
        <v>115.0050476</v>
      </c>
      <c r="S2688">
        <f t="shared" si="83"/>
        <v>4.7918769833333332</v>
      </c>
      <c r="T2688" t="s">
        <v>19</v>
      </c>
    </row>
    <row r="2689" spans="1:20" x14ac:dyDescent="0.25">
      <c r="A2689">
        <v>2688</v>
      </c>
      <c r="B2689" t="s">
        <v>47</v>
      </c>
      <c r="C2689" t="s">
        <v>2803</v>
      </c>
      <c r="D2689" t="str">
        <f t="shared" si="82"/>
        <v>Smith Gordon</v>
      </c>
      <c r="E2689" t="s">
        <v>22</v>
      </c>
      <c r="F2689" t="s">
        <v>30</v>
      </c>
      <c r="G2689" t="s">
        <v>1060</v>
      </c>
      <c r="H2689" t="s">
        <v>1061</v>
      </c>
      <c r="I2689" t="s">
        <v>30</v>
      </c>
      <c r="J2689" t="s">
        <v>19</v>
      </c>
      <c r="K2689" t="str">
        <f>INDEX(Table6[Column1],MATCH(L2689,Table6[Column2]))</f>
        <v>Youth</v>
      </c>
      <c r="L2689">
        <v>29.14411831</v>
      </c>
      <c r="M2689" t="str">
        <f>VLOOKUP(L2689,Table1[],2)</f>
        <v>20 - 29</v>
      </c>
      <c r="N2689" t="str">
        <f>INDEX(Table7[Column1],MATCH(O2689,Table7[Column2]))</f>
        <v>Learning Stage</v>
      </c>
      <c r="O2689">
        <v>3.121117538</v>
      </c>
      <c r="P2689" t="str">
        <f>VLOOKUP(O2689,Table13[],2)</f>
        <v>1 - 5</v>
      </c>
      <c r="Q2689" t="str">
        <f>INDEX(Table8[Column1],MATCH(R2689,Table8[Column2]))</f>
        <v>Scheduled</v>
      </c>
      <c r="R2689">
        <v>0</v>
      </c>
      <c r="S2689">
        <f t="shared" si="83"/>
        <v>0</v>
      </c>
      <c r="T2689" t="s">
        <v>19</v>
      </c>
    </row>
    <row r="2690" spans="1:20" x14ac:dyDescent="0.25">
      <c r="A2690">
        <v>2689</v>
      </c>
      <c r="B2690" t="s">
        <v>2869</v>
      </c>
      <c r="C2690" t="s">
        <v>1651</v>
      </c>
      <c r="D2690" t="str">
        <f t="shared" si="82"/>
        <v>Shy Catherine</v>
      </c>
      <c r="E2690" t="s">
        <v>15</v>
      </c>
      <c r="F2690" t="s">
        <v>258</v>
      </c>
      <c r="G2690" t="s">
        <v>1060</v>
      </c>
      <c r="H2690" t="s">
        <v>1061</v>
      </c>
      <c r="I2690" t="s">
        <v>107</v>
      </c>
      <c r="J2690" t="s">
        <v>19</v>
      </c>
      <c r="K2690" t="str">
        <f>INDEX(Table6[Column1],MATCH(L2690,Table6[Column2]))</f>
        <v>Young Adults</v>
      </c>
      <c r="L2690">
        <v>34.032680900000003</v>
      </c>
      <c r="M2690" t="str">
        <f>VLOOKUP(L2690,Table1[],2)</f>
        <v>30 - 39</v>
      </c>
      <c r="N2690" t="str">
        <f>INDEX(Table7[Column1],MATCH(O2690,Table7[Column2]))</f>
        <v>Learning Stage</v>
      </c>
      <c r="O2690">
        <v>3.1979582280000001</v>
      </c>
      <c r="P2690" t="str">
        <f>VLOOKUP(O2690,Table13[],2)</f>
        <v>1 - 5</v>
      </c>
      <c r="Q2690" t="str">
        <f>INDEX(Table8[Column1],MATCH(R2690,Table8[Column2]))</f>
        <v>Scheduled</v>
      </c>
      <c r="R2690">
        <v>0</v>
      </c>
      <c r="S2690">
        <f t="shared" si="83"/>
        <v>0</v>
      </c>
      <c r="T2690" t="s">
        <v>19</v>
      </c>
    </row>
    <row r="2691" spans="1:20" x14ac:dyDescent="0.25">
      <c r="A2691">
        <v>2690</v>
      </c>
      <c r="B2691" t="s">
        <v>299</v>
      </c>
      <c r="C2691" t="s">
        <v>842</v>
      </c>
      <c r="D2691" t="str">
        <f t="shared" ref="D2691:D2754" si="84">CONCATENATE(B2691, " ",C2691)</f>
        <v>Alexander Leslie</v>
      </c>
      <c r="E2691" t="s">
        <v>15</v>
      </c>
      <c r="F2691" t="s">
        <v>127</v>
      </c>
      <c r="G2691" t="s">
        <v>1060</v>
      </c>
      <c r="H2691" t="s">
        <v>1061</v>
      </c>
      <c r="I2691" t="s">
        <v>127</v>
      </c>
      <c r="J2691" t="s">
        <v>19</v>
      </c>
      <c r="K2691" t="str">
        <f>INDEX(Table6[Column1],MATCH(L2691,Table6[Column2]))</f>
        <v>Youth</v>
      </c>
      <c r="L2691">
        <v>28.54726428</v>
      </c>
      <c r="M2691" t="str">
        <f>VLOOKUP(L2691,Table1[],2)</f>
        <v>20 - 29</v>
      </c>
      <c r="N2691" t="str">
        <f>INDEX(Table7[Column1],MATCH(O2691,Table7[Column2]))</f>
        <v>Learning Stage</v>
      </c>
      <c r="O2691">
        <v>2.7093078689999999</v>
      </c>
      <c r="P2691" t="str">
        <f>VLOOKUP(O2691,Table13[],2)</f>
        <v>1 - 5</v>
      </c>
      <c r="Q2691" t="str">
        <f>INDEX(Table8[Column1],MATCH(R2691,Table8[Column2]))</f>
        <v>Scheduled</v>
      </c>
      <c r="R2691">
        <v>0</v>
      </c>
      <c r="S2691">
        <f t="shared" ref="S2691:S2754" si="85">CONVERT(R2691,"hr","day")</f>
        <v>0</v>
      </c>
      <c r="T2691" t="s">
        <v>19</v>
      </c>
    </row>
    <row r="2692" spans="1:20" x14ac:dyDescent="0.25">
      <c r="A2692">
        <v>2691</v>
      </c>
      <c r="B2692" t="s">
        <v>446</v>
      </c>
      <c r="C2692" t="s">
        <v>147</v>
      </c>
      <c r="D2692" t="str">
        <f t="shared" si="84"/>
        <v>Parker Linda</v>
      </c>
      <c r="E2692" t="s">
        <v>15</v>
      </c>
      <c r="F2692" t="s">
        <v>1441</v>
      </c>
      <c r="G2692" t="s">
        <v>1060</v>
      </c>
      <c r="H2692" t="s">
        <v>1061</v>
      </c>
      <c r="I2692" t="s">
        <v>30</v>
      </c>
      <c r="J2692" t="s">
        <v>19</v>
      </c>
      <c r="K2692" t="str">
        <f>INDEX(Table6[Column1],MATCH(L2692,Table6[Column2]))</f>
        <v>Young Adults</v>
      </c>
      <c r="L2692">
        <v>32.380931699999998</v>
      </c>
      <c r="M2692" t="str">
        <f>VLOOKUP(L2692,Table1[],2)</f>
        <v>30 - 39</v>
      </c>
      <c r="N2692" t="str">
        <f>INDEX(Table7[Column1],MATCH(O2692,Table7[Column2]))</f>
        <v>Learning Stage</v>
      </c>
      <c r="O2692">
        <v>4.6628417950000003</v>
      </c>
      <c r="P2692" t="str">
        <f>VLOOKUP(O2692,Table13[],2)</f>
        <v>1 - 5</v>
      </c>
      <c r="Q2692" t="str">
        <f>INDEX(Table8[Column1],MATCH(R2692,Table8[Column2]))</f>
        <v>Scheduled</v>
      </c>
      <c r="R2692">
        <v>39.051222320000001</v>
      </c>
      <c r="S2692">
        <f t="shared" si="85"/>
        <v>1.6271342633333332</v>
      </c>
      <c r="T2692" t="s">
        <v>19</v>
      </c>
    </row>
    <row r="2693" spans="1:20" x14ac:dyDescent="0.25">
      <c r="A2693">
        <v>2692</v>
      </c>
      <c r="B2693" t="s">
        <v>2870</v>
      </c>
      <c r="C2693" t="s">
        <v>432</v>
      </c>
      <c r="D2693" t="str">
        <f t="shared" si="84"/>
        <v>Avery Norman</v>
      </c>
      <c r="E2693" t="s">
        <v>22</v>
      </c>
      <c r="F2693" t="s">
        <v>33</v>
      </c>
      <c r="G2693" t="s">
        <v>1060</v>
      </c>
      <c r="H2693" t="s">
        <v>1061</v>
      </c>
      <c r="I2693" t="s">
        <v>33</v>
      </c>
      <c r="J2693" t="s">
        <v>19</v>
      </c>
      <c r="K2693" t="str">
        <f>INDEX(Table6[Column1],MATCH(L2693,Table6[Column2]))</f>
        <v>Teenagers</v>
      </c>
      <c r="L2693">
        <v>19.762952840000001</v>
      </c>
      <c r="M2693" t="e">
        <f>VLOOKUP(L2693,Table1[],2)</f>
        <v>#N/A</v>
      </c>
      <c r="N2693" t="str">
        <f>INDEX(Table7[Column1],MATCH(O2693,Table7[Column2]))</f>
        <v>Learning Stage</v>
      </c>
      <c r="O2693">
        <v>2.970641917</v>
      </c>
      <c r="P2693" t="str">
        <f>VLOOKUP(O2693,Table13[],2)</f>
        <v>1 - 5</v>
      </c>
      <c r="Q2693" t="str">
        <f>INDEX(Table8[Column1],MATCH(R2693,Table8[Column2]))</f>
        <v>Scheduled</v>
      </c>
      <c r="R2693">
        <v>0</v>
      </c>
      <c r="S2693">
        <f t="shared" si="85"/>
        <v>0</v>
      </c>
      <c r="T2693" t="s">
        <v>19</v>
      </c>
    </row>
    <row r="2694" spans="1:20" x14ac:dyDescent="0.25">
      <c r="A2694">
        <v>2693</v>
      </c>
      <c r="B2694" t="s">
        <v>2871</v>
      </c>
      <c r="C2694" t="s">
        <v>1549</v>
      </c>
      <c r="D2694" t="str">
        <f t="shared" si="84"/>
        <v>Whitehurst Benjamin</v>
      </c>
      <c r="E2694" t="s">
        <v>22</v>
      </c>
      <c r="F2694" t="s">
        <v>33</v>
      </c>
      <c r="G2694" t="s">
        <v>1060</v>
      </c>
      <c r="H2694" t="s">
        <v>1061</v>
      </c>
      <c r="I2694" t="s">
        <v>33</v>
      </c>
      <c r="J2694" t="s">
        <v>19</v>
      </c>
      <c r="K2694" t="str">
        <f>INDEX(Table6[Column1],MATCH(L2694,Table6[Column2]))</f>
        <v>Elders</v>
      </c>
      <c r="L2694">
        <v>56.695349630000003</v>
      </c>
      <c r="M2694" t="str">
        <f>VLOOKUP(L2694,Table1[],2)</f>
        <v>50 - 59</v>
      </c>
      <c r="N2694" t="str">
        <f>INDEX(Table7[Column1],MATCH(O2694,Table7[Column2]))</f>
        <v>Learning Stage</v>
      </c>
      <c r="O2694">
        <v>2.8168722079999999</v>
      </c>
      <c r="P2694" t="str">
        <f>VLOOKUP(O2694,Table13[],2)</f>
        <v>1 - 5</v>
      </c>
      <c r="Q2694" t="str">
        <f>INDEX(Table8[Column1],MATCH(R2694,Table8[Column2]))</f>
        <v>Excused</v>
      </c>
      <c r="R2694">
        <v>122.3542332</v>
      </c>
      <c r="S2694">
        <f t="shared" si="85"/>
        <v>5.0980930500000001</v>
      </c>
      <c r="T2694" t="s">
        <v>19</v>
      </c>
    </row>
    <row r="2695" spans="1:20" x14ac:dyDescent="0.25">
      <c r="A2695">
        <v>2694</v>
      </c>
      <c r="B2695" t="s">
        <v>2872</v>
      </c>
      <c r="C2695" t="s">
        <v>32</v>
      </c>
      <c r="D2695" t="str">
        <f t="shared" si="84"/>
        <v>Hartline Edward</v>
      </c>
      <c r="E2695" t="s">
        <v>22</v>
      </c>
      <c r="F2695" t="s">
        <v>87</v>
      </c>
      <c r="G2695" t="s">
        <v>1060</v>
      </c>
      <c r="H2695" t="s">
        <v>1061</v>
      </c>
      <c r="I2695" t="s">
        <v>87</v>
      </c>
      <c r="J2695" t="s">
        <v>19</v>
      </c>
      <c r="K2695" t="str">
        <f>INDEX(Table6[Column1],MATCH(L2695,Table6[Column2]))</f>
        <v>Adults</v>
      </c>
      <c r="L2695">
        <v>42.814172550000002</v>
      </c>
      <c r="M2695" t="str">
        <f>VLOOKUP(L2695,Table1[],2)</f>
        <v>40 - 49</v>
      </c>
      <c r="N2695" t="str">
        <f>INDEX(Table7[Column1],MATCH(O2695,Table7[Column2]))</f>
        <v>Fitting in Stage</v>
      </c>
      <c r="O2695">
        <v>6.3257093920000003</v>
      </c>
      <c r="P2695" t="str">
        <f>VLOOKUP(O2695,Table13[],2)</f>
        <v>6 - 10</v>
      </c>
      <c r="Q2695" t="str">
        <f>INDEX(Table8[Column1],MATCH(R2695,Table8[Column2]))</f>
        <v>Maintained</v>
      </c>
      <c r="R2695">
        <v>72.304948429999996</v>
      </c>
      <c r="S2695">
        <f t="shared" si="85"/>
        <v>3.0127061845833332</v>
      </c>
      <c r="T2695" t="s">
        <v>19</v>
      </c>
    </row>
    <row r="2696" spans="1:20" x14ac:dyDescent="0.25">
      <c r="A2696">
        <v>2695</v>
      </c>
      <c r="B2696" t="s">
        <v>2873</v>
      </c>
      <c r="C2696" t="s">
        <v>1198</v>
      </c>
      <c r="D2696" t="str">
        <f t="shared" si="84"/>
        <v>Levell Jamie</v>
      </c>
      <c r="E2696" t="s">
        <v>22</v>
      </c>
      <c r="F2696" t="s">
        <v>24</v>
      </c>
      <c r="G2696" t="s">
        <v>1060</v>
      </c>
      <c r="H2696" t="s">
        <v>1061</v>
      </c>
      <c r="I2696" t="s">
        <v>24</v>
      </c>
      <c r="J2696" t="s">
        <v>19</v>
      </c>
      <c r="K2696" t="str">
        <f>INDEX(Table6[Column1],MATCH(L2696,Table6[Column2]))</f>
        <v>Adults</v>
      </c>
      <c r="L2696">
        <v>46.110384719999999</v>
      </c>
      <c r="M2696" t="str">
        <f>VLOOKUP(L2696,Table1[],2)</f>
        <v>40 - 49</v>
      </c>
      <c r="N2696" t="str">
        <f>INDEX(Table7[Column1],MATCH(O2696,Table7[Column2]))</f>
        <v>Fitting in Stage</v>
      </c>
      <c r="O2696">
        <v>6.282045944</v>
      </c>
      <c r="P2696" t="str">
        <f>VLOOKUP(O2696,Table13[],2)</f>
        <v>6 - 10</v>
      </c>
      <c r="Q2696" t="str">
        <f>INDEX(Table8[Column1],MATCH(R2696,Table8[Column2]))</f>
        <v>Maintained</v>
      </c>
      <c r="R2696">
        <v>71.412465600000004</v>
      </c>
      <c r="S2696">
        <f t="shared" si="85"/>
        <v>2.9755194</v>
      </c>
      <c r="T2696" t="s">
        <v>19</v>
      </c>
    </row>
    <row r="2697" spans="1:20" x14ac:dyDescent="0.25">
      <c r="A2697">
        <v>2696</v>
      </c>
      <c r="B2697" t="s">
        <v>2874</v>
      </c>
      <c r="C2697" t="s">
        <v>1596</v>
      </c>
      <c r="D2697" t="str">
        <f t="shared" si="84"/>
        <v>Chong Lydia</v>
      </c>
      <c r="E2697" t="s">
        <v>15</v>
      </c>
      <c r="F2697" t="s">
        <v>30</v>
      </c>
      <c r="G2697" t="s">
        <v>1060</v>
      </c>
      <c r="H2697" t="s">
        <v>1061</v>
      </c>
      <c r="I2697" t="s">
        <v>30</v>
      </c>
      <c r="J2697" t="s">
        <v>19</v>
      </c>
      <c r="K2697" t="str">
        <f>INDEX(Table6[Column1],MATCH(L2697,Table6[Column2]))</f>
        <v>Young Adults</v>
      </c>
      <c r="L2697">
        <v>33.19254523</v>
      </c>
      <c r="M2697" t="str">
        <f>VLOOKUP(L2697,Table1[],2)</f>
        <v>30 - 39</v>
      </c>
      <c r="N2697" t="str">
        <f>INDEX(Table7[Column1],MATCH(O2697,Table7[Column2]))</f>
        <v>Learning Stage</v>
      </c>
      <c r="O2697">
        <v>4.8717987230000004</v>
      </c>
      <c r="P2697" t="str">
        <f>VLOOKUP(O2697,Table13[],2)</f>
        <v>1 - 5</v>
      </c>
      <c r="Q2697" t="str">
        <f>INDEX(Table8[Column1],MATCH(R2697,Table8[Column2]))</f>
        <v>Maintained</v>
      </c>
      <c r="R2697">
        <v>53.321858110000001</v>
      </c>
      <c r="S2697">
        <f t="shared" si="85"/>
        <v>2.2217440879166666</v>
      </c>
      <c r="T2697" t="s">
        <v>19</v>
      </c>
    </row>
    <row r="2698" spans="1:20" x14ac:dyDescent="0.25">
      <c r="A2698">
        <v>2697</v>
      </c>
      <c r="B2698" t="s">
        <v>935</v>
      </c>
      <c r="C2698" t="s">
        <v>2875</v>
      </c>
      <c r="D2698" t="str">
        <f t="shared" si="84"/>
        <v>Morgan Olivia</v>
      </c>
      <c r="E2698" t="s">
        <v>15</v>
      </c>
      <c r="F2698" t="s">
        <v>157</v>
      </c>
      <c r="G2698" t="s">
        <v>1060</v>
      </c>
      <c r="H2698" t="s">
        <v>1061</v>
      </c>
      <c r="I2698" t="s">
        <v>157</v>
      </c>
      <c r="J2698" t="s">
        <v>19</v>
      </c>
      <c r="K2698" t="str">
        <f>INDEX(Table6[Column1],MATCH(L2698,Table6[Column2]))</f>
        <v>Youth</v>
      </c>
      <c r="L2698">
        <v>25.676238690000002</v>
      </c>
      <c r="M2698" t="str">
        <f>VLOOKUP(L2698,Table1[],2)</f>
        <v>20 - 29</v>
      </c>
      <c r="N2698" t="str">
        <f>INDEX(Table7[Column1],MATCH(O2698,Table7[Column2]))</f>
        <v>Learning Stage</v>
      </c>
      <c r="O2698">
        <v>5.0177129430000003</v>
      </c>
      <c r="P2698" t="str">
        <f>VLOOKUP(O2698,Table13[],2)</f>
        <v>1 - 5</v>
      </c>
      <c r="Q2698" t="str">
        <f>INDEX(Table8[Column1],MATCH(R2698,Table8[Column2]))</f>
        <v>Scheduled</v>
      </c>
      <c r="R2698">
        <v>0</v>
      </c>
      <c r="S2698">
        <f t="shared" si="85"/>
        <v>0</v>
      </c>
      <c r="T2698" t="s">
        <v>19</v>
      </c>
    </row>
    <row r="2699" spans="1:20" x14ac:dyDescent="0.25">
      <c r="A2699">
        <v>2698</v>
      </c>
      <c r="B2699" t="s">
        <v>795</v>
      </c>
      <c r="C2699" t="s">
        <v>266</v>
      </c>
      <c r="D2699" t="str">
        <f t="shared" si="84"/>
        <v>Sullivan Marjorie</v>
      </c>
      <c r="E2699" t="s">
        <v>15</v>
      </c>
      <c r="F2699" t="s">
        <v>46</v>
      </c>
      <c r="G2699" t="s">
        <v>1060</v>
      </c>
      <c r="H2699" t="s">
        <v>1061</v>
      </c>
      <c r="I2699" t="s">
        <v>46</v>
      </c>
      <c r="J2699" t="s">
        <v>19</v>
      </c>
      <c r="K2699" t="str">
        <f>INDEX(Table6[Column1],MATCH(L2699,Table6[Column2]))</f>
        <v>Young Adults</v>
      </c>
      <c r="L2699">
        <v>34.534365819999998</v>
      </c>
      <c r="M2699" t="str">
        <f>VLOOKUP(L2699,Table1[],2)</f>
        <v>30 - 39</v>
      </c>
      <c r="N2699" t="str">
        <f>INDEX(Table7[Column1],MATCH(O2699,Table7[Column2]))</f>
        <v>Learning Stage</v>
      </c>
      <c r="O2699">
        <v>3.4486437419999998</v>
      </c>
      <c r="P2699" t="str">
        <f>VLOOKUP(O2699,Table13[],2)</f>
        <v>1 - 5</v>
      </c>
      <c r="Q2699" t="str">
        <f>INDEX(Table8[Column1],MATCH(R2699,Table8[Column2]))</f>
        <v>Scheduled</v>
      </c>
      <c r="R2699">
        <v>0</v>
      </c>
      <c r="S2699">
        <f t="shared" si="85"/>
        <v>0</v>
      </c>
      <c r="T2699" t="s">
        <v>19</v>
      </c>
    </row>
    <row r="2700" spans="1:20" x14ac:dyDescent="0.25">
      <c r="A2700">
        <v>2699</v>
      </c>
      <c r="B2700" t="s">
        <v>2130</v>
      </c>
      <c r="C2700" t="s">
        <v>2382</v>
      </c>
      <c r="D2700" t="str">
        <f t="shared" si="84"/>
        <v>Black Yolanda</v>
      </c>
      <c r="E2700" t="s">
        <v>15</v>
      </c>
      <c r="F2700" t="s">
        <v>127</v>
      </c>
      <c r="G2700" t="s">
        <v>1060</v>
      </c>
      <c r="H2700" t="s">
        <v>1061</v>
      </c>
      <c r="I2700" t="s">
        <v>127</v>
      </c>
      <c r="J2700" t="s">
        <v>19</v>
      </c>
      <c r="K2700" t="str">
        <f>INDEX(Table6[Column1],MATCH(L2700,Table6[Column2]))</f>
        <v>Adults</v>
      </c>
      <c r="L2700">
        <v>40.862101780000003</v>
      </c>
      <c r="M2700" t="str">
        <f>VLOOKUP(L2700,Table1[],2)</f>
        <v>40 - 49</v>
      </c>
      <c r="N2700" t="str">
        <f>INDEX(Table7[Column1],MATCH(O2700,Table7[Column2]))</f>
        <v>Learning Stage</v>
      </c>
      <c r="O2700">
        <v>5.9743307139999997</v>
      </c>
      <c r="P2700" t="str">
        <f>VLOOKUP(O2700,Table13[],2)</f>
        <v>1 - 5</v>
      </c>
      <c r="Q2700" t="str">
        <f>INDEX(Table8[Column1],MATCH(R2700,Table8[Column2]))</f>
        <v>Habitual</v>
      </c>
      <c r="R2700">
        <v>104.0762189</v>
      </c>
      <c r="S2700">
        <f t="shared" si="85"/>
        <v>4.3365091208333331</v>
      </c>
      <c r="T2700" t="s">
        <v>19</v>
      </c>
    </row>
    <row r="2701" spans="1:20" x14ac:dyDescent="0.25">
      <c r="A2701">
        <v>2700</v>
      </c>
      <c r="B2701" t="s">
        <v>62</v>
      </c>
      <c r="C2701" t="s">
        <v>2876</v>
      </c>
      <c r="D2701" t="str">
        <f t="shared" si="84"/>
        <v>Thomas Fredia</v>
      </c>
      <c r="E2701" t="s">
        <v>15</v>
      </c>
      <c r="F2701" t="s">
        <v>30</v>
      </c>
      <c r="G2701" t="s">
        <v>1060</v>
      </c>
      <c r="H2701" t="s">
        <v>1061</v>
      </c>
      <c r="I2701" t="s">
        <v>30</v>
      </c>
      <c r="J2701" t="s">
        <v>19</v>
      </c>
      <c r="K2701" t="str">
        <f>INDEX(Table6[Column1],MATCH(L2701,Table6[Column2]))</f>
        <v>Youth</v>
      </c>
      <c r="L2701">
        <v>23.035755590000001</v>
      </c>
      <c r="M2701" t="str">
        <f>VLOOKUP(L2701,Table1[],2)</f>
        <v>20 - 29</v>
      </c>
      <c r="N2701" t="str">
        <f>INDEX(Table7[Column1],MATCH(O2701,Table7[Column2]))</f>
        <v>Learning Stage</v>
      </c>
      <c r="O2701">
        <v>3.485033407</v>
      </c>
      <c r="P2701" t="str">
        <f>VLOOKUP(O2701,Table13[],2)</f>
        <v>1 - 5</v>
      </c>
      <c r="Q2701" t="str">
        <f>INDEX(Table8[Column1],MATCH(R2701,Table8[Column2]))</f>
        <v>Scheduled</v>
      </c>
      <c r="R2701">
        <v>0</v>
      </c>
      <c r="S2701">
        <f t="shared" si="85"/>
        <v>0</v>
      </c>
      <c r="T2701" t="s">
        <v>19</v>
      </c>
    </row>
    <row r="2702" spans="1:20" x14ac:dyDescent="0.25">
      <c r="A2702">
        <v>2701</v>
      </c>
      <c r="B2702" t="s">
        <v>2121</v>
      </c>
      <c r="C2702" t="s">
        <v>1199</v>
      </c>
      <c r="D2702" t="str">
        <f t="shared" si="84"/>
        <v>Brooks Valerie</v>
      </c>
      <c r="E2702" t="s">
        <v>15</v>
      </c>
      <c r="F2702" t="s">
        <v>127</v>
      </c>
      <c r="G2702" t="s">
        <v>1060</v>
      </c>
      <c r="H2702" t="s">
        <v>1061</v>
      </c>
      <c r="I2702" t="s">
        <v>127</v>
      </c>
      <c r="J2702" t="s">
        <v>19</v>
      </c>
      <c r="K2702" t="str">
        <f>INDEX(Table6[Column1],MATCH(L2702,Table6[Column2]))</f>
        <v>Young Adults</v>
      </c>
      <c r="L2702">
        <v>35.979605650000003</v>
      </c>
      <c r="M2702" t="str">
        <f>VLOOKUP(L2702,Table1[],2)</f>
        <v>30 - 39</v>
      </c>
      <c r="N2702" t="str">
        <f>INDEX(Table7[Column1],MATCH(O2702,Table7[Column2]))</f>
        <v>Fitting in Stage</v>
      </c>
      <c r="O2702">
        <v>6.1117303810000001</v>
      </c>
      <c r="P2702" t="str">
        <f>VLOOKUP(O2702,Table13[],2)</f>
        <v>6 - 10</v>
      </c>
      <c r="Q2702" t="str">
        <f>INDEX(Table8[Column1],MATCH(R2702,Table8[Column2]))</f>
        <v>Maintained</v>
      </c>
      <c r="R2702">
        <v>49.4960551</v>
      </c>
      <c r="S2702">
        <f t="shared" si="85"/>
        <v>2.0623356291666664</v>
      </c>
      <c r="T2702" t="s">
        <v>19</v>
      </c>
    </row>
    <row r="2703" spans="1:20" x14ac:dyDescent="0.25">
      <c r="A2703">
        <v>2702</v>
      </c>
      <c r="B2703" t="s">
        <v>2877</v>
      </c>
      <c r="C2703" t="s">
        <v>308</v>
      </c>
      <c r="D2703" t="str">
        <f t="shared" si="84"/>
        <v>Vick Maria</v>
      </c>
      <c r="E2703" t="s">
        <v>15</v>
      </c>
      <c r="F2703" t="s">
        <v>127</v>
      </c>
      <c r="G2703" t="s">
        <v>1060</v>
      </c>
      <c r="H2703" t="s">
        <v>1061</v>
      </c>
      <c r="I2703" t="s">
        <v>127</v>
      </c>
      <c r="J2703" t="s">
        <v>19</v>
      </c>
      <c r="K2703" t="str">
        <f>INDEX(Table6[Column1],MATCH(L2703,Table6[Column2]))</f>
        <v>Young Adults</v>
      </c>
      <c r="L2703">
        <v>39.47114535</v>
      </c>
      <c r="M2703" t="str">
        <f>VLOOKUP(L2703,Table1[],2)</f>
        <v>30 - 39</v>
      </c>
      <c r="N2703" t="str">
        <f>INDEX(Table7[Column1],MATCH(O2703,Table7[Column2]))</f>
        <v>Fitting in Stage</v>
      </c>
      <c r="O2703">
        <v>6.9580205670000002</v>
      </c>
      <c r="P2703" t="str">
        <f>VLOOKUP(O2703,Table13[],2)</f>
        <v>6 - 10</v>
      </c>
      <c r="Q2703" t="str">
        <f>INDEX(Table8[Column1],MATCH(R2703,Table8[Column2]))</f>
        <v>Scheduled</v>
      </c>
      <c r="R2703">
        <v>0</v>
      </c>
      <c r="S2703">
        <f t="shared" si="85"/>
        <v>0</v>
      </c>
      <c r="T2703" t="s">
        <v>19</v>
      </c>
    </row>
    <row r="2704" spans="1:20" x14ac:dyDescent="0.25">
      <c r="A2704">
        <v>2703</v>
      </c>
      <c r="B2704" t="s">
        <v>2878</v>
      </c>
      <c r="C2704" t="s">
        <v>2879</v>
      </c>
      <c r="D2704" t="str">
        <f t="shared" si="84"/>
        <v>Layton Letitia</v>
      </c>
      <c r="E2704" t="s">
        <v>15</v>
      </c>
      <c r="F2704" t="s">
        <v>57</v>
      </c>
      <c r="G2704" t="s">
        <v>1060</v>
      </c>
      <c r="H2704" t="s">
        <v>1061</v>
      </c>
      <c r="I2704" t="s">
        <v>57</v>
      </c>
      <c r="J2704" t="s">
        <v>19</v>
      </c>
      <c r="K2704" t="str">
        <f>INDEX(Table6[Column1],MATCH(L2704,Table6[Column2]))</f>
        <v>Adults</v>
      </c>
      <c r="L2704">
        <v>40.421311609999997</v>
      </c>
      <c r="M2704" t="str">
        <f>VLOOKUP(L2704,Table1[],2)</f>
        <v>40 - 49</v>
      </c>
      <c r="N2704" t="str">
        <f>INDEX(Table7[Column1],MATCH(O2704,Table7[Column2]))</f>
        <v>Learning Stage</v>
      </c>
      <c r="O2704">
        <v>1.9749892979999999</v>
      </c>
      <c r="P2704" t="str">
        <f>VLOOKUP(O2704,Table13[],2)</f>
        <v>1 - 5</v>
      </c>
      <c r="Q2704" t="str">
        <f>INDEX(Table8[Column1],MATCH(R2704,Table8[Column2]))</f>
        <v>Maintained</v>
      </c>
      <c r="R2704">
        <v>49.603649939999997</v>
      </c>
      <c r="S2704">
        <f t="shared" si="85"/>
        <v>2.0668187475000002</v>
      </c>
      <c r="T2704" t="s">
        <v>19</v>
      </c>
    </row>
    <row r="2705" spans="1:20" x14ac:dyDescent="0.25">
      <c r="A2705">
        <v>2704</v>
      </c>
      <c r="B2705" t="s">
        <v>620</v>
      </c>
      <c r="C2705" t="s">
        <v>345</v>
      </c>
      <c r="D2705" t="str">
        <f t="shared" si="84"/>
        <v>Lynch Ronald</v>
      </c>
      <c r="E2705" t="s">
        <v>22</v>
      </c>
      <c r="F2705" t="s">
        <v>33</v>
      </c>
      <c r="G2705" t="s">
        <v>1060</v>
      </c>
      <c r="H2705" t="s">
        <v>1061</v>
      </c>
      <c r="I2705" t="s">
        <v>33</v>
      </c>
      <c r="J2705" t="s">
        <v>19</v>
      </c>
      <c r="K2705" t="str">
        <f>INDEX(Table6[Column1],MATCH(L2705,Table6[Column2]))</f>
        <v>Adults</v>
      </c>
      <c r="L2705">
        <v>46.162600410000003</v>
      </c>
      <c r="M2705" t="str">
        <f>VLOOKUP(L2705,Table1[],2)</f>
        <v>40 - 49</v>
      </c>
      <c r="N2705" t="str">
        <f>INDEX(Table7[Column1],MATCH(O2705,Table7[Column2]))</f>
        <v>Learning Stage</v>
      </c>
      <c r="O2705">
        <v>3.5158816829999999</v>
      </c>
      <c r="P2705" t="str">
        <f>VLOOKUP(O2705,Table13[],2)</f>
        <v>1 - 5</v>
      </c>
      <c r="Q2705" t="str">
        <f>INDEX(Table8[Column1],MATCH(R2705,Table8[Column2]))</f>
        <v>Habitual</v>
      </c>
      <c r="R2705">
        <v>82.116683589999994</v>
      </c>
      <c r="S2705">
        <f t="shared" si="85"/>
        <v>3.4215284829166666</v>
      </c>
      <c r="T2705" t="s">
        <v>19</v>
      </c>
    </row>
    <row r="2706" spans="1:20" x14ac:dyDescent="0.25">
      <c r="A2706">
        <v>2705</v>
      </c>
      <c r="B2706" t="s">
        <v>1254</v>
      </c>
      <c r="C2706" t="s">
        <v>469</v>
      </c>
      <c r="D2706" t="str">
        <f t="shared" si="84"/>
        <v>Carter Melissa</v>
      </c>
      <c r="E2706" t="s">
        <v>15</v>
      </c>
      <c r="F2706" t="s">
        <v>38</v>
      </c>
      <c r="G2706" t="s">
        <v>820</v>
      </c>
      <c r="H2706" t="s">
        <v>821</v>
      </c>
      <c r="I2706" t="s">
        <v>38</v>
      </c>
      <c r="J2706" t="s">
        <v>19</v>
      </c>
      <c r="K2706" t="str">
        <f>INDEX(Table6[Column1],MATCH(L2706,Table6[Column2]))</f>
        <v>Adults</v>
      </c>
      <c r="L2706">
        <v>43.581547319999999</v>
      </c>
      <c r="M2706" t="str">
        <f>VLOOKUP(L2706,Table1[],2)</f>
        <v>40 - 49</v>
      </c>
      <c r="N2706" t="str">
        <f>INDEX(Table7[Column1],MATCH(O2706,Table7[Column2]))</f>
        <v>Fitting in Stage</v>
      </c>
      <c r="O2706">
        <v>6.2400685899999999</v>
      </c>
      <c r="P2706" t="str">
        <f>VLOOKUP(O2706,Table13[],2)</f>
        <v>6 - 10</v>
      </c>
      <c r="Q2706" t="str">
        <f>INDEX(Table8[Column1],MATCH(R2706,Table8[Column2]))</f>
        <v>Habitual</v>
      </c>
      <c r="R2706">
        <v>92.88297627</v>
      </c>
      <c r="S2706">
        <f t="shared" si="85"/>
        <v>3.8701240112500002</v>
      </c>
      <c r="T2706" t="s">
        <v>19</v>
      </c>
    </row>
    <row r="2707" spans="1:20" x14ac:dyDescent="0.25">
      <c r="A2707">
        <v>2706</v>
      </c>
      <c r="B2707" t="s">
        <v>2880</v>
      </c>
      <c r="C2707" t="s">
        <v>423</v>
      </c>
      <c r="D2707" t="str">
        <f t="shared" si="84"/>
        <v>Heil Brenda</v>
      </c>
      <c r="E2707" t="s">
        <v>15</v>
      </c>
      <c r="F2707" t="s">
        <v>54</v>
      </c>
      <c r="G2707" t="s">
        <v>1060</v>
      </c>
      <c r="H2707" t="s">
        <v>1061</v>
      </c>
      <c r="I2707" t="s">
        <v>54</v>
      </c>
      <c r="J2707" t="s">
        <v>19</v>
      </c>
      <c r="K2707" t="str">
        <f>INDEX(Table6[Column1],MATCH(L2707,Table6[Column2]))</f>
        <v>Adults</v>
      </c>
      <c r="L2707">
        <v>46.050522700000002</v>
      </c>
      <c r="M2707" t="str">
        <f>VLOOKUP(L2707,Table1[],2)</f>
        <v>40 - 49</v>
      </c>
      <c r="N2707" t="str">
        <f>INDEX(Table7[Column1],MATCH(O2707,Table7[Column2]))</f>
        <v>Learning Stage</v>
      </c>
      <c r="O2707">
        <v>4.6221870059999999</v>
      </c>
      <c r="P2707" t="str">
        <f>VLOOKUP(O2707,Table13[],2)</f>
        <v>1 - 5</v>
      </c>
      <c r="Q2707" t="str">
        <f>INDEX(Table8[Column1],MATCH(R2707,Table8[Column2]))</f>
        <v>Habitual</v>
      </c>
      <c r="R2707">
        <v>87.733484279999999</v>
      </c>
      <c r="S2707">
        <f t="shared" si="85"/>
        <v>3.6555618449999998</v>
      </c>
      <c r="T2707" t="s">
        <v>19</v>
      </c>
    </row>
    <row r="2708" spans="1:20" x14ac:dyDescent="0.25">
      <c r="A2708">
        <v>2707</v>
      </c>
      <c r="B2708" t="s">
        <v>2881</v>
      </c>
      <c r="C2708" t="s">
        <v>428</v>
      </c>
      <c r="D2708" t="str">
        <f t="shared" si="84"/>
        <v>Orton Russell</v>
      </c>
      <c r="E2708" t="s">
        <v>22</v>
      </c>
      <c r="F2708" t="s">
        <v>33</v>
      </c>
      <c r="G2708" t="s">
        <v>1060</v>
      </c>
      <c r="H2708" t="s">
        <v>1061</v>
      </c>
      <c r="I2708" t="s">
        <v>33</v>
      </c>
      <c r="J2708" t="s">
        <v>19</v>
      </c>
      <c r="K2708" t="str">
        <f>INDEX(Table6[Column1],MATCH(L2708,Table6[Column2]))</f>
        <v>Young Adults</v>
      </c>
      <c r="L2708">
        <v>39.029217430000003</v>
      </c>
      <c r="M2708" t="str">
        <f>VLOOKUP(L2708,Table1[],2)</f>
        <v>30 - 39</v>
      </c>
      <c r="N2708" t="str">
        <f>INDEX(Table7[Column1],MATCH(O2708,Table7[Column2]))</f>
        <v>Learning Stage</v>
      </c>
      <c r="O2708">
        <v>5.1901517860000004</v>
      </c>
      <c r="P2708" t="str">
        <f>VLOOKUP(O2708,Table13[],2)</f>
        <v>1 - 5</v>
      </c>
      <c r="Q2708" t="str">
        <f>INDEX(Table8[Column1],MATCH(R2708,Table8[Column2]))</f>
        <v>Maintained</v>
      </c>
      <c r="R2708">
        <v>43.02977533</v>
      </c>
      <c r="S2708">
        <f t="shared" si="85"/>
        <v>1.7929073054166667</v>
      </c>
      <c r="T2708" t="s">
        <v>19</v>
      </c>
    </row>
    <row r="2709" spans="1:20" x14ac:dyDescent="0.25">
      <c r="A2709">
        <v>2708</v>
      </c>
      <c r="B2709" t="s">
        <v>1209</v>
      </c>
      <c r="C2709" t="s">
        <v>2882</v>
      </c>
      <c r="D2709" t="str">
        <f t="shared" si="84"/>
        <v>Taylor Terrie</v>
      </c>
      <c r="E2709" t="s">
        <v>15</v>
      </c>
      <c r="F2709" t="s">
        <v>38</v>
      </c>
      <c r="G2709" t="s">
        <v>820</v>
      </c>
      <c r="H2709" t="s">
        <v>821</v>
      </c>
      <c r="I2709" t="s">
        <v>38</v>
      </c>
      <c r="J2709" t="s">
        <v>19</v>
      </c>
      <c r="K2709" t="str">
        <f>INDEX(Table6[Column1],MATCH(L2709,Table6[Column2]))</f>
        <v>Young Adults</v>
      </c>
      <c r="L2709">
        <v>37.300656529999998</v>
      </c>
      <c r="M2709" t="str">
        <f>VLOOKUP(L2709,Table1[],2)</f>
        <v>30 - 39</v>
      </c>
      <c r="N2709" t="str">
        <f>INDEX(Table7[Column1],MATCH(O2709,Table7[Column2]))</f>
        <v>Learning Stage</v>
      </c>
      <c r="O2709">
        <v>2.4267896360000001</v>
      </c>
      <c r="P2709" t="str">
        <f>VLOOKUP(O2709,Table13[],2)</f>
        <v>1 - 5</v>
      </c>
      <c r="Q2709" t="str">
        <f>INDEX(Table8[Column1],MATCH(R2709,Table8[Column2]))</f>
        <v>Maintained</v>
      </c>
      <c r="R2709">
        <v>56.734912080000001</v>
      </c>
      <c r="S2709">
        <f t="shared" si="85"/>
        <v>2.36395467</v>
      </c>
      <c r="T2709" t="s">
        <v>19</v>
      </c>
    </row>
    <row r="2710" spans="1:20" x14ac:dyDescent="0.25">
      <c r="A2710">
        <v>2709</v>
      </c>
      <c r="B2710" t="s">
        <v>2883</v>
      </c>
      <c r="C2710" t="s">
        <v>453</v>
      </c>
      <c r="D2710" t="str">
        <f t="shared" si="84"/>
        <v>Atkins Juan</v>
      </c>
      <c r="E2710" t="s">
        <v>22</v>
      </c>
      <c r="F2710" t="s">
        <v>16</v>
      </c>
      <c r="G2710" t="s">
        <v>17</v>
      </c>
      <c r="H2710" t="s">
        <v>18</v>
      </c>
      <c r="I2710" t="s">
        <v>16</v>
      </c>
      <c r="J2710" t="s">
        <v>19</v>
      </c>
      <c r="K2710" t="str">
        <f>INDEX(Table6[Column1],MATCH(L2710,Table6[Column2]))</f>
        <v>Youth</v>
      </c>
      <c r="L2710">
        <v>24.00193398</v>
      </c>
      <c r="M2710" t="str">
        <f>VLOOKUP(L2710,Table1[],2)</f>
        <v>20 - 29</v>
      </c>
      <c r="N2710" t="str">
        <f>INDEX(Table7[Column1],MATCH(O2710,Table7[Column2]))</f>
        <v>Learning Stage</v>
      </c>
      <c r="O2710">
        <v>3.9750290170000002</v>
      </c>
      <c r="P2710" t="str">
        <f>VLOOKUP(O2710,Table13[],2)</f>
        <v>1 - 5</v>
      </c>
      <c r="Q2710" t="str">
        <f>INDEX(Table8[Column1],MATCH(R2710,Table8[Column2]))</f>
        <v>Scheduled</v>
      </c>
      <c r="R2710">
        <v>0</v>
      </c>
      <c r="S2710">
        <f t="shared" si="85"/>
        <v>0</v>
      </c>
      <c r="T2710" t="s">
        <v>19</v>
      </c>
    </row>
    <row r="2711" spans="1:20" x14ac:dyDescent="0.25">
      <c r="A2711">
        <v>2710</v>
      </c>
      <c r="B2711" t="s">
        <v>2130</v>
      </c>
      <c r="C2711" t="s">
        <v>2884</v>
      </c>
      <c r="D2711" t="str">
        <f t="shared" si="84"/>
        <v>Black Allyson</v>
      </c>
      <c r="E2711" t="s">
        <v>15</v>
      </c>
      <c r="F2711" t="s">
        <v>30</v>
      </c>
      <c r="G2711" t="s">
        <v>1060</v>
      </c>
      <c r="H2711" t="s">
        <v>1061</v>
      </c>
      <c r="I2711" t="s">
        <v>30</v>
      </c>
      <c r="J2711" t="s">
        <v>19</v>
      </c>
      <c r="K2711" t="str">
        <f>INDEX(Table6[Column1],MATCH(L2711,Table6[Column2]))</f>
        <v>Young Adults</v>
      </c>
      <c r="L2711">
        <v>34.737632480000002</v>
      </c>
      <c r="M2711" t="str">
        <f>VLOOKUP(L2711,Table1[],2)</f>
        <v>30 - 39</v>
      </c>
      <c r="N2711" t="str">
        <f>INDEX(Table7[Column1],MATCH(O2711,Table7[Column2]))</f>
        <v>Fitting in Stage</v>
      </c>
      <c r="O2711">
        <v>6.0453050790000002</v>
      </c>
      <c r="P2711" t="str">
        <f>VLOOKUP(O2711,Table13[],2)</f>
        <v>6 - 10</v>
      </c>
      <c r="Q2711" t="str">
        <f>INDEX(Table8[Column1],MATCH(R2711,Table8[Column2]))</f>
        <v>Scheduled</v>
      </c>
      <c r="R2711">
        <v>25.48104116</v>
      </c>
      <c r="S2711">
        <f t="shared" si="85"/>
        <v>1.0617100483333333</v>
      </c>
      <c r="T2711" t="s">
        <v>19</v>
      </c>
    </row>
    <row r="2712" spans="1:20" x14ac:dyDescent="0.25">
      <c r="A2712">
        <v>2711</v>
      </c>
      <c r="B2712" t="s">
        <v>187</v>
      </c>
      <c r="C2712" t="s">
        <v>275</v>
      </c>
      <c r="D2712" t="str">
        <f t="shared" si="84"/>
        <v>Riley Nancy</v>
      </c>
      <c r="E2712" t="s">
        <v>15</v>
      </c>
      <c r="F2712" t="s">
        <v>54</v>
      </c>
      <c r="G2712" t="s">
        <v>1060</v>
      </c>
      <c r="H2712" t="s">
        <v>1061</v>
      </c>
      <c r="I2712" t="s">
        <v>54</v>
      </c>
      <c r="J2712" t="s">
        <v>19</v>
      </c>
      <c r="K2712" t="str">
        <f>INDEX(Table6[Column1],MATCH(L2712,Table6[Column2]))</f>
        <v>Adults</v>
      </c>
      <c r="L2712">
        <v>46.41434082</v>
      </c>
      <c r="M2712" t="str">
        <f>VLOOKUP(L2712,Table1[],2)</f>
        <v>40 - 49</v>
      </c>
      <c r="N2712" t="str">
        <f>INDEX(Table7[Column1],MATCH(O2712,Table7[Column2]))</f>
        <v>Learning Stage</v>
      </c>
      <c r="O2712">
        <v>3.898395856</v>
      </c>
      <c r="P2712" t="str">
        <f>VLOOKUP(O2712,Table13[],2)</f>
        <v>1 - 5</v>
      </c>
      <c r="Q2712" t="str">
        <f>INDEX(Table8[Column1],MATCH(R2712,Table8[Column2]))</f>
        <v>Maintained</v>
      </c>
      <c r="R2712">
        <v>75.870177499999997</v>
      </c>
      <c r="S2712">
        <f t="shared" si="85"/>
        <v>3.1612573958333328</v>
      </c>
      <c r="T2712" t="s">
        <v>19</v>
      </c>
    </row>
    <row r="2713" spans="1:20" x14ac:dyDescent="0.25">
      <c r="A2713">
        <v>2712</v>
      </c>
      <c r="B2713" t="s">
        <v>115</v>
      </c>
      <c r="C2713" t="s">
        <v>447</v>
      </c>
      <c r="D2713" t="str">
        <f t="shared" si="84"/>
        <v>Daniel Karen</v>
      </c>
      <c r="E2713" t="s">
        <v>15</v>
      </c>
      <c r="F2713" t="s">
        <v>38</v>
      </c>
      <c r="G2713" t="s">
        <v>2724</v>
      </c>
      <c r="H2713" t="s">
        <v>1863</v>
      </c>
      <c r="I2713" t="s">
        <v>38</v>
      </c>
      <c r="J2713" t="s">
        <v>19</v>
      </c>
      <c r="K2713" t="str">
        <f>INDEX(Table6[Column1],MATCH(L2713,Table6[Column2]))</f>
        <v>Adults</v>
      </c>
      <c r="L2713">
        <v>44.555781680000003</v>
      </c>
      <c r="M2713" t="str">
        <f>VLOOKUP(L2713,Table1[],2)</f>
        <v>40 - 49</v>
      </c>
      <c r="N2713" t="str">
        <f>INDEX(Table7[Column1],MATCH(O2713,Table7[Column2]))</f>
        <v>Fitting in Stage</v>
      </c>
      <c r="O2713">
        <v>7.638647357</v>
      </c>
      <c r="P2713" t="str">
        <f>VLOOKUP(O2713,Table13[],2)</f>
        <v>6 - 10</v>
      </c>
      <c r="Q2713" t="str">
        <f>INDEX(Table8[Column1],MATCH(R2713,Table8[Column2]))</f>
        <v>Habitual</v>
      </c>
      <c r="R2713">
        <v>83.972427890000006</v>
      </c>
      <c r="S2713">
        <f t="shared" si="85"/>
        <v>3.4988511620833336</v>
      </c>
      <c r="T2713" t="s">
        <v>19</v>
      </c>
    </row>
    <row r="2714" spans="1:20" x14ac:dyDescent="0.25">
      <c r="A2714">
        <v>2713</v>
      </c>
      <c r="B2714" t="s">
        <v>1712</v>
      </c>
      <c r="C2714" t="s">
        <v>401</v>
      </c>
      <c r="D2714" t="str">
        <f t="shared" si="84"/>
        <v>Deluca Michael</v>
      </c>
      <c r="E2714" t="s">
        <v>22</v>
      </c>
      <c r="F2714" t="s">
        <v>100</v>
      </c>
      <c r="G2714" t="s">
        <v>820</v>
      </c>
      <c r="H2714" t="s">
        <v>821</v>
      </c>
      <c r="I2714" t="s">
        <v>101</v>
      </c>
      <c r="J2714" t="s">
        <v>19</v>
      </c>
      <c r="K2714" t="str">
        <f>INDEX(Table6[Column1],MATCH(L2714,Table6[Column2]))</f>
        <v>Adults</v>
      </c>
      <c r="L2714">
        <v>44.77370809</v>
      </c>
      <c r="M2714" t="str">
        <f>VLOOKUP(L2714,Table1[],2)</f>
        <v>40 - 49</v>
      </c>
      <c r="N2714" t="str">
        <f>INDEX(Table7[Column1],MATCH(O2714,Table7[Column2]))</f>
        <v>Learning Stage</v>
      </c>
      <c r="O2714">
        <v>2.9579266620000002</v>
      </c>
      <c r="P2714" t="str">
        <f>VLOOKUP(O2714,Table13[],2)</f>
        <v>1 - 5</v>
      </c>
      <c r="Q2714" t="str">
        <f>INDEX(Table8[Column1],MATCH(R2714,Table8[Column2]))</f>
        <v>Habitual</v>
      </c>
      <c r="R2714">
        <v>109.4167478</v>
      </c>
      <c r="S2714">
        <f t="shared" si="85"/>
        <v>4.5590311583333332</v>
      </c>
      <c r="T2714" t="s">
        <v>19</v>
      </c>
    </row>
    <row r="2715" spans="1:20" x14ac:dyDescent="0.25">
      <c r="A2715">
        <v>2714</v>
      </c>
      <c r="B2715" t="s">
        <v>98</v>
      </c>
      <c r="C2715" t="s">
        <v>2511</v>
      </c>
      <c r="D2715" t="str">
        <f t="shared" si="84"/>
        <v>Thompson Judy</v>
      </c>
      <c r="E2715" t="s">
        <v>15</v>
      </c>
      <c r="F2715" t="s">
        <v>24</v>
      </c>
      <c r="G2715" t="s">
        <v>1060</v>
      </c>
      <c r="H2715" t="s">
        <v>1061</v>
      </c>
      <c r="I2715" t="s">
        <v>24</v>
      </c>
      <c r="J2715" t="s">
        <v>19</v>
      </c>
      <c r="K2715" t="str">
        <f>INDEX(Table6[Column1],MATCH(L2715,Table6[Column2]))</f>
        <v>Adults</v>
      </c>
      <c r="L2715">
        <v>42.750072269999997</v>
      </c>
      <c r="M2715" t="str">
        <f>VLOOKUP(L2715,Table1[],2)</f>
        <v>40 - 49</v>
      </c>
      <c r="N2715" t="str">
        <f>INDEX(Table7[Column1],MATCH(O2715,Table7[Column2]))</f>
        <v>Learning Stage</v>
      </c>
      <c r="O2715">
        <v>4.6204124240000004</v>
      </c>
      <c r="P2715" t="str">
        <f>VLOOKUP(O2715,Table13[],2)</f>
        <v>1 - 5</v>
      </c>
      <c r="Q2715" t="str">
        <f>INDEX(Table8[Column1],MATCH(R2715,Table8[Column2]))</f>
        <v>Habitual</v>
      </c>
      <c r="R2715">
        <v>85.39177771</v>
      </c>
      <c r="S2715">
        <f t="shared" si="85"/>
        <v>3.5579907379166662</v>
      </c>
      <c r="T2715" t="s">
        <v>19</v>
      </c>
    </row>
    <row r="2716" spans="1:20" x14ac:dyDescent="0.25">
      <c r="A2716">
        <v>2715</v>
      </c>
      <c r="B2716" t="s">
        <v>2885</v>
      </c>
      <c r="C2716" t="s">
        <v>763</v>
      </c>
      <c r="D2716" t="str">
        <f t="shared" si="84"/>
        <v>Hagen Howard</v>
      </c>
      <c r="E2716" t="s">
        <v>22</v>
      </c>
      <c r="F2716" t="s">
        <v>1226</v>
      </c>
      <c r="G2716" t="s">
        <v>1060</v>
      </c>
      <c r="H2716" t="s">
        <v>1061</v>
      </c>
      <c r="I2716" t="s">
        <v>24</v>
      </c>
      <c r="J2716" t="s">
        <v>19</v>
      </c>
      <c r="K2716" t="str">
        <f>INDEX(Table6[Column1],MATCH(L2716,Table6[Column2]))</f>
        <v>Elders</v>
      </c>
      <c r="L2716">
        <v>52.787911749999999</v>
      </c>
      <c r="M2716" t="str">
        <f>VLOOKUP(L2716,Table1[],2)</f>
        <v>50 - 59</v>
      </c>
      <c r="N2716" t="str">
        <f>INDEX(Table7[Column1],MATCH(O2716,Table7[Column2]))</f>
        <v>Fitting in Stage</v>
      </c>
      <c r="O2716">
        <v>7.4185309229999996</v>
      </c>
      <c r="P2716" t="str">
        <f>VLOOKUP(O2716,Table13[],2)</f>
        <v>6 - 10</v>
      </c>
      <c r="Q2716" t="str">
        <f>INDEX(Table8[Column1],MATCH(R2716,Table8[Column2]))</f>
        <v>Habitual</v>
      </c>
      <c r="R2716">
        <v>85.053228579999995</v>
      </c>
      <c r="S2716">
        <f t="shared" si="85"/>
        <v>3.5438845241666663</v>
      </c>
      <c r="T2716" t="s">
        <v>19</v>
      </c>
    </row>
    <row r="2717" spans="1:20" x14ac:dyDescent="0.25">
      <c r="A2717">
        <v>2716</v>
      </c>
      <c r="B2717" t="s">
        <v>2886</v>
      </c>
      <c r="C2717" t="s">
        <v>2061</v>
      </c>
      <c r="D2717" t="str">
        <f t="shared" si="84"/>
        <v>Sowards Sue</v>
      </c>
      <c r="E2717" t="s">
        <v>15</v>
      </c>
      <c r="F2717" t="s">
        <v>407</v>
      </c>
      <c r="G2717" t="s">
        <v>1060</v>
      </c>
      <c r="H2717" t="s">
        <v>1061</v>
      </c>
      <c r="I2717" t="s">
        <v>407</v>
      </c>
      <c r="J2717" t="s">
        <v>19</v>
      </c>
      <c r="K2717" t="str">
        <f>INDEX(Table6[Column1],MATCH(L2717,Table6[Column2]))</f>
        <v>Adults</v>
      </c>
      <c r="L2717">
        <v>44.282734120000001</v>
      </c>
      <c r="M2717" t="str">
        <f>VLOOKUP(L2717,Table1[],2)</f>
        <v>40 - 49</v>
      </c>
      <c r="N2717" t="str">
        <f>INDEX(Table7[Column1],MATCH(O2717,Table7[Column2]))</f>
        <v>Learning Stage</v>
      </c>
      <c r="O2717">
        <v>4.7157742379999998</v>
      </c>
      <c r="P2717" t="str">
        <f>VLOOKUP(O2717,Table13[],2)</f>
        <v>1 - 5</v>
      </c>
      <c r="Q2717" t="str">
        <f>INDEX(Table8[Column1],MATCH(R2717,Table8[Column2]))</f>
        <v>Maintained</v>
      </c>
      <c r="R2717">
        <v>42.732379850000001</v>
      </c>
      <c r="S2717">
        <f t="shared" si="85"/>
        <v>1.7805158270833332</v>
      </c>
      <c r="T2717" t="s">
        <v>19</v>
      </c>
    </row>
    <row r="2718" spans="1:20" x14ac:dyDescent="0.25">
      <c r="A2718">
        <v>2717</v>
      </c>
      <c r="B2718" t="s">
        <v>92</v>
      </c>
      <c r="C2718" t="s">
        <v>492</v>
      </c>
      <c r="D2718" t="str">
        <f t="shared" si="84"/>
        <v>Nguyen Raymond</v>
      </c>
      <c r="E2718" t="s">
        <v>22</v>
      </c>
      <c r="F2718" t="s">
        <v>452</v>
      </c>
      <c r="G2718" t="s">
        <v>1060</v>
      </c>
      <c r="H2718" t="s">
        <v>1061</v>
      </c>
      <c r="I2718" t="s">
        <v>407</v>
      </c>
      <c r="J2718" t="s">
        <v>19</v>
      </c>
      <c r="K2718" t="str">
        <f>INDEX(Table6[Column1],MATCH(L2718,Table6[Column2]))</f>
        <v>Adults</v>
      </c>
      <c r="L2718">
        <v>43.243548359999998</v>
      </c>
      <c r="M2718" t="str">
        <f>VLOOKUP(L2718,Table1[],2)</f>
        <v>40 - 49</v>
      </c>
      <c r="N2718" t="str">
        <f>INDEX(Table7[Column1],MATCH(O2718,Table7[Column2]))</f>
        <v>Learning Stage</v>
      </c>
      <c r="O2718">
        <v>4.7681764729999996</v>
      </c>
      <c r="P2718" t="str">
        <f>VLOOKUP(O2718,Table13[],2)</f>
        <v>1 - 5</v>
      </c>
      <c r="Q2718" t="str">
        <f>INDEX(Table8[Column1],MATCH(R2718,Table8[Column2]))</f>
        <v>Maintained</v>
      </c>
      <c r="R2718">
        <v>51.288776499999997</v>
      </c>
      <c r="S2718">
        <f t="shared" si="85"/>
        <v>2.1370323541666667</v>
      </c>
      <c r="T2718" t="s">
        <v>19</v>
      </c>
    </row>
    <row r="2719" spans="1:20" x14ac:dyDescent="0.25">
      <c r="A2719">
        <v>2718</v>
      </c>
      <c r="B2719" t="s">
        <v>1464</v>
      </c>
      <c r="C2719" t="s">
        <v>2887</v>
      </c>
      <c r="D2719" t="str">
        <f t="shared" si="84"/>
        <v>Vera Jennie</v>
      </c>
      <c r="E2719" t="s">
        <v>15</v>
      </c>
      <c r="F2719" t="s">
        <v>38</v>
      </c>
      <c r="G2719" t="s">
        <v>2724</v>
      </c>
      <c r="H2719" t="s">
        <v>1863</v>
      </c>
      <c r="I2719" t="s">
        <v>38</v>
      </c>
      <c r="J2719" t="s">
        <v>19</v>
      </c>
      <c r="K2719" t="str">
        <f>INDEX(Table6[Column1],MATCH(L2719,Table6[Column2]))</f>
        <v>Elders</v>
      </c>
      <c r="L2719">
        <v>58.06400944</v>
      </c>
      <c r="M2719" t="str">
        <f>VLOOKUP(L2719,Table1[],2)</f>
        <v>50 - 59</v>
      </c>
      <c r="N2719" t="str">
        <f>INDEX(Table7[Column1],MATCH(O2719,Table7[Column2]))</f>
        <v>Learning Stage</v>
      </c>
      <c r="O2719">
        <v>4.8493433210000001</v>
      </c>
      <c r="P2719" t="str">
        <f>VLOOKUP(O2719,Table13[],2)</f>
        <v>1 - 5</v>
      </c>
      <c r="Q2719" t="str">
        <f>INDEX(Table8[Column1],MATCH(R2719,Table8[Column2]))</f>
        <v>Unexcused</v>
      </c>
      <c r="R2719">
        <v>181.76706239999999</v>
      </c>
      <c r="S2719">
        <f t="shared" si="85"/>
        <v>7.5736276</v>
      </c>
      <c r="T2719" t="s">
        <v>19</v>
      </c>
    </row>
    <row r="2720" spans="1:20" x14ac:dyDescent="0.25">
      <c r="A2720">
        <v>2719</v>
      </c>
      <c r="B2720" t="s">
        <v>2888</v>
      </c>
      <c r="C2720" t="s">
        <v>1146</v>
      </c>
      <c r="D2720" t="str">
        <f t="shared" si="84"/>
        <v>Soper Shirley</v>
      </c>
      <c r="E2720" t="s">
        <v>15</v>
      </c>
      <c r="F2720" t="s">
        <v>127</v>
      </c>
      <c r="G2720" t="s">
        <v>1060</v>
      </c>
      <c r="H2720" t="s">
        <v>1061</v>
      </c>
      <c r="I2720" t="s">
        <v>127</v>
      </c>
      <c r="J2720" t="s">
        <v>19</v>
      </c>
      <c r="K2720" t="str">
        <f>INDEX(Table6[Column1],MATCH(L2720,Table6[Column2]))</f>
        <v>Adults</v>
      </c>
      <c r="L2720">
        <v>42.58083938</v>
      </c>
      <c r="M2720" t="str">
        <f>VLOOKUP(L2720,Table1[],2)</f>
        <v>40 - 49</v>
      </c>
      <c r="N2720" t="str">
        <f>INDEX(Table7[Column1],MATCH(O2720,Table7[Column2]))</f>
        <v>Learning Stage</v>
      </c>
      <c r="O2720">
        <v>3.4942976219999999</v>
      </c>
      <c r="P2720" t="str">
        <f>VLOOKUP(O2720,Table13[],2)</f>
        <v>1 - 5</v>
      </c>
      <c r="Q2720" t="str">
        <f>INDEX(Table8[Column1],MATCH(R2720,Table8[Column2]))</f>
        <v>Maintained</v>
      </c>
      <c r="R2720">
        <v>60.974354730000002</v>
      </c>
      <c r="S2720">
        <f t="shared" si="85"/>
        <v>2.5405981137500002</v>
      </c>
      <c r="T2720" t="s">
        <v>19</v>
      </c>
    </row>
    <row r="2721" spans="1:20" x14ac:dyDescent="0.25">
      <c r="A2721">
        <v>2720</v>
      </c>
      <c r="B2721" t="s">
        <v>2889</v>
      </c>
      <c r="C2721" t="s">
        <v>802</v>
      </c>
      <c r="D2721" t="str">
        <f t="shared" si="84"/>
        <v>Quintero Donna</v>
      </c>
      <c r="E2721" t="s">
        <v>15</v>
      </c>
      <c r="F2721" t="s">
        <v>84</v>
      </c>
      <c r="G2721" t="s">
        <v>1060</v>
      </c>
      <c r="H2721" t="s">
        <v>1061</v>
      </c>
      <c r="I2721" t="s">
        <v>84</v>
      </c>
      <c r="J2721" t="s">
        <v>19</v>
      </c>
      <c r="K2721" t="str">
        <f>INDEX(Table6[Column1],MATCH(L2721,Table6[Column2]))</f>
        <v>Young Adults</v>
      </c>
      <c r="L2721">
        <v>38.25097762</v>
      </c>
      <c r="M2721" t="str">
        <f>VLOOKUP(L2721,Table1[],2)</f>
        <v>30 - 39</v>
      </c>
      <c r="N2721" t="str">
        <f>INDEX(Table7[Column1],MATCH(O2721,Table7[Column2]))</f>
        <v>Learning Stage</v>
      </c>
      <c r="O2721">
        <v>3.7679026879999999</v>
      </c>
      <c r="P2721" t="str">
        <f>VLOOKUP(O2721,Table13[],2)</f>
        <v>1 - 5</v>
      </c>
      <c r="Q2721" t="str">
        <f>INDEX(Table8[Column1],MATCH(R2721,Table8[Column2]))</f>
        <v>Scheduled</v>
      </c>
      <c r="R2721">
        <v>18.23591901</v>
      </c>
      <c r="S2721">
        <f t="shared" si="85"/>
        <v>0.75982995875000003</v>
      </c>
      <c r="T2721" t="s">
        <v>19</v>
      </c>
    </row>
    <row r="2722" spans="1:20" x14ac:dyDescent="0.25">
      <c r="A2722">
        <v>2721</v>
      </c>
      <c r="B2722" t="s">
        <v>2890</v>
      </c>
      <c r="C2722" t="s">
        <v>1074</v>
      </c>
      <c r="D2722" t="str">
        <f t="shared" si="84"/>
        <v>Healey Paula</v>
      </c>
      <c r="E2722" t="s">
        <v>15</v>
      </c>
      <c r="F2722" t="s">
        <v>33</v>
      </c>
      <c r="G2722" t="s">
        <v>1060</v>
      </c>
      <c r="H2722" t="s">
        <v>1061</v>
      </c>
      <c r="I2722" t="s">
        <v>33</v>
      </c>
      <c r="J2722" t="s">
        <v>19</v>
      </c>
      <c r="K2722" t="str">
        <f>INDEX(Table6[Column1],MATCH(L2722,Table6[Column2]))</f>
        <v>Youth</v>
      </c>
      <c r="L2722">
        <v>26.127510229999999</v>
      </c>
      <c r="M2722" t="str">
        <f>VLOOKUP(L2722,Table1[],2)</f>
        <v>20 - 29</v>
      </c>
      <c r="N2722" t="str">
        <f>INDEX(Table7[Column1],MATCH(O2722,Table7[Column2]))</f>
        <v>Learning Stage</v>
      </c>
      <c r="O2722">
        <v>2.2792105579999999</v>
      </c>
      <c r="P2722" t="str">
        <f>VLOOKUP(O2722,Table13[],2)</f>
        <v>1 - 5</v>
      </c>
      <c r="Q2722" t="str">
        <f>INDEX(Table8[Column1],MATCH(R2722,Table8[Column2]))</f>
        <v>Scheduled</v>
      </c>
      <c r="R2722">
        <v>15.872805169999999</v>
      </c>
      <c r="S2722">
        <f t="shared" si="85"/>
        <v>0.66136688208333339</v>
      </c>
      <c r="T2722" t="s">
        <v>19</v>
      </c>
    </row>
    <row r="2723" spans="1:20" x14ac:dyDescent="0.25">
      <c r="A2723">
        <v>2722</v>
      </c>
      <c r="B2723" t="s">
        <v>1039</v>
      </c>
      <c r="C2723" t="s">
        <v>590</v>
      </c>
      <c r="D2723" t="str">
        <f t="shared" si="84"/>
        <v>Roberts Earl</v>
      </c>
      <c r="E2723" t="s">
        <v>22</v>
      </c>
      <c r="F2723" t="s">
        <v>38</v>
      </c>
      <c r="G2723" t="s">
        <v>2724</v>
      </c>
      <c r="H2723" t="s">
        <v>1863</v>
      </c>
      <c r="I2723" t="s">
        <v>38</v>
      </c>
      <c r="J2723" t="s">
        <v>19</v>
      </c>
      <c r="K2723" t="str">
        <f>INDEX(Table6[Column1],MATCH(L2723,Table6[Column2]))</f>
        <v>Adults</v>
      </c>
      <c r="L2723">
        <v>49.465822920000001</v>
      </c>
      <c r="M2723" t="str">
        <f>VLOOKUP(L2723,Table1[],2)</f>
        <v>40 - 49</v>
      </c>
      <c r="N2723" t="str">
        <f>INDEX(Table7[Column1],MATCH(O2723,Table7[Column2]))</f>
        <v>Learning Stage</v>
      </c>
      <c r="O2723">
        <v>5.9534374540000004</v>
      </c>
      <c r="P2723" t="str">
        <f>VLOOKUP(O2723,Table13[],2)</f>
        <v>1 - 5</v>
      </c>
      <c r="Q2723" t="str">
        <f>INDEX(Table8[Column1],MATCH(R2723,Table8[Column2]))</f>
        <v>Habitual</v>
      </c>
      <c r="R2723">
        <v>98.193099669999995</v>
      </c>
      <c r="S2723">
        <f t="shared" si="85"/>
        <v>4.0913791529166668</v>
      </c>
      <c r="T2723" t="s">
        <v>19</v>
      </c>
    </row>
    <row r="2724" spans="1:20" x14ac:dyDescent="0.25">
      <c r="A2724">
        <v>2723</v>
      </c>
      <c r="B2724" t="s">
        <v>2891</v>
      </c>
      <c r="C2724" t="s">
        <v>2892</v>
      </c>
      <c r="D2724" t="str">
        <f t="shared" si="84"/>
        <v>Cerda Myrtle</v>
      </c>
      <c r="E2724" t="s">
        <v>15</v>
      </c>
      <c r="F2724" t="s">
        <v>38</v>
      </c>
      <c r="G2724" t="s">
        <v>820</v>
      </c>
      <c r="H2724" t="s">
        <v>821</v>
      </c>
      <c r="I2724" t="s">
        <v>38</v>
      </c>
      <c r="J2724" t="s">
        <v>19</v>
      </c>
      <c r="K2724" t="str">
        <f>INDEX(Table6[Column1],MATCH(L2724,Table6[Column2]))</f>
        <v>Young Adults</v>
      </c>
      <c r="L2724">
        <v>30.411748790000001</v>
      </c>
      <c r="M2724" t="str">
        <f>VLOOKUP(L2724,Table1[],2)</f>
        <v>30 - 39</v>
      </c>
      <c r="N2724" t="str">
        <f>INDEX(Table7[Column1],MATCH(O2724,Table7[Column2]))</f>
        <v>Learning Stage</v>
      </c>
      <c r="O2724">
        <v>3.9815561490000002</v>
      </c>
      <c r="P2724" t="str">
        <f>VLOOKUP(O2724,Table13[],2)</f>
        <v>1 - 5</v>
      </c>
      <c r="Q2724" t="str">
        <f>INDEX(Table8[Column1],MATCH(R2724,Table8[Column2]))</f>
        <v>Scheduled</v>
      </c>
      <c r="R2724">
        <v>16.39813088</v>
      </c>
      <c r="S2724">
        <f t="shared" si="85"/>
        <v>0.68325545333333337</v>
      </c>
      <c r="T2724" t="s">
        <v>19</v>
      </c>
    </row>
    <row r="2725" spans="1:20" x14ac:dyDescent="0.25">
      <c r="A2725">
        <v>2724</v>
      </c>
      <c r="B2725" t="s">
        <v>2893</v>
      </c>
      <c r="C2725" t="s">
        <v>504</v>
      </c>
      <c r="D2725" t="str">
        <f t="shared" si="84"/>
        <v>Bond Ann</v>
      </c>
      <c r="E2725" t="s">
        <v>15</v>
      </c>
      <c r="F2725" t="s">
        <v>157</v>
      </c>
      <c r="G2725" t="s">
        <v>1060</v>
      </c>
      <c r="H2725" t="s">
        <v>1061</v>
      </c>
      <c r="I2725" t="s">
        <v>157</v>
      </c>
      <c r="J2725" t="s">
        <v>19</v>
      </c>
      <c r="K2725" t="str">
        <f>INDEX(Table6[Column1],MATCH(L2725,Table6[Column2]))</f>
        <v>Young Adults</v>
      </c>
      <c r="L2725">
        <v>39.774642610000001</v>
      </c>
      <c r="M2725" t="str">
        <f>VLOOKUP(L2725,Table1[],2)</f>
        <v>30 - 39</v>
      </c>
      <c r="N2725" t="str">
        <f>INDEX(Table7[Column1],MATCH(O2725,Table7[Column2]))</f>
        <v>Learning Stage</v>
      </c>
      <c r="O2725">
        <v>2.3605126420000002</v>
      </c>
      <c r="P2725" t="str">
        <f>VLOOKUP(O2725,Table13[],2)</f>
        <v>1 - 5</v>
      </c>
      <c r="Q2725" t="str">
        <f>INDEX(Table8[Column1],MATCH(R2725,Table8[Column2]))</f>
        <v>Maintained</v>
      </c>
      <c r="R2725">
        <v>50.242173829999999</v>
      </c>
      <c r="S2725">
        <f t="shared" si="85"/>
        <v>2.0934239095833331</v>
      </c>
      <c r="T2725" t="s">
        <v>19</v>
      </c>
    </row>
    <row r="2726" spans="1:20" x14ac:dyDescent="0.25">
      <c r="A2726">
        <v>2725</v>
      </c>
      <c r="B2726" t="s">
        <v>317</v>
      </c>
      <c r="C2726" t="s">
        <v>802</v>
      </c>
      <c r="D2726" t="str">
        <f t="shared" si="84"/>
        <v>McBride Donna</v>
      </c>
      <c r="E2726" t="s">
        <v>15</v>
      </c>
      <c r="F2726" t="s">
        <v>121</v>
      </c>
      <c r="G2726" t="s">
        <v>1060</v>
      </c>
      <c r="H2726" t="s">
        <v>1061</v>
      </c>
      <c r="I2726" t="s">
        <v>121</v>
      </c>
      <c r="J2726" t="s">
        <v>19</v>
      </c>
      <c r="K2726" t="str">
        <f>INDEX(Table6[Column1],MATCH(L2726,Table6[Column2]))</f>
        <v>Adults</v>
      </c>
      <c r="L2726">
        <v>44.855419140000002</v>
      </c>
      <c r="M2726" t="str">
        <f>VLOOKUP(L2726,Table1[],2)</f>
        <v>40 - 49</v>
      </c>
      <c r="N2726" t="str">
        <f>INDEX(Table7[Column1],MATCH(O2726,Table7[Column2]))</f>
        <v>Fitting in Stage</v>
      </c>
      <c r="O2726">
        <v>6.0721324140000004</v>
      </c>
      <c r="P2726" t="str">
        <f>VLOOKUP(O2726,Table13[],2)</f>
        <v>6 - 10</v>
      </c>
      <c r="Q2726" t="str">
        <f>INDEX(Table8[Column1],MATCH(R2726,Table8[Column2]))</f>
        <v>Habitual</v>
      </c>
      <c r="R2726">
        <v>83.671170630000006</v>
      </c>
      <c r="S2726">
        <f t="shared" si="85"/>
        <v>3.4862987762500004</v>
      </c>
      <c r="T2726" t="s">
        <v>19</v>
      </c>
    </row>
    <row r="2727" spans="1:20" x14ac:dyDescent="0.25">
      <c r="A2727">
        <v>2726</v>
      </c>
      <c r="B2727" t="s">
        <v>796</v>
      </c>
      <c r="C2727" t="s">
        <v>2894</v>
      </c>
      <c r="D2727" t="str">
        <f t="shared" si="84"/>
        <v>Hess Zoe</v>
      </c>
      <c r="E2727" t="s">
        <v>15</v>
      </c>
      <c r="F2727" t="s">
        <v>232</v>
      </c>
      <c r="G2727" t="s">
        <v>1060</v>
      </c>
      <c r="H2727" t="s">
        <v>1061</v>
      </c>
      <c r="I2727" t="s">
        <v>169</v>
      </c>
      <c r="J2727" t="s">
        <v>19</v>
      </c>
      <c r="K2727" t="str">
        <f>INDEX(Table6[Column1],MATCH(L2727,Table6[Column2]))</f>
        <v>Elders</v>
      </c>
      <c r="L2727">
        <v>55.687421129999997</v>
      </c>
      <c r="M2727" t="str">
        <f>VLOOKUP(L2727,Table1[],2)</f>
        <v>50 - 59</v>
      </c>
      <c r="N2727" t="str">
        <f>INDEX(Table7[Column1],MATCH(O2727,Table7[Column2]))</f>
        <v>Learning Stage</v>
      </c>
      <c r="O2727">
        <v>4.8297371179999997</v>
      </c>
      <c r="P2727" t="str">
        <f>VLOOKUP(O2727,Table13[],2)</f>
        <v>1 - 5</v>
      </c>
      <c r="Q2727" t="str">
        <f>INDEX(Table8[Column1],MATCH(R2727,Table8[Column2]))</f>
        <v>Excused</v>
      </c>
      <c r="R2727">
        <v>140.3867348</v>
      </c>
      <c r="S2727">
        <f t="shared" si="85"/>
        <v>5.8494472833333333</v>
      </c>
      <c r="T2727" t="s">
        <v>19</v>
      </c>
    </row>
    <row r="2728" spans="1:20" x14ac:dyDescent="0.25">
      <c r="A2728">
        <v>2727</v>
      </c>
      <c r="B2728" t="s">
        <v>2895</v>
      </c>
      <c r="C2728" t="s">
        <v>1105</v>
      </c>
      <c r="D2728" t="str">
        <f t="shared" si="84"/>
        <v>Rodgers Mark</v>
      </c>
      <c r="E2728" t="s">
        <v>22</v>
      </c>
      <c r="F2728" t="s">
        <v>2896</v>
      </c>
      <c r="G2728" t="s">
        <v>1060</v>
      </c>
      <c r="H2728" t="s">
        <v>1061</v>
      </c>
      <c r="I2728" t="s">
        <v>138</v>
      </c>
      <c r="J2728" t="s">
        <v>19</v>
      </c>
      <c r="K2728" t="str">
        <f>INDEX(Table6[Column1],MATCH(L2728,Table6[Column2]))</f>
        <v>Adults</v>
      </c>
      <c r="L2728">
        <v>45.679385140000001</v>
      </c>
      <c r="M2728" t="str">
        <f>VLOOKUP(L2728,Table1[],2)</f>
        <v>40 - 49</v>
      </c>
      <c r="N2728" t="str">
        <f>INDEX(Table7[Column1],MATCH(O2728,Table7[Column2]))</f>
        <v>Learning Stage</v>
      </c>
      <c r="O2728">
        <v>5.278612216</v>
      </c>
      <c r="P2728" t="str">
        <f>VLOOKUP(O2728,Table13[],2)</f>
        <v>1 - 5</v>
      </c>
      <c r="Q2728" t="str">
        <f>INDEX(Table8[Column1],MATCH(R2728,Table8[Column2]))</f>
        <v>Maintained</v>
      </c>
      <c r="R2728">
        <v>51.610786480000002</v>
      </c>
      <c r="S2728">
        <f t="shared" si="85"/>
        <v>2.1504494366666669</v>
      </c>
      <c r="T2728" t="s">
        <v>19</v>
      </c>
    </row>
    <row r="2729" spans="1:20" x14ac:dyDescent="0.25">
      <c r="A2729">
        <v>2728</v>
      </c>
      <c r="B2729" t="s">
        <v>2897</v>
      </c>
      <c r="C2729" t="s">
        <v>624</v>
      </c>
      <c r="D2729" t="str">
        <f t="shared" si="84"/>
        <v>Han Sharon</v>
      </c>
      <c r="E2729" t="s">
        <v>15</v>
      </c>
      <c r="F2729" t="s">
        <v>33</v>
      </c>
      <c r="G2729" t="s">
        <v>1060</v>
      </c>
      <c r="H2729" t="s">
        <v>1061</v>
      </c>
      <c r="I2729" t="s">
        <v>33</v>
      </c>
      <c r="J2729" t="s">
        <v>19</v>
      </c>
      <c r="K2729" t="str">
        <f>INDEX(Table6[Column1],MATCH(L2729,Table6[Column2]))</f>
        <v>Young Adults</v>
      </c>
      <c r="L2729">
        <v>30.846573899999999</v>
      </c>
      <c r="M2729" t="str">
        <f>VLOOKUP(L2729,Table1[],2)</f>
        <v>30 - 39</v>
      </c>
      <c r="N2729" t="str">
        <f>INDEX(Table7[Column1],MATCH(O2729,Table7[Column2]))</f>
        <v>Learning Stage</v>
      </c>
      <c r="O2729">
        <v>4.3778322310000002</v>
      </c>
      <c r="P2729" t="str">
        <f>VLOOKUP(O2729,Table13[],2)</f>
        <v>1 - 5</v>
      </c>
      <c r="Q2729" t="str">
        <f>INDEX(Table8[Column1],MATCH(R2729,Table8[Column2]))</f>
        <v>Scheduled</v>
      </c>
      <c r="R2729">
        <v>33.038556890000002</v>
      </c>
      <c r="S2729">
        <f t="shared" si="85"/>
        <v>1.3766065370833336</v>
      </c>
      <c r="T2729" t="s">
        <v>19</v>
      </c>
    </row>
    <row r="2730" spans="1:20" x14ac:dyDescent="0.25">
      <c r="A2730">
        <v>2729</v>
      </c>
      <c r="B2730" t="s">
        <v>2898</v>
      </c>
      <c r="C2730" t="s">
        <v>494</v>
      </c>
      <c r="D2730" t="str">
        <f t="shared" si="84"/>
        <v>Dolan Ryan</v>
      </c>
      <c r="E2730" t="s">
        <v>22</v>
      </c>
      <c r="F2730" t="s">
        <v>46</v>
      </c>
      <c r="G2730" t="s">
        <v>820</v>
      </c>
      <c r="H2730" t="s">
        <v>821</v>
      </c>
      <c r="I2730" t="s">
        <v>46</v>
      </c>
      <c r="J2730" t="s">
        <v>19</v>
      </c>
      <c r="K2730" t="str">
        <f>INDEX(Table6[Column1],MATCH(L2730,Table6[Column2]))</f>
        <v>Adults</v>
      </c>
      <c r="L2730">
        <v>40.59796068</v>
      </c>
      <c r="M2730" t="str">
        <f>VLOOKUP(L2730,Table1[],2)</f>
        <v>40 - 49</v>
      </c>
      <c r="N2730" t="str">
        <f>INDEX(Table7[Column1],MATCH(O2730,Table7[Column2]))</f>
        <v>Learning Stage</v>
      </c>
      <c r="O2730">
        <v>3.468667441</v>
      </c>
      <c r="P2730" t="str">
        <f>VLOOKUP(O2730,Table13[],2)</f>
        <v>1 - 5</v>
      </c>
      <c r="Q2730" t="str">
        <f>INDEX(Table8[Column1],MATCH(R2730,Table8[Column2]))</f>
        <v>Scheduled</v>
      </c>
      <c r="R2730">
        <v>5.3280547619999998</v>
      </c>
      <c r="S2730">
        <f t="shared" si="85"/>
        <v>0.22200228174999997</v>
      </c>
      <c r="T2730" t="s">
        <v>19</v>
      </c>
    </row>
    <row r="2731" spans="1:20" x14ac:dyDescent="0.25">
      <c r="A2731">
        <v>2730</v>
      </c>
      <c r="B2731" t="s">
        <v>651</v>
      </c>
      <c r="C2731" t="s">
        <v>2899</v>
      </c>
      <c r="D2731" t="str">
        <f t="shared" si="84"/>
        <v>Lawrence Desiree</v>
      </c>
      <c r="E2731" t="s">
        <v>15</v>
      </c>
      <c r="F2731" t="s">
        <v>33</v>
      </c>
      <c r="G2731" t="s">
        <v>1060</v>
      </c>
      <c r="H2731" t="s">
        <v>1061</v>
      </c>
      <c r="I2731" t="s">
        <v>33</v>
      </c>
      <c r="J2731" t="s">
        <v>19</v>
      </c>
      <c r="K2731" t="str">
        <f>INDEX(Table6[Column1],MATCH(L2731,Table6[Column2]))</f>
        <v>Elders</v>
      </c>
      <c r="L2731">
        <v>54.391521760000003</v>
      </c>
      <c r="M2731" t="str">
        <f>VLOOKUP(L2731,Table1[],2)</f>
        <v>50 - 59</v>
      </c>
      <c r="N2731" t="str">
        <f>INDEX(Table7[Column1],MATCH(O2731,Table7[Column2]))</f>
        <v>Learning Stage</v>
      </c>
      <c r="O2731">
        <v>4.0934037849999996</v>
      </c>
      <c r="P2731" t="str">
        <f>VLOOKUP(O2731,Table13[],2)</f>
        <v>1 - 5</v>
      </c>
      <c r="Q2731" t="str">
        <f>INDEX(Table8[Column1],MATCH(R2731,Table8[Column2]))</f>
        <v>Habitual</v>
      </c>
      <c r="R2731">
        <v>108.8340477</v>
      </c>
      <c r="S2731">
        <f t="shared" si="85"/>
        <v>4.5347519875</v>
      </c>
      <c r="T2731" t="s">
        <v>19</v>
      </c>
    </row>
    <row r="2732" spans="1:20" x14ac:dyDescent="0.25">
      <c r="A2732">
        <v>2731</v>
      </c>
      <c r="B2732" t="s">
        <v>723</v>
      </c>
      <c r="C2732" t="s">
        <v>44</v>
      </c>
      <c r="D2732" t="str">
        <f t="shared" si="84"/>
        <v>Garcia Gregory</v>
      </c>
      <c r="E2732" t="s">
        <v>22</v>
      </c>
      <c r="F2732" t="s">
        <v>38</v>
      </c>
      <c r="G2732" t="s">
        <v>2724</v>
      </c>
      <c r="H2732" t="s">
        <v>1863</v>
      </c>
      <c r="I2732" t="s">
        <v>38</v>
      </c>
      <c r="J2732" t="s">
        <v>19</v>
      </c>
      <c r="K2732" t="str">
        <f>INDEX(Table6[Column1],MATCH(L2732,Table6[Column2]))</f>
        <v>Adults</v>
      </c>
      <c r="L2732">
        <v>41.758090760000002</v>
      </c>
      <c r="M2732" t="str">
        <f>VLOOKUP(L2732,Table1[],2)</f>
        <v>40 - 49</v>
      </c>
      <c r="N2732" t="str">
        <f>INDEX(Table7[Column1],MATCH(O2732,Table7[Column2]))</f>
        <v>Learning Stage</v>
      </c>
      <c r="O2732">
        <v>2.8470110829999999</v>
      </c>
      <c r="P2732" t="str">
        <f>VLOOKUP(O2732,Table13[],2)</f>
        <v>1 - 5</v>
      </c>
      <c r="Q2732" t="str">
        <f>INDEX(Table8[Column1],MATCH(R2732,Table8[Column2]))</f>
        <v>Maintained</v>
      </c>
      <c r="R2732">
        <v>77.847249149999996</v>
      </c>
      <c r="S2732">
        <f t="shared" si="85"/>
        <v>3.2436353812499994</v>
      </c>
      <c r="T2732" t="s">
        <v>19</v>
      </c>
    </row>
    <row r="2733" spans="1:20" x14ac:dyDescent="0.25">
      <c r="A2733">
        <v>2732</v>
      </c>
      <c r="B2733" t="s">
        <v>2900</v>
      </c>
      <c r="C2733" t="s">
        <v>2901</v>
      </c>
      <c r="D2733" t="str">
        <f t="shared" si="84"/>
        <v>Kaiser Noreen</v>
      </c>
      <c r="E2733" t="s">
        <v>15</v>
      </c>
      <c r="F2733" t="s">
        <v>118</v>
      </c>
      <c r="G2733" t="s">
        <v>1060</v>
      </c>
      <c r="H2733" t="s">
        <v>1061</v>
      </c>
      <c r="I2733" t="s">
        <v>54</v>
      </c>
      <c r="J2733" t="s">
        <v>19</v>
      </c>
      <c r="K2733" t="str">
        <f>INDEX(Table6[Column1],MATCH(L2733,Table6[Column2]))</f>
        <v>Teenagers</v>
      </c>
      <c r="L2733">
        <v>11.475106630000001</v>
      </c>
      <c r="M2733" t="e">
        <f>VLOOKUP(L2733,Table1[],2)</f>
        <v>#N/A</v>
      </c>
      <c r="N2733" t="str">
        <f>INDEX(Table7[Column1],MATCH(O2733,Table7[Column2]))</f>
        <v>Fitting in Stage</v>
      </c>
      <c r="O2733">
        <v>6.5884013860000001</v>
      </c>
      <c r="P2733" t="str">
        <f>VLOOKUP(O2733,Table13[],2)</f>
        <v>6 - 10</v>
      </c>
      <c r="Q2733" t="str">
        <f>INDEX(Table8[Column1],MATCH(R2733,Table8[Column2]))</f>
        <v>Scheduled</v>
      </c>
      <c r="R2733">
        <v>0</v>
      </c>
      <c r="S2733">
        <f t="shared" si="85"/>
        <v>0</v>
      </c>
      <c r="T2733" t="s">
        <v>19</v>
      </c>
    </row>
    <row r="2734" spans="1:20" x14ac:dyDescent="0.25">
      <c r="A2734">
        <v>2733</v>
      </c>
      <c r="B2734" t="s">
        <v>2902</v>
      </c>
      <c r="C2734" t="s">
        <v>713</v>
      </c>
      <c r="D2734" t="str">
        <f t="shared" si="84"/>
        <v>Woodyard Angela</v>
      </c>
      <c r="E2734" t="s">
        <v>15</v>
      </c>
      <c r="F2734" t="s">
        <v>262</v>
      </c>
      <c r="G2734" t="s">
        <v>1060</v>
      </c>
      <c r="H2734" t="s">
        <v>1061</v>
      </c>
      <c r="I2734" t="s">
        <v>262</v>
      </c>
      <c r="J2734" t="s">
        <v>19</v>
      </c>
      <c r="K2734" t="str">
        <f>INDEX(Table6[Column1],MATCH(L2734,Table6[Column2]))</f>
        <v>Adults</v>
      </c>
      <c r="L2734">
        <v>43.777335989999997</v>
      </c>
      <c r="M2734" t="str">
        <f>VLOOKUP(L2734,Table1[],2)</f>
        <v>40 - 49</v>
      </c>
      <c r="N2734" t="str">
        <f>INDEX(Table7[Column1],MATCH(O2734,Table7[Column2]))</f>
        <v>Learning Stage</v>
      </c>
      <c r="O2734">
        <v>5.6271569030000004</v>
      </c>
      <c r="P2734" t="str">
        <f>VLOOKUP(O2734,Table13[],2)</f>
        <v>1 - 5</v>
      </c>
      <c r="Q2734" t="str">
        <f>INDEX(Table8[Column1],MATCH(R2734,Table8[Column2]))</f>
        <v>Maintained</v>
      </c>
      <c r="R2734">
        <v>70.986522289999996</v>
      </c>
      <c r="S2734">
        <f t="shared" si="85"/>
        <v>2.957771762083333</v>
      </c>
      <c r="T2734" t="s">
        <v>19</v>
      </c>
    </row>
    <row r="2735" spans="1:20" x14ac:dyDescent="0.25">
      <c r="A2735">
        <v>2734</v>
      </c>
      <c r="B2735" t="s">
        <v>62</v>
      </c>
      <c r="C2735" t="s">
        <v>52</v>
      </c>
      <c r="D2735" t="str">
        <f t="shared" si="84"/>
        <v>Thomas John</v>
      </c>
      <c r="E2735" t="s">
        <v>22</v>
      </c>
      <c r="F2735" t="s">
        <v>16</v>
      </c>
      <c r="G2735" t="s">
        <v>17</v>
      </c>
      <c r="H2735" t="s">
        <v>18</v>
      </c>
      <c r="I2735" t="s">
        <v>16</v>
      </c>
      <c r="J2735" t="s">
        <v>19</v>
      </c>
      <c r="K2735" t="str">
        <f>INDEX(Table6[Column1],MATCH(L2735,Table6[Column2]))</f>
        <v>Young Adults</v>
      </c>
      <c r="L2735">
        <v>36.879712079999997</v>
      </c>
      <c r="M2735" t="str">
        <f>VLOOKUP(L2735,Table1[],2)</f>
        <v>30 - 39</v>
      </c>
      <c r="N2735" t="str">
        <f>INDEX(Table7[Column1],MATCH(O2735,Table7[Column2]))</f>
        <v>Learning Stage</v>
      </c>
      <c r="O2735">
        <v>3.559922512</v>
      </c>
      <c r="P2735" t="str">
        <f>VLOOKUP(O2735,Table13[],2)</f>
        <v>1 - 5</v>
      </c>
      <c r="Q2735" t="str">
        <f>INDEX(Table8[Column1],MATCH(R2735,Table8[Column2]))</f>
        <v>Scheduled</v>
      </c>
      <c r="R2735">
        <v>31.017913350000001</v>
      </c>
      <c r="S2735">
        <f t="shared" si="85"/>
        <v>1.29241305625</v>
      </c>
      <c r="T2735" t="s">
        <v>19</v>
      </c>
    </row>
    <row r="2736" spans="1:20" x14ac:dyDescent="0.25">
      <c r="A2736">
        <v>2735</v>
      </c>
      <c r="B2736" t="s">
        <v>2903</v>
      </c>
      <c r="C2736" t="s">
        <v>245</v>
      </c>
      <c r="D2736" t="str">
        <f t="shared" si="84"/>
        <v>Cline Mary</v>
      </c>
      <c r="E2736" t="s">
        <v>15</v>
      </c>
      <c r="F2736" t="s">
        <v>100</v>
      </c>
      <c r="G2736" t="s">
        <v>1060</v>
      </c>
      <c r="H2736" t="s">
        <v>1061</v>
      </c>
      <c r="I2736" t="s">
        <v>101</v>
      </c>
      <c r="J2736" t="s">
        <v>19</v>
      </c>
      <c r="K2736" t="str">
        <f>INDEX(Table6[Column1],MATCH(L2736,Table6[Column2]))</f>
        <v>Young Adults</v>
      </c>
      <c r="L2736">
        <v>39.734629640000001</v>
      </c>
      <c r="M2736" t="str">
        <f>VLOOKUP(L2736,Table1[],2)</f>
        <v>30 - 39</v>
      </c>
      <c r="N2736" t="str">
        <f>INDEX(Table7[Column1],MATCH(O2736,Table7[Column2]))</f>
        <v>Learning Stage</v>
      </c>
      <c r="O2736">
        <v>3.810372965</v>
      </c>
      <c r="P2736" t="str">
        <f>VLOOKUP(O2736,Table13[],2)</f>
        <v>1 - 5</v>
      </c>
      <c r="Q2736" t="str">
        <f>INDEX(Table8[Column1],MATCH(R2736,Table8[Column2]))</f>
        <v>Maintained</v>
      </c>
      <c r="R2736">
        <v>54.500058279999998</v>
      </c>
      <c r="S2736">
        <f t="shared" si="85"/>
        <v>2.2708357616666666</v>
      </c>
      <c r="T2736" t="s">
        <v>19</v>
      </c>
    </row>
    <row r="2737" spans="1:20" x14ac:dyDescent="0.25">
      <c r="A2737">
        <v>2736</v>
      </c>
      <c r="B2737" t="s">
        <v>2904</v>
      </c>
      <c r="C2737" t="s">
        <v>1015</v>
      </c>
      <c r="D2737" t="str">
        <f t="shared" si="84"/>
        <v>Ohl Kara</v>
      </c>
      <c r="E2737" t="s">
        <v>15</v>
      </c>
      <c r="F2737" t="s">
        <v>30</v>
      </c>
      <c r="G2737" t="s">
        <v>1060</v>
      </c>
      <c r="H2737" t="s">
        <v>1061</v>
      </c>
      <c r="I2737" t="s">
        <v>30</v>
      </c>
      <c r="J2737" t="s">
        <v>19</v>
      </c>
      <c r="K2737" t="str">
        <f>INDEX(Table6[Column1],MATCH(L2737,Table6[Column2]))</f>
        <v>Adults</v>
      </c>
      <c r="L2737">
        <v>44.098146579999998</v>
      </c>
      <c r="M2737" t="str">
        <f>VLOOKUP(L2737,Table1[],2)</f>
        <v>40 - 49</v>
      </c>
      <c r="N2737" t="str">
        <f>INDEX(Table7[Column1],MATCH(O2737,Table7[Column2]))</f>
        <v>Learning Stage</v>
      </c>
      <c r="O2737">
        <v>3.6036391019999998</v>
      </c>
      <c r="P2737" t="str">
        <f>VLOOKUP(O2737,Table13[],2)</f>
        <v>1 - 5</v>
      </c>
      <c r="Q2737" t="str">
        <f>INDEX(Table8[Column1],MATCH(R2737,Table8[Column2]))</f>
        <v>Habitual</v>
      </c>
      <c r="R2737">
        <v>85.955037790000006</v>
      </c>
      <c r="S2737">
        <f t="shared" si="85"/>
        <v>3.5814599079166674</v>
      </c>
      <c r="T2737" t="s">
        <v>19</v>
      </c>
    </row>
    <row r="2738" spans="1:20" x14ac:dyDescent="0.25">
      <c r="A2738">
        <v>2737</v>
      </c>
      <c r="B2738" t="s">
        <v>117</v>
      </c>
      <c r="C2738" t="s">
        <v>630</v>
      </c>
      <c r="D2738" t="str">
        <f t="shared" si="84"/>
        <v>Morris Richard</v>
      </c>
      <c r="E2738" t="s">
        <v>22</v>
      </c>
      <c r="F2738" t="s">
        <v>788</v>
      </c>
      <c r="G2738" t="s">
        <v>513</v>
      </c>
      <c r="H2738" t="s">
        <v>18</v>
      </c>
      <c r="I2738" t="s">
        <v>788</v>
      </c>
      <c r="J2738" t="s">
        <v>19</v>
      </c>
      <c r="K2738" t="str">
        <f>INDEX(Table6[Column1],MATCH(L2738,Table6[Column2]))</f>
        <v>Young Adults</v>
      </c>
      <c r="L2738">
        <v>35.792858950000003</v>
      </c>
      <c r="M2738" t="str">
        <f>VLOOKUP(L2738,Table1[],2)</f>
        <v>30 - 39</v>
      </c>
      <c r="N2738" t="str">
        <f>INDEX(Table7[Column1],MATCH(O2738,Table7[Column2]))</f>
        <v>Learning Stage</v>
      </c>
      <c r="O2738">
        <v>2.0194842190000002</v>
      </c>
      <c r="P2738" t="str">
        <f>VLOOKUP(O2738,Table13[],2)</f>
        <v>1 - 5</v>
      </c>
      <c r="Q2738" t="str">
        <f>INDEX(Table8[Column1],MATCH(R2738,Table8[Column2]))</f>
        <v>Scheduled</v>
      </c>
      <c r="R2738">
        <v>34.116388559999997</v>
      </c>
      <c r="S2738">
        <f t="shared" si="85"/>
        <v>1.42151619</v>
      </c>
      <c r="T2738" t="s">
        <v>19</v>
      </c>
    </row>
    <row r="2739" spans="1:20" x14ac:dyDescent="0.25">
      <c r="A2739">
        <v>2738</v>
      </c>
      <c r="B2739" t="s">
        <v>2905</v>
      </c>
      <c r="C2739" t="s">
        <v>180</v>
      </c>
      <c r="D2739" t="str">
        <f t="shared" si="84"/>
        <v>Tindall Tammy</v>
      </c>
      <c r="E2739" t="s">
        <v>15</v>
      </c>
      <c r="F2739" t="s">
        <v>176</v>
      </c>
      <c r="G2739" t="s">
        <v>1060</v>
      </c>
      <c r="H2739" t="s">
        <v>1061</v>
      </c>
      <c r="I2739" t="s">
        <v>134</v>
      </c>
      <c r="J2739" t="s">
        <v>19</v>
      </c>
      <c r="K2739" t="str">
        <f>INDEX(Table6[Column1],MATCH(L2739,Table6[Column2]))</f>
        <v>Adults</v>
      </c>
      <c r="L2739">
        <v>40.094409640000002</v>
      </c>
      <c r="M2739" t="str">
        <f>VLOOKUP(L2739,Table1[],2)</f>
        <v>40 - 49</v>
      </c>
      <c r="N2739" t="str">
        <f>INDEX(Table7[Column1],MATCH(O2739,Table7[Column2]))</f>
        <v>Learning Stage</v>
      </c>
      <c r="O2739">
        <v>4.0232586210000001</v>
      </c>
      <c r="P2739" t="str">
        <f>VLOOKUP(O2739,Table13[],2)</f>
        <v>1 - 5</v>
      </c>
      <c r="Q2739" t="str">
        <f>INDEX(Table8[Column1],MATCH(R2739,Table8[Column2]))</f>
        <v>Scheduled</v>
      </c>
      <c r="R2739">
        <v>26.391390730000001</v>
      </c>
      <c r="S2739">
        <f t="shared" si="85"/>
        <v>1.0996412804166666</v>
      </c>
      <c r="T2739" t="s">
        <v>19</v>
      </c>
    </row>
    <row r="2740" spans="1:20" x14ac:dyDescent="0.25">
      <c r="A2740">
        <v>2739</v>
      </c>
      <c r="B2740" t="s">
        <v>930</v>
      </c>
      <c r="C2740" t="s">
        <v>168</v>
      </c>
      <c r="D2740" t="str">
        <f t="shared" si="84"/>
        <v>Rogers Michelle</v>
      </c>
      <c r="E2740" t="s">
        <v>15</v>
      </c>
      <c r="F2740" t="s">
        <v>1348</v>
      </c>
      <c r="G2740" t="s">
        <v>1060</v>
      </c>
      <c r="H2740" t="s">
        <v>1061</v>
      </c>
      <c r="I2740" t="s">
        <v>262</v>
      </c>
      <c r="J2740" t="s">
        <v>19</v>
      </c>
      <c r="K2740" t="str">
        <f>INDEX(Table6[Column1],MATCH(L2740,Table6[Column2]))</f>
        <v>Young Adults</v>
      </c>
      <c r="L2740">
        <v>37.508369299999998</v>
      </c>
      <c r="M2740" t="str">
        <f>VLOOKUP(L2740,Table1[],2)</f>
        <v>30 - 39</v>
      </c>
      <c r="N2740" t="str">
        <f>INDEX(Table7[Column1],MATCH(O2740,Table7[Column2]))</f>
        <v>Learning Stage</v>
      </c>
      <c r="O2740">
        <v>2.7847073400000002</v>
      </c>
      <c r="P2740" t="str">
        <f>VLOOKUP(O2740,Table13[],2)</f>
        <v>1 - 5</v>
      </c>
      <c r="Q2740" t="str">
        <f>INDEX(Table8[Column1],MATCH(R2740,Table8[Column2]))</f>
        <v>Scheduled</v>
      </c>
      <c r="R2740">
        <v>24.69713995</v>
      </c>
      <c r="S2740">
        <f t="shared" si="85"/>
        <v>1.0290474979166666</v>
      </c>
      <c r="T2740" t="s">
        <v>19</v>
      </c>
    </row>
    <row r="2741" spans="1:20" x14ac:dyDescent="0.25">
      <c r="A2741">
        <v>2740</v>
      </c>
      <c r="B2741" t="s">
        <v>493</v>
      </c>
      <c r="C2741" t="s">
        <v>1089</v>
      </c>
      <c r="D2741" t="str">
        <f t="shared" si="84"/>
        <v>Banks Rebecca</v>
      </c>
      <c r="E2741" t="s">
        <v>15</v>
      </c>
      <c r="F2741" t="s">
        <v>106</v>
      </c>
      <c r="G2741" t="s">
        <v>1060</v>
      </c>
      <c r="H2741" t="s">
        <v>1061</v>
      </c>
      <c r="I2741" t="s">
        <v>107</v>
      </c>
      <c r="J2741" t="s">
        <v>19</v>
      </c>
      <c r="K2741" t="str">
        <f>INDEX(Table6[Column1],MATCH(L2741,Table6[Column2]))</f>
        <v>Elders</v>
      </c>
      <c r="L2741">
        <v>59.329067770000002</v>
      </c>
      <c r="M2741" t="str">
        <f>VLOOKUP(L2741,Table1[],2)</f>
        <v>50 - 59</v>
      </c>
      <c r="N2741" t="str">
        <f>INDEX(Table7[Column1],MATCH(O2741,Table7[Column2]))</f>
        <v>Learning Stage</v>
      </c>
      <c r="O2741">
        <v>5.3404942420000001</v>
      </c>
      <c r="P2741" t="str">
        <f>VLOOKUP(O2741,Table13[],2)</f>
        <v>1 - 5</v>
      </c>
      <c r="Q2741" t="str">
        <f>INDEX(Table8[Column1],MATCH(R2741,Table8[Column2]))</f>
        <v>Excused</v>
      </c>
      <c r="R2741">
        <v>137.35335929999999</v>
      </c>
      <c r="S2741">
        <f t="shared" si="85"/>
        <v>5.7230566375</v>
      </c>
      <c r="T2741" t="s">
        <v>19</v>
      </c>
    </row>
    <row r="2742" spans="1:20" x14ac:dyDescent="0.25">
      <c r="A2742">
        <v>2741</v>
      </c>
      <c r="B2742" t="s">
        <v>2906</v>
      </c>
      <c r="C2742" t="s">
        <v>175</v>
      </c>
      <c r="D2742" t="str">
        <f t="shared" si="84"/>
        <v>Kimmel Paul</v>
      </c>
      <c r="E2742" t="s">
        <v>22</v>
      </c>
      <c r="F2742" t="s">
        <v>358</v>
      </c>
      <c r="G2742" t="s">
        <v>1060</v>
      </c>
      <c r="H2742" t="s">
        <v>1061</v>
      </c>
      <c r="I2742" t="s">
        <v>358</v>
      </c>
      <c r="J2742" t="s">
        <v>19</v>
      </c>
      <c r="K2742" t="str">
        <f>INDEX(Table6[Column1],MATCH(L2742,Table6[Column2]))</f>
        <v>Elders</v>
      </c>
      <c r="L2742">
        <v>52.577926480000002</v>
      </c>
      <c r="M2742" t="str">
        <f>VLOOKUP(L2742,Table1[],2)</f>
        <v>50 - 59</v>
      </c>
      <c r="N2742" t="str">
        <f>INDEX(Table7[Column1],MATCH(O2742,Table7[Column2]))</f>
        <v>Learning Stage</v>
      </c>
      <c r="O2742">
        <v>2.4165595980000001</v>
      </c>
      <c r="P2742" t="str">
        <f>VLOOKUP(O2742,Table13[],2)</f>
        <v>1 - 5</v>
      </c>
      <c r="Q2742" t="str">
        <f>INDEX(Table8[Column1],MATCH(R2742,Table8[Column2]))</f>
        <v>Excused</v>
      </c>
      <c r="R2742">
        <v>152.8200622</v>
      </c>
      <c r="S2742">
        <f t="shared" si="85"/>
        <v>6.3675025916666668</v>
      </c>
      <c r="T2742" t="s">
        <v>19</v>
      </c>
    </row>
    <row r="2743" spans="1:20" x14ac:dyDescent="0.25">
      <c r="A2743">
        <v>2742</v>
      </c>
      <c r="B2743" t="s">
        <v>56</v>
      </c>
      <c r="C2743" t="s">
        <v>2722</v>
      </c>
      <c r="D2743" t="str">
        <f t="shared" si="84"/>
        <v>James Roscoe</v>
      </c>
      <c r="E2743" t="s">
        <v>22</v>
      </c>
      <c r="F2743" t="s">
        <v>659</v>
      </c>
      <c r="G2743" t="s">
        <v>1060</v>
      </c>
      <c r="H2743" t="s">
        <v>1061</v>
      </c>
      <c r="I2743" t="s">
        <v>138</v>
      </c>
      <c r="J2743" t="s">
        <v>19</v>
      </c>
      <c r="K2743" t="str">
        <f>INDEX(Table6[Column1],MATCH(L2743,Table6[Column2]))</f>
        <v>Elders</v>
      </c>
      <c r="L2743">
        <v>50.699830519999999</v>
      </c>
      <c r="M2743" t="str">
        <f>VLOOKUP(L2743,Table1[],2)</f>
        <v>50 - 59</v>
      </c>
      <c r="N2743" t="str">
        <f>INDEX(Table7[Column1],MATCH(O2743,Table7[Column2]))</f>
        <v>Learning Stage</v>
      </c>
      <c r="O2743">
        <v>5.9270686709999998</v>
      </c>
      <c r="P2743" t="str">
        <f>VLOOKUP(O2743,Table13[],2)</f>
        <v>1 - 5</v>
      </c>
      <c r="Q2743" t="str">
        <f>INDEX(Table8[Column1],MATCH(R2743,Table8[Column2]))</f>
        <v>Habitual</v>
      </c>
      <c r="R2743">
        <v>113.6717268</v>
      </c>
      <c r="S2743">
        <f t="shared" si="85"/>
        <v>4.7363219499999998</v>
      </c>
      <c r="T2743" t="s">
        <v>19</v>
      </c>
    </row>
    <row r="2744" spans="1:20" x14ac:dyDescent="0.25">
      <c r="A2744">
        <v>2743</v>
      </c>
      <c r="B2744" t="s">
        <v>2907</v>
      </c>
      <c r="C2744" t="s">
        <v>93</v>
      </c>
      <c r="D2744" t="str">
        <f t="shared" si="84"/>
        <v>Mudge William</v>
      </c>
      <c r="E2744" t="s">
        <v>22</v>
      </c>
      <c r="F2744" t="s">
        <v>38</v>
      </c>
      <c r="G2744" t="s">
        <v>2724</v>
      </c>
      <c r="H2744" t="s">
        <v>1863</v>
      </c>
      <c r="I2744" t="s">
        <v>38</v>
      </c>
      <c r="J2744" t="s">
        <v>19</v>
      </c>
      <c r="K2744" t="str">
        <f>INDEX(Table6[Column1],MATCH(L2744,Table6[Column2]))</f>
        <v>Young Adults</v>
      </c>
      <c r="L2744">
        <v>39.904024069999998</v>
      </c>
      <c r="M2744" t="str">
        <f>VLOOKUP(L2744,Table1[],2)</f>
        <v>30 - 39</v>
      </c>
      <c r="N2744" t="str">
        <f>INDEX(Table7[Column1],MATCH(O2744,Table7[Column2]))</f>
        <v>Learning Stage</v>
      </c>
      <c r="O2744">
        <v>2.5876682190000002</v>
      </c>
      <c r="P2744" t="str">
        <f>VLOOKUP(O2744,Table13[],2)</f>
        <v>1 - 5</v>
      </c>
      <c r="Q2744" t="str">
        <f>INDEX(Table8[Column1],MATCH(R2744,Table8[Column2]))</f>
        <v>Maintained</v>
      </c>
      <c r="R2744">
        <v>50.152654210000001</v>
      </c>
      <c r="S2744">
        <f t="shared" si="85"/>
        <v>2.0896939254166669</v>
      </c>
      <c r="T2744" t="s">
        <v>19</v>
      </c>
    </row>
    <row r="2745" spans="1:20" x14ac:dyDescent="0.25">
      <c r="A2745">
        <v>2744</v>
      </c>
      <c r="B2745" t="s">
        <v>2908</v>
      </c>
      <c r="C2745" t="s">
        <v>264</v>
      </c>
      <c r="D2745" t="str">
        <f t="shared" si="84"/>
        <v>Foote Cynthia</v>
      </c>
      <c r="E2745" t="s">
        <v>15</v>
      </c>
      <c r="F2745" t="s">
        <v>16</v>
      </c>
      <c r="G2745" t="s">
        <v>1060</v>
      </c>
      <c r="H2745" t="s">
        <v>1061</v>
      </c>
      <c r="I2745" t="s">
        <v>16</v>
      </c>
      <c r="J2745" t="s">
        <v>19</v>
      </c>
      <c r="K2745" t="str">
        <f>INDEX(Table6[Column1],MATCH(L2745,Table6[Column2]))</f>
        <v>Adults</v>
      </c>
      <c r="L2745">
        <v>40.27570034</v>
      </c>
      <c r="M2745" t="str">
        <f>VLOOKUP(L2745,Table1[],2)</f>
        <v>40 - 49</v>
      </c>
      <c r="N2745" t="str">
        <f>INDEX(Table7[Column1],MATCH(O2745,Table7[Column2]))</f>
        <v>Fitting in Stage</v>
      </c>
      <c r="O2745">
        <v>6.5535420069999999</v>
      </c>
      <c r="P2745" t="str">
        <f>VLOOKUP(O2745,Table13[],2)</f>
        <v>6 - 10</v>
      </c>
      <c r="Q2745" t="str">
        <f>INDEX(Table8[Column1],MATCH(R2745,Table8[Column2]))</f>
        <v>Maintained</v>
      </c>
      <c r="R2745">
        <v>62.240437100000001</v>
      </c>
      <c r="S2745">
        <f t="shared" si="85"/>
        <v>2.5933515458333334</v>
      </c>
      <c r="T2745" t="s">
        <v>19</v>
      </c>
    </row>
    <row r="2746" spans="1:20" x14ac:dyDescent="0.25">
      <c r="A2746">
        <v>2745</v>
      </c>
      <c r="B2746" t="s">
        <v>58</v>
      </c>
      <c r="C2746" t="s">
        <v>270</v>
      </c>
      <c r="D2746" t="str">
        <f t="shared" si="84"/>
        <v>Davis Keith</v>
      </c>
      <c r="E2746" t="s">
        <v>22</v>
      </c>
      <c r="F2746" t="s">
        <v>652</v>
      </c>
      <c r="G2746" t="s">
        <v>1060</v>
      </c>
      <c r="H2746" t="s">
        <v>1061</v>
      </c>
      <c r="I2746" t="s">
        <v>107</v>
      </c>
      <c r="J2746" t="s">
        <v>19</v>
      </c>
      <c r="K2746" t="str">
        <f>INDEX(Table6[Column1],MATCH(L2746,Table6[Column2]))</f>
        <v>Elders</v>
      </c>
      <c r="L2746">
        <v>53.887062440000001</v>
      </c>
      <c r="M2746" t="str">
        <f>VLOOKUP(L2746,Table1[],2)</f>
        <v>50 - 59</v>
      </c>
      <c r="N2746" t="str">
        <f>INDEX(Table7[Column1],MATCH(O2746,Table7[Column2]))</f>
        <v>Learning Stage</v>
      </c>
      <c r="O2746">
        <v>2.1387675540000002</v>
      </c>
      <c r="P2746" t="str">
        <f>VLOOKUP(O2746,Table13[],2)</f>
        <v>1 - 5</v>
      </c>
      <c r="Q2746" t="str">
        <f>INDEX(Table8[Column1],MATCH(R2746,Table8[Column2]))</f>
        <v>Maintained</v>
      </c>
      <c r="R2746">
        <v>78.078025600000004</v>
      </c>
      <c r="S2746">
        <f t="shared" si="85"/>
        <v>3.2532510666666665</v>
      </c>
      <c r="T2746" t="s">
        <v>19</v>
      </c>
    </row>
    <row r="2747" spans="1:20" x14ac:dyDescent="0.25">
      <c r="A2747">
        <v>2746</v>
      </c>
      <c r="B2747" t="s">
        <v>2708</v>
      </c>
      <c r="C2747" t="s">
        <v>2909</v>
      </c>
      <c r="D2747" t="str">
        <f t="shared" si="84"/>
        <v>Romero Terrence</v>
      </c>
      <c r="E2747" t="s">
        <v>22</v>
      </c>
      <c r="F2747" t="s">
        <v>38</v>
      </c>
      <c r="G2747" t="s">
        <v>2724</v>
      </c>
      <c r="H2747" t="s">
        <v>1863</v>
      </c>
      <c r="I2747" t="s">
        <v>38</v>
      </c>
      <c r="J2747" t="s">
        <v>19</v>
      </c>
      <c r="K2747" t="str">
        <f>INDEX(Table6[Column1],MATCH(L2747,Table6[Column2]))</f>
        <v>Youth</v>
      </c>
      <c r="L2747">
        <v>23.82077919</v>
      </c>
      <c r="M2747" t="str">
        <f>VLOOKUP(L2747,Table1[],2)</f>
        <v>20 - 29</v>
      </c>
      <c r="N2747" t="str">
        <f>INDEX(Table7[Column1],MATCH(O2747,Table7[Column2]))</f>
        <v>Learning Stage</v>
      </c>
      <c r="O2747">
        <v>3.9856072139999998</v>
      </c>
      <c r="P2747" t="str">
        <f>VLOOKUP(O2747,Table13[],2)</f>
        <v>1 - 5</v>
      </c>
      <c r="Q2747" t="str">
        <f>INDEX(Table8[Column1],MATCH(R2747,Table8[Column2]))</f>
        <v>Scheduled</v>
      </c>
      <c r="R2747">
        <v>0</v>
      </c>
      <c r="S2747">
        <f t="shared" si="85"/>
        <v>0</v>
      </c>
      <c r="T2747" t="s">
        <v>19</v>
      </c>
    </row>
    <row r="2748" spans="1:20" x14ac:dyDescent="0.25">
      <c r="A2748">
        <v>2747</v>
      </c>
      <c r="B2748" t="s">
        <v>767</v>
      </c>
      <c r="C2748" t="s">
        <v>2910</v>
      </c>
      <c r="D2748" t="str">
        <f t="shared" si="84"/>
        <v>McDonald Frieda</v>
      </c>
      <c r="E2748" t="s">
        <v>15</v>
      </c>
      <c r="F2748" t="s">
        <v>16</v>
      </c>
      <c r="G2748" t="s">
        <v>1060</v>
      </c>
      <c r="H2748" t="s">
        <v>1061</v>
      </c>
      <c r="I2748" t="s">
        <v>16</v>
      </c>
      <c r="J2748" t="s">
        <v>19</v>
      </c>
      <c r="K2748" t="str">
        <f>INDEX(Table6[Column1],MATCH(L2748,Table6[Column2]))</f>
        <v>Adults</v>
      </c>
      <c r="L2748">
        <v>46.624659620000003</v>
      </c>
      <c r="M2748" t="str">
        <f>VLOOKUP(L2748,Table1[],2)</f>
        <v>40 - 49</v>
      </c>
      <c r="N2748" t="str">
        <f>INDEX(Table7[Column1],MATCH(O2748,Table7[Column2]))</f>
        <v>Fitting in Stage</v>
      </c>
      <c r="O2748">
        <v>6.0249548280000003</v>
      </c>
      <c r="P2748" t="str">
        <f>VLOOKUP(O2748,Table13[],2)</f>
        <v>6 - 10</v>
      </c>
      <c r="Q2748" t="str">
        <f>INDEX(Table8[Column1],MATCH(R2748,Table8[Column2]))</f>
        <v>Maintained</v>
      </c>
      <c r="R2748">
        <v>77.092709429999999</v>
      </c>
      <c r="S2748">
        <f t="shared" si="85"/>
        <v>3.2121962262499997</v>
      </c>
      <c r="T2748" t="s">
        <v>19</v>
      </c>
    </row>
    <row r="2749" spans="1:20" x14ac:dyDescent="0.25">
      <c r="A2749">
        <v>2748</v>
      </c>
      <c r="B2749" t="s">
        <v>2895</v>
      </c>
      <c r="C2749" t="s">
        <v>813</v>
      </c>
      <c r="D2749" t="str">
        <f t="shared" si="84"/>
        <v>Rodgers April</v>
      </c>
      <c r="E2749" t="s">
        <v>15</v>
      </c>
      <c r="F2749" t="s">
        <v>157</v>
      </c>
      <c r="G2749" t="s">
        <v>1060</v>
      </c>
      <c r="H2749" t="s">
        <v>1061</v>
      </c>
      <c r="I2749" t="s">
        <v>157</v>
      </c>
      <c r="J2749" t="s">
        <v>19</v>
      </c>
      <c r="K2749" t="str">
        <f>INDEX(Table6[Column1],MATCH(L2749,Table6[Column2]))</f>
        <v>Young Adults</v>
      </c>
      <c r="L2749">
        <v>36.73476625</v>
      </c>
      <c r="M2749" t="str">
        <f>VLOOKUP(L2749,Table1[],2)</f>
        <v>30 - 39</v>
      </c>
      <c r="N2749" t="str">
        <f>INDEX(Table7[Column1],MATCH(O2749,Table7[Column2]))</f>
        <v>Learning Stage</v>
      </c>
      <c r="O2749">
        <v>4.6817630689999996</v>
      </c>
      <c r="P2749" t="str">
        <f>VLOOKUP(O2749,Table13[],2)</f>
        <v>1 - 5</v>
      </c>
      <c r="Q2749" t="str">
        <f>INDEX(Table8[Column1],MATCH(R2749,Table8[Column2]))</f>
        <v>Maintained</v>
      </c>
      <c r="R2749">
        <v>47.355927139999999</v>
      </c>
      <c r="S2749">
        <f t="shared" si="85"/>
        <v>1.9731636308333333</v>
      </c>
      <c r="T2749" t="s">
        <v>19</v>
      </c>
    </row>
    <row r="2750" spans="1:20" x14ac:dyDescent="0.25">
      <c r="A2750">
        <v>2749</v>
      </c>
      <c r="B2750" t="s">
        <v>989</v>
      </c>
      <c r="C2750" t="s">
        <v>81</v>
      </c>
      <c r="D2750" t="str">
        <f t="shared" si="84"/>
        <v>Spencer Larry</v>
      </c>
      <c r="E2750" t="s">
        <v>22</v>
      </c>
      <c r="F2750" t="s">
        <v>277</v>
      </c>
      <c r="G2750" t="s">
        <v>1060</v>
      </c>
      <c r="H2750" t="s">
        <v>1061</v>
      </c>
      <c r="I2750" t="s">
        <v>277</v>
      </c>
      <c r="J2750" t="s">
        <v>19</v>
      </c>
      <c r="K2750" t="str">
        <f>INDEX(Table6[Column1],MATCH(L2750,Table6[Column2]))</f>
        <v>Elders</v>
      </c>
      <c r="L2750">
        <v>50.221006490000001</v>
      </c>
      <c r="M2750" t="str">
        <f>VLOOKUP(L2750,Table1[],2)</f>
        <v>50 - 59</v>
      </c>
      <c r="N2750" t="str">
        <f>INDEX(Table7[Column1],MATCH(O2750,Table7[Column2]))</f>
        <v>Learning Stage</v>
      </c>
      <c r="O2750">
        <v>4.8277492000000004</v>
      </c>
      <c r="P2750" t="str">
        <f>VLOOKUP(O2750,Table13[],2)</f>
        <v>1 - 5</v>
      </c>
      <c r="Q2750" t="str">
        <f>INDEX(Table8[Column1],MATCH(R2750,Table8[Column2]))</f>
        <v>Habitual</v>
      </c>
      <c r="R2750">
        <v>104.2806499</v>
      </c>
      <c r="S2750">
        <f t="shared" si="85"/>
        <v>4.345027079166667</v>
      </c>
      <c r="T2750" t="s">
        <v>19</v>
      </c>
    </row>
    <row r="2751" spans="1:20" x14ac:dyDescent="0.25">
      <c r="A2751">
        <v>2750</v>
      </c>
      <c r="B2751" t="s">
        <v>2811</v>
      </c>
      <c r="C2751" t="s">
        <v>2353</v>
      </c>
      <c r="D2751" t="str">
        <f t="shared" si="84"/>
        <v>Stewart Arlene</v>
      </c>
      <c r="E2751" t="s">
        <v>15</v>
      </c>
      <c r="F2751" t="s">
        <v>127</v>
      </c>
      <c r="G2751" t="s">
        <v>1060</v>
      </c>
      <c r="H2751" t="s">
        <v>1061</v>
      </c>
      <c r="I2751" t="s">
        <v>127</v>
      </c>
      <c r="J2751" t="s">
        <v>19</v>
      </c>
      <c r="K2751" t="str">
        <f>INDEX(Table6[Column1],MATCH(L2751,Table6[Column2]))</f>
        <v>Young Adults</v>
      </c>
      <c r="L2751">
        <v>37.594993639999998</v>
      </c>
      <c r="M2751" t="str">
        <f>VLOOKUP(L2751,Table1[],2)</f>
        <v>30 - 39</v>
      </c>
      <c r="N2751" t="str">
        <f>INDEX(Table7[Column1],MATCH(O2751,Table7[Column2]))</f>
        <v>Learning Stage</v>
      </c>
      <c r="O2751">
        <v>3.5680453719999998</v>
      </c>
      <c r="P2751" t="str">
        <f>VLOOKUP(O2751,Table13[],2)</f>
        <v>1 - 5</v>
      </c>
      <c r="Q2751" t="str">
        <f>INDEX(Table8[Column1],MATCH(R2751,Table8[Column2]))</f>
        <v>Scheduled</v>
      </c>
      <c r="R2751">
        <v>34.205366239999996</v>
      </c>
      <c r="S2751">
        <f t="shared" si="85"/>
        <v>1.425223593333333</v>
      </c>
      <c r="T2751" t="s">
        <v>19</v>
      </c>
    </row>
    <row r="2752" spans="1:20" x14ac:dyDescent="0.25">
      <c r="A2752">
        <v>2751</v>
      </c>
      <c r="B2752" t="s">
        <v>2911</v>
      </c>
      <c r="C2752" t="s">
        <v>1169</v>
      </c>
      <c r="D2752" t="str">
        <f t="shared" si="84"/>
        <v>Lamberson Bradley</v>
      </c>
      <c r="E2752" t="s">
        <v>22</v>
      </c>
      <c r="F2752" t="s">
        <v>38</v>
      </c>
      <c r="G2752" t="s">
        <v>2724</v>
      </c>
      <c r="H2752" t="s">
        <v>1863</v>
      </c>
      <c r="I2752" t="s">
        <v>38</v>
      </c>
      <c r="J2752" t="s">
        <v>19</v>
      </c>
      <c r="K2752" t="str">
        <f>INDEX(Table6[Column1],MATCH(L2752,Table6[Column2]))</f>
        <v>Youth</v>
      </c>
      <c r="L2752">
        <v>29.473409490000002</v>
      </c>
      <c r="M2752" t="str">
        <f>VLOOKUP(L2752,Table1[],2)</f>
        <v>20 - 29</v>
      </c>
      <c r="N2752" t="str">
        <f>INDEX(Table7[Column1],MATCH(O2752,Table7[Column2]))</f>
        <v>Fitting in Stage</v>
      </c>
      <c r="O2752">
        <v>7.1409064170000001</v>
      </c>
      <c r="P2752" t="str">
        <f>VLOOKUP(O2752,Table13[],2)</f>
        <v>6 - 10</v>
      </c>
      <c r="Q2752" t="str">
        <f>INDEX(Table8[Column1],MATCH(R2752,Table8[Column2]))</f>
        <v>Scheduled</v>
      </c>
      <c r="R2752">
        <v>2.390985846</v>
      </c>
      <c r="S2752">
        <f t="shared" si="85"/>
        <v>9.9624410250000003E-2</v>
      </c>
      <c r="T2752" t="s">
        <v>19</v>
      </c>
    </row>
    <row r="2753" spans="1:20" x14ac:dyDescent="0.25">
      <c r="A2753">
        <v>2752</v>
      </c>
      <c r="B2753" t="s">
        <v>1107</v>
      </c>
      <c r="C2753" t="s">
        <v>2912</v>
      </c>
      <c r="D2753" t="str">
        <f t="shared" si="84"/>
        <v>Dixon Patsy</v>
      </c>
      <c r="E2753" t="s">
        <v>15</v>
      </c>
      <c r="F2753" t="s">
        <v>30</v>
      </c>
      <c r="G2753" t="s">
        <v>1060</v>
      </c>
      <c r="H2753" t="s">
        <v>1061</v>
      </c>
      <c r="I2753" t="s">
        <v>30</v>
      </c>
      <c r="J2753" t="s">
        <v>19</v>
      </c>
      <c r="K2753" t="str">
        <f>INDEX(Table6[Column1],MATCH(L2753,Table6[Column2]))</f>
        <v>Adults</v>
      </c>
      <c r="L2753">
        <v>47.41687933</v>
      </c>
      <c r="M2753" t="str">
        <f>VLOOKUP(L2753,Table1[],2)</f>
        <v>40 - 49</v>
      </c>
      <c r="N2753" t="str">
        <f>INDEX(Table7[Column1],MATCH(O2753,Table7[Column2]))</f>
        <v>Learning Stage</v>
      </c>
      <c r="O2753">
        <v>3.556842327</v>
      </c>
      <c r="P2753" t="str">
        <f>VLOOKUP(O2753,Table13[],2)</f>
        <v>1 - 5</v>
      </c>
      <c r="Q2753" t="str">
        <f>INDEX(Table8[Column1],MATCH(R2753,Table8[Column2]))</f>
        <v>Maintained</v>
      </c>
      <c r="R2753">
        <v>56.264272149999996</v>
      </c>
      <c r="S2753">
        <f t="shared" si="85"/>
        <v>2.3443446729166664</v>
      </c>
      <c r="T2753" t="s">
        <v>19</v>
      </c>
    </row>
    <row r="2754" spans="1:20" x14ac:dyDescent="0.25">
      <c r="A2754">
        <v>2753</v>
      </c>
      <c r="B2754" t="s">
        <v>47</v>
      </c>
      <c r="C2754" t="s">
        <v>1851</v>
      </c>
      <c r="D2754" t="str">
        <f t="shared" si="84"/>
        <v>Smith Christine</v>
      </c>
      <c r="E2754" t="s">
        <v>15</v>
      </c>
      <c r="F2754" t="s">
        <v>262</v>
      </c>
      <c r="G2754" t="s">
        <v>1060</v>
      </c>
      <c r="H2754" t="s">
        <v>1061</v>
      </c>
      <c r="I2754" t="s">
        <v>262</v>
      </c>
      <c r="J2754" t="s">
        <v>19</v>
      </c>
      <c r="K2754" t="str">
        <f>INDEX(Table6[Column1],MATCH(L2754,Table6[Column2]))</f>
        <v>Young Adults</v>
      </c>
      <c r="L2754">
        <v>31.91659323</v>
      </c>
      <c r="M2754" t="str">
        <f>VLOOKUP(L2754,Table1[],2)</f>
        <v>30 - 39</v>
      </c>
      <c r="N2754" t="str">
        <f>INDEX(Table7[Column1],MATCH(O2754,Table7[Column2]))</f>
        <v>Learning Stage</v>
      </c>
      <c r="O2754">
        <v>4.7099671079999998</v>
      </c>
      <c r="P2754" t="str">
        <f>VLOOKUP(O2754,Table13[],2)</f>
        <v>1 - 5</v>
      </c>
      <c r="Q2754" t="str">
        <f>INDEX(Table8[Column1],MATCH(R2754,Table8[Column2]))</f>
        <v>Scheduled</v>
      </c>
      <c r="R2754">
        <v>0</v>
      </c>
      <c r="S2754">
        <f t="shared" si="85"/>
        <v>0</v>
      </c>
      <c r="T2754" t="s">
        <v>19</v>
      </c>
    </row>
    <row r="2755" spans="1:20" x14ac:dyDescent="0.25">
      <c r="A2755">
        <v>2754</v>
      </c>
      <c r="B2755" t="s">
        <v>366</v>
      </c>
      <c r="C2755" t="s">
        <v>630</v>
      </c>
      <c r="D2755" t="str">
        <f t="shared" ref="D2755:D2818" si="86">CONCATENATE(B2755, " ",C2755)</f>
        <v>Hernandez Richard</v>
      </c>
      <c r="E2755" t="s">
        <v>22</v>
      </c>
      <c r="F2755" t="s">
        <v>33</v>
      </c>
      <c r="G2755" t="s">
        <v>1060</v>
      </c>
      <c r="H2755" t="s">
        <v>1061</v>
      </c>
      <c r="I2755" t="s">
        <v>33</v>
      </c>
      <c r="J2755" t="s">
        <v>19</v>
      </c>
      <c r="K2755" t="str">
        <f>INDEX(Table6[Column1],MATCH(L2755,Table6[Column2]))</f>
        <v>Young Adults</v>
      </c>
      <c r="L2755">
        <v>30.38347783</v>
      </c>
      <c r="M2755" t="str">
        <f>VLOOKUP(L2755,Table1[],2)</f>
        <v>30 - 39</v>
      </c>
      <c r="N2755" t="str">
        <f>INDEX(Table7[Column1],MATCH(O2755,Table7[Column2]))</f>
        <v>Learning Stage</v>
      </c>
      <c r="O2755">
        <v>5.2583464769999999</v>
      </c>
      <c r="P2755" t="str">
        <f>VLOOKUP(O2755,Table13[],2)</f>
        <v>1 - 5</v>
      </c>
      <c r="Q2755" t="str">
        <f>INDEX(Table8[Column1],MATCH(R2755,Table8[Column2]))</f>
        <v>Scheduled</v>
      </c>
      <c r="R2755">
        <v>0</v>
      </c>
      <c r="S2755">
        <f t="shared" ref="S2755:S2818" si="87">CONVERT(R2755,"hr","day")</f>
        <v>0</v>
      </c>
      <c r="T2755" t="s">
        <v>19</v>
      </c>
    </row>
    <row r="2756" spans="1:20" x14ac:dyDescent="0.25">
      <c r="A2756">
        <v>2755</v>
      </c>
      <c r="B2756" t="s">
        <v>2913</v>
      </c>
      <c r="C2756" t="s">
        <v>52</v>
      </c>
      <c r="D2756" t="str">
        <f t="shared" si="86"/>
        <v>Sorensen John</v>
      </c>
      <c r="E2756" t="s">
        <v>22</v>
      </c>
      <c r="F2756" t="s">
        <v>726</v>
      </c>
      <c r="G2756" t="s">
        <v>1060</v>
      </c>
      <c r="H2756" t="s">
        <v>1061</v>
      </c>
      <c r="I2756" t="s">
        <v>134</v>
      </c>
      <c r="J2756" t="s">
        <v>19</v>
      </c>
      <c r="K2756" t="str">
        <f>INDEX(Table6[Column1],MATCH(L2756,Table6[Column2]))</f>
        <v>Elders</v>
      </c>
      <c r="L2756">
        <v>50.009106269999997</v>
      </c>
      <c r="M2756" t="str">
        <f>VLOOKUP(L2756,Table1[],2)</f>
        <v>50 - 59</v>
      </c>
      <c r="N2756" t="str">
        <f>INDEX(Table7[Column1],MATCH(O2756,Table7[Column2]))</f>
        <v>Learning Stage</v>
      </c>
      <c r="O2756">
        <v>5.2522934269999997</v>
      </c>
      <c r="P2756" t="str">
        <f>VLOOKUP(O2756,Table13[],2)</f>
        <v>1 - 5</v>
      </c>
      <c r="Q2756" t="str">
        <f>INDEX(Table8[Column1],MATCH(R2756,Table8[Column2]))</f>
        <v>Maintained</v>
      </c>
      <c r="R2756">
        <v>66.966131739999994</v>
      </c>
      <c r="S2756">
        <f t="shared" si="87"/>
        <v>2.7902554891666664</v>
      </c>
      <c r="T2756" t="s">
        <v>19</v>
      </c>
    </row>
    <row r="2757" spans="1:20" x14ac:dyDescent="0.25">
      <c r="A2757">
        <v>2756</v>
      </c>
      <c r="B2757" t="s">
        <v>2914</v>
      </c>
      <c r="C2757" t="s">
        <v>249</v>
      </c>
      <c r="D2757" t="str">
        <f t="shared" si="86"/>
        <v>Donahue Esther</v>
      </c>
      <c r="E2757" t="s">
        <v>15</v>
      </c>
      <c r="F2757" t="s">
        <v>1976</v>
      </c>
      <c r="G2757" t="s">
        <v>1060</v>
      </c>
      <c r="H2757" t="s">
        <v>1061</v>
      </c>
      <c r="I2757" t="s">
        <v>277</v>
      </c>
      <c r="J2757" t="s">
        <v>19</v>
      </c>
      <c r="K2757" t="str">
        <f>INDEX(Table6[Column1],MATCH(L2757,Table6[Column2]))</f>
        <v>Seniors</v>
      </c>
      <c r="L2757">
        <v>63.968581110000002</v>
      </c>
      <c r="M2757" t="str">
        <f>VLOOKUP(L2757,Table1[],2)</f>
        <v>60 and Above</v>
      </c>
      <c r="N2757" t="str">
        <f>INDEX(Table7[Column1],MATCH(O2757,Table7[Column2]))</f>
        <v>Learning Stage</v>
      </c>
      <c r="O2757">
        <v>4.2313826130000001</v>
      </c>
      <c r="P2757" t="str">
        <f>VLOOKUP(O2757,Table13[],2)</f>
        <v>1 - 5</v>
      </c>
      <c r="Q2757" t="str">
        <f>INDEX(Table8[Column1],MATCH(R2757,Table8[Column2]))</f>
        <v>Excused</v>
      </c>
      <c r="R2757">
        <v>157.25092000000001</v>
      </c>
      <c r="S2757">
        <f t="shared" si="87"/>
        <v>6.5521216666666673</v>
      </c>
      <c r="T2757" t="s">
        <v>19</v>
      </c>
    </row>
    <row r="2758" spans="1:20" x14ac:dyDescent="0.25">
      <c r="A2758">
        <v>2757</v>
      </c>
      <c r="B2758" t="s">
        <v>1617</v>
      </c>
      <c r="C2758" t="s">
        <v>827</v>
      </c>
      <c r="D2758" t="str">
        <f t="shared" si="86"/>
        <v>Barnes Joy</v>
      </c>
      <c r="E2758" t="s">
        <v>15</v>
      </c>
      <c r="F2758" t="s">
        <v>1348</v>
      </c>
      <c r="G2758" t="s">
        <v>1060</v>
      </c>
      <c r="H2758" t="s">
        <v>1061</v>
      </c>
      <c r="I2758" t="s">
        <v>262</v>
      </c>
      <c r="J2758" t="s">
        <v>19</v>
      </c>
      <c r="K2758" t="str">
        <f>INDEX(Table6[Column1],MATCH(L2758,Table6[Column2]))</f>
        <v>Young Adults</v>
      </c>
      <c r="L2758">
        <v>30.966963679999999</v>
      </c>
      <c r="M2758" t="str">
        <f>VLOOKUP(L2758,Table1[],2)</f>
        <v>30 - 39</v>
      </c>
      <c r="N2758" t="str">
        <f>INDEX(Table7[Column1],MATCH(O2758,Table7[Column2]))</f>
        <v>Learning Stage</v>
      </c>
      <c r="O2758">
        <v>5.8447602380000001</v>
      </c>
      <c r="P2758" t="str">
        <f>VLOOKUP(O2758,Table13[],2)</f>
        <v>1 - 5</v>
      </c>
      <c r="Q2758" t="str">
        <f>INDEX(Table8[Column1],MATCH(R2758,Table8[Column2]))</f>
        <v>Scheduled</v>
      </c>
      <c r="R2758">
        <v>6.9485471670000001</v>
      </c>
      <c r="S2758">
        <f t="shared" si="87"/>
        <v>0.28952279862500002</v>
      </c>
      <c r="T2758" t="s">
        <v>19</v>
      </c>
    </row>
    <row r="2759" spans="1:20" x14ac:dyDescent="0.25">
      <c r="A2759">
        <v>2758</v>
      </c>
      <c r="B2759" t="s">
        <v>531</v>
      </c>
      <c r="C2759" t="s">
        <v>1290</v>
      </c>
      <c r="D2759" t="str">
        <f t="shared" si="86"/>
        <v>Wilson Peter</v>
      </c>
      <c r="E2759" t="s">
        <v>22</v>
      </c>
      <c r="F2759" t="s">
        <v>38</v>
      </c>
      <c r="G2759" t="s">
        <v>2724</v>
      </c>
      <c r="H2759" t="s">
        <v>1863</v>
      </c>
      <c r="I2759" t="s">
        <v>38</v>
      </c>
      <c r="J2759" t="s">
        <v>19</v>
      </c>
      <c r="K2759" t="str">
        <f>INDEX(Table6[Column1],MATCH(L2759,Table6[Column2]))</f>
        <v>Young Adults</v>
      </c>
      <c r="L2759">
        <v>34.113641370000003</v>
      </c>
      <c r="M2759" t="str">
        <f>VLOOKUP(L2759,Table1[],2)</f>
        <v>30 - 39</v>
      </c>
      <c r="N2759" t="str">
        <f>INDEX(Table7[Column1],MATCH(O2759,Table7[Column2]))</f>
        <v>Learning Stage</v>
      </c>
      <c r="O2759">
        <v>4.8781661359999999</v>
      </c>
      <c r="P2759" t="str">
        <f>VLOOKUP(O2759,Table13[],2)</f>
        <v>1 - 5</v>
      </c>
      <c r="Q2759" t="str">
        <f>INDEX(Table8[Column1],MATCH(R2759,Table8[Column2]))</f>
        <v>Maintained</v>
      </c>
      <c r="R2759">
        <v>56.296377040000003</v>
      </c>
      <c r="S2759">
        <f t="shared" si="87"/>
        <v>2.3456823766666668</v>
      </c>
      <c r="T2759" t="s">
        <v>19</v>
      </c>
    </row>
    <row r="2760" spans="1:20" x14ac:dyDescent="0.25">
      <c r="A2760">
        <v>2759</v>
      </c>
      <c r="B2760" t="s">
        <v>2915</v>
      </c>
      <c r="C2760" t="s">
        <v>390</v>
      </c>
      <c r="D2760" t="str">
        <f t="shared" si="86"/>
        <v>Grice Stephanie</v>
      </c>
      <c r="E2760" t="s">
        <v>15</v>
      </c>
      <c r="F2760" t="s">
        <v>2645</v>
      </c>
      <c r="G2760" t="s">
        <v>1060</v>
      </c>
      <c r="H2760" t="s">
        <v>1061</v>
      </c>
      <c r="I2760" t="s">
        <v>90</v>
      </c>
      <c r="J2760" t="s">
        <v>19</v>
      </c>
      <c r="K2760" t="str">
        <f>INDEX(Table6[Column1],MATCH(L2760,Table6[Column2]))</f>
        <v>Elders</v>
      </c>
      <c r="L2760">
        <v>50.009247289999998</v>
      </c>
      <c r="M2760" t="str">
        <f>VLOOKUP(L2760,Table1[],2)</f>
        <v>50 - 59</v>
      </c>
      <c r="N2760" t="str">
        <f>INDEX(Table7[Column1],MATCH(O2760,Table7[Column2]))</f>
        <v>Learning Stage</v>
      </c>
      <c r="O2760">
        <v>4.8664707490000003</v>
      </c>
      <c r="P2760" t="str">
        <f>VLOOKUP(O2760,Table13[],2)</f>
        <v>1 - 5</v>
      </c>
      <c r="Q2760" t="str">
        <f>INDEX(Table8[Column1],MATCH(R2760,Table8[Column2]))</f>
        <v>Habitual</v>
      </c>
      <c r="R2760">
        <v>91.298032340000006</v>
      </c>
      <c r="S2760">
        <f t="shared" si="87"/>
        <v>3.8040846808333333</v>
      </c>
      <c r="T2760" t="s">
        <v>19</v>
      </c>
    </row>
    <row r="2761" spans="1:20" x14ac:dyDescent="0.25">
      <c r="A2761">
        <v>2760</v>
      </c>
      <c r="B2761" t="s">
        <v>2916</v>
      </c>
      <c r="C2761" t="s">
        <v>1199</v>
      </c>
      <c r="D2761" t="str">
        <f t="shared" si="86"/>
        <v>Tillett Valerie</v>
      </c>
      <c r="E2761" t="s">
        <v>15</v>
      </c>
      <c r="F2761" t="s">
        <v>1489</v>
      </c>
      <c r="G2761" t="s">
        <v>1060</v>
      </c>
      <c r="H2761" t="s">
        <v>1061</v>
      </c>
      <c r="I2761" t="s">
        <v>169</v>
      </c>
      <c r="J2761" t="s">
        <v>19</v>
      </c>
      <c r="K2761" t="str">
        <f>INDEX(Table6[Column1],MATCH(L2761,Table6[Column2]))</f>
        <v>Adults</v>
      </c>
      <c r="L2761">
        <v>43.797996390000002</v>
      </c>
      <c r="M2761" t="str">
        <f>VLOOKUP(L2761,Table1[],2)</f>
        <v>40 - 49</v>
      </c>
      <c r="N2761" t="str">
        <f>INDEX(Table7[Column1],MATCH(O2761,Table7[Column2]))</f>
        <v>Learning Stage</v>
      </c>
      <c r="O2761">
        <v>5.451998691</v>
      </c>
      <c r="P2761" t="str">
        <f>VLOOKUP(O2761,Table13[],2)</f>
        <v>1 - 5</v>
      </c>
      <c r="Q2761" t="str">
        <f>INDEX(Table8[Column1],MATCH(R2761,Table8[Column2]))</f>
        <v>Maintained</v>
      </c>
      <c r="R2761">
        <v>63.865964310000003</v>
      </c>
      <c r="S2761">
        <f t="shared" si="87"/>
        <v>2.6610818462500001</v>
      </c>
      <c r="T2761" t="s">
        <v>19</v>
      </c>
    </row>
    <row r="2762" spans="1:20" x14ac:dyDescent="0.25">
      <c r="A2762">
        <v>2761</v>
      </c>
      <c r="B2762" t="s">
        <v>88</v>
      </c>
      <c r="C2762" t="s">
        <v>125</v>
      </c>
      <c r="D2762" t="str">
        <f t="shared" si="86"/>
        <v>Hunt Virginia</v>
      </c>
      <c r="E2762" t="s">
        <v>15</v>
      </c>
      <c r="F2762" t="s">
        <v>262</v>
      </c>
      <c r="G2762" t="s">
        <v>1060</v>
      </c>
      <c r="H2762" t="s">
        <v>1061</v>
      </c>
      <c r="I2762" t="s">
        <v>262</v>
      </c>
      <c r="J2762" t="s">
        <v>19</v>
      </c>
      <c r="K2762" t="str">
        <f>INDEX(Table6[Column1],MATCH(L2762,Table6[Column2]))</f>
        <v>Elders</v>
      </c>
      <c r="L2762">
        <v>52.67156671</v>
      </c>
      <c r="M2762" t="str">
        <f>VLOOKUP(L2762,Table1[],2)</f>
        <v>50 - 59</v>
      </c>
      <c r="N2762" t="str">
        <f>INDEX(Table7[Column1],MATCH(O2762,Table7[Column2]))</f>
        <v>Fitting in Stage</v>
      </c>
      <c r="O2762">
        <v>7.3053989670000004</v>
      </c>
      <c r="P2762" t="str">
        <f>VLOOKUP(O2762,Table13[],2)</f>
        <v>6 - 10</v>
      </c>
      <c r="Q2762" t="str">
        <f>INDEX(Table8[Column1],MATCH(R2762,Table8[Column2]))</f>
        <v>Excused</v>
      </c>
      <c r="R2762">
        <v>126.9626995</v>
      </c>
      <c r="S2762">
        <f t="shared" si="87"/>
        <v>5.2901124791666669</v>
      </c>
      <c r="T2762" t="s">
        <v>19</v>
      </c>
    </row>
    <row r="2763" spans="1:20" x14ac:dyDescent="0.25">
      <c r="A2763">
        <v>2762</v>
      </c>
      <c r="B2763" t="s">
        <v>2917</v>
      </c>
      <c r="C2763" t="s">
        <v>75</v>
      </c>
      <c r="D2763" t="str">
        <f t="shared" si="86"/>
        <v>Basnight Josephine</v>
      </c>
      <c r="E2763" t="s">
        <v>15</v>
      </c>
      <c r="F2763" t="s">
        <v>38</v>
      </c>
      <c r="G2763" t="s">
        <v>820</v>
      </c>
      <c r="H2763" t="s">
        <v>821</v>
      </c>
      <c r="I2763" t="s">
        <v>38</v>
      </c>
      <c r="J2763" t="s">
        <v>19</v>
      </c>
      <c r="K2763" t="str">
        <f>INDEX(Table6[Column1],MATCH(L2763,Table6[Column2]))</f>
        <v>Teenagers</v>
      </c>
      <c r="L2763">
        <v>15.369732519999999</v>
      </c>
      <c r="M2763" t="e">
        <f>VLOOKUP(L2763,Table1[],2)</f>
        <v>#N/A</v>
      </c>
      <c r="N2763" t="str">
        <f>INDEX(Table7[Column1],MATCH(O2763,Table7[Column2]))</f>
        <v>Learning Stage</v>
      </c>
      <c r="O2763">
        <v>5.1159704860000002</v>
      </c>
      <c r="P2763" t="str">
        <f>VLOOKUP(O2763,Table13[],2)</f>
        <v>1 - 5</v>
      </c>
      <c r="Q2763" t="str">
        <f>INDEX(Table8[Column1],MATCH(R2763,Table8[Column2]))</f>
        <v>Scheduled</v>
      </c>
      <c r="R2763">
        <v>0</v>
      </c>
      <c r="S2763">
        <f t="shared" si="87"/>
        <v>0</v>
      </c>
      <c r="T2763" t="s">
        <v>19</v>
      </c>
    </row>
    <row r="2764" spans="1:20" x14ac:dyDescent="0.25">
      <c r="A2764">
        <v>2763</v>
      </c>
      <c r="B2764" t="s">
        <v>2918</v>
      </c>
      <c r="C2764" t="s">
        <v>52</v>
      </c>
      <c r="D2764" t="str">
        <f t="shared" si="86"/>
        <v>Rutkowski John</v>
      </c>
      <c r="E2764" t="s">
        <v>22</v>
      </c>
      <c r="F2764" t="s">
        <v>100</v>
      </c>
      <c r="G2764" t="s">
        <v>1060</v>
      </c>
      <c r="H2764" t="s">
        <v>1061</v>
      </c>
      <c r="I2764" t="s">
        <v>101</v>
      </c>
      <c r="J2764" t="s">
        <v>19</v>
      </c>
      <c r="K2764" t="str">
        <f>INDEX(Table6[Column1],MATCH(L2764,Table6[Column2]))</f>
        <v>Youth</v>
      </c>
      <c r="L2764">
        <v>25.243050660000002</v>
      </c>
      <c r="M2764" t="str">
        <f>VLOOKUP(L2764,Table1[],2)</f>
        <v>20 - 29</v>
      </c>
      <c r="N2764" t="str">
        <f>INDEX(Table7[Column1],MATCH(O2764,Table7[Column2]))</f>
        <v>Fitting in Stage</v>
      </c>
      <c r="O2764">
        <v>7.6771764679999999</v>
      </c>
      <c r="P2764" t="str">
        <f>VLOOKUP(O2764,Table13[],2)</f>
        <v>6 - 10</v>
      </c>
      <c r="Q2764" t="str">
        <f>INDEX(Table8[Column1],MATCH(R2764,Table8[Column2]))</f>
        <v>Scheduled</v>
      </c>
      <c r="R2764">
        <v>0</v>
      </c>
      <c r="S2764">
        <f t="shared" si="87"/>
        <v>0</v>
      </c>
      <c r="T2764" t="s">
        <v>19</v>
      </c>
    </row>
    <row r="2765" spans="1:20" x14ac:dyDescent="0.25">
      <c r="A2765">
        <v>2764</v>
      </c>
      <c r="B2765" t="s">
        <v>2662</v>
      </c>
      <c r="C2765" t="s">
        <v>2912</v>
      </c>
      <c r="D2765" t="str">
        <f t="shared" si="86"/>
        <v>Brewer Patsy</v>
      </c>
      <c r="E2765" t="s">
        <v>15</v>
      </c>
      <c r="F2765" t="s">
        <v>30</v>
      </c>
      <c r="G2765" t="s">
        <v>1060</v>
      </c>
      <c r="H2765" t="s">
        <v>1061</v>
      </c>
      <c r="I2765" t="s">
        <v>30</v>
      </c>
      <c r="J2765" t="s">
        <v>19</v>
      </c>
      <c r="K2765" t="str">
        <f>INDEX(Table6[Column1],MATCH(L2765,Table6[Column2]))</f>
        <v>Young Adults</v>
      </c>
      <c r="L2765">
        <v>33.984442979999997</v>
      </c>
      <c r="M2765" t="str">
        <f>VLOOKUP(L2765,Table1[],2)</f>
        <v>30 - 39</v>
      </c>
      <c r="N2765" t="str">
        <f>INDEX(Table7[Column1],MATCH(O2765,Table7[Column2]))</f>
        <v>Learning Stage</v>
      </c>
      <c r="O2765">
        <v>4.7644429989999999</v>
      </c>
      <c r="P2765" t="str">
        <f>VLOOKUP(O2765,Table13[],2)</f>
        <v>1 - 5</v>
      </c>
      <c r="Q2765" t="str">
        <f>INDEX(Table8[Column1],MATCH(R2765,Table8[Column2]))</f>
        <v>Scheduled</v>
      </c>
      <c r="R2765">
        <v>0</v>
      </c>
      <c r="S2765">
        <f t="shared" si="87"/>
        <v>0</v>
      </c>
      <c r="T2765" t="s">
        <v>19</v>
      </c>
    </row>
    <row r="2766" spans="1:20" x14ac:dyDescent="0.25">
      <c r="A2766">
        <v>2765</v>
      </c>
      <c r="B2766" t="s">
        <v>1209</v>
      </c>
      <c r="C2766" t="s">
        <v>1312</v>
      </c>
      <c r="D2766" t="str">
        <f t="shared" si="86"/>
        <v>Taylor Scott</v>
      </c>
      <c r="E2766" t="s">
        <v>22</v>
      </c>
      <c r="F2766" t="s">
        <v>169</v>
      </c>
      <c r="G2766" t="s">
        <v>1060</v>
      </c>
      <c r="H2766" t="s">
        <v>1061</v>
      </c>
      <c r="I2766" t="s">
        <v>169</v>
      </c>
      <c r="J2766" t="s">
        <v>19</v>
      </c>
      <c r="K2766" t="str">
        <f>INDEX(Table6[Column1],MATCH(L2766,Table6[Column2]))</f>
        <v>Young Adults</v>
      </c>
      <c r="L2766">
        <v>39.958698990000002</v>
      </c>
      <c r="M2766" t="str">
        <f>VLOOKUP(L2766,Table1[],2)</f>
        <v>30 - 39</v>
      </c>
      <c r="N2766" t="str">
        <f>INDEX(Table7[Column1],MATCH(O2766,Table7[Column2]))</f>
        <v>Learning Stage</v>
      </c>
      <c r="O2766">
        <v>3.523608281</v>
      </c>
      <c r="P2766" t="str">
        <f>VLOOKUP(O2766,Table13[],2)</f>
        <v>1 - 5</v>
      </c>
      <c r="Q2766" t="str">
        <f>INDEX(Table8[Column1],MATCH(R2766,Table8[Column2]))</f>
        <v>Maintained</v>
      </c>
      <c r="R2766">
        <v>48.258304809999998</v>
      </c>
      <c r="S2766">
        <f t="shared" si="87"/>
        <v>2.0107627004166666</v>
      </c>
      <c r="T2766" t="s">
        <v>19</v>
      </c>
    </row>
    <row r="2767" spans="1:20" x14ac:dyDescent="0.25">
      <c r="A2767">
        <v>2766</v>
      </c>
      <c r="B2767" t="s">
        <v>1617</v>
      </c>
      <c r="C2767" t="s">
        <v>2919</v>
      </c>
      <c r="D2767" t="str">
        <f t="shared" si="86"/>
        <v>Barnes Debby</v>
      </c>
      <c r="E2767" t="s">
        <v>15</v>
      </c>
      <c r="F2767" t="s">
        <v>1116</v>
      </c>
      <c r="G2767" t="s">
        <v>1060</v>
      </c>
      <c r="H2767" t="s">
        <v>1061</v>
      </c>
      <c r="I2767" t="s">
        <v>87</v>
      </c>
      <c r="J2767" t="s">
        <v>19</v>
      </c>
      <c r="K2767" t="str">
        <f>INDEX(Table6[Column1],MATCH(L2767,Table6[Column2]))</f>
        <v>Young Adults</v>
      </c>
      <c r="L2767">
        <v>33.222008600000002</v>
      </c>
      <c r="M2767" t="str">
        <f>VLOOKUP(L2767,Table1[],2)</f>
        <v>30 - 39</v>
      </c>
      <c r="N2767" t="str">
        <f>INDEX(Table7[Column1],MATCH(O2767,Table7[Column2]))</f>
        <v>Learning Stage</v>
      </c>
      <c r="O2767">
        <v>4.5548349330000004</v>
      </c>
      <c r="P2767" t="str">
        <f>VLOOKUP(O2767,Table13[],2)</f>
        <v>1 - 5</v>
      </c>
      <c r="Q2767" t="str">
        <f>INDEX(Table8[Column1],MATCH(R2767,Table8[Column2]))</f>
        <v>Scheduled</v>
      </c>
      <c r="R2767">
        <v>26.351860039999998</v>
      </c>
      <c r="S2767">
        <f t="shared" si="87"/>
        <v>1.0979941683333332</v>
      </c>
      <c r="T2767" t="s">
        <v>19</v>
      </c>
    </row>
    <row r="2768" spans="1:20" x14ac:dyDescent="0.25">
      <c r="A2768">
        <v>2767</v>
      </c>
      <c r="B2768" t="s">
        <v>2920</v>
      </c>
      <c r="C2768" t="s">
        <v>144</v>
      </c>
      <c r="D2768" t="str">
        <f t="shared" si="86"/>
        <v>Neu David</v>
      </c>
      <c r="E2768" t="s">
        <v>22</v>
      </c>
      <c r="F2768" t="s">
        <v>369</v>
      </c>
      <c r="G2768" t="s">
        <v>17</v>
      </c>
      <c r="H2768" t="s">
        <v>18</v>
      </c>
      <c r="I2768" t="s">
        <v>369</v>
      </c>
      <c r="J2768" t="s">
        <v>19</v>
      </c>
      <c r="K2768" t="str">
        <f>INDEX(Table6[Column1],MATCH(L2768,Table6[Column2]))</f>
        <v>Adults</v>
      </c>
      <c r="L2768">
        <v>41.109875150000001</v>
      </c>
      <c r="M2768" t="str">
        <f>VLOOKUP(L2768,Table1[],2)</f>
        <v>40 - 49</v>
      </c>
      <c r="N2768" t="str">
        <f>INDEX(Table7[Column1],MATCH(O2768,Table7[Column2]))</f>
        <v>Learning Stage</v>
      </c>
      <c r="O2768">
        <v>4.8875714590000001</v>
      </c>
      <c r="P2768" t="str">
        <f>VLOOKUP(O2768,Table13[],2)</f>
        <v>1 - 5</v>
      </c>
      <c r="Q2768" t="str">
        <f>INDEX(Table8[Column1],MATCH(R2768,Table8[Column2]))</f>
        <v>Maintained</v>
      </c>
      <c r="R2768">
        <v>52.55542844</v>
      </c>
      <c r="S2768">
        <f t="shared" si="87"/>
        <v>2.1898095183333335</v>
      </c>
      <c r="T2768" t="s">
        <v>19</v>
      </c>
    </row>
    <row r="2769" spans="1:20" x14ac:dyDescent="0.25">
      <c r="A2769">
        <v>2768</v>
      </c>
      <c r="B2769" t="s">
        <v>115</v>
      </c>
      <c r="C2769" t="s">
        <v>1042</v>
      </c>
      <c r="D2769" t="str">
        <f t="shared" si="86"/>
        <v>Daniel Ruth</v>
      </c>
      <c r="E2769" t="s">
        <v>15</v>
      </c>
      <c r="F2769" t="s">
        <v>38</v>
      </c>
      <c r="G2769" t="s">
        <v>2724</v>
      </c>
      <c r="H2769" t="s">
        <v>1863</v>
      </c>
      <c r="I2769" t="s">
        <v>38</v>
      </c>
      <c r="J2769" t="s">
        <v>19</v>
      </c>
      <c r="K2769" t="str">
        <f>INDEX(Table6[Column1],MATCH(L2769,Table6[Column2]))</f>
        <v>Adults</v>
      </c>
      <c r="L2769">
        <v>40.402795259999998</v>
      </c>
      <c r="M2769" t="str">
        <f>VLOOKUP(L2769,Table1[],2)</f>
        <v>40 - 49</v>
      </c>
      <c r="N2769" t="str">
        <f>INDEX(Table7[Column1],MATCH(O2769,Table7[Column2]))</f>
        <v>Learning Stage</v>
      </c>
      <c r="O2769">
        <v>5.5316162389999999</v>
      </c>
      <c r="P2769" t="str">
        <f>VLOOKUP(O2769,Table13[],2)</f>
        <v>1 - 5</v>
      </c>
      <c r="Q2769" t="str">
        <f>INDEX(Table8[Column1],MATCH(R2769,Table8[Column2]))</f>
        <v>Maintained</v>
      </c>
      <c r="R2769">
        <v>40.016720030000002</v>
      </c>
      <c r="S2769">
        <f t="shared" si="87"/>
        <v>1.6673633345833336</v>
      </c>
      <c r="T2769" t="s">
        <v>19</v>
      </c>
    </row>
    <row r="2770" spans="1:20" x14ac:dyDescent="0.25">
      <c r="A2770">
        <v>2769</v>
      </c>
      <c r="B2770" t="s">
        <v>2921</v>
      </c>
      <c r="C2770" t="s">
        <v>1591</v>
      </c>
      <c r="D2770" t="str">
        <f t="shared" si="86"/>
        <v>Nottingham Kathryn</v>
      </c>
      <c r="E2770" t="s">
        <v>15</v>
      </c>
      <c r="F2770" t="s">
        <v>95</v>
      </c>
      <c r="G2770" t="s">
        <v>1060</v>
      </c>
      <c r="H2770" t="s">
        <v>1061</v>
      </c>
      <c r="I2770" t="s">
        <v>87</v>
      </c>
      <c r="J2770" t="s">
        <v>19</v>
      </c>
      <c r="K2770" t="str">
        <f>INDEX(Table6[Column1],MATCH(L2770,Table6[Column2]))</f>
        <v>Teenagers</v>
      </c>
      <c r="L2770">
        <v>13.023534769999999</v>
      </c>
      <c r="M2770" t="e">
        <f>VLOOKUP(L2770,Table1[],2)</f>
        <v>#N/A</v>
      </c>
      <c r="N2770" t="str">
        <f>INDEX(Table7[Column1],MATCH(O2770,Table7[Column2]))</f>
        <v>Learning Stage</v>
      </c>
      <c r="O2770">
        <v>4.1392411950000003</v>
      </c>
      <c r="P2770" t="str">
        <f>VLOOKUP(O2770,Table13[],2)</f>
        <v>1 - 5</v>
      </c>
      <c r="Q2770" t="str">
        <f>INDEX(Table8[Column1],MATCH(R2770,Table8[Column2]))</f>
        <v>Scheduled</v>
      </c>
      <c r="R2770">
        <v>0</v>
      </c>
      <c r="S2770">
        <f t="shared" si="87"/>
        <v>0</v>
      </c>
      <c r="T2770" t="s">
        <v>19</v>
      </c>
    </row>
    <row r="2771" spans="1:20" x14ac:dyDescent="0.25">
      <c r="A2771">
        <v>2770</v>
      </c>
      <c r="B2771" t="s">
        <v>2922</v>
      </c>
      <c r="C2771" t="s">
        <v>2332</v>
      </c>
      <c r="D2771" t="str">
        <f t="shared" si="86"/>
        <v>Fleener Gladys</v>
      </c>
      <c r="E2771" t="s">
        <v>15</v>
      </c>
      <c r="F2771" t="s">
        <v>121</v>
      </c>
      <c r="G2771" t="s">
        <v>1060</v>
      </c>
      <c r="H2771" t="s">
        <v>1061</v>
      </c>
      <c r="I2771" t="s">
        <v>121</v>
      </c>
      <c r="J2771" t="s">
        <v>19</v>
      </c>
      <c r="K2771" t="str">
        <f>INDEX(Table6[Column1],MATCH(L2771,Table6[Column2]))</f>
        <v>Youth</v>
      </c>
      <c r="L2771">
        <v>29.71842929</v>
      </c>
      <c r="M2771" t="str">
        <f>VLOOKUP(L2771,Table1[],2)</f>
        <v>20 - 29</v>
      </c>
      <c r="N2771" t="str">
        <f>INDEX(Table7[Column1],MATCH(O2771,Table7[Column2]))</f>
        <v>Learning Stage</v>
      </c>
      <c r="O2771">
        <v>2.8224092920000001</v>
      </c>
      <c r="P2771" t="str">
        <f>VLOOKUP(O2771,Table13[],2)</f>
        <v>1 - 5</v>
      </c>
      <c r="Q2771" t="str">
        <f>INDEX(Table8[Column1],MATCH(R2771,Table8[Column2]))</f>
        <v>Scheduled</v>
      </c>
      <c r="R2771">
        <v>0</v>
      </c>
      <c r="S2771">
        <f t="shared" si="87"/>
        <v>0</v>
      </c>
      <c r="T2771" t="s">
        <v>19</v>
      </c>
    </row>
    <row r="2772" spans="1:20" x14ac:dyDescent="0.25">
      <c r="A2772">
        <v>2771</v>
      </c>
      <c r="B2772" t="s">
        <v>2923</v>
      </c>
      <c r="C2772" t="s">
        <v>50</v>
      </c>
      <c r="D2772" t="str">
        <f t="shared" si="86"/>
        <v>Grant Robert</v>
      </c>
      <c r="E2772" t="s">
        <v>22</v>
      </c>
      <c r="F2772" t="s">
        <v>30</v>
      </c>
      <c r="G2772" t="s">
        <v>1060</v>
      </c>
      <c r="H2772" t="s">
        <v>1061</v>
      </c>
      <c r="I2772" t="s">
        <v>30</v>
      </c>
      <c r="J2772" t="s">
        <v>19</v>
      </c>
      <c r="K2772" t="str">
        <f>INDEX(Table6[Column1],MATCH(L2772,Table6[Column2]))</f>
        <v>Young Adults</v>
      </c>
      <c r="L2772">
        <v>37.925291860000002</v>
      </c>
      <c r="M2772" t="str">
        <f>VLOOKUP(L2772,Table1[],2)</f>
        <v>30 - 39</v>
      </c>
      <c r="N2772" t="str">
        <f>INDEX(Table7[Column1],MATCH(O2772,Table7[Column2]))</f>
        <v>Learning Stage</v>
      </c>
      <c r="O2772">
        <v>3.4305266599999999</v>
      </c>
      <c r="P2772" t="str">
        <f>VLOOKUP(O2772,Table13[],2)</f>
        <v>1 - 5</v>
      </c>
      <c r="Q2772" t="str">
        <f>INDEX(Table8[Column1],MATCH(R2772,Table8[Column2]))</f>
        <v>Scheduled</v>
      </c>
      <c r="R2772">
        <v>18.436537139999999</v>
      </c>
      <c r="S2772">
        <f t="shared" si="87"/>
        <v>0.76818904750000006</v>
      </c>
      <c r="T2772" t="s">
        <v>19</v>
      </c>
    </row>
    <row r="2773" spans="1:20" x14ac:dyDescent="0.25">
      <c r="A2773">
        <v>2772</v>
      </c>
      <c r="B2773" t="s">
        <v>2924</v>
      </c>
      <c r="C2773" t="s">
        <v>383</v>
      </c>
      <c r="D2773" t="str">
        <f t="shared" si="86"/>
        <v>Werner Denise</v>
      </c>
      <c r="E2773" t="s">
        <v>15</v>
      </c>
      <c r="F2773" t="s">
        <v>1626</v>
      </c>
      <c r="G2773" t="s">
        <v>1060</v>
      </c>
      <c r="H2773" t="s">
        <v>1061</v>
      </c>
      <c r="I2773" t="s">
        <v>87</v>
      </c>
      <c r="J2773" t="s">
        <v>19</v>
      </c>
      <c r="K2773" t="str">
        <f>INDEX(Table6[Column1],MATCH(L2773,Table6[Column2]))</f>
        <v>Youth</v>
      </c>
      <c r="L2773">
        <v>25.294537429999998</v>
      </c>
      <c r="M2773" t="str">
        <f>VLOOKUP(L2773,Table1[],2)</f>
        <v>20 - 29</v>
      </c>
      <c r="N2773" t="str">
        <f>INDEX(Table7[Column1],MATCH(O2773,Table7[Column2]))</f>
        <v>Learning Stage</v>
      </c>
      <c r="O2773">
        <v>3.7339760499999999</v>
      </c>
      <c r="P2773" t="str">
        <f>VLOOKUP(O2773,Table13[],2)</f>
        <v>1 - 5</v>
      </c>
      <c r="Q2773" t="str">
        <f>INDEX(Table8[Column1],MATCH(R2773,Table8[Column2]))</f>
        <v>Scheduled</v>
      </c>
      <c r="R2773">
        <v>0</v>
      </c>
      <c r="S2773">
        <f t="shared" si="87"/>
        <v>0</v>
      </c>
      <c r="T2773" t="s">
        <v>19</v>
      </c>
    </row>
    <row r="2774" spans="1:20" x14ac:dyDescent="0.25">
      <c r="A2774">
        <v>2773</v>
      </c>
      <c r="B2774" t="s">
        <v>267</v>
      </c>
      <c r="C2774" t="s">
        <v>401</v>
      </c>
      <c r="D2774" t="str">
        <f t="shared" si="86"/>
        <v>Johnson Michael</v>
      </c>
      <c r="E2774" t="s">
        <v>22</v>
      </c>
      <c r="F2774" t="s">
        <v>30</v>
      </c>
      <c r="G2774" t="s">
        <v>1060</v>
      </c>
      <c r="H2774" t="s">
        <v>1061</v>
      </c>
      <c r="I2774" t="s">
        <v>30</v>
      </c>
      <c r="J2774" t="s">
        <v>19</v>
      </c>
      <c r="K2774" t="str">
        <f>INDEX(Table6[Column1],MATCH(L2774,Table6[Column2]))</f>
        <v>Young Adults</v>
      </c>
      <c r="L2774">
        <v>32.966181839999997</v>
      </c>
      <c r="M2774" t="str">
        <f>VLOOKUP(L2774,Table1[],2)</f>
        <v>30 - 39</v>
      </c>
      <c r="N2774" t="str">
        <f>INDEX(Table7[Column1],MATCH(O2774,Table7[Column2]))</f>
        <v>Learning Stage</v>
      </c>
      <c r="O2774">
        <v>4.9528275600000002</v>
      </c>
      <c r="P2774" t="str">
        <f>VLOOKUP(O2774,Table13[],2)</f>
        <v>1 - 5</v>
      </c>
      <c r="Q2774" t="str">
        <f>INDEX(Table8[Column1],MATCH(R2774,Table8[Column2]))</f>
        <v>Scheduled</v>
      </c>
      <c r="R2774">
        <v>28.202567460000001</v>
      </c>
      <c r="S2774">
        <f t="shared" si="87"/>
        <v>1.1751069775</v>
      </c>
      <c r="T2774" t="s">
        <v>19</v>
      </c>
    </row>
    <row r="2775" spans="1:20" x14ac:dyDescent="0.25">
      <c r="A2775">
        <v>2774</v>
      </c>
      <c r="B2775" t="s">
        <v>2925</v>
      </c>
      <c r="C2775" t="s">
        <v>700</v>
      </c>
      <c r="D2775" t="str">
        <f t="shared" si="86"/>
        <v>Hermann Lance</v>
      </c>
      <c r="E2775" t="s">
        <v>22</v>
      </c>
      <c r="F2775" t="s">
        <v>33</v>
      </c>
      <c r="G2775" t="s">
        <v>1060</v>
      </c>
      <c r="H2775" t="s">
        <v>1061</v>
      </c>
      <c r="I2775" t="s">
        <v>33</v>
      </c>
      <c r="J2775" t="s">
        <v>19</v>
      </c>
      <c r="K2775" t="str">
        <f>INDEX(Table6[Column1],MATCH(L2775,Table6[Column2]))</f>
        <v>Elders</v>
      </c>
      <c r="L2775">
        <v>56.727408060000002</v>
      </c>
      <c r="M2775" t="str">
        <f>VLOOKUP(L2775,Table1[],2)</f>
        <v>50 - 59</v>
      </c>
      <c r="N2775" t="str">
        <f>INDEX(Table7[Column1],MATCH(O2775,Table7[Column2]))</f>
        <v>Fitting in Stage</v>
      </c>
      <c r="O2775">
        <v>6.4888550589999996</v>
      </c>
      <c r="P2775" t="str">
        <f>VLOOKUP(O2775,Table13[],2)</f>
        <v>6 - 10</v>
      </c>
      <c r="Q2775" t="str">
        <f>INDEX(Table8[Column1],MATCH(R2775,Table8[Column2]))</f>
        <v>Habitual</v>
      </c>
      <c r="R2775">
        <v>102.6670831</v>
      </c>
      <c r="S2775">
        <f t="shared" si="87"/>
        <v>4.2777951291666669</v>
      </c>
      <c r="T2775" t="s">
        <v>19</v>
      </c>
    </row>
    <row r="2776" spans="1:20" x14ac:dyDescent="0.25">
      <c r="A2776">
        <v>2775</v>
      </c>
      <c r="B2776" t="s">
        <v>501</v>
      </c>
      <c r="C2776" t="s">
        <v>2382</v>
      </c>
      <c r="D2776" t="str">
        <f t="shared" si="86"/>
        <v>Salisbury Yolanda</v>
      </c>
      <c r="E2776" t="s">
        <v>15</v>
      </c>
      <c r="F2776" t="s">
        <v>84</v>
      </c>
      <c r="G2776" t="s">
        <v>1060</v>
      </c>
      <c r="H2776" t="s">
        <v>1061</v>
      </c>
      <c r="I2776" t="s">
        <v>84</v>
      </c>
      <c r="J2776" t="s">
        <v>19</v>
      </c>
      <c r="K2776" t="str">
        <f>INDEX(Table6[Column1],MATCH(L2776,Table6[Column2]))</f>
        <v>Young Adults</v>
      </c>
      <c r="L2776">
        <v>30.749572489999998</v>
      </c>
      <c r="M2776" t="str">
        <f>VLOOKUP(L2776,Table1[],2)</f>
        <v>30 - 39</v>
      </c>
      <c r="N2776" t="str">
        <f>INDEX(Table7[Column1],MATCH(O2776,Table7[Column2]))</f>
        <v>Learning Stage</v>
      </c>
      <c r="O2776">
        <v>1.7116019920000001</v>
      </c>
      <c r="P2776" t="str">
        <f>VLOOKUP(O2776,Table13[],2)</f>
        <v>1 - 5</v>
      </c>
      <c r="Q2776" t="str">
        <f>INDEX(Table8[Column1],MATCH(R2776,Table8[Column2]))</f>
        <v>Scheduled</v>
      </c>
      <c r="R2776">
        <v>0</v>
      </c>
      <c r="S2776">
        <f t="shared" si="87"/>
        <v>0</v>
      </c>
      <c r="T2776" t="s">
        <v>19</v>
      </c>
    </row>
    <row r="2777" spans="1:20" x14ac:dyDescent="0.25">
      <c r="A2777">
        <v>2776</v>
      </c>
      <c r="B2777" t="s">
        <v>2764</v>
      </c>
      <c r="C2777" t="s">
        <v>326</v>
      </c>
      <c r="D2777" t="str">
        <f t="shared" si="86"/>
        <v>Gates Arthur</v>
      </c>
      <c r="E2777" t="s">
        <v>22</v>
      </c>
      <c r="F2777" t="s">
        <v>169</v>
      </c>
      <c r="G2777" t="s">
        <v>1060</v>
      </c>
      <c r="H2777" t="s">
        <v>1061</v>
      </c>
      <c r="I2777" t="s">
        <v>169</v>
      </c>
      <c r="J2777" t="s">
        <v>19</v>
      </c>
      <c r="K2777" t="str">
        <f>INDEX(Table6[Column1],MATCH(L2777,Table6[Column2]))</f>
        <v>Young Adults</v>
      </c>
      <c r="L2777">
        <v>34.742441999999997</v>
      </c>
      <c r="M2777" t="str">
        <f>VLOOKUP(L2777,Table1[],2)</f>
        <v>30 - 39</v>
      </c>
      <c r="N2777" t="str">
        <f>INDEX(Table7[Column1],MATCH(O2777,Table7[Column2]))</f>
        <v>Learning Stage</v>
      </c>
      <c r="O2777">
        <v>4.9841181280000004</v>
      </c>
      <c r="P2777" t="str">
        <f>VLOOKUP(O2777,Table13[],2)</f>
        <v>1 - 5</v>
      </c>
      <c r="Q2777" t="str">
        <f>INDEX(Table8[Column1],MATCH(R2777,Table8[Column2]))</f>
        <v>Scheduled</v>
      </c>
      <c r="R2777">
        <v>19.561905960000001</v>
      </c>
      <c r="S2777">
        <f t="shared" si="87"/>
        <v>0.81507941500000003</v>
      </c>
      <c r="T2777" t="s">
        <v>19</v>
      </c>
    </row>
    <row r="2778" spans="1:20" x14ac:dyDescent="0.25">
      <c r="A2778">
        <v>2777</v>
      </c>
      <c r="B2778" t="s">
        <v>254</v>
      </c>
      <c r="C2778" t="s">
        <v>2926</v>
      </c>
      <c r="D2778" t="str">
        <f t="shared" si="86"/>
        <v>Arnold Melaine</v>
      </c>
      <c r="E2778" t="s">
        <v>15</v>
      </c>
      <c r="F2778" t="s">
        <v>2927</v>
      </c>
      <c r="G2778" t="s">
        <v>1060</v>
      </c>
      <c r="H2778" t="s">
        <v>1061</v>
      </c>
      <c r="I2778" t="s">
        <v>54</v>
      </c>
      <c r="J2778" t="s">
        <v>19</v>
      </c>
      <c r="K2778" t="str">
        <f>INDEX(Table6[Column1],MATCH(L2778,Table6[Column2]))</f>
        <v>Elders</v>
      </c>
      <c r="L2778">
        <v>56.514805320000001</v>
      </c>
      <c r="M2778" t="str">
        <f>VLOOKUP(L2778,Table1[],2)</f>
        <v>50 - 59</v>
      </c>
      <c r="N2778" t="str">
        <f>INDEX(Table7[Column1],MATCH(O2778,Table7[Column2]))</f>
        <v>Learning Stage</v>
      </c>
      <c r="O2778">
        <v>3.0530351859999998</v>
      </c>
      <c r="P2778" t="str">
        <f>VLOOKUP(O2778,Table13[],2)</f>
        <v>1 - 5</v>
      </c>
      <c r="Q2778" t="str">
        <f>INDEX(Table8[Column1],MATCH(R2778,Table8[Column2]))</f>
        <v>Excused</v>
      </c>
      <c r="R2778">
        <v>151.7079655</v>
      </c>
      <c r="S2778">
        <f t="shared" si="87"/>
        <v>6.3211652291666667</v>
      </c>
      <c r="T2778" t="s">
        <v>19</v>
      </c>
    </row>
    <row r="2779" spans="1:20" x14ac:dyDescent="0.25">
      <c r="A2779">
        <v>2778</v>
      </c>
      <c r="B2779" t="s">
        <v>770</v>
      </c>
      <c r="C2779" t="s">
        <v>543</v>
      </c>
      <c r="D2779" t="str">
        <f t="shared" si="86"/>
        <v>Clifton Kelly</v>
      </c>
      <c r="E2779" t="s">
        <v>15</v>
      </c>
      <c r="F2779" t="s">
        <v>262</v>
      </c>
      <c r="G2779" t="s">
        <v>1060</v>
      </c>
      <c r="H2779" t="s">
        <v>1061</v>
      </c>
      <c r="I2779" t="s">
        <v>262</v>
      </c>
      <c r="J2779" t="s">
        <v>19</v>
      </c>
      <c r="K2779" t="str">
        <f>INDEX(Table6[Column1],MATCH(L2779,Table6[Column2]))</f>
        <v>Adults</v>
      </c>
      <c r="L2779">
        <v>47.142670529999997</v>
      </c>
      <c r="M2779" t="str">
        <f>VLOOKUP(L2779,Table1[],2)</f>
        <v>40 - 49</v>
      </c>
      <c r="N2779" t="str">
        <f>INDEX(Table7[Column1],MATCH(O2779,Table7[Column2]))</f>
        <v>Learning Stage</v>
      </c>
      <c r="O2779">
        <v>4.7914700019999996</v>
      </c>
      <c r="P2779" t="str">
        <f>VLOOKUP(O2779,Table13[],2)</f>
        <v>1 - 5</v>
      </c>
      <c r="Q2779" t="str">
        <f>INDEX(Table8[Column1],MATCH(R2779,Table8[Column2]))</f>
        <v>Maintained</v>
      </c>
      <c r="R2779">
        <v>60.668213059999999</v>
      </c>
      <c r="S2779">
        <f t="shared" si="87"/>
        <v>2.5278422108333332</v>
      </c>
      <c r="T2779" t="s">
        <v>19</v>
      </c>
    </row>
    <row r="2780" spans="1:20" x14ac:dyDescent="0.25">
      <c r="A2780">
        <v>2779</v>
      </c>
      <c r="B2780" t="s">
        <v>2928</v>
      </c>
      <c r="C2780" t="s">
        <v>401</v>
      </c>
      <c r="D2780" t="str">
        <f t="shared" si="86"/>
        <v>Parkes Michael</v>
      </c>
      <c r="E2780" t="s">
        <v>22</v>
      </c>
      <c r="F2780" t="s">
        <v>38</v>
      </c>
      <c r="G2780" t="s">
        <v>2724</v>
      </c>
      <c r="H2780" t="s">
        <v>1863</v>
      </c>
      <c r="I2780" t="s">
        <v>38</v>
      </c>
      <c r="J2780" t="s">
        <v>19</v>
      </c>
      <c r="K2780" t="str">
        <f>INDEX(Table6[Column1],MATCH(L2780,Table6[Column2]))</f>
        <v>Young Adults</v>
      </c>
      <c r="L2780">
        <v>33.251314299999997</v>
      </c>
      <c r="M2780" t="str">
        <f>VLOOKUP(L2780,Table1[],2)</f>
        <v>30 - 39</v>
      </c>
      <c r="N2780" t="str">
        <f>INDEX(Table7[Column1],MATCH(O2780,Table7[Column2]))</f>
        <v>Learning Stage</v>
      </c>
      <c r="O2780">
        <v>4.1402663159999999</v>
      </c>
      <c r="P2780" t="str">
        <f>VLOOKUP(O2780,Table13[],2)</f>
        <v>1 - 5</v>
      </c>
      <c r="Q2780" t="str">
        <f>INDEX(Table8[Column1],MATCH(R2780,Table8[Column2]))</f>
        <v>Scheduled</v>
      </c>
      <c r="R2780">
        <v>9.1019166429999991</v>
      </c>
      <c r="S2780">
        <f t="shared" si="87"/>
        <v>0.37924652679166665</v>
      </c>
      <c r="T2780" t="s">
        <v>19</v>
      </c>
    </row>
    <row r="2781" spans="1:20" x14ac:dyDescent="0.25">
      <c r="A2781">
        <v>2780</v>
      </c>
      <c r="B2781" t="s">
        <v>158</v>
      </c>
      <c r="C2781" t="s">
        <v>2503</v>
      </c>
      <c r="D2781" t="str">
        <f t="shared" si="86"/>
        <v>Bates Johnie</v>
      </c>
      <c r="E2781" t="s">
        <v>22</v>
      </c>
      <c r="F2781" t="s">
        <v>157</v>
      </c>
      <c r="G2781" t="s">
        <v>1060</v>
      </c>
      <c r="H2781" t="s">
        <v>1061</v>
      </c>
      <c r="I2781" t="s">
        <v>157</v>
      </c>
      <c r="J2781" t="s">
        <v>19</v>
      </c>
      <c r="K2781" t="str">
        <f>INDEX(Table6[Column1],MATCH(L2781,Table6[Column2]))</f>
        <v>Elders</v>
      </c>
      <c r="L2781">
        <v>50.840337720000001</v>
      </c>
      <c r="M2781" t="str">
        <f>VLOOKUP(L2781,Table1[],2)</f>
        <v>50 - 59</v>
      </c>
      <c r="N2781" t="str">
        <f>INDEX(Table7[Column1],MATCH(O2781,Table7[Column2]))</f>
        <v>Fitting in Stage</v>
      </c>
      <c r="O2781">
        <v>7.4563568299999998</v>
      </c>
      <c r="P2781" t="str">
        <f>VLOOKUP(O2781,Table13[],2)</f>
        <v>6 - 10</v>
      </c>
      <c r="Q2781" t="str">
        <f>INDEX(Table8[Column1],MATCH(R2781,Table8[Column2]))</f>
        <v>Habitual</v>
      </c>
      <c r="R2781">
        <v>96.635831240000002</v>
      </c>
      <c r="S2781">
        <f t="shared" si="87"/>
        <v>4.0264929683333337</v>
      </c>
      <c r="T2781" t="s">
        <v>19</v>
      </c>
    </row>
    <row r="2782" spans="1:20" x14ac:dyDescent="0.25">
      <c r="A2782">
        <v>2781</v>
      </c>
      <c r="B2782" t="s">
        <v>2929</v>
      </c>
      <c r="C2782" t="s">
        <v>52</v>
      </c>
      <c r="D2782" t="str">
        <f t="shared" si="86"/>
        <v>Greear John</v>
      </c>
      <c r="E2782" t="s">
        <v>22</v>
      </c>
      <c r="F2782" t="s">
        <v>169</v>
      </c>
      <c r="G2782" t="s">
        <v>1060</v>
      </c>
      <c r="H2782" t="s">
        <v>1061</v>
      </c>
      <c r="I2782" t="s">
        <v>169</v>
      </c>
      <c r="J2782" t="s">
        <v>19</v>
      </c>
      <c r="K2782" t="str">
        <f>INDEX(Table6[Column1],MATCH(L2782,Table6[Column2]))</f>
        <v>Elders</v>
      </c>
      <c r="L2782">
        <v>57.823920299999997</v>
      </c>
      <c r="M2782" t="str">
        <f>VLOOKUP(L2782,Table1[],2)</f>
        <v>50 - 59</v>
      </c>
      <c r="N2782" t="str">
        <f>INDEX(Table7[Column1],MATCH(O2782,Table7[Column2]))</f>
        <v>Learning Stage</v>
      </c>
      <c r="O2782">
        <v>3.365789001</v>
      </c>
      <c r="P2782" t="str">
        <f>VLOOKUP(O2782,Table13[],2)</f>
        <v>1 - 5</v>
      </c>
      <c r="Q2782" t="str">
        <f>INDEX(Table8[Column1],MATCH(R2782,Table8[Column2]))</f>
        <v>Excused</v>
      </c>
      <c r="R2782">
        <v>153.07966959999999</v>
      </c>
      <c r="S2782">
        <f t="shared" si="87"/>
        <v>6.3783195666666668</v>
      </c>
      <c r="T2782" t="s">
        <v>19</v>
      </c>
    </row>
    <row r="2783" spans="1:20" x14ac:dyDescent="0.25">
      <c r="A2783">
        <v>2782</v>
      </c>
      <c r="B2783" t="s">
        <v>230</v>
      </c>
      <c r="C2783" t="s">
        <v>478</v>
      </c>
      <c r="D2783" t="str">
        <f t="shared" si="86"/>
        <v>Jackson Betty</v>
      </c>
      <c r="E2783" t="s">
        <v>15</v>
      </c>
      <c r="F2783" t="s">
        <v>192</v>
      </c>
      <c r="G2783" t="s">
        <v>2305</v>
      </c>
      <c r="H2783" t="s">
        <v>1826</v>
      </c>
      <c r="I2783" t="s">
        <v>192</v>
      </c>
      <c r="J2783" t="s">
        <v>19</v>
      </c>
      <c r="K2783" t="str">
        <f>INDEX(Table6[Column1],MATCH(L2783,Table6[Column2]))</f>
        <v>Adults</v>
      </c>
      <c r="L2783">
        <v>49.154960580000001</v>
      </c>
      <c r="M2783" t="str">
        <f>VLOOKUP(L2783,Table1[],2)</f>
        <v>40 - 49</v>
      </c>
      <c r="N2783" t="str">
        <f>INDEX(Table7[Column1],MATCH(O2783,Table7[Column2]))</f>
        <v>Fitting in Stage</v>
      </c>
      <c r="O2783">
        <v>6.644271797</v>
      </c>
      <c r="P2783" t="str">
        <f>VLOOKUP(O2783,Table13[],2)</f>
        <v>6 - 10</v>
      </c>
      <c r="Q2783" t="str">
        <f>INDEX(Table8[Column1],MATCH(R2783,Table8[Column2]))</f>
        <v>Habitual</v>
      </c>
      <c r="R2783">
        <v>107.1765975</v>
      </c>
      <c r="S2783">
        <f t="shared" si="87"/>
        <v>4.4656915625</v>
      </c>
      <c r="T2783" t="s">
        <v>19</v>
      </c>
    </row>
    <row r="2784" spans="1:20" x14ac:dyDescent="0.25">
      <c r="A2784">
        <v>2783</v>
      </c>
      <c r="B2784" t="s">
        <v>126</v>
      </c>
      <c r="C2784" t="s">
        <v>2930</v>
      </c>
      <c r="D2784" t="str">
        <f t="shared" si="86"/>
        <v>Turner Darius</v>
      </c>
      <c r="E2784" t="s">
        <v>22</v>
      </c>
      <c r="F2784" t="s">
        <v>127</v>
      </c>
      <c r="G2784" t="s">
        <v>1060</v>
      </c>
      <c r="H2784" t="s">
        <v>1061</v>
      </c>
      <c r="I2784" t="s">
        <v>127</v>
      </c>
      <c r="J2784" t="s">
        <v>19</v>
      </c>
      <c r="K2784" t="str">
        <f>INDEX(Table6[Column1],MATCH(L2784,Table6[Column2]))</f>
        <v>Adults</v>
      </c>
      <c r="L2784">
        <v>42.979421729999999</v>
      </c>
      <c r="M2784" t="str">
        <f>VLOOKUP(L2784,Table1[],2)</f>
        <v>40 - 49</v>
      </c>
      <c r="N2784" t="str">
        <f>INDEX(Table7[Column1],MATCH(O2784,Table7[Column2]))</f>
        <v>Learning Stage</v>
      </c>
      <c r="O2784">
        <v>5.9969129309999998</v>
      </c>
      <c r="P2784" t="str">
        <f>VLOOKUP(O2784,Table13[],2)</f>
        <v>1 - 5</v>
      </c>
      <c r="Q2784" t="str">
        <f>INDEX(Table8[Column1],MATCH(R2784,Table8[Column2]))</f>
        <v>Scheduled</v>
      </c>
      <c r="R2784">
        <v>34.388077780000003</v>
      </c>
      <c r="S2784">
        <f t="shared" si="87"/>
        <v>1.4328365741666669</v>
      </c>
      <c r="T2784" t="s">
        <v>19</v>
      </c>
    </row>
    <row r="2785" spans="1:20" x14ac:dyDescent="0.25">
      <c r="A2785">
        <v>2784</v>
      </c>
      <c r="B2785" t="s">
        <v>367</v>
      </c>
      <c r="C2785" t="s">
        <v>2931</v>
      </c>
      <c r="D2785" t="str">
        <f t="shared" si="86"/>
        <v>Campbell Vincent</v>
      </c>
      <c r="E2785" t="s">
        <v>22</v>
      </c>
      <c r="F2785" t="s">
        <v>57</v>
      </c>
      <c r="G2785" t="s">
        <v>1060</v>
      </c>
      <c r="H2785" t="s">
        <v>1061</v>
      </c>
      <c r="I2785" t="s">
        <v>57</v>
      </c>
      <c r="J2785" t="s">
        <v>19</v>
      </c>
      <c r="K2785" t="str">
        <f>INDEX(Table6[Column1],MATCH(L2785,Table6[Column2]))</f>
        <v>Adults</v>
      </c>
      <c r="L2785">
        <v>43.876667859999998</v>
      </c>
      <c r="M2785" t="str">
        <f>VLOOKUP(L2785,Table1[],2)</f>
        <v>40 - 49</v>
      </c>
      <c r="N2785" t="str">
        <f>INDEX(Table7[Column1],MATCH(O2785,Table7[Column2]))</f>
        <v>Fitting in Stage</v>
      </c>
      <c r="O2785">
        <v>6.1465459840000003</v>
      </c>
      <c r="P2785" t="str">
        <f>VLOOKUP(O2785,Table13[],2)</f>
        <v>6 - 10</v>
      </c>
      <c r="Q2785" t="str">
        <f>INDEX(Table8[Column1],MATCH(R2785,Table8[Column2]))</f>
        <v>Maintained</v>
      </c>
      <c r="R2785">
        <v>51.6367707</v>
      </c>
      <c r="S2785">
        <f t="shared" si="87"/>
        <v>2.1515321125</v>
      </c>
      <c r="T2785" t="s">
        <v>19</v>
      </c>
    </row>
    <row r="2786" spans="1:20" x14ac:dyDescent="0.25">
      <c r="A2786">
        <v>2785</v>
      </c>
      <c r="B2786" t="s">
        <v>267</v>
      </c>
      <c r="C2786" t="s">
        <v>1059</v>
      </c>
      <c r="D2786" t="str">
        <f t="shared" si="86"/>
        <v>Johnson Mathew</v>
      </c>
      <c r="E2786" t="s">
        <v>22</v>
      </c>
      <c r="F2786" t="s">
        <v>38</v>
      </c>
      <c r="G2786" t="s">
        <v>820</v>
      </c>
      <c r="H2786" t="s">
        <v>821</v>
      </c>
      <c r="I2786" t="s">
        <v>38</v>
      </c>
      <c r="J2786" t="s">
        <v>19</v>
      </c>
      <c r="K2786" t="str">
        <f>INDEX(Table6[Column1],MATCH(L2786,Table6[Column2]))</f>
        <v>Young Adults</v>
      </c>
      <c r="L2786">
        <v>38.249609589999999</v>
      </c>
      <c r="M2786" t="str">
        <f>VLOOKUP(L2786,Table1[],2)</f>
        <v>30 - 39</v>
      </c>
      <c r="N2786" t="str">
        <f>INDEX(Table7[Column1],MATCH(O2786,Table7[Column2]))</f>
        <v>Learning Stage</v>
      </c>
      <c r="O2786">
        <v>4.0472825849999996</v>
      </c>
      <c r="P2786" t="str">
        <f>VLOOKUP(O2786,Table13[],2)</f>
        <v>1 - 5</v>
      </c>
      <c r="Q2786" t="str">
        <f>INDEX(Table8[Column1],MATCH(R2786,Table8[Column2]))</f>
        <v>Scheduled</v>
      </c>
      <c r="R2786">
        <v>18.133609750000002</v>
      </c>
      <c r="S2786">
        <f t="shared" si="87"/>
        <v>0.7555670729166668</v>
      </c>
      <c r="T2786" t="s">
        <v>19</v>
      </c>
    </row>
    <row r="2787" spans="1:20" x14ac:dyDescent="0.25">
      <c r="A2787">
        <v>2786</v>
      </c>
      <c r="B2787" t="s">
        <v>2932</v>
      </c>
      <c r="C2787" t="s">
        <v>418</v>
      </c>
      <c r="D2787" t="str">
        <f t="shared" si="86"/>
        <v>Chason Diana</v>
      </c>
      <c r="E2787" t="s">
        <v>15</v>
      </c>
      <c r="F2787" t="s">
        <v>1327</v>
      </c>
      <c r="G2787" t="s">
        <v>1060</v>
      </c>
      <c r="H2787" t="s">
        <v>1061</v>
      </c>
      <c r="I2787" t="s">
        <v>169</v>
      </c>
      <c r="J2787" t="s">
        <v>19</v>
      </c>
      <c r="K2787" t="str">
        <f>INDEX(Table6[Column1],MATCH(L2787,Table6[Column2]))</f>
        <v>Adults</v>
      </c>
      <c r="L2787">
        <v>48.810270109999998</v>
      </c>
      <c r="M2787" t="str">
        <f>VLOOKUP(L2787,Table1[],2)</f>
        <v>40 - 49</v>
      </c>
      <c r="N2787" t="str">
        <f>INDEX(Table7[Column1],MATCH(O2787,Table7[Column2]))</f>
        <v>Learning Stage</v>
      </c>
      <c r="O2787">
        <v>5.869865001</v>
      </c>
      <c r="P2787" t="str">
        <f>VLOOKUP(O2787,Table13[],2)</f>
        <v>1 - 5</v>
      </c>
      <c r="Q2787" t="str">
        <f>INDEX(Table8[Column1],MATCH(R2787,Table8[Column2]))</f>
        <v>Habitual</v>
      </c>
      <c r="R2787">
        <v>117.1051255</v>
      </c>
      <c r="S2787">
        <f t="shared" si="87"/>
        <v>4.8793802291666664</v>
      </c>
      <c r="T2787" t="s">
        <v>19</v>
      </c>
    </row>
    <row r="2788" spans="1:20" x14ac:dyDescent="0.25">
      <c r="A2788">
        <v>2787</v>
      </c>
      <c r="B2788" t="s">
        <v>2106</v>
      </c>
      <c r="C2788" t="s">
        <v>2933</v>
      </c>
      <c r="D2788" t="str">
        <f t="shared" si="86"/>
        <v>Reed Conception</v>
      </c>
      <c r="E2788" t="s">
        <v>15</v>
      </c>
      <c r="F2788" t="s">
        <v>38</v>
      </c>
      <c r="G2788" t="s">
        <v>2724</v>
      </c>
      <c r="H2788" t="s">
        <v>1863</v>
      </c>
      <c r="I2788" t="s">
        <v>38</v>
      </c>
      <c r="J2788" t="s">
        <v>19</v>
      </c>
      <c r="K2788" t="str">
        <f>INDEX(Table6[Column1],MATCH(L2788,Table6[Column2]))</f>
        <v>Young Adults</v>
      </c>
      <c r="L2788">
        <v>35.557410820000001</v>
      </c>
      <c r="M2788" t="str">
        <f>VLOOKUP(L2788,Table1[],2)</f>
        <v>30 - 39</v>
      </c>
      <c r="N2788" t="str">
        <f>INDEX(Table7[Column1],MATCH(O2788,Table7[Column2]))</f>
        <v>Learning Stage</v>
      </c>
      <c r="O2788">
        <v>4.6264844529999998</v>
      </c>
      <c r="P2788" t="str">
        <f>VLOOKUP(O2788,Table13[],2)</f>
        <v>1 - 5</v>
      </c>
      <c r="Q2788" t="str">
        <f>INDEX(Table8[Column1],MATCH(R2788,Table8[Column2]))</f>
        <v>Maintained</v>
      </c>
      <c r="R2788">
        <v>78.010781469999998</v>
      </c>
      <c r="S2788">
        <f t="shared" si="87"/>
        <v>3.2504492279166666</v>
      </c>
      <c r="T2788" t="s">
        <v>19</v>
      </c>
    </row>
    <row r="2789" spans="1:20" x14ac:dyDescent="0.25">
      <c r="A2789">
        <v>2788</v>
      </c>
      <c r="B2789" t="s">
        <v>2934</v>
      </c>
      <c r="C2789" t="s">
        <v>2935</v>
      </c>
      <c r="D2789" t="str">
        <f t="shared" si="86"/>
        <v>McNemar Woodrow</v>
      </c>
      <c r="E2789" t="s">
        <v>22</v>
      </c>
      <c r="F2789" t="s">
        <v>30</v>
      </c>
      <c r="G2789" t="s">
        <v>1060</v>
      </c>
      <c r="H2789" t="s">
        <v>1061</v>
      </c>
      <c r="I2789" t="s">
        <v>30</v>
      </c>
      <c r="J2789" t="s">
        <v>19</v>
      </c>
      <c r="K2789" t="str">
        <f>INDEX(Table6[Column1],MATCH(L2789,Table6[Column2]))</f>
        <v>Young Adults</v>
      </c>
      <c r="L2789">
        <v>36.209924800000003</v>
      </c>
      <c r="M2789" t="str">
        <f>VLOOKUP(L2789,Table1[],2)</f>
        <v>30 - 39</v>
      </c>
      <c r="N2789" t="str">
        <f>INDEX(Table7[Column1],MATCH(O2789,Table7[Column2]))</f>
        <v>Learning Stage</v>
      </c>
      <c r="O2789">
        <v>4.991607546</v>
      </c>
      <c r="P2789" t="str">
        <f>VLOOKUP(O2789,Table13[],2)</f>
        <v>1 - 5</v>
      </c>
      <c r="Q2789" t="str">
        <f>INDEX(Table8[Column1],MATCH(R2789,Table8[Column2]))</f>
        <v>Maintained</v>
      </c>
      <c r="R2789">
        <v>41.473153060000001</v>
      </c>
      <c r="S2789">
        <f t="shared" si="87"/>
        <v>1.7280480441666666</v>
      </c>
      <c r="T2789" t="s">
        <v>19</v>
      </c>
    </row>
    <row r="2790" spans="1:20" x14ac:dyDescent="0.25">
      <c r="A2790">
        <v>2789</v>
      </c>
      <c r="B2790" t="s">
        <v>1581</v>
      </c>
      <c r="C2790" t="s">
        <v>2936</v>
      </c>
      <c r="D2790" t="str">
        <f t="shared" si="86"/>
        <v>Wiese Johnnie</v>
      </c>
      <c r="E2790" t="s">
        <v>22</v>
      </c>
      <c r="F2790" t="s">
        <v>262</v>
      </c>
      <c r="G2790" t="s">
        <v>1060</v>
      </c>
      <c r="H2790" t="s">
        <v>1061</v>
      </c>
      <c r="I2790" t="s">
        <v>262</v>
      </c>
      <c r="J2790" t="s">
        <v>19</v>
      </c>
      <c r="K2790" t="str">
        <f>INDEX(Table6[Column1],MATCH(L2790,Table6[Column2]))</f>
        <v>Young Adults</v>
      </c>
      <c r="L2790">
        <v>38.531035420000002</v>
      </c>
      <c r="M2790" t="str">
        <f>VLOOKUP(L2790,Table1[],2)</f>
        <v>30 - 39</v>
      </c>
      <c r="N2790" t="str">
        <f>INDEX(Table7[Column1],MATCH(O2790,Table7[Column2]))</f>
        <v>Learning Stage</v>
      </c>
      <c r="O2790">
        <v>4.9055307079999997</v>
      </c>
      <c r="P2790" t="str">
        <f>VLOOKUP(O2790,Table13[],2)</f>
        <v>1 - 5</v>
      </c>
      <c r="Q2790" t="str">
        <f>INDEX(Table8[Column1],MATCH(R2790,Table8[Column2]))</f>
        <v>Scheduled</v>
      </c>
      <c r="R2790">
        <v>24.587917409999999</v>
      </c>
      <c r="S2790">
        <f t="shared" si="87"/>
        <v>1.0244965587500001</v>
      </c>
      <c r="T2790" t="s">
        <v>19</v>
      </c>
    </row>
    <row r="2791" spans="1:20" x14ac:dyDescent="0.25">
      <c r="A2791">
        <v>2790</v>
      </c>
      <c r="B2791" t="s">
        <v>2937</v>
      </c>
      <c r="C2791" t="s">
        <v>2938</v>
      </c>
      <c r="D2791" t="str">
        <f t="shared" si="86"/>
        <v>Wager Deana</v>
      </c>
      <c r="E2791" t="s">
        <v>15</v>
      </c>
      <c r="F2791" t="s">
        <v>358</v>
      </c>
      <c r="G2791" t="s">
        <v>1060</v>
      </c>
      <c r="H2791" t="s">
        <v>1061</v>
      </c>
      <c r="I2791" t="s">
        <v>358</v>
      </c>
      <c r="J2791" t="s">
        <v>19</v>
      </c>
      <c r="K2791" t="str">
        <f>INDEX(Table6[Column1],MATCH(L2791,Table6[Column2]))</f>
        <v>Adults</v>
      </c>
      <c r="L2791">
        <v>40.093341379999998</v>
      </c>
      <c r="M2791" t="str">
        <f>VLOOKUP(L2791,Table1[],2)</f>
        <v>40 - 49</v>
      </c>
      <c r="N2791" t="str">
        <f>INDEX(Table7[Column1],MATCH(O2791,Table7[Column2]))</f>
        <v>Learning Stage</v>
      </c>
      <c r="O2791">
        <v>5.4856229110000001</v>
      </c>
      <c r="P2791" t="str">
        <f>VLOOKUP(O2791,Table13[],2)</f>
        <v>1 - 5</v>
      </c>
      <c r="Q2791" t="str">
        <f>INDEX(Table8[Column1],MATCH(R2791,Table8[Column2]))</f>
        <v>Habitual</v>
      </c>
      <c r="R2791">
        <v>106.9375431</v>
      </c>
      <c r="S2791">
        <f t="shared" si="87"/>
        <v>4.4557309625000006</v>
      </c>
      <c r="T2791" t="s">
        <v>19</v>
      </c>
    </row>
    <row r="2792" spans="1:20" x14ac:dyDescent="0.25">
      <c r="A2792">
        <v>2791</v>
      </c>
      <c r="B2792" t="s">
        <v>2939</v>
      </c>
      <c r="C2792" t="s">
        <v>2940</v>
      </c>
      <c r="D2792" t="str">
        <f t="shared" si="86"/>
        <v>Meeker Ilene</v>
      </c>
      <c r="E2792" t="s">
        <v>15</v>
      </c>
      <c r="F2792" t="s">
        <v>33</v>
      </c>
      <c r="G2792" t="s">
        <v>1060</v>
      </c>
      <c r="H2792" t="s">
        <v>1061</v>
      </c>
      <c r="I2792" t="s">
        <v>33</v>
      </c>
      <c r="J2792" t="s">
        <v>19</v>
      </c>
      <c r="K2792" t="str">
        <f>INDEX(Table6[Column1],MATCH(L2792,Table6[Column2]))</f>
        <v>Young Adults</v>
      </c>
      <c r="L2792">
        <v>32.993996209999999</v>
      </c>
      <c r="M2792" t="str">
        <f>VLOOKUP(L2792,Table1[],2)</f>
        <v>30 - 39</v>
      </c>
      <c r="N2792" t="str">
        <f>INDEX(Table7[Column1],MATCH(O2792,Table7[Column2]))</f>
        <v>Learning Stage</v>
      </c>
      <c r="O2792">
        <v>5.17452019</v>
      </c>
      <c r="P2792" t="str">
        <f>VLOOKUP(O2792,Table13[],2)</f>
        <v>1 - 5</v>
      </c>
      <c r="Q2792" t="str">
        <f>INDEX(Table8[Column1],MATCH(R2792,Table8[Column2]))</f>
        <v>Maintained</v>
      </c>
      <c r="R2792">
        <v>46.007482109999998</v>
      </c>
      <c r="S2792">
        <f t="shared" si="87"/>
        <v>1.9169784212499998</v>
      </c>
      <c r="T2792" t="s">
        <v>19</v>
      </c>
    </row>
    <row r="2793" spans="1:20" x14ac:dyDescent="0.25">
      <c r="A2793">
        <v>2792</v>
      </c>
      <c r="B2793" t="s">
        <v>2216</v>
      </c>
      <c r="C2793" t="s">
        <v>1216</v>
      </c>
      <c r="D2793" t="str">
        <f t="shared" si="86"/>
        <v>Lund Bertha</v>
      </c>
      <c r="E2793" t="s">
        <v>15</v>
      </c>
      <c r="F2793" t="s">
        <v>38</v>
      </c>
      <c r="G2793" t="s">
        <v>2724</v>
      </c>
      <c r="H2793" t="s">
        <v>1863</v>
      </c>
      <c r="I2793" t="s">
        <v>38</v>
      </c>
      <c r="J2793" t="s">
        <v>19</v>
      </c>
      <c r="K2793" t="str">
        <f>INDEX(Table6[Column1],MATCH(L2793,Table6[Column2]))</f>
        <v>Young Adults</v>
      </c>
      <c r="L2793">
        <v>35.611818970000002</v>
      </c>
      <c r="M2793" t="str">
        <f>VLOOKUP(L2793,Table1[],2)</f>
        <v>30 - 39</v>
      </c>
      <c r="N2793" t="str">
        <f>INDEX(Table7[Column1],MATCH(O2793,Table7[Column2]))</f>
        <v>Learning Stage</v>
      </c>
      <c r="O2793">
        <v>5.7087091250000004</v>
      </c>
      <c r="P2793" t="str">
        <f>VLOOKUP(O2793,Table13[],2)</f>
        <v>1 - 5</v>
      </c>
      <c r="Q2793" t="str">
        <f>INDEX(Table8[Column1],MATCH(R2793,Table8[Column2]))</f>
        <v>Maintained</v>
      </c>
      <c r="R2793">
        <v>46.653226719999999</v>
      </c>
      <c r="S2793">
        <f t="shared" si="87"/>
        <v>1.9438844466666665</v>
      </c>
      <c r="T2793" t="s">
        <v>19</v>
      </c>
    </row>
    <row r="2794" spans="1:20" x14ac:dyDescent="0.25">
      <c r="A2794">
        <v>2793</v>
      </c>
      <c r="B2794" t="s">
        <v>225</v>
      </c>
      <c r="C2794" t="s">
        <v>1518</v>
      </c>
      <c r="D2794" t="str">
        <f t="shared" si="86"/>
        <v>Velez Victor</v>
      </c>
      <c r="E2794" t="s">
        <v>22</v>
      </c>
      <c r="F2794" t="s">
        <v>832</v>
      </c>
      <c r="G2794" t="s">
        <v>1060</v>
      </c>
      <c r="H2794" t="s">
        <v>1061</v>
      </c>
      <c r="I2794" t="s">
        <v>24</v>
      </c>
      <c r="J2794" t="s">
        <v>19</v>
      </c>
      <c r="K2794" t="str">
        <f>INDEX(Table6[Column1],MATCH(L2794,Table6[Column2]))</f>
        <v>Young Adults</v>
      </c>
      <c r="L2794">
        <v>31.626461580000001</v>
      </c>
      <c r="M2794" t="str">
        <f>VLOOKUP(L2794,Table1[],2)</f>
        <v>30 - 39</v>
      </c>
      <c r="N2794" t="str">
        <f>INDEX(Table7[Column1],MATCH(O2794,Table7[Column2]))</f>
        <v>Fitting in Stage</v>
      </c>
      <c r="O2794">
        <v>6.0034137879999996</v>
      </c>
      <c r="P2794" t="str">
        <f>VLOOKUP(O2794,Table13[],2)</f>
        <v>6 - 10</v>
      </c>
      <c r="Q2794" t="str">
        <f>INDEX(Table8[Column1],MATCH(R2794,Table8[Column2]))</f>
        <v>Scheduled</v>
      </c>
      <c r="R2794">
        <v>0</v>
      </c>
      <c r="S2794">
        <f t="shared" si="87"/>
        <v>0</v>
      </c>
      <c r="T2794" t="s">
        <v>19</v>
      </c>
    </row>
    <row r="2795" spans="1:20" x14ac:dyDescent="0.25">
      <c r="A2795">
        <v>2794</v>
      </c>
      <c r="B2795" t="s">
        <v>78</v>
      </c>
      <c r="C2795" t="s">
        <v>2053</v>
      </c>
      <c r="D2795" t="str">
        <f t="shared" si="86"/>
        <v>Butler Blanche</v>
      </c>
      <c r="E2795" t="s">
        <v>15</v>
      </c>
      <c r="F2795" t="s">
        <v>30</v>
      </c>
      <c r="G2795" t="s">
        <v>1060</v>
      </c>
      <c r="H2795" t="s">
        <v>1061</v>
      </c>
      <c r="I2795" t="s">
        <v>30</v>
      </c>
      <c r="J2795" t="s">
        <v>19</v>
      </c>
      <c r="K2795" t="str">
        <f>INDEX(Table6[Column1],MATCH(L2795,Table6[Column2]))</f>
        <v>Adults</v>
      </c>
      <c r="L2795">
        <v>49.529852329999997</v>
      </c>
      <c r="M2795" t="str">
        <f>VLOOKUP(L2795,Table1[],2)</f>
        <v>40 - 49</v>
      </c>
      <c r="N2795" t="str">
        <f>INDEX(Table7[Column1],MATCH(O2795,Table7[Column2]))</f>
        <v>Fitting in Stage</v>
      </c>
      <c r="O2795">
        <v>6.0765975929999998</v>
      </c>
      <c r="P2795" t="str">
        <f>VLOOKUP(O2795,Table13[],2)</f>
        <v>6 - 10</v>
      </c>
      <c r="Q2795" t="str">
        <f>INDEX(Table8[Column1],MATCH(R2795,Table8[Column2]))</f>
        <v>Excused</v>
      </c>
      <c r="R2795">
        <v>141.3312621</v>
      </c>
      <c r="S2795">
        <f t="shared" si="87"/>
        <v>5.8888025874999999</v>
      </c>
      <c r="T2795" t="s">
        <v>19</v>
      </c>
    </row>
    <row r="2796" spans="1:20" x14ac:dyDescent="0.25">
      <c r="A2796">
        <v>2795</v>
      </c>
      <c r="B2796" t="s">
        <v>2941</v>
      </c>
      <c r="C2796" t="s">
        <v>1662</v>
      </c>
      <c r="D2796" t="str">
        <f t="shared" si="86"/>
        <v>Haines Carolyn</v>
      </c>
      <c r="E2796" t="s">
        <v>15</v>
      </c>
      <c r="F2796" t="s">
        <v>262</v>
      </c>
      <c r="G2796" t="s">
        <v>1060</v>
      </c>
      <c r="H2796" t="s">
        <v>1061</v>
      </c>
      <c r="I2796" t="s">
        <v>262</v>
      </c>
      <c r="J2796" t="s">
        <v>19</v>
      </c>
      <c r="K2796" t="str">
        <f>INDEX(Table6[Column1],MATCH(L2796,Table6[Column2]))</f>
        <v>Young Adults</v>
      </c>
      <c r="L2796">
        <v>38.908989849999998</v>
      </c>
      <c r="M2796" t="str">
        <f>VLOOKUP(L2796,Table1[],2)</f>
        <v>30 - 39</v>
      </c>
      <c r="N2796" t="str">
        <f>INDEX(Table7[Column1],MATCH(O2796,Table7[Column2]))</f>
        <v>Learning Stage</v>
      </c>
      <c r="O2796">
        <v>3.0568860170000001</v>
      </c>
      <c r="P2796" t="str">
        <f>VLOOKUP(O2796,Table13[],2)</f>
        <v>1 - 5</v>
      </c>
      <c r="Q2796" t="str">
        <f>INDEX(Table8[Column1],MATCH(R2796,Table8[Column2]))</f>
        <v>Scheduled</v>
      </c>
      <c r="R2796">
        <v>37.356189219999997</v>
      </c>
      <c r="S2796">
        <f t="shared" si="87"/>
        <v>1.5565078841666666</v>
      </c>
      <c r="T2796" t="s">
        <v>19</v>
      </c>
    </row>
    <row r="2797" spans="1:20" x14ac:dyDescent="0.25">
      <c r="A2797">
        <v>2796</v>
      </c>
      <c r="B2797" t="s">
        <v>951</v>
      </c>
      <c r="C2797" t="s">
        <v>1105</v>
      </c>
      <c r="D2797" t="str">
        <f t="shared" si="86"/>
        <v>Graham Mark</v>
      </c>
      <c r="E2797" t="s">
        <v>22</v>
      </c>
      <c r="F2797" t="s">
        <v>27</v>
      </c>
      <c r="G2797" t="s">
        <v>1060</v>
      </c>
      <c r="H2797" t="s">
        <v>1061</v>
      </c>
      <c r="I2797" t="s">
        <v>27</v>
      </c>
      <c r="J2797" t="s">
        <v>19</v>
      </c>
      <c r="K2797" t="str">
        <f>INDEX(Table6[Column1],MATCH(L2797,Table6[Column2]))</f>
        <v>Elders</v>
      </c>
      <c r="L2797">
        <v>58.028812729999999</v>
      </c>
      <c r="M2797" t="str">
        <f>VLOOKUP(L2797,Table1[],2)</f>
        <v>50 - 59</v>
      </c>
      <c r="N2797" t="str">
        <f>INDEX(Table7[Column1],MATCH(O2797,Table7[Column2]))</f>
        <v>Learning Stage</v>
      </c>
      <c r="O2797">
        <v>1.3032596279999999</v>
      </c>
      <c r="P2797" t="str">
        <f>VLOOKUP(O2797,Table13[],2)</f>
        <v>1 - 5</v>
      </c>
      <c r="Q2797" t="str">
        <f>INDEX(Table8[Column1],MATCH(R2797,Table8[Column2]))</f>
        <v>Habitual</v>
      </c>
      <c r="R2797">
        <v>112.0822084</v>
      </c>
      <c r="S2797">
        <f t="shared" si="87"/>
        <v>4.6700920166666666</v>
      </c>
      <c r="T2797" t="s">
        <v>19</v>
      </c>
    </row>
    <row r="2798" spans="1:20" x14ac:dyDescent="0.25">
      <c r="A2798">
        <v>2797</v>
      </c>
      <c r="B2798" t="s">
        <v>230</v>
      </c>
      <c r="C2798" t="s">
        <v>863</v>
      </c>
      <c r="D2798" t="str">
        <f t="shared" si="86"/>
        <v>Jackson Gerald</v>
      </c>
      <c r="E2798" t="s">
        <v>22</v>
      </c>
      <c r="F2798" t="s">
        <v>38</v>
      </c>
      <c r="G2798" t="s">
        <v>2724</v>
      </c>
      <c r="H2798" t="s">
        <v>1863</v>
      </c>
      <c r="I2798" t="s">
        <v>38</v>
      </c>
      <c r="J2798" t="s">
        <v>19</v>
      </c>
      <c r="K2798" t="str">
        <f>INDEX(Table6[Column1],MATCH(L2798,Table6[Column2]))</f>
        <v>Adults</v>
      </c>
      <c r="L2798">
        <v>42.77034381</v>
      </c>
      <c r="M2798" t="str">
        <f>VLOOKUP(L2798,Table1[],2)</f>
        <v>40 - 49</v>
      </c>
      <c r="N2798" t="str">
        <f>INDEX(Table7[Column1],MATCH(O2798,Table7[Column2]))</f>
        <v>Learning Stage</v>
      </c>
      <c r="O2798">
        <v>3.3817290350000002</v>
      </c>
      <c r="P2798" t="str">
        <f>VLOOKUP(O2798,Table13[],2)</f>
        <v>1 - 5</v>
      </c>
      <c r="Q2798" t="str">
        <f>INDEX(Table8[Column1],MATCH(R2798,Table8[Column2]))</f>
        <v>Maintained</v>
      </c>
      <c r="R2798">
        <v>72.748588380000001</v>
      </c>
      <c r="S2798">
        <f t="shared" si="87"/>
        <v>3.0311911825000002</v>
      </c>
      <c r="T2798" t="s">
        <v>19</v>
      </c>
    </row>
    <row r="2799" spans="1:20" x14ac:dyDescent="0.25">
      <c r="A2799">
        <v>2798</v>
      </c>
      <c r="B2799" t="s">
        <v>2942</v>
      </c>
      <c r="C2799" t="s">
        <v>751</v>
      </c>
      <c r="D2799" t="str">
        <f t="shared" si="86"/>
        <v>Dorsett Jose</v>
      </c>
      <c r="E2799" t="s">
        <v>22</v>
      </c>
      <c r="F2799" t="s">
        <v>24</v>
      </c>
      <c r="G2799" t="s">
        <v>1060</v>
      </c>
      <c r="H2799" t="s">
        <v>1061</v>
      </c>
      <c r="I2799" t="s">
        <v>24</v>
      </c>
      <c r="J2799" t="s">
        <v>19</v>
      </c>
      <c r="K2799" t="str">
        <f>INDEX(Table6[Column1],MATCH(L2799,Table6[Column2]))</f>
        <v>Youth</v>
      </c>
      <c r="L2799">
        <v>29.85873316</v>
      </c>
      <c r="M2799" t="str">
        <f>VLOOKUP(L2799,Table1[],2)</f>
        <v>20 - 29</v>
      </c>
      <c r="N2799" t="str">
        <f>INDEX(Table7[Column1],MATCH(O2799,Table7[Column2]))</f>
        <v>Learning Stage</v>
      </c>
      <c r="O2799">
        <v>3.380297171</v>
      </c>
      <c r="P2799" t="str">
        <f>VLOOKUP(O2799,Table13[],2)</f>
        <v>1 - 5</v>
      </c>
      <c r="Q2799" t="str">
        <f>INDEX(Table8[Column1],MATCH(R2799,Table8[Column2]))</f>
        <v>Scheduled</v>
      </c>
      <c r="R2799">
        <v>0</v>
      </c>
      <c r="S2799">
        <f t="shared" si="87"/>
        <v>0</v>
      </c>
      <c r="T2799" t="s">
        <v>19</v>
      </c>
    </row>
    <row r="2800" spans="1:20" x14ac:dyDescent="0.25">
      <c r="A2800">
        <v>2799</v>
      </c>
      <c r="B2800" t="s">
        <v>2943</v>
      </c>
      <c r="C2800" t="s">
        <v>2373</v>
      </c>
      <c r="D2800" t="str">
        <f t="shared" si="86"/>
        <v>Hardison Phyllis</v>
      </c>
      <c r="E2800" t="s">
        <v>15</v>
      </c>
      <c r="F2800" t="s">
        <v>38</v>
      </c>
      <c r="G2800" t="s">
        <v>2724</v>
      </c>
      <c r="H2800" t="s">
        <v>1863</v>
      </c>
      <c r="I2800" t="s">
        <v>38</v>
      </c>
      <c r="J2800" t="s">
        <v>19</v>
      </c>
      <c r="K2800" t="str">
        <f>INDEX(Table6[Column1],MATCH(L2800,Table6[Column2]))</f>
        <v>Adults</v>
      </c>
      <c r="L2800">
        <v>44.064981580000001</v>
      </c>
      <c r="M2800" t="str">
        <f>VLOOKUP(L2800,Table1[],2)</f>
        <v>40 - 49</v>
      </c>
      <c r="N2800" t="str">
        <f>INDEX(Table7[Column1],MATCH(O2800,Table7[Column2]))</f>
        <v>Learning Stage</v>
      </c>
      <c r="O2800">
        <v>1.4674497710000001</v>
      </c>
      <c r="P2800" t="str">
        <f>VLOOKUP(O2800,Table13[],2)</f>
        <v>1 - 5</v>
      </c>
      <c r="Q2800" t="str">
        <f>INDEX(Table8[Column1],MATCH(R2800,Table8[Column2]))</f>
        <v>Scheduled</v>
      </c>
      <c r="R2800">
        <v>22.187331060000002</v>
      </c>
      <c r="S2800">
        <f t="shared" si="87"/>
        <v>0.92447212750000007</v>
      </c>
      <c r="T2800" t="s">
        <v>19</v>
      </c>
    </row>
    <row r="2801" spans="1:20" x14ac:dyDescent="0.25">
      <c r="A2801">
        <v>2800</v>
      </c>
      <c r="B2801" t="s">
        <v>2944</v>
      </c>
      <c r="C2801" t="s">
        <v>2945</v>
      </c>
      <c r="D2801" t="str">
        <f t="shared" si="86"/>
        <v>Edmundson Charmaine</v>
      </c>
      <c r="E2801" t="s">
        <v>15</v>
      </c>
      <c r="F2801" t="s">
        <v>169</v>
      </c>
      <c r="G2801" t="s">
        <v>1060</v>
      </c>
      <c r="H2801" t="s">
        <v>1061</v>
      </c>
      <c r="I2801" t="s">
        <v>169</v>
      </c>
      <c r="J2801" t="s">
        <v>19</v>
      </c>
      <c r="K2801" t="str">
        <f>INDEX(Table6[Column1],MATCH(L2801,Table6[Column2]))</f>
        <v>Young Adults</v>
      </c>
      <c r="L2801">
        <v>30.484262170000001</v>
      </c>
      <c r="M2801" t="str">
        <f>VLOOKUP(L2801,Table1[],2)</f>
        <v>30 - 39</v>
      </c>
      <c r="N2801" t="str">
        <f>INDEX(Table7[Column1],MATCH(O2801,Table7[Column2]))</f>
        <v>Learning Stage</v>
      </c>
      <c r="O2801">
        <v>4.3870157650000001</v>
      </c>
      <c r="P2801" t="str">
        <f>VLOOKUP(O2801,Table13[],2)</f>
        <v>1 - 5</v>
      </c>
      <c r="Q2801" t="str">
        <f>INDEX(Table8[Column1],MATCH(R2801,Table8[Column2]))</f>
        <v>Scheduled</v>
      </c>
      <c r="R2801">
        <v>26.47443664</v>
      </c>
      <c r="S2801">
        <f t="shared" si="87"/>
        <v>1.1031015266666668</v>
      </c>
      <c r="T2801" t="s">
        <v>19</v>
      </c>
    </row>
    <row r="2802" spans="1:20" x14ac:dyDescent="0.25">
      <c r="A2802">
        <v>2801</v>
      </c>
      <c r="B2802" t="s">
        <v>1443</v>
      </c>
      <c r="C2802" t="s">
        <v>144</v>
      </c>
      <c r="D2802" t="str">
        <f t="shared" si="86"/>
        <v>Berry David</v>
      </c>
      <c r="E2802" t="s">
        <v>22</v>
      </c>
      <c r="F2802" t="s">
        <v>1306</v>
      </c>
      <c r="G2802" t="s">
        <v>17</v>
      </c>
      <c r="H2802" t="s">
        <v>18</v>
      </c>
      <c r="I2802" t="s">
        <v>16</v>
      </c>
      <c r="J2802" t="s">
        <v>19</v>
      </c>
      <c r="K2802" t="str">
        <f>INDEX(Table6[Column1],MATCH(L2802,Table6[Column2]))</f>
        <v>Seniors</v>
      </c>
      <c r="L2802">
        <v>64.175446769999994</v>
      </c>
      <c r="M2802" t="str">
        <f>VLOOKUP(L2802,Table1[],2)</f>
        <v>60 and Above</v>
      </c>
      <c r="N2802" t="str">
        <f>INDEX(Table7[Column1],MATCH(O2802,Table7[Column2]))</f>
        <v>Learning Stage</v>
      </c>
      <c r="O2802">
        <v>4.5283373950000003</v>
      </c>
      <c r="P2802" t="str">
        <f>VLOOKUP(O2802,Table13[],2)</f>
        <v>1 - 5</v>
      </c>
      <c r="Q2802" t="str">
        <f>INDEX(Table8[Column1],MATCH(R2802,Table8[Column2]))</f>
        <v>Excused</v>
      </c>
      <c r="R2802">
        <v>146.39727859999999</v>
      </c>
      <c r="S2802">
        <f t="shared" si="87"/>
        <v>6.0998866083333336</v>
      </c>
      <c r="T2802" t="s">
        <v>19</v>
      </c>
    </row>
    <row r="2803" spans="1:20" x14ac:dyDescent="0.25">
      <c r="A2803">
        <v>2802</v>
      </c>
      <c r="B2803" t="s">
        <v>2946</v>
      </c>
      <c r="C2803" t="s">
        <v>630</v>
      </c>
      <c r="D2803" t="str">
        <f t="shared" si="86"/>
        <v>Ferrel Richard</v>
      </c>
      <c r="E2803" t="s">
        <v>22</v>
      </c>
      <c r="F2803" t="s">
        <v>46</v>
      </c>
      <c r="G2803" t="s">
        <v>1060</v>
      </c>
      <c r="H2803" t="s">
        <v>1061</v>
      </c>
      <c r="I2803" t="s">
        <v>46</v>
      </c>
      <c r="J2803" t="s">
        <v>19</v>
      </c>
      <c r="K2803" t="str">
        <f>INDEX(Table6[Column1],MATCH(L2803,Table6[Column2]))</f>
        <v>Adults</v>
      </c>
      <c r="L2803">
        <v>43.778333920000001</v>
      </c>
      <c r="M2803" t="str">
        <f>VLOOKUP(L2803,Table1[],2)</f>
        <v>40 - 49</v>
      </c>
      <c r="N2803" t="str">
        <f>INDEX(Table7[Column1],MATCH(O2803,Table7[Column2]))</f>
        <v>Learning Stage</v>
      </c>
      <c r="O2803">
        <v>3.47922105</v>
      </c>
      <c r="P2803" t="str">
        <f>VLOOKUP(O2803,Table13[],2)</f>
        <v>1 - 5</v>
      </c>
      <c r="Q2803" t="str">
        <f>INDEX(Table8[Column1],MATCH(R2803,Table8[Column2]))</f>
        <v>Scheduled</v>
      </c>
      <c r="R2803">
        <v>22.03651189</v>
      </c>
      <c r="S2803">
        <f t="shared" si="87"/>
        <v>0.91818799541666674</v>
      </c>
      <c r="T2803" t="s">
        <v>19</v>
      </c>
    </row>
    <row r="2804" spans="1:20" x14ac:dyDescent="0.25">
      <c r="A2804">
        <v>2803</v>
      </c>
      <c r="B2804" t="s">
        <v>2947</v>
      </c>
      <c r="C2804" t="s">
        <v>308</v>
      </c>
      <c r="D2804" t="str">
        <f t="shared" si="86"/>
        <v>Tullis Maria</v>
      </c>
      <c r="E2804" t="s">
        <v>15</v>
      </c>
      <c r="F2804" t="s">
        <v>30</v>
      </c>
      <c r="G2804" t="s">
        <v>1060</v>
      </c>
      <c r="H2804" t="s">
        <v>1061</v>
      </c>
      <c r="I2804" t="s">
        <v>30</v>
      </c>
      <c r="J2804" t="s">
        <v>19</v>
      </c>
      <c r="K2804" t="str">
        <f>INDEX(Table6[Column1],MATCH(L2804,Table6[Column2]))</f>
        <v>Elders</v>
      </c>
      <c r="L2804">
        <v>51.053819689999997</v>
      </c>
      <c r="M2804" t="str">
        <f>VLOOKUP(L2804,Table1[],2)</f>
        <v>50 - 59</v>
      </c>
      <c r="N2804" t="str">
        <f>INDEX(Table7[Column1],MATCH(O2804,Table7[Column2]))</f>
        <v>Learning Stage</v>
      </c>
      <c r="O2804">
        <v>3.3365807639999998</v>
      </c>
      <c r="P2804" t="str">
        <f>VLOOKUP(O2804,Table13[],2)</f>
        <v>1 - 5</v>
      </c>
      <c r="Q2804" t="str">
        <f>INDEX(Table8[Column1],MATCH(R2804,Table8[Column2]))</f>
        <v>Excused</v>
      </c>
      <c r="R2804">
        <v>129.7578967</v>
      </c>
      <c r="S2804">
        <f t="shared" si="87"/>
        <v>5.4065790291666662</v>
      </c>
      <c r="T2804" t="s">
        <v>19</v>
      </c>
    </row>
    <row r="2805" spans="1:20" x14ac:dyDescent="0.25">
      <c r="A2805">
        <v>2804</v>
      </c>
      <c r="B2805" t="s">
        <v>2948</v>
      </c>
      <c r="C2805" t="s">
        <v>115</v>
      </c>
      <c r="D2805" t="str">
        <f t="shared" si="86"/>
        <v>Hinton Daniel</v>
      </c>
      <c r="E2805" t="s">
        <v>22</v>
      </c>
      <c r="F2805" t="s">
        <v>33</v>
      </c>
      <c r="G2805" t="s">
        <v>1060</v>
      </c>
      <c r="H2805" t="s">
        <v>1061</v>
      </c>
      <c r="I2805" t="s">
        <v>33</v>
      </c>
      <c r="J2805" t="s">
        <v>19</v>
      </c>
      <c r="K2805" t="str">
        <f>INDEX(Table6[Column1],MATCH(L2805,Table6[Column2]))</f>
        <v>Adults</v>
      </c>
      <c r="L2805">
        <v>49.70499976</v>
      </c>
      <c r="M2805" t="str">
        <f>VLOOKUP(L2805,Table1[],2)</f>
        <v>40 - 49</v>
      </c>
      <c r="N2805" t="str">
        <f>INDEX(Table7[Column1],MATCH(O2805,Table7[Column2]))</f>
        <v>Learning Stage</v>
      </c>
      <c r="O2805">
        <v>2.6026576459999999</v>
      </c>
      <c r="P2805" t="str">
        <f>VLOOKUP(O2805,Table13[],2)</f>
        <v>1 - 5</v>
      </c>
      <c r="Q2805" t="str">
        <f>INDEX(Table8[Column1],MATCH(R2805,Table8[Column2]))</f>
        <v>Habitual</v>
      </c>
      <c r="R2805">
        <v>92.468811450000004</v>
      </c>
      <c r="S2805">
        <f t="shared" si="87"/>
        <v>3.8528671437500002</v>
      </c>
      <c r="T2805" t="s">
        <v>19</v>
      </c>
    </row>
    <row r="2806" spans="1:20" x14ac:dyDescent="0.25">
      <c r="A2806">
        <v>2805</v>
      </c>
      <c r="B2806" t="s">
        <v>34</v>
      </c>
      <c r="C2806" t="s">
        <v>52</v>
      </c>
      <c r="D2806" t="str">
        <f t="shared" si="86"/>
        <v>Jones John</v>
      </c>
      <c r="E2806" t="s">
        <v>22</v>
      </c>
      <c r="F2806" t="s">
        <v>38</v>
      </c>
      <c r="G2806" t="s">
        <v>820</v>
      </c>
      <c r="H2806" t="s">
        <v>821</v>
      </c>
      <c r="I2806" t="s">
        <v>38</v>
      </c>
      <c r="J2806" t="s">
        <v>19</v>
      </c>
      <c r="K2806" t="str">
        <f>INDEX(Table6[Column1],MATCH(L2806,Table6[Column2]))</f>
        <v>Young Adults</v>
      </c>
      <c r="L2806">
        <v>33.624051739999999</v>
      </c>
      <c r="M2806" t="str">
        <f>VLOOKUP(L2806,Table1[],2)</f>
        <v>30 - 39</v>
      </c>
      <c r="N2806" t="str">
        <f>INDEX(Table7[Column1],MATCH(O2806,Table7[Column2]))</f>
        <v>Learning Stage</v>
      </c>
      <c r="O2806">
        <v>4.9586809389999997</v>
      </c>
      <c r="P2806" t="str">
        <f>VLOOKUP(O2806,Table13[],2)</f>
        <v>1 - 5</v>
      </c>
      <c r="Q2806" t="str">
        <f>INDEX(Table8[Column1],MATCH(R2806,Table8[Column2]))</f>
        <v>Scheduled</v>
      </c>
      <c r="R2806">
        <v>0</v>
      </c>
      <c r="S2806">
        <f t="shared" si="87"/>
        <v>0</v>
      </c>
      <c r="T2806" t="s">
        <v>19</v>
      </c>
    </row>
    <row r="2807" spans="1:20" x14ac:dyDescent="0.25">
      <c r="A2807">
        <v>2806</v>
      </c>
      <c r="B2807" t="s">
        <v>2949</v>
      </c>
      <c r="C2807" t="s">
        <v>2333</v>
      </c>
      <c r="D2807" t="str">
        <f t="shared" si="86"/>
        <v>Snyder Regina</v>
      </c>
      <c r="E2807" t="s">
        <v>15</v>
      </c>
      <c r="F2807" t="s">
        <v>30</v>
      </c>
      <c r="G2807" t="s">
        <v>1060</v>
      </c>
      <c r="H2807" t="s">
        <v>1061</v>
      </c>
      <c r="I2807" t="s">
        <v>30</v>
      </c>
      <c r="J2807" t="s">
        <v>19</v>
      </c>
      <c r="K2807" t="str">
        <f>INDEX(Table6[Column1],MATCH(L2807,Table6[Column2]))</f>
        <v>Youth</v>
      </c>
      <c r="L2807">
        <v>29.225874879999999</v>
      </c>
      <c r="M2807" t="str">
        <f>VLOOKUP(L2807,Table1[],2)</f>
        <v>20 - 29</v>
      </c>
      <c r="N2807" t="str">
        <f>INDEX(Table7[Column1],MATCH(O2807,Table7[Column2]))</f>
        <v>Learning Stage</v>
      </c>
      <c r="O2807">
        <v>5.5172312100000003</v>
      </c>
      <c r="P2807" t="str">
        <f>VLOOKUP(O2807,Table13[],2)</f>
        <v>1 - 5</v>
      </c>
      <c r="Q2807" t="str">
        <f>INDEX(Table8[Column1],MATCH(R2807,Table8[Column2]))</f>
        <v>Scheduled</v>
      </c>
      <c r="R2807">
        <v>12.12803484</v>
      </c>
      <c r="S2807">
        <f t="shared" si="87"/>
        <v>0.50533478500000006</v>
      </c>
      <c r="T2807" t="s">
        <v>19</v>
      </c>
    </row>
    <row r="2808" spans="1:20" x14ac:dyDescent="0.25">
      <c r="A2808">
        <v>2807</v>
      </c>
      <c r="B2808" t="s">
        <v>935</v>
      </c>
      <c r="C2808" t="s">
        <v>842</v>
      </c>
      <c r="D2808" t="str">
        <f t="shared" si="86"/>
        <v>Morgan Leslie</v>
      </c>
      <c r="E2808" t="s">
        <v>22</v>
      </c>
      <c r="F2808" t="s">
        <v>38</v>
      </c>
      <c r="G2808" t="s">
        <v>2724</v>
      </c>
      <c r="H2808" t="s">
        <v>1863</v>
      </c>
      <c r="I2808" t="s">
        <v>38</v>
      </c>
      <c r="J2808" t="s">
        <v>19</v>
      </c>
      <c r="K2808" t="str">
        <f>INDEX(Table6[Column1],MATCH(L2808,Table6[Column2]))</f>
        <v>Adults</v>
      </c>
      <c r="L2808">
        <v>46.087989399999998</v>
      </c>
      <c r="M2808" t="str">
        <f>VLOOKUP(L2808,Table1[],2)</f>
        <v>40 - 49</v>
      </c>
      <c r="N2808" t="str">
        <f>INDEX(Table7[Column1],MATCH(O2808,Table7[Column2]))</f>
        <v>Learning Stage</v>
      </c>
      <c r="O2808">
        <v>3.6172414919999998</v>
      </c>
      <c r="P2808" t="str">
        <f>VLOOKUP(O2808,Table13[],2)</f>
        <v>1 - 5</v>
      </c>
      <c r="Q2808" t="str">
        <f>INDEX(Table8[Column1],MATCH(R2808,Table8[Column2]))</f>
        <v>Maintained</v>
      </c>
      <c r="R2808">
        <v>77.178076910000001</v>
      </c>
      <c r="S2808">
        <f t="shared" si="87"/>
        <v>3.2157532045833332</v>
      </c>
      <c r="T2808" t="s">
        <v>19</v>
      </c>
    </row>
    <row r="2809" spans="1:20" x14ac:dyDescent="0.25">
      <c r="A2809">
        <v>2808</v>
      </c>
      <c r="B2809" t="s">
        <v>2728</v>
      </c>
      <c r="C2809" t="s">
        <v>56</v>
      </c>
      <c r="D2809" t="str">
        <f t="shared" si="86"/>
        <v>Acosta James</v>
      </c>
      <c r="E2809" t="s">
        <v>22</v>
      </c>
      <c r="F2809" t="s">
        <v>1310</v>
      </c>
      <c r="G2809" t="s">
        <v>1060</v>
      </c>
      <c r="H2809" t="s">
        <v>1061</v>
      </c>
      <c r="I2809" t="s">
        <v>87</v>
      </c>
      <c r="J2809" t="s">
        <v>19</v>
      </c>
      <c r="K2809" t="str">
        <f>INDEX(Table6[Column1],MATCH(L2809,Table6[Column2]))</f>
        <v>Adults</v>
      </c>
      <c r="L2809">
        <v>41.344676870000001</v>
      </c>
      <c r="M2809" t="str">
        <f>VLOOKUP(L2809,Table1[],2)</f>
        <v>40 - 49</v>
      </c>
      <c r="N2809" t="str">
        <f>INDEX(Table7[Column1],MATCH(O2809,Table7[Column2]))</f>
        <v>Learning Stage</v>
      </c>
      <c r="O2809">
        <v>5.9344055109999996</v>
      </c>
      <c r="P2809" t="str">
        <f>VLOOKUP(O2809,Table13[],2)</f>
        <v>1 - 5</v>
      </c>
      <c r="Q2809" t="str">
        <f>INDEX(Table8[Column1],MATCH(R2809,Table8[Column2]))</f>
        <v>Maintained</v>
      </c>
      <c r="R2809">
        <v>56.749036599999997</v>
      </c>
      <c r="S2809">
        <f t="shared" si="87"/>
        <v>2.3645431916666664</v>
      </c>
      <c r="T2809" t="s">
        <v>19</v>
      </c>
    </row>
    <row r="2810" spans="1:20" x14ac:dyDescent="0.25">
      <c r="A2810">
        <v>2809</v>
      </c>
      <c r="B2810" t="s">
        <v>729</v>
      </c>
      <c r="C2810" t="s">
        <v>624</v>
      </c>
      <c r="D2810" t="str">
        <f t="shared" si="86"/>
        <v>Patterson Sharon</v>
      </c>
      <c r="E2810" t="s">
        <v>15</v>
      </c>
      <c r="F2810" t="s">
        <v>38</v>
      </c>
      <c r="G2810" t="s">
        <v>2724</v>
      </c>
      <c r="H2810" t="s">
        <v>1863</v>
      </c>
      <c r="I2810" t="s">
        <v>38</v>
      </c>
      <c r="J2810" t="s">
        <v>19</v>
      </c>
      <c r="K2810" t="str">
        <f>INDEX(Table6[Column1],MATCH(L2810,Table6[Column2]))</f>
        <v>Young Adults</v>
      </c>
      <c r="L2810">
        <v>36.442894819999999</v>
      </c>
      <c r="M2810" t="str">
        <f>VLOOKUP(L2810,Table1[],2)</f>
        <v>30 - 39</v>
      </c>
      <c r="N2810" t="str">
        <f>INDEX(Table7[Column1],MATCH(O2810,Table7[Column2]))</f>
        <v>Fitting in Stage</v>
      </c>
      <c r="O2810">
        <v>6.8616739740000003</v>
      </c>
      <c r="P2810" t="str">
        <f>VLOOKUP(O2810,Table13[],2)</f>
        <v>6 - 10</v>
      </c>
      <c r="Q2810" t="str">
        <f>INDEX(Table8[Column1],MATCH(R2810,Table8[Column2]))</f>
        <v>Maintained</v>
      </c>
      <c r="R2810">
        <v>50.923233580000002</v>
      </c>
      <c r="S2810">
        <f t="shared" si="87"/>
        <v>2.1218013991666664</v>
      </c>
      <c r="T2810" t="s">
        <v>19</v>
      </c>
    </row>
    <row r="2811" spans="1:20" x14ac:dyDescent="0.25">
      <c r="A2811">
        <v>2810</v>
      </c>
      <c r="B2811" t="s">
        <v>34</v>
      </c>
      <c r="C2811" t="s">
        <v>2486</v>
      </c>
      <c r="D2811" t="str">
        <f t="shared" si="86"/>
        <v>Jones Lloyd</v>
      </c>
      <c r="E2811" t="s">
        <v>22</v>
      </c>
      <c r="F2811" t="s">
        <v>157</v>
      </c>
      <c r="G2811" t="s">
        <v>1060</v>
      </c>
      <c r="H2811" t="s">
        <v>1061</v>
      </c>
      <c r="I2811" t="s">
        <v>157</v>
      </c>
      <c r="J2811" t="s">
        <v>19</v>
      </c>
      <c r="K2811" t="str">
        <f>INDEX(Table6[Column1],MATCH(L2811,Table6[Column2]))</f>
        <v>Young Adults</v>
      </c>
      <c r="L2811">
        <v>34.182208350000003</v>
      </c>
      <c r="M2811" t="str">
        <f>VLOOKUP(L2811,Table1[],2)</f>
        <v>30 - 39</v>
      </c>
      <c r="N2811" t="str">
        <f>INDEX(Table7[Column1],MATCH(O2811,Table7[Column2]))</f>
        <v>Learning Stage</v>
      </c>
      <c r="O2811">
        <v>3.154450234</v>
      </c>
      <c r="P2811" t="str">
        <f>VLOOKUP(O2811,Table13[],2)</f>
        <v>1 - 5</v>
      </c>
      <c r="Q2811" t="str">
        <f>INDEX(Table8[Column1],MATCH(R2811,Table8[Column2]))</f>
        <v>Scheduled</v>
      </c>
      <c r="R2811">
        <v>19.741506529999999</v>
      </c>
      <c r="S2811">
        <f t="shared" si="87"/>
        <v>0.82256277208333328</v>
      </c>
      <c r="T2811" t="s">
        <v>19</v>
      </c>
    </row>
    <row r="2812" spans="1:20" x14ac:dyDescent="0.25">
      <c r="A2812">
        <v>2811</v>
      </c>
      <c r="B2812" t="s">
        <v>2950</v>
      </c>
      <c r="C2812" t="s">
        <v>52</v>
      </c>
      <c r="D2812" t="str">
        <f t="shared" si="86"/>
        <v>Hertz John</v>
      </c>
      <c r="E2812" t="s">
        <v>22</v>
      </c>
      <c r="F2812" t="s">
        <v>38</v>
      </c>
      <c r="G2812" t="s">
        <v>820</v>
      </c>
      <c r="H2812" t="s">
        <v>821</v>
      </c>
      <c r="I2812" t="s">
        <v>38</v>
      </c>
      <c r="J2812" t="s">
        <v>19</v>
      </c>
      <c r="K2812" t="str">
        <f>INDEX(Table6[Column1],MATCH(L2812,Table6[Column2]))</f>
        <v>Young Adults</v>
      </c>
      <c r="L2812">
        <v>34.11928503</v>
      </c>
      <c r="M2812" t="str">
        <f>VLOOKUP(L2812,Table1[],2)</f>
        <v>30 - 39</v>
      </c>
      <c r="N2812" t="str">
        <f>INDEX(Table7[Column1],MATCH(O2812,Table7[Column2]))</f>
        <v>Fitting in Stage</v>
      </c>
      <c r="O2812">
        <v>7.3663745369999996</v>
      </c>
      <c r="P2812" t="str">
        <f>VLOOKUP(O2812,Table13[],2)</f>
        <v>6 - 10</v>
      </c>
      <c r="Q2812" t="str">
        <f>INDEX(Table8[Column1],MATCH(R2812,Table8[Column2]))</f>
        <v>Scheduled</v>
      </c>
      <c r="R2812">
        <v>0</v>
      </c>
      <c r="S2812">
        <f t="shared" si="87"/>
        <v>0</v>
      </c>
      <c r="T2812" t="s">
        <v>19</v>
      </c>
    </row>
    <row r="2813" spans="1:20" x14ac:dyDescent="0.25">
      <c r="A2813">
        <v>2812</v>
      </c>
      <c r="B2813" t="s">
        <v>202</v>
      </c>
      <c r="C2813" t="s">
        <v>338</v>
      </c>
      <c r="D2813" t="str">
        <f t="shared" si="86"/>
        <v>Porter Alfredo</v>
      </c>
      <c r="E2813" t="s">
        <v>22</v>
      </c>
      <c r="F2813" t="s">
        <v>2008</v>
      </c>
      <c r="G2813" t="s">
        <v>1060</v>
      </c>
      <c r="H2813" t="s">
        <v>1061</v>
      </c>
      <c r="I2813" t="s">
        <v>107</v>
      </c>
      <c r="J2813" t="s">
        <v>19</v>
      </c>
      <c r="K2813" t="str">
        <f>INDEX(Table6[Column1],MATCH(L2813,Table6[Column2]))</f>
        <v>Youth</v>
      </c>
      <c r="L2813">
        <v>22.202469520000001</v>
      </c>
      <c r="M2813" t="str">
        <f>VLOOKUP(L2813,Table1[],2)</f>
        <v>20 - 29</v>
      </c>
      <c r="N2813" t="str">
        <f>INDEX(Table7[Column1],MATCH(O2813,Table7[Column2]))</f>
        <v>Learning Stage</v>
      </c>
      <c r="O2813">
        <v>2.4502043050000002</v>
      </c>
      <c r="P2813" t="str">
        <f>VLOOKUP(O2813,Table13[],2)</f>
        <v>1 - 5</v>
      </c>
      <c r="Q2813" t="str">
        <f>INDEX(Table8[Column1],MATCH(R2813,Table8[Column2]))</f>
        <v>Scheduled</v>
      </c>
      <c r="R2813">
        <v>0</v>
      </c>
      <c r="S2813">
        <f t="shared" si="87"/>
        <v>0</v>
      </c>
      <c r="T2813" t="s">
        <v>19</v>
      </c>
    </row>
    <row r="2814" spans="1:20" x14ac:dyDescent="0.25">
      <c r="A2814">
        <v>2813</v>
      </c>
      <c r="B2814" t="s">
        <v>2951</v>
      </c>
      <c r="C2814" t="s">
        <v>871</v>
      </c>
      <c r="D2814" t="str">
        <f t="shared" si="86"/>
        <v>Whitney Erica</v>
      </c>
      <c r="E2814" t="s">
        <v>15</v>
      </c>
      <c r="F2814" t="s">
        <v>38</v>
      </c>
      <c r="G2814" t="s">
        <v>820</v>
      </c>
      <c r="H2814" t="s">
        <v>821</v>
      </c>
      <c r="I2814" t="s">
        <v>38</v>
      </c>
      <c r="J2814" t="s">
        <v>19</v>
      </c>
      <c r="K2814" t="str">
        <f>INDEX(Table6[Column1],MATCH(L2814,Table6[Column2]))</f>
        <v>Adults</v>
      </c>
      <c r="L2814">
        <v>49.869950680000002</v>
      </c>
      <c r="M2814" t="str">
        <f>VLOOKUP(L2814,Table1[],2)</f>
        <v>40 - 49</v>
      </c>
      <c r="N2814" t="str">
        <f>INDEX(Table7[Column1],MATCH(O2814,Table7[Column2]))</f>
        <v>Learning Stage</v>
      </c>
      <c r="O2814">
        <v>5.05840975</v>
      </c>
      <c r="P2814" t="str">
        <f>VLOOKUP(O2814,Table13[],2)</f>
        <v>1 - 5</v>
      </c>
      <c r="Q2814" t="str">
        <f>INDEX(Table8[Column1],MATCH(R2814,Table8[Column2]))</f>
        <v>Maintained</v>
      </c>
      <c r="R2814">
        <v>53.392184059999998</v>
      </c>
      <c r="S2814">
        <f t="shared" si="87"/>
        <v>2.2246743358333334</v>
      </c>
      <c r="T2814" t="s">
        <v>19</v>
      </c>
    </row>
    <row r="2815" spans="1:20" x14ac:dyDescent="0.25">
      <c r="A2815">
        <v>2814</v>
      </c>
      <c r="B2815" t="s">
        <v>132</v>
      </c>
      <c r="C2815" t="s">
        <v>2952</v>
      </c>
      <c r="D2815" t="str">
        <f t="shared" si="86"/>
        <v>Bryant Cornelia</v>
      </c>
      <c r="E2815" t="s">
        <v>15</v>
      </c>
      <c r="F2815" t="s">
        <v>27</v>
      </c>
      <c r="G2815" t="s">
        <v>1060</v>
      </c>
      <c r="H2815" t="s">
        <v>1061</v>
      </c>
      <c r="I2815" t="s">
        <v>27</v>
      </c>
      <c r="J2815" t="s">
        <v>19</v>
      </c>
      <c r="K2815" t="str">
        <f>INDEX(Table6[Column1],MATCH(L2815,Table6[Column2]))</f>
        <v>Seniors</v>
      </c>
      <c r="L2815">
        <v>61.923988389999998</v>
      </c>
      <c r="M2815" t="str">
        <f>VLOOKUP(L2815,Table1[],2)</f>
        <v>60 and Above</v>
      </c>
      <c r="N2815" t="str">
        <f>INDEX(Table7[Column1],MATCH(O2815,Table7[Column2]))</f>
        <v>Fitting in Stage</v>
      </c>
      <c r="O2815">
        <v>7.116954389</v>
      </c>
      <c r="P2815" t="str">
        <f>VLOOKUP(O2815,Table13[],2)</f>
        <v>6 - 10</v>
      </c>
      <c r="Q2815" t="str">
        <f>INDEX(Table8[Column1],MATCH(R2815,Table8[Column2]))</f>
        <v>Unexcused</v>
      </c>
      <c r="R2815">
        <v>184.65549379999999</v>
      </c>
      <c r="S2815">
        <f t="shared" si="87"/>
        <v>7.6939789083333325</v>
      </c>
      <c r="T2815" t="s">
        <v>19</v>
      </c>
    </row>
    <row r="2816" spans="1:20" x14ac:dyDescent="0.25">
      <c r="A2816">
        <v>2815</v>
      </c>
      <c r="B2816" t="s">
        <v>699</v>
      </c>
      <c r="C2816" t="s">
        <v>386</v>
      </c>
      <c r="D2816" t="str">
        <f t="shared" si="86"/>
        <v>Cummings Marshall</v>
      </c>
      <c r="E2816" t="s">
        <v>22</v>
      </c>
      <c r="F2816" t="s">
        <v>38</v>
      </c>
      <c r="G2816" t="s">
        <v>2724</v>
      </c>
      <c r="H2816" t="s">
        <v>1863</v>
      </c>
      <c r="I2816" t="s">
        <v>38</v>
      </c>
      <c r="J2816" t="s">
        <v>19</v>
      </c>
      <c r="K2816" t="str">
        <f>INDEX(Table6[Column1],MATCH(L2816,Table6[Column2]))</f>
        <v>Elders</v>
      </c>
      <c r="L2816">
        <v>51.071753289999997</v>
      </c>
      <c r="M2816" t="str">
        <f>VLOOKUP(L2816,Table1[],2)</f>
        <v>50 - 59</v>
      </c>
      <c r="N2816" t="str">
        <f>INDEX(Table7[Column1],MATCH(O2816,Table7[Column2]))</f>
        <v>Learning Stage</v>
      </c>
      <c r="O2816">
        <v>5.4386453220000002</v>
      </c>
      <c r="P2816" t="str">
        <f>VLOOKUP(O2816,Table13[],2)</f>
        <v>1 - 5</v>
      </c>
      <c r="Q2816" t="str">
        <f>INDEX(Table8[Column1],MATCH(R2816,Table8[Column2]))</f>
        <v>Maintained</v>
      </c>
      <c r="R2816">
        <v>57.299858180000001</v>
      </c>
      <c r="S2816">
        <f t="shared" si="87"/>
        <v>2.3874940908333335</v>
      </c>
      <c r="T2816" t="s">
        <v>19</v>
      </c>
    </row>
    <row r="2817" spans="1:20" x14ac:dyDescent="0.25">
      <c r="A2817">
        <v>2816</v>
      </c>
      <c r="B2817" t="s">
        <v>493</v>
      </c>
      <c r="C2817" t="s">
        <v>713</v>
      </c>
      <c r="D2817" t="str">
        <f t="shared" si="86"/>
        <v>Banks Angela</v>
      </c>
      <c r="E2817" t="s">
        <v>15</v>
      </c>
      <c r="F2817" t="s">
        <v>304</v>
      </c>
      <c r="G2817" t="s">
        <v>820</v>
      </c>
      <c r="H2817" t="s">
        <v>821</v>
      </c>
      <c r="I2817" t="s">
        <v>304</v>
      </c>
      <c r="J2817" t="s">
        <v>19</v>
      </c>
      <c r="K2817" t="str">
        <f>INDEX(Table6[Column1],MATCH(L2817,Table6[Column2]))</f>
        <v>Young Adults</v>
      </c>
      <c r="L2817">
        <v>37.810783469999997</v>
      </c>
      <c r="M2817" t="str">
        <f>VLOOKUP(L2817,Table1[],2)</f>
        <v>30 - 39</v>
      </c>
      <c r="N2817" t="str">
        <f>INDEX(Table7[Column1],MATCH(O2817,Table7[Column2]))</f>
        <v>Learning Stage</v>
      </c>
      <c r="O2817">
        <v>3.508533619</v>
      </c>
      <c r="P2817" t="str">
        <f>VLOOKUP(O2817,Table13[],2)</f>
        <v>1 - 5</v>
      </c>
      <c r="Q2817" t="str">
        <f>INDEX(Table8[Column1],MATCH(R2817,Table8[Column2]))</f>
        <v>Scheduled</v>
      </c>
      <c r="R2817">
        <v>39.383522149999997</v>
      </c>
      <c r="S2817">
        <f t="shared" si="87"/>
        <v>1.6409800895833333</v>
      </c>
      <c r="T2817" t="s">
        <v>19</v>
      </c>
    </row>
    <row r="2818" spans="1:20" x14ac:dyDescent="0.25">
      <c r="A2818">
        <v>2817</v>
      </c>
      <c r="B2818" t="s">
        <v>47</v>
      </c>
      <c r="C2818" t="s">
        <v>2875</v>
      </c>
      <c r="D2818" t="str">
        <f t="shared" si="86"/>
        <v>Smith Olivia</v>
      </c>
      <c r="E2818" t="s">
        <v>15</v>
      </c>
      <c r="F2818" t="s">
        <v>407</v>
      </c>
      <c r="G2818" t="s">
        <v>1060</v>
      </c>
      <c r="H2818" t="s">
        <v>1061</v>
      </c>
      <c r="I2818" t="s">
        <v>407</v>
      </c>
      <c r="J2818" t="s">
        <v>19</v>
      </c>
      <c r="K2818" t="str">
        <f>INDEX(Table6[Column1],MATCH(L2818,Table6[Column2]))</f>
        <v>Young Adults</v>
      </c>
      <c r="L2818">
        <v>38.20601937</v>
      </c>
      <c r="M2818" t="str">
        <f>VLOOKUP(L2818,Table1[],2)</f>
        <v>30 - 39</v>
      </c>
      <c r="N2818" t="str">
        <f>INDEX(Table7[Column1],MATCH(O2818,Table7[Column2]))</f>
        <v>Fitting in Stage</v>
      </c>
      <c r="O2818">
        <v>6.5417788090000002</v>
      </c>
      <c r="P2818" t="str">
        <f>VLOOKUP(O2818,Table13[],2)</f>
        <v>6 - 10</v>
      </c>
      <c r="Q2818" t="str">
        <f>INDEX(Table8[Column1],MATCH(R2818,Table8[Column2]))</f>
        <v>Maintained</v>
      </c>
      <c r="R2818">
        <v>45.093732039999999</v>
      </c>
      <c r="S2818">
        <f t="shared" si="87"/>
        <v>1.8789055016666667</v>
      </c>
      <c r="T2818" t="s">
        <v>19</v>
      </c>
    </row>
    <row r="2819" spans="1:20" x14ac:dyDescent="0.25">
      <c r="A2819">
        <v>2818</v>
      </c>
      <c r="B2819" t="s">
        <v>267</v>
      </c>
      <c r="C2819" t="s">
        <v>93</v>
      </c>
      <c r="D2819" t="str">
        <f t="shared" ref="D2819:D2882" si="88">CONCATENATE(B2819, " ",C2819)</f>
        <v>Johnson William</v>
      </c>
      <c r="E2819" t="s">
        <v>22</v>
      </c>
      <c r="F2819" t="s">
        <v>2129</v>
      </c>
      <c r="G2819" t="s">
        <v>1060</v>
      </c>
      <c r="H2819" t="s">
        <v>1061</v>
      </c>
      <c r="I2819" t="s">
        <v>157</v>
      </c>
      <c r="J2819" t="s">
        <v>19</v>
      </c>
      <c r="K2819" t="str">
        <f>INDEX(Table6[Column1],MATCH(L2819,Table6[Column2]))</f>
        <v>Youth</v>
      </c>
      <c r="L2819">
        <v>21.61891468</v>
      </c>
      <c r="M2819" t="str">
        <f>VLOOKUP(L2819,Table1[],2)</f>
        <v>20 - 29</v>
      </c>
      <c r="N2819" t="str">
        <f>INDEX(Table7[Column1],MATCH(O2819,Table7[Column2]))</f>
        <v>Learning Stage</v>
      </c>
      <c r="O2819">
        <v>5.4160199990000004</v>
      </c>
      <c r="P2819" t="str">
        <f>VLOOKUP(O2819,Table13[],2)</f>
        <v>1 - 5</v>
      </c>
      <c r="Q2819" t="str">
        <f>INDEX(Table8[Column1],MATCH(R2819,Table8[Column2]))</f>
        <v>Scheduled</v>
      </c>
      <c r="R2819">
        <v>0</v>
      </c>
      <c r="S2819">
        <f t="shared" ref="S2819:S2882" si="89">CONVERT(R2819,"hr","day")</f>
        <v>0</v>
      </c>
      <c r="T2819" t="s">
        <v>19</v>
      </c>
    </row>
    <row r="2820" spans="1:20" x14ac:dyDescent="0.25">
      <c r="A2820">
        <v>2819</v>
      </c>
      <c r="B2820" t="s">
        <v>2953</v>
      </c>
      <c r="C2820" t="s">
        <v>885</v>
      </c>
      <c r="D2820" t="str">
        <f t="shared" si="88"/>
        <v>Reiser Elizabeth</v>
      </c>
      <c r="E2820" t="s">
        <v>15</v>
      </c>
      <c r="F2820" t="s">
        <v>107</v>
      </c>
      <c r="G2820" t="s">
        <v>1060</v>
      </c>
      <c r="H2820" t="s">
        <v>1061</v>
      </c>
      <c r="I2820" t="s">
        <v>107</v>
      </c>
      <c r="J2820" t="s">
        <v>19</v>
      </c>
      <c r="K2820" t="str">
        <f>INDEX(Table6[Column1],MATCH(L2820,Table6[Column2]))</f>
        <v>Elders</v>
      </c>
      <c r="L2820">
        <v>54.626866620000001</v>
      </c>
      <c r="M2820" t="str">
        <f>VLOOKUP(L2820,Table1[],2)</f>
        <v>50 - 59</v>
      </c>
      <c r="N2820" t="str">
        <f>INDEX(Table7[Column1],MATCH(O2820,Table7[Column2]))</f>
        <v>Learning Stage</v>
      </c>
      <c r="O2820">
        <v>3.4178815610000002</v>
      </c>
      <c r="P2820" t="str">
        <f>VLOOKUP(O2820,Table13[],2)</f>
        <v>1 - 5</v>
      </c>
      <c r="Q2820" t="str">
        <f>INDEX(Table8[Column1],MATCH(R2820,Table8[Column2]))</f>
        <v>Excused</v>
      </c>
      <c r="R2820">
        <v>146.641784</v>
      </c>
      <c r="S2820">
        <f t="shared" si="89"/>
        <v>6.1100743333333334</v>
      </c>
      <c r="T2820" t="s">
        <v>19</v>
      </c>
    </row>
    <row r="2821" spans="1:20" x14ac:dyDescent="0.25">
      <c r="A2821">
        <v>2820</v>
      </c>
      <c r="B2821" t="s">
        <v>2954</v>
      </c>
      <c r="C2821" t="s">
        <v>245</v>
      </c>
      <c r="D2821" t="str">
        <f t="shared" si="88"/>
        <v>Weishaar Mary</v>
      </c>
      <c r="E2821" t="s">
        <v>15</v>
      </c>
      <c r="F2821" t="s">
        <v>673</v>
      </c>
      <c r="G2821" t="s">
        <v>1060</v>
      </c>
      <c r="H2821" t="s">
        <v>1061</v>
      </c>
      <c r="I2821" t="s">
        <v>107</v>
      </c>
      <c r="J2821" t="s">
        <v>19</v>
      </c>
      <c r="K2821" t="str">
        <f>INDEX(Table6[Column1],MATCH(L2821,Table6[Column2]))</f>
        <v>Elders</v>
      </c>
      <c r="L2821">
        <v>56.655785979999997</v>
      </c>
      <c r="M2821" t="str">
        <f>VLOOKUP(L2821,Table1[],2)</f>
        <v>50 - 59</v>
      </c>
      <c r="N2821" t="str">
        <f>INDEX(Table7[Column1],MATCH(O2821,Table7[Column2]))</f>
        <v>Fitting in Stage</v>
      </c>
      <c r="O2821">
        <v>6.2680585019999997</v>
      </c>
      <c r="P2821" t="str">
        <f>VLOOKUP(O2821,Table13[],2)</f>
        <v>6 - 10</v>
      </c>
      <c r="Q2821" t="str">
        <f>INDEX(Table8[Column1],MATCH(R2821,Table8[Column2]))</f>
        <v>Excused</v>
      </c>
      <c r="R2821">
        <v>153.6644666</v>
      </c>
      <c r="S2821">
        <f t="shared" si="89"/>
        <v>6.4026861083333335</v>
      </c>
      <c r="T2821" t="s">
        <v>19</v>
      </c>
    </row>
    <row r="2822" spans="1:20" x14ac:dyDescent="0.25">
      <c r="A2822">
        <v>2821</v>
      </c>
      <c r="B2822" t="s">
        <v>531</v>
      </c>
      <c r="C2822" t="s">
        <v>1105</v>
      </c>
      <c r="D2822" t="str">
        <f t="shared" si="88"/>
        <v>Wilson Mark</v>
      </c>
      <c r="E2822" t="s">
        <v>22</v>
      </c>
      <c r="F2822" t="s">
        <v>38</v>
      </c>
      <c r="G2822" t="s">
        <v>820</v>
      </c>
      <c r="H2822" t="s">
        <v>821</v>
      </c>
      <c r="I2822" t="s">
        <v>38</v>
      </c>
      <c r="J2822" t="s">
        <v>19</v>
      </c>
      <c r="K2822" t="str">
        <f>INDEX(Table6[Column1],MATCH(L2822,Table6[Column2]))</f>
        <v>Elders</v>
      </c>
      <c r="L2822">
        <v>53.709091209999997</v>
      </c>
      <c r="M2822" t="str">
        <f>VLOOKUP(L2822,Table1[],2)</f>
        <v>50 - 59</v>
      </c>
      <c r="N2822" t="str">
        <f>INDEX(Table7[Column1],MATCH(O2822,Table7[Column2]))</f>
        <v>Learning Stage</v>
      </c>
      <c r="O2822">
        <v>4.8685048450000004</v>
      </c>
      <c r="P2822" t="str">
        <f>VLOOKUP(O2822,Table13[],2)</f>
        <v>1 - 5</v>
      </c>
      <c r="Q2822" t="str">
        <f>INDEX(Table8[Column1],MATCH(R2822,Table8[Column2]))</f>
        <v>Excused</v>
      </c>
      <c r="R2822">
        <v>143.17622449999999</v>
      </c>
      <c r="S2822">
        <f t="shared" si="89"/>
        <v>5.9656760208333326</v>
      </c>
      <c r="T2822" t="s">
        <v>19</v>
      </c>
    </row>
    <row r="2823" spans="1:20" x14ac:dyDescent="0.25">
      <c r="A2823">
        <v>2822</v>
      </c>
      <c r="B2823" t="s">
        <v>2364</v>
      </c>
      <c r="C2823" t="s">
        <v>2955</v>
      </c>
      <c r="D2823" t="str">
        <f t="shared" si="88"/>
        <v>Shelton Jeannie</v>
      </c>
      <c r="E2823" t="s">
        <v>15</v>
      </c>
      <c r="F2823" t="s">
        <v>16</v>
      </c>
      <c r="G2823" t="s">
        <v>17</v>
      </c>
      <c r="H2823" t="s">
        <v>18</v>
      </c>
      <c r="I2823" t="s">
        <v>16</v>
      </c>
      <c r="J2823" t="s">
        <v>19</v>
      </c>
      <c r="K2823" t="str">
        <f>INDEX(Table6[Column1],MATCH(L2823,Table6[Column2]))</f>
        <v>Adults</v>
      </c>
      <c r="L2823">
        <v>47.7757419</v>
      </c>
      <c r="M2823" t="str">
        <f>VLOOKUP(L2823,Table1[],2)</f>
        <v>40 - 49</v>
      </c>
      <c r="N2823" t="str">
        <f>INDEX(Table7[Column1],MATCH(O2823,Table7[Column2]))</f>
        <v>Learning Stage</v>
      </c>
      <c r="O2823">
        <v>5.9974803809999999</v>
      </c>
      <c r="P2823" t="str">
        <f>VLOOKUP(O2823,Table13[],2)</f>
        <v>1 - 5</v>
      </c>
      <c r="Q2823" t="str">
        <f>INDEX(Table8[Column1],MATCH(R2823,Table8[Column2]))</f>
        <v>Habitual</v>
      </c>
      <c r="R2823">
        <v>83.939377640000004</v>
      </c>
      <c r="S2823">
        <f t="shared" si="89"/>
        <v>3.4974740683333336</v>
      </c>
      <c r="T2823" t="s">
        <v>19</v>
      </c>
    </row>
    <row r="2824" spans="1:20" x14ac:dyDescent="0.25">
      <c r="A2824">
        <v>2823</v>
      </c>
      <c r="B2824" t="s">
        <v>678</v>
      </c>
      <c r="C2824" t="s">
        <v>52</v>
      </c>
      <c r="D2824" t="str">
        <f t="shared" si="88"/>
        <v>Hughes John</v>
      </c>
      <c r="E2824" t="s">
        <v>22</v>
      </c>
      <c r="F2824" t="s">
        <v>38</v>
      </c>
      <c r="G2824" t="s">
        <v>2724</v>
      </c>
      <c r="H2824" t="s">
        <v>1863</v>
      </c>
      <c r="I2824" t="s">
        <v>38</v>
      </c>
      <c r="J2824" t="s">
        <v>19</v>
      </c>
      <c r="K2824" t="str">
        <f>INDEX(Table6[Column1],MATCH(L2824,Table6[Column2]))</f>
        <v>Young Adults</v>
      </c>
      <c r="L2824">
        <v>39.057453559999999</v>
      </c>
      <c r="M2824" t="str">
        <f>VLOOKUP(L2824,Table1[],2)</f>
        <v>30 - 39</v>
      </c>
      <c r="N2824" t="str">
        <f>INDEX(Table7[Column1],MATCH(O2824,Table7[Column2]))</f>
        <v>Learning Stage</v>
      </c>
      <c r="O2824">
        <v>3.9655484429999999</v>
      </c>
      <c r="P2824" t="str">
        <f>VLOOKUP(O2824,Table13[],2)</f>
        <v>1 - 5</v>
      </c>
      <c r="Q2824" t="str">
        <f>INDEX(Table8[Column1],MATCH(R2824,Table8[Column2]))</f>
        <v>Scheduled</v>
      </c>
      <c r="R2824">
        <v>5.3520524140000001</v>
      </c>
      <c r="S2824">
        <f t="shared" si="89"/>
        <v>0.22300218391666665</v>
      </c>
      <c r="T2824" t="s">
        <v>19</v>
      </c>
    </row>
    <row r="2825" spans="1:20" x14ac:dyDescent="0.25">
      <c r="A2825">
        <v>2824</v>
      </c>
      <c r="B2825" t="s">
        <v>2956</v>
      </c>
      <c r="C2825" t="s">
        <v>873</v>
      </c>
      <c r="D2825" t="str">
        <f t="shared" si="88"/>
        <v>Klimas Gertrude</v>
      </c>
      <c r="E2825" t="s">
        <v>15</v>
      </c>
      <c r="F2825" t="s">
        <v>54</v>
      </c>
      <c r="G2825" t="s">
        <v>1060</v>
      </c>
      <c r="H2825" t="s">
        <v>1061</v>
      </c>
      <c r="I2825" t="s">
        <v>54</v>
      </c>
      <c r="J2825" t="s">
        <v>19</v>
      </c>
      <c r="K2825" t="str">
        <f>INDEX(Table6[Column1],MATCH(L2825,Table6[Column2]))</f>
        <v>Elders</v>
      </c>
      <c r="L2825">
        <v>50.517437280000003</v>
      </c>
      <c r="M2825" t="str">
        <f>VLOOKUP(L2825,Table1[],2)</f>
        <v>50 - 59</v>
      </c>
      <c r="N2825" t="str">
        <f>INDEX(Table7[Column1],MATCH(O2825,Table7[Column2]))</f>
        <v>Fitting in Stage</v>
      </c>
      <c r="O2825">
        <v>6.7501230899999998</v>
      </c>
      <c r="P2825" t="str">
        <f>VLOOKUP(O2825,Table13[],2)</f>
        <v>6 - 10</v>
      </c>
      <c r="Q2825" t="str">
        <f>INDEX(Table8[Column1],MATCH(R2825,Table8[Column2]))</f>
        <v>Habitual</v>
      </c>
      <c r="R2825">
        <v>98.755144900000005</v>
      </c>
      <c r="S2825">
        <f t="shared" si="89"/>
        <v>4.1147977041666666</v>
      </c>
      <c r="T2825" t="s">
        <v>19</v>
      </c>
    </row>
    <row r="2826" spans="1:20" x14ac:dyDescent="0.25">
      <c r="A2826">
        <v>2825</v>
      </c>
      <c r="B2826" t="s">
        <v>267</v>
      </c>
      <c r="C2826" t="s">
        <v>62</v>
      </c>
      <c r="D2826" t="str">
        <f t="shared" si="88"/>
        <v>Johnson Thomas</v>
      </c>
      <c r="E2826" t="s">
        <v>22</v>
      </c>
      <c r="F2826" t="s">
        <v>30</v>
      </c>
      <c r="G2826" t="s">
        <v>1060</v>
      </c>
      <c r="H2826" t="s">
        <v>1061</v>
      </c>
      <c r="I2826" t="s">
        <v>30</v>
      </c>
      <c r="J2826" t="s">
        <v>19</v>
      </c>
      <c r="K2826" t="str">
        <f>INDEX(Table6[Column1],MATCH(L2826,Table6[Column2]))</f>
        <v>Adults</v>
      </c>
      <c r="L2826">
        <v>46.380005079999997</v>
      </c>
      <c r="M2826" t="str">
        <f>VLOOKUP(L2826,Table1[],2)</f>
        <v>40 - 49</v>
      </c>
      <c r="N2826" t="str">
        <f>INDEX(Table7[Column1],MATCH(O2826,Table7[Column2]))</f>
        <v>Learning Stage</v>
      </c>
      <c r="O2826">
        <v>3.0851891239999998</v>
      </c>
      <c r="P2826" t="str">
        <f>VLOOKUP(O2826,Table13[],2)</f>
        <v>1 - 5</v>
      </c>
      <c r="Q2826" t="str">
        <f>INDEX(Table8[Column1],MATCH(R2826,Table8[Column2]))</f>
        <v>Habitual</v>
      </c>
      <c r="R2826">
        <v>81.062309990000003</v>
      </c>
      <c r="S2826">
        <f t="shared" si="89"/>
        <v>3.3775962495833336</v>
      </c>
      <c r="T2826" t="s">
        <v>19</v>
      </c>
    </row>
    <row r="2827" spans="1:20" x14ac:dyDescent="0.25">
      <c r="A2827">
        <v>2826</v>
      </c>
      <c r="B2827" t="s">
        <v>2957</v>
      </c>
      <c r="C2827" t="s">
        <v>21</v>
      </c>
      <c r="D2827" t="str">
        <f t="shared" si="88"/>
        <v>Gage Stephen</v>
      </c>
      <c r="E2827" t="s">
        <v>22</v>
      </c>
      <c r="F2827" t="s">
        <v>1310</v>
      </c>
      <c r="G2827" t="s">
        <v>1060</v>
      </c>
      <c r="H2827" t="s">
        <v>1061</v>
      </c>
      <c r="I2827" t="s">
        <v>87</v>
      </c>
      <c r="J2827" t="s">
        <v>19</v>
      </c>
      <c r="K2827" t="str">
        <f>INDEX(Table6[Column1],MATCH(L2827,Table6[Column2]))</f>
        <v>Adults</v>
      </c>
      <c r="L2827">
        <v>44.263417850000003</v>
      </c>
      <c r="M2827" t="str">
        <f>VLOOKUP(L2827,Table1[],2)</f>
        <v>40 - 49</v>
      </c>
      <c r="N2827" t="str">
        <f>INDEX(Table7[Column1],MATCH(O2827,Table7[Column2]))</f>
        <v>Learning Stage</v>
      </c>
      <c r="O2827">
        <v>3.741979014</v>
      </c>
      <c r="P2827" t="str">
        <f>VLOOKUP(O2827,Table13[],2)</f>
        <v>1 - 5</v>
      </c>
      <c r="Q2827" t="str">
        <f>INDEX(Table8[Column1],MATCH(R2827,Table8[Column2]))</f>
        <v>Maintained</v>
      </c>
      <c r="R2827">
        <v>58.956886369999999</v>
      </c>
      <c r="S2827">
        <f t="shared" si="89"/>
        <v>2.4565369320833335</v>
      </c>
      <c r="T2827" t="s">
        <v>19</v>
      </c>
    </row>
    <row r="2828" spans="1:20" x14ac:dyDescent="0.25">
      <c r="A2828">
        <v>2827</v>
      </c>
      <c r="B2828" t="s">
        <v>2958</v>
      </c>
      <c r="C2828" t="s">
        <v>275</v>
      </c>
      <c r="D2828" t="str">
        <f t="shared" si="88"/>
        <v>Gilliland Nancy</v>
      </c>
      <c r="E2828" t="s">
        <v>15</v>
      </c>
      <c r="F2828" t="s">
        <v>622</v>
      </c>
      <c r="G2828" t="s">
        <v>1060</v>
      </c>
      <c r="H2828" t="s">
        <v>1061</v>
      </c>
      <c r="I2828" t="s">
        <v>90</v>
      </c>
      <c r="J2828" t="s">
        <v>19</v>
      </c>
      <c r="K2828" t="str">
        <f>INDEX(Table6[Column1],MATCH(L2828,Table6[Column2]))</f>
        <v>Youth</v>
      </c>
      <c r="L2828">
        <v>24.486779930000001</v>
      </c>
      <c r="M2828" t="str">
        <f>VLOOKUP(L2828,Table1[],2)</f>
        <v>20 - 29</v>
      </c>
      <c r="N2828" t="str">
        <f>INDEX(Table7[Column1],MATCH(O2828,Table7[Column2]))</f>
        <v>Learning Stage</v>
      </c>
      <c r="O2828">
        <v>4.4634043449999998</v>
      </c>
      <c r="P2828" t="str">
        <f>VLOOKUP(O2828,Table13[],2)</f>
        <v>1 - 5</v>
      </c>
      <c r="Q2828" t="str">
        <f>INDEX(Table8[Column1],MATCH(R2828,Table8[Column2]))</f>
        <v>Scheduled</v>
      </c>
      <c r="R2828">
        <v>0</v>
      </c>
      <c r="S2828">
        <f t="shared" si="89"/>
        <v>0</v>
      </c>
      <c r="T2828" t="s">
        <v>19</v>
      </c>
    </row>
    <row r="2829" spans="1:20" x14ac:dyDescent="0.25">
      <c r="A2829">
        <v>2828</v>
      </c>
      <c r="B2829" t="s">
        <v>853</v>
      </c>
      <c r="C2829" t="s">
        <v>453</v>
      </c>
      <c r="D2829" t="str">
        <f t="shared" si="88"/>
        <v>King Juan</v>
      </c>
      <c r="E2829" t="s">
        <v>22</v>
      </c>
      <c r="F2829" t="s">
        <v>157</v>
      </c>
      <c r="G2829" t="s">
        <v>1060</v>
      </c>
      <c r="H2829" t="s">
        <v>1061</v>
      </c>
      <c r="I2829" t="s">
        <v>157</v>
      </c>
      <c r="J2829" t="s">
        <v>19</v>
      </c>
      <c r="K2829" t="str">
        <f>INDEX(Table6[Column1],MATCH(L2829,Table6[Column2]))</f>
        <v>Elders</v>
      </c>
      <c r="L2829">
        <v>56.389275150000003</v>
      </c>
      <c r="M2829" t="str">
        <f>VLOOKUP(L2829,Table1[],2)</f>
        <v>50 - 59</v>
      </c>
      <c r="N2829" t="str">
        <f>INDEX(Table7[Column1],MATCH(O2829,Table7[Column2]))</f>
        <v>Learning Stage</v>
      </c>
      <c r="O2829">
        <v>4.9700513209999997</v>
      </c>
      <c r="P2829" t="str">
        <f>VLOOKUP(O2829,Table13[],2)</f>
        <v>1 - 5</v>
      </c>
      <c r="Q2829" t="str">
        <f>INDEX(Table8[Column1],MATCH(R2829,Table8[Column2]))</f>
        <v>Habitual</v>
      </c>
      <c r="R2829">
        <v>81.480036049999995</v>
      </c>
      <c r="S2829">
        <f t="shared" si="89"/>
        <v>3.3950015020833328</v>
      </c>
      <c r="T2829" t="s">
        <v>19</v>
      </c>
    </row>
    <row r="2830" spans="1:20" x14ac:dyDescent="0.25">
      <c r="A2830">
        <v>2829</v>
      </c>
      <c r="B2830" t="s">
        <v>2959</v>
      </c>
      <c r="C2830" t="s">
        <v>2388</v>
      </c>
      <c r="D2830" t="str">
        <f t="shared" si="88"/>
        <v>McCaw Gilbert</v>
      </c>
      <c r="E2830" t="s">
        <v>22</v>
      </c>
      <c r="F2830" t="s">
        <v>30</v>
      </c>
      <c r="G2830" t="s">
        <v>1060</v>
      </c>
      <c r="H2830" t="s">
        <v>1061</v>
      </c>
      <c r="I2830" t="s">
        <v>30</v>
      </c>
      <c r="J2830" t="s">
        <v>19</v>
      </c>
      <c r="K2830" t="str">
        <f>INDEX(Table6[Column1],MATCH(L2830,Table6[Column2]))</f>
        <v>Young Adults</v>
      </c>
      <c r="L2830">
        <v>39.431269440000001</v>
      </c>
      <c r="M2830" t="str">
        <f>VLOOKUP(L2830,Table1[],2)</f>
        <v>30 - 39</v>
      </c>
      <c r="N2830" t="str">
        <f>INDEX(Table7[Column1],MATCH(O2830,Table7[Column2]))</f>
        <v>Learning Stage</v>
      </c>
      <c r="O2830">
        <v>4.2880569749999999</v>
      </c>
      <c r="P2830" t="str">
        <f>VLOOKUP(O2830,Table13[],2)</f>
        <v>1 - 5</v>
      </c>
      <c r="Q2830" t="str">
        <f>INDEX(Table8[Column1],MATCH(R2830,Table8[Column2]))</f>
        <v>Scheduled</v>
      </c>
      <c r="R2830">
        <v>15.84945609</v>
      </c>
      <c r="S2830">
        <f t="shared" si="89"/>
        <v>0.66039400375000001</v>
      </c>
      <c r="T2830" t="s">
        <v>19</v>
      </c>
    </row>
    <row r="2831" spans="1:20" x14ac:dyDescent="0.25">
      <c r="A2831">
        <v>2830</v>
      </c>
      <c r="B2831" t="s">
        <v>1530</v>
      </c>
      <c r="C2831" t="s">
        <v>416</v>
      </c>
      <c r="D2831" t="str">
        <f t="shared" si="88"/>
        <v>McLaughlin Francis</v>
      </c>
      <c r="E2831" t="s">
        <v>22</v>
      </c>
      <c r="F2831" t="s">
        <v>2896</v>
      </c>
      <c r="G2831" t="s">
        <v>1060</v>
      </c>
      <c r="H2831" t="s">
        <v>1061</v>
      </c>
      <c r="I2831" t="s">
        <v>138</v>
      </c>
      <c r="J2831" t="s">
        <v>19</v>
      </c>
      <c r="K2831" t="str">
        <f>INDEX(Table6[Column1],MATCH(L2831,Table6[Column2]))</f>
        <v>Adults</v>
      </c>
      <c r="L2831">
        <v>41.188949280000003</v>
      </c>
      <c r="M2831" t="str">
        <f>VLOOKUP(L2831,Table1[],2)</f>
        <v>40 - 49</v>
      </c>
      <c r="N2831" t="str">
        <f>INDEX(Table7[Column1],MATCH(O2831,Table7[Column2]))</f>
        <v>Learning Stage</v>
      </c>
      <c r="O2831">
        <v>5.4644986260000001</v>
      </c>
      <c r="P2831" t="str">
        <f>VLOOKUP(O2831,Table13[],2)</f>
        <v>1 - 5</v>
      </c>
      <c r="Q2831" t="str">
        <f>INDEX(Table8[Column1],MATCH(R2831,Table8[Column2]))</f>
        <v>Scheduled</v>
      </c>
      <c r="R2831">
        <v>11.506265470000001</v>
      </c>
      <c r="S2831">
        <f t="shared" si="89"/>
        <v>0.47942772791666671</v>
      </c>
      <c r="T2831" t="s">
        <v>19</v>
      </c>
    </row>
    <row r="2832" spans="1:20" x14ac:dyDescent="0.25">
      <c r="A2832">
        <v>2831</v>
      </c>
      <c r="B2832" t="s">
        <v>1947</v>
      </c>
      <c r="C2832" t="s">
        <v>1002</v>
      </c>
      <c r="D2832" t="str">
        <f t="shared" si="88"/>
        <v>Hatcher Pamela</v>
      </c>
      <c r="E2832" t="s">
        <v>15</v>
      </c>
      <c r="F2832" t="s">
        <v>54</v>
      </c>
      <c r="G2832" t="s">
        <v>1060</v>
      </c>
      <c r="H2832" t="s">
        <v>1061</v>
      </c>
      <c r="I2832" t="s">
        <v>54</v>
      </c>
      <c r="J2832" t="s">
        <v>19</v>
      </c>
      <c r="K2832" t="str">
        <f>INDEX(Table6[Column1],MATCH(L2832,Table6[Column2]))</f>
        <v>Youth</v>
      </c>
      <c r="L2832">
        <v>27.257914020000001</v>
      </c>
      <c r="M2832" t="str">
        <f>VLOOKUP(L2832,Table1[],2)</f>
        <v>20 - 29</v>
      </c>
      <c r="N2832" t="str">
        <f>INDEX(Table7[Column1],MATCH(O2832,Table7[Column2]))</f>
        <v>Learning Stage</v>
      </c>
      <c r="O2832">
        <v>2.701116233</v>
      </c>
      <c r="P2832" t="str">
        <f>VLOOKUP(O2832,Table13[],2)</f>
        <v>1 - 5</v>
      </c>
      <c r="Q2832" t="str">
        <f>INDEX(Table8[Column1],MATCH(R2832,Table8[Column2]))</f>
        <v>Scheduled</v>
      </c>
      <c r="R2832">
        <v>21.511778700000001</v>
      </c>
      <c r="S2832">
        <f t="shared" si="89"/>
        <v>0.89632411249999999</v>
      </c>
      <c r="T2832" t="s">
        <v>19</v>
      </c>
    </row>
    <row r="2833" spans="1:20" x14ac:dyDescent="0.25">
      <c r="A2833">
        <v>2832</v>
      </c>
      <c r="B2833" t="s">
        <v>2960</v>
      </c>
      <c r="C2833" t="s">
        <v>1091</v>
      </c>
      <c r="D2833" t="str">
        <f t="shared" si="88"/>
        <v>Palacios Ollie</v>
      </c>
      <c r="E2833" t="s">
        <v>22</v>
      </c>
      <c r="F2833" t="s">
        <v>138</v>
      </c>
      <c r="G2833" t="s">
        <v>820</v>
      </c>
      <c r="H2833" t="s">
        <v>821</v>
      </c>
      <c r="I2833" t="s">
        <v>138</v>
      </c>
      <c r="J2833" t="s">
        <v>19</v>
      </c>
      <c r="K2833" t="str">
        <f>INDEX(Table6[Column1],MATCH(L2833,Table6[Column2]))</f>
        <v>Young Adults</v>
      </c>
      <c r="L2833">
        <v>31.712617170000001</v>
      </c>
      <c r="M2833" t="str">
        <f>VLOOKUP(L2833,Table1[],2)</f>
        <v>30 - 39</v>
      </c>
      <c r="N2833" t="str">
        <f>INDEX(Table7[Column1],MATCH(O2833,Table7[Column2]))</f>
        <v>Learning Stage</v>
      </c>
      <c r="O2833">
        <v>2.8982885980000002</v>
      </c>
      <c r="P2833" t="str">
        <f>VLOOKUP(O2833,Table13[],2)</f>
        <v>1 - 5</v>
      </c>
      <c r="Q2833" t="str">
        <f>INDEX(Table8[Column1],MATCH(R2833,Table8[Column2]))</f>
        <v>Scheduled</v>
      </c>
      <c r="R2833">
        <v>9.6324625800000003</v>
      </c>
      <c r="S2833">
        <f t="shared" si="89"/>
        <v>0.40135260750000001</v>
      </c>
      <c r="T2833" t="s">
        <v>19</v>
      </c>
    </row>
    <row r="2834" spans="1:20" x14ac:dyDescent="0.25">
      <c r="A2834">
        <v>2833</v>
      </c>
      <c r="B2834" t="s">
        <v>2961</v>
      </c>
      <c r="C2834" t="s">
        <v>2485</v>
      </c>
      <c r="D2834" t="str">
        <f t="shared" si="88"/>
        <v>Reel Perry</v>
      </c>
      <c r="E2834" t="s">
        <v>22</v>
      </c>
      <c r="F2834" t="s">
        <v>33</v>
      </c>
      <c r="G2834" t="s">
        <v>1060</v>
      </c>
      <c r="H2834" t="s">
        <v>1061</v>
      </c>
      <c r="I2834" t="s">
        <v>33</v>
      </c>
      <c r="J2834" t="s">
        <v>19</v>
      </c>
      <c r="K2834" t="str">
        <f>INDEX(Table6[Column1],MATCH(L2834,Table6[Column2]))</f>
        <v>Adults</v>
      </c>
      <c r="L2834">
        <v>41.74878039</v>
      </c>
      <c r="M2834" t="str">
        <f>VLOOKUP(L2834,Table1[],2)</f>
        <v>40 - 49</v>
      </c>
      <c r="N2834" t="str">
        <f>INDEX(Table7[Column1],MATCH(O2834,Table7[Column2]))</f>
        <v>Learning Stage</v>
      </c>
      <c r="O2834">
        <v>1.612282285</v>
      </c>
      <c r="P2834" t="str">
        <f>VLOOKUP(O2834,Table13[],2)</f>
        <v>1 - 5</v>
      </c>
      <c r="Q2834" t="str">
        <f>INDEX(Table8[Column1],MATCH(R2834,Table8[Column2]))</f>
        <v>Scheduled</v>
      </c>
      <c r="R2834">
        <v>11.735907429999999</v>
      </c>
      <c r="S2834">
        <f t="shared" si="89"/>
        <v>0.4889961429166666</v>
      </c>
      <c r="T2834" t="s">
        <v>19</v>
      </c>
    </row>
    <row r="2835" spans="1:20" x14ac:dyDescent="0.25">
      <c r="A2835">
        <v>2834</v>
      </c>
      <c r="B2835" t="s">
        <v>47</v>
      </c>
      <c r="C2835" t="s">
        <v>140</v>
      </c>
      <c r="D2835" t="str">
        <f t="shared" si="88"/>
        <v>Smith Greg</v>
      </c>
      <c r="E2835" t="s">
        <v>22</v>
      </c>
      <c r="F2835" t="s">
        <v>192</v>
      </c>
      <c r="G2835" t="s">
        <v>2305</v>
      </c>
      <c r="H2835" t="s">
        <v>1826</v>
      </c>
      <c r="I2835" t="s">
        <v>192</v>
      </c>
      <c r="J2835" t="s">
        <v>19</v>
      </c>
      <c r="K2835" t="str">
        <f>INDEX(Table6[Column1],MATCH(L2835,Table6[Column2]))</f>
        <v>Adults</v>
      </c>
      <c r="L2835">
        <v>45.785936540000002</v>
      </c>
      <c r="M2835" t="str">
        <f>VLOOKUP(L2835,Table1[],2)</f>
        <v>40 - 49</v>
      </c>
      <c r="N2835" t="str">
        <f>INDEX(Table7[Column1],MATCH(O2835,Table7[Column2]))</f>
        <v>Learning Stage</v>
      </c>
      <c r="O2835">
        <v>4.3781915280000003</v>
      </c>
      <c r="P2835" t="str">
        <f>VLOOKUP(O2835,Table13[],2)</f>
        <v>1 - 5</v>
      </c>
      <c r="Q2835" t="str">
        <f>INDEX(Table8[Column1],MATCH(R2835,Table8[Column2]))</f>
        <v>Maintained</v>
      </c>
      <c r="R2835">
        <v>50.586773729999997</v>
      </c>
      <c r="S2835">
        <f t="shared" si="89"/>
        <v>2.1077822387499996</v>
      </c>
      <c r="T2835" t="s">
        <v>19</v>
      </c>
    </row>
    <row r="2836" spans="1:20" x14ac:dyDescent="0.25">
      <c r="A2836">
        <v>2835</v>
      </c>
      <c r="B2836" t="s">
        <v>2962</v>
      </c>
      <c r="C2836" t="s">
        <v>1105</v>
      </c>
      <c r="D2836" t="str">
        <f t="shared" si="88"/>
        <v>Gentry Mark</v>
      </c>
      <c r="E2836" t="s">
        <v>22</v>
      </c>
      <c r="F2836" t="s">
        <v>54</v>
      </c>
      <c r="G2836" t="s">
        <v>2305</v>
      </c>
      <c r="H2836" t="s">
        <v>1826</v>
      </c>
      <c r="I2836" t="s">
        <v>54</v>
      </c>
      <c r="J2836" t="s">
        <v>19</v>
      </c>
      <c r="K2836" t="str">
        <f>INDEX(Table6[Column1],MATCH(L2836,Table6[Column2]))</f>
        <v>Adults</v>
      </c>
      <c r="L2836">
        <v>46.971946269999997</v>
      </c>
      <c r="M2836" t="str">
        <f>VLOOKUP(L2836,Table1[],2)</f>
        <v>40 - 49</v>
      </c>
      <c r="N2836" t="str">
        <f>INDEX(Table7[Column1],MATCH(O2836,Table7[Column2]))</f>
        <v>Learning Stage</v>
      </c>
      <c r="O2836">
        <v>5.1956381350000003</v>
      </c>
      <c r="P2836" t="str">
        <f>VLOOKUP(O2836,Table13[],2)</f>
        <v>1 - 5</v>
      </c>
      <c r="Q2836" t="str">
        <f>INDEX(Table8[Column1],MATCH(R2836,Table8[Column2]))</f>
        <v>Habitual</v>
      </c>
      <c r="R2836">
        <v>91.420530619999994</v>
      </c>
      <c r="S2836">
        <f t="shared" si="89"/>
        <v>3.8091887758333334</v>
      </c>
      <c r="T2836" t="s">
        <v>19</v>
      </c>
    </row>
    <row r="2837" spans="1:20" x14ac:dyDescent="0.25">
      <c r="A2837">
        <v>2836</v>
      </c>
      <c r="B2837" t="s">
        <v>2963</v>
      </c>
      <c r="C2837" t="s">
        <v>885</v>
      </c>
      <c r="D2837" t="str">
        <f t="shared" si="88"/>
        <v>Ashmore Elizabeth</v>
      </c>
      <c r="E2837" t="s">
        <v>15</v>
      </c>
      <c r="F2837" t="s">
        <v>38</v>
      </c>
      <c r="G2837" t="s">
        <v>611</v>
      </c>
      <c r="H2837" t="s">
        <v>612</v>
      </c>
      <c r="I2837" t="s">
        <v>38</v>
      </c>
      <c r="J2837" t="s">
        <v>19</v>
      </c>
      <c r="K2837" t="str">
        <f>INDEX(Table6[Column1],MATCH(L2837,Table6[Column2]))</f>
        <v>Elders</v>
      </c>
      <c r="L2837">
        <v>51.301092390000001</v>
      </c>
      <c r="M2837" t="str">
        <f>VLOOKUP(L2837,Table1[],2)</f>
        <v>50 - 59</v>
      </c>
      <c r="N2837" t="str">
        <f>INDEX(Table7[Column1],MATCH(O2837,Table7[Column2]))</f>
        <v>Fitting in Stage</v>
      </c>
      <c r="O2837">
        <v>6.038295239</v>
      </c>
      <c r="P2837" t="str">
        <f>VLOOKUP(O2837,Table13[],2)</f>
        <v>6 - 10</v>
      </c>
      <c r="Q2837" t="str">
        <f>INDEX(Table8[Column1],MATCH(R2837,Table8[Column2]))</f>
        <v>Habitual</v>
      </c>
      <c r="R2837">
        <v>94.213095859999996</v>
      </c>
      <c r="S2837">
        <f t="shared" si="89"/>
        <v>3.9255456608333335</v>
      </c>
      <c r="T2837" t="s">
        <v>19</v>
      </c>
    </row>
    <row r="2838" spans="1:20" x14ac:dyDescent="0.25">
      <c r="A2838">
        <v>2837</v>
      </c>
      <c r="B2838" t="s">
        <v>2964</v>
      </c>
      <c r="C2838" t="s">
        <v>2244</v>
      </c>
      <c r="D2838" t="str">
        <f t="shared" si="88"/>
        <v>Greene Sherry</v>
      </c>
      <c r="E2838" t="s">
        <v>15</v>
      </c>
      <c r="F2838" t="s">
        <v>54</v>
      </c>
      <c r="G2838" t="s">
        <v>1060</v>
      </c>
      <c r="H2838" t="s">
        <v>1061</v>
      </c>
      <c r="I2838" t="s">
        <v>54</v>
      </c>
      <c r="J2838" t="s">
        <v>19</v>
      </c>
      <c r="K2838" t="str">
        <f>INDEX(Table6[Column1],MATCH(L2838,Table6[Column2]))</f>
        <v>Elders</v>
      </c>
      <c r="L2838">
        <v>53.521861000000001</v>
      </c>
      <c r="M2838" t="str">
        <f>VLOOKUP(L2838,Table1[],2)</f>
        <v>50 - 59</v>
      </c>
      <c r="N2838" t="str">
        <f>INDEX(Table7[Column1],MATCH(O2838,Table7[Column2]))</f>
        <v>Learning Stage</v>
      </c>
      <c r="O2838">
        <v>4.4503244180000001</v>
      </c>
      <c r="P2838" t="str">
        <f>VLOOKUP(O2838,Table13[],2)</f>
        <v>1 - 5</v>
      </c>
      <c r="Q2838" t="str">
        <f>INDEX(Table8[Column1],MATCH(R2838,Table8[Column2]))</f>
        <v>Excused</v>
      </c>
      <c r="R2838">
        <v>126.0843194</v>
      </c>
      <c r="S2838">
        <f t="shared" si="89"/>
        <v>5.253513308333333</v>
      </c>
      <c r="T2838" t="s">
        <v>19</v>
      </c>
    </row>
    <row r="2839" spans="1:20" x14ac:dyDescent="0.25">
      <c r="A2839">
        <v>2838</v>
      </c>
      <c r="B2839" t="s">
        <v>47</v>
      </c>
      <c r="C2839" t="s">
        <v>779</v>
      </c>
      <c r="D2839" t="str">
        <f t="shared" si="88"/>
        <v>Smith Eric</v>
      </c>
      <c r="E2839" t="s">
        <v>22</v>
      </c>
      <c r="F2839" t="s">
        <v>38</v>
      </c>
      <c r="G2839" t="s">
        <v>611</v>
      </c>
      <c r="H2839" t="s">
        <v>612</v>
      </c>
      <c r="I2839" t="s">
        <v>38</v>
      </c>
      <c r="J2839" t="s">
        <v>19</v>
      </c>
      <c r="K2839" t="str">
        <f>INDEX(Table6[Column1],MATCH(L2839,Table6[Column2]))</f>
        <v>Young Adults</v>
      </c>
      <c r="L2839">
        <v>35.576001580000003</v>
      </c>
      <c r="M2839" t="str">
        <f>VLOOKUP(L2839,Table1[],2)</f>
        <v>30 - 39</v>
      </c>
      <c r="N2839" t="str">
        <f>INDEX(Table7[Column1],MATCH(O2839,Table7[Column2]))</f>
        <v>Learning Stage</v>
      </c>
      <c r="O2839">
        <v>5.9532076409999997</v>
      </c>
      <c r="P2839" t="str">
        <f>VLOOKUP(O2839,Table13[],2)</f>
        <v>1 - 5</v>
      </c>
      <c r="Q2839" t="str">
        <f>INDEX(Table8[Column1],MATCH(R2839,Table8[Column2]))</f>
        <v>Maintained</v>
      </c>
      <c r="R2839">
        <v>63.769979970000001</v>
      </c>
      <c r="S2839">
        <f t="shared" si="89"/>
        <v>2.6570824987499999</v>
      </c>
      <c r="T2839" t="s">
        <v>19</v>
      </c>
    </row>
    <row r="2840" spans="1:20" x14ac:dyDescent="0.25">
      <c r="A2840">
        <v>2839</v>
      </c>
      <c r="B2840" t="s">
        <v>2965</v>
      </c>
      <c r="C2840" t="s">
        <v>2935</v>
      </c>
      <c r="D2840" t="str">
        <f t="shared" si="88"/>
        <v>Bartholomew Woodrow</v>
      </c>
      <c r="E2840" t="s">
        <v>22</v>
      </c>
      <c r="F2840" t="s">
        <v>16</v>
      </c>
      <c r="G2840" t="s">
        <v>17</v>
      </c>
      <c r="H2840" t="s">
        <v>18</v>
      </c>
      <c r="I2840" t="s">
        <v>16</v>
      </c>
      <c r="J2840" t="s">
        <v>19</v>
      </c>
      <c r="K2840" t="str">
        <f>INDEX(Table6[Column1],MATCH(L2840,Table6[Column2]))</f>
        <v>Adults</v>
      </c>
      <c r="L2840">
        <v>48.414072570000002</v>
      </c>
      <c r="M2840" t="str">
        <f>VLOOKUP(L2840,Table1[],2)</f>
        <v>40 - 49</v>
      </c>
      <c r="N2840" t="str">
        <f>INDEX(Table7[Column1],MATCH(O2840,Table7[Column2]))</f>
        <v>Fitting in Stage</v>
      </c>
      <c r="O2840">
        <v>7.531986753</v>
      </c>
      <c r="P2840" t="str">
        <f>VLOOKUP(O2840,Table13[],2)</f>
        <v>6 - 10</v>
      </c>
      <c r="Q2840" t="str">
        <f>INDEX(Table8[Column1],MATCH(R2840,Table8[Column2]))</f>
        <v>Excused</v>
      </c>
      <c r="R2840">
        <v>144.95930390000001</v>
      </c>
      <c r="S2840">
        <f t="shared" si="89"/>
        <v>6.0399709958333334</v>
      </c>
      <c r="T2840" t="s">
        <v>19</v>
      </c>
    </row>
    <row r="2841" spans="1:20" x14ac:dyDescent="0.25">
      <c r="A2841">
        <v>2840</v>
      </c>
      <c r="B2841" t="s">
        <v>2966</v>
      </c>
      <c r="C2841" t="s">
        <v>975</v>
      </c>
      <c r="D2841" t="str">
        <f t="shared" si="88"/>
        <v>Severs Clara</v>
      </c>
      <c r="E2841" t="s">
        <v>15</v>
      </c>
      <c r="F2841" t="s">
        <v>33</v>
      </c>
      <c r="G2841" t="s">
        <v>1060</v>
      </c>
      <c r="H2841" t="s">
        <v>1061</v>
      </c>
      <c r="I2841" t="s">
        <v>33</v>
      </c>
      <c r="J2841" t="s">
        <v>19</v>
      </c>
      <c r="K2841" t="str">
        <f>INDEX(Table6[Column1],MATCH(L2841,Table6[Column2]))</f>
        <v>Young Adults</v>
      </c>
      <c r="L2841">
        <v>30.60100474</v>
      </c>
      <c r="M2841" t="str">
        <f>VLOOKUP(L2841,Table1[],2)</f>
        <v>30 - 39</v>
      </c>
      <c r="N2841" t="str">
        <f>INDEX(Table7[Column1],MATCH(O2841,Table7[Column2]))</f>
        <v>Learning Stage</v>
      </c>
      <c r="O2841">
        <v>4.8319385009999998</v>
      </c>
      <c r="P2841" t="str">
        <f>VLOOKUP(O2841,Table13[],2)</f>
        <v>1 - 5</v>
      </c>
      <c r="Q2841" t="str">
        <f>INDEX(Table8[Column1],MATCH(R2841,Table8[Column2]))</f>
        <v>Scheduled</v>
      </c>
      <c r="R2841">
        <v>7.0204773390000001</v>
      </c>
      <c r="S2841">
        <f t="shared" si="89"/>
        <v>0.29251988912499999</v>
      </c>
      <c r="T2841" t="s">
        <v>19</v>
      </c>
    </row>
    <row r="2842" spans="1:20" x14ac:dyDescent="0.25">
      <c r="A2842">
        <v>2841</v>
      </c>
      <c r="B2842" t="s">
        <v>2967</v>
      </c>
      <c r="C2842" t="s">
        <v>2968</v>
      </c>
      <c r="D2842" t="str">
        <f t="shared" si="88"/>
        <v>Murawski Shonda</v>
      </c>
      <c r="E2842" t="s">
        <v>15</v>
      </c>
      <c r="F2842" t="s">
        <v>192</v>
      </c>
      <c r="G2842" t="s">
        <v>2305</v>
      </c>
      <c r="H2842" t="s">
        <v>1826</v>
      </c>
      <c r="I2842" t="s">
        <v>192</v>
      </c>
      <c r="J2842" t="s">
        <v>19</v>
      </c>
      <c r="K2842" t="str">
        <f>INDEX(Table6[Column1],MATCH(L2842,Table6[Column2]))</f>
        <v>Elders</v>
      </c>
      <c r="L2842">
        <v>55.532406010000003</v>
      </c>
      <c r="M2842" t="str">
        <f>VLOOKUP(L2842,Table1[],2)</f>
        <v>50 - 59</v>
      </c>
      <c r="N2842" t="str">
        <f>INDEX(Table7[Column1],MATCH(O2842,Table7[Column2]))</f>
        <v>Learning Stage</v>
      </c>
      <c r="O2842">
        <v>4.7211159609999997</v>
      </c>
      <c r="P2842" t="str">
        <f>VLOOKUP(O2842,Table13[],2)</f>
        <v>1 - 5</v>
      </c>
      <c r="Q2842" t="str">
        <f>INDEX(Table8[Column1],MATCH(R2842,Table8[Column2]))</f>
        <v>Habitual</v>
      </c>
      <c r="R2842">
        <v>103.1191005</v>
      </c>
      <c r="S2842">
        <f t="shared" si="89"/>
        <v>4.2966291874999998</v>
      </c>
      <c r="T2842" t="s">
        <v>19</v>
      </c>
    </row>
    <row r="2843" spans="1:20" x14ac:dyDescent="0.25">
      <c r="A2843">
        <v>2842</v>
      </c>
      <c r="B2843" t="s">
        <v>2969</v>
      </c>
      <c r="C2843" t="s">
        <v>401</v>
      </c>
      <c r="D2843" t="str">
        <f t="shared" si="88"/>
        <v>Ortega Michael</v>
      </c>
      <c r="E2843" t="s">
        <v>22</v>
      </c>
      <c r="F2843" t="s">
        <v>38</v>
      </c>
      <c r="G2843" t="s">
        <v>611</v>
      </c>
      <c r="H2843" t="s">
        <v>612</v>
      </c>
      <c r="I2843" t="s">
        <v>38</v>
      </c>
      <c r="J2843" t="s">
        <v>19</v>
      </c>
      <c r="K2843" t="str">
        <f>INDEX(Table6[Column1],MATCH(L2843,Table6[Column2]))</f>
        <v>Elders</v>
      </c>
      <c r="L2843">
        <v>53.14640009</v>
      </c>
      <c r="M2843" t="str">
        <f>VLOOKUP(L2843,Table1[],2)</f>
        <v>50 - 59</v>
      </c>
      <c r="N2843" t="str">
        <f>INDEX(Table7[Column1],MATCH(O2843,Table7[Column2]))</f>
        <v>Learning Stage</v>
      </c>
      <c r="O2843">
        <v>5.1534050459999996</v>
      </c>
      <c r="P2843" t="str">
        <f>VLOOKUP(O2843,Table13[],2)</f>
        <v>1 - 5</v>
      </c>
      <c r="Q2843" t="str">
        <f>INDEX(Table8[Column1],MATCH(R2843,Table8[Column2]))</f>
        <v>Habitual</v>
      </c>
      <c r="R2843">
        <v>114.0572538</v>
      </c>
      <c r="S2843">
        <f t="shared" si="89"/>
        <v>4.7523855749999999</v>
      </c>
      <c r="T2843" t="s">
        <v>19</v>
      </c>
    </row>
    <row r="2844" spans="1:20" x14ac:dyDescent="0.25">
      <c r="A2844">
        <v>2843</v>
      </c>
      <c r="B2844" t="s">
        <v>531</v>
      </c>
      <c r="C2844" t="s">
        <v>404</v>
      </c>
      <c r="D2844" t="str">
        <f t="shared" si="88"/>
        <v>Wilson Tina</v>
      </c>
      <c r="E2844" t="s">
        <v>15</v>
      </c>
      <c r="F2844" t="s">
        <v>33</v>
      </c>
      <c r="G2844" t="s">
        <v>1060</v>
      </c>
      <c r="H2844" t="s">
        <v>1061</v>
      </c>
      <c r="I2844" t="s">
        <v>33</v>
      </c>
      <c r="J2844" t="s">
        <v>19</v>
      </c>
      <c r="K2844" t="str">
        <f>INDEX(Table6[Column1],MATCH(L2844,Table6[Column2]))</f>
        <v>Young Adults</v>
      </c>
      <c r="L2844">
        <v>39.102983389999999</v>
      </c>
      <c r="M2844" t="str">
        <f>VLOOKUP(L2844,Table1[],2)</f>
        <v>30 - 39</v>
      </c>
      <c r="N2844" t="str">
        <f>INDEX(Table7[Column1],MATCH(O2844,Table7[Column2]))</f>
        <v>Fitting in Stage</v>
      </c>
      <c r="O2844">
        <v>7.100031736</v>
      </c>
      <c r="P2844" t="str">
        <f>VLOOKUP(O2844,Table13[],2)</f>
        <v>6 - 10</v>
      </c>
      <c r="Q2844" t="str">
        <f>INDEX(Table8[Column1],MATCH(R2844,Table8[Column2]))</f>
        <v>Scheduled</v>
      </c>
      <c r="R2844">
        <v>27.379641320000001</v>
      </c>
      <c r="S2844">
        <f t="shared" si="89"/>
        <v>1.1408183883333334</v>
      </c>
      <c r="T2844" t="s">
        <v>19</v>
      </c>
    </row>
    <row r="2845" spans="1:20" x14ac:dyDescent="0.25">
      <c r="A2845">
        <v>2844</v>
      </c>
      <c r="B2845" t="s">
        <v>2970</v>
      </c>
      <c r="C2845" t="s">
        <v>340</v>
      </c>
      <c r="D2845" t="str">
        <f t="shared" si="88"/>
        <v>Faulk Christopher</v>
      </c>
      <c r="E2845" t="s">
        <v>22</v>
      </c>
      <c r="F2845" t="s">
        <v>30</v>
      </c>
      <c r="G2845" t="s">
        <v>1060</v>
      </c>
      <c r="H2845" t="s">
        <v>1061</v>
      </c>
      <c r="I2845" t="s">
        <v>30</v>
      </c>
      <c r="J2845" t="s">
        <v>19</v>
      </c>
      <c r="K2845" t="str">
        <f>INDEX(Table6[Column1],MATCH(L2845,Table6[Column2]))</f>
        <v>Elders</v>
      </c>
      <c r="L2845">
        <v>53.473057799999999</v>
      </c>
      <c r="M2845" t="str">
        <f>VLOOKUP(L2845,Table1[],2)</f>
        <v>50 - 59</v>
      </c>
      <c r="N2845" t="str">
        <f>INDEX(Table7[Column1],MATCH(O2845,Table7[Column2]))</f>
        <v>Learning Stage</v>
      </c>
      <c r="O2845">
        <v>3.5395605040000002</v>
      </c>
      <c r="P2845" t="str">
        <f>VLOOKUP(O2845,Table13[],2)</f>
        <v>1 - 5</v>
      </c>
      <c r="Q2845" t="str">
        <f>INDEX(Table8[Column1],MATCH(R2845,Table8[Column2]))</f>
        <v>Excused</v>
      </c>
      <c r="R2845">
        <v>137.20862220000001</v>
      </c>
      <c r="S2845">
        <f t="shared" si="89"/>
        <v>5.7170259249999997</v>
      </c>
      <c r="T2845" t="s">
        <v>19</v>
      </c>
    </row>
    <row r="2846" spans="1:20" x14ac:dyDescent="0.25">
      <c r="A2846">
        <v>2845</v>
      </c>
      <c r="B2846" t="s">
        <v>1917</v>
      </c>
      <c r="C2846" t="s">
        <v>245</v>
      </c>
      <c r="D2846" t="str">
        <f t="shared" si="88"/>
        <v>Boyer Mary</v>
      </c>
      <c r="E2846" t="s">
        <v>15</v>
      </c>
      <c r="F2846" t="s">
        <v>101</v>
      </c>
      <c r="G2846" t="s">
        <v>820</v>
      </c>
      <c r="H2846" t="s">
        <v>821</v>
      </c>
      <c r="I2846" t="s">
        <v>101</v>
      </c>
      <c r="J2846" t="s">
        <v>19</v>
      </c>
      <c r="K2846" t="str">
        <f>INDEX(Table6[Column1],MATCH(L2846,Table6[Column2]))</f>
        <v>Elders</v>
      </c>
      <c r="L2846">
        <v>51.916031869999998</v>
      </c>
      <c r="M2846" t="str">
        <f>VLOOKUP(L2846,Table1[],2)</f>
        <v>50 - 59</v>
      </c>
      <c r="N2846" t="str">
        <f>INDEX(Table7[Column1],MATCH(O2846,Table7[Column2]))</f>
        <v>Learning Stage</v>
      </c>
      <c r="O2846">
        <v>2.5101487439999999</v>
      </c>
      <c r="P2846" t="str">
        <f>VLOOKUP(O2846,Table13[],2)</f>
        <v>1 - 5</v>
      </c>
      <c r="Q2846" t="str">
        <f>INDEX(Table8[Column1],MATCH(R2846,Table8[Column2]))</f>
        <v>Excused</v>
      </c>
      <c r="R2846">
        <v>156.37389150000001</v>
      </c>
      <c r="S2846">
        <f t="shared" si="89"/>
        <v>6.5155788125000011</v>
      </c>
      <c r="T2846" t="s">
        <v>19</v>
      </c>
    </row>
    <row r="2847" spans="1:20" x14ac:dyDescent="0.25">
      <c r="A2847">
        <v>2846</v>
      </c>
      <c r="B2847" t="s">
        <v>1425</v>
      </c>
      <c r="C2847" t="s">
        <v>32</v>
      </c>
      <c r="D2847" t="str">
        <f t="shared" si="88"/>
        <v>Evans Edward</v>
      </c>
      <c r="E2847" t="s">
        <v>22</v>
      </c>
      <c r="F2847" t="s">
        <v>57</v>
      </c>
      <c r="G2847" t="s">
        <v>1060</v>
      </c>
      <c r="H2847" t="s">
        <v>1061</v>
      </c>
      <c r="I2847" t="s">
        <v>57</v>
      </c>
      <c r="J2847" t="s">
        <v>19</v>
      </c>
      <c r="K2847" t="str">
        <f>INDEX(Table6[Column1],MATCH(L2847,Table6[Column2]))</f>
        <v>Young Adults</v>
      </c>
      <c r="L2847">
        <v>31.96729414</v>
      </c>
      <c r="M2847" t="str">
        <f>VLOOKUP(L2847,Table1[],2)</f>
        <v>30 - 39</v>
      </c>
      <c r="N2847" t="str">
        <f>INDEX(Table7[Column1],MATCH(O2847,Table7[Column2]))</f>
        <v>Learning Stage</v>
      </c>
      <c r="O2847">
        <v>5.4262701130000002</v>
      </c>
      <c r="P2847" t="str">
        <f>VLOOKUP(O2847,Table13[],2)</f>
        <v>1 - 5</v>
      </c>
      <c r="Q2847" t="str">
        <f>INDEX(Table8[Column1],MATCH(R2847,Table8[Column2]))</f>
        <v>Scheduled</v>
      </c>
      <c r="R2847">
        <v>19.250437170000001</v>
      </c>
      <c r="S2847">
        <f t="shared" si="89"/>
        <v>0.80210154875000006</v>
      </c>
      <c r="T2847" t="s">
        <v>19</v>
      </c>
    </row>
    <row r="2848" spans="1:20" x14ac:dyDescent="0.25">
      <c r="A2848">
        <v>2847</v>
      </c>
      <c r="B2848" t="s">
        <v>2971</v>
      </c>
      <c r="C2848" t="s">
        <v>303</v>
      </c>
      <c r="D2848" t="str">
        <f t="shared" si="88"/>
        <v>Ridings Carrie</v>
      </c>
      <c r="E2848" t="s">
        <v>15</v>
      </c>
      <c r="F2848" t="s">
        <v>30</v>
      </c>
      <c r="G2848" t="s">
        <v>1060</v>
      </c>
      <c r="H2848" t="s">
        <v>1061</v>
      </c>
      <c r="I2848" t="s">
        <v>30</v>
      </c>
      <c r="J2848" t="s">
        <v>19</v>
      </c>
      <c r="K2848" t="str">
        <f>INDEX(Table6[Column1],MATCH(L2848,Table6[Column2]))</f>
        <v>Adults</v>
      </c>
      <c r="L2848">
        <v>48.119768960000002</v>
      </c>
      <c r="M2848" t="str">
        <f>VLOOKUP(L2848,Table1[],2)</f>
        <v>40 - 49</v>
      </c>
      <c r="N2848" t="str">
        <f>INDEX(Table7[Column1],MATCH(O2848,Table7[Column2]))</f>
        <v>Learning Stage</v>
      </c>
      <c r="O2848">
        <v>4.5497203979999998</v>
      </c>
      <c r="P2848" t="str">
        <f>VLOOKUP(O2848,Table13[],2)</f>
        <v>1 - 5</v>
      </c>
      <c r="Q2848" t="str">
        <f>INDEX(Table8[Column1],MATCH(R2848,Table8[Column2]))</f>
        <v>Maintained</v>
      </c>
      <c r="R2848">
        <v>44.834248670000001</v>
      </c>
      <c r="S2848">
        <f t="shared" si="89"/>
        <v>1.8680936945833333</v>
      </c>
      <c r="T2848" t="s">
        <v>19</v>
      </c>
    </row>
    <row r="2849" spans="1:20" x14ac:dyDescent="0.25">
      <c r="A2849">
        <v>2848</v>
      </c>
      <c r="B2849" t="s">
        <v>1277</v>
      </c>
      <c r="C2849" t="s">
        <v>368</v>
      </c>
      <c r="D2849" t="str">
        <f t="shared" si="88"/>
        <v>Young Frank</v>
      </c>
      <c r="E2849" t="s">
        <v>22</v>
      </c>
      <c r="F2849" t="s">
        <v>100</v>
      </c>
      <c r="G2849" t="s">
        <v>820</v>
      </c>
      <c r="H2849" t="s">
        <v>821</v>
      </c>
      <c r="I2849" t="s">
        <v>101</v>
      </c>
      <c r="J2849" t="s">
        <v>19</v>
      </c>
      <c r="K2849" t="str">
        <f>INDEX(Table6[Column1],MATCH(L2849,Table6[Column2]))</f>
        <v>Adults</v>
      </c>
      <c r="L2849">
        <v>47.96671087</v>
      </c>
      <c r="M2849" t="str">
        <f>VLOOKUP(L2849,Table1[],2)</f>
        <v>40 - 49</v>
      </c>
      <c r="N2849" t="str">
        <f>INDEX(Table7[Column1],MATCH(O2849,Table7[Column2]))</f>
        <v>Fitting in Stage</v>
      </c>
      <c r="O2849">
        <v>7.52438787</v>
      </c>
      <c r="P2849" t="str">
        <f>VLOOKUP(O2849,Table13[],2)</f>
        <v>6 - 10</v>
      </c>
      <c r="Q2849" t="str">
        <f>INDEX(Table8[Column1],MATCH(R2849,Table8[Column2]))</f>
        <v>Maintained</v>
      </c>
      <c r="R2849">
        <v>67.629415960000003</v>
      </c>
      <c r="S2849">
        <f t="shared" si="89"/>
        <v>2.8178923316666666</v>
      </c>
      <c r="T2849" t="s">
        <v>19</v>
      </c>
    </row>
    <row r="2850" spans="1:20" x14ac:dyDescent="0.25">
      <c r="A2850">
        <v>2849</v>
      </c>
      <c r="B2850" t="s">
        <v>682</v>
      </c>
      <c r="C2850" t="s">
        <v>345</v>
      </c>
      <c r="D2850" t="str">
        <f t="shared" si="88"/>
        <v>Cunningham Ronald</v>
      </c>
      <c r="E2850" t="s">
        <v>22</v>
      </c>
      <c r="F2850" t="s">
        <v>262</v>
      </c>
      <c r="G2850" t="s">
        <v>1060</v>
      </c>
      <c r="H2850" t="s">
        <v>1061</v>
      </c>
      <c r="I2850" t="s">
        <v>262</v>
      </c>
      <c r="J2850" t="s">
        <v>19</v>
      </c>
      <c r="K2850" t="str">
        <f>INDEX(Table6[Column1],MATCH(L2850,Table6[Column2]))</f>
        <v>Young Adults</v>
      </c>
      <c r="L2850">
        <v>39.149400780000001</v>
      </c>
      <c r="M2850" t="str">
        <f>VLOOKUP(L2850,Table1[],2)</f>
        <v>30 - 39</v>
      </c>
      <c r="N2850" t="str">
        <f>INDEX(Table7[Column1],MATCH(O2850,Table7[Column2]))</f>
        <v>Fitting in Stage</v>
      </c>
      <c r="O2850">
        <v>6.1904027460000002</v>
      </c>
      <c r="P2850" t="str">
        <f>VLOOKUP(O2850,Table13[],2)</f>
        <v>6 - 10</v>
      </c>
      <c r="Q2850" t="str">
        <f>INDEX(Table8[Column1],MATCH(R2850,Table8[Column2]))</f>
        <v>Scheduled</v>
      </c>
      <c r="R2850">
        <v>38.543945999999998</v>
      </c>
      <c r="S2850">
        <f t="shared" si="89"/>
        <v>1.6059977499999998</v>
      </c>
      <c r="T2850" t="s">
        <v>19</v>
      </c>
    </row>
    <row r="2851" spans="1:20" x14ac:dyDescent="0.25">
      <c r="A2851">
        <v>2850</v>
      </c>
      <c r="B2851" t="s">
        <v>2972</v>
      </c>
      <c r="C2851" t="s">
        <v>787</v>
      </c>
      <c r="D2851" t="str">
        <f t="shared" si="88"/>
        <v>Scruggs Jeremy</v>
      </c>
      <c r="E2851" t="s">
        <v>22</v>
      </c>
      <c r="F2851" t="s">
        <v>84</v>
      </c>
      <c r="G2851" t="s">
        <v>1060</v>
      </c>
      <c r="H2851" t="s">
        <v>1061</v>
      </c>
      <c r="I2851" t="s">
        <v>84</v>
      </c>
      <c r="J2851" t="s">
        <v>19</v>
      </c>
      <c r="K2851" t="str">
        <f>INDEX(Table6[Column1],MATCH(L2851,Table6[Column2]))</f>
        <v>Young Adults</v>
      </c>
      <c r="L2851">
        <v>31.43897419</v>
      </c>
      <c r="M2851" t="str">
        <f>VLOOKUP(L2851,Table1[],2)</f>
        <v>30 - 39</v>
      </c>
      <c r="N2851" t="str">
        <f>INDEX(Table7[Column1],MATCH(O2851,Table7[Column2]))</f>
        <v>Learning Stage</v>
      </c>
      <c r="O2851">
        <v>2.2795294350000002</v>
      </c>
      <c r="P2851" t="str">
        <f>VLOOKUP(O2851,Table13[],2)</f>
        <v>1 - 5</v>
      </c>
      <c r="Q2851" t="str">
        <f>INDEX(Table8[Column1],MATCH(R2851,Table8[Column2]))</f>
        <v>Scheduled</v>
      </c>
      <c r="R2851">
        <v>0</v>
      </c>
      <c r="S2851">
        <f t="shared" si="89"/>
        <v>0</v>
      </c>
      <c r="T2851" t="s">
        <v>19</v>
      </c>
    </row>
    <row r="2852" spans="1:20" x14ac:dyDescent="0.25">
      <c r="A2852">
        <v>2851</v>
      </c>
      <c r="B2852" t="s">
        <v>2973</v>
      </c>
      <c r="C2852" t="s">
        <v>936</v>
      </c>
      <c r="D2852" t="str">
        <f t="shared" si="88"/>
        <v>Sorenson Nathan</v>
      </c>
      <c r="E2852" t="s">
        <v>22</v>
      </c>
      <c r="F2852" t="s">
        <v>57</v>
      </c>
      <c r="G2852" t="s">
        <v>1060</v>
      </c>
      <c r="H2852" t="s">
        <v>1061</v>
      </c>
      <c r="I2852" t="s">
        <v>57</v>
      </c>
      <c r="J2852" t="s">
        <v>19</v>
      </c>
      <c r="K2852" t="str">
        <f>INDEX(Table6[Column1],MATCH(L2852,Table6[Column2]))</f>
        <v>Adults</v>
      </c>
      <c r="L2852">
        <v>41.692949980000002</v>
      </c>
      <c r="M2852" t="str">
        <f>VLOOKUP(L2852,Table1[],2)</f>
        <v>40 - 49</v>
      </c>
      <c r="N2852" t="str">
        <f>INDEX(Table7[Column1],MATCH(O2852,Table7[Column2]))</f>
        <v>Learning Stage</v>
      </c>
      <c r="O2852">
        <v>2.1844720500000001</v>
      </c>
      <c r="P2852" t="str">
        <f>VLOOKUP(O2852,Table13[],2)</f>
        <v>1 - 5</v>
      </c>
      <c r="Q2852" t="str">
        <f>INDEX(Table8[Column1],MATCH(R2852,Table8[Column2]))</f>
        <v>Maintained</v>
      </c>
      <c r="R2852">
        <v>52.8101512</v>
      </c>
      <c r="S2852">
        <f t="shared" si="89"/>
        <v>2.2004229666666664</v>
      </c>
      <c r="T2852" t="s">
        <v>19</v>
      </c>
    </row>
    <row r="2853" spans="1:20" x14ac:dyDescent="0.25">
      <c r="A2853">
        <v>2852</v>
      </c>
      <c r="B2853" t="s">
        <v>1612</v>
      </c>
      <c r="C2853" t="s">
        <v>679</v>
      </c>
      <c r="D2853" t="str">
        <f t="shared" si="88"/>
        <v>Kirk Margaret</v>
      </c>
      <c r="E2853" t="s">
        <v>15</v>
      </c>
      <c r="F2853" t="s">
        <v>30</v>
      </c>
      <c r="G2853" t="s">
        <v>1060</v>
      </c>
      <c r="H2853" t="s">
        <v>1061</v>
      </c>
      <c r="I2853" t="s">
        <v>30</v>
      </c>
      <c r="J2853" t="s">
        <v>19</v>
      </c>
      <c r="K2853" t="str">
        <f>INDEX(Table6[Column1],MATCH(L2853,Table6[Column2]))</f>
        <v>Adults</v>
      </c>
      <c r="L2853">
        <v>41.297845989999999</v>
      </c>
      <c r="M2853" t="str">
        <f>VLOOKUP(L2853,Table1[],2)</f>
        <v>40 - 49</v>
      </c>
      <c r="N2853" t="str">
        <f>INDEX(Table7[Column1],MATCH(O2853,Table7[Column2]))</f>
        <v>Learning Stage</v>
      </c>
      <c r="O2853">
        <v>3.4521847160000001</v>
      </c>
      <c r="P2853" t="str">
        <f>VLOOKUP(O2853,Table13[],2)</f>
        <v>1 - 5</v>
      </c>
      <c r="Q2853" t="str">
        <f>INDEX(Table8[Column1],MATCH(R2853,Table8[Column2]))</f>
        <v>Scheduled</v>
      </c>
      <c r="R2853">
        <v>26.72756124</v>
      </c>
      <c r="S2853">
        <f t="shared" si="89"/>
        <v>1.1136483850000001</v>
      </c>
      <c r="T2853" t="s">
        <v>19</v>
      </c>
    </row>
    <row r="2854" spans="1:20" x14ac:dyDescent="0.25">
      <c r="A2854">
        <v>2853</v>
      </c>
      <c r="B2854" t="s">
        <v>2974</v>
      </c>
      <c r="C2854" t="s">
        <v>925</v>
      </c>
      <c r="D2854" t="str">
        <f t="shared" si="88"/>
        <v>Angell Julie</v>
      </c>
      <c r="E2854" t="s">
        <v>15</v>
      </c>
      <c r="F2854" t="s">
        <v>38</v>
      </c>
      <c r="G2854" t="s">
        <v>820</v>
      </c>
      <c r="H2854" t="s">
        <v>821</v>
      </c>
      <c r="I2854" t="s">
        <v>38</v>
      </c>
      <c r="J2854" t="s">
        <v>19</v>
      </c>
      <c r="K2854" t="str">
        <f>INDEX(Table6[Column1],MATCH(L2854,Table6[Column2]))</f>
        <v>Adults</v>
      </c>
      <c r="L2854">
        <v>45.04899554</v>
      </c>
      <c r="M2854" t="str">
        <f>VLOOKUP(L2854,Table1[],2)</f>
        <v>40 - 49</v>
      </c>
      <c r="N2854" t="str">
        <f>INDEX(Table7[Column1],MATCH(O2854,Table7[Column2]))</f>
        <v>Learning Stage</v>
      </c>
      <c r="O2854">
        <v>2.5883927930000001</v>
      </c>
      <c r="P2854" t="str">
        <f>VLOOKUP(O2854,Table13[],2)</f>
        <v>1 - 5</v>
      </c>
      <c r="Q2854" t="str">
        <f>INDEX(Table8[Column1],MATCH(R2854,Table8[Column2]))</f>
        <v>Habitual</v>
      </c>
      <c r="R2854">
        <v>88.721784450000001</v>
      </c>
      <c r="S2854">
        <f t="shared" si="89"/>
        <v>3.6967410187499996</v>
      </c>
      <c r="T2854" t="s">
        <v>19</v>
      </c>
    </row>
    <row r="2855" spans="1:20" x14ac:dyDescent="0.25">
      <c r="A2855">
        <v>2854</v>
      </c>
      <c r="B2855" t="s">
        <v>1186</v>
      </c>
      <c r="C2855" t="s">
        <v>492</v>
      </c>
      <c r="D2855" t="str">
        <f t="shared" si="88"/>
        <v>Jenkins Raymond</v>
      </c>
      <c r="E2855" t="s">
        <v>22</v>
      </c>
      <c r="F2855" t="s">
        <v>107</v>
      </c>
      <c r="G2855" t="s">
        <v>2305</v>
      </c>
      <c r="H2855" t="s">
        <v>1826</v>
      </c>
      <c r="I2855" t="s">
        <v>107</v>
      </c>
      <c r="J2855" t="s">
        <v>19</v>
      </c>
      <c r="K2855" t="str">
        <f>INDEX(Table6[Column1],MATCH(L2855,Table6[Column2]))</f>
        <v>Young Adults</v>
      </c>
      <c r="L2855">
        <v>34.964151129999998</v>
      </c>
      <c r="M2855" t="str">
        <f>VLOOKUP(L2855,Table1[],2)</f>
        <v>30 - 39</v>
      </c>
      <c r="N2855" t="str">
        <f>INDEX(Table7[Column1],MATCH(O2855,Table7[Column2]))</f>
        <v>Learning Stage</v>
      </c>
      <c r="O2855">
        <v>3.2205159189999999</v>
      </c>
      <c r="P2855" t="str">
        <f>VLOOKUP(O2855,Table13[],2)</f>
        <v>1 - 5</v>
      </c>
      <c r="Q2855" t="str">
        <f>INDEX(Table8[Column1],MATCH(R2855,Table8[Column2]))</f>
        <v>Scheduled</v>
      </c>
      <c r="R2855">
        <v>13.354827869999999</v>
      </c>
      <c r="S2855">
        <f t="shared" si="89"/>
        <v>0.55645116125000005</v>
      </c>
      <c r="T2855" t="s">
        <v>19</v>
      </c>
    </row>
    <row r="2856" spans="1:20" x14ac:dyDescent="0.25">
      <c r="A2856">
        <v>2855</v>
      </c>
      <c r="B2856" t="s">
        <v>288</v>
      </c>
      <c r="C2856" t="s">
        <v>2975</v>
      </c>
      <c r="D2856" t="str">
        <f t="shared" si="88"/>
        <v>Ward Desmond</v>
      </c>
      <c r="E2856" t="s">
        <v>22</v>
      </c>
      <c r="F2856" t="s">
        <v>169</v>
      </c>
      <c r="G2856" t="s">
        <v>1060</v>
      </c>
      <c r="H2856" t="s">
        <v>1061</v>
      </c>
      <c r="I2856" t="s">
        <v>169</v>
      </c>
      <c r="J2856" t="s">
        <v>19</v>
      </c>
      <c r="K2856" t="str">
        <f>INDEX(Table6[Column1],MATCH(L2856,Table6[Column2]))</f>
        <v>Adults</v>
      </c>
      <c r="L2856">
        <v>44.654383299999999</v>
      </c>
      <c r="M2856" t="str">
        <f>VLOOKUP(L2856,Table1[],2)</f>
        <v>40 - 49</v>
      </c>
      <c r="N2856" t="str">
        <f>INDEX(Table7[Column1],MATCH(O2856,Table7[Column2]))</f>
        <v>Learning Stage</v>
      </c>
      <c r="O2856">
        <v>1.3205642399999999</v>
      </c>
      <c r="P2856" t="str">
        <f>VLOOKUP(O2856,Table13[],2)</f>
        <v>1 - 5</v>
      </c>
      <c r="Q2856" t="str">
        <f>INDEX(Table8[Column1],MATCH(R2856,Table8[Column2]))</f>
        <v>Maintained</v>
      </c>
      <c r="R2856">
        <v>77.182334920000002</v>
      </c>
      <c r="S2856">
        <f t="shared" si="89"/>
        <v>3.2159306216666672</v>
      </c>
      <c r="T2856" t="s">
        <v>19</v>
      </c>
    </row>
    <row r="2857" spans="1:20" x14ac:dyDescent="0.25">
      <c r="A2857">
        <v>2856</v>
      </c>
      <c r="B2857" t="s">
        <v>2976</v>
      </c>
      <c r="C2857" t="s">
        <v>2977</v>
      </c>
      <c r="D2857" t="str">
        <f t="shared" si="88"/>
        <v>Huggard Jo</v>
      </c>
      <c r="E2857" t="s">
        <v>15</v>
      </c>
      <c r="F2857" t="s">
        <v>33</v>
      </c>
      <c r="G2857" t="s">
        <v>1060</v>
      </c>
      <c r="H2857" t="s">
        <v>1061</v>
      </c>
      <c r="I2857" t="s">
        <v>33</v>
      </c>
      <c r="J2857" t="s">
        <v>19</v>
      </c>
      <c r="K2857" t="str">
        <f>INDEX(Table6[Column1],MATCH(L2857,Table6[Column2]))</f>
        <v>Youth</v>
      </c>
      <c r="L2857">
        <v>28.769769459999999</v>
      </c>
      <c r="M2857" t="str">
        <f>VLOOKUP(L2857,Table1[],2)</f>
        <v>20 - 29</v>
      </c>
      <c r="N2857" t="str">
        <f>INDEX(Table7[Column1],MATCH(O2857,Table7[Column2]))</f>
        <v>Learning Stage</v>
      </c>
      <c r="O2857">
        <v>5.6683228720000001</v>
      </c>
      <c r="P2857" t="str">
        <f>VLOOKUP(O2857,Table13[],2)</f>
        <v>1 - 5</v>
      </c>
      <c r="Q2857" t="str">
        <f>INDEX(Table8[Column1],MATCH(R2857,Table8[Column2]))</f>
        <v>Scheduled</v>
      </c>
      <c r="R2857">
        <v>0</v>
      </c>
      <c r="S2857">
        <f t="shared" si="89"/>
        <v>0</v>
      </c>
      <c r="T2857" t="s">
        <v>19</v>
      </c>
    </row>
    <row r="2858" spans="1:20" x14ac:dyDescent="0.25">
      <c r="A2858">
        <v>2857</v>
      </c>
      <c r="B2858" t="s">
        <v>2978</v>
      </c>
      <c r="C2858" t="s">
        <v>2979</v>
      </c>
      <c r="D2858" t="str">
        <f t="shared" si="88"/>
        <v>Whiteside Randi</v>
      </c>
      <c r="E2858" t="s">
        <v>15</v>
      </c>
      <c r="F2858" t="s">
        <v>16</v>
      </c>
      <c r="G2858" t="s">
        <v>17</v>
      </c>
      <c r="H2858" t="s">
        <v>18</v>
      </c>
      <c r="I2858" t="s">
        <v>16</v>
      </c>
      <c r="J2858" t="s">
        <v>19</v>
      </c>
      <c r="K2858" t="str">
        <f>INDEX(Table6[Column1],MATCH(L2858,Table6[Column2]))</f>
        <v>Elders</v>
      </c>
      <c r="L2858">
        <v>52.595763069999997</v>
      </c>
      <c r="M2858" t="str">
        <f>VLOOKUP(L2858,Table1[],2)</f>
        <v>50 - 59</v>
      </c>
      <c r="N2858" t="str">
        <f>INDEX(Table7[Column1],MATCH(O2858,Table7[Column2]))</f>
        <v>Fitting in Stage</v>
      </c>
      <c r="O2858">
        <v>7.2342996350000002</v>
      </c>
      <c r="P2858" t="str">
        <f>VLOOKUP(O2858,Table13[],2)</f>
        <v>6 - 10</v>
      </c>
      <c r="Q2858" t="str">
        <f>INDEX(Table8[Column1],MATCH(R2858,Table8[Column2]))</f>
        <v>Habitual</v>
      </c>
      <c r="R2858">
        <v>86.946833470000001</v>
      </c>
      <c r="S2858">
        <f t="shared" si="89"/>
        <v>3.6227847279166667</v>
      </c>
      <c r="T2858" t="s">
        <v>19</v>
      </c>
    </row>
    <row r="2859" spans="1:20" x14ac:dyDescent="0.25">
      <c r="A2859">
        <v>2858</v>
      </c>
      <c r="B2859" t="s">
        <v>2980</v>
      </c>
      <c r="C2859" t="s">
        <v>738</v>
      </c>
      <c r="D2859" t="str">
        <f t="shared" si="88"/>
        <v>Bottoms Megan</v>
      </c>
      <c r="E2859" t="s">
        <v>15</v>
      </c>
      <c r="F2859" t="s">
        <v>38</v>
      </c>
      <c r="G2859" t="s">
        <v>611</v>
      </c>
      <c r="H2859" t="s">
        <v>612</v>
      </c>
      <c r="I2859" t="s">
        <v>38</v>
      </c>
      <c r="J2859" t="s">
        <v>19</v>
      </c>
      <c r="K2859" t="str">
        <f>INDEX(Table6[Column1],MATCH(L2859,Table6[Column2]))</f>
        <v>Adults</v>
      </c>
      <c r="L2859">
        <v>40.983868219999998</v>
      </c>
      <c r="M2859" t="str">
        <f>VLOOKUP(L2859,Table1[],2)</f>
        <v>40 - 49</v>
      </c>
      <c r="N2859" t="str">
        <f>INDEX(Table7[Column1],MATCH(O2859,Table7[Column2]))</f>
        <v>Learning Stage</v>
      </c>
      <c r="O2859">
        <v>4.2565408659999999</v>
      </c>
      <c r="P2859" t="str">
        <f>VLOOKUP(O2859,Table13[],2)</f>
        <v>1 - 5</v>
      </c>
      <c r="Q2859" t="str">
        <f>INDEX(Table8[Column1],MATCH(R2859,Table8[Column2]))</f>
        <v>Maintained</v>
      </c>
      <c r="R2859">
        <v>47.689599600000001</v>
      </c>
      <c r="S2859">
        <f t="shared" si="89"/>
        <v>1.98706665</v>
      </c>
      <c r="T2859" t="s">
        <v>19</v>
      </c>
    </row>
    <row r="2860" spans="1:20" x14ac:dyDescent="0.25">
      <c r="A2860">
        <v>2859</v>
      </c>
      <c r="B2860" t="s">
        <v>904</v>
      </c>
      <c r="C2860" t="s">
        <v>52</v>
      </c>
      <c r="D2860" t="str">
        <f t="shared" si="88"/>
        <v>Brown John</v>
      </c>
      <c r="E2860" t="s">
        <v>22</v>
      </c>
      <c r="F2860" t="s">
        <v>38</v>
      </c>
      <c r="G2860" t="s">
        <v>611</v>
      </c>
      <c r="H2860" t="s">
        <v>612</v>
      </c>
      <c r="I2860" t="s">
        <v>38</v>
      </c>
      <c r="J2860" t="s">
        <v>19</v>
      </c>
      <c r="K2860" t="str">
        <f>INDEX(Table6[Column1],MATCH(L2860,Table6[Column2]))</f>
        <v>Adults</v>
      </c>
      <c r="L2860">
        <v>44.776546639999999</v>
      </c>
      <c r="M2860" t="str">
        <f>VLOOKUP(L2860,Table1[],2)</f>
        <v>40 - 49</v>
      </c>
      <c r="N2860" t="str">
        <f>INDEX(Table7[Column1],MATCH(O2860,Table7[Column2]))</f>
        <v>Learning Stage</v>
      </c>
      <c r="O2860">
        <v>5.3369510739999999</v>
      </c>
      <c r="P2860" t="str">
        <f>VLOOKUP(O2860,Table13[],2)</f>
        <v>1 - 5</v>
      </c>
      <c r="Q2860" t="str">
        <f>INDEX(Table8[Column1],MATCH(R2860,Table8[Column2]))</f>
        <v>Maintained</v>
      </c>
      <c r="R2860">
        <v>67.368716570000004</v>
      </c>
      <c r="S2860">
        <f t="shared" si="89"/>
        <v>2.8070298570833332</v>
      </c>
      <c r="T2860" t="s">
        <v>19</v>
      </c>
    </row>
    <row r="2861" spans="1:20" x14ac:dyDescent="0.25">
      <c r="A2861">
        <v>2860</v>
      </c>
      <c r="B2861" t="s">
        <v>184</v>
      </c>
      <c r="C2861" t="s">
        <v>89</v>
      </c>
      <c r="D2861" t="str">
        <f t="shared" si="88"/>
        <v>Green Joseph</v>
      </c>
      <c r="E2861" t="s">
        <v>22</v>
      </c>
      <c r="F2861" t="s">
        <v>84</v>
      </c>
      <c r="G2861" t="s">
        <v>1060</v>
      </c>
      <c r="H2861" t="s">
        <v>1061</v>
      </c>
      <c r="I2861" t="s">
        <v>84</v>
      </c>
      <c r="J2861" t="s">
        <v>19</v>
      </c>
      <c r="K2861" t="str">
        <f>INDEX(Table6[Column1],MATCH(L2861,Table6[Column2]))</f>
        <v>Adults</v>
      </c>
      <c r="L2861">
        <v>45.611223019999997</v>
      </c>
      <c r="M2861" t="str">
        <f>VLOOKUP(L2861,Table1[],2)</f>
        <v>40 - 49</v>
      </c>
      <c r="N2861" t="str">
        <f>INDEX(Table7[Column1],MATCH(O2861,Table7[Column2]))</f>
        <v>Learning Stage</v>
      </c>
      <c r="O2861">
        <v>5.8155920710000002</v>
      </c>
      <c r="P2861" t="str">
        <f>VLOOKUP(O2861,Table13[],2)</f>
        <v>1 - 5</v>
      </c>
      <c r="Q2861" t="str">
        <f>INDEX(Table8[Column1],MATCH(R2861,Table8[Column2]))</f>
        <v>Maintained</v>
      </c>
      <c r="R2861">
        <v>73.634288350000006</v>
      </c>
      <c r="S2861">
        <f t="shared" si="89"/>
        <v>3.068095347916667</v>
      </c>
      <c r="T2861" t="s">
        <v>19</v>
      </c>
    </row>
    <row r="2862" spans="1:20" x14ac:dyDescent="0.25">
      <c r="A2862">
        <v>2861</v>
      </c>
      <c r="B2862" t="s">
        <v>2981</v>
      </c>
      <c r="C2862" t="s">
        <v>56</v>
      </c>
      <c r="D2862" t="str">
        <f t="shared" si="88"/>
        <v>Palafox James</v>
      </c>
      <c r="E2862" t="s">
        <v>22</v>
      </c>
      <c r="F2862" t="s">
        <v>2008</v>
      </c>
      <c r="G2862" t="s">
        <v>2305</v>
      </c>
      <c r="H2862" t="s">
        <v>1826</v>
      </c>
      <c r="I2862" t="s">
        <v>107</v>
      </c>
      <c r="J2862" t="s">
        <v>19</v>
      </c>
      <c r="K2862" t="str">
        <f>INDEX(Table6[Column1],MATCH(L2862,Table6[Column2]))</f>
        <v>Elders</v>
      </c>
      <c r="L2862">
        <v>54.336467349999999</v>
      </c>
      <c r="M2862" t="str">
        <f>VLOOKUP(L2862,Table1[],2)</f>
        <v>50 - 59</v>
      </c>
      <c r="N2862" t="str">
        <f>INDEX(Table7[Column1],MATCH(O2862,Table7[Column2]))</f>
        <v>Learning Stage</v>
      </c>
      <c r="O2862">
        <v>2.5111425239999998</v>
      </c>
      <c r="P2862" t="str">
        <f>VLOOKUP(O2862,Table13[],2)</f>
        <v>1 - 5</v>
      </c>
      <c r="Q2862" t="str">
        <f>INDEX(Table8[Column1],MATCH(R2862,Table8[Column2]))</f>
        <v>Habitual</v>
      </c>
      <c r="R2862">
        <v>95.613812620000004</v>
      </c>
      <c r="S2862">
        <f t="shared" si="89"/>
        <v>3.9839088591666667</v>
      </c>
      <c r="T2862" t="s">
        <v>19</v>
      </c>
    </row>
    <row r="2863" spans="1:20" x14ac:dyDescent="0.25">
      <c r="A2863">
        <v>2862</v>
      </c>
      <c r="B2863" t="s">
        <v>2242</v>
      </c>
      <c r="C2863" t="s">
        <v>624</v>
      </c>
      <c r="D2863" t="str">
        <f t="shared" si="88"/>
        <v>Nakagawa Sharon</v>
      </c>
      <c r="E2863" t="s">
        <v>15</v>
      </c>
      <c r="F2863" t="s">
        <v>1837</v>
      </c>
      <c r="G2863" t="s">
        <v>1060</v>
      </c>
      <c r="H2863" t="s">
        <v>1061</v>
      </c>
      <c r="I2863" t="s">
        <v>87</v>
      </c>
      <c r="J2863" t="s">
        <v>19</v>
      </c>
      <c r="K2863" t="str">
        <f>INDEX(Table6[Column1],MATCH(L2863,Table6[Column2]))</f>
        <v>Elders</v>
      </c>
      <c r="L2863">
        <v>52.544498390000001</v>
      </c>
      <c r="M2863" t="str">
        <f>VLOOKUP(L2863,Table1[],2)</f>
        <v>50 - 59</v>
      </c>
      <c r="N2863" t="str">
        <f>INDEX(Table7[Column1],MATCH(O2863,Table7[Column2]))</f>
        <v>Learning Stage</v>
      </c>
      <c r="O2863">
        <v>5.2788908579999996</v>
      </c>
      <c r="P2863" t="str">
        <f>VLOOKUP(O2863,Table13[],2)</f>
        <v>1 - 5</v>
      </c>
      <c r="Q2863" t="str">
        <f>INDEX(Table8[Column1],MATCH(R2863,Table8[Column2]))</f>
        <v>Excused</v>
      </c>
      <c r="R2863">
        <v>151.7602594</v>
      </c>
      <c r="S2863">
        <f t="shared" si="89"/>
        <v>6.3233441416666665</v>
      </c>
      <c r="T2863" t="s">
        <v>19</v>
      </c>
    </row>
    <row r="2864" spans="1:20" x14ac:dyDescent="0.25">
      <c r="A2864">
        <v>2863</v>
      </c>
      <c r="B2864" t="s">
        <v>2982</v>
      </c>
      <c r="C2864" t="s">
        <v>1893</v>
      </c>
      <c r="D2864" t="str">
        <f t="shared" si="88"/>
        <v>Barlow Holly</v>
      </c>
      <c r="E2864" t="s">
        <v>15</v>
      </c>
      <c r="F2864" t="s">
        <v>57</v>
      </c>
      <c r="G2864" t="s">
        <v>1060</v>
      </c>
      <c r="H2864" t="s">
        <v>1061</v>
      </c>
      <c r="I2864" t="s">
        <v>57</v>
      </c>
      <c r="J2864" t="s">
        <v>19</v>
      </c>
      <c r="K2864" t="str">
        <f>INDEX(Table6[Column1],MATCH(L2864,Table6[Column2]))</f>
        <v>Adults</v>
      </c>
      <c r="L2864">
        <v>40.128873179999999</v>
      </c>
      <c r="M2864" t="str">
        <f>VLOOKUP(L2864,Table1[],2)</f>
        <v>40 - 49</v>
      </c>
      <c r="N2864" t="str">
        <f>INDEX(Table7[Column1],MATCH(O2864,Table7[Column2]))</f>
        <v>Fitting in Stage</v>
      </c>
      <c r="O2864">
        <v>7.331719788</v>
      </c>
      <c r="P2864" t="str">
        <f>VLOOKUP(O2864,Table13[],2)</f>
        <v>6 - 10</v>
      </c>
      <c r="Q2864" t="str">
        <f>INDEX(Table8[Column1],MATCH(R2864,Table8[Column2]))</f>
        <v>Maintained</v>
      </c>
      <c r="R2864">
        <v>53.073415840000003</v>
      </c>
      <c r="S2864">
        <f t="shared" si="89"/>
        <v>2.2113923266666666</v>
      </c>
      <c r="T2864" t="s">
        <v>19</v>
      </c>
    </row>
    <row r="2865" spans="1:20" x14ac:dyDescent="0.25">
      <c r="A2865">
        <v>2864</v>
      </c>
      <c r="B2865" t="s">
        <v>281</v>
      </c>
      <c r="C2865" t="s">
        <v>696</v>
      </c>
      <c r="D2865" t="str">
        <f t="shared" si="88"/>
        <v>Clark Troy</v>
      </c>
      <c r="E2865" t="s">
        <v>22</v>
      </c>
      <c r="F2865" t="s">
        <v>101</v>
      </c>
      <c r="G2865" t="s">
        <v>820</v>
      </c>
      <c r="H2865" t="s">
        <v>821</v>
      </c>
      <c r="I2865" t="s">
        <v>101</v>
      </c>
      <c r="J2865" t="s">
        <v>19</v>
      </c>
      <c r="K2865" t="str">
        <f>INDEX(Table6[Column1],MATCH(L2865,Table6[Column2]))</f>
        <v>Elders</v>
      </c>
      <c r="L2865">
        <v>57.057183019999997</v>
      </c>
      <c r="M2865" t="str">
        <f>VLOOKUP(L2865,Table1[],2)</f>
        <v>50 - 59</v>
      </c>
      <c r="N2865" t="str">
        <f>INDEX(Table7[Column1],MATCH(O2865,Table7[Column2]))</f>
        <v>Fitting in Stage</v>
      </c>
      <c r="O2865">
        <v>7.0731643630000001</v>
      </c>
      <c r="P2865" t="str">
        <f>VLOOKUP(O2865,Table13[],2)</f>
        <v>6 - 10</v>
      </c>
      <c r="Q2865" t="str">
        <f>INDEX(Table8[Column1],MATCH(R2865,Table8[Column2]))</f>
        <v>Excused</v>
      </c>
      <c r="R2865">
        <v>140.02004030000001</v>
      </c>
      <c r="S2865">
        <f t="shared" si="89"/>
        <v>5.8341683458333335</v>
      </c>
      <c r="T2865" t="s">
        <v>19</v>
      </c>
    </row>
    <row r="2866" spans="1:20" x14ac:dyDescent="0.25">
      <c r="A2866">
        <v>2865</v>
      </c>
      <c r="B2866" t="s">
        <v>2949</v>
      </c>
      <c r="C2866" t="s">
        <v>2983</v>
      </c>
      <c r="D2866" t="str">
        <f t="shared" si="88"/>
        <v>Snyder Ariel</v>
      </c>
      <c r="E2866" t="s">
        <v>15</v>
      </c>
      <c r="F2866" t="s">
        <v>38</v>
      </c>
      <c r="G2866" t="s">
        <v>820</v>
      </c>
      <c r="H2866" t="s">
        <v>821</v>
      </c>
      <c r="I2866" t="s">
        <v>38</v>
      </c>
      <c r="J2866" t="s">
        <v>19</v>
      </c>
      <c r="K2866" t="str">
        <f>INDEX(Table6[Column1],MATCH(L2866,Table6[Column2]))</f>
        <v>Youth</v>
      </c>
      <c r="L2866">
        <v>24.132917800000001</v>
      </c>
      <c r="M2866" t="str">
        <f>VLOOKUP(L2866,Table1[],2)</f>
        <v>20 - 29</v>
      </c>
      <c r="N2866" t="str">
        <f>INDEX(Table7[Column1],MATCH(O2866,Table7[Column2]))</f>
        <v>Learning Stage</v>
      </c>
      <c r="O2866">
        <v>5.3164856150000004</v>
      </c>
      <c r="P2866" t="str">
        <f>VLOOKUP(O2866,Table13[],2)</f>
        <v>1 - 5</v>
      </c>
      <c r="Q2866" t="str">
        <f>INDEX(Table8[Column1],MATCH(R2866,Table8[Column2]))</f>
        <v>Scheduled</v>
      </c>
      <c r="R2866">
        <v>0</v>
      </c>
      <c r="S2866">
        <f t="shared" si="89"/>
        <v>0</v>
      </c>
      <c r="T2866" t="s">
        <v>19</v>
      </c>
    </row>
    <row r="2867" spans="1:20" x14ac:dyDescent="0.25">
      <c r="A2867">
        <v>2866</v>
      </c>
      <c r="B2867" t="s">
        <v>2984</v>
      </c>
      <c r="C2867" t="s">
        <v>494</v>
      </c>
      <c r="D2867" t="str">
        <f t="shared" si="88"/>
        <v>Stribling Ryan</v>
      </c>
      <c r="E2867" t="s">
        <v>22</v>
      </c>
      <c r="F2867" t="s">
        <v>16</v>
      </c>
      <c r="G2867" t="s">
        <v>1060</v>
      </c>
      <c r="H2867" t="s">
        <v>1061</v>
      </c>
      <c r="I2867" t="s">
        <v>16</v>
      </c>
      <c r="J2867" t="s">
        <v>19</v>
      </c>
      <c r="K2867" t="str">
        <f>INDEX(Table6[Column1],MATCH(L2867,Table6[Column2]))</f>
        <v>Adults</v>
      </c>
      <c r="L2867">
        <v>44.764166469999999</v>
      </c>
      <c r="M2867" t="str">
        <f>VLOOKUP(L2867,Table1[],2)</f>
        <v>40 - 49</v>
      </c>
      <c r="N2867" t="str">
        <f>INDEX(Table7[Column1],MATCH(O2867,Table7[Column2]))</f>
        <v>Learning Stage</v>
      </c>
      <c r="O2867">
        <v>4.5119483809999998</v>
      </c>
      <c r="P2867" t="str">
        <f>VLOOKUP(O2867,Table13[],2)</f>
        <v>1 - 5</v>
      </c>
      <c r="Q2867" t="str">
        <f>INDEX(Table8[Column1],MATCH(R2867,Table8[Column2]))</f>
        <v>Habitual</v>
      </c>
      <c r="R2867">
        <v>87.198683799999998</v>
      </c>
      <c r="S2867">
        <f t="shared" si="89"/>
        <v>3.6332784916666667</v>
      </c>
      <c r="T2867" t="s">
        <v>19</v>
      </c>
    </row>
    <row r="2868" spans="1:20" x14ac:dyDescent="0.25">
      <c r="A2868">
        <v>2867</v>
      </c>
      <c r="B2868" t="s">
        <v>2985</v>
      </c>
      <c r="C2868" t="s">
        <v>751</v>
      </c>
      <c r="D2868" t="str">
        <f t="shared" si="88"/>
        <v>Strother Jose</v>
      </c>
      <c r="E2868" t="s">
        <v>22</v>
      </c>
      <c r="F2868" t="s">
        <v>38</v>
      </c>
      <c r="G2868" t="s">
        <v>820</v>
      </c>
      <c r="H2868" t="s">
        <v>821</v>
      </c>
      <c r="I2868" t="s">
        <v>38</v>
      </c>
      <c r="J2868" t="s">
        <v>19</v>
      </c>
      <c r="K2868" t="str">
        <f>INDEX(Table6[Column1],MATCH(L2868,Table6[Column2]))</f>
        <v>Adults</v>
      </c>
      <c r="L2868">
        <v>49.780579000000003</v>
      </c>
      <c r="M2868" t="str">
        <f>VLOOKUP(L2868,Table1[],2)</f>
        <v>40 - 49</v>
      </c>
      <c r="N2868" t="str">
        <f>INDEX(Table7[Column1],MATCH(O2868,Table7[Column2]))</f>
        <v>Learning Stage</v>
      </c>
      <c r="O2868">
        <v>4.7495256460000004</v>
      </c>
      <c r="P2868" t="str">
        <f>VLOOKUP(O2868,Table13[],2)</f>
        <v>1 - 5</v>
      </c>
      <c r="Q2868" t="str">
        <f>INDEX(Table8[Column1],MATCH(R2868,Table8[Column2]))</f>
        <v>Maintained</v>
      </c>
      <c r="R2868">
        <v>60.328480259999999</v>
      </c>
      <c r="S2868">
        <f t="shared" si="89"/>
        <v>2.5136866775</v>
      </c>
      <c r="T2868" t="s">
        <v>19</v>
      </c>
    </row>
    <row r="2869" spans="1:20" x14ac:dyDescent="0.25">
      <c r="A2869">
        <v>2868</v>
      </c>
      <c r="B2869" t="s">
        <v>2986</v>
      </c>
      <c r="C2869" t="s">
        <v>504</v>
      </c>
      <c r="D2869" t="str">
        <f t="shared" si="88"/>
        <v>Schroder Ann</v>
      </c>
      <c r="E2869" t="s">
        <v>15</v>
      </c>
      <c r="F2869" t="s">
        <v>38</v>
      </c>
      <c r="G2869" t="s">
        <v>611</v>
      </c>
      <c r="H2869" t="s">
        <v>612</v>
      </c>
      <c r="I2869" t="s">
        <v>38</v>
      </c>
      <c r="J2869" t="s">
        <v>19</v>
      </c>
      <c r="K2869" t="str">
        <f>INDEX(Table6[Column1],MATCH(L2869,Table6[Column2]))</f>
        <v>Young Adults</v>
      </c>
      <c r="L2869">
        <v>31.029520000000002</v>
      </c>
      <c r="M2869" t="str">
        <f>VLOOKUP(L2869,Table1[],2)</f>
        <v>30 - 39</v>
      </c>
      <c r="N2869" t="str">
        <f>INDEX(Table7[Column1],MATCH(O2869,Table7[Column2]))</f>
        <v>Learning Stage</v>
      </c>
      <c r="O2869">
        <v>3.6348108639999999</v>
      </c>
      <c r="P2869" t="str">
        <f>VLOOKUP(O2869,Table13[],2)</f>
        <v>1 - 5</v>
      </c>
      <c r="Q2869" t="str">
        <f>INDEX(Table8[Column1],MATCH(R2869,Table8[Column2]))</f>
        <v>Maintained</v>
      </c>
      <c r="R2869">
        <v>46.472703359999997</v>
      </c>
      <c r="S2869">
        <f t="shared" si="89"/>
        <v>1.9363626399999998</v>
      </c>
      <c r="T2869" t="s">
        <v>19</v>
      </c>
    </row>
    <row r="2870" spans="1:20" x14ac:dyDescent="0.25">
      <c r="A2870">
        <v>2869</v>
      </c>
      <c r="B2870" t="s">
        <v>2987</v>
      </c>
      <c r="C2870" t="s">
        <v>779</v>
      </c>
      <c r="D2870" t="str">
        <f t="shared" si="88"/>
        <v>Applewhite Eric</v>
      </c>
      <c r="E2870" t="s">
        <v>22</v>
      </c>
      <c r="F2870" t="s">
        <v>38</v>
      </c>
      <c r="G2870" t="s">
        <v>611</v>
      </c>
      <c r="H2870" t="s">
        <v>612</v>
      </c>
      <c r="I2870" t="s">
        <v>38</v>
      </c>
      <c r="J2870" t="s">
        <v>19</v>
      </c>
      <c r="K2870" t="str">
        <f>INDEX(Table6[Column1],MATCH(L2870,Table6[Column2]))</f>
        <v>Adults</v>
      </c>
      <c r="L2870">
        <v>43.95420214</v>
      </c>
      <c r="M2870" t="str">
        <f>VLOOKUP(L2870,Table1[],2)</f>
        <v>40 - 49</v>
      </c>
      <c r="N2870" t="str">
        <f>INDEX(Table7[Column1],MATCH(O2870,Table7[Column2]))</f>
        <v>Learning Stage</v>
      </c>
      <c r="O2870">
        <v>4.0215969239999998</v>
      </c>
      <c r="P2870" t="str">
        <f>VLOOKUP(O2870,Table13[],2)</f>
        <v>1 - 5</v>
      </c>
      <c r="Q2870" t="str">
        <f>INDEX(Table8[Column1],MATCH(R2870,Table8[Column2]))</f>
        <v>Habitual</v>
      </c>
      <c r="R2870">
        <v>96.522894579999999</v>
      </c>
      <c r="S2870">
        <f t="shared" si="89"/>
        <v>4.021787274166666</v>
      </c>
      <c r="T2870" t="s">
        <v>19</v>
      </c>
    </row>
    <row r="2871" spans="1:20" x14ac:dyDescent="0.25">
      <c r="A2871">
        <v>2870</v>
      </c>
      <c r="B2871" t="s">
        <v>2988</v>
      </c>
      <c r="C2871" t="s">
        <v>705</v>
      </c>
      <c r="D2871" t="str">
        <f t="shared" si="88"/>
        <v>Lagrange Lauren</v>
      </c>
      <c r="E2871" t="s">
        <v>15</v>
      </c>
      <c r="F2871" t="s">
        <v>30</v>
      </c>
      <c r="G2871" t="s">
        <v>1060</v>
      </c>
      <c r="H2871" t="s">
        <v>1061</v>
      </c>
      <c r="I2871" t="s">
        <v>30</v>
      </c>
      <c r="J2871" t="s">
        <v>19</v>
      </c>
      <c r="K2871" t="str">
        <f>INDEX(Table6[Column1],MATCH(L2871,Table6[Column2]))</f>
        <v>Young Adults</v>
      </c>
      <c r="L2871">
        <v>31.575907910000002</v>
      </c>
      <c r="M2871" t="str">
        <f>VLOOKUP(L2871,Table1[],2)</f>
        <v>30 - 39</v>
      </c>
      <c r="N2871" t="str">
        <f>INDEX(Table7[Column1],MATCH(O2871,Table7[Column2]))</f>
        <v>Learning Stage</v>
      </c>
      <c r="O2871">
        <v>3.931127923</v>
      </c>
      <c r="P2871" t="str">
        <f>VLOOKUP(O2871,Table13[],2)</f>
        <v>1 - 5</v>
      </c>
      <c r="Q2871" t="str">
        <f>INDEX(Table8[Column1],MATCH(R2871,Table8[Column2]))</f>
        <v>Scheduled</v>
      </c>
      <c r="R2871">
        <v>4.4237075409999997</v>
      </c>
      <c r="S2871">
        <f t="shared" si="89"/>
        <v>0.18432114754166667</v>
      </c>
      <c r="T2871" t="s">
        <v>19</v>
      </c>
    </row>
    <row r="2872" spans="1:20" x14ac:dyDescent="0.25">
      <c r="A2872">
        <v>2871</v>
      </c>
      <c r="B2872" t="s">
        <v>400</v>
      </c>
      <c r="C2872" t="s">
        <v>79</v>
      </c>
      <c r="D2872" t="str">
        <f t="shared" si="88"/>
        <v>Williams Jennifer</v>
      </c>
      <c r="E2872" t="s">
        <v>15</v>
      </c>
      <c r="F2872" t="s">
        <v>90</v>
      </c>
      <c r="G2872" t="s">
        <v>1060</v>
      </c>
      <c r="H2872" t="s">
        <v>1061</v>
      </c>
      <c r="I2872" t="s">
        <v>90</v>
      </c>
      <c r="J2872" t="s">
        <v>19</v>
      </c>
      <c r="K2872" t="str">
        <f>INDEX(Table6[Column1],MATCH(L2872,Table6[Column2]))</f>
        <v>Adults</v>
      </c>
      <c r="L2872">
        <v>46.208242730000002</v>
      </c>
      <c r="M2872" t="str">
        <f>VLOOKUP(L2872,Table1[],2)</f>
        <v>40 - 49</v>
      </c>
      <c r="N2872" t="str">
        <f>INDEX(Table7[Column1],MATCH(O2872,Table7[Column2]))</f>
        <v>Fitting in Stage</v>
      </c>
      <c r="O2872">
        <v>7.1802277070000002</v>
      </c>
      <c r="P2872" t="str">
        <f>VLOOKUP(O2872,Table13[],2)</f>
        <v>6 - 10</v>
      </c>
      <c r="Q2872" t="str">
        <f>INDEX(Table8[Column1],MATCH(R2872,Table8[Column2]))</f>
        <v>Habitual</v>
      </c>
      <c r="R2872">
        <v>88.437161320000001</v>
      </c>
      <c r="S2872">
        <f t="shared" si="89"/>
        <v>3.6848817216666667</v>
      </c>
      <c r="T2872" t="s">
        <v>19</v>
      </c>
    </row>
    <row r="2873" spans="1:20" x14ac:dyDescent="0.25">
      <c r="A2873">
        <v>2872</v>
      </c>
      <c r="B2873" t="s">
        <v>2989</v>
      </c>
      <c r="C2873" t="s">
        <v>52</v>
      </c>
      <c r="D2873" t="str">
        <f t="shared" si="88"/>
        <v>Potter John</v>
      </c>
      <c r="E2873" t="s">
        <v>22</v>
      </c>
      <c r="F2873" t="s">
        <v>121</v>
      </c>
      <c r="G2873" t="s">
        <v>1060</v>
      </c>
      <c r="H2873" t="s">
        <v>1061</v>
      </c>
      <c r="I2873" t="s">
        <v>121</v>
      </c>
      <c r="J2873" t="s">
        <v>19</v>
      </c>
      <c r="K2873" t="str">
        <f>INDEX(Table6[Column1],MATCH(L2873,Table6[Column2]))</f>
        <v>Adults</v>
      </c>
      <c r="L2873">
        <v>48.337268020000003</v>
      </c>
      <c r="M2873" t="str">
        <f>VLOOKUP(L2873,Table1[],2)</f>
        <v>40 - 49</v>
      </c>
      <c r="N2873" t="str">
        <f>INDEX(Table7[Column1],MATCH(O2873,Table7[Column2]))</f>
        <v>Learning Stage</v>
      </c>
      <c r="O2873">
        <v>5.1566470979999997</v>
      </c>
      <c r="P2873" t="str">
        <f>VLOOKUP(O2873,Table13[],2)</f>
        <v>1 - 5</v>
      </c>
      <c r="Q2873" t="str">
        <f>INDEX(Table8[Column1],MATCH(R2873,Table8[Column2]))</f>
        <v>Maintained</v>
      </c>
      <c r="R2873">
        <v>61.85904558</v>
      </c>
      <c r="S2873">
        <f t="shared" si="89"/>
        <v>2.5774602325</v>
      </c>
      <c r="T2873" t="s">
        <v>19</v>
      </c>
    </row>
    <row r="2874" spans="1:20" x14ac:dyDescent="0.25">
      <c r="A2874">
        <v>2873</v>
      </c>
      <c r="B2874" t="s">
        <v>2990</v>
      </c>
      <c r="C2874" t="s">
        <v>779</v>
      </c>
      <c r="D2874" t="str">
        <f t="shared" si="88"/>
        <v>Kaufman Eric</v>
      </c>
      <c r="E2874" t="s">
        <v>22</v>
      </c>
      <c r="F2874" t="s">
        <v>30</v>
      </c>
      <c r="G2874" t="s">
        <v>1060</v>
      </c>
      <c r="H2874" t="s">
        <v>1061</v>
      </c>
      <c r="I2874" t="s">
        <v>30</v>
      </c>
      <c r="J2874" t="s">
        <v>19</v>
      </c>
      <c r="K2874" t="str">
        <f>INDEX(Table6[Column1],MATCH(L2874,Table6[Column2]))</f>
        <v>Adults</v>
      </c>
      <c r="L2874">
        <v>49.236810660000003</v>
      </c>
      <c r="M2874" t="str">
        <f>VLOOKUP(L2874,Table1[],2)</f>
        <v>40 - 49</v>
      </c>
      <c r="N2874" t="str">
        <f>INDEX(Table7[Column1],MATCH(O2874,Table7[Column2]))</f>
        <v>Learning Stage</v>
      </c>
      <c r="O2874">
        <v>5.1394122009999998</v>
      </c>
      <c r="P2874" t="str">
        <f>VLOOKUP(O2874,Table13[],2)</f>
        <v>1 - 5</v>
      </c>
      <c r="Q2874" t="str">
        <f>INDEX(Table8[Column1],MATCH(R2874,Table8[Column2]))</f>
        <v>Maintained</v>
      </c>
      <c r="R2874">
        <v>68.546578229999994</v>
      </c>
      <c r="S2874">
        <f t="shared" si="89"/>
        <v>2.8561074262499999</v>
      </c>
      <c r="T2874" t="s">
        <v>19</v>
      </c>
    </row>
    <row r="2875" spans="1:20" x14ac:dyDescent="0.25">
      <c r="A2875">
        <v>2874</v>
      </c>
      <c r="B2875" t="s">
        <v>114</v>
      </c>
      <c r="C2875" t="s">
        <v>472</v>
      </c>
      <c r="D2875" t="str">
        <f t="shared" si="88"/>
        <v>Martin Willard</v>
      </c>
      <c r="E2875" t="s">
        <v>22</v>
      </c>
      <c r="F2875" t="s">
        <v>1541</v>
      </c>
      <c r="G2875" t="s">
        <v>1060</v>
      </c>
      <c r="H2875" t="s">
        <v>1061</v>
      </c>
      <c r="I2875" t="s">
        <v>235</v>
      </c>
      <c r="J2875" t="s">
        <v>19</v>
      </c>
      <c r="K2875" t="str">
        <f>INDEX(Table6[Column1],MATCH(L2875,Table6[Column2]))</f>
        <v>Young Adults</v>
      </c>
      <c r="L2875">
        <v>31.933520189999999</v>
      </c>
      <c r="M2875" t="str">
        <f>VLOOKUP(L2875,Table1[],2)</f>
        <v>30 - 39</v>
      </c>
      <c r="N2875" t="str">
        <f>INDEX(Table7[Column1],MATCH(O2875,Table7[Column2]))</f>
        <v>Learning Stage</v>
      </c>
      <c r="O2875">
        <v>5.0552250030000003</v>
      </c>
      <c r="P2875" t="str">
        <f>VLOOKUP(O2875,Table13[],2)</f>
        <v>1 - 5</v>
      </c>
      <c r="Q2875" t="str">
        <f>INDEX(Table8[Column1],MATCH(R2875,Table8[Column2]))</f>
        <v>Scheduled</v>
      </c>
      <c r="R2875">
        <v>36.581348089999999</v>
      </c>
      <c r="S2875">
        <f t="shared" si="89"/>
        <v>1.5242228370833333</v>
      </c>
      <c r="T2875" t="s">
        <v>19</v>
      </c>
    </row>
    <row r="2876" spans="1:20" x14ac:dyDescent="0.25">
      <c r="A2876">
        <v>2875</v>
      </c>
      <c r="B2876" t="s">
        <v>2991</v>
      </c>
      <c r="C2876" t="s">
        <v>175</v>
      </c>
      <c r="D2876" t="str">
        <f t="shared" si="88"/>
        <v>Strong Paul</v>
      </c>
      <c r="E2876" t="s">
        <v>22</v>
      </c>
      <c r="F2876" t="s">
        <v>2129</v>
      </c>
      <c r="G2876" t="s">
        <v>1060</v>
      </c>
      <c r="H2876" t="s">
        <v>1061</v>
      </c>
      <c r="I2876" t="s">
        <v>157</v>
      </c>
      <c r="J2876" t="s">
        <v>19</v>
      </c>
      <c r="K2876" t="str">
        <f>INDEX(Table6[Column1],MATCH(L2876,Table6[Column2]))</f>
        <v>Adults</v>
      </c>
      <c r="L2876">
        <v>40.397965239999998</v>
      </c>
      <c r="M2876" t="str">
        <f>VLOOKUP(L2876,Table1[],2)</f>
        <v>40 - 49</v>
      </c>
      <c r="N2876" t="str">
        <f>INDEX(Table7[Column1],MATCH(O2876,Table7[Column2]))</f>
        <v>Learning Stage</v>
      </c>
      <c r="O2876">
        <v>5.3157422289999996</v>
      </c>
      <c r="P2876" t="str">
        <f>VLOOKUP(O2876,Table13[],2)</f>
        <v>1 - 5</v>
      </c>
      <c r="Q2876" t="str">
        <f>INDEX(Table8[Column1],MATCH(R2876,Table8[Column2]))</f>
        <v>Maintained</v>
      </c>
      <c r="R2876">
        <v>72.463157620000004</v>
      </c>
      <c r="S2876">
        <f t="shared" si="89"/>
        <v>3.019298234166667</v>
      </c>
      <c r="T2876" t="s">
        <v>19</v>
      </c>
    </row>
    <row r="2877" spans="1:20" x14ac:dyDescent="0.25">
      <c r="A2877">
        <v>2876</v>
      </c>
      <c r="B2877" t="s">
        <v>34</v>
      </c>
      <c r="C2877" t="s">
        <v>2992</v>
      </c>
      <c r="D2877" t="str">
        <f t="shared" si="88"/>
        <v>Jones Shiela</v>
      </c>
      <c r="E2877" t="s">
        <v>15</v>
      </c>
      <c r="F2877" t="s">
        <v>1267</v>
      </c>
      <c r="G2877" t="s">
        <v>1060</v>
      </c>
      <c r="H2877" t="s">
        <v>1061</v>
      </c>
      <c r="I2877" t="s">
        <v>30</v>
      </c>
      <c r="J2877" t="s">
        <v>19</v>
      </c>
      <c r="K2877" t="str">
        <f>INDEX(Table6[Column1],MATCH(L2877,Table6[Column2]))</f>
        <v>Young Adults</v>
      </c>
      <c r="L2877">
        <v>37.533511660000002</v>
      </c>
      <c r="M2877" t="str">
        <f>VLOOKUP(L2877,Table1[],2)</f>
        <v>30 - 39</v>
      </c>
      <c r="N2877" t="str">
        <f>INDEX(Table7[Column1],MATCH(O2877,Table7[Column2]))</f>
        <v>Learning Stage</v>
      </c>
      <c r="O2877">
        <v>1.4016186879999999</v>
      </c>
      <c r="P2877" t="str">
        <f>VLOOKUP(O2877,Table13[],2)</f>
        <v>1 - 5</v>
      </c>
      <c r="Q2877" t="str">
        <f>INDEX(Table8[Column1],MATCH(R2877,Table8[Column2]))</f>
        <v>Maintained</v>
      </c>
      <c r="R2877">
        <v>48.236186359999998</v>
      </c>
      <c r="S2877">
        <f t="shared" si="89"/>
        <v>2.0098410983333332</v>
      </c>
      <c r="T2877" t="s">
        <v>19</v>
      </c>
    </row>
    <row r="2878" spans="1:20" x14ac:dyDescent="0.25">
      <c r="A2878">
        <v>2877</v>
      </c>
      <c r="B2878" t="s">
        <v>543</v>
      </c>
      <c r="C2878" t="s">
        <v>2993</v>
      </c>
      <c r="D2878" t="str">
        <f t="shared" si="88"/>
        <v>Kelly Mara</v>
      </c>
      <c r="E2878" t="s">
        <v>15</v>
      </c>
      <c r="F2878" t="s">
        <v>27</v>
      </c>
      <c r="G2878" t="s">
        <v>1060</v>
      </c>
      <c r="H2878" t="s">
        <v>1061</v>
      </c>
      <c r="I2878" t="s">
        <v>27</v>
      </c>
      <c r="J2878" t="s">
        <v>19</v>
      </c>
      <c r="K2878" t="str">
        <f>INDEX(Table6[Column1],MATCH(L2878,Table6[Column2]))</f>
        <v>Youth</v>
      </c>
      <c r="L2878">
        <v>23.977800949999999</v>
      </c>
      <c r="M2878" t="str">
        <f>VLOOKUP(L2878,Table1[],2)</f>
        <v>20 - 29</v>
      </c>
      <c r="N2878" t="str">
        <f>INDEX(Table7[Column1],MATCH(O2878,Table7[Column2]))</f>
        <v>Learning Stage</v>
      </c>
      <c r="O2878">
        <v>1.3878372320000001</v>
      </c>
      <c r="P2878" t="str">
        <f>VLOOKUP(O2878,Table13[],2)</f>
        <v>1 - 5</v>
      </c>
      <c r="Q2878" t="str">
        <f>INDEX(Table8[Column1],MATCH(R2878,Table8[Column2]))</f>
        <v>Scheduled</v>
      </c>
      <c r="R2878">
        <v>0</v>
      </c>
      <c r="S2878">
        <f t="shared" si="89"/>
        <v>0</v>
      </c>
      <c r="T2878" t="s">
        <v>19</v>
      </c>
    </row>
    <row r="2879" spans="1:20" x14ac:dyDescent="0.25">
      <c r="A2879">
        <v>2878</v>
      </c>
      <c r="B2879" t="s">
        <v>1196</v>
      </c>
      <c r="C2879" t="s">
        <v>1465</v>
      </c>
      <c r="D2879" t="str">
        <f t="shared" si="88"/>
        <v>Watson Andrew</v>
      </c>
      <c r="E2879" t="s">
        <v>22</v>
      </c>
      <c r="F2879" t="s">
        <v>327</v>
      </c>
      <c r="G2879" t="s">
        <v>1060</v>
      </c>
      <c r="H2879" t="s">
        <v>1061</v>
      </c>
      <c r="I2879" t="s">
        <v>169</v>
      </c>
      <c r="J2879" t="s">
        <v>19</v>
      </c>
      <c r="K2879" t="str">
        <f>INDEX(Table6[Column1],MATCH(L2879,Table6[Column2]))</f>
        <v>Adults</v>
      </c>
      <c r="L2879">
        <v>42.58640724</v>
      </c>
      <c r="M2879" t="str">
        <f>VLOOKUP(L2879,Table1[],2)</f>
        <v>40 - 49</v>
      </c>
      <c r="N2879" t="str">
        <f>INDEX(Table7[Column1],MATCH(O2879,Table7[Column2]))</f>
        <v>Learning Stage</v>
      </c>
      <c r="O2879">
        <v>2.9034104900000002</v>
      </c>
      <c r="P2879" t="str">
        <f>VLOOKUP(O2879,Table13[],2)</f>
        <v>1 - 5</v>
      </c>
      <c r="Q2879" t="str">
        <f>INDEX(Table8[Column1],MATCH(R2879,Table8[Column2]))</f>
        <v>Maintained</v>
      </c>
      <c r="R2879">
        <v>51.92433853</v>
      </c>
      <c r="S2879">
        <f t="shared" si="89"/>
        <v>2.1635141054166667</v>
      </c>
      <c r="T2879" t="s">
        <v>19</v>
      </c>
    </row>
    <row r="2880" spans="1:20" x14ac:dyDescent="0.25">
      <c r="A2880">
        <v>2879</v>
      </c>
      <c r="B2880" t="s">
        <v>1918</v>
      </c>
      <c r="C2880" t="s">
        <v>630</v>
      </c>
      <c r="D2880" t="str">
        <f t="shared" si="88"/>
        <v>Vidal Richard</v>
      </c>
      <c r="E2880" t="s">
        <v>22</v>
      </c>
      <c r="F2880" t="s">
        <v>788</v>
      </c>
      <c r="G2880" t="s">
        <v>2305</v>
      </c>
      <c r="H2880" t="s">
        <v>1826</v>
      </c>
      <c r="I2880" t="s">
        <v>788</v>
      </c>
      <c r="J2880" t="s">
        <v>19</v>
      </c>
      <c r="K2880" t="str">
        <f>INDEX(Table6[Column1],MATCH(L2880,Table6[Column2]))</f>
        <v>Adults</v>
      </c>
      <c r="L2880">
        <v>41.359673260000001</v>
      </c>
      <c r="M2880" t="str">
        <f>VLOOKUP(L2880,Table1[],2)</f>
        <v>40 - 49</v>
      </c>
      <c r="N2880" t="str">
        <f>INDEX(Table7[Column1],MATCH(O2880,Table7[Column2]))</f>
        <v>Learning Stage</v>
      </c>
      <c r="O2880">
        <v>5.7148975919999998</v>
      </c>
      <c r="P2880" t="str">
        <f>VLOOKUP(O2880,Table13[],2)</f>
        <v>1 - 5</v>
      </c>
      <c r="Q2880" t="str">
        <f>INDEX(Table8[Column1],MATCH(R2880,Table8[Column2]))</f>
        <v>Maintained</v>
      </c>
      <c r="R2880">
        <v>57.942977249999998</v>
      </c>
      <c r="S2880">
        <f t="shared" si="89"/>
        <v>2.4142907187499998</v>
      </c>
      <c r="T2880" t="s">
        <v>19</v>
      </c>
    </row>
    <row r="2881" spans="1:20" x14ac:dyDescent="0.25">
      <c r="A2881">
        <v>2880</v>
      </c>
      <c r="B2881" t="s">
        <v>1220</v>
      </c>
      <c r="C2881" t="s">
        <v>2142</v>
      </c>
      <c r="D2881" t="str">
        <f t="shared" si="88"/>
        <v>Salazar Shawn</v>
      </c>
      <c r="E2881" t="s">
        <v>22</v>
      </c>
      <c r="F2881" t="s">
        <v>84</v>
      </c>
      <c r="G2881" t="s">
        <v>1060</v>
      </c>
      <c r="H2881" t="s">
        <v>1061</v>
      </c>
      <c r="I2881" t="s">
        <v>84</v>
      </c>
      <c r="J2881" t="s">
        <v>19</v>
      </c>
      <c r="K2881" t="str">
        <f>INDEX(Table6[Column1],MATCH(L2881,Table6[Column2]))</f>
        <v>Young Adults</v>
      </c>
      <c r="L2881">
        <v>37.592526620000001</v>
      </c>
      <c r="M2881" t="str">
        <f>VLOOKUP(L2881,Table1[],2)</f>
        <v>30 - 39</v>
      </c>
      <c r="N2881" t="str">
        <f>INDEX(Table7[Column1],MATCH(O2881,Table7[Column2]))</f>
        <v>Learning Stage</v>
      </c>
      <c r="O2881">
        <v>4.6297569840000001</v>
      </c>
      <c r="P2881" t="str">
        <f>VLOOKUP(O2881,Table13[],2)</f>
        <v>1 - 5</v>
      </c>
      <c r="Q2881" t="str">
        <f>INDEX(Table8[Column1],MATCH(R2881,Table8[Column2]))</f>
        <v>Scheduled</v>
      </c>
      <c r="R2881">
        <v>0</v>
      </c>
      <c r="S2881">
        <f t="shared" si="89"/>
        <v>0</v>
      </c>
      <c r="T2881" t="s">
        <v>19</v>
      </c>
    </row>
    <row r="2882" spans="1:20" x14ac:dyDescent="0.25">
      <c r="A2882">
        <v>2881</v>
      </c>
      <c r="B2882" t="s">
        <v>2994</v>
      </c>
      <c r="C2882" t="s">
        <v>441</v>
      </c>
      <c r="D2882" t="str">
        <f t="shared" si="88"/>
        <v>Federico Amy</v>
      </c>
      <c r="E2882" t="s">
        <v>15</v>
      </c>
      <c r="F2882" t="s">
        <v>30</v>
      </c>
      <c r="G2882" t="s">
        <v>1060</v>
      </c>
      <c r="H2882" t="s">
        <v>1061</v>
      </c>
      <c r="I2882" t="s">
        <v>30</v>
      </c>
      <c r="J2882" t="s">
        <v>19</v>
      </c>
      <c r="K2882" t="str">
        <f>INDEX(Table6[Column1],MATCH(L2882,Table6[Column2]))</f>
        <v>Young Adults</v>
      </c>
      <c r="L2882">
        <v>30.219852979999999</v>
      </c>
      <c r="M2882" t="str">
        <f>VLOOKUP(L2882,Table1[],2)</f>
        <v>30 - 39</v>
      </c>
      <c r="N2882" t="str">
        <f>INDEX(Table7[Column1],MATCH(O2882,Table7[Column2]))</f>
        <v>Fitting in Stage</v>
      </c>
      <c r="O2882">
        <v>6.3034782470000001</v>
      </c>
      <c r="P2882" t="str">
        <f>VLOOKUP(O2882,Table13[],2)</f>
        <v>6 - 10</v>
      </c>
      <c r="Q2882" t="str">
        <f>INDEX(Table8[Column1],MATCH(R2882,Table8[Column2]))</f>
        <v>Scheduled</v>
      </c>
      <c r="R2882">
        <v>2.2798482870000001</v>
      </c>
      <c r="S2882">
        <f t="shared" si="89"/>
        <v>9.4993678625000008E-2</v>
      </c>
      <c r="T2882" t="s">
        <v>19</v>
      </c>
    </row>
    <row r="2883" spans="1:20" x14ac:dyDescent="0.25">
      <c r="A2883">
        <v>2882</v>
      </c>
      <c r="B2883" t="s">
        <v>2995</v>
      </c>
      <c r="C2883" t="s">
        <v>923</v>
      </c>
      <c r="D2883" t="str">
        <f t="shared" ref="D2883:D2946" si="90">CONCATENATE(B2883, " ",C2883)</f>
        <v>Brock Jackie</v>
      </c>
      <c r="E2883" t="s">
        <v>15</v>
      </c>
      <c r="F2883" t="s">
        <v>38</v>
      </c>
      <c r="G2883" t="s">
        <v>611</v>
      </c>
      <c r="H2883" t="s">
        <v>612</v>
      </c>
      <c r="I2883" t="s">
        <v>38</v>
      </c>
      <c r="J2883" t="s">
        <v>19</v>
      </c>
      <c r="K2883" t="str">
        <f>INDEX(Table6[Column1],MATCH(L2883,Table6[Column2]))</f>
        <v>Young Adults</v>
      </c>
      <c r="L2883">
        <v>39.184264200000001</v>
      </c>
      <c r="M2883" t="str">
        <f>VLOOKUP(L2883,Table1[],2)</f>
        <v>30 - 39</v>
      </c>
      <c r="N2883" t="str">
        <f>INDEX(Table7[Column1],MATCH(O2883,Table7[Column2]))</f>
        <v>Learning Stage</v>
      </c>
      <c r="O2883">
        <v>4.8595506930000001</v>
      </c>
      <c r="P2883" t="str">
        <f>VLOOKUP(O2883,Table13[],2)</f>
        <v>1 - 5</v>
      </c>
      <c r="Q2883" t="str">
        <f>INDEX(Table8[Column1],MATCH(R2883,Table8[Column2]))</f>
        <v>Maintained</v>
      </c>
      <c r="R2883">
        <v>52.279237639999998</v>
      </c>
      <c r="S2883">
        <f t="shared" ref="S2883:S2946" si="91">CONVERT(R2883,"hr","day")</f>
        <v>2.1783015683333335</v>
      </c>
      <c r="T2883" t="s">
        <v>19</v>
      </c>
    </row>
    <row r="2884" spans="1:20" x14ac:dyDescent="0.25">
      <c r="A2884">
        <v>2883</v>
      </c>
      <c r="B2884" t="s">
        <v>444</v>
      </c>
      <c r="C2884" t="s">
        <v>396</v>
      </c>
      <c r="D2884" t="str">
        <f t="shared" si="90"/>
        <v>Moore Sarah</v>
      </c>
      <c r="E2884" t="s">
        <v>15</v>
      </c>
      <c r="F2884" t="s">
        <v>107</v>
      </c>
      <c r="G2884" t="s">
        <v>1060</v>
      </c>
      <c r="H2884" t="s">
        <v>1061</v>
      </c>
      <c r="I2884" t="s">
        <v>107</v>
      </c>
      <c r="J2884" t="s">
        <v>19</v>
      </c>
      <c r="K2884" t="str">
        <f>INDEX(Table6[Column1],MATCH(L2884,Table6[Column2]))</f>
        <v>Adults</v>
      </c>
      <c r="L2884">
        <v>48.485760319999997</v>
      </c>
      <c r="M2884" t="str">
        <f>VLOOKUP(L2884,Table1[],2)</f>
        <v>40 - 49</v>
      </c>
      <c r="N2884" t="str">
        <f>INDEX(Table7[Column1],MATCH(O2884,Table7[Column2]))</f>
        <v>Learning Stage</v>
      </c>
      <c r="O2884">
        <v>2.0777960979999999</v>
      </c>
      <c r="P2884" t="str">
        <f>VLOOKUP(O2884,Table13[],2)</f>
        <v>1 - 5</v>
      </c>
      <c r="Q2884" t="str">
        <f>INDEX(Table8[Column1],MATCH(R2884,Table8[Column2]))</f>
        <v>Habitual</v>
      </c>
      <c r="R2884">
        <v>113.3857007</v>
      </c>
      <c r="S2884">
        <f t="shared" si="91"/>
        <v>4.7244041958333334</v>
      </c>
      <c r="T2884" t="s">
        <v>19</v>
      </c>
    </row>
    <row r="2885" spans="1:20" x14ac:dyDescent="0.25">
      <c r="A2885">
        <v>2884</v>
      </c>
      <c r="B2885" t="s">
        <v>2803</v>
      </c>
      <c r="C2885" t="s">
        <v>1824</v>
      </c>
      <c r="D2885" t="str">
        <f t="shared" si="90"/>
        <v>Gordon Melvin</v>
      </c>
      <c r="E2885" t="s">
        <v>22</v>
      </c>
      <c r="F2885" t="s">
        <v>886</v>
      </c>
      <c r="G2885" t="s">
        <v>1060</v>
      </c>
      <c r="H2885" t="s">
        <v>1061</v>
      </c>
      <c r="I2885" t="s">
        <v>277</v>
      </c>
      <c r="J2885" t="s">
        <v>19</v>
      </c>
      <c r="K2885" t="str">
        <f>INDEX(Table6[Column1],MATCH(L2885,Table6[Column2]))</f>
        <v>Adults</v>
      </c>
      <c r="L2885">
        <v>40.273674929999999</v>
      </c>
      <c r="M2885" t="str">
        <f>VLOOKUP(L2885,Table1[],2)</f>
        <v>40 - 49</v>
      </c>
      <c r="N2885" t="str">
        <f>INDEX(Table7[Column1],MATCH(O2885,Table7[Column2]))</f>
        <v>Learning Stage</v>
      </c>
      <c r="O2885">
        <v>5.1029092800000004</v>
      </c>
      <c r="P2885" t="str">
        <f>VLOOKUP(O2885,Table13[],2)</f>
        <v>1 - 5</v>
      </c>
      <c r="Q2885" t="str">
        <f>INDEX(Table8[Column1],MATCH(R2885,Table8[Column2]))</f>
        <v>Habitual</v>
      </c>
      <c r="R2885">
        <v>84.655985029999997</v>
      </c>
      <c r="S2885">
        <f t="shared" si="91"/>
        <v>3.5273327095833329</v>
      </c>
      <c r="T2885" t="s">
        <v>19</v>
      </c>
    </row>
    <row r="2886" spans="1:20" x14ac:dyDescent="0.25">
      <c r="A2886">
        <v>2885</v>
      </c>
      <c r="B2886" t="s">
        <v>2996</v>
      </c>
      <c r="C2886" t="s">
        <v>254</v>
      </c>
      <c r="D2886" t="str">
        <f t="shared" si="90"/>
        <v>Hibbert Arnold</v>
      </c>
      <c r="E2886" t="s">
        <v>22</v>
      </c>
      <c r="F2886" t="s">
        <v>38</v>
      </c>
      <c r="G2886" t="s">
        <v>820</v>
      </c>
      <c r="H2886" t="s">
        <v>821</v>
      </c>
      <c r="I2886" t="s">
        <v>38</v>
      </c>
      <c r="J2886" t="s">
        <v>19</v>
      </c>
      <c r="K2886" t="str">
        <f>INDEX(Table6[Column1],MATCH(L2886,Table6[Column2]))</f>
        <v>Adults</v>
      </c>
      <c r="L2886">
        <v>44.173698909999999</v>
      </c>
      <c r="M2886" t="str">
        <f>VLOOKUP(L2886,Table1[],2)</f>
        <v>40 - 49</v>
      </c>
      <c r="N2886" t="str">
        <f>INDEX(Table7[Column1],MATCH(O2886,Table7[Column2]))</f>
        <v>Learning Stage</v>
      </c>
      <c r="O2886">
        <v>3.6405418780000001</v>
      </c>
      <c r="P2886" t="str">
        <f>VLOOKUP(O2886,Table13[],2)</f>
        <v>1 - 5</v>
      </c>
      <c r="Q2886" t="str">
        <f>INDEX(Table8[Column1],MATCH(R2886,Table8[Column2]))</f>
        <v>Habitual</v>
      </c>
      <c r="R2886">
        <v>102.2935978</v>
      </c>
      <c r="S2886">
        <f t="shared" si="91"/>
        <v>4.2622332416666673</v>
      </c>
      <c r="T2886" t="s">
        <v>19</v>
      </c>
    </row>
    <row r="2887" spans="1:20" x14ac:dyDescent="0.25">
      <c r="A2887">
        <v>2886</v>
      </c>
      <c r="B2887" t="s">
        <v>876</v>
      </c>
      <c r="C2887" t="s">
        <v>52</v>
      </c>
      <c r="D2887" t="str">
        <f t="shared" si="90"/>
        <v>Robbins John</v>
      </c>
      <c r="E2887" t="s">
        <v>22</v>
      </c>
      <c r="F2887" t="s">
        <v>153</v>
      </c>
      <c r="G2887" t="s">
        <v>1060</v>
      </c>
      <c r="H2887" t="s">
        <v>1061</v>
      </c>
      <c r="I2887" t="s">
        <v>138</v>
      </c>
      <c r="J2887" t="s">
        <v>19</v>
      </c>
      <c r="K2887" t="str">
        <f>INDEX(Table6[Column1],MATCH(L2887,Table6[Column2]))</f>
        <v>Young Adults</v>
      </c>
      <c r="L2887">
        <v>38.761016429999998</v>
      </c>
      <c r="M2887" t="str">
        <f>VLOOKUP(L2887,Table1[],2)</f>
        <v>30 - 39</v>
      </c>
      <c r="N2887" t="str">
        <f>INDEX(Table7[Column1],MATCH(O2887,Table7[Column2]))</f>
        <v>Fitting in Stage</v>
      </c>
      <c r="O2887">
        <v>6.7340166359999998</v>
      </c>
      <c r="P2887" t="str">
        <f>VLOOKUP(O2887,Table13[],2)</f>
        <v>6 - 10</v>
      </c>
      <c r="Q2887" t="str">
        <f>INDEX(Table8[Column1],MATCH(R2887,Table8[Column2]))</f>
        <v>Scheduled</v>
      </c>
      <c r="R2887">
        <v>34.68426599</v>
      </c>
      <c r="S2887">
        <f t="shared" si="91"/>
        <v>1.4451777495833333</v>
      </c>
      <c r="T2887" t="s">
        <v>19</v>
      </c>
    </row>
    <row r="2888" spans="1:20" x14ac:dyDescent="0.25">
      <c r="A2888">
        <v>2887</v>
      </c>
      <c r="B2888" t="s">
        <v>376</v>
      </c>
      <c r="C2888" t="s">
        <v>1975</v>
      </c>
      <c r="D2888" t="str">
        <f t="shared" si="90"/>
        <v>Haynes Lillian</v>
      </c>
      <c r="E2888" t="s">
        <v>15</v>
      </c>
      <c r="F2888" t="s">
        <v>304</v>
      </c>
      <c r="G2888" t="s">
        <v>820</v>
      </c>
      <c r="H2888" t="s">
        <v>821</v>
      </c>
      <c r="I2888" t="s">
        <v>304</v>
      </c>
      <c r="J2888" t="s">
        <v>19</v>
      </c>
      <c r="K2888" t="str">
        <f>INDEX(Table6[Column1],MATCH(L2888,Table6[Column2]))</f>
        <v>Adults</v>
      </c>
      <c r="L2888">
        <v>44.802664280000002</v>
      </c>
      <c r="M2888" t="str">
        <f>VLOOKUP(L2888,Table1[],2)</f>
        <v>40 - 49</v>
      </c>
      <c r="N2888" t="str">
        <f>INDEX(Table7[Column1],MATCH(O2888,Table7[Column2]))</f>
        <v>Learning Stage</v>
      </c>
      <c r="O2888">
        <v>5.1655776400000004</v>
      </c>
      <c r="P2888" t="str">
        <f>VLOOKUP(O2888,Table13[],2)</f>
        <v>1 - 5</v>
      </c>
      <c r="Q2888" t="str">
        <f>INDEX(Table8[Column1],MATCH(R2888,Table8[Column2]))</f>
        <v>Habitual</v>
      </c>
      <c r="R2888">
        <v>107.098833</v>
      </c>
      <c r="S2888">
        <f t="shared" si="91"/>
        <v>4.4624513749999997</v>
      </c>
      <c r="T2888" t="s">
        <v>19</v>
      </c>
    </row>
    <row r="2889" spans="1:20" x14ac:dyDescent="0.25">
      <c r="A2889">
        <v>2888</v>
      </c>
      <c r="B2889" t="s">
        <v>2997</v>
      </c>
      <c r="C2889" t="s">
        <v>672</v>
      </c>
      <c r="D2889" t="str">
        <f t="shared" si="90"/>
        <v>Sevilla Frances</v>
      </c>
      <c r="E2889" t="s">
        <v>15</v>
      </c>
      <c r="F2889" t="s">
        <v>886</v>
      </c>
      <c r="G2889" t="s">
        <v>1060</v>
      </c>
      <c r="H2889" t="s">
        <v>1061</v>
      </c>
      <c r="I2889" t="s">
        <v>277</v>
      </c>
      <c r="J2889" t="s">
        <v>19</v>
      </c>
      <c r="K2889" t="str">
        <f>INDEX(Table6[Column1],MATCH(L2889,Table6[Column2]))</f>
        <v>Youth</v>
      </c>
      <c r="L2889">
        <v>21.491623149999999</v>
      </c>
      <c r="M2889" t="str">
        <f>VLOOKUP(L2889,Table1[],2)</f>
        <v>20 - 29</v>
      </c>
      <c r="N2889" t="str">
        <f>INDEX(Table7[Column1],MATCH(O2889,Table7[Column2]))</f>
        <v>Learning Stage</v>
      </c>
      <c r="O2889">
        <v>3.5170692080000001</v>
      </c>
      <c r="P2889" t="str">
        <f>VLOOKUP(O2889,Table13[],2)</f>
        <v>1 - 5</v>
      </c>
      <c r="Q2889" t="str">
        <f>INDEX(Table8[Column1],MATCH(R2889,Table8[Column2]))</f>
        <v>Scheduled</v>
      </c>
      <c r="R2889">
        <v>0</v>
      </c>
      <c r="S2889">
        <f t="shared" si="91"/>
        <v>0</v>
      </c>
      <c r="T2889" t="s">
        <v>19</v>
      </c>
    </row>
    <row r="2890" spans="1:20" x14ac:dyDescent="0.25">
      <c r="A2890">
        <v>2889</v>
      </c>
      <c r="B2890" t="s">
        <v>822</v>
      </c>
      <c r="C2890" t="s">
        <v>2998</v>
      </c>
      <c r="D2890" t="str">
        <f t="shared" si="90"/>
        <v>Powell Jarrod</v>
      </c>
      <c r="E2890" t="s">
        <v>22</v>
      </c>
      <c r="F2890" t="s">
        <v>1209</v>
      </c>
      <c r="G2890" t="s">
        <v>1060</v>
      </c>
      <c r="H2890" t="s">
        <v>1061</v>
      </c>
      <c r="I2890" t="s">
        <v>262</v>
      </c>
      <c r="J2890" t="s">
        <v>19</v>
      </c>
      <c r="K2890" t="str">
        <f>INDEX(Table6[Column1],MATCH(L2890,Table6[Column2]))</f>
        <v>Youth</v>
      </c>
      <c r="L2890">
        <v>23.98126151</v>
      </c>
      <c r="M2890" t="str">
        <f>VLOOKUP(L2890,Table1[],2)</f>
        <v>20 - 29</v>
      </c>
      <c r="N2890" t="str">
        <f>INDEX(Table7[Column1],MATCH(O2890,Table7[Column2]))</f>
        <v>Learning Stage</v>
      </c>
      <c r="O2890">
        <v>4.7584521100000003</v>
      </c>
      <c r="P2890" t="str">
        <f>VLOOKUP(O2890,Table13[],2)</f>
        <v>1 - 5</v>
      </c>
      <c r="Q2890" t="str">
        <f>INDEX(Table8[Column1],MATCH(R2890,Table8[Column2]))</f>
        <v>Scheduled</v>
      </c>
      <c r="R2890">
        <v>0</v>
      </c>
      <c r="S2890">
        <f t="shared" si="91"/>
        <v>0</v>
      </c>
      <c r="T2890" t="s">
        <v>19</v>
      </c>
    </row>
    <row r="2891" spans="1:20" x14ac:dyDescent="0.25">
      <c r="A2891">
        <v>2890</v>
      </c>
      <c r="B2891" t="s">
        <v>2999</v>
      </c>
      <c r="C2891" t="s">
        <v>29</v>
      </c>
      <c r="D2891" t="str">
        <f t="shared" si="90"/>
        <v>Chew Irene</v>
      </c>
      <c r="E2891" t="s">
        <v>15</v>
      </c>
      <c r="F2891" t="s">
        <v>95</v>
      </c>
      <c r="G2891" t="s">
        <v>1060</v>
      </c>
      <c r="H2891" t="s">
        <v>1061</v>
      </c>
      <c r="I2891" t="s">
        <v>87</v>
      </c>
      <c r="J2891" t="s">
        <v>19</v>
      </c>
      <c r="K2891" t="str">
        <f>INDEX(Table6[Column1],MATCH(L2891,Table6[Column2]))</f>
        <v>Elders</v>
      </c>
      <c r="L2891">
        <v>58.431984319999998</v>
      </c>
      <c r="M2891" t="str">
        <f>VLOOKUP(L2891,Table1[],2)</f>
        <v>50 - 59</v>
      </c>
      <c r="N2891" t="str">
        <f>INDEX(Table7[Column1],MATCH(O2891,Table7[Column2]))</f>
        <v>Learning Stage</v>
      </c>
      <c r="O2891">
        <v>4.0869745389999999</v>
      </c>
      <c r="P2891" t="str">
        <f>VLOOKUP(O2891,Table13[],2)</f>
        <v>1 - 5</v>
      </c>
      <c r="Q2891" t="str">
        <f>INDEX(Table8[Column1],MATCH(R2891,Table8[Column2]))</f>
        <v>Unexcused</v>
      </c>
      <c r="R2891">
        <v>173.16435179999999</v>
      </c>
      <c r="S2891">
        <f t="shared" si="91"/>
        <v>7.2151813250000005</v>
      </c>
      <c r="T2891" t="s">
        <v>19</v>
      </c>
    </row>
    <row r="2892" spans="1:20" x14ac:dyDescent="0.25">
      <c r="A2892">
        <v>2891</v>
      </c>
      <c r="B2892" t="s">
        <v>1832</v>
      </c>
      <c r="C2892" t="s">
        <v>1502</v>
      </c>
      <c r="D2892" t="str">
        <f t="shared" si="90"/>
        <v>Owens Jack</v>
      </c>
      <c r="E2892" t="s">
        <v>22</v>
      </c>
      <c r="F2892" t="s">
        <v>828</v>
      </c>
      <c r="G2892" t="s">
        <v>1060</v>
      </c>
      <c r="H2892" t="s">
        <v>1061</v>
      </c>
      <c r="I2892" t="s">
        <v>24</v>
      </c>
      <c r="J2892" t="s">
        <v>19</v>
      </c>
      <c r="K2892" t="str">
        <f>INDEX(Table6[Column1],MATCH(L2892,Table6[Column2]))</f>
        <v>Young Adults</v>
      </c>
      <c r="L2892">
        <v>31.919972569999999</v>
      </c>
      <c r="M2892" t="str">
        <f>VLOOKUP(L2892,Table1[],2)</f>
        <v>30 - 39</v>
      </c>
      <c r="N2892" t="str">
        <f>INDEX(Table7[Column1],MATCH(O2892,Table7[Column2]))</f>
        <v>Learning Stage</v>
      </c>
      <c r="O2892">
        <v>4.8423011520000001</v>
      </c>
      <c r="P2892" t="str">
        <f>VLOOKUP(O2892,Table13[],2)</f>
        <v>1 - 5</v>
      </c>
      <c r="Q2892" t="str">
        <f>INDEX(Table8[Column1],MATCH(R2892,Table8[Column2]))</f>
        <v>Maintained</v>
      </c>
      <c r="R2892">
        <v>54.971975729999997</v>
      </c>
      <c r="S2892">
        <f t="shared" si="91"/>
        <v>2.29049898875</v>
      </c>
      <c r="T2892" t="s">
        <v>19</v>
      </c>
    </row>
    <row r="2893" spans="1:20" x14ac:dyDescent="0.25">
      <c r="A2893">
        <v>2892</v>
      </c>
      <c r="B2893" t="s">
        <v>200</v>
      </c>
      <c r="C2893" t="s">
        <v>651</v>
      </c>
      <c r="D2893" t="str">
        <f t="shared" si="90"/>
        <v>White Lawrence</v>
      </c>
      <c r="E2893" t="s">
        <v>22</v>
      </c>
      <c r="F2893" t="s">
        <v>169</v>
      </c>
      <c r="G2893" t="s">
        <v>1060</v>
      </c>
      <c r="H2893" t="s">
        <v>1061</v>
      </c>
      <c r="I2893" t="s">
        <v>169</v>
      </c>
      <c r="J2893" t="s">
        <v>19</v>
      </c>
      <c r="K2893" t="str">
        <f>INDEX(Table6[Column1],MATCH(L2893,Table6[Column2]))</f>
        <v>Young Adults</v>
      </c>
      <c r="L2893">
        <v>36.200192850000001</v>
      </c>
      <c r="M2893" t="str">
        <f>VLOOKUP(L2893,Table1[],2)</f>
        <v>30 - 39</v>
      </c>
      <c r="N2893" t="str">
        <f>INDEX(Table7[Column1],MATCH(O2893,Table7[Column2]))</f>
        <v>Learning Stage</v>
      </c>
      <c r="O2893">
        <v>3.6073780640000002</v>
      </c>
      <c r="P2893" t="str">
        <f>VLOOKUP(O2893,Table13[],2)</f>
        <v>1 - 5</v>
      </c>
      <c r="Q2893" t="str">
        <f>INDEX(Table8[Column1],MATCH(R2893,Table8[Column2]))</f>
        <v>Scheduled</v>
      </c>
      <c r="R2893">
        <v>13.5581403</v>
      </c>
      <c r="S2893">
        <f t="shared" si="91"/>
        <v>0.56492251250000003</v>
      </c>
      <c r="T2893" t="s">
        <v>19</v>
      </c>
    </row>
    <row r="2894" spans="1:20" x14ac:dyDescent="0.25">
      <c r="A2894">
        <v>2893</v>
      </c>
      <c r="B2894" t="s">
        <v>1962</v>
      </c>
      <c r="C2894" t="s">
        <v>2444</v>
      </c>
      <c r="D2894" t="str">
        <f t="shared" si="90"/>
        <v>Weldon Lindsey</v>
      </c>
      <c r="E2894" t="s">
        <v>15</v>
      </c>
      <c r="F2894" t="s">
        <v>24</v>
      </c>
      <c r="G2894" t="s">
        <v>1060</v>
      </c>
      <c r="H2894" t="s">
        <v>1061</v>
      </c>
      <c r="I2894" t="s">
        <v>24</v>
      </c>
      <c r="J2894" t="s">
        <v>19</v>
      </c>
      <c r="K2894" t="str">
        <f>INDEX(Table6[Column1],MATCH(L2894,Table6[Column2]))</f>
        <v>Adults</v>
      </c>
      <c r="L2894">
        <v>46.420359120000001</v>
      </c>
      <c r="M2894" t="str">
        <f>VLOOKUP(L2894,Table1[],2)</f>
        <v>40 - 49</v>
      </c>
      <c r="N2894" t="str">
        <f>INDEX(Table7[Column1],MATCH(O2894,Table7[Column2]))</f>
        <v>Learning Stage</v>
      </c>
      <c r="O2894">
        <v>2.472258021</v>
      </c>
      <c r="P2894" t="str">
        <f>VLOOKUP(O2894,Table13[],2)</f>
        <v>1 - 5</v>
      </c>
      <c r="Q2894" t="str">
        <f>INDEX(Table8[Column1],MATCH(R2894,Table8[Column2]))</f>
        <v>Habitual</v>
      </c>
      <c r="R2894">
        <v>107.49240349999999</v>
      </c>
      <c r="S2894">
        <f t="shared" si="91"/>
        <v>4.4788501458333334</v>
      </c>
      <c r="T2894" t="s">
        <v>19</v>
      </c>
    </row>
    <row r="2895" spans="1:20" x14ac:dyDescent="0.25">
      <c r="A2895">
        <v>2894</v>
      </c>
      <c r="B2895" t="s">
        <v>2554</v>
      </c>
      <c r="C2895" t="s">
        <v>3000</v>
      </c>
      <c r="D2895" t="str">
        <f t="shared" si="90"/>
        <v>Castro Karolyn</v>
      </c>
      <c r="E2895" t="s">
        <v>15</v>
      </c>
      <c r="F2895" t="s">
        <v>30</v>
      </c>
      <c r="G2895" t="s">
        <v>2305</v>
      </c>
      <c r="H2895" t="s">
        <v>1826</v>
      </c>
      <c r="I2895" t="s">
        <v>30</v>
      </c>
      <c r="J2895" t="s">
        <v>19</v>
      </c>
      <c r="K2895" t="str">
        <f>INDEX(Table6[Column1],MATCH(L2895,Table6[Column2]))</f>
        <v>Elders</v>
      </c>
      <c r="L2895">
        <v>50.213346219999998</v>
      </c>
      <c r="M2895" t="str">
        <f>VLOOKUP(L2895,Table1[],2)</f>
        <v>50 - 59</v>
      </c>
      <c r="N2895" t="str">
        <f>INDEX(Table7[Column1],MATCH(O2895,Table7[Column2]))</f>
        <v>Fitting in Stage</v>
      </c>
      <c r="O2895">
        <v>6.8584094640000002</v>
      </c>
      <c r="P2895" t="str">
        <f>VLOOKUP(O2895,Table13[],2)</f>
        <v>6 - 10</v>
      </c>
      <c r="Q2895" t="str">
        <f>INDEX(Table8[Column1],MATCH(R2895,Table8[Column2]))</f>
        <v>Habitual</v>
      </c>
      <c r="R2895">
        <v>88.352350470000005</v>
      </c>
      <c r="S2895">
        <f t="shared" si="91"/>
        <v>3.6813479362500003</v>
      </c>
      <c r="T2895" t="s">
        <v>19</v>
      </c>
    </row>
    <row r="2896" spans="1:20" x14ac:dyDescent="0.25">
      <c r="A2896">
        <v>2895</v>
      </c>
      <c r="B2896" t="s">
        <v>2234</v>
      </c>
      <c r="C2896" t="s">
        <v>3001</v>
      </c>
      <c r="D2896" t="str">
        <f t="shared" si="90"/>
        <v>Daley Kathyrn</v>
      </c>
      <c r="E2896" t="s">
        <v>15</v>
      </c>
      <c r="F2896" t="s">
        <v>38</v>
      </c>
      <c r="G2896" t="s">
        <v>820</v>
      </c>
      <c r="H2896" t="s">
        <v>821</v>
      </c>
      <c r="I2896" t="s">
        <v>38</v>
      </c>
      <c r="J2896" t="s">
        <v>19</v>
      </c>
      <c r="K2896" t="str">
        <f>INDEX(Table6[Column1],MATCH(L2896,Table6[Column2]))</f>
        <v>Youth</v>
      </c>
      <c r="L2896">
        <v>22.754907289999998</v>
      </c>
      <c r="M2896" t="str">
        <f>VLOOKUP(L2896,Table1[],2)</f>
        <v>20 - 29</v>
      </c>
      <c r="N2896" t="str">
        <f>INDEX(Table7[Column1],MATCH(O2896,Table7[Column2]))</f>
        <v>Learning Stage</v>
      </c>
      <c r="O2896">
        <v>4.9479394660000002</v>
      </c>
      <c r="P2896" t="str">
        <f>VLOOKUP(O2896,Table13[],2)</f>
        <v>1 - 5</v>
      </c>
      <c r="Q2896" t="str">
        <f>INDEX(Table8[Column1],MATCH(R2896,Table8[Column2]))</f>
        <v>Scheduled</v>
      </c>
      <c r="R2896">
        <v>0</v>
      </c>
      <c r="S2896">
        <f t="shared" si="91"/>
        <v>0</v>
      </c>
      <c r="T2896" t="s">
        <v>19</v>
      </c>
    </row>
    <row r="2897" spans="1:20" x14ac:dyDescent="0.25">
      <c r="A2897">
        <v>2896</v>
      </c>
      <c r="B2897" t="s">
        <v>2735</v>
      </c>
      <c r="C2897" t="s">
        <v>93</v>
      </c>
      <c r="D2897" t="str">
        <f t="shared" si="90"/>
        <v>Osborne William</v>
      </c>
      <c r="E2897" t="s">
        <v>22</v>
      </c>
      <c r="F2897" t="s">
        <v>38</v>
      </c>
      <c r="G2897" t="s">
        <v>611</v>
      </c>
      <c r="H2897" t="s">
        <v>612</v>
      </c>
      <c r="I2897" t="s">
        <v>38</v>
      </c>
      <c r="J2897" t="s">
        <v>19</v>
      </c>
      <c r="K2897" t="str">
        <f>INDEX(Table6[Column1],MATCH(L2897,Table6[Column2]))</f>
        <v>Youth</v>
      </c>
      <c r="L2897">
        <v>22.960500450000001</v>
      </c>
      <c r="M2897" t="str">
        <f>VLOOKUP(L2897,Table1[],2)</f>
        <v>20 - 29</v>
      </c>
      <c r="N2897" t="str">
        <f>INDEX(Table7[Column1],MATCH(O2897,Table7[Column2]))</f>
        <v>Learning Stage</v>
      </c>
      <c r="O2897">
        <v>3.7030952140000002</v>
      </c>
      <c r="P2897" t="str">
        <f>VLOOKUP(O2897,Table13[],2)</f>
        <v>1 - 5</v>
      </c>
      <c r="Q2897" t="str">
        <f>INDEX(Table8[Column1],MATCH(R2897,Table8[Column2]))</f>
        <v>Scheduled</v>
      </c>
      <c r="R2897">
        <v>0</v>
      </c>
      <c r="S2897">
        <f t="shared" si="91"/>
        <v>0</v>
      </c>
      <c r="T2897" t="s">
        <v>19</v>
      </c>
    </row>
    <row r="2898" spans="1:20" x14ac:dyDescent="0.25">
      <c r="A2898">
        <v>2897</v>
      </c>
      <c r="B2898" t="s">
        <v>1299</v>
      </c>
      <c r="C2898" t="s">
        <v>438</v>
      </c>
      <c r="D2898" t="str">
        <f t="shared" si="90"/>
        <v>Perkins Caitlin</v>
      </c>
      <c r="E2898" t="s">
        <v>15</v>
      </c>
      <c r="F2898" t="s">
        <v>176</v>
      </c>
      <c r="G2898" t="s">
        <v>1060</v>
      </c>
      <c r="H2898" t="s">
        <v>1061</v>
      </c>
      <c r="I2898" t="s">
        <v>134</v>
      </c>
      <c r="J2898" t="s">
        <v>19</v>
      </c>
      <c r="K2898" t="str">
        <f>INDEX(Table6[Column1],MATCH(L2898,Table6[Column2]))</f>
        <v>Adults</v>
      </c>
      <c r="L2898">
        <v>44.557334750000003</v>
      </c>
      <c r="M2898" t="str">
        <f>VLOOKUP(L2898,Table1[],2)</f>
        <v>40 - 49</v>
      </c>
      <c r="N2898" t="str">
        <f>INDEX(Table7[Column1],MATCH(O2898,Table7[Column2]))</f>
        <v>Learning Stage</v>
      </c>
      <c r="O2898">
        <v>5.2343281040000003</v>
      </c>
      <c r="P2898" t="str">
        <f>VLOOKUP(O2898,Table13[],2)</f>
        <v>1 - 5</v>
      </c>
      <c r="Q2898" t="str">
        <f>INDEX(Table8[Column1],MATCH(R2898,Table8[Column2]))</f>
        <v>Maintained</v>
      </c>
      <c r="R2898">
        <v>49.173558020000002</v>
      </c>
      <c r="S2898">
        <f t="shared" si="91"/>
        <v>2.0488982508333331</v>
      </c>
      <c r="T2898" t="s">
        <v>19</v>
      </c>
    </row>
    <row r="2899" spans="1:20" x14ac:dyDescent="0.25">
      <c r="A2899">
        <v>2898</v>
      </c>
      <c r="B2899" t="s">
        <v>3002</v>
      </c>
      <c r="C2899" t="s">
        <v>32</v>
      </c>
      <c r="D2899" t="str">
        <f t="shared" si="90"/>
        <v>Hove Edward</v>
      </c>
      <c r="E2899" t="s">
        <v>22</v>
      </c>
      <c r="F2899" t="s">
        <v>38</v>
      </c>
      <c r="G2899" t="s">
        <v>820</v>
      </c>
      <c r="H2899" t="s">
        <v>821</v>
      </c>
      <c r="I2899" t="s">
        <v>38</v>
      </c>
      <c r="J2899" t="s">
        <v>19</v>
      </c>
      <c r="K2899" t="str">
        <f>INDEX(Table6[Column1],MATCH(L2899,Table6[Column2]))</f>
        <v>Adults</v>
      </c>
      <c r="L2899">
        <v>40.144126190000001</v>
      </c>
      <c r="M2899" t="str">
        <f>VLOOKUP(L2899,Table1[],2)</f>
        <v>40 - 49</v>
      </c>
      <c r="N2899" t="str">
        <f>INDEX(Table7[Column1],MATCH(O2899,Table7[Column2]))</f>
        <v>Learning Stage</v>
      </c>
      <c r="O2899">
        <v>4.1494709140000001</v>
      </c>
      <c r="P2899" t="str">
        <f>VLOOKUP(O2899,Table13[],2)</f>
        <v>1 - 5</v>
      </c>
      <c r="Q2899" t="str">
        <f>INDEX(Table8[Column1],MATCH(R2899,Table8[Column2]))</f>
        <v>Scheduled</v>
      </c>
      <c r="R2899">
        <v>20.386728309999999</v>
      </c>
      <c r="S2899">
        <f t="shared" si="91"/>
        <v>0.84944701291666658</v>
      </c>
      <c r="T2899" t="s">
        <v>19</v>
      </c>
    </row>
    <row r="2900" spans="1:20" x14ac:dyDescent="0.25">
      <c r="A2900">
        <v>2899</v>
      </c>
      <c r="B2900" t="s">
        <v>3003</v>
      </c>
      <c r="C2900" t="s">
        <v>52</v>
      </c>
      <c r="D2900" t="str">
        <f t="shared" si="90"/>
        <v>Gillespie John</v>
      </c>
      <c r="E2900" t="s">
        <v>22</v>
      </c>
      <c r="F2900" t="s">
        <v>806</v>
      </c>
      <c r="G2900" t="s">
        <v>2305</v>
      </c>
      <c r="H2900" t="s">
        <v>1826</v>
      </c>
      <c r="I2900" t="s">
        <v>192</v>
      </c>
      <c r="J2900" t="s">
        <v>19</v>
      </c>
      <c r="K2900" t="str">
        <f>INDEX(Table6[Column1],MATCH(L2900,Table6[Column2]))</f>
        <v>Adults</v>
      </c>
      <c r="L2900">
        <v>40.977147780000003</v>
      </c>
      <c r="M2900" t="str">
        <f>VLOOKUP(L2900,Table1[],2)</f>
        <v>40 - 49</v>
      </c>
      <c r="N2900" t="str">
        <f>INDEX(Table7[Column1],MATCH(O2900,Table7[Column2]))</f>
        <v>Learning Stage</v>
      </c>
      <c r="O2900">
        <v>1.183427582</v>
      </c>
      <c r="P2900" t="str">
        <f>VLOOKUP(O2900,Table13[],2)</f>
        <v>1 - 5</v>
      </c>
      <c r="Q2900" t="str">
        <f>INDEX(Table8[Column1],MATCH(R2900,Table8[Column2]))</f>
        <v>Scheduled</v>
      </c>
      <c r="R2900">
        <v>22.233951449999999</v>
      </c>
      <c r="S2900">
        <f t="shared" si="91"/>
        <v>0.92641464374999993</v>
      </c>
      <c r="T2900" t="s">
        <v>19</v>
      </c>
    </row>
    <row r="2901" spans="1:20" x14ac:dyDescent="0.25">
      <c r="A2901">
        <v>2900</v>
      </c>
      <c r="B2901" t="s">
        <v>1012</v>
      </c>
      <c r="C2901" t="s">
        <v>3004</v>
      </c>
      <c r="D2901" t="str">
        <f t="shared" si="90"/>
        <v>Anderson Shaunta</v>
      </c>
      <c r="E2901" t="s">
        <v>15</v>
      </c>
      <c r="F2901" t="s">
        <v>38</v>
      </c>
      <c r="G2901" t="s">
        <v>820</v>
      </c>
      <c r="H2901" t="s">
        <v>821</v>
      </c>
      <c r="I2901" t="s">
        <v>38</v>
      </c>
      <c r="J2901" t="s">
        <v>19</v>
      </c>
      <c r="K2901" t="str">
        <f>INDEX(Table6[Column1],MATCH(L2901,Table6[Column2]))</f>
        <v>Elders</v>
      </c>
      <c r="L2901">
        <v>55.49815263</v>
      </c>
      <c r="M2901" t="str">
        <f>VLOOKUP(L2901,Table1[],2)</f>
        <v>50 - 59</v>
      </c>
      <c r="N2901" t="str">
        <f>INDEX(Table7[Column1],MATCH(O2901,Table7[Column2]))</f>
        <v>Learning Stage</v>
      </c>
      <c r="O2901">
        <v>3.2389585250000001</v>
      </c>
      <c r="P2901" t="str">
        <f>VLOOKUP(O2901,Table13[],2)</f>
        <v>1 - 5</v>
      </c>
      <c r="Q2901" t="str">
        <f>INDEX(Table8[Column1],MATCH(R2901,Table8[Column2]))</f>
        <v>Unexcused</v>
      </c>
      <c r="R2901">
        <v>178.10771360000001</v>
      </c>
      <c r="S2901">
        <f t="shared" si="91"/>
        <v>7.4211547333333332</v>
      </c>
      <c r="T2901" t="s">
        <v>19</v>
      </c>
    </row>
    <row r="2902" spans="1:20" x14ac:dyDescent="0.25">
      <c r="A2902">
        <v>2901</v>
      </c>
      <c r="B2902" t="s">
        <v>400</v>
      </c>
      <c r="C2902" t="s">
        <v>50</v>
      </c>
      <c r="D2902" t="str">
        <f t="shared" si="90"/>
        <v>Williams Robert</v>
      </c>
      <c r="E2902" t="s">
        <v>22</v>
      </c>
      <c r="F2902" t="s">
        <v>846</v>
      </c>
      <c r="G2902" t="s">
        <v>1060</v>
      </c>
      <c r="H2902" t="s">
        <v>1061</v>
      </c>
      <c r="I2902" t="s">
        <v>169</v>
      </c>
      <c r="J2902" t="s">
        <v>19</v>
      </c>
      <c r="K2902" t="str">
        <f>INDEX(Table6[Column1],MATCH(L2902,Table6[Column2]))</f>
        <v>Adults</v>
      </c>
      <c r="L2902">
        <v>49.074939739999998</v>
      </c>
      <c r="M2902" t="str">
        <f>VLOOKUP(L2902,Table1[],2)</f>
        <v>40 - 49</v>
      </c>
      <c r="N2902" t="str">
        <f>INDEX(Table7[Column1],MATCH(O2902,Table7[Column2]))</f>
        <v>Learning Stage</v>
      </c>
      <c r="O2902">
        <v>5.4188917290000003</v>
      </c>
      <c r="P2902" t="str">
        <f>VLOOKUP(O2902,Table13[],2)</f>
        <v>1 - 5</v>
      </c>
      <c r="Q2902" t="str">
        <f>INDEX(Table8[Column1],MATCH(R2902,Table8[Column2]))</f>
        <v>Scheduled</v>
      </c>
      <c r="R2902">
        <v>36.497021830000001</v>
      </c>
      <c r="S2902">
        <f t="shared" si="91"/>
        <v>1.5207092429166669</v>
      </c>
      <c r="T2902" t="s">
        <v>19</v>
      </c>
    </row>
    <row r="2903" spans="1:20" x14ac:dyDescent="0.25">
      <c r="A2903">
        <v>2902</v>
      </c>
      <c r="B2903" t="s">
        <v>3005</v>
      </c>
      <c r="C2903" t="s">
        <v>687</v>
      </c>
      <c r="D2903" t="str">
        <f t="shared" si="90"/>
        <v>Lunsford Samuel</v>
      </c>
      <c r="E2903" t="s">
        <v>22</v>
      </c>
      <c r="F2903" t="s">
        <v>176</v>
      </c>
      <c r="G2903" t="s">
        <v>1060</v>
      </c>
      <c r="H2903" t="s">
        <v>1061</v>
      </c>
      <c r="I2903" t="s">
        <v>134</v>
      </c>
      <c r="J2903" t="s">
        <v>19</v>
      </c>
      <c r="K2903" t="str">
        <f>INDEX(Table6[Column1],MATCH(L2903,Table6[Column2]))</f>
        <v>Adults</v>
      </c>
      <c r="L2903">
        <v>49.16902967</v>
      </c>
      <c r="M2903" t="str">
        <f>VLOOKUP(L2903,Table1[],2)</f>
        <v>40 - 49</v>
      </c>
      <c r="N2903" t="str">
        <f>INDEX(Table7[Column1],MATCH(O2903,Table7[Column2]))</f>
        <v>Learning Stage</v>
      </c>
      <c r="O2903">
        <v>2.47893856</v>
      </c>
      <c r="P2903" t="str">
        <f>VLOOKUP(O2903,Table13[],2)</f>
        <v>1 - 5</v>
      </c>
      <c r="Q2903" t="str">
        <f>INDEX(Table8[Column1],MATCH(R2903,Table8[Column2]))</f>
        <v>Habitual</v>
      </c>
      <c r="R2903">
        <v>109.8676129</v>
      </c>
      <c r="S2903">
        <f t="shared" si="91"/>
        <v>4.5778172041666663</v>
      </c>
      <c r="T2903" t="s">
        <v>19</v>
      </c>
    </row>
    <row r="2904" spans="1:20" x14ac:dyDescent="0.25">
      <c r="A2904">
        <v>2903</v>
      </c>
      <c r="B2904" t="s">
        <v>3006</v>
      </c>
      <c r="C2904" t="s">
        <v>494</v>
      </c>
      <c r="D2904" t="str">
        <f t="shared" si="90"/>
        <v>Hamilton Ryan</v>
      </c>
      <c r="E2904" t="s">
        <v>22</v>
      </c>
      <c r="F2904" t="s">
        <v>90</v>
      </c>
      <c r="G2904" t="s">
        <v>1060</v>
      </c>
      <c r="H2904" t="s">
        <v>1061</v>
      </c>
      <c r="I2904" t="s">
        <v>90</v>
      </c>
      <c r="J2904" t="s">
        <v>19</v>
      </c>
      <c r="K2904" t="str">
        <f>INDEX(Table6[Column1],MATCH(L2904,Table6[Column2]))</f>
        <v>Adults</v>
      </c>
      <c r="L2904">
        <v>47.883399490000002</v>
      </c>
      <c r="M2904" t="str">
        <f>VLOOKUP(L2904,Table1[],2)</f>
        <v>40 - 49</v>
      </c>
      <c r="N2904" t="str">
        <f>INDEX(Table7[Column1],MATCH(O2904,Table7[Column2]))</f>
        <v>Learning Stage</v>
      </c>
      <c r="O2904">
        <v>5.9451078370000001</v>
      </c>
      <c r="P2904" t="str">
        <f>VLOOKUP(O2904,Table13[],2)</f>
        <v>1 - 5</v>
      </c>
      <c r="Q2904" t="str">
        <f>INDEX(Table8[Column1],MATCH(R2904,Table8[Column2]))</f>
        <v>Habitual</v>
      </c>
      <c r="R2904">
        <v>81.372377689999993</v>
      </c>
      <c r="S2904">
        <f t="shared" si="91"/>
        <v>3.3905157370833332</v>
      </c>
      <c r="T2904" t="s">
        <v>19</v>
      </c>
    </row>
    <row r="2905" spans="1:20" x14ac:dyDescent="0.25">
      <c r="A2905">
        <v>2904</v>
      </c>
      <c r="B2905" t="s">
        <v>2774</v>
      </c>
      <c r="C2905" t="s">
        <v>3007</v>
      </c>
      <c r="D2905" t="str">
        <f t="shared" si="90"/>
        <v>Beaver Earle</v>
      </c>
      <c r="E2905" t="s">
        <v>22</v>
      </c>
      <c r="F2905" t="s">
        <v>57</v>
      </c>
      <c r="G2905" t="s">
        <v>1060</v>
      </c>
      <c r="H2905" t="s">
        <v>1061</v>
      </c>
      <c r="I2905" t="s">
        <v>57</v>
      </c>
      <c r="J2905" t="s">
        <v>19</v>
      </c>
      <c r="K2905" t="str">
        <f>INDEX(Table6[Column1],MATCH(L2905,Table6[Column2]))</f>
        <v>Adults</v>
      </c>
      <c r="L2905">
        <v>42.788672040000002</v>
      </c>
      <c r="M2905" t="str">
        <f>VLOOKUP(L2905,Table1[],2)</f>
        <v>40 - 49</v>
      </c>
      <c r="N2905" t="str">
        <f>INDEX(Table7[Column1],MATCH(O2905,Table7[Column2]))</f>
        <v>Learning Stage</v>
      </c>
      <c r="O2905">
        <v>3.9998523019999999</v>
      </c>
      <c r="P2905" t="str">
        <f>VLOOKUP(O2905,Table13[],2)</f>
        <v>1 - 5</v>
      </c>
      <c r="Q2905" t="str">
        <f>INDEX(Table8[Column1],MATCH(R2905,Table8[Column2]))</f>
        <v>Habitual</v>
      </c>
      <c r="R2905">
        <v>99.865468530000001</v>
      </c>
      <c r="S2905">
        <f t="shared" si="91"/>
        <v>4.1610611887500006</v>
      </c>
      <c r="T2905" t="s">
        <v>19</v>
      </c>
    </row>
    <row r="2906" spans="1:20" x14ac:dyDescent="0.25">
      <c r="A2906">
        <v>2905</v>
      </c>
      <c r="B2906" t="s">
        <v>1760</v>
      </c>
      <c r="C2906" t="s">
        <v>219</v>
      </c>
      <c r="D2906" t="str">
        <f t="shared" si="90"/>
        <v>Simms Joshua</v>
      </c>
      <c r="E2906" t="s">
        <v>22</v>
      </c>
      <c r="F2906" t="s">
        <v>30</v>
      </c>
      <c r="G2906" t="s">
        <v>1060</v>
      </c>
      <c r="H2906" t="s">
        <v>1061</v>
      </c>
      <c r="I2906" t="s">
        <v>30</v>
      </c>
      <c r="J2906" t="s">
        <v>19</v>
      </c>
      <c r="K2906" t="str">
        <f>INDEX(Table6[Column1],MATCH(L2906,Table6[Column2]))</f>
        <v>Adults</v>
      </c>
      <c r="L2906">
        <v>43.859213439999998</v>
      </c>
      <c r="M2906" t="str">
        <f>VLOOKUP(L2906,Table1[],2)</f>
        <v>40 - 49</v>
      </c>
      <c r="N2906" t="str">
        <f>INDEX(Table7[Column1],MATCH(O2906,Table7[Column2]))</f>
        <v>Learning Stage</v>
      </c>
      <c r="O2906">
        <v>3.9979941019999998</v>
      </c>
      <c r="P2906" t="str">
        <f>VLOOKUP(O2906,Table13[],2)</f>
        <v>1 - 5</v>
      </c>
      <c r="Q2906" t="str">
        <f>INDEX(Table8[Column1],MATCH(R2906,Table8[Column2]))</f>
        <v>Maintained</v>
      </c>
      <c r="R2906">
        <v>52.897668490000001</v>
      </c>
      <c r="S2906">
        <f t="shared" si="91"/>
        <v>2.2040695204166667</v>
      </c>
      <c r="T2906" t="s">
        <v>19</v>
      </c>
    </row>
    <row r="2907" spans="1:20" x14ac:dyDescent="0.25">
      <c r="A2907">
        <v>2906</v>
      </c>
      <c r="B2907" t="s">
        <v>1409</v>
      </c>
      <c r="C2907" t="s">
        <v>504</v>
      </c>
      <c r="D2907" t="str">
        <f t="shared" si="90"/>
        <v>Palmer Ann</v>
      </c>
      <c r="E2907" t="s">
        <v>15</v>
      </c>
      <c r="F2907" t="s">
        <v>138</v>
      </c>
      <c r="G2907" t="s">
        <v>1060</v>
      </c>
      <c r="H2907" t="s">
        <v>1061</v>
      </c>
      <c r="I2907" t="s">
        <v>138</v>
      </c>
      <c r="J2907" t="s">
        <v>19</v>
      </c>
      <c r="K2907" t="str">
        <f>INDEX(Table6[Column1],MATCH(L2907,Table6[Column2]))</f>
        <v>Young Adults</v>
      </c>
      <c r="L2907">
        <v>33.329917530000003</v>
      </c>
      <c r="M2907" t="str">
        <f>VLOOKUP(L2907,Table1[],2)</f>
        <v>30 - 39</v>
      </c>
      <c r="N2907" t="str">
        <f>INDEX(Table7[Column1],MATCH(O2907,Table7[Column2]))</f>
        <v>Learning Stage</v>
      </c>
      <c r="O2907">
        <v>5.153047098</v>
      </c>
      <c r="P2907" t="str">
        <f>VLOOKUP(O2907,Table13[],2)</f>
        <v>1 - 5</v>
      </c>
      <c r="Q2907" t="str">
        <f>INDEX(Table8[Column1],MATCH(R2907,Table8[Column2]))</f>
        <v>Scheduled</v>
      </c>
      <c r="R2907">
        <v>6.7530096909999999</v>
      </c>
      <c r="S2907">
        <f t="shared" si="91"/>
        <v>0.28137540379166665</v>
      </c>
      <c r="T2907" t="s">
        <v>19</v>
      </c>
    </row>
    <row r="2908" spans="1:20" x14ac:dyDescent="0.25">
      <c r="A2908">
        <v>2907</v>
      </c>
      <c r="B2908" t="s">
        <v>3008</v>
      </c>
      <c r="C2908" t="s">
        <v>480</v>
      </c>
      <c r="D2908" t="str">
        <f t="shared" si="90"/>
        <v>Bean Heather</v>
      </c>
      <c r="E2908" t="s">
        <v>15</v>
      </c>
      <c r="F2908" t="s">
        <v>1327</v>
      </c>
      <c r="G2908" t="s">
        <v>1060</v>
      </c>
      <c r="H2908" t="s">
        <v>1061</v>
      </c>
      <c r="I2908" t="s">
        <v>169</v>
      </c>
      <c r="J2908" t="s">
        <v>19</v>
      </c>
      <c r="K2908" t="str">
        <f>INDEX(Table6[Column1],MATCH(L2908,Table6[Column2]))</f>
        <v>Youth</v>
      </c>
      <c r="L2908">
        <v>26.997529920000002</v>
      </c>
      <c r="M2908" t="str">
        <f>VLOOKUP(L2908,Table1[],2)</f>
        <v>20 - 29</v>
      </c>
      <c r="N2908" t="str">
        <f>INDEX(Table7[Column1],MATCH(O2908,Table7[Column2]))</f>
        <v>Learning Stage</v>
      </c>
      <c r="O2908">
        <v>4.5574907830000004</v>
      </c>
      <c r="P2908" t="str">
        <f>VLOOKUP(O2908,Table13[],2)</f>
        <v>1 - 5</v>
      </c>
      <c r="Q2908" t="str">
        <f>INDEX(Table8[Column1],MATCH(R2908,Table8[Column2]))</f>
        <v>Scheduled</v>
      </c>
      <c r="R2908">
        <v>1.225515959</v>
      </c>
      <c r="S2908">
        <f t="shared" si="91"/>
        <v>5.1063164958333331E-2</v>
      </c>
      <c r="T2908" t="s">
        <v>19</v>
      </c>
    </row>
    <row r="2909" spans="1:20" x14ac:dyDescent="0.25">
      <c r="A2909">
        <v>2908</v>
      </c>
      <c r="B2909" t="s">
        <v>3009</v>
      </c>
      <c r="C2909" t="s">
        <v>2670</v>
      </c>
      <c r="D2909" t="str">
        <f t="shared" si="90"/>
        <v>Matteson Bruce</v>
      </c>
      <c r="E2909" t="s">
        <v>22</v>
      </c>
      <c r="F2909" t="s">
        <v>38</v>
      </c>
      <c r="G2909" t="s">
        <v>611</v>
      </c>
      <c r="H2909" t="s">
        <v>612</v>
      </c>
      <c r="I2909" t="s">
        <v>38</v>
      </c>
      <c r="J2909" t="s">
        <v>19</v>
      </c>
      <c r="K2909" t="str">
        <f>INDEX(Table6[Column1],MATCH(L2909,Table6[Column2]))</f>
        <v>Youth</v>
      </c>
      <c r="L2909">
        <v>29.834935699999999</v>
      </c>
      <c r="M2909" t="str">
        <f>VLOOKUP(L2909,Table1[],2)</f>
        <v>20 - 29</v>
      </c>
      <c r="N2909" t="str">
        <f>INDEX(Table7[Column1],MATCH(O2909,Table7[Column2]))</f>
        <v>Learning Stage</v>
      </c>
      <c r="O2909">
        <v>4.5373648199999996</v>
      </c>
      <c r="P2909" t="str">
        <f>VLOOKUP(O2909,Table13[],2)</f>
        <v>1 - 5</v>
      </c>
      <c r="Q2909" t="str">
        <f>INDEX(Table8[Column1],MATCH(R2909,Table8[Column2]))</f>
        <v>Scheduled</v>
      </c>
      <c r="R2909">
        <v>36.629509980000002</v>
      </c>
      <c r="S2909">
        <f t="shared" si="91"/>
        <v>1.5262295825000001</v>
      </c>
      <c r="T2909" t="s">
        <v>19</v>
      </c>
    </row>
    <row r="2910" spans="1:20" x14ac:dyDescent="0.25">
      <c r="A2910">
        <v>2909</v>
      </c>
      <c r="B2910" t="s">
        <v>1294</v>
      </c>
      <c r="C2910" t="s">
        <v>93</v>
      </c>
      <c r="D2910" t="str">
        <f t="shared" si="90"/>
        <v>Bowman William</v>
      </c>
      <c r="E2910" t="s">
        <v>22</v>
      </c>
      <c r="F2910" t="s">
        <v>38</v>
      </c>
      <c r="G2910" t="s">
        <v>611</v>
      </c>
      <c r="H2910" t="s">
        <v>612</v>
      </c>
      <c r="I2910" t="s">
        <v>38</v>
      </c>
      <c r="J2910" t="s">
        <v>19</v>
      </c>
      <c r="K2910" t="str">
        <f>INDEX(Table6[Column1],MATCH(L2910,Table6[Column2]))</f>
        <v>Adults</v>
      </c>
      <c r="L2910">
        <v>43.242313320000001</v>
      </c>
      <c r="M2910" t="str">
        <f>VLOOKUP(L2910,Table1[],2)</f>
        <v>40 - 49</v>
      </c>
      <c r="N2910" t="str">
        <f>INDEX(Table7[Column1],MATCH(O2910,Table7[Column2]))</f>
        <v>Learning Stage</v>
      </c>
      <c r="O2910">
        <v>4.6976575049999996</v>
      </c>
      <c r="P2910" t="str">
        <f>VLOOKUP(O2910,Table13[],2)</f>
        <v>1 - 5</v>
      </c>
      <c r="Q2910" t="str">
        <f>INDEX(Table8[Column1],MATCH(R2910,Table8[Column2]))</f>
        <v>Scheduled</v>
      </c>
      <c r="R2910">
        <v>14.98354898</v>
      </c>
      <c r="S2910">
        <f t="shared" si="91"/>
        <v>0.62431454083333338</v>
      </c>
      <c r="T2910" t="s">
        <v>19</v>
      </c>
    </row>
    <row r="2911" spans="1:20" x14ac:dyDescent="0.25">
      <c r="A2911">
        <v>2910</v>
      </c>
      <c r="B2911" t="s">
        <v>627</v>
      </c>
      <c r="C2911" t="s">
        <v>550</v>
      </c>
      <c r="D2911" t="str">
        <f t="shared" si="90"/>
        <v>Mills Barbara</v>
      </c>
      <c r="E2911" t="s">
        <v>15</v>
      </c>
      <c r="F2911" t="s">
        <v>30</v>
      </c>
      <c r="G2911" t="s">
        <v>1060</v>
      </c>
      <c r="H2911" t="s">
        <v>1061</v>
      </c>
      <c r="I2911" t="s">
        <v>30</v>
      </c>
      <c r="J2911" t="s">
        <v>19</v>
      </c>
      <c r="K2911" t="str">
        <f>INDEX(Table6[Column1],MATCH(L2911,Table6[Column2]))</f>
        <v>Elders</v>
      </c>
      <c r="L2911">
        <v>55.983675990000002</v>
      </c>
      <c r="M2911" t="str">
        <f>VLOOKUP(L2911,Table1[],2)</f>
        <v>50 - 59</v>
      </c>
      <c r="N2911" t="str">
        <f>INDEX(Table7[Column1],MATCH(O2911,Table7[Column2]))</f>
        <v>Learning Stage</v>
      </c>
      <c r="O2911">
        <v>4.0244513099999999</v>
      </c>
      <c r="P2911" t="str">
        <f>VLOOKUP(O2911,Table13[],2)</f>
        <v>1 - 5</v>
      </c>
      <c r="Q2911" t="str">
        <f>INDEX(Table8[Column1],MATCH(R2911,Table8[Column2]))</f>
        <v>Excused</v>
      </c>
      <c r="R2911">
        <v>121.1355638</v>
      </c>
      <c r="S2911">
        <f t="shared" si="91"/>
        <v>5.0473151583333333</v>
      </c>
      <c r="T2911" t="s">
        <v>19</v>
      </c>
    </row>
    <row r="2912" spans="1:20" x14ac:dyDescent="0.25">
      <c r="A2912">
        <v>2911</v>
      </c>
      <c r="B2912" t="s">
        <v>3010</v>
      </c>
      <c r="C2912" t="s">
        <v>89</v>
      </c>
      <c r="D2912" t="str">
        <f t="shared" si="90"/>
        <v>Best Joseph</v>
      </c>
      <c r="E2912" t="s">
        <v>22</v>
      </c>
      <c r="F2912" t="s">
        <v>825</v>
      </c>
      <c r="G2912" t="s">
        <v>2305</v>
      </c>
      <c r="H2912" t="s">
        <v>1826</v>
      </c>
      <c r="I2912" t="s">
        <v>157</v>
      </c>
      <c r="J2912" t="s">
        <v>19</v>
      </c>
      <c r="K2912" t="str">
        <f>INDEX(Table6[Column1],MATCH(L2912,Table6[Column2]))</f>
        <v>Youth</v>
      </c>
      <c r="L2912">
        <v>23.522491110000001</v>
      </c>
      <c r="M2912" t="str">
        <f>VLOOKUP(L2912,Table1[],2)</f>
        <v>20 - 29</v>
      </c>
      <c r="N2912" t="str">
        <f>INDEX(Table7[Column1],MATCH(O2912,Table7[Column2]))</f>
        <v>Learning Stage</v>
      </c>
      <c r="O2912">
        <v>4.8811570629999999</v>
      </c>
      <c r="P2912" t="str">
        <f>VLOOKUP(O2912,Table13[],2)</f>
        <v>1 - 5</v>
      </c>
      <c r="Q2912" t="str">
        <f>INDEX(Table8[Column1],MATCH(R2912,Table8[Column2]))</f>
        <v>Scheduled</v>
      </c>
      <c r="R2912">
        <v>0</v>
      </c>
      <c r="S2912">
        <f t="shared" si="91"/>
        <v>0</v>
      </c>
      <c r="T2912" t="s">
        <v>19</v>
      </c>
    </row>
    <row r="2913" spans="1:20" x14ac:dyDescent="0.25">
      <c r="A2913">
        <v>2912</v>
      </c>
      <c r="B2913" t="s">
        <v>3011</v>
      </c>
      <c r="C2913" t="s">
        <v>115</v>
      </c>
      <c r="D2913" t="str">
        <f t="shared" si="90"/>
        <v>Babin Daniel</v>
      </c>
      <c r="E2913" t="s">
        <v>22</v>
      </c>
      <c r="F2913" t="s">
        <v>176</v>
      </c>
      <c r="G2913" t="s">
        <v>1060</v>
      </c>
      <c r="H2913" t="s">
        <v>1061</v>
      </c>
      <c r="I2913" t="s">
        <v>134</v>
      </c>
      <c r="J2913" t="s">
        <v>19</v>
      </c>
      <c r="K2913" t="str">
        <f>INDEX(Table6[Column1],MATCH(L2913,Table6[Column2]))</f>
        <v>Adults</v>
      </c>
      <c r="L2913">
        <v>40.363118700000001</v>
      </c>
      <c r="M2913" t="str">
        <f>VLOOKUP(L2913,Table1[],2)</f>
        <v>40 - 49</v>
      </c>
      <c r="N2913" t="str">
        <f>INDEX(Table7[Column1],MATCH(O2913,Table7[Column2]))</f>
        <v>Learning Stage</v>
      </c>
      <c r="O2913">
        <v>4.9826074480000004</v>
      </c>
      <c r="P2913" t="str">
        <f>VLOOKUP(O2913,Table13[],2)</f>
        <v>1 - 5</v>
      </c>
      <c r="Q2913" t="str">
        <f>INDEX(Table8[Column1],MATCH(R2913,Table8[Column2]))</f>
        <v>Scheduled</v>
      </c>
      <c r="R2913">
        <v>31.019601810000001</v>
      </c>
      <c r="S2913">
        <f t="shared" si="91"/>
        <v>1.2924834087500001</v>
      </c>
      <c r="T2913" t="s">
        <v>19</v>
      </c>
    </row>
    <row r="2914" spans="1:20" x14ac:dyDescent="0.25">
      <c r="A2914">
        <v>2913</v>
      </c>
      <c r="B2914" t="s">
        <v>3012</v>
      </c>
      <c r="C2914" t="s">
        <v>1848</v>
      </c>
      <c r="D2914" t="str">
        <f t="shared" si="90"/>
        <v>Upham Bridget</v>
      </c>
      <c r="E2914" t="s">
        <v>15</v>
      </c>
      <c r="F2914" t="s">
        <v>30</v>
      </c>
      <c r="G2914" t="s">
        <v>1060</v>
      </c>
      <c r="H2914" t="s">
        <v>1061</v>
      </c>
      <c r="I2914" t="s">
        <v>30</v>
      </c>
      <c r="J2914" t="s">
        <v>19</v>
      </c>
      <c r="K2914" t="str">
        <f>INDEX(Table6[Column1],MATCH(L2914,Table6[Column2]))</f>
        <v>Young Adults</v>
      </c>
      <c r="L2914">
        <v>34.845068419999997</v>
      </c>
      <c r="M2914" t="str">
        <f>VLOOKUP(L2914,Table1[],2)</f>
        <v>30 - 39</v>
      </c>
      <c r="N2914" t="str">
        <f>INDEX(Table7[Column1],MATCH(O2914,Table7[Column2]))</f>
        <v>Learning Stage</v>
      </c>
      <c r="O2914">
        <v>3.5297146530000001</v>
      </c>
      <c r="P2914" t="str">
        <f>VLOOKUP(O2914,Table13[],2)</f>
        <v>1 - 5</v>
      </c>
      <c r="Q2914" t="str">
        <f>INDEX(Table8[Column1],MATCH(R2914,Table8[Column2]))</f>
        <v>Scheduled</v>
      </c>
      <c r="R2914">
        <v>0</v>
      </c>
      <c r="S2914">
        <f t="shared" si="91"/>
        <v>0</v>
      </c>
      <c r="T2914" t="s">
        <v>19</v>
      </c>
    </row>
    <row r="2915" spans="1:20" x14ac:dyDescent="0.25">
      <c r="A2915">
        <v>2914</v>
      </c>
      <c r="B2915" t="s">
        <v>3013</v>
      </c>
      <c r="C2915" t="s">
        <v>461</v>
      </c>
      <c r="D2915" t="str">
        <f t="shared" si="90"/>
        <v>Gamboa Billy</v>
      </c>
      <c r="E2915" t="s">
        <v>22</v>
      </c>
      <c r="F2915" t="s">
        <v>38</v>
      </c>
      <c r="G2915" t="s">
        <v>820</v>
      </c>
      <c r="H2915" t="s">
        <v>821</v>
      </c>
      <c r="I2915" t="s">
        <v>38</v>
      </c>
      <c r="J2915" t="s">
        <v>19</v>
      </c>
      <c r="K2915" t="str">
        <f>INDEX(Table6[Column1],MATCH(L2915,Table6[Column2]))</f>
        <v>Seniors</v>
      </c>
      <c r="L2915">
        <v>64.918600620000007</v>
      </c>
      <c r="M2915" t="str">
        <f>VLOOKUP(L2915,Table1[],2)</f>
        <v>60 and Above</v>
      </c>
      <c r="N2915" t="str">
        <f>INDEX(Table7[Column1],MATCH(O2915,Table7[Column2]))</f>
        <v>Learning Stage</v>
      </c>
      <c r="O2915">
        <v>3.522766302</v>
      </c>
      <c r="P2915" t="str">
        <f>VLOOKUP(O2915,Table13[],2)</f>
        <v>1 - 5</v>
      </c>
      <c r="Q2915" t="str">
        <f>INDEX(Table8[Column1],MATCH(R2915,Table8[Column2]))</f>
        <v>Habitual</v>
      </c>
      <c r="R2915">
        <v>90.128909250000007</v>
      </c>
      <c r="S2915">
        <f t="shared" si="91"/>
        <v>3.7553712187500006</v>
      </c>
      <c r="T2915" t="s">
        <v>19</v>
      </c>
    </row>
    <row r="2916" spans="1:20" x14ac:dyDescent="0.25">
      <c r="A2916">
        <v>2915</v>
      </c>
      <c r="B2916" t="s">
        <v>98</v>
      </c>
      <c r="C2916" t="s">
        <v>3014</v>
      </c>
      <c r="D2916" t="str">
        <f t="shared" si="90"/>
        <v>Thompson Terri</v>
      </c>
      <c r="E2916" t="s">
        <v>15</v>
      </c>
      <c r="F2916" t="s">
        <v>57</v>
      </c>
      <c r="G2916" t="s">
        <v>1060</v>
      </c>
      <c r="H2916" t="s">
        <v>1061</v>
      </c>
      <c r="I2916" t="s">
        <v>57</v>
      </c>
      <c r="J2916" t="s">
        <v>19</v>
      </c>
      <c r="K2916" t="str">
        <f>INDEX(Table6[Column1],MATCH(L2916,Table6[Column2]))</f>
        <v>Young Adults</v>
      </c>
      <c r="L2916">
        <v>36.014220049999999</v>
      </c>
      <c r="M2916" t="str">
        <f>VLOOKUP(L2916,Table1[],2)</f>
        <v>30 - 39</v>
      </c>
      <c r="N2916" t="str">
        <f>INDEX(Table7[Column1],MATCH(O2916,Table7[Column2]))</f>
        <v>Fitting in Stage</v>
      </c>
      <c r="O2916">
        <v>6.2445633750000002</v>
      </c>
      <c r="P2916" t="str">
        <f>VLOOKUP(O2916,Table13[],2)</f>
        <v>6 - 10</v>
      </c>
      <c r="Q2916" t="str">
        <f>INDEX(Table8[Column1],MATCH(R2916,Table8[Column2]))</f>
        <v>Scheduled</v>
      </c>
      <c r="R2916">
        <v>27.68959847</v>
      </c>
      <c r="S2916">
        <f t="shared" si="91"/>
        <v>1.1537332695833333</v>
      </c>
      <c r="T2916" t="s">
        <v>19</v>
      </c>
    </row>
    <row r="2917" spans="1:20" x14ac:dyDescent="0.25">
      <c r="A2917">
        <v>2916</v>
      </c>
      <c r="B2917" t="s">
        <v>3015</v>
      </c>
      <c r="C2917" t="s">
        <v>279</v>
      </c>
      <c r="D2917" t="str">
        <f t="shared" si="90"/>
        <v>Escobar Patricia</v>
      </c>
      <c r="E2917" t="s">
        <v>15</v>
      </c>
      <c r="F2917" t="s">
        <v>38</v>
      </c>
      <c r="G2917" t="s">
        <v>820</v>
      </c>
      <c r="H2917" t="s">
        <v>821</v>
      </c>
      <c r="I2917" t="s">
        <v>38</v>
      </c>
      <c r="J2917" t="s">
        <v>19</v>
      </c>
      <c r="K2917" t="str">
        <f>INDEX(Table6[Column1],MATCH(L2917,Table6[Column2]))</f>
        <v>Young Adults</v>
      </c>
      <c r="L2917">
        <v>36.825627900000001</v>
      </c>
      <c r="M2917" t="str">
        <f>VLOOKUP(L2917,Table1[],2)</f>
        <v>30 - 39</v>
      </c>
      <c r="N2917" t="str">
        <f>INDEX(Table7[Column1],MATCH(O2917,Table7[Column2]))</f>
        <v>Learning Stage</v>
      </c>
      <c r="O2917">
        <v>3.0900178120000001</v>
      </c>
      <c r="P2917" t="str">
        <f>VLOOKUP(O2917,Table13[],2)</f>
        <v>1 - 5</v>
      </c>
      <c r="Q2917" t="str">
        <f>INDEX(Table8[Column1],MATCH(R2917,Table8[Column2]))</f>
        <v>Maintained</v>
      </c>
      <c r="R2917">
        <v>52.271713550000001</v>
      </c>
      <c r="S2917">
        <f t="shared" si="91"/>
        <v>2.1779880645833334</v>
      </c>
      <c r="T2917" t="s">
        <v>19</v>
      </c>
    </row>
    <row r="2918" spans="1:20" x14ac:dyDescent="0.25">
      <c r="A2918">
        <v>2917</v>
      </c>
      <c r="B2918" t="s">
        <v>824</v>
      </c>
      <c r="C2918" t="s">
        <v>927</v>
      </c>
      <c r="D2918" t="str">
        <f t="shared" si="90"/>
        <v>Richardson Andrea</v>
      </c>
      <c r="E2918" t="s">
        <v>15</v>
      </c>
      <c r="F2918" t="s">
        <v>825</v>
      </c>
      <c r="G2918" t="s">
        <v>2305</v>
      </c>
      <c r="H2918" t="s">
        <v>1826</v>
      </c>
      <c r="I2918" t="s">
        <v>157</v>
      </c>
      <c r="J2918" t="s">
        <v>19</v>
      </c>
      <c r="K2918" t="str">
        <f>INDEX(Table6[Column1],MATCH(L2918,Table6[Column2]))</f>
        <v>Adults</v>
      </c>
      <c r="L2918">
        <v>47.223756219999999</v>
      </c>
      <c r="M2918" t="str">
        <f>VLOOKUP(L2918,Table1[],2)</f>
        <v>40 - 49</v>
      </c>
      <c r="N2918" t="str">
        <f>INDEX(Table7[Column1],MATCH(O2918,Table7[Column2]))</f>
        <v>Learning Stage</v>
      </c>
      <c r="O2918">
        <v>4.3581794140000003</v>
      </c>
      <c r="P2918" t="str">
        <f>VLOOKUP(O2918,Table13[],2)</f>
        <v>1 - 5</v>
      </c>
      <c r="Q2918" t="str">
        <f>INDEX(Table8[Column1],MATCH(R2918,Table8[Column2]))</f>
        <v>Habitual</v>
      </c>
      <c r="R2918">
        <v>112.3959533</v>
      </c>
      <c r="S2918">
        <f t="shared" si="91"/>
        <v>4.6831647208333331</v>
      </c>
      <c r="T2918" t="s">
        <v>19</v>
      </c>
    </row>
    <row r="2919" spans="1:20" x14ac:dyDescent="0.25">
      <c r="A2919">
        <v>2918</v>
      </c>
      <c r="B2919" t="s">
        <v>3016</v>
      </c>
      <c r="C2919" t="s">
        <v>2799</v>
      </c>
      <c r="D2919" t="str">
        <f t="shared" si="90"/>
        <v>Teran Laurie</v>
      </c>
      <c r="E2919" t="s">
        <v>15</v>
      </c>
      <c r="F2919" t="s">
        <v>27</v>
      </c>
      <c r="G2919" t="s">
        <v>1060</v>
      </c>
      <c r="H2919" t="s">
        <v>1061</v>
      </c>
      <c r="I2919" t="s">
        <v>27</v>
      </c>
      <c r="J2919" t="s">
        <v>19</v>
      </c>
      <c r="K2919" t="str">
        <f>INDEX(Table6[Column1],MATCH(L2919,Table6[Column2]))</f>
        <v>Young Adults</v>
      </c>
      <c r="L2919">
        <v>33.903216139999998</v>
      </c>
      <c r="M2919" t="str">
        <f>VLOOKUP(L2919,Table1[],2)</f>
        <v>30 - 39</v>
      </c>
      <c r="N2919" t="str">
        <f>INDEX(Table7[Column1],MATCH(O2919,Table7[Column2]))</f>
        <v>Fitting in Stage</v>
      </c>
      <c r="O2919">
        <v>6.9697124219999997</v>
      </c>
      <c r="P2919" t="str">
        <f>VLOOKUP(O2919,Table13[],2)</f>
        <v>6 - 10</v>
      </c>
      <c r="Q2919" t="str">
        <f>INDEX(Table8[Column1],MATCH(R2919,Table8[Column2]))</f>
        <v>Maintained</v>
      </c>
      <c r="R2919">
        <v>66.105506579999997</v>
      </c>
      <c r="S2919">
        <f t="shared" si="91"/>
        <v>2.7543961074999999</v>
      </c>
      <c r="T2919" t="s">
        <v>19</v>
      </c>
    </row>
    <row r="2920" spans="1:20" x14ac:dyDescent="0.25">
      <c r="A2920">
        <v>2919</v>
      </c>
      <c r="B2920" t="s">
        <v>3017</v>
      </c>
      <c r="C2920" t="s">
        <v>2938</v>
      </c>
      <c r="D2920" t="str">
        <f t="shared" si="90"/>
        <v>Justice Deana</v>
      </c>
      <c r="E2920" t="s">
        <v>15</v>
      </c>
      <c r="F2920" t="s">
        <v>262</v>
      </c>
      <c r="G2920" t="s">
        <v>1060</v>
      </c>
      <c r="H2920" t="s">
        <v>1061</v>
      </c>
      <c r="I2920" t="s">
        <v>262</v>
      </c>
      <c r="J2920" t="s">
        <v>19</v>
      </c>
      <c r="K2920" t="str">
        <f>INDEX(Table6[Column1],MATCH(L2920,Table6[Column2]))</f>
        <v>Youth</v>
      </c>
      <c r="L2920">
        <v>29.91481125</v>
      </c>
      <c r="M2920" t="str">
        <f>VLOOKUP(L2920,Table1[],2)</f>
        <v>20 - 29</v>
      </c>
      <c r="N2920" t="str">
        <f>INDEX(Table7[Column1],MATCH(O2920,Table7[Column2]))</f>
        <v>Learning Stage</v>
      </c>
      <c r="O2920">
        <v>4.3154173260000004</v>
      </c>
      <c r="P2920" t="str">
        <f>VLOOKUP(O2920,Table13[],2)</f>
        <v>1 - 5</v>
      </c>
      <c r="Q2920" t="str">
        <f>INDEX(Table8[Column1],MATCH(R2920,Table8[Column2]))</f>
        <v>Scheduled</v>
      </c>
      <c r="R2920">
        <v>33.93587376</v>
      </c>
      <c r="S2920">
        <f t="shared" si="91"/>
        <v>1.4139947399999999</v>
      </c>
      <c r="T2920" t="s">
        <v>19</v>
      </c>
    </row>
    <row r="2921" spans="1:20" x14ac:dyDescent="0.25">
      <c r="A2921">
        <v>2920</v>
      </c>
      <c r="B2921" t="s">
        <v>3018</v>
      </c>
      <c r="C2921" t="s">
        <v>194</v>
      </c>
      <c r="D2921" t="str">
        <f t="shared" si="90"/>
        <v>Browne Florence</v>
      </c>
      <c r="E2921" t="s">
        <v>15</v>
      </c>
      <c r="F2921" t="s">
        <v>33</v>
      </c>
      <c r="G2921" t="s">
        <v>1060</v>
      </c>
      <c r="H2921" t="s">
        <v>1061</v>
      </c>
      <c r="I2921" t="s">
        <v>33</v>
      </c>
      <c r="J2921" t="s">
        <v>19</v>
      </c>
      <c r="K2921" t="str">
        <f>INDEX(Table6[Column1],MATCH(L2921,Table6[Column2]))</f>
        <v>Adults</v>
      </c>
      <c r="L2921">
        <v>45.003204349999997</v>
      </c>
      <c r="M2921" t="str">
        <f>VLOOKUP(L2921,Table1[],2)</f>
        <v>40 - 49</v>
      </c>
      <c r="N2921" t="str">
        <f>INDEX(Table7[Column1],MATCH(O2921,Table7[Column2]))</f>
        <v>Learning Stage</v>
      </c>
      <c r="O2921">
        <v>4.2553954410000001</v>
      </c>
      <c r="P2921" t="str">
        <f>VLOOKUP(O2921,Table13[],2)</f>
        <v>1 - 5</v>
      </c>
      <c r="Q2921" t="str">
        <f>INDEX(Table8[Column1],MATCH(R2921,Table8[Column2]))</f>
        <v>Maintained</v>
      </c>
      <c r="R2921">
        <v>76.823921949999999</v>
      </c>
      <c r="S2921">
        <f t="shared" si="91"/>
        <v>3.2009967479166663</v>
      </c>
      <c r="T2921" t="s">
        <v>19</v>
      </c>
    </row>
    <row r="2922" spans="1:20" x14ac:dyDescent="0.25">
      <c r="A2922">
        <v>2921</v>
      </c>
      <c r="B2922" t="s">
        <v>1624</v>
      </c>
      <c r="C2922" t="s">
        <v>52</v>
      </c>
      <c r="D2922" t="str">
        <f t="shared" si="90"/>
        <v>Rodriguez John</v>
      </c>
      <c r="E2922" t="s">
        <v>22</v>
      </c>
      <c r="F2922" t="s">
        <v>87</v>
      </c>
      <c r="G2922" t="s">
        <v>1060</v>
      </c>
      <c r="H2922" t="s">
        <v>1061</v>
      </c>
      <c r="I2922" t="s">
        <v>87</v>
      </c>
      <c r="J2922" t="s">
        <v>19</v>
      </c>
      <c r="K2922" t="str">
        <f>INDEX(Table6[Column1],MATCH(L2922,Table6[Column2]))</f>
        <v>Young Adults</v>
      </c>
      <c r="L2922">
        <v>38.86622749</v>
      </c>
      <c r="M2922" t="str">
        <f>VLOOKUP(L2922,Table1[],2)</f>
        <v>30 - 39</v>
      </c>
      <c r="N2922" t="str">
        <f>INDEX(Table7[Column1],MATCH(O2922,Table7[Column2]))</f>
        <v>Fitting in Stage</v>
      </c>
      <c r="O2922">
        <v>6.8143294210000001</v>
      </c>
      <c r="P2922" t="str">
        <f>VLOOKUP(O2922,Table13[],2)</f>
        <v>6 - 10</v>
      </c>
      <c r="Q2922" t="str">
        <f>INDEX(Table8[Column1],MATCH(R2922,Table8[Column2]))</f>
        <v>Maintained</v>
      </c>
      <c r="R2922">
        <v>42.750352280000001</v>
      </c>
      <c r="S2922">
        <f t="shared" si="91"/>
        <v>1.7812646783333332</v>
      </c>
      <c r="T2922" t="s">
        <v>19</v>
      </c>
    </row>
    <row r="2923" spans="1:20" x14ac:dyDescent="0.25">
      <c r="A2923">
        <v>2922</v>
      </c>
      <c r="B2923" t="s">
        <v>982</v>
      </c>
      <c r="C2923" t="s">
        <v>21</v>
      </c>
      <c r="D2923" t="str">
        <f t="shared" si="90"/>
        <v>Harrison Stephen</v>
      </c>
      <c r="E2923" t="s">
        <v>22</v>
      </c>
      <c r="F2923" t="s">
        <v>485</v>
      </c>
      <c r="G2923" t="s">
        <v>1060</v>
      </c>
      <c r="H2923" t="s">
        <v>1061</v>
      </c>
      <c r="I2923" t="s">
        <v>24</v>
      </c>
      <c r="J2923" t="s">
        <v>19</v>
      </c>
      <c r="K2923" t="str">
        <f>INDEX(Table6[Column1],MATCH(L2923,Table6[Column2]))</f>
        <v>Elders</v>
      </c>
      <c r="L2923">
        <v>50.877132709999998</v>
      </c>
      <c r="M2923" t="str">
        <f>VLOOKUP(L2923,Table1[],2)</f>
        <v>50 - 59</v>
      </c>
      <c r="N2923" t="str">
        <f>INDEX(Table7[Column1],MATCH(O2923,Table7[Column2]))</f>
        <v>Learning Stage</v>
      </c>
      <c r="O2923">
        <v>4.6766110699999999</v>
      </c>
      <c r="P2923" t="str">
        <f>VLOOKUP(O2923,Table13[],2)</f>
        <v>1 - 5</v>
      </c>
      <c r="Q2923" t="str">
        <f>INDEX(Table8[Column1],MATCH(R2923,Table8[Column2]))</f>
        <v>Habitual</v>
      </c>
      <c r="R2923">
        <v>115.17757810000001</v>
      </c>
      <c r="S2923">
        <f t="shared" si="91"/>
        <v>4.7990657541666666</v>
      </c>
      <c r="T2923" t="s">
        <v>19</v>
      </c>
    </row>
    <row r="2924" spans="1:20" x14ac:dyDescent="0.25">
      <c r="A2924">
        <v>2923</v>
      </c>
      <c r="B2924" t="s">
        <v>2687</v>
      </c>
      <c r="C2924" t="s">
        <v>2037</v>
      </c>
      <c r="D2924" t="str">
        <f t="shared" si="90"/>
        <v>Pike Charlotte</v>
      </c>
      <c r="E2924" t="s">
        <v>15</v>
      </c>
      <c r="F2924" t="s">
        <v>2465</v>
      </c>
      <c r="G2924" t="s">
        <v>1060</v>
      </c>
      <c r="H2924" t="s">
        <v>1061</v>
      </c>
      <c r="I2924" t="s">
        <v>87</v>
      </c>
      <c r="J2924" t="s">
        <v>19</v>
      </c>
      <c r="K2924" t="str">
        <f>INDEX(Table6[Column1],MATCH(L2924,Table6[Column2]))</f>
        <v>Young Adults</v>
      </c>
      <c r="L2924">
        <v>35.172019130000002</v>
      </c>
      <c r="M2924" t="str">
        <f>VLOOKUP(L2924,Table1[],2)</f>
        <v>30 - 39</v>
      </c>
      <c r="N2924" t="str">
        <f>INDEX(Table7[Column1],MATCH(O2924,Table7[Column2]))</f>
        <v>Learning Stage</v>
      </c>
      <c r="O2924">
        <v>4.798658885</v>
      </c>
      <c r="P2924" t="str">
        <f>VLOOKUP(O2924,Table13[],2)</f>
        <v>1 - 5</v>
      </c>
      <c r="Q2924" t="str">
        <f>INDEX(Table8[Column1],MATCH(R2924,Table8[Column2]))</f>
        <v>Scheduled</v>
      </c>
      <c r="R2924">
        <v>33.118184360000001</v>
      </c>
      <c r="S2924">
        <f t="shared" si="91"/>
        <v>1.3799243483333334</v>
      </c>
      <c r="T2924" t="s">
        <v>19</v>
      </c>
    </row>
    <row r="2925" spans="1:20" x14ac:dyDescent="0.25">
      <c r="A2925">
        <v>2924</v>
      </c>
      <c r="B2925" t="s">
        <v>153</v>
      </c>
      <c r="C2925" t="s">
        <v>52</v>
      </c>
      <c r="D2925" t="str">
        <f t="shared" si="90"/>
        <v>Houston John</v>
      </c>
      <c r="E2925" t="s">
        <v>22</v>
      </c>
      <c r="F2925" t="s">
        <v>277</v>
      </c>
      <c r="G2925" t="s">
        <v>1060</v>
      </c>
      <c r="H2925" t="s">
        <v>1061</v>
      </c>
      <c r="I2925" t="s">
        <v>277</v>
      </c>
      <c r="J2925" t="s">
        <v>19</v>
      </c>
      <c r="K2925" t="str">
        <f>INDEX(Table6[Column1],MATCH(L2925,Table6[Column2]))</f>
        <v>Elders</v>
      </c>
      <c r="L2925">
        <v>51.123268340000003</v>
      </c>
      <c r="M2925" t="str">
        <f>VLOOKUP(L2925,Table1[],2)</f>
        <v>50 - 59</v>
      </c>
      <c r="N2925" t="str">
        <f>INDEX(Table7[Column1],MATCH(O2925,Table7[Column2]))</f>
        <v>Learning Stage</v>
      </c>
      <c r="O2925">
        <v>3.2689438059999998</v>
      </c>
      <c r="P2925" t="str">
        <f>VLOOKUP(O2925,Table13[],2)</f>
        <v>1 - 5</v>
      </c>
      <c r="Q2925" t="str">
        <f>INDEX(Table8[Column1],MATCH(R2925,Table8[Column2]))</f>
        <v>Habitual</v>
      </c>
      <c r="R2925">
        <v>102.0322487</v>
      </c>
      <c r="S2925">
        <f t="shared" si="91"/>
        <v>4.2513436958333326</v>
      </c>
      <c r="T2925" t="s">
        <v>19</v>
      </c>
    </row>
    <row r="2926" spans="1:20" x14ac:dyDescent="0.25">
      <c r="A2926">
        <v>2925</v>
      </c>
      <c r="B2926" t="s">
        <v>3019</v>
      </c>
      <c r="C2926" t="s">
        <v>3020</v>
      </c>
      <c r="D2926" t="str">
        <f t="shared" si="90"/>
        <v>Hooper Agustin</v>
      </c>
      <c r="E2926" t="s">
        <v>22</v>
      </c>
      <c r="F2926" t="s">
        <v>38</v>
      </c>
      <c r="G2926" t="s">
        <v>820</v>
      </c>
      <c r="H2926" t="s">
        <v>821</v>
      </c>
      <c r="I2926" t="s">
        <v>38</v>
      </c>
      <c r="J2926" t="s">
        <v>19</v>
      </c>
      <c r="K2926" t="str">
        <f>INDEX(Table6[Column1],MATCH(L2926,Table6[Column2]))</f>
        <v>Young Adults</v>
      </c>
      <c r="L2926">
        <v>34.194379050000002</v>
      </c>
      <c r="M2926" t="str">
        <f>VLOOKUP(L2926,Table1[],2)</f>
        <v>30 - 39</v>
      </c>
      <c r="N2926" t="str">
        <f>INDEX(Table7[Column1],MATCH(O2926,Table7[Column2]))</f>
        <v>Fitting in Stage</v>
      </c>
      <c r="O2926">
        <v>6.3563450430000001</v>
      </c>
      <c r="P2926" t="str">
        <f>VLOOKUP(O2926,Table13[],2)</f>
        <v>6 - 10</v>
      </c>
      <c r="Q2926" t="str">
        <f>INDEX(Table8[Column1],MATCH(R2926,Table8[Column2]))</f>
        <v>Scheduled</v>
      </c>
      <c r="R2926">
        <v>0</v>
      </c>
      <c r="S2926">
        <f t="shared" si="91"/>
        <v>0</v>
      </c>
      <c r="T2926" t="s">
        <v>19</v>
      </c>
    </row>
    <row r="2927" spans="1:20" x14ac:dyDescent="0.25">
      <c r="A2927">
        <v>2926</v>
      </c>
      <c r="B2927" t="s">
        <v>3021</v>
      </c>
      <c r="C2927" t="s">
        <v>1312</v>
      </c>
      <c r="D2927" t="str">
        <f t="shared" si="90"/>
        <v>Neel Scott</v>
      </c>
      <c r="E2927" t="s">
        <v>22</v>
      </c>
      <c r="F2927" t="s">
        <v>2441</v>
      </c>
      <c r="G2927" t="s">
        <v>2305</v>
      </c>
      <c r="H2927" t="s">
        <v>1826</v>
      </c>
      <c r="I2927" t="s">
        <v>157</v>
      </c>
      <c r="J2927" t="s">
        <v>19</v>
      </c>
      <c r="K2927" t="str">
        <f>INDEX(Table6[Column1],MATCH(L2927,Table6[Column2]))</f>
        <v>Elders</v>
      </c>
      <c r="L2927">
        <v>54.846433779999998</v>
      </c>
      <c r="M2927" t="str">
        <f>VLOOKUP(L2927,Table1[],2)</f>
        <v>50 - 59</v>
      </c>
      <c r="N2927" t="str">
        <f>INDEX(Table7[Column1],MATCH(O2927,Table7[Column2]))</f>
        <v>Learning Stage</v>
      </c>
      <c r="O2927">
        <v>2.5917035140000002</v>
      </c>
      <c r="P2927" t="str">
        <f>VLOOKUP(O2927,Table13[],2)</f>
        <v>1 - 5</v>
      </c>
      <c r="Q2927" t="str">
        <f>INDEX(Table8[Column1],MATCH(R2927,Table8[Column2]))</f>
        <v>Excused</v>
      </c>
      <c r="R2927">
        <v>121.4934834</v>
      </c>
      <c r="S2927">
        <f t="shared" si="91"/>
        <v>5.0622284750000004</v>
      </c>
      <c r="T2927" t="s">
        <v>19</v>
      </c>
    </row>
    <row r="2928" spans="1:20" x14ac:dyDescent="0.25">
      <c r="A2928">
        <v>2927</v>
      </c>
      <c r="B2928" t="s">
        <v>3022</v>
      </c>
      <c r="C2928" t="s">
        <v>862</v>
      </c>
      <c r="D2928" t="str">
        <f t="shared" si="90"/>
        <v>Brothers Jeannette</v>
      </c>
      <c r="E2928" t="s">
        <v>15</v>
      </c>
      <c r="F2928" t="s">
        <v>38</v>
      </c>
      <c r="G2928" t="s">
        <v>611</v>
      </c>
      <c r="H2928" t="s">
        <v>612</v>
      </c>
      <c r="I2928" t="s">
        <v>38</v>
      </c>
      <c r="J2928" t="s">
        <v>19</v>
      </c>
      <c r="K2928" t="str">
        <f>INDEX(Table6[Column1],MATCH(L2928,Table6[Column2]))</f>
        <v>Young Adults</v>
      </c>
      <c r="L2928">
        <v>31.214106009999998</v>
      </c>
      <c r="M2928" t="str">
        <f>VLOOKUP(L2928,Table1[],2)</f>
        <v>30 - 39</v>
      </c>
      <c r="N2928" t="str">
        <f>INDEX(Table7[Column1],MATCH(O2928,Table7[Column2]))</f>
        <v>Learning Stage</v>
      </c>
      <c r="O2928">
        <v>1.7619695689999999</v>
      </c>
      <c r="P2928" t="str">
        <f>VLOOKUP(O2928,Table13[],2)</f>
        <v>1 - 5</v>
      </c>
      <c r="Q2928" t="str">
        <f>INDEX(Table8[Column1],MATCH(R2928,Table8[Column2]))</f>
        <v>Scheduled</v>
      </c>
      <c r="R2928">
        <v>38.455419390000003</v>
      </c>
      <c r="S2928">
        <f t="shared" si="91"/>
        <v>1.6023091412500001</v>
      </c>
      <c r="T2928" t="s">
        <v>19</v>
      </c>
    </row>
    <row r="2929" spans="1:20" x14ac:dyDescent="0.25">
      <c r="A2929">
        <v>2928</v>
      </c>
      <c r="B2929" t="s">
        <v>3023</v>
      </c>
      <c r="C2929" t="s">
        <v>2448</v>
      </c>
      <c r="D2929" t="str">
        <f t="shared" si="90"/>
        <v>Valenzuela Jon</v>
      </c>
      <c r="E2929" t="s">
        <v>22</v>
      </c>
      <c r="F2929" t="s">
        <v>38</v>
      </c>
      <c r="G2929" t="s">
        <v>611</v>
      </c>
      <c r="H2929" t="s">
        <v>612</v>
      </c>
      <c r="I2929" t="s">
        <v>38</v>
      </c>
      <c r="J2929" t="s">
        <v>19</v>
      </c>
      <c r="K2929" t="str">
        <f>INDEX(Table6[Column1],MATCH(L2929,Table6[Column2]))</f>
        <v>Young Adults</v>
      </c>
      <c r="L2929">
        <v>31.67770994</v>
      </c>
      <c r="M2929" t="str">
        <f>VLOOKUP(L2929,Table1[],2)</f>
        <v>30 - 39</v>
      </c>
      <c r="N2929" t="str">
        <f>INDEX(Table7[Column1],MATCH(O2929,Table7[Column2]))</f>
        <v>Learning Stage</v>
      </c>
      <c r="O2929">
        <v>1.2361090459999999</v>
      </c>
      <c r="P2929" t="str">
        <f>VLOOKUP(O2929,Table13[],2)</f>
        <v>1 - 5</v>
      </c>
      <c r="Q2929" t="str">
        <f>INDEX(Table8[Column1],MATCH(R2929,Table8[Column2]))</f>
        <v>Scheduled</v>
      </c>
      <c r="R2929">
        <v>0</v>
      </c>
      <c r="S2929">
        <f t="shared" si="91"/>
        <v>0</v>
      </c>
      <c r="T2929" t="s">
        <v>19</v>
      </c>
    </row>
    <row r="2930" spans="1:20" x14ac:dyDescent="0.25">
      <c r="A2930">
        <v>2929</v>
      </c>
      <c r="B2930" t="s">
        <v>1767</v>
      </c>
      <c r="C2930" t="s">
        <v>154</v>
      </c>
      <c r="D2930" t="str">
        <f t="shared" si="90"/>
        <v>Walsh Harold</v>
      </c>
      <c r="E2930" t="s">
        <v>22</v>
      </c>
      <c r="F2930" t="s">
        <v>38</v>
      </c>
      <c r="G2930" t="s">
        <v>820</v>
      </c>
      <c r="H2930" t="s">
        <v>821</v>
      </c>
      <c r="I2930" t="s">
        <v>38</v>
      </c>
      <c r="J2930" t="s">
        <v>19</v>
      </c>
      <c r="K2930" t="str">
        <f>INDEX(Table6[Column1],MATCH(L2930,Table6[Column2]))</f>
        <v>Adults</v>
      </c>
      <c r="L2930">
        <v>43.89032898</v>
      </c>
      <c r="M2930" t="str">
        <f>VLOOKUP(L2930,Table1[],2)</f>
        <v>40 - 49</v>
      </c>
      <c r="N2930" t="str">
        <f>INDEX(Table7[Column1],MATCH(O2930,Table7[Column2]))</f>
        <v>Fitting in Stage</v>
      </c>
      <c r="O2930">
        <v>6.4473462819999998</v>
      </c>
      <c r="P2930" t="str">
        <f>VLOOKUP(O2930,Table13[],2)</f>
        <v>6 - 10</v>
      </c>
      <c r="Q2930" t="str">
        <f>INDEX(Table8[Column1],MATCH(R2930,Table8[Column2]))</f>
        <v>Maintained</v>
      </c>
      <c r="R2930">
        <v>46.210033850000002</v>
      </c>
      <c r="S2930">
        <f t="shared" si="91"/>
        <v>1.9254180770833336</v>
      </c>
      <c r="T2930" t="s">
        <v>19</v>
      </c>
    </row>
    <row r="2931" spans="1:20" x14ac:dyDescent="0.25">
      <c r="A2931">
        <v>2930</v>
      </c>
      <c r="B2931" t="s">
        <v>1936</v>
      </c>
      <c r="C2931" t="s">
        <v>115</v>
      </c>
      <c r="D2931" t="str">
        <f t="shared" si="90"/>
        <v>Ramos Daniel</v>
      </c>
      <c r="E2931" t="s">
        <v>22</v>
      </c>
      <c r="F2931" t="s">
        <v>30</v>
      </c>
      <c r="G2931" t="s">
        <v>1060</v>
      </c>
      <c r="H2931" t="s">
        <v>1061</v>
      </c>
      <c r="I2931" t="s">
        <v>30</v>
      </c>
      <c r="J2931" t="s">
        <v>19</v>
      </c>
      <c r="K2931" t="str">
        <f>INDEX(Table6[Column1],MATCH(L2931,Table6[Column2]))</f>
        <v>Young Adults</v>
      </c>
      <c r="L2931">
        <v>36.527538</v>
      </c>
      <c r="M2931" t="str">
        <f>VLOOKUP(L2931,Table1[],2)</f>
        <v>30 - 39</v>
      </c>
      <c r="N2931" t="str">
        <f>INDEX(Table7[Column1],MATCH(O2931,Table7[Column2]))</f>
        <v>Learning Stage</v>
      </c>
      <c r="O2931">
        <v>4.8262547089999996</v>
      </c>
      <c r="P2931" t="str">
        <f>VLOOKUP(O2931,Table13[],2)</f>
        <v>1 - 5</v>
      </c>
      <c r="Q2931" t="str">
        <f>INDEX(Table8[Column1],MATCH(R2931,Table8[Column2]))</f>
        <v>Scheduled</v>
      </c>
      <c r="R2931">
        <v>0</v>
      </c>
      <c r="S2931">
        <f t="shared" si="91"/>
        <v>0</v>
      </c>
      <c r="T2931" t="s">
        <v>19</v>
      </c>
    </row>
    <row r="2932" spans="1:20" x14ac:dyDescent="0.25">
      <c r="A2932">
        <v>2931</v>
      </c>
      <c r="B2932" t="s">
        <v>287</v>
      </c>
      <c r="C2932" t="s">
        <v>3024</v>
      </c>
      <c r="D2932" t="str">
        <f t="shared" si="90"/>
        <v>Torres Porfirio</v>
      </c>
      <c r="E2932" t="s">
        <v>22</v>
      </c>
      <c r="F2932" t="s">
        <v>127</v>
      </c>
      <c r="G2932" t="s">
        <v>1060</v>
      </c>
      <c r="H2932" t="s">
        <v>1061</v>
      </c>
      <c r="I2932" t="s">
        <v>127</v>
      </c>
      <c r="J2932" t="s">
        <v>19</v>
      </c>
      <c r="K2932" t="str">
        <f>INDEX(Table6[Column1],MATCH(L2932,Table6[Column2]))</f>
        <v>Elders</v>
      </c>
      <c r="L2932">
        <v>50.301329729999999</v>
      </c>
      <c r="M2932" t="str">
        <f>VLOOKUP(L2932,Table1[],2)</f>
        <v>50 - 59</v>
      </c>
      <c r="N2932" t="str">
        <f>INDEX(Table7[Column1],MATCH(O2932,Table7[Column2]))</f>
        <v>Learning Stage</v>
      </c>
      <c r="O2932">
        <v>3.3115523539999998</v>
      </c>
      <c r="P2932" t="str">
        <f>VLOOKUP(O2932,Table13[],2)</f>
        <v>1 - 5</v>
      </c>
      <c r="Q2932" t="str">
        <f>INDEX(Table8[Column1],MATCH(R2932,Table8[Column2]))</f>
        <v>Habitual</v>
      </c>
      <c r="R2932">
        <v>100.44878439999999</v>
      </c>
      <c r="S2932">
        <f t="shared" si="91"/>
        <v>4.1853660166666664</v>
      </c>
      <c r="T2932" t="s">
        <v>19</v>
      </c>
    </row>
    <row r="2933" spans="1:20" x14ac:dyDescent="0.25">
      <c r="A2933">
        <v>2932</v>
      </c>
      <c r="B2933" t="s">
        <v>47</v>
      </c>
      <c r="C2933" t="s">
        <v>532</v>
      </c>
      <c r="D2933" t="str">
        <f t="shared" si="90"/>
        <v>Smith Beverly</v>
      </c>
      <c r="E2933" t="s">
        <v>15</v>
      </c>
      <c r="F2933" t="s">
        <v>27</v>
      </c>
      <c r="G2933" t="s">
        <v>1060</v>
      </c>
      <c r="H2933" t="s">
        <v>1061</v>
      </c>
      <c r="I2933" t="s">
        <v>27</v>
      </c>
      <c r="J2933" t="s">
        <v>19</v>
      </c>
      <c r="K2933" t="str">
        <f>INDEX(Table6[Column1],MATCH(L2933,Table6[Column2]))</f>
        <v>Adults</v>
      </c>
      <c r="L2933">
        <v>46.585472780000003</v>
      </c>
      <c r="M2933" t="str">
        <f>VLOOKUP(L2933,Table1[],2)</f>
        <v>40 - 49</v>
      </c>
      <c r="N2933" t="str">
        <f>INDEX(Table7[Column1],MATCH(O2933,Table7[Column2]))</f>
        <v>Learning Stage</v>
      </c>
      <c r="O2933">
        <v>3.2616822490000001</v>
      </c>
      <c r="P2933" t="str">
        <f>VLOOKUP(O2933,Table13[],2)</f>
        <v>1 - 5</v>
      </c>
      <c r="Q2933" t="str">
        <f>INDEX(Table8[Column1],MATCH(R2933,Table8[Column2]))</f>
        <v>Habitual</v>
      </c>
      <c r="R2933">
        <v>117.1345963</v>
      </c>
      <c r="S2933">
        <f t="shared" si="91"/>
        <v>4.880608179166666</v>
      </c>
      <c r="T2933" t="s">
        <v>19</v>
      </c>
    </row>
    <row r="2934" spans="1:20" x14ac:dyDescent="0.25">
      <c r="A2934">
        <v>2933</v>
      </c>
      <c r="B2934" t="s">
        <v>516</v>
      </c>
      <c r="C2934" t="s">
        <v>245</v>
      </c>
      <c r="D2934" t="str">
        <f t="shared" si="90"/>
        <v>Norris Mary</v>
      </c>
      <c r="E2934" t="s">
        <v>15</v>
      </c>
      <c r="F2934" t="s">
        <v>38</v>
      </c>
      <c r="G2934" t="s">
        <v>611</v>
      </c>
      <c r="H2934" t="s">
        <v>612</v>
      </c>
      <c r="I2934" t="s">
        <v>38</v>
      </c>
      <c r="J2934" t="s">
        <v>19</v>
      </c>
      <c r="K2934" t="str">
        <f>INDEX(Table6[Column1],MATCH(L2934,Table6[Column2]))</f>
        <v>Young Adults</v>
      </c>
      <c r="L2934">
        <v>36.501454250000002</v>
      </c>
      <c r="M2934" t="str">
        <f>VLOOKUP(L2934,Table1[],2)</f>
        <v>30 - 39</v>
      </c>
      <c r="N2934" t="str">
        <f>INDEX(Table7[Column1],MATCH(O2934,Table7[Column2]))</f>
        <v>Learning Stage</v>
      </c>
      <c r="O2934">
        <v>5.5244661669999999</v>
      </c>
      <c r="P2934" t="str">
        <f>VLOOKUP(O2934,Table13[],2)</f>
        <v>1 - 5</v>
      </c>
      <c r="Q2934" t="str">
        <f>INDEX(Table8[Column1],MATCH(R2934,Table8[Column2]))</f>
        <v>Scheduled</v>
      </c>
      <c r="R2934">
        <v>0</v>
      </c>
      <c r="S2934">
        <f t="shared" si="91"/>
        <v>0</v>
      </c>
      <c r="T2934" t="s">
        <v>19</v>
      </c>
    </row>
    <row r="2935" spans="1:20" x14ac:dyDescent="0.25">
      <c r="A2935">
        <v>2934</v>
      </c>
      <c r="B2935" t="s">
        <v>426</v>
      </c>
      <c r="C2935" t="s">
        <v>406</v>
      </c>
      <c r="D2935" t="str">
        <f t="shared" si="90"/>
        <v>George Marvin</v>
      </c>
      <c r="E2935" t="s">
        <v>22</v>
      </c>
      <c r="F2935" t="s">
        <v>30</v>
      </c>
      <c r="G2935" t="s">
        <v>2305</v>
      </c>
      <c r="H2935" t="s">
        <v>1826</v>
      </c>
      <c r="I2935" t="s">
        <v>30</v>
      </c>
      <c r="J2935" t="s">
        <v>19</v>
      </c>
      <c r="K2935" t="str">
        <f>INDEX(Table6[Column1],MATCH(L2935,Table6[Column2]))</f>
        <v>Youth</v>
      </c>
      <c r="L2935">
        <v>27.198453390000001</v>
      </c>
      <c r="M2935" t="str">
        <f>VLOOKUP(L2935,Table1[],2)</f>
        <v>20 - 29</v>
      </c>
      <c r="N2935" t="str">
        <f>INDEX(Table7[Column1],MATCH(O2935,Table7[Column2]))</f>
        <v>Learning Stage</v>
      </c>
      <c r="O2935">
        <v>2.6678452080000001</v>
      </c>
      <c r="P2935" t="str">
        <f>VLOOKUP(O2935,Table13[],2)</f>
        <v>1 - 5</v>
      </c>
      <c r="Q2935" t="str">
        <f>INDEX(Table8[Column1],MATCH(R2935,Table8[Column2]))</f>
        <v>Scheduled</v>
      </c>
      <c r="R2935">
        <v>5.9842962220000002</v>
      </c>
      <c r="S2935">
        <f t="shared" si="91"/>
        <v>0.2493456759166667</v>
      </c>
      <c r="T2935" t="s">
        <v>19</v>
      </c>
    </row>
    <row r="2936" spans="1:20" x14ac:dyDescent="0.25">
      <c r="A2936">
        <v>2935</v>
      </c>
      <c r="B2936" t="s">
        <v>2491</v>
      </c>
      <c r="C2936" t="s">
        <v>530</v>
      </c>
      <c r="D2936" t="str">
        <f t="shared" si="90"/>
        <v>Simmons Evelyn</v>
      </c>
      <c r="E2936" t="s">
        <v>15</v>
      </c>
      <c r="F2936" t="s">
        <v>54</v>
      </c>
      <c r="G2936" t="s">
        <v>1060</v>
      </c>
      <c r="H2936" t="s">
        <v>1061</v>
      </c>
      <c r="I2936" t="s">
        <v>54</v>
      </c>
      <c r="J2936" t="s">
        <v>19</v>
      </c>
      <c r="K2936" t="str">
        <f>INDEX(Table6[Column1],MATCH(L2936,Table6[Column2]))</f>
        <v>Young Adults</v>
      </c>
      <c r="L2936">
        <v>37.478163350000003</v>
      </c>
      <c r="M2936" t="str">
        <f>VLOOKUP(L2936,Table1[],2)</f>
        <v>30 - 39</v>
      </c>
      <c r="N2936" t="str">
        <f>INDEX(Table7[Column1],MATCH(O2936,Table7[Column2]))</f>
        <v>Learning Stage</v>
      </c>
      <c r="O2936">
        <v>3.7685863830000002</v>
      </c>
      <c r="P2936" t="str">
        <f>VLOOKUP(O2936,Table13[],2)</f>
        <v>1 - 5</v>
      </c>
      <c r="Q2936" t="str">
        <f>INDEX(Table8[Column1],MATCH(R2936,Table8[Column2]))</f>
        <v>Maintained</v>
      </c>
      <c r="R2936">
        <v>63.30434142</v>
      </c>
      <c r="S2936">
        <f t="shared" si="91"/>
        <v>2.6376808925000002</v>
      </c>
      <c r="T2936" t="s">
        <v>19</v>
      </c>
    </row>
    <row r="2937" spans="1:20" x14ac:dyDescent="0.25">
      <c r="A2937">
        <v>2936</v>
      </c>
      <c r="B2937" t="s">
        <v>3025</v>
      </c>
      <c r="C2937" t="s">
        <v>245</v>
      </c>
      <c r="D2937" t="str">
        <f t="shared" si="90"/>
        <v>Elliott Mary</v>
      </c>
      <c r="E2937" t="s">
        <v>15</v>
      </c>
      <c r="F2937" t="s">
        <v>192</v>
      </c>
      <c r="G2937" t="s">
        <v>2305</v>
      </c>
      <c r="H2937" t="s">
        <v>1826</v>
      </c>
      <c r="I2937" t="s">
        <v>192</v>
      </c>
      <c r="J2937" t="s">
        <v>19</v>
      </c>
      <c r="K2937" t="str">
        <f>INDEX(Table6[Column1],MATCH(L2937,Table6[Column2]))</f>
        <v>Youth</v>
      </c>
      <c r="L2937">
        <v>29.769562449999999</v>
      </c>
      <c r="M2937" t="str">
        <f>VLOOKUP(L2937,Table1[],2)</f>
        <v>20 - 29</v>
      </c>
      <c r="N2937" t="str">
        <f>INDEX(Table7[Column1],MATCH(O2937,Table7[Column2]))</f>
        <v>Learning Stage</v>
      </c>
      <c r="O2937">
        <v>4.6649193899999997</v>
      </c>
      <c r="P2937" t="str">
        <f>VLOOKUP(O2937,Table13[],2)</f>
        <v>1 - 5</v>
      </c>
      <c r="Q2937" t="str">
        <f>INDEX(Table8[Column1],MATCH(R2937,Table8[Column2]))</f>
        <v>Scheduled</v>
      </c>
      <c r="R2937">
        <v>0</v>
      </c>
      <c r="S2937">
        <f t="shared" si="91"/>
        <v>0</v>
      </c>
      <c r="T2937" t="s">
        <v>19</v>
      </c>
    </row>
    <row r="2938" spans="1:20" x14ac:dyDescent="0.25">
      <c r="A2938">
        <v>2937</v>
      </c>
      <c r="B2938" t="s">
        <v>3026</v>
      </c>
      <c r="C2938" t="s">
        <v>1015</v>
      </c>
      <c r="D2938" t="str">
        <f t="shared" si="90"/>
        <v>Carrillo Kara</v>
      </c>
      <c r="E2938" t="s">
        <v>15</v>
      </c>
      <c r="F2938" t="s">
        <v>87</v>
      </c>
      <c r="G2938" t="s">
        <v>1060</v>
      </c>
      <c r="H2938" t="s">
        <v>1061</v>
      </c>
      <c r="I2938" t="s">
        <v>87</v>
      </c>
      <c r="J2938" t="s">
        <v>19</v>
      </c>
      <c r="K2938" t="str">
        <f>INDEX(Table6[Column1],MATCH(L2938,Table6[Column2]))</f>
        <v>Adults</v>
      </c>
      <c r="L2938">
        <v>44.410733659999998</v>
      </c>
      <c r="M2938" t="str">
        <f>VLOOKUP(L2938,Table1[],2)</f>
        <v>40 - 49</v>
      </c>
      <c r="N2938" t="str">
        <f>INDEX(Table7[Column1],MATCH(O2938,Table7[Column2]))</f>
        <v>Fitting in Stage</v>
      </c>
      <c r="O2938">
        <v>6.1157512499999998</v>
      </c>
      <c r="P2938" t="str">
        <f>VLOOKUP(O2938,Table13[],2)</f>
        <v>6 - 10</v>
      </c>
      <c r="Q2938" t="str">
        <f>INDEX(Table8[Column1],MATCH(R2938,Table8[Column2]))</f>
        <v>Scheduled</v>
      </c>
      <c r="R2938">
        <v>24.083150929999999</v>
      </c>
      <c r="S2938">
        <f t="shared" si="91"/>
        <v>1.0034646220833332</v>
      </c>
      <c r="T2938" t="s">
        <v>19</v>
      </c>
    </row>
    <row r="2939" spans="1:20" x14ac:dyDescent="0.25">
      <c r="A2939">
        <v>2938</v>
      </c>
      <c r="B2939" t="s">
        <v>506</v>
      </c>
      <c r="C2939" t="s">
        <v>2307</v>
      </c>
      <c r="D2939" t="str">
        <f t="shared" si="90"/>
        <v>Blake Sally</v>
      </c>
      <c r="E2939" t="s">
        <v>15</v>
      </c>
      <c r="F2939" t="s">
        <v>1994</v>
      </c>
      <c r="G2939" t="s">
        <v>2305</v>
      </c>
      <c r="H2939" t="s">
        <v>1826</v>
      </c>
      <c r="I2939" t="s">
        <v>54</v>
      </c>
      <c r="J2939" t="s">
        <v>19</v>
      </c>
      <c r="K2939" t="str">
        <f>INDEX(Table6[Column1],MATCH(L2939,Table6[Column2]))</f>
        <v>Elders</v>
      </c>
      <c r="L2939">
        <v>50.548739529999999</v>
      </c>
      <c r="M2939" t="str">
        <f>VLOOKUP(L2939,Table1[],2)</f>
        <v>50 - 59</v>
      </c>
      <c r="N2939" t="str">
        <f>INDEX(Table7[Column1],MATCH(O2939,Table7[Column2]))</f>
        <v>Learning Stage</v>
      </c>
      <c r="O2939">
        <v>4.5425783129999999</v>
      </c>
      <c r="P2939" t="str">
        <f>VLOOKUP(O2939,Table13[],2)</f>
        <v>1 - 5</v>
      </c>
      <c r="Q2939" t="str">
        <f>INDEX(Table8[Column1],MATCH(R2939,Table8[Column2]))</f>
        <v>Habitual</v>
      </c>
      <c r="R2939">
        <v>105.55702599999999</v>
      </c>
      <c r="S2939">
        <f t="shared" si="91"/>
        <v>4.3982094166666661</v>
      </c>
      <c r="T2939" t="s">
        <v>19</v>
      </c>
    </row>
    <row r="2940" spans="1:20" x14ac:dyDescent="0.25">
      <c r="A2940">
        <v>2939</v>
      </c>
      <c r="B2940" t="s">
        <v>1421</v>
      </c>
      <c r="C2940" t="s">
        <v>1105</v>
      </c>
      <c r="D2940" t="str">
        <f t="shared" si="90"/>
        <v>Rollins Mark</v>
      </c>
      <c r="E2940" t="s">
        <v>22</v>
      </c>
      <c r="F2940" t="s">
        <v>33</v>
      </c>
      <c r="G2940" t="s">
        <v>1060</v>
      </c>
      <c r="H2940" t="s">
        <v>1061</v>
      </c>
      <c r="I2940" t="s">
        <v>33</v>
      </c>
      <c r="J2940" t="s">
        <v>19</v>
      </c>
      <c r="K2940" t="str">
        <f>INDEX(Table6[Column1],MATCH(L2940,Table6[Column2]))</f>
        <v>Teenagers</v>
      </c>
      <c r="L2940">
        <v>17.552538389999999</v>
      </c>
      <c r="M2940" t="e">
        <f>VLOOKUP(L2940,Table1[],2)</f>
        <v>#N/A</v>
      </c>
      <c r="N2940" t="str">
        <f>INDEX(Table7[Column1],MATCH(O2940,Table7[Column2]))</f>
        <v>Learning Stage</v>
      </c>
      <c r="O2940">
        <v>4.6782786950000004</v>
      </c>
      <c r="P2940" t="str">
        <f>VLOOKUP(O2940,Table13[],2)</f>
        <v>1 - 5</v>
      </c>
      <c r="Q2940" t="str">
        <f>INDEX(Table8[Column1],MATCH(R2940,Table8[Column2]))</f>
        <v>Scheduled</v>
      </c>
      <c r="R2940">
        <v>0</v>
      </c>
      <c r="S2940">
        <f t="shared" si="91"/>
        <v>0</v>
      </c>
      <c r="T2940" t="s">
        <v>19</v>
      </c>
    </row>
    <row r="2941" spans="1:20" x14ac:dyDescent="0.25">
      <c r="A2941">
        <v>2940</v>
      </c>
      <c r="B2941" t="s">
        <v>618</v>
      </c>
      <c r="C2941" t="s">
        <v>2160</v>
      </c>
      <c r="D2941" t="str">
        <f t="shared" si="90"/>
        <v>Watts Herman</v>
      </c>
      <c r="E2941" t="s">
        <v>22</v>
      </c>
      <c r="F2941" t="s">
        <v>505</v>
      </c>
      <c r="G2941" t="s">
        <v>1060</v>
      </c>
      <c r="H2941" t="s">
        <v>1061</v>
      </c>
      <c r="I2941" t="s">
        <v>24</v>
      </c>
      <c r="J2941" t="s">
        <v>19</v>
      </c>
      <c r="K2941" t="str">
        <f>INDEX(Table6[Column1],MATCH(L2941,Table6[Column2]))</f>
        <v>Elders</v>
      </c>
      <c r="L2941">
        <v>55.37062762</v>
      </c>
      <c r="M2941" t="str">
        <f>VLOOKUP(L2941,Table1[],2)</f>
        <v>50 - 59</v>
      </c>
      <c r="N2941" t="str">
        <f>INDEX(Table7[Column1],MATCH(O2941,Table7[Column2]))</f>
        <v>Learning Stage</v>
      </c>
      <c r="O2941">
        <v>5.447332877</v>
      </c>
      <c r="P2941" t="str">
        <f>VLOOKUP(O2941,Table13[],2)</f>
        <v>1 - 5</v>
      </c>
      <c r="Q2941" t="str">
        <f>INDEX(Table8[Column1],MATCH(R2941,Table8[Column2]))</f>
        <v>Habitual</v>
      </c>
      <c r="R2941">
        <v>107.4884879</v>
      </c>
      <c r="S2941">
        <f t="shared" si="91"/>
        <v>4.4786869958333329</v>
      </c>
      <c r="T2941" t="s">
        <v>19</v>
      </c>
    </row>
    <row r="2942" spans="1:20" x14ac:dyDescent="0.25">
      <c r="A2942">
        <v>2941</v>
      </c>
      <c r="B2942" t="s">
        <v>2330</v>
      </c>
      <c r="C2942" t="s">
        <v>1532</v>
      </c>
      <c r="D2942" t="str">
        <f t="shared" si="90"/>
        <v>Crews Laura</v>
      </c>
      <c r="E2942" t="s">
        <v>15</v>
      </c>
      <c r="F2942" t="s">
        <v>57</v>
      </c>
      <c r="G2942" t="s">
        <v>1060</v>
      </c>
      <c r="H2942" t="s">
        <v>1061</v>
      </c>
      <c r="I2942" t="s">
        <v>57</v>
      </c>
      <c r="J2942" t="s">
        <v>19</v>
      </c>
      <c r="K2942" t="str">
        <f>INDEX(Table6[Column1],MATCH(L2942,Table6[Column2]))</f>
        <v>Adults</v>
      </c>
      <c r="L2942">
        <v>45.530872770000002</v>
      </c>
      <c r="M2942" t="str">
        <f>VLOOKUP(L2942,Table1[],2)</f>
        <v>40 - 49</v>
      </c>
      <c r="N2942" t="str">
        <f>INDEX(Table7[Column1],MATCH(O2942,Table7[Column2]))</f>
        <v>Learning Stage</v>
      </c>
      <c r="O2942">
        <v>5.4530164870000002</v>
      </c>
      <c r="P2942" t="str">
        <f>VLOOKUP(O2942,Table13[],2)</f>
        <v>1 - 5</v>
      </c>
      <c r="Q2942" t="str">
        <f>INDEX(Table8[Column1],MATCH(R2942,Table8[Column2]))</f>
        <v>Scheduled</v>
      </c>
      <c r="R2942">
        <v>31.460637250000001</v>
      </c>
      <c r="S2942">
        <f t="shared" si="91"/>
        <v>1.3108598854166666</v>
      </c>
      <c r="T2942" t="s">
        <v>19</v>
      </c>
    </row>
    <row r="2943" spans="1:20" x14ac:dyDescent="0.25">
      <c r="A2943">
        <v>2942</v>
      </c>
      <c r="B2943" t="s">
        <v>400</v>
      </c>
      <c r="C2943" t="s">
        <v>3027</v>
      </c>
      <c r="D2943" t="str">
        <f t="shared" si="90"/>
        <v>Williams Ramona</v>
      </c>
      <c r="E2943" t="s">
        <v>15</v>
      </c>
      <c r="F2943" t="s">
        <v>38</v>
      </c>
      <c r="G2943" t="s">
        <v>820</v>
      </c>
      <c r="H2943" t="s">
        <v>821</v>
      </c>
      <c r="I2943" t="s">
        <v>38</v>
      </c>
      <c r="J2943" t="s">
        <v>19</v>
      </c>
      <c r="K2943" t="str">
        <f>INDEX(Table6[Column1],MATCH(L2943,Table6[Column2]))</f>
        <v>Young Adults</v>
      </c>
      <c r="L2943">
        <v>37.249579840000003</v>
      </c>
      <c r="M2943" t="str">
        <f>VLOOKUP(L2943,Table1[],2)</f>
        <v>30 - 39</v>
      </c>
      <c r="N2943" t="str">
        <f>INDEX(Table7[Column1],MATCH(O2943,Table7[Column2]))</f>
        <v>Learning Stage</v>
      </c>
      <c r="O2943">
        <v>4.2890631060000004</v>
      </c>
      <c r="P2943" t="str">
        <f>VLOOKUP(O2943,Table13[],2)</f>
        <v>1 - 5</v>
      </c>
      <c r="Q2943" t="str">
        <f>INDEX(Table8[Column1],MATCH(R2943,Table8[Column2]))</f>
        <v>Scheduled</v>
      </c>
      <c r="R2943">
        <v>0</v>
      </c>
      <c r="S2943">
        <f t="shared" si="91"/>
        <v>0</v>
      </c>
      <c r="T2943" t="s">
        <v>19</v>
      </c>
    </row>
    <row r="2944" spans="1:20" x14ac:dyDescent="0.25">
      <c r="A2944">
        <v>2943</v>
      </c>
      <c r="B2944" t="s">
        <v>3028</v>
      </c>
      <c r="C2944" t="s">
        <v>2763</v>
      </c>
      <c r="D2944" t="str">
        <f t="shared" si="90"/>
        <v>Yorke Wanda</v>
      </c>
      <c r="E2944" t="s">
        <v>15</v>
      </c>
      <c r="F2944" t="s">
        <v>33</v>
      </c>
      <c r="G2944" t="s">
        <v>1060</v>
      </c>
      <c r="H2944" t="s">
        <v>1061</v>
      </c>
      <c r="I2944" t="s">
        <v>33</v>
      </c>
      <c r="J2944" t="s">
        <v>19</v>
      </c>
      <c r="K2944" t="str">
        <f>INDEX(Table6[Column1],MATCH(L2944,Table6[Column2]))</f>
        <v>Young Adults</v>
      </c>
      <c r="L2944">
        <v>30.2739808</v>
      </c>
      <c r="M2944" t="str">
        <f>VLOOKUP(L2944,Table1[],2)</f>
        <v>30 - 39</v>
      </c>
      <c r="N2944" t="str">
        <f>INDEX(Table7[Column1],MATCH(O2944,Table7[Column2]))</f>
        <v>Learning Stage</v>
      </c>
      <c r="O2944">
        <v>5.940269432</v>
      </c>
      <c r="P2944" t="str">
        <f>VLOOKUP(O2944,Table13[],2)</f>
        <v>1 - 5</v>
      </c>
      <c r="Q2944" t="str">
        <f>INDEX(Table8[Column1],MATCH(R2944,Table8[Column2]))</f>
        <v>Scheduled</v>
      </c>
      <c r="R2944">
        <v>0</v>
      </c>
      <c r="S2944">
        <f t="shared" si="91"/>
        <v>0</v>
      </c>
      <c r="T2944" t="s">
        <v>19</v>
      </c>
    </row>
    <row r="2945" spans="1:20" x14ac:dyDescent="0.25">
      <c r="A2945">
        <v>2944</v>
      </c>
      <c r="B2945" t="s">
        <v>3029</v>
      </c>
      <c r="C2945" t="s">
        <v>3030</v>
      </c>
      <c r="D2945" t="str">
        <f t="shared" si="90"/>
        <v>Kenney Rosie</v>
      </c>
      <c r="E2945" t="s">
        <v>15</v>
      </c>
      <c r="F2945" t="s">
        <v>33</v>
      </c>
      <c r="G2945" t="s">
        <v>1060</v>
      </c>
      <c r="H2945" t="s">
        <v>1061</v>
      </c>
      <c r="I2945" t="s">
        <v>33</v>
      </c>
      <c r="J2945" t="s">
        <v>19</v>
      </c>
      <c r="K2945" t="str">
        <f>INDEX(Table6[Column1],MATCH(L2945,Table6[Column2]))</f>
        <v>Adults</v>
      </c>
      <c r="L2945">
        <v>44.012612939999997</v>
      </c>
      <c r="M2945" t="str">
        <f>VLOOKUP(L2945,Table1[],2)</f>
        <v>40 - 49</v>
      </c>
      <c r="N2945" t="str">
        <f>INDEX(Table7[Column1],MATCH(O2945,Table7[Column2]))</f>
        <v>Fitting in Stage</v>
      </c>
      <c r="O2945">
        <v>6.5763024139999997</v>
      </c>
      <c r="P2945" t="str">
        <f>VLOOKUP(O2945,Table13[],2)</f>
        <v>6 - 10</v>
      </c>
      <c r="Q2945" t="str">
        <f>INDEX(Table8[Column1],MATCH(R2945,Table8[Column2]))</f>
        <v>Habitual</v>
      </c>
      <c r="R2945">
        <v>99.377034469999998</v>
      </c>
      <c r="S2945">
        <f t="shared" si="91"/>
        <v>4.1407097695833333</v>
      </c>
      <c r="T2945" t="s">
        <v>19</v>
      </c>
    </row>
    <row r="2946" spans="1:20" x14ac:dyDescent="0.25">
      <c r="A2946">
        <v>2945</v>
      </c>
      <c r="B2946" t="s">
        <v>3031</v>
      </c>
      <c r="C2946" t="s">
        <v>1604</v>
      </c>
      <c r="D2946" t="str">
        <f t="shared" si="90"/>
        <v>Haas Ali</v>
      </c>
      <c r="E2946" t="s">
        <v>22</v>
      </c>
      <c r="F2946" t="s">
        <v>38</v>
      </c>
      <c r="G2946" t="s">
        <v>611</v>
      </c>
      <c r="H2946" t="s">
        <v>612</v>
      </c>
      <c r="I2946" t="s">
        <v>38</v>
      </c>
      <c r="J2946" t="s">
        <v>19</v>
      </c>
      <c r="K2946" t="str">
        <f>INDEX(Table6[Column1],MATCH(L2946,Table6[Column2]))</f>
        <v>Adults</v>
      </c>
      <c r="L2946">
        <v>43.868538780000002</v>
      </c>
      <c r="M2946" t="str">
        <f>VLOOKUP(L2946,Table1[],2)</f>
        <v>40 - 49</v>
      </c>
      <c r="N2946" t="str">
        <f>INDEX(Table7[Column1],MATCH(O2946,Table7[Column2]))</f>
        <v>Fitting in Stage</v>
      </c>
      <c r="O2946">
        <v>7.6872139260000001</v>
      </c>
      <c r="P2946" t="str">
        <f>VLOOKUP(O2946,Table13[],2)</f>
        <v>6 - 10</v>
      </c>
      <c r="Q2946" t="str">
        <f>INDEX(Table8[Column1],MATCH(R2946,Table8[Column2]))</f>
        <v>Maintained</v>
      </c>
      <c r="R2946">
        <v>59.164302259999999</v>
      </c>
      <c r="S2946">
        <f t="shared" si="91"/>
        <v>2.4651792608333332</v>
      </c>
      <c r="T2946" t="s">
        <v>19</v>
      </c>
    </row>
    <row r="2947" spans="1:20" x14ac:dyDescent="0.25">
      <c r="A2947">
        <v>2946</v>
      </c>
      <c r="B2947" t="s">
        <v>3032</v>
      </c>
      <c r="C2947" t="s">
        <v>478</v>
      </c>
      <c r="D2947" t="str">
        <f t="shared" ref="D2947:D3010" si="92">CONCATENATE(B2947, " ",C2947)</f>
        <v>Gause Betty</v>
      </c>
      <c r="E2947" t="s">
        <v>15</v>
      </c>
      <c r="F2947" t="s">
        <v>30</v>
      </c>
      <c r="G2947" t="s">
        <v>1060</v>
      </c>
      <c r="H2947" t="s">
        <v>1061</v>
      </c>
      <c r="I2947" t="s">
        <v>30</v>
      </c>
      <c r="J2947" t="s">
        <v>19</v>
      </c>
      <c r="K2947" t="str">
        <f>INDEX(Table6[Column1],MATCH(L2947,Table6[Column2]))</f>
        <v>Seniors</v>
      </c>
      <c r="L2947">
        <v>61.136245250000002</v>
      </c>
      <c r="M2947" t="str">
        <f>VLOOKUP(L2947,Table1[],2)</f>
        <v>60 and Above</v>
      </c>
      <c r="N2947" t="str">
        <f>INDEX(Table7[Column1],MATCH(O2947,Table7[Column2]))</f>
        <v>Learning Stage</v>
      </c>
      <c r="O2947">
        <v>2.6422731339999999</v>
      </c>
      <c r="P2947" t="str">
        <f>VLOOKUP(O2947,Table13[],2)</f>
        <v>1 - 5</v>
      </c>
      <c r="Q2947" t="str">
        <f>INDEX(Table8[Column1],MATCH(R2947,Table8[Column2]))</f>
        <v>Excused</v>
      </c>
      <c r="R2947">
        <v>138.0661838</v>
      </c>
      <c r="S2947">
        <f t="shared" ref="S2947:S3010" si="93">CONVERT(R2947,"hr","day")</f>
        <v>5.7527576583333335</v>
      </c>
      <c r="T2947" t="s">
        <v>19</v>
      </c>
    </row>
    <row r="2948" spans="1:20" x14ac:dyDescent="0.25">
      <c r="A2948">
        <v>2947</v>
      </c>
      <c r="B2948" t="s">
        <v>364</v>
      </c>
      <c r="C2948" t="s">
        <v>1798</v>
      </c>
      <c r="D2948" t="str">
        <f t="shared" si="92"/>
        <v>Carbone Glenn</v>
      </c>
      <c r="E2948" t="s">
        <v>22</v>
      </c>
      <c r="F2948" t="s">
        <v>23</v>
      </c>
      <c r="G2948" t="s">
        <v>1060</v>
      </c>
      <c r="H2948" t="s">
        <v>1061</v>
      </c>
      <c r="I2948" t="s">
        <v>24</v>
      </c>
      <c r="J2948" t="s">
        <v>19</v>
      </c>
      <c r="K2948" t="str">
        <f>INDEX(Table6[Column1],MATCH(L2948,Table6[Column2]))</f>
        <v>Adults</v>
      </c>
      <c r="L2948">
        <v>46.693361809999999</v>
      </c>
      <c r="M2948" t="str">
        <f>VLOOKUP(L2948,Table1[],2)</f>
        <v>40 - 49</v>
      </c>
      <c r="N2948" t="str">
        <f>INDEX(Table7[Column1],MATCH(O2948,Table7[Column2]))</f>
        <v>Learning Stage</v>
      </c>
      <c r="O2948">
        <v>5.019433319</v>
      </c>
      <c r="P2948" t="str">
        <f>VLOOKUP(O2948,Table13[],2)</f>
        <v>1 - 5</v>
      </c>
      <c r="Q2948" t="str">
        <f>INDEX(Table8[Column1],MATCH(R2948,Table8[Column2]))</f>
        <v>Maintained</v>
      </c>
      <c r="R2948">
        <v>74.137108170000005</v>
      </c>
      <c r="S2948">
        <f t="shared" si="93"/>
        <v>3.0890461737500003</v>
      </c>
      <c r="T2948" t="s">
        <v>19</v>
      </c>
    </row>
    <row r="2949" spans="1:20" x14ac:dyDescent="0.25">
      <c r="A2949">
        <v>2948</v>
      </c>
      <c r="B2949" t="s">
        <v>3033</v>
      </c>
      <c r="C2949" t="s">
        <v>68</v>
      </c>
      <c r="D2949" t="str">
        <f t="shared" si="92"/>
        <v>Aubrey Bobbie</v>
      </c>
      <c r="E2949" t="s">
        <v>15</v>
      </c>
      <c r="F2949" t="s">
        <v>38</v>
      </c>
      <c r="G2949" t="s">
        <v>611</v>
      </c>
      <c r="H2949" t="s">
        <v>612</v>
      </c>
      <c r="I2949" t="s">
        <v>38</v>
      </c>
      <c r="J2949" t="s">
        <v>19</v>
      </c>
      <c r="K2949" t="str">
        <f>INDEX(Table6[Column1],MATCH(L2949,Table6[Column2]))</f>
        <v>Youth</v>
      </c>
      <c r="L2949">
        <v>22.311077520000001</v>
      </c>
      <c r="M2949" t="str">
        <f>VLOOKUP(L2949,Table1[],2)</f>
        <v>20 - 29</v>
      </c>
      <c r="N2949" t="str">
        <f>INDEX(Table7[Column1],MATCH(O2949,Table7[Column2]))</f>
        <v>Learning Stage</v>
      </c>
      <c r="O2949">
        <v>2.86402359</v>
      </c>
      <c r="P2949" t="str">
        <f>VLOOKUP(O2949,Table13[],2)</f>
        <v>1 - 5</v>
      </c>
      <c r="Q2949" t="str">
        <f>INDEX(Table8[Column1],MATCH(R2949,Table8[Column2]))</f>
        <v>Scheduled</v>
      </c>
      <c r="R2949">
        <v>0</v>
      </c>
      <c r="S2949">
        <f t="shared" si="93"/>
        <v>0</v>
      </c>
      <c r="T2949" t="s">
        <v>19</v>
      </c>
    </row>
    <row r="2950" spans="1:20" x14ac:dyDescent="0.25">
      <c r="A2950">
        <v>2949</v>
      </c>
      <c r="B2950" t="s">
        <v>1117</v>
      </c>
      <c r="C2950" t="s">
        <v>3034</v>
      </c>
      <c r="D2950" t="str">
        <f t="shared" si="92"/>
        <v>Arroyo Tonja</v>
      </c>
      <c r="E2950" t="s">
        <v>15</v>
      </c>
      <c r="F2950" t="s">
        <v>1869</v>
      </c>
      <c r="G2950" t="s">
        <v>1060</v>
      </c>
      <c r="H2950" t="s">
        <v>1061</v>
      </c>
      <c r="I2950" t="s">
        <v>277</v>
      </c>
      <c r="J2950" t="s">
        <v>19</v>
      </c>
      <c r="K2950" t="str">
        <f>INDEX(Table6[Column1],MATCH(L2950,Table6[Column2]))</f>
        <v>Elders</v>
      </c>
      <c r="L2950">
        <v>54.537169370000001</v>
      </c>
      <c r="M2950" t="str">
        <f>VLOOKUP(L2950,Table1[],2)</f>
        <v>50 - 59</v>
      </c>
      <c r="N2950" t="str">
        <f>INDEX(Table7[Column1],MATCH(O2950,Table7[Column2]))</f>
        <v>Learning Stage</v>
      </c>
      <c r="O2950">
        <v>4.0299035979999998</v>
      </c>
      <c r="P2950" t="str">
        <f>VLOOKUP(O2950,Table13[],2)</f>
        <v>1 - 5</v>
      </c>
      <c r="Q2950" t="str">
        <f>INDEX(Table8[Column1],MATCH(R2950,Table8[Column2]))</f>
        <v>Habitual</v>
      </c>
      <c r="R2950">
        <v>100.0043326</v>
      </c>
      <c r="S2950">
        <f t="shared" si="93"/>
        <v>4.1668471916666672</v>
      </c>
      <c r="T2950" t="s">
        <v>19</v>
      </c>
    </row>
    <row r="2951" spans="1:20" x14ac:dyDescent="0.25">
      <c r="A2951">
        <v>2950</v>
      </c>
      <c r="B2951" t="s">
        <v>3035</v>
      </c>
      <c r="C2951" t="s">
        <v>245</v>
      </c>
      <c r="D2951" t="str">
        <f t="shared" si="92"/>
        <v>Vu Mary</v>
      </c>
      <c r="E2951" t="s">
        <v>15</v>
      </c>
      <c r="F2951" t="s">
        <v>714</v>
      </c>
      <c r="G2951" t="s">
        <v>1060</v>
      </c>
      <c r="H2951" t="s">
        <v>1061</v>
      </c>
      <c r="I2951" t="s">
        <v>169</v>
      </c>
      <c r="J2951" t="s">
        <v>19</v>
      </c>
      <c r="K2951" t="str">
        <f>INDEX(Table6[Column1],MATCH(L2951,Table6[Column2]))</f>
        <v>Youth</v>
      </c>
      <c r="L2951">
        <v>25.859905680000001</v>
      </c>
      <c r="M2951" t="str">
        <f>VLOOKUP(L2951,Table1[],2)</f>
        <v>20 - 29</v>
      </c>
      <c r="N2951" t="str">
        <f>INDEX(Table7[Column1],MATCH(O2951,Table7[Column2]))</f>
        <v>Learning Stage</v>
      </c>
      <c r="O2951">
        <v>2.34246972</v>
      </c>
      <c r="P2951" t="str">
        <f>VLOOKUP(O2951,Table13[],2)</f>
        <v>1 - 5</v>
      </c>
      <c r="Q2951" t="str">
        <f>INDEX(Table8[Column1],MATCH(R2951,Table8[Column2]))</f>
        <v>Scheduled</v>
      </c>
      <c r="R2951">
        <v>11.2260042</v>
      </c>
      <c r="S2951">
        <f t="shared" si="93"/>
        <v>0.46775017500000005</v>
      </c>
      <c r="T2951" t="s">
        <v>19</v>
      </c>
    </row>
    <row r="2952" spans="1:20" x14ac:dyDescent="0.25">
      <c r="A2952">
        <v>2951</v>
      </c>
      <c r="B2952" t="s">
        <v>3036</v>
      </c>
      <c r="C2952" t="s">
        <v>201</v>
      </c>
      <c r="D2952" t="str">
        <f t="shared" si="92"/>
        <v>Capps Anthony</v>
      </c>
      <c r="E2952" t="s">
        <v>22</v>
      </c>
      <c r="F2952" t="s">
        <v>24</v>
      </c>
      <c r="G2952" t="s">
        <v>1060</v>
      </c>
      <c r="H2952" t="s">
        <v>1061</v>
      </c>
      <c r="I2952" t="s">
        <v>24</v>
      </c>
      <c r="J2952" t="s">
        <v>19</v>
      </c>
      <c r="K2952" t="str">
        <f>INDEX(Table6[Column1],MATCH(L2952,Table6[Column2]))</f>
        <v>Young Adults</v>
      </c>
      <c r="L2952">
        <v>38.872828470000002</v>
      </c>
      <c r="M2952" t="str">
        <f>VLOOKUP(L2952,Table1[],2)</f>
        <v>30 - 39</v>
      </c>
      <c r="N2952" t="str">
        <f>INDEX(Table7[Column1],MATCH(O2952,Table7[Column2]))</f>
        <v>Learning Stage</v>
      </c>
      <c r="O2952">
        <v>3.878276874</v>
      </c>
      <c r="P2952" t="str">
        <f>VLOOKUP(O2952,Table13[],2)</f>
        <v>1 - 5</v>
      </c>
      <c r="Q2952" t="str">
        <f>INDEX(Table8[Column1],MATCH(R2952,Table8[Column2]))</f>
        <v>Maintained</v>
      </c>
      <c r="R2952">
        <v>67.357729199999994</v>
      </c>
      <c r="S2952">
        <f t="shared" si="93"/>
        <v>2.8065720499999998</v>
      </c>
      <c r="T2952" t="s">
        <v>19</v>
      </c>
    </row>
    <row r="2953" spans="1:20" x14ac:dyDescent="0.25">
      <c r="A2953">
        <v>2952</v>
      </c>
      <c r="B2953" t="s">
        <v>3037</v>
      </c>
      <c r="C2953" t="s">
        <v>1187</v>
      </c>
      <c r="D2953" t="str">
        <f t="shared" si="92"/>
        <v>Groleau Douglas</v>
      </c>
      <c r="E2953" t="s">
        <v>22</v>
      </c>
      <c r="F2953" t="s">
        <v>27</v>
      </c>
      <c r="G2953" t="s">
        <v>1060</v>
      </c>
      <c r="H2953" t="s">
        <v>1061</v>
      </c>
      <c r="I2953" t="s">
        <v>27</v>
      </c>
      <c r="J2953" t="s">
        <v>19</v>
      </c>
      <c r="K2953" t="str">
        <f>INDEX(Table6[Column1],MATCH(L2953,Table6[Column2]))</f>
        <v>Adults</v>
      </c>
      <c r="L2953">
        <v>47.439746040000003</v>
      </c>
      <c r="M2953" t="str">
        <f>VLOOKUP(L2953,Table1[],2)</f>
        <v>40 - 49</v>
      </c>
      <c r="N2953" t="str">
        <f>INDEX(Table7[Column1],MATCH(O2953,Table7[Column2]))</f>
        <v>Learning Stage</v>
      </c>
      <c r="O2953">
        <v>3.5359889880000002</v>
      </c>
      <c r="P2953" t="str">
        <f>VLOOKUP(O2953,Table13[],2)</f>
        <v>1 - 5</v>
      </c>
      <c r="Q2953" t="str">
        <f>INDEX(Table8[Column1],MATCH(R2953,Table8[Column2]))</f>
        <v>Habitual</v>
      </c>
      <c r="R2953">
        <v>86.385082519999997</v>
      </c>
      <c r="S2953">
        <f t="shared" si="93"/>
        <v>3.5993784383333334</v>
      </c>
      <c r="T2953" t="s">
        <v>19</v>
      </c>
    </row>
    <row r="2954" spans="1:20" x14ac:dyDescent="0.25">
      <c r="A2954">
        <v>2953</v>
      </c>
      <c r="B2954" t="s">
        <v>3038</v>
      </c>
      <c r="C2954" t="s">
        <v>112</v>
      </c>
      <c r="D2954" t="str">
        <f t="shared" si="92"/>
        <v>Tran Katherine</v>
      </c>
      <c r="E2954" t="s">
        <v>15</v>
      </c>
      <c r="F2954" t="s">
        <v>169</v>
      </c>
      <c r="G2954" t="s">
        <v>1060</v>
      </c>
      <c r="H2954" t="s">
        <v>1061</v>
      </c>
      <c r="I2954" t="s">
        <v>169</v>
      </c>
      <c r="J2954" t="s">
        <v>19</v>
      </c>
      <c r="K2954" t="str">
        <f>INDEX(Table6[Column1],MATCH(L2954,Table6[Column2]))</f>
        <v>Young Adults</v>
      </c>
      <c r="L2954">
        <v>33.610073409999998</v>
      </c>
      <c r="M2954" t="str">
        <f>VLOOKUP(L2954,Table1[],2)</f>
        <v>30 - 39</v>
      </c>
      <c r="N2954" t="str">
        <f>INDEX(Table7[Column1],MATCH(O2954,Table7[Column2]))</f>
        <v>Learning Stage</v>
      </c>
      <c r="O2954">
        <v>3.95551232</v>
      </c>
      <c r="P2954" t="str">
        <f>VLOOKUP(O2954,Table13[],2)</f>
        <v>1 - 5</v>
      </c>
      <c r="Q2954" t="str">
        <f>INDEX(Table8[Column1],MATCH(R2954,Table8[Column2]))</f>
        <v>Scheduled</v>
      </c>
      <c r="R2954">
        <v>21.817221759999999</v>
      </c>
      <c r="S2954">
        <f t="shared" si="93"/>
        <v>0.90905090666666655</v>
      </c>
      <c r="T2954" t="s">
        <v>19</v>
      </c>
    </row>
    <row r="2955" spans="1:20" x14ac:dyDescent="0.25">
      <c r="A2955">
        <v>2954</v>
      </c>
      <c r="B2955" t="s">
        <v>2293</v>
      </c>
      <c r="C2955" t="s">
        <v>93</v>
      </c>
      <c r="D2955" t="str">
        <f t="shared" si="92"/>
        <v>Lenox William</v>
      </c>
      <c r="E2955" t="s">
        <v>22</v>
      </c>
      <c r="F2955" t="s">
        <v>38</v>
      </c>
      <c r="G2955" t="s">
        <v>611</v>
      </c>
      <c r="H2955" t="s">
        <v>612</v>
      </c>
      <c r="I2955" t="s">
        <v>38</v>
      </c>
      <c r="J2955" t="s">
        <v>19</v>
      </c>
      <c r="K2955" t="str">
        <f>INDEX(Table6[Column1],MATCH(L2955,Table6[Column2]))</f>
        <v>Youth</v>
      </c>
      <c r="L2955">
        <v>27.744837449999999</v>
      </c>
      <c r="M2955" t="str">
        <f>VLOOKUP(L2955,Table1[],2)</f>
        <v>20 - 29</v>
      </c>
      <c r="N2955" t="str">
        <f>INDEX(Table7[Column1],MATCH(O2955,Table7[Column2]))</f>
        <v>Learning Stage</v>
      </c>
      <c r="O2955">
        <v>3.0859807789999998</v>
      </c>
      <c r="P2955" t="str">
        <f>VLOOKUP(O2955,Table13[],2)</f>
        <v>1 - 5</v>
      </c>
      <c r="Q2955" t="str">
        <f>INDEX(Table8[Column1],MATCH(R2955,Table8[Column2]))</f>
        <v>Scheduled</v>
      </c>
      <c r="R2955">
        <v>0</v>
      </c>
      <c r="S2955">
        <f t="shared" si="93"/>
        <v>0</v>
      </c>
      <c r="T2955" t="s">
        <v>19</v>
      </c>
    </row>
    <row r="2956" spans="1:20" x14ac:dyDescent="0.25">
      <c r="A2956">
        <v>2955</v>
      </c>
      <c r="B2956" t="s">
        <v>3039</v>
      </c>
      <c r="C2956" t="s">
        <v>52</v>
      </c>
      <c r="D2956" t="str">
        <f t="shared" si="92"/>
        <v>Sweet John</v>
      </c>
      <c r="E2956" t="s">
        <v>22</v>
      </c>
      <c r="F2956" t="s">
        <v>30</v>
      </c>
      <c r="G2956" t="s">
        <v>2305</v>
      </c>
      <c r="H2956" t="s">
        <v>1826</v>
      </c>
      <c r="I2956" t="s">
        <v>30</v>
      </c>
      <c r="J2956" t="s">
        <v>19</v>
      </c>
      <c r="K2956" t="str">
        <f>INDEX(Table6[Column1],MATCH(L2956,Table6[Column2]))</f>
        <v>Young Adults</v>
      </c>
      <c r="L2956">
        <v>34.631431399999997</v>
      </c>
      <c r="M2956" t="str">
        <f>VLOOKUP(L2956,Table1[],2)</f>
        <v>30 - 39</v>
      </c>
      <c r="N2956" t="str">
        <f>INDEX(Table7[Column1],MATCH(O2956,Table7[Column2]))</f>
        <v>Learning Stage</v>
      </c>
      <c r="O2956">
        <v>5.1604966870000002</v>
      </c>
      <c r="P2956" t="str">
        <f>VLOOKUP(O2956,Table13[],2)</f>
        <v>1 - 5</v>
      </c>
      <c r="Q2956" t="str">
        <f>INDEX(Table8[Column1],MATCH(R2956,Table8[Column2]))</f>
        <v>Scheduled</v>
      </c>
      <c r="R2956">
        <v>0</v>
      </c>
      <c r="S2956">
        <f t="shared" si="93"/>
        <v>0</v>
      </c>
      <c r="T2956" t="s">
        <v>19</v>
      </c>
    </row>
    <row r="2957" spans="1:20" x14ac:dyDescent="0.25">
      <c r="A2957">
        <v>2956</v>
      </c>
      <c r="B2957" t="s">
        <v>2662</v>
      </c>
      <c r="C2957" t="s">
        <v>93</v>
      </c>
      <c r="D2957" t="str">
        <f t="shared" si="92"/>
        <v>Brewer William</v>
      </c>
      <c r="E2957" t="s">
        <v>22</v>
      </c>
      <c r="F2957" t="s">
        <v>38</v>
      </c>
      <c r="G2957" t="s">
        <v>820</v>
      </c>
      <c r="H2957" t="s">
        <v>821</v>
      </c>
      <c r="I2957" t="s">
        <v>38</v>
      </c>
      <c r="J2957" t="s">
        <v>19</v>
      </c>
      <c r="K2957" t="str">
        <f>INDEX(Table6[Column1],MATCH(L2957,Table6[Column2]))</f>
        <v>Young Adults</v>
      </c>
      <c r="L2957">
        <v>35.898699290000003</v>
      </c>
      <c r="M2957" t="str">
        <f>VLOOKUP(L2957,Table1[],2)</f>
        <v>30 - 39</v>
      </c>
      <c r="N2957" t="str">
        <f>INDEX(Table7[Column1],MATCH(O2957,Table7[Column2]))</f>
        <v>Learning Stage</v>
      </c>
      <c r="O2957">
        <v>3.557388972</v>
      </c>
      <c r="P2957" t="str">
        <f>VLOOKUP(O2957,Table13[],2)</f>
        <v>1 - 5</v>
      </c>
      <c r="Q2957" t="str">
        <f>INDEX(Table8[Column1],MATCH(R2957,Table8[Column2]))</f>
        <v>Scheduled</v>
      </c>
      <c r="R2957">
        <v>10.532301800000001</v>
      </c>
      <c r="S2957">
        <f t="shared" si="93"/>
        <v>0.43884590833333337</v>
      </c>
      <c r="T2957" t="s">
        <v>19</v>
      </c>
    </row>
    <row r="2958" spans="1:20" x14ac:dyDescent="0.25">
      <c r="A2958">
        <v>2957</v>
      </c>
      <c r="B2958" t="s">
        <v>3040</v>
      </c>
      <c r="C2958" t="s">
        <v>383</v>
      </c>
      <c r="D2958" t="str">
        <f t="shared" si="92"/>
        <v>Newby Denise</v>
      </c>
      <c r="E2958" t="s">
        <v>15</v>
      </c>
      <c r="F2958" t="s">
        <v>1920</v>
      </c>
      <c r="G2958" t="s">
        <v>1060</v>
      </c>
      <c r="H2958" t="s">
        <v>1061</v>
      </c>
      <c r="I2958" t="s">
        <v>87</v>
      </c>
      <c r="J2958" t="s">
        <v>19</v>
      </c>
      <c r="K2958" t="str">
        <f>INDEX(Table6[Column1],MATCH(L2958,Table6[Column2]))</f>
        <v>Young Adults</v>
      </c>
      <c r="L2958">
        <v>32.764816420000002</v>
      </c>
      <c r="M2958" t="str">
        <f>VLOOKUP(L2958,Table1[],2)</f>
        <v>30 - 39</v>
      </c>
      <c r="N2958" t="str">
        <f>INDEX(Table7[Column1],MATCH(O2958,Table7[Column2]))</f>
        <v>Learning Stage</v>
      </c>
      <c r="O2958">
        <v>4.2543437380000002</v>
      </c>
      <c r="P2958" t="str">
        <f>VLOOKUP(O2958,Table13[],2)</f>
        <v>1 - 5</v>
      </c>
      <c r="Q2958" t="str">
        <f>INDEX(Table8[Column1],MATCH(R2958,Table8[Column2]))</f>
        <v>Scheduled</v>
      </c>
      <c r="R2958">
        <v>14.009804409999999</v>
      </c>
      <c r="S2958">
        <f t="shared" si="93"/>
        <v>0.5837418504166666</v>
      </c>
      <c r="T2958" t="s">
        <v>19</v>
      </c>
    </row>
    <row r="2959" spans="1:20" x14ac:dyDescent="0.25">
      <c r="A2959">
        <v>2958</v>
      </c>
      <c r="B2959" t="s">
        <v>2267</v>
      </c>
      <c r="C2959" t="s">
        <v>3041</v>
      </c>
      <c r="D2959" t="str">
        <f t="shared" si="92"/>
        <v>Karam Daisey</v>
      </c>
      <c r="E2959" t="s">
        <v>15</v>
      </c>
      <c r="F2959" t="s">
        <v>38</v>
      </c>
      <c r="G2959" t="s">
        <v>611</v>
      </c>
      <c r="H2959" t="s">
        <v>612</v>
      </c>
      <c r="I2959" t="s">
        <v>38</v>
      </c>
      <c r="J2959" t="s">
        <v>19</v>
      </c>
      <c r="K2959" t="str">
        <f>INDEX(Table6[Column1],MATCH(L2959,Table6[Column2]))</f>
        <v>Adults</v>
      </c>
      <c r="L2959">
        <v>46.033974540000003</v>
      </c>
      <c r="M2959" t="str">
        <f>VLOOKUP(L2959,Table1[],2)</f>
        <v>40 - 49</v>
      </c>
      <c r="N2959" t="str">
        <f>INDEX(Table7[Column1],MATCH(O2959,Table7[Column2]))</f>
        <v>Learning Stage</v>
      </c>
      <c r="O2959">
        <v>4.201404439</v>
      </c>
      <c r="P2959" t="str">
        <f>VLOOKUP(O2959,Table13[],2)</f>
        <v>1 - 5</v>
      </c>
      <c r="Q2959" t="str">
        <f>INDEX(Table8[Column1],MATCH(R2959,Table8[Column2]))</f>
        <v>Maintained</v>
      </c>
      <c r="R2959">
        <v>46.013788409999997</v>
      </c>
      <c r="S2959">
        <f t="shared" si="93"/>
        <v>1.9172411837499999</v>
      </c>
      <c r="T2959" t="s">
        <v>19</v>
      </c>
    </row>
    <row r="2960" spans="1:20" x14ac:dyDescent="0.25">
      <c r="A2960">
        <v>2959</v>
      </c>
      <c r="B2960" t="s">
        <v>1624</v>
      </c>
      <c r="C2960" t="s">
        <v>67</v>
      </c>
      <c r="D2960" t="str">
        <f t="shared" si="92"/>
        <v>Rodriguez Craig</v>
      </c>
      <c r="E2960" t="s">
        <v>22</v>
      </c>
      <c r="F2960" t="s">
        <v>138</v>
      </c>
      <c r="G2960" t="s">
        <v>1060</v>
      </c>
      <c r="H2960" t="s">
        <v>1061</v>
      </c>
      <c r="I2960" t="s">
        <v>138</v>
      </c>
      <c r="J2960" t="s">
        <v>19</v>
      </c>
      <c r="K2960" t="str">
        <f>INDEX(Table6[Column1],MATCH(L2960,Table6[Column2]))</f>
        <v>Elders</v>
      </c>
      <c r="L2960">
        <v>55.264256500000002</v>
      </c>
      <c r="M2960" t="str">
        <f>VLOOKUP(L2960,Table1[],2)</f>
        <v>50 - 59</v>
      </c>
      <c r="N2960" t="str">
        <f>INDEX(Table7[Column1],MATCH(O2960,Table7[Column2]))</f>
        <v>Fitting in Stage</v>
      </c>
      <c r="O2960">
        <v>7.2314596680000003</v>
      </c>
      <c r="P2960" t="str">
        <f>VLOOKUP(O2960,Table13[],2)</f>
        <v>6 - 10</v>
      </c>
      <c r="Q2960" t="str">
        <f>INDEX(Table8[Column1],MATCH(R2960,Table8[Column2]))</f>
        <v>Habitual</v>
      </c>
      <c r="R2960">
        <v>105.985927</v>
      </c>
      <c r="S2960">
        <f t="shared" si="93"/>
        <v>4.4160802916666668</v>
      </c>
      <c r="T2960" t="s">
        <v>19</v>
      </c>
    </row>
    <row r="2961" spans="1:20" x14ac:dyDescent="0.25">
      <c r="A2961">
        <v>2960</v>
      </c>
      <c r="B2961" t="s">
        <v>3042</v>
      </c>
      <c r="C2961" t="s">
        <v>3043</v>
      </c>
      <c r="D2961" t="str">
        <f t="shared" si="92"/>
        <v>Farney Rueben</v>
      </c>
      <c r="E2961" t="s">
        <v>22</v>
      </c>
      <c r="F2961" t="s">
        <v>134</v>
      </c>
      <c r="G2961" t="s">
        <v>1060</v>
      </c>
      <c r="H2961" t="s">
        <v>1061</v>
      </c>
      <c r="I2961" t="s">
        <v>134</v>
      </c>
      <c r="J2961" t="s">
        <v>19</v>
      </c>
      <c r="K2961" t="str">
        <f>INDEX(Table6[Column1],MATCH(L2961,Table6[Column2]))</f>
        <v>Young Adults</v>
      </c>
      <c r="L2961">
        <v>35.094474140000003</v>
      </c>
      <c r="M2961" t="str">
        <f>VLOOKUP(L2961,Table1[],2)</f>
        <v>30 - 39</v>
      </c>
      <c r="N2961" t="str">
        <f>INDEX(Table7[Column1],MATCH(O2961,Table7[Column2]))</f>
        <v>Fitting in Stage</v>
      </c>
      <c r="O2961">
        <v>7.4497340000000003</v>
      </c>
      <c r="P2961" t="str">
        <f>VLOOKUP(O2961,Table13[],2)</f>
        <v>6 - 10</v>
      </c>
      <c r="Q2961" t="str">
        <f>INDEX(Table8[Column1],MATCH(R2961,Table8[Column2]))</f>
        <v>Scheduled</v>
      </c>
      <c r="R2961">
        <v>35.289098279999997</v>
      </c>
      <c r="S2961">
        <f t="shared" si="93"/>
        <v>1.470379095</v>
      </c>
      <c r="T2961" t="s">
        <v>19</v>
      </c>
    </row>
    <row r="2962" spans="1:20" x14ac:dyDescent="0.25">
      <c r="A2962">
        <v>2961</v>
      </c>
      <c r="B2962" t="s">
        <v>34</v>
      </c>
      <c r="C2962" t="s">
        <v>863</v>
      </c>
      <c r="D2962" t="str">
        <f t="shared" si="92"/>
        <v>Jones Gerald</v>
      </c>
      <c r="E2962" t="s">
        <v>22</v>
      </c>
      <c r="F2962" t="s">
        <v>2008</v>
      </c>
      <c r="G2962" t="s">
        <v>1060</v>
      </c>
      <c r="H2962" t="s">
        <v>1061</v>
      </c>
      <c r="I2962" t="s">
        <v>107</v>
      </c>
      <c r="J2962" t="s">
        <v>19</v>
      </c>
      <c r="K2962" t="str">
        <f>INDEX(Table6[Column1],MATCH(L2962,Table6[Column2]))</f>
        <v>Youth</v>
      </c>
      <c r="L2962">
        <v>24.40207612</v>
      </c>
      <c r="M2962" t="str">
        <f>VLOOKUP(L2962,Table1[],2)</f>
        <v>20 - 29</v>
      </c>
      <c r="N2962" t="str">
        <f>INDEX(Table7[Column1],MATCH(O2962,Table7[Column2]))</f>
        <v>Learning Stage</v>
      </c>
      <c r="O2962">
        <v>3.7305162940000001</v>
      </c>
      <c r="P2962" t="str">
        <f>VLOOKUP(O2962,Table13[],2)</f>
        <v>1 - 5</v>
      </c>
      <c r="Q2962" t="str">
        <f>INDEX(Table8[Column1],MATCH(R2962,Table8[Column2]))</f>
        <v>Scheduled</v>
      </c>
      <c r="R2962">
        <v>0</v>
      </c>
      <c r="S2962">
        <f t="shared" si="93"/>
        <v>0</v>
      </c>
      <c r="T2962" t="s">
        <v>19</v>
      </c>
    </row>
    <row r="2963" spans="1:20" x14ac:dyDescent="0.25">
      <c r="A2963">
        <v>2962</v>
      </c>
      <c r="B2963" t="s">
        <v>3044</v>
      </c>
      <c r="C2963" t="s">
        <v>987</v>
      </c>
      <c r="D2963" t="str">
        <f t="shared" si="92"/>
        <v>McMasters Sean</v>
      </c>
      <c r="E2963" t="s">
        <v>22</v>
      </c>
      <c r="F2963" t="s">
        <v>33</v>
      </c>
      <c r="G2963" t="s">
        <v>1060</v>
      </c>
      <c r="H2963" t="s">
        <v>1061</v>
      </c>
      <c r="I2963" t="s">
        <v>33</v>
      </c>
      <c r="J2963" t="s">
        <v>19</v>
      </c>
      <c r="K2963" t="str">
        <f>INDEX(Table6[Column1],MATCH(L2963,Table6[Column2]))</f>
        <v>Young Adults</v>
      </c>
      <c r="L2963">
        <v>35.172887379999999</v>
      </c>
      <c r="M2963" t="str">
        <f>VLOOKUP(L2963,Table1[],2)</f>
        <v>30 - 39</v>
      </c>
      <c r="N2963" t="str">
        <f>INDEX(Table7[Column1],MATCH(O2963,Table7[Column2]))</f>
        <v>Fitting in Stage</v>
      </c>
      <c r="O2963">
        <v>7.2471227379999998</v>
      </c>
      <c r="P2963" t="str">
        <f>VLOOKUP(O2963,Table13[],2)</f>
        <v>6 - 10</v>
      </c>
      <c r="Q2963" t="str">
        <f>INDEX(Table8[Column1],MATCH(R2963,Table8[Column2]))</f>
        <v>Scheduled</v>
      </c>
      <c r="R2963">
        <v>17.093459299999999</v>
      </c>
      <c r="S2963">
        <f t="shared" si="93"/>
        <v>0.71222747083333326</v>
      </c>
      <c r="T2963" t="s">
        <v>19</v>
      </c>
    </row>
    <row r="2964" spans="1:20" x14ac:dyDescent="0.25">
      <c r="A2964">
        <v>2963</v>
      </c>
      <c r="B2964" t="s">
        <v>2980</v>
      </c>
      <c r="C2964" t="s">
        <v>1663</v>
      </c>
      <c r="D2964" t="str">
        <f t="shared" si="92"/>
        <v>Bottoms Cheryl</v>
      </c>
      <c r="E2964" t="s">
        <v>15</v>
      </c>
      <c r="F2964" t="s">
        <v>54</v>
      </c>
      <c r="G2964" t="s">
        <v>2305</v>
      </c>
      <c r="H2964" t="s">
        <v>1826</v>
      </c>
      <c r="I2964" t="s">
        <v>54</v>
      </c>
      <c r="J2964" t="s">
        <v>19</v>
      </c>
      <c r="K2964" t="str">
        <f>INDEX(Table6[Column1],MATCH(L2964,Table6[Column2]))</f>
        <v>Adults</v>
      </c>
      <c r="L2964">
        <v>48.633875879999998</v>
      </c>
      <c r="M2964" t="str">
        <f>VLOOKUP(L2964,Table1[],2)</f>
        <v>40 - 49</v>
      </c>
      <c r="N2964" t="str">
        <f>INDEX(Table7[Column1],MATCH(O2964,Table7[Column2]))</f>
        <v>Fitting in Stage</v>
      </c>
      <c r="O2964">
        <v>6.9504830310000001</v>
      </c>
      <c r="P2964" t="str">
        <f>VLOOKUP(O2964,Table13[],2)</f>
        <v>6 - 10</v>
      </c>
      <c r="Q2964" t="str">
        <f>INDEX(Table8[Column1],MATCH(R2964,Table8[Column2]))</f>
        <v>Maintained</v>
      </c>
      <c r="R2964">
        <v>76.103417320000005</v>
      </c>
      <c r="S2964">
        <f t="shared" si="93"/>
        <v>3.1709757216666672</v>
      </c>
      <c r="T2964" t="s">
        <v>19</v>
      </c>
    </row>
    <row r="2965" spans="1:20" x14ac:dyDescent="0.25">
      <c r="A2965">
        <v>2964</v>
      </c>
      <c r="B2965" t="s">
        <v>1902</v>
      </c>
      <c r="C2965" t="s">
        <v>77</v>
      </c>
      <c r="D2965" t="str">
        <f t="shared" si="92"/>
        <v>Cason Sandra</v>
      </c>
      <c r="E2965" t="s">
        <v>15</v>
      </c>
      <c r="F2965" t="s">
        <v>262</v>
      </c>
      <c r="G2965" t="s">
        <v>1060</v>
      </c>
      <c r="H2965" t="s">
        <v>1061</v>
      </c>
      <c r="I2965" t="s">
        <v>262</v>
      </c>
      <c r="J2965" t="s">
        <v>19</v>
      </c>
      <c r="K2965" t="str">
        <f>INDEX(Table6[Column1],MATCH(L2965,Table6[Column2]))</f>
        <v>Teenagers</v>
      </c>
      <c r="L2965">
        <v>18.23617179</v>
      </c>
      <c r="M2965" t="e">
        <f>VLOOKUP(L2965,Table1[],2)</f>
        <v>#N/A</v>
      </c>
      <c r="N2965" t="str">
        <f>INDEX(Table7[Column1],MATCH(O2965,Table7[Column2]))</f>
        <v>Learning Stage</v>
      </c>
      <c r="O2965">
        <v>4.731764503</v>
      </c>
      <c r="P2965" t="str">
        <f>VLOOKUP(O2965,Table13[],2)</f>
        <v>1 - 5</v>
      </c>
      <c r="Q2965" t="str">
        <f>INDEX(Table8[Column1],MATCH(R2965,Table8[Column2]))</f>
        <v>Scheduled</v>
      </c>
      <c r="R2965">
        <v>0</v>
      </c>
      <c r="S2965">
        <f t="shared" si="93"/>
        <v>0</v>
      </c>
      <c r="T2965" t="s">
        <v>19</v>
      </c>
    </row>
    <row r="2966" spans="1:20" x14ac:dyDescent="0.25">
      <c r="A2966">
        <v>2965</v>
      </c>
      <c r="B2966" t="s">
        <v>3045</v>
      </c>
      <c r="C2966" t="s">
        <v>885</v>
      </c>
      <c r="D2966" t="str">
        <f t="shared" si="92"/>
        <v>Rudolph Elizabeth</v>
      </c>
      <c r="E2966" t="s">
        <v>15</v>
      </c>
      <c r="F2966" t="s">
        <v>33</v>
      </c>
      <c r="G2966" t="s">
        <v>1060</v>
      </c>
      <c r="H2966" t="s">
        <v>1061</v>
      </c>
      <c r="I2966" t="s">
        <v>33</v>
      </c>
      <c r="J2966" t="s">
        <v>19</v>
      </c>
      <c r="K2966" t="str">
        <f>INDEX(Table6[Column1],MATCH(L2966,Table6[Column2]))</f>
        <v>Adults</v>
      </c>
      <c r="L2966">
        <v>40.319505530000001</v>
      </c>
      <c r="M2966" t="str">
        <f>VLOOKUP(L2966,Table1[],2)</f>
        <v>40 - 49</v>
      </c>
      <c r="N2966" t="str">
        <f>INDEX(Table7[Column1],MATCH(O2966,Table7[Column2]))</f>
        <v>Fitting in Stage</v>
      </c>
      <c r="O2966">
        <v>7.2768116669999996</v>
      </c>
      <c r="P2966" t="str">
        <f>VLOOKUP(O2966,Table13[],2)</f>
        <v>6 - 10</v>
      </c>
      <c r="Q2966" t="str">
        <f>INDEX(Table8[Column1],MATCH(R2966,Table8[Column2]))</f>
        <v>Maintained</v>
      </c>
      <c r="R2966">
        <v>61.208009420000003</v>
      </c>
      <c r="S2966">
        <f t="shared" si="93"/>
        <v>2.5503337258333332</v>
      </c>
      <c r="T2966" t="s">
        <v>19</v>
      </c>
    </row>
    <row r="2967" spans="1:20" x14ac:dyDescent="0.25">
      <c r="A2967">
        <v>2966</v>
      </c>
      <c r="B2967" t="s">
        <v>3046</v>
      </c>
      <c r="C2967" t="s">
        <v>56</v>
      </c>
      <c r="D2967" t="str">
        <f t="shared" si="92"/>
        <v>Pendleton James</v>
      </c>
      <c r="E2967" t="s">
        <v>22</v>
      </c>
      <c r="F2967" t="s">
        <v>27</v>
      </c>
      <c r="G2967" t="s">
        <v>1060</v>
      </c>
      <c r="H2967" t="s">
        <v>1061</v>
      </c>
      <c r="I2967" t="s">
        <v>27</v>
      </c>
      <c r="J2967" t="s">
        <v>19</v>
      </c>
      <c r="K2967" t="str">
        <f>INDEX(Table6[Column1],MATCH(L2967,Table6[Column2]))</f>
        <v>Adults</v>
      </c>
      <c r="L2967">
        <v>49.350509870000003</v>
      </c>
      <c r="M2967" t="str">
        <f>VLOOKUP(L2967,Table1[],2)</f>
        <v>40 - 49</v>
      </c>
      <c r="N2967" t="str">
        <f>INDEX(Table7[Column1],MATCH(O2967,Table7[Column2]))</f>
        <v>Learning Stage</v>
      </c>
      <c r="O2967">
        <v>1.945014212</v>
      </c>
      <c r="P2967" t="str">
        <f>VLOOKUP(O2967,Table13[],2)</f>
        <v>1 - 5</v>
      </c>
      <c r="Q2967" t="str">
        <f>INDEX(Table8[Column1],MATCH(R2967,Table8[Column2]))</f>
        <v>Maintained</v>
      </c>
      <c r="R2967">
        <v>72.403360030000002</v>
      </c>
      <c r="S2967">
        <f t="shared" si="93"/>
        <v>3.0168066679166667</v>
      </c>
      <c r="T2967" t="s">
        <v>19</v>
      </c>
    </row>
    <row r="2968" spans="1:20" x14ac:dyDescent="0.25">
      <c r="A2968">
        <v>2967</v>
      </c>
      <c r="B2968" t="s">
        <v>3047</v>
      </c>
      <c r="C2968" t="s">
        <v>790</v>
      </c>
      <c r="D2968" t="str">
        <f t="shared" si="92"/>
        <v>Stinnett Anita</v>
      </c>
      <c r="E2968" t="s">
        <v>15</v>
      </c>
      <c r="F2968" t="s">
        <v>30</v>
      </c>
      <c r="G2968" t="s">
        <v>2305</v>
      </c>
      <c r="H2968" t="s">
        <v>1826</v>
      </c>
      <c r="I2968" t="s">
        <v>30</v>
      </c>
      <c r="J2968" t="s">
        <v>19</v>
      </c>
      <c r="K2968" t="str">
        <f>INDEX(Table6[Column1],MATCH(L2968,Table6[Column2]))</f>
        <v>Elders</v>
      </c>
      <c r="L2968">
        <v>50.940932439999997</v>
      </c>
      <c r="M2968" t="str">
        <f>VLOOKUP(L2968,Table1[],2)</f>
        <v>50 - 59</v>
      </c>
      <c r="N2968" t="str">
        <f>INDEX(Table7[Column1],MATCH(O2968,Table7[Column2]))</f>
        <v>Learning Stage</v>
      </c>
      <c r="O2968">
        <v>4.6544682359999996</v>
      </c>
      <c r="P2968" t="str">
        <f>VLOOKUP(O2968,Table13[],2)</f>
        <v>1 - 5</v>
      </c>
      <c r="Q2968" t="str">
        <f>INDEX(Table8[Column1],MATCH(R2968,Table8[Column2]))</f>
        <v>Habitual</v>
      </c>
      <c r="R2968">
        <v>100.0611967</v>
      </c>
      <c r="S2968">
        <f t="shared" si="93"/>
        <v>4.1692165291666665</v>
      </c>
      <c r="T2968" t="s">
        <v>19</v>
      </c>
    </row>
    <row r="2969" spans="1:20" x14ac:dyDescent="0.25">
      <c r="A2969">
        <v>2968</v>
      </c>
      <c r="B2969" t="s">
        <v>1142</v>
      </c>
      <c r="C2969" t="s">
        <v>1851</v>
      </c>
      <c r="D2969" t="str">
        <f t="shared" si="92"/>
        <v>Kenyon Christine</v>
      </c>
      <c r="E2969" t="s">
        <v>15</v>
      </c>
      <c r="F2969" t="s">
        <v>38</v>
      </c>
      <c r="G2969" t="s">
        <v>611</v>
      </c>
      <c r="H2969" t="s">
        <v>612</v>
      </c>
      <c r="I2969" t="s">
        <v>38</v>
      </c>
      <c r="J2969" t="s">
        <v>19</v>
      </c>
      <c r="K2969" t="str">
        <f>INDEX(Table6[Column1],MATCH(L2969,Table6[Column2]))</f>
        <v>Adults</v>
      </c>
      <c r="L2969">
        <v>43.008698670000001</v>
      </c>
      <c r="M2969" t="str">
        <f>VLOOKUP(L2969,Table1[],2)</f>
        <v>40 - 49</v>
      </c>
      <c r="N2969" t="str">
        <f>INDEX(Table7[Column1],MATCH(O2969,Table7[Column2]))</f>
        <v>Learning Stage</v>
      </c>
      <c r="O2969">
        <v>3.661751851</v>
      </c>
      <c r="P2969" t="str">
        <f>VLOOKUP(O2969,Table13[],2)</f>
        <v>1 - 5</v>
      </c>
      <c r="Q2969" t="str">
        <f>INDEX(Table8[Column1],MATCH(R2969,Table8[Column2]))</f>
        <v>Habitual</v>
      </c>
      <c r="R2969">
        <v>80.288030280000001</v>
      </c>
      <c r="S2969">
        <f t="shared" si="93"/>
        <v>3.3453345949999997</v>
      </c>
      <c r="T2969" t="s">
        <v>19</v>
      </c>
    </row>
    <row r="2970" spans="1:20" x14ac:dyDescent="0.25">
      <c r="A2970">
        <v>2969</v>
      </c>
      <c r="B2970" t="s">
        <v>3048</v>
      </c>
      <c r="C2970" t="s">
        <v>3049</v>
      </c>
      <c r="D2970" t="str">
        <f t="shared" si="92"/>
        <v>Gill Fern</v>
      </c>
      <c r="E2970" t="s">
        <v>15</v>
      </c>
      <c r="F2970" t="s">
        <v>38</v>
      </c>
      <c r="G2970" t="s">
        <v>611</v>
      </c>
      <c r="H2970" t="s">
        <v>612</v>
      </c>
      <c r="I2970" t="s">
        <v>38</v>
      </c>
      <c r="J2970" t="s">
        <v>19</v>
      </c>
      <c r="K2970" t="str">
        <f>INDEX(Table6[Column1],MATCH(L2970,Table6[Column2]))</f>
        <v>Adults</v>
      </c>
      <c r="L2970">
        <v>46.027630139999999</v>
      </c>
      <c r="M2970" t="str">
        <f>VLOOKUP(L2970,Table1[],2)</f>
        <v>40 - 49</v>
      </c>
      <c r="N2970" t="str">
        <f>INDEX(Table7[Column1],MATCH(O2970,Table7[Column2]))</f>
        <v>Fitting in Stage</v>
      </c>
      <c r="O2970">
        <v>7.2785999190000004</v>
      </c>
      <c r="P2970" t="str">
        <f>VLOOKUP(O2970,Table13[],2)</f>
        <v>6 - 10</v>
      </c>
      <c r="Q2970" t="str">
        <f>INDEX(Table8[Column1],MATCH(R2970,Table8[Column2]))</f>
        <v>Maintained</v>
      </c>
      <c r="R2970">
        <v>62.230387759999999</v>
      </c>
      <c r="S2970">
        <f t="shared" si="93"/>
        <v>2.5929328233333333</v>
      </c>
      <c r="T2970" t="s">
        <v>19</v>
      </c>
    </row>
    <row r="2971" spans="1:20" x14ac:dyDescent="0.25">
      <c r="A2971">
        <v>2970</v>
      </c>
      <c r="B2971" t="s">
        <v>767</v>
      </c>
      <c r="C2971" t="s">
        <v>275</v>
      </c>
      <c r="D2971" t="str">
        <f t="shared" si="92"/>
        <v>McDonald Nancy</v>
      </c>
      <c r="E2971" t="s">
        <v>15</v>
      </c>
      <c r="F2971" t="s">
        <v>123</v>
      </c>
      <c r="G2971" t="s">
        <v>2305</v>
      </c>
      <c r="H2971" t="s">
        <v>1826</v>
      </c>
      <c r="I2971" t="s">
        <v>123</v>
      </c>
      <c r="J2971" t="s">
        <v>19</v>
      </c>
      <c r="K2971" t="str">
        <f>INDEX(Table6[Column1],MATCH(L2971,Table6[Column2]))</f>
        <v>Adults</v>
      </c>
      <c r="L2971">
        <v>42.128028020000002</v>
      </c>
      <c r="M2971" t="str">
        <f>VLOOKUP(L2971,Table1[],2)</f>
        <v>40 - 49</v>
      </c>
      <c r="N2971" t="str">
        <f>INDEX(Table7[Column1],MATCH(O2971,Table7[Column2]))</f>
        <v>Learning Stage</v>
      </c>
      <c r="O2971">
        <v>5.4444789760000001</v>
      </c>
      <c r="P2971" t="str">
        <f>VLOOKUP(O2971,Table13[],2)</f>
        <v>1 - 5</v>
      </c>
      <c r="Q2971" t="str">
        <f>INDEX(Table8[Column1],MATCH(R2971,Table8[Column2]))</f>
        <v>Scheduled</v>
      </c>
      <c r="R2971">
        <v>26.699867210000001</v>
      </c>
      <c r="S2971">
        <f t="shared" si="93"/>
        <v>1.1124944670833332</v>
      </c>
      <c r="T2971" t="s">
        <v>19</v>
      </c>
    </row>
    <row r="2972" spans="1:20" x14ac:dyDescent="0.25">
      <c r="A2972">
        <v>2971</v>
      </c>
      <c r="B2972" t="s">
        <v>1023</v>
      </c>
      <c r="C2972" t="s">
        <v>3050</v>
      </c>
      <c r="D2972" t="str">
        <f t="shared" si="92"/>
        <v>Wright Flor</v>
      </c>
      <c r="E2972" t="s">
        <v>15</v>
      </c>
      <c r="F2972" t="s">
        <v>828</v>
      </c>
      <c r="G2972" t="s">
        <v>1060</v>
      </c>
      <c r="H2972" t="s">
        <v>1061</v>
      </c>
      <c r="I2972" t="s">
        <v>24</v>
      </c>
      <c r="J2972" t="s">
        <v>19</v>
      </c>
      <c r="K2972" t="str">
        <f>INDEX(Table6[Column1],MATCH(L2972,Table6[Column2]))</f>
        <v>Young Adults</v>
      </c>
      <c r="L2972">
        <v>33.724035170000001</v>
      </c>
      <c r="M2972" t="str">
        <f>VLOOKUP(L2972,Table1[],2)</f>
        <v>30 - 39</v>
      </c>
      <c r="N2972" t="str">
        <f>INDEX(Table7[Column1],MATCH(O2972,Table7[Column2]))</f>
        <v>Fitting in Stage</v>
      </c>
      <c r="O2972">
        <v>6.4152923340000001</v>
      </c>
      <c r="P2972" t="str">
        <f>VLOOKUP(O2972,Table13[],2)</f>
        <v>6 - 10</v>
      </c>
      <c r="Q2972" t="str">
        <f>INDEX(Table8[Column1],MATCH(R2972,Table8[Column2]))</f>
        <v>Scheduled</v>
      </c>
      <c r="R2972">
        <v>27.604335160000002</v>
      </c>
      <c r="S2972">
        <f t="shared" si="93"/>
        <v>1.1501806316666667</v>
      </c>
      <c r="T2972" t="s">
        <v>19</v>
      </c>
    </row>
    <row r="2973" spans="1:20" x14ac:dyDescent="0.25">
      <c r="A2973">
        <v>2972</v>
      </c>
      <c r="B2973" t="s">
        <v>3051</v>
      </c>
      <c r="C2973" t="s">
        <v>426</v>
      </c>
      <c r="D2973" t="str">
        <f t="shared" si="92"/>
        <v>Sain George</v>
      </c>
      <c r="E2973" t="s">
        <v>22</v>
      </c>
      <c r="F2973" t="s">
        <v>788</v>
      </c>
      <c r="G2973" t="s">
        <v>820</v>
      </c>
      <c r="H2973" t="s">
        <v>821</v>
      </c>
      <c r="I2973" t="s">
        <v>788</v>
      </c>
      <c r="J2973" t="s">
        <v>19</v>
      </c>
      <c r="K2973" t="str">
        <f>INDEX(Table6[Column1],MATCH(L2973,Table6[Column2]))</f>
        <v>Young Adults</v>
      </c>
      <c r="L2973">
        <v>39.113975859999996</v>
      </c>
      <c r="M2973" t="str">
        <f>VLOOKUP(L2973,Table1[],2)</f>
        <v>30 - 39</v>
      </c>
      <c r="N2973" t="str">
        <f>INDEX(Table7[Column1],MATCH(O2973,Table7[Column2]))</f>
        <v>Learning Stage</v>
      </c>
      <c r="O2973">
        <v>4.0396766260000003</v>
      </c>
      <c r="P2973" t="str">
        <f>VLOOKUP(O2973,Table13[],2)</f>
        <v>1 - 5</v>
      </c>
      <c r="Q2973" t="str">
        <f>INDEX(Table8[Column1],MATCH(R2973,Table8[Column2]))</f>
        <v>Maintained</v>
      </c>
      <c r="R2973">
        <v>54.421018740000001</v>
      </c>
      <c r="S2973">
        <f t="shared" si="93"/>
        <v>2.2675424474999999</v>
      </c>
      <c r="T2973" t="s">
        <v>19</v>
      </c>
    </row>
    <row r="2974" spans="1:20" x14ac:dyDescent="0.25">
      <c r="A2974">
        <v>2973</v>
      </c>
      <c r="B2974" t="s">
        <v>2589</v>
      </c>
      <c r="C2974" t="s">
        <v>893</v>
      </c>
      <c r="D2974" t="str">
        <f t="shared" si="92"/>
        <v>Dent Shane</v>
      </c>
      <c r="E2974" t="s">
        <v>22</v>
      </c>
      <c r="F2974" t="s">
        <v>30</v>
      </c>
      <c r="G2974" t="s">
        <v>2305</v>
      </c>
      <c r="H2974" t="s">
        <v>1826</v>
      </c>
      <c r="I2974" t="s">
        <v>30</v>
      </c>
      <c r="J2974" t="s">
        <v>19</v>
      </c>
      <c r="K2974" t="str">
        <f>INDEX(Table6[Column1],MATCH(L2974,Table6[Column2]))</f>
        <v>Young Adults</v>
      </c>
      <c r="L2974">
        <v>32.770531419999998</v>
      </c>
      <c r="M2974" t="str">
        <f>VLOOKUP(L2974,Table1[],2)</f>
        <v>30 - 39</v>
      </c>
      <c r="N2974" t="str">
        <f>INDEX(Table7[Column1],MATCH(O2974,Table7[Column2]))</f>
        <v>Fitting in Stage</v>
      </c>
      <c r="O2974">
        <v>6.3991386769999998</v>
      </c>
      <c r="P2974" t="str">
        <f>VLOOKUP(O2974,Table13[],2)</f>
        <v>6 - 10</v>
      </c>
      <c r="Q2974" t="str">
        <f>INDEX(Table8[Column1],MATCH(R2974,Table8[Column2]))</f>
        <v>Scheduled</v>
      </c>
      <c r="R2974">
        <v>12.923492270000001</v>
      </c>
      <c r="S2974">
        <f t="shared" si="93"/>
        <v>0.53847884458333328</v>
      </c>
      <c r="T2974" t="s">
        <v>19</v>
      </c>
    </row>
    <row r="2975" spans="1:20" x14ac:dyDescent="0.25">
      <c r="A2975">
        <v>2974</v>
      </c>
      <c r="B2975" t="s">
        <v>3052</v>
      </c>
      <c r="C2975" t="s">
        <v>3053</v>
      </c>
      <c r="D2975" t="str">
        <f t="shared" si="92"/>
        <v>Norvell Mikaela</v>
      </c>
      <c r="E2975" t="s">
        <v>15</v>
      </c>
      <c r="F2975" t="s">
        <v>27</v>
      </c>
      <c r="G2975" t="s">
        <v>1060</v>
      </c>
      <c r="H2975" t="s">
        <v>1061</v>
      </c>
      <c r="I2975" t="s">
        <v>27</v>
      </c>
      <c r="J2975" t="s">
        <v>19</v>
      </c>
      <c r="K2975" t="str">
        <f>INDEX(Table6[Column1],MATCH(L2975,Table6[Column2]))</f>
        <v>Adults</v>
      </c>
      <c r="L2975">
        <v>45.721641730000002</v>
      </c>
      <c r="M2975" t="str">
        <f>VLOOKUP(L2975,Table1[],2)</f>
        <v>40 - 49</v>
      </c>
      <c r="N2975" t="str">
        <f>INDEX(Table7[Column1],MATCH(O2975,Table7[Column2]))</f>
        <v>Fitting in Stage</v>
      </c>
      <c r="O2975">
        <v>6.8846200499999997</v>
      </c>
      <c r="P2975" t="str">
        <f>VLOOKUP(O2975,Table13[],2)</f>
        <v>6 - 10</v>
      </c>
      <c r="Q2975" t="str">
        <f>INDEX(Table8[Column1],MATCH(R2975,Table8[Column2]))</f>
        <v>Habitual</v>
      </c>
      <c r="R2975">
        <v>98.508936550000001</v>
      </c>
      <c r="S2975">
        <f t="shared" si="93"/>
        <v>4.1045390229166667</v>
      </c>
      <c r="T2975" t="s">
        <v>19</v>
      </c>
    </row>
    <row r="2976" spans="1:20" x14ac:dyDescent="0.25">
      <c r="A2976">
        <v>2975</v>
      </c>
      <c r="B2976" t="s">
        <v>3054</v>
      </c>
      <c r="C2976" t="s">
        <v>2225</v>
      </c>
      <c r="D2976" t="str">
        <f t="shared" si="92"/>
        <v>Dowell Ian</v>
      </c>
      <c r="E2976" t="s">
        <v>22</v>
      </c>
      <c r="F2976" t="s">
        <v>30</v>
      </c>
      <c r="G2976" t="s">
        <v>2305</v>
      </c>
      <c r="H2976" t="s">
        <v>1826</v>
      </c>
      <c r="I2976" t="s">
        <v>30</v>
      </c>
      <c r="J2976" t="s">
        <v>19</v>
      </c>
      <c r="K2976" t="str">
        <f>INDEX(Table6[Column1],MATCH(L2976,Table6[Column2]))</f>
        <v>Young Adults</v>
      </c>
      <c r="L2976">
        <v>34.856473469999997</v>
      </c>
      <c r="M2976" t="str">
        <f>VLOOKUP(L2976,Table1[],2)</f>
        <v>30 - 39</v>
      </c>
      <c r="N2976" t="str">
        <f>INDEX(Table7[Column1],MATCH(O2976,Table7[Column2]))</f>
        <v>Learning Stage</v>
      </c>
      <c r="O2976">
        <v>3.1935674330000001</v>
      </c>
      <c r="P2976" t="str">
        <f>VLOOKUP(O2976,Table13[],2)</f>
        <v>1 - 5</v>
      </c>
      <c r="Q2976" t="str">
        <f>INDEX(Table8[Column1],MATCH(R2976,Table8[Column2]))</f>
        <v>Scheduled</v>
      </c>
      <c r="R2976">
        <v>0</v>
      </c>
      <c r="S2976">
        <f t="shared" si="93"/>
        <v>0</v>
      </c>
      <c r="T2976" t="s">
        <v>19</v>
      </c>
    </row>
    <row r="2977" spans="1:20" x14ac:dyDescent="0.25">
      <c r="A2977">
        <v>2976</v>
      </c>
      <c r="B2977" t="s">
        <v>3055</v>
      </c>
      <c r="C2977" t="s">
        <v>3056</v>
      </c>
      <c r="D2977" t="str">
        <f t="shared" si="92"/>
        <v>Mattos Darryl</v>
      </c>
      <c r="E2977" t="s">
        <v>22</v>
      </c>
      <c r="F2977" t="s">
        <v>30</v>
      </c>
      <c r="G2977" t="s">
        <v>2305</v>
      </c>
      <c r="H2977" t="s">
        <v>1826</v>
      </c>
      <c r="I2977" t="s">
        <v>30</v>
      </c>
      <c r="J2977" t="s">
        <v>19</v>
      </c>
      <c r="K2977" t="str">
        <f>INDEX(Table6[Column1],MATCH(L2977,Table6[Column2]))</f>
        <v>Elders</v>
      </c>
      <c r="L2977">
        <v>58.29843168</v>
      </c>
      <c r="M2977" t="str">
        <f>VLOOKUP(L2977,Table1[],2)</f>
        <v>50 - 59</v>
      </c>
      <c r="N2977" t="str">
        <f>INDEX(Table7[Column1],MATCH(O2977,Table7[Column2]))</f>
        <v>Learning Stage</v>
      </c>
      <c r="O2977">
        <v>0.63788056100000001</v>
      </c>
      <c r="P2977" t="e">
        <f>VLOOKUP(O2977,Table13[],2)</f>
        <v>#N/A</v>
      </c>
      <c r="Q2977" t="str">
        <f>INDEX(Table8[Column1],MATCH(R2977,Table8[Column2]))</f>
        <v>Habitual</v>
      </c>
      <c r="R2977">
        <v>104.69515079999999</v>
      </c>
      <c r="S2977">
        <f t="shared" si="93"/>
        <v>4.3622979499999994</v>
      </c>
      <c r="T2977" t="s">
        <v>19</v>
      </c>
    </row>
    <row r="2978" spans="1:20" x14ac:dyDescent="0.25">
      <c r="A2978">
        <v>2977</v>
      </c>
      <c r="B2978" t="s">
        <v>2853</v>
      </c>
      <c r="C2978" t="s">
        <v>3057</v>
      </c>
      <c r="D2978" t="str">
        <f t="shared" si="92"/>
        <v>Funk Bethany</v>
      </c>
      <c r="E2978" t="s">
        <v>15</v>
      </c>
      <c r="F2978" t="s">
        <v>84</v>
      </c>
      <c r="G2978" t="s">
        <v>1060</v>
      </c>
      <c r="H2978" t="s">
        <v>1061</v>
      </c>
      <c r="I2978" t="s">
        <v>84</v>
      </c>
      <c r="J2978" t="s">
        <v>19</v>
      </c>
      <c r="K2978" t="str">
        <f>INDEX(Table6[Column1],MATCH(L2978,Table6[Column2]))</f>
        <v>Adults</v>
      </c>
      <c r="L2978">
        <v>46.996497900000001</v>
      </c>
      <c r="M2978" t="str">
        <f>VLOOKUP(L2978,Table1[],2)</f>
        <v>40 - 49</v>
      </c>
      <c r="N2978" t="str">
        <f>INDEX(Table7[Column1],MATCH(O2978,Table7[Column2]))</f>
        <v>Fitting in Stage</v>
      </c>
      <c r="O2978">
        <v>6.7727448280000004</v>
      </c>
      <c r="P2978" t="str">
        <f>VLOOKUP(O2978,Table13[],2)</f>
        <v>6 - 10</v>
      </c>
      <c r="Q2978" t="str">
        <f>INDEX(Table8[Column1],MATCH(R2978,Table8[Column2]))</f>
        <v>Maintained</v>
      </c>
      <c r="R2978">
        <v>67.5980256</v>
      </c>
      <c r="S2978">
        <f t="shared" si="93"/>
        <v>2.8165844</v>
      </c>
      <c r="T2978" t="s">
        <v>19</v>
      </c>
    </row>
    <row r="2979" spans="1:20" x14ac:dyDescent="0.25">
      <c r="A2979">
        <v>2978</v>
      </c>
      <c r="B2979" t="s">
        <v>2776</v>
      </c>
      <c r="C2979" t="s">
        <v>1968</v>
      </c>
      <c r="D2979" t="str">
        <f t="shared" si="92"/>
        <v>Rivenburg Rosario</v>
      </c>
      <c r="E2979" t="s">
        <v>15</v>
      </c>
      <c r="F2979" t="s">
        <v>30</v>
      </c>
      <c r="G2979" t="s">
        <v>2305</v>
      </c>
      <c r="H2979" t="s">
        <v>1826</v>
      </c>
      <c r="I2979" t="s">
        <v>30</v>
      </c>
      <c r="J2979" t="s">
        <v>19</v>
      </c>
      <c r="K2979" t="str">
        <f>INDEX(Table6[Column1],MATCH(L2979,Table6[Column2]))</f>
        <v>Adults</v>
      </c>
      <c r="L2979">
        <v>48.706690909999999</v>
      </c>
      <c r="M2979" t="str">
        <f>VLOOKUP(L2979,Table1[],2)</f>
        <v>40 - 49</v>
      </c>
      <c r="N2979" t="str">
        <f>INDEX(Table7[Column1],MATCH(O2979,Table7[Column2]))</f>
        <v>Learning Stage</v>
      </c>
      <c r="O2979">
        <v>5.4388678820000003</v>
      </c>
      <c r="P2979" t="str">
        <f>VLOOKUP(O2979,Table13[],2)</f>
        <v>1 - 5</v>
      </c>
      <c r="Q2979" t="str">
        <f>INDEX(Table8[Column1],MATCH(R2979,Table8[Column2]))</f>
        <v>Excused</v>
      </c>
      <c r="R2979">
        <v>125.5827081</v>
      </c>
      <c r="S2979">
        <f t="shared" si="93"/>
        <v>5.2326128375000005</v>
      </c>
      <c r="T2979" t="s">
        <v>19</v>
      </c>
    </row>
    <row r="2980" spans="1:20" x14ac:dyDescent="0.25">
      <c r="A2980">
        <v>2979</v>
      </c>
      <c r="B2980" t="s">
        <v>3058</v>
      </c>
      <c r="C2980" t="s">
        <v>480</v>
      </c>
      <c r="D2980" t="str">
        <f t="shared" si="92"/>
        <v>Caruthers Heather</v>
      </c>
      <c r="E2980" t="s">
        <v>15</v>
      </c>
      <c r="F2980" t="s">
        <v>33</v>
      </c>
      <c r="G2980" t="s">
        <v>1060</v>
      </c>
      <c r="H2980" t="s">
        <v>1061</v>
      </c>
      <c r="I2980" t="s">
        <v>33</v>
      </c>
      <c r="J2980" t="s">
        <v>19</v>
      </c>
      <c r="K2980" t="str">
        <f>INDEX(Table6[Column1],MATCH(L2980,Table6[Column2]))</f>
        <v>Adults</v>
      </c>
      <c r="L2980">
        <v>41.35969411</v>
      </c>
      <c r="M2980" t="str">
        <f>VLOOKUP(L2980,Table1[],2)</f>
        <v>40 - 49</v>
      </c>
      <c r="N2980" t="str">
        <f>INDEX(Table7[Column1],MATCH(O2980,Table7[Column2]))</f>
        <v>Learning Stage</v>
      </c>
      <c r="O2980">
        <v>5.5575549259999999</v>
      </c>
      <c r="P2980" t="str">
        <f>VLOOKUP(O2980,Table13[],2)</f>
        <v>1 - 5</v>
      </c>
      <c r="Q2980" t="str">
        <f>INDEX(Table8[Column1],MATCH(R2980,Table8[Column2]))</f>
        <v>Maintained</v>
      </c>
      <c r="R2980">
        <v>61.71631138</v>
      </c>
      <c r="S2980">
        <f t="shared" si="93"/>
        <v>2.5715129741666667</v>
      </c>
      <c r="T2980" t="s">
        <v>19</v>
      </c>
    </row>
    <row r="2981" spans="1:20" x14ac:dyDescent="0.25">
      <c r="A2981">
        <v>2980</v>
      </c>
      <c r="B2981" t="s">
        <v>17</v>
      </c>
      <c r="C2981" t="s">
        <v>115</v>
      </c>
      <c r="D2981" t="str">
        <f t="shared" si="92"/>
        <v>Baker Daniel</v>
      </c>
      <c r="E2981" t="s">
        <v>22</v>
      </c>
      <c r="F2981" t="s">
        <v>38</v>
      </c>
      <c r="G2981" t="s">
        <v>611</v>
      </c>
      <c r="H2981" t="s">
        <v>612</v>
      </c>
      <c r="I2981" t="s">
        <v>38</v>
      </c>
      <c r="J2981" t="s">
        <v>19</v>
      </c>
      <c r="K2981" t="str">
        <f>INDEX(Table6[Column1],MATCH(L2981,Table6[Column2]))</f>
        <v>Young Adults</v>
      </c>
      <c r="L2981">
        <v>36.674756670000001</v>
      </c>
      <c r="M2981" t="str">
        <f>VLOOKUP(L2981,Table1[],2)</f>
        <v>30 - 39</v>
      </c>
      <c r="N2981" t="str">
        <f>INDEX(Table7[Column1],MATCH(O2981,Table7[Column2]))</f>
        <v>Learning Stage</v>
      </c>
      <c r="O2981">
        <v>3.2211933949999998</v>
      </c>
      <c r="P2981" t="str">
        <f>VLOOKUP(O2981,Table13[],2)</f>
        <v>1 - 5</v>
      </c>
      <c r="Q2981" t="str">
        <f>INDEX(Table8[Column1],MATCH(R2981,Table8[Column2]))</f>
        <v>Scheduled</v>
      </c>
      <c r="R2981">
        <v>7.3785730630000002</v>
      </c>
      <c r="S2981">
        <f t="shared" si="93"/>
        <v>0.30744054429166667</v>
      </c>
      <c r="T2981" t="s">
        <v>19</v>
      </c>
    </row>
    <row r="2982" spans="1:20" x14ac:dyDescent="0.25">
      <c r="A2982">
        <v>2981</v>
      </c>
      <c r="B2982" t="s">
        <v>3059</v>
      </c>
      <c r="C2982" t="s">
        <v>1512</v>
      </c>
      <c r="D2982" t="str">
        <f t="shared" si="92"/>
        <v>Beattie Gene</v>
      </c>
      <c r="E2982" t="s">
        <v>22</v>
      </c>
      <c r="F2982" t="s">
        <v>30</v>
      </c>
      <c r="G2982" t="s">
        <v>2305</v>
      </c>
      <c r="H2982" t="s">
        <v>1826</v>
      </c>
      <c r="I2982" t="s">
        <v>30</v>
      </c>
      <c r="J2982" t="s">
        <v>19</v>
      </c>
      <c r="K2982" t="str">
        <f>INDEX(Table6[Column1],MATCH(L2982,Table6[Column2]))</f>
        <v>Adults</v>
      </c>
      <c r="L2982">
        <v>45.576917850000001</v>
      </c>
      <c r="M2982" t="str">
        <f>VLOOKUP(L2982,Table1[],2)</f>
        <v>40 - 49</v>
      </c>
      <c r="N2982" t="str">
        <f>INDEX(Table7[Column1],MATCH(O2982,Table7[Column2]))</f>
        <v>Learning Stage</v>
      </c>
      <c r="O2982">
        <v>5.5294004179999998</v>
      </c>
      <c r="P2982" t="str">
        <f>VLOOKUP(O2982,Table13[],2)</f>
        <v>1 - 5</v>
      </c>
      <c r="Q2982" t="str">
        <f>INDEX(Table8[Column1],MATCH(R2982,Table8[Column2]))</f>
        <v>Maintained</v>
      </c>
      <c r="R2982">
        <v>63.655480859999997</v>
      </c>
      <c r="S2982">
        <f t="shared" si="93"/>
        <v>2.6523117025</v>
      </c>
      <c r="T2982" t="s">
        <v>19</v>
      </c>
    </row>
    <row r="2983" spans="1:20" x14ac:dyDescent="0.25">
      <c r="A2983">
        <v>2982</v>
      </c>
      <c r="B2983" t="s">
        <v>443</v>
      </c>
      <c r="C2983" t="s">
        <v>312</v>
      </c>
      <c r="D2983" t="str">
        <f t="shared" si="92"/>
        <v>Dennis Terry</v>
      </c>
      <c r="E2983" t="s">
        <v>22</v>
      </c>
      <c r="F2983" t="s">
        <v>38</v>
      </c>
      <c r="G2983" t="s">
        <v>611</v>
      </c>
      <c r="H2983" t="s">
        <v>612</v>
      </c>
      <c r="I2983" t="s">
        <v>38</v>
      </c>
      <c r="J2983" t="s">
        <v>19</v>
      </c>
      <c r="K2983" t="str">
        <f>INDEX(Table6[Column1],MATCH(L2983,Table6[Column2]))</f>
        <v>Young Adults</v>
      </c>
      <c r="L2983">
        <v>37.96562505</v>
      </c>
      <c r="M2983" t="str">
        <f>VLOOKUP(L2983,Table1[],2)</f>
        <v>30 - 39</v>
      </c>
      <c r="N2983" t="str">
        <f>INDEX(Table7[Column1],MATCH(O2983,Table7[Column2]))</f>
        <v>Learning Stage</v>
      </c>
      <c r="O2983">
        <v>4.1517463259999996</v>
      </c>
      <c r="P2983" t="str">
        <f>VLOOKUP(O2983,Table13[],2)</f>
        <v>1 - 5</v>
      </c>
      <c r="Q2983" t="str">
        <f>INDEX(Table8[Column1],MATCH(R2983,Table8[Column2]))</f>
        <v>Scheduled</v>
      </c>
      <c r="R2983">
        <v>23.980987939999999</v>
      </c>
      <c r="S2983">
        <f t="shared" si="93"/>
        <v>0.9992078308333332</v>
      </c>
      <c r="T2983" t="s">
        <v>19</v>
      </c>
    </row>
    <row r="2984" spans="1:20" x14ac:dyDescent="0.25">
      <c r="A2984">
        <v>2983</v>
      </c>
      <c r="B2984" t="s">
        <v>216</v>
      </c>
      <c r="C2984" t="s">
        <v>245</v>
      </c>
      <c r="D2984" t="str">
        <f t="shared" si="92"/>
        <v>Dyal Mary</v>
      </c>
      <c r="E2984" t="s">
        <v>15</v>
      </c>
      <c r="F2984" t="s">
        <v>38</v>
      </c>
      <c r="G2984" t="s">
        <v>611</v>
      </c>
      <c r="H2984" t="s">
        <v>612</v>
      </c>
      <c r="I2984" t="s">
        <v>38</v>
      </c>
      <c r="J2984" t="s">
        <v>19</v>
      </c>
      <c r="K2984" t="str">
        <f>INDEX(Table6[Column1],MATCH(L2984,Table6[Column2]))</f>
        <v>Elders</v>
      </c>
      <c r="L2984">
        <v>50.893941519999998</v>
      </c>
      <c r="M2984" t="str">
        <f>VLOOKUP(L2984,Table1[],2)</f>
        <v>50 - 59</v>
      </c>
      <c r="N2984" t="str">
        <f>INDEX(Table7[Column1],MATCH(O2984,Table7[Column2]))</f>
        <v>Learning Stage</v>
      </c>
      <c r="O2984">
        <v>3.3770399279999999</v>
      </c>
      <c r="P2984" t="str">
        <f>VLOOKUP(O2984,Table13[],2)</f>
        <v>1 - 5</v>
      </c>
      <c r="Q2984" t="str">
        <f>INDEX(Table8[Column1],MATCH(R2984,Table8[Column2]))</f>
        <v>Habitual</v>
      </c>
      <c r="R2984">
        <v>111.16051849999999</v>
      </c>
      <c r="S2984">
        <f t="shared" si="93"/>
        <v>4.6316882708333331</v>
      </c>
      <c r="T2984" t="s">
        <v>19</v>
      </c>
    </row>
    <row r="2985" spans="1:20" x14ac:dyDescent="0.25">
      <c r="A2985">
        <v>2984</v>
      </c>
      <c r="B2985" t="s">
        <v>114</v>
      </c>
      <c r="C2985" t="s">
        <v>144</v>
      </c>
      <c r="D2985" t="str">
        <f t="shared" si="92"/>
        <v>Martin David</v>
      </c>
      <c r="E2985" t="s">
        <v>22</v>
      </c>
      <c r="F2985" t="s">
        <v>2478</v>
      </c>
      <c r="G2985" t="s">
        <v>2305</v>
      </c>
      <c r="H2985" t="s">
        <v>1826</v>
      </c>
      <c r="I2985" t="s">
        <v>192</v>
      </c>
      <c r="J2985" t="s">
        <v>19</v>
      </c>
      <c r="K2985" t="str">
        <f>INDEX(Table6[Column1],MATCH(L2985,Table6[Column2]))</f>
        <v>Elders</v>
      </c>
      <c r="L2985">
        <v>59.473688160000002</v>
      </c>
      <c r="M2985" t="str">
        <f>VLOOKUP(L2985,Table1[],2)</f>
        <v>50 - 59</v>
      </c>
      <c r="N2985" t="str">
        <f>INDEX(Table7[Column1],MATCH(O2985,Table7[Column2]))</f>
        <v>Learning Stage</v>
      </c>
      <c r="O2985">
        <v>3.5868092730000001</v>
      </c>
      <c r="P2985" t="str">
        <f>VLOOKUP(O2985,Table13[],2)</f>
        <v>1 - 5</v>
      </c>
      <c r="Q2985" t="str">
        <f>INDEX(Table8[Column1],MATCH(R2985,Table8[Column2]))</f>
        <v>Habitual</v>
      </c>
      <c r="R2985">
        <v>91.863962520000001</v>
      </c>
      <c r="S2985">
        <f t="shared" si="93"/>
        <v>3.8276651049999999</v>
      </c>
      <c r="T2985" t="s">
        <v>19</v>
      </c>
    </row>
    <row r="2986" spans="1:20" x14ac:dyDescent="0.25">
      <c r="A2986">
        <v>2985</v>
      </c>
      <c r="B2986" t="s">
        <v>3060</v>
      </c>
      <c r="C2986" t="s">
        <v>3061</v>
      </c>
      <c r="D2986" t="str">
        <f t="shared" si="92"/>
        <v>Labounty Tawana</v>
      </c>
      <c r="E2986" t="s">
        <v>15</v>
      </c>
      <c r="F2986" t="s">
        <v>754</v>
      </c>
      <c r="G2986" t="s">
        <v>1060</v>
      </c>
      <c r="H2986" t="s">
        <v>1061</v>
      </c>
      <c r="I2986" t="s">
        <v>24</v>
      </c>
      <c r="J2986" t="s">
        <v>19</v>
      </c>
      <c r="K2986" t="str">
        <f>INDEX(Table6[Column1],MATCH(L2986,Table6[Column2]))</f>
        <v>Adults</v>
      </c>
      <c r="L2986">
        <v>48.648763270000003</v>
      </c>
      <c r="M2986" t="str">
        <f>VLOOKUP(L2986,Table1[],2)</f>
        <v>40 - 49</v>
      </c>
      <c r="N2986" t="str">
        <f>INDEX(Table7[Column1],MATCH(O2986,Table7[Column2]))</f>
        <v>Learning Stage</v>
      </c>
      <c r="O2986">
        <v>4.5883616590000003</v>
      </c>
      <c r="P2986" t="str">
        <f>VLOOKUP(O2986,Table13[],2)</f>
        <v>1 - 5</v>
      </c>
      <c r="Q2986" t="str">
        <f>INDEX(Table8[Column1],MATCH(R2986,Table8[Column2]))</f>
        <v>Habitual</v>
      </c>
      <c r="R2986">
        <v>81.391443539999997</v>
      </c>
      <c r="S2986">
        <f t="shared" si="93"/>
        <v>3.3913101475</v>
      </c>
      <c r="T2986" t="s">
        <v>19</v>
      </c>
    </row>
    <row r="2987" spans="1:20" x14ac:dyDescent="0.25">
      <c r="A2987">
        <v>2986</v>
      </c>
      <c r="B2987" t="s">
        <v>3062</v>
      </c>
      <c r="C2987" t="s">
        <v>308</v>
      </c>
      <c r="D2987" t="str">
        <f t="shared" si="92"/>
        <v>Cooke Maria</v>
      </c>
      <c r="E2987" t="s">
        <v>15</v>
      </c>
      <c r="F2987" t="s">
        <v>33</v>
      </c>
      <c r="G2987" t="s">
        <v>1060</v>
      </c>
      <c r="H2987" t="s">
        <v>1061</v>
      </c>
      <c r="I2987" t="s">
        <v>33</v>
      </c>
      <c r="J2987" t="s">
        <v>19</v>
      </c>
      <c r="K2987" t="str">
        <f>INDEX(Table6[Column1],MATCH(L2987,Table6[Column2]))</f>
        <v>Adults</v>
      </c>
      <c r="L2987">
        <v>47.574875990000002</v>
      </c>
      <c r="M2987" t="str">
        <f>VLOOKUP(L2987,Table1[],2)</f>
        <v>40 - 49</v>
      </c>
      <c r="N2987" t="str">
        <f>INDEX(Table7[Column1],MATCH(O2987,Table7[Column2]))</f>
        <v>Learning Stage</v>
      </c>
      <c r="O2987">
        <v>5.1256711570000002</v>
      </c>
      <c r="P2987" t="str">
        <f>VLOOKUP(O2987,Table13[],2)</f>
        <v>1 - 5</v>
      </c>
      <c r="Q2987" t="str">
        <f>INDEX(Table8[Column1],MATCH(R2987,Table8[Column2]))</f>
        <v>Habitual</v>
      </c>
      <c r="R2987">
        <v>111.1058409</v>
      </c>
      <c r="S2987">
        <f t="shared" si="93"/>
        <v>4.6294100375000005</v>
      </c>
      <c r="T2987" t="s">
        <v>19</v>
      </c>
    </row>
    <row r="2988" spans="1:20" x14ac:dyDescent="0.25">
      <c r="A2988">
        <v>2987</v>
      </c>
      <c r="B2988" t="s">
        <v>511</v>
      </c>
      <c r="C2988" t="s">
        <v>1332</v>
      </c>
      <c r="D2988" t="str">
        <f t="shared" si="92"/>
        <v>Adams Lucille</v>
      </c>
      <c r="E2988" t="s">
        <v>15</v>
      </c>
      <c r="F2988" t="s">
        <v>127</v>
      </c>
      <c r="G2988" t="s">
        <v>1060</v>
      </c>
      <c r="H2988" t="s">
        <v>1061</v>
      </c>
      <c r="I2988" t="s">
        <v>127</v>
      </c>
      <c r="J2988" t="s">
        <v>19</v>
      </c>
      <c r="K2988" t="str">
        <f>INDEX(Table6[Column1],MATCH(L2988,Table6[Column2]))</f>
        <v>Adults</v>
      </c>
      <c r="L2988">
        <v>43.770998890000001</v>
      </c>
      <c r="M2988" t="str">
        <f>VLOOKUP(L2988,Table1[],2)</f>
        <v>40 - 49</v>
      </c>
      <c r="N2988" t="str">
        <f>INDEX(Table7[Column1],MATCH(O2988,Table7[Column2]))</f>
        <v>Learning Stage</v>
      </c>
      <c r="O2988">
        <v>5.5430300140000002</v>
      </c>
      <c r="P2988" t="str">
        <f>VLOOKUP(O2988,Table13[],2)</f>
        <v>1 - 5</v>
      </c>
      <c r="Q2988" t="str">
        <f>INDEX(Table8[Column1],MATCH(R2988,Table8[Column2]))</f>
        <v>Habitual</v>
      </c>
      <c r="R2988">
        <v>94.824782600000006</v>
      </c>
      <c r="S2988">
        <f t="shared" si="93"/>
        <v>3.9510326083333336</v>
      </c>
      <c r="T2988" t="s">
        <v>19</v>
      </c>
    </row>
    <row r="2989" spans="1:20" x14ac:dyDescent="0.25">
      <c r="A2989">
        <v>2988</v>
      </c>
      <c r="B2989" t="s">
        <v>725</v>
      </c>
      <c r="C2989" t="s">
        <v>418</v>
      </c>
      <c r="D2989" t="str">
        <f t="shared" si="92"/>
        <v>Martinez Diana</v>
      </c>
      <c r="E2989" t="s">
        <v>15</v>
      </c>
      <c r="F2989" t="s">
        <v>38</v>
      </c>
      <c r="G2989" t="s">
        <v>820</v>
      </c>
      <c r="H2989" t="s">
        <v>821</v>
      </c>
      <c r="I2989" t="s">
        <v>38</v>
      </c>
      <c r="J2989" t="s">
        <v>19</v>
      </c>
      <c r="K2989" t="str">
        <f>INDEX(Table6[Column1],MATCH(L2989,Table6[Column2]))</f>
        <v>Adults</v>
      </c>
      <c r="L2989">
        <v>47.43067284</v>
      </c>
      <c r="M2989" t="str">
        <f>VLOOKUP(L2989,Table1[],2)</f>
        <v>40 - 49</v>
      </c>
      <c r="N2989" t="str">
        <f>INDEX(Table7[Column1],MATCH(O2989,Table7[Column2]))</f>
        <v>Fitting in Stage</v>
      </c>
      <c r="O2989">
        <v>7.9844775710000002</v>
      </c>
      <c r="P2989" t="str">
        <f>VLOOKUP(O2989,Table13[],2)</f>
        <v>6 - 10</v>
      </c>
      <c r="Q2989" t="str">
        <f>INDEX(Table8[Column1],MATCH(R2989,Table8[Column2]))</f>
        <v>Habitual</v>
      </c>
      <c r="R2989">
        <v>80.325179149999997</v>
      </c>
      <c r="S2989">
        <f t="shared" si="93"/>
        <v>3.3468824645833331</v>
      </c>
      <c r="T2989" t="s">
        <v>19</v>
      </c>
    </row>
    <row r="2990" spans="1:20" x14ac:dyDescent="0.25">
      <c r="A2990">
        <v>2989</v>
      </c>
      <c r="B2990" t="s">
        <v>3063</v>
      </c>
      <c r="C2990" t="s">
        <v>3064</v>
      </c>
      <c r="D2990" t="str">
        <f t="shared" si="92"/>
        <v>Spina Hiram</v>
      </c>
      <c r="E2990" t="s">
        <v>22</v>
      </c>
      <c r="F2990" t="s">
        <v>100</v>
      </c>
      <c r="G2990" t="s">
        <v>820</v>
      </c>
      <c r="H2990" t="s">
        <v>821</v>
      </c>
      <c r="I2990" t="s">
        <v>101</v>
      </c>
      <c r="J2990" t="s">
        <v>19</v>
      </c>
      <c r="K2990" t="str">
        <f>INDEX(Table6[Column1],MATCH(L2990,Table6[Column2]))</f>
        <v>Adults</v>
      </c>
      <c r="L2990">
        <v>49.966495530000003</v>
      </c>
      <c r="M2990" t="str">
        <f>VLOOKUP(L2990,Table1[],2)</f>
        <v>40 - 49</v>
      </c>
      <c r="N2990" t="str">
        <f>INDEX(Table7[Column1],MATCH(O2990,Table7[Column2]))</f>
        <v>Learning Stage</v>
      </c>
      <c r="O2990">
        <v>4.3763424620000002</v>
      </c>
      <c r="P2990" t="str">
        <f>VLOOKUP(O2990,Table13[],2)</f>
        <v>1 - 5</v>
      </c>
      <c r="Q2990" t="str">
        <f>INDEX(Table8[Column1],MATCH(R2990,Table8[Column2]))</f>
        <v>Habitual</v>
      </c>
      <c r="R2990">
        <v>115.42792179999999</v>
      </c>
      <c r="S2990">
        <f t="shared" si="93"/>
        <v>4.8094967416666661</v>
      </c>
      <c r="T2990" t="s">
        <v>19</v>
      </c>
    </row>
    <row r="2991" spans="1:20" x14ac:dyDescent="0.25">
      <c r="A2991">
        <v>2990</v>
      </c>
      <c r="B2991" t="s">
        <v>267</v>
      </c>
      <c r="C2991" t="s">
        <v>972</v>
      </c>
      <c r="D2991" t="str">
        <f t="shared" si="92"/>
        <v>Johnson Joan</v>
      </c>
      <c r="E2991" t="s">
        <v>15</v>
      </c>
      <c r="F2991" t="s">
        <v>23</v>
      </c>
      <c r="G2991" t="s">
        <v>1060</v>
      </c>
      <c r="H2991" t="s">
        <v>1061</v>
      </c>
      <c r="I2991" t="s">
        <v>24</v>
      </c>
      <c r="J2991" t="s">
        <v>19</v>
      </c>
      <c r="K2991" t="str">
        <f>INDEX(Table6[Column1],MATCH(L2991,Table6[Column2]))</f>
        <v>Elders</v>
      </c>
      <c r="L2991">
        <v>53.605276369999999</v>
      </c>
      <c r="M2991" t="str">
        <f>VLOOKUP(L2991,Table1[],2)</f>
        <v>50 - 59</v>
      </c>
      <c r="N2991" t="str">
        <f>INDEX(Table7[Column1],MATCH(O2991,Table7[Column2]))</f>
        <v>Learning Stage</v>
      </c>
      <c r="O2991">
        <v>3.5312165040000001</v>
      </c>
      <c r="P2991" t="str">
        <f>VLOOKUP(O2991,Table13[],2)</f>
        <v>1 - 5</v>
      </c>
      <c r="Q2991" t="str">
        <f>INDEX(Table8[Column1],MATCH(R2991,Table8[Column2]))</f>
        <v>Excused</v>
      </c>
      <c r="R2991">
        <v>153.71336020000001</v>
      </c>
      <c r="S2991">
        <f t="shared" si="93"/>
        <v>6.4047233416666671</v>
      </c>
      <c r="T2991" t="s">
        <v>19</v>
      </c>
    </row>
    <row r="2992" spans="1:20" x14ac:dyDescent="0.25">
      <c r="A2992">
        <v>2991</v>
      </c>
      <c r="B2992" t="s">
        <v>3065</v>
      </c>
      <c r="C2992" t="s">
        <v>923</v>
      </c>
      <c r="D2992" t="str">
        <f t="shared" si="92"/>
        <v>Arteaga Jackie</v>
      </c>
      <c r="E2992" t="s">
        <v>15</v>
      </c>
      <c r="F2992" t="s">
        <v>2896</v>
      </c>
      <c r="G2992" t="s">
        <v>820</v>
      </c>
      <c r="H2992" t="s">
        <v>821</v>
      </c>
      <c r="I2992" t="s">
        <v>138</v>
      </c>
      <c r="J2992" t="s">
        <v>19</v>
      </c>
      <c r="K2992" t="str">
        <f>INDEX(Table6[Column1],MATCH(L2992,Table6[Column2]))</f>
        <v>Adults</v>
      </c>
      <c r="L2992">
        <v>40.65356534</v>
      </c>
      <c r="M2992" t="str">
        <f>VLOOKUP(L2992,Table1[],2)</f>
        <v>40 - 49</v>
      </c>
      <c r="N2992" t="str">
        <f>INDEX(Table7[Column1],MATCH(O2992,Table7[Column2]))</f>
        <v>Learning Stage</v>
      </c>
      <c r="O2992">
        <v>4.3361352020000004</v>
      </c>
      <c r="P2992" t="str">
        <f>VLOOKUP(O2992,Table13[],2)</f>
        <v>1 - 5</v>
      </c>
      <c r="Q2992" t="str">
        <f>INDEX(Table8[Column1],MATCH(R2992,Table8[Column2]))</f>
        <v>Habitual</v>
      </c>
      <c r="R2992">
        <v>95.413498480000001</v>
      </c>
      <c r="S2992">
        <f t="shared" si="93"/>
        <v>3.9755624366666664</v>
      </c>
      <c r="T2992" t="s">
        <v>19</v>
      </c>
    </row>
    <row r="2993" spans="1:20" x14ac:dyDescent="0.25">
      <c r="A2993">
        <v>2992</v>
      </c>
      <c r="B2993" t="s">
        <v>185</v>
      </c>
      <c r="C2993" t="s">
        <v>147</v>
      </c>
      <c r="D2993" t="str">
        <f t="shared" si="92"/>
        <v>Earnest Linda</v>
      </c>
      <c r="E2993" t="s">
        <v>15</v>
      </c>
      <c r="F2993" t="s">
        <v>127</v>
      </c>
      <c r="G2993" t="s">
        <v>1060</v>
      </c>
      <c r="H2993" t="s">
        <v>1061</v>
      </c>
      <c r="I2993" t="s">
        <v>127</v>
      </c>
      <c r="J2993" t="s">
        <v>19</v>
      </c>
      <c r="K2993" t="str">
        <f>INDEX(Table6[Column1],MATCH(L2993,Table6[Column2]))</f>
        <v>Youth</v>
      </c>
      <c r="L2993">
        <v>20.453571029999999</v>
      </c>
      <c r="M2993" t="str">
        <f>VLOOKUP(L2993,Table1[],2)</f>
        <v>20 - 29</v>
      </c>
      <c r="N2993" t="str">
        <f>INDEX(Table7[Column1],MATCH(O2993,Table7[Column2]))</f>
        <v>Learning Stage</v>
      </c>
      <c r="O2993">
        <v>4.3827919900000003</v>
      </c>
      <c r="P2993" t="str">
        <f>VLOOKUP(O2993,Table13[],2)</f>
        <v>1 - 5</v>
      </c>
      <c r="Q2993" t="str">
        <f>INDEX(Table8[Column1],MATCH(R2993,Table8[Column2]))</f>
        <v>Scheduled</v>
      </c>
      <c r="R2993">
        <v>0</v>
      </c>
      <c r="S2993">
        <f t="shared" si="93"/>
        <v>0</v>
      </c>
      <c r="T2993" t="s">
        <v>19</v>
      </c>
    </row>
    <row r="2994" spans="1:20" x14ac:dyDescent="0.25">
      <c r="A2994">
        <v>2993</v>
      </c>
      <c r="B2994" t="s">
        <v>962</v>
      </c>
      <c r="C2994" t="s">
        <v>883</v>
      </c>
      <c r="D2994" t="str">
        <f t="shared" si="92"/>
        <v>Little Jason</v>
      </c>
      <c r="E2994" t="s">
        <v>22</v>
      </c>
      <c r="F2994" t="s">
        <v>192</v>
      </c>
      <c r="G2994" t="s">
        <v>2305</v>
      </c>
      <c r="H2994" t="s">
        <v>1826</v>
      </c>
      <c r="I2994" t="s">
        <v>192</v>
      </c>
      <c r="J2994" t="s">
        <v>19</v>
      </c>
      <c r="K2994" t="str">
        <f>INDEX(Table6[Column1],MATCH(L2994,Table6[Column2]))</f>
        <v>Elders</v>
      </c>
      <c r="L2994">
        <v>58.182081369999999</v>
      </c>
      <c r="M2994" t="str">
        <f>VLOOKUP(L2994,Table1[],2)</f>
        <v>50 - 59</v>
      </c>
      <c r="N2994" t="str">
        <f>INDEX(Table7[Column1],MATCH(O2994,Table7[Column2]))</f>
        <v>Learning Stage</v>
      </c>
      <c r="O2994">
        <v>4.8191209830000004</v>
      </c>
      <c r="P2994" t="str">
        <f>VLOOKUP(O2994,Table13[],2)</f>
        <v>1 - 5</v>
      </c>
      <c r="Q2994" t="str">
        <f>INDEX(Table8[Column1],MATCH(R2994,Table8[Column2]))</f>
        <v>Unexcused</v>
      </c>
      <c r="R2994">
        <v>162.7359635</v>
      </c>
      <c r="S2994">
        <f t="shared" si="93"/>
        <v>6.7806651458333338</v>
      </c>
      <c r="T2994" t="s">
        <v>19</v>
      </c>
    </row>
    <row r="2995" spans="1:20" x14ac:dyDescent="0.25">
      <c r="A2995">
        <v>2994</v>
      </c>
      <c r="B2995" t="s">
        <v>3066</v>
      </c>
      <c r="C2995" t="s">
        <v>144</v>
      </c>
      <c r="D2995" t="str">
        <f t="shared" si="92"/>
        <v>Stegall David</v>
      </c>
      <c r="E2995" t="s">
        <v>22</v>
      </c>
      <c r="F2995" t="s">
        <v>100</v>
      </c>
      <c r="G2995" t="s">
        <v>1060</v>
      </c>
      <c r="H2995" t="s">
        <v>1061</v>
      </c>
      <c r="I2995" t="s">
        <v>101</v>
      </c>
      <c r="J2995" t="s">
        <v>19</v>
      </c>
      <c r="K2995" t="str">
        <f>INDEX(Table6[Column1],MATCH(L2995,Table6[Column2]))</f>
        <v>Adults</v>
      </c>
      <c r="L2995">
        <v>49.613496609999999</v>
      </c>
      <c r="M2995" t="str">
        <f>VLOOKUP(L2995,Table1[],2)</f>
        <v>40 - 49</v>
      </c>
      <c r="N2995" t="str">
        <f>INDEX(Table7[Column1],MATCH(O2995,Table7[Column2]))</f>
        <v>Learning Stage</v>
      </c>
      <c r="O2995">
        <v>4.610853681</v>
      </c>
      <c r="P2995" t="str">
        <f>VLOOKUP(O2995,Table13[],2)</f>
        <v>1 - 5</v>
      </c>
      <c r="Q2995" t="str">
        <f>INDEX(Table8[Column1],MATCH(R2995,Table8[Column2]))</f>
        <v>Excused</v>
      </c>
      <c r="R2995">
        <v>142.44401769999999</v>
      </c>
      <c r="S2995">
        <f t="shared" si="93"/>
        <v>5.9351674041666662</v>
      </c>
      <c r="T2995" t="s">
        <v>19</v>
      </c>
    </row>
    <row r="2996" spans="1:20" x14ac:dyDescent="0.25">
      <c r="A2996">
        <v>2995</v>
      </c>
      <c r="B2996" t="s">
        <v>3067</v>
      </c>
      <c r="C2996" t="s">
        <v>473</v>
      </c>
      <c r="D2996" t="str">
        <f t="shared" si="92"/>
        <v>Montez Jeffrey</v>
      </c>
      <c r="E2996" t="s">
        <v>22</v>
      </c>
      <c r="F2996" t="s">
        <v>192</v>
      </c>
      <c r="G2996" t="s">
        <v>2305</v>
      </c>
      <c r="H2996" t="s">
        <v>1826</v>
      </c>
      <c r="I2996" t="s">
        <v>192</v>
      </c>
      <c r="J2996" t="s">
        <v>19</v>
      </c>
      <c r="K2996" t="str">
        <f>INDEX(Table6[Column1],MATCH(L2996,Table6[Column2]))</f>
        <v>Young Adults</v>
      </c>
      <c r="L2996">
        <v>35.160652089999999</v>
      </c>
      <c r="M2996" t="str">
        <f>VLOOKUP(L2996,Table1[],2)</f>
        <v>30 - 39</v>
      </c>
      <c r="N2996" t="str">
        <f>INDEX(Table7[Column1],MATCH(O2996,Table7[Column2]))</f>
        <v>Fitting in Stage</v>
      </c>
      <c r="O2996">
        <v>7.233308171</v>
      </c>
      <c r="P2996" t="str">
        <f>VLOOKUP(O2996,Table13[],2)</f>
        <v>6 - 10</v>
      </c>
      <c r="Q2996" t="str">
        <f>INDEX(Table8[Column1],MATCH(R2996,Table8[Column2]))</f>
        <v>Maintained</v>
      </c>
      <c r="R2996">
        <v>58.008243299999997</v>
      </c>
      <c r="S2996">
        <f t="shared" si="93"/>
        <v>2.4170101375000002</v>
      </c>
      <c r="T2996" t="s">
        <v>19</v>
      </c>
    </row>
    <row r="2997" spans="1:20" x14ac:dyDescent="0.25">
      <c r="A2997">
        <v>2996</v>
      </c>
      <c r="B2997" t="s">
        <v>3068</v>
      </c>
      <c r="C2997" t="s">
        <v>624</v>
      </c>
      <c r="D2997" t="str">
        <f t="shared" si="92"/>
        <v>Jager Sharon</v>
      </c>
      <c r="E2997" t="s">
        <v>15</v>
      </c>
      <c r="F2997" t="s">
        <v>38</v>
      </c>
      <c r="G2997" t="s">
        <v>611</v>
      </c>
      <c r="H2997" t="s">
        <v>612</v>
      </c>
      <c r="I2997" t="s">
        <v>38</v>
      </c>
      <c r="J2997" t="s">
        <v>19</v>
      </c>
      <c r="K2997" t="str">
        <f>INDEX(Table6[Column1],MATCH(L2997,Table6[Column2]))</f>
        <v>Young Adults</v>
      </c>
      <c r="L2997">
        <v>36.337043340000001</v>
      </c>
      <c r="M2997" t="str">
        <f>VLOOKUP(L2997,Table1[],2)</f>
        <v>30 - 39</v>
      </c>
      <c r="N2997" t="str">
        <f>INDEX(Table7[Column1],MATCH(O2997,Table7[Column2]))</f>
        <v>Learning Stage</v>
      </c>
      <c r="O2997">
        <v>4.8855860519999998</v>
      </c>
      <c r="P2997" t="str">
        <f>VLOOKUP(O2997,Table13[],2)</f>
        <v>1 - 5</v>
      </c>
      <c r="Q2997" t="str">
        <f>INDEX(Table8[Column1],MATCH(R2997,Table8[Column2]))</f>
        <v>Maintained</v>
      </c>
      <c r="R2997">
        <v>66.392159640000003</v>
      </c>
      <c r="S2997">
        <f t="shared" si="93"/>
        <v>2.7663399850000001</v>
      </c>
      <c r="T2997" t="s">
        <v>19</v>
      </c>
    </row>
    <row r="2998" spans="1:20" x14ac:dyDescent="0.25">
      <c r="A2998">
        <v>2997</v>
      </c>
      <c r="B2998" t="s">
        <v>2106</v>
      </c>
      <c r="C2998" t="s">
        <v>657</v>
      </c>
      <c r="D2998" t="str">
        <f t="shared" si="92"/>
        <v>Reed Timothy</v>
      </c>
      <c r="E2998" t="s">
        <v>22</v>
      </c>
      <c r="F2998" t="s">
        <v>30</v>
      </c>
      <c r="G2998" t="s">
        <v>2305</v>
      </c>
      <c r="H2998" t="s">
        <v>1826</v>
      </c>
      <c r="I2998" t="s">
        <v>30</v>
      </c>
      <c r="J2998" t="s">
        <v>19</v>
      </c>
      <c r="K2998" t="str">
        <f>INDEX(Table6[Column1],MATCH(L2998,Table6[Column2]))</f>
        <v>Young Adults</v>
      </c>
      <c r="L2998">
        <v>34.684656259999997</v>
      </c>
      <c r="M2998" t="str">
        <f>VLOOKUP(L2998,Table1[],2)</f>
        <v>30 - 39</v>
      </c>
      <c r="N2998" t="str">
        <f>INDEX(Table7[Column1],MATCH(O2998,Table7[Column2]))</f>
        <v>Learning Stage</v>
      </c>
      <c r="O2998">
        <v>3.7814644350000002</v>
      </c>
      <c r="P2998" t="str">
        <f>VLOOKUP(O2998,Table13[],2)</f>
        <v>1 - 5</v>
      </c>
      <c r="Q2998" t="str">
        <f>INDEX(Table8[Column1],MATCH(R2998,Table8[Column2]))</f>
        <v>Scheduled</v>
      </c>
      <c r="R2998">
        <v>0</v>
      </c>
      <c r="S2998">
        <f t="shared" si="93"/>
        <v>0</v>
      </c>
      <c r="T2998" t="s">
        <v>19</v>
      </c>
    </row>
    <row r="2999" spans="1:20" x14ac:dyDescent="0.25">
      <c r="A2999">
        <v>2998</v>
      </c>
      <c r="B2999" t="s">
        <v>3069</v>
      </c>
      <c r="C2999" t="s">
        <v>1975</v>
      </c>
      <c r="D2999" t="str">
        <f t="shared" si="92"/>
        <v>Wilkerson Lillian</v>
      </c>
      <c r="E2999" t="s">
        <v>15</v>
      </c>
      <c r="F2999" t="s">
        <v>186</v>
      </c>
      <c r="G2999" t="s">
        <v>513</v>
      </c>
      <c r="H2999" t="s">
        <v>18</v>
      </c>
      <c r="I2999" t="s">
        <v>186</v>
      </c>
      <c r="J2999" t="s">
        <v>19</v>
      </c>
      <c r="K2999" t="str">
        <f>INDEX(Table6[Column1],MATCH(L2999,Table6[Column2]))</f>
        <v>Adults</v>
      </c>
      <c r="L2999">
        <v>42.386847170000003</v>
      </c>
      <c r="M2999" t="str">
        <f>VLOOKUP(L2999,Table1[],2)</f>
        <v>40 - 49</v>
      </c>
      <c r="N2999" t="str">
        <f>INDEX(Table7[Column1],MATCH(O2999,Table7[Column2]))</f>
        <v>Learning Stage</v>
      </c>
      <c r="O2999">
        <v>4.4788051439999998</v>
      </c>
      <c r="P2999" t="str">
        <f>VLOOKUP(O2999,Table13[],2)</f>
        <v>1 - 5</v>
      </c>
      <c r="Q2999" t="str">
        <f>INDEX(Table8[Column1],MATCH(R2999,Table8[Column2]))</f>
        <v>Maintained</v>
      </c>
      <c r="R2999">
        <v>46.34225971</v>
      </c>
      <c r="S2999">
        <f t="shared" si="93"/>
        <v>1.9309274879166667</v>
      </c>
      <c r="T2999" t="s">
        <v>19</v>
      </c>
    </row>
    <row r="3000" spans="1:20" x14ac:dyDescent="0.25">
      <c r="A3000">
        <v>2999</v>
      </c>
      <c r="B3000" t="s">
        <v>577</v>
      </c>
      <c r="C3000" t="s">
        <v>480</v>
      </c>
      <c r="D3000" t="str">
        <f t="shared" si="92"/>
        <v>Weaver Heather</v>
      </c>
      <c r="E3000" t="s">
        <v>15</v>
      </c>
      <c r="F3000" t="s">
        <v>24</v>
      </c>
      <c r="G3000" t="s">
        <v>2305</v>
      </c>
      <c r="H3000" t="s">
        <v>1826</v>
      </c>
      <c r="I3000" t="s">
        <v>24</v>
      </c>
      <c r="J3000" t="s">
        <v>19</v>
      </c>
      <c r="K3000" t="str">
        <f>INDEX(Table6[Column1],MATCH(L3000,Table6[Column2]))</f>
        <v>Youth</v>
      </c>
      <c r="L3000">
        <v>26.388383520000001</v>
      </c>
      <c r="M3000" t="str">
        <f>VLOOKUP(L3000,Table1[],2)</f>
        <v>20 - 29</v>
      </c>
      <c r="N3000" t="str">
        <f>INDEX(Table7[Column1],MATCH(O3000,Table7[Column2]))</f>
        <v>Fitting in Stage</v>
      </c>
      <c r="O3000">
        <v>6.4699429369999999</v>
      </c>
      <c r="P3000" t="str">
        <f>VLOOKUP(O3000,Table13[],2)</f>
        <v>6 - 10</v>
      </c>
      <c r="Q3000" t="str">
        <f>INDEX(Table8[Column1],MATCH(R3000,Table8[Column2]))</f>
        <v>Scheduled</v>
      </c>
      <c r="R3000">
        <v>0</v>
      </c>
      <c r="S3000">
        <f t="shared" si="93"/>
        <v>0</v>
      </c>
      <c r="T3000" t="s">
        <v>19</v>
      </c>
    </row>
    <row r="3001" spans="1:20" x14ac:dyDescent="0.25">
      <c r="A3001">
        <v>3000</v>
      </c>
      <c r="B3001" t="s">
        <v>3070</v>
      </c>
      <c r="C3001" t="s">
        <v>1922</v>
      </c>
      <c r="D3001" t="str">
        <f t="shared" si="92"/>
        <v>Blood Dorothy</v>
      </c>
      <c r="E3001" t="s">
        <v>15</v>
      </c>
      <c r="F3001" t="s">
        <v>33</v>
      </c>
      <c r="G3001" t="s">
        <v>1060</v>
      </c>
      <c r="H3001" t="s">
        <v>1061</v>
      </c>
      <c r="I3001" t="s">
        <v>33</v>
      </c>
      <c r="J3001" t="s">
        <v>19</v>
      </c>
      <c r="K3001" t="str">
        <f>INDEX(Table6[Column1],MATCH(L3001,Table6[Column2]))</f>
        <v>Adults</v>
      </c>
      <c r="L3001">
        <v>47.211093920000003</v>
      </c>
      <c r="M3001" t="str">
        <f>VLOOKUP(L3001,Table1[],2)</f>
        <v>40 - 49</v>
      </c>
      <c r="N3001" t="str">
        <f>INDEX(Table7[Column1],MATCH(O3001,Table7[Column2]))</f>
        <v>Learning Stage</v>
      </c>
      <c r="O3001">
        <v>4.9935325610000003</v>
      </c>
      <c r="P3001" t="str">
        <f>VLOOKUP(O3001,Table13[],2)</f>
        <v>1 - 5</v>
      </c>
      <c r="Q3001" t="str">
        <f>INDEX(Table8[Column1],MATCH(R3001,Table8[Column2]))</f>
        <v>Maintained</v>
      </c>
      <c r="R3001">
        <v>65.070051829999997</v>
      </c>
      <c r="S3001">
        <f t="shared" si="93"/>
        <v>2.7112521595833332</v>
      </c>
      <c r="T3001" t="s">
        <v>19</v>
      </c>
    </row>
    <row r="3002" spans="1:20" x14ac:dyDescent="0.25">
      <c r="A3002">
        <v>3001</v>
      </c>
      <c r="B3002" t="s">
        <v>1864</v>
      </c>
      <c r="C3002" t="s">
        <v>418</v>
      </c>
      <c r="D3002" t="str">
        <f t="shared" si="92"/>
        <v>Jordan Diana</v>
      </c>
      <c r="E3002" t="s">
        <v>15</v>
      </c>
      <c r="F3002" t="s">
        <v>57</v>
      </c>
      <c r="G3002" t="s">
        <v>1060</v>
      </c>
      <c r="H3002" t="s">
        <v>1061</v>
      </c>
      <c r="I3002" t="s">
        <v>57</v>
      </c>
      <c r="J3002" t="s">
        <v>19</v>
      </c>
      <c r="K3002" t="str">
        <f>INDEX(Table6[Column1],MATCH(L3002,Table6[Column2]))</f>
        <v>Adults</v>
      </c>
      <c r="L3002">
        <v>47.285634930000001</v>
      </c>
      <c r="M3002" t="str">
        <f>VLOOKUP(L3002,Table1[],2)</f>
        <v>40 - 49</v>
      </c>
      <c r="N3002" t="str">
        <f>INDEX(Table7[Column1],MATCH(O3002,Table7[Column2]))</f>
        <v>Learning Stage</v>
      </c>
      <c r="O3002">
        <v>3.7207188649999998</v>
      </c>
      <c r="P3002" t="str">
        <f>VLOOKUP(O3002,Table13[],2)</f>
        <v>1 - 5</v>
      </c>
      <c r="Q3002" t="str">
        <f>INDEX(Table8[Column1],MATCH(R3002,Table8[Column2]))</f>
        <v>Maintained</v>
      </c>
      <c r="R3002">
        <v>78.606881040000005</v>
      </c>
      <c r="S3002">
        <f t="shared" si="93"/>
        <v>3.2752867100000005</v>
      </c>
      <c r="T3002" t="s">
        <v>19</v>
      </c>
    </row>
    <row r="3003" spans="1:20" x14ac:dyDescent="0.25">
      <c r="A3003">
        <v>3002</v>
      </c>
      <c r="B3003" t="s">
        <v>3071</v>
      </c>
      <c r="C3003" t="s">
        <v>199</v>
      </c>
      <c r="D3003" t="str">
        <f t="shared" si="92"/>
        <v>Shipman Joyce</v>
      </c>
      <c r="E3003" t="s">
        <v>15</v>
      </c>
      <c r="F3003" t="s">
        <v>38</v>
      </c>
      <c r="G3003" t="s">
        <v>820</v>
      </c>
      <c r="H3003" t="s">
        <v>821</v>
      </c>
      <c r="I3003" t="s">
        <v>38</v>
      </c>
      <c r="J3003" t="s">
        <v>19</v>
      </c>
      <c r="K3003" t="str">
        <f>INDEX(Table6[Column1],MATCH(L3003,Table6[Column2]))</f>
        <v>Youth</v>
      </c>
      <c r="L3003">
        <v>24.46187763</v>
      </c>
      <c r="M3003" t="str">
        <f>VLOOKUP(L3003,Table1[],2)</f>
        <v>20 - 29</v>
      </c>
      <c r="N3003" t="str">
        <f>INDEX(Table7[Column1],MATCH(O3003,Table7[Column2]))</f>
        <v>Learning Stage</v>
      </c>
      <c r="O3003">
        <v>3.2575243039999999</v>
      </c>
      <c r="P3003" t="str">
        <f>VLOOKUP(O3003,Table13[],2)</f>
        <v>1 - 5</v>
      </c>
      <c r="Q3003" t="str">
        <f>INDEX(Table8[Column1],MATCH(R3003,Table8[Column2]))</f>
        <v>Scheduled</v>
      </c>
      <c r="R3003">
        <v>2.1200131180000001</v>
      </c>
      <c r="S3003">
        <f t="shared" si="93"/>
        <v>8.8333879916666677E-2</v>
      </c>
      <c r="T3003" t="s">
        <v>19</v>
      </c>
    </row>
    <row r="3004" spans="1:20" x14ac:dyDescent="0.25">
      <c r="A3004">
        <v>3003</v>
      </c>
      <c r="B3004" t="s">
        <v>3072</v>
      </c>
      <c r="C3004" t="s">
        <v>936</v>
      </c>
      <c r="D3004" t="str">
        <f t="shared" si="92"/>
        <v>Doty Nathan</v>
      </c>
      <c r="E3004" t="s">
        <v>22</v>
      </c>
      <c r="F3004" t="s">
        <v>505</v>
      </c>
      <c r="G3004" t="s">
        <v>2305</v>
      </c>
      <c r="H3004" t="s">
        <v>1826</v>
      </c>
      <c r="I3004" t="s">
        <v>24</v>
      </c>
      <c r="J3004" t="s">
        <v>19</v>
      </c>
      <c r="K3004" t="str">
        <f>INDEX(Table6[Column1],MATCH(L3004,Table6[Column2]))</f>
        <v>Young Adults</v>
      </c>
      <c r="L3004">
        <v>36.025676670000003</v>
      </c>
      <c r="M3004" t="str">
        <f>VLOOKUP(L3004,Table1[],2)</f>
        <v>30 - 39</v>
      </c>
      <c r="N3004" t="str">
        <f>INDEX(Table7[Column1],MATCH(O3004,Table7[Column2]))</f>
        <v>Learning Stage</v>
      </c>
      <c r="O3004">
        <v>1.881987834</v>
      </c>
      <c r="P3004" t="str">
        <f>VLOOKUP(O3004,Table13[],2)</f>
        <v>1 - 5</v>
      </c>
      <c r="Q3004" t="str">
        <f>INDEX(Table8[Column1],MATCH(R3004,Table8[Column2]))</f>
        <v>Scheduled</v>
      </c>
      <c r="R3004">
        <v>0</v>
      </c>
      <c r="S3004">
        <f t="shared" si="93"/>
        <v>0</v>
      </c>
      <c r="T3004" t="s">
        <v>19</v>
      </c>
    </row>
    <row r="3005" spans="1:20" x14ac:dyDescent="0.25">
      <c r="A3005">
        <v>3004</v>
      </c>
      <c r="B3005" t="s">
        <v>3073</v>
      </c>
      <c r="C3005" t="s">
        <v>464</v>
      </c>
      <c r="D3005" t="str">
        <f t="shared" si="92"/>
        <v>Levesque Steven</v>
      </c>
      <c r="E3005" t="s">
        <v>22</v>
      </c>
      <c r="F3005" t="s">
        <v>27</v>
      </c>
      <c r="G3005" t="s">
        <v>1060</v>
      </c>
      <c r="H3005" t="s">
        <v>1061</v>
      </c>
      <c r="I3005" t="s">
        <v>27</v>
      </c>
      <c r="J3005" t="s">
        <v>19</v>
      </c>
      <c r="K3005" t="str">
        <f>INDEX(Table6[Column1],MATCH(L3005,Table6[Column2]))</f>
        <v>Young Adults</v>
      </c>
      <c r="L3005">
        <v>32.69812658</v>
      </c>
      <c r="M3005" t="str">
        <f>VLOOKUP(L3005,Table1[],2)</f>
        <v>30 - 39</v>
      </c>
      <c r="N3005" t="str">
        <f>INDEX(Table7[Column1],MATCH(O3005,Table7[Column2]))</f>
        <v>Learning Stage</v>
      </c>
      <c r="O3005">
        <v>2.973458661</v>
      </c>
      <c r="P3005" t="str">
        <f>VLOOKUP(O3005,Table13[],2)</f>
        <v>1 - 5</v>
      </c>
      <c r="Q3005" t="str">
        <f>INDEX(Table8[Column1],MATCH(R3005,Table8[Column2]))</f>
        <v>Scheduled</v>
      </c>
      <c r="R3005">
        <v>0</v>
      </c>
      <c r="S3005">
        <f t="shared" si="93"/>
        <v>0</v>
      </c>
      <c r="T3005" t="s">
        <v>19</v>
      </c>
    </row>
    <row r="3006" spans="1:20" x14ac:dyDescent="0.25">
      <c r="A3006">
        <v>3005</v>
      </c>
      <c r="B3006" t="s">
        <v>267</v>
      </c>
      <c r="C3006" t="s">
        <v>79</v>
      </c>
      <c r="D3006" t="str">
        <f t="shared" si="92"/>
        <v>Johnson Jennifer</v>
      </c>
      <c r="E3006" t="s">
        <v>15</v>
      </c>
      <c r="F3006" t="s">
        <v>30</v>
      </c>
      <c r="G3006" t="s">
        <v>1060</v>
      </c>
      <c r="H3006" t="s">
        <v>1061</v>
      </c>
      <c r="I3006" t="s">
        <v>30</v>
      </c>
      <c r="J3006" t="s">
        <v>19</v>
      </c>
      <c r="K3006" t="str">
        <f>INDEX(Table6[Column1],MATCH(L3006,Table6[Column2]))</f>
        <v>Adults</v>
      </c>
      <c r="L3006">
        <v>46.29274642</v>
      </c>
      <c r="M3006" t="str">
        <f>VLOOKUP(L3006,Table1[],2)</f>
        <v>40 - 49</v>
      </c>
      <c r="N3006" t="str">
        <f>INDEX(Table7[Column1],MATCH(O3006,Table7[Column2]))</f>
        <v>Learning Stage</v>
      </c>
      <c r="O3006">
        <v>4.8682350970000003</v>
      </c>
      <c r="P3006" t="str">
        <f>VLOOKUP(O3006,Table13[],2)</f>
        <v>1 - 5</v>
      </c>
      <c r="Q3006" t="str">
        <f>INDEX(Table8[Column1],MATCH(R3006,Table8[Column2]))</f>
        <v>Habitual</v>
      </c>
      <c r="R3006">
        <v>102.0502852</v>
      </c>
      <c r="S3006">
        <f t="shared" si="93"/>
        <v>4.2520952166666666</v>
      </c>
      <c r="T3006" t="s">
        <v>19</v>
      </c>
    </row>
    <row r="3007" spans="1:20" x14ac:dyDescent="0.25">
      <c r="A3007">
        <v>3006</v>
      </c>
      <c r="B3007" t="s">
        <v>1520</v>
      </c>
      <c r="C3007" t="s">
        <v>1388</v>
      </c>
      <c r="D3007" t="str">
        <f t="shared" si="92"/>
        <v>Stuart Josefina</v>
      </c>
      <c r="E3007" t="s">
        <v>15</v>
      </c>
      <c r="F3007" t="s">
        <v>1430</v>
      </c>
      <c r="G3007" t="s">
        <v>2305</v>
      </c>
      <c r="H3007" t="s">
        <v>1826</v>
      </c>
      <c r="I3007" t="s">
        <v>54</v>
      </c>
      <c r="J3007" t="s">
        <v>19</v>
      </c>
      <c r="K3007" t="str">
        <f>INDEX(Table6[Column1],MATCH(L3007,Table6[Column2]))</f>
        <v>Elders</v>
      </c>
      <c r="L3007">
        <v>52.518659120000002</v>
      </c>
      <c r="M3007" t="str">
        <f>VLOOKUP(L3007,Table1[],2)</f>
        <v>50 - 59</v>
      </c>
      <c r="N3007" t="str">
        <f>INDEX(Table7[Column1],MATCH(O3007,Table7[Column2]))</f>
        <v>Learning Stage</v>
      </c>
      <c r="O3007">
        <v>3.131339111</v>
      </c>
      <c r="P3007" t="str">
        <f>VLOOKUP(O3007,Table13[],2)</f>
        <v>1 - 5</v>
      </c>
      <c r="Q3007" t="str">
        <f>INDEX(Table8[Column1],MATCH(R3007,Table8[Column2]))</f>
        <v>Excused</v>
      </c>
      <c r="R3007">
        <v>127.90621590000001</v>
      </c>
      <c r="S3007">
        <f t="shared" si="93"/>
        <v>5.3294256625000003</v>
      </c>
      <c r="T3007" t="s">
        <v>19</v>
      </c>
    </row>
    <row r="3008" spans="1:20" x14ac:dyDescent="0.25">
      <c r="A3008">
        <v>3007</v>
      </c>
      <c r="B3008" t="s">
        <v>3074</v>
      </c>
      <c r="C3008" t="s">
        <v>617</v>
      </c>
      <c r="D3008" t="str">
        <f t="shared" si="92"/>
        <v>Lugo Diane</v>
      </c>
      <c r="E3008" t="s">
        <v>15</v>
      </c>
      <c r="F3008" t="s">
        <v>16</v>
      </c>
      <c r="G3008" t="s">
        <v>17</v>
      </c>
      <c r="H3008" t="s">
        <v>18</v>
      </c>
      <c r="I3008" t="s">
        <v>16</v>
      </c>
      <c r="J3008" t="s">
        <v>19</v>
      </c>
      <c r="K3008" t="str">
        <f>INDEX(Table6[Column1],MATCH(L3008,Table6[Column2]))</f>
        <v>Adults</v>
      </c>
      <c r="L3008">
        <v>45.191725830000003</v>
      </c>
      <c r="M3008" t="str">
        <f>VLOOKUP(L3008,Table1[],2)</f>
        <v>40 - 49</v>
      </c>
      <c r="N3008" t="str">
        <f>INDEX(Table7[Column1],MATCH(O3008,Table7[Column2]))</f>
        <v>Learning Stage</v>
      </c>
      <c r="O3008">
        <v>5.5686552489999999</v>
      </c>
      <c r="P3008" t="str">
        <f>VLOOKUP(O3008,Table13[],2)</f>
        <v>1 - 5</v>
      </c>
      <c r="Q3008" t="str">
        <f>INDEX(Table8[Column1],MATCH(R3008,Table8[Column2]))</f>
        <v>Habitual</v>
      </c>
      <c r="R3008">
        <v>115.07647040000001</v>
      </c>
      <c r="S3008">
        <f t="shared" si="93"/>
        <v>4.7948529333333338</v>
      </c>
      <c r="T3008" t="s">
        <v>19</v>
      </c>
    </row>
    <row r="3009" spans="1:20" x14ac:dyDescent="0.25">
      <c r="A3009">
        <v>3008</v>
      </c>
      <c r="B3009" t="s">
        <v>3075</v>
      </c>
      <c r="C3009" t="s">
        <v>845</v>
      </c>
      <c r="D3009" t="str">
        <f t="shared" si="92"/>
        <v>Esquivel Shannon</v>
      </c>
      <c r="E3009" t="s">
        <v>15</v>
      </c>
      <c r="F3009" t="s">
        <v>38</v>
      </c>
      <c r="G3009" t="s">
        <v>820</v>
      </c>
      <c r="H3009" t="s">
        <v>821</v>
      </c>
      <c r="I3009" t="s">
        <v>38</v>
      </c>
      <c r="J3009" t="s">
        <v>19</v>
      </c>
      <c r="K3009" t="str">
        <f>INDEX(Table6[Column1],MATCH(L3009,Table6[Column2]))</f>
        <v>Young Adults</v>
      </c>
      <c r="L3009">
        <v>37.968851049999998</v>
      </c>
      <c r="M3009" t="str">
        <f>VLOOKUP(L3009,Table1[],2)</f>
        <v>30 - 39</v>
      </c>
      <c r="N3009" t="str">
        <f>INDEX(Table7[Column1],MATCH(O3009,Table7[Column2]))</f>
        <v>Learning Stage</v>
      </c>
      <c r="O3009">
        <v>2.3502171870000002</v>
      </c>
      <c r="P3009" t="str">
        <f>VLOOKUP(O3009,Table13[],2)</f>
        <v>1 - 5</v>
      </c>
      <c r="Q3009" t="str">
        <f>INDEX(Table8[Column1],MATCH(R3009,Table8[Column2]))</f>
        <v>Scheduled</v>
      </c>
      <c r="R3009">
        <v>30.32506974</v>
      </c>
      <c r="S3009">
        <f t="shared" si="93"/>
        <v>1.2635445724999999</v>
      </c>
      <c r="T3009" t="s">
        <v>19</v>
      </c>
    </row>
    <row r="3010" spans="1:20" x14ac:dyDescent="0.25">
      <c r="A3010">
        <v>3009</v>
      </c>
      <c r="B3010" t="s">
        <v>1001</v>
      </c>
      <c r="C3010" t="s">
        <v>1095</v>
      </c>
      <c r="D3010" t="str">
        <f t="shared" si="92"/>
        <v>Stevenson Teresa</v>
      </c>
      <c r="E3010" t="s">
        <v>15</v>
      </c>
      <c r="F3010" t="s">
        <v>30</v>
      </c>
      <c r="G3010" t="s">
        <v>2305</v>
      </c>
      <c r="H3010" t="s">
        <v>1826</v>
      </c>
      <c r="I3010" t="s">
        <v>30</v>
      </c>
      <c r="J3010" t="s">
        <v>19</v>
      </c>
      <c r="K3010" t="str">
        <f>INDEX(Table6[Column1],MATCH(L3010,Table6[Column2]))</f>
        <v>Young Adults</v>
      </c>
      <c r="L3010">
        <v>30.789694269999998</v>
      </c>
      <c r="M3010" t="str">
        <f>VLOOKUP(L3010,Table1[],2)</f>
        <v>30 - 39</v>
      </c>
      <c r="N3010" t="str">
        <f>INDEX(Table7[Column1],MATCH(O3010,Table7[Column2]))</f>
        <v>Learning Stage</v>
      </c>
      <c r="O3010">
        <v>3.9928027679999998</v>
      </c>
      <c r="P3010" t="str">
        <f>VLOOKUP(O3010,Table13[],2)</f>
        <v>1 - 5</v>
      </c>
      <c r="Q3010" t="str">
        <f>INDEX(Table8[Column1],MATCH(R3010,Table8[Column2]))</f>
        <v>Scheduled</v>
      </c>
      <c r="R3010">
        <v>0</v>
      </c>
      <c r="S3010">
        <f t="shared" si="93"/>
        <v>0</v>
      </c>
      <c r="T3010" t="s">
        <v>19</v>
      </c>
    </row>
    <row r="3011" spans="1:20" x14ac:dyDescent="0.25">
      <c r="A3011">
        <v>3010</v>
      </c>
      <c r="B3011" t="s">
        <v>2745</v>
      </c>
      <c r="C3011" t="s">
        <v>183</v>
      </c>
      <c r="D3011" t="str">
        <f t="shared" ref="D3011:D3074" si="94">CONCATENATE(B3011, " ",C3011)</f>
        <v>Cruz Donald</v>
      </c>
      <c r="E3011" t="s">
        <v>22</v>
      </c>
      <c r="F3011" t="s">
        <v>38</v>
      </c>
      <c r="G3011" t="s">
        <v>820</v>
      </c>
      <c r="H3011" t="s">
        <v>821</v>
      </c>
      <c r="I3011" t="s">
        <v>38</v>
      </c>
      <c r="J3011" t="s">
        <v>19</v>
      </c>
      <c r="K3011" t="str">
        <f>INDEX(Table6[Column1],MATCH(L3011,Table6[Column2]))</f>
        <v>Adults</v>
      </c>
      <c r="L3011">
        <v>47.941473000000002</v>
      </c>
      <c r="M3011" t="str">
        <f>VLOOKUP(L3011,Table1[],2)</f>
        <v>40 - 49</v>
      </c>
      <c r="N3011" t="str">
        <f>INDEX(Table7[Column1],MATCH(O3011,Table7[Column2]))</f>
        <v>Fitting in Stage</v>
      </c>
      <c r="O3011">
        <v>7.3503084569999997</v>
      </c>
      <c r="P3011" t="str">
        <f>VLOOKUP(O3011,Table13[],2)</f>
        <v>6 - 10</v>
      </c>
      <c r="Q3011" t="str">
        <f>INDEX(Table8[Column1],MATCH(R3011,Table8[Column2]))</f>
        <v>Habitual</v>
      </c>
      <c r="R3011">
        <v>88.412505460000006</v>
      </c>
      <c r="S3011">
        <f t="shared" ref="S3011:S3074" si="95">CONVERT(R3011,"hr","day")</f>
        <v>3.683854394166667</v>
      </c>
      <c r="T3011" t="s">
        <v>19</v>
      </c>
    </row>
    <row r="3012" spans="1:20" x14ac:dyDescent="0.25">
      <c r="A3012">
        <v>3011</v>
      </c>
      <c r="B3012" t="s">
        <v>1518</v>
      </c>
      <c r="C3012" t="s">
        <v>2411</v>
      </c>
      <c r="D3012" t="str">
        <f t="shared" si="94"/>
        <v>Victor Myrna</v>
      </c>
      <c r="E3012" t="s">
        <v>15</v>
      </c>
      <c r="F3012" t="s">
        <v>87</v>
      </c>
      <c r="G3012" t="s">
        <v>1060</v>
      </c>
      <c r="H3012" t="s">
        <v>1061</v>
      </c>
      <c r="I3012" t="s">
        <v>87</v>
      </c>
      <c r="J3012" t="s">
        <v>19</v>
      </c>
      <c r="K3012" t="str">
        <f>INDEX(Table6[Column1],MATCH(L3012,Table6[Column2]))</f>
        <v>Adults</v>
      </c>
      <c r="L3012">
        <v>44.737738659999998</v>
      </c>
      <c r="M3012" t="str">
        <f>VLOOKUP(L3012,Table1[],2)</f>
        <v>40 - 49</v>
      </c>
      <c r="N3012" t="str">
        <f>INDEX(Table7[Column1],MATCH(O3012,Table7[Column2]))</f>
        <v>Learning Stage</v>
      </c>
      <c r="O3012">
        <v>5.5403654380000003</v>
      </c>
      <c r="P3012" t="str">
        <f>VLOOKUP(O3012,Table13[],2)</f>
        <v>1 - 5</v>
      </c>
      <c r="Q3012" t="str">
        <f>INDEX(Table8[Column1],MATCH(R3012,Table8[Column2]))</f>
        <v>Habitual</v>
      </c>
      <c r="R3012">
        <v>111.4212478</v>
      </c>
      <c r="S3012">
        <f t="shared" si="95"/>
        <v>4.6425519916666662</v>
      </c>
      <c r="T3012" t="s">
        <v>19</v>
      </c>
    </row>
    <row r="3013" spans="1:20" x14ac:dyDescent="0.25">
      <c r="A3013">
        <v>3012</v>
      </c>
      <c r="B3013" t="s">
        <v>3076</v>
      </c>
      <c r="C3013" t="s">
        <v>3077</v>
      </c>
      <c r="D3013" t="str">
        <f t="shared" si="94"/>
        <v>Sauer Janene</v>
      </c>
      <c r="E3013" t="s">
        <v>15</v>
      </c>
      <c r="F3013" t="s">
        <v>369</v>
      </c>
      <c r="G3013" t="s">
        <v>820</v>
      </c>
      <c r="H3013" t="s">
        <v>821</v>
      </c>
      <c r="I3013" t="s">
        <v>369</v>
      </c>
      <c r="J3013" t="s">
        <v>19</v>
      </c>
      <c r="K3013" t="str">
        <f>INDEX(Table6[Column1],MATCH(L3013,Table6[Column2]))</f>
        <v>Adults</v>
      </c>
      <c r="L3013">
        <v>40.493806640000003</v>
      </c>
      <c r="M3013" t="str">
        <f>VLOOKUP(L3013,Table1[],2)</f>
        <v>40 - 49</v>
      </c>
      <c r="N3013" t="str">
        <f>INDEX(Table7[Column1],MATCH(O3013,Table7[Column2]))</f>
        <v>Learning Stage</v>
      </c>
      <c r="O3013">
        <v>5.710662149</v>
      </c>
      <c r="P3013" t="str">
        <f>VLOOKUP(O3013,Table13[],2)</f>
        <v>1 - 5</v>
      </c>
      <c r="Q3013" t="str">
        <f>INDEX(Table8[Column1],MATCH(R3013,Table8[Column2]))</f>
        <v>Maintained</v>
      </c>
      <c r="R3013">
        <v>58.510662719999999</v>
      </c>
      <c r="S3013">
        <f t="shared" si="95"/>
        <v>2.43794428</v>
      </c>
      <c r="T3013" t="s">
        <v>19</v>
      </c>
    </row>
    <row r="3014" spans="1:20" x14ac:dyDescent="0.25">
      <c r="A3014">
        <v>3013</v>
      </c>
      <c r="B3014" t="s">
        <v>3078</v>
      </c>
      <c r="C3014" t="s">
        <v>2511</v>
      </c>
      <c r="D3014" t="str">
        <f t="shared" si="94"/>
        <v>Booker Judy</v>
      </c>
      <c r="E3014" t="s">
        <v>15</v>
      </c>
      <c r="F3014" t="s">
        <v>485</v>
      </c>
      <c r="G3014" t="s">
        <v>1060</v>
      </c>
      <c r="H3014" t="s">
        <v>1061</v>
      </c>
      <c r="I3014" t="s">
        <v>24</v>
      </c>
      <c r="J3014" t="s">
        <v>19</v>
      </c>
      <c r="K3014" t="str">
        <f>INDEX(Table6[Column1],MATCH(L3014,Table6[Column2]))</f>
        <v>Elders</v>
      </c>
      <c r="L3014">
        <v>57.865226730000003</v>
      </c>
      <c r="M3014" t="str">
        <f>VLOOKUP(L3014,Table1[],2)</f>
        <v>50 - 59</v>
      </c>
      <c r="N3014" t="str">
        <f>INDEX(Table7[Column1],MATCH(O3014,Table7[Column2]))</f>
        <v>Learning Stage</v>
      </c>
      <c r="O3014">
        <v>5.0426511109999996</v>
      </c>
      <c r="P3014" t="str">
        <f>VLOOKUP(O3014,Table13[],2)</f>
        <v>1 - 5</v>
      </c>
      <c r="Q3014" t="str">
        <f>INDEX(Table8[Column1],MATCH(R3014,Table8[Column2]))</f>
        <v>Habitual</v>
      </c>
      <c r="R3014">
        <v>111.42837470000001</v>
      </c>
      <c r="S3014">
        <f t="shared" si="95"/>
        <v>4.6428489458333333</v>
      </c>
      <c r="T3014" t="s">
        <v>19</v>
      </c>
    </row>
    <row r="3015" spans="1:20" x14ac:dyDescent="0.25">
      <c r="A3015">
        <v>3014</v>
      </c>
      <c r="B3015" t="s">
        <v>446</v>
      </c>
      <c r="C3015" t="s">
        <v>1707</v>
      </c>
      <c r="D3015" t="str">
        <f t="shared" si="94"/>
        <v>Parker Rene</v>
      </c>
      <c r="E3015" t="s">
        <v>22</v>
      </c>
      <c r="F3015" t="s">
        <v>304</v>
      </c>
      <c r="G3015" t="s">
        <v>2305</v>
      </c>
      <c r="H3015" t="s">
        <v>1826</v>
      </c>
      <c r="I3015" t="s">
        <v>304</v>
      </c>
      <c r="J3015" t="s">
        <v>19</v>
      </c>
      <c r="K3015" t="str">
        <f>INDEX(Table6[Column1],MATCH(L3015,Table6[Column2]))</f>
        <v>Elders</v>
      </c>
      <c r="L3015">
        <v>56.657287490000002</v>
      </c>
      <c r="M3015" t="str">
        <f>VLOOKUP(L3015,Table1[],2)</f>
        <v>50 - 59</v>
      </c>
      <c r="N3015" t="str">
        <f>INDEX(Table7[Column1],MATCH(O3015,Table7[Column2]))</f>
        <v>Learning Stage</v>
      </c>
      <c r="O3015">
        <v>4.2314047950000004</v>
      </c>
      <c r="P3015" t="str">
        <f>VLOOKUP(O3015,Table13[],2)</f>
        <v>1 - 5</v>
      </c>
      <c r="Q3015" t="str">
        <f>INDEX(Table8[Column1],MATCH(R3015,Table8[Column2]))</f>
        <v>Excused</v>
      </c>
      <c r="R3015">
        <v>127.75665480000001</v>
      </c>
      <c r="S3015">
        <f t="shared" si="95"/>
        <v>5.3231939500000003</v>
      </c>
      <c r="T3015" t="s">
        <v>19</v>
      </c>
    </row>
    <row r="3016" spans="1:20" x14ac:dyDescent="0.25">
      <c r="A3016">
        <v>3015</v>
      </c>
      <c r="B3016" t="s">
        <v>757</v>
      </c>
      <c r="C3016" t="s">
        <v>64</v>
      </c>
      <c r="D3016" t="str">
        <f t="shared" si="94"/>
        <v>Acevedo Danny</v>
      </c>
      <c r="E3016" t="s">
        <v>22</v>
      </c>
      <c r="F3016" t="s">
        <v>262</v>
      </c>
      <c r="G3016" t="s">
        <v>1060</v>
      </c>
      <c r="H3016" t="s">
        <v>1061</v>
      </c>
      <c r="I3016" t="s">
        <v>262</v>
      </c>
      <c r="J3016" t="s">
        <v>19</v>
      </c>
      <c r="K3016" t="str">
        <f>INDEX(Table6[Column1],MATCH(L3016,Table6[Column2]))</f>
        <v>Adults</v>
      </c>
      <c r="L3016">
        <v>49.577572359999998</v>
      </c>
      <c r="M3016" t="str">
        <f>VLOOKUP(L3016,Table1[],2)</f>
        <v>40 - 49</v>
      </c>
      <c r="N3016" t="str">
        <f>INDEX(Table7[Column1],MATCH(O3016,Table7[Column2]))</f>
        <v>Learning Stage</v>
      </c>
      <c r="O3016">
        <v>3.9350247079999998</v>
      </c>
      <c r="P3016" t="str">
        <f>VLOOKUP(O3016,Table13[],2)</f>
        <v>1 - 5</v>
      </c>
      <c r="Q3016" t="str">
        <f>INDEX(Table8[Column1],MATCH(R3016,Table8[Column2]))</f>
        <v>Habitual</v>
      </c>
      <c r="R3016">
        <v>85.826958140000002</v>
      </c>
      <c r="S3016">
        <f t="shared" si="95"/>
        <v>3.5761232558333331</v>
      </c>
      <c r="T3016" t="s">
        <v>19</v>
      </c>
    </row>
    <row r="3017" spans="1:20" x14ac:dyDescent="0.25">
      <c r="A3017">
        <v>3016</v>
      </c>
      <c r="B3017" t="s">
        <v>1550</v>
      </c>
      <c r="C3017" t="s">
        <v>245</v>
      </c>
      <c r="D3017" t="str">
        <f t="shared" si="94"/>
        <v>Larson Mary</v>
      </c>
      <c r="E3017" t="s">
        <v>15</v>
      </c>
      <c r="F3017" t="s">
        <v>127</v>
      </c>
      <c r="G3017" t="s">
        <v>1060</v>
      </c>
      <c r="H3017" t="s">
        <v>1061</v>
      </c>
      <c r="I3017" t="s">
        <v>127</v>
      </c>
      <c r="J3017" t="s">
        <v>19</v>
      </c>
      <c r="K3017" t="str">
        <f>INDEX(Table6[Column1],MATCH(L3017,Table6[Column2]))</f>
        <v>Adults</v>
      </c>
      <c r="L3017">
        <v>46.901099479999999</v>
      </c>
      <c r="M3017" t="str">
        <f>VLOOKUP(L3017,Table1[],2)</f>
        <v>40 - 49</v>
      </c>
      <c r="N3017" t="str">
        <f>INDEX(Table7[Column1],MATCH(O3017,Table7[Column2]))</f>
        <v>Learning Stage</v>
      </c>
      <c r="O3017">
        <v>5.7896091829999996</v>
      </c>
      <c r="P3017" t="str">
        <f>VLOOKUP(O3017,Table13[],2)</f>
        <v>1 - 5</v>
      </c>
      <c r="Q3017" t="str">
        <f>INDEX(Table8[Column1],MATCH(R3017,Table8[Column2]))</f>
        <v>Maintained</v>
      </c>
      <c r="R3017">
        <v>77.424122850000003</v>
      </c>
      <c r="S3017">
        <f t="shared" si="95"/>
        <v>3.2260051187499998</v>
      </c>
      <c r="T3017" t="s">
        <v>19</v>
      </c>
    </row>
    <row r="3018" spans="1:20" x14ac:dyDescent="0.25">
      <c r="A3018">
        <v>3017</v>
      </c>
      <c r="B3018" t="s">
        <v>1151</v>
      </c>
      <c r="C3018" t="s">
        <v>624</v>
      </c>
      <c r="D3018" t="str">
        <f t="shared" si="94"/>
        <v>Stephens Sharon</v>
      </c>
      <c r="E3018" t="s">
        <v>15</v>
      </c>
      <c r="F3018" t="s">
        <v>458</v>
      </c>
      <c r="G3018" t="s">
        <v>1060</v>
      </c>
      <c r="H3018" t="s">
        <v>1061</v>
      </c>
      <c r="I3018" t="s">
        <v>138</v>
      </c>
      <c r="J3018" t="s">
        <v>19</v>
      </c>
      <c r="K3018" t="str">
        <f>INDEX(Table6[Column1],MATCH(L3018,Table6[Column2]))</f>
        <v>Youth</v>
      </c>
      <c r="L3018">
        <v>21.82323354</v>
      </c>
      <c r="M3018" t="str">
        <f>VLOOKUP(L3018,Table1[],2)</f>
        <v>20 - 29</v>
      </c>
      <c r="N3018" t="str">
        <f>INDEX(Table7[Column1],MATCH(O3018,Table7[Column2]))</f>
        <v>Learning Stage</v>
      </c>
      <c r="O3018">
        <v>2.4853478830000002</v>
      </c>
      <c r="P3018" t="str">
        <f>VLOOKUP(O3018,Table13[],2)</f>
        <v>1 - 5</v>
      </c>
      <c r="Q3018" t="str">
        <f>INDEX(Table8[Column1],MATCH(R3018,Table8[Column2]))</f>
        <v>Scheduled</v>
      </c>
      <c r="R3018">
        <v>0</v>
      </c>
      <c r="S3018">
        <f t="shared" si="95"/>
        <v>0</v>
      </c>
      <c r="T3018" t="s">
        <v>19</v>
      </c>
    </row>
    <row r="3019" spans="1:20" x14ac:dyDescent="0.25">
      <c r="A3019">
        <v>3018</v>
      </c>
      <c r="B3019" t="s">
        <v>3079</v>
      </c>
      <c r="C3019" t="s">
        <v>885</v>
      </c>
      <c r="D3019" t="str">
        <f t="shared" si="94"/>
        <v>Freund Elizabeth</v>
      </c>
      <c r="E3019" t="s">
        <v>15</v>
      </c>
      <c r="F3019" t="s">
        <v>663</v>
      </c>
      <c r="G3019" t="s">
        <v>1060</v>
      </c>
      <c r="H3019" t="s">
        <v>1061</v>
      </c>
      <c r="I3019" t="s">
        <v>664</v>
      </c>
      <c r="J3019" t="s">
        <v>19</v>
      </c>
      <c r="K3019" t="str">
        <f>INDEX(Table6[Column1],MATCH(L3019,Table6[Column2]))</f>
        <v>Adults</v>
      </c>
      <c r="L3019">
        <v>46.803980549999999</v>
      </c>
      <c r="M3019" t="str">
        <f>VLOOKUP(L3019,Table1[],2)</f>
        <v>40 - 49</v>
      </c>
      <c r="N3019" t="str">
        <f>INDEX(Table7[Column1],MATCH(O3019,Table7[Column2]))</f>
        <v>Fitting in Stage</v>
      </c>
      <c r="O3019">
        <v>6.2453210700000001</v>
      </c>
      <c r="P3019" t="str">
        <f>VLOOKUP(O3019,Table13[],2)</f>
        <v>6 - 10</v>
      </c>
      <c r="Q3019" t="str">
        <f>INDEX(Table8[Column1],MATCH(R3019,Table8[Column2]))</f>
        <v>Habitual</v>
      </c>
      <c r="R3019">
        <v>88.491180020000002</v>
      </c>
      <c r="S3019">
        <f t="shared" si="95"/>
        <v>3.6871325008333331</v>
      </c>
      <c r="T3019" t="s">
        <v>19</v>
      </c>
    </row>
    <row r="3020" spans="1:20" x14ac:dyDescent="0.25">
      <c r="A3020">
        <v>3019</v>
      </c>
      <c r="B3020" t="s">
        <v>1196</v>
      </c>
      <c r="C3020" t="s">
        <v>227</v>
      </c>
      <c r="D3020" t="str">
        <f t="shared" si="94"/>
        <v>Watson Lisa</v>
      </c>
      <c r="E3020" t="s">
        <v>15</v>
      </c>
      <c r="F3020" t="s">
        <v>38</v>
      </c>
      <c r="G3020" t="s">
        <v>611</v>
      </c>
      <c r="H3020" t="s">
        <v>612</v>
      </c>
      <c r="I3020" t="s">
        <v>38</v>
      </c>
      <c r="J3020" t="s">
        <v>19</v>
      </c>
      <c r="K3020" t="str">
        <f>INDEX(Table6[Column1],MATCH(L3020,Table6[Column2]))</f>
        <v>Young Adults</v>
      </c>
      <c r="L3020">
        <v>37.90889541</v>
      </c>
      <c r="M3020" t="str">
        <f>VLOOKUP(L3020,Table1[],2)</f>
        <v>30 - 39</v>
      </c>
      <c r="N3020" t="str">
        <f>INDEX(Table7[Column1],MATCH(O3020,Table7[Column2]))</f>
        <v>Learning Stage</v>
      </c>
      <c r="O3020">
        <v>2.7856523750000002</v>
      </c>
      <c r="P3020" t="str">
        <f>VLOOKUP(O3020,Table13[],2)</f>
        <v>1 - 5</v>
      </c>
      <c r="Q3020" t="str">
        <f>INDEX(Table8[Column1],MATCH(R3020,Table8[Column2]))</f>
        <v>Maintained</v>
      </c>
      <c r="R3020">
        <v>69.51191772</v>
      </c>
      <c r="S3020">
        <f t="shared" si="95"/>
        <v>2.896329905</v>
      </c>
      <c r="T3020" t="s">
        <v>19</v>
      </c>
    </row>
    <row r="3021" spans="1:20" x14ac:dyDescent="0.25">
      <c r="A3021">
        <v>3020</v>
      </c>
      <c r="B3021" t="s">
        <v>1196</v>
      </c>
      <c r="C3021" t="s">
        <v>550</v>
      </c>
      <c r="D3021" t="str">
        <f t="shared" si="94"/>
        <v>Watson Barbara</v>
      </c>
      <c r="E3021" t="s">
        <v>15</v>
      </c>
      <c r="F3021" t="s">
        <v>23</v>
      </c>
      <c r="G3021" t="s">
        <v>2305</v>
      </c>
      <c r="H3021" t="s">
        <v>1826</v>
      </c>
      <c r="I3021" t="s">
        <v>24</v>
      </c>
      <c r="J3021" t="s">
        <v>19</v>
      </c>
      <c r="K3021" t="str">
        <f>INDEX(Table6[Column1],MATCH(L3021,Table6[Column2]))</f>
        <v>Young Adults</v>
      </c>
      <c r="L3021">
        <v>31.91844549</v>
      </c>
      <c r="M3021" t="str">
        <f>VLOOKUP(L3021,Table1[],2)</f>
        <v>30 - 39</v>
      </c>
      <c r="N3021" t="str">
        <f>INDEX(Table7[Column1],MATCH(O3021,Table7[Column2]))</f>
        <v>Fitting in Stage</v>
      </c>
      <c r="O3021">
        <v>6.2554800759999996</v>
      </c>
      <c r="P3021" t="str">
        <f>VLOOKUP(O3021,Table13[],2)</f>
        <v>6 - 10</v>
      </c>
      <c r="Q3021" t="str">
        <f>INDEX(Table8[Column1],MATCH(R3021,Table8[Column2]))</f>
        <v>Scheduled</v>
      </c>
      <c r="R3021">
        <v>3.9068407180000002</v>
      </c>
      <c r="S3021">
        <f t="shared" si="95"/>
        <v>0.16278502991666666</v>
      </c>
      <c r="T3021" t="s">
        <v>19</v>
      </c>
    </row>
    <row r="3022" spans="1:20" x14ac:dyDescent="0.25">
      <c r="A3022">
        <v>3021</v>
      </c>
      <c r="B3022" t="s">
        <v>3080</v>
      </c>
      <c r="C3022" t="s">
        <v>546</v>
      </c>
      <c r="D3022" t="str">
        <f t="shared" si="94"/>
        <v>Hirsch Gary</v>
      </c>
      <c r="E3022" t="s">
        <v>22</v>
      </c>
      <c r="F3022" t="s">
        <v>38</v>
      </c>
      <c r="G3022" t="s">
        <v>611</v>
      </c>
      <c r="H3022" t="s">
        <v>612</v>
      </c>
      <c r="I3022" t="s">
        <v>38</v>
      </c>
      <c r="J3022" t="s">
        <v>19</v>
      </c>
      <c r="K3022" t="str">
        <f>INDEX(Table6[Column1],MATCH(L3022,Table6[Column2]))</f>
        <v>Young Adults</v>
      </c>
      <c r="L3022">
        <v>37.743951449999997</v>
      </c>
      <c r="M3022" t="str">
        <f>VLOOKUP(L3022,Table1[],2)</f>
        <v>30 - 39</v>
      </c>
      <c r="N3022" t="str">
        <f>INDEX(Table7[Column1],MATCH(O3022,Table7[Column2]))</f>
        <v>Learning Stage</v>
      </c>
      <c r="O3022">
        <v>5.587965734</v>
      </c>
      <c r="P3022" t="str">
        <f>VLOOKUP(O3022,Table13[],2)</f>
        <v>1 - 5</v>
      </c>
      <c r="Q3022" t="str">
        <f>INDEX(Table8[Column1],MATCH(R3022,Table8[Column2]))</f>
        <v>Scheduled</v>
      </c>
      <c r="R3022">
        <v>27.98332079</v>
      </c>
      <c r="S3022">
        <f t="shared" si="95"/>
        <v>1.1659716995833334</v>
      </c>
      <c r="T3022" t="s">
        <v>19</v>
      </c>
    </row>
    <row r="3023" spans="1:20" x14ac:dyDescent="0.25">
      <c r="A3023">
        <v>3022</v>
      </c>
      <c r="B3023" t="s">
        <v>1220</v>
      </c>
      <c r="C3023" t="s">
        <v>2212</v>
      </c>
      <c r="D3023" t="str">
        <f t="shared" si="94"/>
        <v>Salazar Suzanne</v>
      </c>
      <c r="E3023" t="s">
        <v>15</v>
      </c>
      <c r="F3023" t="s">
        <v>369</v>
      </c>
      <c r="G3023" t="s">
        <v>820</v>
      </c>
      <c r="H3023" t="s">
        <v>821</v>
      </c>
      <c r="I3023" t="s">
        <v>369</v>
      </c>
      <c r="J3023" t="s">
        <v>19</v>
      </c>
      <c r="K3023" t="str">
        <f>INDEX(Table6[Column1],MATCH(L3023,Table6[Column2]))</f>
        <v>Youth</v>
      </c>
      <c r="L3023">
        <v>28.723877359999999</v>
      </c>
      <c r="M3023" t="str">
        <f>VLOOKUP(L3023,Table1[],2)</f>
        <v>20 - 29</v>
      </c>
      <c r="N3023" t="str">
        <f>INDEX(Table7[Column1],MATCH(O3023,Table7[Column2]))</f>
        <v>Learning Stage</v>
      </c>
      <c r="O3023">
        <v>3.2441574659999999</v>
      </c>
      <c r="P3023" t="str">
        <f>VLOOKUP(O3023,Table13[],2)</f>
        <v>1 - 5</v>
      </c>
      <c r="Q3023" t="str">
        <f>INDEX(Table8[Column1],MATCH(R3023,Table8[Column2]))</f>
        <v>Scheduled</v>
      </c>
      <c r="R3023">
        <v>0</v>
      </c>
      <c r="S3023">
        <f t="shared" si="95"/>
        <v>0</v>
      </c>
      <c r="T3023" t="s">
        <v>19</v>
      </c>
    </row>
    <row r="3024" spans="1:20" x14ac:dyDescent="0.25">
      <c r="A3024">
        <v>3023</v>
      </c>
      <c r="B3024" t="s">
        <v>3081</v>
      </c>
      <c r="C3024" t="s">
        <v>624</v>
      </c>
      <c r="D3024" t="str">
        <f t="shared" si="94"/>
        <v>Holland Sharon</v>
      </c>
      <c r="E3024" t="s">
        <v>15</v>
      </c>
      <c r="F3024" t="s">
        <v>458</v>
      </c>
      <c r="G3024" t="s">
        <v>1060</v>
      </c>
      <c r="H3024" t="s">
        <v>1061</v>
      </c>
      <c r="I3024" t="s">
        <v>138</v>
      </c>
      <c r="J3024" t="s">
        <v>19</v>
      </c>
      <c r="K3024" t="str">
        <f>INDEX(Table6[Column1],MATCH(L3024,Table6[Column2]))</f>
        <v>Adults</v>
      </c>
      <c r="L3024">
        <v>46.273841699999998</v>
      </c>
      <c r="M3024" t="str">
        <f>VLOOKUP(L3024,Table1[],2)</f>
        <v>40 - 49</v>
      </c>
      <c r="N3024" t="str">
        <f>INDEX(Table7[Column1],MATCH(O3024,Table7[Column2]))</f>
        <v>Learning Stage</v>
      </c>
      <c r="O3024">
        <v>4.7013559950000001</v>
      </c>
      <c r="P3024" t="str">
        <f>VLOOKUP(O3024,Table13[],2)</f>
        <v>1 - 5</v>
      </c>
      <c r="Q3024" t="str">
        <f>INDEX(Table8[Column1],MATCH(R3024,Table8[Column2]))</f>
        <v>Habitual</v>
      </c>
      <c r="R3024">
        <v>85.989587619999995</v>
      </c>
      <c r="S3024">
        <f t="shared" si="95"/>
        <v>3.5828994841666666</v>
      </c>
      <c r="T3024" t="s">
        <v>19</v>
      </c>
    </row>
    <row r="3025" spans="1:20" x14ac:dyDescent="0.25">
      <c r="A3025">
        <v>3024</v>
      </c>
      <c r="B3025" t="s">
        <v>3082</v>
      </c>
      <c r="C3025" t="s">
        <v>1591</v>
      </c>
      <c r="D3025" t="str">
        <f t="shared" si="94"/>
        <v>Meza Kathryn</v>
      </c>
      <c r="E3025" t="s">
        <v>15</v>
      </c>
      <c r="F3025" t="s">
        <v>127</v>
      </c>
      <c r="G3025" t="s">
        <v>1060</v>
      </c>
      <c r="H3025" t="s">
        <v>1061</v>
      </c>
      <c r="I3025" t="s">
        <v>127</v>
      </c>
      <c r="J3025" t="s">
        <v>19</v>
      </c>
      <c r="K3025" t="str">
        <f>INDEX(Table6[Column1],MATCH(L3025,Table6[Column2]))</f>
        <v>Adults</v>
      </c>
      <c r="L3025">
        <v>46.108571140000002</v>
      </c>
      <c r="M3025" t="str">
        <f>VLOOKUP(L3025,Table1[],2)</f>
        <v>40 - 49</v>
      </c>
      <c r="N3025" t="str">
        <f>INDEX(Table7[Column1],MATCH(O3025,Table7[Column2]))</f>
        <v>Learning Stage</v>
      </c>
      <c r="O3025">
        <v>4.6795515740000004</v>
      </c>
      <c r="P3025" t="str">
        <f>VLOOKUP(O3025,Table13[],2)</f>
        <v>1 - 5</v>
      </c>
      <c r="Q3025" t="str">
        <f>INDEX(Table8[Column1],MATCH(R3025,Table8[Column2]))</f>
        <v>Habitual</v>
      </c>
      <c r="R3025">
        <v>110.22145620000001</v>
      </c>
      <c r="S3025">
        <f t="shared" si="95"/>
        <v>4.5925606750000005</v>
      </c>
      <c r="T3025" t="s">
        <v>19</v>
      </c>
    </row>
    <row r="3026" spans="1:20" x14ac:dyDescent="0.25">
      <c r="A3026">
        <v>3025</v>
      </c>
      <c r="B3026" t="s">
        <v>1713</v>
      </c>
      <c r="C3026" t="s">
        <v>887</v>
      </c>
      <c r="D3026" t="str">
        <f t="shared" si="94"/>
        <v>Griffin Nicholas</v>
      </c>
      <c r="E3026" t="s">
        <v>22</v>
      </c>
      <c r="F3026" t="s">
        <v>2129</v>
      </c>
      <c r="G3026" t="s">
        <v>2305</v>
      </c>
      <c r="H3026" t="s">
        <v>1826</v>
      </c>
      <c r="I3026" t="s">
        <v>157</v>
      </c>
      <c r="J3026" t="s">
        <v>19</v>
      </c>
      <c r="K3026" t="str">
        <f>INDEX(Table6[Column1],MATCH(L3026,Table6[Column2]))</f>
        <v>Adults</v>
      </c>
      <c r="L3026">
        <v>48.5614408</v>
      </c>
      <c r="M3026" t="str">
        <f>VLOOKUP(L3026,Table1[],2)</f>
        <v>40 - 49</v>
      </c>
      <c r="N3026" t="str">
        <f>INDEX(Table7[Column1],MATCH(O3026,Table7[Column2]))</f>
        <v>Learning Stage</v>
      </c>
      <c r="O3026">
        <v>5.1759605439999996</v>
      </c>
      <c r="P3026" t="str">
        <f>VLOOKUP(O3026,Table13[],2)</f>
        <v>1 - 5</v>
      </c>
      <c r="Q3026" t="str">
        <f>INDEX(Table8[Column1],MATCH(R3026,Table8[Column2]))</f>
        <v>Maintained</v>
      </c>
      <c r="R3026">
        <v>53.097507190000002</v>
      </c>
      <c r="S3026">
        <f t="shared" si="95"/>
        <v>2.2123961329166666</v>
      </c>
      <c r="T3026" t="s">
        <v>19</v>
      </c>
    </row>
    <row r="3027" spans="1:20" x14ac:dyDescent="0.25">
      <c r="A3027">
        <v>3026</v>
      </c>
      <c r="B3027" t="s">
        <v>3083</v>
      </c>
      <c r="C3027" t="s">
        <v>741</v>
      </c>
      <c r="D3027" t="str">
        <f t="shared" si="94"/>
        <v>Dawes Rose</v>
      </c>
      <c r="E3027" t="s">
        <v>15</v>
      </c>
      <c r="F3027" t="s">
        <v>113</v>
      </c>
      <c r="G3027" t="s">
        <v>1060</v>
      </c>
      <c r="H3027" t="s">
        <v>1061</v>
      </c>
      <c r="I3027" t="s">
        <v>24</v>
      </c>
      <c r="J3027" t="s">
        <v>19</v>
      </c>
      <c r="K3027" t="str">
        <f>INDEX(Table6[Column1],MATCH(L3027,Table6[Column2]))</f>
        <v>Elders</v>
      </c>
      <c r="L3027">
        <v>53.54215361</v>
      </c>
      <c r="M3027" t="str">
        <f>VLOOKUP(L3027,Table1[],2)</f>
        <v>50 - 59</v>
      </c>
      <c r="N3027" t="str">
        <f>INDEX(Table7[Column1],MATCH(O3027,Table7[Column2]))</f>
        <v>Learning Stage</v>
      </c>
      <c r="O3027">
        <v>3.4376181080000001</v>
      </c>
      <c r="P3027" t="str">
        <f>VLOOKUP(O3027,Table13[],2)</f>
        <v>1 - 5</v>
      </c>
      <c r="Q3027" t="str">
        <f>INDEX(Table8[Column1],MATCH(R3027,Table8[Column2]))</f>
        <v>Excused</v>
      </c>
      <c r="R3027">
        <v>136.10608909999999</v>
      </c>
      <c r="S3027">
        <f t="shared" si="95"/>
        <v>5.6710870458333327</v>
      </c>
      <c r="T3027" t="s">
        <v>19</v>
      </c>
    </row>
    <row r="3028" spans="1:20" x14ac:dyDescent="0.25">
      <c r="A3028">
        <v>3027</v>
      </c>
      <c r="B3028" t="s">
        <v>1039</v>
      </c>
      <c r="C3028" t="s">
        <v>89</v>
      </c>
      <c r="D3028" t="str">
        <f t="shared" si="94"/>
        <v>Roberts Joseph</v>
      </c>
      <c r="E3028" t="s">
        <v>22</v>
      </c>
      <c r="F3028" t="s">
        <v>24</v>
      </c>
      <c r="G3028" t="s">
        <v>2305</v>
      </c>
      <c r="H3028" t="s">
        <v>1826</v>
      </c>
      <c r="I3028" t="s">
        <v>24</v>
      </c>
      <c r="J3028" t="s">
        <v>19</v>
      </c>
      <c r="K3028" t="str">
        <f>INDEX(Table6[Column1],MATCH(L3028,Table6[Column2]))</f>
        <v>Adults</v>
      </c>
      <c r="L3028">
        <v>45.608254090000003</v>
      </c>
      <c r="M3028" t="str">
        <f>VLOOKUP(L3028,Table1[],2)</f>
        <v>40 - 49</v>
      </c>
      <c r="N3028" t="str">
        <f>INDEX(Table7[Column1],MATCH(O3028,Table7[Column2]))</f>
        <v>Learning Stage</v>
      </c>
      <c r="O3028">
        <v>5.3382523820000003</v>
      </c>
      <c r="P3028" t="str">
        <f>VLOOKUP(O3028,Table13[],2)</f>
        <v>1 - 5</v>
      </c>
      <c r="Q3028" t="str">
        <f>INDEX(Table8[Column1],MATCH(R3028,Table8[Column2]))</f>
        <v>Maintained</v>
      </c>
      <c r="R3028">
        <v>70.337508049999997</v>
      </c>
      <c r="S3028">
        <f t="shared" si="95"/>
        <v>2.9307295020833335</v>
      </c>
      <c r="T3028" t="s">
        <v>19</v>
      </c>
    </row>
    <row r="3029" spans="1:20" x14ac:dyDescent="0.25">
      <c r="A3029">
        <v>3028</v>
      </c>
      <c r="B3029" t="s">
        <v>3084</v>
      </c>
      <c r="C3029" t="s">
        <v>779</v>
      </c>
      <c r="D3029" t="str">
        <f t="shared" si="94"/>
        <v>Pena Eric</v>
      </c>
      <c r="E3029" t="s">
        <v>22</v>
      </c>
      <c r="F3029" t="s">
        <v>16</v>
      </c>
      <c r="G3029" t="s">
        <v>1060</v>
      </c>
      <c r="H3029" t="s">
        <v>1061</v>
      </c>
      <c r="I3029" t="s">
        <v>16</v>
      </c>
      <c r="J3029" t="s">
        <v>19</v>
      </c>
      <c r="K3029" t="str">
        <f>INDEX(Table6[Column1],MATCH(L3029,Table6[Column2]))</f>
        <v>Adults</v>
      </c>
      <c r="L3029">
        <v>41.468187550000003</v>
      </c>
      <c r="M3029" t="str">
        <f>VLOOKUP(L3029,Table1[],2)</f>
        <v>40 - 49</v>
      </c>
      <c r="N3029" t="str">
        <f>INDEX(Table7[Column1],MATCH(O3029,Table7[Column2]))</f>
        <v>Learning Stage</v>
      </c>
      <c r="O3029">
        <v>5.1869133170000001</v>
      </c>
      <c r="P3029" t="str">
        <f>VLOOKUP(O3029,Table13[],2)</f>
        <v>1 - 5</v>
      </c>
      <c r="Q3029" t="str">
        <f>INDEX(Table8[Column1],MATCH(R3029,Table8[Column2]))</f>
        <v>Maintained</v>
      </c>
      <c r="R3029">
        <v>59.73900338</v>
      </c>
      <c r="S3029">
        <f t="shared" si="95"/>
        <v>2.4891251408333335</v>
      </c>
      <c r="T3029" t="s">
        <v>19</v>
      </c>
    </row>
    <row r="3030" spans="1:20" x14ac:dyDescent="0.25">
      <c r="A3030">
        <v>3029</v>
      </c>
      <c r="B3030" t="s">
        <v>2962</v>
      </c>
      <c r="C3030" t="s">
        <v>1344</v>
      </c>
      <c r="D3030" t="str">
        <f t="shared" si="94"/>
        <v>Gentry Andres</v>
      </c>
      <c r="E3030" t="s">
        <v>22</v>
      </c>
      <c r="F3030" t="s">
        <v>38</v>
      </c>
      <c r="G3030" t="s">
        <v>611</v>
      </c>
      <c r="H3030" t="s">
        <v>612</v>
      </c>
      <c r="I3030" t="s">
        <v>38</v>
      </c>
      <c r="J3030" t="s">
        <v>19</v>
      </c>
      <c r="K3030" t="str">
        <f>INDEX(Table6[Column1],MATCH(L3030,Table6[Column2]))</f>
        <v>Elders</v>
      </c>
      <c r="L3030">
        <v>54.636126070000003</v>
      </c>
      <c r="M3030" t="str">
        <f>VLOOKUP(L3030,Table1[],2)</f>
        <v>50 - 59</v>
      </c>
      <c r="N3030" t="str">
        <f>INDEX(Table7[Column1],MATCH(O3030,Table7[Column2]))</f>
        <v>Learning Stage</v>
      </c>
      <c r="O3030">
        <v>3.2572363160000002</v>
      </c>
      <c r="P3030" t="str">
        <f>VLOOKUP(O3030,Table13[],2)</f>
        <v>1 - 5</v>
      </c>
      <c r="Q3030" t="str">
        <f>INDEX(Table8[Column1],MATCH(R3030,Table8[Column2]))</f>
        <v>Excused</v>
      </c>
      <c r="R3030">
        <v>131.1711444</v>
      </c>
      <c r="S3030">
        <f t="shared" si="95"/>
        <v>5.4654643500000004</v>
      </c>
      <c r="T3030" t="s">
        <v>19</v>
      </c>
    </row>
    <row r="3031" spans="1:20" x14ac:dyDescent="0.25">
      <c r="A3031">
        <v>3030</v>
      </c>
      <c r="B3031" t="s">
        <v>1684</v>
      </c>
      <c r="C3031" t="s">
        <v>494</v>
      </c>
      <c r="D3031" t="str">
        <f t="shared" si="94"/>
        <v>Harper Ryan</v>
      </c>
      <c r="E3031" t="s">
        <v>22</v>
      </c>
      <c r="F3031" t="s">
        <v>127</v>
      </c>
      <c r="G3031" t="s">
        <v>1060</v>
      </c>
      <c r="H3031" t="s">
        <v>1061</v>
      </c>
      <c r="I3031" t="s">
        <v>127</v>
      </c>
      <c r="J3031" t="s">
        <v>19</v>
      </c>
      <c r="K3031" t="str">
        <f>INDEX(Table6[Column1],MATCH(L3031,Table6[Column2]))</f>
        <v>Youth</v>
      </c>
      <c r="L3031">
        <v>25.16532784</v>
      </c>
      <c r="M3031" t="str">
        <f>VLOOKUP(L3031,Table1[],2)</f>
        <v>20 - 29</v>
      </c>
      <c r="N3031" t="str">
        <f>INDEX(Table7[Column1],MATCH(O3031,Table7[Column2]))</f>
        <v>Learning Stage</v>
      </c>
      <c r="O3031">
        <v>3.8810725279999998</v>
      </c>
      <c r="P3031" t="str">
        <f>VLOOKUP(O3031,Table13[],2)</f>
        <v>1 - 5</v>
      </c>
      <c r="Q3031" t="str">
        <f>INDEX(Table8[Column1],MATCH(R3031,Table8[Column2]))</f>
        <v>Scheduled</v>
      </c>
      <c r="R3031">
        <v>0</v>
      </c>
      <c r="S3031">
        <f t="shared" si="95"/>
        <v>0</v>
      </c>
      <c r="T3031" t="s">
        <v>19</v>
      </c>
    </row>
    <row r="3032" spans="1:20" x14ac:dyDescent="0.25">
      <c r="A3032">
        <v>3031</v>
      </c>
      <c r="B3032" t="s">
        <v>3085</v>
      </c>
      <c r="C3032" t="s">
        <v>478</v>
      </c>
      <c r="D3032" t="str">
        <f t="shared" si="94"/>
        <v>Beliveau Betty</v>
      </c>
      <c r="E3032" t="s">
        <v>15</v>
      </c>
      <c r="F3032" t="s">
        <v>127</v>
      </c>
      <c r="G3032" t="s">
        <v>1060</v>
      </c>
      <c r="H3032" t="s">
        <v>1061</v>
      </c>
      <c r="I3032" t="s">
        <v>127</v>
      </c>
      <c r="J3032" t="s">
        <v>19</v>
      </c>
      <c r="K3032" t="str">
        <f>INDEX(Table6[Column1],MATCH(L3032,Table6[Column2]))</f>
        <v>Youth</v>
      </c>
      <c r="L3032">
        <v>24.44123574</v>
      </c>
      <c r="M3032" t="str">
        <f>VLOOKUP(L3032,Table1[],2)</f>
        <v>20 - 29</v>
      </c>
      <c r="N3032" t="str">
        <f>INDEX(Table7[Column1],MATCH(O3032,Table7[Column2]))</f>
        <v>Learning Stage</v>
      </c>
      <c r="O3032">
        <v>1.16751081</v>
      </c>
      <c r="P3032" t="str">
        <f>VLOOKUP(O3032,Table13[],2)</f>
        <v>1 - 5</v>
      </c>
      <c r="Q3032" t="str">
        <f>INDEX(Table8[Column1],MATCH(R3032,Table8[Column2]))</f>
        <v>Scheduled</v>
      </c>
      <c r="R3032">
        <v>0</v>
      </c>
      <c r="S3032">
        <f t="shared" si="95"/>
        <v>0</v>
      </c>
      <c r="T3032" t="s">
        <v>19</v>
      </c>
    </row>
    <row r="3033" spans="1:20" x14ac:dyDescent="0.25">
      <c r="A3033">
        <v>3032</v>
      </c>
      <c r="B3033" t="s">
        <v>3086</v>
      </c>
      <c r="C3033" t="s">
        <v>1103</v>
      </c>
      <c r="D3033" t="str">
        <f t="shared" si="94"/>
        <v>Coyne Darlene</v>
      </c>
      <c r="E3033" t="s">
        <v>15</v>
      </c>
      <c r="F3033" t="s">
        <v>24</v>
      </c>
      <c r="G3033" t="s">
        <v>2305</v>
      </c>
      <c r="H3033" t="s">
        <v>1826</v>
      </c>
      <c r="I3033" t="s">
        <v>24</v>
      </c>
      <c r="J3033" t="s">
        <v>19</v>
      </c>
      <c r="K3033" t="str">
        <f>INDEX(Table6[Column1],MATCH(L3033,Table6[Column2]))</f>
        <v>Adults</v>
      </c>
      <c r="L3033">
        <v>47.364442689999997</v>
      </c>
      <c r="M3033" t="str">
        <f>VLOOKUP(L3033,Table1[],2)</f>
        <v>40 - 49</v>
      </c>
      <c r="N3033" t="str">
        <f>INDEX(Table7[Column1],MATCH(O3033,Table7[Column2]))</f>
        <v>Learning Stage</v>
      </c>
      <c r="O3033">
        <v>4.4273071220000002</v>
      </c>
      <c r="P3033" t="str">
        <f>VLOOKUP(O3033,Table13[],2)</f>
        <v>1 - 5</v>
      </c>
      <c r="Q3033" t="str">
        <f>INDEX(Table8[Column1],MATCH(R3033,Table8[Column2]))</f>
        <v>Maintained</v>
      </c>
      <c r="R3033">
        <v>69.885373290000004</v>
      </c>
      <c r="S3033">
        <f t="shared" si="95"/>
        <v>2.9118905537500002</v>
      </c>
      <c r="T3033" t="s">
        <v>19</v>
      </c>
    </row>
    <row r="3034" spans="1:20" x14ac:dyDescent="0.25">
      <c r="A3034">
        <v>3033</v>
      </c>
      <c r="B3034" t="s">
        <v>3087</v>
      </c>
      <c r="C3034" t="s">
        <v>50</v>
      </c>
      <c r="D3034" t="str">
        <f t="shared" si="94"/>
        <v>McCray Robert</v>
      </c>
      <c r="E3034" t="s">
        <v>22</v>
      </c>
      <c r="F3034" t="s">
        <v>1029</v>
      </c>
      <c r="G3034" t="s">
        <v>2305</v>
      </c>
      <c r="H3034" t="s">
        <v>1826</v>
      </c>
      <c r="I3034" t="s">
        <v>24</v>
      </c>
      <c r="J3034" t="s">
        <v>19</v>
      </c>
      <c r="K3034" t="str">
        <f>INDEX(Table6[Column1],MATCH(L3034,Table6[Column2]))</f>
        <v>Adults</v>
      </c>
      <c r="L3034">
        <v>43.532434260000002</v>
      </c>
      <c r="M3034" t="str">
        <f>VLOOKUP(L3034,Table1[],2)</f>
        <v>40 - 49</v>
      </c>
      <c r="N3034" t="str">
        <f>INDEX(Table7[Column1],MATCH(O3034,Table7[Column2]))</f>
        <v>Learning Stage</v>
      </c>
      <c r="O3034">
        <v>3.9576573920000002</v>
      </c>
      <c r="P3034" t="str">
        <f>VLOOKUP(O3034,Table13[],2)</f>
        <v>1 - 5</v>
      </c>
      <c r="Q3034" t="str">
        <f>INDEX(Table8[Column1],MATCH(R3034,Table8[Column2]))</f>
        <v>Maintained</v>
      </c>
      <c r="R3034">
        <v>56.22755102</v>
      </c>
      <c r="S3034">
        <f t="shared" si="95"/>
        <v>2.3428146258333333</v>
      </c>
      <c r="T3034" t="s">
        <v>19</v>
      </c>
    </row>
    <row r="3035" spans="1:20" x14ac:dyDescent="0.25">
      <c r="A3035">
        <v>3034</v>
      </c>
      <c r="B3035" t="s">
        <v>3088</v>
      </c>
      <c r="C3035" t="s">
        <v>81</v>
      </c>
      <c r="D3035" t="str">
        <f t="shared" si="94"/>
        <v>Sokolowski Larry</v>
      </c>
      <c r="E3035" t="s">
        <v>22</v>
      </c>
      <c r="F3035" t="s">
        <v>38</v>
      </c>
      <c r="G3035" t="s">
        <v>611</v>
      </c>
      <c r="H3035" t="s">
        <v>612</v>
      </c>
      <c r="I3035" t="s">
        <v>38</v>
      </c>
      <c r="J3035" t="s">
        <v>19</v>
      </c>
      <c r="K3035" t="str">
        <f>INDEX(Table6[Column1],MATCH(L3035,Table6[Column2]))</f>
        <v>Adults</v>
      </c>
      <c r="L3035">
        <v>47.787039010000001</v>
      </c>
      <c r="M3035" t="str">
        <f>VLOOKUP(L3035,Table1[],2)</f>
        <v>40 - 49</v>
      </c>
      <c r="N3035" t="str">
        <f>INDEX(Table7[Column1],MATCH(O3035,Table7[Column2]))</f>
        <v>Learning Stage</v>
      </c>
      <c r="O3035">
        <v>2.321560903</v>
      </c>
      <c r="P3035" t="str">
        <f>VLOOKUP(O3035,Table13[],2)</f>
        <v>1 - 5</v>
      </c>
      <c r="Q3035" t="str">
        <f>INDEX(Table8[Column1],MATCH(R3035,Table8[Column2]))</f>
        <v>Maintained</v>
      </c>
      <c r="R3035">
        <v>68.784124289999994</v>
      </c>
      <c r="S3035">
        <f t="shared" si="95"/>
        <v>2.8660051787499996</v>
      </c>
      <c r="T3035" t="s">
        <v>19</v>
      </c>
    </row>
    <row r="3036" spans="1:20" x14ac:dyDescent="0.25">
      <c r="A3036">
        <v>3035</v>
      </c>
      <c r="B3036" t="s">
        <v>334</v>
      </c>
      <c r="C3036" t="s">
        <v>245</v>
      </c>
      <c r="D3036" t="str">
        <f t="shared" si="94"/>
        <v>Flores Mary</v>
      </c>
      <c r="E3036" t="s">
        <v>15</v>
      </c>
      <c r="F3036" t="s">
        <v>24</v>
      </c>
      <c r="G3036" t="s">
        <v>1060</v>
      </c>
      <c r="H3036" t="s">
        <v>1061</v>
      </c>
      <c r="I3036" t="s">
        <v>24</v>
      </c>
      <c r="J3036" t="s">
        <v>19</v>
      </c>
      <c r="K3036" t="str">
        <f>INDEX(Table6[Column1],MATCH(L3036,Table6[Column2]))</f>
        <v>Adults</v>
      </c>
      <c r="L3036">
        <v>44.726507660000003</v>
      </c>
      <c r="M3036" t="str">
        <f>VLOOKUP(L3036,Table1[],2)</f>
        <v>40 - 49</v>
      </c>
      <c r="N3036" t="str">
        <f>INDEX(Table7[Column1],MATCH(O3036,Table7[Column2]))</f>
        <v>Fitting in Stage</v>
      </c>
      <c r="O3036">
        <v>6.1948116029999998</v>
      </c>
      <c r="P3036" t="str">
        <f>VLOOKUP(O3036,Table13[],2)</f>
        <v>6 - 10</v>
      </c>
      <c r="Q3036" t="str">
        <f>INDEX(Table8[Column1],MATCH(R3036,Table8[Column2]))</f>
        <v>Maintained</v>
      </c>
      <c r="R3036">
        <v>43.271605289999997</v>
      </c>
      <c r="S3036">
        <f t="shared" si="95"/>
        <v>1.8029835537499999</v>
      </c>
      <c r="T3036" t="s">
        <v>19</v>
      </c>
    </row>
    <row r="3037" spans="1:20" x14ac:dyDescent="0.25">
      <c r="A3037">
        <v>3036</v>
      </c>
      <c r="B3037" t="s">
        <v>3089</v>
      </c>
      <c r="C3037" t="s">
        <v>208</v>
      </c>
      <c r="D3037" t="str">
        <f t="shared" si="94"/>
        <v>Smallwood Alice</v>
      </c>
      <c r="E3037" t="s">
        <v>15</v>
      </c>
      <c r="F3037" t="s">
        <v>33</v>
      </c>
      <c r="G3037" t="s">
        <v>1060</v>
      </c>
      <c r="H3037" t="s">
        <v>1061</v>
      </c>
      <c r="I3037" t="s">
        <v>33</v>
      </c>
      <c r="J3037" t="s">
        <v>19</v>
      </c>
      <c r="K3037" t="str">
        <f>INDEX(Table6[Column1],MATCH(L3037,Table6[Column2]))</f>
        <v>Youth</v>
      </c>
      <c r="L3037">
        <v>22.761990019999999</v>
      </c>
      <c r="M3037" t="str">
        <f>VLOOKUP(L3037,Table1[],2)</f>
        <v>20 - 29</v>
      </c>
      <c r="N3037" t="str">
        <f>INDEX(Table7[Column1],MATCH(O3037,Table7[Column2]))</f>
        <v>Learning Stage</v>
      </c>
      <c r="O3037">
        <v>1.896980908</v>
      </c>
      <c r="P3037" t="str">
        <f>VLOOKUP(O3037,Table13[],2)</f>
        <v>1 - 5</v>
      </c>
      <c r="Q3037" t="str">
        <f>INDEX(Table8[Column1],MATCH(R3037,Table8[Column2]))</f>
        <v>Scheduled</v>
      </c>
      <c r="R3037">
        <v>0</v>
      </c>
      <c r="S3037">
        <f t="shared" si="95"/>
        <v>0</v>
      </c>
      <c r="T3037" t="s">
        <v>19</v>
      </c>
    </row>
    <row r="3038" spans="1:20" x14ac:dyDescent="0.25">
      <c r="A3038">
        <v>3037</v>
      </c>
      <c r="B3038" t="s">
        <v>3090</v>
      </c>
      <c r="C3038" t="s">
        <v>149</v>
      </c>
      <c r="D3038" t="str">
        <f t="shared" si="94"/>
        <v>Odom Charles</v>
      </c>
      <c r="E3038" t="s">
        <v>22</v>
      </c>
      <c r="F3038" t="s">
        <v>30</v>
      </c>
      <c r="G3038" t="s">
        <v>2305</v>
      </c>
      <c r="H3038" t="s">
        <v>1826</v>
      </c>
      <c r="I3038" t="s">
        <v>30</v>
      </c>
      <c r="J3038" t="s">
        <v>19</v>
      </c>
      <c r="K3038" t="str">
        <f>INDEX(Table6[Column1],MATCH(L3038,Table6[Column2]))</f>
        <v>Young Adults</v>
      </c>
      <c r="L3038">
        <v>31.226408119999999</v>
      </c>
      <c r="M3038" t="str">
        <f>VLOOKUP(L3038,Table1[],2)</f>
        <v>30 - 39</v>
      </c>
      <c r="N3038" t="str">
        <f>INDEX(Table7[Column1],MATCH(O3038,Table7[Column2]))</f>
        <v>Learning Stage</v>
      </c>
      <c r="O3038">
        <v>1.4822827139999999</v>
      </c>
      <c r="P3038" t="str">
        <f>VLOOKUP(O3038,Table13[],2)</f>
        <v>1 - 5</v>
      </c>
      <c r="Q3038" t="str">
        <f>INDEX(Table8[Column1],MATCH(R3038,Table8[Column2]))</f>
        <v>Scheduled</v>
      </c>
      <c r="R3038">
        <v>0</v>
      </c>
      <c r="S3038">
        <f t="shared" si="95"/>
        <v>0</v>
      </c>
      <c r="T3038" t="s">
        <v>19</v>
      </c>
    </row>
    <row r="3039" spans="1:20" x14ac:dyDescent="0.25">
      <c r="A3039">
        <v>3038</v>
      </c>
      <c r="B3039" t="s">
        <v>1050</v>
      </c>
      <c r="C3039" t="s">
        <v>52</v>
      </c>
      <c r="D3039" t="str">
        <f t="shared" si="94"/>
        <v>Short John</v>
      </c>
      <c r="E3039" t="s">
        <v>22</v>
      </c>
      <c r="F3039" t="s">
        <v>664</v>
      </c>
      <c r="G3039" t="s">
        <v>2305</v>
      </c>
      <c r="H3039" t="s">
        <v>1826</v>
      </c>
      <c r="I3039" t="s">
        <v>664</v>
      </c>
      <c r="J3039" t="s">
        <v>19</v>
      </c>
      <c r="K3039" t="str">
        <f>INDEX(Table6[Column1],MATCH(L3039,Table6[Column2]))</f>
        <v>Young Adults</v>
      </c>
      <c r="L3039">
        <v>30.065781579999999</v>
      </c>
      <c r="M3039" t="str">
        <f>VLOOKUP(L3039,Table1[],2)</f>
        <v>30 - 39</v>
      </c>
      <c r="N3039" t="str">
        <f>INDEX(Table7[Column1],MATCH(O3039,Table7[Column2]))</f>
        <v>Learning Stage</v>
      </c>
      <c r="O3039">
        <v>2.8981134239999999</v>
      </c>
      <c r="P3039" t="str">
        <f>VLOOKUP(O3039,Table13[],2)</f>
        <v>1 - 5</v>
      </c>
      <c r="Q3039" t="str">
        <f>INDEX(Table8[Column1],MATCH(R3039,Table8[Column2]))</f>
        <v>Scheduled</v>
      </c>
      <c r="R3039">
        <v>0</v>
      </c>
      <c r="S3039">
        <f t="shared" si="95"/>
        <v>0</v>
      </c>
      <c r="T3039" t="s">
        <v>19</v>
      </c>
    </row>
    <row r="3040" spans="1:20" x14ac:dyDescent="0.25">
      <c r="A3040">
        <v>3039</v>
      </c>
      <c r="B3040" t="s">
        <v>3091</v>
      </c>
      <c r="C3040" t="s">
        <v>1864</v>
      </c>
      <c r="D3040" t="str">
        <f t="shared" si="94"/>
        <v>Culler Jordan</v>
      </c>
      <c r="E3040" t="s">
        <v>22</v>
      </c>
      <c r="F3040" t="s">
        <v>46</v>
      </c>
      <c r="G3040" t="s">
        <v>1060</v>
      </c>
      <c r="H3040" t="s">
        <v>1061</v>
      </c>
      <c r="I3040" t="s">
        <v>46</v>
      </c>
      <c r="J3040" t="s">
        <v>19</v>
      </c>
      <c r="K3040" t="str">
        <f>INDEX(Table6[Column1],MATCH(L3040,Table6[Column2]))</f>
        <v>Adults</v>
      </c>
      <c r="L3040">
        <v>41.578545949999999</v>
      </c>
      <c r="M3040" t="str">
        <f>VLOOKUP(L3040,Table1[],2)</f>
        <v>40 - 49</v>
      </c>
      <c r="N3040" t="str">
        <f>INDEX(Table7[Column1],MATCH(O3040,Table7[Column2]))</f>
        <v>Learning Stage</v>
      </c>
      <c r="O3040">
        <v>4.0430190799999997</v>
      </c>
      <c r="P3040" t="str">
        <f>VLOOKUP(O3040,Table13[],2)</f>
        <v>1 - 5</v>
      </c>
      <c r="Q3040" t="str">
        <f>INDEX(Table8[Column1],MATCH(R3040,Table8[Column2]))</f>
        <v>Habitual</v>
      </c>
      <c r="R3040">
        <v>81.907253389999994</v>
      </c>
      <c r="S3040">
        <f t="shared" si="95"/>
        <v>3.4128022245833334</v>
      </c>
      <c r="T3040" t="s">
        <v>19</v>
      </c>
    </row>
    <row r="3041" spans="1:20" x14ac:dyDescent="0.25">
      <c r="A3041">
        <v>3040</v>
      </c>
      <c r="B3041" t="s">
        <v>43</v>
      </c>
      <c r="C3041" t="s">
        <v>3092</v>
      </c>
      <c r="D3041" t="str">
        <f t="shared" si="94"/>
        <v>Lee Sandy</v>
      </c>
      <c r="E3041" t="s">
        <v>15</v>
      </c>
      <c r="F3041" t="s">
        <v>2129</v>
      </c>
      <c r="G3041" t="s">
        <v>2305</v>
      </c>
      <c r="H3041" t="s">
        <v>1826</v>
      </c>
      <c r="I3041" t="s">
        <v>157</v>
      </c>
      <c r="J3041" t="s">
        <v>19</v>
      </c>
      <c r="K3041" t="str">
        <f>INDEX(Table6[Column1],MATCH(L3041,Table6[Column2]))</f>
        <v>Adults</v>
      </c>
      <c r="L3041">
        <v>48.151893059999999</v>
      </c>
      <c r="M3041" t="str">
        <f>VLOOKUP(L3041,Table1[],2)</f>
        <v>40 - 49</v>
      </c>
      <c r="N3041" t="str">
        <f>INDEX(Table7[Column1],MATCH(O3041,Table7[Column2]))</f>
        <v>Learning Stage</v>
      </c>
      <c r="O3041">
        <v>4.4144281970000003</v>
      </c>
      <c r="P3041" t="str">
        <f>VLOOKUP(O3041,Table13[],2)</f>
        <v>1 - 5</v>
      </c>
      <c r="Q3041" t="str">
        <f>INDEX(Table8[Column1],MATCH(R3041,Table8[Column2]))</f>
        <v>Habitual</v>
      </c>
      <c r="R3041">
        <v>106.36561690000001</v>
      </c>
      <c r="S3041">
        <f t="shared" si="95"/>
        <v>4.4319007041666669</v>
      </c>
      <c r="T3041" t="s">
        <v>19</v>
      </c>
    </row>
    <row r="3042" spans="1:20" x14ac:dyDescent="0.25">
      <c r="A3042">
        <v>3041</v>
      </c>
      <c r="B3042" t="s">
        <v>774</v>
      </c>
      <c r="C3042" t="s">
        <v>1979</v>
      </c>
      <c r="D3042" t="str">
        <f t="shared" si="94"/>
        <v>Vargas Mario</v>
      </c>
      <c r="E3042" t="s">
        <v>22</v>
      </c>
      <c r="F3042" t="s">
        <v>2896</v>
      </c>
      <c r="G3042" t="s">
        <v>1060</v>
      </c>
      <c r="H3042" t="s">
        <v>1061</v>
      </c>
      <c r="I3042" t="s">
        <v>138</v>
      </c>
      <c r="J3042" t="s">
        <v>19</v>
      </c>
      <c r="K3042" t="str">
        <f>INDEX(Table6[Column1],MATCH(L3042,Table6[Column2]))</f>
        <v>Adults</v>
      </c>
      <c r="L3042">
        <v>42.64434129</v>
      </c>
      <c r="M3042" t="str">
        <f>VLOOKUP(L3042,Table1[],2)</f>
        <v>40 - 49</v>
      </c>
      <c r="N3042" t="str">
        <f>INDEX(Table7[Column1],MATCH(O3042,Table7[Column2]))</f>
        <v>Fitting in Stage</v>
      </c>
      <c r="O3042">
        <v>6.4455970530000002</v>
      </c>
      <c r="P3042" t="str">
        <f>VLOOKUP(O3042,Table13[],2)</f>
        <v>6 - 10</v>
      </c>
      <c r="Q3042" t="str">
        <f>INDEX(Table8[Column1],MATCH(R3042,Table8[Column2]))</f>
        <v>Maintained</v>
      </c>
      <c r="R3042">
        <v>53.500921150000003</v>
      </c>
      <c r="S3042">
        <f t="shared" si="95"/>
        <v>2.229205047916667</v>
      </c>
      <c r="T3042" t="s">
        <v>19</v>
      </c>
    </row>
    <row r="3043" spans="1:20" x14ac:dyDescent="0.25">
      <c r="A3043">
        <v>3042</v>
      </c>
      <c r="B3043" t="s">
        <v>444</v>
      </c>
      <c r="C3043" t="s">
        <v>434</v>
      </c>
      <c r="D3043" t="str">
        <f t="shared" si="94"/>
        <v>Moore Tamara</v>
      </c>
      <c r="E3043" t="s">
        <v>15</v>
      </c>
      <c r="F3043" t="s">
        <v>46</v>
      </c>
      <c r="G3043" t="s">
        <v>1060</v>
      </c>
      <c r="H3043" t="s">
        <v>1061</v>
      </c>
      <c r="I3043" t="s">
        <v>46</v>
      </c>
      <c r="J3043" t="s">
        <v>19</v>
      </c>
      <c r="K3043" t="str">
        <f>INDEX(Table6[Column1],MATCH(L3043,Table6[Column2]))</f>
        <v>Teenagers</v>
      </c>
      <c r="L3043">
        <v>8.6484616620000008</v>
      </c>
      <c r="M3043" t="e">
        <f>VLOOKUP(L3043,Table1[],2)</f>
        <v>#N/A</v>
      </c>
      <c r="N3043" t="str">
        <f>INDEX(Table7[Column1],MATCH(O3043,Table7[Column2]))</f>
        <v>Learning Stage</v>
      </c>
      <c r="O3043">
        <v>5.4547664070000002</v>
      </c>
      <c r="P3043" t="str">
        <f>VLOOKUP(O3043,Table13[],2)</f>
        <v>1 - 5</v>
      </c>
      <c r="Q3043" t="str">
        <f>INDEX(Table8[Column1],MATCH(R3043,Table8[Column2]))</f>
        <v>Scheduled</v>
      </c>
      <c r="R3043">
        <v>0</v>
      </c>
      <c r="S3043">
        <f t="shared" si="95"/>
        <v>0</v>
      </c>
      <c r="T3043" t="s">
        <v>19</v>
      </c>
    </row>
    <row r="3044" spans="1:20" x14ac:dyDescent="0.25">
      <c r="A3044">
        <v>3043</v>
      </c>
      <c r="B3044" t="s">
        <v>235</v>
      </c>
      <c r="C3044" t="s">
        <v>210</v>
      </c>
      <c r="D3044" t="str">
        <f t="shared" si="94"/>
        <v>Nelson Kenneth</v>
      </c>
      <c r="E3044" t="s">
        <v>22</v>
      </c>
      <c r="F3044" t="s">
        <v>30</v>
      </c>
      <c r="G3044" t="s">
        <v>2305</v>
      </c>
      <c r="H3044" t="s">
        <v>1826</v>
      </c>
      <c r="I3044" t="s">
        <v>30</v>
      </c>
      <c r="J3044" t="s">
        <v>19</v>
      </c>
      <c r="K3044" t="str">
        <f>INDEX(Table6[Column1],MATCH(L3044,Table6[Column2]))</f>
        <v>Youth</v>
      </c>
      <c r="L3044">
        <v>27.0793359</v>
      </c>
      <c r="M3044" t="str">
        <f>VLOOKUP(L3044,Table1[],2)</f>
        <v>20 - 29</v>
      </c>
      <c r="N3044" t="str">
        <f>INDEX(Table7[Column1],MATCH(O3044,Table7[Column2]))</f>
        <v>Learning Stage</v>
      </c>
      <c r="O3044">
        <v>3.0329168690000001</v>
      </c>
      <c r="P3044" t="str">
        <f>VLOOKUP(O3044,Table13[],2)</f>
        <v>1 - 5</v>
      </c>
      <c r="Q3044" t="str">
        <f>INDEX(Table8[Column1],MATCH(R3044,Table8[Column2]))</f>
        <v>Scheduled</v>
      </c>
      <c r="R3044">
        <v>0</v>
      </c>
      <c r="S3044">
        <f t="shared" si="95"/>
        <v>0</v>
      </c>
      <c r="T3044" t="s">
        <v>19</v>
      </c>
    </row>
    <row r="3045" spans="1:20" x14ac:dyDescent="0.25">
      <c r="A3045">
        <v>3044</v>
      </c>
      <c r="B3045" t="s">
        <v>3093</v>
      </c>
      <c r="C3045" t="s">
        <v>345</v>
      </c>
      <c r="D3045" t="str">
        <f t="shared" si="94"/>
        <v>Echols Ronald</v>
      </c>
      <c r="E3045" t="s">
        <v>22</v>
      </c>
      <c r="F3045" t="s">
        <v>27</v>
      </c>
      <c r="G3045" t="s">
        <v>1060</v>
      </c>
      <c r="H3045" t="s">
        <v>1061</v>
      </c>
      <c r="I3045" t="s">
        <v>27</v>
      </c>
      <c r="J3045" t="s">
        <v>19</v>
      </c>
      <c r="K3045" t="str">
        <f>INDEX(Table6[Column1],MATCH(L3045,Table6[Column2]))</f>
        <v>Adults</v>
      </c>
      <c r="L3045">
        <v>43.059491000000001</v>
      </c>
      <c r="M3045" t="str">
        <f>VLOOKUP(L3045,Table1[],2)</f>
        <v>40 - 49</v>
      </c>
      <c r="N3045" t="str">
        <f>INDEX(Table7[Column1],MATCH(O3045,Table7[Column2]))</f>
        <v>Learning Stage</v>
      </c>
      <c r="O3045">
        <v>3.2285983979999999</v>
      </c>
      <c r="P3045" t="str">
        <f>VLOOKUP(O3045,Table13[],2)</f>
        <v>1 - 5</v>
      </c>
      <c r="Q3045" t="str">
        <f>INDEX(Table8[Column1],MATCH(R3045,Table8[Column2]))</f>
        <v>Maintained</v>
      </c>
      <c r="R3045">
        <v>73.641268839999995</v>
      </c>
      <c r="S3045">
        <f t="shared" si="95"/>
        <v>3.0683862016666663</v>
      </c>
      <c r="T3045" t="s">
        <v>19</v>
      </c>
    </row>
    <row r="3046" spans="1:20" x14ac:dyDescent="0.25">
      <c r="A3046">
        <v>3045</v>
      </c>
      <c r="B3046" t="s">
        <v>808</v>
      </c>
      <c r="C3046" t="s">
        <v>480</v>
      </c>
      <c r="D3046" t="str">
        <f t="shared" si="94"/>
        <v>Ruiz Heather</v>
      </c>
      <c r="E3046" t="s">
        <v>15</v>
      </c>
      <c r="F3046" t="s">
        <v>95</v>
      </c>
      <c r="G3046" t="s">
        <v>1060</v>
      </c>
      <c r="H3046" t="s">
        <v>1061</v>
      </c>
      <c r="I3046" t="s">
        <v>87</v>
      </c>
      <c r="J3046" t="s">
        <v>19</v>
      </c>
      <c r="K3046" t="str">
        <f>INDEX(Table6[Column1],MATCH(L3046,Table6[Column2]))</f>
        <v>Adults</v>
      </c>
      <c r="L3046">
        <v>46.567249390000001</v>
      </c>
      <c r="M3046" t="str">
        <f>VLOOKUP(L3046,Table1[],2)</f>
        <v>40 - 49</v>
      </c>
      <c r="N3046" t="str">
        <f>INDEX(Table7[Column1],MATCH(O3046,Table7[Column2]))</f>
        <v>Learning Stage</v>
      </c>
      <c r="O3046">
        <v>4.9007067050000002</v>
      </c>
      <c r="P3046" t="str">
        <f>VLOOKUP(O3046,Table13[],2)</f>
        <v>1 - 5</v>
      </c>
      <c r="Q3046" t="str">
        <f>INDEX(Table8[Column1],MATCH(R3046,Table8[Column2]))</f>
        <v>Habitual</v>
      </c>
      <c r="R3046">
        <v>85.4856585</v>
      </c>
      <c r="S3046">
        <f t="shared" si="95"/>
        <v>3.5619024375000001</v>
      </c>
      <c r="T3046" t="s">
        <v>19</v>
      </c>
    </row>
    <row r="3047" spans="1:20" x14ac:dyDescent="0.25">
      <c r="A3047">
        <v>3046</v>
      </c>
      <c r="B3047" t="s">
        <v>3094</v>
      </c>
      <c r="C3047" t="s">
        <v>1083</v>
      </c>
      <c r="D3047" t="str">
        <f t="shared" si="94"/>
        <v>Maas Kathleen</v>
      </c>
      <c r="E3047" t="s">
        <v>15</v>
      </c>
      <c r="F3047" t="s">
        <v>157</v>
      </c>
      <c r="G3047" t="s">
        <v>1060</v>
      </c>
      <c r="H3047" t="s">
        <v>1061</v>
      </c>
      <c r="I3047" t="s">
        <v>157</v>
      </c>
      <c r="J3047" t="s">
        <v>19</v>
      </c>
      <c r="K3047" t="str">
        <f>INDEX(Table6[Column1],MATCH(L3047,Table6[Column2]))</f>
        <v>Adults</v>
      </c>
      <c r="L3047">
        <v>48.544151839999998</v>
      </c>
      <c r="M3047" t="str">
        <f>VLOOKUP(L3047,Table1[],2)</f>
        <v>40 - 49</v>
      </c>
      <c r="N3047" t="str">
        <f>INDEX(Table7[Column1],MATCH(O3047,Table7[Column2]))</f>
        <v>Learning Stage</v>
      </c>
      <c r="O3047">
        <v>5.935359686</v>
      </c>
      <c r="P3047" t="str">
        <f>VLOOKUP(O3047,Table13[],2)</f>
        <v>1 - 5</v>
      </c>
      <c r="Q3047" t="str">
        <f>INDEX(Table8[Column1],MATCH(R3047,Table8[Column2]))</f>
        <v>Excused</v>
      </c>
      <c r="R3047">
        <v>127.3140229</v>
      </c>
      <c r="S3047">
        <f t="shared" si="95"/>
        <v>5.3047509541666669</v>
      </c>
      <c r="T3047" t="s">
        <v>19</v>
      </c>
    </row>
    <row r="3048" spans="1:20" x14ac:dyDescent="0.25">
      <c r="A3048">
        <v>3047</v>
      </c>
      <c r="B3048" t="s">
        <v>2849</v>
      </c>
      <c r="C3048" t="s">
        <v>525</v>
      </c>
      <c r="D3048" t="str">
        <f t="shared" si="94"/>
        <v>McDaniel Amanda</v>
      </c>
      <c r="E3048" t="s">
        <v>15</v>
      </c>
      <c r="F3048" t="s">
        <v>30</v>
      </c>
      <c r="G3048" t="s">
        <v>2305</v>
      </c>
      <c r="H3048" t="s">
        <v>1826</v>
      </c>
      <c r="I3048" t="s">
        <v>30</v>
      </c>
      <c r="J3048" t="s">
        <v>19</v>
      </c>
      <c r="K3048" t="str">
        <f>INDEX(Table6[Column1],MATCH(L3048,Table6[Column2]))</f>
        <v>Young Adults</v>
      </c>
      <c r="L3048">
        <v>39.815269809999997</v>
      </c>
      <c r="M3048" t="str">
        <f>VLOOKUP(L3048,Table1[],2)</f>
        <v>30 - 39</v>
      </c>
      <c r="N3048" t="str">
        <f>INDEX(Table7[Column1],MATCH(O3048,Table7[Column2]))</f>
        <v>Learning Stage</v>
      </c>
      <c r="O3048">
        <v>3.333134517</v>
      </c>
      <c r="P3048" t="str">
        <f>VLOOKUP(O3048,Table13[],2)</f>
        <v>1 - 5</v>
      </c>
      <c r="Q3048" t="str">
        <f>INDEX(Table8[Column1],MATCH(R3048,Table8[Column2]))</f>
        <v>Maintained</v>
      </c>
      <c r="R3048">
        <v>55.581022150000003</v>
      </c>
      <c r="S3048">
        <f t="shared" si="95"/>
        <v>2.3158759229166668</v>
      </c>
      <c r="T3048" t="s">
        <v>19</v>
      </c>
    </row>
    <row r="3049" spans="1:20" x14ac:dyDescent="0.25">
      <c r="A3049">
        <v>3048</v>
      </c>
      <c r="B3049" t="s">
        <v>58</v>
      </c>
      <c r="C3049" t="s">
        <v>2809</v>
      </c>
      <c r="D3049" t="str">
        <f t="shared" si="94"/>
        <v>Davis Jana</v>
      </c>
      <c r="E3049" t="s">
        <v>15</v>
      </c>
      <c r="F3049" t="s">
        <v>1178</v>
      </c>
      <c r="G3049" t="s">
        <v>1060</v>
      </c>
      <c r="H3049" t="s">
        <v>1061</v>
      </c>
      <c r="I3049" t="s">
        <v>138</v>
      </c>
      <c r="J3049" t="s">
        <v>19</v>
      </c>
      <c r="K3049" t="str">
        <f>INDEX(Table6[Column1],MATCH(L3049,Table6[Column2]))</f>
        <v>Young Adults</v>
      </c>
      <c r="L3049">
        <v>39.95589768</v>
      </c>
      <c r="M3049" t="str">
        <f>VLOOKUP(L3049,Table1[],2)</f>
        <v>30 - 39</v>
      </c>
      <c r="N3049" t="str">
        <f>INDEX(Table7[Column1],MATCH(O3049,Table7[Column2]))</f>
        <v>Learning Stage</v>
      </c>
      <c r="O3049">
        <v>3.6462859949999999</v>
      </c>
      <c r="P3049" t="str">
        <f>VLOOKUP(O3049,Table13[],2)</f>
        <v>1 - 5</v>
      </c>
      <c r="Q3049" t="str">
        <f>INDEX(Table8[Column1],MATCH(R3049,Table8[Column2]))</f>
        <v>Maintained</v>
      </c>
      <c r="R3049">
        <v>63.262716259999998</v>
      </c>
      <c r="S3049">
        <f t="shared" si="95"/>
        <v>2.6359465108333331</v>
      </c>
      <c r="T3049" t="s">
        <v>19</v>
      </c>
    </row>
    <row r="3050" spans="1:20" x14ac:dyDescent="0.25">
      <c r="A3050">
        <v>3049</v>
      </c>
      <c r="B3050" t="s">
        <v>3095</v>
      </c>
      <c r="C3050" t="s">
        <v>464</v>
      </c>
      <c r="D3050" t="str">
        <f t="shared" si="94"/>
        <v>Chu Steven</v>
      </c>
      <c r="E3050" t="s">
        <v>22</v>
      </c>
      <c r="F3050" t="s">
        <v>38</v>
      </c>
      <c r="G3050" t="s">
        <v>820</v>
      </c>
      <c r="H3050" t="s">
        <v>821</v>
      </c>
      <c r="I3050" t="s">
        <v>38</v>
      </c>
      <c r="J3050" t="s">
        <v>19</v>
      </c>
      <c r="K3050" t="str">
        <f>INDEX(Table6[Column1],MATCH(L3050,Table6[Column2]))</f>
        <v>Youth</v>
      </c>
      <c r="L3050">
        <v>28.42895837</v>
      </c>
      <c r="M3050" t="str">
        <f>VLOOKUP(L3050,Table1[],2)</f>
        <v>20 - 29</v>
      </c>
      <c r="N3050" t="str">
        <f>INDEX(Table7[Column1],MATCH(O3050,Table7[Column2]))</f>
        <v>Learning Stage</v>
      </c>
      <c r="O3050">
        <v>3.5389971099999999</v>
      </c>
      <c r="P3050" t="str">
        <f>VLOOKUP(O3050,Table13[],2)</f>
        <v>1 - 5</v>
      </c>
      <c r="Q3050" t="str">
        <f>INDEX(Table8[Column1],MATCH(R3050,Table8[Column2]))</f>
        <v>Scheduled</v>
      </c>
      <c r="R3050">
        <v>20.35674874</v>
      </c>
      <c r="S3050">
        <f t="shared" si="95"/>
        <v>0.84819786416666665</v>
      </c>
      <c r="T3050" t="s">
        <v>19</v>
      </c>
    </row>
    <row r="3051" spans="1:20" x14ac:dyDescent="0.25">
      <c r="A3051">
        <v>3050</v>
      </c>
      <c r="B3051" t="s">
        <v>454</v>
      </c>
      <c r="C3051" t="s">
        <v>2049</v>
      </c>
      <c r="D3051" t="str">
        <f t="shared" si="94"/>
        <v>Clinton Maxine</v>
      </c>
      <c r="E3051" t="s">
        <v>15</v>
      </c>
      <c r="F3051" t="s">
        <v>38</v>
      </c>
      <c r="G3051" t="s">
        <v>820</v>
      </c>
      <c r="H3051" t="s">
        <v>821</v>
      </c>
      <c r="I3051" t="s">
        <v>38</v>
      </c>
      <c r="J3051" t="s">
        <v>19</v>
      </c>
      <c r="K3051" t="str">
        <f>INDEX(Table6[Column1],MATCH(L3051,Table6[Column2]))</f>
        <v>Adults</v>
      </c>
      <c r="L3051">
        <v>48.543769480000002</v>
      </c>
      <c r="M3051" t="str">
        <f>VLOOKUP(L3051,Table1[],2)</f>
        <v>40 - 49</v>
      </c>
      <c r="N3051" t="str">
        <f>INDEX(Table7[Column1],MATCH(O3051,Table7[Column2]))</f>
        <v>Fitting in Stage</v>
      </c>
      <c r="O3051">
        <v>6.5264001360000004</v>
      </c>
      <c r="P3051" t="str">
        <f>VLOOKUP(O3051,Table13[],2)</f>
        <v>6 - 10</v>
      </c>
      <c r="Q3051" t="str">
        <f>INDEX(Table8[Column1],MATCH(R3051,Table8[Column2]))</f>
        <v>Maintained</v>
      </c>
      <c r="R3051">
        <v>72.659489789999995</v>
      </c>
      <c r="S3051">
        <f t="shared" si="95"/>
        <v>3.0274787412499999</v>
      </c>
      <c r="T3051" t="s">
        <v>19</v>
      </c>
    </row>
    <row r="3052" spans="1:20" x14ac:dyDescent="0.25">
      <c r="A3052">
        <v>3051</v>
      </c>
      <c r="B3052" t="s">
        <v>3096</v>
      </c>
      <c r="C3052" t="s">
        <v>762</v>
      </c>
      <c r="D3052" t="str">
        <f t="shared" si="94"/>
        <v>Neveu Walter</v>
      </c>
      <c r="E3052" t="s">
        <v>22</v>
      </c>
      <c r="F3052" t="s">
        <v>192</v>
      </c>
      <c r="G3052" t="s">
        <v>2305</v>
      </c>
      <c r="H3052" t="s">
        <v>1826</v>
      </c>
      <c r="I3052" t="s">
        <v>192</v>
      </c>
      <c r="J3052" t="s">
        <v>19</v>
      </c>
      <c r="K3052" t="str">
        <f>INDEX(Table6[Column1],MATCH(L3052,Table6[Column2]))</f>
        <v>Adults</v>
      </c>
      <c r="L3052">
        <v>45.305411820000003</v>
      </c>
      <c r="M3052" t="str">
        <f>VLOOKUP(L3052,Table1[],2)</f>
        <v>40 - 49</v>
      </c>
      <c r="N3052" t="str">
        <f>INDEX(Table7[Column1],MATCH(O3052,Table7[Column2]))</f>
        <v>Fitting in Stage</v>
      </c>
      <c r="O3052">
        <v>7.3397826320000004</v>
      </c>
      <c r="P3052" t="str">
        <f>VLOOKUP(O3052,Table13[],2)</f>
        <v>6 - 10</v>
      </c>
      <c r="Q3052" t="str">
        <f>INDEX(Table8[Column1],MATCH(R3052,Table8[Column2]))</f>
        <v>Maintained</v>
      </c>
      <c r="R3052">
        <v>48.387313249999998</v>
      </c>
      <c r="S3052">
        <f t="shared" si="95"/>
        <v>2.0161380520833334</v>
      </c>
      <c r="T3052" t="s">
        <v>19</v>
      </c>
    </row>
    <row r="3053" spans="1:20" x14ac:dyDescent="0.25">
      <c r="A3053">
        <v>3052</v>
      </c>
      <c r="B3053" t="s">
        <v>3097</v>
      </c>
      <c r="C3053" t="s">
        <v>2511</v>
      </c>
      <c r="D3053" t="str">
        <f t="shared" si="94"/>
        <v>Kowal Judy</v>
      </c>
      <c r="E3053" t="s">
        <v>15</v>
      </c>
      <c r="F3053" t="s">
        <v>675</v>
      </c>
      <c r="G3053" t="s">
        <v>2305</v>
      </c>
      <c r="H3053" t="s">
        <v>1826</v>
      </c>
      <c r="I3053" t="s">
        <v>24</v>
      </c>
      <c r="J3053" t="s">
        <v>19</v>
      </c>
      <c r="K3053" t="str">
        <f>INDEX(Table6[Column1],MATCH(L3053,Table6[Column2]))</f>
        <v>Adults</v>
      </c>
      <c r="L3053">
        <v>47.278424209999997</v>
      </c>
      <c r="M3053" t="str">
        <f>VLOOKUP(L3053,Table1[],2)</f>
        <v>40 - 49</v>
      </c>
      <c r="N3053" t="str">
        <f>INDEX(Table7[Column1],MATCH(O3053,Table7[Column2]))</f>
        <v>Fitting in Stage</v>
      </c>
      <c r="O3053">
        <v>6.6820019310000003</v>
      </c>
      <c r="P3053" t="str">
        <f>VLOOKUP(O3053,Table13[],2)</f>
        <v>6 - 10</v>
      </c>
      <c r="Q3053" t="str">
        <f>INDEX(Table8[Column1],MATCH(R3053,Table8[Column2]))</f>
        <v>Habitual</v>
      </c>
      <c r="R3053">
        <v>85.699569299999993</v>
      </c>
      <c r="S3053">
        <f t="shared" si="95"/>
        <v>3.5708153874999993</v>
      </c>
      <c r="T3053" t="s">
        <v>19</v>
      </c>
    </row>
    <row r="3054" spans="1:20" x14ac:dyDescent="0.25">
      <c r="A3054">
        <v>3053</v>
      </c>
      <c r="B3054" t="s">
        <v>3098</v>
      </c>
      <c r="C3054" t="s">
        <v>630</v>
      </c>
      <c r="D3054" t="str">
        <f t="shared" si="94"/>
        <v>Blass Richard</v>
      </c>
      <c r="E3054" t="s">
        <v>22</v>
      </c>
      <c r="F3054" t="s">
        <v>57</v>
      </c>
      <c r="G3054" t="s">
        <v>2305</v>
      </c>
      <c r="H3054" t="s">
        <v>1826</v>
      </c>
      <c r="I3054" t="s">
        <v>57</v>
      </c>
      <c r="J3054" t="s">
        <v>19</v>
      </c>
      <c r="K3054" t="str">
        <f>INDEX(Table6[Column1],MATCH(L3054,Table6[Column2]))</f>
        <v>Young Adults</v>
      </c>
      <c r="L3054">
        <v>36.767962480000001</v>
      </c>
      <c r="M3054" t="str">
        <f>VLOOKUP(L3054,Table1[],2)</f>
        <v>30 - 39</v>
      </c>
      <c r="N3054" t="str">
        <f>INDEX(Table7[Column1],MATCH(O3054,Table7[Column2]))</f>
        <v>Learning Stage</v>
      </c>
      <c r="O3054">
        <v>4.9199169960000004</v>
      </c>
      <c r="P3054" t="str">
        <f>VLOOKUP(O3054,Table13[],2)</f>
        <v>1 - 5</v>
      </c>
      <c r="Q3054" t="str">
        <f>INDEX(Table8[Column1],MATCH(R3054,Table8[Column2]))</f>
        <v>Maintained</v>
      </c>
      <c r="R3054">
        <v>42.066086060000003</v>
      </c>
      <c r="S3054">
        <f t="shared" si="95"/>
        <v>1.7527535858333334</v>
      </c>
      <c r="T3054" t="s">
        <v>19</v>
      </c>
    </row>
    <row r="3055" spans="1:20" x14ac:dyDescent="0.25">
      <c r="A3055">
        <v>3054</v>
      </c>
      <c r="B3055" t="s">
        <v>2185</v>
      </c>
      <c r="C3055" t="s">
        <v>175</v>
      </c>
      <c r="D3055" t="str">
        <f t="shared" si="94"/>
        <v>Ford Paul</v>
      </c>
      <c r="E3055" t="s">
        <v>22</v>
      </c>
      <c r="F3055" t="s">
        <v>407</v>
      </c>
      <c r="G3055" t="s">
        <v>1060</v>
      </c>
      <c r="H3055" t="s">
        <v>1061</v>
      </c>
      <c r="I3055" t="s">
        <v>407</v>
      </c>
      <c r="J3055" t="s">
        <v>19</v>
      </c>
      <c r="K3055" t="str">
        <f>INDEX(Table6[Column1],MATCH(L3055,Table6[Column2]))</f>
        <v>Young Adults</v>
      </c>
      <c r="L3055">
        <v>36.003914139999999</v>
      </c>
      <c r="M3055" t="str">
        <f>VLOOKUP(L3055,Table1[],2)</f>
        <v>30 - 39</v>
      </c>
      <c r="N3055" t="str">
        <f>INDEX(Table7[Column1],MATCH(O3055,Table7[Column2]))</f>
        <v>Learning Stage</v>
      </c>
      <c r="O3055">
        <v>4.2931145339999999</v>
      </c>
      <c r="P3055" t="str">
        <f>VLOOKUP(O3055,Table13[],2)</f>
        <v>1 - 5</v>
      </c>
      <c r="Q3055" t="str">
        <f>INDEX(Table8[Column1],MATCH(R3055,Table8[Column2]))</f>
        <v>Scheduled</v>
      </c>
      <c r="R3055">
        <v>6.7607733129999996</v>
      </c>
      <c r="S3055">
        <f t="shared" si="95"/>
        <v>0.28169888804166665</v>
      </c>
      <c r="T3055" t="s">
        <v>19</v>
      </c>
    </row>
    <row r="3056" spans="1:20" x14ac:dyDescent="0.25">
      <c r="A3056">
        <v>3055</v>
      </c>
      <c r="B3056" t="s">
        <v>3099</v>
      </c>
      <c r="C3056" t="s">
        <v>3100</v>
      </c>
      <c r="D3056" t="str">
        <f t="shared" si="94"/>
        <v>Rosenthal Emilio</v>
      </c>
      <c r="E3056" t="s">
        <v>22</v>
      </c>
      <c r="F3056" t="s">
        <v>452</v>
      </c>
      <c r="G3056" t="s">
        <v>1060</v>
      </c>
      <c r="H3056" t="s">
        <v>1061</v>
      </c>
      <c r="I3056" t="s">
        <v>407</v>
      </c>
      <c r="J3056" t="s">
        <v>19</v>
      </c>
      <c r="K3056" t="str">
        <f>INDEX(Table6[Column1],MATCH(L3056,Table6[Column2]))</f>
        <v>Young Adults</v>
      </c>
      <c r="L3056">
        <v>39.011510100000002</v>
      </c>
      <c r="M3056" t="str">
        <f>VLOOKUP(L3056,Table1[],2)</f>
        <v>30 - 39</v>
      </c>
      <c r="N3056" t="str">
        <f>INDEX(Table7[Column1],MATCH(O3056,Table7[Column2]))</f>
        <v>Learning Stage</v>
      </c>
      <c r="O3056">
        <v>2.9595184030000001</v>
      </c>
      <c r="P3056" t="str">
        <f>VLOOKUP(O3056,Table13[],2)</f>
        <v>1 - 5</v>
      </c>
      <c r="Q3056" t="str">
        <f>INDEX(Table8[Column1],MATCH(R3056,Table8[Column2]))</f>
        <v>Maintained</v>
      </c>
      <c r="R3056">
        <v>43.415229080000003</v>
      </c>
      <c r="S3056">
        <f t="shared" si="95"/>
        <v>1.8089678783333336</v>
      </c>
      <c r="T3056" t="s">
        <v>19</v>
      </c>
    </row>
    <row r="3057" spans="1:20" x14ac:dyDescent="0.25">
      <c r="A3057">
        <v>3056</v>
      </c>
      <c r="B3057" t="s">
        <v>3101</v>
      </c>
      <c r="C3057" t="s">
        <v>3102</v>
      </c>
      <c r="D3057" t="str">
        <f t="shared" si="94"/>
        <v>Crosby Marlene</v>
      </c>
      <c r="E3057" t="s">
        <v>15</v>
      </c>
      <c r="F3057" t="s">
        <v>33</v>
      </c>
      <c r="G3057" t="s">
        <v>1060</v>
      </c>
      <c r="H3057" t="s">
        <v>1061</v>
      </c>
      <c r="I3057" t="s">
        <v>33</v>
      </c>
      <c r="J3057" t="s">
        <v>19</v>
      </c>
      <c r="K3057" t="str">
        <f>INDEX(Table6[Column1],MATCH(L3057,Table6[Column2]))</f>
        <v>Adults</v>
      </c>
      <c r="L3057">
        <v>48.540338210000002</v>
      </c>
      <c r="M3057" t="str">
        <f>VLOOKUP(L3057,Table1[],2)</f>
        <v>40 - 49</v>
      </c>
      <c r="N3057" t="str">
        <f>INDEX(Table7[Column1],MATCH(O3057,Table7[Column2]))</f>
        <v>Learning Stage</v>
      </c>
      <c r="O3057">
        <v>1.8649610190000001</v>
      </c>
      <c r="P3057" t="str">
        <f>VLOOKUP(O3057,Table13[],2)</f>
        <v>1 - 5</v>
      </c>
      <c r="Q3057" t="str">
        <f>INDEX(Table8[Column1],MATCH(R3057,Table8[Column2]))</f>
        <v>Habitual</v>
      </c>
      <c r="R3057">
        <v>100.2753328</v>
      </c>
      <c r="S3057">
        <f t="shared" si="95"/>
        <v>4.178138866666667</v>
      </c>
      <c r="T3057" t="s">
        <v>19</v>
      </c>
    </row>
    <row r="3058" spans="1:20" x14ac:dyDescent="0.25">
      <c r="A3058">
        <v>3057</v>
      </c>
      <c r="B3058" t="s">
        <v>3103</v>
      </c>
      <c r="C3058" t="s">
        <v>995</v>
      </c>
      <c r="D3058" t="str">
        <f t="shared" si="94"/>
        <v>Andersen Demetrius</v>
      </c>
      <c r="E3058" t="s">
        <v>22</v>
      </c>
      <c r="F3058" t="s">
        <v>304</v>
      </c>
      <c r="G3058" t="s">
        <v>820</v>
      </c>
      <c r="H3058" t="s">
        <v>821</v>
      </c>
      <c r="I3058" t="s">
        <v>304</v>
      </c>
      <c r="J3058" t="s">
        <v>19</v>
      </c>
      <c r="K3058" t="str">
        <f>INDEX(Table6[Column1],MATCH(L3058,Table6[Column2]))</f>
        <v>Adults</v>
      </c>
      <c r="L3058">
        <v>47.432844899999999</v>
      </c>
      <c r="M3058" t="str">
        <f>VLOOKUP(L3058,Table1[],2)</f>
        <v>40 - 49</v>
      </c>
      <c r="N3058" t="str">
        <f>INDEX(Table7[Column1],MATCH(O3058,Table7[Column2]))</f>
        <v>Learning Stage</v>
      </c>
      <c r="O3058">
        <v>3.9598943370000002</v>
      </c>
      <c r="P3058" t="str">
        <f>VLOOKUP(O3058,Table13[],2)</f>
        <v>1 - 5</v>
      </c>
      <c r="Q3058" t="str">
        <f>INDEX(Table8[Column1],MATCH(R3058,Table8[Column2]))</f>
        <v>Maintained</v>
      </c>
      <c r="R3058">
        <v>47.693161230000001</v>
      </c>
      <c r="S3058">
        <f t="shared" si="95"/>
        <v>1.98721505125</v>
      </c>
      <c r="T3058" t="s">
        <v>19</v>
      </c>
    </row>
    <row r="3059" spans="1:20" x14ac:dyDescent="0.25">
      <c r="A3059">
        <v>3058</v>
      </c>
      <c r="B3059" t="s">
        <v>100</v>
      </c>
      <c r="C3059" t="s">
        <v>2030</v>
      </c>
      <c r="D3059" t="str">
        <f t="shared" si="94"/>
        <v>Duncan Ida</v>
      </c>
      <c r="E3059" t="s">
        <v>15</v>
      </c>
      <c r="F3059" t="s">
        <v>121</v>
      </c>
      <c r="G3059" t="s">
        <v>1060</v>
      </c>
      <c r="H3059" t="s">
        <v>1061</v>
      </c>
      <c r="I3059" t="s">
        <v>121</v>
      </c>
      <c r="J3059" t="s">
        <v>19</v>
      </c>
      <c r="K3059" t="str">
        <f>INDEX(Table6[Column1],MATCH(L3059,Table6[Column2]))</f>
        <v>Adults</v>
      </c>
      <c r="L3059">
        <v>40.205247559999997</v>
      </c>
      <c r="M3059" t="str">
        <f>VLOOKUP(L3059,Table1[],2)</f>
        <v>40 - 49</v>
      </c>
      <c r="N3059" t="str">
        <f>INDEX(Table7[Column1],MATCH(O3059,Table7[Column2]))</f>
        <v>Learning Stage</v>
      </c>
      <c r="O3059">
        <v>4.2459523509999997</v>
      </c>
      <c r="P3059" t="str">
        <f>VLOOKUP(O3059,Table13[],2)</f>
        <v>1 - 5</v>
      </c>
      <c r="Q3059" t="str">
        <f>INDEX(Table8[Column1],MATCH(R3059,Table8[Column2]))</f>
        <v>Habitual</v>
      </c>
      <c r="R3059">
        <v>86.149530260000006</v>
      </c>
      <c r="S3059">
        <f t="shared" si="95"/>
        <v>3.5895637608333337</v>
      </c>
      <c r="T3059" t="s">
        <v>19</v>
      </c>
    </row>
    <row r="3060" spans="1:20" x14ac:dyDescent="0.25">
      <c r="A3060">
        <v>3059</v>
      </c>
      <c r="B3060" t="s">
        <v>3104</v>
      </c>
      <c r="C3060" t="s">
        <v>546</v>
      </c>
      <c r="D3060" t="str">
        <f t="shared" si="94"/>
        <v>Gallegos Gary</v>
      </c>
      <c r="E3060" t="s">
        <v>22</v>
      </c>
      <c r="F3060" t="s">
        <v>27</v>
      </c>
      <c r="G3060" t="s">
        <v>1060</v>
      </c>
      <c r="H3060" t="s">
        <v>1061</v>
      </c>
      <c r="I3060" t="s">
        <v>27</v>
      </c>
      <c r="J3060" t="s">
        <v>19</v>
      </c>
      <c r="K3060" t="str">
        <f>INDEX(Table6[Column1],MATCH(L3060,Table6[Column2]))</f>
        <v>Adults</v>
      </c>
      <c r="L3060">
        <v>48.652930040000001</v>
      </c>
      <c r="M3060" t="str">
        <f>VLOOKUP(L3060,Table1[],2)</f>
        <v>40 - 49</v>
      </c>
      <c r="N3060" t="str">
        <f>INDEX(Table7[Column1],MATCH(O3060,Table7[Column2]))</f>
        <v>Learning Stage</v>
      </c>
      <c r="O3060">
        <v>2.702582257</v>
      </c>
      <c r="P3060" t="str">
        <f>VLOOKUP(O3060,Table13[],2)</f>
        <v>1 - 5</v>
      </c>
      <c r="Q3060" t="str">
        <f>INDEX(Table8[Column1],MATCH(R3060,Table8[Column2]))</f>
        <v>Maintained</v>
      </c>
      <c r="R3060">
        <v>77.923602720000005</v>
      </c>
      <c r="S3060">
        <f t="shared" si="95"/>
        <v>3.2468167800000001</v>
      </c>
      <c r="T3060" t="s">
        <v>19</v>
      </c>
    </row>
    <row r="3061" spans="1:20" x14ac:dyDescent="0.25">
      <c r="A3061">
        <v>3060</v>
      </c>
      <c r="B3061" t="s">
        <v>3105</v>
      </c>
      <c r="C3061" t="s">
        <v>93</v>
      </c>
      <c r="D3061" t="str">
        <f t="shared" si="94"/>
        <v>Lam William</v>
      </c>
      <c r="E3061" t="s">
        <v>22</v>
      </c>
      <c r="F3061" t="s">
        <v>30</v>
      </c>
      <c r="G3061" t="s">
        <v>1060</v>
      </c>
      <c r="H3061" t="s">
        <v>1061</v>
      </c>
      <c r="I3061" t="s">
        <v>30</v>
      </c>
      <c r="J3061" t="s">
        <v>19</v>
      </c>
      <c r="K3061" t="str">
        <f>INDEX(Table6[Column1],MATCH(L3061,Table6[Column2]))</f>
        <v>Young Adults</v>
      </c>
      <c r="L3061">
        <v>35.370431910000001</v>
      </c>
      <c r="M3061" t="str">
        <f>VLOOKUP(L3061,Table1[],2)</f>
        <v>30 - 39</v>
      </c>
      <c r="N3061" t="str">
        <f>INDEX(Table7[Column1],MATCH(O3061,Table7[Column2]))</f>
        <v>Learning Stage</v>
      </c>
      <c r="O3061">
        <v>0.65689234100000005</v>
      </c>
      <c r="P3061" t="e">
        <f>VLOOKUP(O3061,Table13[],2)</f>
        <v>#N/A</v>
      </c>
      <c r="Q3061" t="str">
        <f>INDEX(Table8[Column1],MATCH(R3061,Table8[Column2]))</f>
        <v>Scheduled</v>
      </c>
      <c r="R3061">
        <v>1.3074450559999999</v>
      </c>
      <c r="S3061">
        <f t="shared" si="95"/>
        <v>5.4476877333333326E-2</v>
      </c>
      <c r="T3061" t="s">
        <v>19</v>
      </c>
    </row>
    <row r="3062" spans="1:20" x14ac:dyDescent="0.25">
      <c r="A3062">
        <v>3061</v>
      </c>
      <c r="B3062" t="s">
        <v>1146</v>
      </c>
      <c r="C3062" t="s">
        <v>1013</v>
      </c>
      <c r="D3062" t="str">
        <f t="shared" si="94"/>
        <v>Shirley Maurice</v>
      </c>
      <c r="E3062" t="s">
        <v>22</v>
      </c>
      <c r="F3062" t="s">
        <v>38</v>
      </c>
      <c r="G3062" t="s">
        <v>611</v>
      </c>
      <c r="H3062" t="s">
        <v>612</v>
      </c>
      <c r="I3062" t="s">
        <v>38</v>
      </c>
      <c r="J3062" t="s">
        <v>19</v>
      </c>
      <c r="K3062" t="str">
        <f>INDEX(Table6[Column1],MATCH(L3062,Table6[Column2]))</f>
        <v>Adults</v>
      </c>
      <c r="L3062">
        <v>48.038551560000002</v>
      </c>
      <c r="M3062" t="str">
        <f>VLOOKUP(L3062,Table1[],2)</f>
        <v>40 - 49</v>
      </c>
      <c r="N3062" t="str">
        <f>INDEX(Table7[Column1],MATCH(O3062,Table7[Column2]))</f>
        <v>Learning Stage</v>
      </c>
      <c r="O3062">
        <v>1.7476997160000001</v>
      </c>
      <c r="P3062" t="str">
        <f>VLOOKUP(O3062,Table13[],2)</f>
        <v>1 - 5</v>
      </c>
      <c r="Q3062" t="str">
        <f>INDEX(Table8[Column1],MATCH(R3062,Table8[Column2]))</f>
        <v>Scheduled</v>
      </c>
      <c r="R3062">
        <v>36.755578900000003</v>
      </c>
      <c r="S3062">
        <f t="shared" si="95"/>
        <v>1.531482454166667</v>
      </c>
      <c r="T3062" t="s">
        <v>19</v>
      </c>
    </row>
    <row r="3063" spans="1:20" x14ac:dyDescent="0.25">
      <c r="A3063">
        <v>3062</v>
      </c>
      <c r="B3063" t="s">
        <v>3106</v>
      </c>
      <c r="C3063" t="s">
        <v>927</v>
      </c>
      <c r="D3063" t="str">
        <f t="shared" si="94"/>
        <v>Holcomb Andrea</v>
      </c>
      <c r="E3063" t="s">
        <v>15</v>
      </c>
      <c r="F3063" t="s">
        <v>87</v>
      </c>
      <c r="G3063" t="s">
        <v>1060</v>
      </c>
      <c r="H3063" t="s">
        <v>1061</v>
      </c>
      <c r="I3063" t="s">
        <v>87</v>
      </c>
      <c r="J3063" t="s">
        <v>19</v>
      </c>
      <c r="K3063" t="str">
        <f>INDEX(Table6[Column1],MATCH(L3063,Table6[Column2]))</f>
        <v>Adults</v>
      </c>
      <c r="L3063">
        <v>42.617911509999999</v>
      </c>
      <c r="M3063" t="str">
        <f>VLOOKUP(L3063,Table1[],2)</f>
        <v>40 - 49</v>
      </c>
      <c r="N3063" t="str">
        <f>INDEX(Table7[Column1],MATCH(O3063,Table7[Column2]))</f>
        <v>Learning Stage</v>
      </c>
      <c r="O3063">
        <v>3.8266417800000001</v>
      </c>
      <c r="P3063" t="str">
        <f>VLOOKUP(O3063,Table13[],2)</f>
        <v>1 - 5</v>
      </c>
      <c r="Q3063" t="str">
        <f>INDEX(Table8[Column1],MATCH(R3063,Table8[Column2]))</f>
        <v>Maintained</v>
      </c>
      <c r="R3063">
        <v>55.756727869999999</v>
      </c>
      <c r="S3063">
        <f t="shared" si="95"/>
        <v>2.3231969945833333</v>
      </c>
      <c r="T3063" t="s">
        <v>19</v>
      </c>
    </row>
    <row r="3064" spans="1:20" x14ac:dyDescent="0.25">
      <c r="A3064">
        <v>3063</v>
      </c>
      <c r="B3064" t="s">
        <v>2737</v>
      </c>
      <c r="C3064" t="s">
        <v>630</v>
      </c>
      <c r="D3064" t="str">
        <f t="shared" si="94"/>
        <v>Arce Richard</v>
      </c>
      <c r="E3064" t="s">
        <v>22</v>
      </c>
      <c r="F3064" t="s">
        <v>659</v>
      </c>
      <c r="G3064" t="s">
        <v>1060</v>
      </c>
      <c r="H3064" t="s">
        <v>1061</v>
      </c>
      <c r="I3064" t="s">
        <v>138</v>
      </c>
      <c r="J3064" t="s">
        <v>19</v>
      </c>
      <c r="K3064" t="str">
        <f>INDEX(Table6[Column1],MATCH(L3064,Table6[Column2]))</f>
        <v>Youth</v>
      </c>
      <c r="L3064">
        <v>24.506802610000001</v>
      </c>
      <c r="M3064" t="str">
        <f>VLOOKUP(L3064,Table1[],2)</f>
        <v>20 - 29</v>
      </c>
      <c r="N3064" t="str">
        <f>INDEX(Table7[Column1],MATCH(O3064,Table7[Column2]))</f>
        <v>Learning Stage</v>
      </c>
      <c r="O3064">
        <v>5.6490291700000004</v>
      </c>
      <c r="P3064" t="str">
        <f>VLOOKUP(O3064,Table13[],2)</f>
        <v>1 - 5</v>
      </c>
      <c r="Q3064" t="str">
        <f>INDEX(Table8[Column1],MATCH(R3064,Table8[Column2]))</f>
        <v>Scheduled</v>
      </c>
      <c r="R3064">
        <v>0</v>
      </c>
      <c r="S3064">
        <f t="shared" si="95"/>
        <v>0</v>
      </c>
      <c r="T3064" t="s">
        <v>19</v>
      </c>
    </row>
    <row r="3065" spans="1:20" x14ac:dyDescent="0.25">
      <c r="A3065">
        <v>3064</v>
      </c>
      <c r="B3065" t="s">
        <v>3107</v>
      </c>
      <c r="C3065" t="s">
        <v>401</v>
      </c>
      <c r="D3065" t="str">
        <f t="shared" si="94"/>
        <v>Garvey Michael</v>
      </c>
      <c r="E3065" t="s">
        <v>22</v>
      </c>
      <c r="F3065" t="s">
        <v>192</v>
      </c>
      <c r="G3065" t="s">
        <v>2305</v>
      </c>
      <c r="H3065" t="s">
        <v>1826</v>
      </c>
      <c r="I3065" t="s">
        <v>192</v>
      </c>
      <c r="J3065" t="s">
        <v>19</v>
      </c>
      <c r="K3065" t="str">
        <f>INDEX(Table6[Column1],MATCH(L3065,Table6[Column2]))</f>
        <v>Adults</v>
      </c>
      <c r="L3065">
        <v>42.901118650000001</v>
      </c>
      <c r="M3065" t="str">
        <f>VLOOKUP(L3065,Table1[],2)</f>
        <v>40 - 49</v>
      </c>
      <c r="N3065" t="str">
        <f>INDEX(Table7[Column1],MATCH(O3065,Table7[Column2]))</f>
        <v>Fitting in Stage</v>
      </c>
      <c r="O3065">
        <v>6.1776144119999996</v>
      </c>
      <c r="P3065" t="str">
        <f>VLOOKUP(O3065,Table13[],2)</f>
        <v>6 - 10</v>
      </c>
      <c r="Q3065" t="str">
        <f>INDEX(Table8[Column1],MATCH(R3065,Table8[Column2]))</f>
        <v>Habitual</v>
      </c>
      <c r="R3065">
        <v>113.7044544</v>
      </c>
      <c r="S3065">
        <f t="shared" si="95"/>
        <v>4.7376856000000007</v>
      </c>
      <c r="T3065" t="s">
        <v>19</v>
      </c>
    </row>
    <row r="3066" spans="1:20" x14ac:dyDescent="0.25">
      <c r="A3066">
        <v>3065</v>
      </c>
      <c r="B3066" t="s">
        <v>3108</v>
      </c>
      <c r="C3066" t="s">
        <v>401</v>
      </c>
      <c r="D3066" t="str">
        <f t="shared" si="94"/>
        <v>Maziarz Michael</v>
      </c>
      <c r="E3066" t="s">
        <v>22</v>
      </c>
      <c r="F3066" t="s">
        <v>38</v>
      </c>
      <c r="G3066" t="s">
        <v>611</v>
      </c>
      <c r="H3066" t="s">
        <v>612</v>
      </c>
      <c r="I3066" t="s">
        <v>38</v>
      </c>
      <c r="J3066" t="s">
        <v>19</v>
      </c>
      <c r="K3066" t="str">
        <f>INDEX(Table6[Column1],MATCH(L3066,Table6[Column2]))</f>
        <v>Young Adults</v>
      </c>
      <c r="L3066">
        <v>39.176464150000001</v>
      </c>
      <c r="M3066" t="str">
        <f>VLOOKUP(L3066,Table1[],2)</f>
        <v>30 - 39</v>
      </c>
      <c r="N3066" t="str">
        <f>INDEX(Table7[Column1],MATCH(O3066,Table7[Column2]))</f>
        <v>Learning Stage</v>
      </c>
      <c r="O3066">
        <v>4.0801259239999998</v>
      </c>
      <c r="P3066" t="str">
        <f>VLOOKUP(O3066,Table13[],2)</f>
        <v>1 - 5</v>
      </c>
      <c r="Q3066" t="str">
        <f>INDEX(Table8[Column1],MATCH(R3066,Table8[Column2]))</f>
        <v>Scheduled</v>
      </c>
      <c r="R3066">
        <v>25.085806250000001</v>
      </c>
      <c r="S3066">
        <f t="shared" si="95"/>
        <v>1.0452419270833333</v>
      </c>
      <c r="T3066" t="s">
        <v>19</v>
      </c>
    </row>
    <row r="3067" spans="1:20" x14ac:dyDescent="0.25">
      <c r="A3067">
        <v>3066</v>
      </c>
      <c r="B3067" t="s">
        <v>3109</v>
      </c>
      <c r="C3067" t="s">
        <v>478</v>
      </c>
      <c r="D3067" t="str">
        <f t="shared" si="94"/>
        <v>Headrick Betty</v>
      </c>
      <c r="E3067" t="s">
        <v>15</v>
      </c>
      <c r="F3067" t="s">
        <v>30</v>
      </c>
      <c r="G3067" t="s">
        <v>2305</v>
      </c>
      <c r="H3067" t="s">
        <v>1826</v>
      </c>
      <c r="I3067" t="s">
        <v>30</v>
      </c>
      <c r="J3067" t="s">
        <v>19</v>
      </c>
      <c r="K3067" t="str">
        <f>INDEX(Table6[Column1],MATCH(L3067,Table6[Column2]))</f>
        <v>Adults</v>
      </c>
      <c r="L3067">
        <v>45.480812200000003</v>
      </c>
      <c r="M3067" t="str">
        <f>VLOOKUP(L3067,Table1[],2)</f>
        <v>40 - 49</v>
      </c>
      <c r="N3067" t="str">
        <f>INDEX(Table7[Column1],MATCH(O3067,Table7[Column2]))</f>
        <v>Learning Stage</v>
      </c>
      <c r="O3067">
        <v>3.5124697560000002</v>
      </c>
      <c r="P3067" t="str">
        <f>VLOOKUP(O3067,Table13[],2)</f>
        <v>1 - 5</v>
      </c>
      <c r="Q3067" t="str">
        <f>INDEX(Table8[Column1],MATCH(R3067,Table8[Column2]))</f>
        <v>Maintained</v>
      </c>
      <c r="R3067">
        <v>79.037297960000004</v>
      </c>
      <c r="S3067">
        <f t="shared" si="95"/>
        <v>3.2932207483333333</v>
      </c>
      <c r="T3067" t="s">
        <v>19</v>
      </c>
    </row>
    <row r="3068" spans="1:20" x14ac:dyDescent="0.25">
      <c r="A3068">
        <v>3067</v>
      </c>
      <c r="B3068" t="s">
        <v>3110</v>
      </c>
      <c r="C3068" t="s">
        <v>1191</v>
      </c>
      <c r="D3068" t="str">
        <f t="shared" si="94"/>
        <v>Hopper Crystal</v>
      </c>
      <c r="E3068" t="s">
        <v>15</v>
      </c>
      <c r="F3068" t="s">
        <v>30</v>
      </c>
      <c r="G3068" t="s">
        <v>1060</v>
      </c>
      <c r="H3068" t="s">
        <v>1061</v>
      </c>
      <c r="I3068" t="s">
        <v>30</v>
      </c>
      <c r="J3068" t="s">
        <v>19</v>
      </c>
      <c r="K3068" t="str">
        <f>INDEX(Table6[Column1],MATCH(L3068,Table6[Column2]))</f>
        <v>Young Adults</v>
      </c>
      <c r="L3068">
        <v>35.241977220000003</v>
      </c>
      <c r="M3068" t="str">
        <f>VLOOKUP(L3068,Table1[],2)</f>
        <v>30 - 39</v>
      </c>
      <c r="N3068" t="str">
        <f>INDEX(Table7[Column1],MATCH(O3068,Table7[Column2]))</f>
        <v>Learning Stage</v>
      </c>
      <c r="O3068">
        <v>2.5815414360000002</v>
      </c>
      <c r="P3068" t="str">
        <f>VLOOKUP(O3068,Table13[],2)</f>
        <v>1 - 5</v>
      </c>
      <c r="Q3068" t="str">
        <f>INDEX(Table8[Column1],MATCH(R3068,Table8[Column2]))</f>
        <v>Maintained</v>
      </c>
      <c r="R3068">
        <v>71.249972529999994</v>
      </c>
      <c r="S3068">
        <f t="shared" si="95"/>
        <v>2.9687488554166666</v>
      </c>
      <c r="T3068" t="s">
        <v>19</v>
      </c>
    </row>
    <row r="3069" spans="1:20" x14ac:dyDescent="0.25">
      <c r="A3069">
        <v>3068</v>
      </c>
      <c r="B3069" t="s">
        <v>535</v>
      </c>
      <c r="C3069" t="s">
        <v>3111</v>
      </c>
      <c r="D3069" t="str">
        <f t="shared" si="94"/>
        <v>Barnard Jefferey</v>
      </c>
      <c r="E3069" t="s">
        <v>22</v>
      </c>
      <c r="F3069" t="s">
        <v>157</v>
      </c>
      <c r="G3069" t="s">
        <v>2305</v>
      </c>
      <c r="H3069" t="s">
        <v>1826</v>
      </c>
      <c r="I3069" t="s">
        <v>157</v>
      </c>
      <c r="J3069" t="s">
        <v>19</v>
      </c>
      <c r="K3069" t="str">
        <f>INDEX(Table6[Column1],MATCH(L3069,Table6[Column2]))</f>
        <v>Adults</v>
      </c>
      <c r="L3069">
        <v>41.260506380000002</v>
      </c>
      <c r="M3069" t="str">
        <f>VLOOKUP(L3069,Table1[],2)</f>
        <v>40 - 49</v>
      </c>
      <c r="N3069" t="str">
        <f>INDEX(Table7[Column1],MATCH(O3069,Table7[Column2]))</f>
        <v>Fitting in Stage</v>
      </c>
      <c r="O3069">
        <v>6.3539776879999996</v>
      </c>
      <c r="P3069" t="str">
        <f>VLOOKUP(O3069,Table13[],2)</f>
        <v>6 - 10</v>
      </c>
      <c r="Q3069" t="str">
        <f>INDEX(Table8[Column1],MATCH(R3069,Table8[Column2]))</f>
        <v>Scheduled</v>
      </c>
      <c r="R3069">
        <v>32.822271790000002</v>
      </c>
      <c r="S3069">
        <f t="shared" si="95"/>
        <v>1.3675946579166667</v>
      </c>
      <c r="T3069" t="s">
        <v>19</v>
      </c>
    </row>
    <row r="3070" spans="1:20" x14ac:dyDescent="0.25">
      <c r="A3070">
        <v>3069</v>
      </c>
      <c r="B3070" t="s">
        <v>589</v>
      </c>
      <c r="C3070" t="s">
        <v>763</v>
      </c>
      <c r="D3070" t="str">
        <f t="shared" si="94"/>
        <v>Hansen Howard</v>
      </c>
      <c r="E3070" t="s">
        <v>22</v>
      </c>
      <c r="F3070" t="s">
        <v>330</v>
      </c>
      <c r="G3070" t="s">
        <v>1060</v>
      </c>
      <c r="H3070" t="s">
        <v>1061</v>
      </c>
      <c r="I3070" t="s">
        <v>90</v>
      </c>
      <c r="J3070" t="s">
        <v>19</v>
      </c>
      <c r="K3070" t="str">
        <f>INDEX(Table6[Column1],MATCH(L3070,Table6[Column2]))</f>
        <v>Youth</v>
      </c>
      <c r="L3070">
        <v>29.310247090000001</v>
      </c>
      <c r="M3070" t="str">
        <f>VLOOKUP(L3070,Table1[],2)</f>
        <v>20 - 29</v>
      </c>
      <c r="N3070" t="str">
        <f>INDEX(Table7[Column1],MATCH(O3070,Table7[Column2]))</f>
        <v>Learning Stage</v>
      </c>
      <c r="O3070">
        <v>3.4916488860000001</v>
      </c>
      <c r="P3070" t="str">
        <f>VLOOKUP(O3070,Table13[],2)</f>
        <v>1 - 5</v>
      </c>
      <c r="Q3070" t="str">
        <f>INDEX(Table8[Column1],MATCH(R3070,Table8[Column2]))</f>
        <v>Scheduled</v>
      </c>
      <c r="R3070">
        <v>0</v>
      </c>
      <c r="S3070">
        <f t="shared" si="95"/>
        <v>0</v>
      </c>
      <c r="T3070" t="s">
        <v>19</v>
      </c>
    </row>
    <row r="3071" spans="1:20" x14ac:dyDescent="0.25">
      <c r="A3071">
        <v>3070</v>
      </c>
      <c r="B3071" t="s">
        <v>3112</v>
      </c>
      <c r="C3071" t="s">
        <v>863</v>
      </c>
      <c r="D3071" t="str">
        <f t="shared" si="94"/>
        <v>Malloy Gerald</v>
      </c>
      <c r="E3071" t="s">
        <v>22</v>
      </c>
      <c r="F3071" t="s">
        <v>296</v>
      </c>
      <c r="G3071" t="s">
        <v>1060</v>
      </c>
      <c r="H3071" t="s">
        <v>1061</v>
      </c>
      <c r="I3071" t="s">
        <v>169</v>
      </c>
      <c r="J3071" t="s">
        <v>19</v>
      </c>
      <c r="K3071" t="str">
        <f>INDEX(Table6[Column1],MATCH(L3071,Table6[Column2]))</f>
        <v>Young Adults</v>
      </c>
      <c r="L3071">
        <v>38.295885159999997</v>
      </c>
      <c r="M3071" t="str">
        <f>VLOOKUP(L3071,Table1[],2)</f>
        <v>30 - 39</v>
      </c>
      <c r="N3071" t="str">
        <f>INDEX(Table7[Column1],MATCH(O3071,Table7[Column2]))</f>
        <v>Learning Stage</v>
      </c>
      <c r="O3071">
        <v>5.8441096320000003</v>
      </c>
      <c r="P3071" t="str">
        <f>VLOOKUP(O3071,Table13[],2)</f>
        <v>1 - 5</v>
      </c>
      <c r="Q3071" t="str">
        <f>INDEX(Table8[Column1],MATCH(R3071,Table8[Column2]))</f>
        <v>Maintained</v>
      </c>
      <c r="R3071">
        <v>46.144573229999999</v>
      </c>
      <c r="S3071">
        <f t="shared" si="95"/>
        <v>1.9226905512499999</v>
      </c>
      <c r="T3071" t="s">
        <v>19</v>
      </c>
    </row>
    <row r="3072" spans="1:20" x14ac:dyDescent="0.25">
      <c r="A3072">
        <v>3071</v>
      </c>
      <c r="B3072" t="s">
        <v>2778</v>
      </c>
      <c r="C3072" t="s">
        <v>3113</v>
      </c>
      <c r="D3072" t="str">
        <f t="shared" si="94"/>
        <v>Rooney Vada</v>
      </c>
      <c r="E3072" t="s">
        <v>15</v>
      </c>
      <c r="F3072" t="s">
        <v>38</v>
      </c>
      <c r="G3072" t="s">
        <v>820</v>
      </c>
      <c r="H3072" t="s">
        <v>821</v>
      </c>
      <c r="I3072" t="s">
        <v>38</v>
      </c>
      <c r="J3072" t="s">
        <v>19</v>
      </c>
      <c r="K3072" t="str">
        <f>INDEX(Table6[Column1],MATCH(L3072,Table6[Column2]))</f>
        <v>Elders</v>
      </c>
      <c r="L3072">
        <v>52.961977560000001</v>
      </c>
      <c r="M3072" t="str">
        <f>VLOOKUP(L3072,Table1[],2)</f>
        <v>50 - 59</v>
      </c>
      <c r="N3072" t="str">
        <f>INDEX(Table7[Column1],MATCH(O3072,Table7[Column2]))</f>
        <v>Fitting in Stage</v>
      </c>
      <c r="O3072">
        <v>6.2238074470000004</v>
      </c>
      <c r="P3072" t="str">
        <f>VLOOKUP(O3072,Table13[],2)</f>
        <v>6 - 10</v>
      </c>
      <c r="Q3072" t="str">
        <f>INDEX(Table8[Column1],MATCH(R3072,Table8[Column2]))</f>
        <v>Excused</v>
      </c>
      <c r="R3072">
        <v>151.17762490000001</v>
      </c>
      <c r="S3072">
        <f t="shared" si="95"/>
        <v>6.2990677041666672</v>
      </c>
      <c r="T3072" t="s">
        <v>19</v>
      </c>
    </row>
    <row r="3073" spans="1:20" x14ac:dyDescent="0.25">
      <c r="A3073">
        <v>3072</v>
      </c>
      <c r="B3073" t="s">
        <v>3114</v>
      </c>
      <c r="C3073" t="s">
        <v>460</v>
      </c>
      <c r="D3073" t="str">
        <f t="shared" si="94"/>
        <v>Chea Alfred</v>
      </c>
      <c r="E3073" t="s">
        <v>22</v>
      </c>
      <c r="F3073" t="s">
        <v>38</v>
      </c>
      <c r="G3073" t="s">
        <v>611</v>
      </c>
      <c r="H3073" t="s">
        <v>612</v>
      </c>
      <c r="I3073" t="s">
        <v>38</v>
      </c>
      <c r="J3073" t="s">
        <v>19</v>
      </c>
      <c r="K3073" t="str">
        <f>INDEX(Table6[Column1],MATCH(L3073,Table6[Column2]))</f>
        <v>Young Adults</v>
      </c>
      <c r="L3073">
        <v>39.554868650000003</v>
      </c>
      <c r="M3073" t="str">
        <f>VLOOKUP(L3073,Table1[],2)</f>
        <v>30 - 39</v>
      </c>
      <c r="N3073" t="str">
        <f>INDEX(Table7[Column1],MATCH(O3073,Table7[Column2]))</f>
        <v>Learning Stage</v>
      </c>
      <c r="O3073">
        <v>5.5930534940000003</v>
      </c>
      <c r="P3073" t="str">
        <f>VLOOKUP(O3073,Table13[],2)</f>
        <v>1 - 5</v>
      </c>
      <c r="Q3073" t="str">
        <f>INDEX(Table8[Column1],MATCH(R3073,Table8[Column2]))</f>
        <v>Maintained</v>
      </c>
      <c r="R3073">
        <v>78.152160739999999</v>
      </c>
      <c r="S3073">
        <f t="shared" si="95"/>
        <v>3.256340030833333</v>
      </c>
      <c r="T3073" t="s">
        <v>19</v>
      </c>
    </row>
    <row r="3074" spans="1:20" x14ac:dyDescent="0.25">
      <c r="A3074">
        <v>3073</v>
      </c>
      <c r="B3074" t="s">
        <v>3115</v>
      </c>
      <c r="C3074" t="s">
        <v>741</v>
      </c>
      <c r="D3074" t="str">
        <f t="shared" si="94"/>
        <v>Carder Rose</v>
      </c>
      <c r="E3074" t="s">
        <v>15</v>
      </c>
      <c r="F3074" t="s">
        <v>2116</v>
      </c>
      <c r="G3074" t="s">
        <v>1060</v>
      </c>
      <c r="H3074" t="s">
        <v>1061</v>
      </c>
      <c r="I3074" t="s">
        <v>101</v>
      </c>
      <c r="J3074" t="s">
        <v>19</v>
      </c>
      <c r="K3074" t="str">
        <f>INDEX(Table6[Column1],MATCH(L3074,Table6[Column2]))</f>
        <v>Adults</v>
      </c>
      <c r="L3074">
        <v>42.134894000000003</v>
      </c>
      <c r="M3074" t="str">
        <f>VLOOKUP(L3074,Table1[],2)</f>
        <v>40 - 49</v>
      </c>
      <c r="N3074" t="str">
        <f>INDEX(Table7[Column1],MATCH(O3074,Table7[Column2]))</f>
        <v>Learning Stage</v>
      </c>
      <c r="O3074">
        <v>3.1464495640000001</v>
      </c>
      <c r="P3074" t="str">
        <f>VLOOKUP(O3074,Table13[],2)</f>
        <v>1 - 5</v>
      </c>
      <c r="Q3074" t="str">
        <f>INDEX(Table8[Column1],MATCH(R3074,Table8[Column2]))</f>
        <v>Maintained</v>
      </c>
      <c r="R3074">
        <v>66.975292980000006</v>
      </c>
      <c r="S3074">
        <f t="shared" si="95"/>
        <v>2.7906372075000001</v>
      </c>
      <c r="T3074" t="s">
        <v>19</v>
      </c>
    </row>
    <row r="3075" spans="1:20" x14ac:dyDescent="0.25">
      <c r="A3075">
        <v>3074</v>
      </c>
      <c r="B3075" t="s">
        <v>58</v>
      </c>
      <c r="C3075" t="s">
        <v>1518</v>
      </c>
      <c r="D3075" t="str">
        <f t="shared" ref="D3075:D3138" si="96">CONCATENATE(B3075, " ",C3075)</f>
        <v>Davis Victor</v>
      </c>
      <c r="E3075" t="s">
        <v>22</v>
      </c>
      <c r="F3075" t="s">
        <v>499</v>
      </c>
      <c r="G3075" t="s">
        <v>2305</v>
      </c>
      <c r="H3075" t="s">
        <v>1826</v>
      </c>
      <c r="I3075" t="s">
        <v>277</v>
      </c>
      <c r="J3075" t="s">
        <v>19</v>
      </c>
      <c r="K3075" t="str">
        <f>INDEX(Table6[Column1],MATCH(L3075,Table6[Column2]))</f>
        <v>Adults</v>
      </c>
      <c r="L3075">
        <v>47.598008780000001</v>
      </c>
      <c r="M3075" t="str">
        <f>VLOOKUP(L3075,Table1[],2)</f>
        <v>40 - 49</v>
      </c>
      <c r="N3075" t="str">
        <f>INDEX(Table7[Column1],MATCH(O3075,Table7[Column2]))</f>
        <v>Learning Stage</v>
      </c>
      <c r="O3075">
        <v>2.4282503630000001</v>
      </c>
      <c r="P3075" t="str">
        <f>VLOOKUP(O3075,Table13[],2)</f>
        <v>1 - 5</v>
      </c>
      <c r="Q3075" t="str">
        <f>INDEX(Table8[Column1],MATCH(R3075,Table8[Column2]))</f>
        <v>Maintained</v>
      </c>
      <c r="R3075">
        <v>76.417372360000002</v>
      </c>
      <c r="S3075">
        <f t="shared" ref="S3075:S3138" si="97">CONVERT(R3075,"hr","day")</f>
        <v>3.1840571816666672</v>
      </c>
      <c r="T3075" t="s">
        <v>19</v>
      </c>
    </row>
    <row r="3076" spans="1:20" x14ac:dyDescent="0.25">
      <c r="A3076">
        <v>3075</v>
      </c>
      <c r="B3076" t="s">
        <v>3116</v>
      </c>
      <c r="C3076" t="s">
        <v>1725</v>
      </c>
      <c r="D3076" t="str">
        <f t="shared" si="96"/>
        <v>Shaw Cristal</v>
      </c>
      <c r="E3076" t="s">
        <v>15</v>
      </c>
      <c r="F3076" t="s">
        <v>30</v>
      </c>
      <c r="G3076" t="s">
        <v>1060</v>
      </c>
      <c r="H3076" t="s">
        <v>1061</v>
      </c>
      <c r="I3076" t="s">
        <v>30</v>
      </c>
      <c r="J3076" t="s">
        <v>19</v>
      </c>
      <c r="K3076" t="str">
        <f>INDEX(Table6[Column1],MATCH(L3076,Table6[Column2]))</f>
        <v>Adults</v>
      </c>
      <c r="L3076">
        <v>42.676211879999997</v>
      </c>
      <c r="M3076" t="str">
        <f>VLOOKUP(L3076,Table1[],2)</f>
        <v>40 - 49</v>
      </c>
      <c r="N3076" t="str">
        <f>INDEX(Table7[Column1],MATCH(O3076,Table7[Column2]))</f>
        <v>Learning Stage</v>
      </c>
      <c r="O3076">
        <v>4.2582516679999998</v>
      </c>
      <c r="P3076" t="str">
        <f>VLOOKUP(O3076,Table13[],2)</f>
        <v>1 - 5</v>
      </c>
      <c r="Q3076" t="str">
        <f>INDEX(Table8[Column1],MATCH(R3076,Table8[Column2]))</f>
        <v>Habitual</v>
      </c>
      <c r="R3076">
        <v>83.442223569999996</v>
      </c>
      <c r="S3076">
        <f t="shared" si="97"/>
        <v>3.4767593154166665</v>
      </c>
      <c r="T3076" t="s">
        <v>19</v>
      </c>
    </row>
    <row r="3077" spans="1:20" x14ac:dyDescent="0.25">
      <c r="A3077">
        <v>3076</v>
      </c>
      <c r="B3077" t="s">
        <v>1249</v>
      </c>
      <c r="C3077" t="s">
        <v>600</v>
      </c>
      <c r="D3077" t="str">
        <f t="shared" si="96"/>
        <v>Cooper Neal</v>
      </c>
      <c r="E3077" t="s">
        <v>22</v>
      </c>
      <c r="F3077" t="s">
        <v>38</v>
      </c>
      <c r="G3077" t="s">
        <v>820</v>
      </c>
      <c r="H3077" t="s">
        <v>821</v>
      </c>
      <c r="I3077" t="s">
        <v>38</v>
      </c>
      <c r="J3077" t="s">
        <v>19</v>
      </c>
      <c r="K3077" t="str">
        <f>INDEX(Table6[Column1],MATCH(L3077,Table6[Column2]))</f>
        <v>Young Adults</v>
      </c>
      <c r="L3077">
        <v>37.823050479999999</v>
      </c>
      <c r="M3077" t="str">
        <f>VLOOKUP(L3077,Table1[],2)</f>
        <v>30 - 39</v>
      </c>
      <c r="N3077" t="str">
        <f>INDEX(Table7[Column1],MATCH(O3077,Table7[Column2]))</f>
        <v>Fitting in Stage</v>
      </c>
      <c r="O3077">
        <v>6.6497258720000003</v>
      </c>
      <c r="P3077" t="str">
        <f>VLOOKUP(O3077,Table13[],2)</f>
        <v>6 - 10</v>
      </c>
      <c r="Q3077" t="str">
        <f>INDEX(Table8[Column1],MATCH(R3077,Table8[Column2]))</f>
        <v>Scheduled</v>
      </c>
      <c r="R3077">
        <v>30.838490820000001</v>
      </c>
      <c r="S3077">
        <f t="shared" si="97"/>
        <v>1.2849371175000002</v>
      </c>
      <c r="T3077" t="s">
        <v>19</v>
      </c>
    </row>
    <row r="3078" spans="1:20" x14ac:dyDescent="0.25">
      <c r="A3078">
        <v>3077</v>
      </c>
      <c r="B3078" t="s">
        <v>453</v>
      </c>
      <c r="C3078" t="s">
        <v>144</v>
      </c>
      <c r="D3078" t="str">
        <f t="shared" si="96"/>
        <v>Juan David</v>
      </c>
      <c r="E3078" t="s">
        <v>22</v>
      </c>
      <c r="F3078" t="s">
        <v>2045</v>
      </c>
      <c r="G3078" t="s">
        <v>1060</v>
      </c>
      <c r="H3078" t="s">
        <v>1061</v>
      </c>
      <c r="I3078" t="s">
        <v>169</v>
      </c>
      <c r="J3078" t="s">
        <v>19</v>
      </c>
      <c r="K3078" t="str">
        <f>INDEX(Table6[Column1],MATCH(L3078,Table6[Column2]))</f>
        <v>Young Adults</v>
      </c>
      <c r="L3078">
        <v>35.205270370000001</v>
      </c>
      <c r="M3078" t="str">
        <f>VLOOKUP(L3078,Table1[],2)</f>
        <v>30 - 39</v>
      </c>
      <c r="N3078" t="str">
        <f>INDEX(Table7[Column1],MATCH(O3078,Table7[Column2]))</f>
        <v>Fitting in Stage</v>
      </c>
      <c r="O3078">
        <v>6.4694804450000003</v>
      </c>
      <c r="P3078" t="str">
        <f>VLOOKUP(O3078,Table13[],2)</f>
        <v>6 - 10</v>
      </c>
      <c r="Q3078" t="str">
        <f>INDEX(Table8[Column1],MATCH(R3078,Table8[Column2]))</f>
        <v>Maintained</v>
      </c>
      <c r="R3078">
        <v>63.034661499999999</v>
      </c>
      <c r="S3078">
        <f t="shared" si="97"/>
        <v>2.6264442291666668</v>
      </c>
      <c r="T3078" t="s">
        <v>19</v>
      </c>
    </row>
    <row r="3079" spans="1:20" x14ac:dyDescent="0.25">
      <c r="A3079">
        <v>3078</v>
      </c>
      <c r="B3079" t="s">
        <v>2651</v>
      </c>
      <c r="C3079" t="s">
        <v>136</v>
      </c>
      <c r="D3079" t="str">
        <f t="shared" si="96"/>
        <v>Holmes Connie</v>
      </c>
      <c r="E3079" t="s">
        <v>15</v>
      </c>
      <c r="F3079" t="s">
        <v>84</v>
      </c>
      <c r="G3079" t="s">
        <v>1060</v>
      </c>
      <c r="H3079" t="s">
        <v>1061</v>
      </c>
      <c r="I3079" t="s">
        <v>84</v>
      </c>
      <c r="J3079" t="s">
        <v>19</v>
      </c>
      <c r="K3079" t="str">
        <f>INDEX(Table6[Column1],MATCH(L3079,Table6[Column2]))</f>
        <v>Adults</v>
      </c>
      <c r="L3079">
        <v>47.610723890000003</v>
      </c>
      <c r="M3079" t="str">
        <f>VLOOKUP(L3079,Table1[],2)</f>
        <v>40 - 49</v>
      </c>
      <c r="N3079" t="str">
        <f>INDEX(Table7[Column1],MATCH(O3079,Table7[Column2]))</f>
        <v>Learning Stage</v>
      </c>
      <c r="O3079">
        <v>2.6102415429999999</v>
      </c>
      <c r="P3079" t="str">
        <f>VLOOKUP(O3079,Table13[],2)</f>
        <v>1 - 5</v>
      </c>
      <c r="Q3079" t="str">
        <f>INDEX(Table8[Column1],MATCH(R3079,Table8[Column2]))</f>
        <v>Habitual</v>
      </c>
      <c r="R3079">
        <v>108.7066696</v>
      </c>
      <c r="S3079">
        <f t="shared" si="97"/>
        <v>4.5294445666666663</v>
      </c>
      <c r="T3079" t="s">
        <v>19</v>
      </c>
    </row>
    <row r="3080" spans="1:20" x14ac:dyDescent="0.25">
      <c r="A3080">
        <v>3079</v>
      </c>
      <c r="B3080" t="s">
        <v>267</v>
      </c>
      <c r="C3080" t="s">
        <v>120</v>
      </c>
      <c r="D3080" t="str">
        <f t="shared" si="96"/>
        <v>Johnson Gloria</v>
      </c>
      <c r="E3080" t="s">
        <v>15</v>
      </c>
      <c r="F3080" t="s">
        <v>1330</v>
      </c>
      <c r="G3080" t="s">
        <v>1060</v>
      </c>
      <c r="H3080" t="s">
        <v>1061</v>
      </c>
      <c r="I3080" t="s">
        <v>134</v>
      </c>
      <c r="J3080" t="s">
        <v>19</v>
      </c>
      <c r="K3080" t="str">
        <f>INDEX(Table6[Column1],MATCH(L3080,Table6[Column2]))</f>
        <v>Young Adults</v>
      </c>
      <c r="L3080">
        <v>35.549378330000003</v>
      </c>
      <c r="M3080" t="str">
        <f>VLOOKUP(L3080,Table1[],2)</f>
        <v>30 - 39</v>
      </c>
      <c r="N3080" t="str">
        <f>INDEX(Table7[Column1],MATCH(O3080,Table7[Column2]))</f>
        <v>Learning Stage</v>
      </c>
      <c r="O3080">
        <v>4.544618067</v>
      </c>
      <c r="P3080" t="str">
        <f>VLOOKUP(O3080,Table13[],2)</f>
        <v>1 - 5</v>
      </c>
      <c r="Q3080" t="str">
        <f>INDEX(Table8[Column1],MATCH(R3080,Table8[Column2]))</f>
        <v>Maintained</v>
      </c>
      <c r="R3080">
        <v>50.589721269999998</v>
      </c>
      <c r="S3080">
        <f t="shared" si="97"/>
        <v>2.1079050529166667</v>
      </c>
      <c r="T3080" t="s">
        <v>19</v>
      </c>
    </row>
    <row r="3081" spans="1:20" x14ac:dyDescent="0.25">
      <c r="A3081">
        <v>3080</v>
      </c>
      <c r="B3081" t="s">
        <v>3117</v>
      </c>
      <c r="C3081" t="s">
        <v>3118</v>
      </c>
      <c r="D3081" t="str">
        <f t="shared" si="96"/>
        <v>Gipson Flossie</v>
      </c>
      <c r="E3081" t="s">
        <v>15</v>
      </c>
      <c r="F3081" t="s">
        <v>593</v>
      </c>
      <c r="G3081" t="s">
        <v>1060</v>
      </c>
      <c r="H3081" t="s">
        <v>1061</v>
      </c>
      <c r="I3081" t="s">
        <v>90</v>
      </c>
      <c r="J3081" t="s">
        <v>19</v>
      </c>
      <c r="K3081" t="str">
        <f>INDEX(Table6[Column1],MATCH(L3081,Table6[Column2]))</f>
        <v>Young Adults</v>
      </c>
      <c r="L3081">
        <v>39.209037539999997</v>
      </c>
      <c r="M3081" t="str">
        <f>VLOOKUP(L3081,Table1[],2)</f>
        <v>30 - 39</v>
      </c>
      <c r="N3081" t="str">
        <f>INDEX(Table7[Column1],MATCH(O3081,Table7[Column2]))</f>
        <v>Learning Stage</v>
      </c>
      <c r="O3081">
        <v>4.1768651219999997</v>
      </c>
      <c r="P3081" t="str">
        <f>VLOOKUP(O3081,Table13[],2)</f>
        <v>1 - 5</v>
      </c>
      <c r="Q3081" t="str">
        <f>INDEX(Table8[Column1],MATCH(R3081,Table8[Column2]))</f>
        <v>Habitual</v>
      </c>
      <c r="R3081">
        <v>104.2628807</v>
      </c>
      <c r="S3081">
        <f t="shared" si="97"/>
        <v>4.3442866958333335</v>
      </c>
      <c r="T3081" t="s">
        <v>19</v>
      </c>
    </row>
    <row r="3082" spans="1:20" x14ac:dyDescent="0.25">
      <c r="A3082">
        <v>3081</v>
      </c>
      <c r="B3082" t="s">
        <v>47</v>
      </c>
      <c r="C3082" t="s">
        <v>751</v>
      </c>
      <c r="D3082" t="str">
        <f t="shared" si="96"/>
        <v>Smith Jose</v>
      </c>
      <c r="E3082" t="s">
        <v>22</v>
      </c>
      <c r="F3082" t="s">
        <v>680</v>
      </c>
      <c r="G3082" t="s">
        <v>1060</v>
      </c>
      <c r="H3082" t="s">
        <v>1061</v>
      </c>
      <c r="I3082" t="s">
        <v>169</v>
      </c>
      <c r="J3082" t="s">
        <v>19</v>
      </c>
      <c r="K3082" t="str">
        <f>INDEX(Table6[Column1],MATCH(L3082,Table6[Column2]))</f>
        <v>Adults</v>
      </c>
      <c r="L3082">
        <v>49.606390480000002</v>
      </c>
      <c r="M3082" t="str">
        <f>VLOOKUP(L3082,Table1[],2)</f>
        <v>40 - 49</v>
      </c>
      <c r="N3082" t="str">
        <f>INDEX(Table7[Column1],MATCH(O3082,Table7[Column2]))</f>
        <v>Learning Stage</v>
      </c>
      <c r="O3082">
        <v>5.9159203140000001</v>
      </c>
      <c r="P3082" t="str">
        <f>VLOOKUP(O3082,Table13[],2)</f>
        <v>1 - 5</v>
      </c>
      <c r="Q3082" t="str">
        <f>INDEX(Table8[Column1],MATCH(R3082,Table8[Column2]))</f>
        <v>Maintained</v>
      </c>
      <c r="R3082">
        <v>70.723694980000005</v>
      </c>
      <c r="S3082">
        <f t="shared" si="97"/>
        <v>2.946820624166667</v>
      </c>
      <c r="T3082" t="s">
        <v>19</v>
      </c>
    </row>
    <row r="3083" spans="1:20" x14ac:dyDescent="0.25">
      <c r="A3083">
        <v>3082</v>
      </c>
      <c r="B3083" t="s">
        <v>337</v>
      </c>
      <c r="C3083" t="s">
        <v>284</v>
      </c>
      <c r="D3083" t="str">
        <f t="shared" si="96"/>
        <v>Phillips Debra</v>
      </c>
      <c r="E3083" t="s">
        <v>15</v>
      </c>
      <c r="F3083" t="s">
        <v>30</v>
      </c>
      <c r="G3083" t="s">
        <v>1060</v>
      </c>
      <c r="H3083" t="s">
        <v>1061</v>
      </c>
      <c r="I3083" t="s">
        <v>30</v>
      </c>
      <c r="J3083" t="s">
        <v>19</v>
      </c>
      <c r="K3083" t="str">
        <f>INDEX(Table6[Column1],MATCH(L3083,Table6[Column2]))</f>
        <v>Adults</v>
      </c>
      <c r="L3083">
        <v>41.717321130000002</v>
      </c>
      <c r="M3083" t="str">
        <f>VLOOKUP(L3083,Table1[],2)</f>
        <v>40 - 49</v>
      </c>
      <c r="N3083" t="str">
        <f>INDEX(Table7[Column1],MATCH(O3083,Table7[Column2]))</f>
        <v>Learning Stage</v>
      </c>
      <c r="O3083">
        <v>3.4761511199999999</v>
      </c>
      <c r="P3083" t="str">
        <f>VLOOKUP(O3083,Table13[],2)</f>
        <v>1 - 5</v>
      </c>
      <c r="Q3083" t="str">
        <f>INDEX(Table8[Column1],MATCH(R3083,Table8[Column2]))</f>
        <v>Scheduled</v>
      </c>
      <c r="R3083">
        <v>0</v>
      </c>
      <c r="S3083">
        <f t="shared" si="97"/>
        <v>0</v>
      </c>
      <c r="T3083" t="s">
        <v>19</v>
      </c>
    </row>
    <row r="3084" spans="1:20" x14ac:dyDescent="0.25">
      <c r="A3084">
        <v>3083</v>
      </c>
      <c r="B3084" t="s">
        <v>2089</v>
      </c>
      <c r="C3084" t="s">
        <v>965</v>
      </c>
      <c r="D3084" t="str">
        <f t="shared" si="96"/>
        <v>Hogan Kimberly</v>
      </c>
      <c r="E3084" t="s">
        <v>15</v>
      </c>
      <c r="F3084" t="s">
        <v>1475</v>
      </c>
      <c r="G3084" t="s">
        <v>1060</v>
      </c>
      <c r="H3084" t="s">
        <v>1061</v>
      </c>
      <c r="I3084" t="s">
        <v>138</v>
      </c>
      <c r="J3084" t="s">
        <v>19</v>
      </c>
      <c r="K3084" t="str">
        <f>INDEX(Table6[Column1],MATCH(L3084,Table6[Column2]))</f>
        <v>Adults</v>
      </c>
      <c r="L3084">
        <v>41.494596020000003</v>
      </c>
      <c r="M3084" t="str">
        <f>VLOOKUP(L3084,Table1[],2)</f>
        <v>40 - 49</v>
      </c>
      <c r="N3084" t="str">
        <f>INDEX(Table7[Column1],MATCH(O3084,Table7[Column2]))</f>
        <v>Learning Stage</v>
      </c>
      <c r="O3084">
        <v>5.3699494169999999</v>
      </c>
      <c r="P3084" t="str">
        <f>VLOOKUP(O3084,Table13[],2)</f>
        <v>1 - 5</v>
      </c>
      <c r="Q3084" t="str">
        <f>INDEX(Table8[Column1],MATCH(R3084,Table8[Column2]))</f>
        <v>Maintained</v>
      </c>
      <c r="R3084">
        <v>49.537945669999999</v>
      </c>
      <c r="S3084">
        <f t="shared" si="97"/>
        <v>2.0640810695833332</v>
      </c>
      <c r="T3084" t="s">
        <v>19</v>
      </c>
    </row>
    <row r="3085" spans="1:20" x14ac:dyDescent="0.25">
      <c r="A3085">
        <v>3084</v>
      </c>
      <c r="B3085" t="s">
        <v>307</v>
      </c>
      <c r="C3085" t="s">
        <v>2151</v>
      </c>
      <c r="D3085" t="str">
        <f t="shared" si="96"/>
        <v>Hall Alton</v>
      </c>
      <c r="E3085" t="s">
        <v>22</v>
      </c>
      <c r="F3085" t="s">
        <v>16</v>
      </c>
      <c r="G3085" t="s">
        <v>1060</v>
      </c>
      <c r="H3085" t="s">
        <v>1061</v>
      </c>
      <c r="I3085" t="s">
        <v>16</v>
      </c>
      <c r="J3085" t="s">
        <v>19</v>
      </c>
      <c r="K3085" t="str">
        <f>INDEX(Table6[Column1],MATCH(L3085,Table6[Column2]))</f>
        <v>Adults</v>
      </c>
      <c r="L3085">
        <v>43.631449570000001</v>
      </c>
      <c r="M3085" t="str">
        <f>VLOOKUP(L3085,Table1[],2)</f>
        <v>40 - 49</v>
      </c>
      <c r="N3085" t="str">
        <f>INDEX(Table7[Column1],MATCH(O3085,Table7[Column2]))</f>
        <v>Learning Stage</v>
      </c>
      <c r="O3085">
        <v>2.537694637</v>
      </c>
      <c r="P3085" t="str">
        <f>VLOOKUP(O3085,Table13[],2)</f>
        <v>1 - 5</v>
      </c>
      <c r="Q3085" t="str">
        <f>INDEX(Table8[Column1],MATCH(R3085,Table8[Column2]))</f>
        <v>Maintained</v>
      </c>
      <c r="R3085">
        <v>40.467992709999997</v>
      </c>
      <c r="S3085">
        <f t="shared" si="97"/>
        <v>1.6861663629166666</v>
      </c>
      <c r="T3085" t="s">
        <v>19</v>
      </c>
    </row>
    <row r="3086" spans="1:20" x14ac:dyDescent="0.25">
      <c r="A3086">
        <v>3085</v>
      </c>
      <c r="B3086" t="s">
        <v>678</v>
      </c>
      <c r="C3086" t="s">
        <v>709</v>
      </c>
      <c r="D3086" t="str">
        <f t="shared" si="96"/>
        <v>Hughes Carlos</v>
      </c>
      <c r="E3086" t="s">
        <v>22</v>
      </c>
      <c r="F3086" t="s">
        <v>976</v>
      </c>
      <c r="G3086" t="s">
        <v>2305</v>
      </c>
      <c r="H3086" t="s">
        <v>1826</v>
      </c>
      <c r="I3086" t="s">
        <v>24</v>
      </c>
      <c r="J3086" t="s">
        <v>19</v>
      </c>
      <c r="K3086" t="str">
        <f>INDEX(Table6[Column1],MATCH(L3086,Table6[Column2]))</f>
        <v>Elders</v>
      </c>
      <c r="L3086">
        <v>53.885360159999998</v>
      </c>
      <c r="M3086" t="str">
        <f>VLOOKUP(L3086,Table1[],2)</f>
        <v>50 - 59</v>
      </c>
      <c r="N3086" t="str">
        <f>INDEX(Table7[Column1],MATCH(O3086,Table7[Column2]))</f>
        <v>Learning Stage</v>
      </c>
      <c r="O3086">
        <v>4.0965066710000002</v>
      </c>
      <c r="P3086" t="str">
        <f>VLOOKUP(O3086,Table13[],2)</f>
        <v>1 - 5</v>
      </c>
      <c r="Q3086" t="str">
        <f>INDEX(Table8[Column1],MATCH(R3086,Table8[Column2]))</f>
        <v>Excused</v>
      </c>
      <c r="R3086">
        <v>127.42082739999999</v>
      </c>
      <c r="S3086">
        <f t="shared" si="97"/>
        <v>5.3092011416666667</v>
      </c>
      <c r="T3086" t="s">
        <v>19</v>
      </c>
    </row>
    <row r="3087" spans="1:20" x14ac:dyDescent="0.25">
      <c r="A3087">
        <v>3086</v>
      </c>
      <c r="B3087" t="s">
        <v>2534</v>
      </c>
      <c r="C3087" t="s">
        <v>3119</v>
      </c>
      <c r="D3087" t="str">
        <f t="shared" si="96"/>
        <v>Isaacs Monte</v>
      </c>
      <c r="E3087" t="s">
        <v>22</v>
      </c>
      <c r="F3087" t="s">
        <v>38</v>
      </c>
      <c r="G3087" t="s">
        <v>820</v>
      </c>
      <c r="H3087" t="s">
        <v>821</v>
      </c>
      <c r="I3087" t="s">
        <v>38</v>
      </c>
      <c r="J3087" t="s">
        <v>19</v>
      </c>
      <c r="K3087" t="str">
        <f>INDEX(Table6[Column1],MATCH(L3087,Table6[Column2]))</f>
        <v>Adults</v>
      </c>
      <c r="L3087">
        <v>43.482097670000002</v>
      </c>
      <c r="M3087" t="str">
        <f>VLOOKUP(L3087,Table1[],2)</f>
        <v>40 - 49</v>
      </c>
      <c r="N3087" t="str">
        <f>INDEX(Table7[Column1],MATCH(O3087,Table7[Column2]))</f>
        <v>Learning Stage</v>
      </c>
      <c r="O3087">
        <v>2.8476866959999998</v>
      </c>
      <c r="P3087" t="str">
        <f>VLOOKUP(O3087,Table13[],2)</f>
        <v>1 - 5</v>
      </c>
      <c r="Q3087" t="str">
        <f>INDEX(Table8[Column1],MATCH(R3087,Table8[Column2]))</f>
        <v>Maintained</v>
      </c>
      <c r="R3087">
        <v>44.958155869999999</v>
      </c>
      <c r="S3087">
        <f t="shared" si="97"/>
        <v>1.8732564945833332</v>
      </c>
      <c r="T3087" t="s">
        <v>19</v>
      </c>
    </row>
    <row r="3088" spans="1:20" x14ac:dyDescent="0.25">
      <c r="A3088">
        <v>3087</v>
      </c>
      <c r="B3088" t="s">
        <v>1985</v>
      </c>
      <c r="C3088" t="s">
        <v>2209</v>
      </c>
      <c r="D3088" t="str">
        <f t="shared" si="96"/>
        <v>Guerrero Roberta</v>
      </c>
      <c r="E3088" t="s">
        <v>15</v>
      </c>
      <c r="F3088" t="s">
        <v>976</v>
      </c>
      <c r="G3088" t="s">
        <v>2305</v>
      </c>
      <c r="H3088" t="s">
        <v>1826</v>
      </c>
      <c r="I3088" t="s">
        <v>24</v>
      </c>
      <c r="J3088" t="s">
        <v>19</v>
      </c>
      <c r="K3088" t="str">
        <f>INDEX(Table6[Column1],MATCH(L3088,Table6[Column2]))</f>
        <v>Elders</v>
      </c>
      <c r="L3088">
        <v>59.718468850000001</v>
      </c>
      <c r="M3088" t="str">
        <f>VLOOKUP(L3088,Table1[],2)</f>
        <v>50 - 59</v>
      </c>
      <c r="N3088" t="str">
        <f>INDEX(Table7[Column1],MATCH(O3088,Table7[Column2]))</f>
        <v>Learning Stage</v>
      </c>
      <c r="O3088">
        <v>5.198695453</v>
      </c>
      <c r="P3088" t="str">
        <f>VLOOKUP(O3088,Table13[],2)</f>
        <v>1 - 5</v>
      </c>
      <c r="Q3088" t="str">
        <f>INDEX(Table8[Column1],MATCH(R3088,Table8[Column2]))</f>
        <v>Unexcused</v>
      </c>
      <c r="R3088">
        <v>170.71923039999999</v>
      </c>
      <c r="S3088">
        <f t="shared" si="97"/>
        <v>7.1133012666666655</v>
      </c>
      <c r="T3088" t="s">
        <v>19</v>
      </c>
    </row>
    <row r="3089" spans="1:20" x14ac:dyDescent="0.25">
      <c r="A3089">
        <v>3088</v>
      </c>
      <c r="B3089" t="s">
        <v>994</v>
      </c>
      <c r="C3089" t="s">
        <v>396</v>
      </c>
      <c r="D3089" t="str">
        <f t="shared" si="96"/>
        <v>Carroll Sarah</v>
      </c>
      <c r="E3089" t="s">
        <v>15</v>
      </c>
      <c r="F3089" t="s">
        <v>3120</v>
      </c>
      <c r="G3089" t="s">
        <v>2305</v>
      </c>
      <c r="H3089" t="s">
        <v>1826</v>
      </c>
      <c r="I3089" t="s">
        <v>30</v>
      </c>
      <c r="J3089" t="s">
        <v>19</v>
      </c>
      <c r="K3089" t="str">
        <f>INDEX(Table6[Column1],MATCH(L3089,Table6[Column2]))</f>
        <v>Youth</v>
      </c>
      <c r="L3089">
        <v>26.464588070000001</v>
      </c>
      <c r="M3089" t="str">
        <f>VLOOKUP(L3089,Table1[],2)</f>
        <v>20 - 29</v>
      </c>
      <c r="N3089" t="str">
        <f>INDEX(Table7[Column1],MATCH(O3089,Table7[Column2]))</f>
        <v>Learning Stage</v>
      </c>
      <c r="O3089">
        <v>2.5328231319999999</v>
      </c>
      <c r="P3089" t="str">
        <f>VLOOKUP(O3089,Table13[],2)</f>
        <v>1 - 5</v>
      </c>
      <c r="Q3089" t="str">
        <f>INDEX(Table8[Column1],MATCH(R3089,Table8[Column2]))</f>
        <v>Scheduled</v>
      </c>
      <c r="R3089">
        <v>1.6164232839999999</v>
      </c>
      <c r="S3089">
        <f t="shared" si="97"/>
        <v>6.7350970166666663E-2</v>
      </c>
      <c r="T3089" t="s">
        <v>19</v>
      </c>
    </row>
    <row r="3090" spans="1:20" x14ac:dyDescent="0.25">
      <c r="A3090">
        <v>3089</v>
      </c>
      <c r="B3090" t="s">
        <v>432</v>
      </c>
      <c r="C3090" t="s">
        <v>1232</v>
      </c>
      <c r="D3090" t="str">
        <f t="shared" si="96"/>
        <v>Norman Joel</v>
      </c>
      <c r="E3090" t="s">
        <v>22</v>
      </c>
      <c r="F3090" t="s">
        <v>38</v>
      </c>
      <c r="G3090" t="s">
        <v>611</v>
      </c>
      <c r="H3090" t="s">
        <v>612</v>
      </c>
      <c r="I3090" t="s">
        <v>38</v>
      </c>
      <c r="J3090" t="s">
        <v>19</v>
      </c>
      <c r="K3090" t="str">
        <f>INDEX(Table6[Column1],MATCH(L3090,Table6[Column2]))</f>
        <v>Young Adults</v>
      </c>
      <c r="L3090">
        <v>38.240035859999999</v>
      </c>
      <c r="M3090" t="str">
        <f>VLOOKUP(L3090,Table1[],2)</f>
        <v>30 - 39</v>
      </c>
      <c r="N3090" t="str">
        <f>INDEX(Table7[Column1],MATCH(O3090,Table7[Column2]))</f>
        <v>Learning Stage</v>
      </c>
      <c r="O3090">
        <v>3.2658382800000001</v>
      </c>
      <c r="P3090" t="str">
        <f>VLOOKUP(O3090,Table13[],2)</f>
        <v>1 - 5</v>
      </c>
      <c r="Q3090" t="str">
        <f>INDEX(Table8[Column1],MATCH(R3090,Table8[Column2]))</f>
        <v>Maintained</v>
      </c>
      <c r="R3090">
        <v>72.857688379999999</v>
      </c>
      <c r="S3090">
        <f t="shared" si="97"/>
        <v>3.0357370158333334</v>
      </c>
      <c r="T3090" t="s">
        <v>19</v>
      </c>
    </row>
    <row r="3091" spans="1:20" x14ac:dyDescent="0.25">
      <c r="A3091">
        <v>3090</v>
      </c>
      <c r="B3091" t="s">
        <v>3121</v>
      </c>
      <c r="C3091" t="s">
        <v>401</v>
      </c>
      <c r="D3091" t="str">
        <f t="shared" si="96"/>
        <v>Demaree Michael</v>
      </c>
      <c r="E3091" t="s">
        <v>22</v>
      </c>
      <c r="F3091" t="s">
        <v>121</v>
      </c>
      <c r="G3091" t="s">
        <v>2305</v>
      </c>
      <c r="H3091" t="s">
        <v>1826</v>
      </c>
      <c r="I3091" t="s">
        <v>121</v>
      </c>
      <c r="J3091" t="s">
        <v>19</v>
      </c>
      <c r="K3091" t="str">
        <f>INDEX(Table6[Column1],MATCH(L3091,Table6[Column2]))</f>
        <v>Adults</v>
      </c>
      <c r="L3091">
        <v>46.15278198</v>
      </c>
      <c r="M3091" t="str">
        <f>VLOOKUP(L3091,Table1[],2)</f>
        <v>40 - 49</v>
      </c>
      <c r="N3091" t="str">
        <f>INDEX(Table7[Column1],MATCH(O3091,Table7[Column2]))</f>
        <v>Learning Stage</v>
      </c>
      <c r="O3091">
        <v>5.4541369079999997</v>
      </c>
      <c r="P3091" t="str">
        <f>VLOOKUP(O3091,Table13[],2)</f>
        <v>1 - 5</v>
      </c>
      <c r="Q3091" t="str">
        <f>INDEX(Table8[Column1],MATCH(R3091,Table8[Column2]))</f>
        <v>Maintained</v>
      </c>
      <c r="R3091">
        <v>66.089022819999997</v>
      </c>
      <c r="S3091">
        <f t="shared" si="97"/>
        <v>2.7537092841666664</v>
      </c>
      <c r="T3091" t="s">
        <v>19</v>
      </c>
    </row>
    <row r="3092" spans="1:20" x14ac:dyDescent="0.25">
      <c r="A3092">
        <v>3091</v>
      </c>
      <c r="B3092" t="s">
        <v>620</v>
      </c>
      <c r="C3092" t="s">
        <v>3122</v>
      </c>
      <c r="D3092" t="str">
        <f t="shared" si="96"/>
        <v>Lynch Christian</v>
      </c>
      <c r="E3092" t="s">
        <v>22</v>
      </c>
      <c r="F3092" t="s">
        <v>127</v>
      </c>
      <c r="G3092" t="s">
        <v>1060</v>
      </c>
      <c r="H3092" t="s">
        <v>1061</v>
      </c>
      <c r="I3092" t="s">
        <v>127</v>
      </c>
      <c r="J3092" t="s">
        <v>19</v>
      </c>
      <c r="K3092" t="str">
        <f>INDEX(Table6[Column1],MATCH(L3092,Table6[Column2]))</f>
        <v>Adults</v>
      </c>
      <c r="L3092">
        <v>40.8433226</v>
      </c>
      <c r="M3092" t="str">
        <f>VLOOKUP(L3092,Table1[],2)</f>
        <v>40 - 49</v>
      </c>
      <c r="N3092" t="str">
        <f>INDEX(Table7[Column1],MATCH(O3092,Table7[Column2]))</f>
        <v>Learning Stage</v>
      </c>
      <c r="O3092">
        <v>4.4435097680000002</v>
      </c>
      <c r="P3092" t="str">
        <f>VLOOKUP(O3092,Table13[],2)</f>
        <v>1 - 5</v>
      </c>
      <c r="Q3092" t="str">
        <f>INDEX(Table8[Column1],MATCH(R3092,Table8[Column2]))</f>
        <v>Scheduled</v>
      </c>
      <c r="R3092">
        <v>25.611527290000001</v>
      </c>
      <c r="S3092">
        <f t="shared" si="97"/>
        <v>1.0671469704166667</v>
      </c>
      <c r="T3092" t="s">
        <v>19</v>
      </c>
    </row>
    <row r="3093" spans="1:20" x14ac:dyDescent="0.25">
      <c r="A3093">
        <v>3092</v>
      </c>
      <c r="B3093" t="s">
        <v>34</v>
      </c>
      <c r="C3093" t="s">
        <v>175</v>
      </c>
      <c r="D3093" t="str">
        <f t="shared" si="96"/>
        <v>Jones Paul</v>
      </c>
      <c r="E3093" t="s">
        <v>22</v>
      </c>
      <c r="F3093" t="s">
        <v>30</v>
      </c>
      <c r="G3093" t="s">
        <v>1060</v>
      </c>
      <c r="H3093" t="s">
        <v>1061</v>
      </c>
      <c r="I3093" t="s">
        <v>30</v>
      </c>
      <c r="J3093" t="s">
        <v>19</v>
      </c>
      <c r="K3093" t="str">
        <f>INDEX(Table6[Column1],MATCH(L3093,Table6[Column2]))</f>
        <v>Seniors</v>
      </c>
      <c r="L3093">
        <v>60.221202269999999</v>
      </c>
      <c r="M3093" t="str">
        <f>VLOOKUP(L3093,Table1[],2)</f>
        <v>60 and Above</v>
      </c>
      <c r="N3093" t="str">
        <f>INDEX(Table7[Column1],MATCH(O3093,Table7[Column2]))</f>
        <v>Learning Stage</v>
      </c>
      <c r="O3093">
        <v>4.3327301120000001</v>
      </c>
      <c r="P3093" t="str">
        <f>VLOOKUP(O3093,Table13[],2)</f>
        <v>1 - 5</v>
      </c>
      <c r="Q3093" t="str">
        <f>INDEX(Table8[Column1],MATCH(R3093,Table8[Column2]))</f>
        <v>Excused</v>
      </c>
      <c r="R3093">
        <v>142.19322159999999</v>
      </c>
      <c r="S3093">
        <f t="shared" si="97"/>
        <v>5.9247175666666667</v>
      </c>
      <c r="T3093" t="s">
        <v>19</v>
      </c>
    </row>
    <row r="3094" spans="1:20" x14ac:dyDescent="0.25">
      <c r="A3094">
        <v>3093</v>
      </c>
      <c r="B3094" t="s">
        <v>3123</v>
      </c>
      <c r="C3094" t="s">
        <v>2892</v>
      </c>
      <c r="D3094" t="str">
        <f t="shared" si="96"/>
        <v>Daigle Myrtle</v>
      </c>
      <c r="E3094" t="s">
        <v>15</v>
      </c>
      <c r="F3094" t="s">
        <v>87</v>
      </c>
      <c r="G3094" t="s">
        <v>1060</v>
      </c>
      <c r="H3094" t="s">
        <v>1061</v>
      </c>
      <c r="I3094" t="s">
        <v>87</v>
      </c>
      <c r="J3094" t="s">
        <v>19</v>
      </c>
      <c r="K3094" t="str">
        <f>INDEX(Table6[Column1],MATCH(L3094,Table6[Column2]))</f>
        <v>Adults</v>
      </c>
      <c r="L3094">
        <v>48.880958819999996</v>
      </c>
      <c r="M3094" t="str">
        <f>VLOOKUP(L3094,Table1[],2)</f>
        <v>40 - 49</v>
      </c>
      <c r="N3094" t="str">
        <f>INDEX(Table7[Column1],MATCH(O3094,Table7[Column2]))</f>
        <v>Learning Stage</v>
      </c>
      <c r="O3094">
        <v>5.7308166790000001</v>
      </c>
      <c r="P3094" t="str">
        <f>VLOOKUP(O3094,Table13[],2)</f>
        <v>1 - 5</v>
      </c>
      <c r="Q3094" t="str">
        <f>INDEX(Table8[Column1],MATCH(R3094,Table8[Column2]))</f>
        <v>Habitual</v>
      </c>
      <c r="R3094">
        <v>93.835029210000002</v>
      </c>
      <c r="S3094">
        <f t="shared" si="97"/>
        <v>3.9097928837500002</v>
      </c>
      <c r="T3094" t="s">
        <v>19</v>
      </c>
    </row>
    <row r="3095" spans="1:20" x14ac:dyDescent="0.25">
      <c r="A3095">
        <v>3094</v>
      </c>
      <c r="B3095" t="s">
        <v>47</v>
      </c>
      <c r="C3095" t="s">
        <v>630</v>
      </c>
      <c r="D3095" t="str">
        <f t="shared" si="96"/>
        <v>Smith Richard</v>
      </c>
      <c r="E3095" t="s">
        <v>22</v>
      </c>
      <c r="F3095" t="s">
        <v>197</v>
      </c>
      <c r="G3095" t="s">
        <v>1060</v>
      </c>
      <c r="H3095" t="s">
        <v>1061</v>
      </c>
      <c r="I3095" t="s">
        <v>90</v>
      </c>
      <c r="J3095" t="s">
        <v>19</v>
      </c>
      <c r="K3095" t="str">
        <f>INDEX(Table6[Column1],MATCH(L3095,Table6[Column2]))</f>
        <v>Adults</v>
      </c>
      <c r="L3095">
        <v>41.508900910000001</v>
      </c>
      <c r="M3095" t="str">
        <f>VLOOKUP(L3095,Table1[],2)</f>
        <v>40 - 49</v>
      </c>
      <c r="N3095" t="str">
        <f>INDEX(Table7[Column1],MATCH(O3095,Table7[Column2]))</f>
        <v>Learning Stage</v>
      </c>
      <c r="O3095">
        <v>5.2897090479999997</v>
      </c>
      <c r="P3095" t="str">
        <f>VLOOKUP(O3095,Table13[],2)</f>
        <v>1 - 5</v>
      </c>
      <c r="Q3095" t="str">
        <f>INDEX(Table8[Column1],MATCH(R3095,Table8[Column2]))</f>
        <v>Habitual</v>
      </c>
      <c r="R3095">
        <v>82.249278970000006</v>
      </c>
      <c r="S3095">
        <f t="shared" si="97"/>
        <v>3.4270532904166671</v>
      </c>
      <c r="T3095" t="s">
        <v>19</v>
      </c>
    </row>
    <row r="3096" spans="1:20" x14ac:dyDescent="0.25">
      <c r="A3096">
        <v>3095</v>
      </c>
      <c r="B3096" t="s">
        <v>3124</v>
      </c>
      <c r="C3096" t="s">
        <v>546</v>
      </c>
      <c r="D3096" t="str">
        <f t="shared" si="96"/>
        <v>South Gary</v>
      </c>
      <c r="E3096" t="s">
        <v>22</v>
      </c>
      <c r="F3096" t="s">
        <v>38</v>
      </c>
      <c r="G3096" t="s">
        <v>611</v>
      </c>
      <c r="H3096" t="s">
        <v>612</v>
      </c>
      <c r="I3096" t="s">
        <v>38</v>
      </c>
      <c r="J3096" t="s">
        <v>19</v>
      </c>
      <c r="K3096" t="str">
        <f>INDEX(Table6[Column1],MATCH(L3096,Table6[Column2]))</f>
        <v>Elders</v>
      </c>
      <c r="L3096">
        <v>53.562822160000003</v>
      </c>
      <c r="M3096" t="str">
        <f>VLOOKUP(L3096,Table1[],2)</f>
        <v>50 - 59</v>
      </c>
      <c r="N3096" t="str">
        <f>INDEX(Table7[Column1],MATCH(O3096,Table7[Column2]))</f>
        <v>Learning Stage</v>
      </c>
      <c r="O3096">
        <v>4.4319311920000004</v>
      </c>
      <c r="P3096" t="str">
        <f>VLOOKUP(O3096,Table13[],2)</f>
        <v>1 - 5</v>
      </c>
      <c r="Q3096" t="str">
        <f>INDEX(Table8[Column1],MATCH(R3096,Table8[Column2]))</f>
        <v>Habitual</v>
      </c>
      <c r="R3096">
        <v>113.5232216</v>
      </c>
      <c r="S3096">
        <f t="shared" si="97"/>
        <v>4.7301342333333327</v>
      </c>
      <c r="T3096" t="s">
        <v>19</v>
      </c>
    </row>
    <row r="3097" spans="1:20" x14ac:dyDescent="0.25">
      <c r="A3097">
        <v>3096</v>
      </c>
      <c r="B3097" t="s">
        <v>537</v>
      </c>
      <c r="C3097" t="s">
        <v>1340</v>
      </c>
      <c r="D3097" t="str">
        <f t="shared" si="96"/>
        <v>Perez Luther</v>
      </c>
      <c r="E3097" t="s">
        <v>22</v>
      </c>
      <c r="F3097" t="s">
        <v>38</v>
      </c>
      <c r="G3097" t="s">
        <v>611</v>
      </c>
      <c r="H3097" t="s">
        <v>612</v>
      </c>
      <c r="I3097" t="s">
        <v>38</v>
      </c>
      <c r="J3097" t="s">
        <v>19</v>
      </c>
      <c r="K3097" t="str">
        <f>INDEX(Table6[Column1],MATCH(L3097,Table6[Column2]))</f>
        <v>Young Adults</v>
      </c>
      <c r="L3097">
        <v>37.847944560000002</v>
      </c>
      <c r="M3097" t="str">
        <f>VLOOKUP(L3097,Table1[],2)</f>
        <v>30 - 39</v>
      </c>
      <c r="N3097" t="str">
        <f>INDEX(Table7[Column1],MATCH(O3097,Table7[Column2]))</f>
        <v>Learning Stage</v>
      </c>
      <c r="O3097">
        <v>4.4512390249999996</v>
      </c>
      <c r="P3097" t="str">
        <f>VLOOKUP(O3097,Table13[],2)</f>
        <v>1 - 5</v>
      </c>
      <c r="Q3097" t="str">
        <f>INDEX(Table8[Column1],MATCH(R3097,Table8[Column2]))</f>
        <v>Scheduled</v>
      </c>
      <c r="R3097">
        <v>38.203647060000002</v>
      </c>
      <c r="S3097">
        <f t="shared" si="97"/>
        <v>1.5918186275000001</v>
      </c>
      <c r="T3097" t="s">
        <v>19</v>
      </c>
    </row>
    <row r="3098" spans="1:20" x14ac:dyDescent="0.25">
      <c r="A3098">
        <v>3097</v>
      </c>
      <c r="B3098" t="s">
        <v>2100</v>
      </c>
      <c r="C3098" t="s">
        <v>318</v>
      </c>
      <c r="D3098" t="str">
        <f t="shared" si="96"/>
        <v>Peters Joanne</v>
      </c>
      <c r="E3098" t="s">
        <v>15</v>
      </c>
      <c r="F3098" t="s">
        <v>100</v>
      </c>
      <c r="G3098" t="s">
        <v>2305</v>
      </c>
      <c r="H3098" t="s">
        <v>1826</v>
      </c>
      <c r="I3098" t="s">
        <v>101</v>
      </c>
      <c r="J3098" t="s">
        <v>19</v>
      </c>
      <c r="K3098" t="str">
        <f>INDEX(Table6[Column1],MATCH(L3098,Table6[Column2]))</f>
        <v>Adults</v>
      </c>
      <c r="L3098">
        <v>44.226003210000002</v>
      </c>
      <c r="M3098" t="str">
        <f>VLOOKUP(L3098,Table1[],2)</f>
        <v>40 - 49</v>
      </c>
      <c r="N3098" t="str">
        <f>INDEX(Table7[Column1],MATCH(O3098,Table7[Column2]))</f>
        <v>Learning Stage</v>
      </c>
      <c r="O3098">
        <v>4.1803874539999999</v>
      </c>
      <c r="P3098" t="str">
        <f>VLOOKUP(O3098,Table13[],2)</f>
        <v>1 - 5</v>
      </c>
      <c r="Q3098" t="str">
        <f>INDEX(Table8[Column1],MATCH(R3098,Table8[Column2]))</f>
        <v>Habitual</v>
      </c>
      <c r="R3098">
        <v>115.3011558</v>
      </c>
      <c r="S3098">
        <f t="shared" si="97"/>
        <v>4.8042148250000007</v>
      </c>
      <c r="T3098" t="s">
        <v>19</v>
      </c>
    </row>
    <row r="3099" spans="1:20" x14ac:dyDescent="0.25">
      <c r="A3099">
        <v>3098</v>
      </c>
      <c r="B3099" t="s">
        <v>1365</v>
      </c>
      <c r="C3099" t="s">
        <v>183</v>
      </c>
      <c r="D3099" t="str">
        <f t="shared" si="96"/>
        <v>Pauley Donald</v>
      </c>
      <c r="E3099" t="s">
        <v>22</v>
      </c>
      <c r="F3099" t="s">
        <v>30</v>
      </c>
      <c r="G3099" t="s">
        <v>2305</v>
      </c>
      <c r="H3099" t="s">
        <v>1826</v>
      </c>
      <c r="I3099" t="s">
        <v>30</v>
      </c>
      <c r="J3099" t="s">
        <v>19</v>
      </c>
      <c r="K3099" t="str">
        <f>INDEX(Table6[Column1],MATCH(L3099,Table6[Column2]))</f>
        <v>Elders</v>
      </c>
      <c r="L3099">
        <v>53.473187250000002</v>
      </c>
      <c r="M3099" t="str">
        <f>VLOOKUP(L3099,Table1[],2)</f>
        <v>50 - 59</v>
      </c>
      <c r="N3099" t="str">
        <f>INDEX(Table7[Column1],MATCH(O3099,Table7[Column2]))</f>
        <v>Learning Stage</v>
      </c>
      <c r="O3099">
        <v>4.31008893</v>
      </c>
      <c r="P3099" t="str">
        <f>VLOOKUP(O3099,Table13[],2)</f>
        <v>1 - 5</v>
      </c>
      <c r="Q3099" t="str">
        <f>INDEX(Table8[Column1],MATCH(R3099,Table8[Column2]))</f>
        <v>Excused</v>
      </c>
      <c r="R3099">
        <v>124.10080189999999</v>
      </c>
      <c r="S3099">
        <f t="shared" si="97"/>
        <v>5.1708667458333331</v>
      </c>
      <c r="T3099" t="s">
        <v>19</v>
      </c>
    </row>
    <row r="3100" spans="1:20" x14ac:dyDescent="0.25">
      <c r="A3100">
        <v>3099</v>
      </c>
      <c r="B3100" t="s">
        <v>3125</v>
      </c>
      <c r="C3100" t="s">
        <v>437</v>
      </c>
      <c r="D3100" t="str">
        <f t="shared" si="96"/>
        <v>Dacosta Jimmy</v>
      </c>
      <c r="E3100" t="s">
        <v>22</v>
      </c>
      <c r="F3100" t="s">
        <v>673</v>
      </c>
      <c r="G3100" t="s">
        <v>2305</v>
      </c>
      <c r="H3100" t="s">
        <v>1826</v>
      </c>
      <c r="I3100" t="s">
        <v>107</v>
      </c>
      <c r="J3100" t="s">
        <v>19</v>
      </c>
      <c r="K3100" t="str">
        <f>INDEX(Table6[Column1],MATCH(L3100,Table6[Column2]))</f>
        <v>Young Adults</v>
      </c>
      <c r="L3100">
        <v>37.247962549999997</v>
      </c>
      <c r="M3100" t="str">
        <f>VLOOKUP(L3100,Table1[],2)</f>
        <v>30 - 39</v>
      </c>
      <c r="N3100" t="str">
        <f>INDEX(Table7[Column1],MATCH(O3100,Table7[Column2]))</f>
        <v>Learning Stage</v>
      </c>
      <c r="O3100">
        <v>5.004390141</v>
      </c>
      <c r="P3100" t="str">
        <f>VLOOKUP(O3100,Table13[],2)</f>
        <v>1 - 5</v>
      </c>
      <c r="Q3100" t="str">
        <f>INDEX(Table8[Column1],MATCH(R3100,Table8[Column2]))</f>
        <v>Maintained</v>
      </c>
      <c r="R3100">
        <v>40.704711750000001</v>
      </c>
      <c r="S3100">
        <f t="shared" si="97"/>
        <v>1.6960296562500001</v>
      </c>
      <c r="T3100" t="s">
        <v>19</v>
      </c>
    </row>
    <row r="3101" spans="1:20" x14ac:dyDescent="0.25">
      <c r="A3101">
        <v>3100</v>
      </c>
      <c r="B3101" t="s">
        <v>1249</v>
      </c>
      <c r="C3101" t="s">
        <v>396</v>
      </c>
      <c r="D3101" t="str">
        <f t="shared" si="96"/>
        <v>Cooper Sarah</v>
      </c>
      <c r="E3101" t="s">
        <v>15</v>
      </c>
      <c r="F3101" t="s">
        <v>2468</v>
      </c>
      <c r="G3101" t="s">
        <v>1060</v>
      </c>
      <c r="H3101" t="s">
        <v>1061</v>
      </c>
      <c r="I3101" t="s">
        <v>277</v>
      </c>
      <c r="J3101" t="s">
        <v>19</v>
      </c>
      <c r="K3101" t="str">
        <f>INDEX(Table6[Column1],MATCH(L3101,Table6[Column2]))</f>
        <v>Youth</v>
      </c>
      <c r="L3101">
        <v>25.661032179999999</v>
      </c>
      <c r="M3101" t="str">
        <f>VLOOKUP(L3101,Table1[],2)</f>
        <v>20 - 29</v>
      </c>
      <c r="N3101" t="str">
        <f>INDEX(Table7[Column1],MATCH(O3101,Table7[Column2]))</f>
        <v>Fitting in Stage</v>
      </c>
      <c r="O3101">
        <v>8.2197531399999999</v>
      </c>
      <c r="P3101" t="str">
        <f>VLOOKUP(O3101,Table13[],2)</f>
        <v>6 - 10</v>
      </c>
      <c r="Q3101" t="str">
        <f>INDEX(Table8[Column1],MATCH(R3101,Table8[Column2]))</f>
        <v>Scheduled</v>
      </c>
      <c r="R3101">
        <v>3.2482631400000002</v>
      </c>
      <c r="S3101">
        <f t="shared" si="97"/>
        <v>0.13534429750000002</v>
      </c>
      <c r="T3101" t="s">
        <v>19</v>
      </c>
    </row>
    <row r="3102" spans="1:20" x14ac:dyDescent="0.25">
      <c r="A3102">
        <v>3101</v>
      </c>
      <c r="B3102" t="s">
        <v>3126</v>
      </c>
      <c r="C3102" t="s">
        <v>50</v>
      </c>
      <c r="D3102" t="str">
        <f t="shared" si="96"/>
        <v>Card Robert</v>
      </c>
      <c r="E3102" t="s">
        <v>22</v>
      </c>
      <c r="F3102" t="s">
        <v>38</v>
      </c>
      <c r="G3102" t="s">
        <v>611</v>
      </c>
      <c r="H3102" t="s">
        <v>612</v>
      </c>
      <c r="I3102" t="s">
        <v>38</v>
      </c>
      <c r="J3102" t="s">
        <v>19</v>
      </c>
      <c r="K3102" t="str">
        <f>INDEX(Table6[Column1],MATCH(L3102,Table6[Column2]))</f>
        <v>Elders</v>
      </c>
      <c r="L3102">
        <v>51.847056279999997</v>
      </c>
      <c r="M3102" t="str">
        <f>VLOOKUP(L3102,Table1[],2)</f>
        <v>50 - 59</v>
      </c>
      <c r="N3102" t="str">
        <f>INDEX(Table7[Column1],MATCH(O3102,Table7[Column2]))</f>
        <v>Learning Stage</v>
      </c>
      <c r="O3102">
        <v>4.7151373320000003</v>
      </c>
      <c r="P3102" t="str">
        <f>VLOOKUP(O3102,Table13[],2)</f>
        <v>1 - 5</v>
      </c>
      <c r="Q3102" t="str">
        <f>INDEX(Table8[Column1],MATCH(R3102,Table8[Column2]))</f>
        <v>Habitual</v>
      </c>
      <c r="R3102">
        <v>92.189559770000002</v>
      </c>
      <c r="S3102">
        <f t="shared" si="97"/>
        <v>3.8412316570833336</v>
      </c>
      <c r="T3102" t="s">
        <v>19</v>
      </c>
    </row>
    <row r="3103" spans="1:20" x14ac:dyDescent="0.25">
      <c r="A3103">
        <v>3102</v>
      </c>
      <c r="B3103" t="s">
        <v>904</v>
      </c>
      <c r="C3103" t="s">
        <v>308</v>
      </c>
      <c r="D3103" t="str">
        <f t="shared" si="96"/>
        <v>Brown Maria</v>
      </c>
      <c r="E3103" t="s">
        <v>15</v>
      </c>
      <c r="F3103" t="s">
        <v>750</v>
      </c>
      <c r="G3103" t="s">
        <v>1060</v>
      </c>
      <c r="H3103" t="s">
        <v>1061</v>
      </c>
      <c r="I3103" t="s">
        <v>134</v>
      </c>
      <c r="J3103" t="s">
        <v>19</v>
      </c>
      <c r="K3103" t="str">
        <f>INDEX(Table6[Column1],MATCH(L3103,Table6[Column2]))</f>
        <v>Youth</v>
      </c>
      <c r="L3103">
        <v>26.29997612</v>
      </c>
      <c r="M3103" t="str">
        <f>VLOOKUP(L3103,Table1[],2)</f>
        <v>20 - 29</v>
      </c>
      <c r="N3103" t="str">
        <f>INDEX(Table7[Column1],MATCH(O3103,Table7[Column2]))</f>
        <v>Fitting in Stage</v>
      </c>
      <c r="O3103">
        <v>6.6418919130000003</v>
      </c>
      <c r="P3103" t="str">
        <f>VLOOKUP(O3103,Table13[],2)</f>
        <v>6 - 10</v>
      </c>
      <c r="Q3103" t="str">
        <f>INDEX(Table8[Column1],MATCH(R3103,Table8[Column2]))</f>
        <v>Scheduled</v>
      </c>
      <c r="R3103">
        <v>0</v>
      </c>
      <c r="S3103">
        <f t="shared" si="97"/>
        <v>0</v>
      </c>
      <c r="T3103" t="s">
        <v>19</v>
      </c>
    </row>
    <row r="3104" spans="1:20" x14ac:dyDescent="0.25">
      <c r="A3104">
        <v>3103</v>
      </c>
      <c r="B3104" t="s">
        <v>3127</v>
      </c>
      <c r="C3104" t="s">
        <v>175</v>
      </c>
      <c r="D3104" t="str">
        <f t="shared" si="96"/>
        <v>Wimberly Paul</v>
      </c>
      <c r="E3104" t="s">
        <v>22</v>
      </c>
      <c r="F3104" t="s">
        <v>27</v>
      </c>
      <c r="G3104" t="s">
        <v>1060</v>
      </c>
      <c r="H3104" t="s">
        <v>1061</v>
      </c>
      <c r="I3104" t="s">
        <v>27</v>
      </c>
      <c r="J3104" t="s">
        <v>19</v>
      </c>
      <c r="K3104" t="str">
        <f>INDEX(Table6[Column1],MATCH(L3104,Table6[Column2]))</f>
        <v>Elders</v>
      </c>
      <c r="L3104">
        <v>52.764916169999999</v>
      </c>
      <c r="M3104" t="str">
        <f>VLOOKUP(L3104,Table1[],2)</f>
        <v>50 - 59</v>
      </c>
      <c r="N3104" t="str">
        <f>INDEX(Table7[Column1],MATCH(O3104,Table7[Column2]))</f>
        <v>Learning Stage</v>
      </c>
      <c r="O3104">
        <v>5.8279761289999996</v>
      </c>
      <c r="P3104" t="str">
        <f>VLOOKUP(O3104,Table13[],2)</f>
        <v>1 - 5</v>
      </c>
      <c r="Q3104" t="str">
        <f>INDEX(Table8[Column1],MATCH(R3104,Table8[Column2]))</f>
        <v>Maintained</v>
      </c>
      <c r="R3104">
        <v>76.807962579999995</v>
      </c>
      <c r="S3104">
        <f t="shared" si="97"/>
        <v>3.2003317741666661</v>
      </c>
      <c r="T3104" t="s">
        <v>19</v>
      </c>
    </row>
    <row r="3105" spans="1:20" x14ac:dyDescent="0.25">
      <c r="A3105">
        <v>3104</v>
      </c>
      <c r="B3105" t="s">
        <v>444</v>
      </c>
      <c r="C3105" t="s">
        <v>3128</v>
      </c>
      <c r="D3105" t="str">
        <f t="shared" si="96"/>
        <v>Moore Ericka</v>
      </c>
      <c r="E3105" t="s">
        <v>15</v>
      </c>
      <c r="F3105" t="s">
        <v>750</v>
      </c>
      <c r="G3105" t="s">
        <v>1060</v>
      </c>
      <c r="H3105" t="s">
        <v>1061</v>
      </c>
      <c r="I3105" t="s">
        <v>134</v>
      </c>
      <c r="J3105" t="s">
        <v>19</v>
      </c>
      <c r="K3105" t="str">
        <f>INDEX(Table6[Column1],MATCH(L3105,Table6[Column2]))</f>
        <v>Adults</v>
      </c>
      <c r="L3105">
        <v>43.838541540000001</v>
      </c>
      <c r="M3105" t="str">
        <f>VLOOKUP(L3105,Table1[],2)</f>
        <v>40 - 49</v>
      </c>
      <c r="N3105" t="str">
        <f>INDEX(Table7[Column1],MATCH(O3105,Table7[Column2]))</f>
        <v>Learning Stage</v>
      </c>
      <c r="O3105">
        <v>4.6907044579999999</v>
      </c>
      <c r="P3105" t="str">
        <f>VLOOKUP(O3105,Table13[],2)</f>
        <v>1 - 5</v>
      </c>
      <c r="Q3105" t="str">
        <f>INDEX(Table8[Column1],MATCH(R3105,Table8[Column2]))</f>
        <v>Maintained</v>
      </c>
      <c r="R3105">
        <v>77.050169490000002</v>
      </c>
      <c r="S3105">
        <f t="shared" si="97"/>
        <v>3.2104237287499999</v>
      </c>
      <c r="T3105" t="s">
        <v>19</v>
      </c>
    </row>
    <row r="3106" spans="1:20" x14ac:dyDescent="0.25">
      <c r="A3106">
        <v>3105</v>
      </c>
      <c r="B3106" t="s">
        <v>3129</v>
      </c>
      <c r="C3106" t="s">
        <v>2289</v>
      </c>
      <c r="D3106" t="str">
        <f t="shared" si="96"/>
        <v>Pieper Ronnie</v>
      </c>
      <c r="E3106" t="s">
        <v>22</v>
      </c>
      <c r="F3106" t="s">
        <v>984</v>
      </c>
      <c r="G3106" t="s">
        <v>2305</v>
      </c>
      <c r="H3106" t="s">
        <v>1826</v>
      </c>
      <c r="I3106" t="s">
        <v>87</v>
      </c>
      <c r="J3106" t="s">
        <v>19</v>
      </c>
      <c r="K3106" t="str">
        <f>INDEX(Table6[Column1],MATCH(L3106,Table6[Column2]))</f>
        <v>Adults</v>
      </c>
      <c r="L3106">
        <v>44.701292289999998</v>
      </c>
      <c r="M3106" t="str">
        <f>VLOOKUP(L3106,Table1[],2)</f>
        <v>40 - 49</v>
      </c>
      <c r="N3106" t="str">
        <f>INDEX(Table7[Column1],MATCH(O3106,Table7[Column2]))</f>
        <v>Learning Stage</v>
      </c>
      <c r="O3106">
        <v>2.838406633</v>
      </c>
      <c r="P3106" t="str">
        <f>VLOOKUP(O3106,Table13[],2)</f>
        <v>1 - 5</v>
      </c>
      <c r="Q3106" t="str">
        <f>INDEX(Table8[Column1],MATCH(R3106,Table8[Column2]))</f>
        <v>Maintained</v>
      </c>
      <c r="R3106">
        <v>52.573686969999997</v>
      </c>
      <c r="S3106">
        <f t="shared" si="97"/>
        <v>2.1905702904166664</v>
      </c>
      <c r="T3106" t="s">
        <v>19</v>
      </c>
    </row>
    <row r="3107" spans="1:20" x14ac:dyDescent="0.25">
      <c r="A3107">
        <v>3106</v>
      </c>
      <c r="B3107" t="s">
        <v>3130</v>
      </c>
      <c r="C3107" t="s">
        <v>2977</v>
      </c>
      <c r="D3107" t="str">
        <f t="shared" si="96"/>
        <v>Tauber Jo</v>
      </c>
      <c r="E3107" t="s">
        <v>15</v>
      </c>
      <c r="F3107" t="s">
        <v>1065</v>
      </c>
      <c r="G3107" t="s">
        <v>2305</v>
      </c>
      <c r="H3107" t="s">
        <v>1826</v>
      </c>
      <c r="I3107" t="s">
        <v>30</v>
      </c>
      <c r="J3107" t="s">
        <v>19</v>
      </c>
      <c r="K3107" t="str">
        <f>INDEX(Table6[Column1],MATCH(L3107,Table6[Column2]))</f>
        <v>Young Adults</v>
      </c>
      <c r="L3107">
        <v>30.817078630000001</v>
      </c>
      <c r="M3107" t="str">
        <f>VLOOKUP(L3107,Table1[],2)</f>
        <v>30 - 39</v>
      </c>
      <c r="N3107" t="str">
        <f>INDEX(Table7[Column1],MATCH(O3107,Table7[Column2]))</f>
        <v>Fitting in Stage</v>
      </c>
      <c r="O3107">
        <v>7.1463969860000001</v>
      </c>
      <c r="P3107" t="str">
        <f>VLOOKUP(O3107,Table13[],2)</f>
        <v>6 - 10</v>
      </c>
      <c r="Q3107" t="str">
        <f>INDEX(Table8[Column1],MATCH(R3107,Table8[Column2]))</f>
        <v>Scheduled</v>
      </c>
      <c r="R3107">
        <v>0</v>
      </c>
      <c r="S3107">
        <f t="shared" si="97"/>
        <v>0</v>
      </c>
      <c r="T3107" t="s">
        <v>19</v>
      </c>
    </row>
    <row r="3108" spans="1:20" x14ac:dyDescent="0.25">
      <c r="A3108">
        <v>3107</v>
      </c>
      <c r="B3108" t="s">
        <v>1249</v>
      </c>
      <c r="C3108" t="s">
        <v>56</v>
      </c>
      <c r="D3108" t="str">
        <f t="shared" si="96"/>
        <v>Cooper James</v>
      </c>
      <c r="E3108" t="s">
        <v>22</v>
      </c>
      <c r="F3108" t="s">
        <v>30</v>
      </c>
      <c r="G3108" t="s">
        <v>2305</v>
      </c>
      <c r="H3108" t="s">
        <v>1826</v>
      </c>
      <c r="I3108" t="s">
        <v>30</v>
      </c>
      <c r="J3108" t="s">
        <v>19</v>
      </c>
      <c r="K3108" t="str">
        <f>INDEX(Table6[Column1],MATCH(L3108,Table6[Column2]))</f>
        <v>Elders</v>
      </c>
      <c r="L3108">
        <v>53.487560989999999</v>
      </c>
      <c r="M3108" t="str">
        <f>VLOOKUP(L3108,Table1[],2)</f>
        <v>50 - 59</v>
      </c>
      <c r="N3108" t="str">
        <f>INDEX(Table7[Column1],MATCH(O3108,Table7[Column2]))</f>
        <v>Learning Stage</v>
      </c>
      <c r="O3108">
        <v>5.0335217029999999</v>
      </c>
      <c r="P3108" t="str">
        <f>VLOOKUP(O3108,Table13[],2)</f>
        <v>1 - 5</v>
      </c>
      <c r="Q3108" t="str">
        <f>INDEX(Table8[Column1],MATCH(R3108,Table8[Column2]))</f>
        <v>Habitual</v>
      </c>
      <c r="R3108">
        <v>99.975434059999998</v>
      </c>
      <c r="S3108">
        <f t="shared" si="97"/>
        <v>4.1656430858333335</v>
      </c>
      <c r="T3108" t="s">
        <v>19</v>
      </c>
    </row>
    <row r="3109" spans="1:20" x14ac:dyDescent="0.25">
      <c r="A3109">
        <v>3108</v>
      </c>
      <c r="B3109" t="s">
        <v>1036</v>
      </c>
      <c r="C3109" t="s">
        <v>264</v>
      </c>
      <c r="D3109" t="str">
        <f t="shared" si="96"/>
        <v>Murphy Cynthia</v>
      </c>
      <c r="E3109" t="s">
        <v>15</v>
      </c>
      <c r="F3109" t="s">
        <v>358</v>
      </c>
      <c r="G3109" t="s">
        <v>1060</v>
      </c>
      <c r="H3109" t="s">
        <v>1061</v>
      </c>
      <c r="I3109" t="s">
        <v>358</v>
      </c>
      <c r="J3109" t="s">
        <v>19</v>
      </c>
      <c r="K3109" t="str">
        <f>INDEX(Table6[Column1],MATCH(L3109,Table6[Column2]))</f>
        <v>Adults</v>
      </c>
      <c r="L3109">
        <v>47.953550180000001</v>
      </c>
      <c r="M3109" t="str">
        <f>VLOOKUP(L3109,Table1[],2)</f>
        <v>40 - 49</v>
      </c>
      <c r="N3109" t="str">
        <f>INDEX(Table7[Column1],MATCH(O3109,Table7[Column2]))</f>
        <v>Learning Stage</v>
      </c>
      <c r="O3109">
        <v>4.1974539890000004</v>
      </c>
      <c r="P3109" t="str">
        <f>VLOOKUP(O3109,Table13[],2)</f>
        <v>1 - 5</v>
      </c>
      <c r="Q3109" t="str">
        <f>INDEX(Table8[Column1],MATCH(R3109,Table8[Column2]))</f>
        <v>Habitual</v>
      </c>
      <c r="R3109">
        <v>101.9290345</v>
      </c>
      <c r="S3109">
        <f t="shared" si="97"/>
        <v>4.2470431041666661</v>
      </c>
      <c r="T3109" t="s">
        <v>19</v>
      </c>
    </row>
    <row r="3110" spans="1:20" x14ac:dyDescent="0.25">
      <c r="A3110">
        <v>3109</v>
      </c>
      <c r="B3110" t="s">
        <v>3131</v>
      </c>
      <c r="C3110" t="s">
        <v>1144</v>
      </c>
      <c r="D3110" t="str">
        <f t="shared" si="96"/>
        <v>Sarabia Kristopher</v>
      </c>
      <c r="E3110" t="s">
        <v>22</v>
      </c>
      <c r="F3110" t="s">
        <v>38</v>
      </c>
      <c r="G3110" t="s">
        <v>820</v>
      </c>
      <c r="H3110" t="s">
        <v>821</v>
      </c>
      <c r="I3110" t="s">
        <v>38</v>
      </c>
      <c r="J3110" t="s">
        <v>19</v>
      </c>
      <c r="K3110" t="str">
        <f>INDEX(Table6[Column1],MATCH(L3110,Table6[Column2]))</f>
        <v>Elders</v>
      </c>
      <c r="L3110">
        <v>53.832695340000001</v>
      </c>
      <c r="M3110" t="str">
        <f>VLOOKUP(L3110,Table1[],2)</f>
        <v>50 - 59</v>
      </c>
      <c r="N3110" t="str">
        <f>INDEX(Table7[Column1],MATCH(O3110,Table7[Column2]))</f>
        <v>Learning Stage</v>
      </c>
      <c r="O3110">
        <v>5.2252296920000001</v>
      </c>
      <c r="P3110" t="str">
        <f>VLOOKUP(O3110,Table13[],2)</f>
        <v>1 - 5</v>
      </c>
      <c r="Q3110" t="str">
        <f>INDEX(Table8[Column1],MATCH(R3110,Table8[Column2]))</f>
        <v>Habitual</v>
      </c>
      <c r="R3110">
        <v>110.6068454</v>
      </c>
      <c r="S3110">
        <f t="shared" si="97"/>
        <v>4.6086185583333332</v>
      </c>
      <c r="T3110" t="s">
        <v>19</v>
      </c>
    </row>
    <row r="3111" spans="1:20" x14ac:dyDescent="0.25">
      <c r="A3111">
        <v>3110</v>
      </c>
      <c r="B3111" t="s">
        <v>3132</v>
      </c>
      <c r="C3111" t="s">
        <v>208</v>
      </c>
      <c r="D3111" t="str">
        <f t="shared" si="96"/>
        <v>Sheard Alice</v>
      </c>
      <c r="E3111" t="s">
        <v>15</v>
      </c>
      <c r="F3111" t="s">
        <v>38</v>
      </c>
      <c r="G3111" t="s">
        <v>1060</v>
      </c>
      <c r="H3111" t="s">
        <v>1061</v>
      </c>
      <c r="I3111" t="s">
        <v>38</v>
      </c>
      <c r="J3111" t="s">
        <v>19</v>
      </c>
      <c r="K3111" t="str">
        <f>INDEX(Table6[Column1],MATCH(L3111,Table6[Column2]))</f>
        <v>Adults</v>
      </c>
      <c r="L3111">
        <v>47.543103600000002</v>
      </c>
      <c r="M3111" t="str">
        <f>VLOOKUP(L3111,Table1[],2)</f>
        <v>40 - 49</v>
      </c>
      <c r="N3111" t="str">
        <f>INDEX(Table7[Column1],MATCH(O3111,Table7[Column2]))</f>
        <v>Learning Stage</v>
      </c>
      <c r="O3111">
        <v>5.7032995250000003</v>
      </c>
      <c r="P3111" t="str">
        <f>VLOOKUP(O3111,Table13[],2)</f>
        <v>1 - 5</v>
      </c>
      <c r="Q3111" t="str">
        <f>INDEX(Table8[Column1],MATCH(R3111,Table8[Column2]))</f>
        <v>Habitual</v>
      </c>
      <c r="R3111">
        <v>97.083988110000007</v>
      </c>
      <c r="S3111">
        <f t="shared" si="97"/>
        <v>4.04516617125</v>
      </c>
      <c r="T3111" t="s">
        <v>19</v>
      </c>
    </row>
    <row r="3112" spans="1:20" x14ac:dyDescent="0.25">
      <c r="A3112">
        <v>3111</v>
      </c>
      <c r="B3112" t="s">
        <v>400</v>
      </c>
      <c r="C3112" t="s">
        <v>925</v>
      </c>
      <c r="D3112" t="str">
        <f t="shared" si="96"/>
        <v>Williams Julie</v>
      </c>
      <c r="E3112" t="s">
        <v>15</v>
      </c>
      <c r="F3112" t="s">
        <v>339</v>
      </c>
      <c r="G3112" t="s">
        <v>2305</v>
      </c>
      <c r="H3112" t="s">
        <v>1826</v>
      </c>
      <c r="I3112" t="s">
        <v>192</v>
      </c>
      <c r="J3112" t="s">
        <v>19</v>
      </c>
      <c r="K3112" t="str">
        <f>INDEX(Table6[Column1],MATCH(L3112,Table6[Column2]))</f>
        <v>Elders</v>
      </c>
      <c r="L3112">
        <v>56.162113150000003</v>
      </c>
      <c r="M3112" t="str">
        <f>VLOOKUP(L3112,Table1[],2)</f>
        <v>50 - 59</v>
      </c>
      <c r="N3112" t="str">
        <f>INDEX(Table7[Column1],MATCH(O3112,Table7[Column2]))</f>
        <v>Learning Stage</v>
      </c>
      <c r="O3112">
        <v>3.2767735579999999</v>
      </c>
      <c r="P3112" t="str">
        <f>VLOOKUP(O3112,Table13[],2)</f>
        <v>1 - 5</v>
      </c>
      <c r="Q3112" t="str">
        <f>INDEX(Table8[Column1],MATCH(R3112,Table8[Column2]))</f>
        <v>Unexcused</v>
      </c>
      <c r="R3112">
        <v>160.7760432</v>
      </c>
      <c r="S3112">
        <f t="shared" si="97"/>
        <v>6.6990018000000005</v>
      </c>
      <c r="T3112" t="s">
        <v>19</v>
      </c>
    </row>
    <row r="3113" spans="1:20" x14ac:dyDescent="0.25">
      <c r="A3113">
        <v>3112</v>
      </c>
      <c r="B3113" t="s">
        <v>511</v>
      </c>
      <c r="C3113" t="s">
        <v>44</v>
      </c>
      <c r="D3113" t="str">
        <f t="shared" si="96"/>
        <v>Adams Gregory</v>
      </c>
      <c r="E3113" t="s">
        <v>22</v>
      </c>
      <c r="F3113" t="s">
        <v>2832</v>
      </c>
      <c r="G3113" t="s">
        <v>1060</v>
      </c>
      <c r="H3113" t="s">
        <v>1061</v>
      </c>
      <c r="I3113" t="s">
        <v>54</v>
      </c>
      <c r="J3113" t="s">
        <v>19</v>
      </c>
      <c r="K3113" t="str">
        <f>INDEX(Table6[Column1],MATCH(L3113,Table6[Column2]))</f>
        <v>Young Adults</v>
      </c>
      <c r="L3113">
        <v>32.124860460000001</v>
      </c>
      <c r="M3113" t="str">
        <f>VLOOKUP(L3113,Table1[],2)</f>
        <v>30 - 39</v>
      </c>
      <c r="N3113" t="str">
        <f>INDEX(Table7[Column1],MATCH(O3113,Table7[Column2]))</f>
        <v>Learning Stage</v>
      </c>
      <c r="O3113">
        <v>4.158933534</v>
      </c>
      <c r="P3113" t="str">
        <f>VLOOKUP(O3113,Table13[],2)</f>
        <v>1 - 5</v>
      </c>
      <c r="Q3113" t="str">
        <f>INDEX(Table8[Column1],MATCH(R3113,Table8[Column2]))</f>
        <v>Scheduled</v>
      </c>
      <c r="R3113">
        <v>0</v>
      </c>
      <c r="S3113">
        <f t="shared" si="97"/>
        <v>0</v>
      </c>
      <c r="T3113" t="s">
        <v>19</v>
      </c>
    </row>
    <row r="3114" spans="1:20" x14ac:dyDescent="0.25">
      <c r="A3114">
        <v>3113</v>
      </c>
      <c r="B3114" t="s">
        <v>3133</v>
      </c>
      <c r="C3114" t="s">
        <v>62</v>
      </c>
      <c r="D3114" t="str">
        <f t="shared" si="96"/>
        <v>Hardman Thomas</v>
      </c>
      <c r="E3114" t="s">
        <v>22</v>
      </c>
      <c r="F3114" t="s">
        <v>16</v>
      </c>
      <c r="G3114" t="s">
        <v>17</v>
      </c>
      <c r="H3114" t="s">
        <v>18</v>
      </c>
      <c r="I3114" t="s">
        <v>16</v>
      </c>
      <c r="J3114" t="s">
        <v>19</v>
      </c>
      <c r="K3114" t="str">
        <f>INDEX(Table6[Column1],MATCH(L3114,Table6[Column2]))</f>
        <v>Youth</v>
      </c>
      <c r="L3114">
        <v>26.22147417</v>
      </c>
      <c r="M3114" t="str">
        <f>VLOOKUP(L3114,Table1[],2)</f>
        <v>20 - 29</v>
      </c>
      <c r="N3114" t="str">
        <f>INDEX(Table7[Column1],MATCH(O3114,Table7[Column2]))</f>
        <v>Learning Stage</v>
      </c>
      <c r="O3114">
        <v>1.288142042</v>
      </c>
      <c r="P3114" t="str">
        <f>VLOOKUP(O3114,Table13[],2)</f>
        <v>1 - 5</v>
      </c>
      <c r="Q3114" t="str">
        <f>INDEX(Table8[Column1],MATCH(R3114,Table8[Column2]))</f>
        <v>Scheduled</v>
      </c>
      <c r="R3114">
        <v>0</v>
      </c>
      <c r="S3114">
        <f t="shared" si="97"/>
        <v>0</v>
      </c>
      <c r="T3114" t="s">
        <v>19</v>
      </c>
    </row>
    <row r="3115" spans="1:20" x14ac:dyDescent="0.25">
      <c r="A3115">
        <v>3114</v>
      </c>
      <c r="B3115" t="s">
        <v>3134</v>
      </c>
      <c r="C3115" t="s">
        <v>298</v>
      </c>
      <c r="D3115" t="str">
        <f t="shared" si="96"/>
        <v>Kirkendall Steve</v>
      </c>
      <c r="E3115" t="s">
        <v>22</v>
      </c>
      <c r="F3115" t="s">
        <v>1145</v>
      </c>
      <c r="G3115" t="s">
        <v>1060</v>
      </c>
      <c r="H3115" t="s">
        <v>1061</v>
      </c>
      <c r="I3115" t="s">
        <v>87</v>
      </c>
      <c r="J3115" t="s">
        <v>19</v>
      </c>
      <c r="K3115" t="str">
        <f>INDEX(Table6[Column1],MATCH(L3115,Table6[Column2]))</f>
        <v>Adults</v>
      </c>
      <c r="L3115">
        <v>47.780056600000002</v>
      </c>
      <c r="M3115" t="str">
        <f>VLOOKUP(L3115,Table1[],2)</f>
        <v>40 - 49</v>
      </c>
      <c r="N3115" t="str">
        <f>INDEX(Table7[Column1],MATCH(O3115,Table7[Column2]))</f>
        <v>Learning Stage</v>
      </c>
      <c r="O3115">
        <v>2.663105796</v>
      </c>
      <c r="P3115" t="str">
        <f>VLOOKUP(O3115,Table13[],2)</f>
        <v>1 - 5</v>
      </c>
      <c r="Q3115" t="str">
        <f>INDEX(Table8[Column1],MATCH(R3115,Table8[Column2]))</f>
        <v>Maintained</v>
      </c>
      <c r="R3115">
        <v>43.837799609999998</v>
      </c>
      <c r="S3115">
        <f t="shared" si="97"/>
        <v>1.8265749837499998</v>
      </c>
      <c r="T3115" t="s">
        <v>19</v>
      </c>
    </row>
    <row r="3116" spans="1:20" x14ac:dyDescent="0.25">
      <c r="A3116">
        <v>3115</v>
      </c>
      <c r="B3116" t="s">
        <v>3135</v>
      </c>
      <c r="C3116" t="s">
        <v>813</v>
      </c>
      <c r="D3116" t="str">
        <f t="shared" si="96"/>
        <v>Desai April</v>
      </c>
      <c r="E3116" t="s">
        <v>15</v>
      </c>
      <c r="F3116" t="s">
        <v>273</v>
      </c>
      <c r="G3116" t="s">
        <v>1060</v>
      </c>
      <c r="H3116" t="s">
        <v>1061</v>
      </c>
      <c r="I3116" t="s">
        <v>138</v>
      </c>
      <c r="J3116" t="s">
        <v>19</v>
      </c>
      <c r="K3116" t="str">
        <f>INDEX(Table6[Column1],MATCH(L3116,Table6[Column2]))</f>
        <v>Young Adults</v>
      </c>
      <c r="L3116">
        <v>38.641924019999998</v>
      </c>
      <c r="M3116" t="str">
        <f>VLOOKUP(L3116,Table1[],2)</f>
        <v>30 - 39</v>
      </c>
      <c r="N3116" t="str">
        <f>INDEX(Table7[Column1],MATCH(O3116,Table7[Column2]))</f>
        <v>Fitting in Stage</v>
      </c>
      <c r="O3116">
        <v>6.3525357700000002</v>
      </c>
      <c r="P3116" t="str">
        <f>VLOOKUP(O3116,Table13[],2)</f>
        <v>6 - 10</v>
      </c>
      <c r="Q3116" t="str">
        <f>INDEX(Table8[Column1],MATCH(R3116,Table8[Column2]))</f>
        <v>Maintained</v>
      </c>
      <c r="R3116">
        <v>58.068894810000003</v>
      </c>
      <c r="S3116">
        <f t="shared" si="97"/>
        <v>2.41953728375</v>
      </c>
      <c r="T3116" t="s">
        <v>19</v>
      </c>
    </row>
    <row r="3117" spans="1:20" x14ac:dyDescent="0.25">
      <c r="A3117">
        <v>3116</v>
      </c>
      <c r="B3117" t="s">
        <v>253</v>
      </c>
      <c r="C3117" t="s">
        <v>1855</v>
      </c>
      <c r="D3117" t="str">
        <f t="shared" si="96"/>
        <v>Harris Vonda</v>
      </c>
      <c r="E3117" t="s">
        <v>15</v>
      </c>
      <c r="F3117" t="s">
        <v>30</v>
      </c>
      <c r="G3117" t="s">
        <v>1060</v>
      </c>
      <c r="H3117" t="s">
        <v>1061</v>
      </c>
      <c r="I3117" t="s">
        <v>30</v>
      </c>
      <c r="J3117" t="s">
        <v>19</v>
      </c>
      <c r="K3117" t="str">
        <f>INDEX(Table6[Column1],MATCH(L3117,Table6[Column2]))</f>
        <v>Young Adults</v>
      </c>
      <c r="L3117">
        <v>38.224398010000002</v>
      </c>
      <c r="M3117" t="str">
        <f>VLOOKUP(L3117,Table1[],2)</f>
        <v>30 - 39</v>
      </c>
      <c r="N3117" t="str">
        <f>INDEX(Table7[Column1],MATCH(O3117,Table7[Column2]))</f>
        <v>Learning Stage</v>
      </c>
      <c r="O3117">
        <v>5.4158484629999997</v>
      </c>
      <c r="P3117" t="str">
        <f>VLOOKUP(O3117,Table13[],2)</f>
        <v>1 - 5</v>
      </c>
      <c r="Q3117" t="str">
        <f>INDEX(Table8[Column1],MATCH(R3117,Table8[Column2]))</f>
        <v>Scheduled</v>
      </c>
      <c r="R3117">
        <v>4.1963951330000002</v>
      </c>
      <c r="S3117">
        <f t="shared" si="97"/>
        <v>0.17484979720833335</v>
      </c>
      <c r="T3117" t="s">
        <v>19</v>
      </c>
    </row>
    <row r="3118" spans="1:20" x14ac:dyDescent="0.25">
      <c r="A3118">
        <v>3117</v>
      </c>
      <c r="B3118" t="s">
        <v>568</v>
      </c>
      <c r="C3118" t="s">
        <v>3136</v>
      </c>
      <c r="D3118" t="str">
        <f t="shared" si="96"/>
        <v>Holloway Chara</v>
      </c>
      <c r="E3118" t="s">
        <v>15</v>
      </c>
      <c r="F3118" t="s">
        <v>38</v>
      </c>
      <c r="G3118" t="s">
        <v>1060</v>
      </c>
      <c r="H3118" t="s">
        <v>1061</v>
      </c>
      <c r="I3118" t="s">
        <v>38</v>
      </c>
      <c r="J3118" t="s">
        <v>19</v>
      </c>
      <c r="K3118" t="str">
        <f>INDEX(Table6[Column1],MATCH(L3118,Table6[Column2]))</f>
        <v>Adults</v>
      </c>
      <c r="L3118">
        <v>41.00411776</v>
      </c>
      <c r="M3118" t="str">
        <f>VLOOKUP(L3118,Table1[],2)</f>
        <v>40 - 49</v>
      </c>
      <c r="N3118" t="str">
        <f>INDEX(Table7[Column1],MATCH(O3118,Table7[Column2]))</f>
        <v>Learning Stage</v>
      </c>
      <c r="O3118">
        <v>4.187221965</v>
      </c>
      <c r="P3118" t="str">
        <f>VLOOKUP(O3118,Table13[],2)</f>
        <v>1 - 5</v>
      </c>
      <c r="Q3118" t="str">
        <f>INDEX(Table8[Column1],MATCH(R3118,Table8[Column2]))</f>
        <v>Maintained</v>
      </c>
      <c r="R3118">
        <v>68.041922690000007</v>
      </c>
      <c r="S3118">
        <f t="shared" si="97"/>
        <v>2.8350801120833338</v>
      </c>
      <c r="T3118" t="s">
        <v>19</v>
      </c>
    </row>
    <row r="3119" spans="1:20" x14ac:dyDescent="0.25">
      <c r="A3119">
        <v>3118</v>
      </c>
      <c r="B3119" t="s">
        <v>3137</v>
      </c>
      <c r="C3119" t="s">
        <v>377</v>
      </c>
      <c r="D3119" t="str">
        <f t="shared" si="96"/>
        <v>Noyes Patrick</v>
      </c>
      <c r="E3119" t="s">
        <v>22</v>
      </c>
      <c r="F3119" t="s">
        <v>24</v>
      </c>
      <c r="G3119" t="s">
        <v>1060</v>
      </c>
      <c r="H3119" t="s">
        <v>1061</v>
      </c>
      <c r="I3119" t="s">
        <v>24</v>
      </c>
      <c r="J3119" t="s">
        <v>19</v>
      </c>
      <c r="K3119" t="str">
        <f>INDEX(Table6[Column1],MATCH(L3119,Table6[Column2]))</f>
        <v>Young Adults</v>
      </c>
      <c r="L3119">
        <v>31.244072200000002</v>
      </c>
      <c r="M3119" t="str">
        <f>VLOOKUP(L3119,Table1[],2)</f>
        <v>30 - 39</v>
      </c>
      <c r="N3119" t="str">
        <f>INDEX(Table7[Column1],MATCH(O3119,Table7[Column2]))</f>
        <v>Learning Stage</v>
      </c>
      <c r="O3119">
        <v>2.7938643289999998</v>
      </c>
      <c r="P3119" t="str">
        <f>VLOOKUP(O3119,Table13[],2)</f>
        <v>1 - 5</v>
      </c>
      <c r="Q3119" t="str">
        <f>INDEX(Table8[Column1],MATCH(R3119,Table8[Column2]))</f>
        <v>Scheduled</v>
      </c>
      <c r="R3119">
        <v>22.376492590000002</v>
      </c>
      <c r="S3119">
        <f t="shared" si="97"/>
        <v>0.9323538579166667</v>
      </c>
      <c r="T3119" t="s">
        <v>19</v>
      </c>
    </row>
    <row r="3120" spans="1:20" x14ac:dyDescent="0.25">
      <c r="A3120">
        <v>3119</v>
      </c>
      <c r="B3120" t="s">
        <v>3138</v>
      </c>
      <c r="C3120" t="s">
        <v>93</v>
      </c>
      <c r="D3120" t="str">
        <f t="shared" si="96"/>
        <v>Downing William</v>
      </c>
      <c r="E3120" t="s">
        <v>22</v>
      </c>
      <c r="F3120" t="s">
        <v>16</v>
      </c>
      <c r="G3120" t="s">
        <v>1060</v>
      </c>
      <c r="H3120" t="s">
        <v>1061</v>
      </c>
      <c r="I3120" t="s">
        <v>16</v>
      </c>
      <c r="J3120" t="s">
        <v>19</v>
      </c>
      <c r="K3120" t="str">
        <f>INDEX(Table6[Column1],MATCH(L3120,Table6[Column2]))</f>
        <v>Young Adults</v>
      </c>
      <c r="L3120">
        <v>39.375432009999997</v>
      </c>
      <c r="M3120" t="str">
        <f>VLOOKUP(L3120,Table1[],2)</f>
        <v>30 - 39</v>
      </c>
      <c r="N3120" t="str">
        <f>INDEX(Table7[Column1],MATCH(O3120,Table7[Column2]))</f>
        <v>Learning Stage</v>
      </c>
      <c r="O3120">
        <v>5.5764340939999997</v>
      </c>
      <c r="P3120" t="str">
        <f>VLOOKUP(O3120,Table13[],2)</f>
        <v>1 - 5</v>
      </c>
      <c r="Q3120" t="str">
        <f>INDEX(Table8[Column1],MATCH(R3120,Table8[Column2]))</f>
        <v>Scheduled</v>
      </c>
      <c r="R3120">
        <v>34.28188711</v>
      </c>
      <c r="S3120">
        <f t="shared" si="97"/>
        <v>1.4284119629166667</v>
      </c>
      <c r="T3120" t="s">
        <v>19</v>
      </c>
    </row>
    <row r="3121" spans="1:20" x14ac:dyDescent="0.25">
      <c r="A3121">
        <v>3120</v>
      </c>
      <c r="B3121" t="s">
        <v>770</v>
      </c>
      <c r="C3121" t="s">
        <v>1920</v>
      </c>
      <c r="D3121" t="str">
        <f t="shared" si="96"/>
        <v>Clifton Oliver</v>
      </c>
      <c r="E3121" t="s">
        <v>22</v>
      </c>
      <c r="F3121" t="s">
        <v>176</v>
      </c>
      <c r="G3121" t="s">
        <v>1060</v>
      </c>
      <c r="H3121" t="s">
        <v>1061</v>
      </c>
      <c r="I3121" t="s">
        <v>134</v>
      </c>
      <c r="J3121" t="s">
        <v>19</v>
      </c>
      <c r="K3121" t="str">
        <f>INDEX(Table6[Column1],MATCH(L3121,Table6[Column2]))</f>
        <v>Adults</v>
      </c>
      <c r="L3121">
        <v>42.927340649999998</v>
      </c>
      <c r="M3121" t="str">
        <f>VLOOKUP(L3121,Table1[],2)</f>
        <v>40 - 49</v>
      </c>
      <c r="N3121" t="str">
        <f>INDEX(Table7[Column1],MATCH(O3121,Table7[Column2]))</f>
        <v>Learning Stage</v>
      </c>
      <c r="O3121">
        <v>5.5289078690000002</v>
      </c>
      <c r="P3121" t="str">
        <f>VLOOKUP(O3121,Table13[],2)</f>
        <v>1 - 5</v>
      </c>
      <c r="Q3121" t="str">
        <f>INDEX(Table8[Column1],MATCH(R3121,Table8[Column2]))</f>
        <v>Scheduled</v>
      </c>
      <c r="R3121">
        <v>26.677189349999999</v>
      </c>
      <c r="S3121">
        <f t="shared" si="97"/>
        <v>1.11154955625</v>
      </c>
      <c r="T3121" t="s">
        <v>19</v>
      </c>
    </row>
    <row r="3122" spans="1:20" x14ac:dyDescent="0.25">
      <c r="A3122">
        <v>3121</v>
      </c>
      <c r="B3122" t="s">
        <v>3139</v>
      </c>
      <c r="C3122" t="s">
        <v>50</v>
      </c>
      <c r="D3122" t="str">
        <f t="shared" si="96"/>
        <v>Oakley Robert</v>
      </c>
      <c r="E3122" t="s">
        <v>22</v>
      </c>
      <c r="F3122" t="s">
        <v>2896</v>
      </c>
      <c r="G3122" t="s">
        <v>2305</v>
      </c>
      <c r="H3122" t="s">
        <v>1826</v>
      </c>
      <c r="I3122" t="s">
        <v>138</v>
      </c>
      <c r="J3122" t="s">
        <v>19</v>
      </c>
      <c r="K3122" t="str">
        <f>INDEX(Table6[Column1],MATCH(L3122,Table6[Column2]))</f>
        <v>Young Adults</v>
      </c>
      <c r="L3122">
        <v>34.58410808</v>
      </c>
      <c r="M3122" t="str">
        <f>VLOOKUP(L3122,Table1[],2)</f>
        <v>30 - 39</v>
      </c>
      <c r="N3122" t="str">
        <f>INDEX(Table7[Column1],MATCH(O3122,Table7[Column2]))</f>
        <v>Learning Stage</v>
      </c>
      <c r="O3122">
        <v>5.4735827129999999</v>
      </c>
      <c r="P3122" t="str">
        <f>VLOOKUP(O3122,Table13[],2)</f>
        <v>1 - 5</v>
      </c>
      <c r="Q3122" t="str">
        <f>INDEX(Table8[Column1],MATCH(R3122,Table8[Column2]))</f>
        <v>Habitual</v>
      </c>
      <c r="R3122">
        <v>85.537761919999994</v>
      </c>
      <c r="S3122">
        <f t="shared" si="97"/>
        <v>3.5640734133333334</v>
      </c>
      <c r="T3122" t="s">
        <v>19</v>
      </c>
    </row>
    <row r="3123" spans="1:20" x14ac:dyDescent="0.25">
      <c r="A3123">
        <v>3122</v>
      </c>
      <c r="B3123" t="s">
        <v>3140</v>
      </c>
      <c r="C3123" t="s">
        <v>3141</v>
      </c>
      <c r="D3123" t="str">
        <f t="shared" si="96"/>
        <v>Rinehart Clementine</v>
      </c>
      <c r="E3123" t="s">
        <v>15</v>
      </c>
      <c r="F3123" t="s">
        <v>30</v>
      </c>
      <c r="G3123" t="s">
        <v>2305</v>
      </c>
      <c r="H3123" t="s">
        <v>1826</v>
      </c>
      <c r="I3123" t="s">
        <v>30</v>
      </c>
      <c r="J3123" t="s">
        <v>19</v>
      </c>
      <c r="K3123" t="str">
        <f>INDEX(Table6[Column1],MATCH(L3123,Table6[Column2]))</f>
        <v>Young Adults</v>
      </c>
      <c r="L3123">
        <v>36.446753710000003</v>
      </c>
      <c r="M3123" t="str">
        <f>VLOOKUP(L3123,Table1[],2)</f>
        <v>30 - 39</v>
      </c>
      <c r="N3123" t="str">
        <f>INDEX(Table7[Column1],MATCH(O3123,Table7[Column2]))</f>
        <v>Fitting in Stage</v>
      </c>
      <c r="O3123">
        <v>6.2277484540000003</v>
      </c>
      <c r="P3123" t="str">
        <f>VLOOKUP(O3123,Table13[],2)</f>
        <v>6 - 10</v>
      </c>
      <c r="Q3123" t="str">
        <f>INDEX(Table8[Column1],MATCH(R3123,Table8[Column2]))</f>
        <v>Scheduled</v>
      </c>
      <c r="R3123">
        <v>17.17475937</v>
      </c>
      <c r="S3123">
        <f t="shared" si="97"/>
        <v>0.71561497375000005</v>
      </c>
      <c r="T3123" t="s">
        <v>19</v>
      </c>
    </row>
    <row r="3124" spans="1:20" x14ac:dyDescent="0.25">
      <c r="A3124">
        <v>3123</v>
      </c>
      <c r="B3124" t="s">
        <v>3142</v>
      </c>
      <c r="C3124" t="s">
        <v>183</v>
      </c>
      <c r="D3124" t="str">
        <f t="shared" si="96"/>
        <v>Stanback Donald</v>
      </c>
      <c r="E3124" t="s">
        <v>22</v>
      </c>
      <c r="F3124" t="s">
        <v>16</v>
      </c>
      <c r="G3124" t="s">
        <v>1060</v>
      </c>
      <c r="H3124" t="s">
        <v>1061</v>
      </c>
      <c r="I3124" t="s">
        <v>16</v>
      </c>
      <c r="J3124" t="s">
        <v>19</v>
      </c>
      <c r="K3124" t="str">
        <f>INDEX(Table6[Column1],MATCH(L3124,Table6[Column2]))</f>
        <v>Adults</v>
      </c>
      <c r="L3124">
        <v>44.443391990000002</v>
      </c>
      <c r="M3124" t="str">
        <f>VLOOKUP(L3124,Table1[],2)</f>
        <v>40 - 49</v>
      </c>
      <c r="N3124" t="str">
        <f>INDEX(Table7[Column1],MATCH(O3124,Table7[Column2]))</f>
        <v>Learning Stage</v>
      </c>
      <c r="O3124">
        <v>2.884742535</v>
      </c>
      <c r="P3124" t="str">
        <f>VLOOKUP(O3124,Table13[],2)</f>
        <v>1 - 5</v>
      </c>
      <c r="Q3124" t="str">
        <f>INDEX(Table8[Column1],MATCH(R3124,Table8[Column2]))</f>
        <v>Habitual</v>
      </c>
      <c r="R3124">
        <v>102.03452799999999</v>
      </c>
      <c r="S3124">
        <f t="shared" si="97"/>
        <v>4.2514386666666661</v>
      </c>
      <c r="T3124" t="s">
        <v>19</v>
      </c>
    </row>
    <row r="3125" spans="1:20" x14ac:dyDescent="0.25">
      <c r="A3125">
        <v>3124</v>
      </c>
      <c r="B3125" t="s">
        <v>3143</v>
      </c>
      <c r="C3125" t="s">
        <v>2070</v>
      </c>
      <c r="D3125" t="str">
        <f t="shared" si="96"/>
        <v>Brito Felicia</v>
      </c>
      <c r="E3125" t="s">
        <v>15</v>
      </c>
      <c r="F3125" t="s">
        <v>431</v>
      </c>
      <c r="G3125" t="s">
        <v>2305</v>
      </c>
      <c r="H3125" t="s">
        <v>1826</v>
      </c>
      <c r="I3125" t="s">
        <v>138</v>
      </c>
      <c r="J3125" t="s">
        <v>19</v>
      </c>
      <c r="K3125" t="str">
        <f>INDEX(Table6[Column1],MATCH(L3125,Table6[Column2]))</f>
        <v>Adults</v>
      </c>
      <c r="L3125">
        <v>47.184923619999999</v>
      </c>
      <c r="M3125" t="str">
        <f>VLOOKUP(L3125,Table1[],2)</f>
        <v>40 - 49</v>
      </c>
      <c r="N3125" t="str">
        <f>INDEX(Table7[Column1],MATCH(O3125,Table7[Column2]))</f>
        <v>Learning Stage</v>
      </c>
      <c r="O3125">
        <v>5.0455996330000001</v>
      </c>
      <c r="P3125" t="str">
        <f>VLOOKUP(O3125,Table13[],2)</f>
        <v>1 - 5</v>
      </c>
      <c r="Q3125" t="str">
        <f>INDEX(Table8[Column1],MATCH(R3125,Table8[Column2]))</f>
        <v>Maintained</v>
      </c>
      <c r="R3125">
        <v>79.672666399999997</v>
      </c>
      <c r="S3125">
        <f t="shared" si="97"/>
        <v>3.3196944333333334</v>
      </c>
      <c r="T3125" t="s">
        <v>19</v>
      </c>
    </row>
    <row r="3126" spans="1:20" x14ac:dyDescent="0.25">
      <c r="A3126">
        <v>3125</v>
      </c>
      <c r="B3126" t="s">
        <v>1950</v>
      </c>
      <c r="C3126" t="s">
        <v>842</v>
      </c>
      <c r="D3126" t="str">
        <f t="shared" si="96"/>
        <v>Loving Leslie</v>
      </c>
      <c r="E3126" t="s">
        <v>15</v>
      </c>
      <c r="F3126" t="s">
        <v>407</v>
      </c>
      <c r="G3126" t="s">
        <v>1060</v>
      </c>
      <c r="H3126" t="s">
        <v>1061</v>
      </c>
      <c r="I3126" t="s">
        <v>407</v>
      </c>
      <c r="J3126" t="s">
        <v>19</v>
      </c>
      <c r="K3126" t="str">
        <f>INDEX(Table6[Column1],MATCH(L3126,Table6[Column2]))</f>
        <v>Adults</v>
      </c>
      <c r="L3126">
        <v>40.862431129999997</v>
      </c>
      <c r="M3126" t="str">
        <f>VLOOKUP(L3126,Table1[],2)</f>
        <v>40 - 49</v>
      </c>
      <c r="N3126" t="str">
        <f>INDEX(Table7[Column1],MATCH(O3126,Table7[Column2]))</f>
        <v>Learning Stage</v>
      </c>
      <c r="O3126">
        <v>5.359619146</v>
      </c>
      <c r="P3126" t="str">
        <f>VLOOKUP(O3126,Table13[],2)</f>
        <v>1 - 5</v>
      </c>
      <c r="Q3126" t="str">
        <f>INDEX(Table8[Column1],MATCH(R3126,Table8[Column2]))</f>
        <v>Maintained</v>
      </c>
      <c r="R3126">
        <v>45.741674879999998</v>
      </c>
      <c r="S3126">
        <f t="shared" si="97"/>
        <v>1.9059031200000001</v>
      </c>
      <c r="T3126" t="s">
        <v>19</v>
      </c>
    </row>
    <row r="3127" spans="1:20" x14ac:dyDescent="0.25">
      <c r="A3127">
        <v>3126</v>
      </c>
      <c r="B3127" t="s">
        <v>3144</v>
      </c>
      <c r="C3127" t="s">
        <v>77</v>
      </c>
      <c r="D3127" t="str">
        <f t="shared" si="96"/>
        <v>Nickerson Sandra</v>
      </c>
      <c r="E3127" t="s">
        <v>15</v>
      </c>
      <c r="F3127" t="s">
        <v>127</v>
      </c>
      <c r="G3127" t="s">
        <v>1060</v>
      </c>
      <c r="H3127" t="s">
        <v>1061</v>
      </c>
      <c r="I3127" t="s">
        <v>127</v>
      </c>
      <c r="J3127" t="s">
        <v>19</v>
      </c>
      <c r="K3127" t="str">
        <f>INDEX(Table6[Column1],MATCH(L3127,Table6[Column2]))</f>
        <v>Teenagers</v>
      </c>
      <c r="L3127">
        <v>18.94088065</v>
      </c>
      <c r="M3127" t="e">
        <f>VLOOKUP(L3127,Table1[],2)</f>
        <v>#N/A</v>
      </c>
      <c r="N3127" t="str">
        <f>INDEX(Table7[Column1],MATCH(O3127,Table7[Column2]))</f>
        <v>Learning Stage</v>
      </c>
      <c r="O3127">
        <v>4.829747019</v>
      </c>
      <c r="P3127" t="str">
        <f>VLOOKUP(O3127,Table13[],2)</f>
        <v>1 - 5</v>
      </c>
      <c r="Q3127" t="str">
        <f>INDEX(Table8[Column1],MATCH(R3127,Table8[Column2]))</f>
        <v>Scheduled</v>
      </c>
      <c r="R3127">
        <v>0</v>
      </c>
      <c r="S3127">
        <f t="shared" si="97"/>
        <v>0</v>
      </c>
      <c r="T3127" t="s">
        <v>19</v>
      </c>
    </row>
    <row r="3128" spans="1:20" x14ac:dyDescent="0.25">
      <c r="A3128">
        <v>3127</v>
      </c>
      <c r="B3128" t="s">
        <v>3145</v>
      </c>
      <c r="C3128" t="s">
        <v>2763</v>
      </c>
      <c r="D3128" t="str">
        <f t="shared" si="96"/>
        <v>McCay Wanda</v>
      </c>
      <c r="E3128" t="s">
        <v>15</v>
      </c>
      <c r="F3128" t="s">
        <v>38</v>
      </c>
      <c r="G3128" t="s">
        <v>820</v>
      </c>
      <c r="H3128" t="s">
        <v>821</v>
      </c>
      <c r="I3128" t="s">
        <v>38</v>
      </c>
      <c r="J3128" t="s">
        <v>19</v>
      </c>
      <c r="K3128" t="str">
        <f>INDEX(Table6[Column1],MATCH(L3128,Table6[Column2]))</f>
        <v>Young Adults</v>
      </c>
      <c r="L3128">
        <v>33.40563384</v>
      </c>
      <c r="M3128" t="str">
        <f>VLOOKUP(L3128,Table1[],2)</f>
        <v>30 - 39</v>
      </c>
      <c r="N3128" t="str">
        <f>INDEX(Table7[Column1],MATCH(O3128,Table7[Column2]))</f>
        <v>Learning Stage</v>
      </c>
      <c r="O3128">
        <v>4.4366006889999996</v>
      </c>
      <c r="P3128" t="str">
        <f>VLOOKUP(O3128,Table13[],2)</f>
        <v>1 - 5</v>
      </c>
      <c r="Q3128" t="str">
        <f>INDEX(Table8[Column1],MATCH(R3128,Table8[Column2]))</f>
        <v>Scheduled</v>
      </c>
      <c r="R3128">
        <v>10.8730645</v>
      </c>
      <c r="S3128">
        <f t="shared" si="97"/>
        <v>0.45304435416666666</v>
      </c>
      <c r="T3128" t="s">
        <v>19</v>
      </c>
    </row>
    <row r="3129" spans="1:20" x14ac:dyDescent="0.25">
      <c r="A3129">
        <v>3128</v>
      </c>
      <c r="B3129" t="s">
        <v>3146</v>
      </c>
      <c r="C3129" t="s">
        <v>885</v>
      </c>
      <c r="D3129" t="str">
        <f t="shared" si="96"/>
        <v>Crawley Elizabeth</v>
      </c>
      <c r="E3129" t="s">
        <v>15</v>
      </c>
      <c r="F3129" t="s">
        <v>38</v>
      </c>
      <c r="G3129" t="s">
        <v>1060</v>
      </c>
      <c r="H3129" t="s">
        <v>1061</v>
      </c>
      <c r="I3129" t="s">
        <v>38</v>
      </c>
      <c r="J3129" t="s">
        <v>19</v>
      </c>
      <c r="K3129" t="str">
        <f>INDEX(Table6[Column1],MATCH(L3129,Table6[Column2]))</f>
        <v>Adults</v>
      </c>
      <c r="L3129">
        <v>44.999848700000001</v>
      </c>
      <c r="M3129" t="str">
        <f>VLOOKUP(L3129,Table1[],2)</f>
        <v>40 - 49</v>
      </c>
      <c r="N3129" t="str">
        <f>INDEX(Table7[Column1],MATCH(O3129,Table7[Column2]))</f>
        <v>Learning Stage</v>
      </c>
      <c r="O3129">
        <v>5.2887296179999996</v>
      </c>
      <c r="P3129" t="str">
        <f>VLOOKUP(O3129,Table13[],2)</f>
        <v>1 - 5</v>
      </c>
      <c r="Q3129" t="str">
        <f>INDEX(Table8[Column1],MATCH(R3129,Table8[Column2]))</f>
        <v>Maintained</v>
      </c>
      <c r="R3129">
        <v>55.81694306</v>
      </c>
      <c r="S3129">
        <f t="shared" si="97"/>
        <v>2.3257059608333335</v>
      </c>
      <c r="T3129" t="s">
        <v>19</v>
      </c>
    </row>
    <row r="3130" spans="1:20" x14ac:dyDescent="0.25">
      <c r="A3130">
        <v>3129</v>
      </c>
      <c r="B3130" t="s">
        <v>3147</v>
      </c>
      <c r="C3130" t="s">
        <v>221</v>
      </c>
      <c r="D3130" t="str">
        <f t="shared" si="96"/>
        <v>Partee Mildred</v>
      </c>
      <c r="E3130" t="s">
        <v>15</v>
      </c>
      <c r="F3130" t="s">
        <v>1328</v>
      </c>
      <c r="G3130" t="s">
        <v>1060</v>
      </c>
      <c r="H3130" t="s">
        <v>1061</v>
      </c>
      <c r="I3130" t="s">
        <v>24</v>
      </c>
      <c r="J3130" t="s">
        <v>19</v>
      </c>
      <c r="K3130" t="str">
        <f>INDEX(Table6[Column1],MATCH(L3130,Table6[Column2]))</f>
        <v>Young Adults</v>
      </c>
      <c r="L3130">
        <v>34.404925220000003</v>
      </c>
      <c r="M3130" t="str">
        <f>VLOOKUP(L3130,Table1[],2)</f>
        <v>30 - 39</v>
      </c>
      <c r="N3130" t="str">
        <f>INDEX(Table7[Column1],MATCH(O3130,Table7[Column2]))</f>
        <v>Learning Stage</v>
      </c>
      <c r="O3130">
        <v>2.8913802070000001</v>
      </c>
      <c r="P3130" t="str">
        <f>VLOOKUP(O3130,Table13[],2)</f>
        <v>1 - 5</v>
      </c>
      <c r="Q3130" t="str">
        <f>INDEX(Table8[Column1],MATCH(R3130,Table8[Column2]))</f>
        <v>Scheduled</v>
      </c>
      <c r="R3130">
        <v>29.48788072</v>
      </c>
      <c r="S3130">
        <f t="shared" si="97"/>
        <v>1.2286616966666666</v>
      </c>
      <c r="T3130" t="s">
        <v>19</v>
      </c>
    </row>
    <row r="3131" spans="1:20" x14ac:dyDescent="0.25">
      <c r="A3131">
        <v>3130</v>
      </c>
      <c r="B3131" t="s">
        <v>3148</v>
      </c>
      <c r="C3131" t="s">
        <v>50</v>
      </c>
      <c r="D3131" t="str">
        <f t="shared" si="96"/>
        <v>Magallon Robert</v>
      </c>
      <c r="E3131" t="s">
        <v>22</v>
      </c>
      <c r="F3131" t="s">
        <v>87</v>
      </c>
      <c r="G3131" t="s">
        <v>2305</v>
      </c>
      <c r="H3131" t="s">
        <v>1826</v>
      </c>
      <c r="I3131" t="s">
        <v>87</v>
      </c>
      <c r="J3131" t="s">
        <v>19</v>
      </c>
      <c r="K3131" t="str">
        <f>INDEX(Table6[Column1],MATCH(L3131,Table6[Column2]))</f>
        <v>Adults</v>
      </c>
      <c r="L3131">
        <v>44.042210789999999</v>
      </c>
      <c r="M3131" t="str">
        <f>VLOOKUP(L3131,Table1[],2)</f>
        <v>40 - 49</v>
      </c>
      <c r="N3131" t="str">
        <f>INDEX(Table7[Column1],MATCH(O3131,Table7[Column2]))</f>
        <v>Learning Stage</v>
      </c>
      <c r="O3131">
        <v>0.354923445</v>
      </c>
      <c r="P3131" t="e">
        <f>VLOOKUP(O3131,Table13[],2)</f>
        <v>#N/A</v>
      </c>
      <c r="Q3131" t="str">
        <f>INDEX(Table8[Column1],MATCH(R3131,Table8[Column2]))</f>
        <v>Habitual</v>
      </c>
      <c r="R3131">
        <v>104.98032619999999</v>
      </c>
      <c r="S3131">
        <f t="shared" si="97"/>
        <v>4.3741802583333333</v>
      </c>
      <c r="T3131" t="s">
        <v>19</v>
      </c>
    </row>
    <row r="3132" spans="1:20" x14ac:dyDescent="0.25">
      <c r="A3132">
        <v>3131</v>
      </c>
      <c r="B3132" t="s">
        <v>3149</v>
      </c>
      <c r="C3132" t="s">
        <v>3150</v>
      </c>
      <c r="D3132" t="str">
        <f t="shared" si="96"/>
        <v>Lyon Lou</v>
      </c>
      <c r="E3132" t="s">
        <v>15</v>
      </c>
      <c r="F3132" t="s">
        <v>424</v>
      </c>
      <c r="G3132" t="s">
        <v>1060</v>
      </c>
      <c r="H3132" t="s">
        <v>1061</v>
      </c>
      <c r="I3132" t="s">
        <v>121</v>
      </c>
      <c r="J3132" t="s">
        <v>19</v>
      </c>
      <c r="K3132" t="str">
        <f>INDEX(Table6[Column1],MATCH(L3132,Table6[Column2]))</f>
        <v>Adults</v>
      </c>
      <c r="L3132">
        <v>41.908042479999999</v>
      </c>
      <c r="M3132" t="str">
        <f>VLOOKUP(L3132,Table1[],2)</f>
        <v>40 - 49</v>
      </c>
      <c r="N3132" t="str">
        <f>INDEX(Table7[Column1],MATCH(O3132,Table7[Column2]))</f>
        <v>Learning Stage</v>
      </c>
      <c r="O3132">
        <v>2.745571269</v>
      </c>
      <c r="P3132" t="str">
        <f>VLOOKUP(O3132,Table13[],2)</f>
        <v>1 - 5</v>
      </c>
      <c r="Q3132" t="str">
        <f>INDEX(Table8[Column1],MATCH(R3132,Table8[Column2]))</f>
        <v>Excused</v>
      </c>
      <c r="R3132">
        <v>125.5239529</v>
      </c>
      <c r="S3132">
        <f t="shared" si="97"/>
        <v>5.2301647041666666</v>
      </c>
      <c r="T3132" t="s">
        <v>19</v>
      </c>
    </row>
    <row r="3133" spans="1:20" x14ac:dyDescent="0.25">
      <c r="A3133">
        <v>3132</v>
      </c>
      <c r="B3133" t="s">
        <v>3151</v>
      </c>
      <c r="C3133" t="s">
        <v>968</v>
      </c>
      <c r="D3133" t="str">
        <f t="shared" si="96"/>
        <v>Karp Alvin</v>
      </c>
      <c r="E3133" t="s">
        <v>22</v>
      </c>
      <c r="F3133" t="s">
        <v>38</v>
      </c>
      <c r="G3133" t="s">
        <v>1060</v>
      </c>
      <c r="H3133" t="s">
        <v>1061</v>
      </c>
      <c r="I3133" t="s">
        <v>38</v>
      </c>
      <c r="J3133" t="s">
        <v>19</v>
      </c>
      <c r="K3133" t="str">
        <f>INDEX(Table6[Column1],MATCH(L3133,Table6[Column2]))</f>
        <v>Youth</v>
      </c>
      <c r="L3133">
        <v>28.83925911</v>
      </c>
      <c r="M3133" t="str">
        <f>VLOOKUP(L3133,Table1[],2)</f>
        <v>20 - 29</v>
      </c>
      <c r="N3133" t="str">
        <f>INDEX(Table7[Column1],MATCH(O3133,Table7[Column2]))</f>
        <v>Learning Stage</v>
      </c>
      <c r="O3133">
        <v>4.4142601580000003</v>
      </c>
      <c r="P3133" t="str">
        <f>VLOOKUP(O3133,Table13[],2)</f>
        <v>1 - 5</v>
      </c>
      <c r="Q3133" t="str">
        <f>INDEX(Table8[Column1],MATCH(R3133,Table8[Column2]))</f>
        <v>Scheduled</v>
      </c>
      <c r="R3133">
        <v>8.2700724569999995</v>
      </c>
      <c r="S3133">
        <f t="shared" si="97"/>
        <v>0.34458635237499996</v>
      </c>
      <c r="T3133" t="s">
        <v>19</v>
      </c>
    </row>
    <row r="3134" spans="1:20" x14ac:dyDescent="0.25">
      <c r="A3134">
        <v>3133</v>
      </c>
      <c r="B3134" t="s">
        <v>3152</v>
      </c>
      <c r="C3134" t="s">
        <v>762</v>
      </c>
      <c r="D3134" t="str">
        <f t="shared" si="96"/>
        <v>Fitch Walter</v>
      </c>
      <c r="E3134" t="s">
        <v>22</v>
      </c>
      <c r="F3134" t="s">
        <v>30</v>
      </c>
      <c r="G3134" t="s">
        <v>2305</v>
      </c>
      <c r="H3134" t="s">
        <v>1826</v>
      </c>
      <c r="I3134" t="s">
        <v>30</v>
      </c>
      <c r="J3134" t="s">
        <v>19</v>
      </c>
      <c r="K3134" t="str">
        <f>INDEX(Table6[Column1],MATCH(L3134,Table6[Column2]))</f>
        <v>Young Adults</v>
      </c>
      <c r="L3134">
        <v>39.367362049999997</v>
      </c>
      <c r="M3134" t="str">
        <f>VLOOKUP(L3134,Table1[],2)</f>
        <v>30 - 39</v>
      </c>
      <c r="N3134" t="str">
        <f>INDEX(Table7[Column1],MATCH(O3134,Table7[Column2]))</f>
        <v>Learning Stage</v>
      </c>
      <c r="O3134">
        <v>4.7988814489999996</v>
      </c>
      <c r="P3134" t="str">
        <f>VLOOKUP(O3134,Table13[],2)</f>
        <v>1 - 5</v>
      </c>
      <c r="Q3134" t="str">
        <f>INDEX(Table8[Column1],MATCH(R3134,Table8[Column2]))</f>
        <v>Maintained</v>
      </c>
      <c r="R3134">
        <v>44.533550839999997</v>
      </c>
      <c r="S3134">
        <f t="shared" si="97"/>
        <v>1.855564618333333</v>
      </c>
      <c r="T3134" t="s">
        <v>19</v>
      </c>
    </row>
    <row r="3135" spans="1:20" x14ac:dyDescent="0.25">
      <c r="A3135">
        <v>3134</v>
      </c>
      <c r="B3135" t="s">
        <v>3153</v>
      </c>
      <c r="C3135" t="s">
        <v>50</v>
      </c>
      <c r="D3135" t="str">
        <f t="shared" si="96"/>
        <v>Ybarra Robert</v>
      </c>
      <c r="E3135" t="s">
        <v>22</v>
      </c>
      <c r="F3135" t="s">
        <v>828</v>
      </c>
      <c r="G3135" t="s">
        <v>2305</v>
      </c>
      <c r="H3135" t="s">
        <v>1826</v>
      </c>
      <c r="I3135" t="s">
        <v>24</v>
      </c>
      <c r="J3135" t="s">
        <v>19</v>
      </c>
      <c r="K3135" t="str">
        <f>INDEX(Table6[Column1],MATCH(L3135,Table6[Column2]))</f>
        <v>Youth</v>
      </c>
      <c r="L3135">
        <v>23.109610740000001</v>
      </c>
      <c r="M3135" t="str">
        <f>VLOOKUP(L3135,Table1[],2)</f>
        <v>20 - 29</v>
      </c>
      <c r="N3135" t="str">
        <f>INDEX(Table7[Column1],MATCH(O3135,Table7[Column2]))</f>
        <v>Learning Stage</v>
      </c>
      <c r="O3135">
        <v>4.7588304360000002</v>
      </c>
      <c r="P3135" t="str">
        <f>VLOOKUP(O3135,Table13[],2)</f>
        <v>1 - 5</v>
      </c>
      <c r="Q3135" t="str">
        <f>INDEX(Table8[Column1],MATCH(R3135,Table8[Column2]))</f>
        <v>Scheduled</v>
      </c>
      <c r="R3135">
        <v>0</v>
      </c>
      <c r="S3135">
        <f t="shared" si="97"/>
        <v>0</v>
      </c>
      <c r="T3135" t="s">
        <v>19</v>
      </c>
    </row>
    <row r="3136" spans="1:20" x14ac:dyDescent="0.25">
      <c r="A3136">
        <v>3135</v>
      </c>
      <c r="B3136" t="s">
        <v>2531</v>
      </c>
      <c r="C3136" t="s">
        <v>550</v>
      </c>
      <c r="D3136" t="str">
        <f t="shared" si="96"/>
        <v>Kennedy Barbara</v>
      </c>
      <c r="E3136" t="s">
        <v>15</v>
      </c>
      <c r="F3136" t="s">
        <v>505</v>
      </c>
      <c r="G3136" t="s">
        <v>2305</v>
      </c>
      <c r="H3136" t="s">
        <v>1826</v>
      </c>
      <c r="I3136" t="s">
        <v>24</v>
      </c>
      <c r="J3136" t="s">
        <v>19</v>
      </c>
      <c r="K3136" t="str">
        <f>INDEX(Table6[Column1],MATCH(L3136,Table6[Column2]))</f>
        <v>Adults</v>
      </c>
      <c r="L3136">
        <v>40.432183260000002</v>
      </c>
      <c r="M3136" t="str">
        <f>VLOOKUP(L3136,Table1[],2)</f>
        <v>40 - 49</v>
      </c>
      <c r="N3136" t="str">
        <f>INDEX(Table7[Column1],MATCH(O3136,Table7[Column2]))</f>
        <v>Learning Stage</v>
      </c>
      <c r="O3136">
        <v>4.8055814520000002</v>
      </c>
      <c r="P3136" t="str">
        <f>VLOOKUP(O3136,Table13[],2)</f>
        <v>1 - 5</v>
      </c>
      <c r="Q3136" t="str">
        <f>INDEX(Table8[Column1],MATCH(R3136,Table8[Column2]))</f>
        <v>Maintained</v>
      </c>
      <c r="R3136">
        <v>47.765292189999997</v>
      </c>
      <c r="S3136">
        <f t="shared" si="97"/>
        <v>1.9902205079166666</v>
      </c>
      <c r="T3136" t="s">
        <v>19</v>
      </c>
    </row>
    <row r="3137" spans="1:20" x14ac:dyDescent="0.25">
      <c r="A3137">
        <v>3136</v>
      </c>
      <c r="B3137" t="s">
        <v>1372</v>
      </c>
      <c r="C3137" t="s">
        <v>3154</v>
      </c>
      <c r="D3137" t="str">
        <f t="shared" si="96"/>
        <v>Frazier Candace</v>
      </c>
      <c r="E3137" t="s">
        <v>15</v>
      </c>
      <c r="F3137" t="s">
        <v>38</v>
      </c>
      <c r="G3137" t="s">
        <v>1060</v>
      </c>
      <c r="H3137" t="s">
        <v>1061</v>
      </c>
      <c r="I3137" t="s">
        <v>38</v>
      </c>
      <c r="J3137" t="s">
        <v>19</v>
      </c>
      <c r="K3137" t="str">
        <f>INDEX(Table6[Column1],MATCH(L3137,Table6[Column2]))</f>
        <v>Adults</v>
      </c>
      <c r="L3137">
        <v>43.487484299999998</v>
      </c>
      <c r="M3137" t="str">
        <f>VLOOKUP(L3137,Table1[],2)</f>
        <v>40 - 49</v>
      </c>
      <c r="N3137" t="str">
        <f>INDEX(Table7[Column1],MATCH(O3137,Table7[Column2]))</f>
        <v>Learning Stage</v>
      </c>
      <c r="O3137">
        <v>4.6841696319999997</v>
      </c>
      <c r="P3137" t="str">
        <f>VLOOKUP(O3137,Table13[],2)</f>
        <v>1 - 5</v>
      </c>
      <c r="Q3137" t="str">
        <f>INDEX(Table8[Column1],MATCH(R3137,Table8[Column2]))</f>
        <v>Habitual</v>
      </c>
      <c r="R3137">
        <v>90.7248254</v>
      </c>
      <c r="S3137">
        <f t="shared" si="97"/>
        <v>3.7802010583333336</v>
      </c>
      <c r="T3137" t="s">
        <v>19</v>
      </c>
    </row>
    <row r="3138" spans="1:20" x14ac:dyDescent="0.25">
      <c r="A3138">
        <v>3137</v>
      </c>
      <c r="B3138" t="s">
        <v>2995</v>
      </c>
      <c r="C3138" t="s">
        <v>30</v>
      </c>
      <c r="D3138" t="str">
        <f t="shared" si="96"/>
        <v>Brock Victoria</v>
      </c>
      <c r="E3138" t="s">
        <v>15</v>
      </c>
      <c r="F3138" t="s">
        <v>33</v>
      </c>
      <c r="G3138" t="s">
        <v>1060</v>
      </c>
      <c r="H3138" t="s">
        <v>1061</v>
      </c>
      <c r="I3138" t="s">
        <v>33</v>
      </c>
      <c r="J3138" t="s">
        <v>19</v>
      </c>
      <c r="K3138" t="str">
        <f>INDEX(Table6[Column1],MATCH(L3138,Table6[Column2]))</f>
        <v>Adults</v>
      </c>
      <c r="L3138">
        <v>48.803241929999999</v>
      </c>
      <c r="M3138" t="str">
        <f>VLOOKUP(L3138,Table1[],2)</f>
        <v>40 - 49</v>
      </c>
      <c r="N3138" t="str">
        <f>INDEX(Table7[Column1],MATCH(O3138,Table7[Column2]))</f>
        <v>Fitting in Stage</v>
      </c>
      <c r="O3138">
        <v>7.2473633770000001</v>
      </c>
      <c r="P3138" t="str">
        <f>VLOOKUP(O3138,Table13[],2)</f>
        <v>6 - 10</v>
      </c>
      <c r="Q3138" t="str">
        <f>INDEX(Table8[Column1],MATCH(R3138,Table8[Column2]))</f>
        <v>Habitual</v>
      </c>
      <c r="R3138">
        <v>96.337959769999998</v>
      </c>
      <c r="S3138">
        <f t="shared" si="97"/>
        <v>4.0140816570833335</v>
      </c>
      <c r="T3138" t="s">
        <v>19</v>
      </c>
    </row>
    <row r="3139" spans="1:20" x14ac:dyDescent="0.25">
      <c r="A3139">
        <v>3138</v>
      </c>
      <c r="B3139" t="s">
        <v>248</v>
      </c>
      <c r="C3139" t="s">
        <v>603</v>
      </c>
      <c r="D3139" t="str">
        <f t="shared" ref="D3139:D3202" si="98">CONCATENATE(B3139, " ",C3139)</f>
        <v>Gleason Willie</v>
      </c>
      <c r="E3139" t="s">
        <v>22</v>
      </c>
      <c r="F3139" t="s">
        <v>30</v>
      </c>
      <c r="G3139" t="s">
        <v>1060</v>
      </c>
      <c r="H3139" t="s">
        <v>1061</v>
      </c>
      <c r="I3139" t="s">
        <v>30</v>
      </c>
      <c r="J3139" t="s">
        <v>19</v>
      </c>
      <c r="K3139" t="str">
        <f>INDEX(Table6[Column1],MATCH(L3139,Table6[Column2]))</f>
        <v>Adults</v>
      </c>
      <c r="L3139">
        <v>45.21580453</v>
      </c>
      <c r="M3139" t="str">
        <f>VLOOKUP(L3139,Table1[],2)</f>
        <v>40 - 49</v>
      </c>
      <c r="N3139" t="str">
        <f>INDEX(Table7[Column1],MATCH(O3139,Table7[Column2]))</f>
        <v>Learning Stage</v>
      </c>
      <c r="O3139">
        <v>3.1473053179999999</v>
      </c>
      <c r="P3139" t="str">
        <f>VLOOKUP(O3139,Table13[],2)</f>
        <v>1 - 5</v>
      </c>
      <c r="Q3139" t="str">
        <f>INDEX(Table8[Column1],MATCH(R3139,Table8[Column2]))</f>
        <v>Habitual</v>
      </c>
      <c r="R3139">
        <v>85.525071089999997</v>
      </c>
      <c r="S3139">
        <f t="shared" ref="S3139:S3202" si="99">CONVERT(R3139,"hr","day")</f>
        <v>3.5635446287499999</v>
      </c>
      <c r="T3139" t="s">
        <v>19</v>
      </c>
    </row>
    <row r="3140" spans="1:20" x14ac:dyDescent="0.25">
      <c r="A3140">
        <v>3139</v>
      </c>
      <c r="B3140" t="s">
        <v>725</v>
      </c>
      <c r="C3140" t="s">
        <v>115</v>
      </c>
      <c r="D3140" t="str">
        <f t="shared" si="98"/>
        <v>Martinez Daniel</v>
      </c>
      <c r="E3140" t="s">
        <v>22</v>
      </c>
      <c r="F3140" t="s">
        <v>38</v>
      </c>
      <c r="G3140" t="s">
        <v>1060</v>
      </c>
      <c r="H3140" t="s">
        <v>1061</v>
      </c>
      <c r="I3140" t="s">
        <v>38</v>
      </c>
      <c r="J3140" t="s">
        <v>19</v>
      </c>
      <c r="K3140" t="str">
        <f>INDEX(Table6[Column1],MATCH(L3140,Table6[Column2]))</f>
        <v>Elders</v>
      </c>
      <c r="L3140">
        <v>53.017439250000002</v>
      </c>
      <c r="M3140" t="str">
        <f>VLOOKUP(L3140,Table1[],2)</f>
        <v>50 - 59</v>
      </c>
      <c r="N3140" t="str">
        <f>INDEX(Table7[Column1],MATCH(O3140,Table7[Column2]))</f>
        <v>Learning Stage</v>
      </c>
      <c r="O3140">
        <v>5.1215087390000003</v>
      </c>
      <c r="P3140" t="str">
        <f>VLOOKUP(O3140,Table13[],2)</f>
        <v>1 - 5</v>
      </c>
      <c r="Q3140" t="str">
        <f>INDEX(Table8[Column1],MATCH(R3140,Table8[Column2]))</f>
        <v>Habitual</v>
      </c>
      <c r="R3140">
        <v>100.40269050000001</v>
      </c>
      <c r="S3140">
        <f t="shared" si="99"/>
        <v>4.1834454375000005</v>
      </c>
      <c r="T3140" t="s">
        <v>19</v>
      </c>
    </row>
    <row r="3141" spans="1:20" x14ac:dyDescent="0.25">
      <c r="A3141">
        <v>3140</v>
      </c>
      <c r="B3141" t="s">
        <v>3155</v>
      </c>
      <c r="C3141" t="s">
        <v>751</v>
      </c>
      <c r="D3141" t="str">
        <f t="shared" si="98"/>
        <v>Elkins Jose</v>
      </c>
      <c r="E3141" t="s">
        <v>22</v>
      </c>
      <c r="F3141" t="s">
        <v>38</v>
      </c>
      <c r="G3141" t="s">
        <v>1060</v>
      </c>
      <c r="H3141" t="s">
        <v>1061</v>
      </c>
      <c r="I3141" t="s">
        <v>38</v>
      </c>
      <c r="J3141" t="s">
        <v>19</v>
      </c>
      <c r="K3141" t="str">
        <f>INDEX(Table6[Column1],MATCH(L3141,Table6[Column2]))</f>
        <v>Young Adults</v>
      </c>
      <c r="L3141">
        <v>31.50265825</v>
      </c>
      <c r="M3141" t="str">
        <f>VLOOKUP(L3141,Table1[],2)</f>
        <v>30 - 39</v>
      </c>
      <c r="N3141" t="str">
        <f>INDEX(Table7[Column1],MATCH(O3141,Table7[Column2]))</f>
        <v>Learning Stage</v>
      </c>
      <c r="O3141">
        <v>4.5948730529999997</v>
      </c>
      <c r="P3141" t="str">
        <f>VLOOKUP(O3141,Table13[],2)</f>
        <v>1 - 5</v>
      </c>
      <c r="Q3141" t="str">
        <f>INDEX(Table8[Column1],MATCH(R3141,Table8[Column2]))</f>
        <v>Scheduled</v>
      </c>
      <c r="R3141">
        <v>35.710776160000002</v>
      </c>
      <c r="S3141">
        <f t="shared" si="99"/>
        <v>1.4879490066666667</v>
      </c>
      <c r="T3141" t="s">
        <v>19</v>
      </c>
    </row>
    <row r="3142" spans="1:20" x14ac:dyDescent="0.25">
      <c r="A3142">
        <v>3141</v>
      </c>
      <c r="B3142" t="s">
        <v>3156</v>
      </c>
      <c r="C3142" t="s">
        <v>464</v>
      </c>
      <c r="D3142" t="str">
        <f t="shared" si="98"/>
        <v>Edwards Steven</v>
      </c>
      <c r="E3142" t="s">
        <v>22</v>
      </c>
      <c r="F3142" t="s">
        <v>407</v>
      </c>
      <c r="G3142" t="s">
        <v>1060</v>
      </c>
      <c r="H3142" t="s">
        <v>1061</v>
      </c>
      <c r="I3142" t="s">
        <v>407</v>
      </c>
      <c r="J3142" t="s">
        <v>19</v>
      </c>
      <c r="K3142" t="str">
        <f>INDEX(Table6[Column1],MATCH(L3142,Table6[Column2]))</f>
        <v>Elders</v>
      </c>
      <c r="L3142">
        <v>55.815625199999999</v>
      </c>
      <c r="M3142" t="str">
        <f>VLOOKUP(L3142,Table1[],2)</f>
        <v>50 - 59</v>
      </c>
      <c r="N3142" t="str">
        <f>INDEX(Table7[Column1],MATCH(O3142,Table7[Column2]))</f>
        <v>Learning Stage</v>
      </c>
      <c r="O3142">
        <v>3.0759418420000002</v>
      </c>
      <c r="P3142" t="str">
        <f>VLOOKUP(O3142,Table13[],2)</f>
        <v>1 - 5</v>
      </c>
      <c r="Q3142" t="str">
        <f>INDEX(Table8[Column1],MATCH(R3142,Table8[Column2]))</f>
        <v>Habitual</v>
      </c>
      <c r="R3142">
        <v>94.059485660000007</v>
      </c>
      <c r="S3142">
        <f t="shared" si="99"/>
        <v>3.9191452358333332</v>
      </c>
      <c r="T3142" t="s">
        <v>19</v>
      </c>
    </row>
    <row r="3143" spans="1:20" x14ac:dyDescent="0.25">
      <c r="A3143">
        <v>3142</v>
      </c>
      <c r="B3143" t="s">
        <v>366</v>
      </c>
      <c r="C3143" t="s">
        <v>173</v>
      </c>
      <c r="D3143" t="str">
        <f t="shared" si="98"/>
        <v>Hernandez Jane</v>
      </c>
      <c r="E3143" t="s">
        <v>15</v>
      </c>
      <c r="F3143" t="s">
        <v>127</v>
      </c>
      <c r="G3143" t="s">
        <v>1060</v>
      </c>
      <c r="H3143" t="s">
        <v>1061</v>
      </c>
      <c r="I3143" t="s">
        <v>127</v>
      </c>
      <c r="J3143" t="s">
        <v>19</v>
      </c>
      <c r="K3143" t="str">
        <f>INDEX(Table6[Column1],MATCH(L3143,Table6[Column2]))</f>
        <v>Adults</v>
      </c>
      <c r="L3143">
        <v>42.55203393</v>
      </c>
      <c r="M3143" t="str">
        <f>VLOOKUP(L3143,Table1[],2)</f>
        <v>40 - 49</v>
      </c>
      <c r="N3143" t="str">
        <f>INDEX(Table7[Column1],MATCH(O3143,Table7[Column2]))</f>
        <v>Fitting in Stage</v>
      </c>
      <c r="O3143">
        <v>6.379863029</v>
      </c>
      <c r="P3143" t="str">
        <f>VLOOKUP(O3143,Table13[],2)</f>
        <v>6 - 10</v>
      </c>
      <c r="Q3143" t="str">
        <f>INDEX(Table8[Column1],MATCH(R3143,Table8[Column2]))</f>
        <v>Scheduled</v>
      </c>
      <c r="R3143">
        <v>33.860821799999997</v>
      </c>
      <c r="S3143">
        <f t="shared" si="99"/>
        <v>1.4108675749999999</v>
      </c>
      <c r="T3143" t="s">
        <v>19</v>
      </c>
    </row>
    <row r="3144" spans="1:20" x14ac:dyDescent="0.25">
      <c r="A3144">
        <v>3143</v>
      </c>
      <c r="B3144" t="s">
        <v>3157</v>
      </c>
      <c r="C3144" t="s">
        <v>50</v>
      </c>
      <c r="D3144" t="str">
        <f t="shared" si="98"/>
        <v>Luman Robert</v>
      </c>
      <c r="E3144" t="s">
        <v>22</v>
      </c>
      <c r="F3144" t="s">
        <v>33</v>
      </c>
      <c r="G3144" t="s">
        <v>1060</v>
      </c>
      <c r="H3144" t="s">
        <v>1061</v>
      </c>
      <c r="I3144" t="s">
        <v>33</v>
      </c>
      <c r="J3144" t="s">
        <v>19</v>
      </c>
      <c r="K3144" t="str">
        <f>INDEX(Table6[Column1],MATCH(L3144,Table6[Column2]))</f>
        <v>Adults</v>
      </c>
      <c r="L3144">
        <v>45.36517937</v>
      </c>
      <c r="M3144" t="str">
        <f>VLOOKUP(L3144,Table1[],2)</f>
        <v>40 - 49</v>
      </c>
      <c r="N3144" t="str">
        <f>INDEX(Table7[Column1],MATCH(O3144,Table7[Column2]))</f>
        <v>Fitting in Stage</v>
      </c>
      <c r="O3144">
        <v>7.719269776</v>
      </c>
      <c r="P3144" t="str">
        <f>VLOOKUP(O3144,Table13[],2)</f>
        <v>6 - 10</v>
      </c>
      <c r="Q3144" t="str">
        <f>INDEX(Table8[Column1],MATCH(R3144,Table8[Column2]))</f>
        <v>Excused</v>
      </c>
      <c r="R3144">
        <v>121.3932336</v>
      </c>
      <c r="S3144">
        <f t="shared" si="99"/>
        <v>5.0580514000000001</v>
      </c>
      <c r="T3144" t="s">
        <v>19</v>
      </c>
    </row>
    <row r="3145" spans="1:20" x14ac:dyDescent="0.25">
      <c r="A3145">
        <v>3144</v>
      </c>
      <c r="B3145" t="s">
        <v>3158</v>
      </c>
      <c r="C3145" t="s">
        <v>1610</v>
      </c>
      <c r="D3145" t="str">
        <f t="shared" si="98"/>
        <v>Hardee Jasmine</v>
      </c>
      <c r="E3145" t="s">
        <v>15</v>
      </c>
      <c r="F3145" t="s">
        <v>1219</v>
      </c>
      <c r="G3145" t="s">
        <v>1060</v>
      </c>
      <c r="H3145" t="s">
        <v>1061</v>
      </c>
      <c r="I3145" t="s">
        <v>138</v>
      </c>
      <c r="J3145" t="s">
        <v>19</v>
      </c>
      <c r="K3145" t="str">
        <f>INDEX(Table6[Column1],MATCH(L3145,Table6[Column2]))</f>
        <v>Elders</v>
      </c>
      <c r="L3145">
        <v>58.033163129999998</v>
      </c>
      <c r="M3145" t="str">
        <f>VLOOKUP(L3145,Table1[],2)</f>
        <v>50 - 59</v>
      </c>
      <c r="N3145" t="str">
        <f>INDEX(Table7[Column1],MATCH(O3145,Table7[Column2]))</f>
        <v>Learning Stage</v>
      </c>
      <c r="O3145">
        <v>3.330288505</v>
      </c>
      <c r="P3145" t="str">
        <f>VLOOKUP(O3145,Table13[],2)</f>
        <v>1 - 5</v>
      </c>
      <c r="Q3145" t="str">
        <f>INDEX(Table8[Column1],MATCH(R3145,Table8[Column2]))</f>
        <v>Excused</v>
      </c>
      <c r="R3145">
        <v>139.98636160000001</v>
      </c>
      <c r="S3145">
        <f t="shared" si="99"/>
        <v>5.8327650666666671</v>
      </c>
      <c r="T3145" t="s">
        <v>19</v>
      </c>
    </row>
    <row r="3146" spans="1:20" x14ac:dyDescent="0.25">
      <c r="A3146">
        <v>3145</v>
      </c>
      <c r="B3146" t="s">
        <v>422</v>
      </c>
      <c r="C3146" t="s">
        <v>1734</v>
      </c>
      <c r="D3146" t="str">
        <f t="shared" si="98"/>
        <v>Peterson June</v>
      </c>
      <c r="E3146" t="s">
        <v>15</v>
      </c>
      <c r="F3146" t="s">
        <v>673</v>
      </c>
      <c r="G3146" t="s">
        <v>1060</v>
      </c>
      <c r="H3146" t="s">
        <v>1061</v>
      </c>
      <c r="I3146" t="s">
        <v>107</v>
      </c>
      <c r="J3146" t="s">
        <v>19</v>
      </c>
      <c r="K3146" t="str">
        <f>INDEX(Table6[Column1],MATCH(L3146,Table6[Column2]))</f>
        <v>Young Adults</v>
      </c>
      <c r="L3146">
        <v>36.411379910000001</v>
      </c>
      <c r="M3146" t="str">
        <f>VLOOKUP(L3146,Table1[],2)</f>
        <v>30 - 39</v>
      </c>
      <c r="N3146" t="str">
        <f>INDEX(Table7[Column1],MATCH(O3146,Table7[Column2]))</f>
        <v>Learning Stage</v>
      </c>
      <c r="O3146">
        <v>1.7899649849999999</v>
      </c>
      <c r="P3146" t="str">
        <f>VLOOKUP(O3146,Table13[],2)</f>
        <v>1 - 5</v>
      </c>
      <c r="Q3146" t="str">
        <f>INDEX(Table8[Column1],MATCH(R3146,Table8[Column2]))</f>
        <v>Scheduled</v>
      </c>
      <c r="R3146">
        <v>39.458685709999997</v>
      </c>
      <c r="S3146">
        <f t="shared" si="99"/>
        <v>1.6441119045833332</v>
      </c>
      <c r="T3146" t="s">
        <v>19</v>
      </c>
    </row>
    <row r="3147" spans="1:20" x14ac:dyDescent="0.25">
      <c r="A3147">
        <v>3146</v>
      </c>
      <c r="B3147" t="s">
        <v>724</v>
      </c>
      <c r="C3147" t="s">
        <v>480</v>
      </c>
      <c r="D3147" t="str">
        <f t="shared" si="98"/>
        <v>Myers Heather</v>
      </c>
      <c r="E3147" t="s">
        <v>15</v>
      </c>
      <c r="F3147" t="s">
        <v>30</v>
      </c>
      <c r="G3147" t="s">
        <v>2305</v>
      </c>
      <c r="H3147" t="s">
        <v>1826</v>
      </c>
      <c r="I3147" t="s">
        <v>30</v>
      </c>
      <c r="J3147" t="s">
        <v>19</v>
      </c>
      <c r="K3147" t="str">
        <f>INDEX(Table6[Column1],MATCH(L3147,Table6[Column2]))</f>
        <v>Youth</v>
      </c>
      <c r="L3147">
        <v>29.470539280000001</v>
      </c>
      <c r="M3147" t="str">
        <f>VLOOKUP(L3147,Table1[],2)</f>
        <v>20 - 29</v>
      </c>
      <c r="N3147" t="str">
        <f>INDEX(Table7[Column1],MATCH(O3147,Table7[Column2]))</f>
        <v>Learning Stage</v>
      </c>
      <c r="O3147">
        <v>5.4866558650000004</v>
      </c>
      <c r="P3147" t="str">
        <f>VLOOKUP(O3147,Table13[],2)</f>
        <v>1 - 5</v>
      </c>
      <c r="Q3147" t="str">
        <f>INDEX(Table8[Column1],MATCH(R3147,Table8[Column2]))</f>
        <v>Scheduled</v>
      </c>
      <c r="R3147">
        <v>4.1142400869999998</v>
      </c>
      <c r="S3147">
        <f t="shared" si="99"/>
        <v>0.17142667029166667</v>
      </c>
      <c r="T3147" t="s">
        <v>19</v>
      </c>
    </row>
    <row r="3148" spans="1:20" x14ac:dyDescent="0.25">
      <c r="A3148">
        <v>3147</v>
      </c>
      <c r="B3148" t="s">
        <v>281</v>
      </c>
      <c r="C3148" t="s">
        <v>50</v>
      </c>
      <c r="D3148" t="str">
        <f t="shared" si="98"/>
        <v>Clark Robert</v>
      </c>
      <c r="E3148" t="s">
        <v>22</v>
      </c>
      <c r="F3148" t="s">
        <v>273</v>
      </c>
      <c r="G3148" t="s">
        <v>2305</v>
      </c>
      <c r="H3148" t="s">
        <v>1826</v>
      </c>
      <c r="I3148" t="s">
        <v>138</v>
      </c>
      <c r="J3148" t="s">
        <v>19</v>
      </c>
      <c r="K3148" t="str">
        <f>INDEX(Table6[Column1],MATCH(L3148,Table6[Column2]))</f>
        <v>Youth</v>
      </c>
      <c r="L3148">
        <v>25.693754250000001</v>
      </c>
      <c r="M3148" t="str">
        <f>VLOOKUP(L3148,Table1[],2)</f>
        <v>20 - 29</v>
      </c>
      <c r="N3148" t="str">
        <f>INDEX(Table7[Column1],MATCH(O3148,Table7[Column2]))</f>
        <v>Learning Stage</v>
      </c>
      <c r="O3148">
        <v>1.7854772800000001</v>
      </c>
      <c r="P3148" t="str">
        <f>VLOOKUP(O3148,Table13[],2)</f>
        <v>1 - 5</v>
      </c>
      <c r="Q3148" t="str">
        <f>INDEX(Table8[Column1],MATCH(R3148,Table8[Column2]))</f>
        <v>Scheduled</v>
      </c>
      <c r="R3148">
        <v>1.8199260779999999</v>
      </c>
      <c r="S3148">
        <f t="shared" si="99"/>
        <v>7.5830253249999993E-2</v>
      </c>
      <c r="T3148" t="s">
        <v>19</v>
      </c>
    </row>
    <row r="3149" spans="1:20" x14ac:dyDescent="0.25">
      <c r="A3149">
        <v>3148</v>
      </c>
      <c r="B3149" t="s">
        <v>3159</v>
      </c>
      <c r="C3149" t="s">
        <v>266</v>
      </c>
      <c r="D3149" t="str">
        <f t="shared" si="98"/>
        <v>Drago Marjorie</v>
      </c>
      <c r="E3149" t="s">
        <v>15</v>
      </c>
      <c r="F3149" t="s">
        <v>33</v>
      </c>
      <c r="G3149" t="s">
        <v>1060</v>
      </c>
      <c r="H3149" t="s">
        <v>1061</v>
      </c>
      <c r="I3149" t="s">
        <v>33</v>
      </c>
      <c r="J3149" t="s">
        <v>19</v>
      </c>
      <c r="K3149" t="str">
        <f>INDEX(Table6[Column1],MATCH(L3149,Table6[Column2]))</f>
        <v>Adults</v>
      </c>
      <c r="L3149">
        <v>41.993761749999997</v>
      </c>
      <c r="M3149" t="str">
        <f>VLOOKUP(L3149,Table1[],2)</f>
        <v>40 - 49</v>
      </c>
      <c r="N3149" t="str">
        <f>INDEX(Table7[Column1],MATCH(O3149,Table7[Column2]))</f>
        <v>Learning Stage</v>
      </c>
      <c r="O3149">
        <v>4.1000543519999999</v>
      </c>
      <c r="P3149" t="str">
        <f>VLOOKUP(O3149,Table13[],2)</f>
        <v>1 - 5</v>
      </c>
      <c r="Q3149" t="str">
        <f>INDEX(Table8[Column1],MATCH(R3149,Table8[Column2]))</f>
        <v>Maintained</v>
      </c>
      <c r="R3149">
        <v>69.34486871</v>
      </c>
      <c r="S3149">
        <f t="shared" si="99"/>
        <v>2.8893695295833335</v>
      </c>
      <c r="T3149" t="s">
        <v>19</v>
      </c>
    </row>
    <row r="3150" spans="1:20" x14ac:dyDescent="0.25">
      <c r="A3150">
        <v>3149</v>
      </c>
      <c r="B3150" t="s">
        <v>3160</v>
      </c>
      <c r="C3150" t="s">
        <v>905</v>
      </c>
      <c r="D3150" t="str">
        <f t="shared" si="98"/>
        <v>Dolphin Peggy</v>
      </c>
      <c r="E3150" t="s">
        <v>15</v>
      </c>
      <c r="F3150" t="s">
        <v>30</v>
      </c>
      <c r="G3150" t="s">
        <v>1060</v>
      </c>
      <c r="H3150" t="s">
        <v>1061</v>
      </c>
      <c r="I3150" t="s">
        <v>30</v>
      </c>
      <c r="J3150" t="s">
        <v>19</v>
      </c>
      <c r="K3150" t="str">
        <f>INDEX(Table6[Column1],MATCH(L3150,Table6[Column2]))</f>
        <v>Young Adults</v>
      </c>
      <c r="L3150">
        <v>30.388636900000002</v>
      </c>
      <c r="M3150" t="str">
        <f>VLOOKUP(L3150,Table1[],2)</f>
        <v>30 - 39</v>
      </c>
      <c r="N3150" t="str">
        <f>INDEX(Table7[Column1],MATCH(O3150,Table7[Column2]))</f>
        <v>Learning Stage</v>
      </c>
      <c r="O3150">
        <v>4.3524671990000003</v>
      </c>
      <c r="P3150" t="str">
        <f>VLOOKUP(O3150,Table13[],2)</f>
        <v>1 - 5</v>
      </c>
      <c r="Q3150" t="str">
        <f>INDEX(Table8[Column1],MATCH(R3150,Table8[Column2]))</f>
        <v>Scheduled</v>
      </c>
      <c r="R3150">
        <v>36.346938620000003</v>
      </c>
      <c r="S3150">
        <f t="shared" si="99"/>
        <v>1.5144557758333335</v>
      </c>
      <c r="T3150" t="s">
        <v>19</v>
      </c>
    </row>
    <row r="3151" spans="1:20" x14ac:dyDescent="0.25">
      <c r="A3151">
        <v>3150</v>
      </c>
      <c r="B3151" t="s">
        <v>3161</v>
      </c>
      <c r="C3151" t="s">
        <v>745</v>
      </c>
      <c r="D3151" t="str">
        <f t="shared" si="98"/>
        <v>Rochester Katrina</v>
      </c>
      <c r="E3151" t="s">
        <v>15</v>
      </c>
      <c r="F3151" t="s">
        <v>30</v>
      </c>
      <c r="G3151" t="s">
        <v>2305</v>
      </c>
      <c r="H3151" t="s">
        <v>1826</v>
      </c>
      <c r="I3151" t="s">
        <v>30</v>
      </c>
      <c r="J3151" t="s">
        <v>19</v>
      </c>
      <c r="K3151" t="str">
        <f>INDEX(Table6[Column1],MATCH(L3151,Table6[Column2]))</f>
        <v>Young Adults</v>
      </c>
      <c r="L3151">
        <v>32.985216950000002</v>
      </c>
      <c r="M3151" t="str">
        <f>VLOOKUP(L3151,Table1[],2)</f>
        <v>30 - 39</v>
      </c>
      <c r="N3151" t="str">
        <f>INDEX(Table7[Column1],MATCH(O3151,Table7[Column2]))</f>
        <v>Learning Stage</v>
      </c>
      <c r="O3151">
        <v>4.7168814450000003</v>
      </c>
      <c r="P3151" t="str">
        <f>VLOOKUP(O3151,Table13[],2)</f>
        <v>1 - 5</v>
      </c>
      <c r="Q3151" t="str">
        <f>INDEX(Table8[Column1],MATCH(R3151,Table8[Column2]))</f>
        <v>Maintained</v>
      </c>
      <c r="R3151">
        <v>43.50282575</v>
      </c>
      <c r="S3151">
        <f t="shared" si="99"/>
        <v>1.8126177395833334</v>
      </c>
      <c r="T3151" t="s">
        <v>19</v>
      </c>
    </row>
    <row r="3152" spans="1:20" x14ac:dyDescent="0.25">
      <c r="A3152">
        <v>3151</v>
      </c>
      <c r="B3152" t="s">
        <v>3162</v>
      </c>
      <c r="C3152" t="s">
        <v>279</v>
      </c>
      <c r="D3152" t="str">
        <f t="shared" si="98"/>
        <v>Means Patricia</v>
      </c>
      <c r="E3152" t="s">
        <v>15</v>
      </c>
      <c r="F3152" t="s">
        <v>3163</v>
      </c>
      <c r="G3152" t="s">
        <v>2305</v>
      </c>
      <c r="H3152" t="s">
        <v>1826</v>
      </c>
      <c r="I3152" t="s">
        <v>30</v>
      </c>
      <c r="J3152" t="s">
        <v>19</v>
      </c>
      <c r="K3152" t="str">
        <f>INDEX(Table6[Column1],MATCH(L3152,Table6[Column2]))</f>
        <v>Young Adults</v>
      </c>
      <c r="L3152">
        <v>39.691457440000001</v>
      </c>
      <c r="M3152" t="str">
        <f>VLOOKUP(L3152,Table1[],2)</f>
        <v>30 - 39</v>
      </c>
      <c r="N3152" t="str">
        <f>INDEX(Table7[Column1],MATCH(O3152,Table7[Column2]))</f>
        <v>Learning Stage</v>
      </c>
      <c r="O3152">
        <v>4.1278946190000001</v>
      </c>
      <c r="P3152" t="str">
        <f>VLOOKUP(O3152,Table13[],2)</f>
        <v>1 - 5</v>
      </c>
      <c r="Q3152" t="str">
        <f>INDEX(Table8[Column1],MATCH(R3152,Table8[Column2]))</f>
        <v>Maintained</v>
      </c>
      <c r="R3152">
        <v>47.284546919999997</v>
      </c>
      <c r="S3152">
        <f t="shared" si="99"/>
        <v>1.9701894549999996</v>
      </c>
      <c r="T3152" t="s">
        <v>19</v>
      </c>
    </row>
    <row r="3153" spans="1:20" x14ac:dyDescent="0.25">
      <c r="A3153">
        <v>3152</v>
      </c>
      <c r="B3153" t="s">
        <v>1643</v>
      </c>
      <c r="C3153" t="s">
        <v>245</v>
      </c>
      <c r="D3153" t="str">
        <f t="shared" si="98"/>
        <v>Cheney Mary</v>
      </c>
      <c r="E3153" t="s">
        <v>15</v>
      </c>
      <c r="F3153" t="s">
        <v>24</v>
      </c>
      <c r="G3153" t="s">
        <v>1060</v>
      </c>
      <c r="H3153" t="s">
        <v>1061</v>
      </c>
      <c r="I3153" t="s">
        <v>24</v>
      </c>
      <c r="J3153" t="s">
        <v>19</v>
      </c>
      <c r="K3153" t="str">
        <f>INDEX(Table6[Column1],MATCH(L3153,Table6[Column2]))</f>
        <v>Elders</v>
      </c>
      <c r="L3153">
        <v>58.534464200000002</v>
      </c>
      <c r="M3153" t="str">
        <f>VLOOKUP(L3153,Table1[],2)</f>
        <v>50 - 59</v>
      </c>
      <c r="N3153" t="str">
        <f>INDEX(Table7[Column1],MATCH(O3153,Table7[Column2]))</f>
        <v>Fitting in Stage</v>
      </c>
      <c r="O3153">
        <v>7.0515040149999999</v>
      </c>
      <c r="P3153" t="str">
        <f>VLOOKUP(O3153,Table13[],2)</f>
        <v>6 - 10</v>
      </c>
      <c r="Q3153" t="str">
        <f>INDEX(Table8[Column1],MATCH(R3153,Table8[Column2]))</f>
        <v>Excused</v>
      </c>
      <c r="R3153">
        <v>143.7328176</v>
      </c>
      <c r="S3153">
        <f t="shared" si="99"/>
        <v>5.9888674000000002</v>
      </c>
      <c r="T3153" t="s">
        <v>19</v>
      </c>
    </row>
    <row r="3154" spans="1:20" x14ac:dyDescent="0.25">
      <c r="A3154">
        <v>3153</v>
      </c>
      <c r="B3154" t="s">
        <v>3164</v>
      </c>
      <c r="C3154" t="s">
        <v>56</v>
      </c>
      <c r="D3154" t="str">
        <f t="shared" si="98"/>
        <v>Souliere James</v>
      </c>
      <c r="E3154" t="s">
        <v>22</v>
      </c>
      <c r="F3154" t="s">
        <v>127</v>
      </c>
      <c r="G3154" t="s">
        <v>1060</v>
      </c>
      <c r="H3154" t="s">
        <v>1061</v>
      </c>
      <c r="I3154" t="s">
        <v>127</v>
      </c>
      <c r="J3154" t="s">
        <v>19</v>
      </c>
      <c r="K3154" t="str">
        <f>INDEX(Table6[Column1],MATCH(L3154,Table6[Column2]))</f>
        <v>Youth</v>
      </c>
      <c r="L3154">
        <v>22.321565849999999</v>
      </c>
      <c r="M3154" t="str">
        <f>VLOOKUP(L3154,Table1[],2)</f>
        <v>20 - 29</v>
      </c>
      <c r="N3154" t="str">
        <f>INDEX(Table7[Column1],MATCH(O3154,Table7[Column2]))</f>
        <v>Learning Stage</v>
      </c>
      <c r="O3154">
        <v>2.1993410419999999</v>
      </c>
      <c r="P3154" t="str">
        <f>VLOOKUP(O3154,Table13[],2)</f>
        <v>1 - 5</v>
      </c>
      <c r="Q3154" t="str">
        <f>INDEX(Table8[Column1],MATCH(R3154,Table8[Column2]))</f>
        <v>Scheduled</v>
      </c>
      <c r="R3154">
        <v>0</v>
      </c>
      <c r="S3154">
        <f t="shared" si="99"/>
        <v>0</v>
      </c>
      <c r="T3154" t="s">
        <v>19</v>
      </c>
    </row>
    <row r="3155" spans="1:20" x14ac:dyDescent="0.25">
      <c r="A3155">
        <v>3154</v>
      </c>
      <c r="B3155" t="s">
        <v>3165</v>
      </c>
      <c r="C3155" t="s">
        <v>56</v>
      </c>
      <c r="D3155" t="str">
        <f t="shared" si="98"/>
        <v>Fields James</v>
      </c>
      <c r="E3155" t="s">
        <v>22</v>
      </c>
      <c r="F3155" t="s">
        <v>87</v>
      </c>
      <c r="G3155" t="s">
        <v>2305</v>
      </c>
      <c r="H3155" t="s">
        <v>1826</v>
      </c>
      <c r="I3155" t="s">
        <v>87</v>
      </c>
      <c r="J3155" t="s">
        <v>19</v>
      </c>
      <c r="K3155" t="str">
        <f>INDEX(Table6[Column1],MATCH(L3155,Table6[Column2]))</f>
        <v>Adults</v>
      </c>
      <c r="L3155">
        <v>46.066045879999997</v>
      </c>
      <c r="M3155" t="str">
        <f>VLOOKUP(L3155,Table1[],2)</f>
        <v>40 - 49</v>
      </c>
      <c r="N3155" t="str">
        <f>INDEX(Table7[Column1],MATCH(O3155,Table7[Column2]))</f>
        <v>Learning Stage</v>
      </c>
      <c r="O3155">
        <v>2.5778050939999999</v>
      </c>
      <c r="P3155" t="str">
        <f>VLOOKUP(O3155,Table13[],2)</f>
        <v>1 - 5</v>
      </c>
      <c r="Q3155" t="str">
        <f>INDEX(Table8[Column1],MATCH(R3155,Table8[Column2]))</f>
        <v>Maintained</v>
      </c>
      <c r="R3155">
        <v>74.024993129999999</v>
      </c>
      <c r="S3155">
        <f t="shared" si="99"/>
        <v>3.0843747137499999</v>
      </c>
      <c r="T3155" t="s">
        <v>19</v>
      </c>
    </row>
    <row r="3156" spans="1:20" x14ac:dyDescent="0.25">
      <c r="A3156">
        <v>3155</v>
      </c>
      <c r="B3156" t="s">
        <v>3090</v>
      </c>
      <c r="C3156" t="s">
        <v>208</v>
      </c>
      <c r="D3156" t="str">
        <f t="shared" si="98"/>
        <v>Odom Alice</v>
      </c>
      <c r="E3156" t="s">
        <v>15</v>
      </c>
      <c r="F3156" t="s">
        <v>127</v>
      </c>
      <c r="G3156" t="s">
        <v>1060</v>
      </c>
      <c r="H3156" t="s">
        <v>1061</v>
      </c>
      <c r="I3156" t="s">
        <v>127</v>
      </c>
      <c r="J3156" t="s">
        <v>19</v>
      </c>
      <c r="K3156" t="str">
        <f>INDEX(Table6[Column1],MATCH(L3156,Table6[Column2]))</f>
        <v>Elders</v>
      </c>
      <c r="L3156">
        <v>54.74926146</v>
      </c>
      <c r="M3156" t="str">
        <f>VLOOKUP(L3156,Table1[],2)</f>
        <v>50 - 59</v>
      </c>
      <c r="N3156" t="str">
        <f>INDEX(Table7[Column1],MATCH(O3156,Table7[Column2]))</f>
        <v>Learning Stage</v>
      </c>
      <c r="O3156">
        <v>3.5011254169999999</v>
      </c>
      <c r="P3156" t="str">
        <f>VLOOKUP(O3156,Table13[],2)</f>
        <v>1 - 5</v>
      </c>
      <c r="Q3156" t="str">
        <f>INDEX(Table8[Column1],MATCH(R3156,Table8[Column2]))</f>
        <v>Excused</v>
      </c>
      <c r="R3156">
        <v>128.36469790000001</v>
      </c>
      <c r="S3156">
        <f t="shared" si="99"/>
        <v>5.3485290791666671</v>
      </c>
      <c r="T3156" t="s">
        <v>19</v>
      </c>
    </row>
    <row r="3157" spans="1:20" x14ac:dyDescent="0.25">
      <c r="A3157">
        <v>3156</v>
      </c>
      <c r="B3157" t="s">
        <v>280</v>
      </c>
      <c r="C3157" t="s">
        <v>838</v>
      </c>
      <c r="D3157" t="str">
        <f t="shared" si="98"/>
        <v>Armstrong Renee</v>
      </c>
      <c r="E3157" t="s">
        <v>15</v>
      </c>
      <c r="F3157" t="s">
        <v>24</v>
      </c>
      <c r="G3157" t="s">
        <v>1060</v>
      </c>
      <c r="H3157" t="s">
        <v>1061</v>
      </c>
      <c r="I3157" t="s">
        <v>24</v>
      </c>
      <c r="J3157" t="s">
        <v>19</v>
      </c>
      <c r="K3157" t="str">
        <f>INDEX(Table6[Column1],MATCH(L3157,Table6[Column2]))</f>
        <v>Adults</v>
      </c>
      <c r="L3157">
        <v>43.32645582</v>
      </c>
      <c r="M3157" t="str">
        <f>VLOOKUP(L3157,Table1[],2)</f>
        <v>40 - 49</v>
      </c>
      <c r="N3157" t="str">
        <f>INDEX(Table7[Column1],MATCH(O3157,Table7[Column2]))</f>
        <v>Learning Stage</v>
      </c>
      <c r="O3157">
        <v>2.9707221879999999</v>
      </c>
      <c r="P3157" t="str">
        <f>VLOOKUP(O3157,Table13[],2)</f>
        <v>1 - 5</v>
      </c>
      <c r="Q3157" t="str">
        <f>INDEX(Table8[Column1],MATCH(R3157,Table8[Column2]))</f>
        <v>Habitual</v>
      </c>
      <c r="R3157">
        <v>85.171752530000006</v>
      </c>
      <c r="S3157">
        <f t="shared" si="99"/>
        <v>3.5488230220833334</v>
      </c>
      <c r="T3157" t="s">
        <v>19</v>
      </c>
    </row>
    <row r="3158" spans="1:20" x14ac:dyDescent="0.25">
      <c r="A3158">
        <v>3157</v>
      </c>
      <c r="B3158" t="s">
        <v>3166</v>
      </c>
      <c r="C3158" t="s">
        <v>447</v>
      </c>
      <c r="D3158" t="str">
        <f t="shared" si="98"/>
        <v>Hutchins Karen</v>
      </c>
      <c r="E3158" t="s">
        <v>15</v>
      </c>
      <c r="F3158" t="s">
        <v>90</v>
      </c>
      <c r="G3158" t="s">
        <v>1060</v>
      </c>
      <c r="H3158" t="s">
        <v>1061</v>
      </c>
      <c r="I3158" t="s">
        <v>90</v>
      </c>
      <c r="J3158" t="s">
        <v>19</v>
      </c>
      <c r="K3158" t="str">
        <f>INDEX(Table6[Column1],MATCH(L3158,Table6[Column2]))</f>
        <v>Young Adults</v>
      </c>
      <c r="L3158">
        <v>34.260817709999998</v>
      </c>
      <c r="M3158" t="str">
        <f>VLOOKUP(L3158,Table1[],2)</f>
        <v>30 - 39</v>
      </c>
      <c r="N3158" t="str">
        <f>INDEX(Table7[Column1],MATCH(O3158,Table7[Column2]))</f>
        <v>Learning Stage</v>
      </c>
      <c r="O3158">
        <v>4.8803317579999996</v>
      </c>
      <c r="P3158" t="str">
        <f>VLOOKUP(O3158,Table13[],2)</f>
        <v>1 - 5</v>
      </c>
      <c r="Q3158" t="str">
        <f>INDEX(Table8[Column1],MATCH(R3158,Table8[Column2]))</f>
        <v>Maintained</v>
      </c>
      <c r="R3158">
        <v>69.838097200000007</v>
      </c>
      <c r="S3158">
        <f t="shared" si="99"/>
        <v>2.909920716666667</v>
      </c>
      <c r="T3158" t="s">
        <v>19</v>
      </c>
    </row>
    <row r="3159" spans="1:20" x14ac:dyDescent="0.25">
      <c r="A3159">
        <v>3158</v>
      </c>
      <c r="B3159" t="s">
        <v>2234</v>
      </c>
      <c r="C3159" t="s">
        <v>3014</v>
      </c>
      <c r="D3159" t="str">
        <f t="shared" si="98"/>
        <v>Daley Terri</v>
      </c>
      <c r="E3159" t="s">
        <v>15</v>
      </c>
      <c r="F3159" t="s">
        <v>38</v>
      </c>
      <c r="G3159" t="s">
        <v>1060</v>
      </c>
      <c r="H3159" t="s">
        <v>1061</v>
      </c>
      <c r="I3159" t="s">
        <v>38</v>
      </c>
      <c r="J3159" t="s">
        <v>19</v>
      </c>
      <c r="K3159" t="str">
        <f>INDEX(Table6[Column1],MATCH(L3159,Table6[Column2]))</f>
        <v>Young Adults</v>
      </c>
      <c r="L3159">
        <v>39.45337224</v>
      </c>
      <c r="M3159" t="str">
        <f>VLOOKUP(L3159,Table1[],2)</f>
        <v>30 - 39</v>
      </c>
      <c r="N3159" t="str">
        <f>INDEX(Table7[Column1],MATCH(O3159,Table7[Column2]))</f>
        <v>Learning Stage</v>
      </c>
      <c r="O3159">
        <v>5.0359057969999999</v>
      </c>
      <c r="P3159" t="str">
        <f>VLOOKUP(O3159,Table13[],2)</f>
        <v>1 - 5</v>
      </c>
      <c r="Q3159" t="str">
        <f>INDEX(Table8[Column1],MATCH(R3159,Table8[Column2]))</f>
        <v>Maintained</v>
      </c>
      <c r="R3159">
        <v>45.180253749999999</v>
      </c>
      <c r="S3159">
        <f t="shared" si="99"/>
        <v>1.8825105729166667</v>
      </c>
      <c r="T3159" t="s">
        <v>19</v>
      </c>
    </row>
    <row r="3160" spans="1:20" x14ac:dyDescent="0.25">
      <c r="A3160">
        <v>3159</v>
      </c>
      <c r="B3160" t="s">
        <v>58</v>
      </c>
      <c r="C3160" t="s">
        <v>264</v>
      </c>
      <c r="D3160" t="str">
        <f t="shared" si="98"/>
        <v>Davis Cynthia</v>
      </c>
      <c r="E3160" t="s">
        <v>15</v>
      </c>
      <c r="F3160" t="s">
        <v>27</v>
      </c>
      <c r="G3160" t="s">
        <v>1060</v>
      </c>
      <c r="H3160" t="s">
        <v>1061</v>
      </c>
      <c r="I3160" t="s">
        <v>27</v>
      </c>
      <c r="J3160" t="s">
        <v>19</v>
      </c>
      <c r="K3160" t="str">
        <f>INDEX(Table6[Column1],MATCH(L3160,Table6[Column2]))</f>
        <v>Adults</v>
      </c>
      <c r="L3160">
        <v>47.95652484</v>
      </c>
      <c r="M3160" t="str">
        <f>VLOOKUP(L3160,Table1[],2)</f>
        <v>40 - 49</v>
      </c>
      <c r="N3160" t="str">
        <f>INDEX(Table7[Column1],MATCH(O3160,Table7[Column2]))</f>
        <v>Learning Stage</v>
      </c>
      <c r="O3160">
        <v>3.79877792</v>
      </c>
      <c r="P3160" t="str">
        <f>VLOOKUP(O3160,Table13[],2)</f>
        <v>1 - 5</v>
      </c>
      <c r="Q3160" t="str">
        <f>INDEX(Table8[Column1],MATCH(R3160,Table8[Column2]))</f>
        <v>Habitual</v>
      </c>
      <c r="R3160">
        <v>92.959780379999998</v>
      </c>
      <c r="S3160">
        <f t="shared" si="99"/>
        <v>3.8733241824999998</v>
      </c>
      <c r="T3160" t="s">
        <v>19</v>
      </c>
    </row>
    <row r="3161" spans="1:20" x14ac:dyDescent="0.25">
      <c r="A3161">
        <v>3160</v>
      </c>
      <c r="B3161" t="s">
        <v>3167</v>
      </c>
      <c r="C3161" t="s">
        <v>2511</v>
      </c>
      <c r="D3161" t="str">
        <f t="shared" si="98"/>
        <v>Cloud Judy</v>
      </c>
      <c r="E3161" t="s">
        <v>15</v>
      </c>
      <c r="F3161" t="s">
        <v>38</v>
      </c>
      <c r="G3161" t="s">
        <v>820</v>
      </c>
      <c r="H3161" t="s">
        <v>821</v>
      </c>
      <c r="I3161" t="s">
        <v>38</v>
      </c>
      <c r="J3161" t="s">
        <v>19</v>
      </c>
      <c r="K3161" t="str">
        <f>INDEX(Table6[Column1],MATCH(L3161,Table6[Column2]))</f>
        <v>Young Adults</v>
      </c>
      <c r="L3161">
        <v>30.455911799999999</v>
      </c>
      <c r="M3161" t="str">
        <f>VLOOKUP(L3161,Table1[],2)</f>
        <v>30 - 39</v>
      </c>
      <c r="N3161" t="str">
        <f>INDEX(Table7[Column1],MATCH(O3161,Table7[Column2]))</f>
        <v>Learning Stage</v>
      </c>
      <c r="O3161">
        <v>1.8309821770000001</v>
      </c>
      <c r="P3161" t="str">
        <f>VLOOKUP(O3161,Table13[],2)</f>
        <v>1 - 5</v>
      </c>
      <c r="Q3161" t="str">
        <f>INDEX(Table8[Column1],MATCH(R3161,Table8[Column2]))</f>
        <v>Scheduled</v>
      </c>
      <c r="R3161">
        <v>15.837986259999999</v>
      </c>
      <c r="S3161">
        <f t="shared" si="99"/>
        <v>0.65991609416666663</v>
      </c>
      <c r="T3161" t="s">
        <v>19</v>
      </c>
    </row>
    <row r="3162" spans="1:20" x14ac:dyDescent="0.25">
      <c r="A3162">
        <v>3161</v>
      </c>
      <c r="B3162" t="s">
        <v>3168</v>
      </c>
      <c r="C3162" t="s">
        <v>50</v>
      </c>
      <c r="D3162" t="str">
        <f t="shared" si="98"/>
        <v>Strunk Robert</v>
      </c>
      <c r="E3162" t="s">
        <v>22</v>
      </c>
      <c r="F3162" t="s">
        <v>38</v>
      </c>
      <c r="G3162" t="s">
        <v>820</v>
      </c>
      <c r="H3162" t="s">
        <v>821</v>
      </c>
      <c r="I3162" t="s">
        <v>38</v>
      </c>
      <c r="J3162" t="s">
        <v>19</v>
      </c>
      <c r="K3162" t="str">
        <f>INDEX(Table6[Column1],MATCH(L3162,Table6[Column2]))</f>
        <v>Adults</v>
      </c>
      <c r="L3162">
        <v>43.054709330000001</v>
      </c>
      <c r="M3162" t="str">
        <f>VLOOKUP(L3162,Table1[],2)</f>
        <v>40 - 49</v>
      </c>
      <c r="N3162" t="str">
        <f>INDEX(Table7[Column1],MATCH(O3162,Table7[Column2]))</f>
        <v>Fitting in Stage</v>
      </c>
      <c r="O3162">
        <v>6.3409123569999997</v>
      </c>
      <c r="P3162" t="str">
        <f>VLOOKUP(O3162,Table13[],2)</f>
        <v>6 - 10</v>
      </c>
      <c r="Q3162" t="str">
        <f>INDEX(Table8[Column1],MATCH(R3162,Table8[Column2]))</f>
        <v>Maintained</v>
      </c>
      <c r="R3162">
        <v>65.112073670000001</v>
      </c>
      <c r="S3162">
        <f t="shared" si="99"/>
        <v>2.7130030695833334</v>
      </c>
      <c r="T3162" t="s">
        <v>19</v>
      </c>
    </row>
    <row r="3163" spans="1:20" x14ac:dyDescent="0.25">
      <c r="A3163">
        <v>3162</v>
      </c>
      <c r="B3163" t="s">
        <v>721</v>
      </c>
      <c r="C3163" t="s">
        <v>751</v>
      </c>
      <c r="D3163" t="str">
        <f t="shared" si="98"/>
        <v>Walker Jose</v>
      </c>
      <c r="E3163" t="s">
        <v>22</v>
      </c>
      <c r="F3163" t="s">
        <v>33</v>
      </c>
      <c r="G3163" t="s">
        <v>1060</v>
      </c>
      <c r="H3163" t="s">
        <v>1061</v>
      </c>
      <c r="I3163" t="s">
        <v>33</v>
      </c>
      <c r="J3163" t="s">
        <v>19</v>
      </c>
      <c r="K3163" t="str">
        <f>INDEX(Table6[Column1],MATCH(L3163,Table6[Column2]))</f>
        <v>Elders</v>
      </c>
      <c r="L3163">
        <v>53.612276229999999</v>
      </c>
      <c r="M3163" t="str">
        <f>VLOOKUP(L3163,Table1[],2)</f>
        <v>50 - 59</v>
      </c>
      <c r="N3163" t="str">
        <f>INDEX(Table7[Column1],MATCH(O3163,Table7[Column2]))</f>
        <v>Learning Stage</v>
      </c>
      <c r="O3163">
        <v>4.9449079960000004</v>
      </c>
      <c r="P3163" t="str">
        <f>VLOOKUP(O3163,Table13[],2)</f>
        <v>1 - 5</v>
      </c>
      <c r="Q3163" t="str">
        <f>INDEX(Table8[Column1],MATCH(R3163,Table8[Column2]))</f>
        <v>Habitual</v>
      </c>
      <c r="R3163">
        <v>108.7512418</v>
      </c>
      <c r="S3163">
        <f t="shared" si="99"/>
        <v>4.5313017416666668</v>
      </c>
      <c r="T3163" t="s">
        <v>19</v>
      </c>
    </row>
    <row r="3164" spans="1:20" x14ac:dyDescent="0.25">
      <c r="A3164">
        <v>3163</v>
      </c>
      <c r="B3164" t="s">
        <v>376</v>
      </c>
      <c r="C3164" t="s">
        <v>144</v>
      </c>
      <c r="D3164" t="str">
        <f t="shared" si="98"/>
        <v>Haynes David</v>
      </c>
      <c r="E3164" t="s">
        <v>22</v>
      </c>
      <c r="F3164" t="s">
        <v>2896</v>
      </c>
      <c r="G3164" t="s">
        <v>1060</v>
      </c>
      <c r="H3164" t="s">
        <v>1061</v>
      </c>
      <c r="I3164" t="s">
        <v>138</v>
      </c>
      <c r="J3164" t="s">
        <v>19</v>
      </c>
      <c r="K3164" t="str">
        <f>INDEX(Table6[Column1],MATCH(L3164,Table6[Column2]))</f>
        <v>Elders</v>
      </c>
      <c r="L3164">
        <v>55.297185050000003</v>
      </c>
      <c r="M3164" t="str">
        <f>VLOOKUP(L3164,Table1[],2)</f>
        <v>50 - 59</v>
      </c>
      <c r="N3164" t="str">
        <f>INDEX(Table7[Column1],MATCH(O3164,Table7[Column2]))</f>
        <v>Learning Stage</v>
      </c>
      <c r="O3164">
        <v>5.0175192280000003</v>
      </c>
      <c r="P3164" t="str">
        <f>VLOOKUP(O3164,Table13[],2)</f>
        <v>1 - 5</v>
      </c>
      <c r="Q3164" t="str">
        <f>INDEX(Table8[Column1],MATCH(R3164,Table8[Column2]))</f>
        <v>Habitual</v>
      </c>
      <c r="R3164">
        <v>97.113152159999999</v>
      </c>
      <c r="S3164">
        <f t="shared" si="99"/>
        <v>4.0463813399999999</v>
      </c>
      <c r="T3164" t="s">
        <v>19</v>
      </c>
    </row>
    <row r="3165" spans="1:20" x14ac:dyDescent="0.25">
      <c r="A3165">
        <v>3164</v>
      </c>
      <c r="B3165" t="s">
        <v>3169</v>
      </c>
      <c r="C3165" t="s">
        <v>1979</v>
      </c>
      <c r="D3165" t="str">
        <f t="shared" si="98"/>
        <v>Casteel Mario</v>
      </c>
      <c r="E3165" t="s">
        <v>22</v>
      </c>
      <c r="F3165" t="s">
        <v>38</v>
      </c>
      <c r="G3165" t="s">
        <v>1060</v>
      </c>
      <c r="H3165" t="s">
        <v>1061</v>
      </c>
      <c r="I3165" t="s">
        <v>38</v>
      </c>
      <c r="J3165" t="s">
        <v>19</v>
      </c>
      <c r="K3165" t="str">
        <f>INDEX(Table6[Column1],MATCH(L3165,Table6[Column2]))</f>
        <v>Adults</v>
      </c>
      <c r="L3165">
        <v>41.327647110000001</v>
      </c>
      <c r="M3165" t="str">
        <f>VLOOKUP(L3165,Table1[],2)</f>
        <v>40 - 49</v>
      </c>
      <c r="N3165" t="str">
        <f>INDEX(Table7[Column1],MATCH(O3165,Table7[Column2]))</f>
        <v>Learning Stage</v>
      </c>
      <c r="O3165">
        <v>2.1751707630000001</v>
      </c>
      <c r="P3165" t="str">
        <f>VLOOKUP(O3165,Table13[],2)</f>
        <v>1 - 5</v>
      </c>
      <c r="Q3165" t="str">
        <f>INDEX(Table8[Column1],MATCH(R3165,Table8[Column2]))</f>
        <v>Maintained</v>
      </c>
      <c r="R3165">
        <v>47.89896135</v>
      </c>
      <c r="S3165">
        <f t="shared" si="99"/>
        <v>1.9957900562500002</v>
      </c>
      <c r="T3165" t="s">
        <v>19</v>
      </c>
    </row>
    <row r="3166" spans="1:20" x14ac:dyDescent="0.25">
      <c r="A3166">
        <v>3165</v>
      </c>
      <c r="B3166" t="s">
        <v>3170</v>
      </c>
      <c r="C3166" t="s">
        <v>3171</v>
      </c>
      <c r="D3166" t="str">
        <f t="shared" si="98"/>
        <v>Knisley Jamal</v>
      </c>
      <c r="E3166" t="s">
        <v>22</v>
      </c>
      <c r="F3166" t="s">
        <v>23</v>
      </c>
      <c r="G3166" t="s">
        <v>2305</v>
      </c>
      <c r="H3166" t="s">
        <v>1826</v>
      </c>
      <c r="I3166" t="s">
        <v>24</v>
      </c>
      <c r="J3166" t="s">
        <v>19</v>
      </c>
      <c r="K3166" t="str">
        <f>INDEX(Table6[Column1],MATCH(L3166,Table6[Column2]))</f>
        <v>Young Adults</v>
      </c>
      <c r="L3166">
        <v>35.872191260000001</v>
      </c>
      <c r="M3166" t="str">
        <f>VLOOKUP(L3166,Table1[],2)</f>
        <v>30 - 39</v>
      </c>
      <c r="N3166" t="str">
        <f>INDEX(Table7[Column1],MATCH(O3166,Table7[Column2]))</f>
        <v>Learning Stage</v>
      </c>
      <c r="O3166">
        <v>3.2872261809999999</v>
      </c>
      <c r="P3166" t="str">
        <f>VLOOKUP(O3166,Table13[],2)</f>
        <v>1 - 5</v>
      </c>
      <c r="Q3166" t="str">
        <f>INDEX(Table8[Column1],MATCH(R3166,Table8[Column2]))</f>
        <v>Scheduled</v>
      </c>
      <c r="R3166">
        <v>0</v>
      </c>
      <c r="S3166">
        <f t="shared" si="99"/>
        <v>0</v>
      </c>
      <c r="T3166" t="s">
        <v>19</v>
      </c>
    </row>
    <row r="3167" spans="1:20" x14ac:dyDescent="0.25">
      <c r="A3167">
        <v>3166</v>
      </c>
      <c r="B3167" t="s">
        <v>1104</v>
      </c>
      <c r="C3167" t="s">
        <v>546</v>
      </c>
      <c r="D3167" t="str">
        <f t="shared" si="98"/>
        <v>Walters Gary</v>
      </c>
      <c r="E3167" t="s">
        <v>22</v>
      </c>
      <c r="F3167" t="s">
        <v>3172</v>
      </c>
      <c r="G3167" t="s">
        <v>1060</v>
      </c>
      <c r="H3167" t="s">
        <v>1061</v>
      </c>
      <c r="I3167" t="s">
        <v>54</v>
      </c>
      <c r="J3167" t="s">
        <v>19</v>
      </c>
      <c r="K3167" t="str">
        <f>INDEX(Table6[Column1],MATCH(L3167,Table6[Column2]))</f>
        <v>Elders</v>
      </c>
      <c r="L3167">
        <v>53.36168189</v>
      </c>
      <c r="M3167" t="str">
        <f>VLOOKUP(L3167,Table1[],2)</f>
        <v>50 - 59</v>
      </c>
      <c r="N3167" t="str">
        <f>INDEX(Table7[Column1],MATCH(O3167,Table7[Column2]))</f>
        <v>Learning Stage</v>
      </c>
      <c r="O3167">
        <v>4.5237652370000001</v>
      </c>
      <c r="P3167" t="str">
        <f>VLOOKUP(O3167,Table13[],2)</f>
        <v>1 - 5</v>
      </c>
      <c r="Q3167" t="str">
        <f>INDEX(Table8[Column1],MATCH(R3167,Table8[Column2]))</f>
        <v>Maintained</v>
      </c>
      <c r="R3167">
        <v>68.187753380000004</v>
      </c>
      <c r="S3167">
        <f t="shared" si="99"/>
        <v>2.8411563908333335</v>
      </c>
      <c r="T3167" t="s">
        <v>19</v>
      </c>
    </row>
    <row r="3168" spans="1:20" x14ac:dyDescent="0.25">
      <c r="A3168">
        <v>3167</v>
      </c>
      <c r="B3168" t="s">
        <v>3173</v>
      </c>
      <c r="C3168" t="s">
        <v>3174</v>
      </c>
      <c r="D3168" t="str">
        <f t="shared" si="98"/>
        <v>Gimenez Noelia</v>
      </c>
      <c r="E3168" t="s">
        <v>15</v>
      </c>
      <c r="F3168" t="s">
        <v>33</v>
      </c>
      <c r="G3168" t="s">
        <v>1060</v>
      </c>
      <c r="H3168" t="s">
        <v>1061</v>
      </c>
      <c r="I3168" t="s">
        <v>33</v>
      </c>
      <c r="J3168" t="s">
        <v>19</v>
      </c>
      <c r="K3168" t="str">
        <f>INDEX(Table6[Column1],MATCH(L3168,Table6[Column2]))</f>
        <v>Young Adults</v>
      </c>
      <c r="L3168">
        <v>39.46015242</v>
      </c>
      <c r="M3168" t="str">
        <f>VLOOKUP(L3168,Table1[],2)</f>
        <v>30 - 39</v>
      </c>
      <c r="N3168" t="str">
        <f>INDEX(Table7[Column1],MATCH(O3168,Table7[Column2]))</f>
        <v>Learning Stage</v>
      </c>
      <c r="O3168">
        <v>4.4578950480000001</v>
      </c>
      <c r="P3168" t="str">
        <f>VLOOKUP(O3168,Table13[],2)</f>
        <v>1 - 5</v>
      </c>
      <c r="Q3168" t="str">
        <f>INDEX(Table8[Column1],MATCH(R3168,Table8[Column2]))</f>
        <v>Maintained</v>
      </c>
      <c r="R3168">
        <v>62.975255259999997</v>
      </c>
      <c r="S3168">
        <f t="shared" si="99"/>
        <v>2.6239689691666666</v>
      </c>
      <c r="T3168" t="s">
        <v>19</v>
      </c>
    </row>
    <row r="3169" spans="1:20" x14ac:dyDescent="0.25">
      <c r="A3169">
        <v>3168</v>
      </c>
      <c r="B3169" t="s">
        <v>267</v>
      </c>
      <c r="C3169" t="s">
        <v>2373</v>
      </c>
      <c r="D3169" t="str">
        <f t="shared" si="98"/>
        <v>Johnson Phyllis</v>
      </c>
      <c r="E3169" t="s">
        <v>15</v>
      </c>
      <c r="F3169" t="s">
        <v>38</v>
      </c>
      <c r="G3169" t="s">
        <v>1060</v>
      </c>
      <c r="H3169" t="s">
        <v>1061</v>
      </c>
      <c r="I3169" t="s">
        <v>38</v>
      </c>
      <c r="J3169" t="s">
        <v>19</v>
      </c>
      <c r="K3169" t="str">
        <f>INDEX(Table6[Column1],MATCH(L3169,Table6[Column2]))</f>
        <v>Young Adults</v>
      </c>
      <c r="L3169">
        <v>39.635827980000002</v>
      </c>
      <c r="M3169" t="str">
        <f>VLOOKUP(L3169,Table1[],2)</f>
        <v>30 - 39</v>
      </c>
      <c r="N3169" t="str">
        <f>INDEX(Table7[Column1],MATCH(O3169,Table7[Column2]))</f>
        <v>Learning Stage</v>
      </c>
      <c r="O3169">
        <v>4.9514122809999996</v>
      </c>
      <c r="P3169" t="str">
        <f>VLOOKUP(O3169,Table13[],2)</f>
        <v>1 - 5</v>
      </c>
      <c r="Q3169" t="str">
        <f>INDEX(Table8[Column1],MATCH(R3169,Table8[Column2]))</f>
        <v>Maintained</v>
      </c>
      <c r="R3169">
        <v>45.130170939999999</v>
      </c>
      <c r="S3169">
        <f t="shared" si="99"/>
        <v>1.8804237891666666</v>
      </c>
      <c r="T3169" t="s">
        <v>19</v>
      </c>
    </row>
    <row r="3170" spans="1:20" x14ac:dyDescent="0.25">
      <c r="A3170">
        <v>3169</v>
      </c>
      <c r="B3170" t="s">
        <v>3175</v>
      </c>
      <c r="C3170" t="s">
        <v>630</v>
      </c>
      <c r="D3170" t="str">
        <f t="shared" si="98"/>
        <v>Rubino Richard</v>
      </c>
      <c r="E3170" t="s">
        <v>22</v>
      </c>
      <c r="F3170" t="s">
        <v>2275</v>
      </c>
      <c r="G3170" t="s">
        <v>820</v>
      </c>
      <c r="H3170" t="s">
        <v>821</v>
      </c>
      <c r="I3170" t="s">
        <v>2275</v>
      </c>
      <c r="J3170" t="s">
        <v>19</v>
      </c>
      <c r="K3170" t="str">
        <f>INDEX(Table6[Column1],MATCH(L3170,Table6[Column2]))</f>
        <v>Young Adults</v>
      </c>
      <c r="L3170">
        <v>36.704996459999997</v>
      </c>
      <c r="M3170" t="str">
        <f>VLOOKUP(L3170,Table1[],2)</f>
        <v>30 - 39</v>
      </c>
      <c r="N3170" t="str">
        <f>INDEX(Table7[Column1],MATCH(O3170,Table7[Column2]))</f>
        <v>Fitting in Stage</v>
      </c>
      <c r="O3170">
        <v>6.097939856</v>
      </c>
      <c r="P3170" t="str">
        <f>VLOOKUP(O3170,Table13[],2)</f>
        <v>6 - 10</v>
      </c>
      <c r="Q3170" t="str">
        <f>INDEX(Table8[Column1],MATCH(R3170,Table8[Column2]))</f>
        <v>Scheduled</v>
      </c>
      <c r="R3170">
        <v>0</v>
      </c>
      <c r="S3170">
        <f t="shared" si="99"/>
        <v>0</v>
      </c>
      <c r="T3170" t="s">
        <v>19</v>
      </c>
    </row>
    <row r="3171" spans="1:20" x14ac:dyDescent="0.25">
      <c r="A3171">
        <v>3170</v>
      </c>
      <c r="B3171" t="s">
        <v>3176</v>
      </c>
      <c r="C3171" t="s">
        <v>50</v>
      </c>
      <c r="D3171" t="str">
        <f t="shared" si="98"/>
        <v>Siewert Robert</v>
      </c>
      <c r="E3171" t="s">
        <v>22</v>
      </c>
      <c r="F3171" t="s">
        <v>385</v>
      </c>
      <c r="G3171" t="s">
        <v>1060</v>
      </c>
      <c r="H3171" t="s">
        <v>1061</v>
      </c>
      <c r="I3171" t="s">
        <v>87</v>
      </c>
      <c r="J3171" t="s">
        <v>19</v>
      </c>
      <c r="K3171" t="str">
        <f>INDEX(Table6[Column1],MATCH(L3171,Table6[Column2]))</f>
        <v>Young Adults</v>
      </c>
      <c r="L3171">
        <v>36.647993579999998</v>
      </c>
      <c r="M3171" t="str">
        <f>VLOOKUP(L3171,Table1[],2)</f>
        <v>30 - 39</v>
      </c>
      <c r="N3171" t="str">
        <f>INDEX(Table7[Column1],MATCH(O3171,Table7[Column2]))</f>
        <v>Learning Stage</v>
      </c>
      <c r="O3171">
        <v>2.5243140959999999</v>
      </c>
      <c r="P3171" t="str">
        <f>VLOOKUP(O3171,Table13[],2)</f>
        <v>1 - 5</v>
      </c>
      <c r="Q3171" t="str">
        <f>INDEX(Table8[Column1],MATCH(R3171,Table8[Column2]))</f>
        <v>Maintained</v>
      </c>
      <c r="R3171">
        <v>40.444903320000002</v>
      </c>
      <c r="S3171">
        <f t="shared" si="99"/>
        <v>1.6852043050000001</v>
      </c>
      <c r="T3171" t="s">
        <v>19</v>
      </c>
    </row>
    <row r="3172" spans="1:20" x14ac:dyDescent="0.25">
      <c r="A3172">
        <v>3171</v>
      </c>
      <c r="B3172" t="s">
        <v>3177</v>
      </c>
      <c r="C3172" t="s">
        <v>2209</v>
      </c>
      <c r="D3172" t="str">
        <f t="shared" si="98"/>
        <v>Mendoza Roberta</v>
      </c>
      <c r="E3172" t="s">
        <v>15</v>
      </c>
      <c r="F3172" t="s">
        <v>16</v>
      </c>
      <c r="G3172" t="s">
        <v>820</v>
      </c>
      <c r="H3172" t="s">
        <v>821</v>
      </c>
      <c r="I3172" t="s">
        <v>16</v>
      </c>
      <c r="J3172" t="s">
        <v>19</v>
      </c>
      <c r="K3172" t="str">
        <f>INDEX(Table6[Column1],MATCH(L3172,Table6[Column2]))</f>
        <v>Young Adults</v>
      </c>
      <c r="L3172">
        <v>30.356039299999999</v>
      </c>
      <c r="M3172" t="str">
        <f>VLOOKUP(L3172,Table1[],2)</f>
        <v>30 - 39</v>
      </c>
      <c r="N3172" t="str">
        <f>INDEX(Table7[Column1],MATCH(O3172,Table7[Column2]))</f>
        <v>Learning Stage</v>
      </c>
      <c r="O3172">
        <v>4.6765194970000001</v>
      </c>
      <c r="P3172" t="str">
        <f>VLOOKUP(O3172,Table13[],2)</f>
        <v>1 - 5</v>
      </c>
      <c r="Q3172" t="str">
        <f>INDEX(Table8[Column1],MATCH(R3172,Table8[Column2]))</f>
        <v>Scheduled</v>
      </c>
      <c r="R3172">
        <v>0</v>
      </c>
      <c r="S3172">
        <f t="shared" si="99"/>
        <v>0</v>
      </c>
      <c r="T3172" t="s">
        <v>19</v>
      </c>
    </row>
    <row r="3173" spans="1:20" x14ac:dyDescent="0.25">
      <c r="A3173">
        <v>3172</v>
      </c>
      <c r="B3173" t="s">
        <v>2106</v>
      </c>
      <c r="C3173" t="s">
        <v>142</v>
      </c>
      <c r="D3173" t="str">
        <f t="shared" si="98"/>
        <v>Reed Adam</v>
      </c>
      <c r="E3173" t="s">
        <v>22</v>
      </c>
      <c r="F3173" t="s">
        <v>84</v>
      </c>
      <c r="G3173" t="s">
        <v>1060</v>
      </c>
      <c r="H3173" t="s">
        <v>1061</v>
      </c>
      <c r="I3173" t="s">
        <v>84</v>
      </c>
      <c r="J3173" t="s">
        <v>19</v>
      </c>
      <c r="K3173" t="str">
        <f>INDEX(Table6[Column1],MATCH(L3173,Table6[Column2]))</f>
        <v>Young Adults</v>
      </c>
      <c r="L3173">
        <v>38.044558080000002</v>
      </c>
      <c r="M3173" t="str">
        <f>VLOOKUP(L3173,Table1[],2)</f>
        <v>30 - 39</v>
      </c>
      <c r="N3173" t="str">
        <f>INDEX(Table7[Column1],MATCH(O3173,Table7[Column2]))</f>
        <v>Learning Stage</v>
      </c>
      <c r="O3173">
        <v>3.712956047</v>
      </c>
      <c r="P3173" t="str">
        <f>VLOOKUP(O3173,Table13[],2)</f>
        <v>1 - 5</v>
      </c>
      <c r="Q3173" t="str">
        <f>INDEX(Table8[Column1],MATCH(R3173,Table8[Column2]))</f>
        <v>Scheduled</v>
      </c>
      <c r="R3173">
        <v>32.019944340000002</v>
      </c>
      <c r="S3173">
        <f t="shared" si="99"/>
        <v>1.3341643475</v>
      </c>
      <c r="T3173" t="s">
        <v>19</v>
      </c>
    </row>
    <row r="3174" spans="1:20" x14ac:dyDescent="0.25">
      <c r="A3174">
        <v>3173</v>
      </c>
      <c r="B3174" t="s">
        <v>3178</v>
      </c>
      <c r="C3174" t="s">
        <v>1400</v>
      </c>
      <c r="D3174" t="str">
        <f t="shared" si="98"/>
        <v>Friedman Albert</v>
      </c>
      <c r="E3174" t="s">
        <v>22</v>
      </c>
      <c r="F3174" t="s">
        <v>38</v>
      </c>
      <c r="G3174" t="s">
        <v>820</v>
      </c>
      <c r="H3174" t="s">
        <v>821</v>
      </c>
      <c r="I3174" t="s">
        <v>38</v>
      </c>
      <c r="J3174" t="s">
        <v>19</v>
      </c>
      <c r="K3174" t="str">
        <f>INDEX(Table6[Column1],MATCH(L3174,Table6[Column2]))</f>
        <v>Adults</v>
      </c>
      <c r="L3174">
        <v>47.528057570000001</v>
      </c>
      <c r="M3174" t="str">
        <f>VLOOKUP(L3174,Table1[],2)</f>
        <v>40 - 49</v>
      </c>
      <c r="N3174" t="str">
        <f>INDEX(Table7[Column1],MATCH(O3174,Table7[Column2]))</f>
        <v>Learning Stage</v>
      </c>
      <c r="O3174">
        <v>4.9787050920000002</v>
      </c>
      <c r="P3174" t="str">
        <f>VLOOKUP(O3174,Table13[],2)</f>
        <v>1 - 5</v>
      </c>
      <c r="Q3174" t="str">
        <f>INDEX(Table8[Column1],MATCH(R3174,Table8[Column2]))</f>
        <v>Habitual</v>
      </c>
      <c r="R3174">
        <v>112.500863</v>
      </c>
      <c r="S3174">
        <f t="shared" si="99"/>
        <v>4.6875359583333331</v>
      </c>
      <c r="T3174" t="s">
        <v>19</v>
      </c>
    </row>
    <row r="3175" spans="1:20" x14ac:dyDescent="0.25">
      <c r="A3175">
        <v>3174</v>
      </c>
      <c r="B3175" t="s">
        <v>966</v>
      </c>
      <c r="C3175" t="s">
        <v>1975</v>
      </c>
      <c r="D3175" t="str">
        <f t="shared" si="98"/>
        <v>Miller Lillian</v>
      </c>
      <c r="E3175" t="s">
        <v>15</v>
      </c>
      <c r="F3175" t="s">
        <v>38</v>
      </c>
      <c r="G3175" t="s">
        <v>820</v>
      </c>
      <c r="H3175" t="s">
        <v>821</v>
      </c>
      <c r="I3175" t="s">
        <v>38</v>
      </c>
      <c r="J3175" t="s">
        <v>19</v>
      </c>
      <c r="K3175" t="str">
        <f>INDEX(Table6[Column1],MATCH(L3175,Table6[Column2]))</f>
        <v>Teenagers</v>
      </c>
      <c r="L3175">
        <v>19.43941817</v>
      </c>
      <c r="M3175" t="e">
        <f>VLOOKUP(L3175,Table1[],2)</f>
        <v>#N/A</v>
      </c>
      <c r="N3175" t="str">
        <f>INDEX(Table7[Column1],MATCH(O3175,Table7[Column2]))</f>
        <v>Learning Stage</v>
      </c>
      <c r="O3175">
        <v>5.9733066170000004</v>
      </c>
      <c r="P3175" t="str">
        <f>VLOOKUP(O3175,Table13[],2)</f>
        <v>1 - 5</v>
      </c>
      <c r="Q3175" t="str">
        <f>INDEX(Table8[Column1],MATCH(R3175,Table8[Column2]))</f>
        <v>Scheduled</v>
      </c>
      <c r="R3175">
        <v>0</v>
      </c>
      <c r="S3175">
        <f t="shared" si="99"/>
        <v>0</v>
      </c>
      <c r="T3175" t="s">
        <v>19</v>
      </c>
    </row>
    <row r="3176" spans="1:20" x14ac:dyDescent="0.25">
      <c r="A3176">
        <v>3175</v>
      </c>
      <c r="B3176" t="s">
        <v>1902</v>
      </c>
      <c r="C3176" t="s">
        <v>59</v>
      </c>
      <c r="D3176" t="str">
        <f t="shared" si="98"/>
        <v>Cason Janet</v>
      </c>
      <c r="E3176" t="s">
        <v>15</v>
      </c>
      <c r="F3176" t="s">
        <v>407</v>
      </c>
      <c r="G3176" t="s">
        <v>1060</v>
      </c>
      <c r="H3176" t="s">
        <v>1061</v>
      </c>
      <c r="I3176" t="s">
        <v>407</v>
      </c>
      <c r="J3176" t="s">
        <v>19</v>
      </c>
      <c r="K3176" t="str">
        <f>INDEX(Table6[Column1],MATCH(L3176,Table6[Column2]))</f>
        <v>Young Adults</v>
      </c>
      <c r="L3176">
        <v>34.305726180000001</v>
      </c>
      <c r="M3176" t="str">
        <f>VLOOKUP(L3176,Table1[],2)</f>
        <v>30 - 39</v>
      </c>
      <c r="N3176" t="str">
        <f>INDEX(Table7[Column1],MATCH(O3176,Table7[Column2]))</f>
        <v>Learning Stage</v>
      </c>
      <c r="O3176">
        <v>4.8641011010000001</v>
      </c>
      <c r="P3176" t="str">
        <f>VLOOKUP(O3176,Table13[],2)</f>
        <v>1 - 5</v>
      </c>
      <c r="Q3176" t="str">
        <f>INDEX(Table8[Column1],MATCH(R3176,Table8[Column2]))</f>
        <v>Scheduled</v>
      </c>
      <c r="R3176">
        <v>13.4316266</v>
      </c>
      <c r="S3176">
        <f t="shared" si="99"/>
        <v>0.55965110833333331</v>
      </c>
      <c r="T3176" t="s">
        <v>19</v>
      </c>
    </row>
    <row r="3177" spans="1:20" x14ac:dyDescent="0.25">
      <c r="A3177">
        <v>3176</v>
      </c>
      <c r="B3177" t="s">
        <v>55</v>
      </c>
      <c r="C3177" t="s">
        <v>2008</v>
      </c>
      <c r="D3177" t="str">
        <f t="shared" si="98"/>
        <v>Leonard Kimberley</v>
      </c>
      <c r="E3177" t="s">
        <v>15</v>
      </c>
      <c r="F3177" t="s">
        <v>27</v>
      </c>
      <c r="G3177" t="s">
        <v>1060</v>
      </c>
      <c r="H3177" t="s">
        <v>1061</v>
      </c>
      <c r="I3177" t="s">
        <v>27</v>
      </c>
      <c r="J3177" t="s">
        <v>19</v>
      </c>
      <c r="K3177" t="str">
        <f>INDEX(Table6[Column1],MATCH(L3177,Table6[Column2]))</f>
        <v>Adults</v>
      </c>
      <c r="L3177">
        <v>43.039540410000001</v>
      </c>
      <c r="M3177" t="str">
        <f>VLOOKUP(L3177,Table1[],2)</f>
        <v>40 - 49</v>
      </c>
      <c r="N3177" t="str">
        <f>INDEX(Table7[Column1],MATCH(O3177,Table7[Column2]))</f>
        <v>Learning Stage</v>
      </c>
      <c r="O3177">
        <v>3.1301630340000002</v>
      </c>
      <c r="P3177" t="str">
        <f>VLOOKUP(O3177,Table13[],2)</f>
        <v>1 - 5</v>
      </c>
      <c r="Q3177" t="str">
        <f>INDEX(Table8[Column1],MATCH(R3177,Table8[Column2]))</f>
        <v>Habitual</v>
      </c>
      <c r="R3177">
        <v>102.2845758</v>
      </c>
      <c r="S3177">
        <f t="shared" si="99"/>
        <v>4.2618573250000003</v>
      </c>
      <c r="T3177" t="s">
        <v>19</v>
      </c>
    </row>
    <row r="3178" spans="1:20" x14ac:dyDescent="0.25">
      <c r="A3178">
        <v>3177</v>
      </c>
      <c r="B3178" t="s">
        <v>944</v>
      </c>
      <c r="C3178" t="s">
        <v>550</v>
      </c>
      <c r="D3178" t="str">
        <f t="shared" si="98"/>
        <v>Payne Barbara</v>
      </c>
      <c r="E3178" t="s">
        <v>15</v>
      </c>
      <c r="F3178" t="s">
        <v>57</v>
      </c>
      <c r="G3178" t="s">
        <v>2305</v>
      </c>
      <c r="H3178" t="s">
        <v>1826</v>
      </c>
      <c r="I3178" t="s">
        <v>57</v>
      </c>
      <c r="J3178" t="s">
        <v>19</v>
      </c>
      <c r="K3178" t="str">
        <f>INDEX(Table6[Column1],MATCH(L3178,Table6[Column2]))</f>
        <v>Seniors</v>
      </c>
      <c r="L3178">
        <v>65.791698960000005</v>
      </c>
      <c r="M3178" t="str">
        <f>VLOOKUP(L3178,Table1[],2)</f>
        <v>60 and Above</v>
      </c>
      <c r="N3178" t="str">
        <f>INDEX(Table7[Column1],MATCH(O3178,Table7[Column2]))</f>
        <v>Learning Stage</v>
      </c>
      <c r="O3178">
        <v>3.1085461200000002</v>
      </c>
      <c r="P3178" t="str">
        <f>VLOOKUP(O3178,Table13[],2)</f>
        <v>1 - 5</v>
      </c>
      <c r="Q3178" t="str">
        <f>INDEX(Table8[Column1],MATCH(R3178,Table8[Column2]))</f>
        <v>Violative</v>
      </c>
      <c r="R3178">
        <v>207.78468649999999</v>
      </c>
      <c r="S3178">
        <f t="shared" si="99"/>
        <v>8.657695270833333</v>
      </c>
      <c r="T3178" t="s">
        <v>19</v>
      </c>
    </row>
    <row r="3179" spans="1:20" x14ac:dyDescent="0.25">
      <c r="A3179">
        <v>3178</v>
      </c>
      <c r="B3179" t="s">
        <v>3179</v>
      </c>
      <c r="C3179" t="s">
        <v>597</v>
      </c>
      <c r="D3179" t="str">
        <f t="shared" si="98"/>
        <v>Newport Curtis</v>
      </c>
      <c r="E3179" t="s">
        <v>22</v>
      </c>
      <c r="F3179" t="s">
        <v>3120</v>
      </c>
      <c r="G3179" t="s">
        <v>2305</v>
      </c>
      <c r="H3179" t="s">
        <v>1826</v>
      </c>
      <c r="I3179" t="s">
        <v>30</v>
      </c>
      <c r="J3179" t="s">
        <v>19</v>
      </c>
      <c r="K3179" t="str">
        <f>INDEX(Table6[Column1],MATCH(L3179,Table6[Column2]))</f>
        <v>Young Adults</v>
      </c>
      <c r="L3179">
        <v>36.630389360000002</v>
      </c>
      <c r="M3179" t="str">
        <f>VLOOKUP(L3179,Table1[],2)</f>
        <v>30 - 39</v>
      </c>
      <c r="N3179" t="str">
        <f>INDEX(Table7[Column1],MATCH(O3179,Table7[Column2]))</f>
        <v>Learning Stage</v>
      </c>
      <c r="O3179">
        <v>4.661266812</v>
      </c>
      <c r="P3179" t="str">
        <f>VLOOKUP(O3179,Table13[],2)</f>
        <v>1 - 5</v>
      </c>
      <c r="Q3179" t="str">
        <f>INDEX(Table8[Column1],MATCH(R3179,Table8[Column2]))</f>
        <v>Scheduled</v>
      </c>
      <c r="R3179">
        <v>20.504113929999999</v>
      </c>
      <c r="S3179">
        <f t="shared" si="99"/>
        <v>0.85433808041666659</v>
      </c>
      <c r="T3179" t="s">
        <v>19</v>
      </c>
    </row>
    <row r="3180" spans="1:20" x14ac:dyDescent="0.25">
      <c r="A3180">
        <v>3179</v>
      </c>
      <c r="B3180" t="s">
        <v>494</v>
      </c>
      <c r="C3180" t="s">
        <v>50</v>
      </c>
      <c r="D3180" t="str">
        <f t="shared" si="98"/>
        <v>Ryan Robert</v>
      </c>
      <c r="E3180" t="s">
        <v>22</v>
      </c>
      <c r="F3180" t="s">
        <v>3120</v>
      </c>
      <c r="G3180" t="s">
        <v>2305</v>
      </c>
      <c r="H3180" t="s">
        <v>1826</v>
      </c>
      <c r="I3180" t="s">
        <v>30</v>
      </c>
      <c r="J3180" t="s">
        <v>19</v>
      </c>
      <c r="K3180" t="str">
        <f>INDEX(Table6[Column1],MATCH(L3180,Table6[Column2]))</f>
        <v>Young Adults</v>
      </c>
      <c r="L3180">
        <v>30.34759451</v>
      </c>
      <c r="M3180" t="str">
        <f>VLOOKUP(L3180,Table1[],2)</f>
        <v>30 - 39</v>
      </c>
      <c r="N3180" t="str">
        <f>INDEX(Table7[Column1],MATCH(O3180,Table7[Column2]))</f>
        <v>Learning Stage</v>
      </c>
      <c r="O3180">
        <v>5.0851427019999997</v>
      </c>
      <c r="P3180" t="str">
        <f>VLOOKUP(O3180,Table13[],2)</f>
        <v>1 - 5</v>
      </c>
      <c r="Q3180" t="str">
        <f>INDEX(Table8[Column1],MATCH(R3180,Table8[Column2]))</f>
        <v>Scheduled</v>
      </c>
      <c r="R3180">
        <v>4.7273739700000004</v>
      </c>
      <c r="S3180">
        <f t="shared" si="99"/>
        <v>0.1969739154166667</v>
      </c>
      <c r="T3180" t="s">
        <v>19</v>
      </c>
    </row>
    <row r="3181" spans="1:20" x14ac:dyDescent="0.25">
      <c r="A3181">
        <v>3180</v>
      </c>
      <c r="B3181" t="s">
        <v>61</v>
      </c>
      <c r="C3181" t="s">
        <v>1549</v>
      </c>
      <c r="D3181" t="str">
        <f t="shared" si="98"/>
        <v>Bell Benjamin</v>
      </c>
      <c r="E3181" t="s">
        <v>22</v>
      </c>
      <c r="F3181" t="s">
        <v>16</v>
      </c>
      <c r="G3181" t="s">
        <v>820</v>
      </c>
      <c r="H3181" t="s">
        <v>821</v>
      </c>
      <c r="I3181" t="s">
        <v>16</v>
      </c>
      <c r="J3181" t="s">
        <v>19</v>
      </c>
      <c r="K3181" t="str">
        <f>INDEX(Table6[Column1],MATCH(L3181,Table6[Column2]))</f>
        <v>Youth</v>
      </c>
      <c r="L3181">
        <v>26.807437149999998</v>
      </c>
      <c r="M3181" t="str">
        <f>VLOOKUP(L3181,Table1[],2)</f>
        <v>20 - 29</v>
      </c>
      <c r="N3181" t="str">
        <f>INDEX(Table7[Column1],MATCH(O3181,Table7[Column2]))</f>
        <v>Learning Stage</v>
      </c>
      <c r="O3181">
        <v>2.7316116369999999</v>
      </c>
      <c r="P3181" t="str">
        <f>VLOOKUP(O3181,Table13[],2)</f>
        <v>1 - 5</v>
      </c>
      <c r="Q3181" t="str">
        <f>INDEX(Table8[Column1],MATCH(R3181,Table8[Column2]))</f>
        <v>Scheduled</v>
      </c>
      <c r="R3181">
        <v>0</v>
      </c>
      <c r="S3181">
        <f t="shared" si="99"/>
        <v>0</v>
      </c>
      <c r="T3181" t="s">
        <v>19</v>
      </c>
    </row>
    <row r="3182" spans="1:20" x14ac:dyDescent="0.25">
      <c r="A3182">
        <v>3181</v>
      </c>
      <c r="B3182" t="s">
        <v>3180</v>
      </c>
      <c r="C3182" t="s">
        <v>86</v>
      </c>
      <c r="D3182" t="str">
        <f t="shared" si="98"/>
        <v>Wolford Theodore</v>
      </c>
      <c r="E3182" t="s">
        <v>22</v>
      </c>
      <c r="F3182" t="s">
        <v>38</v>
      </c>
      <c r="G3182" t="s">
        <v>1060</v>
      </c>
      <c r="H3182" t="s">
        <v>1061</v>
      </c>
      <c r="I3182" t="s">
        <v>38</v>
      </c>
      <c r="J3182" t="s">
        <v>19</v>
      </c>
      <c r="K3182" t="str">
        <f>INDEX(Table6[Column1],MATCH(L3182,Table6[Column2]))</f>
        <v>Adults</v>
      </c>
      <c r="L3182">
        <v>48.14513195</v>
      </c>
      <c r="M3182" t="str">
        <f>VLOOKUP(L3182,Table1[],2)</f>
        <v>40 - 49</v>
      </c>
      <c r="N3182" t="str">
        <f>INDEX(Table7[Column1],MATCH(O3182,Table7[Column2]))</f>
        <v>Learning Stage</v>
      </c>
      <c r="O3182">
        <v>2.4143637720000002</v>
      </c>
      <c r="P3182" t="str">
        <f>VLOOKUP(O3182,Table13[],2)</f>
        <v>1 - 5</v>
      </c>
      <c r="Q3182" t="str">
        <f>INDEX(Table8[Column1],MATCH(R3182,Table8[Column2]))</f>
        <v>Maintained</v>
      </c>
      <c r="R3182">
        <v>75.519788750000004</v>
      </c>
      <c r="S3182">
        <f t="shared" si="99"/>
        <v>3.1466578645833336</v>
      </c>
      <c r="T3182" t="s">
        <v>19</v>
      </c>
    </row>
    <row r="3183" spans="1:20" x14ac:dyDescent="0.25">
      <c r="A3183">
        <v>3182</v>
      </c>
      <c r="B3183" t="s">
        <v>98</v>
      </c>
      <c r="C3183" t="s">
        <v>3181</v>
      </c>
      <c r="D3183" t="str">
        <f t="shared" si="98"/>
        <v>Thompson Ty</v>
      </c>
      <c r="E3183" t="s">
        <v>22</v>
      </c>
      <c r="F3183" t="s">
        <v>38</v>
      </c>
      <c r="G3183" t="s">
        <v>1060</v>
      </c>
      <c r="H3183" t="s">
        <v>1061</v>
      </c>
      <c r="I3183" t="s">
        <v>38</v>
      </c>
      <c r="J3183" t="s">
        <v>19</v>
      </c>
      <c r="K3183" t="str">
        <f>INDEX(Table6[Column1],MATCH(L3183,Table6[Column2]))</f>
        <v>Adults</v>
      </c>
      <c r="L3183">
        <v>41.165018949999997</v>
      </c>
      <c r="M3183" t="str">
        <f>VLOOKUP(L3183,Table1[],2)</f>
        <v>40 - 49</v>
      </c>
      <c r="N3183" t="str">
        <f>INDEX(Table7[Column1],MATCH(O3183,Table7[Column2]))</f>
        <v>Learning Stage</v>
      </c>
      <c r="O3183">
        <v>3.3086640209999998</v>
      </c>
      <c r="P3183" t="str">
        <f>VLOOKUP(O3183,Table13[],2)</f>
        <v>1 - 5</v>
      </c>
      <c r="Q3183" t="str">
        <f>INDEX(Table8[Column1],MATCH(R3183,Table8[Column2]))</f>
        <v>Scheduled</v>
      </c>
      <c r="R3183">
        <v>39.6444647</v>
      </c>
      <c r="S3183">
        <f t="shared" si="99"/>
        <v>1.6518526958333335</v>
      </c>
      <c r="T3183" t="s">
        <v>19</v>
      </c>
    </row>
    <row r="3184" spans="1:20" x14ac:dyDescent="0.25">
      <c r="A3184">
        <v>3183</v>
      </c>
      <c r="B3184" t="s">
        <v>3182</v>
      </c>
      <c r="C3184" t="s">
        <v>252</v>
      </c>
      <c r="D3184" t="str">
        <f t="shared" si="98"/>
        <v>Guillen Yvonne</v>
      </c>
      <c r="E3184" t="s">
        <v>15</v>
      </c>
      <c r="F3184" t="s">
        <v>407</v>
      </c>
      <c r="G3184" t="s">
        <v>1060</v>
      </c>
      <c r="H3184" t="s">
        <v>1061</v>
      </c>
      <c r="I3184" t="s">
        <v>407</v>
      </c>
      <c r="J3184" t="s">
        <v>19</v>
      </c>
      <c r="K3184" t="str">
        <f>INDEX(Table6[Column1],MATCH(L3184,Table6[Column2]))</f>
        <v>Elders</v>
      </c>
      <c r="L3184">
        <v>51.994723319999999</v>
      </c>
      <c r="M3184" t="str">
        <f>VLOOKUP(L3184,Table1[],2)</f>
        <v>50 - 59</v>
      </c>
      <c r="N3184" t="str">
        <f>INDEX(Table7[Column1],MATCH(O3184,Table7[Column2]))</f>
        <v>Learning Stage</v>
      </c>
      <c r="O3184">
        <v>3.1054641140000001</v>
      </c>
      <c r="P3184" t="str">
        <f>VLOOKUP(O3184,Table13[],2)</f>
        <v>1 - 5</v>
      </c>
      <c r="Q3184" t="str">
        <f>INDEX(Table8[Column1],MATCH(R3184,Table8[Column2]))</f>
        <v>Excused</v>
      </c>
      <c r="R3184">
        <v>127.838707</v>
      </c>
      <c r="S3184">
        <f t="shared" si="99"/>
        <v>5.3266127916666663</v>
      </c>
      <c r="T3184" t="s">
        <v>19</v>
      </c>
    </row>
    <row r="3185" spans="1:20" x14ac:dyDescent="0.25">
      <c r="A3185">
        <v>3184</v>
      </c>
      <c r="B3185" t="s">
        <v>3183</v>
      </c>
      <c r="C3185" t="s">
        <v>2799</v>
      </c>
      <c r="D3185" t="str">
        <f t="shared" si="98"/>
        <v>Branum Laurie</v>
      </c>
      <c r="E3185" t="s">
        <v>15</v>
      </c>
      <c r="F3185" t="s">
        <v>407</v>
      </c>
      <c r="G3185" t="s">
        <v>1060</v>
      </c>
      <c r="H3185" t="s">
        <v>1061</v>
      </c>
      <c r="I3185" t="s">
        <v>407</v>
      </c>
      <c r="J3185" t="s">
        <v>19</v>
      </c>
      <c r="K3185" t="str">
        <f>INDEX(Table6[Column1],MATCH(L3185,Table6[Column2]))</f>
        <v>Youth</v>
      </c>
      <c r="L3185">
        <v>26.026300920000001</v>
      </c>
      <c r="M3185" t="str">
        <f>VLOOKUP(L3185,Table1[],2)</f>
        <v>20 - 29</v>
      </c>
      <c r="N3185" t="str">
        <f>INDEX(Table7[Column1],MATCH(O3185,Table7[Column2]))</f>
        <v>Learning Stage</v>
      </c>
      <c r="O3185">
        <v>3.4834246279999999</v>
      </c>
      <c r="P3185" t="str">
        <f>VLOOKUP(O3185,Table13[],2)</f>
        <v>1 - 5</v>
      </c>
      <c r="Q3185" t="str">
        <f>INDEX(Table8[Column1],MATCH(R3185,Table8[Column2]))</f>
        <v>Scheduled</v>
      </c>
      <c r="R3185">
        <v>28.298875290000002</v>
      </c>
      <c r="S3185">
        <f t="shared" si="99"/>
        <v>1.1791198037499999</v>
      </c>
      <c r="T3185" t="s">
        <v>19</v>
      </c>
    </row>
    <row r="3186" spans="1:20" x14ac:dyDescent="0.25">
      <c r="A3186">
        <v>3185</v>
      </c>
      <c r="B3186" t="s">
        <v>3184</v>
      </c>
      <c r="C3186" t="s">
        <v>3185</v>
      </c>
      <c r="D3186" t="str">
        <f t="shared" si="98"/>
        <v>Lavery Stacie</v>
      </c>
      <c r="E3186" t="s">
        <v>15</v>
      </c>
      <c r="F3186" t="s">
        <v>16</v>
      </c>
      <c r="G3186" t="s">
        <v>820</v>
      </c>
      <c r="H3186" t="s">
        <v>821</v>
      </c>
      <c r="I3186" t="s">
        <v>16</v>
      </c>
      <c r="J3186" t="s">
        <v>19</v>
      </c>
      <c r="K3186" t="str">
        <f>INDEX(Table6[Column1],MATCH(L3186,Table6[Column2]))</f>
        <v>Young Adults</v>
      </c>
      <c r="L3186">
        <v>37.584289069999997</v>
      </c>
      <c r="M3186" t="str">
        <f>VLOOKUP(L3186,Table1[],2)</f>
        <v>30 - 39</v>
      </c>
      <c r="N3186" t="str">
        <f>INDEX(Table7[Column1],MATCH(O3186,Table7[Column2]))</f>
        <v>Learning Stage</v>
      </c>
      <c r="O3186">
        <v>3.676185899</v>
      </c>
      <c r="P3186" t="str">
        <f>VLOOKUP(O3186,Table13[],2)</f>
        <v>1 - 5</v>
      </c>
      <c r="Q3186" t="str">
        <f>INDEX(Table8[Column1],MATCH(R3186,Table8[Column2]))</f>
        <v>Scheduled</v>
      </c>
      <c r="R3186">
        <v>15.15909746</v>
      </c>
      <c r="S3186">
        <f t="shared" si="99"/>
        <v>0.63162906083333337</v>
      </c>
      <c r="T3186" t="s">
        <v>19</v>
      </c>
    </row>
    <row r="3187" spans="1:20" x14ac:dyDescent="0.25">
      <c r="A3187">
        <v>3186</v>
      </c>
      <c r="B3187" t="s">
        <v>3186</v>
      </c>
      <c r="C3187" t="s">
        <v>426</v>
      </c>
      <c r="D3187" t="str">
        <f t="shared" si="98"/>
        <v>Free George</v>
      </c>
      <c r="E3187" t="s">
        <v>22</v>
      </c>
      <c r="F3187" t="s">
        <v>169</v>
      </c>
      <c r="G3187" t="s">
        <v>1060</v>
      </c>
      <c r="H3187" t="s">
        <v>1061</v>
      </c>
      <c r="I3187" t="s">
        <v>169</v>
      </c>
      <c r="J3187" t="s">
        <v>19</v>
      </c>
      <c r="K3187" t="str">
        <f>INDEX(Table6[Column1],MATCH(L3187,Table6[Column2]))</f>
        <v>Elders</v>
      </c>
      <c r="L3187">
        <v>51.702028779999999</v>
      </c>
      <c r="M3187" t="str">
        <f>VLOOKUP(L3187,Table1[],2)</f>
        <v>50 - 59</v>
      </c>
      <c r="N3187" t="str">
        <f>INDEX(Table7[Column1],MATCH(O3187,Table7[Column2]))</f>
        <v>Learning Stage</v>
      </c>
      <c r="O3187">
        <v>3.928163735</v>
      </c>
      <c r="P3187" t="str">
        <f>VLOOKUP(O3187,Table13[],2)</f>
        <v>1 - 5</v>
      </c>
      <c r="Q3187" t="str">
        <f>INDEX(Table8[Column1],MATCH(R3187,Table8[Column2]))</f>
        <v>Excused</v>
      </c>
      <c r="R3187">
        <v>134.7660587</v>
      </c>
      <c r="S3187">
        <f t="shared" si="99"/>
        <v>5.6152524458333328</v>
      </c>
      <c r="T3187" t="s">
        <v>19</v>
      </c>
    </row>
    <row r="3188" spans="1:20" x14ac:dyDescent="0.25">
      <c r="A3188">
        <v>3187</v>
      </c>
      <c r="B3188" t="s">
        <v>2058</v>
      </c>
      <c r="C3188" t="s">
        <v>129</v>
      </c>
      <c r="D3188" t="str">
        <f t="shared" si="98"/>
        <v>Foret Cecilia</v>
      </c>
      <c r="E3188" t="s">
        <v>15</v>
      </c>
      <c r="F3188" t="s">
        <v>330</v>
      </c>
      <c r="G3188" t="s">
        <v>1060</v>
      </c>
      <c r="H3188" t="s">
        <v>1061</v>
      </c>
      <c r="I3188" t="s">
        <v>90</v>
      </c>
      <c r="J3188" t="s">
        <v>19</v>
      </c>
      <c r="K3188" t="str">
        <f>INDEX(Table6[Column1],MATCH(L3188,Table6[Column2]))</f>
        <v>Young Adults</v>
      </c>
      <c r="L3188">
        <v>37.519700659999998</v>
      </c>
      <c r="M3188" t="str">
        <f>VLOOKUP(L3188,Table1[],2)</f>
        <v>30 - 39</v>
      </c>
      <c r="N3188" t="str">
        <f>INDEX(Table7[Column1],MATCH(O3188,Table7[Column2]))</f>
        <v>Learning Stage</v>
      </c>
      <c r="O3188">
        <v>5.2120252100000002</v>
      </c>
      <c r="P3188" t="str">
        <f>VLOOKUP(O3188,Table13[],2)</f>
        <v>1 - 5</v>
      </c>
      <c r="Q3188" t="str">
        <f>INDEX(Table8[Column1],MATCH(R3188,Table8[Column2]))</f>
        <v>Habitual</v>
      </c>
      <c r="R3188">
        <v>85.935088289999996</v>
      </c>
      <c r="S3188">
        <f t="shared" si="99"/>
        <v>3.5806286787500001</v>
      </c>
      <c r="T3188" t="s">
        <v>19</v>
      </c>
    </row>
    <row r="3189" spans="1:20" x14ac:dyDescent="0.25">
      <c r="A3189">
        <v>3188</v>
      </c>
      <c r="B3189" t="s">
        <v>3187</v>
      </c>
      <c r="C3189" t="s">
        <v>480</v>
      </c>
      <c r="D3189" t="str">
        <f t="shared" si="98"/>
        <v>Kinder Heather</v>
      </c>
      <c r="E3189" t="s">
        <v>15</v>
      </c>
      <c r="F3189" t="s">
        <v>2116</v>
      </c>
      <c r="G3189" t="s">
        <v>1060</v>
      </c>
      <c r="H3189" t="s">
        <v>1061</v>
      </c>
      <c r="I3189" t="s">
        <v>101</v>
      </c>
      <c r="J3189" t="s">
        <v>19</v>
      </c>
      <c r="K3189" t="str">
        <f>INDEX(Table6[Column1],MATCH(L3189,Table6[Column2]))</f>
        <v>Youth</v>
      </c>
      <c r="L3189">
        <v>22.55740626</v>
      </c>
      <c r="M3189" t="str">
        <f>VLOOKUP(L3189,Table1[],2)</f>
        <v>20 - 29</v>
      </c>
      <c r="N3189" t="str">
        <f>INDEX(Table7[Column1],MATCH(O3189,Table7[Column2]))</f>
        <v>Learning Stage</v>
      </c>
      <c r="O3189">
        <v>4.0815069270000004</v>
      </c>
      <c r="P3189" t="str">
        <f>VLOOKUP(O3189,Table13[],2)</f>
        <v>1 - 5</v>
      </c>
      <c r="Q3189" t="str">
        <f>INDEX(Table8[Column1],MATCH(R3189,Table8[Column2]))</f>
        <v>Scheduled</v>
      </c>
      <c r="R3189">
        <v>0</v>
      </c>
      <c r="S3189">
        <f t="shared" si="99"/>
        <v>0</v>
      </c>
      <c r="T3189" t="s">
        <v>19</v>
      </c>
    </row>
    <row r="3190" spans="1:20" x14ac:dyDescent="0.25">
      <c r="A3190">
        <v>3189</v>
      </c>
      <c r="B3190" t="s">
        <v>3188</v>
      </c>
      <c r="C3190" t="s">
        <v>779</v>
      </c>
      <c r="D3190" t="str">
        <f t="shared" si="98"/>
        <v>Cooley Eric</v>
      </c>
      <c r="E3190" t="s">
        <v>22</v>
      </c>
      <c r="F3190" t="s">
        <v>30</v>
      </c>
      <c r="G3190" t="s">
        <v>2305</v>
      </c>
      <c r="H3190" t="s">
        <v>1826</v>
      </c>
      <c r="I3190" t="s">
        <v>30</v>
      </c>
      <c r="J3190" t="s">
        <v>19</v>
      </c>
      <c r="K3190" t="str">
        <f>INDEX(Table6[Column1],MATCH(L3190,Table6[Column2]))</f>
        <v>Youth</v>
      </c>
      <c r="L3190">
        <v>29.7455772</v>
      </c>
      <c r="M3190" t="str">
        <f>VLOOKUP(L3190,Table1[],2)</f>
        <v>20 - 29</v>
      </c>
      <c r="N3190" t="str">
        <f>INDEX(Table7[Column1],MATCH(O3190,Table7[Column2]))</f>
        <v>Fitting in Stage</v>
      </c>
      <c r="O3190">
        <v>6.3303631200000003</v>
      </c>
      <c r="P3190" t="str">
        <f>VLOOKUP(O3190,Table13[],2)</f>
        <v>6 - 10</v>
      </c>
      <c r="Q3190" t="str">
        <f>INDEX(Table8[Column1],MATCH(R3190,Table8[Column2]))</f>
        <v>Scheduled</v>
      </c>
      <c r="R3190">
        <v>0</v>
      </c>
      <c r="S3190">
        <f t="shared" si="99"/>
        <v>0</v>
      </c>
      <c r="T3190" t="s">
        <v>19</v>
      </c>
    </row>
    <row r="3191" spans="1:20" x14ac:dyDescent="0.25">
      <c r="A3191">
        <v>3190</v>
      </c>
      <c r="B3191" t="s">
        <v>98</v>
      </c>
      <c r="C3191" t="s">
        <v>948</v>
      </c>
      <c r="D3191" t="str">
        <f t="shared" si="98"/>
        <v>Thompson Clyde</v>
      </c>
      <c r="E3191" t="s">
        <v>22</v>
      </c>
      <c r="F3191" t="s">
        <v>33</v>
      </c>
      <c r="G3191" t="s">
        <v>1060</v>
      </c>
      <c r="H3191" t="s">
        <v>1061</v>
      </c>
      <c r="I3191" t="s">
        <v>33</v>
      </c>
      <c r="J3191" t="s">
        <v>19</v>
      </c>
      <c r="K3191" t="str">
        <f>INDEX(Table6[Column1],MATCH(L3191,Table6[Column2]))</f>
        <v>Elders</v>
      </c>
      <c r="L3191">
        <v>52.84212797</v>
      </c>
      <c r="M3191" t="str">
        <f>VLOOKUP(L3191,Table1[],2)</f>
        <v>50 - 59</v>
      </c>
      <c r="N3191" t="str">
        <f>INDEX(Table7[Column1],MATCH(O3191,Table7[Column2]))</f>
        <v>Learning Stage</v>
      </c>
      <c r="O3191">
        <v>2.4300191579999999</v>
      </c>
      <c r="P3191" t="str">
        <f>VLOOKUP(O3191,Table13[],2)</f>
        <v>1 - 5</v>
      </c>
      <c r="Q3191" t="str">
        <f>INDEX(Table8[Column1],MATCH(R3191,Table8[Column2]))</f>
        <v>Habitual</v>
      </c>
      <c r="R3191">
        <v>103.4606675</v>
      </c>
      <c r="S3191">
        <f t="shared" si="99"/>
        <v>4.310861145833333</v>
      </c>
      <c r="T3191" t="s">
        <v>19</v>
      </c>
    </row>
    <row r="3192" spans="1:20" x14ac:dyDescent="0.25">
      <c r="A3192">
        <v>3191</v>
      </c>
      <c r="B3192" t="s">
        <v>243</v>
      </c>
      <c r="C3192" t="s">
        <v>863</v>
      </c>
      <c r="D3192" t="str">
        <f t="shared" si="98"/>
        <v>Drake Gerald</v>
      </c>
      <c r="E3192" t="s">
        <v>22</v>
      </c>
      <c r="F3192" t="s">
        <v>315</v>
      </c>
      <c r="G3192" t="s">
        <v>1060</v>
      </c>
      <c r="H3192" t="s">
        <v>1061</v>
      </c>
      <c r="I3192" t="s">
        <v>262</v>
      </c>
      <c r="J3192" t="s">
        <v>19</v>
      </c>
      <c r="K3192" t="str">
        <f>INDEX(Table6[Column1],MATCH(L3192,Table6[Column2]))</f>
        <v>Elders</v>
      </c>
      <c r="L3192">
        <v>52.083263989999999</v>
      </c>
      <c r="M3192" t="str">
        <f>VLOOKUP(L3192,Table1[],2)</f>
        <v>50 - 59</v>
      </c>
      <c r="N3192" t="str">
        <f>INDEX(Table7[Column1],MATCH(O3192,Table7[Column2]))</f>
        <v>Learning Stage</v>
      </c>
      <c r="O3192">
        <v>2.954633512</v>
      </c>
      <c r="P3192" t="str">
        <f>VLOOKUP(O3192,Table13[],2)</f>
        <v>1 - 5</v>
      </c>
      <c r="Q3192" t="str">
        <f>INDEX(Table8[Column1],MATCH(R3192,Table8[Column2]))</f>
        <v>Habitual</v>
      </c>
      <c r="R3192">
        <v>90.760480709999996</v>
      </c>
      <c r="S3192">
        <f t="shared" si="99"/>
        <v>3.7816866962499995</v>
      </c>
      <c r="T3192" t="s">
        <v>19</v>
      </c>
    </row>
    <row r="3193" spans="1:20" x14ac:dyDescent="0.25">
      <c r="A3193">
        <v>3192</v>
      </c>
      <c r="B3193" t="s">
        <v>3189</v>
      </c>
      <c r="C3193" t="s">
        <v>314</v>
      </c>
      <c r="D3193" t="str">
        <f t="shared" si="98"/>
        <v>Thacker Brian</v>
      </c>
      <c r="E3193" t="s">
        <v>22</v>
      </c>
      <c r="F3193" t="s">
        <v>169</v>
      </c>
      <c r="G3193" t="s">
        <v>1060</v>
      </c>
      <c r="H3193" t="s">
        <v>1061</v>
      </c>
      <c r="I3193" t="s">
        <v>169</v>
      </c>
      <c r="J3193" t="s">
        <v>19</v>
      </c>
      <c r="K3193" t="str">
        <f>INDEX(Table6[Column1],MATCH(L3193,Table6[Column2]))</f>
        <v>Young Adults</v>
      </c>
      <c r="L3193">
        <v>35.537798260000002</v>
      </c>
      <c r="M3193" t="str">
        <f>VLOOKUP(L3193,Table1[],2)</f>
        <v>30 - 39</v>
      </c>
      <c r="N3193" t="str">
        <f>INDEX(Table7[Column1],MATCH(O3193,Table7[Column2]))</f>
        <v>Learning Stage</v>
      </c>
      <c r="O3193">
        <v>5.4786533149999999</v>
      </c>
      <c r="P3193" t="str">
        <f>VLOOKUP(O3193,Table13[],2)</f>
        <v>1 - 5</v>
      </c>
      <c r="Q3193" t="str">
        <f>INDEX(Table8[Column1],MATCH(R3193,Table8[Column2]))</f>
        <v>Scheduled</v>
      </c>
      <c r="R3193">
        <v>0</v>
      </c>
      <c r="S3193">
        <f t="shared" si="99"/>
        <v>0</v>
      </c>
      <c r="T3193" t="s">
        <v>19</v>
      </c>
    </row>
    <row r="3194" spans="1:20" x14ac:dyDescent="0.25">
      <c r="A3194">
        <v>3193</v>
      </c>
      <c r="B3194" t="s">
        <v>200</v>
      </c>
      <c r="C3194" t="s">
        <v>3190</v>
      </c>
      <c r="D3194" t="str">
        <f t="shared" si="98"/>
        <v>White Jimmie</v>
      </c>
      <c r="E3194" t="s">
        <v>22</v>
      </c>
      <c r="F3194" t="s">
        <v>38</v>
      </c>
      <c r="G3194" t="s">
        <v>820</v>
      </c>
      <c r="H3194" t="s">
        <v>821</v>
      </c>
      <c r="I3194" t="s">
        <v>38</v>
      </c>
      <c r="J3194" t="s">
        <v>19</v>
      </c>
      <c r="K3194" t="str">
        <f>INDEX(Table6[Column1],MATCH(L3194,Table6[Column2]))</f>
        <v>Young Adults</v>
      </c>
      <c r="L3194">
        <v>35.817441600000002</v>
      </c>
      <c r="M3194" t="str">
        <f>VLOOKUP(L3194,Table1[],2)</f>
        <v>30 - 39</v>
      </c>
      <c r="N3194" t="str">
        <f>INDEX(Table7[Column1],MATCH(O3194,Table7[Column2]))</f>
        <v>Learning Stage</v>
      </c>
      <c r="O3194">
        <v>2.2697801150000001</v>
      </c>
      <c r="P3194" t="str">
        <f>VLOOKUP(O3194,Table13[],2)</f>
        <v>1 - 5</v>
      </c>
      <c r="Q3194" t="str">
        <f>INDEX(Table8[Column1],MATCH(R3194,Table8[Column2]))</f>
        <v>Maintained</v>
      </c>
      <c r="R3194">
        <v>55.600458000000003</v>
      </c>
      <c r="S3194">
        <f t="shared" si="99"/>
        <v>2.3166857500000004</v>
      </c>
      <c r="T3194" t="s">
        <v>19</v>
      </c>
    </row>
    <row r="3195" spans="1:20" x14ac:dyDescent="0.25">
      <c r="A3195">
        <v>3194</v>
      </c>
      <c r="B3195" t="s">
        <v>531</v>
      </c>
      <c r="C3195" t="s">
        <v>502</v>
      </c>
      <c r="D3195" t="str">
        <f t="shared" si="98"/>
        <v>Wilson Susan</v>
      </c>
      <c r="E3195" t="s">
        <v>15</v>
      </c>
      <c r="F3195" t="s">
        <v>38</v>
      </c>
      <c r="G3195" t="s">
        <v>1060</v>
      </c>
      <c r="H3195" t="s">
        <v>1061</v>
      </c>
      <c r="I3195" t="s">
        <v>38</v>
      </c>
      <c r="J3195" t="s">
        <v>19</v>
      </c>
      <c r="K3195" t="str">
        <f>INDEX(Table6[Column1],MATCH(L3195,Table6[Column2]))</f>
        <v>Adults</v>
      </c>
      <c r="L3195">
        <v>48.3980265</v>
      </c>
      <c r="M3195" t="str">
        <f>VLOOKUP(L3195,Table1[],2)</f>
        <v>40 - 49</v>
      </c>
      <c r="N3195" t="str">
        <f>INDEX(Table7[Column1],MATCH(O3195,Table7[Column2]))</f>
        <v>Learning Stage</v>
      </c>
      <c r="O3195">
        <v>4.1857465859999996</v>
      </c>
      <c r="P3195" t="str">
        <f>VLOOKUP(O3195,Table13[],2)</f>
        <v>1 - 5</v>
      </c>
      <c r="Q3195" t="str">
        <f>INDEX(Table8[Column1],MATCH(R3195,Table8[Column2]))</f>
        <v>Habitual</v>
      </c>
      <c r="R3195">
        <v>92.375193139999993</v>
      </c>
      <c r="S3195">
        <f t="shared" si="99"/>
        <v>3.8489663808333332</v>
      </c>
      <c r="T3195" t="s">
        <v>19</v>
      </c>
    </row>
    <row r="3196" spans="1:20" x14ac:dyDescent="0.25">
      <c r="A3196">
        <v>3195</v>
      </c>
      <c r="B3196" t="s">
        <v>3191</v>
      </c>
      <c r="C3196" t="s">
        <v>426</v>
      </c>
      <c r="D3196" t="str">
        <f t="shared" si="98"/>
        <v>Ferreira George</v>
      </c>
      <c r="E3196" t="s">
        <v>22</v>
      </c>
      <c r="F3196" t="s">
        <v>3192</v>
      </c>
      <c r="G3196" t="s">
        <v>1060</v>
      </c>
      <c r="H3196" t="s">
        <v>1061</v>
      </c>
      <c r="I3196" t="s">
        <v>1435</v>
      </c>
      <c r="J3196" t="s">
        <v>19</v>
      </c>
      <c r="K3196" t="str">
        <f>INDEX(Table6[Column1],MATCH(L3196,Table6[Column2]))</f>
        <v>Elders</v>
      </c>
      <c r="L3196">
        <v>59.337735289999998</v>
      </c>
      <c r="M3196" t="str">
        <f>VLOOKUP(L3196,Table1[],2)</f>
        <v>50 - 59</v>
      </c>
      <c r="N3196" t="str">
        <f>INDEX(Table7[Column1],MATCH(O3196,Table7[Column2]))</f>
        <v>Learning Stage</v>
      </c>
      <c r="O3196">
        <v>4.2159455469999996</v>
      </c>
      <c r="P3196" t="str">
        <f>VLOOKUP(O3196,Table13[],2)</f>
        <v>1 - 5</v>
      </c>
      <c r="Q3196" t="str">
        <f>INDEX(Table8[Column1],MATCH(R3196,Table8[Column2]))</f>
        <v>Unexcused</v>
      </c>
      <c r="R3196">
        <v>182.28671600000001</v>
      </c>
      <c r="S3196">
        <f t="shared" si="99"/>
        <v>7.5952798333333336</v>
      </c>
      <c r="T3196" t="s">
        <v>19</v>
      </c>
    </row>
    <row r="3197" spans="1:20" x14ac:dyDescent="0.25">
      <c r="A3197">
        <v>3196</v>
      </c>
      <c r="B3197" t="s">
        <v>153</v>
      </c>
      <c r="C3197" t="s">
        <v>79</v>
      </c>
      <c r="D3197" t="str">
        <f t="shared" si="98"/>
        <v>Houston Jennifer</v>
      </c>
      <c r="E3197" t="s">
        <v>15</v>
      </c>
      <c r="F3197" t="s">
        <v>87</v>
      </c>
      <c r="G3197" t="s">
        <v>1060</v>
      </c>
      <c r="H3197" t="s">
        <v>1061</v>
      </c>
      <c r="I3197" t="s">
        <v>87</v>
      </c>
      <c r="J3197" t="s">
        <v>19</v>
      </c>
      <c r="K3197" t="str">
        <f>INDEX(Table6[Column1],MATCH(L3197,Table6[Column2]))</f>
        <v>Young Adults</v>
      </c>
      <c r="L3197">
        <v>37.88044009</v>
      </c>
      <c r="M3197" t="str">
        <f>VLOOKUP(L3197,Table1[],2)</f>
        <v>30 - 39</v>
      </c>
      <c r="N3197" t="str">
        <f>INDEX(Table7[Column1],MATCH(O3197,Table7[Column2]))</f>
        <v>Learning Stage</v>
      </c>
      <c r="O3197">
        <v>4.2994381639999997</v>
      </c>
      <c r="P3197" t="str">
        <f>VLOOKUP(O3197,Table13[],2)</f>
        <v>1 - 5</v>
      </c>
      <c r="Q3197" t="str">
        <f>INDEX(Table8[Column1],MATCH(R3197,Table8[Column2]))</f>
        <v>Scheduled</v>
      </c>
      <c r="R3197">
        <v>17.431797499999998</v>
      </c>
      <c r="S3197">
        <f t="shared" si="99"/>
        <v>0.72632489583333326</v>
      </c>
      <c r="T3197" t="s">
        <v>19</v>
      </c>
    </row>
    <row r="3198" spans="1:20" x14ac:dyDescent="0.25">
      <c r="A3198">
        <v>3197</v>
      </c>
      <c r="B3198" t="s">
        <v>3193</v>
      </c>
      <c r="C3198" t="s">
        <v>657</v>
      </c>
      <c r="D3198" t="str">
        <f t="shared" si="98"/>
        <v>Veilleux Timothy</v>
      </c>
      <c r="E3198" t="s">
        <v>22</v>
      </c>
      <c r="F3198" t="s">
        <v>832</v>
      </c>
      <c r="G3198" t="s">
        <v>2305</v>
      </c>
      <c r="H3198" t="s">
        <v>1826</v>
      </c>
      <c r="I3198" t="s">
        <v>24</v>
      </c>
      <c r="J3198" t="s">
        <v>19</v>
      </c>
      <c r="K3198" t="str">
        <f>INDEX(Table6[Column1],MATCH(L3198,Table6[Column2]))</f>
        <v>Youth</v>
      </c>
      <c r="L3198">
        <v>24.295996389999999</v>
      </c>
      <c r="M3198" t="str">
        <f>VLOOKUP(L3198,Table1[],2)</f>
        <v>20 - 29</v>
      </c>
      <c r="N3198" t="str">
        <f>INDEX(Table7[Column1],MATCH(O3198,Table7[Column2]))</f>
        <v>Learning Stage</v>
      </c>
      <c r="O3198">
        <v>4.2786332089999997</v>
      </c>
      <c r="P3198" t="str">
        <f>VLOOKUP(O3198,Table13[],2)</f>
        <v>1 - 5</v>
      </c>
      <c r="Q3198" t="str">
        <f>INDEX(Table8[Column1],MATCH(R3198,Table8[Column2]))</f>
        <v>Scheduled</v>
      </c>
      <c r="R3198">
        <v>0</v>
      </c>
      <c r="S3198">
        <f t="shared" si="99"/>
        <v>0</v>
      </c>
      <c r="T3198" t="s">
        <v>19</v>
      </c>
    </row>
    <row r="3199" spans="1:20" x14ac:dyDescent="0.25">
      <c r="A3199">
        <v>3198</v>
      </c>
      <c r="B3199" t="s">
        <v>949</v>
      </c>
      <c r="C3199" t="s">
        <v>1465</v>
      </c>
      <c r="D3199" t="str">
        <f t="shared" si="98"/>
        <v>Sandoval Andrew</v>
      </c>
      <c r="E3199" t="s">
        <v>22</v>
      </c>
      <c r="F3199" t="s">
        <v>38</v>
      </c>
      <c r="G3199" t="s">
        <v>1060</v>
      </c>
      <c r="H3199" t="s">
        <v>1061</v>
      </c>
      <c r="I3199" t="s">
        <v>38</v>
      </c>
      <c r="J3199" t="s">
        <v>19</v>
      </c>
      <c r="K3199" t="str">
        <f>INDEX(Table6[Column1],MATCH(L3199,Table6[Column2]))</f>
        <v>Young Adults</v>
      </c>
      <c r="L3199">
        <v>36.670044410000003</v>
      </c>
      <c r="M3199" t="str">
        <f>VLOOKUP(L3199,Table1[],2)</f>
        <v>30 - 39</v>
      </c>
      <c r="N3199" t="str">
        <f>INDEX(Table7[Column1],MATCH(O3199,Table7[Column2]))</f>
        <v>Learning Stage</v>
      </c>
      <c r="O3199">
        <v>1.849328847</v>
      </c>
      <c r="P3199" t="str">
        <f>VLOOKUP(O3199,Table13[],2)</f>
        <v>1 - 5</v>
      </c>
      <c r="Q3199" t="str">
        <f>INDEX(Table8[Column1],MATCH(R3199,Table8[Column2]))</f>
        <v>Scheduled</v>
      </c>
      <c r="R3199">
        <v>0</v>
      </c>
      <c r="S3199">
        <f t="shared" si="99"/>
        <v>0</v>
      </c>
      <c r="T3199" t="s">
        <v>19</v>
      </c>
    </row>
    <row r="3200" spans="1:20" x14ac:dyDescent="0.25">
      <c r="A3200">
        <v>3199</v>
      </c>
      <c r="B3200" t="s">
        <v>3194</v>
      </c>
      <c r="C3200" t="s">
        <v>401</v>
      </c>
      <c r="D3200" t="str">
        <f t="shared" si="98"/>
        <v>Check Michael</v>
      </c>
      <c r="E3200" t="s">
        <v>22</v>
      </c>
      <c r="F3200" t="s">
        <v>38</v>
      </c>
      <c r="G3200" t="s">
        <v>820</v>
      </c>
      <c r="H3200" t="s">
        <v>821</v>
      </c>
      <c r="I3200" t="s">
        <v>38</v>
      </c>
      <c r="J3200" t="s">
        <v>19</v>
      </c>
      <c r="K3200" t="str">
        <f>INDEX(Table6[Column1],MATCH(L3200,Table6[Column2]))</f>
        <v>Elders</v>
      </c>
      <c r="L3200">
        <v>50.066733280000001</v>
      </c>
      <c r="M3200" t="str">
        <f>VLOOKUP(L3200,Table1[],2)</f>
        <v>50 - 59</v>
      </c>
      <c r="N3200" t="str">
        <f>INDEX(Table7[Column1],MATCH(O3200,Table7[Column2]))</f>
        <v>Learning Stage</v>
      </c>
      <c r="O3200">
        <v>2.8867756</v>
      </c>
      <c r="P3200" t="str">
        <f>VLOOKUP(O3200,Table13[],2)</f>
        <v>1 - 5</v>
      </c>
      <c r="Q3200" t="str">
        <f>INDEX(Table8[Column1],MATCH(R3200,Table8[Column2]))</f>
        <v>Unexcused</v>
      </c>
      <c r="R3200">
        <v>164.8832204</v>
      </c>
      <c r="S3200">
        <f t="shared" si="99"/>
        <v>6.8701341833333327</v>
      </c>
      <c r="T3200" t="s">
        <v>19</v>
      </c>
    </row>
    <row r="3201" spans="1:20" x14ac:dyDescent="0.25">
      <c r="A3201">
        <v>3200</v>
      </c>
      <c r="B3201" t="s">
        <v>3195</v>
      </c>
      <c r="C3201" t="s">
        <v>149</v>
      </c>
      <c r="D3201" t="str">
        <f t="shared" si="98"/>
        <v>Morton Charles</v>
      </c>
      <c r="E3201" t="s">
        <v>22</v>
      </c>
      <c r="F3201" t="s">
        <v>452</v>
      </c>
      <c r="G3201" t="s">
        <v>1060</v>
      </c>
      <c r="H3201" t="s">
        <v>1061</v>
      </c>
      <c r="I3201" t="s">
        <v>407</v>
      </c>
      <c r="J3201" t="s">
        <v>19</v>
      </c>
      <c r="K3201" t="str">
        <f>INDEX(Table6[Column1],MATCH(L3201,Table6[Column2]))</f>
        <v>Adults</v>
      </c>
      <c r="L3201">
        <v>44.972551799999998</v>
      </c>
      <c r="M3201" t="str">
        <f>VLOOKUP(L3201,Table1[],2)</f>
        <v>40 - 49</v>
      </c>
      <c r="N3201" t="str">
        <f>INDEX(Table7[Column1],MATCH(O3201,Table7[Column2]))</f>
        <v>Learning Stage</v>
      </c>
      <c r="O3201">
        <v>4.3739928130000001</v>
      </c>
      <c r="P3201" t="str">
        <f>VLOOKUP(O3201,Table13[],2)</f>
        <v>1 - 5</v>
      </c>
      <c r="Q3201" t="str">
        <f>INDEX(Table8[Column1],MATCH(R3201,Table8[Column2]))</f>
        <v>Maintained</v>
      </c>
      <c r="R3201">
        <v>49.152485540000001</v>
      </c>
      <c r="S3201">
        <f t="shared" si="99"/>
        <v>2.0480202308333335</v>
      </c>
      <c r="T3201" t="s">
        <v>19</v>
      </c>
    </row>
    <row r="3202" spans="1:20" x14ac:dyDescent="0.25">
      <c r="A3202">
        <v>3201</v>
      </c>
      <c r="B3202" t="s">
        <v>3196</v>
      </c>
      <c r="C3202" t="s">
        <v>3197</v>
      </c>
      <c r="D3202" t="str">
        <f t="shared" si="98"/>
        <v>Kilpatrick Roxie</v>
      </c>
      <c r="E3202" t="s">
        <v>15</v>
      </c>
      <c r="F3202" t="s">
        <v>24</v>
      </c>
      <c r="G3202" t="s">
        <v>1060</v>
      </c>
      <c r="H3202" t="s">
        <v>1061</v>
      </c>
      <c r="I3202" t="s">
        <v>24</v>
      </c>
      <c r="J3202" t="s">
        <v>19</v>
      </c>
      <c r="K3202" t="str">
        <f>INDEX(Table6[Column1],MATCH(L3202,Table6[Column2]))</f>
        <v>Adults</v>
      </c>
      <c r="L3202">
        <v>43.42577661</v>
      </c>
      <c r="M3202" t="str">
        <f>VLOOKUP(L3202,Table1[],2)</f>
        <v>40 - 49</v>
      </c>
      <c r="N3202" t="str">
        <f>INDEX(Table7[Column1],MATCH(O3202,Table7[Column2]))</f>
        <v>Learning Stage</v>
      </c>
      <c r="O3202">
        <v>2.5946543069999999</v>
      </c>
      <c r="P3202" t="str">
        <f>VLOOKUP(O3202,Table13[],2)</f>
        <v>1 - 5</v>
      </c>
      <c r="Q3202" t="str">
        <f>INDEX(Table8[Column1],MATCH(R3202,Table8[Column2]))</f>
        <v>Maintained</v>
      </c>
      <c r="R3202">
        <v>67.207966560000003</v>
      </c>
      <c r="S3202">
        <f t="shared" si="99"/>
        <v>2.80033194</v>
      </c>
      <c r="T3202" t="s">
        <v>19</v>
      </c>
    </row>
    <row r="3203" spans="1:20" x14ac:dyDescent="0.25">
      <c r="A3203">
        <v>3202</v>
      </c>
      <c r="B3203" t="s">
        <v>3198</v>
      </c>
      <c r="C3203" t="s">
        <v>2563</v>
      </c>
      <c r="D3203" t="str">
        <f t="shared" ref="D3203:D3266" si="100">CONCATENATE(B3203, " ",C3203)</f>
        <v>Berke Alexandra</v>
      </c>
      <c r="E3203" t="s">
        <v>15</v>
      </c>
      <c r="F3203" t="s">
        <v>176</v>
      </c>
      <c r="G3203" t="s">
        <v>1060</v>
      </c>
      <c r="H3203" t="s">
        <v>1061</v>
      </c>
      <c r="I3203" t="s">
        <v>134</v>
      </c>
      <c r="J3203" t="s">
        <v>19</v>
      </c>
      <c r="K3203" t="str">
        <f>INDEX(Table6[Column1],MATCH(L3203,Table6[Column2]))</f>
        <v>Adults</v>
      </c>
      <c r="L3203">
        <v>49.514793259999998</v>
      </c>
      <c r="M3203" t="str">
        <f>VLOOKUP(L3203,Table1[],2)</f>
        <v>40 - 49</v>
      </c>
      <c r="N3203" t="str">
        <f>INDEX(Table7[Column1],MATCH(O3203,Table7[Column2]))</f>
        <v>Learning Stage</v>
      </c>
      <c r="O3203">
        <v>4.7759951950000001</v>
      </c>
      <c r="P3203" t="str">
        <f>VLOOKUP(O3203,Table13[],2)</f>
        <v>1 - 5</v>
      </c>
      <c r="Q3203" t="str">
        <f>INDEX(Table8[Column1],MATCH(R3203,Table8[Column2]))</f>
        <v>Maintained</v>
      </c>
      <c r="R3203">
        <v>71.991923180000001</v>
      </c>
      <c r="S3203">
        <f t="shared" ref="S3203:S3266" si="101">CONVERT(R3203,"hr","day")</f>
        <v>2.9996634658333337</v>
      </c>
      <c r="T3203" t="s">
        <v>19</v>
      </c>
    </row>
    <row r="3204" spans="1:20" x14ac:dyDescent="0.25">
      <c r="A3204">
        <v>3203</v>
      </c>
      <c r="B3204" t="s">
        <v>289</v>
      </c>
      <c r="C3204" t="s">
        <v>3199</v>
      </c>
      <c r="D3204" t="str">
        <f t="shared" si="100"/>
        <v>Browning Terrance</v>
      </c>
      <c r="E3204" t="s">
        <v>22</v>
      </c>
      <c r="F3204" t="s">
        <v>38</v>
      </c>
      <c r="G3204" t="s">
        <v>1060</v>
      </c>
      <c r="H3204" t="s">
        <v>1061</v>
      </c>
      <c r="I3204" t="s">
        <v>38</v>
      </c>
      <c r="J3204" t="s">
        <v>19</v>
      </c>
      <c r="K3204" t="str">
        <f>INDEX(Table6[Column1],MATCH(L3204,Table6[Column2]))</f>
        <v>Adults</v>
      </c>
      <c r="L3204">
        <v>45.34046515</v>
      </c>
      <c r="M3204" t="str">
        <f>VLOOKUP(L3204,Table1[],2)</f>
        <v>40 - 49</v>
      </c>
      <c r="N3204" t="str">
        <f>INDEX(Table7[Column1],MATCH(O3204,Table7[Column2]))</f>
        <v>Learning Stage</v>
      </c>
      <c r="O3204">
        <v>4.8412982590000002</v>
      </c>
      <c r="P3204" t="str">
        <f>VLOOKUP(O3204,Table13[],2)</f>
        <v>1 - 5</v>
      </c>
      <c r="Q3204" t="str">
        <f>INDEX(Table8[Column1],MATCH(R3204,Table8[Column2]))</f>
        <v>Maintained</v>
      </c>
      <c r="R3204">
        <v>43.489239990000002</v>
      </c>
      <c r="S3204">
        <f t="shared" si="101"/>
        <v>1.8120516662500001</v>
      </c>
      <c r="T3204" t="s">
        <v>19</v>
      </c>
    </row>
    <row r="3205" spans="1:20" x14ac:dyDescent="0.25">
      <c r="A3205">
        <v>3204</v>
      </c>
      <c r="B3205" t="s">
        <v>3200</v>
      </c>
      <c r="C3205" t="s">
        <v>443</v>
      </c>
      <c r="D3205" t="str">
        <f t="shared" si="100"/>
        <v>Nilsson Dennis</v>
      </c>
      <c r="E3205" t="s">
        <v>22</v>
      </c>
      <c r="F3205" t="s">
        <v>95</v>
      </c>
      <c r="G3205" t="s">
        <v>1060</v>
      </c>
      <c r="H3205" t="s">
        <v>1061</v>
      </c>
      <c r="I3205" t="s">
        <v>87</v>
      </c>
      <c r="J3205" t="s">
        <v>19</v>
      </c>
      <c r="K3205" t="str">
        <f>INDEX(Table6[Column1],MATCH(L3205,Table6[Column2]))</f>
        <v>Adults</v>
      </c>
      <c r="L3205">
        <v>48.57802658</v>
      </c>
      <c r="M3205" t="str">
        <f>VLOOKUP(L3205,Table1[],2)</f>
        <v>40 - 49</v>
      </c>
      <c r="N3205" t="str">
        <f>INDEX(Table7[Column1],MATCH(O3205,Table7[Column2]))</f>
        <v>Learning Stage</v>
      </c>
      <c r="O3205">
        <v>5.0464768510000004</v>
      </c>
      <c r="P3205" t="str">
        <f>VLOOKUP(O3205,Table13[],2)</f>
        <v>1 - 5</v>
      </c>
      <c r="Q3205" t="str">
        <f>INDEX(Table8[Column1],MATCH(R3205,Table8[Column2]))</f>
        <v>Excused</v>
      </c>
      <c r="R3205">
        <v>136.3701859</v>
      </c>
      <c r="S3205">
        <f t="shared" si="101"/>
        <v>5.6820910791666659</v>
      </c>
      <c r="T3205" t="s">
        <v>19</v>
      </c>
    </row>
    <row r="3206" spans="1:20" x14ac:dyDescent="0.25">
      <c r="A3206">
        <v>3205</v>
      </c>
      <c r="B3206" t="s">
        <v>3201</v>
      </c>
      <c r="C3206" t="s">
        <v>21</v>
      </c>
      <c r="D3206" t="str">
        <f t="shared" si="100"/>
        <v>Lora Stephen</v>
      </c>
      <c r="E3206" t="s">
        <v>22</v>
      </c>
      <c r="F3206" t="s">
        <v>33</v>
      </c>
      <c r="G3206" t="s">
        <v>1060</v>
      </c>
      <c r="H3206" t="s">
        <v>1061</v>
      </c>
      <c r="I3206" t="s">
        <v>33</v>
      </c>
      <c r="J3206" t="s">
        <v>19</v>
      </c>
      <c r="K3206" t="str">
        <f>INDEX(Table6[Column1],MATCH(L3206,Table6[Column2]))</f>
        <v>Young Adults</v>
      </c>
      <c r="L3206">
        <v>36.518677259999997</v>
      </c>
      <c r="M3206" t="str">
        <f>VLOOKUP(L3206,Table1[],2)</f>
        <v>30 - 39</v>
      </c>
      <c r="N3206" t="str">
        <f>INDEX(Table7[Column1],MATCH(O3206,Table7[Column2]))</f>
        <v>Learning Stage</v>
      </c>
      <c r="O3206">
        <v>3.2092900069999999</v>
      </c>
      <c r="P3206" t="str">
        <f>VLOOKUP(O3206,Table13[],2)</f>
        <v>1 - 5</v>
      </c>
      <c r="Q3206" t="str">
        <f>INDEX(Table8[Column1],MATCH(R3206,Table8[Column2]))</f>
        <v>Maintained</v>
      </c>
      <c r="R3206">
        <v>62.593856299999999</v>
      </c>
      <c r="S3206">
        <f t="shared" si="101"/>
        <v>2.6080773458333333</v>
      </c>
      <c r="T3206" t="s">
        <v>19</v>
      </c>
    </row>
    <row r="3207" spans="1:20" x14ac:dyDescent="0.25">
      <c r="A3207">
        <v>3206</v>
      </c>
      <c r="B3207" t="s">
        <v>3202</v>
      </c>
      <c r="C3207" t="s">
        <v>345</v>
      </c>
      <c r="D3207" t="str">
        <f t="shared" si="100"/>
        <v>Tobias Ronald</v>
      </c>
      <c r="E3207" t="s">
        <v>22</v>
      </c>
      <c r="F3207" t="s">
        <v>1460</v>
      </c>
      <c r="G3207" t="s">
        <v>2305</v>
      </c>
      <c r="H3207" t="s">
        <v>1826</v>
      </c>
      <c r="I3207" t="s">
        <v>54</v>
      </c>
      <c r="J3207" t="s">
        <v>19</v>
      </c>
      <c r="K3207" t="str">
        <f>INDEX(Table6[Column1],MATCH(L3207,Table6[Column2]))</f>
        <v>Adults</v>
      </c>
      <c r="L3207">
        <v>48.893035259999998</v>
      </c>
      <c r="M3207" t="str">
        <f>VLOOKUP(L3207,Table1[],2)</f>
        <v>40 - 49</v>
      </c>
      <c r="N3207" t="str">
        <f>INDEX(Table7[Column1],MATCH(O3207,Table7[Column2]))</f>
        <v>Learning Stage</v>
      </c>
      <c r="O3207">
        <v>5.1512734260000004</v>
      </c>
      <c r="P3207" t="str">
        <f>VLOOKUP(O3207,Table13[],2)</f>
        <v>1 - 5</v>
      </c>
      <c r="Q3207" t="str">
        <f>INDEX(Table8[Column1],MATCH(R3207,Table8[Column2]))</f>
        <v>Maintained</v>
      </c>
      <c r="R3207">
        <v>69.982557810000003</v>
      </c>
      <c r="S3207">
        <f t="shared" si="101"/>
        <v>2.9159399087500004</v>
      </c>
      <c r="T3207" t="s">
        <v>19</v>
      </c>
    </row>
    <row r="3208" spans="1:20" x14ac:dyDescent="0.25">
      <c r="A3208">
        <v>3207</v>
      </c>
      <c r="B3208" t="s">
        <v>43</v>
      </c>
      <c r="C3208" t="s">
        <v>1140</v>
      </c>
      <c r="D3208" t="str">
        <f t="shared" si="100"/>
        <v>Lee Jennette</v>
      </c>
      <c r="E3208" t="s">
        <v>15</v>
      </c>
      <c r="F3208" t="s">
        <v>38</v>
      </c>
      <c r="G3208" t="s">
        <v>1060</v>
      </c>
      <c r="H3208" t="s">
        <v>1061</v>
      </c>
      <c r="I3208" t="s">
        <v>38</v>
      </c>
      <c r="J3208" t="s">
        <v>19</v>
      </c>
      <c r="K3208" t="str">
        <f>INDEX(Table6[Column1],MATCH(L3208,Table6[Column2]))</f>
        <v>Elders</v>
      </c>
      <c r="L3208">
        <v>50.45954699</v>
      </c>
      <c r="M3208" t="str">
        <f>VLOOKUP(L3208,Table1[],2)</f>
        <v>50 - 59</v>
      </c>
      <c r="N3208" t="str">
        <f>INDEX(Table7[Column1],MATCH(O3208,Table7[Column2]))</f>
        <v>Learning Stage</v>
      </c>
      <c r="O3208">
        <v>4.135279068</v>
      </c>
      <c r="P3208" t="str">
        <f>VLOOKUP(O3208,Table13[],2)</f>
        <v>1 - 5</v>
      </c>
      <c r="Q3208" t="str">
        <f>INDEX(Table8[Column1],MATCH(R3208,Table8[Column2]))</f>
        <v>Habitual</v>
      </c>
      <c r="R3208">
        <v>87.414558830000004</v>
      </c>
      <c r="S3208">
        <f t="shared" si="101"/>
        <v>3.6422732845833337</v>
      </c>
      <c r="T3208" t="s">
        <v>19</v>
      </c>
    </row>
    <row r="3209" spans="1:20" x14ac:dyDescent="0.25">
      <c r="A3209">
        <v>3208</v>
      </c>
      <c r="B3209" t="s">
        <v>3203</v>
      </c>
      <c r="C3209" t="s">
        <v>3204</v>
      </c>
      <c r="D3209" t="str">
        <f t="shared" si="100"/>
        <v>Boutte Abigail</v>
      </c>
      <c r="E3209" t="s">
        <v>15</v>
      </c>
      <c r="F3209" t="s">
        <v>16</v>
      </c>
      <c r="G3209" t="s">
        <v>820</v>
      </c>
      <c r="H3209" t="s">
        <v>821</v>
      </c>
      <c r="I3209" t="s">
        <v>16</v>
      </c>
      <c r="J3209" t="s">
        <v>19</v>
      </c>
      <c r="K3209" t="str">
        <f>INDEX(Table6[Column1],MATCH(L3209,Table6[Column2]))</f>
        <v>Youth</v>
      </c>
      <c r="L3209">
        <v>28.15824452</v>
      </c>
      <c r="M3209" t="str">
        <f>VLOOKUP(L3209,Table1[],2)</f>
        <v>20 - 29</v>
      </c>
      <c r="N3209" t="str">
        <f>INDEX(Table7[Column1],MATCH(O3209,Table7[Column2]))</f>
        <v>Fitting in Stage</v>
      </c>
      <c r="O3209">
        <v>7.4725544060000004</v>
      </c>
      <c r="P3209" t="str">
        <f>VLOOKUP(O3209,Table13[],2)</f>
        <v>6 - 10</v>
      </c>
      <c r="Q3209" t="str">
        <f>INDEX(Table8[Column1],MATCH(R3209,Table8[Column2]))</f>
        <v>Scheduled</v>
      </c>
      <c r="R3209">
        <v>0</v>
      </c>
      <c r="S3209">
        <f t="shared" si="101"/>
        <v>0</v>
      </c>
      <c r="T3209" t="s">
        <v>19</v>
      </c>
    </row>
    <row r="3210" spans="1:20" x14ac:dyDescent="0.25">
      <c r="A3210">
        <v>3209</v>
      </c>
      <c r="B3210" t="s">
        <v>3205</v>
      </c>
      <c r="C3210" t="s">
        <v>308</v>
      </c>
      <c r="D3210" t="str">
        <f t="shared" si="100"/>
        <v>Kizer Maria</v>
      </c>
      <c r="E3210" t="s">
        <v>15</v>
      </c>
      <c r="F3210" t="s">
        <v>113</v>
      </c>
      <c r="G3210" t="s">
        <v>1060</v>
      </c>
      <c r="H3210" t="s">
        <v>1061</v>
      </c>
      <c r="I3210" t="s">
        <v>24</v>
      </c>
      <c r="J3210" t="s">
        <v>19</v>
      </c>
      <c r="K3210" t="str">
        <f>INDEX(Table6[Column1],MATCH(L3210,Table6[Column2]))</f>
        <v>Elders</v>
      </c>
      <c r="L3210">
        <v>50.950511400000003</v>
      </c>
      <c r="M3210" t="str">
        <f>VLOOKUP(L3210,Table1[],2)</f>
        <v>50 - 59</v>
      </c>
      <c r="N3210" t="str">
        <f>INDEX(Table7[Column1],MATCH(O3210,Table7[Column2]))</f>
        <v>Learning Stage</v>
      </c>
      <c r="O3210">
        <v>4.410701167</v>
      </c>
      <c r="P3210" t="str">
        <f>VLOOKUP(O3210,Table13[],2)</f>
        <v>1 - 5</v>
      </c>
      <c r="Q3210" t="str">
        <f>INDEX(Table8[Column1],MATCH(R3210,Table8[Column2]))</f>
        <v>Habitual</v>
      </c>
      <c r="R3210">
        <v>80.471315899999993</v>
      </c>
      <c r="S3210">
        <f t="shared" si="101"/>
        <v>3.3529714958333332</v>
      </c>
      <c r="T3210" t="s">
        <v>19</v>
      </c>
    </row>
    <row r="3211" spans="1:20" x14ac:dyDescent="0.25">
      <c r="A3211">
        <v>3210</v>
      </c>
      <c r="B3211" t="s">
        <v>3206</v>
      </c>
      <c r="C3211" t="s">
        <v>183</v>
      </c>
      <c r="D3211" t="str">
        <f t="shared" si="100"/>
        <v>Marrero Donald</v>
      </c>
      <c r="E3211" t="s">
        <v>22</v>
      </c>
      <c r="F3211" t="s">
        <v>84</v>
      </c>
      <c r="G3211" t="s">
        <v>1060</v>
      </c>
      <c r="H3211" t="s">
        <v>1061</v>
      </c>
      <c r="I3211" t="s">
        <v>84</v>
      </c>
      <c r="J3211" t="s">
        <v>19</v>
      </c>
      <c r="K3211" t="str">
        <f>INDEX(Table6[Column1],MATCH(L3211,Table6[Column2]))</f>
        <v>Adults</v>
      </c>
      <c r="L3211">
        <v>46.44057694</v>
      </c>
      <c r="M3211" t="str">
        <f>VLOOKUP(L3211,Table1[],2)</f>
        <v>40 - 49</v>
      </c>
      <c r="N3211" t="str">
        <f>INDEX(Table7[Column1],MATCH(O3211,Table7[Column2]))</f>
        <v>Learning Stage</v>
      </c>
      <c r="O3211">
        <v>5.3204384019999997</v>
      </c>
      <c r="P3211" t="str">
        <f>VLOOKUP(O3211,Table13[],2)</f>
        <v>1 - 5</v>
      </c>
      <c r="Q3211" t="str">
        <f>INDEX(Table8[Column1],MATCH(R3211,Table8[Column2]))</f>
        <v>Scheduled</v>
      </c>
      <c r="R3211">
        <v>37.373555930000002</v>
      </c>
      <c r="S3211">
        <f t="shared" si="101"/>
        <v>1.5572314970833334</v>
      </c>
      <c r="T3211" t="s">
        <v>19</v>
      </c>
    </row>
    <row r="3212" spans="1:20" x14ac:dyDescent="0.25">
      <c r="A3212">
        <v>3211</v>
      </c>
      <c r="B3212" t="s">
        <v>299</v>
      </c>
      <c r="C3212" t="s">
        <v>3207</v>
      </c>
      <c r="D3212" t="str">
        <f t="shared" si="100"/>
        <v>Alexander Brant</v>
      </c>
      <c r="E3212" t="s">
        <v>22</v>
      </c>
      <c r="F3212" t="s">
        <v>430</v>
      </c>
      <c r="G3212" t="s">
        <v>1060</v>
      </c>
      <c r="H3212" t="s">
        <v>1061</v>
      </c>
      <c r="I3212" t="s">
        <v>157</v>
      </c>
      <c r="J3212" t="s">
        <v>19</v>
      </c>
      <c r="K3212" t="str">
        <f>INDEX(Table6[Column1],MATCH(L3212,Table6[Column2]))</f>
        <v>Seniors</v>
      </c>
      <c r="L3212">
        <v>69.144729409999997</v>
      </c>
      <c r="M3212" t="str">
        <f>VLOOKUP(L3212,Table1[],2)</f>
        <v>60 and Above</v>
      </c>
      <c r="N3212" t="str">
        <f>INDEX(Table7[Column1],MATCH(O3212,Table7[Column2]))</f>
        <v>Fitting in Stage</v>
      </c>
      <c r="O3212">
        <v>6.4033913030000003</v>
      </c>
      <c r="P3212" t="str">
        <f>VLOOKUP(O3212,Table13[],2)</f>
        <v>6 - 10</v>
      </c>
      <c r="Q3212" t="str">
        <f>INDEX(Table8[Column1],MATCH(R3212,Table8[Column2]))</f>
        <v>Excused</v>
      </c>
      <c r="R3212">
        <v>139.53642239999999</v>
      </c>
      <c r="S3212">
        <f t="shared" si="101"/>
        <v>5.8140175999999997</v>
      </c>
      <c r="T3212" t="s">
        <v>19</v>
      </c>
    </row>
    <row r="3213" spans="1:20" x14ac:dyDescent="0.25">
      <c r="A3213">
        <v>3212</v>
      </c>
      <c r="B3213" t="s">
        <v>2842</v>
      </c>
      <c r="C3213" t="s">
        <v>3208</v>
      </c>
      <c r="D3213" t="str">
        <f t="shared" si="100"/>
        <v>Broussard Maureen</v>
      </c>
      <c r="E3213" t="s">
        <v>15</v>
      </c>
      <c r="F3213" t="s">
        <v>1056</v>
      </c>
      <c r="G3213" t="s">
        <v>2305</v>
      </c>
      <c r="H3213" t="s">
        <v>1826</v>
      </c>
      <c r="I3213" t="s">
        <v>30</v>
      </c>
      <c r="J3213" t="s">
        <v>19</v>
      </c>
      <c r="K3213" t="str">
        <f>INDEX(Table6[Column1],MATCH(L3213,Table6[Column2]))</f>
        <v>Young Adults</v>
      </c>
      <c r="L3213">
        <v>34.370318789999999</v>
      </c>
      <c r="M3213" t="str">
        <f>VLOOKUP(L3213,Table1[],2)</f>
        <v>30 - 39</v>
      </c>
      <c r="N3213" t="str">
        <f>INDEX(Table7[Column1],MATCH(O3213,Table7[Column2]))</f>
        <v>Learning Stage</v>
      </c>
      <c r="O3213">
        <v>5.1239190260000003</v>
      </c>
      <c r="P3213" t="str">
        <f>VLOOKUP(O3213,Table13[],2)</f>
        <v>1 - 5</v>
      </c>
      <c r="Q3213" t="str">
        <f>INDEX(Table8[Column1],MATCH(R3213,Table8[Column2]))</f>
        <v>Scheduled</v>
      </c>
      <c r="R3213">
        <v>7.9315248890000003</v>
      </c>
      <c r="S3213">
        <f t="shared" si="101"/>
        <v>0.33048020370833331</v>
      </c>
      <c r="T3213" t="s">
        <v>19</v>
      </c>
    </row>
    <row r="3214" spans="1:20" x14ac:dyDescent="0.25">
      <c r="A3214">
        <v>3213</v>
      </c>
      <c r="B3214" t="s">
        <v>3209</v>
      </c>
      <c r="C3214" t="s">
        <v>201</v>
      </c>
      <c r="D3214" t="str">
        <f t="shared" si="100"/>
        <v>Blythe Anthony</v>
      </c>
      <c r="E3214" t="s">
        <v>22</v>
      </c>
      <c r="F3214" t="s">
        <v>407</v>
      </c>
      <c r="G3214" t="s">
        <v>1060</v>
      </c>
      <c r="H3214" t="s">
        <v>1061</v>
      </c>
      <c r="I3214" t="s">
        <v>407</v>
      </c>
      <c r="J3214" t="s">
        <v>19</v>
      </c>
      <c r="K3214" t="str">
        <f>INDEX(Table6[Column1],MATCH(L3214,Table6[Column2]))</f>
        <v>Young Adults</v>
      </c>
      <c r="L3214">
        <v>39.320686389999999</v>
      </c>
      <c r="M3214" t="str">
        <f>VLOOKUP(L3214,Table1[],2)</f>
        <v>30 - 39</v>
      </c>
      <c r="N3214" t="str">
        <f>INDEX(Table7[Column1],MATCH(O3214,Table7[Column2]))</f>
        <v>Learning Stage</v>
      </c>
      <c r="O3214">
        <v>2.9418111329999999</v>
      </c>
      <c r="P3214" t="str">
        <f>VLOOKUP(O3214,Table13[],2)</f>
        <v>1 - 5</v>
      </c>
      <c r="Q3214" t="str">
        <f>INDEX(Table8[Column1],MATCH(R3214,Table8[Column2]))</f>
        <v>Maintained</v>
      </c>
      <c r="R3214">
        <v>47.06970192</v>
      </c>
      <c r="S3214">
        <f t="shared" si="101"/>
        <v>1.9612375799999999</v>
      </c>
      <c r="T3214" t="s">
        <v>19</v>
      </c>
    </row>
    <row r="3215" spans="1:20" x14ac:dyDescent="0.25">
      <c r="A3215">
        <v>3214</v>
      </c>
      <c r="B3215" t="s">
        <v>3210</v>
      </c>
      <c r="C3215" t="s">
        <v>968</v>
      </c>
      <c r="D3215" t="str">
        <f t="shared" si="100"/>
        <v>Tavares Alvin</v>
      </c>
      <c r="E3215" t="s">
        <v>22</v>
      </c>
      <c r="F3215" t="s">
        <v>30</v>
      </c>
      <c r="G3215" t="s">
        <v>2305</v>
      </c>
      <c r="H3215" t="s">
        <v>1826</v>
      </c>
      <c r="I3215" t="s">
        <v>30</v>
      </c>
      <c r="J3215" t="s">
        <v>19</v>
      </c>
      <c r="K3215" t="str">
        <f>INDEX(Table6[Column1],MATCH(L3215,Table6[Column2]))</f>
        <v>Elders</v>
      </c>
      <c r="L3215">
        <v>57.546814419999997</v>
      </c>
      <c r="M3215" t="str">
        <f>VLOOKUP(L3215,Table1[],2)</f>
        <v>50 - 59</v>
      </c>
      <c r="N3215" t="str">
        <f>INDEX(Table7[Column1],MATCH(O3215,Table7[Column2]))</f>
        <v>Learning Stage</v>
      </c>
      <c r="O3215">
        <v>1.7845545199999999</v>
      </c>
      <c r="P3215" t="str">
        <f>VLOOKUP(O3215,Table13[],2)</f>
        <v>1 - 5</v>
      </c>
      <c r="Q3215" t="str">
        <f>INDEX(Table8[Column1],MATCH(R3215,Table8[Column2]))</f>
        <v>Habitual</v>
      </c>
      <c r="R3215">
        <v>97.288277030000003</v>
      </c>
      <c r="S3215">
        <f t="shared" si="101"/>
        <v>4.0536782095833335</v>
      </c>
      <c r="T3215" t="s">
        <v>19</v>
      </c>
    </row>
    <row r="3216" spans="1:20" x14ac:dyDescent="0.25">
      <c r="A3216">
        <v>3215</v>
      </c>
      <c r="B3216" t="s">
        <v>3211</v>
      </c>
      <c r="C3216" t="s">
        <v>873</v>
      </c>
      <c r="D3216" t="str">
        <f t="shared" si="100"/>
        <v>Schweitzer Gertrude</v>
      </c>
      <c r="E3216" t="s">
        <v>15</v>
      </c>
      <c r="F3216" t="s">
        <v>127</v>
      </c>
      <c r="G3216" t="s">
        <v>1060</v>
      </c>
      <c r="H3216" t="s">
        <v>1061</v>
      </c>
      <c r="I3216" t="s">
        <v>127</v>
      </c>
      <c r="J3216" t="s">
        <v>19</v>
      </c>
      <c r="K3216" t="str">
        <f>INDEX(Table6[Column1],MATCH(L3216,Table6[Column2]))</f>
        <v>Youth</v>
      </c>
      <c r="L3216">
        <v>29.386610059999999</v>
      </c>
      <c r="M3216" t="str">
        <f>VLOOKUP(L3216,Table1[],2)</f>
        <v>20 - 29</v>
      </c>
      <c r="N3216" t="str">
        <f>INDEX(Table7[Column1],MATCH(O3216,Table7[Column2]))</f>
        <v>Learning Stage</v>
      </c>
      <c r="O3216">
        <v>5.6019741310000004</v>
      </c>
      <c r="P3216" t="str">
        <f>VLOOKUP(O3216,Table13[],2)</f>
        <v>1 - 5</v>
      </c>
      <c r="Q3216" t="str">
        <f>INDEX(Table8[Column1],MATCH(R3216,Table8[Column2]))</f>
        <v>Scheduled</v>
      </c>
      <c r="R3216">
        <v>0</v>
      </c>
      <c r="S3216">
        <f t="shared" si="101"/>
        <v>0</v>
      </c>
      <c r="T3216" t="s">
        <v>19</v>
      </c>
    </row>
    <row r="3217" spans="1:20" x14ac:dyDescent="0.25">
      <c r="A3217">
        <v>3216</v>
      </c>
      <c r="B3217" t="s">
        <v>3074</v>
      </c>
      <c r="C3217" t="s">
        <v>2453</v>
      </c>
      <c r="D3217" t="str">
        <f t="shared" si="100"/>
        <v>Lugo Teri</v>
      </c>
      <c r="E3217" t="s">
        <v>15</v>
      </c>
      <c r="F3217" t="s">
        <v>262</v>
      </c>
      <c r="G3217" t="s">
        <v>2305</v>
      </c>
      <c r="H3217" t="s">
        <v>1826</v>
      </c>
      <c r="I3217" t="s">
        <v>262</v>
      </c>
      <c r="J3217" t="s">
        <v>19</v>
      </c>
      <c r="K3217" t="str">
        <f>INDEX(Table6[Column1],MATCH(L3217,Table6[Column2]))</f>
        <v>Young Adults</v>
      </c>
      <c r="L3217">
        <v>33.69560603</v>
      </c>
      <c r="M3217" t="str">
        <f>VLOOKUP(L3217,Table1[],2)</f>
        <v>30 - 39</v>
      </c>
      <c r="N3217" t="str">
        <f>INDEX(Table7[Column1],MATCH(O3217,Table7[Column2]))</f>
        <v>Fitting in Stage</v>
      </c>
      <c r="O3217">
        <v>6.0429358930000001</v>
      </c>
      <c r="P3217" t="str">
        <f>VLOOKUP(O3217,Table13[],2)</f>
        <v>6 - 10</v>
      </c>
      <c r="Q3217" t="str">
        <f>INDEX(Table8[Column1],MATCH(R3217,Table8[Column2]))</f>
        <v>Scheduled</v>
      </c>
      <c r="R3217">
        <v>15.107165090000001</v>
      </c>
      <c r="S3217">
        <f t="shared" si="101"/>
        <v>0.62946521208333339</v>
      </c>
      <c r="T3217" t="s">
        <v>19</v>
      </c>
    </row>
    <row r="3218" spans="1:20" x14ac:dyDescent="0.25">
      <c r="A3218">
        <v>3217</v>
      </c>
      <c r="B3218" t="s">
        <v>824</v>
      </c>
      <c r="C3218" t="s">
        <v>323</v>
      </c>
      <c r="D3218" t="str">
        <f t="shared" si="100"/>
        <v>Richardson Dean</v>
      </c>
      <c r="E3218" t="s">
        <v>22</v>
      </c>
      <c r="F3218" t="s">
        <v>23</v>
      </c>
      <c r="G3218" t="s">
        <v>2305</v>
      </c>
      <c r="H3218" t="s">
        <v>1826</v>
      </c>
      <c r="I3218" t="s">
        <v>24</v>
      </c>
      <c r="J3218" t="s">
        <v>19</v>
      </c>
      <c r="K3218" t="str">
        <f>INDEX(Table6[Column1],MATCH(L3218,Table6[Column2]))</f>
        <v>Adults</v>
      </c>
      <c r="L3218">
        <v>46.02264306</v>
      </c>
      <c r="M3218" t="str">
        <f>VLOOKUP(L3218,Table1[],2)</f>
        <v>40 - 49</v>
      </c>
      <c r="N3218" t="str">
        <f>INDEX(Table7[Column1],MATCH(O3218,Table7[Column2]))</f>
        <v>Fitting in Stage</v>
      </c>
      <c r="O3218">
        <v>6.5509546189999996</v>
      </c>
      <c r="P3218" t="str">
        <f>VLOOKUP(O3218,Table13[],2)</f>
        <v>6 - 10</v>
      </c>
      <c r="Q3218" t="str">
        <f>INDEX(Table8[Column1],MATCH(R3218,Table8[Column2]))</f>
        <v>Habitual</v>
      </c>
      <c r="R3218">
        <v>84.33090464</v>
      </c>
      <c r="S3218">
        <f t="shared" si="101"/>
        <v>3.5137876933333332</v>
      </c>
      <c r="T3218" t="s">
        <v>19</v>
      </c>
    </row>
    <row r="3219" spans="1:20" x14ac:dyDescent="0.25">
      <c r="A3219">
        <v>3218</v>
      </c>
      <c r="B3219" t="s">
        <v>3212</v>
      </c>
      <c r="C3219" t="s">
        <v>865</v>
      </c>
      <c r="D3219" t="str">
        <f t="shared" si="100"/>
        <v>Hajek Mike</v>
      </c>
      <c r="E3219" t="s">
        <v>22</v>
      </c>
      <c r="F3219" t="s">
        <v>38</v>
      </c>
      <c r="G3219" t="s">
        <v>1060</v>
      </c>
      <c r="H3219" t="s">
        <v>1061</v>
      </c>
      <c r="I3219" t="s">
        <v>38</v>
      </c>
      <c r="J3219" t="s">
        <v>19</v>
      </c>
      <c r="K3219" t="str">
        <f>INDEX(Table6[Column1],MATCH(L3219,Table6[Column2]))</f>
        <v>Youth</v>
      </c>
      <c r="L3219">
        <v>29.91538525</v>
      </c>
      <c r="M3219" t="str">
        <f>VLOOKUP(L3219,Table1[],2)</f>
        <v>20 - 29</v>
      </c>
      <c r="N3219" t="str">
        <f>INDEX(Table7[Column1],MATCH(O3219,Table7[Column2]))</f>
        <v>Learning Stage</v>
      </c>
      <c r="O3219">
        <v>4.1224876039999998</v>
      </c>
      <c r="P3219" t="str">
        <f>VLOOKUP(O3219,Table13[],2)</f>
        <v>1 - 5</v>
      </c>
      <c r="Q3219" t="str">
        <f>INDEX(Table8[Column1],MATCH(R3219,Table8[Column2]))</f>
        <v>Scheduled</v>
      </c>
      <c r="R3219">
        <v>3.1753166730000002</v>
      </c>
      <c r="S3219">
        <f t="shared" si="101"/>
        <v>0.132304861375</v>
      </c>
      <c r="T3219" t="s">
        <v>19</v>
      </c>
    </row>
    <row r="3220" spans="1:20" x14ac:dyDescent="0.25">
      <c r="A3220">
        <v>3219</v>
      </c>
      <c r="B3220" t="s">
        <v>3213</v>
      </c>
      <c r="C3220" t="s">
        <v>3214</v>
      </c>
      <c r="D3220" t="str">
        <f t="shared" si="100"/>
        <v>Hanna Vicente</v>
      </c>
      <c r="E3220" t="s">
        <v>22</v>
      </c>
      <c r="F3220" t="s">
        <v>192</v>
      </c>
      <c r="G3220" t="s">
        <v>2305</v>
      </c>
      <c r="H3220" t="s">
        <v>1826</v>
      </c>
      <c r="I3220" t="s">
        <v>192</v>
      </c>
      <c r="J3220" t="s">
        <v>19</v>
      </c>
      <c r="K3220" t="str">
        <f>INDEX(Table6[Column1],MATCH(L3220,Table6[Column2]))</f>
        <v>Youth</v>
      </c>
      <c r="L3220">
        <v>23.863659080000001</v>
      </c>
      <c r="M3220" t="str">
        <f>VLOOKUP(L3220,Table1[],2)</f>
        <v>20 - 29</v>
      </c>
      <c r="N3220" t="str">
        <f>INDEX(Table7[Column1],MATCH(O3220,Table7[Column2]))</f>
        <v>Learning Stage</v>
      </c>
      <c r="O3220">
        <v>3.0141338499999999</v>
      </c>
      <c r="P3220" t="str">
        <f>VLOOKUP(O3220,Table13[],2)</f>
        <v>1 - 5</v>
      </c>
      <c r="Q3220" t="str">
        <f>INDEX(Table8[Column1],MATCH(R3220,Table8[Column2]))</f>
        <v>Scheduled</v>
      </c>
      <c r="R3220">
        <v>0</v>
      </c>
      <c r="S3220">
        <f t="shared" si="101"/>
        <v>0</v>
      </c>
      <c r="T3220" t="s">
        <v>19</v>
      </c>
    </row>
    <row r="3221" spans="1:20" x14ac:dyDescent="0.25">
      <c r="A3221">
        <v>3220</v>
      </c>
      <c r="B3221" t="s">
        <v>34</v>
      </c>
      <c r="C3221" t="s">
        <v>182</v>
      </c>
      <c r="D3221" t="str">
        <f t="shared" si="100"/>
        <v>Jones Gay</v>
      </c>
      <c r="E3221" t="s">
        <v>15</v>
      </c>
      <c r="F3221" t="s">
        <v>1475</v>
      </c>
      <c r="G3221" t="s">
        <v>1060</v>
      </c>
      <c r="H3221" t="s">
        <v>1061</v>
      </c>
      <c r="I3221" t="s">
        <v>138</v>
      </c>
      <c r="J3221" t="s">
        <v>19</v>
      </c>
      <c r="K3221" t="str">
        <f>INDEX(Table6[Column1],MATCH(L3221,Table6[Column2]))</f>
        <v>Seniors</v>
      </c>
      <c r="L3221">
        <v>63.22740434</v>
      </c>
      <c r="M3221" t="str">
        <f>VLOOKUP(L3221,Table1[],2)</f>
        <v>60 and Above</v>
      </c>
      <c r="N3221" t="str">
        <f>INDEX(Table7[Column1],MATCH(O3221,Table7[Column2]))</f>
        <v>Learning Stage</v>
      </c>
      <c r="O3221">
        <v>2.855394671</v>
      </c>
      <c r="P3221" t="str">
        <f>VLOOKUP(O3221,Table13[],2)</f>
        <v>1 - 5</v>
      </c>
      <c r="Q3221" t="str">
        <f>INDEX(Table8[Column1],MATCH(R3221,Table8[Column2]))</f>
        <v>Unexcused</v>
      </c>
      <c r="R3221">
        <v>165.32702180000001</v>
      </c>
      <c r="S3221">
        <f t="shared" si="101"/>
        <v>6.8886259083333341</v>
      </c>
      <c r="T3221" t="s">
        <v>19</v>
      </c>
    </row>
    <row r="3222" spans="1:20" x14ac:dyDescent="0.25">
      <c r="A3222">
        <v>3221</v>
      </c>
      <c r="B3222" t="s">
        <v>1209</v>
      </c>
      <c r="C3222" t="s">
        <v>1105</v>
      </c>
      <c r="D3222" t="str">
        <f t="shared" si="100"/>
        <v>Taylor Mark</v>
      </c>
      <c r="E3222" t="s">
        <v>22</v>
      </c>
      <c r="F3222" t="s">
        <v>666</v>
      </c>
      <c r="G3222" t="s">
        <v>2305</v>
      </c>
      <c r="H3222" t="s">
        <v>1826</v>
      </c>
      <c r="I3222" t="s">
        <v>157</v>
      </c>
      <c r="J3222" t="s">
        <v>19</v>
      </c>
      <c r="K3222" t="str">
        <f>INDEX(Table6[Column1],MATCH(L3222,Table6[Column2]))</f>
        <v>Young Adults</v>
      </c>
      <c r="L3222">
        <v>38.762144069999998</v>
      </c>
      <c r="M3222" t="str">
        <f>VLOOKUP(L3222,Table1[],2)</f>
        <v>30 - 39</v>
      </c>
      <c r="N3222" t="str">
        <f>INDEX(Table7[Column1],MATCH(O3222,Table7[Column2]))</f>
        <v>Learning Stage</v>
      </c>
      <c r="O3222">
        <v>2.0118614109999999</v>
      </c>
      <c r="P3222" t="str">
        <f>VLOOKUP(O3222,Table13[],2)</f>
        <v>1 - 5</v>
      </c>
      <c r="Q3222" t="str">
        <f>INDEX(Table8[Column1],MATCH(R3222,Table8[Column2]))</f>
        <v>Scheduled</v>
      </c>
      <c r="R3222">
        <v>0</v>
      </c>
      <c r="S3222">
        <f t="shared" si="101"/>
        <v>0</v>
      </c>
      <c r="T3222" t="s">
        <v>19</v>
      </c>
    </row>
    <row r="3223" spans="1:20" x14ac:dyDescent="0.25">
      <c r="A3223">
        <v>3222</v>
      </c>
      <c r="B3223" t="s">
        <v>626</v>
      </c>
      <c r="C3223" t="s">
        <v>3215</v>
      </c>
      <c r="D3223" t="str">
        <f t="shared" si="100"/>
        <v>Espinoza Lacy</v>
      </c>
      <c r="E3223" t="s">
        <v>22</v>
      </c>
      <c r="F3223" t="s">
        <v>30</v>
      </c>
      <c r="G3223" t="s">
        <v>2305</v>
      </c>
      <c r="H3223" t="s">
        <v>1826</v>
      </c>
      <c r="I3223" t="s">
        <v>30</v>
      </c>
      <c r="J3223" t="s">
        <v>19</v>
      </c>
      <c r="K3223" t="str">
        <f>INDEX(Table6[Column1],MATCH(L3223,Table6[Column2]))</f>
        <v>Adults</v>
      </c>
      <c r="L3223">
        <v>45.943435049999998</v>
      </c>
      <c r="M3223" t="str">
        <f>VLOOKUP(L3223,Table1[],2)</f>
        <v>40 - 49</v>
      </c>
      <c r="N3223" t="str">
        <f>INDEX(Table7[Column1],MATCH(O3223,Table7[Column2]))</f>
        <v>Learning Stage</v>
      </c>
      <c r="O3223">
        <v>3.3446394480000001</v>
      </c>
      <c r="P3223" t="str">
        <f>VLOOKUP(O3223,Table13[],2)</f>
        <v>1 - 5</v>
      </c>
      <c r="Q3223" t="str">
        <f>INDEX(Table8[Column1],MATCH(R3223,Table8[Column2]))</f>
        <v>Habitual</v>
      </c>
      <c r="R3223">
        <v>87.647241789999995</v>
      </c>
      <c r="S3223">
        <f t="shared" si="101"/>
        <v>3.6519684079166668</v>
      </c>
      <c r="T3223" t="s">
        <v>19</v>
      </c>
    </row>
    <row r="3224" spans="1:20" x14ac:dyDescent="0.25">
      <c r="A3224">
        <v>3223</v>
      </c>
      <c r="B3224" t="s">
        <v>3216</v>
      </c>
      <c r="C3224" t="s">
        <v>1232</v>
      </c>
      <c r="D3224" t="str">
        <f t="shared" si="100"/>
        <v>Weber Joel</v>
      </c>
      <c r="E3224" t="s">
        <v>22</v>
      </c>
      <c r="F3224" t="s">
        <v>27</v>
      </c>
      <c r="G3224" t="s">
        <v>1060</v>
      </c>
      <c r="H3224" t="s">
        <v>1061</v>
      </c>
      <c r="I3224" t="s">
        <v>27</v>
      </c>
      <c r="J3224" t="s">
        <v>19</v>
      </c>
      <c r="K3224" t="str">
        <f>INDEX(Table6[Column1],MATCH(L3224,Table6[Column2]))</f>
        <v>Elders</v>
      </c>
      <c r="L3224">
        <v>53.16403923</v>
      </c>
      <c r="M3224" t="str">
        <f>VLOOKUP(L3224,Table1[],2)</f>
        <v>50 - 59</v>
      </c>
      <c r="N3224" t="str">
        <f>INDEX(Table7[Column1],MATCH(O3224,Table7[Column2]))</f>
        <v>Learning Stage</v>
      </c>
      <c r="O3224">
        <v>4.7524290039999997</v>
      </c>
      <c r="P3224" t="str">
        <f>VLOOKUP(O3224,Table13[],2)</f>
        <v>1 - 5</v>
      </c>
      <c r="Q3224" t="str">
        <f>INDEX(Table8[Column1],MATCH(R3224,Table8[Column2]))</f>
        <v>Habitual</v>
      </c>
      <c r="R3224">
        <v>117.0801989</v>
      </c>
      <c r="S3224">
        <f t="shared" si="101"/>
        <v>4.878341620833333</v>
      </c>
      <c r="T3224" t="s">
        <v>19</v>
      </c>
    </row>
    <row r="3225" spans="1:20" x14ac:dyDescent="0.25">
      <c r="A3225">
        <v>3224</v>
      </c>
      <c r="B3225" t="s">
        <v>1502</v>
      </c>
      <c r="C3225" t="s">
        <v>3217</v>
      </c>
      <c r="D3225" t="str">
        <f t="shared" si="100"/>
        <v>Jack Jayne</v>
      </c>
      <c r="E3225" t="s">
        <v>15</v>
      </c>
      <c r="F3225" t="s">
        <v>33</v>
      </c>
      <c r="G3225" t="s">
        <v>1060</v>
      </c>
      <c r="H3225" t="s">
        <v>1061</v>
      </c>
      <c r="I3225" t="s">
        <v>33</v>
      </c>
      <c r="J3225" t="s">
        <v>19</v>
      </c>
      <c r="K3225" t="str">
        <f>INDEX(Table6[Column1],MATCH(L3225,Table6[Column2]))</f>
        <v>Adults</v>
      </c>
      <c r="L3225">
        <v>40.865282409999999</v>
      </c>
      <c r="M3225" t="str">
        <f>VLOOKUP(L3225,Table1[],2)</f>
        <v>40 - 49</v>
      </c>
      <c r="N3225" t="str">
        <f>INDEX(Table7[Column1],MATCH(O3225,Table7[Column2]))</f>
        <v>Learning Stage</v>
      </c>
      <c r="O3225">
        <v>5.1352768119999999</v>
      </c>
      <c r="P3225" t="str">
        <f>VLOOKUP(O3225,Table13[],2)</f>
        <v>1 - 5</v>
      </c>
      <c r="Q3225" t="str">
        <f>INDEX(Table8[Column1],MATCH(R3225,Table8[Column2]))</f>
        <v>Maintained</v>
      </c>
      <c r="R3225">
        <v>74.441153760000006</v>
      </c>
      <c r="S3225">
        <f t="shared" si="101"/>
        <v>3.1017147399999998</v>
      </c>
      <c r="T3225" t="s">
        <v>19</v>
      </c>
    </row>
    <row r="3226" spans="1:20" x14ac:dyDescent="0.25">
      <c r="A3226">
        <v>3225</v>
      </c>
      <c r="B3226" t="s">
        <v>3218</v>
      </c>
      <c r="C3226" t="s">
        <v>443</v>
      </c>
      <c r="D3226" t="str">
        <f t="shared" si="100"/>
        <v>Caldwell Dennis</v>
      </c>
      <c r="E3226" t="s">
        <v>22</v>
      </c>
      <c r="F3226" t="s">
        <v>38</v>
      </c>
      <c r="G3226" t="s">
        <v>1060</v>
      </c>
      <c r="H3226" t="s">
        <v>1061</v>
      </c>
      <c r="I3226" t="s">
        <v>38</v>
      </c>
      <c r="J3226" t="s">
        <v>19</v>
      </c>
      <c r="K3226" t="str">
        <f>INDEX(Table6[Column1],MATCH(L3226,Table6[Column2]))</f>
        <v>Youth</v>
      </c>
      <c r="L3226">
        <v>23.502073230000001</v>
      </c>
      <c r="M3226" t="str">
        <f>VLOOKUP(L3226,Table1[],2)</f>
        <v>20 - 29</v>
      </c>
      <c r="N3226" t="str">
        <f>INDEX(Table7[Column1],MATCH(O3226,Table7[Column2]))</f>
        <v>Learning Stage</v>
      </c>
      <c r="O3226">
        <v>5.6737622459999999</v>
      </c>
      <c r="P3226" t="str">
        <f>VLOOKUP(O3226,Table13[],2)</f>
        <v>1 - 5</v>
      </c>
      <c r="Q3226" t="str">
        <f>INDEX(Table8[Column1],MATCH(R3226,Table8[Column2]))</f>
        <v>Scheduled</v>
      </c>
      <c r="R3226">
        <v>11.065871530000001</v>
      </c>
      <c r="S3226">
        <f t="shared" si="101"/>
        <v>0.46107798041666664</v>
      </c>
      <c r="T3226" t="s">
        <v>19</v>
      </c>
    </row>
    <row r="3227" spans="1:20" x14ac:dyDescent="0.25">
      <c r="A3227">
        <v>3226</v>
      </c>
      <c r="B3227" t="s">
        <v>3219</v>
      </c>
      <c r="C3227" t="s">
        <v>603</v>
      </c>
      <c r="D3227" t="str">
        <f t="shared" si="100"/>
        <v>Schuh Willie</v>
      </c>
      <c r="E3227" t="s">
        <v>15</v>
      </c>
      <c r="F3227" t="s">
        <v>2460</v>
      </c>
      <c r="G3227" t="s">
        <v>1060</v>
      </c>
      <c r="H3227" t="s">
        <v>1061</v>
      </c>
      <c r="I3227" t="s">
        <v>30</v>
      </c>
      <c r="J3227" t="s">
        <v>19</v>
      </c>
      <c r="K3227" t="str">
        <f>INDEX(Table6[Column1],MATCH(L3227,Table6[Column2]))</f>
        <v>Youth</v>
      </c>
      <c r="L3227">
        <v>24.182421529999999</v>
      </c>
      <c r="M3227" t="str">
        <f>VLOOKUP(L3227,Table1[],2)</f>
        <v>20 - 29</v>
      </c>
      <c r="N3227" t="str">
        <f>INDEX(Table7[Column1],MATCH(O3227,Table7[Column2]))</f>
        <v>Fitting in Stage</v>
      </c>
      <c r="O3227">
        <v>7.5582423649999999</v>
      </c>
      <c r="P3227" t="str">
        <f>VLOOKUP(O3227,Table13[],2)</f>
        <v>6 - 10</v>
      </c>
      <c r="Q3227" t="str">
        <f>INDEX(Table8[Column1],MATCH(R3227,Table8[Column2]))</f>
        <v>Scheduled</v>
      </c>
      <c r="R3227">
        <v>0</v>
      </c>
      <c r="S3227">
        <f t="shared" si="101"/>
        <v>0</v>
      </c>
      <c r="T3227" t="s">
        <v>19</v>
      </c>
    </row>
    <row r="3228" spans="1:20" x14ac:dyDescent="0.25">
      <c r="A3228">
        <v>3227</v>
      </c>
      <c r="B3228" t="s">
        <v>3220</v>
      </c>
      <c r="C3228" t="s">
        <v>1465</v>
      </c>
      <c r="D3228" t="str">
        <f t="shared" si="100"/>
        <v>Pierson Andrew</v>
      </c>
      <c r="E3228" t="s">
        <v>22</v>
      </c>
      <c r="F3228" t="s">
        <v>30</v>
      </c>
      <c r="G3228" t="s">
        <v>1060</v>
      </c>
      <c r="H3228" t="s">
        <v>1061</v>
      </c>
      <c r="I3228" t="s">
        <v>30</v>
      </c>
      <c r="J3228" t="s">
        <v>19</v>
      </c>
      <c r="K3228" t="str">
        <f>INDEX(Table6[Column1],MATCH(L3228,Table6[Column2]))</f>
        <v>Elders</v>
      </c>
      <c r="L3228">
        <v>52.833143450000001</v>
      </c>
      <c r="M3228" t="str">
        <f>VLOOKUP(L3228,Table1[],2)</f>
        <v>50 - 59</v>
      </c>
      <c r="N3228" t="str">
        <f>INDEX(Table7[Column1],MATCH(O3228,Table7[Column2]))</f>
        <v>Learning Stage</v>
      </c>
      <c r="O3228">
        <v>4.7413638750000002</v>
      </c>
      <c r="P3228" t="str">
        <f>VLOOKUP(O3228,Table13[],2)</f>
        <v>1 - 5</v>
      </c>
      <c r="Q3228" t="str">
        <f>INDEX(Table8[Column1],MATCH(R3228,Table8[Column2]))</f>
        <v>Maintained</v>
      </c>
      <c r="R3228">
        <v>73.744112229999999</v>
      </c>
      <c r="S3228">
        <f t="shared" si="101"/>
        <v>3.0726713429166663</v>
      </c>
      <c r="T3228" t="s">
        <v>19</v>
      </c>
    </row>
    <row r="3229" spans="1:20" x14ac:dyDescent="0.25">
      <c r="A3229">
        <v>3228</v>
      </c>
      <c r="B3229" t="s">
        <v>2247</v>
      </c>
      <c r="C3229" t="s">
        <v>219</v>
      </c>
      <c r="D3229" t="str">
        <f t="shared" si="100"/>
        <v>Henderson Joshua</v>
      </c>
      <c r="E3229" t="s">
        <v>22</v>
      </c>
      <c r="F3229" t="s">
        <v>33</v>
      </c>
      <c r="G3229" t="s">
        <v>1060</v>
      </c>
      <c r="H3229" t="s">
        <v>1061</v>
      </c>
      <c r="I3229" t="s">
        <v>33</v>
      </c>
      <c r="J3229" t="s">
        <v>19</v>
      </c>
      <c r="K3229" t="str">
        <f>INDEX(Table6[Column1],MATCH(L3229,Table6[Column2]))</f>
        <v>Elders</v>
      </c>
      <c r="L3229">
        <v>52.732645300000001</v>
      </c>
      <c r="M3229" t="str">
        <f>VLOOKUP(L3229,Table1[],2)</f>
        <v>50 - 59</v>
      </c>
      <c r="N3229" t="str">
        <f>INDEX(Table7[Column1],MATCH(O3229,Table7[Column2]))</f>
        <v>Fitting in Stage</v>
      </c>
      <c r="O3229">
        <v>6.1278506979999996</v>
      </c>
      <c r="P3229" t="str">
        <f>VLOOKUP(O3229,Table13[],2)</f>
        <v>6 - 10</v>
      </c>
      <c r="Q3229" t="str">
        <f>INDEX(Table8[Column1],MATCH(R3229,Table8[Column2]))</f>
        <v>Habitual</v>
      </c>
      <c r="R3229">
        <v>104.26202379999999</v>
      </c>
      <c r="S3229">
        <f t="shared" si="101"/>
        <v>4.3442509916666667</v>
      </c>
      <c r="T3229" t="s">
        <v>19</v>
      </c>
    </row>
    <row r="3230" spans="1:20" x14ac:dyDescent="0.25">
      <c r="A3230">
        <v>3229</v>
      </c>
      <c r="B3230" t="s">
        <v>3221</v>
      </c>
      <c r="C3230" t="s">
        <v>56</v>
      </c>
      <c r="D3230" t="str">
        <f t="shared" si="100"/>
        <v>Soules James</v>
      </c>
      <c r="E3230" t="s">
        <v>22</v>
      </c>
      <c r="F3230" t="s">
        <v>454</v>
      </c>
      <c r="G3230" t="s">
        <v>1060</v>
      </c>
      <c r="H3230" t="s">
        <v>1061</v>
      </c>
      <c r="I3230" t="s">
        <v>54</v>
      </c>
      <c r="J3230" t="s">
        <v>19</v>
      </c>
      <c r="K3230" t="str">
        <f>INDEX(Table6[Column1],MATCH(L3230,Table6[Column2]))</f>
        <v>Adults</v>
      </c>
      <c r="L3230">
        <v>48.244068540000001</v>
      </c>
      <c r="M3230" t="str">
        <f>VLOOKUP(L3230,Table1[],2)</f>
        <v>40 - 49</v>
      </c>
      <c r="N3230" t="str">
        <f>INDEX(Table7[Column1],MATCH(O3230,Table7[Column2]))</f>
        <v>Learning Stage</v>
      </c>
      <c r="O3230">
        <v>5.4480640380000001</v>
      </c>
      <c r="P3230" t="str">
        <f>VLOOKUP(O3230,Table13[],2)</f>
        <v>1 - 5</v>
      </c>
      <c r="Q3230" t="str">
        <f>INDEX(Table8[Column1],MATCH(R3230,Table8[Column2]))</f>
        <v>Maintained</v>
      </c>
      <c r="R3230">
        <v>47.094201439999999</v>
      </c>
      <c r="S3230">
        <f t="shared" si="101"/>
        <v>1.9622583933333333</v>
      </c>
      <c r="T3230" t="s">
        <v>19</v>
      </c>
    </row>
    <row r="3231" spans="1:20" x14ac:dyDescent="0.25">
      <c r="A3231">
        <v>3230</v>
      </c>
      <c r="B3231" t="s">
        <v>3222</v>
      </c>
      <c r="C3231" t="s">
        <v>1013</v>
      </c>
      <c r="D3231" t="str">
        <f t="shared" si="100"/>
        <v>Cotter Maurice</v>
      </c>
      <c r="E3231" t="s">
        <v>22</v>
      </c>
      <c r="F3231" t="s">
        <v>2390</v>
      </c>
      <c r="G3231" t="s">
        <v>2305</v>
      </c>
      <c r="H3231" t="s">
        <v>1826</v>
      </c>
      <c r="I3231" t="s">
        <v>138</v>
      </c>
      <c r="J3231" t="s">
        <v>19</v>
      </c>
      <c r="K3231" t="str">
        <f>INDEX(Table6[Column1],MATCH(L3231,Table6[Column2]))</f>
        <v>Elders</v>
      </c>
      <c r="L3231">
        <v>53.729312219999997</v>
      </c>
      <c r="M3231" t="str">
        <f>VLOOKUP(L3231,Table1[],2)</f>
        <v>50 - 59</v>
      </c>
      <c r="N3231" t="str">
        <f>INDEX(Table7[Column1],MATCH(O3231,Table7[Column2]))</f>
        <v>Learning Stage</v>
      </c>
      <c r="O3231">
        <v>4.9318819390000002</v>
      </c>
      <c r="P3231" t="str">
        <f>VLOOKUP(O3231,Table13[],2)</f>
        <v>1 - 5</v>
      </c>
      <c r="Q3231" t="str">
        <f>INDEX(Table8[Column1],MATCH(R3231,Table8[Column2]))</f>
        <v>Habitual</v>
      </c>
      <c r="R3231">
        <v>115.62627689999999</v>
      </c>
      <c r="S3231">
        <f t="shared" si="101"/>
        <v>4.8177615374999991</v>
      </c>
      <c r="T3231" t="s">
        <v>19</v>
      </c>
    </row>
    <row r="3232" spans="1:20" x14ac:dyDescent="0.25">
      <c r="A3232">
        <v>3231</v>
      </c>
      <c r="B3232" t="s">
        <v>3223</v>
      </c>
      <c r="C3232" t="s">
        <v>312</v>
      </c>
      <c r="D3232" t="str">
        <f t="shared" si="100"/>
        <v>Blanchard Terry</v>
      </c>
      <c r="E3232" t="s">
        <v>22</v>
      </c>
      <c r="F3232" t="s">
        <v>520</v>
      </c>
      <c r="G3232" t="s">
        <v>2305</v>
      </c>
      <c r="H3232" t="s">
        <v>1826</v>
      </c>
      <c r="I3232" t="s">
        <v>54</v>
      </c>
      <c r="J3232" t="s">
        <v>19</v>
      </c>
      <c r="K3232" t="str">
        <f>INDEX(Table6[Column1],MATCH(L3232,Table6[Column2]))</f>
        <v>Adults</v>
      </c>
      <c r="L3232">
        <v>40.683791540000001</v>
      </c>
      <c r="M3232" t="str">
        <f>VLOOKUP(L3232,Table1[],2)</f>
        <v>40 - 49</v>
      </c>
      <c r="N3232" t="str">
        <f>INDEX(Table7[Column1],MATCH(O3232,Table7[Column2]))</f>
        <v>Learning Stage</v>
      </c>
      <c r="O3232">
        <v>4.0030528089999997</v>
      </c>
      <c r="P3232" t="str">
        <f>VLOOKUP(O3232,Table13[],2)</f>
        <v>1 - 5</v>
      </c>
      <c r="Q3232" t="str">
        <f>INDEX(Table8[Column1],MATCH(R3232,Table8[Column2]))</f>
        <v>Scheduled</v>
      </c>
      <c r="R3232">
        <v>13.874902580000001</v>
      </c>
      <c r="S3232">
        <f t="shared" si="101"/>
        <v>0.57812094083333332</v>
      </c>
      <c r="T3232" t="s">
        <v>19</v>
      </c>
    </row>
    <row r="3233" spans="1:20" x14ac:dyDescent="0.25">
      <c r="A3233">
        <v>3232</v>
      </c>
      <c r="B3233" t="s">
        <v>3224</v>
      </c>
      <c r="C3233" t="s">
        <v>401</v>
      </c>
      <c r="D3233" t="str">
        <f t="shared" si="100"/>
        <v>Oliveras Michael</v>
      </c>
      <c r="E3233" t="s">
        <v>22</v>
      </c>
      <c r="F3233" t="s">
        <v>38</v>
      </c>
      <c r="G3233" t="s">
        <v>820</v>
      </c>
      <c r="H3233" t="s">
        <v>821</v>
      </c>
      <c r="I3233" t="s">
        <v>38</v>
      </c>
      <c r="J3233" t="s">
        <v>19</v>
      </c>
      <c r="K3233" t="str">
        <f>INDEX(Table6[Column1],MATCH(L3233,Table6[Column2]))</f>
        <v>Teenagers</v>
      </c>
      <c r="L3233">
        <v>15.16106905</v>
      </c>
      <c r="M3233" t="e">
        <f>VLOOKUP(L3233,Table1[],2)</f>
        <v>#N/A</v>
      </c>
      <c r="N3233" t="str">
        <f>INDEX(Table7[Column1],MATCH(O3233,Table7[Column2]))</f>
        <v>Learning Stage</v>
      </c>
      <c r="O3233">
        <v>5.0656829779999999</v>
      </c>
      <c r="P3233" t="str">
        <f>VLOOKUP(O3233,Table13[],2)</f>
        <v>1 - 5</v>
      </c>
      <c r="Q3233" t="str">
        <f>INDEX(Table8[Column1],MATCH(R3233,Table8[Column2]))</f>
        <v>Scheduled</v>
      </c>
      <c r="R3233">
        <v>0</v>
      </c>
      <c r="S3233">
        <f t="shared" si="101"/>
        <v>0</v>
      </c>
      <c r="T3233" t="s">
        <v>19</v>
      </c>
    </row>
    <row r="3234" spans="1:20" x14ac:dyDescent="0.25">
      <c r="A3234">
        <v>3233</v>
      </c>
      <c r="B3234" t="s">
        <v>3087</v>
      </c>
      <c r="C3234" t="s">
        <v>532</v>
      </c>
      <c r="D3234" t="str">
        <f t="shared" si="100"/>
        <v>McCray Beverly</v>
      </c>
      <c r="E3234" t="s">
        <v>15</v>
      </c>
      <c r="F3234" t="s">
        <v>3172</v>
      </c>
      <c r="G3234" t="s">
        <v>2305</v>
      </c>
      <c r="H3234" t="s">
        <v>1826</v>
      </c>
      <c r="I3234" t="s">
        <v>54</v>
      </c>
      <c r="J3234" t="s">
        <v>19</v>
      </c>
      <c r="K3234" t="str">
        <f>INDEX(Table6[Column1],MATCH(L3234,Table6[Column2]))</f>
        <v>Elders</v>
      </c>
      <c r="L3234">
        <v>52.001368390000003</v>
      </c>
      <c r="M3234" t="str">
        <f>VLOOKUP(L3234,Table1[],2)</f>
        <v>50 - 59</v>
      </c>
      <c r="N3234" t="str">
        <f>INDEX(Table7[Column1],MATCH(O3234,Table7[Column2]))</f>
        <v>Learning Stage</v>
      </c>
      <c r="O3234">
        <v>5.5346466159999999</v>
      </c>
      <c r="P3234" t="str">
        <f>VLOOKUP(O3234,Table13[],2)</f>
        <v>1 - 5</v>
      </c>
      <c r="Q3234" t="str">
        <f>INDEX(Table8[Column1],MATCH(R3234,Table8[Column2]))</f>
        <v>Habitual</v>
      </c>
      <c r="R3234">
        <v>103.7371902</v>
      </c>
      <c r="S3234">
        <f t="shared" si="101"/>
        <v>4.3223829250000003</v>
      </c>
      <c r="T3234" t="s">
        <v>19</v>
      </c>
    </row>
    <row r="3235" spans="1:20" x14ac:dyDescent="0.25">
      <c r="A3235">
        <v>3234</v>
      </c>
      <c r="B3235" t="s">
        <v>170</v>
      </c>
      <c r="C3235" t="s">
        <v>196</v>
      </c>
      <c r="D3235" t="str">
        <f t="shared" si="100"/>
        <v>Harvey Carol</v>
      </c>
      <c r="E3235" t="s">
        <v>15</v>
      </c>
      <c r="F3235" t="s">
        <v>169</v>
      </c>
      <c r="G3235" t="s">
        <v>1060</v>
      </c>
      <c r="H3235" t="s">
        <v>1061</v>
      </c>
      <c r="I3235" t="s">
        <v>169</v>
      </c>
      <c r="J3235" t="s">
        <v>19</v>
      </c>
      <c r="K3235" t="str">
        <f>INDEX(Table6[Column1],MATCH(L3235,Table6[Column2]))</f>
        <v>Seniors</v>
      </c>
      <c r="L3235">
        <v>65.808864909999997</v>
      </c>
      <c r="M3235" t="str">
        <f>VLOOKUP(L3235,Table1[],2)</f>
        <v>60 and Above</v>
      </c>
      <c r="N3235" t="str">
        <f>INDEX(Table7[Column1],MATCH(O3235,Table7[Column2]))</f>
        <v>Learning Stage</v>
      </c>
      <c r="O3235">
        <v>5.0189588430000001</v>
      </c>
      <c r="P3235" t="str">
        <f>VLOOKUP(O3235,Table13[],2)</f>
        <v>1 - 5</v>
      </c>
      <c r="Q3235" t="str">
        <f>INDEX(Table8[Column1],MATCH(R3235,Table8[Column2]))</f>
        <v>Unexcused</v>
      </c>
      <c r="R3235">
        <v>181.97123439999999</v>
      </c>
      <c r="S3235">
        <f t="shared" si="101"/>
        <v>7.5821347666666661</v>
      </c>
      <c r="T3235" t="s">
        <v>19</v>
      </c>
    </row>
    <row r="3236" spans="1:20" x14ac:dyDescent="0.25">
      <c r="A3236">
        <v>3235</v>
      </c>
      <c r="B3236" t="s">
        <v>3225</v>
      </c>
      <c r="C3236" t="s">
        <v>3226</v>
      </c>
      <c r="D3236" t="str">
        <f t="shared" si="100"/>
        <v>Thiede Gabrielle</v>
      </c>
      <c r="E3236" t="s">
        <v>15</v>
      </c>
      <c r="F3236" t="s">
        <v>33</v>
      </c>
      <c r="G3236" t="s">
        <v>1060</v>
      </c>
      <c r="H3236" t="s">
        <v>1061</v>
      </c>
      <c r="I3236" t="s">
        <v>33</v>
      </c>
      <c r="J3236" t="s">
        <v>19</v>
      </c>
      <c r="K3236" t="str">
        <f>INDEX(Table6[Column1],MATCH(L3236,Table6[Column2]))</f>
        <v>Youth</v>
      </c>
      <c r="L3236">
        <v>27.77698105</v>
      </c>
      <c r="M3236" t="str">
        <f>VLOOKUP(L3236,Table1[],2)</f>
        <v>20 - 29</v>
      </c>
      <c r="N3236" t="str">
        <f>INDEX(Table7[Column1],MATCH(O3236,Table7[Column2]))</f>
        <v>Learning Stage</v>
      </c>
      <c r="O3236">
        <v>0.28236189699999997</v>
      </c>
      <c r="P3236" t="e">
        <f>VLOOKUP(O3236,Table13[],2)</f>
        <v>#N/A</v>
      </c>
      <c r="Q3236" t="str">
        <f>INDEX(Table8[Column1],MATCH(R3236,Table8[Column2]))</f>
        <v>Scheduled</v>
      </c>
      <c r="R3236">
        <v>34.795751780000003</v>
      </c>
      <c r="S3236">
        <f t="shared" si="101"/>
        <v>1.4498229908333335</v>
      </c>
      <c r="T3236" t="s">
        <v>19</v>
      </c>
    </row>
    <row r="3237" spans="1:20" x14ac:dyDescent="0.25">
      <c r="A3237">
        <v>3236</v>
      </c>
      <c r="B3237" t="s">
        <v>3227</v>
      </c>
      <c r="C3237" t="s">
        <v>3228</v>
      </c>
      <c r="D3237" t="str">
        <f t="shared" si="100"/>
        <v>Carrero Kristi</v>
      </c>
      <c r="E3237" t="s">
        <v>15</v>
      </c>
      <c r="F3237" t="s">
        <v>1984</v>
      </c>
      <c r="G3237" t="s">
        <v>1060</v>
      </c>
      <c r="H3237" t="s">
        <v>1061</v>
      </c>
      <c r="I3237" t="s">
        <v>169</v>
      </c>
      <c r="J3237" t="s">
        <v>19</v>
      </c>
      <c r="K3237" t="str">
        <f>INDEX(Table6[Column1],MATCH(L3237,Table6[Column2]))</f>
        <v>Seniors</v>
      </c>
      <c r="L3237">
        <v>67.129326239999997</v>
      </c>
      <c r="M3237" t="str">
        <f>VLOOKUP(L3237,Table1[],2)</f>
        <v>60 and Above</v>
      </c>
      <c r="N3237" t="str">
        <f>INDEX(Table7[Column1],MATCH(O3237,Table7[Column2]))</f>
        <v>Fitting in Stage</v>
      </c>
      <c r="O3237">
        <v>6.647194152</v>
      </c>
      <c r="P3237" t="str">
        <f>VLOOKUP(O3237,Table13[],2)</f>
        <v>6 - 10</v>
      </c>
      <c r="Q3237" t="str">
        <f>INDEX(Table8[Column1],MATCH(R3237,Table8[Column2]))</f>
        <v>Violative</v>
      </c>
      <c r="R3237">
        <v>213.66459180000001</v>
      </c>
      <c r="S3237">
        <f t="shared" si="101"/>
        <v>8.902691325000001</v>
      </c>
      <c r="T3237" t="s">
        <v>19</v>
      </c>
    </row>
    <row r="3238" spans="1:20" x14ac:dyDescent="0.25">
      <c r="A3238">
        <v>3237</v>
      </c>
      <c r="B3238" t="s">
        <v>421</v>
      </c>
      <c r="C3238" t="s">
        <v>965</v>
      </c>
      <c r="D3238" t="str">
        <f t="shared" si="100"/>
        <v>Mitchell Kimberly</v>
      </c>
      <c r="E3238" t="s">
        <v>15</v>
      </c>
      <c r="F3238" t="s">
        <v>358</v>
      </c>
      <c r="G3238" t="s">
        <v>2305</v>
      </c>
      <c r="H3238" t="s">
        <v>1826</v>
      </c>
      <c r="I3238" t="s">
        <v>358</v>
      </c>
      <c r="J3238" t="s">
        <v>19</v>
      </c>
      <c r="K3238" t="str">
        <f>INDEX(Table6[Column1],MATCH(L3238,Table6[Column2]))</f>
        <v>Adults</v>
      </c>
      <c r="L3238">
        <v>47.760763439999998</v>
      </c>
      <c r="M3238" t="str">
        <f>VLOOKUP(L3238,Table1[],2)</f>
        <v>40 - 49</v>
      </c>
      <c r="N3238" t="str">
        <f>INDEX(Table7[Column1],MATCH(O3238,Table7[Column2]))</f>
        <v>Learning Stage</v>
      </c>
      <c r="O3238">
        <v>3.784541634</v>
      </c>
      <c r="P3238" t="str">
        <f>VLOOKUP(O3238,Table13[],2)</f>
        <v>1 - 5</v>
      </c>
      <c r="Q3238" t="str">
        <f>INDEX(Table8[Column1],MATCH(R3238,Table8[Column2]))</f>
        <v>Maintained</v>
      </c>
      <c r="R3238">
        <v>72.113976070000007</v>
      </c>
      <c r="S3238">
        <f t="shared" si="101"/>
        <v>3.0047490029166668</v>
      </c>
      <c r="T3238" t="s">
        <v>19</v>
      </c>
    </row>
    <row r="3239" spans="1:20" x14ac:dyDescent="0.25">
      <c r="A3239">
        <v>3238</v>
      </c>
      <c r="B3239" t="s">
        <v>3229</v>
      </c>
      <c r="C3239" t="s">
        <v>62</v>
      </c>
      <c r="D3239" t="str">
        <f t="shared" si="100"/>
        <v>Kittredge Thomas</v>
      </c>
      <c r="E3239" t="s">
        <v>22</v>
      </c>
      <c r="F3239" t="s">
        <v>192</v>
      </c>
      <c r="G3239" t="s">
        <v>2305</v>
      </c>
      <c r="H3239" t="s">
        <v>1826</v>
      </c>
      <c r="I3239" t="s">
        <v>192</v>
      </c>
      <c r="J3239" t="s">
        <v>19</v>
      </c>
      <c r="K3239" t="str">
        <f>INDEX(Table6[Column1],MATCH(L3239,Table6[Column2]))</f>
        <v>Elders</v>
      </c>
      <c r="L3239">
        <v>52.248801280000002</v>
      </c>
      <c r="M3239" t="str">
        <f>VLOOKUP(L3239,Table1[],2)</f>
        <v>50 - 59</v>
      </c>
      <c r="N3239" t="str">
        <f>INDEX(Table7[Column1],MATCH(O3239,Table7[Column2]))</f>
        <v>Learning Stage</v>
      </c>
      <c r="O3239">
        <v>5.4869438590000001</v>
      </c>
      <c r="P3239" t="str">
        <f>VLOOKUP(O3239,Table13[],2)</f>
        <v>1 - 5</v>
      </c>
      <c r="Q3239" t="str">
        <f>INDEX(Table8[Column1],MATCH(R3239,Table8[Column2]))</f>
        <v>Excused</v>
      </c>
      <c r="R3239">
        <v>125.0896115</v>
      </c>
      <c r="S3239">
        <f t="shared" si="101"/>
        <v>5.2120671458333332</v>
      </c>
      <c r="T3239" t="s">
        <v>19</v>
      </c>
    </row>
    <row r="3240" spans="1:20" x14ac:dyDescent="0.25">
      <c r="A3240">
        <v>3239</v>
      </c>
      <c r="B3240" t="s">
        <v>3230</v>
      </c>
      <c r="C3240" t="s">
        <v>3231</v>
      </c>
      <c r="D3240" t="str">
        <f t="shared" si="100"/>
        <v>Watanabe Shelia</v>
      </c>
      <c r="E3240" t="s">
        <v>15</v>
      </c>
      <c r="F3240" t="s">
        <v>24</v>
      </c>
      <c r="G3240" t="s">
        <v>2305</v>
      </c>
      <c r="H3240" t="s">
        <v>1826</v>
      </c>
      <c r="I3240" t="s">
        <v>24</v>
      </c>
      <c r="J3240" t="s">
        <v>19</v>
      </c>
      <c r="K3240" t="str">
        <f>INDEX(Table6[Column1],MATCH(L3240,Table6[Column2]))</f>
        <v>Adults</v>
      </c>
      <c r="L3240">
        <v>43.680843430000003</v>
      </c>
      <c r="M3240" t="str">
        <f>VLOOKUP(L3240,Table1[],2)</f>
        <v>40 - 49</v>
      </c>
      <c r="N3240" t="str">
        <f>INDEX(Table7[Column1],MATCH(O3240,Table7[Column2]))</f>
        <v>Learning Stage</v>
      </c>
      <c r="O3240">
        <v>1.368643228</v>
      </c>
      <c r="P3240" t="str">
        <f>VLOOKUP(O3240,Table13[],2)</f>
        <v>1 - 5</v>
      </c>
      <c r="Q3240" t="str">
        <f>INDEX(Table8[Column1],MATCH(R3240,Table8[Column2]))</f>
        <v>Excused</v>
      </c>
      <c r="R3240">
        <v>129.32519300000001</v>
      </c>
      <c r="S3240">
        <f t="shared" si="101"/>
        <v>5.3885497083333336</v>
      </c>
      <c r="T3240" t="s">
        <v>19</v>
      </c>
    </row>
    <row r="3241" spans="1:20" x14ac:dyDescent="0.25">
      <c r="A3241">
        <v>3240</v>
      </c>
      <c r="B3241" t="s">
        <v>34</v>
      </c>
      <c r="C3241" t="s">
        <v>3232</v>
      </c>
      <c r="D3241" t="str">
        <f t="shared" si="100"/>
        <v>Jones Dia</v>
      </c>
      <c r="E3241" t="s">
        <v>15</v>
      </c>
      <c r="F3241" t="s">
        <v>16</v>
      </c>
      <c r="G3241" t="s">
        <v>820</v>
      </c>
      <c r="H3241" t="s">
        <v>821</v>
      </c>
      <c r="I3241" t="s">
        <v>16</v>
      </c>
      <c r="J3241" t="s">
        <v>19</v>
      </c>
      <c r="K3241" t="str">
        <f>INDEX(Table6[Column1],MATCH(L3241,Table6[Column2]))</f>
        <v>Elders</v>
      </c>
      <c r="L3241">
        <v>59.466214770000001</v>
      </c>
      <c r="M3241" t="str">
        <f>VLOOKUP(L3241,Table1[],2)</f>
        <v>50 - 59</v>
      </c>
      <c r="N3241" t="str">
        <f>INDEX(Table7[Column1],MATCH(O3241,Table7[Column2]))</f>
        <v>Learning Stage</v>
      </c>
      <c r="O3241">
        <v>5.6942582609999999</v>
      </c>
      <c r="P3241" t="str">
        <f>VLOOKUP(O3241,Table13[],2)</f>
        <v>1 - 5</v>
      </c>
      <c r="Q3241" t="str">
        <f>INDEX(Table8[Column1],MATCH(R3241,Table8[Column2]))</f>
        <v>Excused</v>
      </c>
      <c r="R3241">
        <v>138.82674080000001</v>
      </c>
      <c r="S3241">
        <f t="shared" si="101"/>
        <v>5.7844475333333332</v>
      </c>
      <c r="T3241" t="s">
        <v>19</v>
      </c>
    </row>
    <row r="3242" spans="1:20" x14ac:dyDescent="0.25">
      <c r="A3242">
        <v>3241</v>
      </c>
      <c r="B3242" t="s">
        <v>3233</v>
      </c>
      <c r="C3242" t="s">
        <v>1194</v>
      </c>
      <c r="D3242" t="str">
        <f t="shared" si="100"/>
        <v>Holliday Emily</v>
      </c>
      <c r="E3242" t="s">
        <v>15</v>
      </c>
      <c r="F3242" t="s">
        <v>663</v>
      </c>
      <c r="G3242" t="s">
        <v>1060</v>
      </c>
      <c r="H3242" t="s">
        <v>1061</v>
      </c>
      <c r="I3242" t="s">
        <v>664</v>
      </c>
      <c r="J3242" t="s">
        <v>19</v>
      </c>
      <c r="K3242" t="str">
        <f>INDEX(Table6[Column1],MATCH(L3242,Table6[Column2]))</f>
        <v>Young Adults</v>
      </c>
      <c r="L3242">
        <v>34.760489460000002</v>
      </c>
      <c r="M3242" t="str">
        <f>VLOOKUP(L3242,Table1[],2)</f>
        <v>30 - 39</v>
      </c>
      <c r="N3242" t="str">
        <f>INDEX(Table7[Column1],MATCH(O3242,Table7[Column2]))</f>
        <v>Learning Stage</v>
      </c>
      <c r="O3242">
        <v>5.2809549689999997</v>
      </c>
      <c r="P3242" t="str">
        <f>VLOOKUP(O3242,Table13[],2)</f>
        <v>1 - 5</v>
      </c>
      <c r="Q3242" t="str">
        <f>INDEX(Table8[Column1],MATCH(R3242,Table8[Column2]))</f>
        <v>Scheduled</v>
      </c>
      <c r="R3242">
        <v>28.68228075</v>
      </c>
      <c r="S3242">
        <f t="shared" si="101"/>
        <v>1.1950950312499999</v>
      </c>
      <c r="T3242" t="s">
        <v>19</v>
      </c>
    </row>
    <row r="3243" spans="1:20" x14ac:dyDescent="0.25">
      <c r="A3243">
        <v>3242</v>
      </c>
      <c r="B3243" t="s">
        <v>2625</v>
      </c>
      <c r="C3243" t="s">
        <v>3234</v>
      </c>
      <c r="D3243" t="str">
        <f t="shared" si="100"/>
        <v>Parham Sonja</v>
      </c>
      <c r="E3243" t="s">
        <v>15</v>
      </c>
      <c r="F3243" t="s">
        <v>38</v>
      </c>
      <c r="G3243" t="s">
        <v>1060</v>
      </c>
      <c r="H3243" t="s">
        <v>1061</v>
      </c>
      <c r="I3243" t="s">
        <v>38</v>
      </c>
      <c r="J3243" t="s">
        <v>19</v>
      </c>
      <c r="K3243" t="str">
        <f>INDEX(Table6[Column1],MATCH(L3243,Table6[Column2]))</f>
        <v>Adults</v>
      </c>
      <c r="L3243">
        <v>43.179645209999997</v>
      </c>
      <c r="M3243" t="str">
        <f>VLOOKUP(L3243,Table1[],2)</f>
        <v>40 - 49</v>
      </c>
      <c r="N3243" t="str">
        <f>INDEX(Table7[Column1],MATCH(O3243,Table7[Column2]))</f>
        <v>Learning Stage</v>
      </c>
      <c r="O3243">
        <v>5.3014603669999998</v>
      </c>
      <c r="P3243" t="str">
        <f>VLOOKUP(O3243,Table13[],2)</f>
        <v>1 - 5</v>
      </c>
      <c r="Q3243" t="str">
        <f>INDEX(Table8[Column1],MATCH(R3243,Table8[Column2]))</f>
        <v>Maintained</v>
      </c>
      <c r="R3243">
        <v>60.409020910000002</v>
      </c>
      <c r="S3243">
        <f t="shared" si="101"/>
        <v>2.5170425379166668</v>
      </c>
      <c r="T3243" t="s">
        <v>19</v>
      </c>
    </row>
    <row r="3244" spans="1:20" x14ac:dyDescent="0.25">
      <c r="A3244">
        <v>3243</v>
      </c>
      <c r="B3244" t="s">
        <v>2457</v>
      </c>
      <c r="C3244" t="s">
        <v>50</v>
      </c>
      <c r="D3244" t="str">
        <f t="shared" si="100"/>
        <v>Bridges Robert</v>
      </c>
      <c r="E3244" t="s">
        <v>22</v>
      </c>
      <c r="F3244" t="s">
        <v>901</v>
      </c>
      <c r="G3244" t="s">
        <v>1060</v>
      </c>
      <c r="H3244" t="s">
        <v>1061</v>
      </c>
      <c r="I3244" t="s">
        <v>87</v>
      </c>
      <c r="J3244" t="s">
        <v>19</v>
      </c>
      <c r="K3244" t="str">
        <f>INDEX(Table6[Column1],MATCH(L3244,Table6[Column2]))</f>
        <v>Adults</v>
      </c>
      <c r="L3244">
        <v>40.27230351</v>
      </c>
      <c r="M3244" t="str">
        <f>VLOOKUP(L3244,Table1[],2)</f>
        <v>40 - 49</v>
      </c>
      <c r="N3244" t="str">
        <f>INDEX(Table7[Column1],MATCH(O3244,Table7[Column2]))</f>
        <v>Learning Stage</v>
      </c>
      <c r="O3244">
        <v>1.7731715699999999</v>
      </c>
      <c r="P3244" t="str">
        <f>VLOOKUP(O3244,Table13[],2)</f>
        <v>1 - 5</v>
      </c>
      <c r="Q3244" t="str">
        <f>INDEX(Table8[Column1],MATCH(R3244,Table8[Column2]))</f>
        <v>Maintained</v>
      </c>
      <c r="R3244">
        <v>60.527693409999998</v>
      </c>
      <c r="S3244">
        <f t="shared" si="101"/>
        <v>2.5219872254166669</v>
      </c>
      <c r="T3244" t="s">
        <v>19</v>
      </c>
    </row>
    <row r="3245" spans="1:20" x14ac:dyDescent="0.25">
      <c r="A3245">
        <v>3244</v>
      </c>
      <c r="B3245" t="s">
        <v>986</v>
      </c>
      <c r="C3245" t="s">
        <v>398</v>
      </c>
      <c r="D3245" t="str">
        <f t="shared" si="100"/>
        <v>Dotson Angelica</v>
      </c>
      <c r="E3245" t="s">
        <v>15</v>
      </c>
      <c r="F3245" t="s">
        <v>38</v>
      </c>
      <c r="G3245" t="s">
        <v>1060</v>
      </c>
      <c r="H3245" t="s">
        <v>1061</v>
      </c>
      <c r="I3245" t="s">
        <v>38</v>
      </c>
      <c r="J3245" t="s">
        <v>19</v>
      </c>
      <c r="K3245" t="str">
        <f>INDEX(Table6[Column1],MATCH(L3245,Table6[Column2]))</f>
        <v>Adults</v>
      </c>
      <c r="L3245">
        <v>43.099243620000003</v>
      </c>
      <c r="M3245" t="str">
        <f>VLOOKUP(L3245,Table1[],2)</f>
        <v>40 - 49</v>
      </c>
      <c r="N3245" t="str">
        <f>INDEX(Table7[Column1],MATCH(O3245,Table7[Column2]))</f>
        <v>Learning Stage</v>
      </c>
      <c r="O3245">
        <v>3.4951574390000002</v>
      </c>
      <c r="P3245" t="str">
        <f>VLOOKUP(O3245,Table13[],2)</f>
        <v>1 - 5</v>
      </c>
      <c r="Q3245" t="str">
        <f>INDEX(Table8[Column1],MATCH(R3245,Table8[Column2]))</f>
        <v>Habitual</v>
      </c>
      <c r="R3245">
        <v>90.775321030000001</v>
      </c>
      <c r="S3245">
        <f t="shared" si="101"/>
        <v>3.7823050429166667</v>
      </c>
      <c r="T3245" t="s">
        <v>19</v>
      </c>
    </row>
    <row r="3246" spans="1:20" x14ac:dyDescent="0.25">
      <c r="A3246">
        <v>3245</v>
      </c>
      <c r="B3246" t="s">
        <v>2338</v>
      </c>
      <c r="C3246" t="s">
        <v>3235</v>
      </c>
      <c r="D3246" t="str">
        <f t="shared" si="100"/>
        <v>Lange Michell</v>
      </c>
      <c r="E3246" t="s">
        <v>15</v>
      </c>
      <c r="F3246" t="s">
        <v>452</v>
      </c>
      <c r="G3246" t="s">
        <v>1060</v>
      </c>
      <c r="H3246" t="s">
        <v>1061</v>
      </c>
      <c r="I3246" t="s">
        <v>407</v>
      </c>
      <c r="J3246" t="s">
        <v>19</v>
      </c>
      <c r="K3246" t="str">
        <f>INDEX(Table6[Column1],MATCH(L3246,Table6[Column2]))</f>
        <v>Adults</v>
      </c>
      <c r="L3246">
        <v>44.567146889999997</v>
      </c>
      <c r="M3246" t="str">
        <f>VLOOKUP(L3246,Table1[],2)</f>
        <v>40 - 49</v>
      </c>
      <c r="N3246" t="str">
        <f>INDEX(Table7[Column1],MATCH(O3246,Table7[Column2]))</f>
        <v>Fitting in Stage</v>
      </c>
      <c r="O3246">
        <v>6.9521261069999998</v>
      </c>
      <c r="P3246" t="str">
        <f>VLOOKUP(O3246,Table13[],2)</f>
        <v>6 - 10</v>
      </c>
      <c r="Q3246" t="str">
        <f>INDEX(Table8[Column1],MATCH(R3246,Table8[Column2]))</f>
        <v>Scheduled</v>
      </c>
      <c r="R3246">
        <v>25.86187361</v>
      </c>
      <c r="S3246">
        <f t="shared" si="101"/>
        <v>1.0775780670833333</v>
      </c>
      <c r="T3246" t="s">
        <v>19</v>
      </c>
    </row>
    <row r="3247" spans="1:20" x14ac:dyDescent="0.25">
      <c r="A3247">
        <v>3246</v>
      </c>
      <c r="B3247" t="s">
        <v>2423</v>
      </c>
      <c r="C3247" t="s">
        <v>275</v>
      </c>
      <c r="D3247" t="str">
        <f t="shared" si="100"/>
        <v>Ballou Nancy</v>
      </c>
      <c r="E3247" t="s">
        <v>15</v>
      </c>
      <c r="F3247" t="s">
        <v>235</v>
      </c>
      <c r="G3247" t="s">
        <v>1872</v>
      </c>
      <c r="H3247" t="s">
        <v>612</v>
      </c>
      <c r="I3247" t="s">
        <v>235</v>
      </c>
      <c r="J3247" t="s">
        <v>19</v>
      </c>
      <c r="K3247" t="str">
        <f>INDEX(Table6[Column1],MATCH(L3247,Table6[Column2]))</f>
        <v>Young Adults</v>
      </c>
      <c r="L3247">
        <v>31.878921290000001</v>
      </c>
      <c r="M3247" t="str">
        <f>VLOOKUP(L3247,Table1[],2)</f>
        <v>30 - 39</v>
      </c>
      <c r="N3247" t="str">
        <f>INDEX(Table7[Column1],MATCH(O3247,Table7[Column2]))</f>
        <v>Learning Stage</v>
      </c>
      <c r="O3247">
        <v>3.637382653</v>
      </c>
      <c r="P3247" t="str">
        <f>VLOOKUP(O3247,Table13[],2)</f>
        <v>1 - 5</v>
      </c>
      <c r="Q3247" t="str">
        <f>INDEX(Table8[Column1],MATCH(R3247,Table8[Column2]))</f>
        <v>Scheduled</v>
      </c>
      <c r="R3247">
        <v>0</v>
      </c>
      <c r="S3247">
        <f t="shared" si="101"/>
        <v>0</v>
      </c>
      <c r="T3247" t="s">
        <v>19</v>
      </c>
    </row>
    <row r="3248" spans="1:20" x14ac:dyDescent="0.25">
      <c r="A3248">
        <v>3247</v>
      </c>
      <c r="B3248" t="s">
        <v>3236</v>
      </c>
      <c r="C3248" t="s">
        <v>77</v>
      </c>
      <c r="D3248" t="str">
        <f t="shared" si="100"/>
        <v>Bondurant Sandra</v>
      </c>
      <c r="E3248" t="s">
        <v>15</v>
      </c>
      <c r="F3248" t="s">
        <v>30</v>
      </c>
      <c r="G3248" t="s">
        <v>2305</v>
      </c>
      <c r="H3248" t="s">
        <v>1826</v>
      </c>
      <c r="I3248" t="s">
        <v>30</v>
      </c>
      <c r="J3248" t="s">
        <v>19</v>
      </c>
      <c r="K3248" t="str">
        <f>INDEX(Table6[Column1],MATCH(L3248,Table6[Column2]))</f>
        <v>Teenagers</v>
      </c>
      <c r="L3248">
        <v>17.44274686</v>
      </c>
      <c r="M3248" t="e">
        <f>VLOOKUP(L3248,Table1[],2)</f>
        <v>#N/A</v>
      </c>
      <c r="N3248" t="str">
        <f>INDEX(Table7[Column1],MATCH(O3248,Table7[Column2]))</f>
        <v>Learning Stage</v>
      </c>
      <c r="O3248">
        <v>4.3565809340000001</v>
      </c>
      <c r="P3248" t="str">
        <f>VLOOKUP(O3248,Table13[],2)</f>
        <v>1 - 5</v>
      </c>
      <c r="Q3248" t="str">
        <f>INDEX(Table8[Column1],MATCH(R3248,Table8[Column2]))</f>
        <v>Scheduled</v>
      </c>
      <c r="R3248">
        <v>0</v>
      </c>
      <c r="S3248">
        <f t="shared" si="101"/>
        <v>0</v>
      </c>
      <c r="T3248" t="s">
        <v>19</v>
      </c>
    </row>
    <row r="3249" spans="1:20" x14ac:dyDescent="0.25">
      <c r="A3249">
        <v>3248</v>
      </c>
      <c r="B3249" t="s">
        <v>3237</v>
      </c>
      <c r="C3249" t="s">
        <v>3238</v>
      </c>
      <c r="D3249" t="str">
        <f t="shared" si="100"/>
        <v>Lindsay Francesca</v>
      </c>
      <c r="E3249" t="s">
        <v>15</v>
      </c>
      <c r="F3249" t="s">
        <v>38</v>
      </c>
      <c r="G3249" t="s">
        <v>820</v>
      </c>
      <c r="H3249" t="s">
        <v>821</v>
      </c>
      <c r="I3249" t="s">
        <v>38</v>
      </c>
      <c r="J3249" t="s">
        <v>19</v>
      </c>
      <c r="K3249" t="str">
        <f>INDEX(Table6[Column1],MATCH(L3249,Table6[Column2]))</f>
        <v>Young Adults</v>
      </c>
      <c r="L3249">
        <v>37.852548679999998</v>
      </c>
      <c r="M3249" t="str">
        <f>VLOOKUP(L3249,Table1[],2)</f>
        <v>30 - 39</v>
      </c>
      <c r="N3249" t="str">
        <f>INDEX(Table7[Column1],MATCH(O3249,Table7[Column2]))</f>
        <v>Learning Stage</v>
      </c>
      <c r="O3249">
        <v>3.4906008690000001</v>
      </c>
      <c r="P3249" t="str">
        <f>VLOOKUP(O3249,Table13[],2)</f>
        <v>1 - 5</v>
      </c>
      <c r="Q3249" t="str">
        <f>INDEX(Table8[Column1],MATCH(R3249,Table8[Column2]))</f>
        <v>Scheduled</v>
      </c>
      <c r="R3249">
        <v>21.504205540000001</v>
      </c>
      <c r="S3249">
        <f t="shared" si="101"/>
        <v>0.89600856416666674</v>
      </c>
      <c r="T3249" t="s">
        <v>19</v>
      </c>
    </row>
    <row r="3250" spans="1:20" x14ac:dyDescent="0.25">
      <c r="A3250">
        <v>3249</v>
      </c>
      <c r="B3250" t="s">
        <v>3239</v>
      </c>
      <c r="C3250" t="s">
        <v>972</v>
      </c>
      <c r="D3250" t="str">
        <f t="shared" si="100"/>
        <v>Rosenzweig Joan</v>
      </c>
      <c r="E3250" t="s">
        <v>15</v>
      </c>
      <c r="F3250" t="s">
        <v>520</v>
      </c>
      <c r="G3250" t="s">
        <v>1060</v>
      </c>
      <c r="H3250" t="s">
        <v>1061</v>
      </c>
      <c r="I3250" t="s">
        <v>54</v>
      </c>
      <c r="J3250" t="s">
        <v>19</v>
      </c>
      <c r="K3250" t="str">
        <f>INDEX(Table6[Column1],MATCH(L3250,Table6[Column2]))</f>
        <v>Adults</v>
      </c>
      <c r="L3250">
        <v>47.790675919999998</v>
      </c>
      <c r="M3250" t="str">
        <f>VLOOKUP(L3250,Table1[],2)</f>
        <v>40 - 49</v>
      </c>
      <c r="N3250" t="str">
        <f>INDEX(Table7[Column1],MATCH(O3250,Table7[Column2]))</f>
        <v>Learning Stage</v>
      </c>
      <c r="O3250">
        <v>3.8734908610000001</v>
      </c>
      <c r="P3250" t="str">
        <f>VLOOKUP(O3250,Table13[],2)</f>
        <v>1 - 5</v>
      </c>
      <c r="Q3250" t="str">
        <f>INDEX(Table8[Column1],MATCH(R3250,Table8[Column2]))</f>
        <v>Maintained</v>
      </c>
      <c r="R3250">
        <v>79.474680230000004</v>
      </c>
      <c r="S3250">
        <f t="shared" si="101"/>
        <v>3.3114450095833337</v>
      </c>
      <c r="T3250" t="s">
        <v>19</v>
      </c>
    </row>
    <row r="3251" spans="1:20" x14ac:dyDescent="0.25">
      <c r="A3251">
        <v>3250</v>
      </c>
      <c r="B3251" t="s">
        <v>3240</v>
      </c>
      <c r="C3251" t="s">
        <v>1242</v>
      </c>
      <c r="D3251" t="str">
        <f t="shared" si="100"/>
        <v>Gosney Eugene</v>
      </c>
      <c r="E3251" t="s">
        <v>22</v>
      </c>
      <c r="F3251" t="s">
        <v>95</v>
      </c>
      <c r="G3251" t="s">
        <v>1060</v>
      </c>
      <c r="H3251" t="s">
        <v>1061</v>
      </c>
      <c r="I3251" t="s">
        <v>87</v>
      </c>
      <c r="J3251" t="s">
        <v>19</v>
      </c>
      <c r="K3251" t="str">
        <f>INDEX(Table6[Column1],MATCH(L3251,Table6[Column2]))</f>
        <v>Adults</v>
      </c>
      <c r="L3251">
        <v>49.977184899999997</v>
      </c>
      <c r="M3251" t="str">
        <f>VLOOKUP(L3251,Table1[],2)</f>
        <v>40 - 49</v>
      </c>
      <c r="N3251" t="str">
        <f>INDEX(Table7[Column1],MATCH(O3251,Table7[Column2]))</f>
        <v>Learning Stage</v>
      </c>
      <c r="O3251">
        <v>4.1217869279999997</v>
      </c>
      <c r="P3251" t="str">
        <f>VLOOKUP(O3251,Table13[],2)</f>
        <v>1 - 5</v>
      </c>
      <c r="Q3251" t="str">
        <f>INDEX(Table8[Column1],MATCH(R3251,Table8[Column2]))</f>
        <v>Maintained</v>
      </c>
      <c r="R3251">
        <v>65.018972899999994</v>
      </c>
      <c r="S3251">
        <f t="shared" si="101"/>
        <v>2.7091238708333329</v>
      </c>
      <c r="T3251" t="s">
        <v>19</v>
      </c>
    </row>
    <row r="3252" spans="1:20" x14ac:dyDescent="0.25">
      <c r="A3252">
        <v>3251</v>
      </c>
      <c r="B3252" t="s">
        <v>3241</v>
      </c>
      <c r="C3252" t="s">
        <v>2539</v>
      </c>
      <c r="D3252" t="str">
        <f t="shared" si="100"/>
        <v>Lundeen Julia</v>
      </c>
      <c r="E3252" t="s">
        <v>15</v>
      </c>
      <c r="F3252" t="s">
        <v>57</v>
      </c>
      <c r="G3252" t="s">
        <v>2305</v>
      </c>
      <c r="H3252" t="s">
        <v>1826</v>
      </c>
      <c r="I3252" t="s">
        <v>57</v>
      </c>
      <c r="J3252" t="s">
        <v>19</v>
      </c>
      <c r="K3252" t="str">
        <f>INDEX(Table6[Column1],MATCH(L3252,Table6[Column2]))</f>
        <v>Young Adults</v>
      </c>
      <c r="L3252">
        <v>34.1267256</v>
      </c>
      <c r="M3252" t="str">
        <f>VLOOKUP(L3252,Table1[],2)</f>
        <v>30 - 39</v>
      </c>
      <c r="N3252" t="str">
        <f>INDEX(Table7[Column1],MATCH(O3252,Table7[Column2]))</f>
        <v>Learning Stage</v>
      </c>
      <c r="O3252">
        <v>3.7386737590000001</v>
      </c>
      <c r="P3252" t="str">
        <f>VLOOKUP(O3252,Table13[],2)</f>
        <v>1 - 5</v>
      </c>
      <c r="Q3252" t="str">
        <f>INDEX(Table8[Column1],MATCH(R3252,Table8[Column2]))</f>
        <v>Scheduled</v>
      </c>
      <c r="R3252">
        <v>13.442370110000001</v>
      </c>
      <c r="S3252">
        <f t="shared" si="101"/>
        <v>0.56009875458333336</v>
      </c>
      <c r="T3252" t="s">
        <v>19</v>
      </c>
    </row>
    <row r="3253" spans="1:20" x14ac:dyDescent="0.25">
      <c r="A3253">
        <v>3252</v>
      </c>
      <c r="B3253" t="s">
        <v>1443</v>
      </c>
      <c r="C3253" t="s">
        <v>3242</v>
      </c>
      <c r="D3253" t="str">
        <f t="shared" si="100"/>
        <v>Berry Jeanne</v>
      </c>
      <c r="E3253" t="s">
        <v>15</v>
      </c>
      <c r="F3253" t="s">
        <v>169</v>
      </c>
      <c r="G3253" t="s">
        <v>1060</v>
      </c>
      <c r="H3253" t="s">
        <v>1061</v>
      </c>
      <c r="I3253" t="s">
        <v>169</v>
      </c>
      <c r="J3253" t="s">
        <v>19</v>
      </c>
      <c r="K3253" t="str">
        <f>INDEX(Table6[Column1],MATCH(L3253,Table6[Column2]))</f>
        <v>Young Adults</v>
      </c>
      <c r="L3253">
        <v>38.080239970000001</v>
      </c>
      <c r="M3253" t="str">
        <f>VLOOKUP(L3253,Table1[],2)</f>
        <v>30 - 39</v>
      </c>
      <c r="N3253" t="str">
        <f>INDEX(Table7[Column1],MATCH(O3253,Table7[Column2]))</f>
        <v>Fitting in Stage</v>
      </c>
      <c r="O3253">
        <v>6.7837457590000003</v>
      </c>
      <c r="P3253" t="str">
        <f>VLOOKUP(O3253,Table13[],2)</f>
        <v>6 - 10</v>
      </c>
      <c r="Q3253" t="str">
        <f>INDEX(Table8[Column1],MATCH(R3253,Table8[Column2]))</f>
        <v>Scheduled</v>
      </c>
      <c r="R3253">
        <v>17.250037110000001</v>
      </c>
      <c r="S3253">
        <f t="shared" si="101"/>
        <v>0.71875154625000004</v>
      </c>
      <c r="T3253" t="s">
        <v>19</v>
      </c>
    </row>
    <row r="3254" spans="1:20" x14ac:dyDescent="0.25">
      <c r="A3254">
        <v>3253</v>
      </c>
      <c r="B3254" t="s">
        <v>167</v>
      </c>
      <c r="C3254" t="s">
        <v>1030</v>
      </c>
      <c r="D3254" t="str">
        <f t="shared" si="100"/>
        <v>Allen Kristen</v>
      </c>
      <c r="E3254" t="s">
        <v>15</v>
      </c>
      <c r="F3254" t="s">
        <v>16</v>
      </c>
      <c r="G3254" t="s">
        <v>820</v>
      </c>
      <c r="H3254" t="s">
        <v>821</v>
      </c>
      <c r="I3254" t="s">
        <v>16</v>
      </c>
      <c r="J3254" t="s">
        <v>19</v>
      </c>
      <c r="K3254" t="str">
        <f>INDEX(Table6[Column1],MATCH(L3254,Table6[Column2]))</f>
        <v>Youth</v>
      </c>
      <c r="L3254">
        <v>21.814671870000002</v>
      </c>
      <c r="M3254" t="str">
        <f>VLOOKUP(L3254,Table1[],2)</f>
        <v>20 - 29</v>
      </c>
      <c r="N3254" t="str">
        <f>INDEX(Table7[Column1],MATCH(O3254,Table7[Column2]))</f>
        <v>Learning Stage</v>
      </c>
      <c r="O3254">
        <v>5.236035824</v>
      </c>
      <c r="P3254" t="str">
        <f>VLOOKUP(O3254,Table13[],2)</f>
        <v>1 - 5</v>
      </c>
      <c r="Q3254" t="str">
        <f>INDEX(Table8[Column1],MATCH(R3254,Table8[Column2]))</f>
        <v>Scheduled</v>
      </c>
      <c r="R3254">
        <v>0</v>
      </c>
      <c r="S3254">
        <f t="shared" si="101"/>
        <v>0</v>
      </c>
      <c r="T3254" t="s">
        <v>19</v>
      </c>
    </row>
    <row r="3255" spans="1:20" x14ac:dyDescent="0.25">
      <c r="A3255">
        <v>3254</v>
      </c>
      <c r="B3255" t="s">
        <v>3243</v>
      </c>
      <c r="C3255" t="s">
        <v>812</v>
      </c>
      <c r="D3255" t="str">
        <f t="shared" si="100"/>
        <v>Kee Helen</v>
      </c>
      <c r="E3255" t="s">
        <v>15</v>
      </c>
      <c r="F3255" t="s">
        <v>520</v>
      </c>
      <c r="G3255" t="s">
        <v>1060</v>
      </c>
      <c r="H3255" t="s">
        <v>1061</v>
      </c>
      <c r="I3255" t="s">
        <v>54</v>
      </c>
      <c r="J3255" t="s">
        <v>19</v>
      </c>
      <c r="K3255" t="str">
        <f>INDEX(Table6[Column1],MATCH(L3255,Table6[Column2]))</f>
        <v>Adults</v>
      </c>
      <c r="L3255">
        <v>47.203083059999997</v>
      </c>
      <c r="M3255" t="str">
        <f>VLOOKUP(L3255,Table1[],2)</f>
        <v>40 - 49</v>
      </c>
      <c r="N3255" t="str">
        <f>INDEX(Table7[Column1],MATCH(O3255,Table7[Column2]))</f>
        <v>Learning Stage</v>
      </c>
      <c r="O3255">
        <v>5.1602118020000001</v>
      </c>
      <c r="P3255" t="str">
        <f>VLOOKUP(O3255,Table13[],2)</f>
        <v>1 - 5</v>
      </c>
      <c r="Q3255" t="str">
        <f>INDEX(Table8[Column1],MATCH(R3255,Table8[Column2]))</f>
        <v>Habitual</v>
      </c>
      <c r="R3255">
        <v>95.756703439999995</v>
      </c>
      <c r="S3255">
        <f t="shared" si="101"/>
        <v>3.9898626433333333</v>
      </c>
      <c r="T3255" t="s">
        <v>19</v>
      </c>
    </row>
    <row r="3256" spans="1:20" x14ac:dyDescent="0.25">
      <c r="A3256">
        <v>3255</v>
      </c>
      <c r="B3256" t="s">
        <v>3244</v>
      </c>
      <c r="C3256" t="s">
        <v>1411</v>
      </c>
      <c r="D3256" t="str">
        <f t="shared" si="100"/>
        <v>Malave Carla</v>
      </c>
      <c r="E3256" t="s">
        <v>15</v>
      </c>
      <c r="F3256" t="s">
        <v>1489</v>
      </c>
      <c r="G3256" t="s">
        <v>1060</v>
      </c>
      <c r="H3256" t="s">
        <v>1061</v>
      </c>
      <c r="I3256" t="s">
        <v>169</v>
      </c>
      <c r="J3256" t="s">
        <v>19</v>
      </c>
      <c r="K3256" t="str">
        <f>INDEX(Table6[Column1],MATCH(L3256,Table6[Column2]))</f>
        <v>Youth</v>
      </c>
      <c r="L3256">
        <v>28.30889543</v>
      </c>
      <c r="M3256" t="str">
        <f>VLOOKUP(L3256,Table1[],2)</f>
        <v>20 - 29</v>
      </c>
      <c r="N3256" t="str">
        <f>INDEX(Table7[Column1],MATCH(O3256,Table7[Column2]))</f>
        <v>Learning Stage</v>
      </c>
      <c r="O3256">
        <v>5.2575082039999996</v>
      </c>
      <c r="P3256" t="str">
        <f>VLOOKUP(O3256,Table13[],2)</f>
        <v>1 - 5</v>
      </c>
      <c r="Q3256" t="str">
        <f>INDEX(Table8[Column1],MATCH(R3256,Table8[Column2]))</f>
        <v>Scheduled</v>
      </c>
      <c r="R3256">
        <v>0</v>
      </c>
      <c r="S3256">
        <f t="shared" si="101"/>
        <v>0</v>
      </c>
      <c r="T3256" t="s">
        <v>19</v>
      </c>
    </row>
    <row r="3257" spans="1:20" x14ac:dyDescent="0.25">
      <c r="A3257">
        <v>3256</v>
      </c>
      <c r="B3257" t="s">
        <v>3245</v>
      </c>
      <c r="C3257" t="s">
        <v>396</v>
      </c>
      <c r="D3257" t="str">
        <f t="shared" si="100"/>
        <v>Stovall Sarah</v>
      </c>
      <c r="E3257" t="s">
        <v>15</v>
      </c>
      <c r="F3257" t="s">
        <v>38</v>
      </c>
      <c r="G3257" t="s">
        <v>1060</v>
      </c>
      <c r="H3257" t="s">
        <v>1061</v>
      </c>
      <c r="I3257" t="s">
        <v>38</v>
      </c>
      <c r="J3257" t="s">
        <v>19</v>
      </c>
      <c r="K3257" t="str">
        <f>INDEX(Table6[Column1],MATCH(L3257,Table6[Column2]))</f>
        <v>Adults</v>
      </c>
      <c r="L3257">
        <v>47.395775909999998</v>
      </c>
      <c r="M3257" t="str">
        <f>VLOOKUP(L3257,Table1[],2)</f>
        <v>40 - 49</v>
      </c>
      <c r="N3257" t="str">
        <f>INDEX(Table7[Column1],MATCH(O3257,Table7[Column2]))</f>
        <v>Learning Stage</v>
      </c>
      <c r="O3257">
        <v>3.195158046</v>
      </c>
      <c r="P3257" t="str">
        <f>VLOOKUP(O3257,Table13[],2)</f>
        <v>1 - 5</v>
      </c>
      <c r="Q3257" t="str">
        <f>INDEX(Table8[Column1],MATCH(R3257,Table8[Column2]))</f>
        <v>Excused</v>
      </c>
      <c r="R3257">
        <v>132.016278</v>
      </c>
      <c r="S3257">
        <f t="shared" si="101"/>
        <v>5.50067825</v>
      </c>
      <c r="T3257" t="s">
        <v>19</v>
      </c>
    </row>
    <row r="3258" spans="1:20" x14ac:dyDescent="0.25">
      <c r="A3258">
        <v>3257</v>
      </c>
      <c r="B3258" t="s">
        <v>3246</v>
      </c>
      <c r="C3258" t="s">
        <v>1975</v>
      </c>
      <c r="D3258" t="str">
        <f t="shared" si="100"/>
        <v>Mahoney Lillian</v>
      </c>
      <c r="E3258" t="s">
        <v>15</v>
      </c>
      <c r="F3258" t="s">
        <v>30</v>
      </c>
      <c r="G3258" t="s">
        <v>2305</v>
      </c>
      <c r="H3258" t="s">
        <v>1826</v>
      </c>
      <c r="I3258" t="s">
        <v>30</v>
      </c>
      <c r="J3258" t="s">
        <v>19</v>
      </c>
      <c r="K3258" t="str">
        <f>INDEX(Table6[Column1],MATCH(L3258,Table6[Column2]))</f>
        <v>Adults</v>
      </c>
      <c r="L3258">
        <v>41.542260710000001</v>
      </c>
      <c r="M3258" t="str">
        <f>VLOOKUP(L3258,Table1[],2)</f>
        <v>40 - 49</v>
      </c>
      <c r="N3258" t="str">
        <f>INDEX(Table7[Column1],MATCH(O3258,Table7[Column2]))</f>
        <v>Learning Stage</v>
      </c>
      <c r="O3258">
        <v>5.4317071180000003</v>
      </c>
      <c r="P3258" t="str">
        <f>VLOOKUP(O3258,Table13[],2)</f>
        <v>1 - 5</v>
      </c>
      <c r="Q3258" t="str">
        <f>INDEX(Table8[Column1],MATCH(R3258,Table8[Column2]))</f>
        <v>Scheduled</v>
      </c>
      <c r="R3258">
        <v>28.766263479999999</v>
      </c>
      <c r="S3258">
        <f t="shared" si="101"/>
        <v>1.1985943116666666</v>
      </c>
      <c r="T3258" t="s">
        <v>19</v>
      </c>
    </row>
    <row r="3259" spans="1:20" x14ac:dyDescent="0.25">
      <c r="A3259">
        <v>3258</v>
      </c>
      <c r="B3259" t="s">
        <v>267</v>
      </c>
      <c r="C3259" t="s">
        <v>50</v>
      </c>
      <c r="D3259" t="str">
        <f t="shared" si="100"/>
        <v>Johnson Robert</v>
      </c>
      <c r="E3259" t="s">
        <v>22</v>
      </c>
      <c r="F3259" t="s">
        <v>38</v>
      </c>
      <c r="G3259" t="s">
        <v>1060</v>
      </c>
      <c r="H3259" t="s">
        <v>1061</v>
      </c>
      <c r="I3259" t="s">
        <v>38</v>
      </c>
      <c r="J3259" t="s">
        <v>19</v>
      </c>
      <c r="K3259" t="str">
        <f>INDEX(Table6[Column1],MATCH(L3259,Table6[Column2]))</f>
        <v>Adults</v>
      </c>
      <c r="L3259">
        <v>49.383091299999997</v>
      </c>
      <c r="M3259" t="str">
        <f>VLOOKUP(L3259,Table1[],2)</f>
        <v>40 - 49</v>
      </c>
      <c r="N3259" t="str">
        <f>INDEX(Table7[Column1],MATCH(O3259,Table7[Column2]))</f>
        <v>Learning Stage</v>
      </c>
      <c r="O3259">
        <v>0.82522954000000004</v>
      </c>
      <c r="P3259" t="e">
        <f>VLOOKUP(O3259,Table13[],2)</f>
        <v>#N/A</v>
      </c>
      <c r="Q3259" t="str">
        <f>INDEX(Table8[Column1],MATCH(R3259,Table8[Column2]))</f>
        <v>Scheduled</v>
      </c>
      <c r="R3259">
        <v>29.302079639999999</v>
      </c>
      <c r="S3259">
        <f t="shared" si="101"/>
        <v>1.2209199849999999</v>
      </c>
      <c r="T3259" t="s">
        <v>19</v>
      </c>
    </row>
    <row r="3260" spans="1:20" x14ac:dyDescent="0.25">
      <c r="A3260">
        <v>3259</v>
      </c>
      <c r="B3260" t="s">
        <v>3247</v>
      </c>
      <c r="C3260" t="s">
        <v>1394</v>
      </c>
      <c r="D3260" t="str">
        <f t="shared" si="100"/>
        <v>Robison Louise</v>
      </c>
      <c r="E3260" t="s">
        <v>15</v>
      </c>
      <c r="F3260" t="s">
        <v>121</v>
      </c>
      <c r="G3260" t="s">
        <v>1060</v>
      </c>
      <c r="H3260" t="s">
        <v>1061</v>
      </c>
      <c r="I3260" t="s">
        <v>121</v>
      </c>
      <c r="J3260" t="s">
        <v>19</v>
      </c>
      <c r="K3260" t="str">
        <f>INDEX(Table6[Column1],MATCH(L3260,Table6[Column2]))</f>
        <v>Adults</v>
      </c>
      <c r="L3260">
        <v>43.480252460000003</v>
      </c>
      <c r="M3260" t="str">
        <f>VLOOKUP(L3260,Table1[],2)</f>
        <v>40 - 49</v>
      </c>
      <c r="N3260" t="str">
        <f>INDEX(Table7[Column1],MATCH(O3260,Table7[Column2]))</f>
        <v>Learning Stage</v>
      </c>
      <c r="O3260">
        <v>2.3516172160000002</v>
      </c>
      <c r="P3260" t="str">
        <f>VLOOKUP(O3260,Table13[],2)</f>
        <v>1 - 5</v>
      </c>
      <c r="Q3260" t="str">
        <f>INDEX(Table8[Column1],MATCH(R3260,Table8[Column2]))</f>
        <v>Maintained</v>
      </c>
      <c r="R3260">
        <v>63.589047370000003</v>
      </c>
      <c r="S3260">
        <f t="shared" si="101"/>
        <v>2.6495436404166668</v>
      </c>
      <c r="T3260" t="s">
        <v>19</v>
      </c>
    </row>
    <row r="3261" spans="1:20" x14ac:dyDescent="0.25">
      <c r="A3261">
        <v>3260</v>
      </c>
      <c r="B3261" t="s">
        <v>3248</v>
      </c>
      <c r="C3261" t="s">
        <v>245</v>
      </c>
      <c r="D3261" t="str">
        <f t="shared" si="100"/>
        <v>Varghese Mary</v>
      </c>
      <c r="E3261" t="s">
        <v>15</v>
      </c>
      <c r="F3261" t="s">
        <v>30</v>
      </c>
      <c r="G3261" t="s">
        <v>2305</v>
      </c>
      <c r="H3261" t="s">
        <v>1826</v>
      </c>
      <c r="I3261" t="s">
        <v>30</v>
      </c>
      <c r="J3261" t="s">
        <v>19</v>
      </c>
      <c r="K3261" t="str">
        <f>INDEX(Table6[Column1],MATCH(L3261,Table6[Column2]))</f>
        <v>Adults</v>
      </c>
      <c r="L3261">
        <v>46.885035729999998</v>
      </c>
      <c r="M3261" t="str">
        <f>VLOOKUP(L3261,Table1[],2)</f>
        <v>40 - 49</v>
      </c>
      <c r="N3261" t="str">
        <f>INDEX(Table7[Column1],MATCH(O3261,Table7[Column2]))</f>
        <v>Learning Stage</v>
      </c>
      <c r="O3261">
        <v>4.6018773849999999</v>
      </c>
      <c r="P3261" t="str">
        <f>VLOOKUP(O3261,Table13[],2)</f>
        <v>1 - 5</v>
      </c>
      <c r="Q3261" t="str">
        <f>INDEX(Table8[Column1],MATCH(R3261,Table8[Column2]))</f>
        <v>Maintained</v>
      </c>
      <c r="R3261">
        <v>66.079177650000005</v>
      </c>
      <c r="S3261">
        <f t="shared" si="101"/>
        <v>2.7532990687500005</v>
      </c>
      <c r="T3261" t="s">
        <v>19</v>
      </c>
    </row>
    <row r="3262" spans="1:20" x14ac:dyDescent="0.25">
      <c r="A3262">
        <v>3261</v>
      </c>
      <c r="B3262" t="s">
        <v>3249</v>
      </c>
      <c r="C3262" t="s">
        <v>93</v>
      </c>
      <c r="D3262" t="str">
        <f t="shared" si="100"/>
        <v>Hinkel William</v>
      </c>
      <c r="E3262" t="s">
        <v>22</v>
      </c>
      <c r="F3262" t="s">
        <v>1672</v>
      </c>
      <c r="G3262" t="s">
        <v>1060</v>
      </c>
      <c r="H3262" t="s">
        <v>1061</v>
      </c>
      <c r="I3262" t="s">
        <v>1472</v>
      </c>
      <c r="J3262" t="s">
        <v>19</v>
      </c>
      <c r="K3262" t="str">
        <f>INDEX(Table6[Column1],MATCH(L3262,Table6[Column2]))</f>
        <v>Young Adults</v>
      </c>
      <c r="L3262">
        <v>34.946470140000002</v>
      </c>
      <c r="M3262" t="str">
        <f>VLOOKUP(L3262,Table1[],2)</f>
        <v>30 - 39</v>
      </c>
      <c r="N3262" t="str">
        <f>INDEX(Table7[Column1],MATCH(O3262,Table7[Column2]))</f>
        <v>Learning Stage</v>
      </c>
      <c r="O3262">
        <v>3.9077633469999999</v>
      </c>
      <c r="P3262" t="str">
        <f>VLOOKUP(O3262,Table13[],2)</f>
        <v>1 - 5</v>
      </c>
      <c r="Q3262" t="str">
        <f>INDEX(Table8[Column1],MATCH(R3262,Table8[Column2]))</f>
        <v>Scheduled</v>
      </c>
      <c r="R3262">
        <v>20.12600806</v>
      </c>
      <c r="S3262">
        <f t="shared" si="101"/>
        <v>0.83858366916666671</v>
      </c>
      <c r="T3262" t="s">
        <v>19</v>
      </c>
    </row>
    <row r="3263" spans="1:20" x14ac:dyDescent="0.25">
      <c r="A3263">
        <v>3262</v>
      </c>
      <c r="B3263" t="s">
        <v>1930</v>
      </c>
      <c r="C3263" t="s">
        <v>925</v>
      </c>
      <c r="D3263" t="str">
        <f t="shared" si="100"/>
        <v>Horne Julie</v>
      </c>
      <c r="E3263" t="s">
        <v>15</v>
      </c>
      <c r="F3263" t="s">
        <v>24</v>
      </c>
      <c r="G3263" t="s">
        <v>1060</v>
      </c>
      <c r="H3263" t="s">
        <v>1061</v>
      </c>
      <c r="I3263" t="s">
        <v>24</v>
      </c>
      <c r="J3263" t="s">
        <v>19</v>
      </c>
      <c r="K3263" t="str">
        <f>INDEX(Table6[Column1],MATCH(L3263,Table6[Column2]))</f>
        <v>Youth</v>
      </c>
      <c r="L3263">
        <v>28.839610140000001</v>
      </c>
      <c r="M3263" t="str">
        <f>VLOOKUP(L3263,Table1[],2)</f>
        <v>20 - 29</v>
      </c>
      <c r="N3263" t="str">
        <f>INDEX(Table7[Column1],MATCH(O3263,Table7[Column2]))</f>
        <v>Learning Stage</v>
      </c>
      <c r="O3263">
        <v>5.2824665450000001</v>
      </c>
      <c r="P3263" t="str">
        <f>VLOOKUP(O3263,Table13[],2)</f>
        <v>1 - 5</v>
      </c>
      <c r="Q3263" t="str">
        <f>INDEX(Table8[Column1],MATCH(R3263,Table8[Column2]))</f>
        <v>Scheduled</v>
      </c>
      <c r="R3263">
        <v>24.841293660000002</v>
      </c>
      <c r="S3263">
        <f t="shared" si="101"/>
        <v>1.0350539025000001</v>
      </c>
      <c r="T3263" t="s">
        <v>19</v>
      </c>
    </row>
    <row r="3264" spans="1:20" x14ac:dyDescent="0.25">
      <c r="A3264">
        <v>3263</v>
      </c>
      <c r="B3264" t="s">
        <v>795</v>
      </c>
      <c r="C3264" t="s">
        <v>550</v>
      </c>
      <c r="D3264" t="str">
        <f t="shared" si="100"/>
        <v>Sullivan Barbara</v>
      </c>
      <c r="E3264" t="s">
        <v>15</v>
      </c>
      <c r="F3264" t="s">
        <v>16</v>
      </c>
      <c r="G3264" t="s">
        <v>820</v>
      </c>
      <c r="H3264" t="s">
        <v>821</v>
      </c>
      <c r="I3264" t="s">
        <v>16</v>
      </c>
      <c r="J3264" t="s">
        <v>19</v>
      </c>
      <c r="K3264" t="str">
        <f>INDEX(Table6[Column1],MATCH(L3264,Table6[Column2]))</f>
        <v>Adults</v>
      </c>
      <c r="L3264">
        <v>41.714725770000001</v>
      </c>
      <c r="M3264" t="str">
        <f>VLOOKUP(L3264,Table1[],2)</f>
        <v>40 - 49</v>
      </c>
      <c r="N3264" t="str">
        <f>INDEX(Table7[Column1],MATCH(O3264,Table7[Column2]))</f>
        <v>Learning Stage</v>
      </c>
      <c r="O3264">
        <v>5.406842192</v>
      </c>
      <c r="P3264" t="str">
        <f>VLOOKUP(O3264,Table13[],2)</f>
        <v>1 - 5</v>
      </c>
      <c r="Q3264" t="str">
        <f>INDEX(Table8[Column1],MATCH(R3264,Table8[Column2]))</f>
        <v>Scheduled</v>
      </c>
      <c r="R3264">
        <v>38.881568600000001</v>
      </c>
      <c r="S3264">
        <f t="shared" si="101"/>
        <v>1.6200653583333335</v>
      </c>
      <c r="T3264" t="s">
        <v>19</v>
      </c>
    </row>
    <row r="3265" spans="1:20" x14ac:dyDescent="0.25">
      <c r="A3265">
        <v>3264</v>
      </c>
      <c r="B3265" t="s">
        <v>1058</v>
      </c>
      <c r="C3265" t="s">
        <v>1922</v>
      </c>
      <c r="D3265" t="str">
        <f t="shared" si="100"/>
        <v>Cole Dorothy</v>
      </c>
      <c r="E3265" t="s">
        <v>15</v>
      </c>
      <c r="F3265" t="s">
        <v>30</v>
      </c>
      <c r="G3265" t="s">
        <v>2305</v>
      </c>
      <c r="H3265" t="s">
        <v>1826</v>
      </c>
      <c r="I3265" t="s">
        <v>30</v>
      </c>
      <c r="J3265" t="s">
        <v>19</v>
      </c>
      <c r="K3265" t="str">
        <f>INDEX(Table6[Column1],MATCH(L3265,Table6[Column2]))</f>
        <v>Young Adults</v>
      </c>
      <c r="L3265">
        <v>31.652929459999999</v>
      </c>
      <c r="M3265" t="str">
        <f>VLOOKUP(L3265,Table1[],2)</f>
        <v>30 - 39</v>
      </c>
      <c r="N3265" t="str">
        <f>INDEX(Table7[Column1],MATCH(O3265,Table7[Column2]))</f>
        <v>Learning Stage</v>
      </c>
      <c r="O3265">
        <v>2.6280821300000001</v>
      </c>
      <c r="P3265" t="str">
        <f>VLOOKUP(O3265,Table13[],2)</f>
        <v>1 - 5</v>
      </c>
      <c r="Q3265" t="str">
        <f>INDEX(Table8[Column1],MATCH(R3265,Table8[Column2]))</f>
        <v>Scheduled</v>
      </c>
      <c r="R3265">
        <v>9.1055288789999995</v>
      </c>
      <c r="S3265">
        <f t="shared" si="101"/>
        <v>0.37939703662500002</v>
      </c>
      <c r="T3265" t="s">
        <v>19</v>
      </c>
    </row>
    <row r="3266" spans="1:20" x14ac:dyDescent="0.25">
      <c r="A3266">
        <v>3265</v>
      </c>
      <c r="B3266" t="s">
        <v>1197</v>
      </c>
      <c r="C3266" t="s">
        <v>3250</v>
      </c>
      <c r="D3266" t="str">
        <f t="shared" si="100"/>
        <v>Plummer Wilton</v>
      </c>
      <c r="E3266" t="s">
        <v>22</v>
      </c>
      <c r="F3266" t="s">
        <v>38</v>
      </c>
      <c r="G3266" t="s">
        <v>1060</v>
      </c>
      <c r="H3266" t="s">
        <v>1061</v>
      </c>
      <c r="I3266" t="s">
        <v>38</v>
      </c>
      <c r="J3266" t="s">
        <v>19</v>
      </c>
      <c r="K3266" t="str">
        <f>INDEX(Table6[Column1],MATCH(L3266,Table6[Column2]))</f>
        <v>Youth</v>
      </c>
      <c r="L3266">
        <v>25.726636580000001</v>
      </c>
      <c r="M3266" t="str">
        <f>VLOOKUP(L3266,Table1[],2)</f>
        <v>20 - 29</v>
      </c>
      <c r="N3266" t="str">
        <f>INDEX(Table7[Column1],MATCH(O3266,Table7[Column2]))</f>
        <v>Fitting in Stage</v>
      </c>
      <c r="O3266">
        <v>8.1866629829999997</v>
      </c>
      <c r="P3266" t="str">
        <f>VLOOKUP(O3266,Table13[],2)</f>
        <v>6 - 10</v>
      </c>
      <c r="Q3266" t="str">
        <f>INDEX(Table8[Column1],MATCH(R3266,Table8[Column2]))</f>
        <v>Scheduled</v>
      </c>
      <c r="R3266">
        <v>0</v>
      </c>
      <c r="S3266">
        <f t="shared" si="101"/>
        <v>0</v>
      </c>
      <c r="T3266" t="s">
        <v>19</v>
      </c>
    </row>
    <row r="3267" spans="1:20" x14ac:dyDescent="0.25">
      <c r="A3267">
        <v>3266</v>
      </c>
      <c r="B3267" t="s">
        <v>1085</v>
      </c>
      <c r="C3267" t="s">
        <v>863</v>
      </c>
      <c r="D3267" t="str">
        <f t="shared" ref="D3267:D3330" si="102">CONCATENATE(B3267, " ",C3267)</f>
        <v>Markle Gerald</v>
      </c>
      <c r="E3267" t="s">
        <v>22</v>
      </c>
      <c r="F3267" t="s">
        <v>3251</v>
      </c>
      <c r="G3267" t="s">
        <v>1060</v>
      </c>
      <c r="H3267" t="s">
        <v>1061</v>
      </c>
      <c r="I3267" t="s">
        <v>54</v>
      </c>
      <c r="J3267" t="s">
        <v>19</v>
      </c>
      <c r="K3267" t="str">
        <f>INDEX(Table6[Column1],MATCH(L3267,Table6[Column2]))</f>
        <v>Elders</v>
      </c>
      <c r="L3267">
        <v>53.339230700000002</v>
      </c>
      <c r="M3267" t="str">
        <f>VLOOKUP(L3267,Table1[],2)</f>
        <v>50 - 59</v>
      </c>
      <c r="N3267" t="str">
        <f>INDEX(Table7[Column1],MATCH(O3267,Table7[Column2]))</f>
        <v>Learning Stage</v>
      </c>
      <c r="O3267">
        <v>1.429669871</v>
      </c>
      <c r="P3267" t="str">
        <f>VLOOKUP(O3267,Table13[],2)</f>
        <v>1 - 5</v>
      </c>
      <c r="Q3267" t="str">
        <f>INDEX(Table8[Column1],MATCH(R3267,Table8[Column2]))</f>
        <v>Excused</v>
      </c>
      <c r="R3267">
        <v>145.89235980000001</v>
      </c>
      <c r="S3267">
        <f t="shared" ref="S3267:S3330" si="103">CONVERT(R3267,"hr","day")</f>
        <v>6.0788483250000001</v>
      </c>
      <c r="T3267" t="s">
        <v>19</v>
      </c>
    </row>
    <row r="3268" spans="1:20" x14ac:dyDescent="0.25">
      <c r="A3268">
        <v>3267</v>
      </c>
      <c r="B3268" t="s">
        <v>3252</v>
      </c>
      <c r="C3268" t="s">
        <v>149</v>
      </c>
      <c r="D3268" t="str">
        <f t="shared" si="102"/>
        <v>Windham Charles</v>
      </c>
      <c r="E3268" t="s">
        <v>22</v>
      </c>
      <c r="F3268" t="s">
        <v>38</v>
      </c>
      <c r="G3268" t="s">
        <v>1060</v>
      </c>
      <c r="H3268" t="s">
        <v>1061</v>
      </c>
      <c r="I3268" t="s">
        <v>38</v>
      </c>
      <c r="J3268" t="s">
        <v>19</v>
      </c>
      <c r="K3268" t="str">
        <f>INDEX(Table6[Column1],MATCH(L3268,Table6[Column2]))</f>
        <v>Adults</v>
      </c>
      <c r="L3268">
        <v>43.89635303</v>
      </c>
      <c r="M3268" t="str">
        <f>VLOOKUP(L3268,Table1[],2)</f>
        <v>40 - 49</v>
      </c>
      <c r="N3268" t="str">
        <f>INDEX(Table7[Column1],MATCH(O3268,Table7[Column2]))</f>
        <v>Learning Stage</v>
      </c>
      <c r="O3268">
        <v>3.676894195</v>
      </c>
      <c r="P3268" t="str">
        <f>VLOOKUP(O3268,Table13[],2)</f>
        <v>1 - 5</v>
      </c>
      <c r="Q3268" t="str">
        <f>INDEX(Table8[Column1],MATCH(R3268,Table8[Column2]))</f>
        <v>Habitual</v>
      </c>
      <c r="R3268">
        <v>93.699014899999995</v>
      </c>
      <c r="S3268">
        <f t="shared" si="103"/>
        <v>3.9041256208333328</v>
      </c>
      <c r="T3268" t="s">
        <v>19</v>
      </c>
    </row>
    <row r="3269" spans="1:20" x14ac:dyDescent="0.25">
      <c r="A3269">
        <v>3268</v>
      </c>
      <c r="B3269" t="s">
        <v>3253</v>
      </c>
      <c r="C3269" t="s">
        <v>447</v>
      </c>
      <c r="D3269" t="str">
        <f t="shared" si="102"/>
        <v>Blakely Karen</v>
      </c>
      <c r="E3269" t="s">
        <v>15</v>
      </c>
      <c r="F3269" t="s">
        <v>38</v>
      </c>
      <c r="G3269" t="s">
        <v>820</v>
      </c>
      <c r="H3269" t="s">
        <v>821</v>
      </c>
      <c r="I3269" t="s">
        <v>38</v>
      </c>
      <c r="J3269" t="s">
        <v>19</v>
      </c>
      <c r="K3269" t="str">
        <f>INDEX(Table6[Column1],MATCH(L3269,Table6[Column2]))</f>
        <v>Adults</v>
      </c>
      <c r="L3269">
        <v>43.347146860000002</v>
      </c>
      <c r="M3269" t="str">
        <f>VLOOKUP(L3269,Table1[],2)</f>
        <v>40 - 49</v>
      </c>
      <c r="N3269" t="str">
        <f>INDEX(Table7[Column1],MATCH(O3269,Table7[Column2]))</f>
        <v>Learning Stage</v>
      </c>
      <c r="O3269">
        <v>5.1539680890000001</v>
      </c>
      <c r="P3269" t="str">
        <f>VLOOKUP(O3269,Table13[],2)</f>
        <v>1 - 5</v>
      </c>
      <c r="Q3269" t="str">
        <f>INDEX(Table8[Column1],MATCH(R3269,Table8[Column2]))</f>
        <v>Habitual</v>
      </c>
      <c r="R3269">
        <v>111.42050089999999</v>
      </c>
      <c r="S3269">
        <f t="shared" si="103"/>
        <v>4.6425208708333328</v>
      </c>
      <c r="T3269" t="s">
        <v>19</v>
      </c>
    </row>
    <row r="3270" spans="1:20" x14ac:dyDescent="0.25">
      <c r="A3270">
        <v>3269</v>
      </c>
      <c r="B3270" t="s">
        <v>3254</v>
      </c>
      <c r="C3270" t="s">
        <v>2683</v>
      </c>
      <c r="D3270" t="str">
        <f t="shared" si="102"/>
        <v>Lowry Tasha</v>
      </c>
      <c r="E3270" t="s">
        <v>15</v>
      </c>
      <c r="F3270" t="s">
        <v>38</v>
      </c>
      <c r="G3270" t="s">
        <v>1060</v>
      </c>
      <c r="H3270" t="s">
        <v>1061</v>
      </c>
      <c r="I3270" t="s">
        <v>38</v>
      </c>
      <c r="J3270" t="s">
        <v>19</v>
      </c>
      <c r="K3270" t="str">
        <f>INDEX(Table6[Column1],MATCH(L3270,Table6[Column2]))</f>
        <v>Adults</v>
      </c>
      <c r="L3270">
        <v>41.822445590000001</v>
      </c>
      <c r="M3270" t="str">
        <f>VLOOKUP(L3270,Table1[],2)</f>
        <v>40 - 49</v>
      </c>
      <c r="N3270" t="str">
        <f>INDEX(Table7[Column1],MATCH(O3270,Table7[Column2]))</f>
        <v>Learning Stage</v>
      </c>
      <c r="O3270">
        <v>4.4784331179999999</v>
      </c>
      <c r="P3270" t="str">
        <f>VLOOKUP(O3270,Table13[],2)</f>
        <v>1 - 5</v>
      </c>
      <c r="Q3270" t="str">
        <f>INDEX(Table8[Column1],MATCH(R3270,Table8[Column2]))</f>
        <v>Habitual</v>
      </c>
      <c r="R3270">
        <v>88.107218489999994</v>
      </c>
      <c r="S3270">
        <f t="shared" si="103"/>
        <v>3.6711341037499996</v>
      </c>
      <c r="T3270" t="s">
        <v>19</v>
      </c>
    </row>
    <row r="3271" spans="1:20" x14ac:dyDescent="0.25">
      <c r="A3271">
        <v>3270</v>
      </c>
      <c r="B3271" t="s">
        <v>1486</v>
      </c>
      <c r="C3271" t="s">
        <v>120</v>
      </c>
      <c r="D3271" t="str">
        <f t="shared" si="102"/>
        <v>Wolf Gloria</v>
      </c>
      <c r="E3271" t="s">
        <v>15</v>
      </c>
      <c r="F3271" t="s">
        <v>38</v>
      </c>
      <c r="G3271" t="s">
        <v>820</v>
      </c>
      <c r="H3271" t="s">
        <v>821</v>
      </c>
      <c r="I3271" t="s">
        <v>38</v>
      </c>
      <c r="J3271" t="s">
        <v>19</v>
      </c>
      <c r="K3271" t="str">
        <f>INDEX(Table6[Column1],MATCH(L3271,Table6[Column2]))</f>
        <v>Young Adults</v>
      </c>
      <c r="L3271">
        <v>38.513723769999999</v>
      </c>
      <c r="M3271" t="str">
        <f>VLOOKUP(L3271,Table1[],2)</f>
        <v>30 - 39</v>
      </c>
      <c r="N3271" t="str">
        <f>INDEX(Table7[Column1],MATCH(O3271,Table7[Column2]))</f>
        <v>Fitting in Stage</v>
      </c>
      <c r="O3271">
        <v>8.4021839959999998</v>
      </c>
      <c r="P3271" t="str">
        <f>VLOOKUP(O3271,Table13[],2)</f>
        <v>6 - 10</v>
      </c>
      <c r="Q3271" t="str">
        <f>INDEX(Table8[Column1],MATCH(R3271,Table8[Column2]))</f>
        <v>Maintained</v>
      </c>
      <c r="R3271">
        <v>76.11894728</v>
      </c>
      <c r="S3271">
        <f t="shared" si="103"/>
        <v>3.1716228033333329</v>
      </c>
      <c r="T3271" t="s">
        <v>19</v>
      </c>
    </row>
    <row r="3272" spans="1:20" x14ac:dyDescent="0.25">
      <c r="A3272">
        <v>3271</v>
      </c>
      <c r="B3272" t="s">
        <v>1455</v>
      </c>
      <c r="C3272" t="s">
        <v>887</v>
      </c>
      <c r="D3272" t="str">
        <f t="shared" si="102"/>
        <v>Lewis Nicholas</v>
      </c>
      <c r="E3272" t="s">
        <v>22</v>
      </c>
      <c r="F3272" t="s">
        <v>127</v>
      </c>
      <c r="G3272" t="s">
        <v>1060</v>
      </c>
      <c r="H3272" t="s">
        <v>1061</v>
      </c>
      <c r="I3272" t="s">
        <v>127</v>
      </c>
      <c r="J3272" t="s">
        <v>19</v>
      </c>
      <c r="K3272" t="str">
        <f>INDEX(Table6[Column1],MATCH(L3272,Table6[Column2]))</f>
        <v>Seniors</v>
      </c>
      <c r="L3272">
        <v>63.827478130000003</v>
      </c>
      <c r="M3272" t="str">
        <f>VLOOKUP(L3272,Table1[],2)</f>
        <v>60 and Above</v>
      </c>
      <c r="N3272" t="str">
        <f>INDEX(Table7[Column1],MATCH(O3272,Table7[Column2]))</f>
        <v>Learning Stage</v>
      </c>
      <c r="O3272">
        <v>3.9696635659999999</v>
      </c>
      <c r="P3272" t="str">
        <f>VLOOKUP(O3272,Table13[],2)</f>
        <v>1 - 5</v>
      </c>
      <c r="Q3272" t="str">
        <f>INDEX(Table8[Column1],MATCH(R3272,Table8[Column2]))</f>
        <v>Excused</v>
      </c>
      <c r="R3272">
        <v>149.70136890000001</v>
      </c>
      <c r="S3272">
        <f t="shared" si="103"/>
        <v>6.2375570375000002</v>
      </c>
      <c r="T3272" t="s">
        <v>19</v>
      </c>
    </row>
    <row r="3273" spans="1:20" x14ac:dyDescent="0.25">
      <c r="A3273">
        <v>3272</v>
      </c>
      <c r="B3273" t="s">
        <v>55</v>
      </c>
      <c r="C3273" t="s">
        <v>1948</v>
      </c>
      <c r="D3273" t="str">
        <f t="shared" si="102"/>
        <v>Leonard Debbie</v>
      </c>
      <c r="E3273" t="s">
        <v>15</v>
      </c>
      <c r="F3273" t="s">
        <v>38</v>
      </c>
      <c r="G3273" t="s">
        <v>820</v>
      </c>
      <c r="H3273" t="s">
        <v>821</v>
      </c>
      <c r="I3273" t="s">
        <v>38</v>
      </c>
      <c r="J3273" t="s">
        <v>19</v>
      </c>
      <c r="K3273" t="str">
        <f>INDEX(Table6[Column1],MATCH(L3273,Table6[Column2]))</f>
        <v>Youth</v>
      </c>
      <c r="L3273">
        <v>22.51699618</v>
      </c>
      <c r="M3273" t="str">
        <f>VLOOKUP(L3273,Table1[],2)</f>
        <v>20 - 29</v>
      </c>
      <c r="N3273" t="str">
        <f>INDEX(Table7[Column1],MATCH(O3273,Table7[Column2]))</f>
        <v>Learning Stage</v>
      </c>
      <c r="O3273">
        <v>5.4326886500000002</v>
      </c>
      <c r="P3273" t="str">
        <f>VLOOKUP(O3273,Table13[],2)</f>
        <v>1 - 5</v>
      </c>
      <c r="Q3273" t="str">
        <f>INDEX(Table8[Column1],MATCH(R3273,Table8[Column2]))</f>
        <v>Scheduled</v>
      </c>
      <c r="R3273">
        <v>0</v>
      </c>
      <c r="S3273">
        <f t="shared" si="103"/>
        <v>0</v>
      </c>
      <c r="T3273" t="s">
        <v>19</v>
      </c>
    </row>
    <row r="3274" spans="1:20" x14ac:dyDescent="0.25">
      <c r="A3274">
        <v>3273</v>
      </c>
      <c r="B3274" t="s">
        <v>3048</v>
      </c>
      <c r="C3274" t="s">
        <v>502</v>
      </c>
      <c r="D3274" t="str">
        <f t="shared" si="102"/>
        <v>Gill Susan</v>
      </c>
      <c r="E3274" t="s">
        <v>15</v>
      </c>
      <c r="F3274" t="s">
        <v>38</v>
      </c>
      <c r="G3274" t="s">
        <v>820</v>
      </c>
      <c r="H3274" t="s">
        <v>821</v>
      </c>
      <c r="I3274" t="s">
        <v>38</v>
      </c>
      <c r="J3274" t="s">
        <v>19</v>
      </c>
      <c r="K3274" t="str">
        <f>INDEX(Table6[Column1],MATCH(L3274,Table6[Column2]))</f>
        <v>Young Adults</v>
      </c>
      <c r="L3274">
        <v>37.077267519999999</v>
      </c>
      <c r="M3274" t="str">
        <f>VLOOKUP(L3274,Table1[],2)</f>
        <v>30 - 39</v>
      </c>
      <c r="N3274" t="str">
        <f>INDEX(Table7[Column1],MATCH(O3274,Table7[Column2]))</f>
        <v>Learning Stage</v>
      </c>
      <c r="O3274">
        <v>3.9494993599999999</v>
      </c>
      <c r="P3274" t="str">
        <f>VLOOKUP(O3274,Table13[],2)</f>
        <v>1 - 5</v>
      </c>
      <c r="Q3274" t="str">
        <f>INDEX(Table8[Column1],MATCH(R3274,Table8[Column2]))</f>
        <v>Scheduled</v>
      </c>
      <c r="R3274">
        <v>7.4341210489999998</v>
      </c>
      <c r="S3274">
        <f t="shared" si="103"/>
        <v>0.30975504370833334</v>
      </c>
      <c r="T3274" t="s">
        <v>19</v>
      </c>
    </row>
    <row r="3275" spans="1:20" x14ac:dyDescent="0.25">
      <c r="A3275">
        <v>3274</v>
      </c>
      <c r="B3275" t="s">
        <v>3255</v>
      </c>
      <c r="C3275" t="s">
        <v>245</v>
      </c>
      <c r="D3275" t="str">
        <f t="shared" si="102"/>
        <v>Monico Mary</v>
      </c>
      <c r="E3275" t="s">
        <v>15</v>
      </c>
      <c r="F3275" t="s">
        <v>46</v>
      </c>
      <c r="G3275" t="s">
        <v>1060</v>
      </c>
      <c r="H3275" t="s">
        <v>1061</v>
      </c>
      <c r="I3275" t="s">
        <v>46</v>
      </c>
      <c r="J3275" t="s">
        <v>19</v>
      </c>
      <c r="K3275" t="str">
        <f>INDEX(Table6[Column1],MATCH(L3275,Table6[Column2]))</f>
        <v>Young Adults</v>
      </c>
      <c r="L3275">
        <v>30.754534759999999</v>
      </c>
      <c r="M3275" t="str">
        <f>VLOOKUP(L3275,Table1[],2)</f>
        <v>30 - 39</v>
      </c>
      <c r="N3275" t="str">
        <f>INDEX(Table7[Column1],MATCH(O3275,Table7[Column2]))</f>
        <v>Learning Stage</v>
      </c>
      <c r="O3275">
        <v>2.7567213279999998</v>
      </c>
      <c r="P3275" t="str">
        <f>VLOOKUP(O3275,Table13[],2)</f>
        <v>1 - 5</v>
      </c>
      <c r="Q3275" t="str">
        <f>INDEX(Table8[Column1],MATCH(R3275,Table8[Column2]))</f>
        <v>Scheduled</v>
      </c>
      <c r="R3275">
        <v>10.92891938</v>
      </c>
      <c r="S3275">
        <f t="shared" si="103"/>
        <v>0.45537164083333337</v>
      </c>
      <c r="T3275" t="s">
        <v>19</v>
      </c>
    </row>
    <row r="3276" spans="1:20" x14ac:dyDescent="0.25">
      <c r="A3276">
        <v>3275</v>
      </c>
      <c r="B3276" t="s">
        <v>167</v>
      </c>
      <c r="C3276" t="s">
        <v>482</v>
      </c>
      <c r="D3276" t="str">
        <f t="shared" si="102"/>
        <v>Allen Brent</v>
      </c>
      <c r="E3276" t="s">
        <v>22</v>
      </c>
      <c r="F3276" t="s">
        <v>30</v>
      </c>
      <c r="G3276" t="s">
        <v>2305</v>
      </c>
      <c r="H3276" t="s">
        <v>1826</v>
      </c>
      <c r="I3276" t="s">
        <v>30</v>
      </c>
      <c r="J3276" t="s">
        <v>19</v>
      </c>
      <c r="K3276" t="str">
        <f>INDEX(Table6[Column1],MATCH(L3276,Table6[Column2]))</f>
        <v>Elders</v>
      </c>
      <c r="L3276">
        <v>51.367380019999999</v>
      </c>
      <c r="M3276" t="str">
        <f>VLOOKUP(L3276,Table1[],2)</f>
        <v>50 - 59</v>
      </c>
      <c r="N3276" t="str">
        <f>INDEX(Table7[Column1],MATCH(O3276,Table7[Column2]))</f>
        <v>Fitting in Stage</v>
      </c>
      <c r="O3276">
        <v>6.2267185119999997</v>
      </c>
      <c r="P3276" t="str">
        <f>VLOOKUP(O3276,Table13[],2)</f>
        <v>6 - 10</v>
      </c>
      <c r="Q3276" t="str">
        <f>INDEX(Table8[Column1],MATCH(R3276,Table8[Column2]))</f>
        <v>Habitual</v>
      </c>
      <c r="R3276">
        <v>92.081158389999999</v>
      </c>
      <c r="S3276">
        <f t="shared" si="103"/>
        <v>3.8367149329166668</v>
      </c>
      <c r="T3276" t="s">
        <v>19</v>
      </c>
    </row>
    <row r="3277" spans="1:20" x14ac:dyDescent="0.25">
      <c r="A3277">
        <v>3276</v>
      </c>
      <c r="B3277" t="s">
        <v>511</v>
      </c>
      <c r="C3277" t="s">
        <v>3256</v>
      </c>
      <c r="D3277" t="str">
        <f t="shared" si="102"/>
        <v>Adams Allegra</v>
      </c>
      <c r="E3277" t="s">
        <v>15</v>
      </c>
      <c r="F3277" t="s">
        <v>24</v>
      </c>
      <c r="G3277" t="s">
        <v>2305</v>
      </c>
      <c r="H3277" t="s">
        <v>1826</v>
      </c>
      <c r="I3277" t="s">
        <v>24</v>
      </c>
      <c r="J3277" t="s">
        <v>19</v>
      </c>
      <c r="K3277" t="str">
        <f>INDEX(Table6[Column1],MATCH(L3277,Table6[Column2]))</f>
        <v>Elders</v>
      </c>
      <c r="L3277">
        <v>53.015899580000003</v>
      </c>
      <c r="M3277" t="str">
        <f>VLOOKUP(L3277,Table1[],2)</f>
        <v>50 - 59</v>
      </c>
      <c r="N3277" t="str">
        <f>INDEX(Table7[Column1],MATCH(O3277,Table7[Column2]))</f>
        <v>Learning Stage</v>
      </c>
      <c r="O3277">
        <v>5.742959344</v>
      </c>
      <c r="P3277" t="str">
        <f>VLOOKUP(O3277,Table13[],2)</f>
        <v>1 - 5</v>
      </c>
      <c r="Q3277" t="str">
        <f>INDEX(Table8[Column1],MATCH(R3277,Table8[Column2]))</f>
        <v>Unexcused</v>
      </c>
      <c r="R3277">
        <v>174.0971093</v>
      </c>
      <c r="S3277">
        <f t="shared" si="103"/>
        <v>7.2540462208333336</v>
      </c>
      <c r="T3277" t="s">
        <v>19</v>
      </c>
    </row>
    <row r="3278" spans="1:20" x14ac:dyDescent="0.25">
      <c r="A3278">
        <v>3277</v>
      </c>
      <c r="B3278" t="s">
        <v>2537</v>
      </c>
      <c r="C3278" t="s">
        <v>3226</v>
      </c>
      <c r="D3278" t="str">
        <f t="shared" si="102"/>
        <v>Maxwell Gabrielle</v>
      </c>
      <c r="E3278" t="s">
        <v>15</v>
      </c>
      <c r="F3278" t="s">
        <v>127</v>
      </c>
      <c r="G3278" t="s">
        <v>1060</v>
      </c>
      <c r="H3278" t="s">
        <v>1061</v>
      </c>
      <c r="I3278" t="s">
        <v>127</v>
      </c>
      <c r="J3278" t="s">
        <v>19</v>
      </c>
      <c r="K3278" t="str">
        <f>INDEX(Table6[Column1],MATCH(L3278,Table6[Column2]))</f>
        <v>Adults</v>
      </c>
      <c r="L3278">
        <v>44.50909686</v>
      </c>
      <c r="M3278" t="str">
        <f>VLOOKUP(L3278,Table1[],2)</f>
        <v>40 - 49</v>
      </c>
      <c r="N3278" t="str">
        <f>INDEX(Table7[Column1],MATCH(O3278,Table7[Column2]))</f>
        <v>Learning Stage</v>
      </c>
      <c r="O3278">
        <v>2.6841287469999999</v>
      </c>
      <c r="P3278" t="str">
        <f>VLOOKUP(O3278,Table13[],2)</f>
        <v>1 - 5</v>
      </c>
      <c r="Q3278" t="str">
        <f>INDEX(Table8[Column1],MATCH(R3278,Table8[Column2]))</f>
        <v>Maintained</v>
      </c>
      <c r="R3278">
        <v>57.988286909999999</v>
      </c>
      <c r="S3278">
        <f t="shared" si="103"/>
        <v>2.4161786212499998</v>
      </c>
      <c r="T3278" t="s">
        <v>19</v>
      </c>
    </row>
    <row r="3279" spans="1:20" x14ac:dyDescent="0.25">
      <c r="A3279">
        <v>3278</v>
      </c>
      <c r="B3279" t="s">
        <v>312</v>
      </c>
      <c r="C3279" t="s">
        <v>587</v>
      </c>
      <c r="D3279" t="str">
        <f t="shared" si="102"/>
        <v>Terry Harry</v>
      </c>
      <c r="E3279" t="s">
        <v>22</v>
      </c>
      <c r="F3279" t="s">
        <v>38</v>
      </c>
      <c r="G3279" t="s">
        <v>1060</v>
      </c>
      <c r="H3279" t="s">
        <v>1061</v>
      </c>
      <c r="I3279" t="s">
        <v>38</v>
      </c>
      <c r="J3279" t="s">
        <v>19</v>
      </c>
      <c r="K3279" t="str">
        <f>INDEX(Table6[Column1],MATCH(L3279,Table6[Column2]))</f>
        <v>Adults</v>
      </c>
      <c r="L3279">
        <v>43.970668179999997</v>
      </c>
      <c r="M3279" t="str">
        <f>VLOOKUP(L3279,Table1[],2)</f>
        <v>40 - 49</v>
      </c>
      <c r="N3279" t="str">
        <f>INDEX(Table7[Column1],MATCH(O3279,Table7[Column2]))</f>
        <v>Learning Stage</v>
      </c>
      <c r="O3279">
        <v>3.5054417839999998</v>
      </c>
      <c r="P3279" t="str">
        <f>VLOOKUP(O3279,Table13[],2)</f>
        <v>1 - 5</v>
      </c>
      <c r="Q3279" t="str">
        <f>INDEX(Table8[Column1],MATCH(R3279,Table8[Column2]))</f>
        <v>Habitual</v>
      </c>
      <c r="R3279">
        <v>96.047216019999993</v>
      </c>
      <c r="S3279">
        <f t="shared" si="103"/>
        <v>4.0019673341666664</v>
      </c>
      <c r="T3279" t="s">
        <v>19</v>
      </c>
    </row>
    <row r="3280" spans="1:20" x14ac:dyDescent="0.25">
      <c r="A3280">
        <v>3279</v>
      </c>
      <c r="B3280" t="s">
        <v>933</v>
      </c>
      <c r="C3280" t="s">
        <v>460</v>
      </c>
      <c r="D3280" t="str">
        <f t="shared" si="102"/>
        <v>Lawson Alfred</v>
      </c>
      <c r="E3280" t="s">
        <v>22</v>
      </c>
      <c r="F3280" t="s">
        <v>176</v>
      </c>
      <c r="G3280" t="s">
        <v>2305</v>
      </c>
      <c r="H3280" t="s">
        <v>1826</v>
      </c>
      <c r="I3280" t="s">
        <v>134</v>
      </c>
      <c r="J3280" t="s">
        <v>19</v>
      </c>
      <c r="K3280" t="str">
        <f>INDEX(Table6[Column1],MATCH(L3280,Table6[Column2]))</f>
        <v>Adults</v>
      </c>
      <c r="L3280">
        <v>45.599193169999999</v>
      </c>
      <c r="M3280" t="str">
        <f>VLOOKUP(L3280,Table1[],2)</f>
        <v>40 - 49</v>
      </c>
      <c r="N3280" t="str">
        <f>INDEX(Table7[Column1],MATCH(O3280,Table7[Column2]))</f>
        <v>Learning Stage</v>
      </c>
      <c r="O3280">
        <v>3.6255967189999998</v>
      </c>
      <c r="P3280" t="str">
        <f>VLOOKUP(O3280,Table13[],2)</f>
        <v>1 - 5</v>
      </c>
      <c r="Q3280" t="str">
        <f>INDEX(Table8[Column1],MATCH(R3280,Table8[Column2]))</f>
        <v>Maintained</v>
      </c>
      <c r="R3280">
        <v>40.829301909999998</v>
      </c>
      <c r="S3280">
        <f t="shared" si="103"/>
        <v>1.7012209129166664</v>
      </c>
      <c r="T3280" t="s">
        <v>19</v>
      </c>
    </row>
    <row r="3281" spans="1:20" x14ac:dyDescent="0.25">
      <c r="A3281">
        <v>3280</v>
      </c>
      <c r="B3281" t="s">
        <v>3257</v>
      </c>
      <c r="C3281" t="s">
        <v>426</v>
      </c>
      <c r="D3281" t="str">
        <f t="shared" si="102"/>
        <v>Laine George</v>
      </c>
      <c r="E3281" t="s">
        <v>22</v>
      </c>
      <c r="F3281" t="s">
        <v>157</v>
      </c>
      <c r="G3281" t="s">
        <v>2305</v>
      </c>
      <c r="H3281" t="s">
        <v>1826</v>
      </c>
      <c r="I3281" t="s">
        <v>157</v>
      </c>
      <c r="J3281" t="s">
        <v>19</v>
      </c>
      <c r="K3281" t="str">
        <f>INDEX(Table6[Column1],MATCH(L3281,Table6[Column2]))</f>
        <v>Adults</v>
      </c>
      <c r="L3281">
        <v>49.997536830000001</v>
      </c>
      <c r="M3281" t="str">
        <f>VLOOKUP(L3281,Table1[],2)</f>
        <v>40 - 49</v>
      </c>
      <c r="N3281" t="str">
        <f>INDEX(Table7[Column1],MATCH(O3281,Table7[Column2]))</f>
        <v>Learning Stage</v>
      </c>
      <c r="O3281">
        <v>4.678723207</v>
      </c>
      <c r="P3281" t="str">
        <f>VLOOKUP(O3281,Table13[],2)</f>
        <v>1 - 5</v>
      </c>
      <c r="Q3281" t="str">
        <f>INDEX(Table8[Column1],MATCH(R3281,Table8[Column2]))</f>
        <v>Maintained</v>
      </c>
      <c r="R3281">
        <v>55.920419099999997</v>
      </c>
      <c r="S3281">
        <f t="shared" si="103"/>
        <v>2.3300174624999999</v>
      </c>
      <c r="T3281" t="s">
        <v>19</v>
      </c>
    </row>
    <row r="3282" spans="1:20" x14ac:dyDescent="0.25">
      <c r="A3282">
        <v>3281</v>
      </c>
      <c r="B3282" t="s">
        <v>1079</v>
      </c>
      <c r="C3282" t="s">
        <v>352</v>
      </c>
      <c r="D3282" t="str">
        <f t="shared" si="102"/>
        <v>Olsen Matthew</v>
      </c>
      <c r="E3282" t="s">
        <v>22</v>
      </c>
      <c r="F3282" t="s">
        <v>106</v>
      </c>
      <c r="G3282" t="s">
        <v>1060</v>
      </c>
      <c r="H3282" t="s">
        <v>1061</v>
      </c>
      <c r="I3282" t="s">
        <v>107</v>
      </c>
      <c r="J3282" t="s">
        <v>19</v>
      </c>
      <c r="K3282" t="str">
        <f>INDEX(Table6[Column1],MATCH(L3282,Table6[Column2]))</f>
        <v>Youth</v>
      </c>
      <c r="L3282">
        <v>29.408442650000001</v>
      </c>
      <c r="M3282" t="str">
        <f>VLOOKUP(L3282,Table1[],2)</f>
        <v>20 - 29</v>
      </c>
      <c r="N3282" t="str">
        <f>INDEX(Table7[Column1],MATCH(O3282,Table7[Column2]))</f>
        <v>Learning Stage</v>
      </c>
      <c r="O3282">
        <v>4.9765459840000004</v>
      </c>
      <c r="P3282" t="str">
        <f>VLOOKUP(O3282,Table13[],2)</f>
        <v>1 - 5</v>
      </c>
      <c r="Q3282" t="str">
        <f>INDEX(Table8[Column1],MATCH(R3282,Table8[Column2]))</f>
        <v>Scheduled</v>
      </c>
      <c r="R3282">
        <v>5.5901212620000003</v>
      </c>
      <c r="S3282">
        <f t="shared" si="103"/>
        <v>0.23292171925000002</v>
      </c>
      <c r="T3282" t="s">
        <v>19</v>
      </c>
    </row>
    <row r="3283" spans="1:20" x14ac:dyDescent="0.25">
      <c r="A3283">
        <v>3282</v>
      </c>
      <c r="B3283" t="s">
        <v>58</v>
      </c>
      <c r="C3283" t="s">
        <v>125</v>
      </c>
      <c r="D3283" t="str">
        <f t="shared" si="102"/>
        <v>Davis Virginia</v>
      </c>
      <c r="E3283" t="s">
        <v>15</v>
      </c>
      <c r="F3283" t="s">
        <v>1674</v>
      </c>
      <c r="G3283" t="s">
        <v>1060</v>
      </c>
      <c r="H3283" t="s">
        <v>1061</v>
      </c>
      <c r="I3283" t="s">
        <v>87</v>
      </c>
      <c r="J3283" t="s">
        <v>19</v>
      </c>
      <c r="K3283" t="str">
        <f>INDEX(Table6[Column1],MATCH(L3283,Table6[Column2]))</f>
        <v>Young Adults</v>
      </c>
      <c r="L3283">
        <v>38.88604067</v>
      </c>
      <c r="M3283" t="str">
        <f>VLOOKUP(L3283,Table1[],2)</f>
        <v>30 - 39</v>
      </c>
      <c r="N3283" t="str">
        <f>INDEX(Table7[Column1],MATCH(O3283,Table7[Column2]))</f>
        <v>Learning Stage</v>
      </c>
      <c r="O3283">
        <v>5.5862145060000001</v>
      </c>
      <c r="P3283" t="str">
        <f>VLOOKUP(O3283,Table13[],2)</f>
        <v>1 - 5</v>
      </c>
      <c r="Q3283" t="str">
        <f>INDEX(Table8[Column1],MATCH(R3283,Table8[Column2]))</f>
        <v>Maintained</v>
      </c>
      <c r="R3283">
        <v>61.413818319999997</v>
      </c>
      <c r="S3283">
        <f t="shared" si="103"/>
        <v>2.5589090966666665</v>
      </c>
      <c r="T3283" t="s">
        <v>19</v>
      </c>
    </row>
    <row r="3284" spans="1:20" x14ac:dyDescent="0.25">
      <c r="A3284">
        <v>3283</v>
      </c>
      <c r="B3284" t="s">
        <v>999</v>
      </c>
      <c r="C3284" t="s">
        <v>154</v>
      </c>
      <c r="D3284" t="str">
        <f t="shared" si="102"/>
        <v>Chan Harold</v>
      </c>
      <c r="E3284" t="s">
        <v>22</v>
      </c>
      <c r="F3284" t="s">
        <v>553</v>
      </c>
      <c r="G3284" t="s">
        <v>1060</v>
      </c>
      <c r="H3284" t="s">
        <v>1061</v>
      </c>
      <c r="I3284" t="s">
        <v>30</v>
      </c>
      <c r="J3284" t="s">
        <v>19</v>
      </c>
      <c r="K3284" t="str">
        <f>INDEX(Table6[Column1],MATCH(L3284,Table6[Column2]))</f>
        <v>Adults</v>
      </c>
      <c r="L3284">
        <v>42.13647744</v>
      </c>
      <c r="M3284" t="str">
        <f>VLOOKUP(L3284,Table1[],2)</f>
        <v>40 - 49</v>
      </c>
      <c r="N3284" t="str">
        <f>INDEX(Table7[Column1],MATCH(O3284,Table7[Column2]))</f>
        <v>Learning Stage</v>
      </c>
      <c r="O3284">
        <v>1.2344490180000001</v>
      </c>
      <c r="P3284" t="str">
        <f>VLOOKUP(O3284,Table13[],2)</f>
        <v>1 - 5</v>
      </c>
      <c r="Q3284" t="str">
        <f>INDEX(Table8[Column1],MATCH(R3284,Table8[Column2]))</f>
        <v>Scheduled</v>
      </c>
      <c r="R3284">
        <v>16.169559849999999</v>
      </c>
      <c r="S3284">
        <f t="shared" si="103"/>
        <v>0.67373166041666666</v>
      </c>
      <c r="T3284" t="s">
        <v>19</v>
      </c>
    </row>
    <row r="3285" spans="1:20" x14ac:dyDescent="0.25">
      <c r="A3285">
        <v>3284</v>
      </c>
      <c r="B3285" t="s">
        <v>2811</v>
      </c>
      <c r="C3285" t="s">
        <v>3258</v>
      </c>
      <c r="D3285" t="str">
        <f t="shared" si="102"/>
        <v>Stewart Rita</v>
      </c>
      <c r="E3285" t="s">
        <v>15</v>
      </c>
      <c r="F3285" t="s">
        <v>30</v>
      </c>
      <c r="G3285" t="s">
        <v>17</v>
      </c>
      <c r="H3285" t="s">
        <v>18</v>
      </c>
      <c r="I3285" t="s">
        <v>30</v>
      </c>
      <c r="J3285" t="s">
        <v>19</v>
      </c>
      <c r="K3285" t="str">
        <f>INDEX(Table6[Column1],MATCH(L3285,Table6[Column2]))</f>
        <v>Adults</v>
      </c>
      <c r="L3285">
        <v>49.119783239999997</v>
      </c>
      <c r="M3285" t="str">
        <f>VLOOKUP(L3285,Table1[],2)</f>
        <v>40 - 49</v>
      </c>
      <c r="N3285" t="str">
        <f>INDEX(Table7[Column1],MATCH(O3285,Table7[Column2]))</f>
        <v>Fitting in Stage</v>
      </c>
      <c r="O3285">
        <v>7.466793762</v>
      </c>
      <c r="P3285" t="str">
        <f>VLOOKUP(O3285,Table13[],2)</f>
        <v>6 - 10</v>
      </c>
      <c r="Q3285" t="str">
        <f>INDEX(Table8[Column1],MATCH(R3285,Table8[Column2]))</f>
        <v>Habitual</v>
      </c>
      <c r="R3285">
        <v>113.3520427</v>
      </c>
      <c r="S3285">
        <f t="shared" si="103"/>
        <v>4.7230017791666672</v>
      </c>
      <c r="T3285" t="s">
        <v>19</v>
      </c>
    </row>
    <row r="3286" spans="1:20" x14ac:dyDescent="0.25">
      <c r="A3286">
        <v>3285</v>
      </c>
      <c r="B3286" t="s">
        <v>3259</v>
      </c>
      <c r="C3286" t="s">
        <v>3260</v>
      </c>
      <c r="D3286" t="str">
        <f t="shared" si="102"/>
        <v>Decastro Natasha</v>
      </c>
      <c r="E3286" t="s">
        <v>15</v>
      </c>
      <c r="F3286" t="s">
        <v>309</v>
      </c>
      <c r="G3286" t="s">
        <v>1060</v>
      </c>
      <c r="H3286" t="s">
        <v>1061</v>
      </c>
      <c r="I3286" t="s">
        <v>90</v>
      </c>
      <c r="J3286" t="s">
        <v>19</v>
      </c>
      <c r="K3286" t="str">
        <f>INDEX(Table6[Column1],MATCH(L3286,Table6[Column2]))</f>
        <v>Young Adults</v>
      </c>
      <c r="L3286">
        <v>31.120181809999998</v>
      </c>
      <c r="M3286" t="str">
        <f>VLOOKUP(L3286,Table1[],2)</f>
        <v>30 - 39</v>
      </c>
      <c r="N3286" t="str">
        <f>INDEX(Table7[Column1],MATCH(O3286,Table7[Column2]))</f>
        <v>Learning Stage</v>
      </c>
      <c r="O3286">
        <v>4.4397531270000004</v>
      </c>
      <c r="P3286" t="str">
        <f>VLOOKUP(O3286,Table13[],2)</f>
        <v>1 - 5</v>
      </c>
      <c r="Q3286" t="str">
        <f>INDEX(Table8[Column1],MATCH(R3286,Table8[Column2]))</f>
        <v>Scheduled</v>
      </c>
      <c r="R3286">
        <v>2.85694369</v>
      </c>
      <c r="S3286">
        <f t="shared" si="103"/>
        <v>0.11903932041666668</v>
      </c>
      <c r="T3286" t="s">
        <v>19</v>
      </c>
    </row>
    <row r="3287" spans="1:20" x14ac:dyDescent="0.25">
      <c r="A3287">
        <v>3286</v>
      </c>
      <c r="B3287" t="s">
        <v>824</v>
      </c>
      <c r="C3287" t="s">
        <v>3261</v>
      </c>
      <c r="D3287" t="str">
        <f t="shared" si="102"/>
        <v>Richardson Kirstie</v>
      </c>
      <c r="E3287" t="s">
        <v>15</v>
      </c>
      <c r="F3287" t="s">
        <v>157</v>
      </c>
      <c r="G3287" t="s">
        <v>2305</v>
      </c>
      <c r="H3287" t="s">
        <v>1826</v>
      </c>
      <c r="I3287" t="s">
        <v>157</v>
      </c>
      <c r="J3287" t="s">
        <v>19</v>
      </c>
      <c r="K3287" t="str">
        <f>INDEX(Table6[Column1],MATCH(L3287,Table6[Column2]))</f>
        <v>Young Adults</v>
      </c>
      <c r="L3287">
        <v>38.120819830000002</v>
      </c>
      <c r="M3287" t="str">
        <f>VLOOKUP(L3287,Table1[],2)</f>
        <v>30 - 39</v>
      </c>
      <c r="N3287" t="str">
        <f>INDEX(Table7[Column1],MATCH(O3287,Table7[Column2]))</f>
        <v>Learning Stage</v>
      </c>
      <c r="O3287">
        <v>4.9870526699999997</v>
      </c>
      <c r="P3287" t="str">
        <f>VLOOKUP(O3287,Table13[],2)</f>
        <v>1 - 5</v>
      </c>
      <c r="Q3287" t="str">
        <f>INDEX(Table8[Column1],MATCH(R3287,Table8[Column2]))</f>
        <v>Scheduled</v>
      </c>
      <c r="R3287">
        <v>9.3190258099999994</v>
      </c>
      <c r="S3287">
        <f t="shared" si="103"/>
        <v>0.38829274208333331</v>
      </c>
      <c r="T3287" t="s">
        <v>19</v>
      </c>
    </row>
    <row r="3288" spans="1:20" x14ac:dyDescent="0.25">
      <c r="A3288">
        <v>3287</v>
      </c>
      <c r="B3288" t="s">
        <v>3262</v>
      </c>
      <c r="C3288" t="s">
        <v>543</v>
      </c>
      <c r="D3288" t="str">
        <f t="shared" si="102"/>
        <v>Barker Kelly</v>
      </c>
      <c r="E3288" t="s">
        <v>22</v>
      </c>
      <c r="F3288" t="s">
        <v>38</v>
      </c>
      <c r="G3288" t="s">
        <v>1060</v>
      </c>
      <c r="H3288" t="s">
        <v>1061</v>
      </c>
      <c r="I3288" t="s">
        <v>38</v>
      </c>
      <c r="J3288" t="s">
        <v>19</v>
      </c>
      <c r="K3288" t="str">
        <f>INDEX(Table6[Column1],MATCH(L3288,Table6[Column2]))</f>
        <v>Adults</v>
      </c>
      <c r="L3288">
        <v>49.322836610000003</v>
      </c>
      <c r="M3288" t="str">
        <f>VLOOKUP(L3288,Table1[],2)</f>
        <v>40 - 49</v>
      </c>
      <c r="N3288" t="str">
        <f>INDEX(Table7[Column1],MATCH(O3288,Table7[Column2]))</f>
        <v>Learning Stage</v>
      </c>
      <c r="O3288">
        <v>3.1079550829999998</v>
      </c>
      <c r="P3288" t="str">
        <f>VLOOKUP(O3288,Table13[],2)</f>
        <v>1 - 5</v>
      </c>
      <c r="Q3288" t="str">
        <f>INDEX(Table8[Column1],MATCH(R3288,Table8[Column2]))</f>
        <v>Habitual</v>
      </c>
      <c r="R3288">
        <v>80.025994780000005</v>
      </c>
      <c r="S3288">
        <f t="shared" si="103"/>
        <v>3.334416449166667</v>
      </c>
      <c r="T3288" t="s">
        <v>19</v>
      </c>
    </row>
    <row r="3289" spans="1:20" x14ac:dyDescent="0.25">
      <c r="A3289">
        <v>3288</v>
      </c>
      <c r="B3289" t="s">
        <v>3263</v>
      </c>
      <c r="C3289" t="s">
        <v>144</v>
      </c>
      <c r="D3289" t="str">
        <f t="shared" si="102"/>
        <v>Spillman David</v>
      </c>
      <c r="E3289" t="s">
        <v>22</v>
      </c>
      <c r="F3289" t="s">
        <v>33</v>
      </c>
      <c r="G3289" t="s">
        <v>1060</v>
      </c>
      <c r="H3289" t="s">
        <v>1061</v>
      </c>
      <c r="I3289" t="s">
        <v>33</v>
      </c>
      <c r="J3289" t="s">
        <v>19</v>
      </c>
      <c r="K3289" t="str">
        <f>INDEX(Table6[Column1],MATCH(L3289,Table6[Column2]))</f>
        <v>Young Adults</v>
      </c>
      <c r="L3289">
        <v>35.111068080000003</v>
      </c>
      <c r="M3289" t="str">
        <f>VLOOKUP(L3289,Table1[],2)</f>
        <v>30 - 39</v>
      </c>
      <c r="N3289" t="str">
        <f>INDEX(Table7[Column1],MATCH(O3289,Table7[Column2]))</f>
        <v>Learning Stage</v>
      </c>
      <c r="O3289">
        <v>5.6881001619999996</v>
      </c>
      <c r="P3289" t="str">
        <f>VLOOKUP(O3289,Table13[],2)</f>
        <v>1 - 5</v>
      </c>
      <c r="Q3289" t="str">
        <f>INDEX(Table8[Column1],MATCH(R3289,Table8[Column2]))</f>
        <v>Scheduled</v>
      </c>
      <c r="R3289">
        <v>35.472074489999997</v>
      </c>
      <c r="S3289">
        <f t="shared" si="103"/>
        <v>1.4780031037499999</v>
      </c>
      <c r="T3289" t="s">
        <v>19</v>
      </c>
    </row>
    <row r="3290" spans="1:20" x14ac:dyDescent="0.25">
      <c r="A3290">
        <v>3289</v>
      </c>
      <c r="B3290" t="s">
        <v>1624</v>
      </c>
      <c r="C3290" t="s">
        <v>679</v>
      </c>
      <c r="D3290" t="str">
        <f t="shared" si="102"/>
        <v>Rodriguez Margaret</v>
      </c>
      <c r="E3290" t="s">
        <v>15</v>
      </c>
      <c r="F3290" t="s">
        <v>38</v>
      </c>
      <c r="G3290" t="s">
        <v>1060</v>
      </c>
      <c r="H3290" t="s">
        <v>1061</v>
      </c>
      <c r="I3290" t="s">
        <v>38</v>
      </c>
      <c r="J3290" t="s">
        <v>19</v>
      </c>
      <c r="K3290" t="str">
        <f>INDEX(Table6[Column1],MATCH(L3290,Table6[Column2]))</f>
        <v>Adults</v>
      </c>
      <c r="L3290">
        <v>48.153309010000001</v>
      </c>
      <c r="M3290" t="str">
        <f>VLOOKUP(L3290,Table1[],2)</f>
        <v>40 - 49</v>
      </c>
      <c r="N3290" t="str">
        <f>INDEX(Table7[Column1],MATCH(O3290,Table7[Column2]))</f>
        <v>Fitting in Stage</v>
      </c>
      <c r="O3290">
        <v>6.8875503010000001</v>
      </c>
      <c r="P3290" t="str">
        <f>VLOOKUP(O3290,Table13[],2)</f>
        <v>6 - 10</v>
      </c>
      <c r="Q3290" t="str">
        <f>INDEX(Table8[Column1],MATCH(R3290,Table8[Column2]))</f>
        <v>Habitual</v>
      </c>
      <c r="R3290">
        <v>117.70624189999999</v>
      </c>
      <c r="S3290">
        <f t="shared" si="103"/>
        <v>4.9044267458333328</v>
      </c>
      <c r="T3290" t="s">
        <v>19</v>
      </c>
    </row>
    <row r="3291" spans="1:20" x14ac:dyDescent="0.25">
      <c r="A3291">
        <v>3290</v>
      </c>
      <c r="B3291" t="s">
        <v>957</v>
      </c>
      <c r="C3291" t="s">
        <v>144</v>
      </c>
      <c r="D3291" t="str">
        <f t="shared" si="102"/>
        <v>Gardner David</v>
      </c>
      <c r="E3291" t="s">
        <v>22</v>
      </c>
      <c r="F3291" t="s">
        <v>155</v>
      </c>
      <c r="G3291" t="s">
        <v>1060</v>
      </c>
      <c r="H3291" t="s">
        <v>1061</v>
      </c>
      <c r="I3291" t="s">
        <v>24</v>
      </c>
      <c r="J3291" t="s">
        <v>19</v>
      </c>
      <c r="K3291" t="str">
        <f>INDEX(Table6[Column1],MATCH(L3291,Table6[Column2]))</f>
        <v>Young Adults</v>
      </c>
      <c r="L3291">
        <v>38.867885399999999</v>
      </c>
      <c r="M3291" t="str">
        <f>VLOOKUP(L3291,Table1[],2)</f>
        <v>30 - 39</v>
      </c>
      <c r="N3291" t="str">
        <f>INDEX(Table7[Column1],MATCH(O3291,Table7[Column2]))</f>
        <v>Learning Stage</v>
      </c>
      <c r="O3291">
        <v>5.431514387</v>
      </c>
      <c r="P3291" t="str">
        <f>VLOOKUP(O3291,Table13[],2)</f>
        <v>1 - 5</v>
      </c>
      <c r="Q3291" t="str">
        <f>INDEX(Table8[Column1],MATCH(R3291,Table8[Column2]))</f>
        <v>Maintained</v>
      </c>
      <c r="R3291">
        <v>46.510335050000002</v>
      </c>
      <c r="S3291">
        <f t="shared" si="103"/>
        <v>1.9379306270833334</v>
      </c>
      <c r="T3291" t="s">
        <v>19</v>
      </c>
    </row>
    <row r="3292" spans="1:20" x14ac:dyDescent="0.25">
      <c r="A3292">
        <v>3291</v>
      </c>
      <c r="B3292" t="s">
        <v>3264</v>
      </c>
      <c r="C3292" t="s">
        <v>3265</v>
      </c>
      <c r="D3292" t="str">
        <f t="shared" si="102"/>
        <v>Loftis Jeramy</v>
      </c>
      <c r="E3292" t="s">
        <v>22</v>
      </c>
      <c r="F3292" t="s">
        <v>101</v>
      </c>
      <c r="G3292" t="s">
        <v>2305</v>
      </c>
      <c r="H3292" t="s">
        <v>1826</v>
      </c>
      <c r="I3292" t="s">
        <v>101</v>
      </c>
      <c r="J3292" t="s">
        <v>19</v>
      </c>
      <c r="K3292" t="str">
        <f>INDEX(Table6[Column1],MATCH(L3292,Table6[Column2]))</f>
        <v>Adults</v>
      </c>
      <c r="L3292">
        <v>43.695235259999997</v>
      </c>
      <c r="M3292" t="str">
        <f>VLOOKUP(L3292,Table1[],2)</f>
        <v>40 - 49</v>
      </c>
      <c r="N3292" t="str">
        <f>INDEX(Table7[Column1],MATCH(O3292,Table7[Column2]))</f>
        <v>Learning Stage</v>
      </c>
      <c r="O3292">
        <v>3.5419245039999998</v>
      </c>
      <c r="P3292" t="str">
        <f>VLOOKUP(O3292,Table13[],2)</f>
        <v>1 - 5</v>
      </c>
      <c r="Q3292" t="str">
        <f>INDEX(Table8[Column1],MATCH(R3292,Table8[Column2]))</f>
        <v>Habitual</v>
      </c>
      <c r="R3292">
        <v>84.854917959999995</v>
      </c>
      <c r="S3292">
        <f t="shared" si="103"/>
        <v>3.5356215816666663</v>
      </c>
      <c r="T3292" t="s">
        <v>19</v>
      </c>
    </row>
    <row r="3293" spans="1:20" x14ac:dyDescent="0.25">
      <c r="A3293">
        <v>3292</v>
      </c>
      <c r="B3293" t="s">
        <v>2675</v>
      </c>
      <c r="C3293" t="s">
        <v>125</v>
      </c>
      <c r="D3293" t="str">
        <f t="shared" si="102"/>
        <v>Walden Virginia</v>
      </c>
      <c r="E3293" t="s">
        <v>15</v>
      </c>
      <c r="F3293" t="s">
        <v>38</v>
      </c>
      <c r="G3293" t="s">
        <v>1060</v>
      </c>
      <c r="H3293" t="s">
        <v>1061</v>
      </c>
      <c r="I3293" t="s">
        <v>38</v>
      </c>
      <c r="J3293" t="s">
        <v>19</v>
      </c>
      <c r="K3293" t="str">
        <f>INDEX(Table6[Column1],MATCH(L3293,Table6[Column2]))</f>
        <v>Adults</v>
      </c>
      <c r="L3293">
        <v>43.737358399999998</v>
      </c>
      <c r="M3293" t="str">
        <f>VLOOKUP(L3293,Table1[],2)</f>
        <v>40 - 49</v>
      </c>
      <c r="N3293" t="str">
        <f>INDEX(Table7[Column1],MATCH(O3293,Table7[Column2]))</f>
        <v>Learning Stage</v>
      </c>
      <c r="O3293">
        <v>5.1288724649999997</v>
      </c>
      <c r="P3293" t="str">
        <f>VLOOKUP(O3293,Table13[],2)</f>
        <v>1 - 5</v>
      </c>
      <c r="Q3293" t="str">
        <f>INDEX(Table8[Column1],MATCH(R3293,Table8[Column2]))</f>
        <v>Habitual</v>
      </c>
      <c r="R3293">
        <v>87.276203960000004</v>
      </c>
      <c r="S3293">
        <f t="shared" si="103"/>
        <v>3.6365084983333333</v>
      </c>
      <c r="T3293" t="s">
        <v>19</v>
      </c>
    </row>
    <row r="3294" spans="1:20" x14ac:dyDescent="0.25">
      <c r="A3294">
        <v>3293</v>
      </c>
      <c r="B3294" t="s">
        <v>3266</v>
      </c>
      <c r="C3294" t="s">
        <v>340</v>
      </c>
      <c r="D3294" t="str">
        <f t="shared" si="102"/>
        <v>Crew Christopher</v>
      </c>
      <c r="E3294" t="s">
        <v>22</v>
      </c>
      <c r="F3294" t="s">
        <v>138</v>
      </c>
      <c r="G3294" t="s">
        <v>2305</v>
      </c>
      <c r="H3294" t="s">
        <v>1826</v>
      </c>
      <c r="I3294" t="s">
        <v>138</v>
      </c>
      <c r="J3294" t="s">
        <v>19</v>
      </c>
      <c r="K3294" t="str">
        <f>INDEX(Table6[Column1],MATCH(L3294,Table6[Column2]))</f>
        <v>Young Adults</v>
      </c>
      <c r="L3294">
        <v>37.936180589999999</v>
      </c>
      <c r="M3294" t="str">
        <f>VLOOKUP(L3294,Table1[],2)</f>
        <v>30 - 39</v>
      </c>
      <c r="N3294" t="str">
        <f>INDEX(Table7[Column1],MATCH(O3294,Table7[Column2]))</f>
        <v>Learning Stage</v>
      </c>
      <c r="O3294">
        <v>5.6734748799999997</v>
      </c>
      <c r="P3294" t="str">
        <f>VLOOKUP(O3294,Table13[],2)</f>
        <v>1 - 5</v>
      </c>
      <c r="Q3294" t="str">
        <f>INDEX(Table8[Column1],MATCH(R3294,Table8[Column2]))</f>
        <v>Scheduled</v>
      </c>
      <c r="R3294">
        <v>25.11988169</v>
      </c>
      <c r="S3294">
        <f t="shared" si="103"/>
        <v>1.0466617370833333</v>
      </c>
      <c r="T3294" t="s">
        <v>19</v>
      </c>
    </row>
    <row r="3295" spans="1:20" x14ac:dyDescent="0.25">
      <c r="A3295">
        <v>3294</v>
      </c>
      <c r="B3295" t="s">
        <v>994</v>
      </c>
      <c r="C3295" t="s">
        <v>3267</v>
      </c>
      <c r="D3295" t="str">
        <f t="shared" si="102"/>
        <v>Carroll Kizzy</v>
      </c>
      <c r="E3295" t="s">
        <v>15</v>
      </c>
      <c r="F3295" t="s">
        <v>385</v>
      </c>
      <c r="G3295" t="s">
        <v>2305</v>
      </c>
      <c r="H3295" t="s">
        <v>1826</v>
      </c>
      <c r="I3295" t="s">
        <v>87</v>
      </c>
      <c r="J3295" t="s">
        <v>19</v>
      </c>
      <c r="K3295" t="str">
        <f>INDEX(Table6[Column1],MATCH(L3295,Table6[Column2]))</f>
        <v>Elders</v>
      </c>
      <c r="L3295">
        <v>54.375095340000001</v>
      </c>
      <c r="M3295" t="str">
        <f>VLOOKUP(L3295,Table1[],2)</f>
        <v>50 - 59</v>
      </c>
      <c r="N3295" t="str">
        <f>INDEX(Table7[Column1],MATCH(O3295,Table7[Column2]))</f>
        <v>Fitting in Stage</v>
      </c>
      <c r="O3295">
        <v>6.1162732039999996</v>
      </c>
      <c r="P3295" t="str">
        <f>VLOOKUP(O3295,Table13[],2)</f>
        <v>6 - 10</v>
      </c>
      <c r="Q3295" t="str">
        <f>INDEX(Table8[Column1],MATCH(R3295,Table8[Column2]))</f>
        <v>Excused</v>
      </c>
      <c r="R3295">
        <v>133.35935799999999</v>
      </c>
      <c r="S3295">
        <f t="shared" si="103"/>
        <v>5.5566399166666658</v>
      </c>
      <c r="T3295" t="s">
        <v>19</v>
      </c>
    </row>
    <row r="3296" spans="1:20" x14ac:dyDescent="0.25">
      <c r="A3296">
        <v>3295</v>
      </c>
      <c r="B3296" t="s">
        <v>3268</v>
      </c>
      <c r="C3296" t="s">
        <v>173</v>
      </c>
      <c r="D3296" t="str">
        <f t="shared" si="102"/>
        <v>Puckett Jane</v>
      </c>
      <c r="E3296" t="s">
        <v>15</v>
      </c>
      <c r="F3296" t="s">
        <v>38</v>
      </c>
      <c r="G3296" t="s">
        <v>1060</v>
      </c>
      <c r="H3296" t="s">
        <v>1061</v>
      </c>
      <c r="I3296" t="s">
        <v>38</v>
      </c>
      <c r="J3296" t="s">
        <v>19</v>
      </c>
      <c r="K3296" t="str">
        <f>INDEX(Table6[Column1],MATCH(L3296,Table6[Column2]))</f>
        <v>Teenagers</v>
      </c>
      <c r="L3296">
        <v>17.476930320000001</v>
      </c>
      <c r="M3296" t="e">
        <f>VLOOKUP(L3296,Table1[],2)</f>
        <v>#N/A</v>
      </c>
      <c r="N3296" t="str">
        <f>INDEX(Table7[Column1],MATCH(O3296,Table7[Column2]))</f>
        <v>Fitting in Stage</v>
      </c>
      <c r="O3296">
        <v>6.0304082010000002</v>
      </c>
      <c r="P3296" t="str">
        <f>VLOOKUP(O3296,Table13[],2)</f>
        <v>6 - 10</v>
      </c>
      <c r="Q3296" t="str">
        <f>INDEX(Table8[Column1],MATCH(R3296,Table8[Column2]))</f>
        <v>Scheduled</v>
      </c>
      <c r="R3296">
        <v>0</v>
      </c>
      <c r="S3296">
        <f t="shared" si="103"/>
        <v>0</v>
      </c>
      <c r="T3296" t="s">
        <v>19</v>
      </c>
    </row>
    <row r="3297" spans="1:20" x14ac:dyDescent="0.25">
      <c r="A3297">
        <v>3296</v>
      </c>
      <c r="B3297" t="s">
        <v>2146</v>
      </c>
      <c r="C3297" t="s">
        <v>1648</v>
      </c>
      <c r="D3297" t="str">
        <f t="shared" si="102"/>
        <v>Gray Gail</v>
      </c>
      <c r="E3297" t="s">
        <v>15</v>
      </c>
      <c r="F3297" t="s">
        <v>515</v>
      </c>
      <c r="G3297" t="s">
        <v>1060</v>
      </c>
      <c r="H3297" t="s">
        <v>1061</v>
      </c>
      <c r="I3297" t="s">
        <v>157</v>
      </c>
      <c r="J3297" t="s">
        <v>19</v>
      </c>
      <c r="K3297" t="str">
        <f>INDEX(Table6[Column1],MATCH(L3297,Table6[Column2]))</f>
        <v>Young Adults</v>
      </c>
      <c r="L3297">
        <v>39.88783368</v>
      </c>
      <c r="M3297" t="str">
        <f>VLOOKUP(L3297,Table1[],2)</f>
        <v>30 - 39</v>
      </c>
      <c r="N3297" t="str">
        <f>INDEX(Table7[Column1],MATCH(O3297,Table7[Column2]))</f>
        <v>Learning Stage</v>
      </c>
      <c r="O3297">
        <v>5.2115365389999999</v>
      </c>
      <c r="P3297" t="str">
        <f>VLOOKUP(O3297,Table13[],2)</f>
        <v>1 - 5</v>
      </c>
      <c r="Q3297" t="str">
        <f>INDEX(Table8[Column1],MATCH(R3297,Table8[Column2]))</f>
        <v>Habitual</v>
      </c>
      <c r="R3297">
        <v>84.886781260000006</v>
      </c>
      <c r="S3297">
        <f t="shared" si="103"/>
        <v>3.5369492191666669</v>
      </c>
      <c r="T3297" t="s">
        <v>19</v>
      </c>
    </row>
    <row r="3298" spans="1:20" x14ac:dyDescent="0.25">
      <c r="A3298">
        <v>3297</v>
      </c>
      <c r="B3298" t="s">
        <v>991</v>
      </c>
      <c r="C3298" t="s">
        <v>115</v>
      </c>
      <c r="D3298" t="str">
        <f t="shared" si="102"/>
        <v>Tucker Daniel</v>
      </c>
      <c r="E3298" t="s">
        <v>22</v>
      </c>
      <c r="F3298" t="s">
        <v>30</v>
      </c>
      <c r="G3298" t="s">
        <v>17</v>
      </c>
      <c r="H3298" t="s">
        <v>18</v>
      </c>
      <c r="I3298" t="s">
        <v>30</v>
      </c>
      <c r="J3298" t="s">
        <v>19</v>
      </c>
      <c r="K3298" t="str">
        <f>INDEX(Table6[Column1],MATCH(L3298,Table6[Column2]))</f>
        <v>Young Adults</v>
      </c>
      <c r="L3298">
        <v>33.18945634</v>
      </c>
      <c r="M3298" t="str">
        <f>VLOOKUP(L3298,Table1[],2)</f>
        <v>30 - 39</v>
      </c>
      <c r="N3298" t="str">
        <f>INDEX(Table7[Column1],MATCH(O3298,Table7[Column2]))</f>
        <v>Learning Stage</v>
      </c>
      <c r="O3298">
        <v>1.9850674239999999</v>
      </c>
      <c r="P3298" t="str">
        <f>VLOOKUP(O3298,Table13[],2)</f>
        <v>1 - 5</v>
      </c>
      <c r="Q3298" t="str">
        <f>INDEX(Table8[Column1],MATCH(R3298,Table8[Column2]))</f>
        <v>Scheduled</v>
      </c>
      <c r="R3298">
        <v>14.96438339</v>
      </c>
      <c r="S3298">
        <f t="shared" si="103"/>
        <v>0.62351597458333341</v>
      </c>
      <c r="T3298" t="s">
        <v>19</v>
      </c>
    </row>
    <row r="3299" spans="1:20" x14ac:dyDescent="0.25">
      <c r="A3299">
        <v>3298</v>
      </c>
      <c r="B3299" t="s">
        <v>1493</v>
      </c>
      <c r="C3299" t="s">
        <v>779</v>
      </c>
      <c r="D3299" t="str">
        <f t="shared" si="102"/>
        <v>Morin Eric</v>
      </c>
      <c r="E3299" t="s">
        <v>22</v>
      </c>
      <c r="F3299" t="s">
        <v>38</v>
      </c>
      <c r="G3299" t="s">
        <v>1060</v>
      </c>
      <c r="H3299" t="s">
        <v>1061</v>
      </c>
      <c r="I3299" t="s">
        <v>38</v>
      </c>
      <c r="J3299" t="s">
        <v>19</v>
      </c>
      <c r="K3299" t="str">
        <f>INDEX(Table6[Column1],MATCH(L3299,Table6[Column2]))</f>
        <v>Young Adults</v>
      </c>
      <c r="L3299">
        <v>35.250393330000001</v>
      </c>
      <c r="M3299" t="str">
        <f>VLOOKUP(L3299,Table1[],2)</f>
        <v>30 - 39</v>
      </c>
      <c r="N3299" t="str">
        <f>INDEX(Table7[Column1],MATCH(O3299,Table7[Column2]))</f>
        <v>Learning Stage</v>
      </c>
      <c r="O3299">
        <v>3.352943292</v>
      </c>
      <c r="P3299" t="str">
        <f>VLOOKUP(O3299,Table13[],2)</f>
        <v>1 - 5</v>
      </c>
      <c r="Q3299" t="str">
        <f>INDEX(Table8[Column1],MATCH(R3299,Table8[Column2]))</f>
        <v>Scheduled</v>
      </c>
      <c r="R3299">
        <v>24.830061990000001</v>
      </c>
      <c r="S3299">
        <f t="shared" si="103"/>
        <v>1.0345859162500002</v>
      </c>
      <c r="T3299" t="s">
        <v>19</v>
      </c>
    </row>
    <row r="3300" spans="1:20" x14ac:dyDescent="0.25">
      <c r="A3300">
        <v>3299</v>
      </c>
      <c r="B3300" t="s">
        <v>321</v>
      </c>
      <c r="C3300" t="s">
        <v>306</v>
      </c>
      <c r="D3300" t="str">
        <f t="shared" si="102"/>
        <v>Cook Carey</v>
      </c>
      <c r="E3300" t="s">
        <v>15</v>
      </c>
      <c r="F3300" t="s">
        <v>169</v>
      </c>
      <c r="G3300" t="s">
        <v>1060</v>
      </c>
      <c r="H3300" t="s">
        <v>1061</v>
      </c>
      <c r="I3300" t="s">
        <v>169</v>
      </c>
      <c r="J3300" t="s">
        <v>19</v>
      </c>
      <c r="K3300" t="str">
        <f>INDEX(Table6[Column1],MATCH(L3300,Table6[Column2]))</f>
        <v>Young Adults</v>
      </c>
      <c r="L3300">
        <v>37.519456589999997</v>
      </c>
      <c r="M3300" t="str">
        <f>VLOOKUP(L3300,Table1[],2)</f>
        <v>30 - 39</v>
      </c>
      <c r="N3300" t="str">
        <f>INDEX(Table7[Column1],MATCH(O3300,Table7[Column2]))</f>
        <v>Learning Stage</v>
      </c>
      <c r="O3300">
        <v>4.459724595</v>
      </c>
      <c r="P3300" t="str">
        <f>VLOOKUP(O3300,Table13[],2)</f>
        <v>1 - 5</v>
      </c>
      <c r="Q3300" t="str">
        <f>INDEX(Table8[Column1],MATCH(R3300,Table8[Column2]))</f>
        <v>Habitual</v>
      </c>
      <c r="R3300">
        <v>105.7208237</v>
      </c>
      <c r="S3300">
        <f t="shared" si="103"/>
        <v>4.4050343208333338</v>
      </c>
      <c r="T3300" t="s">
        <v>19</v>
      </c>
    </row>
    <row r="3301" spans="1:20" x14ac:dyDescent="0.25">
      <c r="A3301">
        <v>3300</v>
      </c>
      <c r="B3301" t="s">
        <v>1482</v>
      </c>
      <c r="C3301" t="s">
        <v>709</v>
      </c>
      <c r="D3301" t="str">
        <f t="shared" si="102"/>
        <v>Stanley Carlos</v>
      </c>
      <c r="E3301" t="s">
        <v>22</v>
      </c>
      <c r="F3301" t="s">
        <v>2129</v>
      </c>
      <c r="G3301" t="s">
        <v>2305</v>
      </c>
      <c r="H3301" t="s">
        <v>1826</v>
      </c>
      <c r="I3301" t="s">
        <v>157</v>
      </c>
      <c r="J3301" t="s">
        <v>19</v>
      </c>
      <c r="K3301" t="str">
        <f>INDEX(Table6[Column1],MATCH(L3301,Table6[Column2]))</f>
        <v>Adults</v>
      </c>
      <c r="L3301">
        <v>43.103037780000001</v>
      </c>
      <c r="M3301" t="str">
        <f>VLOOKUP(L3301,Table1[],2)</f>
        <v>40 - 49</v>
      </c>
      <c r="N3301" t="str">
        <f>INDEX(Table7[Column1],MATCH(O3301,Table7[Column2]))</f>
        <v>Learning Stage</v>
      </c>
      <c r="O3301">
        <v>3.0617988309999999</v>
      </c>
      <c r="P3301" t="str">
        <f>VLOOKUP(O3301,Table13[],2)</f>
        <v>1 - 5</v>
      </c>
      <c r="Q3301" t="str">
        <f>INDEX(Table8[Column1],MATCH(R3301,Table8[Column2]))</f>
        <v>Maintained</v>
      </c>
      <c r="R3301">
        <v>72.151915799999998</v>
      </c>
      <c r="S3301">
        <f t="shared" si="103"/>
        <v>3.0063298249999999</v>
      </c>
      <c r="T3301" t="s">
        <v>19</v>
      </c>
    </row>
    <row r="3302" spans="1:20" x14ac:dyDescent="0.25">
      <c r="A3302">
        <v>3301</v>
      </c>
      <c r="B3302" t="s">
        <v>2745</v>
      </c>
      <c r="C3302" t="s">
        <v>895</v>
      </c>
      <c r="D3302" t="str">
        <f t="shared" si="102"/>
        <v>Cruz Carl</v>
      </c>
      <c r="E3302" t="s">
        <v>22</v>
      </c>
      <c r="F3302" t="s">
        <v>169</v>
      </c>
      <c r="G3302" t="s">
        <v>1060</v>
      </c>
      <c r="H3302" t="s">
        <v>1061</v>
      </c>
      <c r="I3302" t="s">
        <v>169</v>
      </c>
      <c r="J3302" t="s">
        <v>19</v>
      </c>
      <c r="K3302" t="str">
        <f>INDEX(Table6[Column1],MATCH(L3302,Table6[Column2]))</f>
        <v>Young Adults</v>
      </c>
      <c r="L3302">
        <v>33.871288489999998</v>
      </c>
      <c r="M3302" t="str">
        <f>VLOOKUP(L3302,Table1[],2)</f>
        <v>30 - 39</v>
      </c>
      <c r="N3302" t="str">
        <f>INDEX(Table7[Column1],MATCH(O3302,Table7[Column2]))</f>
        <v>Fitting in Stage</v>
      </c>
      <c r="O3302">
        <v>6.6818194289999999</v>
      </c>
      <c r="P3302" t="str">
        <f>VLOOKUP(O3302,Table13[],2)</f>
        <v>6 - 10</v>
      </c>
      <c r="Q3302" t="str">
        <f>INDEX(Table8[Column1],MATCH(R3302,Table8[Column2]))</f>
        <v>Scheduled</v>
      </c>
      <c r="R3302">
        <v>0</v>
      </c>
      <c r="S3302">
        <f t="shared" si="103"/>
        <v>0</v>
      </c>
      <c r="T3302" t="s">
        <v>19</v>
      </c>
    </row>
    <row r="3303" spans="1:20" x14ac:dyDescent="0.25">
      <c r="A3303">
        <v>3302</v>
      </c>
      <c r="B3303" t="s">
        <v>3269</v>
      </c>
      <c r="C3303" t="s">
        <v>142</v>
      </c>
      <c r="D3303" t="str">
        <f t="shared" si="102"/>
        <v>McGraw Adam</v>
      </c>
      <c r="E3303" t="s">
        <v>22</v>
      </c>
      <c r="F3303" t="s">
        <v>16</v>
      </c>
      <c r="G3303" t="s">
        <v>820</v>
      </c>
      <c r="H3303" t="s">
        <v>821</v>
      </c>
      <c r="I3303" t="s">
        <v>16</v>
      </c>
      <c r="J3303" t="s">
        <v>19</v>
      </c>
      <c r="K3303" t="str">
        <f>INDEX(Table6[Column1],MATCH(L3303,Table6[Column2]))</f>
        <v>Elders</v>
      </c>
      <c r="L3303">
        <v>53.205356250000001</v>
      </c>
      <c r="M3303" t="str">
        <f>VLOOKUP(L3303,Table1[],2)</f>
        <v>50 - 59</v>
      </c>
      <c r="N3303" t="str">
        <f>INDEX(Table7[Column1],MATCH(O3303,Table7[Column2]))</f>
        <v>Learning Stage</v>
      </c>
      <c r="O3303">
        <v>3.7694895669999999</v>
      </c>
      <c r="P3303" t="str">
        <f>VLOOKUP(O3303,Table13[],2)</f>
        <v>1 - 5</v>
      </c>
      <c r="Q3303" t="str">
        <f>INDEX(Table8[Column1],MATCH(R3303,Table8[Column2]))</f>
        <v>Habitual</v>
      </c>
      <c r="R3303">
        <v>93.833091780000004</v>
      </c>
      <c r="S3303">
        <f t="shared" si="103"/>
        <v>3.9097121575000005</v>
      </c>
      <c r="T3303" t="s">
        <v>19</v>
      </c>
    </row>
    <row r="3304" spans="1:20" x14ac:dyDescent="0.25">
      <c r="A3304">
        <v>3303</v>
      </c>
      <c r="B3304" t="s">
        <v>3270</v>
      </c>
      <c r="C3304" t="s">
        <v>390</v>
      </c>
      <c r="D3304" t="str">
        <f t="shared" si="102"/>
        <v>Navarra Stephanie</v>
      </c>
      <c r="E3304" t="s">
        <v>15</v>
      </c>
      <c r="F3304" t="s">
        <v>138</v>
      </c>
      <c r="G3304" t="s">
        <v>2305</v>
      </c>
      <c r="H3304" t="s">
        <v>1826</v>
      </c>
      <c r="I3304" t="s">
        <v>138</v>
      </c>
      <c r="J3304" t="s">
        <v>19</v>
      </c>
      <c r="K3304" t="str">
        <f>INDEX(Table6[Column1],MATCH(L3304,Table6[Column2]))</f>
        <v>Youth</v>
      </c>
      <c r="L3304">
        <v>26.866540619999999</v>
      </c>
      <c r="M3304" t="str">
        <f>VLOOKUP(L3304,Table1[],2)</f>
        <v>20 - 29</v>
      </c>
      <c r="N3304" t="str">
        <f>INDEX(Table7[Column1],MATCH(O3304,Table7[Column2]))</f>
        <v>Fitting in Stage</v>
      </c>
      <c r="O3304">
        <v>6.784339696</v>
      </c>
      <c r="P3304" t="str">
        <f>VLOOKUP(O3304,Table13[],2)</f>
        <v>6 - 10</v>
      </c>
      <c r="Q3304" t="str">
        <f>INDEX(Table8[Column1],MATCH(R3304,Table8[Column2]))</f>
        <v>Scheduled</v>
      </c>
      <c r="R3304">
        <v>0</v>
      </c>
      <c r="S3304">
        <f t="shared" si="103"/>
        <v>0</v>
      </c>
      <c r="T3304" t="s">
        <v>19</v>
      </c>
    </row>
    <row r="3305" spans="1:20" x14ac:dyDescent="0.25">
      <c r="A3305">
        <v>3304</v>
      </c>
      <c r="B3305" t="s">
        <v>2923</v>
      </c>
      <c r="C3305" t="s">
        <v>3271</v>
      </c>
      <c r="D3305" t="str">
        <f t="shared" si="102"/>
        <v>Grant Leonel</v>
      </c>
      <c r="E3305" t="s">
        <v>22</v>
      </c>
      <c r="F3305" t="s">
        <v>593</v>
      </c>
      <c r="G3305" t="s">
        <v>1060</v>
      </c>
      <c r="H3305" t="s">
        <v>1061</v>
      </c>
      <c r="I3305" t="s">
        <v>90</v>
      </c>
      <c r="J3305" t="s">
        <v>19</v>
      </c>
      <c r="K3305" t="str">
        <f>INDEX(Table6[Column1],MATCH(L3305,Table6[Column2]))</f>
        <v>Adults</v>
      </c>
      <c r="L3305">
        <v>45.423793910000001</v>
      </c>
      <c r="M3305" t="str">
        <f>VLOOKUP(L3305,Table1[],2)</f>
        <v>40 - 49</v>
      </c>
      <c r="N3305" t="str">
        <f>INDEX(Table7[Column1],MATCH(O3305,Table7[Column2]))</f>
        <v>Learning Stage</v>
      </c>
      <c r="O3305">
        <v>4.9899684019999997</v>
      </c>
      <c r="P3305" t="str">
        <f>VLOOKUP(O3305,Table13[],2)</f>
        <v>1 - 5</v>
      </c>
      <c r="Q3305" t="str">
        <f>INDEX(Table8[Column1],MATCH(R3305,Table8[Column2]))</f>
        <v>Habitual</v>
      </c>
      <c r="R3305">
        <v>114.2519143</v>
      </c>
      <c r="S3305">
        <f t="shared" si="103"/>
        <v>4.7604964291666665</v>
      </c>
      <c r="T3305" t="s">
        <v>19</v>
      </c>
    </row>
    <row r="3306" spans="1:20" x14ac:dyDescent="0.25">
      <c r="A3306">
        <v>3305</v>
      </c>
      <c r="B3306" t="s">
        <v>3272</v>
      </c>
      <c r="C3306" t="s">
        <v>144</v>
      </c>
      <c r="D3306" t="str">
        <f t="shared" si="102"/>
        <v>Bohrer David</v>
      </c>
      <c r="E3306" t="s">
        <v>22</v>
      </c>
      <c r="F3306" t="s">
        <v>16</v>
      </c>
      <c r="G3306" t="s">
        <v>1060</v>
      </c>
      <c r="H3306" t="s">
        <v>1061</v>
      </c>
      <c r="I3306" t="s">
        <v>16</v>
      </c>
      <c r="J3306" t="s">
        <v>19</v>
      </c>
      <c r="K3306" t="str">
        <f>INDEX(Table6[Column1],MATCH(L3306,Table6[Column2]))</f>
        <v>Elders</v>
      </c>
      <c r="L3306">
        <v>58.50307265</v>
      </c>
      <c r="M3306" t="str">
        <f>VLOOKUP(L3306,Table1[],2)</f>
        <v>50 - 59</v>
      </c>
      <c r="N3306" t="str">
        <f>INDEX(Table7[Column1],MATCH(O3306,Table7[Column2]))</f>
        <v>Learning Stage</v>
      </c>
      <c r="O3306">
        <v>4.5093828660000002</v>
      </c>
      <c r="P3306" t="str">
        <f>VLOOKUP(O3306,Table13[],2)</f>
        <v>1 - 5</v>
      </c>
      <c r="Q3306" t="str">
        <f>INDEX(Table8[Column1],MATCH(R3306,Table8[Column2]))</f>
        <v>Excused</v>
      </c>
      <c r="R3306">
        <v>143.70416090000001</v>
      </c>
      <c r="S3306">
        <f t="shared" si="103"/>
        <v>5.9876733708333338</v>
      </c>
      <c r="T3306" t="s">
        <v>19</v>
      </c>
    </row>
    <row r="3307" spans="1:20" x14ac:dyDescent="0.25">
      <c r="A3307">
        <v>3306</v>
      </c>
      <c r="B3307" t="s">
        <v>3273</v>
      </c>
      <c r="C3307" t="s">
        <v>56</v>
      </c>
      <c r="D3307" t="str">
        <f t="shared" si="102"/>
        <v>Boles James</v>
      </c>
      <c r="E3307" t="s">
        <v>22</v>
      </c>
      <c r="F3307" t="s">
        <v>38</v>
      </c>
      <c r="G3307" t="s">
        <v>820</v>
      </c>
      <c r="H3307" t="s">
        <v>821</v>
      </c>
      <c r="I3307" t="s">
        <v>38</v>
      </c>
      <c r="J3307" t="s">
        <v>19</v>
      </c>
      <c r="K3307" t="str">
        <f>INDEX(Table6[Column1],MATCH(L3307,Table6[Column2]))</f>
        <v>Elders</v>
      </c>
      <c r="L3307">
        <v>50.414467870000003</v>
      </c>
      <c r="M3307" t="str">
        <f>VLOOKUP(L3307,Table1[],2)</f>
        <v>50 - 59</v>
      </c>
      <c r="N3307" t="str">
        <f>INDEX(Table7[Column1],MATCH(O3307,Table7[Column2]))</f>
        <v>Learning Stage</v>
      </c>
      <c r="O3307">
        <v>4.0289426500000003</v>
      </c>
      <c r="P3307" t="str">
        <f>VLOOKUP(O3307,Table13[],2)</f>
        <v>1 - 5</v>
      </c>
      <c r="Q3307" t="str">
        <f>INDEX(Table8[Column1],MATCH(R3307,Table8[Column2]))</f>
        <v>Maintained</v>
      </c>
      <c r="R3307">
        <v>63.970789439999997</v>
      </c>
      <c r="S3307">
        <f t="shared" si="103"/>
        <v>2.6654495599999999</v>
      </c>
      <c r="T3307" t="s">
        <v>19</v>
      </c>
    </row>
    <row r="3308" spans="1:20" x14ac:dyDescent="0.25">
      <c r="A3308">
        <v>3307</v>
      </c>
      <c r="B3308" t="s">
        <v>2805</v>
      </c>
      <c r="C3308" t="s">
        <v>3274</v>
      </c>
      <c r="D3308" t="str">
        <f t="shared" si="102"/>
        <v>Keller Oscar</v>
      </c>
      <c r="E3308" t="s">
        <v>22</v>
      </c>
      <c r="F3308" t="s">
        <v>38</v>
      </c>
      <c r="G3308" t="s">
        <v>820</v>
      </c>
      <c r="H3308" t="s">
        <v>821</v>
      </c>
      <c r="I3308" t="s">
        <v>38</v>
      </c>
      <c r="J3308" t="s">
        <v>19</v>
      </c>
      <c r="K3308" t="str">
        <f>INDEX(Table6[Column1],MATCH(L3308,Table6[Column2]))</f>
        <v>Adults</v>
      </c>
      <c r="L3308">
        <v>47.481683990000001</v>
      </c>
      <c r="M3308" t="str">
        <f>VLOOKUP(L3308,Table1[],2)</f>
        <v>40 - 49</v>
      </c>
      <c r="N3308" t="str">
        <f>INDEX(Table7[Column1],MATCH(O3308,Table7[Column2]))</f>
        <v>Learning Stage</v>
      </c>
      <c r="O3308">
        <v>4.1700090779999996</v>
      </c>
      <c r="P3308" t="str">
        <f>VLOOKUP(O3308,Table13[],2)</f>
        <v>1 - 5</v>
      </c>
      <c r="Q3308" t="str">
        <f>INDEX(Table8[Column1],MATCH(R3308,Table8[Column2]))</f>
        <v>Maintained</v>
      </c>
      <c r="R3308">
        <v>69.929905430000005</v>
      </c>
      <c r="S3308">
        <f t="shared" si="103"/>
        <v>2.9137460595833335</v>
      </c>
      <c r="T3308" t="s">
        <v>19</v>
      </c>
    </row>
    <row r="3309" spans="1:20" x14ac:dyDescent="0.25">
      <c r="A3309">
        <v>3308</v>
      </c>
      <c r="B3309" t="s">
        <v>1067</v>
      </c>
      <c r="C3309" t="s">
        <v>3014</v>
      </c>
      <c r="D3309" t="str">
        <f t="shared" si="102"/>
        <v>Jensen Terri</v>
      </c>
      <c r="E3309" t="s">
        <v>15</v>
      </c>
      <c r="F3309" t="s">
        <v>407</v>
      </c>
      <c r="G3309" t="s">
        <v>2305</v>
      </c>
      <c r="H3309" t="s">
        <v>1826</v>
      </c>
      <c r="I3309" t="s">
        <v>407</v>
      </c>
      <c r="J3309" t="s">
        <v>19</v>
      </c>
      <c r="K3309" t="str">
        <f>INDEX(Table6[Column1],MATCH(L3309,Table6[Column2]))</f>
        <v>Young Adults</v>
      </c>
      <c r="L3309">
        <v>31.298883530000001</v>
      </c>
      <c r="M3309" t="str">
        <f>VLOOKUP(L3309,Table1[],2)</f>
        <v>30 - 39</v>
      </c>
      <c r="N3309" t="str">
        <f>INDEX(Table7[Column1],MATCH(O3309,Table7[Column2]))</f>
        <v>Learning Stage</v>
      </c>
      <c r="O3309">
        <v>5.9567129239999996</v>
      </c>
      <c r="P3309" t="str">
        <f>VLOOKUP(O3309,Table13[],2)</f>
        <v>1 - 5</v>
      </c>
      <c r="Q3309" t="str">
        <f>INDEX(Table8[Column1],MATCH(R3309,Table8[Column2]))</f>
        <v>Maintained</v>
      </c>
      <c r="R3309">
        <v>48.11540609</v>
      </c>
      <c r="S3309">
        <f t="shared" si="103"/>
        <v>2.0048085870833332</v>
      </c>
      <c r="T3309" t="s">
        <v>19</v>
      </c>
    </row>
    <row r="3310" spans="1:20" x14ac:dyDescent="0.25">
      <c r="A3310">
        <v>3309</v>
      </c>
      <c r="B3310" t="s">
        <v>699</v>
      </c>
      <c r="C3310" t="s">
        <v>651</v>
      </c>
      <c r="D3310" t="str">
        <f t="shared" si="102"/>
        <v>Cummings Lawrence</v>
      </c>
      <c r="E3310" t="s">
        <v>22</v>
      </c>
      <c r="F3310" t="s">
        <v>38</v>
      </c>
      <c r="G3310" t="s">
        <v>1060</v>
      </c>
      <c r="H3310" t="s">
        <v>1061</v>
      </c>
      <c r="I3310" t="s">
        <v>38</v>
      </c>
      <c r="J3310" t="s">
        <v>19</v>
      </c>
      <c r="K3310" t="str">
        <f>INDEX(Table6[Column1],MATCH(L3310,Table6[Column2]))</f>
        <v>Elders</v>
      </c>
      <c r="L3310">
        <v>51.497265400000003</v>
      </c>
      <c r="M3310" t="str">
        <f>VLOOKUP(L3310,Table1[],2)</f>
        <v>50 - 59</v>
      </c>
      <c r="N3310" t="str">
        <f>INDEX(Table7[Column1],MATCH(O3310,Table7[Column2]))</f>
        <v>Learning Stage</v>
      </c>
      <c r="O3310">
        <v>2.8135128009999999</v>
      </c>
      <c r="P3310" t="str">
        <f>VLOOKUP(O3310,Table13[],2)</f>
        <v>1 - 5</v>
      </c>
      <c r="Q3310" t="str">
        <f>INDEX(Table8[Column1],MATCH(R3310,Table8[Column2]))</f>
        <v>Habitual</v>
      </c>
      <c r="R3310">
        <v>105.39823730000001</v>
      </c>
      <c r="S3310">
        <f t="shared" si="103"/>
        <v>4.3915932208333333</v>
      </c>
      <c r="T3310" t="s">
        <v>19</v>
      </c>
    </row>
    <row r="3311" spans="1:20" x14ac:dyDescent="0.25">
      <c r="A3311">
        <v>3310</v>
      </c>
      <c r="B3311" t="s">
        <v>400</v>
      </c>
      <c r="C3311" t="s">
        <v>3275</v>
      </c>
      <c r="D3311" t="str">
        <f t="shared" si="102"/>
        <v>Williams Jodi</v>
      </c>
      <c r="E3311" t="s">
        <v>15</v>
      </c>
      <c r="F3311" t="s">
        <v>358</v>
      </c>
      <c r="G3311" t="s">
        <v>1060</v>
      </c>
      <c r="H3311" t="s">
        <v>1061</v>
      </c>
      <c r="I3311" t="s">
        <v>358</v>
      </c>
      <c r="J3311" t="s">
        <v>19</v>
      </c>
      <c r="K3311" t="str">
        <f>INDEX(Table6[Column1],MATCH(L3311,Table6[Column2]))</f>
        <v>Youth</v>
      </c>
      <c r="L3311">
        <v>28.79271164</v>
      </c>
      <c r="M3311" t="str">
        <f>VLOOKUP(L3311,Table1[],2)</f>
        <v>20 - 29</v>
      </c>
      <c r="N3311" t="str">
        <f>INDEX(Table7[Column1],MATCH(O3311,Table7[Column2]))</f>
        <v>Learning Stage</v>
      </c>
      <c r="O3311">
        <v>3.4318842479999998</v>
      </c>
      <c r="P3311" t="str">
        <f>VLOOKUP(O3311,Table13[],2)</f>
        <v>1 - 5</v>
      </c>
      <c r="Q3311" t="str">
        <f>INDEX(Table8[Column1],MATCH(R3311,Table8[Column2]))</f>
        <v>Scheduled</v>
      </c>
      <c r="R3311">
        <v>0</v>
      </c>
      <c r="S3311">
        <f t="shared" si="103"/>
        <v>0</v>
      </c>
      <c r="T3311" t="s">
        <v>19</v>
      </c>
    </row>
    <row r="3312" spans="1:20" x14ac:dyDescent="0.25">
      <c r="A3312">
        <v>3311</v>
      </c>
      <c r="B3312" t="s">
        <v>3276</v>
      </c>
      <c r="C3312" t="s">
        <v>414</v>
      </c>
      <c r="D3312" t="str">
        <f t="shared" si="102"/>
        <v>Noll Anna</v>
      </c>
      <c r="E3312" t="s">
        <v>15</v>
      </c>
      <c r="F3312" t="s">
        <v>3277</v>
      </c>
      <c r="G3312" t="s">
        <v>1060</v>
      </c>
      <c r="H3312" t="s">
        <v>1061</v>
      </c>
      <c r="I3312" t="s">
        <v>54</v>
      </c>
      <c r="J3312" t="s">
        <v>19</v>
      </c>
      <c r="K3312" t="str">
        <f>INDEX(Table6[Column1],MATCH(L3312,Table6[Column2]))</f>
        <v>Elders</v>
      </c>
      <c r="L3312">
        <v>51.809312749999997</v>
      </c>
      <c r="M3312" t="str">
        <f>VLOOKUP(L3312,Table1[],2)</f>
        <v>50 - 59</v>
      </c>
      <c r="N3312" t="str">
        <f>INDEX(Table7[Column1],MATCH(O3312,Table7[Column2]))</f>
        <v>Learning Stage</v>
      </c>
      <c r="O3312">
        <v>5.7642837949999999</v>
      </c>
      <c r="P3312" t="str">
        <f>VLOOKUP(O3312,Table13[],2)</f>
        <v>1 - 5</v>
      </c>
      <c r="Q3312" t="str">
        <f>INDEX(Table8[Column1],MATCH(R3312,Table8[Column2]))</f>
        <v>Habitual</v>
      </c>
      <c r="R3312">
        <v>94.296946950000006</v>
      </c>
      <c r="S3312">
        <f t="shared" si="103"/>
        <v>3.92903945625</v>
      </c>
      <c r="T3312" t="s">
        <v>19</v>
      </c>
    </row>
    <row r="3313" spans="1:20" x14ac:dyDescent="0.25">
      <c r="A3313">
        <v>3312</v>
      </c>
      <c r="B3313" t="s">
        <v>3278</v>
      </c>
      <c r="C3313" t="s">
        <v>3279</v>
      </c>
      <c r="D3313" t="str">
        <f t="shared" si="102"/>
        <v>Nunez Bettye</v>
      </c>
      <c r="E3313" t="s">
        <v>15</v>
      </c>
      <c r="F3313" t="s">
        <v>38</v>
      </c>
      <c r="G3313" t="s">
        <v>1060</v>
      </c>
      <c r="H3313" t="s">
        <v>1061</v>
      </c>
      <c r="I3313" t="s">
        <v>38</v>
      </c>
      <c r="J3313" t="s">
        <v>19</v>
      </c>
      <c r="K3313" t="str">
        <f>INDEX(Table6[Column1],MATCH(L3313,Table6[Column2]))</f>
        <v>Young Adults</v>
      </c>
      <c r="L3313">
        <v>39.218456439999997</v>
      </c>
      <c r="M3313" t="str">
        <f>VLOOKUP(L3313,Table1[],2)</f>
        <v>30 - 39</v>
      </c>
      <c r="N3313" t="str">
        <f>INDEX(Table7[Column1],MATCH(O3313,Table7[Column2]))</f>
        <v>Learning Stage</v>
      </c>
      <c r="O3313">
        <v>1.454666397</v>
      </c>
      <c r="P3313" t="str">
        <f>VLOOKUP(O3313,Table13[],2)</f>
        <v>1 - 5</v>
      </c>
      <c r="Q3313" t="str">
        <f>INDEX(Table8[Column1],MATCH(R3313,Table8[Column2]))</f>
        <v>Maintained</v>
      </c>
      <c r="R3313">
        <v>71.308647199999996</v>
      </c>
      <c r="S3313">
        <f t="shared" si="103"/>
        <v>2.9711936333333329</v>
      </c>
      <c r="T3313" t="s">
        <v>19</v>
      </c>
    </row>
    <row r="3314" spans="1:20" x14ac:dyDescent="0.25">
      <c r="A3314">
        <v>3313</v>
      </c>
      <c r="B3314" t="s">
        <v>1550</v>
      </c>
      <c r="C3314" t="s">
        <v>1115</v>
      </c>
      <c r="D3314" t="str">
        <f t="shared" si="102"/>
        <v>Larson Jonathan</v>
      </c>
      <c r="E3314" t="s">
        <v>22</v>
      </c>
      <c r="F3314" t="s">
        <v>520</v>
      </c>
      <c r="G3314" t="s">
        <v>2305</v>
      </c>
      <c r="H3314" t="s">
        <v>1826</v>
      </c>
      <c r="I3314" t="s">
        <v>54</v>
      </c>
      <c r="J3314" t="s">
        <v>19</v>
      </c>
      <c r="K3314" t="str">
        <f>INDEX(Table6[Column1],MATCH(L3314,Table6[Column2]))</f>
        <v>Young Adults</v>
      </c>
      <c r="L3314">
        <v>39.813739910000002</v>
      </c>
      <c r="M3314" t="str">
        <f>VLOOKUP(L3314,Table1[],2)</f>
        <v>30 - 39</v>
      </c>
      <c r="N3314" t="str">
        <f>INDEX(Table7[Column1],MATCH(O3314,Table7[Column2]))</f>
        <v>Learning Stage</v>
      </c>
      <c r="O3314">
        <v>3.9363058400000002</v>
      </c>
      <c r="P3314" t="str">
        <f>VLOOKUP(O3314,Table13[],2)</f>
        <v>1 - 5</v>
      </c>
      <c r="Q3314" t="str">
        <f>INDEX(Table8[Column1],MATCH(R3314,Table8[Column2]))</f>
        <v>Scheduled</v>
      </c>
      <c r="R3314">
        <v>32.273413060000003</v>
      </c>
      <c r="S3314">
        <f t="shared" si="103"/>
        <v>1.3447255441666668</v>
      </c>
      <c r="T3314" t="s">
        <v>19</v>
      </c>
    </row>
    <row r="3315" spans="1:20" x14ac:dyDescent="0.25">
      <c r="A3315">
        <v>3314</v>
      </c>
      <c r="B3315" t="s">
        <v>3280</v>
      </c>
      <c r="C3315" t="s">
        <v>314</v>
      </c>
      <c r="D3315" t="str">
        <f t="shared" si="102"/>
        <v>Vargo Brian</v>
      </c>
      <c r="E3315" t="s">
        <v>22</v>
      </c>
      <c r="F3315" t="s">
        <v>38</v>
      </c>
      <c r="G3315" t="s">
        <v>1060</v>
      </c>
      <c r="H3315" t="s">
        <v>1061</v>
      </c>
      <c r="I3315" t="s">
        <v>38</v>
      </c>
      <c r="J3315" t="s">
        <v>19</v>
      </c>
      <c r="K3315" t="str">
        <f>INDEX(Table6[Column1],MATCH(L3315,Table6[Column2]))</f>
        <v>Young Adults</v>
      </c>
      <c r="L3315">
        <v>33.97342536</v>
      </c>
      <c r="M3315" t="str">
        <f>VLOOKUP(L3315,Table1[],2)</f>
        <v>30 - 39</v>
      </c>
      <c r="N3315" t="str">
        <f>INDEX(Table7[Column1],MATCH(O3315,Table7[Column2]))</f>
        <v>Learning Stage</v>
      </c>
      <c r="O3315">
        <v>4.0209083310000002</v>
      </c>
      <c r="P3315" t="str">
        <f>VLOOKUP(O3315,Table13[],2)</f>
        <v>1 - 5</v>
      </c>
      <c r="Q3315" t="str">
        <f>INDEX(Table8[Column1],MATCH(R3315,Table8[Column2]))</f>
        <v>Scheduled</v>
      </c>
      <c r="R3315">
        <v>0</v>
      </c>
      <c r="S3315">
        <f t="shared" si="103"/>
        <v>0</v>
      </c>
      <c r="T3315" t="s">
        <v>19</v>
      </c>
    </row>
    <row r="3316" spans="1:20" x14ac:dyDescent="0.25">
      <c r="A3316">
        <v>3315</v>
      </c>
      <c r="B3316" t="s">
        <v>3281</v>
      </c>
      <c r="C3316" t="s">
        <v>44</v>
      </c>
      <c r="D3316" t="str">
        <f t="shared" si="102"/>
        <v>Maurer Gregory</v>
      </c>
      <c r="E3316" t="s">
        <v>22</v>
      </c>
      <c r="F3316" t="s">
        <v>30</v>
      </c>
      <c r="G3316" t="s">
        <v>17</v>
      </c>
      <c r="H3316" t="s">
        <v>18</v>
      </c>
      <c r="I3316" t="s">
        <v>30</v>
      </c>
      <c r="J3316" t="s">
        <v>19</v>
      </c>
      <c r="K3316" t="str">
        <f>INDEX(Table6[Column1],MATCH(L3316,Table6[Column2]))</f>
        <v>Elders</v>
      </c>
      <c r="L3316">
        <v>52.749340500000002</v>
      </c>
      <c r="M3316" t="str">
        <f>VLOOKUP(L3316,Table1[],2)</f>
        <v>50 - 59</v>
      </c>
      <c r="N3316" t="str">
        <f>INDEX(Table7[Column1],MATCH(O3316,Table7[Column2]))</f>
        <v>Learning Stage</v>
      </c>
      <c r="O3316">
        <v>4.481598548</v>
      </c>
      <c r="P3316" t="str">
        <f>VLOOKUP(O3316,Table13[],2)</f>
        <v>1 - 5</v>
      </c>
      <c r="Q3316" t="str">
        <f>INDEX(Table8[Column1],MATCH(R3316,Table8[Column2]))</f>
        <v>Habitual</v>
      </c>
      <c r="R3316">
        <v>99.235115989999997</v>
      </c>
      <c r="S3316">
        <f t="shared" si="103"/>
        <v>4.1347964995833335</v>
      </c>
      <c r="T3316" t="s">
        <v>19</v>
      </c>
    </row>
    <row r="3317" spans="1:20" x14ac:dyDescent="0.25">
      <c r="A3317">
        <v>3316</v>
      </c>
      <c r="B3317" t="s">
        <v>551</v>
      </c>
      <c r="C3317" t="s">
        <v>1002</v>
      </c>
      <c r="D3317" t="str">
        <f t="shared" si="102"/>
        <v>Leblanc Pamela</v>
      </c>
      <c r="E3317" t="s">
        <v>15</v>
      </c>
      <c r="F3317" t="s">
        <v>505</v>
      </c>
      <c r="G3317" t="s">
        <v>2305</v>
      </c>
      <c r="H3317" t="s">
        <v>1826</v>
      </c>
      <c r="I3317" t="s">
        <v>24</v>
      </c>
      <c r="J3317" t="s">
        <v>19</v>
      </c>
      <c r="K3317" t="str">
        <f>INDEX(Table6[Column1],MATCH(L3317,Table6[Column2]))</f>
        <v>Young Adults</v>
      </c>
      <c r="L3317">
        <v>33.371746010000003</v>
      </c>
      <c r="M3317" t="str">
        <f>VLOOKUP(L3317,Table1[],2)</f>
        <v>30 - 39</v>
      </c>
      <c r="N3317" t="str">
        <f>INDEX(Table7[Column1],MATCH(O3317,Table7[Column2]))</f>
        <v>Learning Stage</v>
      </c>
      <c r="O3317">
        <v>4.4528480029999997</v>
      </c>
      <c r="P3317" t="str">
        <f>VLOOKUP(O3317,Table13[],2)</f>
        <v>1 - 5</v>
      </c>
      <c r="Q3317" t="str">
        <f>INDEX(Table8[Column1],MATCH(R3317,Table8[Column2]))</f>
        <v>Scheduled</v>
      </c>
      <c r="R3317">
        <v>15.24000077</v>
      </c>
      <c r="S3317">
        <f t="shared" si="103"/>
        <v>0.63500003208333333</v>
      </c>
      <c r="T3317" t="s">
        <v>19</v>
      </c>
    </row>
    <row r="3318" spans="1:20" x14ac:dyDescent="0.25">
      <c r="A3318">
        <v>3317</v>
      </c>
      <c r="B3318" t="s">
        <v>3282</v>
      </c>
      <c r="C3318" t="s">
        <v>115</v>
      </c>
      <c r="D3318" t="str">
        <f t="shared" si="102"/>
        <v>Coakley Daniel</v>
      </c>
      <c r="E3318" t="s">
        <v>22</v>
      </c>
      <c r="F3318" t="s">
        <v>127</v>
      </c>
      <c r="G3318" t="s">
        <v>1060</v>
      </c>
      <c r="H3318" t="s">
        <v>1061</v>
      </c>
      <c r="I3318" t="s">
        <v>127</v>
      </c>
      <c r="J3318" t="s">
        <v>19</v>
      </c>
      <c r="K3318" t="str">
        <f>INDEX(Table6[Column1],MATCH(L3318,Table6[Column2]))</f>
        <v>Young Adults</v>
      </c>
      <c r="L3318">
        <v>36.148189270000003</v>
      </c>
      <c r="M3318" t="str">
        <f>VLOOKUP(L3318,Table1[],2)</f>
        <v>30 - 39</v>
      </c>
      <c r="N3318" t="str">
        <f>INDEX(Table7[Column1],MATCH(O3318,Table7[Column2]))</f>
        <v>Learning Stage</v>
      </c>
      <c r="O3318">
        <v>3.747849188</v>
      </c>
      <c r="P3318" t="str">
        <f>VLOOKUP(O3318,Table13[],2)</f>
        <v>1 - 5</v>
      </c>
      <c r="Q3318" t="str">
        <f>INDEX(Table8[Column1],MATCH(R3318,Table8[Column2]))</f>
        <v>Scheduled</v>
      </c>
      <c r="R3318">
        <v>38.13529793</v>
      </c>
      <c r="S3318">
        <f t="shared" si="103"/>
        <v>1.5889707470833332</v>
      </c>
      <c r="T3318" t="s">
        <v>19</v>
      </c>
    </row>
    <row r="3319" spans="1:20" x14ac:dyDescent="0.25">
      <c r="A3319">
        <v>3318</v>
      </c>
      <c r="B3319" t="s">
        <v>2522</v>
      </c>
      <c r="C3319" t="s">
        <v>770</v>
      </c>
      <c r="D3319" t="str">
        <f t="shared" si="102"/>
        <v>Strauss Clifton</v>
      </c>
      <c r="E3319" t="s">
        <v>22</v>
      </c>
      <c r="F3319" t="s">
        <v>38</v>
      </c>
      <c r="G3319" t="s">
        <v>820</v>
      </c>
      <c r="H3319" t="s">
        <v>821</v>
      </c>
      <c r="I3319" t="s">
        <v>38</v>
      </c>
      <c r="J3319" t="s">
        <v>19</v>
      </c>
      <c r="K3319" t="str">
        <f>INDEX(Table6[Column1],MATCH(L3319,Table6[Column2]))</f>
        <v>Adults</v>
      </c>
      <c r="L3319">
        <v>44.66697473</v>
      </c>
      <c r="M3319" t="str">
        <f>VLOOKUP(L3319,Table1[],2)</f>
        <v>40 - 49</v>
      </c>
      <c r="N3319" t="str">
        <f>INDEX(Table7[Column1],MATCH(O3319,Table7[Column2]))</f>
        <v>Learning Stage</v>
      </c>
      <c r="O3319">
        <v>2.3352879670000002</v>
      </c>
      <c r="P3319" t="str">
        <f>VLOOKUP(O3319,Table13[],2)</f>
        <v>1 - 5</v>
      </c>
      <c r="Q3319" t="str">
        <f>INDEX(Table8[Column1],MATCH(R3319,Table8[Column2]))</f>
        <v>Maintained</v>
      </c>
      <c r="R3319">
        <v>53.063305479999997</v>
      </c>
      <c r="S3319">
        <f t="shared" si="103"/>
        <v>2.2109710616666667</v>
      </c>
      <c r="T3319" t="s">
        <v>19</v>
      </c>
    </row>
    <row r="3320" spans="1:20" x14ac:dyDescent="0.25">
      <c r="A3320">
        <v>3319</v>
      </c>
      <c r="B3320" t="s">
        <v>2463</v>
      </c>
      <c r="C3320" t="s">
        <v>494</v>
      </c>
      <c r="D3320" t="str">
        <f t="shared" si="102"/>
        <v>Fleming Ryan</v>
      </c>
      <c r="E3320" t="s">
        <v>22</v>
      </c>
      <c r="F3320" t="s">
        <v>16</v>
      </c>
      <c r="G3320" t="s">
        <v>1060</v>
      </c>
      <c r="H3320" t="s">
        <v>1061</v>
      </c>
      <c r="I3320" t="s">
        <v>16</v>
      </c>
      <c r="J3320" t="s">
        <v>19</v>
      </c>
      <c r="K3320" t="str">
        <f>INDEX(Table6[Column1],MATCH(L3320,Table6[Column2]))</f>
        <v>Elders</v>
      </c>
      <c r="L3320">
        <v>51.190584819999998</v>
      </c>
      <c r="M3320" t="str">
        <f>VLOOKUP(L3320,Table1[],2)</f>
        <v>50 - 59</v>
      </c>
      <c r="N3320" t="str">
        <f>INDEX(Table7[Column1],MATCH(O3320,Table7[Column2]))</f>
        <v>Fitting in Stage</v>
      </c>
      <c r="O3320">
        <v>6.069419763</v>
      </c>
      <c r="P3320" t="str">
        <f>VLOOKUP(O3320,Table13[],2)</f>
        <v>6 - 10</v>
      </c>
      <c r="Q3320" t="str">
        <f>INDEX(Table8[Column1],MATCH(R3320,Table8[Column2]))</f>
        <v>Maintained</v>
      </c>
      <c r="R3320">
        <v>70.291305919999999</v>
      </c>
      <c r="S3320">
        <f t="shared" si="103"/>
        <v>2.9288044133333333</v>
      </c>
      <c r="T3320" t="s">
        <v>19</v>
      </c>
    </row>
    <row r="3321" spans="1:20" x14ac:dyDescent="0.25">
      <c r="A3321">
        <v>3320</v>
      </c>
      <c r="B3321" t="s">
        <v>1837</v>
      </c>
      <c r="C3321" t="s">
        <v>1922</v>
      </c>
      <c r="D3321" t="str">
        <f t="shared" si="102"/>
        <v>Pritchard Dorothy</v>
      </c>
      <c r="E3321" t="s">
        <v>15</v>
      </c>
      <c r="F3321" t="s">
        <v>27</v>
      </c>
      <c r="G3321" t="s">
        <v>1060</v>
      </c>
      <c r="H3321" t="s">
        <v>1061</v>
      </c>
      <c r="I3321" t="s">
        <v>27</v>
      </c>
      <c r="J3321" t="s">
        <v>19</v>
      </c>
      <c r="K3321" t="str">
        <f>INDEX(Table6[Column1],MATCH(L3321,Table6[Column2]))</f>
        <v>Young Adults</v>
      </c>
      <c r="L3321">
        <v>32.265502210000001</v>
      </c>
      <c r="M3321" t="str">
        <f>VLOOKUP(L3321,Table1[],2)</f>
        <v>30 - 39</v>
      </c>
      <c r="N3321" t="str">
        <f>INDEX(Table7[Column1],MATCH(O3321,Table7[Column2]))</f>
        <v>Learning Stage</v>
      </c>
      <c r="O3321">
        <v>2.377456945</v>
      </c>
      <c r="P3321" t="str">
        <f>VLOOKUP(O3321,Table13[],2)</f>
        <v>1 - 5</v>
      </c>
      <c r="Q3321" t="str">
        <f>INDEX(Table8[Column1],MATCH(R3321,Table8[Column2]))</f>
        <v>Scheduled</v>
      </c>
      <c r="R3321">
        <v>38.221282950000003</v>
      </c>
      <c r="S3321">
        <f t="shared" si="103"/>
        <v>1.5925534562500003</v>
      </c>
      <c r="T3321" t="s">
        <v>19</v>
      </c>
    </row>
    <row r="3322" spans="1:20" x14ac:dyDescent="0.25">
      <c r="A3322">
        <v>3321</v>
      </c>
      <c r="B3322" t="s">
        <v>1627</v>
      </c>
      <c r="C3322" t="s">
        <v>383</v>
      </c>
      <c r="D3322" t="str">
        <f t="shared" si="102"/>
        <v>Gabriel Denise</v>
      </c>
      <c r="E3322" t="s">
        <v>15</v>
      </c>
      <c r="F3322" t="s">
        <v>38</v>
      </c>
      <c r="G3322" t="s">
        <v>1060</v>
      </c>
      <c r="H3322" t="s">
        <v>1061</v>
      </c>
      <c r="I3322" t="s">
        <v>38</v>
      </c>
      <c r="J3322" t="s">
        <v>19</v>
      </c>
      <c r="K3322" t="str">
        <f>INDEX(Table6[Column1],MATCH(L3322,Table6[Column2]))</f>
        <v>Young Adults</v>
      </c>
      <c r="L3322">
        <v>32.191399629999999</v>
      </c>
      <c r="M3322" t="str">
        <f>VLOOKUP(L3322,Table1[],2)</f>
        <v>30 - 39</v>
      </c>
      <c r="N3322" t="str">
        <f>INDEX(Table7[Column1],MATCH(O3322,Table7[Column2]))</f>
        <v>Learning Stage</v>
      </c>
      <c r="O3322">
        <v>5.5146646629999996</v>
      </c>
      <c r="P3322" t="str">
        <f>VLOOKUP(O3322,Table13[],2)</f>
        <v>1 - 5</v>
      </c>
      <c r="Q3322" t="str">
        <f>INDEX(Table8[Column1],MATCH(R3322,Table8[Column2]))</f>
        <v>Scheduled</v>
      </c>
      <c r="R3322">
        <v>36.038208849999997</v>
      </c>
      <c r="S3322">
        <f t="shared" si="103"/>
        <v>1.5015920354166665</v>
      </c>
      <c r="T3322" t="s">
        <v>19</v>
      </c>
    </row>
    <row r="3323" spans="1:20" x14ac:dyDescent="0.25">
      <c r="A3323">
        <v>3322</v>
      </c>
      <c r="B3323" t="s">
        <v>3283</v>
      </c>
      <c r="C3323" t="s">
        <v>3027</v>
      </c>
      <c r="D3323" t="str">
        <f t="shared" si="102"/>
        <v>Delarosa Ramona</v>
      </c>
      <c r="E3323" t="s">
        <v>15</v>
      </c>
      <c r="F3323" t="s">
        <v>16</v>
      </c>
      <c r="G3323" t="s">
        <v>820</v>
      </c>
      <c r="H3323" t="s">
        <v>821</v>
      </c>
      <c r="I3323" t="s">
        <v>16</v>
      </c>
      <c r="J3323" t="s">
        <v>19</v>
      </c>
      <c r="K3323" t="str">
        <f>INDEX(Table6[Column1],MATCH(L3323,Table6[Column2]))</f>
        <v>Young Adults</v>
      </c>
      <c r="L3323">
        <v>37.563856139999999</v>
      </c>
      <c r="M3323" t="str">
        <f>VLOOKUP(L3323,Table1[],2)</f>
        <v>30 - 39</v>
      </c>
      <c r="N3323" t="str">
        <f>INDEX(Table7[Column1],MATCH(O3323,Table7[Column2]))</f>
        <v>Fitting in Stage</v>
      </c>
      <c r="O3323">
        <v>6.5983955989999998</v>
      </c>
      <c r="P3323" t="str">
        <f>VLOOKUP(O3323,Table13[],2)</f>
        <v>6 - 10</v>
      </c>
      <c r="Q3323" t="str">
        <f>INDEX(Table8[Column1],MATCH(R3323,Table8[Column2]))</f>
        <v>Maintained</v>
      </c>
      <c r="R3323">
        <v>52.214365639999997</v>
      </c>
      <c r="S3323">
        <f t="shared" si="103"/>
        <v>2.1755985683333332</v>
      </c>
      <c r="T3323" t="s">
        <v>19</v>
      </c>
    </row>
    <row r="3324" spans="1:20" x14ac:dyDescent="0.25">
      <c r="A3324">
        <v>3323</v>
      </c>
      <c r="B3324" t="s">
        <v>1947</v>
      </c>
      <c r="C3324" t="s">
        <v>1187</v>
      </c>
      <c r="D3324" t="str">
        <f t="shared" si="102"/>
        <v>Hatcher Douglas</v>
      </c>
      <c r="E3324" t="s">
        <v>22</v>
      </c>
      <c r="F3324" t="s">
        <v>24</v>
      </c>
      <c r="G3324" t="s">
        <v>2305</v>
      </c>
      <c r="H3324" t="s">
        <v>1826</v>
      </c>
      <c r="I3324" t="s">
        <v>24</v>
      </c>
      <c r="J3324" t="s">
        <v>19</v>
      </c>
      <c r="K3324" t="str">
        <f>INDEX(Table6[Column1],MATCH(L3324,Table6[Column2]))</f>
        <v>Young Adults</v>
      </c>
      <c r="L3324">
        <v>38.461730760000002</v>
      </c>
      <c r="M3324" t="str">
        <f>VLOOKUP(L3324,Table1[],2)</f>
        <v>30 - 39</v>
      </c>
      <c r="N3324" t="str">
        <f>INDEX(Table7[Column1],MATCH(O3324,Table7[Column2]))</f>
        <v>Learning Stage</v>
      </c>
      <c r="O3324">
        <v>4.9888595330000003</v>
      </c>
      <c r="P3324" t="str">
        <f>VLOOKUP(O3324,Table13[],2)</f>
        <v>1 - 5</v>
      </c>
      <c r="Q3324" t="str">
        <f>INDEX(Table8[Column1],MATCH(R3324,Table8[Column2]))</f>
        <v>Scheduled</v>
      </c>
      <c r="R3324">
        <v>0</v>
      </c>
      <c r="S3324">
        <f t="shared" si="103"/>
        <v>0</v>
      </c>
      <c r="T3324" t="s">
        <v>19</v>
      </c>
    </row>
    <row r="3325" spans="1:20" x14ac:dyDescent="0.25">
      <c r="A3325">
        <v>3324</v>
      </c>
      <c r="B3325" t="s">
        <v>3284</v>
      </c>
      <c r="C3325" t="s">
        <v>885</v>
      </c>
      <c r="D3325" t="str">
        <f t="shared" si="102"/>
        <v>Manion Elizabeth</v>
      </c>
      <c r="E3325" t="s">
        <v>15</v>
      </c>
      <c r="F3325" t="s">
        <v>3285</v>
      </c>
      <c r="G3325" t="s">
        <v>1060</v>
      </c>
      <c r="H3325" t="s">
        <v>1061</v>
      </c>
      <c r="I3325" t="s">
        <v>54</v>
      </c>
      <c r="J3325" t="s">
        <v>19</v>
      </c>
      <c r="K3325" t="str">
        <f>INDEX(Table6[Column1],MATCH(L3325,Table6[Column2]))</f>
        <v>Young Adults</v>
      </c>
      <c r="L3325">
        <v>34.889308309999997</v>
      </c>
      <c r="M3325" t="str">
        <f>VLOOKUP(L3325,Table1[],2)</f>
        <v>30 - 39</v>
      </c>
      <c r="N3325" t="str">
        <f>INDEX(Table7[Column1],MATCH(O3325,Table7[Column2]))</f>
        <v>Fitting in Stage</v>
      </c>
      <c r="O3325">
        <v>6.4331884539999997</v>
      </c>
      <c r="P3325" t="str">
        <f>VLOOKUP(O3325,Table13[],2)</f>
        <v>6 - 10</v>
      </c>
      <c r="Q3325" t="str">
        <f>INDEX(Table8[Column1],MATCH(R3325,Table8[Column2]))</f>
        <v>Maintained</v>
      </c>
      <c r="R3325">
        <v>58.862490059999999</v>
      </c>
      <c r="S3325">
        <f t="shared" si="103"/>
        <v>2.4526037525</v>
      </c>
      <c r="T3325" t="s">
        <v>19</v>
      </c>
    </row>
    <row r="3326" spans="1:20" x14ac:dyDescent="0.25">
      <c r="A3326">
        <v>3325</v>
      </c>
      <c r="B3326" t="s">
        <v>1277</v>
      </c>
      <c r="C3326" t="s">
        <v>50</v>
      </c>
      <c r="D3326" t="str">
        <f t="shared" si="102"/>
        <v>Young Robert</v>
      </c>
      <c r="E3326" t="s">
        <v>22</v>
      </c>
      <c r="F3326" t="s">
        <v>33</v>
      </c>
      <c r="G3326" t="s">
        <v>2305</v>
      </c>
      <c r="H3326" t="s">
        <v>1826</v>
      </c>
      <c r="I3326" t="s">
        <v>33</v>
      </c>
      <c r="J3326" t="s">
        <v>19</v>
      </c>
      <c r="K3326" t="str">
        <f>INDEX(Table6[Column1],MATCH(L3326,Table6[Column2]))</f>
        <v>Adults</v>
      </c>
      <c r="L3326">
        <v>45.770853500000001</v>
      </c>
      <c r="M3326" t="str">
        <f>VLOOKUP(L3326,Table1[],2)</f>
        <v>40 - 49</v>
      </c>
      <c r="N3326" t="str">
        <f>INDEX(Table7[Column1],MATCH(O3326,Table7[Column2]))</f>
        <v>Fitting in Stage</v>
      </c>
      <c r="O3326">
        <v>6.160855754</v>
      </c>
      <c r="P3326" t="str">
        <f>VLOOKUP(O3326,Table13[],2)</f>
        <v>6 - 10</v>
      </c>
      <c r="Q3326" t="str">
        <f>INDEX(Table8[Column1],MATCH(R3326,Table8[Column2]))</f>
        <v>Scheduled</v>
      </c>
      <c r="R3326">
        <v>38.010140630000002</v>
      </c>
      <c r="S3326">
        <f t="shared" si="103"/>
        <v>1.5837558595833332</v>
      </c>
      <c r="T3326" t="s">
        <v>19</v>
      </c>
    </row>
    <row r="3327" spans="1:20" x14ac:dyDescent="0.25">
      <c r="A3327">
        <v>3326</v>
      </c>
      <c r="B3327" t="s">
        <v>230</v>
      </c>
      <c r="C3327" t="s">
        <v>3286</v>
      </c>
      <c r="D3327" t="str">
        <f t="shared" si="102"/>
        <v>Jackson Johnny</v>
      </c>
      <c r="E3327" t="s">
        <v>22</v>
      </c>
      <c r="F3327" t="s">
        <v>169</v>
      </c>
      <c r="G3327" t="s">
        <v>1060</v>
      </c>
      <c r="H3327" t="s">
        <v>1061</v>
      </c>
      <c r="I3327" t="s">
        <v>169</v>
      </c>
      <c r="J3327" t="s">
        <v>19</v>
      </c>
      <c r="K3327" t="str">
        <f>INDEX(Table6[Column1],MATCH(L3327,Table6[Column2]))</f>
        <v>Adults</v>
      </c>
      <c r="L3327">
        <v>49.435832159999997</v>
      </c>
      <c r="M3327" t="str">
        <f>VLOOKUP(L3327,Table1[],2)</f>
        <v>40 - 49</v>
      </c>
      <c r="N3327" t="str">
        <f>INDEX(Table7[Column1],MATCH(O3327,Table7[Column2]))</f>
        <v>Learning Stage</v>
      </c>
      <c r="O3327">
        <v>3.366425462</v>
      </c>
      <c r="P3327" t="str">
        <f>VLOOKUP(O3327,Table13[],2)</f>
        <v>1 - 5</v>
      </c>
      <c r="Q3327" t="str">
        <f>INDEX(Table8[Column1],MATCH(R3327,Table8[Column2]))</f>
        <v>Habitual</v>
      </c>
      <c r="R3327">
        <v>109.2140363</v>
      </c>
      <c r="S3327">
        <f t="shared" si="103"/>
        <v>4.5505848458333338</v>
      </c>
      <c r="T3327" t="s">
        <v>19</v>
      </c>
    </row>
    <row r="3328" spans="1:20" x14ac:dyDescent="0.25">
      <c r="A3328">
        <v>3327</v>
      </c>
      <c r="B3328" t="s">
        <v>3287</v>
      </c>
      <c r="C3328" t="s">
        <v>3288</v>
      </c>
      <c r="D3328" t="str">
        <f t="shared" si="102"/>
        <v>Muse Sanjuanita</v>
      </c>
      <c r="E3328" t="s">
        <v>15</v>
      </c>
      <c r="F3328" t="s">
        <v>84</v>
      </c>
      <c r="G3328" t="s">
        <v>2305</v>
      </c>
      <c r="H3328" t="s">
        <v>1826</v>
      </c>
      <c r="I3328" t="s">
        <v>84</v>
      </c>
      <c r="J3328" t="s">
        <v>19</v>
      </c>
      <c r="K3328" t="str">
        <f>INDEX(Table6[Column1],MATCH(L3328,Table6[Column2]))</f>
        <v>Young Adults</v>
      </c>
      <c r="L3328">
        <v>31.718136059999999</v>
      </c>
      <c r="M3328" t="str">
        <f>VLOOKUP(L3328,Table1[],2)</f>
        <v>30 - 39</v>
      </c>
      <c r="N3328" t="str">
        <f>INDEX(Table7[Column1],MATCH(O3328,Table7[Column2]))</f>
        <v>Learning Stage</v>
      </c>
      <c r="O3328">
        <v>2.8696370899999999</v>
      </c>
      <c r="P3328" t="str">
        <f>VLOOKUP(O3328,Table13[],2)</f>
        <v>1 - 5</v>
      </c>
      <c r="Q3328" t="str">
        <f>INDEX(Table8[Column1],MATCH(R3328,Table8[Column2]))</f>
        <v>Scheduled</v>
      </c>
      <c r="R3328">
        <v>15.2338266</v>
      </c>
      <c r="S3328">
        <f t="shared" si="103"/>
        <v>0.63474277500000009</v>
      </c>
      <c r="T3328" t="s">
        <v>19</v>
      </c>
    </row>
    <row r="3329" spans="1:20" x14ac:dyDescent="0.25">
      <c r="A3329">
        <v>3328</v>
      </c>
      <c r="B3329" t="s">
        <v>3289</v>
      </c>
      <c r="C3329" t="s">
        <v>81</v>
      </c>
      <c r="D3329" t="str">
        <f t="shared" si="102"/>
        <v>Rackers Larry</v>
      </c>
      <c r="E3329" t="s">
        <v>22</v>
      </c>
      <c r="F3329" t="s">
        <v>38</v>
      </c>
      <c r="G3329" t="s">
        <v>1060</v>
      </c>
      <c r="H3329" t="s">
        <v>1061</v>
      </c>
      <c r="I3329" t="s">
        <v>38</v>
      </c>
      <c r="J3329" t="s">
        <v>19</v>
      </c>
      <c r="K3329" t="str">
        <f>INDEX(Table6[Column1],MATCH(L3329,Table6[Column2]))</f>
        <v>Elders</v>
      </c>
      <c r="L3329">
        <v>50.427942989999998</v>
      </c>
      <c r="M3329" t="str">
        <f>VLOOKUP(L3329,Table1[],2)</f>
        <v>50 - 59</v>
      </c>
      <c r="N3329" t="str">
        <f>INDEX(Table7[Column1],MATCH(O3329,Table7[Column2]))</f>
        <v>Learning Stage</v>
      </c>
      <c r="O3329">
        <v>5.4939762810000001</v>
      </c>
      <c r="P3329" t="str">
        <f>VLOOKUP(O3329,Table13[],2)</f>
        <v>1 - 5</v>
      </c>
      <c r="Q3329" t="str">
        <f>INDEX(Table8[Column1],MATCH(R3329,Table8[Column2]))</f>
        <v>Habitual</v>
      </c>
      <c r="R3329">
        <v>88.011820740000005</v>
      </c>
      <c r="S3329">
        <f t="shared" si="103"/>
        <v>3.6671591974999997</v>
      </c>
      <c r="T3329" t="s">
        <v>19</v>
      </c>
    </row>
    <row r="3330" spans="1:20" x14ac:dyDescent="0.25">
      <c r="A3330">
        <v>3329</v>
      </c>
      <c r="B3330" t="s">
        <v>930</v>
      </c>
      <c r="C3330" t="s">
        <v>434</v>
      </c>
      <c r="D3330" t="str">
        <f t="shared" si="102"/>
        <v>Rogers Tamara</v>
      </c>
      <c r="E3330" t="s">
        <v>15</v>
      </c>
      <c r="F3330" t="s">
        <v>27</v>
      </c>
      <c r="G3330" t="s">
        <v>1060</v>
      </c>
      <c r="H3330" t="s">
        <v>1061</v>
      </c>
      <c r="I3330" t="s">
        <v>27</v>
      </c>
      <c r="J3330" t="s">
        <v>19</v>
      </c>
      <c r="K3330" t="str">
        <f>INDEX(Table6[Column1],MATCH(L3330,Table6[Column2]))</f>
        <v>Youth</v>
      </c>
      <c r="L3330">
        <v>29.626920649999999</v>
      </c>
      <c r="M3330" t="str">
        <f>VLOOKUP(L3330,Table1[],2)</f>
        <v>20 - 29</v>
      </c>
      <c r="N3330" t="str">
        <f>INDEX(Table7[Column1],MATCH(O3330,Table7[Column2]))</f>
        <v>Learning Stage</v>
      </c>
      <c r="O3330">
        <v>4.3444045139999998</v>
      </c>
      <c r="P3330" t="str">
        <f>VLOOKUP(O3330,Table13[],2)</f>
        <v>1 - 5</v>
      </c>
      <c r="Q3330" t="str">
        <f>INDEX(Table8[Column1],MATCH(R3330,Table8[Column2]))</f>
        <v>Scheduled</v>
      </c>
      <c r="R3330">
        <v>14.83370846</v>
      </c>
      <c r="S3330">
        <f t="shared" si="103"/>
        <v>0.61807118583333331</v>
      </c>
      <c r="T3330" t="s">
        <v>19</v>
      </c>
    </row>
    <row r="3331" spans="1:20" x14ac:dyDescent="0.25">
      <c r="A3331">
        <v>3330</v>
      </c>
      <c r="B3331" t="s">
        <v>422</v>
      </c>
      <c r="C3331" t="s">
        <v>802</v>
      </c>
      <c r="D3331" t="str">
        <f t="shared" ref="D3331:D3394" si="104">CONCATENATE(B3331, " ",C3331)</f>
        <v>Peterson Donna</v>
      </c>
      <c r="E3331" t="s">
        <v>15</v>
      </c>
      <c r="F3331" t="s">
        <v>424</v>
      </c>
      <c r="G3331" t="s">
        <v>2305</v>
      </c>
      <c r="H3331" t="s">
        <v>1826</v>
      </c>
      <c r="I3331" t="s">
        <v>121</v>
      </c>
      <c r="J3331" t="s">
        <v>19</v>
      </c>
      <c r="K3331" t="str">
        <f>INDEX(Table6[Column1],MATCH(L3331,Table6[Column2]))</f>
        <v>Young Adults</v>
      </c>
      <c r="L3331">
        <v>39.2423936</v>
      </c>
      <c r="M3331" t="str">
        <f>VLOOKUP(L3331,Table1[],2)</f>
        <v>30 - 39</v>
      </c>
      <c r="N3331" t="str">
        <f>INDEX(Table7[Column1],MATCH(O3331,Table7[Column2]))</f>
        <v>Fitting in Stage</v>
      </c>
      <c r="O3331">
        <v>6.6314525030000002</v>
      </c>
      <c r="P3331" t="str">
        <f>VLOOKUP(O3331,Table13[],2)</f>
        <v>6 - 10</v>
      </c>
      <c r="Q3331" t="str">
        <f>INDEX(Table8[Column1],MATCH(R3331,Table8[Column2]))</f>
        <v>Habitual</v>
      </c>
      <c r="R3331">
        <v>84.462052659999998</v>
      </c>
      <c r="S3331">
        <f t="shared" ref="S3331:S3394" si="105">CONVERT(R3331,"hr","day")</f>
        <v>3.5192521941666666</v>
      </c>
      <c r="T3331" t="s">
        <v>19</v>
      </c>
    </row>
    <row r="3332" spans="1:20" x14ac:dyDescent="0.25">
      <c r="A3332">
        <v>3331</v>
      </c>
      <c r="B3332" t="s">
        <v>1312</v>
      </c>
      <c r="C3332" t="s">
        <v>56</v>
      </c>
      <c r="D3332" t="str">
        <f t="shared" si="104"/>
        <v>Scott James</v>
      </c>
      <c r="E3332" t="s">
        <v>22</v>
      </c>
      <c r="F3332" t="s">
        <v>38</v>
      </c>
      <c r="G3332" t="s">
        <v>820</v>
      </c>
      <c r="H3332" t="s">
        <v>821</v>
      </c>
      <c r="I3332" t="s">
        <v>38</v>
      </c>
      <c r="J3332" t="s">
        <v>19</v>
      </c>
      <c r="K3332" t="str">
        <f>INDEX(Table6[Column1],MATCH(L3332,Table6[Column2]))</f>
        <v>Adults</v>
      </c>
      <c r="L3332">
        <v>41.420937160000001</v>
      </c>
      <c r="M3332" t="str">
        <f>VLOOKUP(L3332,Table1[],2)</f>
        <v>40 - 49</v>
      </c>
      <c r="N3332" t="str">
        <f>INDEX(Table7[Column1],MATCH(O3332,Table7[Column2]))</f>
        <v>Learning Stage</v>
      </c>
      <c r="O3332">
        <v>2.9706511189999998</v>
      </c>
      <c r="P3332" t="str">
        <f>VLOOKUP(O3332,Table13[],2)</f>
        <v>1 - 5</v>
      </c>
      <c r="Q3332" t="str">
        <f>INDEX(Table8[Column1],MATCH(R3332,Table8[Column2]))</f>
        <v>Scheduled</v>
      </c>
      <c r="R3332">
        <v>14.09464024</v>
      </c>
      <c r="S3332">
        <f t="shared" si="105"/>
        <v>0.58727667666666661</v>
      </c>
      <c r="T3332" t="s">
        <v>19</v>
      </c>
    </row>
    <row r="3333" spans="1:20" x14ac:dyDescent="0.25">
      <c r="A3333">
        <v>3332</v>
      </c>
      <c r="B3333" t="s">
        <v>2531</v>
      </c>
      <c r="C3333" t="s">
        <v>146</v>
      </c>
      <c r="D3333" t="str">
        <f t="shared" si="104"/>
        <v>Kennedy Corey</v>
      </c>
      <c r="E3333" t="s">
        <v>22</v>
      </c>
      <c r="F3333" t="s">
        <v>262</v>
      </c>
      <c r="G3333" t="s">
        <v>1060</v>
      </c>
      <c r="H3333" t="s">
        <v>1061</v>
      </c>
      <c r="I3333" t="s">
        <v>262</v>
      </c>
      <c r="J3333" t="s">
        <v>19</v>
      </c>
      <c r="K3333" t="str">
        <f>INDEX(Table6[Column1],MATCH(L3333,Table6[Column2]))</f>
        <v>Young Adults</v>
      </c>
      <c r="L3333">
        <v>33.660826059999998</v>
      </c>
      <c r="M3333" t="str">
        <f>VLOOKUP(L3333,Table1[],2)</f>
        <v>30 - 39</v>
      </c>
      <c r="N3333" t="str">
        <f>INDEX(Table7[Column1],MATCH(O3333,Table7[Column2]))</f>
        <v>Learning Stage</v>
      </c>
      <c r="O3333">
        <v>4.842910871</v>
      </c>
      <c r="P3333" t="str">
        <f>VLOOKUP(O3333,Table13[],2)</f>
        <v>1 - 5</v>
      </c>
      <c r="Q3333" t="str">
        <f>INDEX(Table8[Column1],MATCH(R3333,Table8[Column2]))</f>
        <v>Scheduled</v>
      </c>
      <c r="R3333">
        <v>21.308883529999999</v>
      </c>
      <c r="S3333">
        <f t="shared" si="105"/>
        <v>0.88787014708333334</v>
      </c>
      <c r="T3333" t="s">
        <v>19</v>
      </c>
    </row>
    <row r="3334" spans="1:20" x14ac:dyDescent="0.25">
      <c r="A3334">
        <v>3333</v>
      </c>
      <c r="B3334" t="s">
        <v>1171</v>
      </c>
      <c r="C3334" t="s">
        <v>443</v>
      </c>
      <c r="D3334" t="str">
        <f t="shared" si="104"/>
        <v>Matthews Dennis</v>
      </c>
      <c r="E3334" t="s">
        <v>22</v>
      </c>
      <c r="F3334" t="s">
        <v>33</v>
      </c>
      <c r="G3334" t="s">
        <v>2305</v>
      </c>
      <c r="H3334" t="s">
        <v>1826</v>
      </c>
      <c r="I3334" t="s">
        <v>33</v>
      </c>
      <c r="J3334" t="s">
        <v>19</v>
      </c>
      <c r="K3334" t="str">
        <f>INDEX(Table6[Column1],MATCH(L3334,Table6[Column2]))</f>
        <v>Elders</v>
      </c>
      <c r="L3334">
        <v>57.366559959999996</v>
      </c>
      <c r="M3334" t="str">
        <f>VLOOKUP(L3334,Table1[],2)</f>
        <v>50 - 59</v>
      </c>
      <c r="N3334" t="str">
        <f>INDEX(Table7[Column1],MATCH(O3334,Table7[Column2]))</f>
        <v>Learning Stage</v>
      </c>
      <c r="O3334">
        <v>2.5323085089999999</v>
      </c>
      <c r="P3334" t="str">
        <f>VLOOKUP(O3334,Table13[],2)</f>
        <v>1 - 5</v>
      </c>
      <c r="Q3334" t="str">
        <f>INDEX(Table8[Column1],MATCH(R3334,Table8[Column2]))</f>
        <v>Unexcused</v>
      </c>
      <c r="R3334">
        <v>162.5800471</v>
      </c>
      <c r="S3334">
        <f t="shared" si="105"/>
        <v>6.7741686291666658</v>
      </c>
      <c r="T3334" t="s">
        <v>19</v>
      </c>
    </row>
    <row r="3335" spans="1:20" x14ac:dyDescent="0.25">
      <c r="A3335">
        <v>3334</v>
      </c>
      <c r="B3335" t="s">
        <v>3290</v>
      </c>
      <c r="C3335" t="s">
        <v>371</v>
      </c>
      <c r="D3335" t="str">
        <f t="shared" si="104"/>
        <v>Law Charlie</v>
      </c>
      <c r="E3335" t="s">
        <v>22</v>
      </c>
      <c r="F3335" t="s">
        <v>16</v>
      </c>
      <c r="G3335" t="s">
        <v>820</v>
      </c>
      <c r="H3335" t="s">
        <v>821</v>
      </c>
      <c r="I3335" t="s">
        <v>16</v>
      </c>
      <c r="J3335" t="s">
        <v>19</v>
      </c>
      <c r="K3335" t="str">
        <f>INDEX(Table6[Column1],MATCH(L3335,Table6[Column2]))</f>
        <v>Youth</v>
      </c>
      <c r="L3335">
        <v>28.856556900000001</v>
      </c>
      <c r="M3335" t="str">
        <f>VLOOKUP(L3335,Table1[],2)</f>
        <v>20 - 29</v>
      </c>
      <c r="N3335" t="str">
        <f>INDEX(Table7[Column1],MATCH(O3335,Table7[Column2]))</f>
        <v>Fitting in Stage</v>
      </c>
      <c r="O3335">
        <v>7.5669336180000002</v>
      </c>
      <c r="P3335" t="str">
        <f>VLOOKUP(O3335,Table13[],2)</f>
        <v>6 - 10</v>
      </c>
      <c r="Q3335" t="str">
        <f>INDEX(Table8[Column1],MATCH(R3335,Table8[Column2]))</f>
        <v>Scheduled</v>
      </c>
      <c r="R3335">
        <v>0</v>
      </c>
      <c r="S3335">
        <f t="shared" si="105"/>
        <v>0</v>
      </c>
      <c r="T3335" t="s">
        <v>19</v>
      </c>
    </row>
    <row r="3336" spans="1:20" x14ac:dyDescent="0.25">
      <c r="A3336">
        <v>3335</v>
      </c>
      <c r="B3336" t="s">
        <v>966</v>
      </c>
      <c r="C3336" t="s">
        <v>146</v>
      </c>
      <c r="D3336" t="str">
        <f t="shared" si="104"/>
        <v>Miller Corey</v>
      </c>
      <c r="E3336" t="s">
        <v>22</v>
      </c>
      <c r="F3336" t="s">
        <v>33</v>
      </c>
      <c r="G3336" t="s">
        <v>2305</v>
      </c>
      <c r="H3336" t="s">
        <v>1826</v>
      </c>
      <c r="I3336" t="s">
        <v>33</v>
      </c>
      <c r="J3336" t="s">
        <v>19</v>
      </c>
      <c r="K3336" t="str">
        <f>INDEX(Table6[Column1],MATCH(L3336,Table6[Column2]))</f>
        <v>Adults</v>
      </c>
      <c r="L3336">
        <v>41.327979489999997</v>
      </c>
      <c r="M3336" t="str">
        <f>VLOOKUP(L3336,Table1[],2)</f>
        <v>40 - 49</v>
      </c>
      <c r="N3336" t="str">
        <f>INDEX(Table7[Column1],MATCH(O3336,Table7[Column2]))</f>
        <v>Learning Stage</v>
      </c>
      <c r="O3336">
        <v>4.9546743869999998</v>
      </c>
      <c r="P3336" t="str">
        <f>VLOOKUP(O3336,Table13[],2)</f>
        <v>1 - 5</v>
      </c>
      <c r="Q3336" t="str">
        <f>INDEX(Table8[Column1],MATCH(R3336,Table8[Column2]))</f>
        <v>Maintained</v>
      </c>
      <c r="R3336">
        <v>49.613477369999998</v>
      </c>
      <c r="S3336">
        <f t="shared" si="105"/>
        <v>2.0672282237499999</v>
      </c>
      <c r="T3336" t="s">
        <v>19</v>
      </c>
    </row>
    <row r="3337" spans="1:20" x14ac:dyDescent="0.25">
      <c r="A3337">
        <v>3336</v>
      </c>
      <c r="B3337" t="s">
        <v>519</v>
      </c>
      <c r="C3337" t="s">
        <v>3291</v>
      </c>
      <c r="D3337" t="str">
        <f t="shared" si="104"/>
        <v>Wiley Rebekah</v>
      </c>
      <c r="E3337" t="s">
        <v>15</v>
      </c>
      <c r="F3337" t="s">
        <v>1226</v>
      </c>
      <c r="G3337" t="s">
        <v>2305</v>
      </c>
      <c r="H3337" t="s">
        <v>1826</v>
      </c>
      <c r="I3337" t="s">
        <v>24</v>
      </c>
      <c r="J3337" t="s">
        <v>19</v>
      </c>
      <c r="K3337" t="str">
        <f>INDEX(Table6[Column1],MATCH(L3337,Table6[Column2]))</f>
        <v>Adults</v>
      </c>
      <c r="L3337">
        <v>49.315053280000001</v>
      </c>
      <c r="M3337" t="str">
        <f>VLOOKUP(L3337,Table1[],2)</f>
        <v>40 - 49</v>
      </c>
      <c r="N3337" t="str">
        <f>INDEX(Table7[Column1],MATCH(O3337,Table7[Column2]))</f>
        <v>Learning Stage</v>
      </c>
      <c r="O3337">
        <v>4.6447986849999996</v>
      </c>
      <c r="P3337" t="str">
        <f>VLOOKUP(O3337,Table13[],2)</f>
        <v>1 - 5</v>
      </c>
      <c r="Q3337" t="str">
        <f>INDEX(Table8[Column1],MATCH(R3337,Table8[Column2]))</f>
        <v>Habitual</v>
      </c>
      <c r="R3337">
        <v>114.2879958</v>
      </c>
      <c r="S3337">
        <f t="shared" si="105"/>
        <v>4.7619998250000002</v>
      </c>
      <c r="T3337" t="s">
        <v>19</v>
      </c>
    </row>
    <row r="3338" spans="1:20" x14ac:dyDescent="0.25">
      <c r="A3338">
        <v>3337</v>
      </c>
      <c r="B3338" t="s">
        <v>3292</v>
      </c>
      <c r="C3338" t="s">
        <v>89</v>
      </c>
      <c r="D3338" t="str">
        <f t="shared" si="104"/>
        <v>Villegas Joseph</v>
      </c>
      <c r="E3338" t="s">
        <v>22</v>
      </c>
      <c r="F3338" t="s">
        <v>87</v>
      </c>
      <c r="G3338" t="s">
        <v>1060</v>
      </c>
      <c r="H3338" t="s">
        <v>1061</v>
      </c>
      <c r="I3338" t="s">
        <v>87</v>
      </c>
      <c r="J3338" t="s">
        <v>19</v>
      </c>
      <c r="K3338" t="str">
        <f>INDEX(Table6[Column1],MATCH(L3338,Table6[Column2]))</f>
        <v>Youth</v>
      </c>
      <c r="L3338">
        <v>25.912856080000001</v>
      </c>
      <c r="M3338" t="str">
        <f>VLOOKUP(L3338,Table1[],2)</f>
        <v>20 - 29</v>
      </c>
      <c r="N3338" t="str">
        <f>INDEX(Table7[Column1],MATCH(O3338,Table7[Column2]))</f>
        <v>Fitting in Stage</v>
      </c>
      <c r="O3338">
        <v>6.5682352819999998</v>
      </c>
      <c r="P3338" t="str">
        <f>VLOOKUP(O3338,Table13[],2)</f>
        <v>6 - 10</v>
      </c>
      <c r="Q3338" t="str">
        <f>INDEX(Table8[Column1],MATCH(R3338,Table8[Column2]))</f>
        <v>Scheduled</v>
      </c>
      <c r="R3338">
        <v>0</v>
      </c>
      <c r="S3338">
        <f t="shared" si="105"/>
        <v>0</v>
      </c>
      <c r="T3338" t="s">
        <v>19</v>
      </c>
    </row>
    <row r="3339" spans="1:20" x14ac:dyDescent="0.25">
      <c r="A3339">
        <v>3338</v>
      </c>
      <c r="B3339" t="s">
        <v>689</v>
      </c>
      <c r="C3339" t="s">
        <v>147</v>
      </c>
      <c r="D3339" t="str">
        <f t="shared" si="104"/>
        <v>Mullen Linda</v>
      </c>
      <c r="E3339" t="s">
        <v>15</v>
      </c>
      <c r="F3339" t="s">
        <v>407</v>
      </c>
      <c r="G3339" t="s">
        <v>1060</v>
      </c>
      <c r="H3339" t="s">
        <v>1061</v>
      </c>
      <c r="I3339" t="s">
        <v>407</v>
      </c>
      <c r="J3339" t="s">
        <v>19</v>
      </c>
      <c r="K3339" t="str">
        <f>INDEX(Table6[Column1],MATCH(L3339,Table6[Column2]))</f>
        <v>Adults</v>
      </c>
      <c r="L3339">
        <v>44.690549949999998</v>
      </c>
      <c r="M3339" t="str">
        <f>VLOOKUP(L3339,Table1[],2)</f>
        <v>40 - 49</v>
      </c>
      <c r="N3339" t="str">
        <f>INDEX(Table7[Column1],MATCH(O3339,Table7[Column2]))</f>
        <v>Learning Stage</v>
      </c>
      <c r="O3339">
        <v>5.9580278729999998</v>
      </c>
      <c r="P3339" t="str">
        <f>VLOOKUP(O3339,Table13[],2)</f>
        <v>1 - 5</v>
      </c>
      <c r="Q3339" t="str">
        <f>INDEX(Table8[Column1],MATCH(R3339,Table8[Column2]))</f>
        <v>Maintained</v>
      </c>
      <c r="R3339">
        <v>75.472771010000002</v>
      </c>
      <c r="S3339">
        <f t="shared" si="105"/>
        <v>3.1446987920833331</v>
      </c>
      <c r="T3339" t="s">
        <v>19</v>
      </c>
    </row>
    <row r="3340" spans="1:20" x14ac:dyDescent="0.25">
      <c r="A3340">
        <v>3339</v>
      </c>
      <c r="B3340" t="s">
        <v>3293</v>
      </c>
      <c r="C3340" t="s">
        <v>219</v>
      </c>
      <c r="D3340" t="str">
        <f t="shared" si="104"/>
        <v>Bonnett Joshua</v>
      </c>
      <c r="E3340" t="s">
        <v>22</v>
      </c>
      <c r="F3340" t="s">
        <v>1489</v>
      </c>
      <c r="G3340" t="s">
        <v>1060</v>
      </c>
      <c r="H3340" t="s">
        <v>1061</v>
      </c>
      <c r="I3340" t="s">
        <v>169</v>
      </c>
      <c r="J3340" t="s">
        <v>19</v>
      </c>
      <c r="K3340" t="str">
        <f>INDEX(Table6[Column1],MATCH(L3340,Table6[Column2]))</f>
        <v>Young Adults</v>
      </c>
      <c r="L3340">
        <v>34.998593970000002</v>
      </c>
      <c r="M3340" t="str">
        <f>VLOOKUP(L3340,Table1[],2)</f>
        <v>30 - 39</v>
      </c>
      <c r="N3340" t="str">
        <f>INDEX(Table7[Column1],MATCH(O3340,Table7[Column2]))</f>
        <v>Fitting in Stage</v>
      </c>
      <c r="O3340">
        <v>6.2462021060000001</v>
      </c>
      <c r="P3340" t="str">
        <f>VLOOKUP(O3340,Table13[],2)</f>
        <v>6 - 10</v>
      </c>
      <c r="Q3340" t="str">
        <f>INDEX(Table8[Column1],MATCH(R3340,Table8[Column2]))</f>
        <v>Scheduled</v>
      </c>
      <c r="R3340">
        <v>12.40874693</v>
      </c>
      <c r="S3340">
        <f t="shared" si="105"/>
        <v>0.51703112208333335</v>
      </c>
      <c r="T3340" t="s">
        <v>19</v>
      </c>
    </row>
    <row r="3341" spans="1:20" x14ac:dyDescent="0.25">
      <c r="A3341">
        <v>3340</v>
      </c>
      <c r="B3341" t="s">
        <v>3294</v>
      </c>
      <c r="C3341" t="s">
        <v>3295</v>
      </c>
      <c r="D3341" t="str">
        <f t="shared" si="104"/>
        <v>Goin Sunny</v>
      </c>
      <c r="E3341" t="s">
        <v>15</v>
      </c>
      <c r="F3341" t="s">
        <v>107</v>
      </c>
      <c r="G3341" t="s">
        <v>1060</v>
      </c>
      <c r="H3341" t="s">
        <v>1061</v>
      </c>
      <c r="I3341" t="s">
        <v>107</v>
      </c>
      <c r="J3341" t="s">
        <v>19</v>
      </c>
      <c r="K3341" t="str">
        <f>INDEX(Table6[Column1],MATCH(L3341,Table6[Column2]))</f>
        <v>Seniors</v>
      </c>
      <c r="L3341">
        <v>60.605837530000002</v>
      </c>
      <c r="M3341" t="str">
        <f>VLOOKUP(L3341,Table1[],2)</f>
        <v>60 and Above</v>
      </c>
      <c r="N3341" t="str">
        <f>INDEX(Table7[Column1],MATCH(O3341,Table7[Column2]))</f>
        <v>Learning Stage</v>
      </c>
      <c r="O3341">
        <v>5.7322693280000001</v>
      </c>
      <c r="P3341" t="str">
        <f>VLOOKUP(O3341,Table13[],2)</f>
        <v>1 - 5</v>
      </c>
      <c r="Q3341" t="str">
        <f>INDEX(Table8[Column1],MATCH(R3341,Table8[Column2]))</f>
        <v>Unexcused</v>
      </c>
      <c r="R3341">
        <v>166.5595007</v>
      </c>
      <c r="S3341">
        <f t="shared" si="105"/>
        <v>6.9399791958333337</v>
      </c>
      <c r="T3341" t="s">
        <v>19</v>
      </c>
    </row>
    <row r="3342" spans="1:20" x14ac:dyDescent="0.25">
      <c r="A3342">
        <v>3341</v>
      </c>
      <c r="B3342" t="s">
        <v>3296</v>
      </c>
      <c r="C3342" t="s">
        <v>50</v>
      </c>
      <c r="D3342" t="str">
        <f t="shared" si="104"/>
        <v>Hoff Robert</v>
      </c>
      <c r="E3342" t="s">
        <v>22</v>
      </c>
      <c r="F3342" t="s">
        <v>38</v>
      </c>
      <c r="G3342" t="s">
        <v>820</v>
      </c>
      <c r="H3342" t="s">
        <v>821</v>
      </c>
      <c r="I3342" t="s">
        <v>38</v>
      </c>
      <c r="J3342" t="s">
        <v>19</v>
      </c>
      <c r="K3342" t="str">
        <f>INDEX(Table6[Column1],MATCH(L3342,Table6[Column2]))</f>
        <v>Young Adults</v>
      </c>
      <c r="L3342">
        <v>38.220631599999997</v>
      </c>
      <c r="M3342" t="str">
        <f>VLOOKUP(L3342,Table1[],2)</f>
        <v>30 - 39</v>
      </c>
      <c r="N3342" t="str">
        <f>INDEX(Table7[Column1],MATCH(O3342,Table7[Column2]))</f>
        <v>Fitting in Stage</v>
      </c>
      <c r="O3342">
        <v>6.3311816649999999</v>
      </c>
      <c r="P3342" t="str">
        <f>VLOOKUP(O3342,Table13[],2)</f>
        <v>6 - 10</v>
      </c>
      <c r="Q3342" t="str">
        <f>INDEX(Table8[Column1],MATCH(R3342,Table8[Column2]))</f>
        <v>Scheduled</v>
      </c>
      <c r="R3342">
        <v>28.077307009999998</v>
      </c>
      <c r="S3342">
        <f t="shared" si="105"/>
        <v>1.1698877920833333</v>
      </c>
      <c r="T3342" t="s">
        <v>19</v>
      </c>
    </row>
    <row r="3343" spans="1:20" x14ac:dyDescent="0.25">
      <c r="A3343">
        <v>3342</v>
      </c>
      <c r="B3343" t="s">
        <v>3297</v>
      </c>
      <c r="C3343" t="s">
        <v>1290</v>
      </c>
      <c r="D3343" t="str">
        <f t="shared" si="104"/>
        <v>Macaulay Peter</v>
      </c>
      <c r="E3343" t="s">
        <v>22</v>
      </c>
      <c r="F3343" t="s">
        <v>33</v>
      </c>
      <c r="G3343" t="s">
        <v>1060</v>
      </c>
      <c r="H3343" t="s">
        <v>1061</v>
      </c>
      <c r="I3343" t="s">
        <v>33</v>
      </c>
      <c r="J3343" t="s">
        <v>19</v>
      </c>
      <c r="K3343" t="str">
        <f>INDEX(Table6[Column1],MATCH(L3343,Table6[Column2]))</f>
        <v>Elders</v>
      </c>
      <c r="L3343">
        <v>51.380465180000002</v>
      </c>
      <c r="M3343" t="str">
        <f>VLOOKUP(L3343,Table1[],2)</f>
        <v>50 - 59</v>
      </c>
      <c r="N3343" t="str">
        <f>INDEX(Table7[Column1],MATCH(O3343,Table7[Column2]))</f>
        <v>Learning Stage</v>
      </c>
      <c r="O3343">
        <v>4.2125648040000003</v>
      </c>
      <c r="P3343" t="str">
        <f>VLOOKUP(O3343,Table13[],2)</f>
        <v>1 - 5</v>
      </c>
      <c r="Q3343" t="str">
        <f>INDEX(Table8[Column1],MATCH(R3343,Table8[Column2]))</f>
        <v>Habitual</v>
      </c>
      <c r="R3343">
        <v>84.189365600000002</v>
      </c>
      <c r="S3343">
        <f t="shared" si="105"/>
        <v>3.5078902333333333</v>
      </c>
      <c r="T3343" t="s">
        <v>19</v>
      </c>
    </row>
    <row r="3344" spans="1:20" x14ac:dyDescent="0.25">
      <c r="A3344">
        <v>3343</v>
      </c>
      <c r="B3344" t="s">
        <v>3298</v>
      </c>
      <c r="C3344" t="s">
        <v>144</v>
      </c>
      <c r="D3344" t="str">
        <f t="shared" si="104"/>
        <v>Fulton David</v>
      </c>
      <c r="E3344" t="s">
        <v>22</v>
      </c>
      <c r="F3344" t="s">
        <v>30</v>
      </c>
      <c r="G3344" t="s">
        <v>1060</v>
      </c>
      <c r="H3344" t="s">
        <v>1061</v>
      </c>
      <c r="I3344" t="s">
        <v>30</v>
      </c>
      <c r="J3344" t="s">
        <v>19</v>
      </c>
      <c r="K3344" t="str">
        <f>INDEX(Table6[Column1],MATCH(L3344,Table6[Column2]))</f>
        <v>Adults</v>
      </c>
      <c r="L3344">
        <v>40.547995739999998</v>
      </c>
      <c r="M3344" t="str">
        <f>VLOOKUP(L3344,Table1[],2)</f>
        <v>40 - 49</v>
      </c>
      <c r="N3344" t="str">
        <f>INDEX(Table7[Column1],MATCH(O3344,Table7[Column2]))</f>
        <v>Learning Stage</v>
      </c>
      <c r="O3344">
        <v>5.1054341379999997</v>
      </c>
      <c r="P3344" t="str">
        <f>VLOOKUP(O3344,Table13[],2)</f>
        <v>1 - 5</v>
      </c>
      <c r="Q3344" t="str">
        <f>INDEX(Table8[Column1],MATCH(R3344,Table8[Column2]))</f>
        <v>Maintained</v>
      </c>
      <c r="R3344">
        <v>42.461826010000003</v>
      </c>
      <c r="S3344">
        <f t="shared" si="105"/>
        <v>1.7692427504166668</v>
      </c>
      <c r="T3344" t="s">
        <v>19</v>
      </c>
    </row>
    <row r="3345" spans="1:20" x14ac:dyDescent="0.25">
      <c r="A3345">
        <v>3344</v>
      </c>
      <c r="B3345" t="s">
        <v>1151</v>
      </c>
      <c r="C3345" t="s">
        <v>441</v>
      </c>
      <c r="D3345" t="str">
        <f t="shared" si="104"/>
        <v>Stephens Amy</v>
      </c>
      <c r="E3345" t="s">
        <v>15</v>
      </c>
      <c r="F3345" t="s">
        <v>27</v>
      </c>
      <c r="G3345" t="s">
        <v>1060</v>
      </c>
      <c r="H3345" t="s">
        <v>1061</v>
      </c>
      <c r="I3345" t="s">
        <v>27</v>
      </c>
      <c r="J3345" t="s">
        <v>19</v>
      </c>
      <c r="K3345" t="str">
        <f>INDEX(Table6[Column1],MATCH(L3345,Table6[Column2]))</f>
        <v>Young Adults</v>
      </c>
      <c r="L3345">
        <v>37.363868850000003</v>
      </c>
      <c r="M3345" t="str">
        <f>VLOOKUP(L3345,Table1[],2)</f>
        <v>30 - 39</v>
      </c>
      <c r="N3345" t="str">
        <f>INDEX(Table7[Column1],MATCH(O3345,Table7[Column2]))</f>
        <v>Learning Stage</v>
      </c>
      <c r="O3345">
        <v>5.1777109939999999</v>
      </c>
      <c r="P3345" t="str">
        <f>VLOOKUP(O3345,Table13[],2)</f>
        <v>1 - 5</v>
      </c>
      <c r="Q3345" t="str">
        <f>INDEX(Table8[Column1],MATCH(R3345,Table8[Column2]))</f>
        <v>Maintained</v>
      </c>
      <c r="R3345">
        <v>44.760759819999997</v>
      </c>
      <c r="S3345">
        <f t="shared" si="105"/>
        <v>1.8650316591666665</v>
      </c>
      <c r="T3345" t="s">
        <v>19</v>
      </c>
    </row>
    <row r="3346" spans="1:20" x14ac:dyDescent="0.25">
      <c r="A3346">
        <v>3345</v>
      </c>
      <c r="B3346" t="s">
        <v>3299</v>
      </c>
      <c r="C3346" t="s">
        <v>3300</v>
      </c>
      <c r="D3346" t="str">
        <f t="shared" si="104"/>
        <v>Janke Rogelio</v>
      </c>
      <c r="E3346" t="s">
        <v>22</v>
      </c>
      <c r="F3346" t="s">
        <v>38</v>
      </c>
      <c r="G3346" t="s">
        <v>1060</v>
      </c>
      <c r="H3346" t="s">
        <v>1061</v>
      </c>
      <c r="I3346" t="s">
        <v>38</v>
      </c>
      <c r="J3346" t="s">
        <v>19</v>
      </c>
      <c r="K3346" t="str">
        <f>INDEX(Table6[Column1],MATCH(L3346,Table6[Column2]))</f>
        <v>Adults</v>
      </c>
      <c r="L3346">
        <v>43.141286010000002</v>
      </c>
      <c r="M3346" t="str">
        <f>VLOOKUP(L3346,Table1[],2)</f>
        <v>40 - 49</v>
      </c>
      <c r="N3346" t="str">
        <f>INDEX(Table7[Column1],MATCH(O3346,Table7[Column2]))</f>
        <v>Learning Stage</v>
      </c>
      <c r="O3346">
        <v>4.8280468839999999</v>
      </c>
      <c r="P3346" t="str">
        <f>VLOOKUP(O3346,Table13[],2)</f>
        <v>1 - 5</v>
      </c>
      <c r="Q3346" t="str">
        <f>INDEX(Table8[Column1],MATCH(R3346,Table8[Column2]))</f>
        <v>Habitual</v>
      </c>
      <c r="R3346">
        <v>83.953790560000002</v>
      </c>
      <c r="S3346">
        <f t="shared" si="105"/>
        <v>3.498074606666667</v>
      </c>
      <c r="T3346" t="s">
        <v>19</v>
      </c>
    </row>
    <row r="3347" spans="1:20" x14ac:dyDescent="0.25">
      <c r="A3347">
        <v>3346</v>
      </c>
      <c r="B3347" t="s">
        <v>267</v>
      </c>
      <c r="C3347" t="s">
        <v>241</v>
      </c>
      <c r="D3347" t="str">
        <f t="shared" si="104"/>
        <v>Johnson Jessica</v>
      </c>
      <c r="E3347" t="s">
        <v>15</v>
      </c>
      <c r="F3347" t="s">
        <v>54</v>
      </c>
      <c r="G3347" t="s">
        <v>2305</v>
      </c>
      <c r="H3347" t="s">
        <v>1826</v>
      </c>
      <c r="I3347" t="s">
        <v>54</v>
      </c>
      <c r="J3347" t="s">
        <v>19</v>
      </c>
      <c r="K3347" t="str">
        <f>INDEX(Table6[Column1],MATCH(L3347,Table6[Column2]))</f>
        <v>Young Adults</v>
      </c>
      <c r="L3347">
        <v>37.924690929999997</v>
      </c>
      <c r="M3347" t="str">
        <f>VLOOKUP(L3347,Table1[],2)</f>
        <v>30 - 39</v>
      </c>
      <c r="N3347" t="str">
        <f>INDEX(Table7[Column1],MATCH(O3347,Table7[Column2]))</f>
        <v>Learning Stage</v>
      </c>
      <c r="O3347">
        <v>4.3152156000000002</v>
      </c>
      <c r="P3347" t="str">
        <f>VLOOKUP(O3347,Table13[],2)</f>
        <v>1 - 5</v>
      </c>
      <c r="Q3347" t="str">
        <f>INDEX(Table8[Column1],MATCH(R3347,Table8[Column2]))</f>
        <v>Maintained</v>
      </c>
      <c r="R3347">
        <v>57.655727740000003</v>
      </c>
      <c r="S3347">
        <f t="shared" si="105"/>
        <v>2.4023219891666669</v>
      </c>
      <c r="T3347" t="s">
        <v>19</v>
      </c>
    </row>
    <row r="3348" spans="1:20" x14ac:dyDescent="0.25">
      <c r="A3348">
        <v>3347</v>
      </c>
      <c r="B3348" t="s">
        <v>3301</v>
      </c>
      <c r="C3348" t="s">
        <v>482</v>
      </c>
      <c r="D3348" t="str">
        <f t="shared" si="104"/>
        <v>Menges Brent</v>
      </c>
      <c r="E3348" t="s">
        <v>22</v>
      </c>
      <c r="F3348" t="s">
        <v>57</v>
      </c>
      <c r="G3348" t="s">
        <v>2305</v>
      </c>
      <c r="H3348" t="s">
        <v>1826</v>
      </c>
      <c r="I3348" t="s">
        <v>57</v>
      </c>
      <c r="J3348" t="s">
        <v>19</v>
      </c>
      <c r="K3348" t="str">
        <f>INDEX(Table6[Column1],MATCH(L3348,Table6[Column2]))</f>
        <v>Seniors</v>
      </c>
      <c r="L3348">
        <v>65.02756488</v>
      </c>
      <c r="M3348" t="str">
        <f>VLOOKUP(L3348,Table1[],2)</f>
        <v>60 and Above</v>
      </c>
      <c r="N3348" t="str">
        <f>INDEX(Table7[Column1],MATCH(O3348,Table7[Column2]))</f>
        <v>Learning Stage</v>
      </c>
      <c r="O3348">
        <v>2.5360212880000002</v>
      </c>
      <c r="P3348" t="str">
        <f>VLOOKUP(O3348,Table13[],2)</f>
        <v>1 - 5</v>
      </c>
      <c r="Q3348" t="str">
        <f>INDEX(Table8[Column1],MATCH(R3348,Table8[Column2]))</f>
        <v>Excused</v>
      </c>
      <c r="R3348">
        <v>141.6617426</v>
      </c>
      <c r="S3348">
        <f t="shared" si="105"/>
        <v>5.9025726083333332</v>
      </c>
      <c r="T3348" t="s">
        <v>19</v>
      </c>
    </row>
    <row r="3349" spans="1:20" x14ac:dyDescent="0.25">
      <c r="A3349">
        <v>3348</v>
      </c>
      <c r="B3349" t="s">
        <v>907</v>
      </c>
      <c r="C3349" t="s">
        <v>1191</v>
      </c>
      <c r="D3349" t="str">
        <f t="shared" si="104"/>
        <v>Ernst Crystal</v>
      </c>
      <c r="E3349" t="s">
        <v>15</v>
      </c>
      <c r="F3349" t="s">
        <v>30</v>
      </c>
      <c r="G3349" t="s">
        <v>17</v>
      </c>
      <c r="H3349" t="s">
        <v>18</v>
      </c>
      <c r="I3349" t="s">
        <v>30</v>
      </c>
      <c r="J3349" t="s">
        <v>19</v>
      </c>
      <c r="K3349" t="str">
        <f>INDEX(Table6[Column1],MATCH(L3349,Table6[Column2]))</f>
        <v>Young Adults</v>
      </c>
      <c r="L3349">
        <v>32.849014279999999</v>
      </c>
      <c r="M3349" t="str">
        <f>VLOOKUP(L3349,Table1[],2)</f>
        <v>30 - 39</v>
      </c>
      <c r="N3349" t="str">
        <f>INDEX(Table7[Column1],MATCH(O3349,Table7[Column2]))</f>
        <v>Learning Stage</v>
      </c>
      <c r="O3349">
        <v>2.8414028180000002</v>
      </c>
      <c r="P3349" t="str">
        <f>VLOOKUP(O3349,Table13[],2)</f>
        <v>1 - 5</v>
      </c>
      <c r="Q3349" t="str">
        <f>INDEX(Table8[Column1],MATCH(R3349,Table8[Column2]))</f>
        <v>Maintained</v>
      </c>
      <c r="R3349">
        <v>42.095469489999999</v>
      </c>
      <c r="S3349">
        <f t="shared" si="105"/>
        <v>1.7539778954166667</v>
      </c>
      <c r="T3349" t="s">
        <v>19</v>
      </c>
    </row>
    <row r="3350" spans="1:20" x14ac:dyDescent="0.25">
      <c r="A3350">
        <v>3349</v>
      </c>
      <c r="B3350" t="s">
        <v>170</v>
      </c>
      <c r="C3350" t="s">
        <v>464</v>
      </c>
      <c r="D3350" t="str">
        <f t="shared" si="104"/>
        <v>Harvey Steven</v>
      </c>
      <c r="E3350" t="s">
        <v>22</v>
      </c>
      <c r="F3350" t="s">
        <v>30</v>
      </c>
      <c r="G3350" t="s">
        <v>1060</v>
      </c>
      <c r="H3350" t="s">
        <v>1061</v>
      </c>
      <c r="I3350" t="s">
        <v>30</v>
      </c>
      <c r="J3350" t="s">
        <v>19</v>
      </c>
      <c r="K3350" t="str">
        <f>INDEX(Table6[Column1],MATCH(L3350,Table6[Column2]))</f>
        <v>Adults</v>
      </c>
      <c r="L3350">
        <v>42.244623449999999</v>
      </c>
      <c r="M3350" t="str">
        <f>VLOOKUP(L3350,Table1[],2)</f>
        <v>40 - 49</v>
      </c>
      <c r="N3350" t="str">
        <f>INDEX(Table7[Column1],MATCH(O3350,Table7[Column2]))</f>
        <v>Learning Stage</v>
      </c>
      <c r="O3350">
        <v>5.1552722339999999</v>
      </c>
      <c r="P3350" t="str">
        <f>VLOOKUP(O3350,Table13[],2)</f>
        <v>1 - 5</v>
      </c>
      <c r="Q3350" t="str">
        <f>INDEX(Table8[Column1],MATCH(R3350,Table8[Column2]))</f>
        <v>Maintained</v>
      </c>
      <c r="R3350">
        <v>54.413809379999996</v>
      </c>
      <c r="S3350">
        <f t="shared" si="105"/>
        <v>2.2672420574999999</v>
      </c>
      <c r="T3350" t="s">
        <v>19</v>
      </c>
    </row>
    <row r="3351" spans="1:20" x14ac:dyDescent="0.25">
      <c r="A3351">
        <v>3350</v>
      </c>
      <c r="B3351" t="s">
        <v>1590</v>
      </c>
      <c r="C3351" t="s">
        <v>414</v>
      </c>
      <c r="D3351" t="str">
        <f t="shared" si="104"/>
        <v>Christensen Anna</v>
      </c>
      <c r="E3351" t="s">
        <v>15</v>
      </c>
      <c r="F3351" t="s">
        <v>38</v>
      </c>
      <c r="G3351" t="s">
        <v>820</v>
      </c>
      <c r="H3351" t="s">
        <v>821</v>
      </c>
      <c r="I3351" t="s">
        <v>38</v>
      </c>
      <c r="J3351" t="s">
        <v>19</v>
      </c>
      <c r="K3351" t="str">
        <f>INDEX(Table6[Column1],MATCH(L3351,Table6[Column2]))</f>
        <v>Youth</v>
      </c>
      <c r="L3351">
        <v>20.572603019999999</v>
      </c>
      <c r="M3351" t="str">
        <f>VLOOKUP(L3351,Table1[],2)</f>
        <v>20 - 29</v>
      </c>
      <c r="N3351" t="str">
        <f>INDEX(Table7[Column1],MATCH(O3351,Table7[Column2]))</f>
        <v>Fitting in Stage</v>
      </c>
      <c r="O3351">
        <v>8.0234151429999994</v>
      </c>
      <c r="P3351" t="str">
        <f>VLOOKUP(O3351,Table13[],2)</f>
        <v>6 - 10</v>
      </c>
      <c r="Q3351" t="str">
        <f>INDEX(Table8[Column1],MATCH(R3351,Table8[Column2]))</f>
        <v>Scheduled</v>
      </c>
      <c r="R3351">
        <v>0</v>
      </c>
      <c r="S3351">
        <f t="shared" si="105"/>
        <v>0</v>
      </c>
      <c r="T3351" t="s">
        <v>19</v>
      </c>
    </row>
    <row r="3352" spans="1:20" x14ac:dyDescent="0.25">
      <c r="A3352">
        <v>3351</v>
      </c>
      <c r="B3352" t="s">
        <v>3302</v>
      </c>
      <c r="C3352" t="s">
        <v>3303</v>
      </c>
      <c r="D3352" t="str">
        <f t="shared" si="104"/>
        <v>Heckler Mitzi</v>
      </c>
      <c r="E3352" t="s">
        <v>15</v>
      </c>
      <c r="F3352" t="s">
        <v>1489</v>
      </c>
      <c r="G3352" t="s">
        <v>1060</v>
      </c>
      <c r="H3352" t="s">
        <v>1061</v>
      </c>
      <c r="I3352" t="s">
        <v>169</v>
      </c>
      <c r="J3352" t="s">
        <v>19</v>
      </c>
      <c r="K3352" t="str">
        <f>INDEX(Table6[Column1],MATCH(L3352,Table6[Column2]))</f>
        <v>Elders</v>
      </c>
      <c r="L3352">
        <v>50.78915147</v>
      </c>
      <c r="M3352" t="str">
        <f>VLOOKUP(L3352,Table1[],2)</f>
        <v>50 - 59</v>
      </c>
      <c r="N3352" t="str">
        <f>INDEX(Table7[Column1],MATCH(O3352,Table7[Column2]))</f>
        <v>Learning Stage</v>
      </c>
      <c r="O3352">
        <v>4.499867869</v>
      </c>
      <c r="P3352" t="str">
        <f>VLOOKUP(O3352,Table13[],2)</f>
        <v>1 - 5</v>
      </c>
      <c r="Q3352" t="str">
        <f>INDEX(Table8[Column1],MATCH(R3352,Table8[Column2]))</f>
        <v>Habitual</v>
      </c>
      <c r="R3352">
        <v>105.98754340000001</v>
      </c>
      <c r="S3352">
        <f t="shared" si="105"/>
        <v>4.416147641666667</v>
      </c>
      <c r="T3352" t="s">
        <v>19</v>
      </c>
    </row>
    <row r="3353" spans="1:20" x14ac:dyDescent="0.25">
      <c r="A3353">
        <v>3352</v>
      </c>
      <c r="B3353" t="s">
        <v>3304</v>
      </c>
      <c r="C3353" t="s">
        <v>3305</v>
      </c>
      <c r="D3353" t="str">
        <f t="shared" si="104"/>
        <v>Belton Cristin</v>
      </c>
      <c r="E3353" t="s">
        <v>15</v>
      </c>
      <c r="F3353" t="s">
        <v>33</v>
      </c>
      <c r="G3353" t="s">
        <v>2305</v>
      </c>
      <c r="H3353" t="s">
        <v>1826</v>
      </c>
      <c r="I3353" t="s">
        <v>33</v>
      </c>
      <c r="J3353" t="s">
        <v>19</v>
      </c>
      <c r="K3353" t="str">
        <f>INDEX(Table6[Column1],MATCH(L3353,Table6[Column2]))</f>
        <v>Elders</v>
      </c>
      <c r="L3353">
        <v>55.497941910000002</v>
      </c>
      <c r="M3353" t="str">
        <f>VLOOKUP(L3353,Table1[],2)</f>
        <v>50 - 59</v>
      </c>
      <c r="N3353" t="str">
        <f>INDEX(Table7[Column1],MATCH(O3353,Table7[Column2]))</f>
        <v>Learning Stage</v>
      </c>
      <c r="O3353">
        <v>5.7598222909999999</v>
      </c>
      <c r="P3353" t="str">
        <f>VLOOKUP(O3353,Table13[],2)</f>
        <v>1 - 5</v>
      </c>
      <c r="Q3353" t="str">
        <f>INDEX(Table8[Column1],MATCH(R3353,Table8[Column2]))</f>
        <v>Habitual</v>
      </c>
      <c r="R3353">
        <v>103.9533749</v>
      </c>
      <c r="S3353">
        <f t="shared" si="105"/>
        <v>4.3313906208333339</v>
      </c>
      <c r="T3353" t="s">
        <v>19</v>
      </c>
    </row>
    <row r="3354" spans="1:20" x14ac:dyDescent="0.25">
      <c r="A3354">
        <v>3353</v>
      </c>
      <c r="B3354" t="s">
        <v>1304</v>
      </c>
      <c r="C3354" t="s">
        <v>89</v>
      </c>
      <c r="D3354" t="str">
        <f t="shared" si="104"/>
        <v>Erickson Joseph</v>
      </c>
      <c r="E3354" t="s">
        <v>22</v>
      </c>
      <c r="F3354" t="s">
        <v>127</v>
      </c>
      <c r="G3354" t="s">
        <v>2305</v>
      </c>
      <c r="H3354" t="s">
        <v>1826</v>
      </c>
      <c r="I3354" t="s">
        <v>127</v>
      </c>
      <c r="J3354" t="s">
        <v>19</v>
      </c>
      <c r="K3354" t="str">
        <f>INDEX(Table6[Column1],MATCH(L3354,Table6[Column2]))</f>
        <v>Seniors</v>
      </c>
      <c r="L3354">
        <v>64.84493492</v>
      </c>
      <c r="M3354" t="str">
        <f>VLOOKUP(L3354,Table1[],2)</f>
        <v>60 and Above</v>
      </c>
      <c r="N3354" t="str">
        <f>INDEX(Table7[Column1],MATCH(O3354,Table7[Column2]))</f>
        <v>Learning Stage</v>
      </c>
      <c r="O3354">
        <v>2.6178590540000002</v>
      </c>
      <c r="P3354" t="str">
        <f>VLOOKUP(O3354,Table13[],2)</f>
        <v>1 - 5</v>
      </c>
      <c r="Q3354" t="str">
        <f>INDEX(Table8[Column1],MATCH(R3354,Table8[Column2]))</f>
        <v>Excused</v>
      </c>
      <c r="R3354">
        <v>127.8040769</v>
      </c>
      <c r="S3354">
        <f t="shared" si="105"/>
        <v>5.3251698708333333</v>
      </c>
      <c r="T3354" t="s">
        <v>19</v>
      </c>
    </row>
    <row r="3355" spans="1:20" x14ac:dyDescent="0.25">
      <c r="A3355">
        <v>3354</v>
      </c>
      <c r="B3355" t="s">
        <v>3306</v>
      </c>
      <c r="C3355" t="s">
        <v>227</v>
      </c>
      <c r="D3355" t="str">
        <f t="shared" si="104"/>
        <v>Pirtle Lisa</v>
      </c>
      <c r="E3355" t="s">
        <v>15</v>
      </c>
      <c r="F3355" t="s">
        <v>38</v>
      </c>
      <c r="G3355" t="s">
        <v>1060</v>
      </c>
      <c r="H3355" t="s">
        <v>1061</v>
      </c>
      <c r="I3355" t="s">
        <v>38</v>
      </c>
      <c r="J3355" t="s">
        <v>19</v>
      </c>
      <c r="K3355" t="str">
        <f>INDEX(Table6[Column1],MATCH(L3355,Table6[Column2]))</f>
        <v>Adults</v>
      </c>
      <c r="L3355">
        <v>40.705943210000001</v>
      </c>
      <c r="M3355" t="str">
        <f>VLOOKUP(L3355,Table1[],2)</f>
        <v>40 - 49</v>
      </c>
      <c r="N3355" t="str">
        <f>INDEX(Table7[Column1],MATCH(O3355,Table7[Column2]))</f>
        <v>Learning Stage</v>
      </c>
      <c r="O3355">
        <v>4.9008973070000001</v>
      </c>
      <c r="P3355" t="str">
        <f>VLOOKUP(O3355,Table13[],2)</f>
        <v>1 - 5</v>
      </c>
      <c r="Q3355" t="str">
        <f>INDEX(Table8[Column1],MATCH(R3355,Table8[Column2]))</f>
        <v>Maintained</v>
      </c>
      <c r="R3355">
        <v>44.099145729999996</v>
      </c>
      <c r="S3355">
        <f t="shared" si="105"/>
        <v>1.8374644054166664</v>
      </c>
      <c r="T3355" t="s">
        <v>19</v>
      </c>
    </row>
    <row r="3356" spans="1:20" x14ac:dyDescent="0.25">
      <c r="A3356">
        <v>3355</v>
      </c>
      <c r="B3356" t="s">
        <v>3307</v>
      </c>
      <c r="C3356" t="s">
        <v>401</v>
      </c>
      <c r="D3356" t="str">
        <f t="shared" si="104"/>
        <v>Heinrich Michael</v>
      </c>
      <c r="E3356" t="s">
        <v>22</v>
      </c>
      <c r="F3356" t="s">
        <v>38</v>
      </c>
      <c r="G3356" t="s">
        <v>1060</v>
      </c>
      <c r="H3356" t="s">
        <v>1061</v>
      </c>
      <c r="I3356" t="s">
        <v>38</v>
      </c>
      <c r="J3356" t="s">
        <v>19</v>
      </c>
      <c r="K3356" t="str">
        <f>INDEX(Table6[Column1],MATCH(L3356,Table6[Column2]))</f>
        <v>Elders</v>
      </c>
      <c r="L3356">
        <v>55.416807300000002</v>
      </c>
      <c r="M3356" t="str">
        <f>VLOOKUP(L3356,Table1[],2)</f>
        <v>50 - 59</v>
      </c>
      <c r="N3356" t="str">
        <f>INDEX(Table7[Column1],MATCH(O3356,Table7[Column2]))</f>
        <v>Learning Stage</v>
      </c>
      <c r="O3356">
        <v>4.4788524199999999</v>
      </c>
      <c r="P3356" t="str">
        <f>VLOOKUP(O3356,Table13[],2)</f>
        <v>1 - 5</v>
      </c>
      <c r="Q3356" t="str">
        <f>INDEX(Table8[Column1],MATCH(R3356,Table8[Column2]))</f>
        <v>Habitual</v>
      </c>
      <c r="R3356">
        <v>89.301981170000005</v>
      </c>
      <c r="S3356">
        <f t="shared" si="105"/>
        <v>3.7209158820833337</v>
      </c>
      <c r="T3356" t="s">
        <v>19</v>
      </c>
    </row>
    <row r="3357" spans="1:20" x14ac:dyDescent="0.25">
      <c r="A3357">
        <v>3356</v>
      </c>
      <c r="B3357" t="s">
        <v>200</v>
      </c>
      <c r="C3357" t="s">
        <v>2086</v>
      </c>
      <c r="D3357" t="str">
        <f t="shared" si="104"/>
        <v>White Kathy</v>
      </c>
      <c r="E3357" t="s">
        <v>15</v>
      </c>
      <c r="F3357" t="s">
        <v>24</v>
      </c>
      <c r="G3357" t="s">
        <v>1060</v>
      </c>
      <c r="H3357" t="s">
        <v>1061</v>
      </c>
      <c r="I3357" t="s">
        <v>24</v>
      </c>
      <c r="J3357" t="s">
        <v>19</v>
      </c>
      <c r="K3357" t="str">
        <f>INDEX(Table6[Column1],MATCH(L3357,Table6[Column2]))</f>
        <v>Young Adults</v>
      </c>
      <c r="L3357">
        <v>39.706423219999998</v>
      </c>
      <c r="M3357" t="str">
        <f>VLOOKUP(L3357,Table1[],2)</f>
        <v>30 - 39</v>
      </c>
      <c r="N3357" t="str">
        <f>INDEX(Table7[Column1],MATCH(O3357,Table7[Column2]))</f>
        <v>Learning Stage</v>
      </c>
      <c r="O3357">
        <v>3.1707851640000002</v>
      </c>
      <c r="P3357" t="str">
        <f>VLOOKUP(O3357,Table13[],2)</f>
        <v>1 - 5</v>
      </c>
      <c r="Q3357" t="str">
        <f>INDEX(Table8[Column1],MATCH(R3357,Table8[Column2]))</f>
        <v>Scheduled</v>
      </c>
      <c r="R3357">
        <v>36.683506010000002</v>
      </c>
      <c r="S3357">
        <f t="shared" si="105"/>
        <v>1.5284794170833333</v>
      </c>
      <c r="T3357" t="s">
        <v>19</v>
      </c>
    </row>
    <row r="3358" spans="1:20" x14ac:dyDescent="0.25">
      <c r="A3358">
        <v>3357</v>
      </c>
      <c r="B3358" t="s">
        <v>3308</v>
      </c>
      <c r="C3358" t="s">
        <v>340</v>
      </c>
      <c r="D3358" t="str">
        <f t="shared" si="104"/>
        <v>Boyle Christopher</v>
      </c>
      <c r="E3358" t="s">
        <v>22</v>
      </c>
      <c r="F3358" t="s">
        <v>16</v>
      </c>
      <c r="G3358" t="s">
        <v>820</v>
      </c>
      <c r="H3358" t="s">
        <v>821</v>
      </c>
      <c r="I3358" t="s">
        <v>16</v>
      </c>
      <c r="J3358" t="s">
        <v>19</v>
      </c>
      <c r="K3358" t="str">
        <f>INDEX(Table6[Column1],MATCH(L3358,Table6[Column2]))</f>
        <v>Seniors</v>
      </c>
      <c r="L3358">
        <v>60.048922529999999</v>
      </c>
      <c r="M3358" t="str">
        <f>VLOOKUP(L3358,Table1[],2)</f>
        <v>60 and Above</v>
      </c>
      <c r="N3358" t="str">
        <f>INDEX(Table7[Column1],MATCH(O3358,Table7[Column2]))</f>
        <v>Fitting in Stage</v>
      </c>
      <c r="O3358">
        <v>6.5141117660000001</v>
      </c>
      <c r="P3358" t="str">
        <f>VLOOKUP(O3358,Table13[],2)</f>
        <v>6 - 10</v>
      </c>
      <c r="Q3358" t="str">
        <f>INDEX(Table8[Column1],MATCH(R3358,Table8[Column2]))</f>
        <v>Excused</v>
      </c>
      <c r="R3358">
        <v>128.11733989999999</v>
      </c>
      <c r="S3358">
        <f t="shared" si="105"/>
        <v>5.3382224958333335</v>
      </c>
      <c r="T3358" t="s">
        <v>19</v>
      </c>
    </row>
    <row r="3359" spans="1:20" x14ac:dyDescent="0.25">
      <c r="A3359">
        <v>3358</v>
      </c>
      <c r="B3359" t="s">
        <v>840</v>
      </c>
      <c r="C3359" t="s">
        <v>423</v>
      </c>
      <c r="D3359" t="str">
        <f t="shared" si="104"/>
        <v>Sheffield Brenda</v>
      </c>
      <c r="E3359" t="s">
        <v>15</v>
      </c>
      <c r="F3359" t="s">
        <v>1138</v>
      </c>
      <c r="G3359" t="s">
        <v>1060</v>
      </c>
      <c r="H3359" t="s">
        <v>1061</v>
      </c>
      <c r="I3359" t="s">
        <v>30</v>
      </c>
      <c r="J3359" t="s">
        <v>19</v>
      </c>
      <c r="K3359" t="str">
        <f>INDEX(Table6[Column1],MATCH(L3359,Table6[Column2]))</f>
        <v>Elders</v>
      </c>
      <c r="L3359">
        <v>59.242938559999999</v>
      </c>
      <c r="M3359" t="str">
        <f>VLOOKUP(L3359,Table1[],2)</f>
        <v>50 - 59</v>
      </c>
      <c r="N3359" t="str">
        <f>INDEX(Table7[Column1],MATCH(O3359,Table7[Column2]))</f>
        <v>Learning Stage</v>
      </c>
      <c r="O3359">
        <v>2.8578951400000001</v>
      </c>
      <c r="P3359" t="str">
        <f>VLOOKUP(O3359,Table13[],2)</f>
        <v>1 - 5</v>
      </c>
      <c r="Q3359" t="str">
        <f>INDEX(Table8[Column1],MATCH(R3359,Table8[Column2]))</f>
        <v>Unexcused</v>
      </c>
      <c r="R3359">
        <v>163.91484819999999</v>
      </c>
      <c r="S3359">
        <f t="shared" si="105"/>
        <v>6.8297853416666667</v>
      </c>
      <c r="T3359" t="s">
        <v>19</v>
      </c>
    </row>
    <row r="3360" spans="1:20" x14ac:dyDescent="0.25">
      <c r="A3360">
        <v>3359</v>
      </c>
      <c r="B3360" t="s">
        <v>93</v>
      </c>
      <c r="C3360" t="s">
        <v>89</v>
      </c>
      <c r="D3360" t="str">
        <f t="shared" si="104"/>
        <v>William Joseph</v>
      </c>
      <c r="E3360" t="s">
        <v>22</v>
      </c>
      <c r="F3360" t="s">
        <v>2705</v>
      </c>
      <c r="G3360" t="s">
        <v>1825</v>
      </c>
      <c r="H3360" t="s">
        <v>1826</v>
      </c>
      <c r="I3360" t="s">
        <v>1472</v>
      </c>
      <c r="J3360" t="s">
        <v>19</v>
      </c>
      <c r="K3360" t="str">
        <f>INDEX(Table6[Column1],MATCH(L3360,Table6[Column2]))</f>
        <v>Young Adults</v>
      </c>
      <c r="L3360">
        <v>32.821038889999997</v>
      </c>
      <c r="M3360" t="str">
        <f>VLOOKUP(L3360,Table1[],2)</f>
        <v>30 - 39</v>
      </c>
      <c r="N3360" t="str">
        <f>INDEX(Table7[Column1],MATCH(O3360,Table7[Column2]))</f>
        <v>Learning Stage</v>
      </c>
      <c r="O3360">
        <v>5.1486989640000003</v>
      </c>
      <c r="P3360" t="str">
        <f>VLOOKUP(O3360,Table13[],2)</f>
        <v>1 - 5</v>
      </c>
      <c r="Q3360" t="str">
        <f>INDEX(Table8[Column1],MATCH(R3360,Table8[Column2]))</f>
        <v>Scheduled</v>
      </c>
      <c r="R3360">
        <v>0</v>
      </c>
      <c r="S3360">
        <f t="shared" si="105"/>
        <v>0</v>
      </c>
      <c r="T3360" t="s">
        <v>19</v>
      </c>
    </row>
    <row r="3361" spans="1:20" x14ac:dyDescent="0.25">
      <c r="A3361">
        <v>3360</v>
      </c>
      <c r="B3361" t="s">
        <v>2182</v>
      </c>
      <c r="C3361" t="s">
        <v>201</v>
      </c>
      <c r="D3361" t="str">
        <f t="shared" si="104"/>
        <v>Rosen Anthony</v>
      </c>
      <c r="E3361" t="s">
        <v>22</v>
      </c>
      <c r="F3361" t="s">
        <v>30</v>
      </c>
      <c r="G3361" t="s">
        <v>17</v>
      </c>
      <c r="H3361" t="s">
        <v>18</v>
      </c>
      <c r="I3361" t="s">
        <v>30</v>
      </c>
      <c r="J3361" t="s">
        <v>19</v>
      </c>
      <c r="K3361" t="str">
        <f>INDEX(Table6[Column1],MATCH(L3361,Table6[Column2]))</f>
        <v>Adults</v>
      </c>
      <c r="L3361">
        <v>43.582621439999997</v>
      </c>
      <c r="M3361" t="str">
        <f>VLOOKUP(L3361,Table1[],2)</f>
        <v>40 - 49</v>
      </c>
      <c r="N3361" t="str">
        <f>INDEX(Table7[Column1],MATCH(O3361,Table7[Column2]))</f>
        <v>Learning Stage</v>
      </c>
      <c r="O3361">
        <v>3.7655097770000001</v>
      </c>
      <c r="P3361" t="str">
        <f>VLOOKUP(O3361,Table13[],2)</f>
        <v>1 - 5</v>
      </c>
      <c r="Q3361" t="str">
        <f>INDEX(Table8[Column1],MATCH(R3361,Table8[Column2]))</f>
        <v>Scheduled</v>
      </c>
      <c r="R3361">
        <v>33.339266189999996</v>
      </c>
      <c r="S3361">
        <f t="shared" si="105"/>
        <v>1.3891360912499999</v>
      </c>
      <c r="T3361" t="s">
        <v>19</v>
      </c>
    </row>
    <row r="3362" spans="1:20" x14ac:dyDescent="0.25">
      <c r="A3362">
        <v>3361</v>
      </c>
      <c r="B3362" t="s">
        <v>373</v>
      </c>
      <c r="C3362" t="s">
        <v>3309</v>
      </c>
      <c r="D3362" t="str">
        <f t="shared" si="104"/>
        <v>Shea Sherie</v>
      </c>
      <c r="E3362" t="s">
        <v>15</v>
      </c>
      <c r="F3362" t="s">
        <v>38</v>
      </c>
      <c r="G3362" t="s">
        <v>820</v>
      </c>
      <c r="H3362" t="s">
        <v>821</v>
      </c>
      <c r="I3362" t="s">
        <v>38</v>
      </c>
      <c r="J3362" t="s">
        <v>19</v>
      </c>
      <c r="K3362" t="str">
        <f>INDEX(Table6[Column1],MATCH(L3362,Table6[Column2]))</f>
        <v>Adults</v>
      </c>
      <c r="L3362">
        <v>40.096031330000002</v>
      </c>
      <c r="M3362" t="str">
        <f>VLOOKUP(L3362,Table1[],2)</f>
        <v>40 - 49</v>
      </c>
      <c r="N3362" t="str">
        <f>INDEX(Table7[Column1],MATCH(O3362,Table7[Column2]))</f>
        <v>Learning Stage</v>
      </c>
      <c r="O3362">
        <v>5.5148761400000001</v>
      </c>
      <c r="P3362" t="str">
        <f>VLOOKUP(O3362,Table13[],2)</f>
        <v>1 - 5</v>
      </c>
      <c r="Q3362" t="str">
        <f>INDEX(Table8[Column1],MATCH(R3362,Table8[Column2]))</f>
        <v>Maintained</v>
      </c>
      <c r="R3362">
        <v>51.956239709999998</v>
      </c>
      <c r="S3362">
        <f t="shared" si="105"/>
        <v>2.1648433212500002</v>
      </c>
      <c r="T3362" t="s">
        <v>19</v>
      </c>
    </row>
    <row r="3363" spans="1:20" x14ac:dyDescent="0.25">
      <c r="A3363">
        <v>3362</v>
      </c>
      <c r="B3363" t="s">
        <v>796</v>
      </c>
      <c r="C3363" t="s">
        <v>93</v>
      </c>
      <c r="D3363" t="str">
        <f t="shared" si="104"/>
        <v>Hess William</v>
      </c>
      <c r="E3363" t="s">
        <v>22</v>
      </c>
      <c r="F3363" t="s">
        <v>38</v>
      </c>
      <c r="G3363" t="s">
        <v>1060</v>
      </c>
      <c r="H3363" t="s">
        <v>1061</v>
      </c>
      <c r="I3363" t="s">
        <v>38</v>
      </c>
      <c r="J3363" t="s">
        <v>19</v>
      </c>
      <c r="K3363" t="str">
        <f>INDEX(Table6[Column1],MATCH(L3363,Table6[Column2]))</f>
        <v>Adults</v>
      </c>
      <c r="L3363">
        <v>43.132306470000003</v>
      </c>
      <c r="M3363" t="str">
        <f>VLOOKUP(L3363,Table1[],2)</f>
        <v>40 - 49</v>
      </c>
      <c r="N3363" t="str">
        <f>INDEX(Table7[Column1],MATCH(O3363,Table7[Column2]))</f>
        <v>Learning Stage</v>
      </c>
      <c r="O3363">
        <v>4.780656005</v>
      </c>
      <c r="P3363" t="str">
        <f>VLOOKUP(O3363,Table13[],2)</f>
        <v>1 - 5</v>
      </c>
      <c r="Q3363" t="str">
        <f>INDEX(Table8[Column1],MATCH(R3363,Table8[Column2]))</f>
        <v>Scheduled</v>
      </c>
      <c r="R3363">
        <v>35.60860383</v>
      </c>
      <c r="S3363">
        <f t="shared" si="105"/>
        <v>1.4836918262500001</v>
      </c>
      <c r="T3363" t="s">
        <v>19</v>
      </c>
    </row>
    <row r="3364" spans="1:20" x14ac:dyDescent="0.25">
      <c r="A3364">
        <v>3363</v>
      </c>
      <c r="B3364" t="s">
        <v>1526</v>
      </c>
      <c r="C3364" t="s">
        <v>3310</v>
      </c>
      <c r="D3364" t="str">
        <f t="shared" si="104"/>
        <v>Hicks Juana</v>
      </c>
      <c r="E3364" t="s">
        <v>15</v>
      </c>
      <c r="F3364" t="s">
        <v>38</v>
      </c>
      <c r="G3364" t="s">
        <v>1060</v>
      </c>
      <c r="H3364" t="s">
        <v>1061</v>
      </c>
      <c r="I3364" t="s">
        <v>38</v>
      </c>
      <c r="J3364" t="s">
        <v>19</v>
      </c>
      <c r="K3364" t="str">
        <f>INDEX(Table6[Column1],MATCH(L3364,Table6[Column2]))</f>
        <v>Adults</v>
      </c>
      <c r="L3364">
        <v>46.453339800000002</v>
      </c>
      <c r="M3364" t="str">
        <f>VLOOKUP(L3364,Table1[],2)</f>
        <v>40 - 49</v>
      </c>
      <c r="N3364" t="str">
        <f>INDEX(Table7[Column1],MATCH(O3364,Table7[Column2]))</f>
        <v>Learning Stage</v>
      </c>
      <c r="O3364">
        <v>5.118886067</v>
      </c>
      <c r="P3364" t="str">
        <f>VLOOKUP(O3364,Table13[],2)</f>
        <v>1 - 5</v>
      </c>
      <c r="Q3364" t="str">
        <f>INDEX(Table8[Column1],MATCH(R3364,Table8[Column2]))</f>
        <v>Habitual</v>
      </c>
      <c r="R3364">
        <v>94.037545449999996</v>
      </c>
      <c r="S3364">
        <f t="shared" si="105"/>
        <v>3.9182310604166668</v>
      </c>
      <c r="T3364" t="s">
        <v>19</v>
      </c>
    </row>
    <row r="3365" spans="1:20" x14ac:dyDescent="0.25">
      <c r="A3365">
        <v>3364</v>
      </c>
      <c r="B3365" t="s">
        <v>3311</v>
      </c>
      <c r="C3365" t="s">
        <v>492</v>
      </c>
      <c r="D3365" t="str">
        <f t="shared" si="104"/>
        <v>Wesson Raymond</v>
      </c>
      <c r="E3365" t="s">
        <v>22</v>
      </c>
      <c r="F3365" t="s">
        <v>2092</v>
      </c>
      <c r="G3365" t="s">
        <v>1060</v>
      </c>
      <c r="H3365" t="s">
        <v>1061</v>
      </c>
      <c r="I3365" t="s">
        <v>87</v>
      </c>
      <c r="J3365" t="s">
        <v>19</v>
      </c>
      <c r="K3365" t="str">
        <f>INDEX(Table6[Column1],MATCH(L3365,Table6[Column2]))</f>
        <v>Adults</v>
      </c>
      <c r="L3365">
        <v>49.171547459999999</v>
      </c>
      <c r="M3365" t="str">
        <f>VLOOKUP(L3365,Table1[],2)</f>
        <v>40 - 49</v>
      </c>
      <c r="N3365" t="str">
        <f>INDEX(Table7[Column1],MATCH(O3365,Table7[Column2]))</f>
        <v>Learning Stage</v>
      </c>
      <c r="O3365">
        <v>1.903875293</v>
      </c>
      <c r="P3365" t="str">
        <f>VLOOKUP(O3365,Table13[],2)</f>
        <v>1 - 5</v>
      </c>
      <c r="Q3365" t="str">
        <f>INDEX(Table8[Column1],MATCH(R3365,Table8[Column2]))</f>
        <v>Excused</v>
      </c>
      <c r="R3365">
        <v>120.7721258</v>
      </c>
      <c r="S3365">
        <f t="shared" si="105"/>
        <v>5.0321719083333338</v>
      </c>
      <c r="T3365" t="s">
        <v>19</v>
      </c>
    </row>
    <row r="3366" spans="1:20" x14ac:dyDescent="0.25">
      <c r="A3366">
        <v>3365</v>
      </c>
      <c r="B3366" t="s">
        <v>2624</v>
      </c>
      <c r="C3366" t="s">
        <v>93</v>
      </c>
      <c r="D3366" t="str">
        <f t="shared" si="104"/>
        <v>Mancini William</v>
      </c>
      <c r="E3366" t="s">
        <v>22</v>
      </c>
      <c r="F3366" t="s">
        <v>1226</v>
      </c>
      <c r="G3366" t="s">
        <v>2305</v>
      </c>
      <c r="H3366" t="s">
        <v>1826</v>
      </c>
      <c r="I3366" t="s">
        <v>24</v>
      </c>
      <c r="J3366" t="s">
        <v>19</v>
      </c>
      <c r="K3366" t="str">
        <f>INDEX(Table6[Column1],MATCH(L3366,Table6[Column2]))</f>
        <v>Young Adults</v>
      </c>
      <c r="L3366">
        <v>34.049165309999999</v>
      </c>
      <c r="M3366" t="str">
        <f>VLOOKUP(L3366,Table1[],2)</f>
        <v>30 - 39</v>
      </c>
      <c r="N3366" t="str">
        <f>INDEX(Table7[Column1],MATCH(O3366,Table7[Column2]))</f>
        <v>Fitting in Stage</v>
      </c>
      <c r="O3366">
        <v>6.8329020370000002</v>
      </c>
      <c r="P3366" t="str">
        <f>VLOOKUP(O3366,Table13[],2)</f>
        <v>6 - 10</v>
      </c>
      <c r="Q3366" t="str">
        <f>INDEX(Table8[Column1],MATCH(R3366,Table8[Column2]))</f>
        <v>Scheduled</v>
      </c>
      <c r="R3366">
        <v>0</v>
      </c>
      <c r="S3366">
        <f t="shared" si="105"/>
        <v>0</v>
      </c>
      <c r="T3366" t="s">
        <v>19</v>
      </c>
    </row>
    <row r="3367" spans="1:20" x14ac:dyDescent="0.25">
      <c r="A3367">
        <v>3366</v>
      </c>
      <c r="B3367" t="s">
        <v>3312</v>
      </c>
      <c r="C3367" t="s">
        <v>1648</v>
      </c>
      <c r="D3367" t="str">
        <f t="shared" si="104"/>
        <v>Sommerfield Gail</v>
      </c>
      <c r="E3367" t="s">
        <v>15</v>
      </c>
      <c r="F3367" t="s">
        <v>255</v>
      </c>
      <c r="G3367" t="s">
        <v>2305</v>
      </c>
      <c r="H3367" t="s">
        <v>1826</v>
      </c>
      <c r="I3367" t="s">
        <v>107</v>
      </c>
      <c r="J3367" t="s">
        <v>19</v>
      </c>
      <c r="K3367" t="str">
        <f>INDEX(Table6[Column1],MATCH(L3367,Table6[Column2]))</f>
        <v>Elders</v>
      </c>
      <c r="L3367">
        <v>50.273353059999998</v>
      </c>
      <c r="M3367" t="str">
        <f>VLOOKUP(L3367,Table1[],2)</f>
        <v>50 - 59</v>
      </c>
      <c r="N3367" t="str">
        <f>INDEX(Table7[Column1],MATCH(O3367,Table7[Column2]))</f>
        <v>Learning Stage</v>
      </c>
      <c r="O3367">
        <v>4.7563076610000001</v>
      </c>
      <c r="P3367" t="str">
        <f>VLOOKUP(O3367,Table13[],2)</f>
        <v>1 - 5</v>
      </c>
      <c r="Q3367" t="str">
        <f>INDEX(Table8[Column1],MATCH(R3367,Table8[Column2]))</f>
        <v>Habitual</v>
      </c>
      <c r="R3367">
        <v>103.2062284</v>
      </c>
      <c r="S3367">
        <f t="shared" si="105"/>
        <v>4.3002595166666664</v>
      </c>
      <c r="T3367" t="s">
        <v>19</v>
      </c>
    </row>
    <row r="3368" spans="1:20" x14ac:dyDescent="0.25">
      <c r="A3368">
        <v>3367</v>
      </c>
      <c r="B3368" t="s">
        <v>3313</v>
      </c>
      <c r="C3368" t="s">
        <v>630</v>
      </c>
      <c r="D3368" t="str">
        <f t="shared" si="104"/>
        <v>Timmons Richard</v>
      </c>
      <c r="E3368" t="s">
        <v>22</v>
      </c>
      <c r="F3368" t="s">
        <v>499</v>
      </c>
      <c r="G3368" t="s">
        <v>1060</v>
      </c>
      <c r="H3368" t="s">
        <v>1061</v>
      </c>
      <c r="I3368" t="s">
        <v>277</v>
      </c>
      <c r="J3368" t="s">
        <v>19</v>
      </c>
      <c r="K3368" t="str">
        <f>INDEX(Table6[Column1],MATCH(L3368,Table6[Column2]))</f>
        <v>Youth</v>
      </c>
      <c r="L3368">
        <v>27.3903088</v>
      </c>
      <c r="M3368" t="str">
        <f>VLOOKUP(L3368,Table1[],2)</f>
        <v>20 - 29</v>
      </c>
      <c r="N3368" t="str">
        <f>INDEX(Table7[Column1],MATCH(O3368,Table7[Column2]))</f>
        <v>Learning Stage</v>
      </c>
      <c r="O3368">
        <v>3.60014586</v>
      </c>
      <c r="P3368" t="str">
        <f>VLOOKUP(O3368,Table13[],2)</f>
        <v>1 - 5</v>
      </c>
      <c r="Q3368" t="str">
        <f>INDEX(Table8[Column1],MATCH(R3368,Table8[Column2]))</f>
        <v>Scheduled</v>
      </c>
      <c r="R3368">
        <v>0</v>
      </c>
      <c r="S3368">
        <f t="shared" si="105"/>
        <v>0</v>
      </c>
      <c r="T3368" t="s">
        <v>19</v>
      </c>
    </row>
    <row r="3369" spans="1:20" x14ac:dyDescent="0.25">
      <c r="A3369">
        <v>3368</v>
      </c>
      <c r="B3369" t="s">
        <v>3314</v>
      </c>
      <c r="C3369" t="s">
        <v>245</v>
      </c>
      <c r="D3369" t="str">
        <f t="shared" si="104"/>
        <v>Cable Mary</v>
      </c>
      <c r="E3369" t="s">
        <v>15</v>
      </c>
      <c r="F3369" t="s">
        <v>680</v>
      </c>
      <c r="G3369" t="s">
        <v>1060</v>
      </c>
      <c r="H3369" t="s">
        <v>1061</v>
      </c>
      <c r="I3369" t="s">
        <v>169</v>
      </c>
      <c r="J3369" t="s">
        <v>19</v>
      </c>
      <c r="K3369" t="str">
        <f>INDEX(Table6[Column1],MATCH(L3369,Table6[Column2]))</f>
        <v>Adults</v>
      </c>
      <c r="L3369">
        <v>44.566956279999999</v>
      </c>
      <c r="M3369" t="str">
        <f>VLOOKUP(L3369,Table1[],2)</f>
        <v>40 - 49</v>
      </c>
      <c r="N3369" t="str">
        <f>INDEX(Table7[Column1],MATCH(O3369,Table7[Column2]))</f>
        <v>Learning Stage</v>
      </c>
      <c r="O3369">
        <v>5.1069195130000002</v>
      </c>
      <c r="P3369" t="str">
        <f>VLOOKUP(O3369,Table13[],2)</f>
        <v>1 - 5</v>
      </c>
      <c r="Q3369" t="str">
        <f>INDEX(Table8[Column1],MATCH(R3369,Table8[Column2]))</f>
        <v>Maintained</v>
      </c>
      <c r="R3369">
        <v>79.260694229999999</v>
      </c>
      <c r="S3369">
        <f t="shared" si="105"/>
        <v>3.3025289262499999</v>
      </c>
      <c r="T3369" t="s">
        <v>19</v>
      </c>
    </row>
    <row r="3370" spans="1:20" x14ac:dyDescent="0.25">
      <c r="A3370">
        <v>3369</v>
      </c>
      <c r="B3370" t="s">
        <v>3315</v>
      </c>
      <c r="C3370" t="s">
        <v>1505</v>
      </c>
      <c r="D3370" t="str">
        <f t="shared" si="104"/>
        <v>Houk Casey</v>
      </c>
      <c r="E3370" t="s">
        <v>15</v>
      </c>
      <c r="F3370" t="s">
        <v>754</v>
      </c>
      <c r="G3370" t="s">
        <v>2305</v>
      </c>
      <c r="H3370" t="s">
        <v>1826</v>
      </c>
      <c r="I3370" t="s">
        <v>24</v>
      </c>
      <c r="J3370" t="s">
        <v>19</v>
      </c>
      <c r="K3370" t="str">
        <f>INDEX(Table6[Column1],MATCH(L3370,Table6[Column2]))</f>
        <v>Adults</v>
      </c>
      <c r="L3370">
        <v>45.528784729999998</v>
      </c>
      <c r="M3370" t="str">
        <f>VLOOKUP(L3370,Table1[],2)</f>
        <v>40 - 49</v>
      </c>
      <c r="N3370" t="str">
        <f>INDEX(Table7[Column1],MATCH(O3370,Table7[Column2]))</f>
        <v>Learning Stage</v>
      </c>
      <c r="O3370">
        <v>5.2147097179999999</v>
      </c>
      <c r="P3370" t="str">
        <f>VLOOKUP(O3370,Table13[],2)</f>
        <v>1 - 5</v>
      </c>
      <c r="Q3370" t="str">
        <f>INDEX(Table8[Column1],MATCH(R3370,Table8[Column2]))</f>
        <v>Habitual</v>
      </c>
      <c r="R3370">
        <v>91.919463320000006</v>
      </c>
      <c r="S3370">
        <f t="shared" si="105"/>
        <v>3.8299776383333333</v>
      </c>
      <c r="T3370" t="s">
        <v>19</v>
      </c>
    </row>
    <row r="3371" spans="1:20" x14ac:dyDescent="0.25">
      <c r="A3371">
        <v>3370</v>
      </c>
      <c r="B3371" t="s">
        <v>3316</v>
      </c>
      <c r="C3371" t="s">
        <v>546</v>
      </c>
      <c r="D3371" t="str">
        <f t="shared" si="104"/>
        <v>Ouellette Gary</v>
      </c>
      <c r="E3371" t="s">
        <v>22</v>
      </c>
      <c r="F3371" t="s">
        <v>38</v>
      </c>
      <c r="G3371" t="s">
        <v>1060</v>
      </c>
      <c r="H3371" t="s">
        <v>1061</v>
      </c>
      <c r="I3371" t="s">
        <v>38</v>
      </c>
      <c r="J3371" t="s">
        <v>19</v>
      </c>
      <c r="K3371" t="str">
        <f>INDEX(Table6[Column1],MATCH(L3371,Table6[Column2]))</f>
        <v>Adults</v>
      </c>
      <c r="L3371">
        <v>48.981895190000003</v>
      </c>
      <c r="M3371" t="str">
        <f>VLOOKUP(L3371,Table1[],2)</f>
        <v>40 - 49</v>
      </c>
      <c r="N3371" t="str">
        <f>INDEX(Table7[Column1],MATCH(O3371,Table7[Column2]))</f>
        <v>Learning Stage</v>
      </c>
      <c r="O3371">
        <v>4.9476743140000004</v>
      </c>
      <c r="P3371" t="str">
        <f>VLOOKUP(O3371,Table13[],2)</f>
        <v>1 - 5</v>
      </c>
      <c r="Q3371" t="str">
        <f>INDEX(Table8[Column1],MATCH(R3371,Table8[Column2]))</f>
        <v>Excused</v>
      </c>
      <c r="R3371">
        <v>121.2499261</v>
      </c>
      <c r="S3371">
        <f t="shared" si="105"/>
        <v>5.0520802541666665</v>
      </c>
      <c r="T3371" t="s">
        <v>19</v>
      </c>
    </row>
    <row r="3372" spans="1:20" x14ac:dyDescent="0.25">
      <c r="A3372">
        <v>3371</v>
      </c>
      <c r="B3372" t="s">
        <v>400</v>
      </c>
      <c r="C3372" t="s">
        <v>745</v>
      </c>
      <c r="D3372" t="str">
        <f t="shared" si="104"/>
        <v>Williams Katrina</v>
      </c>
      <c r="E3372" t="s">
        <v>15</v>
      </c>
      <c r="F3372" t="s">
        <v>593</v>
      </c>
      <c r="G3372" t="s">
        <v>1060</v>
      </c>
      <c r="H3372" t="s">
        <v>1061</v>
      </c>
      <c r="I3372" t="s">
        <v>90</v>
      </c>
      <c r="J3372" t="s">
        <v>19</v>
      </c>
      <c r="K3372" t="str">
        <f>INDEX(Table6[Column1],MATCH(L3372,Table6[Column2]))</f>
        <v>Young Adults</v>
      </c>
      <c r="L3372">
        <v>34.029396830000003</v>
      </c>
      <c r="M3372" t="str">
        <f>VLOOKUP(L3372,Table1[],2)</f>
        <v>30 - 39</v>
      </c>
      <c r="N3372" t="str">
        <f>INDEX(Table7[Column1],MATCH(O3372,Table7[Column2]))</f>
        <v>Learning Stage</v>
      </c>
      <c r="O3372">
        <v>4.8520128309999997</v>
      </c>
      <c r="P3372" t="str">
        <f>VLOOKUP(O3372,Table13[],2)</f>
        <v>1 - 5</v>
      </c>
      <c r="Q3372" t="str">
        <f>INDEX(Table8[Column1],MATCH(R3372,Table8[Column2]))</f>
        <v>Scheduled</v>
      </c>
      <c r="R3372">
        <v>22.484862570000001</v>
      </c>
      <c r="S3372">
        <f t="shared" si="105"/>
        <v>0.93686927375000006</v>
      </c>
      <c r="T3372" t="s">
        <v>19</v>
      </c>
    </row>
    <row r="3373" spans="1:20" x14ac:dyDescent="0.25">
      <c r="A3373">
        <v>3372</v>
      </c>
      <c r="B3373" t="s">
        <v>3250</v>
      </c>
      <c r="C3373" t="s">
        <v>1153</v>
      </c>
      <c r="D3373" t="str">
        <f t="shared" si="104"/>
        <v>Wilton Brandon</v>
      </c>
      <c r="E3373" t="s">
        <v>22</v>
      </c>
      <c r="F3373" t="s">
        <v>38</v>
      </c>
      <c r="G3373" t="s">
        <v>820</v>
      </c>
      <c r="H3373" t="s">
        <v>821</v>
      </c>
      <c r="I3373" t="s">
        <v>38</v>
      </c>
      <c r="J3373" t="s">
        <v>19</v>
      </c>
      <c r="K3373" t="str">
        <f>INDEX(Table6[Column1],MATCH(L3373,Table6[Column2]))</f>
        <v>Seniors</v>
      </c>
      <c r="L3373">
        <v>61.283804480000001</v>
      </c>
      <c r="M3373" t="str">
        <f>VLOOKUP(L3373,Table1[],2)</f>
        <v>60 and Above</v>
      </c>
      <c r="N3373" t="str">
        <f>INDEX(Table7[Column1],MATCH(O3373,Table7[Column2]))</f>
        <v>Learning Stage</v>
      </c>
      <c r="O3373">
        <v>4.478139724</v>
      </c>
      <c r="P3373" t="str">
        <f>VLOOKUP(O3373,Table13[],2)</f>
        <v>1 - 5</v>
      </c>
      <c r="Q3373" t="str">
        <f>INDEX(Table8[Column1],MATCH(R3373,Table8[Column2]))</f>
        <v>Excused</v>
      </c>
      <c r="R3373">
        <v>139.35442449999999</v>
      </c>
      <c r="S3373">
        <f t="shared" si="105"/>
        <v>5.8064343541666661</v>
      </c>
      <c r="T3373" t="s">
        <v>19</v>
      </c>
    </row>
    <row r="3374" spans="1:20" x14ac:dyDescent="0.25">
      <c r="A3374">
        <v>3373</v>
      </c>
      <c r="B3374" t="s">
        <v>3112</v>
      </c>
      <c r="C3374" t="s">
        <v>50</v>
      </c>
      <c r="D3374" t="str">
        <f t="shared" si="104"/>
        <v>Malloy Robert</v>
      </c>
      <c r="E3374" t="s">
        <v>22</v>
      </c>
      <c r="F3374" t="s">
        <v>127</v>
      </c>
      <c r="G3374" t="s">
        <v>2305</v>
      </c>
      <c r="H3374" t="s">
        <v>1826</v>
      </c>
      <c r="I3374" t="s">
        <v>127</v>
      </c>
      <c r="J3374" t="s">
        <v>19</v>
      </c>
      <c r="K3374" t="str">
        <f>INDEX(Table6[Column1],MATCH(L3374,Table6[Column2]))</f>
        <v>Young Adults</v>
      </c>
      <c r="L3374">
        <v>36.000646199999998</v>
      </c>
      <c r="M3374" t="str">
        <f>VLOOKUP(L3374,Table1[],2)</f>
        <v>30 - 39</v>
      </c>
      <c r="N3374" t="str">
        <f>INDEX(Table7[Column1],MATCH(O3374,Table7[Column2]))</f>
        <v>Fitting in Stage</v>
      </c>
      <c r="O3374">
        <v>6.9306124489999998</v>
      </c>
      <c r="P3374" t="str">
        <f>VLOOKUP(O3374,Table13[],2)</f>
        <v>6 - 10</v>
      </c>
      <c r="Q3374" t="str">
        <f>INDEX(Table8[Column1],MATCH(R3374,Table8[Column2]))</f>
        <v>Scheduled</v>
      </c>
      <c r="R3374">
        <v>0</v>
      </c>
      <c r="S3374">
        <f t="shared" si="105"/>
        <v>0</v>
      </c>
      <c r="T3374" t="s">
        <v>19</v>
      </c>
    </row>
    <row r="3375" spans="1:20" x14ac:dyDescent="0.25">
      <c r="A3375">
        <v>3374</v>
      </c>
      <c r="B3375" t="s">
        <v>3317</v>
      </c>
      <c r="C3375" t="s">
        <v>948</v>
      </c>
      <c r="D3375" t="str">
        <f t="shared" si="104"/>
        <v>Morrison Clyde</v>
      </c>
      <c r="E3375" t="s">
        <v>22</v>
      </c>
      <c r="F3375" t="s">
        <v>16</v>
      </c>
      <c r="G3375" t="s">
        <v>1060</v>
      </c>
      <c r="H3375" t="s">
        <v>1061</v>
      </c>
      <c r="I3375" t="s">
        <v>16</v>
      </c>
      <c r="J3375" t="s">
        <v>19</v>
      </c>
      <c r="K3375" t="str">
        <f>INDEX(Table6[Column1],MATCH(L3375,Table6[Column2]))</f>
        <v>Young Adults</v>
      </c>
      <c r="L3375">
        <v>37.567615850000003</v>
      </c>
      <c r="M3375" t="str">
        <f>VLOOKUP(L3375,Table1[],2)</f>
        <v>30 - 39</v>
      </c>
      <c r="N3375" t="str">
        <f>INDEX(Table7[Column1],MATCH(O3375,Table7[Column2]))</f>
        <v>Learning Stage</v>
      </c>
      <c r="O3375">
        <v>1.39106398</v>
      </c>
      <c r="P3375" t="str">
        <f>VLOOKUP(O3375,Table13[],2)</f>
        <v>1 - 5</v>
      </c>
      <c r="Q3375" t="str">
        <f>INDEX(Table8[Column1],MATCH(R3375,Table8[Column2]))</f>
        <v>Maintained</v>
      </c>
      <c r="R3375">
        <v>48.885174429999999</v>
      </c>
      <c r="S3375">
        <f t="shared" si="105"/>
        <v>2.0368822679166669</v>
      </c>
      <c r="T3375" t="s">
        <v>19</v>
      </c>
    </row>
    <row r="3376" spans="1:20" x14ac:dyDescent="0.25">
      <c r="A3376">
        <v>3375</v>
      </c>
      <c r="B3376" t="s">
        <v>361</v>
      </c>
      <c r="C3376" t="s">
        <v>494</v>
      </c>
      <c r="D3376" t="str">
        <f t="shared" si="104"/>
        <v>Valdez Ryan</v>
      </c>
      <c r="E3376" t="s">
        <v>22</v>
      </c>
      <c r="F3376" t="s">
        <v>54</v>
      </c>
      <c r="G3376" t="s">
        <v>2305</v>
      </c>
      <c r="H3376" t="s">
        <v>1826</v>
      </c>
      <c r="I3376" t="s">
        <v>54</v>
      </c>
      <c r="J3376" t="s">
        <v>19</v>
      </c>
      <c r="K3376" t="str">
        <f>INDEX(Table6[Column1],MATCH(L3376,Table6[Column2]))</f>
        <v>Young Adults</v>
      </c>
      <c r="L3376">
        <v>38.932697419999997</v>
      </c>
      <c r="M3376" t="str">
        <f>VLOOKUP(L3376,Table1[],2)</f>
        <v>30 - 39</v>
      </c>
      <c r="N3376" t="str">
        <f>INDEX(Table7[Column1],MATCH(O3376,Table7[Column2]))</f>
        <v>Fitting in Stage</v>
      </c>
      <c r="O3376">
        <v>6.4306088199999998</v>
      </c>
      <c r="P3376" t="str">
        <f>VLOOKUP(O3376,Table13[],2)</f>
        <v>6 - 10</v>
      </c>
      <c r="Q3376" t="str">
        <f>INDEX(Table8[Column1],MATCH(R3376,Table8[Column2]))</f>
        <v>Scheduled</v>
      </c>
      <c r="R3376">
        <v>9.8296521559999999</v>
      </c>
      <c r="S3376">
        <f t="shared" si="105"/>
        <v>0.40956883983333331</v>
      </c>
      <c r="T3376" t="s">
        <v>19</v>
      </c>
    </row>
    <row r="3377" spans="1:20" x14ac:dyDescent="0.25">
      <c r="A3377">
        <v>3376</v>
      </c>
      <c r="B3377" t="s">
        <v>3318</v>
      </c>
      <c r="C3377" t="s">
        <v>993</v>
      </c>
      <c r="D3377" t="str">
        <f t="shared" si="104"/>
        <v>Skiles Wm</v>
      </c>
      <c r="E3377" t="s">
        <v>22</v>
      </c>
      <c r="F3377" t="s">
        <v>38</v>
      </c>
      <c r="G3377" t="s">
        <v>820</v>
      </c>
      <c r="H3377" t="s">
        <v>821</v>
      </c>
      <c r="I3377" t="s">
        <v>38</v>
      </c>
      <c r="J3377" t="s">
        <v>19</v>
      </c>
      <c r="K3377" t="str">
        <f>INDEX(Table6[Column1],MATCH(L3377,Table6[Column2]))</f>
        <v>Adults</v>
      </c>
      <c r="L3377">
        <v>42.572848899999997</v>
      </c>
      <c r="M3377" t="str">
        <f>VLOOKUP(L3377,Table1[],2)</f>
        <v>40 - 49</v>
      </c>
      <c r="N3377" t="str">
        <f>INDEX(Table7[Column1],MATCH(O3377,Table7[Column2]))</f>
        <v>Learning Stage</v>
      </c>
      <c r="O3377">
        <v>4.4207450990000003</v>
      </c>
      <c r="P3377" t="str">
        <f>VLOOKUP(O3377,Table13[],2)</f>
        <v>1 - 5</v>
      </c>
      <c r="Q3377" t="str">
        <f>INDEX(Table8[Column1],MATCH(R3377,Table8[Column2]))</f>
        <v>Scheduled</v>
      </c>
      <c r="R3377">
        <v>30.262397369999999</v>
      </c>
      <c r="S3377">
        <f t="shared" si="105"/>
        <v>1.2609332237499999</v>
      </c>
      <c r="T3377" t="s">
        <v>19</v>
      </c>
    </row>
    <row r="3378" spans="1:20" x14ac:dyDescent="0.25">
      <c r="A3378">
        <v>3377</v>
      </c>
      <c r="B3378" t="s">
        <v>1995</v>
      </c>
      <c r="C3378" t="s">
        <v>1804</v>
      </c>
      <c r="D3378" t="str">
        <f t="shared" si="104"/>
        <v>Wheeler Ruben</v>
      </c>
      <c r="E3378" t="s">
        <v>22</v>
      </c>
      <c r="F3378" t="s">
        <v>186</v>
      </c>
      <c r="G3378" t="s">
        <v>820</v>
      </c>
      <c r="H3378" t="s">
        <v>821</v>
      </c>
      <c r="I3378" t="s">
        <v>186</v>
      </c>
      <c r="J3378" t="s">
        <v>19</v>
      </c>
      <c r="K3378" t="str">
        <f>INDEX(Table6[Column1],MATCH(L3378,Table6[Column2]))</f>
        <v>Young Adults</v>
      </c>
      <c r="L3378">
        <v>37.07604079</v>
      </c>
      <c r="M3378" t="str">
        <f>VLOOKUP(L3378,Table1[],2)</f>
        <v>30 - 39</v>
      </c>
      <c r="N3378" t="str">
        <f>INDEX(Table7[Column1],MATCH(O3378,Table7[Column2]))</f>
        <v>Learning Stage</v>
      </c>
      <c r="O3378">
        <v>3.865597964</v>
      </c>
      <c r="P3378" t="str">
        <f>VLOOKUP(O3378,Table13[],2)</f>
        <v>1 - 5</v>
      </c>
      <c r="Q3378" t="str">
        <f>INDEX(Table8[Column1],MATCH(R3378,Table8[Column2]))</f>
        <v>Scheduled</v>
      </c>
      <c r="R3378">
        <v>0</v>
      </c>
      <c r="S3378">
        <f t="shared" si="105"/>
        <v>0</v>
      </c>
      <c r="T3378" t="s">
        <v>19</v>
      </c>
    </row>
    <row r="3379" spans="1:20" x14ac:dyDescent="0.25">
      <c r="A3379">
        <v>3378</v>
      </c>
      <c r="B3379" t="s">
        <v>3319</v>
      </c>
      <c r="C3379" t="s">
        <v>50</v>
      </c>
      <c r="D3379" t="str">
        <f t="shared" si="104"/>
        <v>Ferreri Robert</v>
      </c>
      <c r="E3379" t="s">
        <v>22</v>
      </c>
      <c r="F3379" t="s">
        <v>16</v>
      </c>
      <c r="G3379" t="s">
        <v>820</v>
      </c>
      <c r="H3379" t="s">
        <v>821</v>
      </c>
      <c r="I3379" t="s">
        <v>16</v>
      </c>
      <c r="J3379" t="s">
        <v>19</v>
      </c>
      <c r="K3379" t="str">
        <f>INDEX(Table6[Column1],MATCH(L3379,Table6[Column2]))</f>
        <v>Adults</v>
      </c>
      <c r="L3379">
        <v>40.25444392</v>
      </c>
      <c r="M3379" t="str">
        <f>VLOOKUP(L3379,Table1[],2)</f>
        <v>40 - 49</v>
      </c>
      <c r="N3379" t="str">
        <f>INDEX(Table7[Column1],MATCH(O3379,Table7[Column2]))</f>
        <v>Learning Stage</v>
      </c>
      <c r="O3379">
        <v>4.4581760250000002</v>
      </c>
      <c r="P3379" t="str">
        <f>VLOOKUP(O3379,Table13[],2)</f>
        <v>1 - 5</v>
      </c>
      <c r="Q3379" t="str">
        <f>INDEX(Table8[Column1],MATCH(R3379,Table8[Column2]))</f>
        <v>Scheduled</v>
      </c>
      <c r="R3379">
        <v>18.08162553</v>
      </c>
      <c r="S3379">
        <f t="shared" si="105"/>
        <v>0.75340106375000004</v>
      </c>
      <c r="T3379" t="s">
        <v>19</v>
      </c>
    </row>
    <row r="3380" spans="1:20" x14ac:dyDescent="0.25">
      <c r="A3380">
        <v>3379</v>
      </c>
      <c r="B3380" t="s">
        <v>299</v>
      </c>
      <c r="C3380" t="s">
        <v>1034</v>
      </c>
      <c r="D3380" t="str">
        <f t="shared" si="104"/>
        <v>Alexander Lorraine</v>
      </c>
      <c r="E3380" t="s">
        <v>15</v>
      </c>
      <c r="F3380" t="s">
        <v>901</v>
      </c>
      <c r="G3380" t="s">
        <v>1060</v>
      </c>
      <c r="H3380" t="s">
        <v>1061</v>
      </c>
      <c r="I3380" t="s">
        <v>87</v>
      </c>
      <c r="J3380" t="s">
        <v>19</v>
      </c>
      <c r="K3380" t="str">
        <f>INDEX(Table6[Column1],MATCH(L3380,Table6[Column2]))</f>
        <v>Young Adults</v>
      </c>
      <c r="L3380">
        <v>32.696669640000003</v>
      </c>
      <c r="M3380" t="str">
        <f>VLOOKUP(L3380,Table1[],2)</f>
        <v>30 - 39</v>
      </c>
      <c r="N3380" t="str">
        <f>INDEX(Table7[Column1],MATCH(O3380,Table7[Column2]))</f>
        <v>Learning Stage</v>
      </c>
      <c r="O3380">
        <v>4.1687680110000001</v>
      </c>
      <c r="P3380" t="str">
        <f>VLOOKUP(O3380,Table13[],2)</f>
        <v>1 - 5</v>
      </c>
      <c r="Q3380" t="str">
        <f>INDEX(Table8[Column1],MATCH(R3380,Table8[Column2]))</f>
        <v>Scheduled</v>
      </c>
      <c r="R3380">
        <v>0.78204328999999995</v>
      </c>
      <c r="S3380">
        <f t="shared" si="105"/>
        <v>3.2585137083333326E-2</v>
      </c>
      <c r="T3380" t="s">
        <v>19</v>
      </c>
    </row>
    <row r="3381" spans="1:20" x14ac:dyDescent="0.25">
      <c r="A3381">
        <v>3380</v>
      </c>
      <c r="B3381" t="s">
        <v>1446</v>
      </c>
      <c r="C3381" t="s">
        <v>1105</v>
      </c>
      <c r="D3381" t="str">
        <f t="shared" si="104"/>
        <v>Blair Mark</v>
      </c>
      <c r="E3381" t="s">
        <v>22</v>
      </c>
      <c r="F3381" t="s">
        <v>87</v>
      </c>
      <c r="G3381" t="s">
        <v>1060</v>
      </c>
      <c r="H3381" t="s">
        <v>1061</v>
      </c>
      <c r="I3381" t="s">
        <v>87</v>
      </c>
      <c r="J3381" t="s">
        <v>19</v>
      </c>
      <c r="K3381" t="str">
        <f>INDEX(Table6[Column1],MATCH(L3381,Table6[Column2]))</f>
        <v>Young Adults</v>
      </c>
      <c r="L3381">
        <v>34.096247050000002</v>
      </c>
      <c r="M3381" t="str">
        <f>VLOOKUP(L3381,Table1[],2)</f>
        <v>30 - 39</v>
      </c>
      <c r="N3381" t="str">
        <f>INDEX(Table7[Column1],MATCH(O3381,Table7[Column2]))</f>
        <v>Learning Stage</v>
      </c>
      <c r="O3381">
        <v>3.6011675190000001</v>
      </c>
      <c r="P3381" t="str">
        <f>VLOOKUP(O3381,Table13[],2)</f>
        <v>1 - 5</v>
      </c>
      <c r="Q3381" t="str">
        <f>INDEX(Table8[Column1],MATCH(R3381,Table8[Column2]))</f>
        <v>Scheduled</v>
      </c>
      <c r="R3381">
        <v>18.977302170000002</v>
      </c>
      <c r="S3381">
        <f t="shared" si="105"/>
        <v>0.79072092375000014</v>
      </c>
      <c r="T3381" t="s">
        <v>19</v>
      </c>
    </row>
    <row r="3382" spans="1:20" x14ac:dyDescent="0.25">
      <c r="A3382">
        <v>3381</v>
      </c>
      <c r="B3382" t="s">
        <v>3320</v>
      </c>
      <c r="C3382" t="s">
        <v>3321</v>
      </c>
      <c r="D3382" t="str">
        <f t="shared" si="104"/>
        <v>Majewski Cassie</v>
      </c>
      <c r="E3382" t="s">
        <v>15</v>
      </c>
      <c r="F3382" t="s">
        <v>38</v>
      </c>
      <c r="G3382" t="s">
        <v>1060</v>
      </c>
      <c r="H3382" t="s">
        <v>1061</v>
      </c>
      <c r="I3382" t="s">
        <v>38</v>
      </c>
      <c r="J3382" t="s">
        <v>19</v>
      </c>
      <c r="K3382" t="str">
        <f>INDEX(Table6[Column1],MATCH(L3382,Table6[Column2]))</f>
        <v>Adults</v>
      </c>
      <c r="L3382">
        <v>42.756061289999998</v>
      </c>
      <c r="M3382" t="str">
        <f>VLOOKUP(L3382,Table1[],2)</f>
        <v>40 - 49</v>
      </c>
      <c r="N3382" t="str">
        <f>INDEX(Table7[Column1],MATCH(O3382,Table7[Column2]))</f>
        <v>Learning Stage</v>
      </c>
      <c r="O3382">
        <v>2.885182666</v>
      </c>
      <c r="P3382" t="str">
        <f>VLOOKUP(O3382,Table13[],2)</f>
        <v>1 - 5</v>
      </c>
      <c r="Q3382" t="str">
        <f>INDEX(Table8[Column1],MATCH(R3382,Table8[Column2]))</f>
        <v>Scheduled</v>
      </c>
      <c r="R3382">
        <v>38.372884069999998</v>
      </c>
      <c r="S3382">
        <f t="shared" si="105"/>
        <v>1.5988701695833334</v>
      </c>
      <c r="T3382" t="s">
        <v>19</v>
      </c>
    </row>
    <row r="3383" spans="1:20" x14ac:dyDescent="0.25">
      <c r="A3383">
        <v>3382</v>
      </c>
      <c r="B3383" t="s">
        <v>2199</v>
      </c>
      <c r="C3383" t="s">
        <v>1637</v>
      </c>
      <c r="D3383" t="str">
        <f t="shared" si="104"/>
        <v>Herbert Rachel</v>
      </c>
      <c r="E3383" t="s">
        <v>15</v>
      </c>
      <c r="F3383" t="s">
        <v>16</v>
      </c>
      <c r="G3383" t="s">
        <v>820</v>
      </c>
      <c r="H3383" t="s">
        <v>821</v>
      </c>
      <c r="I3383" t="s">
        <v>16</v>
      </c>
      <c r="J3383" t="s">
        <v>19</v>
      </c>
      <c r="K3383" t="str">
        <f>INDEX(Table6[Column1],MATCH(L3383,Table6[Column2]))</f>
        <v>Young Adults</v>
      </c>
      <c r="L3383">
        <v>38.013365999999998</v>
      </c>
      <c r="M3383" t="str">
        <f>VLOOKUP(L3383,Table1[],2)</f>
        <v>30 - 39</v>
      </c>
      <c r="N3383" t="str">
        <f>INDEX(Table7[Column1],MATCH(O3383,Table7[Column2]))</f>
        <v>Learning Stage</v>
      </c>
      <c r="O3383">
        <v>1.845494821</v>
      </c>
      <c r="P3383" t="str">
        <f>VLOOKUP(O3383,Table13[],2)</f>
        <v>1 - 5</v>
      </c>
      <c r="Q3383" t="str">
        <f>INDEX(Table8[Column1],MATCH(R3383,Table8[Column2]))</f>
        <v>Maintained</v>
      </c>
      <c r="R3383">
        <v>69.04973004</v>
      </c>
      <c r="S3383">
        <f t="shared" si="105"/>
        <v>2.877072085</v>
      </c>
      <c r="T3383" t="s">
        <v>19</v>
      </c>
    </row>
    <row r="3384" spans="1:20" x14ac:dyDescent="0.25">
      <c r="A3384">
        <v>3383</v>
      </c>
      <c r="B3384" t="s">
        <v>1370</v>
      </c>
      <c r="C3384" t="s">
        <v>571</v>
      </c>
      <c r="D3384" t="str">
        <f t="shared" si="104"/>
        <v>Lambert Thelma</v>
      </c>
      <c r="E3384" t="s">
        <v>15</v>
      </c>
      <c r="F3384" t="s">
        <v>16</v>
      </c>
      <c r="G3384" t="s">
        <v>1060</v>
      </c>
      <c r="H3384" t="s">
        <v>1061</v>
      </c>
      <c r="I3384" t="s">
        <v>16</v>
      </c>
      <c r="J3384" t="s">
        <v>19</v>
      </c>
      <c r="K3384" t="str">
        <f>INDEX(Table6[Column1],MATCH(L3384,Table6[Column2]))</f>
        <v>Youth</v>
      </c>
      <c r="L3384">
        <v>27.16021649</v>
      </c>
      <c r="M3384" t="str">
        <f>VLOOKUP(L3384,Table1[],2)</f>
        <v>20 - 29</v>
      </c>
      <c r="N3384" t="str">
        <f>INDEX(Table7[Column1],MATCH(O3384,Table7[Column2]))</f>
        <v>Learning Stage</v>
      </c>
      <c r="O3384">
        <v>3.75644862</v>
      </c>
      <c r="P3384" t="str">
        <f>VLOOKUP(O3384,Table13[],2)</f>
        <v>1 - 5</v>
      </c>
      <c r="Q3384" t="str">
        <f>INDEX(Table8[Column1],MATCH(R3384,Table8[Column2]))</f>
        <v>Scheduled</v>
      </c>
      <c r="R3384">
        <v>0</v>
      </c>
      <c r="S3384">
        <f t="shared" si="105"/>
        <v>0</v>
      </c>
      <c r="T3384" t="s">
        <v>19</v>
      </c>
    </row>
    <row r="3385" spans="1:20" x14ac:dyDescent="0.25">
      <c r="A3385">
        <v>3384</v>
      </c>
      <c r="B3385" t="s">
        <v>100</v>
      </c>
      <c r="C3385" t="s">
        <v>3322</v>
      </c>
      <c r="D3385" t="str">
        <f t="shared" si="104"/>
        <v>Duncan Danuta</v>
      </c>
      <c r="E3385" t="s">
        <v>15</v>
      </c>
      <c r="F3385" t="s">
        <v>33</v>
      </c>
      <c r="G3385" t="s">
        <v>2305</v>
      </c>
      <c r="H3385" t="s">
        <v>1826</v>
      </c>
      <c r="I3385" t="s">
        <v>33</v>
      </c>
      <c r="J3385" t="s">
        <v>19</v>
      </c>
      <c r="K3385" t="str">
        <f>INDEX(Table6[Column1],MATCH(L3385,Table6[Column2]))</f>
        <v>Young Adults</v>
      </c>
      <c r="L3385">
        <v>33.700317730000002</v>
      </c>
      <c r="M3385" t="str">
        <f>VLOOKUP(L3385,Table1[],2)</f>
        <v>30 - 39</v>
      </c>
      <c r="N3385" t="str">
        <f>INDEX(Table7[Column1],MATCH(O3385,Table7[Column2]))</f>
        <v>Learning Stage</v>
      </c>
      <c r="O3385">
        <v>4.5195813420000004</v>
      </c>
      <c r="P3385" t="str">
        <f>VLOOKUP(O3385,Table13[],2)</f>
        <v>1 - 5</v>
      </c>
      <c r="Q3385" t="str">
        <f>INDEX(Table8[Column1],MATCH(R3385,Table8[Column2]))</f>
        <v>Scheduled</v>
      </c>
      <c r="R3385">
        <v>28.094527660000001</v>
      </c>
      <c r="S3385">
        <f t="shared" si="105"/>
        <v>1.1706053191666668</v>
      </c>
      <c r="T3385" t="s">
        <v>19</v>
      </c>
    </row>
    <row r="3386" spans="1:20" x14ac:dyDescent="0.25">
      <c r="A3386">
        <v>3385</v>
      </c>
      <c r="B3386" t="s">
        <v>949</v>
      </c>
      <c r="C3386" t="s">
        <v>59</v>
      </c>
      <c r="D3386" t="str">
        <f t="shared" si="104"/>
        <v>Sandoval Janet</v>
      </c>
      <c r="E3386" t="s">
        <v>15</v>
      </c>
      <c r="F3386" t="s">
        <v>1742</v>
      </c>
      <c r="G3386" t="s">
        <v>17</v>
      </c>
      <c r="H3386" t="s">
        <v>18</v>
      </c>
      <c r="I3386" t="s">
        <v>30</v>
      </c>
      <c r="J3386" t="s">
        <v>19</v>
      </c>
      <c r="K3386" t="str">
        <f>INDEX(Table6[Column1],MATCH(L3386,Table6[Column2]))</f>
        <v>Young Adults</v>
      </c>
      <c r="L3386">
        <v>32.15748481</v>
      </c>
      <c r="M3386" t="str">
        <f>VLOOKUP(L3386,Table1[],2)</f>
        <v>30 - 39</v>
      </c>
      <c r="N3386" t="str">
        <f>INDEX(Table7[Column1],MATCH(O3386,Table7[Column2]))</f>
        <v>Learning Stage</v>
      </c>
      <c r="O3386">
        <v>4.1726796029999997</v>
      </c>
      <c r="P3386" t="str">
        <f>VLOOKUP(O3386,Table13[],2)</f>
        <v>1 - 5</v>
      </c>
      <c r="Q3386" t="str">
        <f>INDEX(Table8[Column1],MATCH(R3386,Table8[Column2]))</f>
        <v>Scheduled</v>
      </c>
      <c r="R3386">
        <v>31.957008980000001</v>
      </c>
      <c r="S3386">
        <f t="shared" si="105"/>
        <v>1.3315420408333334</v>
      </c>
      <c r="T3386" t="s">
        <v>19</v>
      </c>
    </row>
    <row r="3387" spans="1:20" x14ac:dyDescent="0.25">
      <c r="A3387">
        <v>3386</v>
      </c>
      <c r="B3387" t="s">
        <v>3323</v>
      </c>
      <c r="C3387" t="s">
        <v>3324</v>
      </c>
      <c r="D3387" t="str">
        <f t="shared" si="104"/>
        <v>Keyser Trey</v>
      </c>
      <c r="E3387" t="s">
        <v>22</v>
      </c>
      <c r="F3387" t="s">
        <v>38</v>
      </c>
      <c r="G3387" t="s">
        <v>1060</v>
      </c>
      <c r="H3387" t="s">
        <v>1061</v>
      </c>
      <c r="I3387" t="s">
        <v>38</v>
      </c>
      <c r="J3387" t="s">
        <v>19</v>
      </c>
      <c r="K3387" t="str">
        <f>INDEX(Table6[Column1],MATCH(L3387,Table6[Column2]))</f>
        <v>Young Adults</v>
      </c>
      <c r="L3387">
        <v>37.446301750000003</v>
      </c>
      <c r="M3387" t="str">
        <f>VLOOKUP(L3387,Table1[],2)</f>
        <v>30 - 39</v>
      </c>
      <c r="N3387" t="str">
        <f>INDEX(Table7[Column1],MATCH(O3387,Table7[Column2]))</f>
        <v>Learning Stage</v>
      </c>
      <c r="O3387">
        <v>5.2821568000000001</v>
      </c>
      <c r="P3387" t="str">
        <f>VLOOKUP(O3387,Table13[],2)</f>
        <v>1 - 5</v>
      </c>
      <c r="Q3387" t="str">
        <f>INDEX(Table8[Column1],MATCH(R3387,Table8[Column2]))</f>
        <v>Scheduled</v>
      </c>
      <c r="R3387">
        <v>35.204915030000002</v>
      </c>
      <c r="S3387">
        <f t="shared" si="105"/>
        <v>1.4668714595833334</v>
      </c>
      <c r="T3387" t="s">
        <v>19</v>
      </c>
    </row>
    <row r="3388" spans="1:20" x14ac:dyDescent="0.25">
      <c r="A3388">
        <v>3387</v>
      </c>
      <c r="B3388" t="s">
        <v>3325</v>
      </c>
      <c r="C3388" t="s">
        <v>3326</v>
      </c>
      <c r="D3388" t="str">
        <f t="shared" si="104"/>
        <v>Gwinn Jeffry</v>
      </c>
      <c r="E3388" t="s">
        <v>22</v>
      </c>
      <c r="F3388" t="s">
        <v>38</v>
      </c>
      <c r="G3388" t="s">
        <v>820</v>
      </c>
      <c r="H3388" t="s">
        <v>821</v>
      </c>
      <c r="I3388" t="s">
        <v>38</v>
      </c>
      <c r="J3388" t="s">
        <v>19</v>
      </c>
      <c r="K3388" t="str">
        <f>INDEX(Table6[Column1],MATCH(L3388,Table6[Column2]))</f>
        <v>Adults</v>
      </c>
      <c r="L3388">
        <v>42.980687230000001</v>
      </c>
      <c r="M3388" t="str">
        <f>VLOOKUP(L3388,Table1[],2)</f>
        <v>40 - 49</v>
      </c>
      <c r="N3388" t="str">
        <f>INDEX(Table7[Column1],MATCH(O3388,Table7[Column2]))</f>
        <v>Learning Stage</v>
      </c>
      <c r="O3388">
        <v>5.895732958</v>
      </c>
      <c r="P3388" t="str">
        <f>VLOOKUP(O3388,Table13[],2)</f>
        <v>1 - 5</v>
      </c>
      <c r="Q3388" t="str">
        <f>INDEX(Table8[Column1],MATCH(R3388,Table8[Column2]))</f>
        <v>Maintained</v>
      </c>
      <c r="R3388">
        <v>59.733825889999999</v>
      </c>
      <c r="S3388">
        <f t="shared" si="105"/>
        <v>2.4889094120833333</v>
      </c>
      <c r="T3388" t="s">
        <v>19</v>
      </c>
    </row>
    <row r="3389" spans="1:20" x14ac:dyDescent="0.25">
      <c r="A3389">
        <v>3388</v>
      </c>
      <c r="B3389" t="s">
        <v>3327</v>
      </c>
      <c r="C3389" t="s">
        <v>649</v>
      </c>
      <c r="D3389" t="str">
        <f t="shared" si="104"/>
        <v>Basham Rodney</v>
      </c>
      <c r="E3389" t="s">
        <v>22</v>
      </c>
      <c r="F3389" t="s">
        <v>38</v>
      </c>
      <c r="G3389" t="s">
        <v>1060</v>
      </c>
      <c r="H3389" t="s">
        <v>1061</v>
      </c>
      <c r="I3389" t="s">
        <v>38</v>
      </c>
      <c r="J3389" t="s">
        <v>19</v>
      </c>
      <c r="K3389" t="str">
        <f>INDEX(Table6[Column1],MATCH(L3389,Table6[Column2]))</f>
        <v>Young Adults</v>
      </c>
      <c r="L3389">
        <v>35.647860319999999</v>
      </c>
      <c r="M3389" t="str">
        <f>VLOOKUP(L3389,Table1[],2)</f>
        <v>30 - 39</v>
      </c>
      <c r="N3389" t="str">
        <f>INDEX(Table7[Column1],MATCH(O3389,Table7[Column2]))</f>
        <v>Learning Stage</v>
      </c>
      <c r="O3389">
        <v>2.3618840639999998</v>
      </c>
      <c r="P3389" t="str">
        <f>VLOOKUP(O3389,Table13[],2)</f>
        <v>1 - 5</v>
      </c>
      <c r="Q3389" t="str">
        <f>INDEX(Table8[Column1],MATCH(R3389,Table8[Column2]))</f>
        <v>Scheduled</v>
      </c>
      <c r="R3389">
        <v>0</v>
      </c>
      <c r="S3389">
        <f t="shared" si="105"/>
        <v>0</v>
      </c>
      <c r="T3389" t="s">
        <v>19</v>
      </c>
    </row>
    <row r="3390" spans="1:20" x14ac:dyDescent="0.25">
      <c r="A3390">
        <v>3389</v>
      </c>
      <c r="B3390" t="s">
        <v>1436</v>
      </c>
      <c r="C3390" t="s">
        <v>1523</v>
      </c>
      <c r="D3390" t="str">
        <f t="shared" si="104"/>
        <v>Rice Dale</v>
      </c>
      <c r="E3390" t="s">
        <v>22</v>
      </c>
      <c r="F3390" t="s">
        <v>16</v>
      </c>
      <c r="G3390" t="s">
        <v>820</v>
      </c>
      <c r="H3390" t="s">
        <v>821</v>
      </c>
      <c r="I3390" t="s">
        <v>16</v>
      </c>
      <c r="J3390" t="s">
        <v>19</v>
      </c>
      <c r="K3390" t="str">
        <f>INDEX(Table6[Column1],MATCH(L3390,Table6[Column2]))</f>
        <v>Young Adults</v>
      </c>
      <c r="L3390">
        <v>30.33769569</v>
      </c>
      <c r="M3390" t="str">
        <f>VLOOKUP(L3390,Table1[],2)</f>
        <v>30 - 39</v>
      </c>
      <c r="N3390" t="str">
        <f>INDEX(Table7[Column1],MATCH(O3390,Table7[Column2]))</f>
        <v>Learning Stage</v>
      </c>
      <c r="O3390">
        <v>5.0865526819999998</v>
      </c>
      <c r="P3390" t="str">
        <f>VLOOKUP(O3390,Table13[],2)</f>
        <v>1 - 5</v>
      </c>
      <c r="Q3390" t="str">
        <f>INDEX(Table8[Column1],MATCH(R3390,Table8[Column2]))</f>
        <v>Scheduled</v>
      </c>
      <c r="R3390">
        <v>27.0141274</v>
      </c>
      <c r="S3390">
        <f t="shared" si="105"/>
        <v>1.1255886416666665</v>
      </c>
      <c r="T3390" t="s">
        <v>19</v>
      </c>
    </row>
    <row r="3391" spans="1:20" x14ac:dyDescent="0.25">
      <c r="A3391">
        <v>3390</v>
      </c>
      <c r="B3391" t="s">
        <v>2690</v>
      </c>
      <c r="C3391" t="s">
        <v>624</v>
      </c>
      <c r="D3391" t="str">
        <f t="shared" si="104"/>
        <v>Polk Sharon</v>
      </c>
      <c r="E3391" t="s">
        <v>15</v>
      </c>
      <c r="F3391" t="s">
        <v>169</v>
      </c>
      <c r="G3391" t="s">
        <v>1060</v>
      </c>
      <c r="H3391" t="s">
        <v>1061</v>
      </c>
      <c r="I3391" t="s">
        <v>169</v>
      </c>
      <c r="J3391" t="s">
        <v>19</v>
      </c>
      <c r="K3391" t="str">
        <f>INDEX(Table6[Column1],MATCH(L3391,Table6[Column2]))</f>
        <v>Elders</v>
      </c>
      <c r="L3391">
        <v>52.796850650000003</v>
      </c>
      <c r="M3391" t="str">
        <f>VLOOKUP(L3391,Table1[],2)</f>
        <v>50 - 59</v>
      </c>
      <c r="N3391" t="str">
        <f>INDEX(Table7[Column1],MATCH(O3391,Table7[Column2]))</f>
        <v>Learning Stage</v>
      </c>
      <c r="O3391">
        <v>5.4791665500000004</v>
      </c>
      <c r="P3391" t="str">
        <f>VLOOKUP(O3391,Table13[],2)</f>
        <v>1 - 5</v>
      </c>
      <c r="Q3391" t="str">
        <f>INDEX(Table8[Column1],MATCH(R3391,Table8[Column2]))</f>
        <v>Excused</v>
      </c>
      <c r="R3391">
        <v>149.7337014</v>
      </c>
      <c r="S3391">
        <f t="shared" si="105"/>
        <v>6.2389042250000006</v>
      </c>
      <c r="T3391" t="s">
        <v>19</v>
      </c>
    </row>
    <row r="3392" spans="1:20" x14ac:dyDescent="0.25">
      <c r="A3392">
        <v>3391</v>
      </c>
      <c r="B3392" t="s">
        <v>3328</v>
      </c>
      <c r="C3392" t="s">
        <v>3329</v>
      </c>
      <c r="D3392" t="str">
        <f t="shared" si="104"/>
        <v>Gerrity Maudie</v>
      </c>
      <c r="E3392" t="s">
        <v>15</v>
      </c>
      <c r="F3392" t="s">
        <v>2116</v>
      </c>
      <c r="G3392" t="s">
        <v>1060</v>
      </c>
      <c r="H3392" t="s">
        <v>1061</v>
      </c>
      <c r="I3392" t="s">
        <v>101</v>
      </c>
      <c r="J3392" t="s">
        <v>19</v>
      </c>
      <c r="K3392" t="str">
        <f>INDEX(Table6[Column1],MATCH(L3392,Table6[Column2]))</f>
        <v>Adults</v>
      </c>
      <c r="L3392">
        <v>44.578404589999998</v>
      </c>
      <c r="M3392" t="str">
        <f>VLOOKUP(L3392,Table1[],2)</f>
        <v>40 - 49</v>
      </c>
      <c r="N3392" t="str">
        <f>INDEX(Table7[Column1],MATCH(O3392,Table7[Column2]))</f>
        <v>Learning Stage</v>
      </c>
      <c r="O3392">
        <v>5.1447773589999999</v>
      </c>
      <c r="P3392" t="str">
        <f>VLOOKUP(O3392,Table13[],2)</f>
        <v>1 - 5</v>
      </c>
      <c r="Q3392" t="str">
        <f>INDEX(Table8[Column1],MATCH(R3392,Table8[Column2]))</f>
        <v>Maintained</v>
      </c>
      <c r="R3392">
        <v>77.334556759999998</v>
      </c>
      <c r="S3392">
        <f t="shared" si="105"/>
        <v>3.2222731983333333</v>
      </c>
      <c r="T3392" t="s">
        <v>19</v>
      </c>
    </row>
    <row r="3393" spans="1:20" x14ac:dyDescent="0.25">
      <c r="A3393">
        <v>3392</v>
      </c>
      <c r="B3393" t="s">
        <v>126</v>
      </c>
      <c r="C3393" t="s">
        <v>3330</v>
      </c>
      <c r="D3393" t="str">
        <f t="shared" si="104"/>
        <v>Turner Tamika</v>
      </c>
      <c r="E3393" t="s">
        <v>15</v>
      </c>
      <c r="F3393" t="s">
        <v>192</v>
      </c>
      <c r="G3393" t="s">
        <v>2305</v>
      </c>
      <c r="H3393" t="s">
        <v>1826</v>
      </c>
      <c r="I3393" t="s">
        <v>192</v>
      </c>
      <c r="J3393" t="s">
        <v>19</v>
      </c>
      <c r="K3393" t="str">
        <f>INDEX(Table6[Column1],MATCH(L3393,Table6[Column2]))</f>
        <v>Adults</v>
      </c>
      <c r="L3393">
        <v>42.161987789999998</v>
      </c>
      <c r="M3393" t="str">
        <f>VLOOKUP(L3393,Table1[],2)</f>
        <v>40 - 49</v>
      </c>
      <c r="N3393" t="str">
        <f>INDEX(Table7[Column1],MATCH(O3393,Table7[Column2]))</f>
        <v>Learning Stage</v>
      </c>
      <c r="O3393">
        <v>4.2060412219999996</v>
      </c>
      <c r="P3393" t="str">
        <f>VLOOKUP(O3393,Table13[],2)</f>
        <v>1 - 5</v>
      </c>
      <c r="Q3393" t="str">
        <f>INDEX(Table8[Column1],MATCH(R3393,Table8[Column2]))</f>
        <v>Maintained</v>
      </c>
      <c r="R3393">
        <v>77.229096240000004</v>
      </c>
      <c r="S3393">
        <f t="shared" si="105"/>
        <v>3.2178790100000003</v>
      </c>
      <c r="T3393" t="s">
        <v>19</v>
      </c>
    </row>
    <row r="3394" spans="1:20" x14ac:dyDescent="0.25">
      <c r="A3394">
        <v>3393</v>
      </c>
      <c r="B3394" t="s">
        <v>2408</v>
      </c>
      <c r="C3394" t="s">
        <v>3331</v>
      </c>
      <c r="D3394" t="str">
        <f t="shared" si="104"/>
        <v>Rosales Lara</v>
      </c>
      <c r="E3394" t="s">
        <v>15</v>
      </c>
      <c r="F3394" t="s">
        <v>38</v>
      </c>
      <c r="G3394" t="s">
        <v>820</v>
      </c>
      <c r="H3394" t="s">
        <v>821</v>
      </c>
      <c r="I3394" t="s">
        <v>38</v>
      </c>
      <c r="J3394" t="s">
        <v>19</v>
      </c>
      <c r="K3394" t="str">
        <f>INDEX(Table6[Column1],MATCH(L3394,Table6[Column2]))</f>
        <v>Adults</v>
      </c>
      <c r="L3394">
        <v>40.227100749999998</v>
      </c>
      <c r="M3394" t="str">
        <f>VLOOKUP(L3394,Table1[],2)</f>
        <v>40 - 49</v>
      </c>
      <c r="N3394" t="str">
        <f>INDEX(Table7[Column1],MATCH(O3394,Table7[Column2]))</f>
        <v>Learning Stage</v>
      </c>
      <c r="O3394">
        <v>2.378522228</v>
      </c>
      <c r="P3394" t="str">
        <f>VLOOKUP(O3394,Table13[],2)</f>
        <v>1 - 5</v>
      </c>
      <c r="Q3394" t="str">
        <f>INDEX(Table8[Column1],MATCH(R3394,Table8[Column2]))</f>
        <v>Habitual</v>
      </c>
      <c r="R3394">
        <v>94.534630840000005</v>
      </c>
      <c r="S3394">
        <f t="shared" si="105"/>
        <v>3.9389429516666672</v>
      </c>
      <c r="T3394" t="s">
        <v>19</v>
      </c>
    </row>
    <row r="3395" spans="1:20" x14ac:dyDescent="0.25">
      <c r="A3395">
        <v>3394</v>
      </c>
      <c r="B3395" t="s">
        <v>3332</v>
      </c>
      <c r="C3395" t="s">
        <v>56</v>
      </c>
      <c r="D3395" t="str">
        <f t="shared" ref="D3395:D3458" si="106">CONCATENATE(B3395, " ",C3395)</f>
        <v>Morrow James</v>
      </c>
      <c r="E3395" t="s">
        <v>22</v>
      </c>
      <c r="F3395" t="s">
        <v>95</v>
      </c>
      <c r="G3395" t="s">
        <v>2305</v>
      </c>
      <c r="H3395" t="s">
        <v>1826</v>
      </c>
      <c r="I3395" t="s">
        <v>87</v>
      </c>
      <c r="J3395" t="s">
        <v>19</v>
      </c>
      <c r="K3395" t="str">
        <f>INDEX(Table6[Column1],MATCH(L3395,Table6[Column2]))</f>
        <v>Elders</v>
      </c>
      <c r="L3395">
        <v>57.312242519999998</v>
      </c>
      <c r="M3395" t="str">
        <f>VLOOKUP(L3395,Table1[],2)</f>
        <v>50 - 59</v>
      </c>
      <c r="N3395" t="str">
        <f>INDEX(Table7[Column1],MATCH(O3395,Table7[Column2]))</f>
        <v>Learning Stage</v>
      </c>
      <c r="O3395">
        <v>3.6131395749999999</v>
      </c>
      <c r="P3395" t="str">
        <f>VLOOKUP(O3395,Table13[],2)</f>
        <v>1 - 5</v>
      </c>
      <c r="Q3395" t="str">
        <f>INDEX(Table8[Column1],MATCH(R3395,Table8[Column2]))</f>
        <v>Excused</v>
      </c>
      <c r="R3395">
        <v>133.1314515</v>
      </c>
      <c r="S3395">
        <f t="shared" ref="S3395:S3458" si="107">CONVERT(R3395,"hr","day")</f>
        <v>5.5471438124999999</v>
      </c>
      <c r="T3395" t="s">
        <v>19</v>
      </c>
    </row>
    <row r="3396" spans="1:20" x14ac:dyDescent="0.25">
      <c r="A3396">
        <v>3395</v>
      </c>
      <c r="B3396" t="s">
        <v>3333</v>
      </c>
      <c r="C3396" t="s">
        <v>3334</v>
      </c>
      <c r="D3396" t="str">
        <f t="shared" si="106"/>
        <v>Pond Christy</v>
      </c>
      <c r="E3396" t="s">
        <v>15</v>
      </c>
      <c r="F3396" t="s">
        <v>176</v>
      </c>
      <c r="G3396" t="s">
        <v>2305</v>
      </c>
      <c r="H3396" t="s">
        <v>1826</v>
      </c>
      <c r="I3396" t="s">
        <v>134</v>
      </c>
      <c r="J3396" t="s">
        <v>19</v>
      </c>
      <c r="K3396" t="str">
        <f>INDEX(Table6[Column1],MATCH(L3396,Table6[Column2]))</f>
        <v>Young Adults</v>
      </c>
      <c r="L3396">
        <v>34.536686230000001</v>
      </c>
      <c r="M3396" t="str">
        <f>VLOOKUP(L3396,Table1[],2)</f>
        <v>30 - 39</v>
      </c>
      <c r="N3396" t="str">
        <f>INDEX(Table7[Column1],MATCH(O3396,Table7[Column2]))</f>
        <v>Learning Stage</v>
      </c>
      <c r="O3396">
        <v>4.1082570929999997</v>
      </c>
      <c r="P3396" t="str">
        <f>VLOOKUP(O3396,Table13[],2)</f>
        <v>1 - 5</v>
      </c>
      <c r="Q3396" t="str">
        <f>INDEX(Table8[Column1],MATCH(R3396,Table8[Column2]))</f>
        <v>Scheduled</v>
      </c>
      <c r="R3396">
        <v>29.12651052</v>
      </c>
      <c r="S3396">
        <f t="shared" si="107"/>
        <v>1.213604605</v>
      </c>
      <c r="T3396" t="s">
        <v>19</v>
      </c>
    </row>
    <row r="3397" spans="1:20" x14ac:dyDescent="0.25">
      <c r="A3397">
        <v>3396</v>
      </c>
      <c r="B3397" t="s">
        <v>704</v>
      </c>
      <c r="C3397" t="s">
        <v>3335</v>
      </c>
      <c r="D3397" t="str">
        <f t="shared" si="106"/>
        <v>Reyes Eddie</v>
      </c>
      <c r="E3397" t="s">
        <v>22</v>
      </c>
      <c r="F3397" t="s">
        <v>235</v>
      </c>
      <c r="G3397" t="s">
        <v>2305</v>
      </c>
      <c r="H3397" t="s">
        <v>1826</v>
      </c>
      <c r="I3397" t="s">
        <v>235</v>
      </c>
      <c r="J3397" t="s">
        <v>19</v>
      </c>
      <c r="K3397" t="str">
        <f>INDEX(Table6[Column1],MATCH(L3397,Table6[Column2]))</f>
        <v>Adults</v>
      </c>
      <c r="L3397">
        <v>48.222787599999997</v>
      </c>
      <c r="M3397" t="str">
        <f>VLOOKUP(L3397,Table1[],2)</f>
        <v>40 - 49</v>
      </c>
      <c r="N3397" t="str">
        <f>INDEX(Table7[Column1],MATCH(O3397,Table7[Column2]))</f>
        <v>Learning Stage</v>
      </c>
      <c r="O3397">
        <v>5.6845771950000001</v>
      </c>
      <c r="P3397" t="str">
        <f>VLOOKUP(O3397,Table13[],2)</f>
        <v>1 - 5</v>
      </c>
      <c r="Q3397" t="str">
        <f>INDEX(Table8[Column1],MATCH(R3397,Table8[Column2]))</f>
        <v>Habitual</v>
      </c>
      <c r="R3397">
        <v>96.785850699999997</v>
      </c>
      <c r="S3397">
        <f t="shared" si="107"/>
        <v>4.0327437791666663</v>
      </c>
      <c r="T3397" t="s">
        <v>19</v>
      </c>
    </row>
    <row r="3398" spans="1:20" x14ac:dyDescent="0.25">
      <c r="A3398">
        <v>3397</v>
      </c>
      <c r="B3398" t="s">
        <v>43</v>
      </c>
      <c r="C3398" t="s">
        <v>687</v>
      </c>
      <c r="D3398" t="str">
        <f t="shared" si="106"/>
        <v>Lee Samuel</v>
      </c>
      <c r="E3398" t="s">
        <v>22</v>
      </c>
      <c r="F3398" t="s">
        <v>38</v>
      </c>
      <c r="G3398" t="s">
        <v>820</v>
      </c>
      <c r="H3398" t="s">
        <v>821</v>
      </c>
      <c r="I3398" t="s">
        <v>38</v>
      </c>
      <c r="J3398" t="s">
        <v>19</v>
      </c>
      <c r="K3398" t="str">
        <f>INDEX(Table6[Column1],MATCH(L3398,Table6[Column2]))</f>
        <v>Adults</v>
      </c>
      <c r="L3398">
        <v>44.010446770000001</v>
      </c>
      <c r="M3398" t="str">
        <f>VLOOKUP(L3398,Table1[],2)</f>
        <v>40 - 49</v>
      </c>
      <c r="N3398" t="str">
        <f>INDEX(Table7[Column1],MATCH(O3398,Table7[Column2]))</f>
        <v>Learning Stage</v>
      </c>
      <c r="O3398">
        <v>5.8467749710000003</v>
      </c>
      <c r="P3398" t="str">
        <f>VLOOKUP(O3398,Table13[],2)</f>
        <v>1 - 5</v>
      </c>
      <c r="Q3398" t="str">
        <f>INDEX(Table8[Column1],MATCH(R3398,Table8[Column2]))</f>
        <v>Maintained</v>
      </c>
      <c r="R3398">
        <v>44.66120025</v>
      </c>
      <c r="S3398">
        <f t="shared" si="107"/>
        <v>1.8608833437499999</v>
      </c>
      <c r="T3398" t="s">
        <v>19</v>
      </c>
    </row>
    <row r="3399" spans="1:20" x14ac:dyDescent="0.25">
      <c r="A3399">
        <v>3398</v>
      </c>
      <c r="B3399" t="s">
        <v>1196</v>
      </c>
      <c r="C3399" t="s">
        <v>877</v>
      </c>
      <c r="D3399" t="str">
        <f t="shared" si="106"/>
        <v>Watson Henry</v>
      </c>
      <c r="E3399" t="s">
        <v>22</v>
      </c>
      <c r="F3399" t="s">
        <v>828</v>
      </c>
      <c r="G3399" t="s">
        <v>1060</v>
      </c>
      <c r="H3399" t="s">
        <v>1061</v>
      </c>
      <c r="I3399" t="s">
        <v>24</v>
      </c>
      <c r="J3399" t="s">
        <v>19</v>
      </c>
      <c r="K3399" t="str">
        <f>INDEX(Table6[Column1],MATCH(L3399,Table6[Column2]))</f>
        <v>Adults</v>
      </c>
      <c r="L3399">
        <v>43.987324800000003</v>
      </c>
      <c r="M3399" t="str">
        <f>VLOOKUP(L3399,Table1[],2)</f>
        <v>40 - 49</v>
      </c>
      <c r="N3399" t="str">
        <f>INDEX(Table7[Column1],MATCH(O3399,Table7[Column2]))</f>
        <v>Learning Stage</v>
      </c>
      <c r="O3399">
        <v>4.478808989</v>
      </c>
      <c r="P3399" t="str">
        <f>VLOOKUP(O3399,Table13[],2)</f>
        <v>1 - 5</v>
      </c>
      <c r="Q3399" t="str">
        <f>INDEX(Table8[Column1],MATCH(R3399,Table8[Column2]))</f>
        <v>Habitual</v>
      </c>
      <c r="R3399">
        <v>104.08597570000001</v>
      </c>
      <c r="S3399">
        <f t="shared" si="107"/>
        <v>4.3369156541666669</v>
      </c>
      <c r="T3399" t="s">
        <v>19</v>
      </c>
    </row>
    <row r="3400" spans="1:20" x14ac:dyDescent="0.25">
      <c r="A3400">
        <v>3399</v>
      </c>
      <c r="B3400" t="s">
        <v>2700</v>
      </c>
      <c r="C3400" t="s">
        <v>183</v>
      </c>
      <c r="D3400" t="str">
        <f t="shared" si="106"/>
        <v>Betancourt Donald</v>
      </c>
      <c r="E3400" t="s">
        <v>22</v>
      </c>
      <c r="F3400" t="s">
        <v>24</v>
      </c>
      <c r="G3400" t="s">
        <v>2305</v>
      </c>
      <c r="H3400" t="s">
        <v>1826</v>
      </c>
      <c r="I3400" t="s">
        <v>24</v>
      </c>
      <c r="J3400" t="s">
        <v>19</v>
      </c>
      <c r="K3400" t="str">
        <f>INDEX(Table6[Column1],MATCH(L3400,Table6[Column2]))</f>
        <v>Adults</v>
      </c>
      <c r="L3400">
        <v>45.670168070000003</v>
      </c>
      <c r="M3400" t="str">
        <f>VLOOKUP(L3400,Table1[],2)</f>
        <v>40 - 49</v>
      </c>
      <c r="N3400" t="str">
        <f>INDEX(Table7[Column1],MATCH(O3400,Table7[Column2]))</f>
        <v>Learning Stage</v>
      </c>
      <c r="O3400">
        <v>4.3174995090000001</v>
      </c>
      <c r="P3400" t="str">
        <f>VLOOKUP(O3400,Table13[],2)</f>
        <v>1 - 5</v>
      </c>
      <c r="Q3400" t="str">
        <f>INDEX(Table8[Column1],MATCH(R3400,Table8[Column2]))</f>
        <v>Maintained</v>
      </c>
      <c r="R3400">
        <v>79.645985269999997</v>
      </c>
      <c r="S3400">
        <f t="shared" si="107"/>
        <v>3.3185827195833331</v>
      </c>
      <c r="T3400" t="s">
        <v>19</v>
      </c>
    </row>
    <row r="3401" spans="1:20" x14ac:dyDescent="0.25">
      <c r="A3401">
        <v>3400</v>
      </c>
      <c r="B3401" t="s">
        <v>3336</v>
      </c>
      <c r="C3401" t="s">
        <v>1382</v>
      </c>
      <c r="D3401" t="str">
        <f t="shared" si="106"/>
        <v>Bernhard Milton</v>
      </c>
      <c r="E3401" t="s">
        <v>22</v>
      </c>
      <c r="F3401" t="s">
        <v>87</v>
      </c>
      <c r="G3401" t="s">
        <v>1060</v>
      </c>
      <c r="H3401" t="s">
        <v>1061</v>
      </c>
      <c r="I3401" t="s">
        <v>87</v>
      </c>
      <c r="J3401" t="s">
        <v>19</v>
      </c>
      <c r="K3401" t="str">
        <f>INDEX(Table6[Column1],MATCH(L3401,Table6[Column2]))</f>
        <v>Young Adults</v>
      </c>
      <c r="L3401">
        <v>34.24202382</v>
      </c>
      <c r="M3401" t="str">
        <f>VLOOKUP(L3401,Table1[],2)</f>
        <v>30 - 39</v>
      </c>
      <c r="N3401" t="str">
        <f>INDEX(Table7[Column1],MATCH(O3401,Table7[Column2]))</f>
        <v>Fitting in Stage</v>
      </c>
      <c r="O3401">
        <v>7.118665569</v>
      </c>
      <c r="P3401" t="str">
        <f>VLOOKUP(O3401,Table13[],2)</f>
        <v>6 - 10</v>
      </c>
      <c r="Q3401" t="str">
        <f>INDEX(Table8[Column1],MATCH(R3401,Table8[Column2]))</f>
        <v>Scheduled</v>
      </c>
      <c r="R3401">
        <v>35.122066089999997</v>
      </c>
      <c r="S3401">
        <f t="shared" si="107"/>
        <v>1.4634194204166664</v>
      </c>
      <c r="T3401" t="s">
        <v>19</v>
      </c>
    </row>
    <row r="3402" spans="1:20" x14ac:dyDescent="0.25">
      <c r="A3402">
        <v>3401</v>
      </c>
      <c r="B3402" t="s">
        <v>762</v>
      </c>
      <c r="C3402" t="s">
        <v>480</v>
      </c>
      <c r="D3402" t="str">
        <f t="shared" si="106"/>
        <v>Walter Heather</v>
      </c>
      <c r="E3402" t="s">
        <v>15</v>
      </c>
      <c r="F3402" t="s">
        <v>30</v>
      </c>
      <c r="G3402" t="s">
        <v>1060</v>
      </c>
      <c r="H3402" t="s">
        <v>1061</v>
      </c>
      <c r="I3402" t="s">
        <v>30</v>
      </c>
      <c r="J3402" t="s">
        <v>19</v>
      </c>
      <c r="K3402" t="str">
        <f>INDEX(Table6[Column1],MATCH(L3402,Table6[Column2]))</f>
        <v>Elders</v>
      </c>
      <c r="L3402">
        <v>54.827588990000002</v>
      </c>
      <c r="M3402" t="str">
        <f>VLOOKUP(L3402,Table1[],2)</f>
        <v>50 - 59</v>
      </c>
      <c r="N3402" t="str">
        <f>INDEX(Table7[Column1],MATCH(O3402,Table7[Column2]))</f>
        <v>Learning Stage</v>
      </c>
      <c r="O3402">
        <v>4.8855959130000004</v>
      </c>
      <c r="P3402" t="str">
        <f>VLOOKUP(O3402,Table13[],2)</f>
        <v>1 - 5</v>
      </c>
      <c r="Q3402" t="str">
        <f>INDEX(Table8[Column1],MATCH(R3402,Table8[Column2]))</f>
        <v>Excused</v>
      </c>
      <c r="R3402">
        <v>127.035419</v>
      </c>
      <c r="S3402">
        <f t="shared" si="107"/>
        <v>5.2931424583333335</v>
      </c>
      <c r="T3402" t="s">
        <v>19</v>
      </c>
    </row>
    <row r="3403" spans="1:20" x14ac:dyDescent="0.25">
      <c r="A3403">
        <v>3402</v>
      </c>
      <c r="B3403" t="s">
        <v>3337</v>
      </c>
      <c r="C3403" t="s">
        <v>50</v>
      </c>
      <c r="D3403" t="str">
        <f t="shared" si="106"/>
        <v>Roche Robert</v>
      </c>
      <c r="E3403" t="s">
        <v>22</v>
      </c>
      <c r="F3403" t="s">
        <v>673</v>
      </c>
      <c r="G3403" t="s">
        <v>1060</v>
      </c>
      <c r="H3403" t="s">
        <v>1061</v>
      </c>
      <c r="I3403" t="s">
        <v>107</v>
      </c>
      <c r="J3403" t="s">
        <v>19</v>
      </c>
      <c r="K3403" t="str">
        <f>INDEX(Table6[Column1],MATCH(L3403,Table6[Column2]))</f>
        <v>Young Adults</v>
      </c>
      <c r="L3403">
        <v>31.058459599999999</v>
      </c>
      <c r="M3403" t="str">
        <f>VLOOKUP(L3403,Table1[],2)</f>
        <v>30 - 39</v>
      </c>
      <c r="N3403" t="str">
        <f>INDEX(Table7[Column1],MATCH(O3403,Table7[Column2]))</f>
        <v>Learning Stage</v>
      </c>
      <c r="O3403">
        <v>3.4450994979999998</v>
      </c>
      <c r="P3403" t="str">
        <f>VLOOKUP(O3403,Table13[],2)</f>
        <v>1 - 5</v>
      </c>
      <c r="Q3403" t="str">
        <f>INDEX(Table8[Column1],MATCH(R3403,Table8[Column2]))</f>
        <v>Scheduled</v>
      </c>
      <c r="R3403">
        <v>10.28492713</v>
      </c>
      <c r="S3403">
        <f t="shared" si="107"/>
        <v>0.42853863041666668</v>
      </c>
      <c r="T3403" t="s">
        <v>19</v>
      </c>
    </row>
    <row r="3404" spans="1:20" x14ac:dyDescent="0.25">
      <c r="A3404">
        <v>3403</v>
      </c>
      <c r="B3404" t="s">
        <v>742</v>
      </c>
      <c r="C3404" t="s">
        <v>245</v>
      </c>
      <c r="D3404" t="str">
        <f t="shared" si="106"/>
        <v>Pollard Mary</v>
      </c>
      <c r="E3404" t="s">
        <v>15</v>
      </c>
      <c r="F3404" t="s">
        <v>38</v>
      </c>
      <c r="G3404" t="s">
        <v>1060</v>
      </c>
      <c r="H3404" t="s">
        <v>1061</v>
      </c>
      <c r="I3404" t="s">
        <v>38</v>
      </c>
      <c r="J3404" t="s">
        <v>19</v>
      </c>
      <c r="K3404" t="str">
        <f>INDEX(Table6[Column1],MATCH(L3404,Table6[Column2]))</f>
        <v>Adults</v>
      </c>
      <c r="L3404">
        <v>47.614603219999999</v>
      </c>
      <c r="M3404" t="str">
        <f>VLOOKUP(L3404,Table1[],2)</f>
        <v>40 - 49</v>
      </c>
      <c r="N3404" t="str">
        <f>INDEX(Table7[Column1],MATCH(O3404,Table7[Column2]))</f>
        <v>Learning Stage</v>
      </c>
      <c r="O3404">
        <v>3.1313039090000001</v>
      </c>
      <c r="P3404" t="str">
        <f>VLOOKUP(O3404,Table13[],2)</f>
        <v>1 - 5</v>
      </c>
      <c r="Q3404" t="str">
        <f>INDEX(Table8[Column1],MATCH(R3404,Table8[Column2]))</f>
        <v>Excused</v>
      </c>
      <c r="R3404">
        <v>142.10160809999999</v>
      </c>
      <c r="S3404">
        <f t="shared" si="107"/>
        <v>5.9209003375</v>
      </c>
      <c r="T3404" t="s">
        <v>19</v>
      </c>
    </row>
    <row r="3405" spans="1:20" x14ac:dyDescent="0.25">
      <c r="A3405">
        <v>3404</v>
      </c>
      <c r="B3405" t="s">
        <v>994</v>
      </c>
      <c r="C3405" t="s">
        <v>885</v>
      </c>
      <c r="D3405" t="str">
        <f t="shared" si="106"/>
        <v>Carroll Elizabeth</v>
      </c>
      <c r="E3405" t="s">
        <v>15</v>
      </c>
      <c r="F3405" t="s">
        <v>984</v>
      </c>
      <c r="G3405" t="s">
        <v>1060</v>
      </c>
      <c r="H3405" t="s">
        <v>1061</v>
      </c>
      <c r="I3405" t="s">
        <v>87</v>
      </c>
      <c r="J3405" t="s">
        <v>19</v>
      </c>
      <c r="K3405" t="str">
        <f>INDEX(Table6[Column1],MATCH(L3405,Table6[Column2]))</f>
        <v>Youth</v>
      </c>
      <c r="L3405">
        <v>28.293315249999999</v>
      </c>
      <c r="M3405" t="str">
        <f>VLOOKUP(L3405,Table1[],2)</f>
        <v>20 - 29</v>
      </c>
      <c r="N3405" t="str">
        <f>INDEX(Table7[Column1],MATCH(O3405,Table7[Column2]))</f>
        <v>Learning Stage</v>
      </c>
      <c r="O3405">
        <v>5.7221791599999996</v>
      </c>
      <c r="P3405" t="str">
        <f>VLOOKUP(O3405,Table13[],2)</f>
        <v>1 - 5</v>
      </c>
      <c r="Q3405" t="str">
        <f>INDEX(Table8[Column1],MATCH(R3405,Table8[Column2]))</f>
        <v>Scheduled</v>
      </c>
      <c r="R3405">
        <v>0</v>
      </c>
      <c r="S3405">
        <f t="shared" si="107"/>
        <v>0</v>
      </c>
      <c r="T3405" t="s">
        <v>19</v>
      </c>
    </row>
    <row r="3406" spans="1:20" x14ac:dyDescent="0.25">
      <c r="A3406">
        <v>3405</v>
      </c>
      <c r="B3406" t="s">
        <v>47</v>
      </c>
      <c r="C3406" t="s">
        <v>1112</v>
      </c>
      <c r="D3406" t="str">
        <f t="shared" si="106"/>
        <v>Smith Bessie</v>
      </c>
      <c r="E3406" t="s">
        <v>15</v>
      </c>
      <c r="F3406" t="s">
        <v>90</v>
      </c>
      <c r="G3406" t="s">
        <v>1060</v>
      </c>
      <c r="H3406" t="s">
        <v>1061</v>
      </c>
      <c r="I3406" t="s">
        <v>90</v>
      </c>
      <c r="J3406" t="s">
        <v>19</v>
      </c>
      <c r="K3406" t="str">
        <f>INDEX(Table6[Column1],MATCH(L3406,Table6[Column2]))</f>
        <v>Young Adults</v>
      </c>
      <c r="L3406">
        <v>32.48008463</v>
      </c>
      <c r="M3406" t="str">
        <f>VLOOKUP(L3406,Table1[],2)</f>
        <v>30 - 39</v>
      </c>
      <c r="N3406" t="str">
        <f>INDEX(Table7[Column1],MATCH(O3406,Table7[Column2]))</f>
        <v>Learning Stage</v>
      </c>
      <c r="O3406">
        <v>0.47944448200000001</v>
      </c>
      <c r="P3406" t="e">
        <f>VLOOKUP(O3406,Table13[],2)</f>
        <v>#N/A</v>
      </c>
      <c r="Q3406" t="str">
        <f>INDEX(Table8[Column1],MATCH(R3406,Table8[Column2]))</f>
        <v>Scheduled</v>
      </c>
      <c r="R3406">
        <v>0</v>
      </c>
      <c r="S3406">
        <f t="shared" si="107"/>
        <v>0</v>
      </c>
      <c r="T3406" t="s">
        <v>19</v>
      </c>
    </row>
    <row r="3407" spans="1:20" x14ac:dyDescent="0.25">
      <c r="A3407">
        <v>3406</v>
      </c>
      <c r="B3407" t="s">
        <v>2627</v>
      </c>
      <c r="C3407" t="s">
        <v>1465</v>
      </c>
      <c r="D3407" t="str">
        <f t="shared" si="106"/>
        <v>Goldberg Andrew</v>
      </c>
      <c r="E3407" t="s">
        <v>22</v>
      </c>
      <c r="F3407" t="s">
        <v>127</v>
      </c>
      <c r="G3407" t="s">
        <v>1060</v>
      </c>
      <c r="H3407" t="s">
        <v>1061</v>
      </c>
      <c r="I3407" t="s">
        <v>127</v>
      </c>
      <c r="J3407" t="s">
        <v>19</v>
      </c>
      <c r="K3407" t="str">
        <f>INDEX(Table6[Column1],MATCH(L3407,Table6[Column2]))</f>
        <v>Young Adults</v>
      </c>
      <c r="L3407">
        <v>39.163699739999998</v>
      </c>
      <c r="M3407" t="str">
        <f>VLOOKUP(L3407,Table1[],2)</f>
        <v>30 - 39</v>
      </c>
      <c r="N3407" t="str">
        <f>INDEX(Table7[Column1],MATCH(O3407,Table7[Column2]))</f>
        <v>Learning Stage</v>
      </c>
      <c r="O3407">
        <v>4.9440287940000003</v>
      </c>
      <c r="P3407" t="str">
        <f>VLOOKUP(O3407,Table13[],2)</f>
        <v>1 - 5</v>
      </c>
      <c r="Q3407" t="str">
        <f>INDEX(Table8[Column1],MATCH(R3407,Table8[Column2]))</f>
        <v>Maintained</v>
      </c>
      <c r="R3407">
        <v>44.068160460000001</v>
      </c>
      <c r="S3407">
        <f t="shared" si="107"/>
        <v>1.8361733524999999</v>
      </c>
      <c r="T3407" t="s">
        <v>19</v>
      </c>
    </row>
    <row r="3408" spans="1:20" x14ac:dyDescent="0.25">
      <c r="A3408">
        <v>3407</v>
      </c>
      <c r="B3408" t="s">
        <v>3338</v>
      </c>
      <c r="C3408" t="s">
        <v>79</v>
      </c>
      <c r="D3408" t="str">
        <f t="shared" si="106"/>
        <v>Navarro Jennifer</v>
      </c>
      <c r="E3408" t="s">
        <v>15</v>
      </c>
      <c r="F3408" t="s">
        <v>16</v>
      </c>
      <c r="G3408" t="s">
        <v>2724</v>
      </c>
      <c r="H3408" t="s">
        <v>1863</v>
      </c>
      <c r="I3408" t="s">
        <v>16</v>
      </c>
      <c r="J3408" t="s">
        <v>19</v>
      </c>
      <c r="K3408" t="str">
        <f>INDEX(Table6[Column1],MATCH(L3408,Table6[Column2]))</f>
        <v>Young Adults</v>
      </c>
      <c r="L3408">
        <v>34.724727369999997</v>
      </c>
      <c r="M3408" t="str">
        <f>VLOOKUP(L3408,Table1[],2)</f>
        <v>30 - 39</v>
      </c>
      <c r="N3408" t="str">
        <f>INDEX(Table7[Column1],MATCH(O3408,Table7[Column2]))</f>
        <v>Fitting in Stage</v>
      </c>
      <c r="O3408">
        <v>7.4280458139999999</v>
      </c>
      <c r="P3408" t="str">
        <f>VLOOKUP(O3408,Table13[],2)</f>
        <v>6 - 10</v>
      </c>
      <c r="Q3408" t="str">
        <f>INDEX(Table8[Column1],MATCH(R3408,Table8[Column2]))</f>
        <v>Scheduled</v>
      </c>
      <c r="R3408">
        <v>13.383096050000001</v>
      </c>
      <c r="S3408">
        <f t="shared" si="107"/>
        <v>0.55762900208333332</v>
      </c>
      <c r="T3408" t="s">
        <v>19</v>
      </c>
    </row>
    <row r="3409" spans="1:20" x14ac:dyDescent="0.25">
      <c r="A3409">
        <v>3408</v>
      </c>
      <c r="B3409" t="s">
        <v>3339</v>
      </c>
      <c r="C3409" t="s">
        <v>1764</v>
      </c>
      <c r="D3409" t="str">
        <f t="shared" si="106"/>
        <v>Gibbs Courtney</v>
      </c>
      <c r="E3409" t="s">
        <v>15</v>
      </c>
      <c r="F3409" t="s">
        <v>107</v>
      </c>
      <c r="G3409" t="s">
        <v>2305</v>
      </c>
      <c r="H3409" t="s">
        <v>1826</v>
      </c>
      <c r="I3409" t="s">
        <v>107</v>
      </c>
      <c r="J3409" t="s">
        <v>19</v>
      </c>
      <c r="K3409" t="str">
        <f>INDEX(Table6[Column1],MATCH(L3409,Table6[Column2]))</f>
        <v>Adults</v>
      </c>
      <c r="L3409">
        <v>41.42544461</v>
      </c>
      <c r="M3409" t="str">
        <f>VLOOKUP(L3409,Table1[],2)</f>
        <v>40 - 49</v>
      </c>
      <c r="N3409" t="str">
        <f>INDEX(Table7[Column1],MATCH(O3409,Table7[Column2]))</f>
        <v>Learning Stage</v>
      </c>
      <c r="O3409">
        <v>4.4567716180000003</v>
      </c>
      <c r="P3409" t="str">
        <f>VLOOKUP(O3409,Table13[],2)</f>
        <v>1 - 5</v>
      </c>
      <c r="Q3409" t="str">
        <f>INDEX(Table8[Column1],MATCH(R3409,Table8[Column2]))</f>
        <v>Maintained</v>
      </c>
      <c r="R3409">
        <v>49.004469110000002</v>
      </c>
      <c r="S3409">
        <f t="shared" si="107"/>
        <v>2.0418528795833333</v>
      </c>
      <c r="T3409" t="s">
        <v>19</v>
      </c>
    </row>
    <row r="3410" spans="1:20" x14ac:dyDescent="0.25">
      <c r="A3410">
        <v>3409</v>
      </c>
      <c r="B3410" t="s">
        <v>306</v>
      </c>
      <c r="C3410" t="s">
        <v>340</v>
      </c>
      <c r="D3410" t="str">
        <f t="shared" si="106"/>
        <v>Carey Christopher</v>
      </c>
      <c r="E3410" t="s">
        <v>22</v>
      </c>
      <c r="F3410" t="s">
        <v>16</v>
      </c>
      <c r="G3410" t="s">
        <v>2724</v>
      </c>
      <c r="H3410" t="s">
        <v>1863</v>
      </c>
      <c r="I3410" t="s">
        <v>16</v>
      </c>
      <c r="J3410" t="s">
        <v>19</v>
      </c>
      <c r="K3410" t="str">
        <f>INDEX(Table6[Column1],MATCH(L3410,Table6[Column2]))</f>
        <v>Elders</v>
      </c>
      <c r="L3410">
        <v>52.575971170000003</v>
      </c>
      <c r="M3410" t="str">
        <f>VLOOKUP(L3410,Table1[],2)</f>
        <v>50 - 59</v>
      </c>
      <c r="N3410" t="str">
        <f>INDEX(Table7[Column1],MATCH(O3410,Table7[Column2]))</f>
        <v>Learning Stage</v>
      </c>
      <c r="O3410">
        <v>3.6740017429999998</v>
      </c>
      <c r="P3410" t="str">
        <f>VLOOKUP(O3410,Table13[],2)</f>
        <v>1 - 5</v>
      </c>
      <c r="Q3410" t="str">
        <f>INDEX(Table8[Column1],MATCH(R3410,Table8[Column2]))</f>
        <v>Excused</v>
      </c>
      <c r="R3410">
        <v>121.2186501</v>
      </c>
      <c r="S3410">
        <f t="shared" si="107"/>
        <v>5.0507770875000002</v>
      </c>
      <c r="T3410" t="s">
        <v>19</v>
      </c>
    </row>
    <row r="3411" spans="1:20" x14ac:dyDescent="0.25">
      <c r="A3411">
        <v>3410</v>
      </c>
      <c r="B3411" t="s">
        <v>47</v>
      </c>
      <c r="C3411" t="s">
        <v>3340</v>
      </c>
      <c r="D3411" t="str">
        <f t="shared" si="106"/>
        <v>Smith Stevie</v>
      </c>
      <c r="E3411" t="s">
        <v>15</v>
      </c>
      <c r="F3411" t="s">
        <v>675</v>
      </c>
      <c r="G3411" t="s">
        <v>1060</v>
      </c>
      <c r="H3411" t="s">
        <v>1061</v>
      </c>
      <c r="I3411" t="s">
        <v>24</v>
      </c>
      <c r="J3411" t="s">
        <v>19</v>
      </c>
      <c r="K3411" t="str">
        <f>INDEX(Table6[Column1],MATCH(L3411,Table6[Column2]))</f>
        <v>Young Adults</v>
      </c>
      <c r="L3411">
        <v>39.281282539999999</v>
      </c>
      <c r="M3411" t="str">
        <f>VLOOKUP(L3411,Table1[],2)</f>
        <v>30 - 39</v>
      </c>
      <c r="N3411" t="str">
        <f>INDEX(Table7[Column1],MATCH(O3411,Table7[Column2]))</f>
        <v>Learning Stage</v>
      </c>
      <c r="O3411">
        <v>2.6763848000000001</v>
      </c>
      <c r="P3411" t="str">
        <f>VLOOKUP(O3411,Table13[],2)</f>
        <v>1 - 5</v>
      </c>
      <c r="Q3411" t="str">
        <f>INDEX(Table8[Column1],MATCH(R3411,Table8[Column2]))</f>
        <v>Habitual</v>
      </c>
      <c r="R3411">
        <v>98.901225240000002</v>
      </c>
      <c r="S3411">
        <f t="shared" si="107"/>
        <v>4.1208843850000001</v>
      </c>
      <c r="T3411" t="s">
        <v>19</v>
      </c>
    </row>
    <row r="3412" spans="1:20" x14ac:dyDescent="0.25">
      <c r="A3412">
        <v>3411</v>
      </c>
      <c r="B3412" t="s">
        <v>1092</v>
      </c>
      <c r="C3412" t="s">
        <v>546</v>
      </c>
      <c r="D3412" t="str">
        <f t="shared" si="106"/>
        <v>Robinson Gary</v>
      </c>
      <c r="E3412" t="s">
        <v>22</v>
      </c>
      <c r="F3412" t="s">
        <v>84</v>
      </c>
      <c r="G3412" t="s">
        <v>1060</v>
      </c>
      <c r="H3412" t="s">
        <v>1061</v>
      </c>
      <c r="I3412" t="s">
        <v>84</v>
      </c>
      <c r="J3412" t="s">
        <v>19</v>
      </c>
      <c r="K3412" t="str">
        <f>INDEX(Table6[Column1],MATCH(L3412,Table6[Column2]))</f>
        <v>Young Adults</v>
      </c>
      <c r="L3412">
        <v>38.002020680000001</v>
      </c>
      <c r="M3412" t="str">
        <f>VLOOKUP(L3412,Table1[],2)</f>
        <v>30 - 39</v>
      </c>
      <c r="N3412" t="str">
        <f>INDEX(Table7[Column1],MATCH(O3412,Table7[Column2]))</f>
        <v>Learning Stage</v>
      </c>
      <c r="O3412">
        <v>4.8698137089999998</v>
      </c>
      <c r="P3412" t="str">
        <f>VLOOKUP(O3412,Table13[],2)</f>
        <v>1 - 5</v>
      </c>
      <c r="Q3412" t="str">
        <f>INDEX(Table8[Column1],MATCH(R3412,Table8[Column2]))</f>
        <v>Maintained</v>
      </c>
      <c r="R3412">
        <v>46.026122690000001</v>
      </c>
      <c r="S3412">
        <f t="shared" si="107"/>
        <v>1.9177551120833334</v>
      </c>
      <c r="T3412" t="s">
        <v>19</v>
      </c>
    </row>
    <row r="3413" spans="1:20" x14ac:dyDescent="0.25">
      <c r="A3413">
        <v>3412</v>
      </c>
      <c r="B3413" t="s">
        <v>3051</v>
      </c>
      <c r="C3413" t="s">
        <v>368</v>
      </c>
      <c r="D3413" t="str">
        <f t="shared" si="106"/>
        <v>Sain Frank</v>
      </c>
      <c r="E3413" t="s">
        <v>22</v>
      </c>
      <c r="F3413" t="s">
        <v>38</v>
      </c>
      <c r="G3413" t="s">
        <v>1060</v>
      </c>
      <c r="H3413" t="s">
        <v>1061</v>
      </c>
      <c r="I3413" t="s">
        <v>38</v>
      </c>
      <c r="J3413" t="s">
        <v>19</v>
      </c>
      <c r="K3413" t="str">
        <f>INDEX(Table6[Column1],MATCH(L3413,Table6[Column2]))</f>
        <v>Young Adults</v>
      </c>
      <c r="L3413">
        <v>37.600330479999997</v>
      </c>
      <c r="M3413" t="str">
        <f>VLOOKUP(L3413,Table1[],2)</f>
        <v>30 - 39</v>
      </c>
      <c r="N3413" t="str">
        <f>INDEX(Table7[Column1],MATCH(O3413,Table7[Column2]))</f>
        <v>Learning Stage</v>
      </c>
      <c r="O3413">
        <v>5.5859127639999997</v>
      </c>
      <c r="P3413" t="str">
        <f>VLOOKUP(O3413,Table13[],2)</f>
        <v>1 - 5</v>
      </c>
      <c r="Q3413" t="str">
        <f>INDEX(Table8[Column1],MATCH(R3413,Table8[Column2]))</f>
        <v>Scheduled</v>
      </c>
      <c r="R3413">
        <v>15.430434719999999</v>
      </c>
      <c r="S3413">
        <f t="shared" si="107"/>
        <v>0.64293478000000004</v>
      </c>
      <c r="T3413" t="s">
        <v>19</v>
      </c>
    </row>
    <row r="3414" spans="1:20" x14ac:dyDescent="0.25">
      <c r="A3414">
        <v>3413</v>
      </c>
      <c r="B3414" t="s">
        <v>3341</v>
      </c>
      <c r="C3414" t="s">
        <v>3342</v>
      </c>
      <c r="D3414" t="str">
        <f t="shared" si="106"/>
        <v>Barron Elfreda</v>
      </c>
      <c r="E3414" t="s">
        <v>15</v>
      </c>
      <c r="F3414" t="s">
        <v>452</v>
      </c>
      <c r="G3414" t="s">
        <v>2305</v>
      </c>
      <c r="H3414" t="s">
        <v>1826</v>
      </c>
      <c r="I3414" t="s">
        <v>407</v>
      </c>
      <c r="J3414" t="s">
        <v>19</v>
      </c>
      <c r="K3414" t="str">
        <f>INDEX(Table6[Column1],MATCH(L3414,Table6[Column2]))</f>
        <v>Adults</v>
      </c>
      <c r="L3414">
        <v>48.738120899999998</v>
      </c>
      <c r="M3414" t="str">
        <f>VLOOKUP(L3414,Table1[],2)</f>
        <v>40 - 49</v>
      </c>
      <c r="N3414" t="str">
        <f>INDEX(Table7[Column1],MATCH(O3414,Table7[Column2]))</f>
        <v>Learning Stage</v>
      </c>
      <c r="O3414">
        <v>1.600128421</v>
      </c>
      <c r="P3414" t="str">
        <f>VLOOKUP(O3414,Table13[],2)</f>
        <v>1 - 5</v>
      </c>
      <c r="Q3414" t="str">
        <f>INDEX(Table8[Column1],MATCH(R3414,Table8[Column2]))</f>
        <v>Habitual</v>
      </c>
      <c r="R3414">
        <v>86.364320719999995</v>
      </c>
      <c r="S3414">
        <f t="shared" si="107"/>
        <v>3.5985133633333328</v>
      </c>
      <c r="T3414" t="s">
        <v>19</v>
      </c>
    </row>
    <row r="3415" spans="1:20" x14ac:dyDescent="0.25">
      <c r="A3415">
        <v>3414</v>
      </c>
      <c r="B3415" t="s">
        <v>3343</v>
      </c>
      <c r="C3415" t="s">
        <v>381</v>
      </c>
      <c r="D3415" t="str">
        <f t="shared" si="106"/>
        <v>Carlyle Sonia</v>
      </c>
      <c r="E3415" t="s">
        <v>15</v>
      </c>
      <c r="F3415" t="s">
        <v>38</v>
      </c>
      <c r="G3415" t="s">
        <v>1060</v>
      </c>
      <c r="H3415" t="s">
        <v>1061</v>
      </c>
      <c r="I3415" t="s">
        <v>38</v>
      </c>
      <c r="J3415" t="s">
        <v>19</v>
      </c>
      <c r="K3415" t="str">
        <f>INDEX(Table6[Column1],MATCH(L3415,Table6[Column2]))</f>
        <v>Adults</v>
      </c>
      <c r="L3415">
        <v>49.532054430000002</v>
      </c>
      <c r="M3415" t="str">
        <f>VLOOKUP(L3415,Table1[],2)</f>
        <v>40 - 49</v>
      </c>
      <c r="N3415" t="str">
        <f>INDEX(Table7[Column1],MATCH(O3415,Table7[Column2]))</f>
        <v>Fitting in Stage</v>
      </c>
      <c r="O3415">
        <v>6.8643235980000004</v>
      </c>
      <c r="P3415" t="str">
        <f>VLOOKUP(O3415,Table13[],2)</f>
        <v>6 - 10</v>
      </c>
      <c r="Q3415" t="str">
        <f>INDEX(Table8[Column1],MATCH(R3415,Table8[Column2]))</f>
        <v>Habitual</v>
      </c>
      <c r="R3415">
        <v>91.393237069999998</v>
      </c>
      <c r="S3415">
        <f t="shared" si="107"/>
        <v>3.8080515445833334</v>
      </c>
      <c r="T3415" t="s">
        <v>19</v>
      </c>
    </row>
    <row r="3416" spans="1:20" x14ac:dyDescent="0.25">
      <c r="A3416">
        <v>3415</v>
      </c>
      <c r="B3416" t="s">
        <v>1771</v>
      </c>
      <c r="C3416" t="s">
        <v>674</v>
      </c>
      <c r="D3416" t="str">
        <f t="shared" si="106"/>
        <v>Moon Jeremiah</v>
      </c>
      <c r="E3416" t="s">
        <v>22</v>
      </c>
      <c r="F3416" t="s">
        <v>33</v>
      </c>
      <c r="G3416" t="s">
        <v>2305</v>
      </c>
      <c r="H3416" t="s">
        <v>1826</v>
      </c>
      <c r="I3416" t="s">
        <v>33</v>
      </c>
      <c r="J3416" t="s">
        <v>19</v>
      </c>
      <c r="K3416" t="str">
        <f>INDEX(Table6[Column1],MATCH(L3416,Table6[Column2]))</f>
        <v>Adults</v>
      </c>
      <c r="L3416">
        <v>46.27320856</v>
      </c>
      <c r="M3416" t="str">
        <f>VLOOKUP(L3416,Table1[],2)</f>
        <v>40 - 49</v>
      </c>
      <c r="N3416" t="str">
        <f>INDEX(Table7[Column1],MATCH(O3416,Table7[Column2]))</f>
        <v>Learning Stage</v>
      </c>
      <c r="O3416">
        <v>5.3630686430000001</v>
      </c>
      <c r="P3416" t="str">
        <f>VLOOKUP(O3416,Table13[],2)</f>
        <v>1 - 5</v>
      </c>
      <c r="Q3416" t="str">
        <f>INDEX(Table8[Column1],MATCH(R3416,Table8[Column2]))</f>
        <v>Habitual</v>
      </c>
      <c r="R3416">
        <v>91.963062949999994</v>
      </c>
      <c r="S3416">
        <f t="shared" si="107"/>
        <v>3.8317942895833328</v>
      </c>
      <c r="T3416" t="s">
        <v>19</v>
      </c>
    </row>
    <row r="3417" spans="1:20" x14ac:dyDescent="0.25">
      <c r="A3417">
        <v>3416</v>
      </c>
      <c r="B3417" t="s">
        <v>3344</v>
      </c>
      <c r="C3417" t="s">
        <v>471</v>
      </c>
      <c r="D3417" t="str">
        <f t="shared" si="106"/>
        <v>Gallaher Gina</v>
      </c>
      <c r="E3417" t="s">
        <v>15</v>
      </c>
      <c r="F3417" t="s">
        <v>90</v>
      </c>
      <c r="G3417" t="s">
        <v>1060</v>
      </c>
      <c r="H3417" t="s">
        <v>1061</v>
      </c>
      <c r="I3417" t="s">
        <v>90</v>
      </c>
      <c r="J3417" t="s">
        <v>19</v>
      </c>
      <c r="K3417" t="str">
        <f>INDEX(Table6[Column1],MATCH(L3417,Table6[Column2]))</f>
        <v>Adults</v>
      </c>
      <c r="L3417">
        <v>48.466841959999996</v>
      </c>
      <c r="M3417" t="str">
        <f>VLOOKUP(L3417,Table1[],2)</f>
        <v>40 - 49</v>
      </c>
      <c r="N3417" t="str">
        <f>INDEX(Table7[Column1],MATCH(O3417,Table7[Column2]))</f>
        <v>Learning Stage</v>
      </c>
      <c r="O3417">
        <v>2.967855251</v>
      </c>
      <c r="P3417" t="str">
        <f>VLOOKUP(O3417,Table13[],2)</f>
        <v>1 - 5</v>
      </c>
      <c r="Q3417" t="str">
        <f>INDEX(Table8[Column1],MATCH(R3417,Table8[Column2]))</f>
        <v>Habitual</v>
      </c>
      <c r="R3417">
        <v>98.63955</v>
      </c>
      <c r="S3417">
        <f t="shared" si="107"/>
        <v>4.1099812499999997</v>
      </c>
      <c r="T3417" t="s">
        <v>19</v>
      </c>
    </row>
    <row r="3418" spans="1:20" x14ac:dyDescent="0.25">
      <c r="A3418">
        <v>3417</v>
      </c>
      <c r="B3418" t="s">
        <v>432</v>
      </c>
      <c r="C3418" t="s">
        <v>632</v>
      </c>
      <c r="D3418" t="str">
        <f t="shared" si="106"/>
        <v>Norman Jacqueline</v>
      </c>
      <c r="E3418" t="s">
        <v>15</v>
      </c>
      <c r="F3418" t="s">
        <v>431</v>
      </c>
      <c r="G3418" t="s">
        <v>1060</v>
      </c>
      <c r="H3418" t="s">
        <v>1061</v>
      </c>
      <c r="I3418" t="s">
        <v>138</v>
      </c>
      <c r="J3418" t="s">
        <v>19</v>
      </c>
      <c r="K3418" t="str">
        <f>INDEX(Table6[Column1],MATCH(L3418,Table6[Column2]))</f>
        <v>Seniors</v>
      </c>
      <c r="L3418">
        <v>63.771394020000002</v>
      </c>
      <c r="M3418" t="str">
        <f>VLOOKUP(L3418,Table1[],2)</f>
        <v>60 and Above</v>
      </c>
      <c r="N3418" t="str">
        <f>INDEX(Table7[Column1],MATCH(O3418,Table7[Column2]))</f>
        <v>Learning Stage</v>
      </c>
      <c r="O3418">
        <v>3.0936871730000002</v>
      </c>
      <c r="P3418" t="str">
        <f>VLOOKUP(O3418,Table13[],2)</f>
        <v>1 - 5</v>
      </c>
      <c r="Q3418" t="str">
        <f>INDEX(Table8[Column1],MATCH(R3418,Table8[Column2]))</f>
        <v>Unexcused</v>
      </c>
      <c r="R3418">
        <v>167.54377270000001</v>
      </c>
      <c r="S3418">
        <f t="shared" si="107"/>
        <v>6.9809905291666672</v>
      </c>
      <c r="T3418" t="s">
        <v>19</v>
      </c>
    </row>
    <row r="3419" spans="1:20" x14ac:dyDescent="0.25">
      <c r="A3419">
        <v>3418</v>
      </c>
      <c r="B3419" t="s">
        <v>267</v>
      </c>
      <c r="C3419" t="s">
        <v>506</v>
      </c>
      <c r="D3419" t="str">
        <f t="shared" si="106"/>
        <v>Johnson Blake</v>
      </c>
      <c r="E3419" t="s">
        <v>22</v>
      </c>
      <c r="F3419" t="s">
        <v>54</v>
      </c>
      <c r="G3419" t="s">
        <v>1060</v>
      </c>
      <c r="H3419" t="s">
        <v>1061</v>
      </c>
      <c r="I3419" t="s">
        <v>54</v>
      </c>
      <c r="J3419" t="s">
        <v>19</v>
      </c>
      <c r="K3419" t="str">
        <f>INDEX(Table6[Column1],MATCH(L3419,Table6[Column2]))</f>
        <v>Adults</v>
      </c>
      <c r="L3419">
        <v>44.528806340000003</v>
      </c>
      <c r="M3419" t="str">
        <f>VLOOKUP(L3419,Table1[],2)</f>
        <v>40 - 49</v>
      </c>
      <c r="N3419" t="str">
        <f>INDEX(Table7[Column1],MATCH(O3419,Table7[Column2]))</f>
        <v>Learning Stage</v>
      </c>
      <c r="O3419">
        <v>2.4483622490000001</v>
      </c>
      <c r="P3419" t="str">
        <f>VLOOKUP(O3419,Table13[],2)</f>
        <v>1 - 5</v>
      </c>
      <c r="Q3419" t="str">
        <f>INDEX(Table8[Column1],MATCH(R3419,Table8[Column2]))</f>
        <v>Maintained</v>
      </c>
      <c r="R3419">
        <v>44.22831833</v>
      </c>
      <c r="S3419">
        <f t="shared" si="107"/>
        <v>1.8428465970833332</v>
      </c>
      <c r="T3419" t="s">
        <v>19</v>
      </c>
    </row>
    <row r="3420" spans="1:20" x14ac:dyDescent="0.25">
      <c r="A3420">
        <v>3419</v>
      </c>
      <c r="B3420" t="s">
        <v>388</v>
      </c>
      <c r="C3420" t="s">
        <v>1996</v>
      </c>
      <c r="D3420" t="str">
        <f t="shared" si="106"/>
        <v>Ray Dolores</v>
      </c>
      <c r="E3420" t="s">
        <v>15</v>
      </c>
      <c r="F3420" t="s">
        <v>505</v>
      </c>
      <c r="G3420" t="s">
        <v>2305</v>
      </c>
      <c r="H3420" t="s">
        <v>1826</v>
      </c>
      <c r="I3420" t="s">
        <v>24</v>
      </c>
      <c r="J3420" t="s">
        <v>19</v>
      </c>
      <c r="K3420" t="str">
        <f>INDEX(Table6[Column1],MATCH(L3420,Table6[Column2]))</f>
        <v>Adults</v>
      </c>
      <c r="L3420">
        <v>41.643478369999997</v>
      </c>
      <c r="M3420" t="str">
        <f>VLOOKUP(L3420,Table1[],2)</f>
        <v>40 - 49</v>
      </c>
      <c r="N3420" t="str">
        <f>INDEX(Table7[Column1],MATCH(O3420,Table7[Column2]))</f>
        <v>Learning Stage</v>
      </c>
      <c r="O3420">
        <v>4.4558697140000003</v>
      </c>
      <c r="P3420" t="str">
        <f>VLOOKUP(O3420,Table13[],2)</f>
        <v>1 - 5</v>
      </c>
      <c r="Q3420" t="str">
        <f>INDEX(Table8[Column1],MATCH(R3420,Table8[Column2]))</f>
        <v>Maintained</v>
      </c>
      <c r="R3420">
        <v>44.54198418</v>
      </c>
      <c r="S3420">
        <f t="shared" si="107"/>
        <v>1.8559160075000001</v>
      </c>
      <c r="T3420" t="s">
        <v>19</v>
      </c>
    </row>
    <row r="3421" spans="1:20" x14ac:dyDescent="0.25">
      <c r="A3421">
        <v>3420</v>
      </c>
      <c r="B3421" t="s">
        <v>1513</v>
      </c>
      <c r="C3421" t="s">
        <v>1105</v>
      </c>
      <c r="D3421" t="str">
        <f t="shared" si="106"/>
        <v>Hart Mark</v>
      </c>
      <c r="E3421" t="s">
        <v>22</v>
      </c>
      <c r="F3421" t="s">
        <v>84</v>
      </c>
      <c r="G3421" t="s">
        <v>1060</v>
      </c>
      <c r="H3421" t="s">
        <v>1061</v>
      </c>
      <c r="I3421" t="s">
        <v>84</v>
      </c>
      <c r="J3421" t="s">
        <v>19</v>
      </c>
      <c r="K3421" t="str">
        <f>INDEX(Table6[Column1],MATCH(L3421,Table6[Column2]))</f>
        <v>Adults</v>
      </c>
      <c r="L3421">
        <v>46.12732793</v>
      </c>
      <c r="M3421" t="str">
        <f>VLOOKUP(L3421,Table1[],2)</f>
        <v>40 - 49</v>
      </c>
      <c r="N3421" t="str">
        <f>INDEX(Table7[Column1],MATCH(O3421,Table7[Column2]))</f>
        <v>Learning Stage</v>
      </c>
      <c r="O3421">
        <v>5.7676371890000002</v>
      </c>
      <c r="P3421" t="str">
        <f>VLOOKUP(O3421,Table13[],2)</f>
        <v>1 - 5</v>
      </c>
      <c r="Q3421" t="str">
        <f>INDEX(Table8[Column1],MATCH(R3421,Table8[Column2]))</f>
        <v>Scheduled</v>
      </c>
      <c r="R3421">
        <v>19.142361879999999</v>
      </c>
      <c r="S3421">
        <f t="shared" si="107"/>
        <v>0.79759841166666656</v>
      </c>
      <c r="T3421" t="s">
        <v>19</v>
      </c>
    </row>
    <row r="3422" spans="1:20" x14ac:dyDescent="0.25">
      <c r="A3422">
        <v>3421</v>
      </c>
      <c r="B3422" t="s">
        <v>1312</v>
      </c>
      <c r="C3422" t="s">
        <v>2037</v>
      </c>
      <c r="D3422" t="str">
        <f t="shared" si="106"/>
        <v>Scott Charlotte</v>
      </c>
      <c r="E3422" t="s">
        <v>15</v>
      </c>
      <c r="F3422" t="s">
        <v>659</v>
      </c>
      <c r="G3422" t="s">
        <v>2305</v>
      </c>
      <c r="H3422" t="s">
        <v>1826</v>
      </c>
      <c r="I3422" t="s">
        <v>138</v>
      </c>
      <c r="J3422" t="s">
        <v>19</v>
      </c>
      <c r="K3422" t="str">
        <f>INDEX(Table6[Column1],MATCH(L3422,Table6[Column2]))</f>
        <v>Adults</v>
      </c>
      <c r="L3422">
        <v>48.916742480000003</v>
      </c>
      <c r="M3422" t="str">
        <f>VLOOKUP(L3422,Table1[],2)</f>
        <v>40 - 49</v>
      </c>
      <c r="N3422" t="str">
        <f>INDEX(Table7[Column1],MATCH(O3422,Table7[Column2]))</f>
        <v>Fitting in Stage</v>
      </c>
      <c r="O3422">
        <v>6.6728682399999997</v>
      </c>
      <c r="P3422" t="str">
        <f>VLOOKUP(O3422,Table13[],2)</f>
        <v>6 - 10</v>
      </c>
      <c r="Q3422" t="str">
        <f>INDEX(Table8[Column1],MATCH(R3422,Table8[Column2]))</f>
        <v>Excused</v>
      </c>
      <c r="R3422">
        <v>142.1314271</v>
      </c>
      <c r="S3422">
        <f t="shared" si="107"/>
        <v>5.9221427958333335</v>
      </c>
      <c r="T3422" t="s">
        <v>19</v>
      </c>
    </row>
    <row r="3423" spans="1:20" x14ac:dyDescent="0.25">
      <c r="A3423">
        <v>3422</v>
      </c>
      <c r="B3423" t="s">
        <v>3345</v>
      </c>
      <c r="C3423" t="s">
        <v>635</v>
      </c>
      <c r="D3423" t="str">
        <f t="shared" si="106"/>
        <v>Hibner Justin</v>
      </c>
      <c r="E3423" t="s">
        <v>22</v>
      </c>
      <c r="F3423" t="s">
        <v>38</v>
      </c>
      <c r="G3423" t="s">
        <v>820</v>
      </c>
      <c r="H3423" t="s">
        <v>821</v>
      </c>
      <c r="I3423" t="s">
        <v>38</v>
      </c>
      <c r="J3423" t="s">
        <v>19</v>
      </c>
      <c r="K3423" t="str">
        <f>INDEX(Table6[Column1],MATCH(L3423,Table6[Column2]))</f>
        <v>Young Adults</v>
      </c>
      <c r="L3423">
        <v>31.435923880000001</v>
      </c>
      <c r="M3423" t="str">
        <f>VLOOKUP(L3423,Table1[],2)</f>
        <v>30 - 39</v>
      </c>
      <c r="N3423" t="str">
        <f>INDEX(Table7[Column1],MATCH(O3423,Table7[Column2]))</f>
        <v>Learning Stage</v>
      </c>
      <c r="O3423">
        <v>4.0834274370000001</v>
      </c>
      <c r="P3423" t="str">
        <f>VLOOKUP(O3423,Table13[],2)</f>
        <v>1 - 5</v>
      </c>
      <c r="Q3423" t="str">
        <f>INDEX(Table8[Column1],MATCH(R3423,Table8[Column2]))</f>
        <v>Scheduled</v>
      </c>
      <c r="R3423">
        <v>0</v>
      </c>
      <c r="S3423">
        <f t="shared" si="107"/>
        <v>0</v>
      </c>
      <c r="T3423" t="s">
        <v>19</v>
      </c>
    </row>
    <row r="3424" spans="1:20" x14ac:dyDescent="0.25">
      <c r="A3424">
        <v>3423</v>
      </c>
      <c r="B3424" t="s">
        <v>2200</v>
      </c>
      <c r="C3424" t="s">
        <v>762</v>
      </c>
      <c r="D3424" t="str">
        <f t="shared" si="106"/>
        <v>Sieg Walter</v>
      </c>
      <c r="E3424" t="s">
        <v>22</v>
      </c>
      <c r="F3424" t="s">
        <v>127</v>
      </c>
      <c r="G3424" t="s">
        <v>2305</v>
      </c>
      <c r="H3424" t="s">
        <v>1826</v>
      </c>
      <c r="I3424" t="s">
        <v>127</v>
      </c>
      <c r="J3424" t="s">
        <v>19</v>
      </c>
      <c r="K3424" t="str">
        <f>INDEX(Table6[Column1],MATCH(L3424,Table6[Column2]))</f>
        <v>Adults</v>
      </c>
      <c r="L3424">
        <v>42.445797429999999</v>
      </c>
      <c r="M3424" t="str">
        <f>VLOOKUP(L3424,Table1[],2)</f>
        <v>40 - 49</v>
      </c>
      <c r="N3424" t="str">
        <f>INDEX(Table7[Column1],MATCH(O3424,Table7[Column2]))</f>
        <v>Learning Stage</v>
      </c>
      <c r="O3424">
        <v>5.0032341149999997</v>
      </c>
      <c r="P3424" t="str">
        <f>VLOOKUP(O3424,Table13[],2)</f>
        <v>1 - 5</v>
      </c>
      <c r="Q3424" t="str">
        <f>INDEX(Table8[Column1],MATCH(R3424,Table8[Column2]))</f>
        <v>Habitual</v>
      </c>
      <c r="R3424">
        <v>87.505970349999998</v>
      </c>
      <c r="S3424">
        <f t="shared" si="107"/>
        <v>3.646082097916667</v>
      </c>
      <c r="T3424" t="s">
        <v>19</v>
      </c>
    </row>
    <row r="3425" spans="1:20" x14ac:dyDescent="0.25">
      <c r="A3425">
        <v>3424</v>
      </c>
      <c r="B3425" t="s">
        <v>3346</v>
      </c>
      <c r="C3425" t="s">
        <v>2667</v>
      </c>
      <c r="D3425" t="str">
        <f t="shared" si="106"/>
        <v>Musgrove Jewell</v>
      </c>
      <c r="E3425" t="s">
        <v>15</v>
      </c>
      <c r="F3425" t="s">
        <v>38</v>
      </c>
      <c r="G3425" t="s">
        <v>1060</v>
      </c>
      <c r="H3425" t="s">
        <v>1061</v>
      </c>
      <c r="I3425" t="s">
        <v>38</v>
      </c>
      <c r="J3425" t="s">
        <v>19</v>
      </c>
      <c r="K3425" t="str">
        <f>INDEX(Table6[Column1],MATCH(L3425,Table6[Column2]))</f>
        <v>Adults</v>
      </c>
      <c r="L3425">
        <v>43.05194788</v>
      </c>
      <c r="M3425" t="str">
        <f>VLOOKUP(L3425,Table1[],2)</f>
        <v>40 - 49</v>
      </c>
      <c r="N3425" t="str">
        <f>INDEX(Table7[Column1],MATCH(O3425,Table7[Column2]))</f>
        <v>Learning Stage</v>
      </c>
      <c r="O3425">
        <v>5.9890614099999997</v>
      </c>
      <c r="P3425" t="str">
        <f>VLOOKUP(O3425,Table13[],2)</f>
        <v>1 - 5</v>
      </c>
      <c r="Q3425" t="str">
        <f>INDEX(Table8[Column1],MATCH(R3425,Table8[Column2]))</f>
        <v>Habitual</v>
      </c>
      <c r="R3425">
        <v>95.766480009999995</v>
      </c>
      <c r="S3425">
        <f t="shared" si="107"/>
        <v>3.990270000416666</v>
      </c>
      <c r="T3425" t="s">
        <v>19</v>
      </c>
    </row>
    <row r="3426" spans="1:20" x14ac:dyDescent="0.25">
      <c r="A3426">
        <v>3425</v>
      </c>
      <c r="B3426" t="s">
        <v>3347</v>
      </c>
      <c r="C3426" t="s">
        <v>93</v>
      </c>
      <c r="D3426" t="str">
        <f t="shared" si="106"/>
        <v>Penn William</v>
      </c>
      <c r="E3426" t="s">
        <v>22</v>
      </c>
      <c r="F3426" t="s">
        <v>1980</v>
      </c>
      <c r="G3426" t="s">
        <v>1060</v>
      </c>
      <c r="H3426" t="s">
        <v>1061</v>
      </c>
      <c r="I3426" t="s">
        <v>107</v>
      </c>
      <c r="J3426" t="s">
        <v>19</v>
      </c>
      <c r="K3426" t="str">
        <f>INDEX(Table6[Column1],MATCH(L3426,Table6[Column2]))</f>
        <v>Elders</v>
      </c>
      <c r="L3426">
        <v>56.440532279999999</v>
      </c>
      <c r="M3426" t="str">
        <f>VLOOKUP(L3426,Table1[],2)</f>
        <v>50 - 59</v>
      </c>
      <c r="N3426" t="str">
        <f>INDEX(Table7[Column1],MATCH(O3426,Table7[Column2]))</f>
        <v>Learning Stage</v>
      </c>
      <c r="O3426">
        <v>5.6421186859999999</v>
      </c>
      <c r="P3426" t="str">
        <f>VLOOKUP(O3426,Table13[],2)</f>
        <v>1 - 5</v>
      </c>
      <c r="Q3426" t="str">
        <f>INDEX(Table8[Column1],MATCH(R3426,Table8[Column2]))</f>
        <v>Excused</v>
      </c>
      <c r="R3426">
        <v>124.85990990000001</v>
      </c>
      <c r="S3426">
        <f t="shared" si="107"/>
        <v>5.2024962458333333</v>
      </c>
      <c r="T3426" t="s">
        <v>19</v>
      </c>
    </row>
    <row r="3427" spans="1:20" x14ac:dyDescent="0.25">
      <c r="A3427">
        <v>3426</v>
      </c>
      <c r="B3427" t="s">
        <v>3348</v>
      </c>
      <c r="C3427" t="s">
        <v>3349</v>
      </c>
      <c r="D3427" t="str">
        <f t="shared" si="106"/>
        <v>Dates Evette</v>
      </c>
      <c r="E3427" t="s">
        <v>15</v>
      </c>
      <c r="F3427" t="s">
        <v>2645</v>
      </c>
      <c r="G3427" t="s">
        <v>1060</v>
      </c>
      <c r="H3427" t="s">
        <v>1061</v>
      </c>
      <c r="I3427" t="s">
        <v>90</v>
      </c>
      <c r="J3427" t="s">
        <v>19</v>
      </c>
      <c r="K3427" t="str">
        <f>INDEX(Table6[Column1],MATCH(L3427,Table6[Column2]))</f>
        <v>Young Adults</v>
      </c>
      <c r="L3427">
        <v>34.614097409999999</v>
      </c>
      <c r="M3427" t="str">
        <f>VLOOKUP(L3427,Table1[],2)</f>
        <v>30 - 39</v>
      </c>
      <c r="N3427" t="str">
        <f>INDEX(Table7[Column1],MATCH(O3427,Table7[Column2]))</f>
        <v>Learning Stage</v>
      </c>
      <c r="O3427">
        <v>3.4347397380000002</v>
      </c>
      <c r="P3427" t="str">
        <f>VLOOKUP(O3427,Table13[],2)</f>
        <v>1 - 5</v>
      </c>
      <c r="Q3427" t="str">
        <f>INDEX(Table8[Column1],MATCH(R3427,Table8[Column2]))</f>
        <v>Scheduled</v>
      </c>
      <c r="R3427">
        <v>24.940635830000002</v>
      </c>
      <c r="S3427">
        <f t="shared" si="107"/>
        <v>1.0391931595833332</v>
      </c>
      <c r="T3427" t="s">
        <v>19</v>
      </c>
    </row>
    <row r="3428" spans="1:20" x14ac:dyDescent="0.25">
      <c r="A3428">
        <v>3427</v>
      </c>
      <c r="B3428" t="s">
        <v>2497</v>
      </c>
      <c r="C3428" t="s">
        <v>414</v>
      </c>
      <c r="D3428" t="str">
        <f t="shared" si="106"/>
        <v>Crump Anna</v>
      </c>
      <c r="E3428" t="s">
        <v>15</v>
      </c>
      <c r="F3428" t="s">
        <v>155</v>
      </c>
      <c r="G3428" t="s">
        <v>2305</v>
      </c>
      <c r="H3428" t="s">
        <v>1826</v>
      </c>
      <c r="I3428" t="s">
        <v>24</v>
      </c>
      <c r="J3428" t="s">
        <v>19</v>
      </c>
      <c r="K3428" t="str">
        <f>INDEX(Table6[Column1],MATCH(L3428,Table6[Column2]))</f>
        <v>Young Adults</v>
      </c>
      <c r="L3428">
        <v>34.643337940000002</v>
      </c>
      <c r="M3428" t="str">
        <f>VLOOKUP(L3428,Table1[],2)</f>
        <v>30 - 39</v>
      </c>
      <c r="N3428" t="str">
        <f>INDEX(Table7[Column1],MATCH(O3428,Table7[Column2]))</f>
        <v>Learning Stage</v>
      </c>
      <c r="O3428">
        <v>3.4825343050000002</v>
      </c>
      <c r="P3428" t="str">
        <f>VLOOKUP(O3428,Table13[],2)</f>
        <v>1 - 5</v>
      </c>
      <c r="Q3428" t="str">
        <f>INDEX(Table8[Column1],MATCH(R3428,Table8[Column2]))</f>
        <v>Scheduled</v>
      </c>
      <c r="R3428">
        <v>27.09380225</v>
      </c>
      <c r="S3428">
        <f t="shared" si="107"/>
        <v>1.1289084270833334</v>
      </c>
      <c r="T3428" t="s">
        <v>19</v>
      </c>
    </row>
    <row r="3429" spans="1:20" x14ac:dyDescent="0.25">
      <c r="A3429">
        <v>3428</v>
      </c>
      <c r="B3429" t="s">
        <v>3350</v>
      </c>
      <c r="C3429" t="s">
        <v>525</v>
      </c>
      <c r="D3429" t="str">
        <f t="shared" si="106"/>
        <v>Vitale Amanda</v>
      </c>
      <c r="E3429" t="s">
        <v>15</v>
      </c>
      <c r="F3429" t="s">
        <v>407</v>
      </c>
      <c r="G3429" t="s">
        <v>2305</v>
      </c>
      <c r="H3429" t="s">
        <v>1826</v>
      </c>
      <c r="I3429" t="s">
        <v>407</v>
      </c>
      <c r="J3429" t="s">
        <v>19</v>
      </c>
      <c r="K3429" t="str">
        <f>INDEX(Table6[Column1],MATCH(L3429,Table6[Column2]))</f>
        <v>Adults</v>
      </c>
      <c r="L3429">
        <v>46.12037685</v>
      </c>
      <c r="M3429" t="str">
        <f>VLOOKUP(L3429,Table1[],2)</f>
        <v>40 - 49</v>
      </c>
      <c r="N3429" t="str">
        <f>INDEX(Table7[Column1],MATCH(O3429,Table7[Column2]))</f>
        <v>Fitting in Stage</v>
      </c>
      <c r="O3429">
        <v>6.442010668</v>
      </c>
      <c r="P3429" t="str">
        <f>VLOOKUP(O3429,Table13[],2)</f>
        <v>6 - 10</v>
      </c>
      <c r="Q3429" t="str">
        <f>INDEX(Table8[Column1],MATCH(R3429,Table8[Column2]))</f>
        <v>Maintained</v>
      </c>
      <c r="R3429">
        <v>79.682300650000002</v>
      </c>
      <c r="S3429">
        <f t="shared" si="107"/>
        <v>3.320095860416667</v>
      </c>
      <c r="T3429" t="s">
        <v>19</v>
      </c>
    </row>
    <row r="3430" spans="1:20" x14ac:dyDescent="0.25">
      <c r="A3430">
        <v>3429</v>
      </c>
      <c r="B3430" t="s">
        <v>3351</v>
      </c>
      <c r="C3430" t="s">
        <v>29</v>
      </c>
      <c r="D3430" t="str">
        <f t="shared" si="106"/>
        <v>Crossley Irene</v>
      </c>
      <c r="E3430" t="s">
        <v>15</v>
      </c>
      <c r="F3430" t="s">
        <v>186</v>
      </c>
      <c r="G3430" t="s">
        <v>1060</v>
      </c>
      <c r="H3430" t="s">
        <v>1061</v>
      </c>
      <c r="I3430" t="s">
        <v>186</v>
      </c>
      <c r="J3430" t="s">
        <v>19</v>
      </c>
      <c r="K3430" t="str">
        <f>INDEX(Table6[Column1],MATCH(L3430,Table6[Column2]))</f>
        <v>Adults</v>
      </c>
      <c r="L3430">
        <v>41.725239979999998</v>
      </c>
      <c r="M3430" t="str">
        <f>VLOOKUP(L3430,Table1[],2)</f>
        <v>40 - 49</v>
      </c>
      <c r="N3430" t="str">
        <f>INDEX(Table7[Column1],MATCH(O3430,Table7[Column2]))</f>
        <v>Fitting in Stage</v>
      </c>
      <c r="O3430">
        <v>6.5821272449999997</v>
      </c>
      <c r="P3430" t="str">
        <f>VLOOKUP(O3430,Table13[],2)</f>
        <v>6 - 10</v>
      </c>
      <c r="Q3430" t="str">
        <f>INDEX(Table8[Column1],MATCH(R3430,Table8[Column2]))</f>
        <v>Habitual</v>
      </c>
      <c r="R3430">
        <v>102.491343</v>
      </c>
      <c r="S3430">
        <f t="shared" si="107"/>
        <v>4.270472625</v>
      </c>
      <c r="T3430" t="s">
        <v>19</v>
      </c>
    </row>
    <row r="3431" spans="1:20" x14ac:dyDescent="0.25">
      <c r="A3431">
        <v>3430</v>
      </c>
      <c r="B3431" t="s">
        <v>3352</v>
      </c>
      <c r="C3431" t="s">
        <v>543</v>
      </c>
      <c r="D3431" t="str">
        <f t="shared" si="106"/>
        <v>Gorton Kelly</v>
      </c>
      <c r="E3431" t="s">
        <v>15</v>
      </c>
      <c r="F3431" t="s">
        <v>95</v>
      </c>
      <c r="G3431" t="s">
        <v>1060</v>
      </c>
      <c r="H3431" t="s">
        <v>1061</v>
      </c>
      <c r="I3431" t="s">
        <v>87</v>
      </c>
      <c r="J3431" t="s">
        <v>19</v>
      </c>
      <c r="K3431" t="str">
        <f>INDEX(Table6[Column1],MATCH(L3431,Table6[Column2]))</f>
        <v>Adults</v>
      </c>
      <c r="L3431">
        <v>43.914642929999999</v>
      </c>
      <c r="M3431" t="str">
        <f>VLOOKUP(L3431,Table1[],2)</f>
        <v>40 - 49</v>
      </c>
      <c r="N3431" t="str">
        <f>INDEX(Table7[Column1],MATCH(O3431,Table7[Column2]))</f>
        <v>Learning Stage</v>
      </c>
      <c r="O3431">
        <v>4.9870795330000002</v>
      </c>
      <c r="P3431" t="str">
        <f>VLOOKUP(O3431,Table13[],2)</f>
        <v>1 - 5</v>
      </c>
      <c r="Q3431" t="str">
        <f>INDEX(Table8[Column1],MATCH(R3431,Table8[Column2]))</f>
        <v>Habitual</v>
      </c>
      <c r="R3431">
        <v>95.37381105</v>
      </c>
      <c r="S3431">
        <f t="shared" si="107"/>
        <v>3.9739087937499997</v>
      </c>
      <c r="T3431" t="s">
        <v>19</v>
      </c>
    </row>
    <row r="3432" spans="1:20" x14ac:dyDescent="0.25">
      <c r="A3432">
        <v>3431</v>
      </c>
      <c r="B3432" t="s">
        <v>3353</v>
      </c>
      <c r="C3432" t="s">
        <v>59</v>
      </c>
      <c r="D3432" t="str">
        <f t="shared" si="106"/>
        <v>Ruff Janet</v>
      </c>
      <c r="E3432" t="s">
        <v>15</v>
      </c>
      <c r="F3432" t="s">
        <v>242</v>
      </c>
      <c r="G3432" t="s">
        <v>1060</v>
      </c>
      <c r="H3432" t="s">
        <v>1061</v>
      </c>
      <c r="I3432" t="s">
        <v>107</v>
      </c>
      <c r="J3432" t="s">
        <v>19</v>
      </c>
      <c r="K3432" t="str">
        <f>INDEX(Table6[Column1],MATCH(L3432,Table6[Column2]))</f>
        <v>Young Adults</v>
      </c>
      <c r="L3432">
        <v>30.752814369999999</v>
      </c>
      <c r="M3432" t="str">
        <f>VLOOKUP(L3432,Table1[],2)</f>
        <v>30 - 39</v>
      </c>
      <c r="N3432" t="str">
        <f>INDEX(Table7[Column1],MATCH(O3432,Table7[Column2]))</f>
        <v>Learning Stage</v>
      </c>
      <c r="O3432">
        <v>3.1531845449999998</v>
      </c>
      <c r="P3432" t="str">
        <f>VLOOKUP(O3432,Table13[],2)</f>
        <v>1 - 5</v>
      </c>
      <c r="Q3432" t="str">
        <f>INDEX(Table8[Column1],MATCH(R3432,Table8[Column2]))</f>
        <v>Scheduled</v>
      </c>
      <c r="R3432">
        <v>0</v>
      </c>
      <c r="S3432">
        <f t="shared" si="107"/>
        <v>0</v>
      </c>
      <c r="T3432" t="s">
        <v>19</v>
      </c>
    </row>
    <row r="3433" spans="1:20" x14ac:dyDescent="0.25">
      <c r="A3433">
        <v>3432</v>
      </c>
      <c r="B3433" t="s">
        <v>822</v>
      </c>
      <c r="C3433" t="s">
        <v>3354</v>
      </c>
      <c r="D3433" t="str">
        <f t="shared" si="106"/>
        <v>Powell Wilbert</v>
      </c>
      <c r="E3433" t="s">
        <v>22</v>
      </c>
      <c r="F3433" t="s">
        <v>38</v>
      </c>
      <c r="G3433" t="s">
        <v>820</v>
      </c>
      <c r="H3433" t="s">
        <v>821</v>
      </c>
      <c r="I3433" t="s">
        <v>38</v>
      </c>
      <c r="J3433" t="s">
        <v>19</v>
      </c>
      <c r="K3433" t="str">
        <f>INDEX(Table6[Column1],MATCH(L3433,Table6[Column2]))</f>
        <v>Adults</v>
      </c>
      <c r="L3433">
        <v>47.147692130000003</v>
      </c>
      <c r="M3433" t="str">
        <f>VLOOKUP(L3433,Table1[],2)</f>
        <v>40 - 49</v>
      </c>
      <c r="N3433" t="str">
        <f>INDEX(Table7[Column1],MATCH(O3433,Table7[Column2]))</f>
        <v>Learning Stage</v>
      </c>
      <c r="O3433">
        <v>5.0416824389999997</v>
      </c>
      <c r="P3433" t="str">
        <f>VLOOKUP(O3433,Table13[],2)</f>
        <v>1 - 5</v>
      </c>
      <c r="Q3433" t="str">
        <f>INDEX(Table8[Column1],MATCH(R3433,Table8[Column2]))</f>
        <v>Maintained</v>
      </c>
      <c r="R3433">
        <v>41.043218549999999</v>
      </c>
      <c r="S3433">
        <f t="shared" si="107"/>
        <v>1.7101341062499997</v>
      </c>
      <c r="T3433" t="s">
        <v>19</v>
      </c>
    </row>
    <row r="3434" spans="1:20" x14ac:dyDescent="0.25">
      <c r="A3434">
        <v>3433</v>
      </c>
      <c r="B3434" t="s">
        <v>764</v>
      </c>
      <c r="C3434" t="s">
        <v>1523</v>
      </c>
      <c r="D3434" t="str">
        <f t="shared" si="106"/>
        <v>Ruby Dale</v>
      </c>
      <c r="E3434" t="s">
        <v>22</v>
      </c>
      <c r="F3434" t="s">
        <v>30</v>
      </c>
      <c r="G3434" t="s">
        <v>17</v>
      </c>
      <c r="H3434" t="s">
        <v>18</v>
      </c>
      <c r="I3434" t="s">
        <v>30</v>
      </c>
      <c r="J3434" t="s">
        <v>19</v>
      </c>
      <c r="K3434" t="str">
        <f>INDEX(Table6[Column1],MATCH(L3434,Table6[Column2]))</f>
        <v>Elders</v>
      </c>
      <c r="L3434">
        <v>52.309122559999999</v>
      </c>
      <c r="M3434" t="str">
        <f>VLOOKUP(L3434,Table1[],2)</f>
        <v>50 - 59</v>
      </c>
      <c r="N3434" t="str">
        <f>INDEX(Table7[Column1],MATCH(O3434,Table7[Column2]))</f>
        <v>Learning Stage</v>
      </c>
      <c r="O3434">
        <v>4.3108375289999996</v>
      </c>
      <c r="P3434" t="str">
        <f>VLOOKUP(O3434,Table13[],2)</f>
        <v>1 - 5</v>
      </c>
      <c r="Q3434" t="str">
        <f>INDEX(Table8[Column1],MATCH(R3434,Table8[Column2]))</f>
        <v>Excused</v>
      </c>
      <c r="R3434">
        <v>132.81725539999999</v>
      </c>
      <c r="S3434">
        <f t="shared" si="107"/>
        <v>5.5340523083333331</v>
      </c>
      <c r="T3434" t="s">
        <v>19</v>
      </c>
    </row>
    <row r="3435" spans="1:20" x14ac:dyDescent="0.25">
      <c r="A3435">
        <v>3434</v>
      </c>
      <c r="B3435" t="s">
        <v>2122</v>
      </c>
      <c r="C3435" t="s">
        <v>56</v>
      </c>
      <c r="D3435" t="str">
        <f t="shared" si="106"/>
        <v>Wall James</v>
      </c>
      <c r="E3435" t="s">
        <v>22</v>
      </c>
      <c r="F3435" t="s">
        <v>232</v>
      </c>
      <c r="G3435" t="s">
        <v>1060</v>
      </c>
      <c r="H3435" t="s">
        <v>1061</v>
      </c>
      <c r="I3435" t="s">
        <v>169</v>
      </c>
      <c r="J3435" t="s">
        <v>19</v>
      </c>
      <c r="K3435" t="str">
        <f>INDEX(Table6[Column1],MATCH(L3435,Table6[Column2]))</f>
        <v>Seniors</v>
      </c>
      <c r="L3435">
        <v>66.205976210000003</v>
      </c>
      <c r="M3435" t="str">
        <f>VLOOKUP(L3435,Table1[],2)</f>
        <v>60 and Above</v>
      </c>
      <c r="N3435" t="str">
        <f>INDEX(Table7[Column1],MATCH(O3435,Table7[Column2]))</f>
        <v>Learning Stage</v>
      </c>
      <c r="O3435">
        <v>2.3203652140000002</v>
      </c>
      <c r="P3435" t="str">
        <f>VLOOKUP(O3435,Table13[],2)</f>
        <v>1 - 5</v>
      </c>
      <c r="Q3435" t="str">
        <f>INDEX(Table8[Column1],MATCH(R3435,Table8[Column2]))</f>
        <v>Unexcused</v>
      </c>
      <c r="R3435">
        <v>172.63687709999999</v>
      </c>
      <c r="S3435">
        <f t="shared" si="107"/>
        <v>7.1932032124999994</v>
      </c>
      <c r="T3435" t="s">
        <v>19</v>
      </c>
    </row>
    <row r="3436" spans="1:20" x14ac:dyDescent="0.25">
      <c r="A3436">
        <v>3435</v>
      </c>
      <c r="B3436" t="s">
        <v>3355</v>
      </c>
      <c r="C3436" t="s">
        <v>1682</v>
      </c>
      <c r="D3436" t="str">
        <f t="shared" si="106"/>
        <v>Hoang Flora</v>
      </c>
      <c r="E3436" t="s">
        <v>15</v>
      </c>
      <c r="F3436" t="s">
        <v>30</v>
      </c>
      <c r="G3436" t="s">
        <v>1060</v>
      </c>
      <c r="H3436" t="s">
        <v>1061</v>
      </c>
      <c r="I3436" t="s">
        <v>30</v>
      </c>
      <c r="J3436" t="s">
        <v>19</v>
      </c>
      <c r="K3436" t="str">
        <f>INDEX(Table6[Column1],MATCH(L3436,Table6[Column2]))</f>
        <v>Adults</v>
      </c>
      <c r="L3436">
        <v>43.419697300000003</v>
      </c>
      <c r="M3436" t="str">
        <f>VLOOKUP(L3436,Table1[],2)</f>
        <v>40 - 49</v>
      </c>
      <c r="N3436" t="str">
        <f>INDEX(Table7[Column1],MATCH(O3436,Table7[Column2]))</f>
        <v>Learning Stage</v>
      </c>
      <c r="O3436">
        <v>5.2168977639999996</v>
      </c>
      <c r="P3436" t="str">
        <f>VLOOKUP(O3436,Table13[],2)</f>
        <v>1 - 5</v>
      </c>
      <c r="Q3436" t="str">
        <f>INDEX(Table8[Column1],MATCH(R3436,Table8[Column2]))</f>
        <v>Maintained</v>
      </c>
      <c r="R3436">
        <v>78.012407679999995</v>
      </c>
      <c r="S3436">
        <f t="shared" si="107"/>
        <v>3.2505169866666668</v>
      </c>
      <c r="T3436" t="s">
        <v>19</v>
      </c>
    </row>
    <row r="3437" spans="1:20" x14ac:dyDescent="0.25">
      <c r="A3437">
        <v>3436</v>
      </c>
      <c r="B3437" t="s">
        <v>400</v>
      </c>
      <c r="C3437" t="s">
        <v>112</v>
      </c>
      <c r="D3437" t="str">
        <f t="shared" si="106"/>
        <v>Williams Katherine</v>
      </c>
      <c r="E3437" t="s">
        <v>15</v>
      </c>
      <c r="F3437" t="s">
        <v>385</v>
      </c>
      <c r="G3437" t="s">
        <v>1060</v>
      </c>
      <c r="H3437" t="s">
        <v>1061</v>
      </c>
      <c r="I3437" t="s">
        <v>87</v>
      </c>
      <c r="J3437" t="s">
        <v>19</v>
      </c>
      <c r="K3437" t="str">
        <f>INDEX(Table6[Column1],MATCH(L3437,Table6[Column2]))</f>
        <v>Adults</v>
      </c>
      <c r="L3437">
        <v>45.457762260000003</v>
      </c>
      <c r="M3437" t="str">
        <f>VLOOKUP(L3437,Table1[],2)</f>
        <v>40 - 49</v>
      </c>
      <c r="N3437" t="str">
        <f>INDEX(Table7[Column1],MATCH(O3437,Table7[Column2]))</f>
        <v>Learning Stage</v>
      </c>
      <c r="O3437">
        <v>5.4769705350000004</v>
      </c>
      <c r="P3437" t="str">
        <f>VLOOKUP(O3437,Table13[],2)</f>
        <v>1 - 5</v>
      </c>
      <c r="Q3437" t="str">
        <f>INDEX(Table8[Column1],MATCH(R3437,Table8[Column2]))</f>
        <v>Maintained</v>
      </c>
      <c r="R3437">
        <v>61.733118439999998</v>
      </c>
      <c r="S3437">
        <f t="shared" si="107"/>
        <v>2.572213268333333</v>
      </c>
      <c r="T3437" t="s">
        <v>19</v>
      </c>
    </row>
    <row r="3438" spans="1:20" x14ac:dyDescent="0.25">
      <c r="A3438">
        <v>3437</v>
      </c>
      <c r="B3438" t="s">
        <v>2889</v>
      </c>
      <c r="C3438" t="s">
        <v>525</v>
      </c>
      <c r="D3438" t="str">
        <f t="shared" si="106"/>
        <v>Quintero Amanda</v>
      </c>
      <c r="E3438" t="s">
        <v>15</v>
      </c>
      <c r="F3438" t="s">
        <v>38</v>
      </c>
      <c r="G3438" t="s">
        <v>820</v>
      </c>
      <c r="H3438" t="s">
        <v>821</v>
      </c>
      <c r="I3438" t="s">
        <v>38</v>
      </c>
      <c r="J3438" t="s">
        <v>19</v>
      </c>
      <c r="K3438" t="str">
        <f>INDEX(Table6[Column1],MATCH(L3438,Table6[Column2]))</f>
        <v>Elders</v>
      </c>
      <c r="L3438">
        <v>56.282796279999999</v>
      </c>
      <c r="M3438" t="str">
        <f>VLOOKUP(L3438,Table1[],2)</f>
        <v>50 - 59</v>
      </c>
      <c r="N3438" t="str">
        <f>INDEX(Table7[Column1],MATCH(O3438,Table7[Column2]))</f>
        <v>Learning Stage</v>
      </c>
      <c r="O3438">
        <v>2.3163818119999999</v>
      </c>
      <c r="P3438" t="str">
        <f>VLOOKUP(O3438,Table13[],2)</f>
        <v>1 - 5</v>
      </c>
      <c r="Q3438" t="str">
        <f>INDEX(Table8[Column1],MATCH(R3438,Table8[Column2]))</f>
        <v>Unexcused</v>
      </c>
      <c r="R3438">
        <v>178.50453809999999</v>
      </c>
      <c r="S3438">
        <f t="shared" si="107"/>
        <v>7.4376890874999999</v>
      </c>
      <c r="T3438" t="s">
        <v>19</v>
      </c>
    </row>
    <row r="3439" spans="1:20" x14ac:dyDescent="0.25">
      <c r="A3439">
        <v>3438</v>
      </c>
      <c r="B3439" t="s">
        <v>400</v>
      </c>
      <c r="C3439" t="s">
        <v>557</v>
      </c>
      <c r="D3439" t="str">
        <f t="shared" si="106"/>
        <v>Williams Logan</v>
      </c>
      <c r="E3439" t="s">
        <v>22</v>
      </c>
      <c r="F3439" t="s">
        <v>258</v>
      </c>
      <c r="G3439" t="s">
        <v>2305</v>
      </c>
      <c r="H3439" t="s">
        <v>1826</v>
      </c>
      <c r="I3439" t="s">
        <v>107</v>
      </c>
      <c r="J3439" t="s">
        <v>19</v>
      </c>
      <c r="K3439" t="str">
        <f>INDEX(Table6[Column1],MATCH(L3439,Table6[Column2]))</f>
        <v>Elders</v>
      </c>
      <c r="L3439">
        <v>57.562842250000003</v>
      </c>
      <c r="M3439" t="str">
        <f>VLOOKUP(L3439,Table1[],2)</f>
        <v>50 - 59</v>
      </c>
      <c r="N3439" t="str">
        <f>INDEX(Table7[Column1],MATCH(O3439,Table7[Column2]))</f>
        <v>Learning Stage</v>
      </c>
      <c r="O3439">
        <v>4.7365639670000004</v>
      </c>
      <c r="P3439" t="str">
        <f>VLOOKUP(O3439,Table13[],2)</f>
        <v>1 - 5</v>
      </c>
      <c r="Q3439" t="str">
        <f>INDEX(Table8[Column1],MATCH(R3439,Table8[Column2]))</f>
        <v>Excused</v>
      </c>
      <c r="R3439">
        <v>135.83880959999999</v>
      </c>
      <c r="S3439">
        <f t="shared" si="107"/>
        <v>5.6599503999999996</v>
      </c>
      <c r="T3439" t="s">
        <v>19</v>
      </c>
    </row>
    <row r="3440" spans="1:20" x14ac:dyDescent="0.25">
      <c r="A3440">
        <v>3439</v>
      </c>
      <c r="B3440" t="s">
        <v>191</v>
      </c>
      <c r="C3440" t="s">
        <v>464</v>
      </c>
      <c r="D3440" t="str">
        <f t="shared" si="106"/>
        <v>Randall Steven</v>
      </c>
      <c r="E3440" t="s">
        <v>22</v>
      </c>
      <c r="F3440" t="s">
        <v>38</v>
      </c>
      <c r="G3440" t="s">
        <v>1060</v>
      </c>
      <c r="H3440" t="s">
        <v>1061</v>
      </c>
      <c r="I3440" t="s">
        <v>38</v>
      </c>
      <c r="J3440" t="s">
        <v>19</v>
      </c>
      <c r="K3440" t="str">
        <f>INDEX(Table6[Column1],MATCH(L3440,Table6[Column2]))</f>
        <v>Young Adults</v>
      </c>
      <c r="L3440">
        <v>35.652206020000001</v>
      </c>
      <c r="M3440" t="str">
        <f>VLOOKUP(L3440,Table1[],2)</f>
        <v>30 - 39</v>
      </c>
      <c r="N3440" t="str">
        <f>INDEX(Table7[Column1],MATCH(O3440,Table7[Column2]))</f>
        <v>Fitting in Stage</v>
      </c>
      <c r="O3440">
        <v>6.658175731</v>
      </c>
      <c r="P3440" t="str">
        <f>VLOOKUP(O3440,Table13[],2)</f>
        <v>6 - 10</v>
      </c>
      <c r="Q3440" t="str">
        <f>INDEX(Table8[Column1],MATCH(R3440,Table8[Column2]))</f>
        <v>Scheduled</v>
      </c>
      <c r="R3440">
        <v>12.70909588</v>
      </c>
      <c r="S3440">
        <f t="shared" si="107"/>
        <v>0.52954566166666672</v>
      </c>
      <c r="T3440" t="s">
        <v>19</v>
      </c>
    </row>
    <row r="3441" spans="1:20" x14ac:dyDescent="0.25">
      <c r="A3441">
        <v>3440</v>
      </c>
      <c r="B3441" t="s">
        <v>3356</v>
      </c>
      <c r="C3441" t="s">
        <v>48</v>
      </c>
      <c r="D3441" t="str">
        <f t="shared" si="106"/>
        <v>Vandusen Jerry</v>
      </c>
      <c r="E3441" t="s">
        <v>22</v>
      </c>
      <c r="F3441" t="s">
        <v>33</v>
      </c>
      <c r="G3441" t="s">
        <v>1060</v>
      </c>
      <c r="H3441" t="s">
        <v>1061</v>
      </c>
      <c r="I3441" t="s">
        <v>33</v>
      </c>
      <c r="J3441" t="s">
        <v>19</v>
      </c>
      <c r="K3441" t="str">
        <f>INDEX(Table6[Column1],MATCH(L3441,Table6[Column2]))</f>
        <v>Young Adults</v>
      </c>
      <c r="L3441">
        <v>36.599576239999998</v>
      </c>
      <c r="M3441" t="str">
        <f>VLOOKUP(L3441,Table1[],2)</f>
        <v>30 - 39</v>
      </c>
      <c r="N3441" t="str">
        <f>INDEX(Table7[Column1],MATCH(O3441,Table7[Column2]))</f>
        <v>Learning Stage</v>
      </c>
      <c r="O3441">
        <v>3.2796188160000002</v>
      </c>
      <c r="P3441" t="str">
        <f>VLOOKUP(O3441,Table13[],2)</f>
        <v>1 - 5</v>
      </c>
      <c r="Q3441" t="str">
        <f>INDEX(Table8[Column1],MATCH(R3441,Table8[Column2]))</f>
        <v>Scheduled</v>
      </c>
      <c r="R3441">
        <v>32.988094869999998</v>
      </c>
      <c r="S3441">
        <f t="shared" si="107"/>
        <v>1.3745039529166665</v>
      </c>
      <c r="T3441" t="s">
        <v>19</v>
      </c>
    </row>
    <row r="3442" spans="1:20" x14ac:dyDescent="0.25">
      <c r="A3442">
        <v>3441</v>
      </c>
      <c r="B3442" t="s">
        <v>3357</v>
      </c>
      <c r="C3442" t="s">
        <v>3358</v>
      </c>
      <c r="D3442" t="str">
        <f t="shared" si="106"/>
        <v>Brewster Cristy</v>
      </c>
      <c r="E3442" t="s">
        <v>15</v>
      </c>
      <c r="F3442" t="s">
        <v>38</v>
      </c>
      <c r="G3442" t="s">
        <v>820</v>
      </c>
      <c r="H3442" t="s">
        <v>821</v>
      </c>
      <c r="I3442" t="s">
        <v>38</v>
      </c>
      <c r="J3442" t="s">
        <v>19</v>
      </c>
      <c r="K3442" t="str">
        <f>INDEX(Table6[Column1],MATCH(L3442,Table6[Column2]))</f>
        <v>Adults</v>
      </c>
      <c r="L3442">
        <v>42.949690269999998</v>
      </c>
      <c r="M3442" t="str">
        <f>VLOOKUP(L3442,Table1[],2)</f>
        <v>40 - 49</v>
      </c>
      <c r="N3442" t="str">
        <f>INDEX(Table7[Column1],MATCH(O3442,Table7[Column2]))</f>
        <v>Learning Stage</v>
      </c>
      <c r="O3442">
        <v>2.4509661779999998</v>
      </c>
      <c r="P3442" t="str">
        <f>VLOOKUP(O3442,Table13[],2)</f>
        <v>1 - 5</v>
      </c>
      <c r="Q3442" t="str">
        <f>INDEX(Table8[Column1],MATCH(R3442,Table8[Column2]))</f>
        <v>Maintained</v>
      </c>
      <c r="R3442">
        <v>69.401089420000005</v>
      </c>
      <c r="S3442">
        <f t="shared" si="107"/>
        <v>2.8917120591666667</v>
      </c>
      <c r="T3442" t="s">
        <v>19</v>
      </c>
    </row>
    <row r="3443" spans="1:20" x14ac:dyDescent="0.25">
      <c r="A3443">
        <v>3442</v>
      </c>
      <c r="B3443" t="s">
        <v>323</v>
      </c>
      <c r="C3443" t="s">
        <v>52</v>
      </c>
      <c r="D3443" t="str">
        <f t="shared" si="106"/>
        <v>Dean John</v>
      </c>
      <c r="E3443" t="s">
        <v>22</v>
      </c>
      <c r="F3443" t="s">
        <v>30</v>
      </c>
      <c r="G3443" t="s">
        <v>1060</v>
      </c>
      <c r="H3443" t="s">
        <v>1061</v>
      </c>
      <c r="I3443" t="s">
        <v>30</v>
      </c>
      <c r="J3443" t="s">
        <v>19</v>
      </c>
      <c r="K3443" t="str">
        <f>INDEX(Table6[Column1],MATCH(L3443,Table6[Column2]))</f>
        <v>Adults</v>
      </c>
      <c r="L3443">
        <v>44.248465000000003</v>
      </c>
      <c r="M3443" t="str">
        <f>VLOOKUP(L3443,Table1[],2)</f>
        <v>40 - 49</v>
      </c>
      <c r="N3443" t="str">
        <f>INDEX(Table7[Column1],MATCH(O3443,Table7[Column2]))</f>
        <v>Fitting in Stage</v>
      </c>
      <c r="O3443">
        <v>7.1585666850000003</v>
      </c>
      <c r="P3443" t="str">
        <f>VLOOKUP(O3443,Table13[],2)</f>
        <v>6 - 10</v>
      </c>
      <c r="Q3443" t="str">
        <f>INDEX(Table8[Column1],MATCH(R3443,Table8[Column2]))</f>
        <v>Scheduled</v>
      </c>
      <c r="R3443">
        <v>39.508649050000002</v>
      </c>
      <c r="S3443">
        <f t="shared" si="107"/>
        <v>1.6461937104166668</v>
      </c>
      <c r="T3443" t="s">
        <v>19</v>
      </c>
    </row>
    <row r="3444" spans="1:20" x14ac:dyDescent="0.25">
      <c r="A3444">
        <v>3443</v>
      </c>
      <c r="B3444" t="s">
        <v>3359</v>
      </c>
      <c r="C3444" t="s">
        <v>1213</v>
      </c>
      <c r="D3444" t="str">
        <f t="shared" si="106"/>
        <v>Keen Tom</v>
      </c>
      <c r="E3444" t="s">
        <v>22</v>
      </c>
      <c r="F3444" t="s">
        <v>127</v>
      </c>
      <c r="G3444" t="s">
        <v>2305</v>
      </c>
      <c r="H3444" t="s">
        <v>1826</v>
      </c>
      <c r="I3444" t="s">
        <v>127</v>
      </c>
      <c r="J3444" t="s">
        <v>19</v>
      </c>
      <c r="K3444" t="str">
        <f>INDEX(Table6[Column1],MATCH(L3444,Table6[Column2]))</f>
        <v>Young Adults</v>
      </c>
      <c r="L3444">
        <v>37.084914240000003</v>
      </c>
      <c r="M3444" t="str">
        <f>VLOOKUP(L3444,Table1[],2)</f>
        <v>30 - 39</v>
      </c>
      <c r="N3444" t="str">
        <f>INDEX(Table7[Column1],MATCH(O3444,Table7[Column2]))</f>
        <v>Fitting in Stage</v>
      </c>
      <c r="O3444">
        <v>6.3772826919999996</v>
      </c>
      <c r="P3444" t="str">
        <f>VLOOKUP(O3444,Table13[],2)</f>
        <v>6 - 10</v>
      </c>
      <c r="Q3444" t="str">
        <f>INDEX(Table8[Column1],MATCH(R3444,Table8[Column2]))</f>
        <v>Scheduled</v>
      </c>
      <c r="R3444">
        <v>0</v>
      </c>
      <c r="S3444">
        <f t="shared" si="107"/>
        <v>0</v>
      </c>
      <c r="T3444" t="s">
        <v>19</v>
      </c>
    </row>
    <row r="3445" spans="1:20" x14ac:dyDescent="0.25">
      <c r="A3445">
        <v>3444</v>
      </c>
      <c r="B3445" t="s">
        <v>175</v>
      </c>
      <c r="C3445" t="s">
        <v>93</v>
      </c>
      <c r="D3445" t="str">
        <f t="shared" si="106"/>
        <v>Paul William</v>
      </c>
      <c r="E3445" t="s">
        <v>22</v>
      </c>
      <c r="F3445" t="s">
        <v>30</v>
      </c>
      <c r="G3445" t="s">
        <v>1060</v>
      </c>
      <c r="H3445" t="s">
        <v>1061</v>
      </c>
      <c r="I3445" t="s">
        <v>30</v>
      </c>
      <c r="J3445" t="s">
        <v>19</v>
      </c>
      <c r="K3445" t="str">
        <f>INDEX(Table6[Column1],MATCH(L3445,Table6[Column2]))</f>
        <v>Adults</v>
      </c>
      <c r="L3445">
        <v>49.40850725</v>
      </c>
      <c r="M3445" t="str">
        <f>VLOOKUP(L3445,Table1[],2)</f>
        <v>40 - 49</v>
      </c>
      <c r="N3445" t="str">
        <f>INDEX(Table7[Column1],MATCH(O3445,Table7[Column2]))</f>
        <v>Learning Stage</v>
      </c>
      <c r="O3445">
        <v>4.3751286360000003</v>
      </c>
      <c r="P3445" t="str">
        <f>VLOOKUP(O3445,Table13[],2)</f>
        <v>1 - 5</v>
      </c>
      <c r="Q3445" t="str">
        <f>INDEX(Table8[Column1],MATCH(R3445,Table8[Column2]))</f>
        <v>Scheduled</v>
      </c>
      <c r="R3445">
        <v>32.527658129999999</v>
      </c>
      <c r="S3445">
        <f t="shared" si="107"/>
        <v>1.35531908875</v>
      </c>
      <c r="T3445" t="s">
        <v>19</v>
      </c>
    </row>
    <row r="3446" spans="1:20" x14ac:dyDescent="0.25">
      <c r="A3446">
        <v>3445</v>
      </c>
      <c r="B3446" t="s">
        <v>444</v>
      </c>
      <c r="C3446" t="s">
        <v>52</v>
      </c>
      <c r="D3446" t="str">
        <f t="shared" si="106"/>
        <v>Moore John</v>
      </c>
      <c r="E3446" t="s">
        <v>22</v>
      </c>
      <c r="F3446" t="s">
        <v>192</v>
      </c>
      <c r="G3446" t="s">
        <v>2305</v>
      </c>
      <c r="H3446" t="s">
        <v>1826</v>
      </c>
      <c r="I3446" t="s">
        <v>192</v>
      </c>
      <c r="J3446" t="s">
        <v>19</v>
      </c>
      <c r="K3446" t="str">
        <f>INDEX(Table6[Column1],MATCH(L3446,Table6[Column2]))</f>
        <v>Elders</v>
      </c>
      <c r="L3446">
        <v>53.303034160000003</v>
      </c>
      <c r="M3446" t="str">
        <f>VLOOKUP(L3446,Table1[],2)</f>
        <v>50 - 59</v>
      </c>
      <c r="N3446" t="str">
        <f>INDEX(Table7[Column1],MATCH(O3446,Table7[Column2]))</f>
        <v>Learning Stage</v>
      </c>
      <c r="O3446">
        <v>2.8876760620000002</v>
      </c>
      <c r="P3446" t="str">
        <f>VLOOKUP(O3446,Table13[],2)</f>
        <v>1 - 5</v>
      </c>
      <c r="Q3446" t="str">
        <f>INDEX(Table8[Column1],MATCH(R3446,Table8[Column2]))</f>
        <v>Scheduled</v>
      </c>
      <c r="R3446">
        <v>5.104829316</v>
      </c>
      <c r="S3446">
        <f t="shared" si="107"/>
        <v>0.21270122149999998</v>
      </c>
      <c r="T3446" t="s">
        <v>19</v>
      </c>
    </row>
    <row r="3447" spans="1:20" x14ac:dyDescent="0.25">
      <c r="A3447">
        <v>3446</v>
      </c>
      <c r="B3447" t="s">
        <v>904</v>
      </c>
      <c r="C3447" t="s">
        <v>52</v>
      </c>
      <c r="D3447" t="str">
        <f t="shared" si="106"/>
        <v>Brown John</v>
      </c>
      <c r="E3447" t="s">
        <v>22</v>
      </c>
      <c r="F3447" t="s">
        <v>113</v>
      </c>
      <c r="G3447" t="s">
        <v>2305</v>
      </c>
      <c r="H3447" t="s">
        <v>1826</v>
      </c>
      <c r="I3447" t="s">
        <v>24</v>
      </c>
      <c r="J3447" t="s">
        <v>19</v>
      </c>
      <c r="K3447" t="str">
        <f>INDEX(Table6[Column1],MATCH(L3447,Table6[Column2]))</f>
        <v>Adults</v>
      </c>
      <c r="L3447">
        <v>40.258407429999998</v>
      </c>
      <c r="M3447" t="str">
        <f>VLOOKUP(L3447,Table1[],2)</f>
        <v>40 - 49</v>
      </c>
      <c r="N3447" t="str">
        <f>INDEX(Table7[Column1],MATCH(O3447,Table7[Column2]))</f>
        <v>Learning Stage</v>
      </c>
      <c r="O3447">
        <v>5.0627672380000002</v>
      </c>
      <c r="P3447" t="str">
        <f>VLOOKUP(O3447,Table13[],2)</f>
        <v>1 - 5</v>
      </c>
      <c r="Q3447" t="str">
        <f>INDEX(Table8[Column1],MATCH(R3447,Table8[Column2]))</f>
        <v>Scheduled</v>
      </c>
      <c r="R3447">
        <v>22.43238706</v>
      </c>
      <c r="S3447">
        <f t="shared" si="107"/>
        <v>0.93468279416666666</v>
      </c>
      <c r="T3447" t="s">
        <v>19</v>
      </c>
    </row>
    <row r="3448" spans="1:20" x14ac:dyDescent="0.25">
      <c r="A3448">
        <v>3447</v>
      </c>
      <c r="B3448" t="s">
        <v>421</v>
      </c>
      <c r="C3448" t="s">
        <v>2673</v>
      </c>
      <c r="D3448" t="str">
        <f t="shared" si="106"/>
        <v>Mitchell Madeline</v>
      </c>
      <c r="E3448" t="s">
        <v>15</v>
      </c>
      <c r="F3448" t="s">
        <v>16</v>
      </c>
      <c r="G3448" t="s">
        <v>2724</v>
      </c>
      <c r="H3448" t="s">
        <v>1863</v>
      </c>
      <c r="I3448" t="s">
        <v>16</v>
      </c>
      <c r="J3448" t="s">
        <v>19</v>
      </c>
      <c r="K3448" t="str">
        <f>INDEX(Table6[Column1],MATCH(L3448,Table6[Column2]))</f>
        <v>Adults</v>
      </c>
      <c r="L3448">
        <v>44.711708700000003</v>
      </c>
      <c r="M3448" t="str">
        <f>VLOOKUP(L3448,Table1[],2)</f>
        <v>40 - 49</v>
      </c>
      <c r="N3448" t="str">
        <f>INDEX(Table7[Column1],MATCH(O3448,Table7[Column2]))</f>
        <v>Learning Stage</v>
      </c>
      <c r="O3448">
        <v>2.702364599</v>
      </c>
      <c r="P3448" t="str">
        <f>VLOOKUP(O3448,Table13[],2)</f>
        <v>1 - 5</v>
      </c>
      <c r="Q3448" t="str">
        <f>INDEX(Table8[Column1],MATCH(R3448,Table8[Column2]))</f>
        <v>Scheduled</v>
      </c>
      <c r="R3448">
        <v>28.625685480000001</v>
      </c>
      <c r="S3448">
        <f t="shared" si="107"/>
        <v>1.1927368950000001</v>
      </c>
      <c r="T3448" t="s">
        <v>19</v>
      </c>
    </row>
    <row r="3449" spans="1:20" x14ac:dyDescent="0.25">
      <c r="A3449">
        <v>3448</v>
      </c>
      <c r="B3449" t="s">
        <v>2670</v>
      </c>
      <c r="C3449" t="s">
        <v>62</v>
      </c>
      <c r="D3449" t="str">
        <f t="shared" si="106"/>
        <v>Bruce Thomas</v>
      </c>
      <c r="E3449" t="s">
        <v>22</v>
      </c>
      <c r="F3449" t="s">
        <v>84</v>
      </c>
      <c r="G3449" t="s">
        <v>2305</v>
      </c>
      <c r="H3449" t="s">
        <v>1826</v>
      </c>
      <c r="I3449" t="s">
        <v>84</v>
      </c>
      <c r="J3449" t="s">
        <v>19</v>
      </c>
      <c r="K3449" t="str">
        <f>INDEX(Table6[Column1],MATCH(L3449,Table6[Column2]))</f>
        <v>Adults</v>
      </c>
      <c r="L3449">
        <v>44.548475379999999</v>
      </c>
      <c r="M3449" t="str">
        <f>VLOOKUP(L3449,Table1[],2)</f>
        <v>40 - 49</v>
      </c>
      <c r="N3449" t="str">
        <f>INDEX(Table7[Column1],MATCH(O3449,Table7[Column2]))</f>
        <v>Learning Stage</v>
      </c>
      <c r="O3449">
        <v>4.7875621529999997</v>
      </c>
      <c r="P3449" t="str">
        <f>VLOOKUP(O3449,Table13[],2)</f>
        <v>1 - 5</v>
      </c>
      <c r="Q3449" t="str">
        <f>INDEX(Table8[Column1],MATCH(R3449,Table8[Column2]))</f>
        <v>Maintained</v>
      </c>
      <c r="R3449">
        <v>77.641743259999998</v>
      </c>
      <c r="S3449">
        <f t="shared" si="107"/>
        <v>3.2350726358333333</v>
      </c>
      <c r="T3449" t="s">
        <v>19</v>
      </c>
    </row>
    <row r="3450" spans="1:20" x14ac:dyDescent="0.25">
      <c r="A3450">
        <v>3449</v>
      </c>
      <c r="B3450" t="s">
        <v>3360</v>
      </c>
      <c r="C3450" t="s">
        <v>48</v>
      </c>
      <c r="D3450" t="str">
        <f t="shared" si="106"/>
        <v>Gracey Jerry</v>
      </c>
      <c r="E3450" t="s">
        <v>22</v>
      </c>
      <c r="F3450" t="s">
        <v>38</v>
      </c>
      <c r="G3450" t="s">
        <v>820</v>
      </c>
      <c r="H3450" t="s">
        <v>821</v>
      </c>
      <c r="I3450" t="s">
        <v>38</v>
      </c>
      <c r="J3450" t="s">
        <v>19</v>
      </c>
      <c r="K3450" t="str">
        <f>INDEX(Table6[Column1],MATCH(L3450,Table6[Column2]))</f>
        <v>Teenagers</v>
      </c>
      <c r="L3450">
        <v>18.34130944</v>
      </c>
      <c r="M3450" t="e">
        <f>VLOOKUP(L3450,Table1[],2)</f>
        <v>#N/A</v>
      </c>
      <c r="N3450" t="str">
        <f>INDEX(Table7[Column1],MATCH(O3450,Table7[Column2]))</f>
        <v>Learning Stage</v>
      </c>
      <c r="O3450">
        <v>3.750259926</v>
      </c>
      <c r="P3450" t="str">
        <f>VLOOKUP(O3450,Table13[],2)</f>
        <v>1 - 5</v>
      </c>
      <c r="Q3450" t="str">
        <f>INDEX(Table8[Column1],MATCH(R3450,Table8[Column2]))</f>
        <v>Scheduled</v>
      </c>
      <c r="R3450">
        <v>0</v>
      </c>
      <c r="S3450">
        <f t="shared" si="107"/>
        <v>0</v>
      </c>
      <c r="T3450" t="s">
        <v>19</v>
      </c>
    </row>
    <row r="3451" spans="1:20" x14ac:dyDescent="0.25">
      <c r="A3451">
        <v>3450</v>
      </c>
      <c r="B3451" t="s">
        <v>3361</v>
      </c>
      <c r="C3451" t="s">
        <v>630</v>
      </c>
      <c r="D3451" t="str">
        <f t="shared" si="106"/>
        <v>Rohr Richard</v>
      </c>
      <c r="E3451" t="s">
        <v>22</v>
      </c>
      <c r="F3451" t="s">
        <v>262</v>
      </c>
      <c r="G3451" t="s">
        <v>1060</v>
      </c>
      <c r="H3451" t="s">
        <v>1061</v>
      </c>
      <c r="I3451" t="s">
        <v>262</v>
      </c>
      <c r="J3451" t="s">
        <v>19</v>
      </c>
      <c r="K3451" t="str">
        <f>INDEX(Table6[Column1],MATCH(L3451,Table6[Column2]))</f>
        <v>Adults</v>
      </c>
      <c r="L3451">
        <v>42.439211550000003</v>
      </c>
      <c r="M3451" t="str">
        <f>VLOOKUP(L3451,Table1[],2)</f>
        <v>40 - 49</v>
      </c>
      <c r="N3451" t="str">
        <f>INDEX(Table7[Column1],MATCH(O3451,Table7[Column2]))</f>
        <v>Learning Stage</v>
      </c>
      <c r="O3451">
        <v>4.344453626</v>
      </c>
      <c r="P3451" t="str">
        <f>VLOOKUP(O3451,Table13[],2)</f>
        <v>1 - 5</v>
      </c>
      <c r="Q3451" t="str">
        <f>INDEX(Table8[Column1],MATCH(R3451,Table8[Column2]))</f>
        <v>Scheduled</v>
      </c>
      <c r="R3451">
        <v>18.892938229999999</v>
      </c>
      <c r="S3451">
        <f t="shared" si="107"/>
        <v>0.78720575958333328</v>
      </c>
      <c r="T3451" t="s">
        <v>19</v>
      </c>
    </row>
    <row r="3452" spans="1:20" x14ac:dyDescent="0.25">
      <c r="A3452">
        <v>3451</v>
      </c>
      <c r="B3452" t="s">
        <v>3362</v>
      </c>
      <c r="C3452" t="s">
        <v>32</v>
      </c>
      <c r="D3452" t="str">
        <f t="shared" si="106"/>
        <v>Schulz Edward</v>
      </c>
      <c r="E3452" t="s">
        <v>22</v>
      </c>
      <c r="F3452" t="s">
        <v>46</v>
      </c>
      <c r="G3452" t="s">
        <v>1060</v>
      </c>
      <c r="H3452" t="s">
        <v>1061</v>
      </c>
      <c r="I3452" t="s">
        <v>46</v>
      </c>
      <c r="J3452" t="s">
        <v>19</v>
      </c>
      <c r="K3452" t="str">
        <f>INDEX(Table6[Column1],MATCH(L3452,Table6[Column2]))</f>
        <v>Seniors</v>
      </c>
      <c r="L3452">
        <v>63.755183279999997</v>
      </c>
      <c r="M3452" t="str">
        <f>VLOOKUP(L3452,Table1[],2)</f>
        <v>60 and Above</v>
      </c>
      <c r="N3452" t="str">
        <f>INDEX(Table7[Column1],MATCH(O3452,Table7[Column2]))</f>
        <v>Learning Stage</v>
      </c>
      <c r="O3452">
        <v>5.9637482239999997</v>
      </c>
      <c r="P3452" t="str">
        <f>VLOOKUP(O3452,Table13[],2)</f>
        <v>1 - 5</v>
      </c>
      <c r="Q3452" t="str">
        <f>INDEX(Table8[Column1],MATCH(R3452,Table8[Column2]))</f>
        <v>Excused</v>
      </c>
      <c r="R3452">
        <v>131.26950629999999</v>
      </c>
      <c r="S3452">
        <f t="shared" si="107"/>
        <v>5.4695627624999998</v>
      </c>
      <c r="T3452" t="s">
        <v>19</v>
      </c>
    </row>
    <row r="3453" spans="1:20" x14ac:dyDescent="0.25">
      <c r="A3453">
        <v>3452</v>
      </c>
      <c r="B3453" t="s">
        <v>2499</v>
      </c>
      <c r="C3453" t="s">
        <v>368</v>
      </c>
      <c r="D3453" t="str">
        <f t="shared" si="106"/>
        <v>Childress Frank</v>
      </c>
      <c r="E3453" t="s">
        <v>22</v>
      </c>
      <c r="F3453" t="s">
        <v>358</v>
      </c>
      <c r="G3453" t="s">
        <v>2305</v>
      </c>
      <c r="H3453" t="s">
        <v>1826</v>
      </c>
      <c r="I3453" t="s">
        <v>358</v>
      </c>
      <c r="J3453" t="s">
        <v>19</v>
      </c>
      <c r="K3453" t="str">
        <f>INDEX(Table6[Column1],MATCH(L3453,Table6[Column2]))</f>
        <v>Young Adults</v>
      </c>
      <c r="L3453">
        <v>38.024410250000003</v>
      </c>
      <c r="M3453" t="str">
        <f>VLOOKUP(L3453,Table1[],2)</f>
        <v>30 - 39</v>
      </c>
      <c r="N3453" t="str">
        <f>INDEX(Table7[Column1],MATCH(O3453,Table7[Column2]))</f>
        <v>Learning Stage</v>
      </c>
      <c r="O3453">
        <v>4.7030133850000002</v>
      </c>
      <c r="P3453" t="str">
        <f>VLOOKUP(O3453,Table13[],2)</f>
        <v>1 - 5</v>
      </c>
      <c r="Q3453" t="str">
        <f>INDEX(Table8[Column1],MATCH(R3453,Table8[Column2]))</f>
        <v>Scheduled</v>
      </c>
      <c r="R3453">
        <v>35.043539580000001</v>
      </c>
      <c r="S3453">
        <f t="shared" si="107"/>
        <v>1.4601474825</v>
      </c>
      <c r="T3453" t="s">
        <v>19</v>
      </c>
    </row>
    <row r="3454" spans="1:20" x14ac:dyDescent="0.25">
      <c r="A3454">
        <v>3453</v>
      </c>
      <c r="B3454" t="s">
        <v>1313</v>
      </c>
      <c r="C3454" t="s">
        <v>741</v>
      </c>
      <c r="D3454" t="str">
        <f t="shared" si="106"/>
        <v>Sylvester Rose</v>
      </c>
      <c r="E3454" t="s">
        <v>15</v>
      </c>
      <c r="F3454" t="s">
        <v>38</v>
      </c>
      <c r="G3454" t="s">
        <v>1060</v>
      </c>
      <c r="H3454" t="s">
        <v>1061</v>
      </c>
      <c r="I3454" t="s">
        <v>38</v>
      </c>
      <c r="J3454" t="s">
        <v>19</v>
      </c>
      <c r="K3454" t="str">
        <f>INDEX(Table6[Column1],MATCH(L3454,Table6[Column2]))</f>
        <v>Young Adults</v>
      </c>
      <c r="L3454">
        <v>37.917209870000001</v>
      </c>
      <c r="M3454" t="str">
        <f>VLOOKUP(L3454,Table1[],2)</f>
        <v>30 - 39</v>
      </c>
      <c r="N3454" t="str">
        <f>INDEX(Table7[Column1],MATCH(O3454,Table7[Column2]))</f>
        <v>Learning Stage</v>
      </c>
      <c r="O3454">
        <v>1.631443658</v>
      </c>
      <c r="P3454" t="str">
        <f>VLOOKUP(O3454,Table13[],2)</f>
        <v>1 - 5</v>
      </c>
      <c r="Q3454" t="str">
        <f>INDEX(Table8[Column1],MATCH(R3454,Table8[Column2]))</f>
        <v>Maintained</v>
      </c>
      <c r="R3454">
        <v>64.100406149999998</v>
      </c>
      <c r="S3454">
        <f t="shared" si="107"/>
        <v>2.6708502562500001</v>
      </c>
      <c r="T3454" t="s">
        <v>19</v>
      </c>
    </row>
    <row r="3455" spans="1:20" x14ac:dyDescent="0.25">
      <c r="A3455">
        <v>3454</v>
      </c>
      <c r="B3455" t="s">
        <v>3025</v>
      </c>
      <c r="C3455" t="s">
        <v>1344</v>
      </c>
      <c r="D3455" t="str">
        <f t="shared" si="106"/>
        <v>Elliott Andres</v>
      </c>
      <c r="E3455" t="s">
        <v>22</v>
      </c>
      <c r="F3455" t="s">
        <v>38</v>
      </c>
      <c r="G3455" t="s">
        <v>1060</v>
      </c>
      <c r="H3455" t="s">
        <v>1061</v>
      </c>
      <c r="I3455" t="s">
        <v>38</v>
      </c>
      <c r="J3455" t="s">
        <v>19</v>
      </c>
      <c r="K3455" t="str">
        <f>INDEX(Table6[Column1],MATCH(L3455,Table6[Column2]))</f>
        <v>Adults</v>
      </c>
      <c r="L3455">
        <v>44.447028830000001</v>
      </c>
      <c r="M3455" t="str">
        <f>VLOOKUP(L3455,Table1[],2)</f>
        <v>40 - 49</v>
      </c>
      <c r="N3455" t="str">
        <f>INDEX(Table7[Column1],MATCH(O3455,Table7[Column2]))</f>
        <v>Learning Stage</v>
      </c>
      <c r="O3455">
        <v>5.1035529940000002</v>
      </c>
      <c r="P3455" t="str">
        <f>VLOOKUP(O3455,Table13[],2)</f>
        <v>1 - 5</v>
      </c>
      <c r="Q3455" t="str">
        <f>INDEX(Table8[Column1],MATCH(R3455,Table8[Column2]))</f>
        <v>Scheduled</v>
      </c>
      <c r="R3455">
        <v>39.623567780000002</v>
      </c>
      <c r="S3455">
        <f t="shared" si="107"/>
        <v>1.6509819908333334</v>
      </c>
      <c r="T3455" t="s">
        <v>19</v>
      </c>
    </row>
    <row r="3456" spans="1:20" x14ac:dyDescent="0.25">
      <c r="A3456">
        <v>3455</v>
      </c>
      <c r="B3456" t="s">
        <v>3363</v>
      </c>
      <c r="C3456" t="s">
        <v>2453</v>
      </c>
      <c r="D3456" t="str">
        <f t="shared" si="106"/>
        <v>Sealey Teri</v>
      </c>
      <c r="E3456" t="s">
        <v>15</v>
      </c>
      <c r="F3456" t="s">
        <v>1156</v>
      </c>
      <c r="G3456" t="s">
        <v>1060</v>
      </c>
      <c r="H3456" t="s">
        <v>1061</v>
      </c>
      <c r="I3456" t="s">
        <v>169</v>
      </c>
      <c r="J3456" t="s">
        <v>19</v>
      </c>
      <c r="K3456" t="str">
        <f>INDEX(Table6[Column1],MATCH(L3456,Table6[Column2]))</f>
        <v>Young Adults</v>
      </c>
      <c r="L3456">
        <v>37.660492900000001</v>
      </c>
      <c r="M3456" t="str">
        <f>VLOOKUP(L3456,Table1[],2)</f>
        <v>30 - 39</v>
      </c>
      <c r="N3456" t="str">
        <f>INDEX(Table7[Column1],MATCH(O3456,Table7[Column2]))</f>
        <v>Learning Stage</v>
      </c>
      <c r="O3456">
        <v>3.6901991829999998</v>
      </c>
      <c r="P3456" t="str">
        <f>VLOOKUP(O3456,Table13[],2)</f>
        <v>1 - 5</v>
      </c>
      <c r="Q3456" t="str">
        <f>INDEX(Table8[Column1],MATCH(R3456,Table8[Column2]))</f>
        <v>Habitual</v>
      </c>
      <c r="R3456">
        <v>91.309876000000003</v>
      </c>
      <c r="S3456">
        <f t="shared" si="107"/>
        <v>3.8045781666666665</v>
      </c>
      <c r="T3456" t="s">
        <v>19</v>
      </c>
    </row>
    <row r="3457" spans="1:20" x14ac:dyDescent="0.25">
      <c r="A3457">
        <v>3456</v>
      </c>
      <c r="B3457" t="s">
        <v>184</v>
      </c>
      <c r="C3457" t="s">
        <v>865</v>
      </c>
      <c r="D3457" t="str">
        <f t="shared" si="106"/>
        <v>Green Mike</v>
      </c>
      <c r="E3457" t="s">
        <v>22</v>
      </c>
      <c r="F3457" t="s">
        <v>255</v>
      </c>
      <c r="G3457" t="s">
        <v>1060</v>
      </c>
      <c r="H3457" t="s">
        <v>1061</v>
      </c>
      <c r="I3457" t="s">
        <v>107</v>
      </c>
      <c r="J3457" t="s">
        <v>19</v>
      </c>
      <c r="K3457" t="str">
        <f>INDEX(Table6[Column1],MATCH(L3457,Table6[Column2]))</f>
        <v>Adults</v>
      </c>
      <c r="L3457">
        <v>46.897412729999999</v>
      </c>
      <c r="M3457" t="str">
        <f>VLOOKUP(L3457,Table1[],2)</f>
        <v>40 - 49</v>
      </c>
      <c r="N3457" t="str">
        <f>INDEX(Table7[Column1],MATCH(O3457,Table7[Column2]))</f>
        <v>Learning Stage</v>
      </c>
      <c r="O3457">
        <v>1.839167827</v>
      </c>
      <c r="P3457" t="str">
        <f>VLOOKUP(O3457,Table13[],2)</f>
        <v>1 - 5</v>
      </c>
      <c r="Q3457" t="str">
        <f>INDEX(Table8[Column1],MATCH(R3457,Table8[Column2]))</f>
        <v>Maintained</v>
      </c>
      <c r="R3457">
        <v>51.553267159999997</v>
      </c>
      <c r="S3457">
        <f t="shared" si="107"/>
        <v>2.1480527983333335</v>
      </c>
      <c r="T3457" t="s">
        <v>19</v>
      </c>
    </row>
    <row r="3458" spans="1:20" x14ac:dyDescent="0.25">
      <c r="A3458">
        <v>3457</v>
      </c>
      <c r="B3458" t="s">
        <v>3364</v>
      </c>
      <c r="C3458" t="s">
        <v>597</v>
      </c>
      <c r="D3458" t="str">
        <f t="shared" si="106"/>
        <v>Andreasen Curtis</v>
      </c>
      <c r="E3458" t="s">
        <v>22</v>
      </c>
      <c r="F3458" t="s">
        <v>1976</v>
      </c>
      <c r="G3458" t="s">
        <v>2305</v>
      </c>
      <c r="H3458" t="s">
        <v>1826</v>
      </c>
      <c r="I3458" t="s">
        <v>277</v>
      </c>
      <c r="J3458" t="s">
        <v>19</v>
      </c>
      <c r="K3458" t="str">
        <f>INDEX(Table6[Column1],MATCH(L3458,Table6[Column2]))</f>
        <v>Young Adults</v>
      </c>
      <c r="L3458">
        <v>34.021561470000002</v>
      </c>
      <c r="M3458" t="str">
        <f>VLOOKUP(L3458,Table1[],2)</f>
        <v>30 - 39</v>
      </c>
      <c r="N3458" t="str">
        <f>INDEX(Table7[Column1],MATCH(O3458,Table7[Column2]))</f>
        <v>Fitting in Stage</v>
      </c>
      <c r="O3458">
        <v>6.1269114980000001</v>
      </c>
      <c r="P3458" t="str">
        <f>VLOOKUP(O3458,Table13[],2)</f>
        <v>6 - 10</v>
      </c>
      <c r="Q3458" t="str">
        <f>INDEX(Table8[Column1],MATCH(R3458,Table8[Column2]))</f>
        <v>Scheduled</v>
      </c>
      <c r="R3458">
        <v>15.58668349</v>
      </c>
      <c r="S3458">
        <f t="shared" si="107"/>
        <v>0.64944514541666665</v>
      </c>
      <c r="T3458" t="s">
        <v>19</v>
      </c>
    </row>
    <row r="3459" spans="1:20" x14ac:dyDescent="0.25">
      <c r="A3459">
        <v>3458</v>
      </c>
      <c r="B3459" t="s">
        <v>3365</v>
      </c>
      <c r="C3459" t="s">
        <v>1465</v>
      </c>
      <c r="D3459" t="str">
        <f t="shared" ref="D3459:D3522" si="108">CONCATENATE(B3459, " ",C3459)</f>
        <v>Amar Andrew</v>
      </c>
      <c r="E3459" t="s">
        <v>22</v>
      </c>
      <c r="F3459" t="s">
        <v>38</v>
      </c>
      <c r="G3459" t="s">
        <v>820</v>
      </c>
      <c r="H3459" t="s">
        <v>821</v>
      </c>
      <c r="I3459" t="s">
        <v>38</v>
      </c>
      <c r="J3459" t="s">
        <v>19</v>
      </c>
      <c r="K3459" t="str">
        <f>INDEX(Table6[Column1],MATCH(L3459,Table6[Column2]))</f>
        <v>Elders</v>
      </c>
      <c r="L3459">
        <v>52.93350452</v>
      </c>
      <c r="M3459" t="str">
        <f>VLOOKUP(L3459,Table1[],2)</f>
        <v>50 - 59</v>
      </c>
      <c r="N3459" t="str">
        <f>INDEX(Table7[Column1],MATCH(O3459,Table7[Column2]))</f>
        <v>Learning Stage</v>
      </c>
      <c r="O3459">
        <v>3.0140029359999998</v>
      </c>
      <c r="P3459" t="str">
        <f>VLOOKUP(O3459,Table13[],2)</f>
        <v>1 - 5</v>
      </c>
      <c r="Q3459" t="str">
        <f>INDEX(Table8[Column1],MATCH(R3459,Table8[Column2]))</f>
        <v>Habitual</v>
      </c>
      <c r="R3459">
        <v>102.08035889999999</v>
      </c>
      <c r="S3459">
        <f t="shared" ref="S3459:S3522" si="109">CONVERT(R3459,"hr","day")</f>
        <v>4.2533482874999997</v>
      </c>
      <c r="T3459" t="s">
        <v>19</v>
      </c>
    </row>
    <row r="3460" spans="1:20" x14ac:dyDescent="0.25">
      <c r="A3460">
        <v>3459</v>
      </c>
      <c r="B3460" t="s">
        <v>2036</v>
      </c>
      <c r="C3460" t="s">
        <v>1400</v>
      </c>
      <c r="D3460" t="str">
        <f t="shared" si="108"/>
        <v>Simpson Albert</v>
      </c>
      <c r="E3460" t="s">
        <v>22</v>
      </c>
      <c r="F3460" t="s">
        <v>57</v>
      </c>
      <c r="G3460" t="s">
        <v>2305</v>
      </c>
      <c r="H3460" t="s">
        <v>1826</v>
      </c>
      <c r="I3460" t="s">
        <v>57</v>
      </c>
      <c r="J3460" t="s">
        <v>19</v>
      </c>
      <c r="K3460" t="str">
        <f>INDEX(Table6[Column1],MATCH(L3460,Table6[Column2]))</f>
        <v>Youth</v>
      </c>
      <c r="L3460">
        <v>29.449809609999999</v>
      </c>
      <c r="M3460" t="str">
        <f>VLOOKUP(L3460,Table1[],2)</f>
        <v>20 - 29</v>
      </c>
      <c r="N3460" t="str">
        <f>INDEX(Table7[Column1],MATCH(O3460,Table7[Column2]))</f>
        <v>Fitting in Stage</v>
      </c>
      <c r="O3460">
        <v>7.5367865109999999</v>
      </c>
      <c r="P3460" t="str">
        <f>VLOOKUP(O3460,Table13[],2)</f>
        <v>6 - 10</v>
      </c>
      <c r="Q3460" t="str">
        <f>INDEX(Table8[Column1],MATCH(R3460,Table8[Column2]))</f>
        <v>Scheduled</v>
      </c>
      <c r="R3460">
        <v>0</v>
      </c>
      <c r="S3460">
        <f t="shared" si="109"/>
        <v>0</v>
      </c>
      <c r="T3460" t="s">
        <v>19</v>
      </c>
    </row>
    <row r="3461" spans="1:20" x14ac:dyDescent="0.25">
      <c r="A3461">
        <v>3460</v>
      </c>
      <c r="B3461" t="s">
        <v>982</v>
      </c>
      <c r="C3461" t="s">
        <v>56</v>
      </c>
      <c r="D3461" t="str">
        <f t="shared" si="108"/>
        <v>Harrison James</v>
      </c>
      <c r="E3461" t="s">
        <v>22</v>
      </c>
      <c r="F3461" t="s">
        <v>1209</v>
      </c>
      <c r="G3461" t="s">
        <v>2305</v>
      </c>
      <c r="H3461" t="s">
        <v>1826</v>
      </c>
      <c r="I3461" t="s">
        <v>262</v>
      </c>
      <c r="J3461" t="s">
        <v>19</v>
      </c>
      <c r="K3461" t="str">
        <f>INDEX(Table6[Column1],MATCH(L3461,Table6[Column2]))</f>
        <v>Adults</v>
      </c>
      <c r="L3461">
        <v>42.985709589999999</v>
      </c>
      <c r="M3461" t="str">
        <f>VLOOKUP(L3461,Table1[],2)</f>
        <v>40 - 49</v>
      </c>
      <c r="N3461" t="str">
        <f>INDEX(Table7[Column1],MATCH(O3461,Table7[Column2]))</f>
        <v>Learning Stage</v>
      </c>
      <c r="O3461">
        <v>5.0735791429999999</v>
      </c>
      <c r="P3461" t="str">
        <f>VLOOKUP(O3461,Table13[],2)</f>
        <v>1 - 5</v>
      </c>
      <c r="Q3461" t="str">
        <f>INDEX(Table8[Column1],MATCH(R3461,Table8[Column2]))</f>
        <v>Habitual</v>
      </c>
      <c r="R3461">
        <v>87.24947324</v>
      </c>
      <c r="S3461">
        <f t="shared" si="109"/>
        <v>3.6353947183333331</v>
      </c>
      <c r="T3461" t="s">
        <v>19</v>
      </c>
    </row>
    <row r="3462" spans="1:20" x14ac:dyDescent="0.25">
      <c r="A3462">
        <v>3461</v>
      </c>
      <c r="B3462" t="s">
        <v>3366</v>
      </c>
      <c r="C3462" t="s">
        <v>1628</v>
      </c>
      <c r="D3462" t="str">
        <f t="shared" si="108"/>
        <v>Ulibarri Jacob</v>
      </c>
      <c r="E3462" t="s">
        <v>22</v>
      </c>
      <c r="F3462" t="s">
        <v>754</v>
      </c>
      <c r="G3462" t="s">
        <v>2305</v>
      </c>
      <c r="H3462" t="s">
        <v>1826</v>
      </c>
      <c r="I3462" t="s">
        <v>24</v>
      </c>
      <c r="J3462" t="s">
        <v>19</v>
      </c>
      <c r="K3462" t="str">
        <f>INDEX(Table6[Column1],MATCH(L3462,Table6[Column2]))</f>
        <v>Adults</v>
      </c>
      <c r="L3462">
        <v>41.344931010000003</v>
      </c>
      <c r="M3462" t="str">
        <f>VLOOKUP(L3462,Table1[],2)</f>
        <v>40 - 49</v>
      </c>
      <c r="N3462" t="str">
        <f>INDEX(Table7[Column1],MATCH(O3462,Table7[Column2]))</f>
        <v>Learning Stage</v>
      </c>
      <c r="O3462">
        <v>3.2953723589999999</v>
      </c>
      <c r="P3462" t="str">
        <f>VLOOKUP(O3462,Table13[],2)</f>
        <v>1 - 5</v>
      </c>
      <c r="Q3462" t="str">
        <f>INDEX(Table8[Column1],MATCH(R3462,Table8[Column2]))</f>
        <v>Scheduled</v>
      </c>
      <c r="R3462">
        <v>30.30864497</v>
      </c>
      <c r="S3462">
        <f t="shared" si="109"/>
        <v>1.2628602070833332</v>
      </c>
      <c r="T3462" t="s">
        <v>19</v>
      </c>
    </row>
    <row r="3463" spans="1:20" x14ac:dyDescent="0.25">
      <c r="A3463">
        <v>3462</v>
      </c>
      <c r="B3463" t="s">
        <v>1098</v>
      </c>
      <c r="C3463" t="s">
        <v>1074</v>
      </c>
      <c r="D3463" t="str">
        <f t="shared" si="108"/>
        <v>Bailey Paula</v>
      </c>
      <c r="E3463" t="s">
        <v>15</v>
      </c>
      <c r="F3463" t="s">
        <v>889</v>
      </c>
      <c r="G3463" t="s">
        <v>2305</v>
      </c>
      <c r="H3463" t="s">
        <v>1826</v>
      </c>
      <c r="I3463" t="s">
        <v>24</v>
      </c>
      <c r="J3463" t="s">
        <v>19</v>
      </c>
      <c r="K3463" t="str">
        <f>INDEX(Table6[Column1],MATCH(L3463,Table6[Column2]))</f>
        <v>Seniors</v>
      </c>
      <c r="L3463">
        <v>66.223245610000006</v>
      </c>
      <c r="M3463" t="str">
        <f>VLOOKUP(L3463,Table1[],2)</f>
        <v>60 and Above</v>
      </c>
      <c r="N3463" t="str">
        <f>INDEX(Table7[Column1],MATCH(O3463,Table7[Column2]))</f>
        <v>Learning Stage</v>
      </c>
      <c r="O3463">
        <v>2.9026525539999999</v>
      </c>
      <c r="P3463" t="str">
        <f>VLOOKUP(O3463,Table13[],2)</f>
        <v>1 - 5</v>
      </c>
      <c r="Q3463" t="str">
        <f>INDEX(Table8[Column1],MATCH(R3463,Table8[Column2]))</f>
        <v>Unexcused</v>
      </c>
      <c r="R3463">
        <v>193.1810217</v>
      </c>
      <c r="S3463">
        <f t="shared" si="109"/>
        <v>8.0492092375000013</v>
      </c>
      <c r="T3463" t="s">
        <v>19</v>
      </c>
    </row>
    <row r="3464" spans="1:20" x14ac:dyDescent="0.25">
      <c r="A3464">
        <v>3463</v>
      </c>
      <c r="B3464" t="s">
        <v>3341</v>
      </c>
      <c r="C3464" t="s">
        <v>1153</v>
      </c>
      <c r="D3464" t="str">
        <f t="shared" si="108"/>
        <v>Barron Brandon</v>
      </c>
      <c r="E3464" t="s">
        <v>22</v>
      </c>
      <c r="F3464" t="s">
        <v>30</v>
      </c>
      <c r="G3464" t="s">
        <v>17</v>
      </c>
      <c r="H3464" t="s">
        <v>18</v>
      </c>
      <c r="I3464" t="s">
        <v>30</v>
      </c>
      <c r="J3464" t="s">
        <v>19</v>
      </c>
      <c r="K3464" t="str">
        <f>INDEX(Table6[Column1],MATCH(L3464,Table6[Column2]))</f>
        <v>Adults</v>
      </c>
      <c r="L3464">
        <v>44.930915149999997</v>
      </c>
      <c r="M3464" t="str">
        <f>VLOOKUP(L3464,Table1[],2)</f>
        <v>40 - 49</v>
      </c>
      <c r="N3464" t="str">
        <f>INDEX(Table7[Column1],MATCH(O3464,Table7[Column2]))</f>
        <v>Fitting in Stage</v>
      </c>
      <c r="O3464">
        <v>6.3551899269999996</v>
      </c>
      <c r="P3464" t="str">
        <f>VLOOKUP(O3464,Table13[],2)</f>
        <v>6 - 10</v>
      </c>
      <c r="Q3464" t="str">
        <f>INDEX(Table8[Column1],MATCH(R3464,Table8[Column2]))</f>
        <v>Maintained</v>
      </c>
      <c r="R3464">
        <v>76.424083679999995</v>
      </c>
      <c r="S3464">
        <f t="shared" si="109"/>
        <v>3.1843368199999995</v>
      </c>
      <c r="T3464" t="s">
        <v>19</v>
      </c>
    </row>
    <row r="3465" spans="1:20" x14ac:dyDescent="0.25">
      <c r="A3465">
        <v>3464</v>
      </c>
      <c r="B3465" t="s">
        <v>3367</v>
      </c>
      <c r="C3465" t="s">
        <v>2333</v>
      </c>
      <c r="D3465" t="str">
        <f t="shared" si="108"/>
        <v>Brittain Regina</v>
      </c>
      <c r="E3465" t="s">
        <v>15</v>
      </c>
      <c r="F3465" t="s">
        <v>33</v>
      </c>
      <c r="G3465" t="s">
        <v>1060</v>
      </c>
      <c r="H3465" t="s">
        <v>1061</v>
      </c>
      <c r="I3465" t="s">
        <v>33</v>
      </c>
      <c r="J3465" t="s">
        <v>19</v>
      </c>
      <c r="K3465" t="str">
        <f>INDEX(Table6[Column1],MATCH(L3465,Table6[Column2]))</f>
        <v>Youth</v>
      </c>
      <c r="L3465">
        <v>23.275476680000001</v>
      </c>
      <c r="M3465" t="str">
        <f>VLOOKUP(L3465,Table1[],2)</f>
        <v>20 - 29</v>
      </c>
      <c r="N3465" t="str">
        <f>INDEX(Table7[Column1],MATCH(O3465,Table7[Column2]))</f>
        <v>Fitting in Stage</v>
      </c>
      <c r="O3465">
        <v>6.4072674540000003</v>
      </c>
      <c r="P3465" t="str">
        <f>VLOOKUP(O3465,Table13[],2)</f>
        <v>6 - 10</v>
      </c>
      <c r="Q3465" t="str">
        <f>INDEX(Table8[Column1],MATCH(R3465,Table8[Column2]))</f>
        <v>Scheduled</v>
      </c>
      <c r="R3465">
        <v>0</v>
      </c>
      <c r="S3465">
        <f t="shared" si="109"/>
        <v>0</v>
      </c>
      <c r="T3465" t="s">
        <v>19</v>
      </c>
    </row>
    <row r="3466" spans="1:20" x14ac:dyDescent="0.25">
      <c r="A3466">
        <v>3465</v>
      </c>
      <c r="B3466" t="s">
        <v>3368</v>
      </c>
      <c r="C3466" t="s">
        <v>922</v>
      </c>
      <c r="D3466" t="str">
        <f t="shared" si="108"/>
        <v>Harwell Stacey</v>
      </c>
      <c r="E3466" t="s">
        <v>15</v>
      </c>
      <c r="F3466" t="s">
        <v>107</v>
      </c>
      <c r="G3466" t="s">
        <v>2305</v>
      </c>
      <c r="H3466" t="s">
        <v>1826</v>
      </c>
      <c r="I3466" t="s">
        <v>107</v>
      </c>
      <c r="J3466" t="s">
        <v>19</v>
      </c>
      <c r="K3466" t="str">
        <f>INDEX(Table6[Column1],MATCH(L3466,Table6[Column2]))</f>
        <v>Adults</v>
      </c>
      <c r="L3466">
        <v>47.290219479999998</v>
      </c>
      <c r="M3466" t="str">
        <f>VLOOKUP(L3466,Table1[],2)</f>
        <v>40 - 49</v>
      </c>
      <c r="N3466" t="str">
        <f>INDEX(Table7[Column1],MATCH(O3466,Table7[Column2]))</f>
        <v>Learning Stage</v>
      </c>
      <c r="O3466">
        <v>5.6130134570000001</v>
      </c>
      <c r="P3466" t="str">
        <f>VLOOKUP(O3466,Table13[],2)</f>
        <v>1 - 5</v>
      </c>
      <c r="Q3466" t="str">
        <f>INDEX(Table8[Column1],MATCH(R3466,Table8[Column2]))</f>
        <v>Maintained</v>
      </c>
      <c r="R3466">
        <v>78.853895510000001</v>
      </c>
      <c r="S3466">
        <f t="shared" si="109"/>
        <v>3.2855789795833332</v>
      </c>
      <c r="T3466" t="s">
        <v>19</v>
      </c>
    </row>
    <row r="3467" spans="1:20" x14ac:dyDescent="0.25">
      <c r="A3467">
        <v>3466</v>
      </c>
      <c r="B3467" t="s">
        <v>429</v>
      </c>
      <c r="C3467" t="s">
        <v>812</v>
      </c>
      <c r="D3467" t="str">
        <f t="shared" si="108"/>
        <v>Mott Helen</v>
      </c>
      <c r="E3467" t="s">
        <v>15</v>
      </c>
      <c r="F3467" t="s">
        <v>407</v>
      </c>
      <c r="G3467" t="s">
        <v>2305</v>
      </c>
      <c r="H3467" t="s">
        <v>1826</v>
      </c>
      <c r="I3467" t="s">
        <v>407</v>
      </c>
      <c r="J3467" t="s">
        <v>19</v>
      </c>
      <c r="K3467" t="str">
        <f>INDEX(Table6[Column1],MATCH(L3467,Table6[Column2]))</f>
        <v>Young Adults</v>
      </c>
      <c r="L3467">
        <v>36.492162030000003</v>
      </c>
      <c r="M3467" t="str">
        <f>VLOOKUP(L3467,Table1[],2)</f>
        <v>30 - 39</v>
      </c>
      <c r="N3467" t="str">
        <f>INDEX(Table7[Column1],MATCH(O3467,Table7[Column2]))</f>
        <v>Learning Stage</v>
      </c>
      <c r="O3467">
        <v>4.4998343910000003</v>
      </c>
      <c r="P3467" t="str">
        <f>VLOOKUP(O3467,Table13[],2)</f>
        <v>1 - 5</v>
      </c>
      <c r="Q3467" t="str">
        <f>INDEX(Table8[Column1],MATCH(R3467,Table8[Column2]))</f>
        <v>Maintained</v>
      </c>
      <c r="R3467">
        <v>66.42990666</v>
      </c>
      <c r="S3467">
        <f t="shared" si="109"/>
        <v>2.7679127775000003</v>
      </c>
      <c r="T3467" t="s">
        <v>19</v>
      </c>
    </row>
    <row r="3468" spans="1:20" x14ac:dyDescent="0.25">
      <c r="A3468">
        <v>3467</v>
      </c>
      <c r="B3468" t="s">
        <v>267</v>
      </c>
      <c r="C3468" t="s">
        <v>447</v>
      </c>
      <c r="D3468" t="str">
        <f t="shared" si="108"/>
        <v>Johnson Karen</v>
      </c>
      <c r="E3468" t="s">
        <v>15</v>
      </c>
      <c r="F3468" t="s">
        <v>27</v>
      </c>
      <c r="G3468" t="s">
        <v>1060</v>
      </c>
      <c r="H3468" t="s">
        <v>1061</v>
      </c>
      <c r="I3468" t="s">
        <v>27</v>
      </c>
      <c r="J3468" t="s">
        <v>19</v>
      </c>
      <c r="K3468" t="str">
        <f>INDEX(Table6[Column1],MATCH(L3468,Table6[Column2]))</f>
        <v>Adults</v>
      </c>
      <c r="L3468">
        <v>45.856399289999999</v>
      </c>
      <c r="M3468" t="str">
        <f>VLOOKUP(L3468,Table1[],2)</f>
        <v>40 - 49</v>
      </c>
      <c r="N3468" t="str">
        <f>INDEX(Table7[Column1],MATCH(O3468,Table7[Column2]))</f>
        <v>Learning Stage</v>
      </c>
      <c r="O3468">
        <v>2.9157351419999999</v>
      </c>
      <c r="P3468" t="str">
        <f>VLOOKUP(O3468,Table13[],2)</f>
        <v>1 - 5</v>
      </c>
      <c r="Q3468" t="str">
        <f>INDEX(Table8[Column1],MATCH(R3468,Table8[Column2]))</f>
        <v>Scheduled</v>
      </c>
      <c r="R3468">
        <v>33.948386079999999</v>
      </c>
      <c r="S3468">
        <f t="shared" si="109"/>
        <v>1.4145160866666666</v>
      </c>
      <c r="T3468" t="s">
        <v>19</v>
      </c>
    </row>
    <row r="3469" spans="1:20" x14ac:dyDescent="0.25">
      <c r="A3469">
        <v>3468</v>
      </c>
      <c r="B3469" t="s">
        <v>3369</v>
      </c>
      <c r="C3469" t="s">
        <v>3370</v>
      </c>
      <c r="D3469" t="str">
        <f t="shared" si="108"/>
        <v>Berumen Ivan</v>
      </c>
      <c r="E3469" t="s">
        <v>22</v>
      </c>
      <c r="F3469" t="s">
        <v>315</v>
      </c>
      <c r="G3469" t="s">
        <v>1060</v>
      </c>
      <c r="H3469" t="s">
        <v>1061</v>
      </c>
      <c r="I3469" t="s">
        <v>262</v>
      </c>
      <c r="J3469" t="s">
        <v>19</v>
      </c>
      <c r="K3469" t="str">
        <f>INDEX(Table6[Column1],MATCH(L3469,Table6[Column2]))</f>
        <v>Elders</v>
      </c>
      <c r="L3469">
        <v>50.847079669999999</v>
      </c>
      <c r="M3469" t="str">
        <f>VLOOKUP(L3469,Table1[],2)</f>
        <v>50 - 59</v>
      </c>
      <c r="N3469" t="str">
        <f>INDEX(Table7[Column1],MATCH(O3469,Table7[Column2]))</f>
        <v>Learning Stage</v>
      </c>
      <c r="O3469">
        <v>3.3583779050000002</v>
      </c>
      <c r="P3469" t="str">
        <f>VLOOKUP(O3469,Table13[],2)</f>
        <v>1 - 5</v>
      </c>
      <c r="Q3469" t="str">
        <f>INDEX(Table8[Column1],MATCH(R3469,Table8[Column2]))</f>
        <v>Habitual</v>
      </c>
      <c r="R3469">
        <v>94.629070080000005</v>
      </c>
      <c r="S3469">
        <f t="shared" si="109"/>
        <v>3.9428779200000004</v>
      </c>
      <c r="T3469" t="s">
        <v>19</v>
      </c>
    </row>
    <row r="3470" spans="1:20" x14ac:dyDescent="0.25">
      <c r="A3470">
        <v>3469</v>
      </c>
      <c r="B3470" t="s">
        <v>3371</v>
      </c>
      <c r="C3470" t="s">
        <v>469</v>
      </c>
      <c r="D3470" t="str">
        <f t="shared" si="108"/>
        <v>Rinker Melissa</v>
      </c>
      <c r="E3470" t="s">
        <v>15</v>
      </c>
      <c r="F3470" t="s">
        <v>2896</v>
      </c>
      <c r="G3470" t="s">
        <v>2305</v>
      </c>
      <c r="H3470" t="s">
        <v>1826</v>
      </c>
      <c r="I3470" t="s">
        <v>138</v>
      </c>
      <c r="J3470" t="s">
        <v>19</v>
      </c>
      <c r="K3470" t="str">
        <f>INDEX(Table6[Column1],MATCH(L3470,Table6[Column2]))</f>
        <v>Seniors</v>
      </c>
      <c r="L3470">
        <v>61.762373910000001</v>
      </c>
      <c r="M3470" t="str">
        <f>VLOOKUP(L3470,Table1[],2)</f>
        <v>60 and Above</v>
      </c>
      <c r="N3470" t="str">
        <f>INDEX(Table7[Column1],MATCH(O3470,Table7[Column2]))</f>
        <v>Learning Stage</v>
      </c>
      <c r="O3470">
        <v>4.292365202</v>
      </c>
      <c r="P3470" t="str">
        <f>VLOOKUP(O3470,Table13[],2)</f>
        <v>1 - 5</v>
      </c>
      <c r="Q3470" t="str">
        <f>INDEX(Table8[Column1],MATCH(R3470,Table8[Column2]))</f>
        <v>Unexcused</v>
      </c>
      <c r="R3470">
        <v>162.63775319999999</v>
      </c>
      <c r="S3470">
        <f t="shared" si="109"/>
        <v>6.7765730499999997</v>
      </c>
      <c r="T3470" t="s">
        <v>19</v>
      </c>
    </row>
    <row r="3471" spans="1:20" x14ac:dyDescent="0.25">
      <c r="A3471">
        <v>3470</v>
      </c>
      <c r="B3471" t="s">
        <v>3372</v>
      </c>
      <c r="C3471" t="s">
        <v>3373</v>
      </c>
      <c r="D3471" t="str">
        <f t="shared" si="108"/>
        <v>Zorn Flavia</v>
      </c>
      <c r="E3471" t="s">
        <v>15</v>
      </c>
      <c r="F3471" t="s">
        <v>121</v>
      </c>
      <c r="G3471" t="s">
        <v>2305</v>
      </c>
      <c r="H3471" t="s">
        <v>1826</v>
      </c>
      <c r="I3471" t="s">
        <v>121</v>
      </c>
      <c r="J3471" t="s">
        <v>19</v>
      </c>
      <c r="K3471" t="str">
        <f>INDEX(Table6[Column1],MATCH(L3471,Table6[Column2]))</f>
        <v>Young Adults</v>
      </c>
      <c r="L3471">
        <v>31.512750910000001</v>
      </c>
      <c r="M3471" t="str">
        <f>VLOOKUP(L3471,Table1[],2)</f>
        <v>30 - 39</v>
      </c>
      <c r="N3471" t="str">
        <f>INDEX(Table7[Column1],MATCH(O3471,Table7[Column2]))</f>
        <v>Learning Stage</v>
      </c>
      <c r="O3471">
        <v>4.0717332209999997</v>
      </c>
      <c r="P3471" t="str">
        <f>VLOOKUP(O3471,Table13[],2)</f>
        <v>1 - 5</v>
      </c>
      <c r="Q3471" t="str">
        <f>INDEX(Table8[Column1],MATCH(R3471,Table8[Column2]))</f>
        <v>Scheduled</v>
      </c>
      <c r="R3471">
        <v>0</v>
      </c>
      <c r="S3471">
        <f t="shared" si="109"/>
        <v>0</v>
      </c>
      <c r="T3471" t="s">
        <v>19</v>
      </c>
    </row>
    <row r="3472" spans="1:20" x14ac:dyDescent="0.25">
      <c r="A3472">
        <v>3471</v>
      </c>
      <c r="B3472" t="s">
        <v>3374</v>
      </c>
      <c r="C3472" t="s">
        <v>227</v>
      </c>
      <c r="D3472" t="str">
        <f t="shared" si="108"/>
        <v>Winn Lisa</v>
      </c>
      <c r="E3472" t="s">
        <v>15</v>
      </c>
      <c r="F3472" t="s">
        <v>127</v>
      </c>
      <c r="G3472" t="s">
        <v>2305</v>
      </c>
      <c r="H3472" t="s">
        <v>1826</v>
      </c>
      <c r="I3472" t="s">
        <v>127</v>
      </c>
      <c r="J3472" t="s">
        <v>19</v>
      </c>
      <c r="K3472" t="str">
        <f>INDEX(Table6[Column1],MATCH(L3472,Table6[Column2]))</f>
        <v>Elders</v>
      </c>
      <c r="L3472">
        <v>59.790106790000003</v>
      </c>
      <c r="M3472" t="str">
        <f>VLOOKUP(L3472,Table1[],2)</f>
        <v>50 - 59</v>
      </c>
      <c r="N3472" t="str">
        <f>INDEX(Table7[Column1],MATCH(O3472,Table7[Column2]))</f>
        <v>Learning Stage</v>
      </c>
      <c r="O3472">
        <v>5.2894744889999998</v>
      </c>
      <c r="P3472" t="str">
        <f>VLOOKUP(O3472,Table13[],2)</f>
        <v>1 - 5</v>
      </c>
      <c r="Q3472" t="str">
        <f>INDEX(Table8[Column1],MATCH(R3472,Table8[Column2]))</f>
        <v>Unexcused</v>
      </c>
      <c r="R3472">
        <v>182.48051419999999</v>
      </c>
      <c r="S3472">
        <f t="shared" si="109"/>
        <v>7.6033547583333334</v>
      </c>
      <c r="T3472" t="s">
        <v>19</v>
      </c>
    </row>
    <row r="3473" spans="1:20" x14ac:dyDescent="0.25">
      <c r="A3473">
        <v>3472</v>
      </c>
      <c r="B3473" t="s">
        <v>3375</v>
      </c>
      <c r="C3473" t="s">
        <v>219</v>
      </c>
      <c r="D3473" t="str">
        <f t="shared" si="108"/>
        <v>Bray Joshua</v>
      </c>
      <c r="E3473" t="s">
        <v>22</v>
      </c>
      <c r="F3473" t="s">
        <v>2706</v>
      </c>
      <c r="G3473" t="s">
        <v>2305</v>
      </c>
      <c r="H3473" t="s">
        <v>1826</v>
      </c>
      <c r="I3473" t="s">
        <v>169</v>
      </c>
      <c r="J3473" t="s">
        <v>19</v>
      </c>
      <c r="K3473" t="str">
        <f>INDEX(Table6[Column1],MATCH(L3473,Table6[Column2]))</f>
        <v>Young Adults</v>
      </c>
      <c r="L3473">
        <v>36.409932339999997</v>
      </c>
      <c r="M3473" t="str">
        <f>VLOOKUP(L3473,Table1[],2)</f>
        <v>30 - 39</v>
      </c>
      <c r="N3473" t="str">
        <f>INDEX(Table7[Column1],MATCH(O3473,Table7[Column2]))</f>
        <v>Learning Stage</v>
      </c>
      <c r="O3473">
        <v>4.6468457089999999</v>
      </c>
      <c r="P3473" t="str">
        <f>VLOOKUP(O3473,Table13[],2)</f>
        <v>1 - 5</v>
      </c>
      <c r="Q3473" t="str">
        <f>INDEX(Table8[Column1],MATCH(R3473,Table8[Column2]))</f>
        <v>Scheduled</v>
      </c>
      <c r="R3473">
        <v>16.64701548</v>
      </c>
      <c r="S3473">
        <f t="shared" si="109"/>
        <v>0.69362564500000001</v>
      </c>
      <c r="T3473" t="s">
        <v>19</v>
      </c>
    </row>
    <row r="3474" spans="1:20" x14ac:dyDescent="0.25">
      <c r="A3474">
        <v>3473</v>
      </c>
      <c r="B3474" t="s">
        <v>2923</v>
      </c>
      <c r="C3474" t="s">
        <v>2079</v>
      </c>
      <c r="D3474" t="str">
        <f t="shared" si="108"/>
        <v>Grant Kyle</v>
      </c>
      <c r="E3474" t="s">
        <v>22</v>
      </c>
      <c r="F3474" t="s">
        <v>87</v>
      </c>
      <c r="G3474" t="s">
        <v>2305</v>
      </c>
      <c r="H3474" t="s">
        <v>1826</v>
      </c>
      <c r="I3474" t="s">
        <v>87</v>
      </c>
      <c r="J3474" t="s">
        <v>19</v>
      </c>
      <c r="K3474" t="str">
        <f>INDEX(Table6[Column1],MATCH(L3474,Table6[Column2]))</f>
        <v>Young Adults</v>
      </c>
      <c r="L3474">
        <v>36.300762020000001</v>
      </c>
      <c r="M3474" t="str">
        <f>VLOOKUP(L3474,Table1[],2)</f>
        <v>30 - 39</v>
      </c>
      <c r="N3474" t="str">
        <f>INDEX(Table7[Column1],MATCH(O3474,Table7[Column2]))</f>
        <v>Learning Stage</v>
      </c>
      <c r="O3474">
        <v>4.5824713629999998</v>
      </c>
      <c r="P3474" t="str">
        <f>VLOOKUP(O3474,Table13[],2)</f>
        <v>1 - 5</v>
      </c>
      <c r="Q3474" t="str">
        <f>INDEX(Table8[Column1],MATCH(R3474,Table8[Column2]))</f>
        <v>Scheduled</v>
      </c>
      <c r="R3474">
        <v>2.8940869070000002</v>
      </c>
      <c r="S3474">
        <f t="shared" si="109"/>
        <v>0.12058695445833334</v>
      </c>
      <c r="T3474" t="s">
        <v>19</v>
      </c>
    </row>
    <row r="3475" spans="1:20" x14ac:dyDescent="0.25">
      <c r="A3475">
        <v>3474</v>
      </c>
      <c r="B3475" t="s">
        <v>3376</v>
      </c>
      <c r="C3475" t="s">
        <v>210</v>
      </c>
      <c r="D3475" t="str">
        <f t="shared" si="108"/>
        <v>Hickey Kenneth</v>
      </c>
      <c r="E3475" t="s">
        <v>22</v>
      </c>
      <c r="F3475" t="s">
        <v>235</v>
      </c>
      <c r="G3475" t="s">
        <v>2305</v>
      </c>
      <c r="H3475" t="s">
        <v>1826</v>
      </c>
      <c r="I3475" t="s">
        <v>235</v>
      </c>
      <c r="J3475" t="s">
        <v>19</v>
      </c>
      <c r="K3475" t="str">
        <f>INDEX(Table6[Column1],MATCH(L3475,Table6[Column2]))</f>
        <v>Young Adults</v>
      </c>
      <c r="L3475">
        <v>36.654303929999998</v>
      </c>
      <c r="M3475" t="str">
        <f>VLOOKUP(L3475,Table1[],2)</f>
        <v>30 - 39</v>
      </c>
      <c r="N3475" t="str">
        <f>INDEX(Table7[Column1],MATCH(O3475,Table7[Column2]))</f>
        <v>Learning Stage</v>
      </c>
      <c r="O3475">
        <v>4.3973266869999996</v>
      </c>
      <c r="P3475" t="str">
        <f>VLOOKUP(O3475,Table13[],2)</f>
        <v>1 - 5</v>
      </c>
      <c r="Q3475" t="str">
        <f>INDEX(Table8[Column1],MATCH(R3475,Table8[Column2]))</f>
        <v>Scheduled</v>
      </c>
      <c r="R3475">
        <v>5.6936901979999996</v>
      </c>
      <c r="S3475">
        <f t="shared" si="109"/>
        <v>0.23723709158333334</v>
      </c>
      <c r="T3475" t="s">
        <v>19</v>
      </c>
    </row>
    <row r="3476" spans="1:20" x14ac:dyDescent="0.25">
      <c r="A3476">
        <v>3475</v>
      </c>
      <c r="B3476" t="s">
        <v>2774</v>
      </c>
      <c r="C3476" t="s">
        <v>221</v>
      </c>
      <c r="D3476" t="str">
        <f t="shared" si="108"/>
        <v>Beaver Mildred</v>
      </c>
      <c r="E3476" t="s">
        <v>15</v>
      </c>
      <c r="F3476" t="s">
        <v>730</v>
      </c>
      <c r="G3476" t="s">
        <v>1060</v>
      </c>
      <c r="H3476" t="s">
        <v>1061</v>
      </c>
      <c r="I3476" t="s">
        <v>24</v>
      </c>
      <c r="J3476" t="s">
        <v>19</v>
      </c>
      <c r="K3476" t="str">
        <f>INDEX(Table6[Column1],MATCH(L3476,Table6[Column2]))</f>
        <v>Adults</v>
      </c>
      <c r="L3476">
        <v>44.797204280000003</v>
      </c>
      <c r="M3476" t="str">
        <f>VLOOKUP(L3476,Table1[],2)</f>
        <v>40 - 49</v>
      </c>
      <c r="N3476" t="str">
        <f>INDEX(Table7[Column1],MATCH(O3476,Table7[Column2]))</f>
        <v>Fitting in Stage</v>
      </c>
      <c r="O3476">
        <v>6.4712090030000002</v>
      </c>
      <c r="P3476" t="str">
        <f>VLOOKUP(O3476,Table13[],2)</f>
        <v>6 - 10</v>
      </c>
      <c r="Q3476" t="str">
        <f>INDEX(Table8[Column1],MATCH(R3476,Table8[Column2]))</f>
        <v>Habitual</v>
      </c>
      <c r="R3476">
        <v>82.64757256</v>
      </c>
      <c r="S3476">
        <f t="shared" si="109"/>
        <v>3.443648856666667</v>
      </c>
      <c r="T3476" t="s">
        <v>19</v>
      </c>
    </row>
    <row r="3477" spans="1:20" x14ac:dyDescent="0.25">
      <c r="A3477">
        <v>3476</v>
      </c>
      <c r="B3477" t="s">
        <v>3377</v>
      </c>
      <c r="C3477" t="s">
        <v>3335</v>
      </c>
      <c r="D3477" t="str">
        <f t="shared" si="108"/>
        <v>Lawhorn Eddie</v>
      </c>
      <c r="E3477" t="s">
        <v>22</v>
      </c>
      <c r="F3477" t="s">
        <v>38</v>
      </c>
      <c r="G3477" t="s">
        <v>1060</v>
      </c>
      <c r="H3477" t="s">
        <v>1061</v>
      </c>
      <c r="I3477" t="s">
        <v>38</v>
      </c>
      <c r="J3477" t="s">
        <v>19</v>
      </c>
      <c r="K3477" t="str">
        <f>INDEX(Table6[Column1],MATCH(L3477,Table6[Column2]))</f>
        <v>Young Adults</v>
      </c>
      <c r="L3477">
        <v>38.955225059999997</v>
      </c>
      <c r="M3477" t="str">
        <f>VLOOKUP(L3477,Table1[],2)</f>
        <v>30 - 39</v>
      </c>
      <c r="N3477" t="str">
        <f>INDEX(Table7[Column1],MATCH(O3477,Table7[Column2]))</f>
        <v>Learning Stage</v>
      </c>
      <c r="O3477">
        <v>1.731917315</v>
      </c>
      <c r="P3477" t="str">
        <f>VLOOKUP(O3477,Table13[],2)</f>
        <v>1 - 5</v>
      </c>
      <c r="Q3477" t="str">
        <f>INDEX(Table8[Column1],MATCH(R3477,Table8[Column2]))</f>
        <v>Scheduled</v>
      </c>
      <c r="R3477">
        <v>24.89744164</v>
      </c>
      <c r="S3477">
        <f t="shared" si="109"/>
        <v>1.0373934016666668</v>
      </c>
      <c r="T3477" t="s">
        <v>19</v>
      </c>
    </row>
    <row r="3478" spans="1:20" x14ac:dyDescent="0.25">
      <c r="A3478">
        <v>3477</v>
      </c>
      <c r="B3478" t="s">
        <v>267</v>
      </c>
      <c r="C3478" t="s">
        <v>1069</v>
      </c>
      <c r="D3478" t="str">
        <f t="shared" si="108"/>
        <v>Johnson Annie</v>
      </c>
      <c r="E3478" t="s">
        <v>15</v>
      </c>
      <c r="F3478" t="s">
        <v>30</v>
      </c>
      <c r="G3478" t="s">
        <v>1060</v>
      </c>
      <c r="H3478" t="s">
        <v>1061</v>
      </c>
      <c r="I3478" t="s">
        <v>30</v>
      </c>
      <c r="J3478" t="s">
        <v>19</v>
      </c>
      <c r="K3478" t="str">
        <f>INDEX(Table6[Column1],MATCH(L3478,Table6[Column2]))</f>
        <v>Elders</v>
      </c>
      <c r="L3478">
        <v>50.800799220000002</v>
      </c>
      <c r="M3478" t="str">
        <f>VLOOKUP(L3478,Table1[],2)</f>
        <v>50 - 59</v>
      </c>
      <c r="N3478" t="str">
        <f>INDEX(Table7[Column1],MATCH(O3478,Table7[Column2]))</f>
        <v>Learning Stage</v>
      </c>
      <c r="O3478">
        <v>5.106747404</v>
      </c>
      <c r="P3478" t="str">
        <f>VLOOKUP(O3478,Table13[],2)</f>
        <v>1 - 5</v>
      </c>
      <c r="Q3478" t="str">
        <f>INDEX(Table8[Column1],MATCH(R3478,Table8[Column2]))</f>
        <v>Maintained</v>
      </c>
      <c r="R3478">
        <v>78.886092590000004</v>
      </c>
      <c r="S3478">
        <f t="shared" si="109"/>
        <v>3.2869205245833339</v>
      </c>
      <c r="T3478" t="s">
        <v>19</v>
      </c>
    </row>
    <row r="3479" spans="1:20" x14ac:dyDescent="0.25">
      <c r="A3479">
        <v>3478</v>
      </c>
      <c r="B3479" t="s">
        <v>116</v>
      </c>
      <c r="C3479" t="s">
        <v>1052</v>
      </c>
      <c r="D3479" t="str">
        <f t="shared" si="108"/>
        <v>Atencio Bill</v>
      </c>
      <c r="E3479" t="s">
        <v>22</v>
      </c>
      <c r="F3479" t="s">
        <v>277</v>
      </c>
      <c r="G3479" t="s">
        <v>2305</v>
      </c>
      <c r="H3479" t="s">
        <v>1826</v>
      </c>
      <c r="I3479" t="s">
        <v>277</v>
      </c>
      <c r="J3479" t="s">
        <v>19</v>
      </c>
      <c r="K3479" t="str">
        <f>INDEX(Table6[Column1],MATCH(L3479,Table6[Column2]))</f>
        <v>Young Adults</v>
      </c>
      <c r="L3479">
        <v>38.597517240000002</v>
      </c>
      <c r="M3479" t="str">
        <f>VLOOKUP(L3479,Table1[],2)</f>
        <v>30 - 39</v>
      </c>
      <c r="N3479" t="str">
        <f>INDEX(Table7[Column1],MATCH(O3479,Table7[Column2]))</f>
        <v>Learning Stage</v>
      </c>
      <c r="O3479">
        <v>4.6018774660000004</v>
      </c>
      <c r="P3479" t="str">
        <f>VLOOKUP(O3479,Table13[],2)</f>
        <v>1 - 5</v>
      </c>
      <c r="Q3479" t="str">
        <f>INDEX(Table8[Column1],MATCH(R3479,Table8[Column2]))</f>
        <v>Maintained</v>
      </c>
      <c r="R3479">
        <v>40.535707979999998</v>
      </c>
      <c r="S3479">
        <f t="shared" si="109"/>
        <v>1.6889878324999998</v>
      </c>
      <c r="T3479" t="s">
        <v>19</v>
      </c>
    </row>
    <row r="3480" spans="1:20" x14ac:dyDescent="0.25">
      <c r="A3480">
        <v>3479</v>
      </c>
      <c r="B3480" t="s">
        <v>47</v>
      </c>
      <c r="C3480" t="s">
        <v>2983</v>
      </c>
      <c r="D3480" t="str">
        <f t="shared" si="108"/>
        <v>Smith Ariel</v>
      </c>
      <c r="E3480" t="s">
        <v>22</v>
      </c>
      <c r="F3480" t="s">
        <v>30</v>
      </c>
      <c r="G3480" t="s">
        <v>1060</v>
      </c>
      <c r="H3480" t="s">
        <v>1061</v>
      </c>
      <c r="I3480" t="s">
        <v>30</v>
      </c>
      <c r="J3480" t="s">
        <v>19</v>
      </c>
      <c r="K3480" t="str">
        <f>INDEX(Table6[Column1],MATCH(L3480,Table6[Column2]))</f>
        <v>Adults</v>
      </c>
      <c r="L3480">
        <v>43.103624359999998</v>
      </c>
      <c r="M3480" t="str">
        <f>VLOOKUP(L3480,Table1[],2)</f>
        <v>40 - 49</v>
      </c>
      <c r="N3480" t="str">
        <f>INDEX(Table7[Column1],MATCH(O3480,Table7[Column2]))</f>
        <v>Learning Stage</v>
      </c>
      <c r="O3480">
        <v>5.9906572310000001</v>
      </c>
      <c r="P3480" t="str">
        <f>VLOOKUP(O3480,Table13[],2)</f>
        <v>1 - 5</v>
      </c>
      <c r="Q3480" t="str">
        <f>INDEX(Table8[Column1],MATCH(R3480,Table8[Column2]))</f>
        <v>Habitual</v>
      </c>
      <c r="R3480">
        <v>88.194704279999996</v>
      </c>
      <c r="S3480">
        <f t="shared" si="109"/>
        <v>3.6747793449999997</v>
      </c>
      <c r="T3480" t="s">
        <v>19</v>
      </c>
    </row>
    <row r="3481" spans="1:20" x14ac:dyDescent="0.25">
      <c r="A3481">
        <v>3480</v>
      </c>
      <c r="B3481" t="s">
        <v>3378</v>
      </c>
      <c r="C3481" t="s">
        <v>377</v>
      </c>
      <c r="D3481" t="str">
        <f t="shared" si="108"/>
        <v>Villalobos Patrick</v>
      </c>
      <c r="E3481" t="s">
        <v>22</v>
      </c>
      <c r="F3481" t="s">
        <v>3192</v>
      </c>
      <c r="G3481" t="s">
        <v>611</v>
      </c>
      <c r="H3481" t="s">
        <v>612</v>
      </c>
      <c r="I3481" t="s">
        <v>1435</v>
      </c>
      <c r="J3481" t="s">
        <v>19</v>
      </c>
      <c r="K3481" t="str">
        <f>INDEX(Table6[Column1],MATCH(L3481,Table6[Column2]))</f>
        <v>Adults</v>
      </c>
      <c r="L3481">
        <v>43.277578849999998</v>
      </c>
      <c r="M3481" t="str">
        <f>VLOOKUP(L3481,Table1[],2)</f>
        <v>40 - 49</v>
      </c>
      <c r="N3481" t="str">
        <f>INDEX(Table7[Column1],MATCH(O3481,Table7[Column2]))</f>
        <v>Learning Stage</v>
      </c>
      <c r="O3481">
        <v>3.8752332639999998</v>
      </c>
      <c r="P3481" t="str">
        <f>VLOOKUP(O3481,Table13[],2)</f>
        <v>1 - 5</v>
      </c>
      <c r="Q3481" t="str">
        <f>INDEX(Table8[Column1],MATCH(R3481,Table8[Column2]))</f>
        <v>Scheduled</v>
      </c>
      <c r="R3481">
        <v>16.706615710000001</v>
      </c>
      <c r="S3481">
        <f t="shared" si="109"/>
        <v>0.69610898791666675</v>
      </c>
      <c r="T3481" t="s">
        <v>19</v>
      </c>
    </row>
    <row r="3482" spans="1:20" x14ac:dyDescent="0.25">
      <c r="A3482">
        <v>3481</v>
      </c>
      <c r="B3482" t="s">
        <v>1200</v>
      </c>
      <c r="C3482" t="s">
        <v>2175</v>
      </c>
      <c r="D3482" t="str">
        <f t="shared" si="108"/>
        <v>Fuller Audrey</v>
      </c>
      <c r="E3482" t="s">
        <v>15</v>
      </c>
      <c r="F3482" t="s">
        <v>1541</v>
      </c>
      <c r="G3482" t="s">
        <v>2305</v>
      </c>
      <c r="H3482" t="s">
        <v>1826</v>
      </c>
      <c r="I3482" t="s">
        <v>235</v>
      </c>
      <c r="J3482" t="s">
        <v>19</v>
      </c>
      <c r="K3482" t="str">
        <f>INDEX(Table6[Column1],MATCH(L3482,Table6[Column2]))</f>
        <v>Young Adults</v>
      </c>
      <c r="L3482">
        <v>37.6954542</v>
      </c>
      <c r="M3482" t="str">
        <f>VLOOKUP(L3482,Table1[],2)</f>
        <v>30 - 39</v>
      </c>
      <c r="N3482" t="str">
        <f>INDEX(Table7[Column1],MATCH(O3482,Table7[Column2]))</f>
        <v>Learning Stage</v>
      </c>
      <c r="O3482">
        <v>5.3322556370000003</v>
      </c>
      <c r="P3482" t="str">
        <f>VLOOKUP(O3482,Table13[],2)</f>
        <v>1 - 5</v>
      </c>
      <c r="Q3482" t="str">
        <f>INDEX(Table8[Column1],MATCH(R3482,Table8[Column2]))</f>
        <v>Maintained</v>
      </c>
      <c r="R3482">
        <v>74.391395840000001</v>
      </c>
      <c r="S3482">
        <f t="shared" si="109"/>
        <v>3.0996414933333338</v>
      </c>
      <c r="T3482" t="s">
        <v>19</v>
      </c>
    </row>
    <row r="3483" spans="1:20" x14ac:dyDescent="0.25">
      <c r="A3483">
        <v>3482</v>
      </c>
      <c r="B3483" t="s">
        <v>2654</v>
      </c>
      <c r="C3483" t="s">
        <v>1893</v>
      </c>
      <c r="D3483" t="str">
        <f t="shared" si="108"/>
        <v>Ortiz Holly</v>
      </c>
      <c r="E3483" t="s">
        <v>15</v>
      </c>
      <c r="F3483" t="s">
        <v>27</v>
      </c>
      <c r="G3483" t="s">
        <v>1060</v>
      </c>
      <c r="H3483" t="s">
        <v>1061</v>
      </c>
      <c r="I3483" t="s">
        <v>27</v>
      </c>
      <c r="J3483" t="s">
        <v>19</v>
      </c>
      <c r="K3483" t="str">
        <f>INDEX(Table6[Column1],MATCH(L3483,Table6[Column2]))</f>
        <v>Youth</v>
      </c>
      <c r="L3483">
        <v>28.670448029999999</v>
      </c>
      <c r="M3483" t="str">
        <f>VLOOKUP(L3483,Table1[],2)</f>
        <v>20 - 29</v>
      </c>
      <c r="N3483" t="str">
        <f>INDEX(Table7[Column1],MATCH(O3483,Table7[Column2]))</f>
        <v>Learning Stage</v>
      </c>
      <c r="O3483">
        <v>4.1002659179999998</v>
      </c>
      <c r="P3483" t="str">
        <f>VLOOKUP(O3483,Table13[],2)</f>
        <v>1 - 5</v>
      </c>
      <c r="Q3483" t="str">
        <f>INDEX(Table8[Column1],MATCH(R3483,Table8[Column2]))</f>
        <v>Scheduled</v>
      </c>
      <c r="R3483">
        <v>8.2356992449999993</v>
      </c>
      <c r="S3483">
        <f t="shared" si="109"/>
        <v>0.34315413520833332</v>
      </c>
      <c r="T3483" t="s">
        <v>19</v>
      </c>
    </row>
    <row r="3484" spans="1:20" x14ac:dyDescent="0.25">
      <c r="A3484">
        <v>3483</v>
      </c>
      <c r="B3484" t="s">
        <v>47</v>
      </c>
      <c r="C3484" t="s">
        <v>52</v>
      </c>
      <c r="D3484" t="str">
        <f t="shared" si="108"/>
        <v>Smith John</v>
      </c>
      <c r="E3484" t="s">
        <v>22</v>
      </c>
      <c r="F3484" t="s">
        <v>38</v>
      </c>
      <c r="G3484" t="s">
        <v>1060</v>
      </c>
      <c r="H3484" t="s">
        <v>1061</v>
      </c>
      <c r="I3484" t="s">
        <v>38</v>
      </c>
      <c r="J3484" t="s">
        <v>19</v>
      </c>
      <c r="K3484" t="str">
        <f>INDEX(Table6[Column1],MATCH(L3484,Table6[Column2]))</f>
        <v>Young Adults</v>
      </c>
      <c r="L3484">
        <v>39.336529900000002</v>
      </c>
      <c r="M3484" t="str">
        <f>VLOOKUP(L3484,Table1[],2)</f>
        <v>30 - 39</v>
      </c>
      <c r="N3484" t="str">
        <f>INDEX(Table7[Column1],MATCH(O3484,Table7[Column2]))</f>
        <v>Fitting in Stage</v>
      </c>
      <c r="O3484">
        <v>6.0187451970000003</v>
      </c>
      <c r="P3484" t="str">
        <f>VLOOKUP(O3484,Table13[],2)</f>
        <v>6 - 10</v>
      </c>
      <c r="Q3484" t="str">
        <f>INDEX(Table8[Column1],MATCH(R3484,Table8[Column2]))</f>
        <v>Maintained</v>
      </c>
      <c r="R3484">
        <v>55.024900860000002</v>
      </c>
      <c r="S3484">
        <f t="shared" si="109"/>
        <v>2.2927042025</v>
      </c>
      <c r="T3484" t="s">
        <v>19</v>
      </c>
    </row>
    <row r="3485" spans="1:20" x14ac:dyDescent="0.25">
      <c r="A3485">
        <v>3484</v>
      </c>
      <c r="B3485" t="s">
        <v>2051</v>
      </c>
      <c r="C3485" t="s">
        <v>147</v>
      </c>
      <c r="D3485" t="str">
        <f t="shared" si="108"/>
        <v>Spurlock Linda</v>
      </c>
      <c r="E3485" t="s">
        <v>15</v>
      </c>
      <c r="F3485" t="s">
        <v>520</v>
      </c>
      <c r="G3485" t="s">
        <v>2305</v>
      </c>
      <c r="H3485" t="s">
        <v>1826</v>
      </c>
      <c r="I3485" t="s">
        <v>54</v>
      </c>
      <c r="J3485" t="s">
        <v>19</v>
      </c>
      <c r="K3485" t="str">
        <f>INDEX(Table6[Column1],MATCH(L3485,Table6[Column2]))</f>
        <v>Elders</v>
      </c>
      <c r="L3485">
        <v>50.868486050000001</v>
      </c>
      <c r="M3485" t="str">
        <f>VLOOKUP(L3485,Table1[],2)</f>
        <v>50 - 59</v>
      </c>
      <c r="N3485" t="str">
        <f>INDEX(Table7[Column1],MATCH(O3485,Table7[Column2]))</f>
        <v>Learning Stage</v>
      </c>
      <c r="O3485">
        <v>3.9610352049999999</v>
      </c>
      <c r="P3485" t="str">
        <f>VLOOKUP(O3485,Table13[],2)</f>
        <v>1 - 5</v>
      </c>
      <c r="Q3485" t="str">
        <f>INDEX(Table8[Column1],MATCH(R3485,Table8[Column2]))</f>
        <v>Habitual</v>
      </c>
      <c r="R3485">
        <v>114.49601199999999</v>
      </c>
      <c r="S3485">
        <f t="shared" si="109"/>
        <v>4.7706671666666667</v>
      </c>
      <c r="T3485" t="s">
        <v>19</v>
      </c>
    </row>
    <row r="3486" spans="1:20" x14ac:dyDescent="0.25">
      <c r="A3486">
        <v>3485</v>
      </c>
      <c r="B3486" t="s">
        <v>904</v>
      </c>
      <c r="C3486" t="s">
        <v>3379</v>
      </c>
      <c r="D3486" t="str">
        <f t="shared" si="108"/>
        <v>Brown Ernesto</v>
      </c>
      <c r="E3486" t="s">
        <v>22</v>
      </c>
      <c r="F3486" t="s">
        <v>33</v>
      </c>
      <c r="G3486" t="s">
        <v>2305</v>
      </c>
      <c r="H3486" t="s">
        <v>1826</v>
      </c>
      <c r="I3486" t="s">
        <v>33</v>
      </c>
      <c r="J3486" t="s">
        <v>19</v>
      </c>
      <c r="K3486" t="str">
        <f>INDEX(Table6[Column1],MATCH(L3486,Table6[Column2]))</f>
        <v>Adults</v>
      </c>
      <c r="L3486">
        <v>42.662088269999998</v>
      </c>
      <c r="M3486" t="str">
        <f>VLOOKUP(L3486,Table1[],2)</f>
        <v>40 - 49</v>
      </c>
      <c r="N3486" t="str">
        <f>INDEX(Table7[Column1],MATCH(O3486,Table7[Column2]))</f>
        <v>Learning Stage</v>
      </c>
      <c r="O3486">
        <v>3.3648585529999999</v>
      </c>
      <c r="P3486" t="str">
        <f>VLOOKUP(O3486,Table13[],2)</f>
        <v>1 - 5</v>
      </c>
      <c r="Q3486" t="str">
        <f>INDEX(Table8[Column1],MATCH(R3486,Table8[Column2]))</f>
        <v>Maintained</v>
      </c>
      <c r="R3486">
        <v>49.454737100000003</v>
      </c>
      <c r="S3486">
        <f t="shared" si="109"/>
        <v>2.0606140458333333</v>
      </c>
      <c r="T3486" t="s">
        <v>19</v>
      </c>
    </row>
    <row r="3487" spans="1:20" x14ac:dyDescent="0.25">
      <c r="A3487">
        <v>3486</v>
      </c>
      <c r="B3487" t="s">
        <v>3380</v>
      </c>
      <c r="C3487" t="s">
        <v>651</v>
      </c>
      <c r="D3487" t="str">
        <f t="shared" si="108"/>
        <v>Corrado Lawrence</v>
      </c>
      <c r="E3487" t="s">
        <v>22</v>
      </c>
      <c r="F3487" t="s">
        <v>127</v>
      </c>
      <c r="G3487" t="s">
        <v>2305</v>
      </c>
      <c r="H3487" t="s">
        <v>1826</v>
      </c>
      <c r="I3487" t="s">
        <v>127</v>
      </c>
      <c r="J3487" t="s">
        <v>19</v>
      </c>
      <c r="K3487" t="str">
        <f>INDEX(Table6[Column1],MATCH(L3487,Table6[Column2]))</f>
        <v>Elders</v>
      </c>
      <c r="L3487">
        <v>50.58833679</v>
      </c>
      <c r="M3487" t="str">
        <f>VLOOKUP(L3487,Table1[],2)</f>
        <v>50 - 59</v>
      </c>
      <c r="N3487" t="str">
        <f>INDEX(Table7[Column1],MATCH(O3487,Table7[Column2]))</f>
        <v>Fitting in Stage</v>
      </c>
      <c r="O3487">
        <v>6.915235408</v>
      </c>
      <c r="P3487" t="str">
        <f>VLOOKUP(O3487,Table13[],2)</f>
        <v>6 - 10</v>
      </c>
      <c r="Q3487" t="str">
        <f>INDEX(Table8[Column1],MATCH(R3487,Table8[Column2]))</f>
        <v>Maintained</v>
      </c>
      <c r="R3487">
        <v>68.648091370000003</v>
      </c>
      <c r="S3487">
        <f t="shared" si="109"/>
        <v>2.8603371404166671</v>
      </c>
      <c r="T3487" t="s">
        <v>19</v>
      </c>
    </row>
    <row r="3488" spans="1:20" x14ac:dyDescent="0.25">
      <c r="A3488">
        <v>3487</v>
      </c>
      <c r="B3488" t="s">
        <v>3381</v>
      </c>
      <c r="C3488" t="s">
        <v>1747</v>
      </c>
      <c r="D3488" t="str">
        <f t="shared" si="108"/>
        <v>Swartwood Eva</v>
      </c>
      <c r="E3488" t="s">
        <v>15</v>
      </c>
      <c r="F3488" t="s">
        <v>84</v>
      </c>
      <c r="G3488" t="s">
        <v>1060</v>
      </c>
      <c r="H3488" t="s">
        <v>1061</v>
      </c>
      <c r="I3488" t="s">
        <v>84</v>
      </c>
      <c r="J3488" t="s">
        <v>19</v>
      </c>
      <c r="K3488" t="str">
        <f>INDEX(Table6[Column1],MATCH(L3488,Table6[Column2]))</f>
        <v>Adults</v>
      </c>
      <c r="L3488">
        <v>42.977830269999998</v>
      </c>
      <c r="M3488" t="str">
        <f>VLOOKUP(L3488,Table1[],2)</f>
        <v>40 - 49</v>
      </c>
      <c r="N3488" t="str">
        <f>INDEX(Table7[Column1],MATCH(O3488,Table7[Column2]))</f>
        <v>Learning Stage</v>
      </c>
      <c r="O3488">
        <v>3.0485196590000001</v>
      </c>
      <c r="P3488" t="str">
        <f>VLOOKUP(O3488,Table13[],2)</f>
        <v>1 - 5</v>
      </c>
      <c r="Q3488" t="str">
        <f>INDEX(Table8[Column1],MATCH(R3488,Table8[Column2]))</f>
        <v>Maintained</v>
      </c>
      <c r="R3488">
        <v>43.277813430000002</v>
      </c>
      <c r="S3488">
        <f t="shared" si="109"/>
        <v>1.8032422262500001</v>
      </c>
      <c r="T3488" t="s">
        <v>19</v>
      </c>
    </row>
    <row r="3489" spans="1:20" x14ac:dyDescent="0.25">
      <c r="A3489">
        <v>3488</v>
      </c>
      <c r="B3489" t="s">
        <v>3382</v>
      </c>
      <c r="C3489" t="s">
        <v>52</v>
      </c>
      <c r="D3489" t="str">
        <f t="shared" si="108"/>
        <v>Bonner John</v>
      </c>
      <c r="E3489" t="s">
        <v>22</v>
      </c>
      <c r="F3489" t="s">
        <v>38</v>
      </c>
      <c r="G3489" t="s">
        <v>820</v>
      </c>
      <c r="H3489" t="s">
        <v>821</v>
      </c>
      <c r="I3489" t="s">
        <v>38</v>
      </c>
      <c r="J3489" t="s">
        <v>19</v>
      </c>
      <c r="K3489" t="str">
        <f>INDEX(Table6[Column1],MATCH(L3489,Table6[Column2]))</f>
        <v>Young Adults</v>
      </c>
      <c r="L3489">
        <v>36.778696160000003</v>
      </c>
      <c r="M3489" t="str">
        <f>VLOOKUP(L3489,Table1[],2)</f>
        <v>30 - 39</v>
      </c>
      <c r="N3489" t="str">
        <f>INDEX(Table7[Column1],MATCH(O3489,Table7[Column2]))</f>
        <v>Learning Stage</v>
      </c>
      <c r="O3489">
        <v>3.3771769279999999</v>
      </c>
      <c r="P3489" t="str">
        <f>VLOOKUP(O3489,Table13[],2)</f>
        <v>1 - 5</v>
      </c>
      <c r="Q3489" t="str">
        <f>INDEX(Table8[Column1],MATCH(R3489,Table8[Column2]))</f>
        <v>Scheduled</v>
      </c>
      <c r="R3489">
        <v>0</v>
      </c>
      <c r="S3489">
        <f t="shared" si="109"/>
        <v>0</v>
      </c>
      <c r="T3489" t="s">
        <v>19</v>
      </c>
    </row>
    <row r="3490" spans="1:20" x14ac:dyDescent="0.25">
      <c r="A3490">
        <v>3489</v>
      </c>
      <c r="B3490" t="s">
        <v>2604</v>
      </c>
      <c r="C3490" t="s">
        <v>326</v>
      </c>
      <c r="D3490" t="str">
        <f t="shared" si="108"/>
        <v>Corley Arthur</v>
      </c>
      <c r="E3490" t="s">
        <v>22</v>
      </c>
      <c r="F3490" t="s">
        <v>1500</v>
      </c>
      <c r="G3490" t="s">
        <v>2305</v>
      </c>
      <c r="H3490" t="s">
        <v>1826</v>
      </c>
      <c r="I3490" t="s">
        <v>277</v>
      </c>
      <c r="J3490" t="s">
        <v>19</v>
      </c>
      <c r="K3490" t="str">
        <f>INDEX(Table6[Column1],MATCH(L3490,Table6[Column2]))</f>
        <v>Seniors</v>
      </c>
      <c r="L3490">
        <v>62.621569239999999</v>
      </c>
      <c r="M3490" t="str">
        <f>VLOOKUP(L3490,Table1[],2)</f>
        <v>60 and Above</v>
      </c>
      <c r="N3490" t="str">
        <f>INDEX(Table7[Column1],MATCH(O3490,Table7[Column2]))</f>
        <v>Learning Stage</v>
      </c>
      <c r="O3490">
        <v>3.8560979720000002</v>
      </c>
      <c r="P3490" t="str">
        <f>VLOOKUP(O3490,Table13[],2)</f>
        <v>1 - 5</v>
      </c>
      <c r="Q3490" t="str">
        <f>INDEX(Table8[Column1],MATCH(R3490,Table8[Column2]))</f>
        <v>Excused</v>
      </c>
      <c r="R3490">
        <v>141.725742</v>
      </c>
      <c r="S3490">
        <f t="shared" si="109"/>
        <v>5.9052392500000002</v>
      </c>
      <c r="T3490" t="s">
        <v>19</v>
      </c>
    </row>
    <row r="3491" spans="1:20" x14ac:dyDescent="0.25">
      <c r="A3491">
        <v>3490</v>
      </c>
      <c r="B3491" t="s">
        <v>3383</v>
      </c>
      <c r="C3491" t="s">
        <v>208</v>
      </c>
      <c r="D3491" t="str">
        <f t="shared" si="108"/>
        <v>Boe Alice</v>
      </c>
      <c r="E3491" t="s">
        <v>15</v>
      </c>
      <c r="F3491" t="s">
        <v>16</v>
      </c>
      <c r="G3491" t="s">
        <v>2724</v>
      </c>
      <c r="H3491" t="s">
        <v>1863</v>
      </c>
      <c r="I3491" t="s">
        <v>16</v>
      </c>
      <c r="J3491" t="s">
        <v>19</v>
      </c>
      <c r="K3491" t="str">
        <f>INDEX(Table6[Column1],MATCH(L3491,Table6[Column2]))</f>
        <v>Adults</v>
      </c>
      <c r="L3491">
        <v>40.450549039999999</v>
      </c>
      <c r="M3491" t="str">
        <f>VLOOKUP(L3491,Table1[],2)</f>
        <v>40 - 49</v>
      </c>
      <c r="N3491" t="str">
        <f>INDEX(Table7[Column1],MATCH(O3491,Table7[Column2]))</f>
        <v>Learning Stage</v>
      </c>
      <c r="O3491">
        <v>5.2933714930000004</v>
      </c>
      <c r="P3491" t="str">
        <f>VLOOKUP(O3491,Table13[],2)</f>
        <v>1 - 5</v>
      </c>
      <c r="Q3491" t="str">
        <f>INDEX(Table8[Column1],MATCH(R3491,Table8[Column2]))</f>
        <v>Habitual</v>
      </c>
      <c r="R3491">
        <v>86.364296449999998</v>
      </c>
      <c r="S3491">
        <f t="shared" si="109"/>
        <v>3.5985123520833331</v>
      </c>
      <c r="T3491" t="s">
        <v>19</v>
      </c>
    </row>
    <row r="3492" spans="1:20" x14ac:dyDescent="0.25">
      <c r="A3492">
        <v>3491</v>
      </c>
      <c r="B3492" t="s">
        <v>450</v>
      </c>
      <c r="C3492" t="s">
        <v>284</v>
      </c>
      <c r="D3492" t="str">
        <f t="shared" si="108"/>
        <v>Klein Debra</v>
      </c>
      <c r="E3492" t="s">
        <v>15</v>
      </c>
      <c r="F3492" t="s">
        <v>1310</v>
      </c>
      <c r="G3492" t="s">
        <v>1060</v>
      </c>
      <c r="H3492" t="s">
        <v>1061</v>
      </c>
      <c r="I3492" t="s">
        <v>87</v>
      </c>
      <c r="J3492" t="s">
        <v>19</v>
      </c>
      <c r="K3492" t="str">
        <f>INDEX(Table6[Column1],MATCH(L3492,Table6[Column2]))</f>
        <v>Adults</v>
      </c>
      <c r="L3492">
        <v>43.788678480000002</v>
      </c>
      <c r="M3492" t="str">
        <f>VLOOKUP(L3492,Table1[],2)</f>
        <v>40 - 49</v>
      </c>
      <c r="N3492" t="str">
        <f>INDEX(Table7[Column1],MATCH(O3492,Table7[Column2]))</f>
        <v>Learning Stage</v>
      </c>
      <c r="O3492">
        <v>4.9405114320000001</v>
      </c>
      <c r="P3492" t="str">
        <f>VLOOKUP(O3492,Table13[],2)</f>
        <v>1 - 5</v>
      </c>
      <c r="Q3492" t="str">
        <f>INDEX(Table8[Column1],MATCH(R3492,Table8[Column2]))</f>
        <v>Excused</v>
      </c>
      <c r="R3492">
        <v>124.7232705</v>
      </c>
      <c r="S3492">
        <f t="shared" si="109"/>
        <v>5.1968029374999993</v>
      </c>
      <c r="T3492" t="s">
        <v>19</v>
      </c>
    </row>
    <row r="3493" spans="1:20" x14ac:dyDescent="0.25">
      <c r="A3493">
        <v>3492</v>
      </c>
      <c r="B3493" t="s">
        <v>3384</v>
      </c>
      <c r="C3493" t="s">
        <v>2370</v>
      </c>
      <c r="D3493" t="str">
        <f t="shared" si="108"/>
        <v>Abreu Shena</v>
      </c>
      <c r="E3493" t="s">
        <v>15</v>
      </c>
      <c r="F3493" t="s">
        <v>30</v>
      </c>
      <c r="G3493" t="s">
        <v>1060</v>
      </c>
      <c r="H3493" t="s">
        <v>1061</v>
      </c>
      <c r="I3493" t="s">
        <v>30</v>
      </c>
      <c r="J3493" t="s">
        <v>19</v>
      </c>
      <c r="K3493" t="str">
        <f>INDEX(Table6[Column1],MATCH(L3493,Table6[Column2]))</f>
        <v>Adults</v>
      </c>
      <c r="L3493">
        <v>46.876102099999997</v>
      </c>
      <c r="M3493" t="str">
        <f>VLOOKUP(L3493,Table1[],2)</f>
        <v>40 - 49</v>
      </c>
      <c r="N3493" t="str">
        <f>INDEX(Table7[Column1],MATCH(O3493,Table7[Column2]))</f>
        <v>Learning Stage</v>
      </c>
      <c r="O3493">
        <v>5.5278260970000002</v>
      </c>
      <c r="P3493" t="str">
        <f>VLOOKUP(O3493,Table13[],2)</f>
        <v>1 - 5</v>
      </c>
      <c r="Q3493" t="str">
        <f>INDEX(Table8[Column1],MATCH(R3493,Table8[Column2]))</f>
        <v>Maintained</v>
      </c>
      <c r="R3493">
        <v>78.320468199999993</v>
      </c>
      <c r="S3493">
        <f t="shared" si="109"/>
        <v>3.2633528416666668</v>
      </c>
      <c r="T3493" t="s">
        <v>19</v>
      </c>
    </row>
    <row r="3494" spans="1:20" x14ac:dyDescent="0.25">
      <c r="A3494">
        <v>3493</v>
      </c>
      <c r="B3494" t="s">
        <v>200</v>
      </c>
      <c r="C3494" t="s">
        <v>1342</v>
      </c>
      <c r="D3494" t="str">
        <f t="shared" si="108"/>
        <v>White Kerry</v>
      </c>
      <c r="E3494" t="s">
        <v>15</v>
      </c>
      <c r="F3494" t="s">
        <v>87</v>
      </c>
      <c r="G3494" t="s">
        <v>1060</v>
      </c>
      <c r="H3494" t="s">
        <v>1061</v>
      </c>
      <c r="I3494" t="s">
        <v>87</v>
      </c>
      <c r="J3494" t="s">
        <v>19</v>
      </c>
      <c r="K3494" t="str">
        <f>INDEX(Table6[Column1],MATCH(L3494,Table6[Column2]))</f>
        <v>Youth</v>
      </c>
      <c r="L3494">
        <v>27.051291930000001</v>
      </c>
      <c r="M3494" t="str">
        <f>VLOOKUP(L3494,Table1[],2)</f>
        <v>20 - 29</v>
      </c>
      <c r="N3494" t="str">
        <f>INDEX(Table7[Column1],MATCH(O3494,Table7[Column2]))</f>
        <v>Learning Stage</v>
      </c>
      <c r="O3494">
        <v>5.2757464010000001</v>
      </c>
      <c r="P3494" t="str">
        <f>VLOOKUP(O3494,Table13[],2)</f>
        <v>1 - 5</v>
      </c>
      <c r="Q3494" t="str">
        <f>INDEX(Table8[Column1],MATCH(R3494,Table8[Column2]))</f>
        <v>Scheduled</v>
      </c>
      <c r="R3494">
        <v>0</v>
      </c>
      <c r="S3494">
        <f t="shared" si="109"/>
        <v>0</v>
      </c>
      <c r="T3494" t="s">
        <v>19</v>
      </c>
    </row>
    <row r="3495" spans="1:20" x14ac:dyDescent="0.25">
      <c r="A3495">
        <v>3494</v>
      </c>
      <c r="B3495" t="s">
        <v>3385</v>
      </c>
      <c r="C3495" t="s">
        <v>340</v>
      </c>
      <c r="D3495" t="str">
        <f t="shared" si="108"/>
        <v>McCarthy Christopher</v>
      </c>
      <c r="E3495" t="s">
        <v>22</v>
      </c>
      <c r="F3495" t="s">
        <v>38</v>
      </c>
      <c r="G3495" t="s">
        <v>1060</v>
      </c>
      <c r="H3495" t="s">
        <v>1061</v>
      </c>
      <c r="I3495" t="s">
        <v>38</v>
      </c>
      <c r="J3495" t="s">
        <v>19</v>
      </c>
      <c r="K3495" t="str">
        <f>INDEX(Table6[Column1],MATCH(L3495,Table6[Column2]))</f>
        <v>Adults</v>
      </c>
      <c r="L3495">
        <v>40.852216249999998</v>
      </c>
      <c r="M3495" t="str">
        <f>VLOOKUP(L3495,Table1[],2)</f>
        <v>40 - 49</v>
      </c>
      <c r="N3495" t="str">
        <f>INDEX(Table7[Column1],MATCH(O3495,Table7[Column2]))</f>
        <v>Learning Stage</v>
      </c>
      <c r="O3495">
        <v>2.9903074209999998</v>
      </c>
      <c r="P3495" t="str">
        <f>VLOOKUP(O3495,Table13[],2)</f>
        <v>1 - 5</v>
      </c>
      <c r="Q3495" t="str">
        <f>INDEX(Table8[Column1],MATCH(R3495,Table8[Column2]))</f>
        <v>Scheduled</v>
      </c>
      <c r="R3495">
        <v>0</v>
      </c>
      <c r="S3495">
        <f t="shared" si="109"/>
        <v>0</v>
      </c>
      <c r="T3495" t="s">
        <v>19</v>
      </c>
    </row>
    <row r="3496" spans="1:20" x14ac:dyDescent="0.25">
      <c r="A3496">
        <v>3495</v>
      </c>
      <c r="B3496" t="s">
        <v>3386</v>
      </c>
      <c r="C3496" t="s">
        <v>441</v>
      </c>
      <c r="D3496" t="str">
        <f t="shared" si="108"/>
        <v>Mullins Amy</v>
      </c>
      <c r="E3496" t="s">
        <v>15</v>
      </c>
      <c r="F3496" t="s">
        <v>424</v>
      </c>
      <c r="G3496" t="s">
        <v>1060</v>
      </c>
      <c r="H3496" t="s">
        <v>1061</v>
      </c>
      <c r="I3496" t="s">
        <v>121</v>
      </c>
      <c r="J3496" t="s">
        <v>19</v>
      </c>
      <c r="K3496" t="str">
        <f>INDEX(Table6[Column1],MATCH(L3496,Table6[Column2]))</f>
        <v>Youth</v>
      </c>
      <c r="L3496">
        <v>26.350143639999999</v>
      </c>
      <c r="M3496" t="str">
        <f>VLOOKUP(L3496,Table1[],2)</f>
        <v>20 - 29</v>
      </c>
      <c r="N3496" t="str">
        <f>INDEX(Table7[Column1],MATCH(O3496,Table7[Column2]))</f>
        <v>Learning Stage</v>
      </c>
      <c r="O3496">
        <v>5.1742681560000001</v>
      </c>
      <c r="P3496" t="str">
        <f>VLOOKUP(O3496,Table13[],2)</f>
        <v>1 - 5</v>
      </c>
      <c r="Q3496" t="str">
        <f>INDEX(Table8[Column1],MATCH(R3496,Table8[Column2]))</f>
        <v>Scheduled</v>
      </c>
      <c r="R3496">
        <v>0</v>
      </c>
      <c r="S3496">
        <f t="shared" si="109"/>
        <v>0</v>
      </c>
      <c r="T3496" t="s">
        <v>19</v>
      </c>
    </row>
    <row r="3497" spans="1:20" x14ac:dyDescent="0.25">
      <c r="A3497">
        <v>3496</v>
      </c>
      <c r="B3497" t="s">
        <v>167</v>
      </c>
      <c r="C3497" t="s">
        <v>1690</v>
      </c>
      <c r="D3497" t="str">
        <f t="shared" si="108"/>
        <v>Allen Cindy</v>
      </c>
      <c r="E3497" t="s">
        <v>15</v>
      </c>
      <c r="F3497" t="s">
        <v>1674</v>
      </c>
      <c r="G3497" t="s">
        <v>1060</v>
      </c>
      <c r="H3497" t="s">
        <v>1061</v>
      </c>
      <c r="I3497" t="s">
        <v>87</v>
      </c>
      <c r="J3497" t="s">
        <v>19</v>
      </c>
      <c r="K3497" t="str">
        <f>INDEX(Table6[Column1],MATCH(L3497,Table6[Column2]))</f>
        <v>Adults</v>
      </c>
      <c r="L3497">
        <v>45.790377149999998</v>
      </c>
      <c r="M3497" t="str">
        <f>VLOOKUP(L3497,Table1[],2)</f>
        <v>40 - 49</v>
      </c>
      <c r="N3497" t="str">
        <f>INDEX(Table7[Column1],MATCH(O3497,Table7[Column2]))</f>
        <v>Fitting in Stage</v>
      </c>
      <c r="O3497">
        <v>6.7859181660000001</v>
      </c>
      <c r="P3497" t="str">
        <f>VLOOKUP(O3497,Table13[],2)</f>
        <v>6 - 10</v>
      </c>
      <c r="Q3497" t="str">
        <f>INDEX(Table8[Column1],MATCH(R3497,Table8[Column2]))</f>
        <v>Habitual</v>
      </c>
      <c r="R3497">
        <v>92.73372904</v>
      </c>
      <c r="S3497">
        <f t="shared" si="109"/>
        <v>3.8639053766666667</v>
      </c>
      <c r="T3497" t="s">
        <v>19</v>
      </c>
    </row>
    <row r="3498" spans="1:20" x14ac:dyDescent="0.25">
      <c r="A3498">
        <v>3497</v>
      </c>
      <c r="B3498" t="s">
        <v>2196</v>
      </c>
      <c r="C3498" t="s">
        <v>802</v>
      </c>
      <c r="D3498" t="str">
        <f t="shared" si="108"/>
        <v>Chavez Donna</v>
      </c>
      <c r="E3498" t="s">
        <v>15</v>
      </c>
      <c r="F3498" t="s">
        <v>54</v>
      </c>
      <c r="G3498" t="s">
        <v>1060</v>
      </c>
      <c r="H3498" t="s">
        <v>1061</v>
      </c>
      <c r="I3498" t="s">
        <v>54</v>
      </c>
      <c r="J3498" t="s">
        <v>19</v>
      </c>
      <c r="K3498" t="str">
        <f>INDEX(Table6[Column1],MATCH(L3498,Table6[Column2]))</f>
        <v>Young Adults</v>
      </c>
      <c r="L3498">
        <v>31.40420413</v>
      </c>
      <c r="M3498" t="str">
        <f>VLOOKUP(L3498,Table1[],2)</f>
        <v>30 - 39</v>
      </c>
      <c r="N3498" t="str">
        <f>INDEX(Table7[Column1],MATCH(O3498,Table7[Column2]))</f>
        <v>Learning Stage</v>
      </c>
      <c r="O3498">
        <v>4.9126507740000003</v>
      </c>
      <c r="P3498" t="str">
        <f>VLOOKUP(O3498,Table13[],2)</f>
        <v>1 - 5</v>
      </c>
      <c r="Q3498" t="str">
        <f>INDEX(Table8[Column1],MATCH(R3498,Table8[Column2]))</f>
        <v>Scheduled</v>
      </c>
      <c r="R3498">
        <v>28.533532860000001</v>
      </c>
      <c r="S3498">
        <f t="shared" si="109"/>
        <v>1.1888972025</v>
      </c>
      <c r="T3498" t="s">
        <v>19</v>
      </c>
    </row>
    <row r="3499" spans="1:20" x14ac:dyDescent="0.25">
      <c r="A3499">
        <v>3498</v>
      </c>
      <c r="B3499" t="s">
        <v>58</v>
      </c>
      <c r="C3499" t="s">
        <v>733</v>
      </c>
      <c r="D3499" t="str">
        <f t="shared" si="108"/>
        <v>Davis Roland</v>
      </c>
      <c r="E3499" t="s">
        <v>22</v>
      </c>
      <c r="F3499" t="s">
        <v>84</v>
      </c>
      <c r="G3499" t="s">
        <v>2305</v>
      </c>
      <c r="H3499" t="s">
        <v>1826</v>
      </c>
      <c r="I3499" t="s">
        <v>84</v>
      </c>
      <c r="J3499" t="s">
        <v>19</v>
      </c>
      <c r="K3499" t="str">
        <f>INDEX(Table6[Column1],MATCH(L3499,Table6[Column2]))</f>
        <v>Seniors</v>
      </c>
      <c r="L3499">
        <v>64.226541769999997</v>
      </c>
      <c r="M3499" t="str">
        <f>VLOOKUP(L3499,Table1[],2)</f>
        <v>60 and Above</v>
      </c>
      <c r="N3499" t="str">
        <f>INDEX(Table7[Column1],MATCH(O3499,Table7[Column2]))</f>
        <v>Learning Stage</v>
      </c>
      <c r="O3499">
        <v>4.4114329080000001</v>
      </c>
      <c r="P3499" t="str">
        <f>VLOOKUP(O3499,Table13[],2)</f>
        <v>1 - 5</v>
      </c>
      <c r="Q3499" t="str">
        <f>INDEX(Table8[Column1],MATCH(R3499,Table8[Column2]))</f>
        <v>Excused</v>
      </c>
      <c r="R3499">
        <v>123.6743347</v>
      </c>
      <c r="S3499">
        <f t="shared" si="109"/>
        <v>5.1530972791666665</v>
      </c>
      <c r="T3499" t="s">
        <v>19</v>
      </c>
    </row>
    <row r="3500" spans="1:20" x14ac:dyDescent="0.25">
      <c r="A3500">
        <v>3499</v>
      </c>
      <c r="B3500" t="s">
        <v>3387</v>
      </c>
      <c r="C3500" t="s">
        <v>227</v>
      </c>
      <c r="D3500" t="str">
        <f t="shared" si="108"/>
        <v>Hass Lisa</v>
      </c>
      <c r="E3500" t="s">
        <v>15</v>
      </c>
      <c r="F3500" t="s">
        <v>38</v>
      </c>
      <c r="G3500" t="s">
        <v>1060</v>
      </c>
      <c r="H3500" t="s">
        <v>1061</v>
      </c>
      <c r="I3500" t="s">
        <v>38</v>
      </c>
      <c r="J3500" t="s">
        <v>19</v>
      </c>
      <c r="K3500" t="str">
        <f>INDEX(Table6[Column1],MATCH(L3500,Table6[Column2]))</f>
        <v>Elders</v>
      </c>
      <c r="L3500">
        <v>51.184307609999998</v>
      </c>
      <c r="M3500" t="str">
        <f>VLOOKUP(L3500,Table1[],2)</f>
        <v>50 - 59</v>
      </c>
      <c r="N3500" t="str">
        <f>INDEX(Table7[Column1],MATCH(O3500,Table7[Column2]))</f>
        <v>Learning Stage</v>
      </c>
      <c r="O3500">
        <v>5.3597984170000004</v>
      </c>
      <c r="P3500" t="str">
        <f>VLOOKUP(O3500,Table13[],2)</f>
        <v>1 - 5</v>
      </c>
      <c r="Q3500" t="str">
        <f>INDEX(Table8[Column1],MATCH(R3500,Table8[Column2]))</f>
        <v>Excused</v>
      </c>
      <c r="R3500">
        <v>147.82117109999999</v>
      </c>
      <c r="S3500">
        <f t="shared" si="109"/>
        <v>6.1592154624999997</v>
      </c>
      <c r="T3500" t="s">
        <v>19</v>
      </c>
    </row>
    <row r="3501" spans="1:20" x14ac:dyDescent="0.25">
      <c r="A3501">
        <v>3500</v>
      </c>
      <c r="B3501" t="s">
        <v>933</v>
      </c>
      <c r="C3501" t="s">
        <v>567</v>
      </c>
      <c r="D3501" t="str">
        <f t="shared" si="108"/>
        <v>Lawson Tracy</v>
      </c>
      <c r="E3501" t="s">
        <v>22</v>
      </c>
      <c r="F3501" t="s">
        <v>90</v>
      </c>
      <c r="G3501" t="s">
        <v>2305</v>
      </c>
      <c r="H3501" t="s">
        <v>1826</v>
      </c>
      <c r="I3501" t="s">
        <v>90</v>
      </c>
      <c r="J3501" t="s">
        <v>19</v>
      </c>
      <c r="K3501" t="str">
        <f>INDEX(Table6[Column1],MATCH(L3501,Table6[Column2]))</f>
        <v>Elders</v>
      </c>
      <c r="L3501">
        <v>56.617953780000001</v>
      </c>
      <c r="M3501" t="str">
        <f>VLOOKUP(L3501,Table1[],2)</f>
        <v>50 - 59</v>
      </c>
      <c r="N3501" t="str">
        <f>INDEX(Table7[Column1],MATCH(O3501,Table7[Column2]))</f>
        <v>Learning Stage</v>
      </c>
      <c r="O3501">
        <v>3.7834763749999998</v>
      </c>
      <c r="P3501" t="str">
        <f>VLOOKUP(O3501,Table13[],2)</f>
        <v>1 - 5</v>
      </c>
      <c r="Q3501" t="str">
        <f>INDEX(Table8[Column1],MATCH(R3501,Table8[Column2]))</f>
        <v>Excused</v>
      </c>
      <c r="R3501">
        <v>124.3451632</v>
      </c>
      <c r="S3501">
        <f t="shared" si="109"/>
        <v>5.1810484666666667</v>
      </c>
      <c r="T3501" t="s">
        <v>19</v>
      </c>
    </row>
    <row r="3502" spans="1:20" x14ac:dyDescent="0.25">
      <c r="A3502">
        <v>3501</v>
      </c>
      <c r="B3502" t="s">
        <v>3268</v>
      </c>
      <c r="C3502" t="s">
        <v>1042</v>
      </c>
      <c r="D3502" t="str">
        <f t="shared" si="108"/>
        <v>Puckett Ruth</v>
      </c>
      <c r="E3502" t="s">
        <v>15</v>
      </c>
      <c r="F3502" t="s">
        <v>127</v>
      </c>
      <c r="G3502" t="s">
        <v>2305</v>
      </c>
      <c r="H3502" t="s">
        <v>1826</v>
      </c>
      <c r="I3502" t="s">
        <v>127</v>
      </c>
      <c r="J3502" t="s">
        <v>19</v>
      </c>
      <c r="K3502" t="str">
        <f>INDEX(Table6[Column1],MATCH(L3502,Table6[Column2]))</f>
        <v>Adults</v>
      </c>
      <c r="L3502">
        <v>49.21466753</v>
      </c>
      <c r="M3502" t="str">
        <f>VLOOKUP(L3502,Table1[],2)</f>
        <v>40 - 49</v>
      </c>
      <c r="N3502" t="str">
        <f>INDEX(Table7[Column1],MATCH(O3502,Table7[Column2]))</f>
        <v>Fitting in Stage</v>
      </c>
      <c r="O3502">
        <v>6.7734503620000002</v>
      </c>
      <c r="P3502" t="str">
        <f>VLOOKUP(O3502,Table13[],2)</f>
        <v>6 - 10</v>
      </c>
      <c r="Q3502" t="str">
        <f>INDEX(Table8[Column1],MATCH(R3502,Table8[Column2]))</f>
        <v>Habitual</v>
      </c>
      <c r="R3502">
        <v>103.0544331</v>
      </c>
      <c r="S3502">
        <f t="shared" si="109"/>
        <v>4.2939347124999996</v>
      </c>
      <c r="T3502" t="s">
        <v>19</v>
      </c>
    </row>
    <row r="3503" spans="1:20" x14ac:dyDescent="0.25">
      <c r="A3503">
        <v>3502</v>
      </c>
      <c r="B3503" t="s">
        <v>386</v>
      </c>
      <c r="C3503" t="s">
        <v>52</v>
      </c>
      <c r="D3503" t="str">
        <f t="shared" si="108"/>
        <v>Marshall John</v>
      </c>
      <c r="E3503" t="s">
        <v>22</v>
      </c>
      <c r="F3503" t="s">
        <v>127</v>
      </c>
      <c r="G3503" t="s">
        <v>2305</v>
      </c>
      <c r="H3503" t="s">
        <v>1826</v>
      </c>
      <c r="I3503" t="s">
        <v>127</v>
      </c>
      <c r="J3503" t="s">
        <v>19</v>
      </c>
      <c r="K3503" t="str">
        <f>INDEX(Table6[Column1],MATCH(L3503,Table6[Column2]))</f>
        <v>Young Adults</v>
      </c>
      <c r="L3503">
        <v>38.273275380000001</v>
      </c>
      <c r="M3503" t="str">
        <f>VLOOKUP(L3503,Table1[],2)</f>
        <v>30 - 39</v>
      </c>
      <c r="N3503" t="str">
        <f>INDEX(Table7[Column1],MATCH(O3503,Table7[Column2]))</f>
        <v>Learning Stage</v>
      </c>
      <c r="O3503">
        <v>5.4460736880000002</v>
      </c>
      <c r="P3503" t="str">
        <f>VLOOKUP(O3503,Table13[],2)</f>
        <v>1 - 5</v>
      </c>
      <c r="Q3503" t="str">
        <f>INDEX(Table8[Column1],MATCH(R3503,Table8[Column2]))</f>
        <v>Maintained</v>
      </c>
      <c r="R3503">
        <v>42.717930959999997</v>
      </c>
      <c r="S3503">
        <f t="shared" si="109"/>
        <v>1.7799137899999999</v>
      </c>
      <c r="T3503" t="s">
        <v>19</v>
      </c>
    </row>
    <row r="3504" spans="1:20" x14ac:dyDescent="0.25">
      <c r="A3504">
        <v>3503</v>
      </c>
      <c r="B3504" t="s">
        <v>3388</v>
      </c>
      <c r="C3504" t="s">
        <v>2278</v>
      </c>
      <c r="D3504" t="str">
        <f t="shared" si="108"/>
        <v>Bullins Chad</v>
      </c>
      <c r="E3504" t="s">
        <v>22</v>
      </c>
      <c r="F3504" t="s">
        <v>788</v>
      </c>
      <c r="G3504" t="s">
        <v>1862</v>
      </c>
      <c r="H3504" t="s">
        <v>1863</v>
      </c>
      <c r="I3504" t="s">
        <v>788</v>
      </c>
      <c r="J3504" t="s">
        <v>19</v>
      </c>
      <c r="K3504" t="str">
        <f>INDEX(Table6[Column1],MATCH(L3504,Table6[Column2]))</f>
        <v>Adults</v>
      </c>
      <c r="L3504">
        <v>42.425908509999999</v>
      </c>
      <c r="M3504" t="str">
        <f>VLOOKUP(L3504,Table1[],2)</f>
        <v>40 - 49</v>
      </c>
      <c r="N3504" t="str">
        <f>INDEX(Table7[Column1],MATCH(O3504,Table7[Column2]))</f>
        <v>Learning Stage</v>
      </c>
      <c r="O3504">
        <v>4.8191425949999998</v>
      </c>
      <c r="P3504" t="str">
        <f>VLOOKUP(O3504,Table13[],2)</f>
        <v>1 - 5</v>
      </c>
      <c r="Q3504" t="str">
        <f>INDEX(Table8[Column1],MATCH(R3504,Table8[Column2]))</f>
        <v>Maintained</v>
      </c>
      <c r="R3504">
        <v>62.945205100000003</v>
      </c>
      <c r="S3504">
        <f t="shared" si="109"/>
        <v>2.6227168791666671</v>
      </c>
      <c r="T3504" t="s">
        <v>19</v>
      </c>
    </row>
    <row r="3505" spans="1:20" x14ac:dyDescent="0.25">
      <c r="A3505">
        <v>3504</v>
      </c>
      <c r="B3505" t="s">
        <v>3389</v>
      </c>
      <c r="C3505" t="s">
        <v>1069</v>
      </c>
      <c r="D3505" t="str">
        <f t="shared" si="108"/>
        <v>Blanc Annie</v>
      </c>
      <c r="E3505" t="s">
        <v>15</v>
      </c>
      <c r="F3505" t="s">
        <v>1769</v>
      </c>
      <c r="G3505" t="s">
        <v>2305</v>
      </c>
      <c r="H3505" t="s">
        <v>1826</v>
      </c>
      <c r="I3505" t="s">
        <v>24</v>
      </c>
      <c r="J3505" t="s">
        <v>19</v>
      </c>
      <c r="K3505" t="str">
        <f>INDEX(Table6[Column1],MATCH(L3505,Table6[Column2]))</f>
        <v>Adults</v>
      </c>
      <c r="L3505">
        <v>47.236516510000001</v>
      </c>
      <c r="M3505" t="str">
        <f>VLOOKUP(L3505,Table1[],2)</f>
        <v>40 - 49</v>
      </c>
      <c r="N3505" t="str">
        <f>INDEX(Table7[Column1],MATCH(O3505,Table7[Column2]))</f>
        <v>Learning Stage</v>
      </c>
      <c r="O3505">
        <v>5.5847038189999996</v>
      </c>
      <c r="P3505" t="str">
        <f>VLOOKUP(O3505,Table13[],2)</f>
        <v>1 - 5</v>
      </c>
      <c r="Q3505" t="str">
        <f>INDEX(Table8[Column1],MATCH(R3505,Table8[Column2]))</f>
        <v>Maintained</v>
      </c>
      <c r="R3505">
        <v>66.241971390000003</v>
      </c>
      <c r="S3505">
        <f t="shared" si="109"/>
        <v>2.7600821412500003</v>
      </c>
      <c r="T3505" t="s">
        <v>19</v>
      </c>
    </row>
    <row r="3506" spans="1:20" x14ac:dyDescent="0.25">
      <c r="A3506">
        <v>3505</v>
      </c>
      <c r="B3506" t="s">
        <v>267</v>
      </c>
      <c r="C3506" t="s">
        <v>2638</v>
      </c>
      <c r="D3506" t="str">
        <f t="shared" si="108"/>
        <v>Johnson Lorenzo</v>
      </c>
      <c r="E3506" t="s">
        <v>22</v>
      </c>
      <c r="F3506" t="s">
        <v>30</v>
      </c>
      <c r="G3506" t="s">
        <v>1060</v>
      </c>
      <c r="H3506" t="s">
        <v>1061</v>
      </c>
      <c r="I3506" t="s">
        <v>30</v>
      </c>
      <c r="J3506" t="s">
        <v>19</v>
      </c>
      <c r="K3506" t="str">
        <f>INDEX(Table6[Column1],MATCH(L3506,Table6[Column2]))</f>
        <v>Adults</v>
      </c>
      <c r="L3506">
        <v>49.678825519999997</v>
      </c>
      <c r="M3506" t="str">
        <f>VLOOKUP(L3506,Table1[],2)</f>
        <v>40 - 49</v>
      </c>
      <c r="N3506" t="str">
        <f>INDEX(Table7[Column1],MATCH(O3506,Table7[Column2]))</f>
        <v>Learning Stage</v>
      </c>
      <c r="O3506">
        <v>4.6162279780000004</v>
      </c>
      <c r="P3506" t="str">
        <f>VLOOKUP(O3506,Table13[],2)</f>
        <v>1 - 5</v>
      </c>
      <c r="Q3506" t="str">
        <f>INDEX(Table8[Column1],MATCH(R3506,Table8[Column2]))</f>
        <v>Habitual</v>
      </c>
      <c r="R3506">
        <v>99.972295729999999</v>
      </c>
      <c r="S3506">
        <f t="shared" si="109"/>
        <v>4.165512322083333</v>
      </c>
      <c r="T3506" t="s">
        <v>19</v>
      </c>
    </row>
    <row r="3507" spans="1:20" x14ac:dyDescent="0.25">
      <c r="A3507">
        <v>3506</v>
      </c>
      <c r="B3507" t="s">
        <v>1318</v>
      </c>
      <c r="C3507" t="s">
        <v>2084</v>
      </c>
      <c r="D3507" t="str">
        <f t="shared" si="108"/>
        <v>Chapman Eileen</v>
      </c>
      <c r="E3507" t="s">
        <v>15</v>
      </c>
      <c r="F3507" t="s">
        <v>30</v>
      </c>
      <c r="G3507" t="s">
        <v>2305</v>
      </c>
      <c r="H3507" t="s">
        <v>1826</v>
      </c>
      <c r="I3507" t="s">
        <v>30</v>
      </c>
      <c r="J3507" t="s">
        <v>19</v>
      </c>
      <c r="K3507" t="str">
        <f>INDEX(Table6[Column1],MATCH(L3507,Table6[Column2]))</f>
        <v>Adults</v>
      </c>
      <c r="L3507">
        <v>42.520865970000003</v>
      </c>
      <c r="M3507" t="str">
        <f>VLOOKUP(L3507,Table1[],2)</f>
        <v>40 - 49</v>
      </c>
      <c r="N3507" t="str">
        <f>INDEX(Table7[Column1],MATCH(O3507,Table7[Column2]))</f>
        <v>Learning Stage</v>
      </c>
      <c r="O3507">
        <v>4.0960929430000004</v>
      </c>
      <c r="P3507" t="str">
        <f>VLOOKUP(O3507,Table13[],2)</f>
        <v>1 - 5</v>
      </c>
      <c r="Q3507" t="str">
        <f>INDEX(Table8[Column1],MATCH(R3507,Table8[Column2]))</f>
        <v>Habitual</v>
      </c>
      <c r="R3507">
        <v>96.98151009</v>
      </c>
      <c r="S3507">
        <f t="shared" si="109"/>
        <v>4.0408962537499997</v>
      </c>
      <c r="T3507" t="s">
        <v>19</v>
      </c>
    </row>
    <row r="3508" spans="1:20" x14ac:dyDescent="0.25">
      <c r="A3508">
        <v>3507</v>
      </c>
      <c r="B3508" t="s">
        <v>1455</v>
      </c>
      <c r="C3508" t="s">
        <v>3390</v>
      </c>
      <c r="D3508" t="str">
        <f t="shared" si="108"/>
        <v>Lewis Darren</v>
      </c>
      <c r="E3508" t="s">
        <v>22</v>
      </c>
      <c r="F3508" t="s">
        <v>984</v>
      </c>
      <c r="G3508" t="s">
        <v>1060</v>
      </c>
      <c r="H3508" t="s">
        <v>1061</v>
      </c>
      <c r="I3508" t="s">
        <v>87</v>
      </c>
      <c r="J3508" t="s">
        <v>19</v>
      </c>
      <c r="K3508" t="str">
        <f>INDEX(Table6[Column1],MATCH(L3508,Table6[Column2]))</f>
        <v>Adults</v>
      </c>
      <c r="L3508">
        <v>47.981629509999998</v>
      </c>
      <c r="M3508" t="str">
        <f>VLOOKUP(L3508,Table1[],2)</f>
        <v>40 - 49</v>
      </c>
      <c r="N3508" t="str">
        <f>INDEX(Table7[Column1],MATCH(O3508,Table7[Column2]))</f>
        <v>Learning Stage</v>
      </c>
      <c r="O3508">
        <v>4.8699764600000002</v>
      </c>
      <c r="P3508" t="str">
        <f>VLOOKUP(O3508,Table13[],2)</f>
        <v>1 - 5</v>
      </c>
      <c r="Q3508" t="str">
        <f>INDEX(Table8[Column1],MATCH(R3508,Table8[Column2]))</f>
        <v>Habitual</v>
      </c>
      <c r="R3508">
        <v>80.116663900000006</v>
      </c>
      <c r="S3508">
        <f t="shared" si="109"/>
        <v>3.3381943291666669</v>
      </c>
      <c r="T3508" t="s">
        <v>19</v>
      </c>
    </row>
    <row r="3509" spans="1:20" x14ac:dyDescent="0.25">
      <c r="A3509">
        <v>3508</v>
      </c>
      <c r="B3509" t="s">
        <v>557</v>
      </c>
      <c r="C3509" t="s">
        <v>175</v>
      </c>
      <c r="D3509" t="str">
        <f t="shared" si="108"/>
        <v>Logan Paul</v>
      </c>
      <c r="E3509" t="s">
        <v>22</v>
      </c>
      <c r="F3509" t="s">
        <v>27</v>
      </c>
      <c r="G3509" t="s">
        <v>1060</v>
      </c>
      <c r="H3509" t="s">
        <v>1061</v>
      </c>
      <c r="I3509" t="s">
        <v>27</v>
      </c>
      <c r="J3509" t="s">
        <v>19</v>
      </c>
      <c r="K3509" t="str">
        <f>INDEX(Table6[Column1],MATCH(L3509,Table6[Column2]))</f>
        <v>Adults</v>
      </c>
      <c r="L3509">
        <v>47.78719418</v>
      </c>
      <c r="M3509" t="str">
        <f>VLOOKUP(L3509,Table1[],2)</f>
        <v>40 - 49</v>
      </c>
      <c r="N3509" t="str">
        <f>INDEX(Table7[Column1],MATCH(O3509,Table7[Column2]))</f>
        <v>Fitting in Stage</v>
      </c>
      <c r="O3509">
        <v>6.3167845959999998</v>
      </c>
      <c r="P3509" t="str">
        <f>VLOOKUP(O3509,Table13[],2)</f>
        <v>6 - 10</v>
      </c>
      <c r="Q3509" t="str">
        <f>INDEX(Table8[Column1],MATCH(R3509,Table8[Column2]))</f>
        <v>Maintained</v>
      </c>
      <c r="R3509">
        <v>74.889183470000006</v>
      </c>
      <c r="S3509">
        <f t="shared" si="109"/>
        <v>3.1203826445833336</v>
      </c>
      <c r="T3509" t="s">
        <v>19</v>
      </c>
    </row>
    <row r="3510" spans="1:20" x14ac:dyDescent="0.25">
      <c r="A3510">
        <v>3509</v>
      </c>
      <c r="B3510" t="s">
        <v>3391</v>
      </c>
      <c r="C3510" t="s">
        <v>910</v>
      </c>
      <c r="D3510" t="str">
        <f t="shared" si="108"/>
        <v>Vangilder Geneva</v>
      </c>
      <c r="E3510" t="s">
        <v>15</v>
      </c>
      <c r="F3510" t="s">
        <v>138</v>
      </c>
      <c r="G3510" t="s">
        <v>1060</v>
      </c>
      <c r="H3510" t="s">
        <v>1061</v>
      </c>
      <c r="I3510" t="s">
        <v>138</v>
      </c>
      <c r="J3510" t="s">
        <v>19</v>
      </c>
      <c r="K3510" t="str">
        <f>INDEX(Table6[Column1],MATCH(L3510,Table6[Column2]))</f>
        <v>Seniors</v>
      </c>
      <c r="L3510">
        <v>60.777418019999999</v>
      </c>
      <c r="M3510" t="str">
        <f>VLOOKUP(L3510,Table1[],2)</f>
        <v>60 and Above</v>
      </c>
      <c r="N3510" t="str">
        <f>INDEX(Table7[Column1],MATCH(O3510,Table7[Column2]))</f>
        <v>Learning Stage</v>
      </c>
      <c r="O3510">
        <v>4.0963540930000004</v>
      </c>
      <c r="P3510" t="str">
        <f>VLOOKUP(O3510,Table13[],2)</f>
        <v>1 - 5</v>
      </c>
      <c r="Q3510" t="str">
        <f>INDEX(Table8[Column1],MATCH(R3510,Table8[Column2]))</f>
        <v>Excused</v>
      </c>
      <c r="R3510">
        <v>146.75802959999999</v>
      </c>
      <c r="S3510">
        <f t="shared" si="109"/>
        <v>6.1149178999999991</v>
      </c>
      <c r="T3510" t="s">
        <v>19</v>
      </c>
    </row>
    <row r="3511" spans="1:20" x14ac:dyDescent="0.25">
      <c r="A3511">
        <v>3510</v>
      </c>
      <c r="B3511" t="s">
        <v>446</v>
      </c>
      <c r="C3511" t="s">
        <v>3392</v>
      </c>
      <c r="D3511" t="str">
        <f t="shared" si="108"/>
        <v>Parker Rosalee</v>
      </c>
      <c r="E3511" t="s">
        <v>15</v>
      </c>
      <c r="F3511" t="s">
        <v>38</v>
      </c>
      <c r="G3511" t="s">
        <v>1060</v>
      </c>
      <c r="H3511" t="s">
        <v>1061</v>
      </c>
      <c r="I3511" t="s">
        <v>38</v>
      </c>
      <c r="J3511" t="s">
        <v>19</v>
      </c>
      <c r="K3511" t="str">
        <f>INDEX(Table6[Column1],MATCH(L3511,Table6[Column2]))</f>
        <v>Adults</v>
      </c>
      <c r="L3511">
        <v>41.126017259999998</v>
      </c>
      <c r="M3511" t="str">
        <f>VLOOKUP(L3511,Table1[],2)</f>
        <v>40 - 49</v>
      </c>
      <c r="N3511" t="str">
        <f>INDEX(Table7[Column1],MATCH(O3511,Table7[Column2]))</f>
        <v>Learning Stage</v>
      </c>
      <c r="O3511">
        <v>3.6496070010000001</v>
      </c>
      <c r="P3511" t="str">
        <f>VLOOKUP(O3511,Table13[],2)</f>
        <v>1 - 5</v>
      </c>
      <c r="Q3511" t="str">
        <f>INDEX(Table8[Column1],MATCH(R3511,Table8[Column2]))</f>
        <v>Maintained</v>
      </c>
      <c r="R3511">
        <v>73.017459830000007</v>
      </c>
      <c r="S3511">
        <f t="shared" si="109"/>
        <v>3.0423941595833335</v>
      </c>
      <c r="T3511" t="s">
        <v>19</v>
      </c>
    </row>
    <row r="3512" spans="1:20" x14ac:dyDescent="0.25">
      <c r="A3512">
        <v>3511</v>
      </c>
      <c r="B3512" t="s">
        <v>3393</v>
      </c>
      <c r="C3512" t="s">
        <v>3394</v>
      </c>
      <c r="D3512" t="str">
        <f t="shared" si="108"/>
        <v>Prather Glenda</v>
      </c>
      <c r="E3512" t="s">
        <v>15</v>
      </c>
      <c r="F3512" t="s">
        <v>262</v>
      </c>
      <c r="G3512" t="s">
        <v>2305</v>
      </c>
      <c r="H3512" t="s">
        <v>1826</v>
      </c>
      <c r="I3512" t="s">
        <v>262</v>
      </c>
      <c r="J3512" t="s">
        <v>19</v>
      </c>
      <c r="K3512" t="str">
        <f>INDEX(Table6[Column1],MATCH(L3512,Table6[Column2]))</f>
        <v>Adults</v>
      </c>
      <c r="L3512">
        <v>45.738933250000002</v>
      </c>
      <c r="M3512" t="str">
        <f>VLOOKUP(L3512,Table1[],2)</f>
        <v>40 - 49</v>
      </c>
      <c r="N3512" t="str">
        <f>INDEX(Table7[Column1],MATCH(O3512,Table7[Column2]))</f>
        <v>Fitting in Stage</v>
      </c>
      <c r="O3512">
        <v>6.8241600489999996</v>
      </c>
      <c r="P3512" t="str">
        <f>VLOOKUP(O3512,Table13[],2)</f>
        <v>6 - 10</v>
      </c>
      <c r="Q3512" t="str">
        <f>INDEX(Table8[Column1],MATCH(R3512,Table8[Column2]))</f>
        <v>Habitual</v>
      </c>
      <c r="R3512">
        <v>90.472570590000004</v>
      </c>
      <c r="S3512">
        <f t="shared" si="109"/>
        <v>3.7696904412500003</v>
      </c>
      <c r="T3512" t="s">
        <v>19</v>
      </c>
    </row>
    <row r="3513" spans="1:20" x14ac:dyDescent="0.25">
      <c r="A3513">
        <v>3512</v>
      </c>
      <c r="B3513" t="s">
        <v>3395</v>
      </c>
      <c r="C3513" t="s">
        <v>922</v>
      </c>
      <c r="D3513" t="str">
        <f t="shared" si="108"/>
        <v>McIntosh Stacey</v>
      </c>
      <c r="E3513" t="s">
        <v>15</v>
      </c>
      <c r="F3513" t="s">
        <v>663</v>
      </c>
      <c r="G3513" t="s">
        <v>2305</v>
      </c>
      <c r="H3513" t="s">
        <v>1826</v>
      </c>
      <c r="I3513" t="s">
        <v>664</v>
      </c>
      <c r="J3513" t="s">
        <v>19</v>
      </c>
      <c r="K3513" t="str">
        <f>INDEX(Table6[Column1],MATCH(L3513,Table6[Column2]))</f>
        <v>Elders</v>
      </c>
      <c r="L3513">
        <v>50.164979680000002</v>
      </c>
      <c r="M3513" t="str">
        <f>VLOOKUP(L3513,Table1[],2)</f>
        <v>50 - 59</v>
      </c>
      <c r="N3513" t="str">
        <f>INDEX(Table7[Column1],MATCH(O3513,Table7[Column2]))</f>
        <v>Learning Stage</v>
      </c>
      <c r="O3513">
        <v>3.5907453020000002</v>
      </c>
      <c r="P3513" t="str">
        <f>VLOOKUP(O3513,Table13[],2)</f>
        <v>1 - 5</v>
      </c>
      <c r="Q3513" t="str">
        <f>INDEX(Table8[Column1],MATCH(R3513,Table8[Column2]))</f>
        <v>Maintained</v>
      </c>
      <c r="R3513">
        <v>63.846951070000003</v>
      </c>
      <c r="S3513">
        <f t="shared" si="109"/>
        <v>2.6602896279166668</v>
      </c>
      <c r="T3513" t="s">
        <v>19</v>
      </c>
    </row>
    <row r="3514" spans="1:20" x14ac:dyDescent="0.25">
      <c r="A3514">
        <v>3513</v>
      </c>
      <c r="B3514" t="s">
        <v>3396</v>
      </c>
      <c r="C3514" t="s">
        <v>1853</v>
      </c>
      <c r="D3514" t="str">
        <f t="shared" si="108"/>
        <v>Craighead Tara</v>
      </c>
      <c r="E3514" t="s">
        <v>15</v>
      </c>
      <c r="F3514" t="s">
        <v>33</v>
      </c>
      <c r="G3514" t="s">
        <v>2305</v>
      </c>
      <c r="H3514" t="s">
        <v>1826</v>
      </c>
      <c r="I3514" t="s">
        <v>33</v>
      </c>
      <c r="J3514" t="s">
        <v>19</v>
      </c>
      <c r="K3514" t="str">
        <f>INDEX(Table6[Column1],MATCH(L3514,Table6[Column2]))</f>
        <v>Adults</v>
      </c>
      <c r="L3514">
        <v>45.330835749999999</v>
      </c>
      <c r="M3514" t="str">
        <f>VLOOKUP(L3514,Table1[],2)</f>
        <v>40 - 49</v>
      </c>
      <c r="N3514" t="str">
        <f>INDEX(Table7[Column1],MATCH(O3514,Table7[Column2]))</f>
        <v>Learning Stage</v>
      </c>
      <c r="O3514">
        <v>2.4284426030000001</v>
      </c>
      <c r="P3514" t="str">
        <f>VLOOKUP(O3514,Table13[],2)</f>
        <v>1 - 5</v>
      </c>
      <c r="Q3514" t="str">
        <f>INDEX(Table8[Column1],MATCH(R3514,Table8[Column2]))</f>
        <v>Habitual</v>
      </c>
      <c r="R3514">
        <v>104.1121744</v>
      </c>
      <c r="S3514">
        <f t="shared" si="109"/>
        <v>4.3380072666666667</v>
      </c>
      <c r="T3514" t="s">
        <v>19</v>
      </c>
    </row>
    <row r="3515" spans="1:20" x14ac:dyDescent="0.25">
      <c r="A3515">
        <v>3514</v>
      </c>
      <c r="B3515" t="s">
        <v>3397</v>
      </c>
      <c r="C3515" t="s">
        <v>532</v>
      </c>
      <c r="D3515" t="str">
        <f t="shared" si="108"/>
        <v>Rosborough Beverly</v>
      </c>
      <c r="E3515" t="s">
        <v>15</v>
      </c>
      <c r="F3515" t="s">
        <v>38</v>
      </c>
      <c r="G3515" t="s">
        <v>1060</v>
      </c>
      <c r="H3515" t="s">
        <v>1061</v>
      </c>
      <c r="I3515" t="s">
        <v>38</v>
      </c>
      <c r="J3515" t="s">
        <v>19</v>
      </c>
      <c r="K3515" t="str">
        <f>INDEX(Table6[Column1],MATCH(L3515,Table6[Column2]))</f>
        <v>Adults</v>
      </c>
      <c r="L3515">
        <v>41.339503180000001</v>
      </c>
      <c r="M3515" t="str">
        <f>VLOOKUP(L3515,Table1[],2)</f>
        <v>40 - 49</v>
      </c>
      <c r="N3515" t="str">
        <f>INDEX(Table7[Column1],MATCH(O3515,Table7[Column2]))</f>
        <v>Learning Stage</v>
      </c>
      <c r="O3515">
        <v>2.0167287649999999</v>
      </c>
      <c r="P3515" t="str">
        <f>VLOOKUP(O3515,Table13[],2)</f>
        <v>1 - 5</v>
      </c>
      <c r="Q3515" t="str">
        <f>INDEX(Table8[Column1],MATCH(R3515,Table8[Column2]))</f>
        <v>Maintained</v>
      </c>
      <c r="R3515">
        <v>53.650430710000002</v>
      </c>
      <c r="S3515">
        <f t="shared" si="109"/>
        <v>2.2354346129166669</v>
      </c>
      <c r="T3515" t="s">
        <v>19</v>
      </c>
    </row>
    <row r="3516" spans="1:20" x14ac:dyDescent="0.25">
      <c r="A3516">
        <v>3515</v>
      </c>
      <c r="B3516" t="s">
        <v>2786</v>
      </c>
      <c r="C3516" t="s">
        <v>783</v>
      </c>
      <c r="D3516" t="str">
        <f t="shared" si="108"/>
        <v>Goodwin Marie</v>
      </c>
      <c r="E3516" t="s">
        <v>15</v>
      </c>
      <c r="F3516" t="s">
        <v>27</v>
      </c>
      <c r="G3516" t="s">
        <v>1060</v>
      </c>
      <c r="H3516" t="s">
        <v>1061</v>
      </c>
      <c r="I3516" t="s">
        <v>27</v>
      </c>
      <c r="J3516" t="s">
        <v>19</v>
      </c>
      <c r="K3516" t="str">
        <f>INDEX(Table6[Column1],MATCH(L3516,Table6[Column2]))</f>
        <v>Adults</v>
      </c>
      <c r="L3516">
        <v>45.566320900000001</v>
      </c>
      <c r="M3516" t="str">
        <f>VLOOKUP(L3516,Table1[],2)</f>
        <v>40 - 49</v>
      </c>
      <c r="N3516" t="str">
        <f>INDEX(Table7[Column1],MATCH(O3516,Table7[Column2]))</f>
        <v>Fitting in Stage</v>
      </c>
      <c r="O3516">
        <v>6.3812866670000004</v>
      </c>
      <c r="P3516" t="str">
        <f>VLOOKUP(O3516,Table13[],2)</f>
        <v>6 - 10</v>
      </c>
      <c r="Q3516" t="str">
        <f>INDEX(Table8[Column1],MATCH(R3516,Table8[Column2]))</f>
        <v>Habitual</v>
      </c>
      <c r="R3516">
        <v>112.74510069999999</v>
      </c>
      <c r="S3516">
        <f t="shared" si="109"/>
        <v>4.6977125291666662</v>
      </c>
      <c r="T3516" t="s">
        <v>19</v>
      </c>
    </row>
    <row r="3517" spans="1:20" x14ac:dyDescent="0.25">
      <c r="A3517">
        <v>3516</v>
      </c>
      <c r="B3517" t="s">
        <v>400</v>
      </c>
      <c r="C3517" t="s">
        <v>298</v>
      </c>
      <c r="D3517" t="str">
        <f t="shared" si="108"/>
        <v>Williams Steve</v>
      </c>
      <c r="E3517" t="s">
        <v>22</v>
      </c>
      <c r="F3517" t="s">
        <v>38</v>
      </c>
      <c r="G3517" t="s">
        <v>1060</v>
      </c>
      <c r="H3517" t="s">
        <v>1061</v>
      </c>
      <c r="I3517" t="s">
        <v>38</v>
      </c>
      <c r="J3517" t="s">
        <v>19</v>
      </c>
      <c r="K3517" t="str">
        <f>INDEX(Table6[Column1],MATCH(L3517,Table6[Column2]))</f>
        <v>Adults</v>
      </c>
      <c r="L3517">
        <v>45.897075460000003</v>
      </c>
      <c r="M3517" t="str">
        <f>VLOOKUP(L3517,Table1[],2)</f>
        <v>40 - 49</v>
      </c>
      <c r="N3517" t="str">
        <f>INDEX(Table7[Column1],MATCH(O3517,Table7[Column2]))</f>
        <v>Learning Stage</v>
      </c>
      <c r="O3517">
        <v>3.9473955790000002</v>
      </c>
      <c r="P3517" t="str">
        <f>VLOOKUP(O3517,Table13[],2)</f>
        <v>1 - 5</v>
      </c>
      <c r="Q3517" t="str">
        <f>INDEX(Table8[Column1],MATCH(R3517,Table8[Column2]))</f>
        <v>Maintained</v>
      </c>
      <c r="R3517">
        <v>67.137807719999998</v>
      </c>
      <c r="S3517">
        <f t="shared" si="109"/>
        <v>2.7974086549999999</v>
      </c>
      <c r="T3517" t="s">
        <v>19</v>
      </c>
    </row>
    <row r="3518" spans="1:20" x14ac:dyDescent="0.25">
      <c r="A3518">
        <v>3517</v>
      </c>
      <c r="B3518" t="s">
        <v>1439</v>
      </c>
      <c r="C3518" t="s">
        <v>3398</v>
      </c>
      <c r="D3518" t="str">
        <f t="shared" si="108"/>
        <v>Carpenter Lona</v>
      </c>
      <c r="E3518" t="s">
        <v>15</v>
      </c>
      <c r="F3518" t="s">
        <v>330</v>
      </c>
      <c r="G3518" t="s">
        <v>2305</v>
      </c>
      <c r="H3518" t="s">
        <v>1826</v>
      </c>
      <c r="I3518" t="s">
        <v>90</v>
      </c>
      <c r="J3518" t="s">
        <v>19</v>
      </c>
      <c r="K3518" t="str">
        <f>INDEX(Table6[Column1],MATCH(L3518,Table6[Column2]))</f>
        <v>Adults</v>
      </c>
      <c r="L3518">
        <v>46.68051449</v>
      </c>
      <c r="M3518" t="str">
        <f>VLOOKUP(L3518,Table1[],2)</f>
        <v>40 - 49</v>
      </c>
      <c r="N3518" t="str">
        <f>INDEX(Table7[Column1],MATCH(O3518,Table7[Column2]))</f>
        <v>Learning Stage</v>
      </c>
      <c r="O3518">
        <v>3.2881947920000001</v>
      </c>
      <c r="P3518" t="str">
        <f>VLOOKUP(O3518,Table13[],2)</f>
        <v>1 - 5</v>
      </c>
      <c r="Q3518" t="str">
        <f>INDEX(Table8[Column1],MATCH(R3518,Table8[Column2]))</f>
        <v>Habitual</v>
      </c>
      <c r="R3518">
        <v>93.420373600000005</v>
      </c>
      <c r="S3518">
        <f t="shared" si="109"/>
        <v>3.8925155666666669</v>
      </c>
      <c r="T3518" t="s">
        <v>19</v>
      </c>
    </row>
    <row r="3519" spans="1:20" x14ac:dyDescent="0.25">
      <c r="A3519">
        <v>3518</v>
      </c>
      <c r="B3519" t="s">
        <v>3399</v>
      </c>
      <c r="C3519" t="s">
        <v>335</v>
      </c>
      <c r="D3519" t="str">
        <f t="shared" si="108"/>
        <v>Barreto Doris</v>
      </c>
      <c r="E3519" t="s">
        <v>15</v>
      </c>
      <c r="F3519" t="s">
        <v>407</v>
      </c>
      <c r="G3519" t="s">
        <v>2305</v>
      </c>
      <c r="H3519" t="s">
        <v>1826</v>
      </c>
      <c r="I3519" t="s">
        <v>407</v>
      </c>
      <c r="J3519" t="s">
        <v>19</v>
      </c>
      <c r="K3519" t="str">
        <f>INDEX(Table6[Column1],MATCH(L3519,Table6[Column2]))</f>
        <v>Adults</v>
      </c>
      <c r="L3519">
        <v>47.103565000000003</v>
      </c>
      <c r="M3519" t="str">
        <f>VLOOKUP(L3519,Table1[],2)</f>
        <v>40 - 49</v>
      </c>
      <c r="N3519" t="str">
        <f>INDEX(Table7[Column1],MATCH(O3519,Table7[Column2]))</f>
        <v>Learning Stage</v>
      </c>
      <c r="O3519">
        <v>5.9509216499999997</v>
      </c>
      <c r="P3519" t="str">
        <f>VLOOKUP(O3519,Table13[],2)</f>
        <v>1 - 5</v>
      </c>
      <c r="Q3519" t="str">
        <f>INDEX(Table8[Column1],MATCH(R3519,Table8[Column2]))</f>
        <v>Habitual</v>
      </c>
      <c r="R3519">
        <v>95.576095269999996</v>
      </c>
      <c r="S3519">
        <f t="shared" si="109"/>
        <v>3.9823373029166667</v>
      </c>
      <c r="T3519" t="s">
        <v>19</v>
      </c>
    </row>
    <row r="3520" spans="1:20" x14ac:dyDescent="0.25">
      <c r="A3520">
        <v>3519</v>
      </c>
      <c r="B3520" t="s">
        <v>3400</v>
      </c>
      <c r="C3520" t="s">
        <v>478</v>
      </c>
      <c r="D3520" t="str">
        <f t="shared" si="108"/>
        <v>Blevins Betty</v>
      </c>
      <c r="E3520" t="s">
        <v>15</v>
      </c>
      <c r="F3520" t="s">
        <v>138</v>
      </c>
      <c r="G3520" t="s">
        <v>1060</v>
      </c>
      <c r="H3520" t="s">
        <v>1061</v>
      </c>
      <c r="I3520" t="s">
        <v>138</v>
      </c>
      <c r="J3520" t="s">
        <v>19</v>
      </c>
      <c r="K3520" t="str">
        <f>INDEX(Table6[Column1],MATCH(L3520,Table6[Column2]))</f>
        <v>Young Adults</v>
      </c>
      <c r="L3520">
        <v>36.871434270000002</v>
      </c>
      <c r="M3520" t="str">
        <f>VLOOKUP(L3520,Table1[],2)</f>
        <v>30 - 39</v>
      </c>
      <c r="N3520" t="str">
        <f>INDEX(Table7[Column1],MATCH(O3520,Table7[Column2]))</f>
        <v>Learning Stage</v>
      </c>
      <c r="O3520">
        <v>4.956646428</v>
      </c>
      <c r="P3520" t="str">
        <f>VLOOKUP(O3520,Table13[],2)</f>
        <v>1 - 5</v>
      </c>
      <c r="Q3520" t="str">
        <f>INDEX(Table8[Column1],MATCH(R3520,Table8[Column2]))</f>
        <v>Maintained</v>
      </c>
      <c r="R3520">
        <v>46.700725849999998</v>
      </c>
      <c r="S3520">
        <f t="shared" si="109"/>
        <v>1.9458635770833335</v>
      </c>
      <c r="T3520" t="s">
        <v>19</v>
      </c>
    </row>
    <row r="3521" spans="1:20" x14ac:dyDescent="0.25">
      <c r="A3521">
        <v>3520</v>
      </c>
      <c r="B3521" t="s">
        <v>3396</v>
      </c>
      <c r="C3521" t="s">
        <v>383</v>
      </c>
      <c r="D3521" t="str">
        <f t="shared" si="108"/>
        <v>Craighead Denise</v>
      </c>
      <c r="E3521" t="s">
        <v>15</v>
      </c>
      <c r="F3521" t="s">
        <v>38</v>
      </c>
      <c r="G3521" t="s">
        <v>820</v>
      </c>
      <c r="H3521" t="s">
        <v>821</v>
      </c>
      <c r="I3521" t="s">
        <v>38</v>
      </c>
      <c r="J3521" t="s">
        <v>19</v>
      </c>
      <c r="K3521" t="str">
        <f>INDEX(Table6[Column1],MATCH(L3521,Table6[Column2]))</f>
        <v>Adults</v>
      </c>
      <c r="L3521">
        <v>41.541923969999999</v>
      </c>
      <c r="M3521" t="str">
        <f>VLOOKUP(L3521,Table1[],2)</f>
        <v>40 - 49</v>
      </c>
      <c r="N3521" t="str">
        <f>INDEX(Table7[Column1],MATCH(O3521,Table7[Column2]))</f>
        <v>Learning Stage</v>
      </c>
      <c r="O3521">
        <v>2.354203407</v>
      </c>
      <c r="P3521" t="str">
        <f>VLOOKUP(O3521,Table13[],2)</f>
        <v>1 - 5</v>
      </c>
      <c r="Q3521" t="str">
        <f>INDEX(Table8[Column1],MATCH(R3521,Table8[Column2]))</f>
        <v>Scheduled</v>
      </c>
      <c r="R3521">
        <v>38.293947109999998</v>
      </c>
      <c r="S3521">
        <f t="shared" si="109"/>
        <v>1.5955811295833333</v>
      </c>
      <c r="T3521" t="s">
        <v>19</v>
      </c>
    </row>
    <row r="3522" spans="1:20" x14ac:dyDescent="0.25">
      <c r="A3522">
        <v>3521</v>
      </c>
      <c r="B3522" t="s">
        <v>1196</v>
      </c>
      <c r="C3522" t="s">
        <v>550</v>
      </c>
      <c r="D3522" t="str">
        <f t="shared" si="108"/>
        <v>Watson Barbara</v>
      </c>
      <c r="E3522" t="s">
        <v>15</v>
      </c>
      <c r="F3522" t="s">
        <v>84</v>
      </c>
      <c r="G3522" t="s">
        <v>2305</v>
      </c>
      <c r="H3522" t="s">
        <v>1826</v>
      </c>
      <c r="I3522" t="s">
        <v>84</v>
      </c>
      <c r="J3522" t="s">
        <v>19</v>
      </c>
      <c r="K3522" t="str">
        <f>INDEX(Table6[Column1],MATCH(L3522,Table6[Column2]))</f>
        <v>Young Adults</v>
      </c>
      <c r="L3522">
        <v>35.845147099999998</v>
      </c>
      <c r="M3522" t="str">
        <f>VLOOKUP(L3522,Table1[],2)</f>
        <v>30 - 39</v>
      </c>
      <c r="N3522" t="str">
        <f>INDEX(Table7[Column1],MATCH(O3522,Table7[Column2]))</f>
        <v>Learning Stage</v>
      </c>
      <c r="O3522">
        <v>3.093099488</v>
      </c>
      <c r="P3522" t="str">
        <f>VLOOKUP(O3522,Table13[],2)</f>
        <v>1 - 5</v>
      </c>
      <c r="Q3522" t="str">
        <f>INDEX(Table8[Column1],MATCH(R3522,Table8[Column2]))</f>
        <v>Maintained</v>
      </c>
      <c r="R3522">
        <v>79.211502830000001</v>
      </c>
      <c r="S3522">
        <f t="shared" si="109"/>
        <v>3.3004792845833335</v>
      </c>
      <c r="T3522" t="s">
        <v>19</v>
      </c>
    </row>
    <row r="3523" spans="1:20" x14ac:dyDescent="0.25">
      <c r="A3523">
        <v>3522</v>
      </c>
      <c r="B3523" t="s">
        <v>876</v>
      </c>
      <c r="C3523" t="s">
        <v>279</v>
      </c>
      <c r="D3523" t="str">
        <f t="shared" ref="D3523:D3586" si="110">CONCATENATE(B3523, " ",C3523)</f>
        <v>Robbins Patricia</v>
      </c>
      <c r="E3523" t="s">
        <v>15</v>
      </c>
      <c r="F3523" t="s">
        <v>38</v>
      </c>
      <c r="G3523" t="s">
        <v>1060</v>
      </c>
      <c r="H3523" t="s">
        <v>1061</v>
      </c>
      <c r="I3523" t="s">
        <v>38</v>
      </c>
      <c r="J3523" t="s">
        <v>19</v>
      </c>
      <c r="K3523" t="str">
        <f>INDEX(Table6[Column1],MATCH(L3523,Table6[Column2]))</f>
        <v>Adults</v>
      </c>
      <c r="L3523">
        <v>41.89024568</v>
      </c>
      <c r="M3523" t="str">
        <f>VLOOKUP(L3523,Table1[],2)</f>
        <v>40 - 49</v>
      </c>
      <c r="N3523" t="str">
        <f>INDEX(Table7[Column1],MATCH(O3523,Table7[Column2]))</f>
        <v>Learning Stage</v>
      </c>
      <c r="O3523">
        <v>3.5616704000000001</v>
      </c>
      <c r="P3523" t="str">
        <f>VLOOKUP(O3523,Table13[],2)</f>
        <v>1 - 5</v>
      </c>
      <c r="Q3523" t="str">
        <f>INDEX(Table8[Column1],MATCH(R3523,Table8[Column2]))</f>
        <v>Excused</v>
      </c>
      <c r="R3523">
        <v>121.6540459</v>
      </c>
      <c r="S3523">
        <f t="shared" ref="S3523:S3586" si="111">CONVERT(R3523,"hr","day")</f>
        <v>5.0689185791666667</v>
      </c>
      <c r="T3523" t="s">
        <v>19</v>
      </c>
    </row>
    <row r="3524" spans="1:20" x14ac:dyDescent="0.25">
      <c r="A3524">
        <v>3523</v>
      </c>
      <c r="B3524" t="s">
        <v>1832</v>
      </c>
      <c r="C3524" t="s">
        <v>3401</v>
      </c>
      <c r="D3524" t="str">
        <f t="shared" si="110"/>
        <v>Owens Robyn</v>
      </c>
      <c r="E3524" t="s">
        <v>15</v>
      </c>
      <c r="F3524" t="s">
        <v>2434</v>
      </c>
      <c r="G3524" t="s">
        <v>1060</v>
      </c>
      <c r="H3524" t="s">
        <v>1061</v>
      </c>
      <c r="I3524" t="s">
        <v>107</v>
      </c>
      <c r="J3524" t="s">
        <v>19</v>
      </c>
      <c r="K3524" t="str">
        <f>INDEX(Table6[Column1],MATCH(L3524,Table6[Column2]))</f>
        <v>Young Adults</v>
      </c>
      <c r="L3524">
        <v>31.919185550000002</v>
      </c>
      <c r="M3524" t="str">
        <f>VLOOKUP(L3524,Table1[],2)</f>
        <v>30 - 39</v>
      </c>
      <c r="N3524" t="str">
        <f>INDEX(Table7[Column1],MATCH(O3524,Table7[Column2]))</f>
        <v>Learning Stage</v>
      </c>
      <c r="O3524">
        <v>4.0856565470000001</v>
      </c>
      <c r="P3524" t="str">
        <f>VLOOKUP(O3524,Table13[],2)</f>
        <v>1 - 5</v>
      </c>
      <c r="Q3524" t="str">
        <f>INDEX(Table8[Column1],MATCH(R3524,Table8[Column2]))</f>
        <v>Scheduled</v>
      </c>
      <c r="R3524">
        <v>0</v>
      </c>
      <c r="S3524">
        <f t="shared" si="111"/>
        <v>0</v>
      </c>
      <c r="T3524" t="s">
        <v>19</v>
      </c>
    </row>
    <row r="3525" spans="1:20" x14ac:dyDescent="0.25">
      <c r="A3525">
        <v>3524</v>
      </c>
      <c r="B3525" t="s">
        <v>1254</v>
      </c>
      <c r="C3525" t="s">
        <v>461</v>
      </c>
      <c r="D3525" t="str">
        <f t="shared" si="110"/>
        <v>Carter Billy</v>
      </c>
      <c r="E3525" t="s">
        <v>22</v>
      </c>
      <c r="F3525" t="s">
        <v>54</v>
      </c>
      <c r="G3525" t="s">
        <v>1060</v>
      </c>
      <c r="H3525" t="s">
        <v>1061</v>
      </c>
      <c r="I3525" t="s">
        <v>54</v>
      </c>
      <c r="J3525" t="s">
        <v>19</v>
      </c>
      <c r="K3525" t="str">
        <f>INDEX(Table6[Column1],MATCH(L3525,Table6[Column2]))</f>
        <v>Youth</v>
      </c>
      <c r="L3525">
        <v>27.252713050000001</v>
      </c>
      <c r="M3525" t="str">
        <f>VLOOKUP(L3525,Table1[],2)</f>
        <v>20 - 29</v>
      </c>
      <c r="N3525" t="str">
        <f>INDEX(Table7[Column1],MATCH(O3525,Table7[Column2]))</f>
        <v>Learning Stage</v>
      </c>
      <c r="O3525">
        <v>4.7609452149999996</v>
      </c>
      <c r="P3525" t="str">
        <f>VLOOKUP(O3525,Table13[],2)</f>
        <v>1 - 5</v>
      </c>
      <c r="Q3525" t="str">
        <f>INDEX(Table8[Column1],MATCH(R3525,Table8[Column2]))</f>
        <v>Scheduled</v>
      </c>
      <c r="R3525">
        <v>0</v>
      </c>
      <c r="S3525">
        <f t="shared" si="111"/>
        <v>0</v>
      </c>
      <c r="T3525" t="s">
        <v>19</v>
      </c>
    </row>
    <row r="3526" spans="1:20" x14ac:dyDescent="0.25">
      <c r="A3526">
        <v>3525</v>
      </c>
      <c r="B3526" t="s">
        <v>1131</v>
      </c>
      <c r="C3526" t="s">
        <v>21</v>
      </c>
      <c r="D3526" t="str">
        <f t="shared" si="110"/>
        <v>Herrera Stephen</v>
      </c>
      <c r="E3526" t="s">
        <v>22</v>
      </c>
      <c r="F3526" t="s">
        <v>30</v>
      </c>
      <c r="G3526" t="s">
        <v>17</v>
      </c>
      <c r="H3526" t="s">
        <v>18</v>
      </c>
      <c r="I3526" t="s">
        <v>30</v>
      </c>
      <c r="J3526" t="s">
        <v>19</v>
      </c>
      <c r="K3526" t="str">
        <f>INDEX(Table6[Column1],MATCH(L3526,Table6[Column2]))</f>
        <v>Elders</v>
      </c>
      <c r="L3526">
        <v>54.919641419999998</v>
      </c>
      <c r="M3526" t="str">
        <f>VLOOKUP(L3526,Table1[],2)</f>
        <v>50 - 59</v>
      </c>
      <c r="N3526" t="str">
        <f>INDEX(Table7[Column1],MATCH(O3526,Table7[Column2]))</f>
        <v>Learning Stage</v>
      </c>
      <c r="O3526">
        <v>3.088846244</v>
      </c>
      <c r="P3526" t="str">
        <f>VLOOKUP(O3526,Table13[],2)</f>
        <v>1 - 5</v>
      </c>
      <c r="Q3526" t="str">
        <f>INDEX(Table8[Column1],MATCH(R3526,Table8[Column2]))</f>
        <v>Habitual</v>
      </c>
      <c r="R3526">
        <v>106.506743</v>
      </c>
      <c r="S3526">
        <f t="shared" si="111"/>
        <v>4.4377809583333336</v>
      </c>
      <c r="T3526" t="s">
        <v>19</v>
      </c>
    </row>
    <row r="3527" spans="1:20" x14ac:dyDescent="0.25">
      <c r="A3527">
        <v>3526</v>
      </c>
      <c r="B3527" t="s">
        <v>2128</v>
      </c>
      <c r="C3527" t="s">
        <v>2113</v>
      </c>
      <c r="D3527" t="str">
        <f t="shared" si="110"/>
        <v>Beasley Lynn</v>
      </c>
      <c r="E3527" t="s">
        <v>15</v>
      </c>
      <c r="F3527" t="s">
        <v>33</v>
      </c>
      <c r="G3527" t="s">
        <v>2305</v>
      </c>
      <c r="H3527" t="s">
        <v>1826</v>
      </c>
      <c r="I3527" t="s">
        <v>33</v>
      </c>
      <c r="J3527" t="s">
        <v>19</v>
      </c>
      <c r="K3527" t="str">
        <f>INDEX(Table6[Column1],MATCH(L3527,Table6[Column2]))</f>
        <v>Elders</v>
      </c>
      <c r="L3527">
        <v>53.017429980000003</v>
      </c>
      <c r="M3527" t="str">
        <f>VLOOKUP(L3527,Table1[],2)</f>
        <v>50 - 59</v>
      </c>
      <c r="N3527" t="str">
        <f>INDEX(Table7[Column1],MATCH(O3527,Table7[Column2]))</f>
        <v>Fitting in Stage</v>
      </c>
      <c r="O3527">
        <v>7.0643083610000001</v>
      </c>
      <c r="P3527" t="str">
        <f>VLOOKUP(O3527,Table13[],2)</f>
        <v>6 - 10</v>
      </c>
      <c r="Q3527" t="str">
        <f>INDEX(Table8[Column1],MATCH(R3527,Table8[Column2]))</f>
        <v>Maintained</v>
      </c>
      <c r="R3527">
        <v>75.839790800000003</v>
      </c>
      <c r="S3527">
        <f t="shared" si="111"/>
        <v>3.1599912833333335</v>
      </c>
      <c r="T3527" t="s">
        <v>19</v>
      </c>
    </row>
    <row r="3528" spans="1:20" x14ac:dyDescent="0.25">
      <c r="A3528">
        <v>3527</v>
      </c>
      <c r="B3528" t="s">
        <v>3402</v>
      </c>
      <c r="C3528" t="s">
        <v>390</v>
      </c>
      <c r="D3528" t="str">
        <f t="shared" si="110"/>
        <v>Bruner Stephanie</v>
      </c>
      <c r="E3528" t="s">
        <v>15</v>
      </c>
      <c r="F3528" t="s">
        <v>38</v>
      </c>
      <c r="G3528" t="s">
        <v>1060</v>
      </c>
      <c r="H3528" t="s">
        <v>1061</v>
      </c>
      <c r="I3528" t="s">
        <v>38</v>
      </c>
      <c r="J3528" t="s">
        <v>19</v>
      </c>
      <c r="K3528" t="str">
        <f>INDEX(Table6[Column1],MATCH(L3528,Table6[Column2]))</f>
        <v>Young Adults</v>
      </c>
      <c r="L3528">
        <v>34.750749159999998</v>
      </c>
      <c r="M3528" t="str">
        <f>VLOOKUP(L3528,Table1[],2)</f>
        <v>30 - 39</v>
      </c>
      <c r="N3528" t="str">
        <f>INDEX(Table7[Column1],MATCH(O3528,Table7[Column2]))</f>
        <v>Learning Stage</v>
      </c>
      <c r="O3528">
        <v>3.7992371220000001</v>
      </c>
      <c r="P3528" t="str">
        <f>VLOOKUP(O3528,Table13[],2)</f>
        <v>1 - 5</v>
      </c>
      <c r="Q3528" t="str">
        <f>INDEX(Table8[Column1],MATCH(R3528,Table8[Column2]))</f>
        <v>Scheduled</v>
      </c>
      <c r="R3528">
        <v>23.809097479999998</v>
      </c>
      <c r="S3528">
        <f t="shared" si="111"/>
        <v>0.99204572833333327</v>
      </c>
      <c r="T3528" t="s">
        <v>19</v>
      </c>
    </row>
    <row r="3529" spans="1:20" x14ac:dyDescent="0.25">
      <c r="A3529">
        <v>3528</v>
      </c>
      <c r="B3529" t="s">
        <v>34</v>
      </c>
      <c r="C3529" t="s">
        <v>3403</v>
      </c>
      <c r="D3529" t="str">
        <f t="shared" si="110"/>
        <v>Jones Venessa</v>
      </c>
      <c r="E3529" t="s">
        <v>15</v>
      </c>
      <c r="F3529" t="s">
        <v>95</v>
      </c>
      <c r="G3529" t="s">
        <v>1060</v>
      </c>
      <c r="H3529" t="s">
        <v>1061</v>
      </c>
      <c r="I3529" t="s">
        <v>87</v>
      </c>
      <c r="J3529" t="s">
        <v>19</v>
      </c>
      <c r="K3529" t="str">
        <f>INDEX(Table6[Column1],MATCH(L3529,Table6[Column2]))</f>
        <v>Adults</v>
      </c>
      <c r="L3529">
        <v>49.079793709999997</v>
      </c>
      <c r="M3529" t="str">
        <f>VLOOKUP(L3529,Table1[],2)</f>
        <v>40 - 49</v>
      </c>
      <c r="N3529" t="str">
        <f>INDEX(Table7[Column1],MATCH(O3529,Table7[Column2]))</f>
        <v>Learning Stage</v>
      </c>
      <c r="O3529">
        <v>5.8106188919999999</v>
      </c>
      <c r="P3529" t="str">
        <f>VLOOKUP(O3529,Table13[],2)</f>
        <v>1 - 5</v>
      </c>
      <c r="Q3529" t="str">
        <f>INDEX(Table8[Column1],MATCH(R3529,Table8[Column2]))</f>
        <v>Habitual</v>
      </c>
      <c r="R3529">
        <v>114.91970430000001</v>
      </c>
      <c r="S3529">
        <f t="shared" si="111"/>
        <v>4.7883210125000009</v>
      </c>
      <c r="T3529" t="s">
        <v>19</v>
      </c>
    </row>
    <row r="3530" spans="1:20" x14ac:dyDescent="0.25">
      <c r="A3530">
        <v>3529</v>
      </c>
      <c r="B3530" t="s">
        <v>3404</v>
      </c>
      <c r="C3530" t="s">
        <v>89</v>
      </c>
      <c r="D3530" t="str">
        <f t="shared" si="110"/>
        <v>Perras Joseph</v>
      </c>
      <c r="E3530" t="s">
        <v>22</v>
      </c>
      <c r="F3530" t="s">
        <v>2116</v>
      </c>
      <c r="G3530" t="s">
        <v>1060</v>
      </c>
      <c r="H3530" t="s">
        <v>1061</v>
      </c>
      <c r="I3530" t="s">
        <v>101</v>
      </c>
      <c r="J3530" t="s">
        <v>19</v>
      </c>
      <c r="K3530" t="str">
        <f>INDEX(Table6[Column1],MATCH(L3530,Table6[Column2]))</f>
        <v>Elders</v>
      </c>
      <c r="L3530">
        <v>59.209996279999999</v>
      </c>
      <c r="M3530" t="str">
        <f>VLOOKUP(L3530,Table1[],2)</f>
        <v>50 - 59</v>
      </c>
      <c r="N3530" t="str">
        <f>INDEX(Table7[Column1],MATCH(O3530,Table7[Column2]))</f>
        <v>Fitting in Stage</v>
      </c>
      <c r="O3530">
        <v>6.8794626369999996</v>
      </c>
      <c r="P3530" t="str">
        <f>VLOOKUP(O3530,Table13[],2)</f>
        <v>6 - 10</v>
      </c>
      <c r="Q3530" t="str">
        <f>INDEX(Table8[Column1],MATCH(R3530,Table8[Column2]))</f>
        <v>Excused</v>
      </c>
      <c r="R3530">
        <v>120.9424595</v>
      </c>
      <c r="S3530">
        <f t="shared" si="111"/>
        <v>5.039269145833333</v>
      </c>
      <c r="T3530" t="s">
        <v>19</v>
      </c>
    </row>
    <row r="3531" spans="1:20" x14ac:dyDescent="0.25">
      <c r="A3531">
        <v>3530</v>
      </c>
      <c r="B3531" t="s">
        <v>3405</v>
      </c>
      <c r="C3531" t="s">
        <v>3406</v>
      </c>
      <c r="D3531" t="str">
        <f t="shared" si="110"/>
        <v>Ricci Roman</v>
      </c>
      <c r="E3531" t="s">
        <v>22</v>
      </c>
      <c r="F3531" t="s">
        <v>407</v>
      </c>
      <c r="G3531" t="s">
        <v>1060</v>
      </c>
      <c r="H3531" t="s">
        <v>1061</v>
      </c>
      <c r="I3531" t="s">
        <v>407</v>
      </c>
      <c r="J3531" t="s">
        <v>19</v>
      </c>
      <c r="K3531" t="str">
        <f>INDEX(Table6[Column1],MATCH(L3531,Table6[Column2]))</f>
        <v>Elders</v>
      </c>
      <c r="L3531">
        <v>53.162314440000003</v>
      </c>
      <c r="M3531" t="str">
        <f>VLOOKUP(L3531,Table1[],2)</f>
        <v>50 - 59</v>
      </c>
      <c r="N3531" t="str">
        <f>INDEX(Table7[Column1],MATCH(O3531,Table7[Column2]))</f>
        <v>Learning Stage</v>
      </c>
      <c r="O3531">
        <v>4.9771251330000004</v>
      </c>
      <c r="P3531" t="str">
        <f>VLOOKUP(O3531,Table13[],2)</f>
        <v>1 - 5</v>
      </c>
      <c r="Q3531" t="str">
        <f>INDEX(Table8[Column1],MATCH(R3531,Table8[Column2]))</f>
        <v>Habitual</v>
      </c>
      <c r="R3531">
        <v>96.874338829999999</v>
      </c>
      <c r="S3531">
        <f t="shared" si="111"/>
        <v>4.0364307845833336</v>
      </c>
      <c r="T3531" t="s">
        <v>19</v>
      </c>
    </row>
    <row r="3532" spans="1:20" x14ac:dyDescent="0.25">
      <c r="A3532">
        <v>3531</v>
      </c>
      <c r="B3532" t="s">
        <v>366</v>
      </c>
      <c r="C3532" t="s">
        <v>783</v>
      </c>
      <c r="D3532" t="str">
        <f t="shared" si="110"/>
        <v>Hernandez Marie</v>
      </c>
      <c r="E3532" t="s">
        <v>15</v>
      </c>
      <c r="F3532" t="s">
        <v>30</v>
      </c>
      <c r="G3532" t="s">
        <v>17</v>
      </c>
      <c r="H3532" t="s">
        <v>18</v>
      </c>
      <c r="I3532" t="s">
        <v>30</v>
      </c>
      <c r="J3532" t="s">
        <v>19</v>
      </c>
      <c r="K3532" t="str">
        <f>INDEX(Table6[Column1],MATCH(L3532,Table6[Column2]))</f>
        <v>Young Adults</v>
      </c>
      <c r="L3532">
        <v>32.665586329999996</v>
      </c>
      <c r="M3532" t="str">
        <f>VLOOKUP(L3532,Table1[],2)</f>
        <v>30 - 39</v>
      </c>
      <c r="N3532" t="str">
        <f>INDEX(Table7[Column1],MATCH(O3532,Table7[Column2]))</f>
        <v>Learning Stage</v>
      </c>
      <c r="O3532">
        <v>4.3059035019999996</v>
      </c>
      <c r="P3532" t="str">
        <f>VLOOKUP(O3532,Table13[],2)</f>
        <v>1 - 5</v>
      </c>
      <c r="Q3532" t="str">
        <f>INDEX(Table8[Column1],MATCH(R3532,Table8[Column2]))</f>
        <v>Scheduled</v>
      </c>
      <c r="R3532">
        <v>0</v>
      </c>
      <c r="S3532">
        <f t="shared" si="111"/>
        <v>0</v>
      </c>
      <c r="T3532" t="s">
        <v>19</v>
      </c>
    </row>
    <row r="3533" spans="1:20" x14ac:dyDescent="0.25">
      <c r="A3533">
        <v>3532</v>
      </c>
      <c r="B3533" t="s">
        <v>1724</v>
      </c>
      <c r="C3533" t="s">
        <v>2467</v>
      </c>
      <c r="D3533" t="str">
        <f t="shared" si="110"/>
        <v>Curry Rafael</v>
      </c>
      <c r="E3533" t="s">
        <v>22</v>
      </c>
      <c r="F3533" t="s">
        <v>273</v>
      </c>
      <c r="G3533" t="s">
        <v>2305</v>
      </c>
      <c r="H3533" t="s">
        <v>1826</v>
      </c>
      <c r="I3533" t="s">
        <v>138</v>
      </c>
      <c r="J3533" t="s">
        <v>19</v>
      </c>
      <c r="K3533" t="str">
        <f>INDEX(Table6[Column1],MATCH(L3533,Table6[Column2]))</f>
        <v>Young Adults</v>
      </c>
      <c r="L3533">
        <v>39.137969820000002</v>
      </c>
      <c r="M3533" t="str">
        <f>VLOOKUP(L3533,Table1[],2)</f>
        <v>30 - 39</v>
      </c>
      <c r="N3533" t="str">
        <f>INDEX(Table7[Column1],MATCH(O3533,Table7[Column2]))</f>
        <v>Learning Stage</v>
      </c>
      <c r="O3533">
        <v>5.8054825609999998</v>
      </c>
      <c r="P3533" t="str">
        <f>VLOOKUP(O3533,Table13[],2)</f>
        <v>1 - 5</v>
      </c>
      <c r="Q3533" t="str">
        <f>INDEX(Table8[Column1],MATCH(R3533,Table8[Column2]))</f>
        <v>Scheduled</v>
      </c>
      <c r="R3533">
        <v>24.70007837</v>
      </c>
      <c r="S3533">
        <f t="shared" si="111"/>
        <v>1.0291699320833332</v>
      </c>
      <c r="T3533" t="s">
        <v>19</v>
      </c>
    </row>
    <row r="3534" spans="1:20" x14ac:dyDescent="0.25">
      <c r="A3534">
        <v>3533</v>
      </c>
      <c r="B3534" t="s">
        <v>3407</v>
      </c>
      <c r="C3534" t="s">
        <v>3370</v>
      </c>
      <c r="D3534" t="str">
        <f t="shared" si="110"/>
        <v>Hwang Ivan</v>
      </c>
      <c r="E3534" t="s">
        <v>22</v>
      </c>
      <c r="F3534" t="s">
        <v>38</v>
      </c>
      <c r="G3534" t="s">
        <v>1060</v>
      </c>
      <c r="H3534" t="s">
        <v>1061</v>
      </c>
      <c r="I3534" t="s">
        <v>38</v>
      </c>
      <c r="J3534" t="s">
        <v>19</v>
      </c>
      <c r="K3534" t="str">
        <f>INDEX(Table6[Column1],MATCH(L3534,Table6[Column2]))</f>
        <v>Adults</v>
      </c>
      <c r="L3534">
        <v>49.664116229999998</v>
      </c>
      <c r="M3534" t="str">
        <f>VLOOKUP(L3534,Table1[],2)</f>
        <v>40 - 49</v>
      </c>
      <c r="N3534" t="str">
        <f>INDEX(Table7[Column1],MATCH(O3534,Table7[Column2]))</f>
        <v>Learning Stage</v>
      </c>
      <c r="O3534">
        <v>2.4548769500000001</v>
      </c>
      <c r="P3534" t="str">
        <f>VLOOKUP(O3534,Table13[],2)</f>
        <v>1 - 5</v>
      </c>
      <c r="Q3534" t="str">
        <f>INDEX(Table8[Column1],MATCH(R3534,Table8[Column2]))</f>
        <v>Habitual</v>
      </c>
      <c r="R3534">
        <v>109.1811165</v>
      </c>
      <c r="S3534">
        <f t="shared" si="111"/>
        <v>4.5492131874999995</v>
      </c>
      <c r="T3534" t="s">
        <v>19</v>
      </c>
    </row>
    <row r="3535" spans="1:20" x14ac:dyDescent="0.25">
      <c r="A3535">
        <v>3534</v>
      </c>
      <c r="B3535" t="s">
        <v>3408</v>
      </c>
      <c r="C3535" t="s">
        <v>603</v>
      </c>
      <c r="D3535" t="str">
        <f t="shared" si="110"/>
        <v>Platt Willie</v>
      </c>
      <c r="E3535" t="s">
        <v>22</v>
      </c>
      <c r="F3535" t="s">
        <v>16</v>
      </c>
      <c r="G3535" t="s">
        <v>2724</v>
      </c>
      <c r="H3535" t="s">
        <v>1863</v>
      </c>
      <c r="I3535" t="s">
        <v>16</v>
      </c>
      <c r="J3535" t="s">
        <v>19</v>
      </c>
      <c r="K3535" t="str">
        <f>INDEX(Table6[Column1],MATCH(L3535,Table6[Column2]))</f>
        <v>Elders</v>
      </c>
      <c r="L3535">
        <v>52.837803460000003</v>
      </c>
      <c r="M3535" t="str">
        <f>VLOOKUP(L3535,Table1[],2)</f>
        <v>50 - 59</v>
      </c>
      <c r="N3535" t="str">
        <f>INDEX(Table7[Column1],MATCH(O3535,Table7[Column2]))</f>
        <v>Learning Stage</v>
      </c>
      <c r="O3535">
        <v>3.2225646100000001</v>
      </c>
      <c r="P3535" t="str">
        <f>VLOOKUP(O3535,Table13[],2)</f>
        <v>1 - 5</v>
      </c>
      <c r="Q3535" t="str">
        <f>INDEX(Table8[Column1],MATCH(R3535,Table8[Column2]))</f>
        <v>Excused</v>
      </c>
      <c r="R3535">
        <v>121.22134629999999</v>
      </c>
      <c r="S3535">
        <f t="shared" si="111"/>
        <v>5.0508894291666664</v>
      </c>
      <c r="T3535" t="s">
        <v>19</v>
      </c>
    </row>
    <row r="3536" spans="1:20" x14ac:dyDescent="0.25">
      <c r="A3536">
        <v>3535</v>
      </c>
      <c r="B3536" t="s">
        <v>3409</v>
      </c>
      <c r="C3536" t="s">
        <v>865</v>
      </c>
      <c r="D3536" t="str">
        <f t="shared" si="110"/>
        <v>Pease Mike</v>
      </c>
      <c r="E3536" t="s">
        <v>22</v>
      </c>
      <c r="F3536" t="s">
        <v>121</v>
      </c>
      <c r="G3536" t="s">
        <v>2305</v>
      </c>
      <c r="H3536" t="s">
        <v>1826</v>
      </c>
      <c r="I3536" t="s">
        <v>121</v>
      </c>
      <c r="J3536" t="s">
        <v>19</v>
      </c>
      <c r="K3536" t="str">
        <f>INDEX(Table6[Column1],MATCH(L3536,Table6[Column2]))</f>
        <v>Young Adults</v>
      </c>
      <c r="L3536">
        <v>39.125960880000001</v>
      </c>
      <c r="M3536" t="str">
        <f>VLOOKUP(L3536,Table1[],2)</f>
        <v>30 - 39</v>
      </c>
      <c r="N3536" t="str">
        <f>INDEX(Table7[Column1],MATCH(O3536,Table7[Column2]))</f>
        <v>Learning Stage</v>
      </c>
      <c r="O3536">
        <v>3.584095901</v>
      </c>
      <c r="P3536" t="str">
        <f>VLOOKUP(O3536,Table13[],2)</f>
        <v>1 - 5</v>
      </c>
      <c r="Q3536" t="str">
        <f>INDEX(Table8[Column1],MATCH(R3536,Table8[Column2]))</f>
        <v>Maintained</v>
      </c>
      <c r="R3536">
        <v>70.510404879999996</v>
      </c>
      <c r="S3536">
        <f t="shared" si="111"/>
        <v>2.9379335366666663</v>
      </c>
      <c r="T3536" t="s">
        <v>19</v>
      </c>
    </row>
    <row r="3537" spans="1:20" x14ac:dyDescent="0.25">
      <c r="A3537">
        <v>3536</v>
      </c>
      <c r="B3537" t="s">
        <v>400</v>
      </c>
      <c r="C3537" t="s">
        <v>1428</v>
      </c>
      <c r="D3537" t="str">
        <f t="shared" si="110"/>
        <v>Williams Marc</v>
      </c>
      <c r="E3537" t="s">
        <v>22</v>
      </c>
      <c r="F3537" t="s">
        <v>358</v>
      </c>
      <c r="G3537" t="s">
        <v>2305</v>
      </c>
      <c r="H3537" t="s">
        <v>1826</v>
      </c>
      <c r="I3537" t="s">
        <v>358</v>
      </c>
      <c r="J3537" t="s">
        <v>19</v>
      </c>
      <c r="K3537" t="str">
        <f>INDEX(Table6[Column1],MATCH(L3537,Table6[Column2]))</f>
        <v>Young Adults</v>
      </c>
      <c r="L3537">
        <v>35.633053510000003</v>
      </c>
      <c r="M3537" t="str">
        <f>VLOOKUP(L3537,Table1[],2)</f>
        <v>30 - 39</v>
      </c>
      <c r="N3537" t="str">
        <f>INDEX(Table7[Column1],MATCH(O3537,Table7[Column2]))</f>
        <v>Learning Stage</v>
      </c>
      <c r="O3537">
        <v>5.4181030870000004</v>
      </c>
      <c r="P3537" t="str">
        <f>VLOOKUP(O3537,Table13[],2)</f>
        <v>1 - 5</v>
      </c>
      <c r="Q3537" t="str">
        <f>INDEX(Table8[Column1],MATCH(R3537,Table8[Column2]))</f>
        <v>Maintained</v>
      </c>
      <c r="R3537">
        <v>73.193433709999994</v>
      </c>
      <c r="S3537">
        <f t="shared" si="111"/>
        <v>3.0497264045833328</v>
      </c>
      <c r="T3537" t="s">
        <v>19</v>
      </c>
    </row>
    <row r="3538" spans="1:20" x14ac:dyDescent="0.25">
      <c r="A3538">
        <v>3537</v>
      </c>
      <c r="B3538" t="s">
        <v>957</v>
      </c>
      <c r="C3538" t="s">
        <v>624</v>
      </c>
      <c r="D3538" t="str">
        <f t="shared" si="110"/>
        <v>Gardner Sharon</v>
      </c>
      <c r="E3538" t="s">
        <v>15</v>
      </c>
      <c r="F3538" t="s">
        <v>100</v>
      </c>
      <c r="G3538" t="s">
        <v>2305</v>
      </c>
      <c r="H3538" t="s">
        <v>1826</v>
      </c>
      <c r="I3538" t="s">
        <v>101</v>
      </c>
      <c r="J3538" t="s">
        <v>19</v>
      </c>
      <c r="K3538" t="str">
        <f>INDEX(Table6[Column1],MATCH(L3538,Table6[Column2]))</f>
        <v>Young Adults</v>
      </c>
      <c r="L3538">
        <v>39.699204360000003</v>
      </c>
      <c r="M3538" t="str">
        <f>VLOOKUP(L3538,Table1[],2)</f>
        <v>30 - 39</v>
      </c>
      <c r="N3538" t="str">
        <f>INDEX(Table7[Column1],MATCH(O3538,Table7[Column2]))</f>
        <v>Fitting in Stage</v>
      </c>
      <c r="O3538">
        <v>8.0696893099999993</v>
      </c>
      <c r="P3538" t="str">
        <f>VLOOKUP(O3538,Table13[],2)</f>
        <v>6 - 10</v>
      </c>
      <c r="Q3538" t="str">
        <f>INDEX(Table8[Column1],MATCH(R3538,Table8[Column2]))</f>
        <v>Maintained</v>
      </c>
      <c r="R3538">
        <v>69.769303649999998</v>
      </c>
      <c r="S3538">
        <f t="shared" si="111"/>
        <v>2.9070543187500002</v>
      </c>
      <c r="T3538" t="s">
        <v>19</v>
      </c>
    </row>
    <row r="3539" spans="1:20" x14ac:dyDescent="0.25">
      <c r="A3539">
        <v>3538</v>
      </c>
      <c r="B3539" t="s">
        <v>3410</v>
      </c>
      <c r="C3539" t="s">
        <v>1118</v>
      </c>
      <c r="D3539" t="str">
        <f t="shared" si="110"/>
        <v>Seales Barry</v>
      </c>
      <c r="E3539" t="s">
        <v>22</v>
      </c>
      <c r="F3539" t="s">
        <v>90</v>
      </c>
      <c r="G3539" t="s">
        <v>2305</v>
      </c>
      <c r="H3539" t="s">
        <v>1826</v>
      </c>
      <c r="I3539" t="s">
        <v>90</v>
      </c>
      <c r="J3539" t="s">
        <v>19</v>
      </c>
      <c r="K3539" t="str">
        <f>INDEX(Table6[Column1],MATCH(L3539,Table6[Column2]))</f>
        <v>Young Adults</v>
      </c>
      <c r="L3539">
        <v>33.488633630000002</v>
      </c>
      <c r="M3539" t="str">
        <f>VLOOKUP(L3539,Table1[],2)</f>
        <v>30 - 39</v>
      </c>
      <c r="N3539" t="str">
        <f>INDEX(Table7[Column1],MATCH(O3539,Table7[Column2]))</f>
        <v>Learning Stage</v>
      </c>
      <c r="O3539">
        <v>3.1961698940000001</v>
      </c>
      <c r="P3539" t="str">
        <f>VLOOKUP(O3539,Table13[],2)</f>
        <v>1 - 5</v>
      </c>
      <c r="Q3539" t="str">
        <f>INDEX(Table8[Column1],MATCH(R3539,Table8[Column2]))</f>
        <v>Scheduled</v>
      </c>
      <c r="R3539">
        <v>0</v>
      </c>
      <c r="S3539">
        <f t="shared" si="111"/>
        <v>0</v>
      </c>
      <c r="T3539" t="s">
        <v>19</v>
      </c>
    </row>
    <row r="3540" spans="1:20" x14ac:dyDescent="0.25">
      <c r="A3540">
        <v>3539</v>
      </c>
      <c r="B3540" t="s">
        <v>3411</v>
      </c>
      <c r="C3540" t="s">
        <v>3412</v>
      </c>
      <c r="D3540" t="str">
        <f t="shared" si="110"/>
        <v>Bickham Laree</v>
      </c>
      <c r="E3540" t="s">
        <v>15</v>
      </c>
      <c r="F3540" t="s">
        <v>828</v>
      </c>
      <c r="G3540" t="s">
        <v>2305</v>
      </c>
      <c r="H3540" t="s">
        <v>1826</v>
      </c>
      <c r="I3540" t="s">
        <v>24</v>
      </c>
      <c r="J3540" t="s">
        <v>19</v>
      </c>
      <c r="K3540" t="str">
        <f>INDEX(Table6[Column1],MATCH(L3540,Table6[Column2]))</f>
        <v>Young Adults</v>
      </c>
      <c r="L3540">
        <v>30.16286333</v>
      </c>
      <c r="M3540" t="str">
        <f>VLOOKUP(L3540,Table1[],2)</f>
        <v>30 - 39</v>
      </c>
      <c r="N3540" t="str">
        <f>INDEX(Table7[Column1],MATCH(O3540,Table7[Column2]))</f>
        <v>Learning Stage</v>
      </c>
      <c r="O3540">
        <v>3.590778952</v>
      </c>
      <c r="P3540" t="str">
        <f>VLOOKUP(O3540,Table13[],2)</f>
        <v>1 - 5</v>
      </c>
      <c r="Q3540" t="str">
        <f>INDEX(Table8[Column1],MATCH(R3540,Table8[Column2]))</f>
        <v>Scheduled</v>
      </c>
      <c r="R3540">
        <v>0</v>
      </c>
      <c r="S3540">
        <f t="shared" si="111"/>
        <v>0</v>
      </c>
      <c r="T3540" t="s">
        <v>19</v>
      </c>
    </row>
    <row r="3541" spans="1:20" x14ac:dyDescent="0.25">
      <c r="A3541">
        <v>3540</v>
      </c>
      <c r="B3541" t="s">
        <v>281</v>
      </c>
      <c r="C3541" t="s">
        <v>895</v>
      </c>
      <c r="D3541" t="str">
        <f t="shared" si="110"/>
        <v>Clark Carl</v>
      </c>
      <c r="E3541" t="s">
        <v>22</v>
      </c>
      <c r="F3541" t="s">
        <v>30</v>
      </c>
      <c r="G3541" t="s">
        <v>17</v>
      </c>
      <c r="H3541" t="s">
        <v>18</v>
      </c>
      <c r="I3541" t="s">
        <v>30</v>
      </c>
      <c r="J3541" t="s">
        <v>19</v>
      </c>
      <c r="K3541" t="str">
        <f>INDEX(Table6[Column1],MATCH(L3541,Table6[Column2]))</f>
        <v>Elders</v>
      </c>
      <c r="L3541">
        <v>52.961882119999999</v>
      </c>
      <c r="M3541" t="str">
        <f>VLOOKUP(L3541,Table1[],2)</f>
        <v>50 - 59</v>
      </c>
      <c r="N3541" t="str">
        <f>INDEX(Table7[Column1],MATCH(O3541,Table7[Column2]))</f>
        <v>Learning Stage</v>
      </c>
      <c r="O3541">
        <v>4.6218402259999998</v>
      </c>
      <c r="P3541" t="str">
        <f>VLOOKUP(O3541,Table13[],2)</f>
        <v>1 - 5</v>
      </c>
      <c r="Q3541" t="str">
        <f>INDEX(Table8[Column1],MATCH(R3541,Table8[Column2]))</f>
        <v>Habitual</v>
      </c>
      <c r="R3541">
        <v>93.301324969999996</v>
      </c>
      <c r="S3541">
        <f t="shared" si="111"/>
        <v>3.8875552070833335</v>
      </c>
      <c r="T3541" t="s">
        <v>19</v>
      </c>
    </row>
    <row r="3542" spans="1:20" x14ac:dyDescent="0.25">
      <c r="A3542">
        <v>3541</v>
      </c>
      <c r="B3542" t="s">
        <v>58</v>
      </c>
      <c r="C3542" t="s">
        <v>1943</v>
      </c>
      <c r="D3542" t="str">
        <f t="shared" si="110"/>
        <v>Davis Alberta</v>
      </c>
      <c r="E3542" t="s">
        <v>15</v>
      </c>
      <c r="F3542" t="s">
        <v>27</v>
      </c>
      <c r="G3542" t="s">
        <v>1060</v>
      </c>
      <c r="H3542" t="s">
        <v>1061</v>
      </c>
      <c r="I3542" t="s">
        <v>27</v>
      </c>
      <c r="J3542" t="s">
        <v>19</v>
      </c>
      <c r="K3542" t="str">
        <f>INDEX(Table6[Column1],MATCH(L3542,Table6[Column2]))</f>
        <v>Young Adults</v>
      </c>
      <c r="L3542">
        <v>36.508822610000003</v>
      </c>
      <c r="M3542" t="str">
        <f>VLOOKUP(L3542,Table1[],2)</f>
        <v>30 - 39</v>
      </c>
      <c r="N3542" t="str">
        <f>INDEX(Table7[Column1],MATCH(O3542,Table7[Column2]))</f>
        <v>Learning Stage</v>
      </c>
      <c r="O3542">
        <v>5.068090701</v>
      </c>
      <c r="P3542" t="str">
        <f>VLOOKUP(O3542,Table13[],2)</f>
        <v>1 - 5</v>
      </c>
      <c r="Q3542" t="str">
        <f>INDEX(Table8[Column1],MATCH(R3542,Table8[Column2]))</f>
        <v>Maintained</v>
      </c>
      <c r="R3542">
        <v>50.381855160000001</v>
      </c>
      <c r="S3542">
        <f t="shared" si="111"/>
        <v>2.0992439649999999</v>
      </c>
      <c r="T3542" t="s">
        <v>19</v>
      </c>
    </row>
    <row r="3543" spans="1:20" x14ac:dyDescent="0.25">
      <c r="A3543">
        <v>3542</v>
      </c>
      <c r="B3543" t="s">
        <v>3413</v>
      </c>
      <c r="C3543" t="s">
        <v>1970</v>
      </c>
      <c r="D3543" t="str">
        <f t="shared" si="110"/>
        <v>Clancy Alberto</v>
      </c>
      <c r="E3543" t="s">
        <v>22</v>
      </c>
      <c r="F3543" t="s">
        <v>16</v>
      </c>
      <c r="G3543" t="s">
        <v>1060</v>
      </c>
      <c r="H3543" t="s">
        <v>1061</v>
      </c>
      <c r="I3543" t="s">
        <v>16</v>
      </c>
      <c r="J3543" t="s">
        <v>19</v>
      </c>
      <c r="K3543" t="str">
        <f>INDEX(Table6[Column1],MATCH(L3543,Table6[Column2]))</f>
        <v>Young Adults</v>
      </c>
      <c r="L3543">
        <v>36.77278415</v>
      </c>
      <c r="M3543" t="str">
        <f>VLOOKUP(L3543,Table1[],2)</f>
        <v>30 - 39</v>
      </c>
      <c r="N3543" t="str">
        <f>INDEX(Table7[Column1],MATCH(O3543,Table7[Column2]))</f>
        <v>Learning Stage</v>
      </c>
      <c r="O3543">
        <v>5.3720047119999998</v>
      </c>
      <c r="P3543" t="str">
        <f>VLOOKUP(O3543,Table13[],2)</f>
        <v>1 - 5</v>
      </c>
      <c r="Q3543" t="str">
        <f>INDEX(Table8[Column1],MATCH(R3543,Table8[Column2]))</f>
        <v>Maintained</v>
      </c>
      <c r="R3543">
        <v>48.773728890000001</v>
      </c>
      <c r="S3543">
        <f t="shared" si="111"/>
        <v>2.03223870375</v>
      </c>
      <c r="T3543" t="s">
        <v>19</v>
      </c>
    </row>
    <row r="3544" spans="1:20" x14ac:dyDescent="0.25">
      <c r="A3544">
        <v>3543</v>
      </c>
      <c r="B3544" t="s">
        <v>337</v>
      </c>
      <c r="C3544" t="s">
        <v>3414</v>
      </c>
      <c r="D3544" t="str">
        <f t="shared" si="110"/>
        <v>Phillips Marianne</v>
      </c>
      <c r="E3544" t="s">
        <v>15</v>
      </c>
      <c r="F3544" t="s">
        <v>385</v>
      </c>
      <c r="G3544" t="s">
        <v>2305</v>
      </c>
      <c r="H3544" t="s">
        <v>1826</v>
      </c>
      <c r="I3544" t="s">
        <v>87</v>
      </c>
      <c r="J3544" t="s">
        <v>19</v>
      </c>
      <c r="K3544" t="str">
        <f>INDEX(Table6[Column1],MATCH(L3544,Table6[Column2]))</f>
        <v>Young Adults</v>
      </c>
      <c r="L3544">
        <v>35.129479609999997</v>
      </c>
      <c r="M3544" t="str">
        <f>VLOOKUP(L3544,Table1[],2)</f>
        <v>30 - 39</v>
      </c>
      <c r="N3544" t="str">
        <f>INDEX(Table7[Column1],MATCH(O3544,Table7[Column2]))</f>
        <v>Learning Stage</v>
      </c>
      <c r="O3544">
        <v>4.223611183</v>
      </c>
      <c r="P3544" t="str">
        <f>VLOOKUP(O3544,Table13[],2)</f>
        <v>1 - 5</v>
      </c>
      <c r="Q3544" t="str">
        <f>INDEX(Table8[Column1],MATCH(R3544,Table8[Column2]))</f>
        <v>Scheduled</v>
      </c>
      <c r="R3544">
        <v>0</v>
      </c>
      <c r="S3544">
        <f t="shared" si="111"/>
        <v>0</v>
      </c>
      <c r="T3544" t="s">
        <v>19</v>
      </c>
    </row>
    <row r="3545" spans="1:20" x14ac:dyDescent="0.25">
      <c r="A3545">
        <v>3544</v>
      </c>
      <c r="B3545" t="s">
        <v>2364</v>
      </c>
      <c r="C3545" t="s">
        <v>1146</v>
      </c>
      <c r="D3545" t="str">
        <f t="shared" si="110"/>
        <v>Shelton Shirley</v>
      </c>
      <c r="E3545" t="s">
        <v>15</v>
      </c>
      <c r="F3545" t="s">
        <v>38</v>
      </c>
      <c r="G3545" t="s">
        <v>1060</v>
      </c>
      <c r="H3545" t="s">
        <v>1061</v>
      </c>
      <c r="I3545" t="s">
        <v>38</v>
      </c>
      <c r="J3545" t="s">
        <v>19</v>
      </c>
      <c r="K3545" t="str">
        <f>INDEX(Table6[Column1],MATCH(L3545,Table6[Column2]))</f>
        <v>Youth</v>
      </c>
      <c r="L3545">
        <v>23.5891047</v>
      </c>
      <c r="M3545" t="str">
        <f>VLOOKUP(L3545,Table1[],2)</f>
        <v>20 - 29</v>
      </c>
      <c r="N3545" t="str">
        <f>INDEX(Table7[Column1],MATCH(O3545,Table7[Column2]))</f>
        <v>Learning Stage</v>
      </c>
      <c r="O3545">
        <v>4.5470609770000001</v>
      </c>
      <c r="P3545" t="str">
        <f>VLOOKUP(O3545,Table13[],2)</f>
        <v>1 - 5</v>
      </c>
      <c r="Q3545" t="str">
        <f>INDEX(Table8[Column1],MATCH(R3545,Table8[Column2]))</f>
        <v>Scheduled</v>
      </c>
      <c r="R3545">
        <v>17.851708769999998</v>
      </c>
      <c r="S3545">
        <f t="shared" si="111"/>
        <v>0.74382119874999997</v>
      </c>
      <c r="T3545" t="s">
        <v>19</v>
      </c>
    </row>
    <row r="3546" spans="1:20" x14ac:dyDescent="0.25">
      <c r="A3546">
        <v>3545</v>
      </c>
      <c r="B3546" t="s">
        <v>1175</v>
      </c>
      <c r="C3546" t="s">
        <v>105</v>
      </c>
      <c r="D3546" t="str">
        <f t="shared" si="110"/>
        <v>Fowler Emma</v>
      </c>
      <c r="E3546" t="s">
        <v>15</v>
      </c>
      <c r="F3546" t="s">
        <v>138</v>
      </c>
      <c r="G3546" t="s">
        <v>2305</v>
      </c>
      <c r="H3546" t="s">
        <v>1826</v>
      </c>
      <c r="I3546" t="s">
        <v>138</v>
      </c>
      <c r="J3546" t="s">
        <v>19</v>
      </c>
      <c r="K3546" t="str">
        <f>INDEX(Table6[Column1],MATCH(L3546,Table6[Column2]))</f>
        <v>Young Adults</v>
      </c>
      <c r="L3546">
        <v>39.740996469999999</v>
      </c>
      <c r="M3546" t="str">
        <f>VLOOKUP(L3546,Table1[],2)</f>
        <v>30 - 39</v>
      </c>
      <c r="N3546" t="str">
        <f>INDEX(Table7[Column1],MATCH(O3546,Table7[Column2]))</f>
        <v>Learning Stage</v>
      </c>
      <c r="O3546">
        <v>3.6140193379999999</v>
      </c>
      <c r="P3546" t="str">
        <f>VLOOKUP(O3546,Table13[],2)</f>
        <v>1 - 5</v>
      </c>
      <c r="Q3546" t="str">
        <f>INDEX(Table8[Column1],MATCH(R3546,Table8[Column2]))</f>
        <v>Scheduled</v>
      </c>
      <c r="R3546">
        <v>27.048651199999998</v>
      </c>
      <c r="S3546">
        <f t="shared" si="111"/>
        <v>1.1270271333333333</v>
      </c>
      <c r="T3546" t="s">
        <v>19</v>
      </c>
    </row>
    <row r="3547" spans="1:20" x14ac:dyDescent="0.25">
      <c r="A3547">
        <v>3546</v>
      </c>
      <c r="B3547" t="s">
        <v>3415</v>
      </c>
      <c r="C3547" t="s">
        <v>3416</v>
      </c>
      <c r="D3547" t="str">
        <f t="shared" si="110"/>
        <v>Cordell Domingo</v>
      </c>
      <c r="E3547" t="s">
        <v>22</v>
      </c>
      <c r="F3547" t="s">
        <v>38</v>
      </c>
      <c r="G3547" t="s">
        <v>1060</v>
      </c>
      <c r="H3547" t="s">
        <v>1061</v>
      </c>
      <c r="I3547" t="s">
        <v>38</v>
      </c>
      <c r="J3547" t="s">
        <v>19</v>
      </c>
      <c r="K3547" t="str">
        <f>INDEX(Table6[Column1],MATCH(L3547,Table6[Column2]))</f>
        <v>Adults</v>
      </c>
      <c r="L3547">
        <v>42.461589340000003</v>
      </c>
      <c r="M3547" t="str">
        <f>VLOOKUP(L3547,Table1[],2)</f>
        <v>40 - 49</v>
      </c>
      <c r="N3547" t="str">
        <f>INDEX(Table7[Column1],MATCH(O3547,Table7[Column2]))</f>
        <v>Learning Stage</v>
      </c>
      <c r="O3547">
        <v>2.142252091</v>
      </c>
      <c r="P3547" t="str">
        <f>VLOOKUP(O3547,Table13[],2)</f>
        <v>1 - 5</v>
      </c>
      <c r="Q3547" t="str">
        <f>INDEX(Table8[Column1],MATCH(R3547,Table8[Column2]))</f>
        <v>Maintained</v>
      </c>
      <c r="R3547">
        <v>65.705558859999996</v>
      </c>
      <c r="S3547">
        <f t="shared" si="111"/>
        <v>2.7377316191666665</v>
      </c>
      <c r="T3547" t="s">
        <v>19</v>
      </c>
    </row>
    <row r="3548" spans="1:20" x14ac:dyDescent="0.25">
      <c r="A3548">
        <v>3547</v>
      </c>
      <c r="B3548" t="s">
        <v>3417</v>
      </c>
      <c r="C3548" t="s">
        <v>478</v>
      </c>
      <c r="D3548" t="str">
        <f t="shared" si="110"/>
        <v>Pitts Betty</v>
      </c>
      <c r="E3548" t="s">
        <v>15</v>
      </c>
      <c r="F3548" t="s">
        <v>38</v>
      </c>
      <c r="G3548" t="s">
        <v>1060</v>
      </c>
      <c r="H3548" t="s">
        <v>1061</v>
      </c>
      <c r="I3548" t="s">
        <v>38</v>
      </c>
      <c r="J3548" t="s">
        <v>19</v>
      </c>
      <c r="K3548" t="str">
        <f>INDEX(Table6[Column1],MATCH(L3548,Table6[Column2]))</f>
        <v>Youth</v>
      </c>
      <c r="L3548">
        <v>27.225660699999999</v>
      </c>
      <c r="M3548" t="str">
        <f>VLOOKUP(L3548,Table1[],2)</f>
        <v>20 - 29</v>
      </c>
      <c r="N3548" t="str">
        <f>INDEX(Table7[Column1],MATCH(O3548,Table7[Column2]))</f>
        <v>Learning Stage</v>
      </c>
      <c r="O3548">
        <v>4.8842600489999999</v>
      </c>
      <c r="P3548" t="str">
        <f>VLOOKUP(O3548,Table13[],2)</f>
        <v>1 - 5</v>
      </c>
      <c r="Q3548" t="str">
        <f>INDEX(Table8[Column1],MATCH(R3548,Table8[Column2]))</f>
        <v>Scheduled</v>
      </c>
      <c r="R3548">
        <v>0</v>
      </c>
      <c r="S3548">
        <f t="shared" si="111"/>
        <v>0</v>
      </c>
      <c r="T3548" t="s">
        <v>19</v>
      </c>
    </row>
    <row r="3549" spans="1:20" x14ac:dyDescent="0.25">
      <c r="A3549">
        <v>3548</v>
      </c>
      <c r="B3549" t="s">
        <v>994</v>
      </c>
      <c r="C3549" t="s">
        <v>115</v>
      </c>
      <c r="D3549" t="str">
        <f t="shared" si="110"/>
        <v>Carroll Daniel</v>
      </c>
      <c r="E3549" t="s">
        <v>22</v>
      </c>
      <c r="F3549" t="s">
        <v>24</v>
      </c>
      <c r="G3549" t="s">
        <v>2305</v>
      </c>
      <c r="H3549" t="s">
        <v>1826</v>
      </c>
      <c r="I3549" t="s">
        <v>24</v>
      </c>
      <c r="J3549" t="s">
        <v>19</v>
      </c>
      <c r="K3549" t="str">
        <f>INDEX(Table6[Column1],MATCH(L3549,Table6[Column2]))</f>
        <v>Elders</v>
      </c>
      <c r="L3549">
        <v>55.596336319999999</v>
      </c>
      <c r="M3549" t="str">
        <f>VLOOKUP(L3549,Table1[],2)</f>
        <v>50 - 59</v>
      </c>
      <c r="N3549" t="str">
        <f>INDEX(Table7[Column1],MATCH(O3549,Table7[Column2]))</f>
        <v>Learning Stage</v>
      </c>
      <c r="O3549">
        <v>4.0719868479999999</v>
      </c>
      <c r="P3549" t="str">
        <f>VLOOKUP(O3549,Table13[],2)</f>
        <v>1 - 5</v>
      </c>
      <c r="Q3549" t="str">
        <f>INDEX(Table8[Column1],MATCH(R3549,Table8[Column2]))</f>
        <v>Excused</v>
      </c>
      <c r="R3549">
        <v>155.2339417</v>
      </c>
      <c r="S3549">
        <f t="shared" si="111"/>
        <v>6.4680809041666674</v>
      </c>
      <c r="T3549" t="s">
        <v>19</v>
      </c>
    </row>
    <row r="3550" spans="1:20" x14ac:dyDescent="0.25">
      <c r="A3550">
        <v>3549</v>
      </c>
      <c r="B3550" t="s">
        <v>47</v>
      </c>
      <c r="C3550" t="s">
        <v>3418</v>
      </c>
      <c r="D3550" t="str">
        <f t="shared" si="110"/>
        <v>Smith Lai</v>
      </c>
      <c r="E3550" t="s">
        <v>15</v>
      </c>
      <c r="F3550" t="s">
        <v>33</v>
      </c>
      <c r="G3550" t="s">
        <v>2305</v>
      </c>
      <c r="H3550" t="s">
        <v>1826</v>
      </c>
      <c r="I3550" t="s">
        <v>33</v>
      </c>
      <c r="J3550" t="s">
        <v>19</v>
      </c>
      <c r="K3550" t="str">
        <f>INDEX(Table6[Column1],MATCH(L3550,Table6[Column2]))</f>
        <v>Elders</v>
      </c>
      <c r="L3550">
        <v>54.106508390000002</v>
      </c>
      <c r="M3550" t="str">
        <f>VLOOKUP(L3550,Table1[],2)</f>
        <v>50 - 59</v>
      </c>
      <c r="N3550" t="str">
        <f>INDEX(Table7[Column1],MATCH(O3550,Table7[Column2]))</f>
        <v>Learning Stage</v>
      </c>
      <c r="O3550">
        <v>5.1712167850000004</v>
      </c>
      <c r="P3550" t="str">
        <f>VLOOKUP(O3550,Table13[],2)</f>
        <v>1 - 5</v>
      </c>
      <c r="Q3550" t="str">
        <f>INDEX(Table8[Column1],MATCH(R3550,Table8[Column2]))</f>
        <v>Habitual</v>
      </c>
      <c r="R3550">
        <v>112.4247886</v>
      </c>
      <c r="S3550">
        <f t="shared" si="111"/>
        <v>4.6843661916666663</v>
      </c>
      <c r="T3550" t="s">
        <v>19</v>
      </c>
    </row>
    <row r="3551" spans="1:20" x14ac:dyDescent="0.25">
      <c r="A3551">
        <v>3550</v>
      </c>
      <c r="B3551" t="s">
        <v>3419</v>
      </c>
      <c r="C3551" t="s">
        <v>480</v>
      </c>
      <c r="D3551" t="str">
        <f t="shared" si="110"/>
        <v>Ziemba Heather</v>
      </c>
      <c r="E3551" t="s">
        <v>15</v>
      </c>
      <c r="F3551" t="s">
        <v>16</v>
      </c>
      <c r="G3551" t="s">
        <v>2724</v>
      </c>
      <c r="H3551" t="s">
        <v>1863</v>
      </c>
      <c r="I3551" t="s">
        <v>16</v>
      </c>
      <c r="J3551" t="s">
        <v>19</v>
      </c>
      <c r="K3551" t="str">
        <f>INDEX(Table6[Column1],MATCH(L3551,Table6[Column2]))</f>
        <v>Adults</v>
      </c>
      <c r="L3551">
        <v>40.158681870000002</v>
      </c>
      <c r="M3551" t="str">
        <f>VLOOKUP(L3551,Table1[],2)</f>
        <v>40 - 49</v>
      </c>
      <c r="N3551" t="str">
        <f>INDEX(Table7[Column1],MATCH(O3551,Table7[Column2]))</f>
        <v>Learning Stage</v>
      </c>
      <c r="O3551">
        <v>4.526874007</v>
      </c>
      <c r="P3551" t="str">
        <f>VLOOKUP(O3551,Table13[],2)</f>
        <v>1 - 5</v>
      </c>
      <c r="Q3551" t="str">
        <f>INDEX(Table8[Column1],MATCH(R3551,Table8[Column2]))</f>
        <v>Maintained</v>
      </c>
      <c r="R3551">
        <v>74.190141870000005</v>
      </c>
      <c r="S3551">
        <f t="shared" si="111"/>
        <v>3.0912559112499998</v>
      </c>
      <c r="T3551" t="s">
        <v>19</v>
      </c>
    </row>
    <row r="3552" spans="1:20" x14ac:dyDescent="0.25">
      <c r="A3552">
        <v>3551</v>
      </c>
      <c r="B3552" t="s">
        <v>2403</v>
      </c>
      <c r="C3552" t="s">
        <v>2899</v>
      </c>
      <c r="D3552" t="str">
        <f t="shared" si="110"/>
        <v>Bernard Desiree</v>
      </c>
      <c r="E3552" t="s">
        <v>15</v>
      </c>
      <c r="F3552" t="s">
        <v>16</v>
      </c>
      <c r="G3552" t="s">
        <v>2724</v>
      </c>
      <c r="H3552" t="s">
        <v>1863</v>
      </c>
      <c r="I3552" t="s">
        <v>16</v>
      </c>
      <c r="J3552" t="s">
        <v>19</v>
      </c>
      <c r="K3552" t="str">
        <f>INDEX(Table6[Column1],MATCH(L3552,Table6[Column2]))</f>
        <v>Elders</v>
      </c>
      <c r="L3552">
        <v>53.866641960000003</v>
      </c>
      <c r="M3552" t="str">
        <f>VLOOKUP(L3552,Table1[],2)</f>
        <v>50 - 59</v>
      </c>
      <c r="N3552" t="str">
        <f>INDEX(Table7[Column1],MATCH(O3552,Table7[Column2]))</f>
        <v>Learning Stage</v>
      </c>
      <c r="O3552">
        <v>4.0078573540000004</v>
      </c>
      <c r="P3552" t="str">
        <f>VLOOKUP(O3552,Table13[],2)</f>
        <v>1 - 5</v>
      </c>
      <c r="Q3552" t="str">
        <f>INDEX(Table8[Column1],MATCH(R3552,Table8[Column2]))</f>
        <v>Habitual</v>
      </c>
      <c r="R3552">
        <v>119.4646149</v>
      </c>
      <c r="S3552">
        <f t="shared" si="111"/>
        <v>4.9776922875</v>
      </c>
      <c r="T3552" t="s">
        <v>19</v>
      </c>
    </row>
    <row r="3553" spans="1:20" x14ac:dyDescent="0.25">
      <c r="A3553">
        <v>3552</v>
      </c>
      <c r="B3553" t="s">
        <v>1147</v>
      </c>
      <c r="C3553" t="s">
        <v>326</v>
      </c>
      <c r="D3553" t="str">
        <f t="shared" si="110"/>
        <v>Shepherd Arthur</v>
      </c>
      <c r="E3553" t="s">
        <v>22</v>
      </c>
      <c r="F3553" t="s">
        <v>38</v>
      </c>
      <c r="G3553" t="s">
        <v>1060</v>
      </c>
      <c r="H3553" t="s">
        <v>1061</v>
      </c>
      <c r="I3553" t="s">
        <v>38</v>
      </c>
      <c r="J3553" t="s">
        <v>19</v>
      </c>
      <c r="K3553" t="str">
        <f>INDEX(Table6[Column1],MATCH(L3553,Table6[Column2]))</f>
        <v>Young Adults</v>
      </c>
      <c r="L3553">
        <v>37.302912620000001</v>
      </c>
      <c r="M3553" t="str">
        <f>VLOOKUP(L3553,Table1[],2)</f>
        <v>30 - 39</v>
      </c>
      <c r="N3553" t="str">
        <f>INDEX(Table7[Column1],MATCH(O3553,Table7[Column2]))</f>
        <v>Learning Stage</v>
      </c>
      <c r="O3553">
        <v>1.9014056210000001</v>
      </c>
      <c r="P3553" t="str">
        <f>VLOOKUP(O3553,Table13[],2)</f>
        <v>1 - 5</v>
      </c>
      <c r="Q3553" t="str">
        <f>INDEX(Table8[Column1],MATCH(R3553,Table8[Column2]))</f>
        <v>Scheduled</v>
      </c>
      <c r="R3553">
        <v>31.589897430000001</v>
      </c>
      <c r="S3553">
        <f t="shared" si="111"/>
        <v>1.31624572625</v>
      </c>
      <c r="T3553" t="s">
        <v>19</v>
      </c>
    </row>
    <row r="3554" spans="1:20" x14ac:dyDescent="0.25">
      <c r="A3554">
        <v>3553</v>
      </c>
      <c r="B3554" t="s">
        <v>88</v>
      </c>
      <c r="C3554" t="s">
        <v>460</v>
      </c>
      <c r="D3554" t="str">
        <f t="shared" si="110"/>
        <v>Hunt Alfred</v>
      </c>
      <c r="E3554" t="s">
        <v>22</v>
      </c>
      <c r="F3554" t="s">
        <v>846</v>
      </c>
      <c r="G3554" t="s">
        <v>2305</v>
      </c>
      <c r="H3554" t="s">
        <v>1826</v>
      </c>
      <c r="I3554" t="s">
        <v>169</v>
      </c>
      <c r="J3554" t="s">
        <v>19</v>
      </c>
      <c r="K3554" t="str">
        <f>INDEX(Table6[Column1],MATCH(L3554,Table6[Column2]))</f>
        <v>Young Adults</v>
      </c>
      <c r="L3554">
        <v>38.663185210000002</v>
      </c>
      <c r="M3554" t="str">
        <f>VLOOKUP(L3554,Table1[],2)</f>
        <v>30 - 39</v>
      </c>
      <c r="N3554" t="str">
        <f>INDEX(Table7[Column1],MATCH(O3554,Table7[Column2]))</f>
        <v>Fitting in Stage</v>
      </c>
      <c r="O3554">
        <v>6.3171946219999997</v>
      </c>
      <c r="P3554" t="str">
        <f>VLOOKUP(O3554,Table13[],2)</f>
        <v>6 - 10</v>
      </c>
      <c r="Q3554" t="str">
        <f>INDEX(Table8[Column1],MATCH(R3554,Table8[Column2]))</f>
        <v>Scheduled</v>
      </c>
      <c r="R3554">
        <v>33.370316180000003</v>
      </c>
      <c r="S3554">
        <f t="shared" si="111"/>
        <v>1.3904298408333335</v>
      </c>
      <c r="T3554" t="s">
        <v>19</v>
      </c>
    </row>
    <row r="3555" spans="1:20" x14ac:dyDescent="0.25">
      <c r="A3555">
        <v>3554</v>
      </c>
      <c r="B3555" t="s">
        <v>3420</v>
      </c>
      <c r="C3555" t="s">
        <v>2030</v>
      </c>
      <c r="D3555" t="str">
        <f t="shared" si="110"/>
        <v>Dandrea Ida</v>
      </c>
      <c r="E3555" t="s">
        <v>15</v>
      </c>
      <c r="F3555" t="s">
        <v>27</v>
      </c>
      <c r="G3555" t="s">
        <v>2305</v>
      </c>
      <c r="H3555" t="s">
        <v>1826</v>
      </c>
      <c r="I3555" t="s">
        <v>27</v>
      </c>
      <c r="J3555" t="s">
        <v>19</v>
      </c>
      <c r="K3555" t="str">
        <f>INDEX(Table6[Column1],MATCH(L3555,Table6[Column2]))</f>
        <v>Adults</v>
      </c>
      <c r="L3555">
        <v>42.313468229999998</v>
      </c>
      <c r="M3555" t="str">
        <f>VLOOKUP(L3555,Table1[],2)</f>
        <v>40 - 49</v>
      </c>
      <c r="N3555" t="str">
        <f>INDEX(Table7[Column1],MATCH(O3555,Table7[Column2]))</f>
        <v>Learning Stage</v>
      </c>
      <c r="O3555">
        <v>4.4161334160000001</v>
      </c>
      <c r="P3555" t="str">
        <f>VLOOKUP(O3555,Table13[],2)</f>
        <v>1 - 5</v>
      </c>
      <c r="Q3555" t="str">
        <f>INDEX(Table8[Column1],MATCH(R3555,Table8[Column2]))</f>
        <v>Habitual</v>
      </c>
      <c r="R3555">
        <v>89.364447870000006</v>
      </c>
      <c r="S3555">
        <f t="shared" si="111"/>
        <v>3.72351866125</v>
      </c>
      <c r="T3555" t="s">
        <v>19</v>
      </c>
    </row>
    <row r="3556" spans="1:20" x14ac:dyDescent="0.25">
      <c r="A3556">
        <v>3555</v>
      </c>
      <c r="B3556" t="s">
        <v>3402</v>
      </c>
      <c r="C3556" t="s">
        <v>630</v>
      </c>
      <c r="D3556" t="str">
        <f t="shared" si="110"/>
        <v>Bruner Richard</v>
      </c>
      <c r="E3556" t="s">
        <v>22</v>
      </c>
      <c r="F3556" t="s">
        <v>30</v>
      </c>
      <c r="G3556" t="s">
        <v>17</v>
      </c>
      <c r="H3556" t="s">
        <v>18</v>
      </c>
      <c r="I3556" t="s">
        <v>30</v>
      </c>
      <c r="J3556" t="s">
        <v>19</v>
      </c>
      <c r="K3556" t="str">
        <f>INDEX(Table6[Column1],MATCH(L3556,Table6[Column2]))</f>
        <v>Seniors</v>
      </c>
      <c r="L3556">
        <v>61.926790570000001</v>
      </c>
      <c r="M3556" t="str">
        <f>VLOOKUP(L3556,Table1[],2)</f>
        <v>60 and Above</v>
      </c>
      <c r="N3556" t="str">
        <f>INDEX(Table7[Column1],MATCH(O3556,Table7[Column2]))</f>
        <v>Learning Stage</v>
      </c>
      <c r="O3556">
        <v>5.742554986</v>
      </c>
      <c r="P3556" t="str">
        <f>VLOOKUP(O3556,Table13[],2)</f>
        <v>1 - 5</v>
      </c>
      <c r="Q3556" t="str">
        <f>INDEX(Table8[Column1],MATCH(R3556,Table8[Column2]))</f>
        <v>Unexcused</v>
      </c>
      <c r="R3556">
        <v>169.02169369999999</v>
      </c>
      <c r="S3556">
        <f t="shared" si="111"/>
        <v>7.042570570833333</v>
      </c>
      <c r="T3556" t="s">
        <v>19</v>
      </c>
    </row>
    <row r="3557" spans="1:20" x14ac:dyDescent="0.25">
      <c r="A3557">
        <v>3556</v>
      </c>
      <c r="B3557" t="s">
        <v>400</v>
      </c>
      <c r="C3557" t="s">
        <v>3421</v>
      </c>
      <c r="D3557" t="str">
        <f t="shared" si="110"/>
        <v>Williams Aurora</v>
      </c>
      <c r="E3557" t="s">
        <v>15</v>
      </c>
      <c r="F3557" t="s">
        <v>30</v>
      </c>
      <c r="G3557" t="s">
        <v>2305</v>
      </c>
      <c r="H3557" t="s">
        <v>1826</v>
      </c>
      <c r="I3557" t="s">
        <v>30</v>
      </c>
      <c r="J3557" t="s">
        <v>19</v>
      </c>
      <c r="K3557" t="str">
        <f>INDEX(Table6[Column1],MATCH(L3557,Table6[Column2]))</f>
        <v>Young Adults</v>
      </c>
      <c r="L3557">
        <v>30.079729619999998</v>
      </c>
      <c r="M3557" t="str">
        <f>VLOOKUP(L3557,Table1[],2)</f>
        <v>30 - 39</v>
      </c>
      <c r="N3557" t="str">
        <f>INDEX(Table7[Column1],MATCH(O3557,Table7[Column2]))</f>
        <v>Learning Stage</v>
      </c>
      <c r="O3557">
        <v>4.7735593410000003</v>
      </c>
      <c r="P3557" t="str">
        <f>VLOOKUP(O3557,Table13[],2)</f>
        <v>1 - 5</v>
      </c>
      <c r="Q3557" t="str">
        <f>INDEX(Table8[Column1],MATCH(R3557,Table8[Column2]))</f>
        <v>Scheduled</v>
      </c>
      <c r="R3557">
        <v>0</v>
      </c>
      <c r="S3557">
        <f t="shared" si="111"/>
        <v>0</v>
      </c>
      <c r="T3557" t="s">
        <v>19</v>
      </c>
    </row>
    <row r="3558" spans="1:20" x14ac:dyDescent="0.25">
      <c r="A3558">
        <v>3557</v>
      </c>
      <c r="B3558" t="s">
        <v>3422</v>
      </c>
      <c r="C3558" t="s">
        <v>940</v>
      </c>
      <c r="D3558" t="str">
        <f t="shared" si="110"/>
        <v>Cockrell Leon</v>
      </c>
      <c r="E3558" t="s">
        <v>22</v>
      </c>
      <c r="F3558" t="s">
        <v>1292</v>
      </c>
      <c r="G3558" t="s">
        <v>1060</v>
      </c>
      <c r="H3558" t="s">
        <v>1061</v>
      </c>
      <c r="I3558" t="s">
        <v>107</v>
      </c>
      <c r="J3558" t="s">
        <v>19</v>
      </c>
      <c r="K3558" t="str">
        <f>INDEX(Table6[Column1],MATCH(L3558,Table6[Column2]))</f>
        <v>Adults</v>
      </c>
      <c r="L3558">
        <v>49.41943801</v>
      </c>
      <c r="M3558" t="str">
        <f>VLOOKUP(L3558,Table1[],2)</f>
        <v>40 - 49</v>
      </c>
      <c r="N3558" t="str">
        <f>INDEX(Table7[Column1],MATCH(O3558,Table7[Column2]))</f>
        <v>Learning Stage</v>
      </c>
      <c r="O3558">
        <v>2.9687508569999999</v>
      </c>
      <c r="P3558" t="str">
        <f>VLOOKUP(O3558,Table13[],2)</f>
        <v>1 - 5</v>
      </c>
      <c r="Q3558" t="str">
        <f>INDEX(Table8[Column1],MATCH(R3558,Table8[Column2]))</f>
        <v>Habitual</v>
      </c>
      <c r="R3558">
        <v>108.75814269999999</v>
      </c>
      <c r="S3558">
        <f t="shared" si="111"/>
        <v>4.5315892791666661</v>
      </c>
      <c r="T3558" t="s">
        <v>19</v>
      </c>
    </row>
    <row r="3559" spans="1:20" x14ac:dyDescent="0.25">
      <c r="A3559">
        <v>3558</v>
      </c>
      <c r="B3559" t="s">
        <v>1897</v>
      </c>
      <c r="C3559" t="s">
        <v>3423</v>
      </c>
      <c r="D3559" t="str">
        <f t="shared" si="110"/>
        <v>Sanders Reid</v>
      </c>
      <c r="E3559" t="s">
        <v>22</v>
      </c>
      <c r="F3559" t="s">
        <v>16</v>
      </c>
      <c r="G3559" t="s">
        <v>2724</v>
      </c>
      <c r="H3559" t="s">
        <v>1863</v>
      </c>
      <c r="I3559" t="s">
        <v>16</v>
      </c>
      <c r="J3559" t="s">
        <v>19</v>
      </c>
      <c r="K3559" t="str">
        <f>INDEX(Table6[Column1],MATCH(L3559,Table6[Column2]))</f>
        <v>Adults</v>
      </c>
      <c r="L3559">
        <v>41.904872840000003</v>
      </c>
      <c r="M3559" t="str">
        <f>VLOOKUP(L3559,Table1[],2)</f>
        <v>40 - 49</v>
      </c>
      <c r="N3559" t="str">
        <f>INDEX(Table7[Column1],MATCH(O3559,Table7[Column2]))</f>
        <v>Fitting in Stage</v>
      </c>
      <c r="O3559">
        <v>7.3165529060000001</v>
      </c>
      <c r="P3559" t="str">
        <f>VLOOKUP(O3559,Table13[],2)</f>
        <v>6 - 10</v>
      </c>
      <c r="Q3559" t="str">
        <f>INDEX(Table8[Column1],MATCH(R3559,Table8[Column2]))</f>
        <v>Maintained</v>
      </c>
      <c r="R3559">
        <v>52.138216380000003</v>
      </c>
      <c r="S3559">
        <f t="shared" si="111"/>
        <v>2.1724256825000001</v>
      </c>
      <c r="T3559" t="s">
        <v>19</v>
      </c>
    </row>
    <row r="3560" spans="1:20" x14ac:dyDescent="0.25">
      <c r="A3560">
        <v>3559</v>
      </c>
      <c r="B3560" t="s">
        <v>966</v>
      </c>
      <c r="C3560" t="s">
        <v>245</v>
      </c>
      <c r="D3560" t="str">
        <f t="shared" si="110"/>
        <v>Miller Mary</v>
      </c>
      <c r="E3560" t="s">
        <v>15</v>
      </c>
      <c r="F3560" t="s">
        <v>87</v>
      </c>
      <c r="G3560" t="s">
        <v>1060</v>
      </c>
      <c r="H3560" t="s">
        <v>1061</v>
      </c>
      <c r="I3560" t="s">
        <v>87</v>
      </c>
      <c r="J3560" t="s">
        <v>19</v>
      </c>
      <c r="K3560" t="str">
        <f>INDEX(Table6[Column1],MATCH(L3560,Table6[Column2]))</f>
        <v>Adults</v>
      </c>
      <c r="L3560">
        <v>42.125867239999998</v>
      </c>
      <c r="M3560" t="str">
        <f>VLOOKUP(L3560,Table1[],2)</f>
        <v>40 - 49</v>
      </c>
      <c r="N3560" t="str">
        <f>INDEX(Table7[Column1],MATCH(O3560,Table7[Column2]))</f>
        <v>Learning Stage</v>
      </c>
      <c r="O3560">
        <v>3.6939365120000001</v>
      </c>
      <c r="P3560" t="str">
        <f>VLOOKUP(O3560,Table13[],2)</f>
        <v>1 - 5</v>
      </c>
      <c r="Q3560" t="str">
        <f>INDEX(Table8[Column1],MATCH(R3560,Table8[Column2]))</f>
        <v>Scheduled</v>
      </c>
      <c r="R3560">
        <v>18.578335989999999</v>
      </c>
      <c r="S3560">
        <f t="shared" si="111"/>
        <v>0.7740973329166666</v>
      </c>
      <c r="T3560" t="s">
        <v>19</v>
      </c>
    </row>
    <row r="3561" spans="1:20" x14ac:dyDescent="0.25">
      <c r="A3561">
        <v>3560</v>
      </c>
      <c r="B3561" t="s">
        <v>1439</v>
      </c>
      <c r="C3561" t="s">
        <v>464</v>
      </c>
      <c r="D3561" t="str">
        <f t="shared" si="110"/>
        <v>Carpenter Steven</v>
      </c>
      <c r="E3561" t="s">
        <v>22</v>
      </c>
      <c r="F3561" t="s">
        <v>622</v>
      </c>
      <c r="G3561" t="s">
        <v>1060</v>
      </c>
      <c r="H3561" t="s">
        <v>1061</v>
      </c>
      <c r="I3561" t="s">
        <v>90</v>
      </c>
      <c r="J3561" t="s">
        <v>19</v>
      </c>
      <c r="K3561" t="str">
        <f>INDEX(Table6[Column1],MATCH(L3561,Table6[Column2]))</f>
        <v>Adults</v>
      </c>
      <c r="L3561">
        <v>49.766110990000001</v>
      </c>
      <c r="M3561" t="str">
        <f>VLOOKUP(L3561,Table1[],2)</f>
        <v>40 - 49</v>
      </c>
      <c r="N3561" t="str">
        <f>INDEX(Table7[Column1],MATCH(O3561,Table7[Column2]))</f>
        <v>Learning Stage</v>
      </c>
      <c r="O3561">
        <v>3.4498078539999999</v>
      </c>
      <c r="P3561" t="str">
        <f>VLOOKUP(O3561,Table13[],2)</f>
        <v>1 - 5</v>
      </c>
      <c r="Q3561" t="str">
        <f>INDEX(Table8[Column1],MATCH(R3561,Table8[Column2]))</f>
        <v>Habitual</v>
      </c>
      <c r="R3561">
        <v>84.491989360000005</v>
      </c>
      <c r="S3561">
        <f t="shared" si="111"/>
        <v>3.520499556666667</v>
      </c>
      <c r="T3561" t="s">
        <v>19</v>
      </c>
    </row>
    <row r="3562" spans="1:20" x14ac:dyDescent="0.25">
      <c r="A3562">
        <v>3561</v>
      </c>
      <c r="B3562" t="s">
        <v>3424</v>
      </c>
      <c r="C3562" t="s">
        <v>624</v>
      </c>
      <c r="D3562" t="str">
        <f t="shared" si="110"/>
        <v>Staten Sharon</v>
      </c>
      <c r="E3562" t="s">
        <v>15</v>
      </c>
      <c r="F3562" t="s">
        <v>505</v>
      </c>
      <c r="G3562" t="s">
        <v>2305</v>
      </c>
      <c r="H3562" t="s">
        <v>1826</v>
      </c>
      <c r="I3562" t="s">
        <v>24</v>
      </c>
      <c r="J3562" t="s">
        <v>19</v>
      </c>
      <c r="K3562" t="str">
        <f>INDEX(Table6[Column1],MATCH(L3562,Table6[Column2]))</f>
        <v>Young Adults</v>
      </c>
      <c r="L3562">
        <v>36.43162117</v>
      </c>
      <c r="M3562" t="str">
        <f>VLOOKUP(L3562,Table1[],2)</f>
        <v>30 - 39</v>
      </c>
      <c r="N3562" t="str">
        <f>INDEX(Table7[Column1],MATCH(O3562,Table7[Column2]))</f>
        <v>Learning Stage</v>
      </c>
      <c r="O3562">
        <v>3.795780486</v>
      </c>
      <c r="P3562" t="str">
        <f>VLOOKUP(O3562,Table13[],2)</f>
        <v>1 - 5</v>
      </c>
      <c r="Q3562" t="str">
        <f>INDEX(Table8[Column1],MATCH(R3562,Table8[Column2]))</f>
        <v>Maintained</v>
      </c>
      <c r="R3562">
        <v>76.770650169999996</v>
      </c>
      <c r="S3562">
        <f t="shared" si="111"/>
        <v>3.1987770904166664</v>
      </c>
      <c r="T3562" t="s">
        <v>19</v>
      </c>
    </row>
    <row r="3563" spans="1:20" x14ac:dyDescent="0.25">
      <c r="A3563">
        <v>3562</v>
      </c>
      <c r="B3563" t="s">
        <v>3425</v>
      </c>
      <c r="C3563" t="s">
        <v>52</v>
      </c>
      <c r="D3563" t="str">
        <f t="shared" si="110"/>
        <v>Shier John</v>
      </c>
      <c r="E3563" t="s">
        <v>22</v>
      </c>
      <c r="F3563" t="s">
        <v>38</v>
      </c>
      <c r="G3563" t="s">
        <v>820</v>
      </c>
      <c r="H3563" t="s">
        <v>821</v>
      </c>
      <c r="I3563" t="s">
        <v>38</v>
      </c>
      <c r="J3563" t="s">
        <v>19</v>
      </c>
      <c r="K3563" t="str">
        <f>INDEX(Table6[Column1],MATCH(L3563,Table6[Column2]))</f>
        <v>Elders</v>
      </c>
      <c r="L3563">
        <v>55.237976359999998</v>
      </c>
      <c r="M3563" t="str">
        <f>VLOOKUP(L3563,Table1[],2)</f>
        <v>50 - 59</v>
      </c>
      <c r="N3563" t="str">
        <f>INDEX(Table7[Column1],MATCH(O3563,Table7[Column2]))</f>
        <v>Learning Stage</v>
      </c>
      <c r="O3563">
        <v>5.23965893</v>
      </c>
      <c r="P3563" t="str">
        <f>VLOOKUP(O3563,Table13[],2)</f>
        <v>1 - 5</v>
      </c>
      <c r="Q3563" t="str">
        <f>INDEX(Table8[Column1],MATCH(R3563,Table8[Column2]))</f>
        <v>Excused</v>
      </c>
      <c r="R3563">
        <v>133.1534628</v>
      </c>
      <c r="S3563">
        <f t="shared" si="111"/>
        <v>5.54806095</v>
      </c>
      <c r="T3563" t="s">
        <v>19</v>
      </c>
    </row>
    <row r="3564" spans="1:20" x14ac:dyDescent="0.25">
      <c r="A3564">
        <v>3563</v>
      </c>
      <c r="B3564" t="s">
        <v>1271</v>
      </c>
      <c r="C3564" t="s">
        <v>1010</v>
      </c>
      <c r="D3564" t="str">
        <f t="shared" si="110"/>
        <v>Sharp Dawn</v>
      </c>
      <c r="E3564" t="s">
        <v>15</v>
      </c>
      <c r="F3564" t="s">
        <v>127</v>
      </c>
      <c r="G3564" t="s">
        <v>2305</v>
      </c>
      <c r="H3564" t="s">
        <v>1826</v>
      </c>
      <c r="I3564" t="s">
        <v>127</v>
      </c>
      <c r="J3564" t="s">
        <v>19</v>
      </c>
      <c r="K3564" t="str">
        <f>INDEX(Table6[Column1],MATCH(L3564,Table6[Column2]))</f>
        <v>Young Adults</v>
      </c>
      <c r="L3564">
        <v>37.487866029999999</v>
      </c>
      <c r="M3564" t="str">
        <f>VLOOKUP(L3564,Table1[],2)</f>
        <v>30 - 39</v>
      </c>
      <c r="N3564" t="str">
        <f>INDEX(Table7[Column1],MATCH(O3564,Table7[Column2]))</f>
        <v>Learning Stage</v>
      </c>
      <c r="O3564">
        <v>4.6170630069999996</v>
      </c>
      <c r="P3564" t="str">
        <f>VLOOKUP(O3564,Table13[],2)</f>
        <v>1 - 5</v>
      </c>
      <c r="Q3564" t="str">
        <f>INDEX(Table8[Column1],MATCH(R3564,Table8[Column2]))</f>
        <v>Maintained</v>
      </c>
      <c r="R3564">
        <v>57.614716999999999</v>
      </c>
      <c r="S3564">
        <f t="shared" si="111"/>
        <v>2.4006132083333336</v>
      </c>
      <c r="T3564" t="s">
        <v>19</v>
      </c>
    </row>
    <row r="3565" spans="1:20" x14ac:dyDescent="0.25">
      <c r="A3565">
        <v>3564</v>
      </c>
      <c r="B3565" t="s">
        <v>3426</v>
      </c>
      <c r="C3565" t="s">
        <v>426</v>
      </c>
      <c r="D3565" t="str">
        <f t="shared" si="110"/>
        <v>Everett George</v>
      </c>
      <c r="E3565" t="s">
        <v>22</v>
      </c>
      <c r="F3565" t="s">
        <v>33</v>
      </c>
      <c r="G3565" t="s">
        <v>2305</v>
      </c>
      <c r="H3565" t="s">
        <v>1826</v>
      </c>
      <c r="I3565" t="s">
        <v>33</v>
      </c>
      <c r="J3565" t="s">
        <v>19</v>
      </c>
      <c r="K3565" t="str">
        <f>INDEX(Table6[Column1],MATCH(L3565,Table6[Column2]))</f>
        <v>Young Adults</v>
      </c>
      <c r="L3565">
        <v>37.537815070000001</v>
      </c>
      <c r="M3565" t="str">
        <f>VLOOKUP(L3565,Table1[],2)</f>
        <v>30 - 39</v>
      </c>
      <c r="N3565" t="str">
        <f>INDEX(Table7[Column1],MATCH(O3565,Table7[Column2]))</f>
        <v>Learning Stage</v>
      </c>
      <c r="O3565">
        <v>3.3118495590000001</v>
      </c>
      <c r="P3565" t="str">
        <f>VLOOKUP(O3565,Table13[],2)</f>
        <v>1 - 5</v>
      </c>
      <c r="Q3565" t="str">
        <f>INDEX(Table8[Column1],MATCH(R3565,Table8[Column2]))</f>
        <v>Scheduled</v>
      </c>
      <c r="R3565">
        <v>25.12317363</v>
      </c>
      <c r="S3565">
        <f t="shared" si="111"/>
        <v>1.0467989012499999</v>
      </c>
      <c r="T3565" t="s">
        <v>19</v>
      </c>
    </row>
    <row r="3566" spans="1:20" x14ac:dyDescent="0.25">
      <c r="A3566">
        <v>3565</v>
      </c>
      <c r="B3566" t="s">
        <v>1453</v>
      </c>
      <c r="C3566" t="s">
        <v>590</v>
      </c>
      <c r="D3566" t="str">
        <f t="shared" si="110"/>
        <v>Hyatt Earl</v>
      </c>
      <c r="E3566" t="s">
        <v>22</v>
      </c>
      <c r="F3566" t="s">
        <v>107</v>
      </c>
      <c r="G3566" t="s">
        <v>1060</v>
      </c>
      <c r="H3566" t="s">
        <v>1061</v>
      </c>
      <c r="I3566" t="s">
        <v>107</v>
      </c>
      <c r="J3566" t="s">
        <v>19</v>
      </c>
      <c r="K3566" t="str">
        <f>INDEX(Table6[Column1],MATCH(L3566,Table6[Column2]))</f>
        <v>Youth</v>
      </c>
      <c r="L3566">
        <v>21.248184250000001</v>
      </c>
      <c r="M3566" t="str">
        <f>VLOOKUP(L3566,Table1[],2)</f>
        <v>20 - 29</v>
      </c>
      <c r="N3566" t="str">
        <f>INDEX(Table7[Column1],MATCH(O3566,Table7[Column2]))</f>
        <v>Learning Stage</v>
      </c>
      <c r="O3566">
        <v>4.6326105780000004</v>
      </c>
      <c r="P3566" t="str">
        <f>VLOOKUP(O3566,Table13[],2)</f>
        <v>1 - 5</v>
      </c>
      <c r="Q3566" t="str">
        <f>INDEX(Table8[Column1],MATCH(R3566,Table8[Column2]))</f>
        <v>Scheduled</v>
      </c>
      <c r="R3566">
        <v>0</v>
      </c>
      <c r="S3566">
        <f t="shared" si="111"/>
        <v>0</v>
      </c>
      <c r="T3566" t="s">
        <v>19</v>
      </c>
    </row>
    <row r="3567" spans="1:20" x14ac:dyDescent="0.25">
      <c r="A3567">
        <v>3566</v>
      </c>
      <c r="B3567" t="s">
        <v>3427</v>
      </c>
      <c r="C3567" t="s">
        <v>201</v>
      </c>
      <c r="D3567" t="str">
        <f t="shared" si="110"/>
        <v>Polizzi Anthony</v>
      </c>
      <c r="E3567" t="s">
        <v>22</v>
      </c>
      <c r="F3567" t="s">
        <v>540</v>
      </c>
      <c r="G3567" t="s">
        <v>1060</v>
      </c>
      <c r="H3567" t="s">
        <v>1061</v>
      </c>
      <c r="I3567" t="s">
        <v>169</v>
      </c>
      <c r="J3567" t="s">
        <v>19</v>
      </c>
      <c r="K3567" t="str">
        <f>INDEX(Table6[Column1],MATCH(L3567,Table6[Column2]))</f>
        <v>Adults</v>
      </c>
      <c r="L3567">
        <v>48.716721769999999</v>
      </c>
      <c r="M3567" t="str">
        <f>VLOOKUP(L3567,Table1[],2)</f>
        <v>40 - 49</v>
      </c>
      <c r="N3567" t="str">
        <f>INDEX(Table7[Column1],MATCH(O3567,Table7[Column2]))</f>
        <v>Learning Stage</v>
      </c>
      <c r="O3567">
        <v>3.1186178959999999</v>
      </c>
      <c r="P3567" t="str">
        <f>VLOOKUP(O3567,Table13[],2)</f>
        <v>1 - 5</v>
      </c>
      <c r="Q3567" t="str">
        <f>INDEX(Table8[Column1],MATCH(R3567,Table8[Column2]))</f>
        <v>Maintained</v>
      </c>
      <c r="R3567">
        <v>69.98270067</v>
      </c>
      <c r="S3567">
        <f t="shared" si="111"/>
        <v>2.91594586125</v>
      </c>
      <c r="T3567" t="s">
        <v>19</v>
      </c>
    </row>
    <row r="3568" spans="1:20" x14ac:dyDescent="0.25">
      <c r="A3568">
        <v>3567</v>
      </c>
      <c r="B3568" t="s">
        <v>3428</v>
      </c>
      <c r="C3568" t="s">
        <v>354</v>
      </c>
      <c r="D3568" t="str">
        <f t="shared" si="110"/>
        <v>Vassallo Kim</v>
      </c>
      <c r="E3568" t="s">
        <v>15</v>
      </c>
      <c r="F3568" t="s">
        <v>181</v>
      </c>
      <c r="G3568" t="s">
        <v>1060</v>
      </c>
      <c r="H3568" t="s">
        <v>1061</v>
      </c>
      <c r="I3568" t="s">
        <v>54</v>
      </c>
      <c r="J3568" t="s">
        <v>19</v>
      </c>
      <c r="K3568" t="str">
        <f>INDEX(Table6[Column1],MATCH(L3568,Table6[Column2]))</f>
        <v>Young Adults</v>
      </c>
      <c r="L3568">
        <v>32.371736730000002</v>
      </c>
      <c r="M3568" t="str">
        <f>VLOOKUP(L3568,Table1[],2)</f>
        <v>30 - 39</v>
      </c>
      <c r="N3568" t="str">
        <f>INDEX(Table7[Column1],MATCH(O3568,Table7[Column2]))</f>
        <v>Learning Stage</v>
      </c>
      <c r="O3568">
        <v>2.5601489759999998</v>
      </c>
      <c r="P3568" t="str">
        <f>VLOOKUP(O3568,Table13[],2)</f>
        <v>1 - 5</v>
      </c>
      <c r="Q3568" t="str">
        <f>INDEX(Table8[Column1],MATCH(R3568,Table8[Column2]))</f>
        <v>Scheduled</v>
      </c>
      <c r="R3568">
        <v>3.948609502</v>
      </c>
      <c r="S3568">
        <f t="shared" si="111"/>
        <v>0.16452539591666665</v>
      </c>
      <c r="T3568" t="s">
        <v>19</v>
      </c>
    </row>
    <row r="3569" spans="1:20" x14ac:dyDescent="0.25">
      <c r="A3569">
        <v>3568</v>
      </c>
      <c r="B3569" t="s">
        <v>312</v>
      </c>
      <c r="C3569" t="s">
        <v>149</v>
      </c>
      <c r="D3569" t="str">
        <f t="shared" si="110"/>
        <v>Terry Charles</v>
      </c>
      <c r="E3569" t="s">
        <v>22</v>
      </c>
      <c r="F3569" t="s">
        <v>593</v>
      </c>
      <c r="G3569" t="s">
        <v>2305</v>
      </c>
      <c r="H3569" t="s">
        <v>1826</v>
      </c>
      <c r="I3569" t="s">
        <v>90</v>
      </c>
      <c r="J3569" t="s">
        <v>19</v>
      </c>
      <c r="K3569" t="str">
        <f>INDEX(Table6[Column1],MATCH(L3569,Table6[Column2]))</f>
        <v>Elders</v>
      </c>
      <c r="L3569">
        <v>58.479539109999997</v>
      </c>
      <c r="M3569" t="str">
        <f>VLOOKUP(L3569,Table1[],2)</f>
        <v>50 - 59</v>
      </c>
      <c r="N3569" t="str">
        <f>INDEX(Table7[Column1],MATCH(O3569,Table7[Column2]))</f>
        <v>Learning Stage</v>
      </c>
      <c r="O3569">
        <v>4.7150198589999999</v>
      </c>
      <c r="P3569" t="str">
        <f>VLOOKUP(O3569,Table13[],2)</f>
        <v>1 - 5</v>
      </c>
      <c r="Q3569" t="str">
        <f>INDEX(Table8[Column1],MATCH(R3569,Table8[Column2]))</f>
        <v>Excused</v>
      </c>
      <c r="R3569">
        <v>142.53747770000001</v>
      </c>
      <c r="S3569">
        <f t="shared" si="111"/>
        <v>5.9390615708333341</v>
      </c>
      <c r="T3569" t="s">
        <v>19</v>
      </c>
    </row>
    <row r="3570" spans="1:20" x14ac:dyDescent="0.25">
      <c r="A3570">
        <v>3569</v>
      </c>
      <c r="B3570" t="s">
        <v>58</v>
      </c>
      <c r="C3570" t="s">
        <v>1973</v>
      </c>
      <c r="D3570" t="str">
        <f t="shared" si="110"/>
        <v>Davis Reginald</v>
      </c>
      <c r="E3570" t="s">
        <v>22</v>
      </c>
      <c r="F3570" t="s">
        <v>24</v>
      </c>
      <c r="G3570" t="s">
        <v>2305</v>
      </c>
      <c r="H3570" t="s">
        <v>1826</v>
      </c>
      <c r="I3570" t="s">
        <v>24</v>
      </c>
      <c r="J3570" t="s">
        <v>19</v>
      </c>
      <c r="K3570" t="str">
        <f>INDEX(Table6[Column1],MATCH(L3570,Table6[Column2]))</f>
        <v>Adults</v>
      </c>
      <c r="L3570">
        <v>49.124347139999998</v>
      </c>
      <c r="M3570" t="str">
        <f>VLOOKUP(L3570,Table1[],2)</f>
        <v>40 - 49</v>
      </c>
      <c r="N3570" t="str">
        <f>INDEX(Table7[Column1],MATCH(O3570,Table7[Column2]))</f>
        <v>Learning Stage</v>
      </c>
      <c r="O3570">
        <v>5.2842530129999998</v>
      </c>
      <c r="P3570" t="str">
        <f>VLOOKUP(O3570,Table13[],2)</f>
        <v>1 - 5</v>
      </c>
      <c r="Q3570" t="str">
        <f>INDEX(Table8[Column1],MATCH(R3570,Table8[Column2]))</f>
        <v>Maintained</v>
      </c>
      <c r="R3570">
        <v>73.653209970000006</v>
      </c>
      <c r="S3570">
        <f t="shared" si="111"/>
        <v>3.0688837487500003</v>
      </c>
      <c r="T3570" t="s">
        <v>19</v>
      </c>
    </row>
    <row r="3571" spans="1:20" x14ac:dyDescent="0.25">
      <c r="A3571">
        <v>3570</v>
      </c>
      <c r="B3571" t="s">
        <v>337</v>
      </c>
      <c r="C3571" t="s">
        <v>1608</v>
      </c>
      <c r="D3571" t="str">
        <f t="shared" si="110"/>
        <v>Phillips Christina</v>
      </c>
      <c r="E3571" t="s">
        <v>15</v>
      </c>
      <c r="F3571" t="s">
        <v>38</v>
      </c>
      <c r="G3571" t="s">
        <v>820</v>
      </c>
      <c r="H3571" t="s">
        <v>821</v>
      </c>
      <c r="I3571" t="s">
        <v>38</v>
      </c>
      <c r="J3571" t="s">
        <v>19</v>
      </c>
      <c r="K3571" t="str">
        <f>INDEX(Table6[Column1],MATCH(L3571,Table6[Column2]))</f>
        <v>Elders</v>
      </c>
      <c r="L3571">
        <v>52.944972730000003</v>
      </c>
      <c r="M3571" t="str">
        <f>VLOOKUP(L3571,Table1[],2)</f>
        <v>50 - 59</v>
      </c>
      <c r="N3571" t="str">
        <f>INDEX(Table7[Column1],MATCH(O3571,Table7[Column2]))</f>
        <v>Learning Stage</v>
      </c>
      <c r="O3571">
        <v>4.32476254</v>
      </c>
      <c r="P3571" t="str">
        <f>VLOOKUP(O3571,Table13[],2)</f>
        <v>1 - 5</v>
      </c>
      <c r="Q3571" t="str">
        <f>INDEX(Table8[Column1],MATCH(R3571,Table8[Column2]))</f>
        <v>Maintained</v>
      </c>
      <c r="R3571">
        <v>69.72120142</v>
      </c>
      <c r="S3571">
        <f t="shared" si="111"/>
        <v>2.9050500591666664</v>
      </c>
      <c r="T3571" t="s">
        <v>19</v>
      </c>
    </row>
    <row r="3572" spans="1:20" x14ac:dyDescent="0.25">
      <c r="A3572">
        <v>3571</v>
      </c>
      <c r="B3572" t="s">
        <v>3429</v>
      </c>
      <c r="C3572" t="s">
        <v>144</v>
      </c>
      <c r="D3572" t="str">
        <f t="shared" si="110"/>
        <v>English David</v>
      </c>
      <c r="E3572" t="s">
        <v>22</v>
      </c>
      <c r="F3572" t="s">
        <v>38</v>
      </c>
      <c r="G3572" t="s">
        <v>2305</v>
      </c>
      <c r="H3572" t="s">
        <v>1826</v>
      </c>
      <c r="I3572" t="s">
        <v>38</v>
      </c>
      <c r="J3572" t="s">
        <v>19</v>
      </c>
      <c r="K3572" t="str">
        <f>INDEX(Table6[Column1],MATCH(L3572,Table6[Column2]))</f>
        <v>Adults</v>
      </c>
      <c r="L3572">
        <v>44.381304190000002</v>
      </c>
      <c r="M3572" t="str">
        <f>VLOOKUP(L3572,Table1[],2)</f>
        <v>40 - 49</v>
      </c>
      <c r="N3572" t="str">
        <f>INDEX(Table7[Column1],MATCH(O3572,Table7[Column2]))</f>
        <v>Fitting in Stage</v>
      </c>
      <c r="O3572">
        <v>7.242715789</v>
      </c>
      <c r="P3572" t="str">
        <f>VLOOKUP(O3572,Table13[],2)</f>
        <v>6 - 10</v>
      </c>
      <c r="Q3572" t="str">
        <f>INDEX(Table8[Column1],MATCH(R3572,Table8[Column2]))</f>
        <v>Scheduled</v>
      </c>
      <c r="R3572">
        <v>17.406371239999999</v>
      </c>
      <c r="S3572">
        <f t="shared" si="111"/>
        <v>0.72526546833333327</v>
      </c>
      <c r="T3572" t="s">
        <v>19</v>
      </c>
    </row>
    <row r="3573" spans="1:20" x14ac:dyDescent="0.25">
      <c r="A3573">
        <v>3572</v>
      </c>
      <c r="B3573" t="s">
        <v>267</v>
      </c>
      <c r="C3573" t="s">
        <v>3430</v>
      </c>
      <c r="D3573" t="str">
        <f t="shared" si="110"/>
        <v>Johnson Peg</v>
      </c>
      <c r="E3573" t="s">
        <v>15</v>
      </c>
      <c r="F3573" t="s">
        <v>33</v>
      </c>
      <c r="G3573" t="s">
        <v>2305</v>
      </c>
      <c r="H3573" t="s">
        <v>1826</v>
      </c>
      <c r="I3573" t="s">
        <v>33</v>
      </c>
      <c r="J3573" t="s">
        <v>19</v>
      </c>
      <c r="K3573" t="str">
        <f>INDEX(Table6[Column1],MATCH(L3573,Table6[Column2]))</f>
        <v>Elders</v>
      </c>
      <c r="L3573">
        <v>53.265776160000001</v>
      </c>
      <c r="M3573" t="str">
        <f>VLOOKUP(L3573,Table1[],2)</f>
        <v>50 - 59</v>
      </c>
      <c r="N3573" t="str">
        <f>INDEX(Table7[Column1],MATCH(O3573,Table7[Column2]))</f>
        <v>Learning Stage</v>
      </c>
      <c r="O3573">
        <v>4.6265210090000002</v>
      </c>
      <c r="P3573" t="str">
        <f>VLOOKUP(O3573,Table13[],2)</f>
        <v>1 - 5</v>
      </c>
      <c r="Q3573" t="str">
        <f>INDEX(Table8[Column1],MATCH(R3573,Table8[Column2]))</f>
        <v>Habitual</v>
      </c>
      <c r="R3573">
        <v>80.616029109999999</v>
      </c>
      <c r="S3573">
        <f t="shared" si="111"/>
        <v>3.3590012129166662</v>
      </c>
      <c r="T3573" t="s">
        <v>19</v>
      </c>
    </row>
    <row r="3574" spans="1:20" x14ac:dyDescent="0.25">
      <c r="A3574">
        <v>3573</v>
      </c>
      <c r="B3574" t="s">
        <v>842</v>
      </c>
      <c r="C3574" t="s">
        <v>3431</v>
      </c>
      <c r="D3574" t="str">
        <f t="shared" si="110"/>
        <v>Leslie Carolina</v>
      </c>
      <c r="E3574" t="s">
        <v>15</v>
      </c>
      <c r="F3574" t="s">
        <v>38</v>
      </c>
      <c r="G3574" t="s">
        <v>820</v>
      </c>
      <c r="H3574" t="s">
        <v>821</v>
      </c>
      <c r="I3574" t="s">
        <v>38</v>
      </c>
      <c r="J3574" t="s">
        <v>19</v>
      </c>
      <c r="K3574" t="str">
        <f>INDEX(Table6[Column1],MATCH(L3574,Table6[Column2]))</f>
        <v>Youth</v>
      </c>
      <c r="L3574">
        <v>28.79382472</v>
      </c>
      <c r="M3574" t="str">
        <f>VLOOKUP(L3574,Table1[],2)</f>
        <v>20 - 29</v>
      </c>
      <c r="N3574" t="str">
        <f>INDEX(Table7[Column1],MATCH(O3574,Table7[Column2]))</f>
        <v>Learning Stage</v>
      </c>
      <c r="O3574">
        <v>2.4040686120000001</v>
      </c>
      <c r="P3574" t="str">
        <f>VLOOKUP(O3574,Table13[],2)</f>
        <v>1 - 5</v>
      </c>
      <c r="Q3574" t="str">
        <f>INDEX(Table8[Column1],MATCH(R3574,Table8[Column2]))</f>
        <v>Maintained</v>
      </c>
      <c r="R3574">
        <v>40.730358010000003</v>
      </c>
      <c r="S3574">
        <f t="shared" si="111"/>
        <v>1.697098250416667</v>
      </c>
      <c r="T3574" t="s">
        <v>19</v>
      </c>
    </row>
    <row r="3575" spans="1:20" x14ac:dyDescent="0.25">
      <c r="A3575">
        <v>3574</v>
      </c>
      <c r="B3575" t="s">
        <v>3432</v>
      </c>
      <c r="C3575" t="s">
        <v>2084</v>
      </c>
      <c r="D3575" t="str">
        <f t="shared" si="110"/>
        <v>Abbas Eileen</v>
      </c>
      <c r="E3575" t="s">
        <v>15</v>
      </c>
      <c r="F3575" t="s">
        <v>520</v>
      </c>
      <c r="G3575" t="s">
        <v>1060</v>
      </c>
      <c r="H3575" t="s">
        <v>1061</v>
      </c>
      <c r="I3575" t="s">
        <v>54</v>
      </c>
      <c r="J3575" t="s">
        <v>19</v>
      </c>
      <c r="K3575" t="str">
        <f>INDEX(Table6[Column1],MATCH(L3575,Table6[Column2]))</f>
        <v>Elders</v>
      </c>
      <c r="L3575">
        <v>51.866577040000003</v>
      </c>
      <c r="M3575" t="str">
        <f>VLOOKUP(L3575,Table1[],2)</f>
        <v>50 - 59</v>
      </c>
      <c r="N3575" t="str">
        <f>INDEX(Table7[Column1],MATCH(O3575,Table7[Column2]))</f>
        <v>Learning Stage</v>
      </c>
      <c r="O3575">
        <v>4.1649124879999997</v>
      </c>
      <c r="P3575" t="str">
        <f>VLOOKUP(O3575,Table13[],2)</f>
        <v>1 - 5</v>
      </c>
      <c r="Q3575" t="str">
        <f>INDEX(Table8[Column1],MATCH(R3575,Table8[Column2]))</f>
        <v>Excused</v>
      </c>
      <c r="R3575">
        <v>138.83474749999999</v>
      </c>
      <c r="S3575">
        <f t="shared" si="111"/>
        <v>5.7847811458333327</v>
      </c>
      <c r="T3575" t="s">
        <v>19</v>
      </c>
    </row>
    <row r="3576" spans="1:20" x14ac:dyDescent="0.25">
      <c r="A3576">
        <v>3575</v>
      </c>
      <c r="B3576" t="s">
        <v>3433</v>
      </c>
      <c r="C3576" t="s">
        <v>1621</v>
      </c>
      <c r="D3576" t="str">
        <f t="shared" si="110"/>
        <v>Peavler Dallas</v>
      </c>
      <c r="E3576" t="s">
        <v>22</v>
      </c>
      <c r="F3576" t="s">
        <v>296</v>
      </c>
      <c r="G3576" t="s">
        <v>2305</v>
      </c>
      <c r="H3576" t="s">
        <v>1826</v>
      </c>
      <c r="I3576" t="s">
        <v>169</v>
      </c>
      <c r="J3576" t="s">
        <v>19</v>
      </c>
      <c r="K3576" t="str">
        <f>INDEX(Table6[Column1],MATCH(L3576,Table6[Column2]))</f>
        <v>Youth</v>
      </c>
      <c r="L3576">
        <v>24.445066959999998</v>
      </c>
      <c r="M3576" t="str">
        <f>VLOOKUP(L3576,Table1[],2)</f>
        <v>20 - 29</v>
      </c>
      <c r="N3576" t="str">
        <f>INDEX(Table7[Column1],MATCH(O3576,Table7[Column2]))</f>
        <v>Learning Stage</v>
      </c>
      <c r="O3576">
        <v>4.5868687589999997</v>
      </c>
      <c r="P3576" t="str">
        <f>VLOOKUP(O3576,Table13[],2)</f>
        <v>1 - 5</v>
      </c>
      <c r="Q3576" t="str">
        <f>INDEX(Table8[Column1],MATCH(R3576,Table8[Column2]))</f>
        <v>Scheduled</v>
      </c>
      <c r="R3576">
        <v>0</v>
      </c>
      <c r="S3576">
        <f t="shared" si="111"/>
        <v>0</v>
      </c>
      <c r="T3576" t="s">
        <v>19</v>
      </c>
    </row>
    <row r="3577" spans="1:20" x14ac:dyDescent="0.25">
      <c r="A3577">
        <v>3576</v>
      </c>
      <c r="B3577" t="s">
        <v>1520</v>
      </c>
      <c r="C3577" t="s">
        <v>421</v>
      </c>
      <c r="D3577" t="str">
        <f t="shared" si="110"/>
        <v>Stuart Mitchell</v>
      </c>
      <c r="E3577" t="s">
        <v>22</v>
      </c>
      <c r="F3577" t="s">
        <v>30</v>
      </c>
      <c r="G3577" t="s">
        <v>17</v>
      </c>
      <c r="H3577" t="s">
        <v>18</v>
      </c>
      <c r="I3577" t="s">
        <v>30</v>
      </c>
      <c r="J3577" t="s">
        <v>19</v>
      </c>
      <c r="K3577" t="str">
        <f>INDEX(Table6[Column1],MATCH(L3577,Table6[Column2]))</f>
        <v>Adults</v>
      </c>
      <c r="L3577">
        <v>42.102825959999997</v>
      </c>
      <c r="M3577" t="str">
        <f>VLOOKUP(L3577,Table1[],2)</f>
        <v>40 - 49</v>
      </c>
      <c r="N3577" t="str">
        <f>INDEX(Table7[Column1],MATCH(O3577,Table7[Column2]))</f>
        <v>Learning Stage</v>
      </c>
      <c r="O3577">
        <v>3.7991798320000001</v>
      </c>
      <c r="P3577" t="str">
        <f>VLOOKUP(O3577,Table13[],2)</f>
        <v>1 - 5</v>
      </c>
      <c r="Q3577" t="str">
        <f>INDEX(Table8[Column1],MATCH(R3577,Table8[Column2]))</f>
        <v>Habitual</v>
      </c>
      <c r="R3577">
        <v>92.108698700000005</v>
      </c>
      <c r="S3577">
        <f t="shared" si="111"/>
        <v>3.8378624458333332</v>
      </c>
      <c r="T3577" t="s">
        <v>19</v>
      </c>
    </row>
    <row r="3578" spans="1:20" x14ac:dyDescent="0.25">
      <c r="A3578">
        <v>3577</v>
      </c>
      <c r="B3578" t="s">
        <v>3434</v>
      </c>
      <c r="C3578" t="s">
        <v>1400</v>
      </c>
      <c r="D3578" t="str">
        <f t="shared" si="110"/>
        <v>Kraft Albert</v>
      </c>
      <c r="E3578" t="s">
        <v>22</v>
      </c>
      <c r="F3578" t="s">
        <v>155</v>
      </c>
      <c r="G3578" t="s">
        <v>2305</v>
      </c>
      <c r="H3578" t="s">
        <v>1826</v>
      </c>
      <c r="I3578" t="s">
        <v>24</v>
      </c>
      <c r="J3578" t="s">
        <v>19</v>
      </c>
      <c r="K3578" t="str">
        <f>INDEX(Table6[Column1],MATCH(L3578,Table6[Column2]))</f>
        <v>Young Adults</v>
      </c>
      <c r="L3578">
        <v>30.986143479999999</v>
      </c>
      <c r="M3578" t="str">
        <f>VLOOKUP(L3578,Table1[],2)</f>
        <v>30 - 39</v>
      </c>
      <c r="N3578" t="str">
        <f>INDEX(Table7[Column1],MATCH(O3578,Table7[Column2]))</f>
        <v>Learning Stage</v>
      </c>
      <c r="O3578">
        <v>0.74482081300000003</v>
      </c>
      <c r="P3578" t="e">
        <f>VLOOKUP(O3578,Table13[],2)</f>
        <v>#N/A</v>
      </c>
      <c r="Q3578" t="str">
        <f>INDEX(Table8[Column1],MATCH(R3578,Table8[Column2]))</f>
        <v>Scheduled</v>
      </c>
      <c r="R3578">
        <v>0</v>
      </c>
      <c r="S3578">
        <f t="shared" si="111"/>
        <v>0</v>
      </c>
      <c r="T3578" t="s">
        <v>19</v>
      </c>
    </row>
    <row r="3579" spans="1:20" x14ac:dyDescent="0.25">
      <c r="A3579">
        <v>3578</v>
      </c>
      <c r="B3579" t="s">
        <v>3435</v>
      </c>
      <c r="C3579" t="s">
        <v>245</v>
      </c>
      <c r="D3579" t="str">
        <f t="shared" si="110"/>
        <v>Hames Mary</v>
      </c>
      <c r="E3579" t="s">
        <v>15</v>
      </c>
      <c r="F3579" t="s">
        <v>118</v>
      </c>
      <c r="G3579" t="s">
        <v>2305</v>
      </c>
      <c r="H3579" t="s">
        <v>1826</v>
      </c>
      <c r="I3579" t="s">
        <v>54</v>
      </c>
      <c r="J3579" t="s">
        <v>19</v>
      </c>
      <c r="K3579" t="str">
        <f>INDEX(Table6[Column1],MATCH(L3579,Table6[Column2]))</f>
        <v>Young Adults</v>
      </c>
      <c r="L3579">
        <v>37.681487429999997</v>
      </c>
      <c r="M3579" t="str">
        <f>VLOOKUP(L3579,Table1[],2)</f>
        <v>30 - 39</v>
      </c>
      <c r="N3579" t="str">
        <f>INDEX(Table7[Column1],MATCH(O3579,Table7[Column2]))</f>
        <v>Learning Stage</v>
      </c>
      <c r="O3579">
        <v>3.6170074900000002</v>
      </c>
      <c r="P3579" t="str">
        <f>VLOOKUP(O3579,Table13[],2)</f>
        <v>1 - 5</v>
      </c>
      <c r="Q3579" t="str">
        <f>INDEX(Table8[Column1],MATCH(R3579,Table8[Column2]))</f>
        <v>Maintained</v>
      </c>
      <c r="R3579">
        <v>68.844391360000003</v>
      </c>
      <c r="S3579">
        <f t="shared" si="111"/>
        <v>2.8685163066666668</v>
      </c>
      <c r="T3579" t="s">
        <v>19</v>
      </c>
    </row>
    <row r="3580" spans="1:20" x14ac:dyDescent="0.25">
      <c r="A3580">
        <v>3579</v>
      </c>
      <c r="B3580" t="s">
        <v>3436</v>
      </c>
      <c r="C3580" t="s">
        <v>550</v>
      </c>
      <c r="D3580" t="str">
        <f t="shared" si="110"/>
        <v>Herron Barbara</v>
      </c>
      <c r="E3580" t="s">
        <v>15</v>
      </c>
      <c r="F3580" t="s">
        <v>38</v>
      </c>
      <c r="G3580" t="s">
        <v>2305</v>
      </c>
      <c r="H3580" t="s">
        <v>1826</v>
      </c>
      <c r="I3580" t="s">
        <v>38</v>
      </c>
      <c r="J3580" t="s">
        <v>19</v>
      </c>
      <c r="K3580" t="str">
        <f>INDEX(Table6[Column1],MATCH(L3580,Table6[Column2]))</f>
        <v>Elders</v>
      </c>
      <c r="L3580">
        <v>52.81629641</v>
      </c>
      <c r="M3580" t="str">
        <f>VLOOKUP(L3580,Table1[],2)</f>
        <v>50 - 59</v>
      </c>
      <c r="N3580" t="str">
        <f>INDEX(Table7[Column1],MATCH(O3580,Table7[Column2]))</f>
        <v>Learning Stage</v>
      </c>
      <c r="O3580">
        <v>2.3171223250000001</v>
      </c>
      <c r="P3580" t="str">
        <f>VLOOKUP(O3580,Table13[],2)</f>
        <v>1 - 5</v>
      </c>
      <c r="Q3580" t="str">
        <f>INDEX(Table8[Column1],MATCH(R3580,Table8[Column2]))</f>
        <v>Habitual</v>
      </c>
      <c r="R3580">
        <v>117.2534539</v>
      </c>
      <c r="S3580">
        <f t="shared" si="111"/>
        <v>4.8855605791666665</v>
      </c>
      <c r="T3580" t="s">
        <v>19</v>
      </c>
    </row>
    <row r="3581" spans="1:20" x14ac:dyDescent="0.25">
      <c r="A3581">
        <v>3580</v>
      </c>
      <c r="B3581" t="s">
        <v>58</v>
      </c>
      <c r="C3581" t="s">
        <v>1208</v>
      </c>
      <c r="D3581" t="str">
        <f t="shared" si="110"/>
        <v>Davis Edna</v>
      </c>
      <c r="E3581" t="s">
        <v>15</v>
      </c>
      <c r="F3581" t="s">
        <v>38</v>
      </c>
      <c r="G3581" t="s">
        <v>2305</v>
      </c>
      <c r="H3581" t="s">
        <v>1826</v>
      </c>
      <c r="I3581" t="s">
        <v>38</v>
      </c>
      <c r="J3581" t="s">
        <v>19</v>
      </c>
      <c r="K3581" t="str">
        <f>INDEX(Table6[Column1],MATCH(L3581,Table6[Column2]))</f>
        <v>Young Adults</v>
      </c>
      <c r="L3581">
        <v>32.993171619999998</v>
      </c>
      <c r="M3581" t="str">
        <f>VLOOKUP(L3581,Table1[],2)</f>
        <v>30 - 39</v>
      </c>
      <c r="N3581" t="str">
        <f>INDEX(Table7[Column1],MATCH(O3581,Table7[Column2]))</f>
        <v>Learning Stage</v>
      </c>
      <c r="O3581">
        <v>3.2637294579999998</v>
      </c>
      <c r="P3581" t="str">
        <f>VLOOKUP(O3581,Table13[],2)</f>
        <v>1 - 5</v>
      </c>
      <c r="Q3581" t="str">
        <f>INDEX(Table8[Column1],MATCH(R3581,Table8[Column2]))</f>
        <v>Scheduled</v>
      </c>
      <c r="R3581">
        <v>0</v>
      </c>
      <c r="S3581">
        <f t="shared" si="111"/>
        <v>0</v>
      </c>
      <c r="T3581" t="s">
        <v>19</v>
      </c>
    </row>
    <row r="3582" spans="1:20" x14ac:dyDescent="0.25">
      <c r="A3582">
        <v>3581</v>
      </c>
      <c r="B3582" t="s">
        <v>3437</v>
      </c>
      <c r="C3582" t="s">
        <v>779</v>
      </c>
      <c r="D3582" t="str">
        <f t="shared" si="110"/>
        <v>Manus Eric</v>
      </c>
      <c r="E3582" t="s">
        <v>22</v>
      </c>
      <c r="F3582" t="s">
        <v>33</v>
      </c>
      <c r="G3582" t="s">
        <v>2305</v>
      </c>
      <c r="H3582" t="s">
        <v>1826</v>
      </c>
      <c r="I3582" t="s">
        <v>33</v>
      </c>
      <c r="J3582" t="s">
        <v>19</v>
      </c>
      <c r="K3582" t="str">
        <f>INDEX(Table6[Column1],MATCH(L3582,Table6[Column2]))</f>
        <v>Seniors</v>
      </c>
      <c r="L3582">
        <v>61.122105470000001</v>
      </c>
      <c r="M3582" t="str">
        <f>VLOOKUP(L3582,Table1[],2)</f>
        <v>60 and Above</v>
      </c>
      <c r="N3582" t="str">
        <f>INDEX(Table7[Column1],MATCH(O3582,Table7[Column2]))</f>
        <v>Learning Stage</v>
      </c>
      <c r="O3582">
        <v>4.9204102199999999</v>
      </c>
      <c r="P3582" t="str">
        <f>VLOOKUP(O3582,Table13[],2)</f>
        <v>1 - 5</v>
      </c>
      <c r="Q3582" t="str">
        <f>INDEX(Table8[Column1],MATCH(R3582,Table8[Column2]))</f>
        <v>Habitual</v>
      </c>
      <c r="R3582">
        <v>112.9258299</v>
      </c>
      <c r="S3582">
        <f t="shared" si="111"/>
        <v>4.7052429125000002</v>
      </c>
      <c r="T3582" t="s">
        <v>19</v>
      </c>
    </row>
    <row r="3583" spans="1:20" x14ac:dyDescent="0.25">
      <c r="A3583">
        <v>3582</v>
      </c>
      <c r="B3583" t="s">
        <v>3438</v>
      </c>
      <c r="C3583" t="s">
        <v>3208</v>
      </c>
      <c r="D3583" t="str">
        <f t="shared" si="110"/>
        <v>Heckman Maureen</v>
      </c>
      <c r="E3583" t="s">
        <v>15</v>
      </c>
      <c r="F3583" t="s">
        <v>24</v>
      </c>
      <c r="G3583" t="s">
        <v>2305</v>
      </c>
      <c r="H3583" t="s">
        <v>1826</v>
      </c>
      <c r="I3583" t="s">
        <v>24</v>
      </c>
      <c r="J3583" t="s">
        <v>19</v>
      </c>
      <c r="K3583" t="str">
        <f>INDEX(Table6[Column1],MATCH(L3583,Table6[Column2]))</f>
        <v>Adults</v>
      </c>
      <c r="L3583">
        <v>40.082009569999997</v>
      </c>
      <c r="M3583" t="str">
        <f>VLOOKUP(L3583,Table1[],2)</f>
        <v>40 - 49</v>
      </c>
      <c r="N3583" t="str">
        <f>INDEX(Table7[Column1],MATCH(O3583,Table7[Column2]))</f>
        <v>Learning Stage</v>
      </c>
      <c r="O3583">
        <v>0.26972977399999998</v>
      </c>
      <c r="P3583" t="e">
        <f>VLOOKUP(O3583,Table13[],2)</f>
        <v>#N/A</v>
      </c>
      <c r="Q3583" t="str">
        <f>INDEX(Table8[Column1],MATCH(R3583,Table8[Column2]))</f>
        <v>Scheduled</v>
      </c>
      <c r="R3583">
        <v>36.329849379999999</v>
      </c>
      <c r="S3583">
        <f t="shared" si="111"/>
        <v>1.5137437241666667</v>
      </c>
      <c r="T3583" t="s">
        <v>19</v>
      </c>
    </row>
    <row r="3584" spans="1:20" x14ac:dyDescent="0.25">
      <c r="A3584">
        <v>3583</v>
      </c>
      <c r="B3584" t="s">
        <v>729</v>
      </c>
      <c r="C3584" t="s">
        <v>1003</v>
      </c>
      <c r="D3584" t="str">
        <f t="shared" si="110"/>
        <v>Patterson Jim</v>
      </c>
      <c r="E3584" t="s">
        <v>22</v>
      </c>
      <c r="F3584" t="s">
        <v>38</v>
      </c>
      <c r="G3584" t="s">
        <v>2305</v>
      </c>
      <c r="H3584" t="s">
        <v>1826</v>
      </c>
      <c r="I3584" t="s">
        <v>38</v>
      </c>
      <c r="J3584" t="s">
        <v>19</v>
      </c>
      <c r="K3584" t="str">
        <f>INDEX(Table6[Column1],MATCH(L3584,Table6[Column2]))</f>
        <v>Elders</v>
      </c>
      <c r="L3584">
        <v>50.811507169999999</v>
      </c>
      <c r="M3584" t="str">
        <f>VLOOKUP(L3584,Table1[],2)</f>
        <v>50 - 59</v>
      </c>
      <c r="N3584" t="str">
        <f>INDEX(Table7[Column1],MATCH(O3584,Table7[Column2]))</f>
        <v>Learning Stage</v>
      </c>
      <c r="O3584">
        <v>5.5637850340000004</v>
      </c>
      <c r="P3584" t="str">
        <f>VLOOKUP(O3584,Table13[],2)</f>
        <v>1 - 5</v>
      </c>
      <c r="Q3584" t="str">
        <f>INDEX(Table8[Column1],MATCH(R3584,Table8[Column2]))</f>
        <v>Habitual</v>
      </c>
      <c r="R3584">
        <v>107.27859119999999</v>
      </c>
      <c r="S3584">
        <f t="shared" si="111"/>
        <v>4.4699413000000003</v>
      </c>
      <c r="T3584" t="s">
        <v>19</v>
      </c>
    </row>
    <row r="3585" spans="1:20" x14ac:dyDescent="0.25">
      <c r="A3585">
        <v>3584</v>
      </c>
      <c r="B3585" t="s">
        <v>3439</v>
      </c>
      <c r="C3585" t="s">
        <v>103</v>
      </c>
      <c r="D3585" t="str">
        <f t="shared" si="110"/>
        <v>Parke Lester</v>
      </c>
      <c r="E3585" t="s">
        <v>22</v>
      </c>
      <c r="F3585" t="s">
        <v>452</v>
      </c>
      <c r="G3585" t="s">
        <v>2305</v>
      </c>
      <c r="H3585" t="s">
        <v>1826</v>
      </c>
      <c r="I3585" t="s">
        <v>407</v>
      </c>
      <c r="J3585" t="s">
        <v>19</v>
      </c>
      <c r="K3585" t="str">
        <f>INDEX(Table6[Column1],MATCH(L3585,Table6[Column2]))</f>
        <v>Adults</v>
      </c>
      <c r="L3585">
        <v>48.802491140000001</v>
      </c>
      <c r="M3585" t="str">
        <f>VLOOKUP(L3585,Table1[],2)</f>
        <v>40 - 49</v>
      </c>
      <c r="N3585" t="str">
        <f>INDEX(Table7[Column1],MATCH(O3585,Table7[Column2]))</f>
        <v>Learning Stage</v>
      </c>
      <c r="O3585">
        <v>3.9373081069999998</v>
      </c>
      <c r="P3585" t="str">
        <f>VLOOKUP(O3585,Table13[],2)</f>
        <v>1 - 5</v>
      </c>
      <c r="Q3585" t="str">
        <f>INDEX(Table8[Column1],MATCH(R3585,Table8[Column2]))</f>
        <v>Scheduled</v>
      </c>
      <c r="R3585">
        <v>28.88883229</v>
      </c>
      <c r="S3585">
        <f t="shared" si="111"/>
        <v>1.2037013454166667</v>
      </c>
      <c r="T3585" t="s">
        <v>19</v>
      </c>
    </row>
    <row r="3586" spans="1:20" x14ac:dyDescent="0.25">
      <c r="A3586">
        <v>3585</v>
      </c>
      <c r="B3586" t="s">
        <v>1090</v>
      </c>
      <c r="C3586" t="s">
        <v>3258</v>
      </c>
      <c r="D3586" t="str">
        <f t="shared" si="110"/>
        <v>Sanchez Rita</v>
      </c>
      <c r="E3586" t="s">
        <v>15</v>
      </c>
      <c r="F3586" t="s">
        <v>1920</v>
      </c>
      <c r="G3586" t="s">
        <v>2305</v>
      </c>
      <c r="H3586" t="s">
        <v>1826</v>
      </c>
      <c r="I3586" t="s">
        <v>87</v>
      </c>
      <c r="J3586" t="s">
        <v>19</v>
      </c>
      <c r="K3586" t="str">
        <f>INDEX(Table6[Column1],MATCH(L3586,Table6[Column2]))</f>
        <v>Teenagers</v>
      </c>
      <c r="L3586">
        <v>16.79215949</v>
      </c>
      <c r="M3586" t="e">
        <f>VLOOKUP(L3586,Table1[],2)</f>
        <v>#N/A</v>
      </c>
      <c r="N3586" t="str">
        <f>INDEX(Table7[Column1],MATCH(O3586,Table7[Column2]))</f>
        <v>Learning Stage</v>
      </c>
      <c r="O3586">
        <v>4.9694619580000001</v>
      </c>
      <c r="P3586" t="str">
        <f>VLOOKUP(O3586,Table13[],2)</f>
        <v>1 - 5</v>
      </c>
      <c r="Q3586" t="str">
        <f>INDEX(Table8[Column1],MATCH(R3586,Table8[Column2]))</f>
        <v>Scheduled</v>
      </c>
      <c r="R3586">
        <v>0</v>
      </c>
      <c r="S3586">
        <f t="shared" si="111"/>
        <v>0</v>
      </c>
      <c r="T3586" t="s">
        <v>19</v>
      </c>
    </row>
    <row r="3587" spans="1:20" x14ac:dyDescent="0.25">
      <c r="A3587">
        <v>3586</v>
      </c>
      <c r="B3587" t="s">
        <v>98</v>
      </c>
      <c r="C3587" t="s">
        <v>3440</v>
      </c>
      <c r="D3587" t="str">
        <f t="shared" ref="D3587:D3650" si="112">CONCATENATE(B3587, " ",C3587)</f>
        <v>Thompson Mauricio</v>
      </c>
      <c r="E3587" t="s">
        <v>22</v>
      </c>
      <c r="F3587" t="s">
        <v>157</v>
      </c>
      <c r="G3587" t="s">
        <v>1060</v>
      </c>
      <c r="H3587" t="s">
        <v>1061</v>
      </c>
      <c r="I3587" t="s">
        <v>157</v>
      </c>
      <c r="J3587" t="s">
        <v>19</v>
      </c>
      <c r="K3587" t="str">
        <f>INDEX(Table6[Column1],MATCH(L3587,Table6[Column2]))</f>
        <v>Youth</v>
      </c>
      <c r="L3587">
        <v>27.893353269999999</v>
      </c>
      <c r="M3587" t="str">
        <f>VLOOKUP(L3587,Table1[],2)</f>
        <v>20 - 29</v>
      </c>
      <c r="N3587" t="str">
        <f>INDEX(Table7[Column1],MATCH(O3587,Table7[Column2]))</f>
        <v>Learning Stage</v>
      </c>
      <c r="O3587">
        <v>3.4765147079999998</v>
      </c>
      <c r="P3587" t="str">
        <f>VLOOKUP(O3587,Table13[],2)</f>
        <v>1 - 5</v>
      </c>
      <c r="Q3587" t="str">
        <f>INDEX(Table8[Column1],MATCH(R3587,Table8[Column2]))</f>
        <v>Scheduled</v>
      </c>
      <c r="R3587">
        <v>0</v>
      </c>
      <c r="S3587">
        <f t="shared" ref="S3587:S3650" si="113">CONVERT(R3587,"hr","day")</f>
        <v>0</v>
      </c>
      <c r="T3587" t="s">
        <v>19</v>
      </c>
    </row>
    <row r="3588" spans="1:20" x14ac:dyDescent="0.25">
      <c r="A3588">
        <v>3587</v>
      </c>
      <c r="B3588" t="s">
        <v>184</v>
      </c>
      <c r="C3588" t="s">
        <v>842</v>
      </c>
      <c r="D3588" t="str">
        <f t="shared" si="112"/>
        <v>Green Leslie</v>
      </c>
      <c r="E3588" t="s">
        <v>22</v>
      </c>
      <c r="F3588" t="s">
        <v>33</v>
      </c>
      <c r="G3588" t="s">
        <v>2305</v>
      </c>
      <c r="H3588" t="s">
        <v>1826</v>
      </c>
      <c r="I3588" t="s">
        <v>33</v>
      </c>
      <c r="J3588" t="s">
        <v>19</v>
      </c>
      <c r="K3588" t="str">
        <f>INDEX(Table6[Column1],MATCH(L3588,Table6[Column2]))</f>
        <v>Youth</v>
      </c>
      <c r="L3588">
        <v>27.87707584</v>
      </c>
      <c r="M3588" t="str">
        <f>VLOOKUP(L3588,Table1[],2)</f>
        <v>20 - 29</v>
      </c>
      <c r="N3588" t="str">
        <f>INDEX(Table7[Column1],MATCH(O3588,Table7[Column2]))</f>
        <v>Learning Stage</v>
      </c>
      <c r="O3588">
        <v>4.6396520240000001</v>
      </c>
      <c r="P3588" t="str">
        <f>VLOOKUP(O3588,Table13[],2)</f>
        <v>1 - 5</v>
      </c>
      <c r="Q3588" t="str">
        <f>INDEX(Table8[Column1],MATCH(R3588,Table8[Column2]))</f>
        <v>Scheduled</v>
      </c>
      <c r="R3588">
        <v>0</v>
      </c>
      <c r="S3588">
        <f t="shared" si="113"/>
        <v>0</v>
      </c>
      <c r="T3588" t="s">
        <v>19</v>
      </c>
    </row>
    <row r="3589" spans="1:20" x14ac:dyDescent="0.25">
      <c r="A3589">
        <v>3588</v>
      </c>
      <c r="B3589" t="s">
        <v>3441</v>
      </c>
      <c r="C3589" t="s">
        <v>1194</v>
      </c>
      <c r="D3589" t="str">
        <f t="shared" si="112"/>
        <v>Noble Emily</v>
      </c>
      <c r="E3589" t="s">
        <v>15</v>
      </c>
      <c r="F3589" t="s">
        <v>27</v>
      </c>
      <c r="G3589" t="s">
        <v>2305</v>
      </c>
      <c r="H3589" t="s">
        <v>1826</v>
      </c>
      <c r="I3589" t="s">
        <v>27</v>
      </c>
      <c r="J3589" t="s">
        <v>19</v>
      </c>
      <c r="K3589" t="str">
        <f>INDEX(Table6[Column1],MATCH(L3589,Table6[Column2]))</f>
        <v>Elders</v>
      </c>
      <c r="L3589">
        <v>54.685007599999999</v>
      </c>
      <c r="M3589" t="str">
        <f>VLOOKUP(L3589,Table1[],2)</f>
        <v>50 - 59</v>
      </c>
      <c r="N3589" t="str">
        <f>INDEX(Table7[Column1],MATCH(O3589,Table7[Column2]))</f>
        <v>Learning Stage</v>
      </c>
      <c r="O3589">
        <v>5.6453689130000004</v>
      </c>
      <c r="P3589" t="str">
        <f>VLOOKUP(O3589,Table13[],2)</f>
        <v>1 - 5</v>
      </c>
      <c r="Q3589" t="str">
        <f>INDEX(Table8[Column1],MATCH(R3589,Table8[Column2]))</f>
        <v>Habitual</v>
      </c>
      <c r="R3589">
        <v>98.344451579999998</v>
      </c>
      <c r="S3589">
        <f t="shared" si="113"/>
        <v>4.0976854824999993</v>
      </c>
      <c r="T3589" t="s">
        <v>19</v>
      </c>
    </row>
    <row r="3590" spans="1:20" x14ac:dyDescent="0.25">
      <c r="A3590">
        <v>3589</v>
      </c>
      <c r="B3590" t="s">
        <v>444</v>
      </c>
      <c r="C3590" t="s">
        <v>1115</v>
      </c>
      <c r="D3590" t="str">
        <f t="shared" si="112"/>
        <v>Moore Jonathan</v>
      </c>
      <c r="E3590" t="s">
        <v>22</v>
      </c>
      <c r="F3590" t="s">
        <v>38</v>
      </c>
      <c r="G3590" t="s">
        <v>820</v>
      </c>
      <c r="H3590" t="s">
        <v>821</v>
      </c>
      <c r="I3590" t="s">
        <v>38</v>
      </c>
      <c r="J3590" t="s">
        <v>19</v>
      </c>
      <c r="K3590" t="str">
        <f>INDEX(Table6[Column1],MATCH(L3590,Table6[Column2]))</f>
        <v>Adults</v>
      </c>
      <c r="L3590">
        <v>46.838530689999999</v>
      </c>
      <c r="M3590" t="str">
        <f>VLOOKUP(L3590,Table1[],2)</f>
        <v>40 - 49</v>
      </c>
      <c r="N3590" t="str">
        <f>INDEX(Table7[Column1],MATCH(O3590,Table7[Column2]))</f>
        <v>Learning Stage</v>
      </c>
      <c r="O3590">
        <v>4.6290523319999997</v>
      </c>
      <c r="P3590" t="str">
        <f>VLOOKUP(O3590,Table13[],2)</f>
        <v>1 - 5</v>
      </c>
      <c r="Q3590" t="str">
        <f>INDEX(Table8[Column1],MATCH(R3590,Table8[Column2]))</f>
        <v>Scheduled</v>
      </c>
      <c r="R3590">
        <v>34.649442550000003</v>
      </c>
      <c r="S3590">
        <f t="shared" si="113"/>
        <v>1.443726772916667</v>
      </c>
      <c r="T3590" t="s">
        <v>19</v>
      </c>
    </row>
    <row r="3591" spans="1:20" x14ac:dyDescent="0.25">
      <c r="A3591">
        <v>3590</v>
      </c>
      <c r="B3591" t="s">
        <v>1951</v>
      </c>
      <c r="C3591" t="s">
        <v>50</v>
      </c>
      <c r="D3591" t="str">
        <f t="shared" si="112"/>
        <v>Vinson Robert</v>
      </c>
      <c r="E3591" t="s">
        <v>22</v>
      </c>
      <c r="F3591" t="s">
        <v>137</v>
      </c>
      <c r="G3591" t="s">
        <v>2305</v>
      </c>
      <c r="H3591" t="s">
        <v>1826</v>
      </c>
      <c r="I3591" t="s">
        <v>138</v>
      </c>
      <c r="J3591" t="s">
        <v>19</v>
      </c>
      <c r="K3591" t="str">
        <f>INDEX(Table6[Column1],MATCH(L3591,Table6[Column2]))</f>
        <v>Young Adults</v>
      </c>
      <c r="L3591">
        <v>30.69981701</v>
      </c>
      <c r="M3591" t="str">
        <f>VLOOKUP(L3591,Table1[],2)</f>
        <v>30 - 39</v>
      </c>
      <c r="N3591" t="str">
        <f>INDEX(Table7[Column1],MATCH(O3591,Table7[Column2]))</f>
        <v>Fitting in Stage</v>
      </c>
      <c r="O3591">
        <v>7.4143894809999997</v>
      </c>
      <c r="P3591" t="str">
        <f>VLOOKUP(O3591,Table13[],2)</f>
        <v>6 - 10</v>
      </c>
      <c r="Q3591" t="str">
        <f>INDEX(Table8[Column1],MATCH(R3591,Table8[Column2]))</f>
        <v>Scheduled</v>
      </c>
      <c r="R3591">
        <v>0</v>
      </c>
      <c r="S3591">
        <f t="shared" si="113"/>
        <v>0</v>
      </c>
      <c r="T3591" t="s">
        <v>19</v>
      </c>
    </row>
    <row r="3592" spans="1:20" x14ac:dyDescent="0.25">
      <c r="A3592">
        <v>3591</v>
      </c>
      <c r="B3592" t="s">
        <v>472</v>
      </c>
      <c r="C3592" t="s">
        <v>2150</v>
      </c>
      <c r="D3592" t="str">
        <f t="shared" si="112"/>
        <v>Willard Ben</v>
      </c>
      <c r="E3592" t="s">
        <v>22</v>
      </c>
      <c r="F3592" t="s">
        <v>424</v>
      </c>
      <c r="G3592" t="s">
        <v>1060</v>
      </c>
      <c r="H3592" t="s">
        <v>1061</v>
      </c>
      <c r="I3592" t="s">
        <v>121</v>
      </c>
      <c r="J3592" t="s">
        <v>19</v>
      </c>
      <c r="K3592" t="str">
        <f>INDEX(Table6[Column1],MATCH(L3592,Table6[Column2]))</f>
        <v>Adults</v>
      </c>
      <c r="L3592">
        <v>41.896372880000001</v>
      </c>
      <c r="M3592" t="str">
        <f>VLOOKUP(L3592,Table1[],2)</f>
        <v>40 - 49</v>
      </c>
      <c r="N3592" t="str">
        <f>INDEX(Table7[Column1],MATCH(O3592,Table7[Column2]))</f>
        <v>Fitting in Stage</v>
      </c>
      <c r="O3592">
        <v>6.8812221320000004</v>
      </c>
      <c r="P3592" t="str">
        <f>VLOOKUP(O3592,Table13[],2)</f>
        <v>6 - 10</v>
      </c>
      <c r="Q3592" t="str">
        <f>INDEX(Table8[Column1],MATCH(R3592,Table8[Column2]))</f>
        <v>Maintained</v>
      </c>
      <c r="R3592">
        <v>56.013302240000002</v>
      </c>
      <c r="S3592">
        <f t="shared" si="113"/>
        <v>2.3338875933333334</v>
      </c>
      <c r="T3592" t="s">
        <v>19</v>
      </c>
    </row>
    <row r="3593" spans="1:20" x14ac:dyDescent="0.25">
      <c r="A3593">
        <v>3592</v>
      </c>
      <c r="B3593" t="s">
        <v>3442</v>
      </c>
      <c r="C3593" t="s">
        <v>1580</v>
      </c>
      <c r="D3593" t="str">
        <f t="shared" si="112"/>
        <v>McNamara Judith</v>
      </c>
      <c r="E3593" t="s">
        <v>15</v>
      </c>
      <c r="F3593" t="s">
        <v>24</v>
      </c>
      <c r="G3593" t="s">
        <v>2305</v>
      </c>
      <c r="H3593" t="s">
        <v>1826</v>
      </c>
      <c r="I3593" t="s">
        <v>24</v>
      </c>
      <c r="J3593" t="s">
        <v>19</v>
      </c>
      <c r="K3593" t="str">
        <f>INDEX(Table6[Column1],MATCH(L3593,Table6[Column2]))</f>
        <v>Adults</v>
      </c>
      <c r="L3593">
        <v>46.598723669999998</v>
      </c>
      <c r="M3593" t="str">
        <f>VLOOKUP(L3593,Table1[],2)</f>
        <v>40 - 49</v>
      </c>
      <c r="N3593" t="str">
        <f>INDEX(Table7[Column1],MATCH(O3593,Table7[Column2]))</f>
        <v>Learning Stage</v>
      </c>
      <c r="O3593">
        <v>5.281417298</v>
      </c>
      <c r="P3593" t="str">
        <f>VLOOKUP(O3593,Table13[],2)</f>
        <v>1 - 5</v>
      </c>
      <c r="Q3593" t="str">
        <f>INDEX(Table8[Column1],MATCH(R3593,Table8[Column2]))</f>
        <v>Maintained</v>
      </c>
      <c r="R3593">
        <v>59.102609659999999</v>
      </c>
      <c r="S3593">
        <f t="shared" si="113"/>
        <v>2.4626087358333333</v>
      </c>
      <c r="T3593" t="s">
        <v>19</v>
      </c>
    </row>
    <row r="3594" spans="1:20" x14ac:dyDescent="0.25">
      <c r="A3594">
        <v>3593</v>
      </c>
      <c r="B3594" t="s">
        <v>3269</v>
      </c>
      <c r="C3594" t="s">
        <v>954</v>
      </c>
      <c r="D3594" t="str">
        <f t="shared" si="112"/>
        <v>McGraw Jean</v>
      </c>
      <c r="E3594" t="s">
        <v>15</v>
      </c>
      <c r="F3594" t="s">
        <v>277</v>
      </c>
      <c r="G3594" t="s">
        <v>2305</v>
      </c>
      <c r="H3594" t="s">
        <v>1826</v>
      </c>
      <c r="I3594" t="s">
        <v>277</v>
      </c>
      <c r="J3594" t="s">
        <v>19</v>
      </c>
      <c r="K3594" t="str">
        <f>INDEX(Table6[Column1],MATCH(L3594,Table6[Column2]))</f>
        <v>Adults</v>
      </c>
      <c r="L3594">
        <v>43.591884210000003</v>
      </c>
      <c r="M3594" t="str">
        <f>VLOOKUP(L3594,Table1[],2)</f>
        <v>40 - 49</v>
      </c>
      <c r="N3594" t="str">
        <f>INDEX(Table7[Column1],MATCH(O3594,Table7[Column2]))</f>
        <v>Learning Stage</v>
      </c>
      <c r="O3594">
        <v>4.5965870349999998</v>
      </c>
      <c r="P3594" t="str">
        <f>VLOOKUP(O3594,Table13[],2)</f>
        <v>1 - 5</v>
      </c>
      <c r="Q3594" t="str">
        <f>INDEX(Table8[Column1],MATCH(R3594,Table8[Column2]))</f>
        <v>Maintained</v>
      </c>
      <c r="R3594">
        <v>56.204233330000001</v>
      </c>
      <c r="S3594">
        <f t="shared" si="113"/>
        <v>2.3418430554166667</v>
      </c>
      <c r="T3594" t="s">
        <v>19</v>
      </c>
    </row>
    <row r="3595" spans="1:20" x14ac:dyDescent="0.25">
      <c r="A3595">
        <v>3594</v>
      </c>
      <c r="B3595" t="s">
        <v>1265</v>
      </c>
      <c r="C3595" t="s">
        <v>1505</v>
      </c>
      <c r="D3595" t="str">
        <f t="shared" si="112"/>
        <v>Rodriquez Casey</v>
      </c>
      <c r="E3595" t="s">
        <v>22</v>
      </c>
      <c r="F3595" t="s">
        <v>95</v>
      </c>
      <c r="G3595" t="s">
        <v>1060</v>
      </c>
      <c r="H3595" t="s">
        <v>1061</v>
      </c>
      <c r="I3595" t="s">
        <v>87</v>
      </c>
      <c r="J3595" t="s">
        <v>19</v>
      </c>
      <c r="K3595" t="str">
        <f>INDEX(Table6[Column1],MATCH(L3595,Table6[Column2]))</f>
        <v>Adults</v>
      </c>
      <c r="L3595">
        <v>47.0814132</v>
      </c>
      <c r="M3595" t="str">
        <f>VLOOKUP(L3595,Table1[],2)</f>
        <v>40 - 49</v>
      </c>
      <c r="N3595" t="str">
        <f>INDEX(Table7[Column1],MATCH(O3595,Table7[Column2]))</f>
        <v>Learning Stage</v>
      </c>
      <c r="O3595">
        <v>1.541970963</v>
      </c>
      <c r="P3595" t="str">
        <f>VLOOKUP(O3595,Table13[],2)</f>
        <v>1 - 5</v>
      </c>
      <c r="Q3595" t="str">
        <f>INDEX(Table8[Column1],MATCH(R3595,Table8[Column2]))</f>
        <v>Maintained</v>
      </c>
      <c r="R3595">
        <v>51.264147700000002</v>
      </c>
      <c r="S3595">
        <f t="shared" si="113"/>
        <v>2.1360061541666671</v>
      </c>
      <c r="T3595" t="s">
        <v>19</v>
      </c>
    </row>
    <row r="3596" spans="1:20" x14ac:dyDescent="0.25">
      <c r="A3596">
        <v>3595</v>
      </c>
      <c r="B3596" t="s">
        <v>3443</v>
      </c>
      <c r="C3596" t="s">
        <v>2910</v>
      </c>
      <c r="D3596" t="str">
        <f t="shared" si="112"/>
        <v>Ore Frieda</v>
      </c>
      <c r="E3596" t="s">
        <v>15</v>
      </c>
      <c r="F3596" t="s">
        <v>27</v>
      </c>
      <c r="G3596" t="s">
        <v>1060</v>
      </c>
      <c r="H3596" t="s">
        <v>1061</v>
      </c>
      <c r="I3596" t="s">
        <v>27</v>
      </c>
      <c r="J3596" t="s">
        <v>19</v>
      </c>
      <c r="K3596" t="str">
        <f>INDEX(Table6[Column1],MATCH(L3596,Table6[Column2]))</f>
        <v>Adults</v>
      </c>
      <c r="L3596">
        <v>48.104769060000002</v>
      </c>
      <c r="M3596" t="str">
        <f>VLOOKUP(L3596,Table1[],2)</f>
        <v>40 - 49</v>
      </c>
      <c r="N3596" t="str">
        <f>INDEX(Table7[Column1],MATCH(O3596,Table7[Column2]))</f>
        <v>Learning Stage</v>
      </c>
      <c r="O3596">
        <v>4.6833141410000003</v>
      </c>
      <c r="P3596" t="str">
        <f>VLOOKUP(O3596,Table13[],2)</f>
        <v>1 - 5</v>
      </c>
      <c r="Q3596" t="str">
        <f>INDEX(Table8[Column1],MATCH(R3596,Table8[Column2]))</f>
        <v>Excused</v>
      </c>
      <c r="R3596">
        <v>125.1461268</v>
      </c>
      <c r="S3596">
        <f t="shared" si="113"/>
        <v>5.2144219500000002</v>
      </c>
      <c r="T3596" t="s">
        <v>19</v>
      </c>
    </row>
    <row r="3597" spans="1:20" x14ac:dyDescent="0.25">
      <c r="A3597">
        <v>3596</v>
      </c>
      <c r="B3597" t="s">
        <v>17</v>
      </c>
      <c r="C3597" t="s">
        <v>50</v>
      </c>
      <c r="D3597" t="str">
        <f t="shared" si="112"/>
        <v>Baker Robert</v>
      </c>
      <c r="E3597" t="s">
        <v>22</v>
      </c>
      <c r="F3597" t="s">
        <v>33</v>
      </c>
      <c r="G3597" t="s">
        <v>2305</v>
      </c>
      <c r="H3597" t="s">
        <v>1826</v>
      </c>
      <c r="I3597" t="s">
        <v>33</v>
      </c>
      <c r="J3597" t="s">
        <v>19</v>
      </c>
      <c r="K3597" t="str">
        <f>INDEX(Table6[Column1],MATCH(L3597,Table6[Column2]))</f>
        <v>Elders</v>
      </c>
      <c r="L3597">
        <v>51.901697259999999</v>
      </c>
      <c r="M3597" t="str">
        <f>VLOOKUP(L3597,Table1[],2)</f>
        <v>50 - 59</v>
      </c>
      <c r="N3597" t="str">
        <f>INDEX(Table7[Column1],MATCH(O3597,Table7[Column2]))</f>
        <v>Learning Stage</v>
      </c>
      <c r="O3597">
        <v>5.9276759739999996</v>
      </c>
      <c r="P3597" t="str">
        <f>VLOOKUP(O3597,Table13[],2)</f>
        <v>1 - 5</v>
      </c>
      <c r="Q3597" t="str">
        <f>INDEX(Table8[Column1],MATCH(R3597,Table8[Column2]))</f>
        <v>Habitual</v>
      </c>
      <c r="R3597">
        <v>81.236081130000002</v>
      </c>
      <c r="S3597">
        <f t="shared" si="113"/>
        <v>3.3848367137499999</v>
      </c>
      <c r="T3597" t="s">
        <v>19</v>
      </c>
    </row>
    <row r="3598" spans="1:20" x14ac:dyDescent="0.25">
      <c r="A3598">
        <v>3597</v>
      </c>
      <c r="B3598" t="s">
        <v>3444</v>
      </c>
      <c r="C3598" t="s">
        <v>241</v>
      </c>
      <c r="D3598" t="str">
        <f t="shared" si="112"/>
        <v>Harrah Jessica</v>
      </c>
      <c r="E3598" t="s">
        <v>15</v>
      </c>
      <c r="F3598" t="s">
        <v>38</v>
      </c>
      <c r="G3598" t="s">
        <v>2305</v>
      </c>
      <c r="H3598" t="s">
        <v>1826</v>
      </c>
      <c r="I3598" t="s">
        <v>38</v>
      </c>
      <c r="J3598" t="s">
        <v>19</v>
      </c>
      <c r="K3598" t="str">
        <f>INDEX(Table6[Column1],MATCH(L3598,Table6[Column2]))</f>
        <v>Youth</v>
      </c>
      <c r="L3598">
        <v>24.48809953</v>
      </c>
      <c r="M3598" t="str">
        <f>VLOOKUP(L3598,Table1[],2)</f>
        <v>20 - 29</v>
      </c>
      <c r="N3598" t="str">
        <f>INDEX(Table7[Column1],MATCH(O3598,Table7[Column2]))</f>
        <v>Learning Stage</v>
      </c>
      <c r="O3598">
        <v>3.152865861</v>
      </c>
      <c r="P3598" t="str">
        <f>VLOOKUP(O3598,Table13[],2)</f>
        <v>1 - 5</v>
      </c>
      <c r="Q3598" t="str">
        <f>INDEX(Table8[Column1],MATCH(R3598,Table8[Column2]))</f>
        <v>Scheduled</v>
      </c>
      <c r="R3598">
        <v>0</v>
      </c>
      <c r="S3598">
        <f t="shared" si="113"/>
        <v>0</v>
      </c>
      <c r="T3598" t="s">
        <v>19</v>
      </c>
    </row>
    <row r="3599" spans="1:20" x14ac:dyDescent="0.25">
      <c r="A3599">
        <v>3598</v>
      </c>
      <c r="B3599" t="s">
        <v>3445</v>
      </c>
      <c r="C3599" t="s">
        <v>567</v>
      </c>
      <c r="D3599" t="str">
        <f t="shared" si="112"/>
        <v>Perales Tracy</v>
      </c>
      <c r="E3599" t="s">
        <v>15</v>
      </c>
      <c r="F3599" t="s">
        <v>30</v>
      </c>
      <c r="G3599" t="s">
        <v>17</v>
      </c>
      <c r="H3599" t="s">
        <v>18</v>
      </c>
      <c r="I3599" t="s">
        <v>30</v>
      </c>
      <c r="J3599" t="s">
        <v>19</v>
      </c>
      <c r="K3599" t="str">
        <f>INDEX(Table6[Column1],MATCH(L3599,Table6[Column2]))</f>
        <v>Young Adults</v>
      </c>
      <c r="L3599">
        <v>36.066451219999998</v>
      </c>
      <c r="M3599" t="str">
        <f>VLOOKUP(L3599,Table1[],2)</f>
        <v>30 - 39</v>
      </c>
      <c r="N3599" t="str">
        <f>INDEX(Table7[Column1],MATCH(O3599,Table7[Column2]))</f>
        <v>Fitting in Stage</v>
      </c>
      <c r="O3599">
        <v>7.6127287219999999</v>
      </c>
      <c r="P3599" t="str">
        <f>VLOOKUP(O3599,Table13[],2)</f>
        <v>6 - 10</v>
      </c>
      <c r="Q3599" t="str">
        <f>INDEX(Table8[Column1],MATCH(R3599,Table8[Column2]))</f>
        <v>Scheduled</v>
      </c>
      <c r="R3599">
        <v>14.016375760000001</v>
      </c>
      <c r="S3599">
        <f t="shared" si="113"/>
        <v>0.58401565666666666</v>
      </c>
      <c r="T3599" t="s">
        <v>19</v>
      </c>
    </row>
    <row r="3600" spans="1:20" x14ac:dyDescent="0.25">
      <c r="A3600">
        <v>3599</v>
      </c>
      <c r="B3600" t="s">
        <v>1209</v>
      </c>
      <c r="C3600" t="s">
        <v>2539</v>
      </c>
      <c r="D3600" t="str">
        <f t="shared" si="112"/>
        <v>Taylor Julia</v>
      </c>
      <c r="E3600" t="s">
        <v>15</v>
      </c>
      <c r="F3600" t="s">
        <v>1458</v>
      </c>
      <c r="G3600" t="s">
        <v>2305</v>
      </c>
      <c r="H3600" t="s">
        <v>1826</v>
      </c>
      <c r="I3600" t="s">
        <v>192</v>
      </c>
      <c r="J3600" t="s">
        <v>19</v>
      </c>
      <c r="K3600" t="str">
        <f>INDEX(Table6[Column1],MATCH(L3600,Table6[Column2]))</f>
        <v>Young Adults</v>
      </c>
      <c r="L3600">
        <v>33.554978939999998</v>
      </c>
      <c r="M3600" t="str">
        <f>VLOOKUP(L3600,Table1[],2)</f>
        <v>30 - 39</v>
      </c>
      <c r="N3600" t="str">
        <f>INDEX(Table7[Column1],MATCH(O3600,Table7[Column2]))</f>
        <v>Learning Stage</v>
      </c>
      <c r="O3600">
        <v>4.0707104259999998</v>
      </c>
      <c r="P3600" t="str">
        <f>VLOOKUP(O3600,Table13[],2)</f>
        <v>1 - 5</v>
      </c>
      <c r="Q3600" t="str">
        <f>INDEX(Table8[Column1],MATCH(R3600,Table8[Column2]))</f>
        <v>Scheduled</v>
      </c>
      <c r="R3600">
        <v>0</v>
      </c>
      <c r="S3600">
        <f t="shared" si="113"/>
        <v>0</v>
      </c>
      <c r="T3600" t="s">
        <v>19</v>
      </c>
    </row>
    <row r="3601" spans="1:20" x14ac:dyDescent="0.25">
      <c r="A3601">
        <v>3600</v>
      </c>
      <c r="B3601" t="s">
        <v>3253</v>
      </c>
      <c r="C3601" t="s">
        <v>1465</v>
      </c>
      <c r="D3601" t="str">
        <f t="shared" si="112"/>
        <v>Blakely Andrew</v>
      </c>
      <c r="E3601" t="s">
        <v>22</v>
      </c>
      <c r="F3601" t="s">
        <v>1984</v>
      </c>
      <c r="G3601" t="s">
        <v>1060</v>
      </c>
      <c r="H3601" t="s">
        <v>1061</v>
      </c>
      <c r="I3601" t="s">
        <v>169</v>
      </c>
      <c r="J3601" t="s">
        <v>19</v>
      </c>
      <c r="K3601" t="str">
        <f>INDEX(Table6[Column1],MATCH(L3601,Table6[Column2]))</f>
        <v>Adults</v>
      </c>
      <c r="L3601">
        <v>40.254297049999998</v>
      </c>
      <c r="M3601" t="str">
        <f>VLOOKUP(L3601,Table1[],2)</f>
        <v>40 - 49</v>
      </c>
      <c r="N3601" t="str">
        <f>INDEX(Table7[Column1],MATCH(O3601,Table7[Column2]))</f>
        <v>Fitting in Stage</v>
      </c>
      <c r="O3601">
        <v>7.7332217229999998</v>
      </c>
      <c r="P3601" t="str">
        <f>VLOOKUP(O3601,Table13[],2)</f>
        <v>6 - 10</v>
      </c>
      <c r="Q3601" t="str">
        <f>INDEX(Table8[Column1],MATCH(R3601,Table8[Column2]))</f>
        <v>Maintained</v>
      </c>
      <c r="R3601">
        <v>68.654052210000003</v>
      </c>
      <c r="S3601">
        <f t="shared" si="113"/>
        <v>2.8605855087499998</v>
      </c>
      <c r="T3601" t="s">
        <v>19</v>
      </c>
    </row>
    <row r="3602" spans="1:20" x14ac:dyDescent="0.25">
      <c r="A3602">
        <v>3601</v>
      </c>
      <c r="B3602" t="s">
        <v>3446</v>
      </c>
      <c r="C3602" t="s">
        <v>2485</v>
      </c>
      <c r="D3602" t="str">
        <f t="shared" si="112"/>
        <v>Rick Perry</v>
      </c>
      <c r="E3602" t="s">
        <v>22</v>
      </c>
      <c r="F3602" t="s">
        <v>1793</v>
      </c>
      <c r="G3602" t="s">
        <v>1060</v>
      </c>
      <c r="H3602" t="s">
        <v>1061</v>
      </c>
      <c r="I3602" t="s">
        <v>138</v>
      </c>
      <c r="J3602" t="s">
        <v>19</v>
      </c>
      <c r="K3602" t="str">
        <f>INDEX(Table6[Column1],MATCH(L3602,Table6[Column2]))</f>
        <v>Adults</v>
      </c>
      <c r="L3602">
        <v>42.637133939999998</v>
      </c>
      <c r="M3602" t="str">
        <f>VLOOKUP(L3602,Table1[],2)</f>
        <v>40 - 49</v>
      </c>
      <c r="N3602" t="str">
        <f>INDEX(Table7[Column1],MATCH(O3602,Table7[Column2]))</f>
        <v>Learning Stage</v>
      </c>
      <c r="O3602">
        <v>4.6496231530000003</v>
      </c>
      <c r="P3602" t="str">
        <f>VLOOKUP(O3602,Table13[],2)</f>
        <v>1 - 5</v>
      </c>
      <c r="Q3602" t="str">
        <f>INDEX(Table8[Column1],MATCH(R3602,Table8[Column2]))</f>
        <v>Maintained</v>
      </c>
      <c r="R3602">
        <v>57.995155990000001</v>
      </c>
      <c r="S3602">
        <f t="shared" si="113"/>
        <v>2.4164648329166667</v>
      </c>
      <c r="T3602" t="s">
        <v>19</v>
      </c>
    </row>
    <row r="3603" spans="1:20" x14ac:dyDescent="0.25">
      <c r="A3603">
        <v>3602</v>
      </c>
      <c r="B3603" t="s">
        <v>2100</v>
      </c>
      <c r="C3603" t="s">
        <v>1853</v>
      </c>
      <c r="D3603" t="str">
        <f t="shared" si="112"/>
        <v>Peters Tara</v>
      </c>
      <c r="E3603" t="s">
        <v>15</v>
      </c>
      <c r="F3603" t="s">
        <v>593</v>
      </c>
      <c r="G3603" t="s">
        <v>2305</v>
      </c>
      <c r="H3603" t="s">
        <v>1826</v>
      </c>
      <c r="I3603" t="s">
        <v>90</v>
      </c>
      <c r="J3603" t="s">
        <v>19</v>
      </c>
      <c r="K3603" t="str">
        <f>INDEX(Table6[Column1],MATCH(L3603,Table6[Column2]))</f>
        <v>Seniors</v>
      </c>
      <c r="L3603">
        <v>61.395740570000001</v>
      </c>
      <c r="M3603" t="str">
        <f>VLOOKUP(L3603,Table1[],2)</f>
        <v>60 and Above</v>
      </c>
      <c r="N3603" t="str">
        <f>INDEX(Table7[Column1],MATCH(O3603,Table7[Column2]))</f>
        <v>Fitting in Stage</v>
      </c>
      <c r="O3603">
        <v>7.7592101370000002</v>
      </c>
      <c r="P3603" t="str">
        <f>VLOOKUP(O3603,Table13[],2)</f>
        <v>6 - 10</v>
      </c>
      <c r="Q3603" t="str">
        <f>INDEX(Table8[Column1],MATCH(R3603,Table8[Column2]))</f>
        <v>Unexcused</v>
      </c>
      <c r="R3603">
        <v>170.2368295</v>
      </c>
      <c r="S3603">
        <f t="shared" si="113"/>
        <v>7.0932012291666666</v>
      </c>
      <c r="T3603" t="s">
        <v>19</v>
      </c>
    </row>
    <row r="3604" spans="1:20" x14ac:dyDescent="0.25">
      <c r="A3604">
        <v>3603</v>
      </c>
      <c r="B3604" t="s">
        <v>1023</v>
      </c>
      <c r="C3604" t="s">
        <v>635</v>
      </c>
      <c r="D3604" t="str">
        <f t="shared" si="112"/>
        <v>Wright Justin</v>
      </c>
      <c r="E3604" t="s">
        <v>22</v>
      </c>
      <c r="F3604" t="s">
        <v>1226</v>
      </c>
      <c r="G3604" t="s">
        <v>2305</v>
      </c>
      <c r="H3604" t="s">
        <v>1826</v>
      </c>
      <c r="I3604" t="s">
        <v>24</v>
      </c>
      <c r="J3604" t="s">
        <v>19</v>
      </c>
      <c r="K3604" t="str">
        <f>INDEX(Table6[Column1],MATCH(L3604,Table6[Column2]))</f>
        <v>Elders</v>
      </c>
      <c r="L3604">
        <v>50.643357129999998</v>
      </c>
      <c r="M3604" t="str">
        <f>VLOOKUP(L3604,Table1[],2)</f>
        <v>50 - 59</v>
      </c>
      <c r="N3604" t="str">
        <f>INDEX(Table7[Column1],MATCH(O3604,Table7[Column2]))</f>
        <v>Learning Stage</v>
      </c>
      <c r="O3604">
        <v>2.4761832290000001</v>
      </c>
      <c r="P3604" t="str">
        <f>VLOOKUP(O3604,Table13[],2)</f>
        <v>1 - 5</v>
      </c>
      <c r="Q3604" t="str">
        <f>INDEX(Table8[Column1],MATCH(R3604,Table8[Column2]))</f>
        <v>Habitual</v>
      </c>
      <c r="R3604">
        <v>85.454656400000005</v>
      </c>
      <c r="S3604">
        <f t="shared" si="113"/>
        <v>3.5606106833333331</v>
      </c>
      <c r="T3604" t="s">
        <v>19</v>
      </c>
    </row>
    <row r="3605" spans="1:20" x14ac:dyDescent="0.25">
      <c r="A3605">
        <v>3604</v>
      </c>
      <c r="B3605" t="s">
        <v>3447</v>
      </c>
      <c r="C3605" t="s">
        <v>354</v>
      </c>
      <c r="D3605" t="str">
        <f t="shared" si="112"/>
        <v>Harriman Kim</v>
      </c>
      <c r="E3605" t="s">
        <v>15</v>
      </c>
      <c r="F3605" t="s">
        <v>38</v>
      </c>
      <c r="G3605" t="s">
        <v>2305</v>
      </c>
      <c r="H3605" t="s">
        <v>1826</v>
      </c>
      <c r="I3605" t="s">
        <v>38</v>
      </c>
      <c r="J3605" t="s">
        <v>19</v>
      </c>
      <c r="K3605" t="str">
        <f>INDEX(Table6[Column1],MATCH(L3605,Table6[Column2]))</f>
        <v>Adults</v>
      </c>
      <c r="L3605">
        <v>45.974359499999998</v>
      </c>
      <c r="M3605" t="str">
        <f>VLOOKUP(L3605,Table1[],2)</f>
        <v>40 - 49</v>
      </c>
      <c r="N3605" t="str">
        <f>INDEX(Table7[Column1],MATCH(O3605,Table7[Column2]))</f>
        <v>Learning Stage</v>
      </c>
      <c r="O3605">
        <v>5.1568254409999996</v>
      </c>
      <c r="P3605" t="str">
        <f>VLOOKUP(O3605,Table13[],2)</f>
        <v>1 - 5</v>
      </c>
      <c r="Q3605" t="str">
        <f>INDEX(Table8[Column1],MATCH(R3605,Table8[Column2]))</f>
        <v>Habitual</v>
      </c>
      <c r="R3605">
        <v>94.572802870000004</v>
      </c>
      <c r="S3605">
        <f t="shared" si="113"/>
        <v>3.9405334529166667</v>
      </c>
      <c r="T3605" t="s">
        <v>19</v>
      </c>
    </row>
    <row r="3606" spans="1:20" x14ac:dyDescent="0.25">
      <c r="A3606">
        <v>3605</v>
      </c>
      <c r="B3606" t="s">
        <v>1254</v>
      </c>
      <c r="C3606" t="s">
        <v>3448</v>
      </c>
      <c r="D3606" t="str">
        <f t="shared" si="112"/>
        <v>Carter Lavina</v>
      </c>
      <c r="E3606" t="s">
        <v>15</v>
      </c>
      <c r="F3606" t="s">
        <v>38</v>
      </c>
      <c r="G3606" t="s">
        <v>820</v>
      </c>
      <c r="H3606" t="s">
        <v>821</v>
      </c>
      <c r="I3606" t="s">
        <v>38</v>
      </c>
      <c r="J3606" t="s">
        <v>19</v>
      </c>
      <c r="K3606" t="str">
        <f>INDEX(Table6[Column1],MATCH(L3606,Table6[Column2]))</f>
        <v>Young Adults</v>
      </c>
      <c r="L3606">
        <v>36.158630819999999</v>
      </c>
      <c r="M3606" t="str">
        <f>VLOOKUP(L3606,Table1[],2)</f>
        <v>30 - 39</v>
      </c>
      <c r="N3606" t="str">
        <f>INDEX(Table7[Column1],MATCH(O3606,Table7[Column2]))</f>
        <v>Learning Stage</v>
      </c>
      <c r="O3606">
        <v>3.440195793</v>
      </c>
      <c r="P3606" t="str">
        <f>VLOOKUP(O3606,Table13[],2)</f>
        <v>1 - 5</v>
      </c>
      <c r="Q3606" t="str">
        <f>INDEX(Table8[Column1],MATCH(R3606,Table8[Column2]))</f>
        <v>Maintained</v>
      </c>
      <c r="R3606">
        <v>58.535429000000001</v>
      </c>
      <c r="S3606">
        <f t="shared" si="113"/>
        <v>2.4389762083333335</v>
      </c>
      <c r="T3606" t="s">
        <v>19</v>
      </c>
    </row>
    <row r="3607" spans="1:20" x14ac:dyDescent="0.25">
      <c r="A3607">
        <v>3606</v>
      </c>
      <c r="B3607" t="s">
        <v>3449</v>
      </c>
      <c r="C3607" t="s">
        <v>2759</v>
      </c>
      <c r="D3607" t="str">
        <f t="shared" si="112"/>
        <v>Creech Marilyn</v>
      </c>
      <c r="E3607" t="s">
        <v>15</v>
      </c>
      <c r="F3607" t="s">
        <v>54</v>
      </c>
      <c r="G3607" t="s">
        <v>1060</v>
      </c>
      <c r="H3607" t="s">
        <v>1061</v>
      </c>
      <c r="I3607" t="s">
        <v>54</v>
      </c>
      <c r="J3607" t="s">
        <v>19</v>
      </c>
      <c r="K3607" t="str">
        <f>INDEX(Table6[Column1],MATCH(L3607,Table6[Column2]))</f>
        <v>Youth</v>
      </c>
      <c r="L3607">
        <v>28.469043889999998</v>
      </c>
      <c r="M3607" t="str">
        <f>VLOOKUP(L3607,Table1[],2)</f>
        <v>20 - 29</v>
      </c>
      <c r="N3607" t="str">
        <f>INDEX(Table7[Column1],MATCH(O3607,Table7[Column2]))</f>
        <v>Learning Stage</v>
      </c>
      <c r="O3607">
        <v>5.7191587640000003</v>
      </c>
      <c r="P3607" t="str">
        <f>VLOOKUP(O3607,Table13[],2)</f>
        <v>1 - 5</v>
      </c>
      <c r="Q3607" t="str">
        <f>INDEX(Table8[Column1],MATCH(R3607,Table8[Column2]))</f>
        <v>Scheduled</v>
      </c>
      <c r="R3607">
        <v>10.00458819</v>
      </c>
      <c r="S3607">
        <f t="shared" si="113"/>
        <v>0.41685784124999997</v>
      </c>
      <c r="T3607" t="s">
        <v>19</v>
      </c>
    </row>
    <row r="3608" spans="1:20" x14ac:dyDescent="0.25">
      <c r="A3608">
        <v>3607</v>
      </c>
      <c r="B3608" t="s">
        <v>1763</v>
      </c>
      <c r="C3608" t="s">
        <v>630</v>
      </c>
      <c r="D3608" t="str">
        <f t="shared" si="112"/>
        <v>McClure Richard</v>
      </c>
      <c r="E3608" t="s">
        <v>22</v>
      </c>
      <c r="F3608" t="s">
        <v>33</v>
      </c>
      <c r="G3608" t="s">
        <v>2305</v>
      </c>
      <c r="H3608" t="s">
        <v>1826</v>
      </c>
      <c r="I3608" t="s">
        <v>33</v>
      </c>
      <c r="J3608" t="s">
        <v>19</v>
      </c>
      <c r="K3608" t="str">
        <f>INDEX(Table6[Column1],MATCH(L3608,Table6[Column2]))</f>
        <v>Adults</v>
      </c>
      <c r="L3608">
        <v>44.655343129999999</v>
      </c>
      <c r="M3608" t="str">
        <f>VLOOKUP(L3608,Table1[],2)</f>
        <v>40 - 49</v>
      </c>
      <c r="N3608" t="str">
        <f>INDEX(Table7[Column1],MATCH(O3608,Table7[Column2]))</f>
        <v>Learning Stage</v>
      </c>
      <c r="O3608">
        <v>4.3754263760000001</v>
      </c>
      <c r="P3608" t="str">
        <f>VLOOKUP(O3608,Table13[],2)</f>
        <v>1 - 5</v>
      </c>
      <c r="Q3608" t="str">
        <f>INDEX(Table8[Column1],MATCH(R3608,Table8[Column2]))</f>
        <v>Maintained</v>
      </c>
      <c r="R3608">
        <v>74.448985919999998</v>
      </c>
      <c r="S3608">
        <f t="shared" si="113"/>
        <v>3.1020410799999998</v>
      </c>
      <c r="T3608" t="s">
        <v>19</v>
      </c>
    </row>
    <row r="3609" spans="1:20" x14ac:dyDescent="0.25">
      <c r="A3609">
        <v>3608</v>
      </c>
      <c r="B3609" t="s">
        <v>3450</v>
      </c>
      <c r="C3609" t="s">
        <v>279</v>
      </c>
      <c r="D3609" t="str">
        <f t="shared" si="112"/>
        <v>Pace Patricia</v>
      </c>
      <c r="E3609" t="s">
        <v>15</v>
      </c>
      <c r="F3609" t="s">
        <v>1456</v>
      </c>
      <c r="G3609" t="s">
        <v>1060</v>
      </c>
      <c r="H3609" t="s">
        <v>1061</v>
      </c>
      <c r="I3609" t="s">
        <v>107</v>
      </c>
      <c r="J3609" t="s">
        <v>19</v>
      </c>
      <c r="K3609" t="str">
        <f>INDEX(Table6[Column1],MATCH(L3609,Table6[Column2]))</f>
        <v>Youth</v>
      </c>
      <c r="L3609">
        <v>29.935765060000001</v>
      </c>
      <c r="M3609" t="str">
        <f>VLOOKUP(L3609,Table1[],2)</f>
        <v>20 - 29</v>
      </c>
      <c r="N3609" t="str">
        <f>INDEX(Table7[Column1],MATCH(O3609,Table7[Column2]))</f>
        <v>Learning Stage</v>
      </c>
      <c r="O3609">
        <v>5.4560085330000003</v>
      </c>
      <c r="P3609" t="str">
        <f>VLOOKUP(O3609,Table13[],2)</f>
        <v>1 - 5</v>
      </c>
      <c r="Q3609" t="str">
        <f>INDEX(Table8[Column1],MATCH(R3609,Table8[Column2]))</f>
        <v>Scheduled</v>
      </c>
      <c r="R3609">
        <v>0</v>
      </c>
      <c r="S3609">
        <f t="shared" si="113"/>
        <v>0</v>
      </c>
      <c r="T3609" t="s">
        <v>19</v>
      </c>
    </row>
    <row r="3610" spans="1:20" x14ac:dyDescent="0.25">
      <c r="A3610">
        <v>3609</v>
      </c>
      <c r="B3610" t="s">
        <v>3451</v>
      </c>
      <c r="C3610" t="s">
        <v>93</v>
      </c>
      <c r="D3610" t="str">
        <f t="shared" si="112"/>
        <v>Venable William</v>
      </c>
      <c r="E3610" t="s">
        <v>22</v>
      </c>
      <c r="F3610" t="s">
        <v>87</v>
      </c>
      <c r="G3610" t="s">
        <v>2305</v>
      </c>
      <c r="H3610" t="s">
        <v>1826</v>
      </c>
      <c r="I3610" t="s">
        <v>87</v>
      </c>
      <c r="J3610" t="s">
        <v>19</v>
      </c>
      <c r="K3610" t="str">
        <f>INDEX(Table6[Column1],MATCH(L3610,Table6[Column2]))</f>
        <v>Adults</v>
      </c>
      <c r="L3610">
        <v>45.381769949999999</v>
      </c>
      <c r="M3610" t="str">
        <f>VLOOKUP(L3610,Table1[],2)</f>
        <v>40 - 49</v>
      </c>
      <c r="N3610" t="str">
        <f>INDEX(Table7[Column1],MATCH(O3610,Table7[Column2]))</f>
        <v>Learning Stage</v>
      </c>
      <c r="O3610">
        <v>5.6703123609999997</v>
      </c>
      <c r="P3610" t="str">
        <f>VLOOKUP(O3610,Table13[],2)</f>
        <v>1 - 5</v>
      </c>
      <c r="Q3610" t="str">
        <f>INDEX(Table8[Column1],MATCH(R3610,Table8[Column2]))</f>
        <v>Maintained</v>
      </c>
      <c r="R3610">
        <v>72.425248080000003</v>
      </c>
      <c r="S3610">
        <f t="shared" si="113"/>
        <v>3.0177186700000003</v>
      </c>
      <c r="T3610" t="s">
        <v>19</v>
      </c>
    </row>
    <row r="3611" spans="1:20" x14ac:dyDescent="0.25">
      <c r="A3611">
        <v>3610</v>
      </c>
      <c r="B3611" t="s">
        <v>3452</v>
      </c>
      <c r="C3611" t="s">
        <v>3453</v>
      </c>
      <c r="D3611" t="str">
        <f t="shared" si="112"/>
        <v>Hitt Melba</v>
      </c>
      <c r="E3611" t="s">
        <v>15</v>
      </c>
      <c r="F3611" t="s">
        <v>157</v>
      </c>
      <c r="G3611" t="s">
        <v>2305</v>
      </c>
      <c r="H3611" t="s">
        <v>1826</v>
      </c>
      <c r="I3611" t="s">
        <v>157</v>
      </c>
      <c r="J3611" t="s">
        <v>19</v>
      </c>
      <c r="K3611" t="str">
        <f>INDEX(Table6[Column1],MATCH(L3611,Table6[Column2]))</f>
        <v>Adults</v>
      </c>
      <c r="L3611">
        <v>47.552872530000002</v>
      </c>
      <c r="M3611" t="str">
        <f>VLOOKUP(L3611,Table1[],2)</f>
        <v>40 - 49</v>
      </c>
      <c r="N3611" t="str">
        <f>INDEX(Table7[Column1],MATCH(O3611,Table7[Column2]))</f>
        <v>Fitting in Stage</v>
      </c>
      <c r="O3611">
        <v>6.0823567440000001</v>
      </c>
      <c r="P3611" t="str">
        <f>VLOOKUP(O3611,Table13[],2)</f>
        <v>6 - 10</v>
      </c>
      <c r="Q3611" t="str">
        <f>INDEX(Table8[Column1],MATCH(R3611,Table8[Column2]))</f>
        <v>Excused</v>
      </c>
      <c r="R3611">
        <v>157.26805669999999</v>
      </c>
      <c r="S3611">
        <f t="shared" si="113"/>
        <v>6.5528356958333323</v>
      </c>
      <c r="T3611" t="s">
        <v>19</v>
      </c>
    </row>
    <row r="3612" spans="1:20" x14ac:dyDescent="0.25">
      <c r="A3612">
        <v>3611</v>
      </c>
      <c r="B3612" t="s">
        <v>1058</v>
      </c>
      <c r="C3612" t="s">
        <v>77</v>
      </c>
      <c r="D3612" t="str">
        <f t="shared" si="112"/>
        <v>Cole Sandra</v>
      </c>
      <c r="E3612" t="s">
        <v>15</v>
      </c>
      <c r="F3612" t="s">
        <v>33</v>
      </c>
      <c r="G3612" t="s">
        <v>1060</v>
      </c>
      <c r="H3612" t="s">
        <v>1061</v>
      </c>
      <c r="I3612" t="s">
        <v>33</v>
      </c>
      <c r="J3612" t="s">
        <v>19</v>
      </c>
      <c r="K3612" t="str">
        <f>INDEX(Table6[Column1],MATCH(L3612,Table6[Column2]))</f>
        <v>Young Adults</v>
      </c>
      <c r="L3612">
        <v>33.650882770000003</v>
      </c>
      <c r="M3612" t="str">
        <f>VLOOKUP(L3612,Table1[],2)</f>
        <v>30 - 39</v>
      </c>
      <c r="N3612" t="str">
        <f>INDEX(Table7[Column1],MATCH(O3612,Table7[Column2]))</f>
        <v>Learning Stage</v>
      </c>
      <c r="O3612">
        <v>5.0884022919999996</v>
      </c>
      <c r="P3612" t="str">
        <f>VLOOKUP(O3612,Table13[],2)</f>
        <v>1 - 5</v>
      </c>
      <c r="Q3612" t="str">
        <f>INDEX(Table8[Column1],MATCH(R3612,Table8[Column2]))</f>
        <v>Scheduled</v>
      </c>
      <c r="R3612">
        <v>0</v>
      </c>
      <c r="S3612">
        <f t="shared" si="113"/>
        <v>0</v>
      </c>
      <c r="T3612" t="s">
        <v>19</v>
      </c>
    </row>
    <row r="3613" spans="1:20" x14ac:dyDescent="0.25">
      <c r="A3613">
        <v>3612</v>
      </c>
      <c r="B3613" t="s">
        <v>3454</v>
      </c>
      <c r="C3613" t="s">
        <v>883</v>
      </c>
      <c r="D3613" t="str">
        <f t="shared" si="112"/>
        <v>Uselton Jason</v>
      </c>
      <c r="E3613" t="s">
        <v>22</v>
      </c>
      <c r="F3613" t="s">
        <v>1231</v>
      </c>
      <c r="G3613" t="s">
        <v>2305</v>
      </c>
      <c r="H3613" t="s">
        <v>1826</v>
      </c>
      <c r="I3613" t="s">
        <v>87</v>
      </c>
      <c r="J3613" t="s">
        <v>19</v>
      </c>
      <c r="K3613" t="str">
        <f>INDEX(Table6[Column1],MATCH(L3613,Table6[Column2]))</f>
        <v>Young Adults</v>
      </c>
      <c r="L3613">
        <v>33.143047840000001</v>
      </c>
      <c r="M3613" t="str">
        <f>VLOOKUP(L3613,Table1[],2)</f>
        <v>30 - 39</v>
      </c>
      <c r="N3613" t="str">
        <f>INDEX(Table7[Column1],MATCH(O3613,Table7[Column2]))</f>
        <v>Learning Stage</v>
      </c>
      <c r="O3613">
        <v>3.5428701650000001</v>
      </c>
      <c r="P3613" t="str">
        <f>VLOOKUP(O3613,Table13[],2)</f>
        <v>1 - 5</v>
      </c>
      <c r="Q3613" t="str">
        <f>INDEX(Table8[Column1],MATCH(R3613,Table8[Column2]))</f>
        <v>Scheduled</v>
      </c>
      <c r="R3613">
        <v>0</v>
      </c>
      <c r="S3613">
        <f t="shared" si="113"/>
        <v>0</v>
      </c>
      <c r="T3613" t="s">
        <v>19</v>
      </c>
    </row>
    <row r="3614" spans="1:20" x14ac:dyDescent="0.25">
      <c r="A3614">
        <v>3613</v>
      </c>
      <c r="B3614" t="s">
        <v>3455</v>
      </c>
      <c r="C3614" t="s">
        <v>3456</v>
      </c>
      <c r="D3614" t="str">
        <f t="shared" si="112"/>
        <v>Roque Elbert</v>
      </c>
      <c r="E3614" t="s">
        <v>22</v>
      </c>
      <c r="F3614" t="s">
        <v>157</v>
      </c>
      <c r="G3614" t="s">
        <v>2305</v>
      </c>
      <c r="H3614" t="s">
        <v>1826</v>
      </c>
      <c r="I3614" t="s">
        <v>157</v>
      </c>
      <c r="J3614" t="s">
        <v>19</v>
      </c>
      <c r="K3614" t="str">
        <f>INDEX(Table6[Column1],MATCH(L3614,Table6[Column2]))</f>
        <v>Adults</v>
      </c>
      <c r="L3614">
        <v>48.259427049999999</v>
      </c>
      <c r="M3614" t="str">
        <f>VLOOKUP(L3614,Table1[],2)</f>
        <v>40 - 49</v>
      </c>
      <c r="N3614" t="str">
        <f>INDEX(Table7[Column1],MATCH(O3614,Table7[Column2]))</f>
        <v>Learning Stage</v>
      </c>
      <c r="O3614">
        <v>2.9548770470000001</v>
      </c>
      <c r="P3614" t="str">
        <f>VLOOKUP(O3614,Table13[],2)</f>
        <v>1 - 5</v>
      </c>
      <c r="Q3614" t="str">
        <f>INDEX(Table8[Column1],MATCH(R3614,Table8[Column2]))</f>
        <v>Excused</v>
      </c>
      <c r="R3614">
        <v>122.1341434</v>
      </c>
      <c r="S3614">
        <f t="shared" si="113"/>
        <v>5.0889226416666666</v>
      </c>
      <c r="T3614" t="s">
        <v>19</v>
      </c>
    </row>
    <row r="3615" spans="1:20" x14ac:dyDescent="0.25">
      <c r="A3615">
        <v>3614</v>
      </c>
      <c r="B3615" t="s">
        <v>3457</v>
      </c>
      <c r="C3615" t="s">
        <v>1464</v>
      </c>
      <c r="D3615" t="str">
        <f t="shared" si="112"/>
        <v>Surratt Vera</v>
      </c>
      <c r="E3615" t="s">
        <v>15</v>
      </c>
      <c r="F3615" t="s">
        <v>358</v>
      </c>
      <c r="G3615" t="s">
        <v>2305</v>
      </c>
      <c r="H3615" t="s">
        <v>1826</v>
      </c>
      <c r="I3615" t="s">
        <v>358</v>
      </c>
      <c r="J3615" t="s">
        <v>19</v>
      </c>
      <c r="K3615" t="str">
        <f>INDEX(Table6[Column1],MATCH(L3615,Table6[Column2]))</f>
        <v>Youth</v>
      </c>
      <c r="L3615">
        <v>21.947860510000002</v>
      </c>
      <c r="M3615" t="str">
        <f>VLOOKUP(L3615,Table1[],2)</f>
        <v>20 - 29</v>
      </c>
      <c r="N3615" t="str">
        <f>INDEX(Table7[Column1],MATCH(O3615,Table7[Column2]))</f>
        <v>Learning Stage</v>
      </c>
      <c r="O3615">
        <v>4.393332902</v>
      </c>
      <c r="P3615" t="str">
        <f>VLOOKUP(O3615,Table13[],2)</f>
        <v>1 - 5</v>
      </c>
      <c r="Q3615" t="str">
        <f>INDEX(Table8[Column1],MATCH(R3615,Table8[Column2]))</f>
        <v>Scheduled</v>
      </c>
      <c r="R3615">
        <v>0</v>
      </c>
      <c r="S3615">
        <f t="shared" si="113"/>
        <v>0</v>
      </c>
      <c r="T3615" t="s">
        <v>19</v>
      </c>
    </row>
    <row r="3616" spans="1:20" x14ac:dyDescent="0.25">
      <c r="A3616">
        <v>3615</v>
      </c>
      <c r="B3616" t="s">
        <v>62</v>
      </c>
      <c r="C3616" t="s">
        <v>115</v>
      </c>
      <c r="D3616" t="str">
        <f t="shared" si="112"/>
        <v>Thomas Daniel</v>
      </c>
      <c r="E3616" t="s">
        <v>22</v>
      </c>
      <c r="F3616" t="s">
        <v>33</v>
      </c>
      <c r="G3616" t="s">
        <v>1060</v>
      </c>
      <c r="H3616" t="s">
        <v>1061</v>
      </c>
      <c r="I3616" t="s">
        <v>33</v>
      </c>
      <c r="J3616" t="s">
        <v>19</v>
      </c>
      <c r="K3616" t="str">
        <f>INDEX(Table6[Column1],MATCH(L3616,Table6[Column2]))</f>
        <v>Elders</v>
      </c>
      <c r="L3616">
        <v>52.359437309999997</v>
      </c>
      <c r="M3616" t="str">
        <f>VLOOKUP(L3616,Table1[],2)</f>
        <v>50 - 59</v>
      </c>
      <c r="N3616" t="str">
        <f>INDEX(Table7[Column1],MATCH(O3616,Table7[Column2]))</f>
        <v>Learning Stage</v>
      </c>
      <c r="O3616">
        <v>5.8110303910000001</v>
      </c>
      <c r="P3616" t="str">
        <f>VLOOKUP(O3616,Table13[],2)</f>
        <v>1 - 5</v>
      </c>
      <c r="Q3616" t="str">
        <f>INDEX(Table8[Column1],MATCH(R3616,Table8[Column2]))</f>
        <v>Habitual</v>
      </c>
      <c r="R3616">
        <v>89.066406490000006</v>
      </c>
      <c r="S3616">
        <f t="shared" si="113"/>
        <v>3.7111002704166669</v>
      </c>
      <c r="T3616" t="s">
        <v>19</v>
      </c>
    </row>
    <row r="3617" spans="1:20" x14ac:dyDescent="0.25">
      <c r="A3617">
        <v>3616</v>
      </c>
      <c r="B3617" t="s">
        <v>1672</v>
      </c>
      <c r="C3617" t="s">
        <v>709</v>
      </c>
      <c r="D3617" t="str">
        <f t="shared" si="112"/>
        <v>Greenwood Carlos</v>
      </c>
      <c r="E3617" t="s">
        <v>22</v>
      </c>
      <c r="F3617" t="s">
        <v>16</v>
      </c>
      <c r="G3617" t="s">
        <v>2724</v>
      </c>
      <c r="H3617" t="s">
        <v>1863</v>
      </c>
      <c r="I3617" t="s">
        <v>16</v>
      </c>
      <c r="J3617" t="s">
        <v>19</v>
      </c>
      <c r="K3617" t="str">
        <f>INDEX(Table6[Column1],MATCH(L3617,Table6[Column2]))</f>
        <v>Adults</v>
      </c>
      <c r="L3617">
        <v>45.0107456</v>
      </c>
      <c r="M3617" t="str">
        <f>VLOOKUP(L3617,Table1[],2)</f>
        <v>40 - 49</v>
      </c>
      <c r="N3617" t="str">
        <f>INDEX(Table7[Column1],MATCH(O3617,Table7[Column2]))</f>
        <v>Learning Stage</v>
      </c>
      <c r="O3617">
        <v>5.6862524240000001</v>
      </c>
      <c r="P3617" t="str">
        <f>VLOOKUP(O3617,Table13[],2)</f>
        <v>1 - 5</v>
      </c>
      <c r="Q3617" t="str">
        <f>INDEX(Table8[Column1],MATCH(R3617,Table8[Column2]))</f>
        <v>Scheduled</v>
      </c>
      <c r="R3617">
        <v>29.510122859999999</v>
      </c>
      <c r="S3617">
        <f t="shared" si="113"/>
        <v>1.2295884524999998</v>
      </c>
      <c r="T3617" t="s">
        <v>19</v>
      </c>
    </row>
    <row r="3618" spans="1:20" x14ac:dyDescent="0.25">
      <c r="A3618">
        <v>3617</v>
      </c>
      <c r="B3618" t="s">
        <v>1409</v>
      </c>
      <c r="C3618" t="s">
        <v>52</v>
      </c>
      <c r="D3618" t="str">
        <f t="shared" si="112"/>
        <v>Palmer John</v>
      </c>
      <c r="E3618" t="s">
        <v>22</v>
      </c>
      <c r="F3618" t="s">
        <v>157</v>
      </c>
      <c r="G3618" t="s">
        <v>1060</v>
      </c>
      <c r="H3618" t="s">
        <v>1061</v>
      </c>
      <c r="I3618" t="s">
        <v>157</v>
      </c>
      <c r="J3618" t="s">
        <v>19</v>
      </c>
      <c r="K3618" t="str">
        <f>INDEX(Table6[Column1],MATCH(L3618,Table6[Column2]))</f>
        <v>Elders</v>
      </c>
      <c r="L3618">
        <v>50.365583090000001</v>
      </c>
      <c r="M3618" t="str">
        <f>VLOOKUP(L3618,Table1[],2)</f>
        <v>50 - 59</v>
      </c>
      <c r="N3618" t="str">
        <f>INDEX(Table7[Column1],MATCH(O3618,Table7[Column2]))</f>
        <v>Learning Stage</v>
      </c>
      <c r="O3618">
        <v>4.4284930149999999</v>
      </c>
      <c r="P3618" t="str">
        <f>VLOOKUP(O3618,Table13[],2)</f>
        <v>1 - 5</v>
      </c>
      <c r="Q3618" t="str">
        <f>INDEX(Table8[Column1],MATCH(R3618,Table8[Column2]))</f>
        <v>Maintained</v>
      </c>
      <c r="R3618">
        <v>60.288128399999998</v>
      </c>
      <c r="S3618">
        <f t="shared" si="113"/>
        <v>2.5120053499999999</v>
      </c>
      <c r="T3618" t="s">
        <v>19</v>
      </c>
    </row>
    <row r="3619" spans="1:20" x14ac:dyDescent="0.25">
      <c r="A3619">
        <v>3618</v>
      </c>
      <c r="B3619" t="s">
        <v>682</v>
      </c>
      <c r="C3619" t="s">
        <v>56</v>
      </c>
      <c r="D3619" t="str">
        <f t="shared" si="112"/>
        <v>Cunningham James</v>
      </c>
      <c r="E3619" t="s">
        <v>22</v>
      </c>
      <c r="F3619" t="s">
        <v>54</v>
      </c>
      <c r="G3619" t="s">
        <v>1060</v>
      </c>
      <c r="H3619" t="s">
        <v>1061</v>
      </c>
      <c r="I3619" t="s">
        <v>54</v>
      </c>
      <c r="J3619" t="s">
        <v>19</v>
      </c>
      <c r="K3619" t="str">
        <f>INDEX(Table6[Column1],MATCH(L3619,Table6[Column2]))</f>
        <v>Young Adults</v>
      </c>
      <c r="L3619">
        <v>34.730430890000001</v>
      </c>
      <c r="M3619" t="str">
        <f>VLOOKUP(L3619,Table1[],2)</f>
        <v>30 - 39</v>
      </c>
      <c r="N3619" t="str">
        <f>INDEX(Table7[Column1],MATCH(O3619,Table7[Column2]))</f>
        <v>Learning Stage</v>
      </c>
      <c r="O3619">
        <v>3.6752897349999998</v>
      </c>
      <c r="P3619" t="str">
        <f>VLOOKUP(O3619,Table13[],2)</f>
        <v>1 - 5</v>
      </c>
      <c r="Q3619" t="str">
        <f>INDEX(Table8[Column1],MATCH(R3619,Table8[Column2]))</f>
        <v>Scheduled</v>
      </c>
      <c r="R3619">
        <v>0</v>
      </c>
      <c r="S3619">
        <f t="shared" si="113"/>
        <v>0</v>
      </c>
      <c r="T3619" t="s">
        <v>19</v>
      </c>
    </row>
    <row r="3620" spans="1:20" x14ac:dyDescent="0.25">
      <c r="A3620">
        <v>3619</v>
      </c>
      <c r="B3620" t="s">
        <v>3458</v>
      </c>
      <c r="C3620" t="s">
        <v>3459</v>
      </c>
      <c r="D3620" t="str">
        <f t="shared" si="112"/>
        <v>Matherly Trish</v>
      </c>
      <c r="E3620" t="s">
        <v>15</v>
      </c>
      <c r="F3620" t="s">
        <v>2390</v>
      </c>
      <c r="G3620" t="s">
        <v>1060</v>
      </c>
      <c r="H3620" t="s">
        <v>1061</v>
      </c>
      <c r="I3620" t="s">
        <v>138</v>
      </c>
      <c r="J3620" t="s">
        <v>19</v>
      </c>
      <c r="K3620" t="str">
        <f>INDEX(Table6[Column1],MATCH(L3620,Table6[Column2]))</f>
        <v>Young Adults</v>
      </c>
      <c r="L3620">
        <v>38.537193649999999</v>
      </c>
      <c r="M3620" t="str">
        <f>VLOOKUP(L3620,Table1[],2)</f>
        <v>30 - 39</v>
      </c>
      <c r="N3620" t="str">
        <f>INDEX(Table7[Column1],MATCH(O3620,Table7[Column2]))</f>
        <v>Learning Stage</v>
      </c>
      <c r="O3620">
        <v>4.2300908259999996</v>
      </c>
      <c r="P3620" t="str">
        <f>VLOOKUP(O3620,Table13[],2)</f>
        <v>1 - 5</v>
      </c>
      <c r="Q3620" t="str">
        <f>INDEX(Table8[Column1],MATCH(R3620,Table8[Column2]))</f>
        <v>Maintained</v>
      </c>
      <c r="R3620">
        <v>55.803773649999997</v>
      </c>
      <c r="S3620">
        <f t="shared" si="113"/>
        <v>2.3251572354166665</v>
      </c>
      <c r="T3620" t="s">
        <v>19</v>
      </c>
    </row>
    <row r="3621" spans="1:20" x14ac:dyDescent="0.25">
      <c r="A3621">
        <v>3620</v>
      </c>
      <c r="B3621" t="s">
        <v>3460</v>
      </c>
      <c r="C3621" t="s">
        <v>905</v>
      </c>
      <c r="D3621" t="str">
        <f t="shared" si="112"/>
        <v>Schmaltz Peggy</v>
      </c>
      <c r="E3621" t="s">
        <v>15</v>
      </c>
      <c r="F3621" t="s">
        <v>38</v>
      </c>
      <c r="G3621" t="s">
        <v>820</v>
      </c>
      <c r="H3621" t="s">
        <v>821</v>
      </c>
      <c r="I3621" t="s">
        <v>38</v>
      </c>
      <c r="J3621" t="s">
        <v>19</v>
      </c>
      <c r="K3621" t="str">
        <f>INDEX(Table6[Column1],MATCH(L3621,Table6[Column2]))</f>
        <v>Seniors</v>
      </c>
      <c r="L3621">
        <v>62.7464248</v>
      </c>
      <c r="M3621" t="str">
        <f>VLOOKUP(L3621,Table1[],2)</f>
        <v>60 and Above</v>
      </c>
      <c r="N3621" t="str">
        <f>INDEX(Table7[Column1],MATCH(O3621,Table7[Column2]))</f>
        <v>Learning Stage</v>
      </c>
      <c r="O3621">
        <v>5.3261874980000004</v>
      </c>
      <c r="P3621" t="str">
        <f>VLOOKUP(O3621,Table13[],2)</f>
        <v>1 - 5</v>
      </c>
      <c r="Q3621" t="str">
        <f>INDEX(Table8[Column1],MATCH(R3621,Table8[Column2]))</f>
        <v xml:space="preserve">Chronic </v>
      </c>
      <c r="R3621">
        <v>249.05587180000001</v>
      </c>
      <c r="S3621">
        <f t="shared" si="113"/>
        <v>10.377327991666666</v>
      </c>
      <c r="T3621" t="s">
        <v>19</v>
      </c>
    </row>
    <row r="3622" spans="1:20" x14ac:dyDescent="0.25">
      <c r="A3622">
        <v>3621</v>
      </c>
      <c r="B3622" t="s">
        <v>3461</v>
      </c>
      <c r="C3622" t="s">
        <v>1914</v>
      </c>
      <c r="D3622" t="str">
        <f t="shared" si="112"/>
        <v>Lacey Olga</v>
      </c>
      <c r="E3622" t="s">
        <v>15</v>
      </c>
      <c r="F3622" t="s">
        <v>1159</v>
      </c>
      <c r="G3622" t="s">
        <v>820</v>
      </c>
      <c r="H3622" t="s">
        <v>821</v>
      </c>
      <c r="I3622" t="s">
        <v>1159</v>
      </c>
      <c r="J3622" t="s">
        <v>19</v>
      </c>
      <c r="K3622" t="str">
        <f>INDEX(Table6[Column1],MATCH(L3622,Table6[Column2]))</f>
        <v>Adults</v>
      </c>
      <c r="L3622">
        <v>49.50449734</v>
      </c>
      <c r="M3622" t="str">
        <f>VLOOKUP(L3622,Table1[],2)</f>
        <v>40 - 49</v>
      </c>
      <c r="N3622" t="str">
        <f>INDEX(Table7[Column1],MATCH(O3622,Table7[Column2]))</f>
        <v>Learning Stage</v>
      </c>
      <c r="O3622">
        <v>3.0897894039999998</v>
      </c>
      <c r="P3622" t="str">
        <f>VLOOKUP(O3622,Table13[],2)</f>
        <v>1 - 5</v>
      </c>
      <c r="Q3622" t="str">
        <f>INDEX(Table8[Column1],MATCH(R3622,Table8[Column2]))</f>
        <v>Habitual</v>
      </c>
      <c r="R3622">
        <v>111.99791569999999</v>
      </c>
      <c r="S3622">
        <f t="shared" si="113"/>
        <v>4.6665798208333333</v>
      </c>
      <c r="T3622" t="s">
        <v>19</v>
      </c>
    </row>
    <row r="3623" spans="1:20" x14ac:dyDescent="0.25">
      <c r="A3623">
        <v>3622</v>
      </c>
      <c r="B3623" t="s">
        <v>400</v>
      </c>
      <c r="C3623" t="s">
        <v>1608</v>
      </c>
      <c r="D3623" t="str">
        <f t="shared" si="112"/>
        <v>Williams Christina</v>
      </c>
      <c r="E3623" t="s">
        <v>15</v>
      </c>
      <c r="F3623" t="s">
        <v>3462</v>
      </c>
      <c r="G3623" t="s">
        <v>2305</v>
      </c>
      <c r="H3623" t="s">
        <v>1826</v>
      </c>
      <c r="I3623" t="s">
        <v>87</v>
      </c>
      <c r="J3623" t="s">
        <v>19</v>
      </c>
      <c r="K3623" t="str">
        <f>INDEX(Table6[Column1],MATCH(L3623,Table6[Column2]))</f>
        <v>Adults</v>
      </c>
      <c r="L3623">
        <v>40.281960820000002</v>
      </c>
      <c r="M3623" t="str">
        <f>VLOOKUP(L3623,Table1[],2)</f>
        <v>40 - 49</v>
      </c>
      <c r="N3623" t="str">
        <f>INDEX(Table7[Column1],MATCH(O3623,Table7[Column2]))</f>
        <v>Learning Stage</v>
      </c>
      <c r="O3623">
        <v>4.6069774270000003</v>
      </c>
      <c r="P3623" t="str">
        <f>VLOOKUP(O3623,Table13[],2)</f>
        <v>1 - 5</v>
      </c>
      <c r="Q3623" t="str">
        <f>INDEX(Table8[Column1],MATCH(R3623,Table8[Column2]))</f>
        <v>Maintained</v>
      </c>
      <c r="R3623">
        <v>62.794616089999998</v>
      </c>
      <c r="S3623">
        <f t="shared" si="113"/>
        <v>2.6164423370833334</v>
      </c>
      <c r="T3623" t="s">
        <v>19</v>
      </c>
    </row>
    <row r="3624" spans="1:20" x14ac:dyDescent="0.25">
      <c r="A3624">
        <v>3623</v>
      </c>
      <c r="B3624" t="s">
        <v>3463</v>
      </c>
      <c r="C3624" t="s">
        <v>1187</v>
      </c>
      <c r="D3624" t="str">
        <f t="shared" si="112"/>
        <v>Underwood Douglas</v>
      </c>
      <c r="E3624" t="s">
        <v>22</v>
      </c>
      <c r="F3624" t="s">
        <v>176</v>
      </c>
      <c r="G3624" t="s">
        <v>2305</v>
      </c>
      <c r="H3624" t="s">
        <v>1826</v>
      </c>
      <c r="I3624" t="s">
        <v>134</v>
      </c>
      <c r="J3624" t="s">
        <v>19</v>
      </c>
      <c r="K3624" t="str">
        <f>INDEX(Table6[Column1],MATCH(L3624,Table6[Column2]))</f>
        <v>Elders</v>
      </c>
      <c r="L3624">
        <v>56.870467169999998</v>
      </c>
      <c r="M3624" t="str">
        <f>VLOOKUP(L3624,Table1[],2)</f>
        <v>50 - 59</v>
      </c>
      <c r="N3624" t="str">
        <f>INDEX(Table7[Column1],MATCH(O3624,Table7[Column2]))</f>
        <v>Fitting in Stage</v>
      </c>
      <c r="O3624">
        <v>7.6647701130000003</v>
      </c>
      <c r="P3624" t="str">
        <f>VLOOKUP(O3624,Table13[],2)</f>
        <v>6 - 10</v>
      </c>
      <c r="Q3624" t="str">
        <f>INDEX(Table8[Column1],MATCH(R3624,Table8[Column2]))</f>
        <v>Excused</v>
      </c>
      <c r="R3624">
        <v>139.50222199999999</v>
      </c>
      <c r="S3624">
        <f t="shared" si="113"/>
        <v>5.8125925833333332</v>
      </c>
      <c r="T3624" t="s">
        <v>19</v>
      </c>
    </row>
    <row r="3625" spans="1:20" x14ac:dyDescent="0.25">
      <c r="A3625">
        <v>3624</v>
      </c>
      <c r="B3625" t="s">
        <v>3464</v>
      </c>
      <c r="C3625" t="s">
        <v>1128</v>
      </c>
      <c r="D3625" t="str">
        <f t="shared" si="112"/>
        <v>Jolly Pedro</v>
      </c>
      <c r="E3625" t="s">
        <v>22</v>
      </c>
      <c r="F3625" t="s">
        <v>1206</v>
      </c>
      <c r="G3625" t="s">
        <v>2305</v>
      </c>
      <c r="H3625" t="s">
        <v>1826</v>
      </c>
      <c r="I3625" t="s">
        <v>90</v>
      </c>
      <c r="J3625" t="s">
        <v>19</v>
      </c>
      <c r="K3625" t="str">
        <f>INDEX(Table6[Column1],MATCH(L3625,Table6[Column2]))</f>
        <v>Adults</v>
      </c>
      <c r="L3625">
        <v>46.515432850000003</v>
      </c>
      <c r="M3625" t="str">
        <f>VLOOKUP(L3625,Table1[],2)</f>
        <v>40 - 49</v>
      </c>
      <c r="N3625" t="str">
        <f>INDEX(Table7[Column1],MATCH(O3625,Table7[Column2]))</f>
        <v>Learning Stage</v>
      </c>
      <c r="O3625">
        <v>2.9918875730000001</v>
      </c>
      <c r="P3625" t="str">
        <f>VLOOKUP(O3625,Table13[],2)</f>
        <v>1 - 5</v>
      </c>
      <c r="Q3625" t="str">
        <f>INDEX(Table8[Column1],MATCH(R3625,Table8[Column2]))</f>
        <v>Maintained</v>
      </c>
      <c r="R3625">
        <v>58.888299250000003</v>
      </c>
      <c r="S3625">
        <f t="shared" si="113"/>
        <v>2.4536791354166669</v>
      </c>
      <c r="T3625" t="s">
        <v>19</v>
      </c>
    </row>
    <row r="3626" spans="1:20" x14ac:dyDescent="0.25">
      <c r="A3626">
        <v>3625</v>
      </c>
      <c r="B3626" t="s">
        <v>490</v>
      </c>
      <c r="C3626" t="s">
        <v>940</v>
      </c>
      <c r="D3626" t="str">
        <f t="shared" si="112"/>
        <v>Cox Leon</v>
      </c>
      <c r="E3626" t="s">
        <v>22</v>
      </c>
      <c r="F3626" t="s">
        <v>38</v>
      </c>
      <c r="G3626" t="s">
        <v>2305</v>
      </c>
      <c r="H3626" t="s">
        <v>1826</v>
      </c>
      <c r="I3626" t="s">
        <v>38</v>
      </c>
      <c r="J3626" t="s">
        <v>19</v>
      </c>
      <c r="K3626" t="str">
        <f>INDEX(Table6[Column1],MATCH(L3626,Table6[Column2]))</f>
        <v>Young Adults</v>
      </c>
      <c r="L3626">
        <v>37.813229460000002</v>
      </c>
      <c r="M3626" t="str">
        <f>VLOOKUP(L3626,Table1[],2)</f>
        <v>30 - 39</v>
      </c>
      <c r="N3626" t="str">
        <f>INDEX(Table7[Column1],MATCH(O3626,Table7[Column2]))</f>
        <v>Learning Stage</v>
      </c>
      <c r="O3626">
        <v>3.9346193450000002</v>
      </c>
      <c r="P3626" t="str">
        <f>VLOOKUP(O3626,Table13[],2)</f>
        <v>1 - 5</v>
      </c>
      <c r="Q3626" t="str">
        <f>INDEX(Table8[Column1],MATCH(R3626,Table8[Column2]))</f>
        <v>Scheduled</v>
      </c>
      <c r="R3626">
        <v>24.515863800000002</v>
      </c>
      <c r="S3626">
        <f t="shared" si="113"/>
        <v>1.0214943250000001</v>
      </c>
      <c r="T3626" t="s">
        <v>19</v>
      </c>
    </row>
    <row r="3627" spans="1:20" x14ac:dyDescent="0.25">
      <c r="A3627">
        <v>3626</v>
      </c>
      <c r="B3627" t="s">
        <v>944</v>
      </c>
      <c r="C3627" t="s">
        <v>1573</v>
      </c>
      <c r="D3627" t="str">
        <f t="shared" si="112"/>
        <v>Payne Marion</v>
      </c>
      <c r="E3627" t="s">
        <v>15</v>
      </c>
      <c r="F3627" t="s">
        <v>533</v>
      </c>
      <c r="G3627" t="s">
        <v>2305</v>
      </c>
      <c r="H3627" t="s">
        <v>1826</v>
      </c>
      <c r="I3627" t="s">
        <v>169</v>
      </c>
      <c r="J3627" t="s">
        <v>19</v>
      </c>
      <c r="K3627" t="str">
        <f>INDEX(Table6[Column1],MATCH(L3627,Table6[Column2]))</f>
        <v>Elders</v>
      </c>
      <c r="L3627">
        <v>56.835787060000001</v>
      </c>
      <c r="M3627" t="str">
        <f>VLOOKUP(L3627,Table1[],2)</f>
        <v>50 - 59</v>
      </c>
      <c r="N3627" t="str">
        <f>INDEX(Table7[Column1],MATCH(O3627,Table7[Column2]))</f>
        <v>Learning Stage</v>
      </c>
      <c r="O3627">
        <v>5.6178529460000002</v>
      </c>
      <c r="P3627" t="str">
        <f>VLOOKUP(O3627,Table13[],2)</f>
        <v>1 - 5</v>
      </c>
      <c r="Q3627" t="str">
        <f>INDEX(Table8[Column1],MATCH(R3627,Table8[Column2]))</f>
        <v>Excused</v>
      </c>
      <c r="R3627">
        <v>130.56151919999999</v>
      </c>
      <c r="S3627">
        <f t="shared" si="113"/>
        <v>5.4400632999999994</v>
      </c>
      <c r="T3627" t="s">
        <v>19</v>
      </c>
    </row>
    <row r="3628" spans="1:20" x14ac:dyDescent="0.25">
      <c r="A3628">
        <v>3627</v>
      </c>
      <c r="B3628" t="s">
        <v>656</v>
      </c>
      <c r="C3628" t="s">
        <v>308</v>
      </c>
      <c r="D3628" t="str">
        <f t="shared" si="112"/>
        <v>Collins Maria</v>
      </c>
      <c r="E3628" t="s">
        <v>15</v>
      </c>
      <c r="F3628" t="s">
        <v>38</v>
      </c>
      <c r="G3628" t="s">
        <v>2305</v>
      </c>
      <c r="H3628" t="s">
        <v>1826</v>
      </c>
      <c r="I3628" t="s">
        <v>38</v>
      </c>
      <c r="J3628" t="s">
        <v>19</v>
      </c>
      <c r="K3628" t="str">
        <f>INDEX(Table6[Column1],MATCH(L3628,Table6[Column2]))</f>
        <v>Young Adults</v>
      </c>
      <c r="L3628">
        <v>35.456296399999999</v>
      </c>
      <c r="M3628" t="str">
        <f>VLOOKUP(L3628,Table1[],2)</f>
        <v>30 - 39</v>
      </c>
      <c r="N3628" t="str">
        <f>INDEX(Table7[Column1],MATCH(O3628,Table7[Column2]))</f>
        <v>Learning Stage</v>
      </c>
      <c r="O3628">
        <v>2.7972445029999999</v>
      </c>
      <c r="P3628" t="str">
        <f>VLOOKUP(O3628,Table13[],2)</f>
        <v>1 - 5</v>
      </c>
      <c r="Q3628" t="str">
        <f>INDEX(Table8[Column1],MATCH(R3628,Table8[Column2]))</f>
        <v>Scheduled</v>
      </c>
      <c r="R3628">
        <v>31.289341180000001</v>
      </c>
      <c r="S3628">
        <f t="shared" si="113"/>
        <v>1.3037225491666669</v>
      </c>
      <c r="T3628" t="s">
        <v>19</v>
      </c>
    </row>
    <row r="3629" spans="1:20" x14ac:dyDescent="0.25">
      <c r="A3629">
        <v>3628</v>
      </c>
      <c r="B3629" t="s">
        <v>3465</v>
      </c>
      <c r="C3629" t="s">
        <v>877</v>
      </c>
      <c r="D3629" t="str">
        <f t="shared" si="112"/>
        <v>Ralston Henry</v>
      </c>
      <c r="E3629" t="s">
        <v>22</v>
      </c>
      <c r="F3629" t="s">
        <v>1430</v>
      </c>
      <c r="G3629" t="s">
        <v>2305</v>
      </c>
      <c r="H3629" t="s">
        <v>1826</v>
      </c>
      <c r="I3629" t="s">
        <v>54</v>
      </c>
      <c r="J3629" t="s">
        <v>19</v>
      </c>
      <c r="K3629" t="str">
        <f>INDEX(Table6[Column1],MATCH(L3629,Table6[Column2]))</f>
        <v>Adults</v>
      </c>
      <c r="L3629">
        <v>46.826858110000003</v>
      </c>
      <c r="M3629" t="str">
        <f>VLOOKUP(L3629,Table1[],2)</f>
        <v>40 - 49</v>
      </c>
      <c r="N3629" t="str">
        <f>INDEX(Table7[Column1],MATCH(O3629,Table7[Column2]))</f>
        <v>Learning Stage</v>
      </c>
      <c r="O3629">
        <v>3.9846789440000001</v>
      </c>
      <c r="P3629" t="str">
        <f>VLOOKUP(O3629,Table13[],2)</f>
        <v>1 - 5</v>
      </c>
      <c r="Q3629" t="str">
        <f>INDEX(Table8[Column1],MATCH(R3629,Table8[Column2]))</f>
        <v>Excused</v>
      </c>
      <c r="R3629">
        <v>121.34207670000001</v>
      </c>
      <c r="S3629">
        <f t="shared" si="113"/>
        <v>5.0559198624999997</v>
      </c>
      <c r="T3629" t="s">
        <v>19</v>
      </c>
    </row>
    <row r="3630" spans="1:20" x14ac:dyDescent="0.25">
      <c r="A3630">
        <v>3629</v>
      </c>
      <c r="B3630" t="s">
        <v>3466</v>
      </c>
      <c r="C3630" t="s">
        <v>3467</v>
      </c>
      <c r="D3630" t="str">
        <f t="shared" si="112"/>
        <v>Lemons Ronna</v>
      </c>
      <c r="E3630" t="s">
        <v>15</v>
      </c>
      <c r="F3630" t="s">
        <v>485</v>
      </c>
      <c r="G3630" t="s">
        <v>2305</v>
      </c>
      <c r="H3630" t="s">
        <v>1826</v>
      </c>
      <c r="I3630" t="s">
        <v>24</v>
      </c>
      <c r="J3630" t="s">
        <v>19</v>
      </c>
      <c r="K3630" t="str">
        <f>INDEX(Table6[Column1],MATCH(L3630,Table6[Column2]))</f>
        <v>Adults</v>
      </c>
      <c r="L3630">
        <v>43.879209779999996</v>
      </c>
      <c r="M3630" t="str">
        <f>VLOOKUP(L3630,Table1[],2)</f>
        <v>40 - 49</v>
      </c>
      <c r="N3630" t="str">
        <f>INDEX(Table7[Column1],MATCH(O3630,Table7[Column2]))</f>
        <v>Fitting in Stage</v>
      </c>
      <c r="O3630">
        <v>7.4279182749999997</v>
      </c>
      <c r="P3630" t="str">
        <f>VLOOKUP(O3630,Table13[],2)</f>
        <v>6 - 10</v>
      </c>
      <c r="Q3630" t="str">
        <f>INDEX(Table8[Column1],MATCH(R3630,Table8[Column2]))</f>
        <v>Habitual</v>
      </c>
      <c r="R3630">
        <v>81.385063540000004</v>
      </c>
      <c r="S3630">
        <f t="shared" si="113"/>
        <v>3.3910443141666669</v>
      </c>
      <c r="T3630" t="s">
        <v>19</v>
      </c>
    </row>
    <row r="3631" spans="1:20" x14ac:dyDescent="0.25">
      <c r="A3631">
        <v>3630</v>
      </c>
      <c r="B3631" t="s">
        <v>1082</v>
      </c>
      <c r="C3631" t="s">
        <v>447</v>
      </c>
      <c r="D3631" t="str">
        <f t="shared" si="112"/>
        <v>Williamson Karen</v>
      </c>
      <c r="E3631" t="s">
        <v>15</v>
      </c>
      <c r="F3631" t="s">
        <v>2443</v>
      </c>
      <c r="G3631" t="s">
        <v>2305</v>
      </c>
      <c r="H3631" t="s">
        <v>1826</v>
      </c>
      <c r="I3631" t="s">
        <v>101</v>
      </c>
      <c r="J3631" t="s">
        <v>19</v>
      </c>
      <c r="K3631" t="str">
        <f>INDEX(Table6[Column1],MATCH(L3631,Table6[Column2]))</f>
        <v>Adults</v>
      </c>
      <c r="L3631">
        <v>48.440354659999997</v>
      </c>
      <c r="M3631" t="str">
        <f>VLOOKUP(L3631,Table1[],2)</f>
        <v>40 - 49</v>
      </c>
      <c r="N3631" t="str">
        <f>INDEX(Table7[Column1],MATCH(O3631,Table7[Column2]))</f>
        <v>Fitting in Stage</v>
      </c>
      <c r="O3631">
        <v>6.2003792090000003</v>
      </c>
      <c r="P3631" t="str">
        <f>VLOOKUP(O3631,Table13[],2)</f>
        <v>6 - 10</v>
      </c>
      <c r="Q3631" t="str">
        <f>INDEX(Table8[Column1],MATCH(R3631,Table8[Column2]))</f>
        <v>Habitual</v>
      </c>
      <c r="R3631">
        <v>105.5602166</v>
      </c>
      <c r="S3631">
        <f t="shared" si="113"/>
        <v>4.3983423583333332</v>
      </c>
      <c r="T3631" t="s">
        <v>19</v>
      </c>
    </row>
    <row r="3632" spans="1:20" x14ac:dyDescent="0.25">
      <c r="A3632">
        <v>3631</v>
      </c>
      <c r="B3632" t="s">
        <v>3468</v>
      </c>
      <c r="C3632" t="s">
        <v>559</v>
      </c>
      <c r="D3632" t="str">
        <f t="shared" si="112"/>
        <v>Applegate Ernest</v>
      </c>
      <c r="E3632" t="s">
        <v>22</v>
      </c>
      <c r="F3632" t="s">
        <v>87</v>
      </c>
      <c r="G3632" t="s">
        <v>2305</v>
      </c>
      <c r="H3632" t="s">
        <v>1826</v>
      </c>
      <c r="I3632" t="s">
        <v>87</v>
      </c>
      <c r="J3632" t="s">
        <v>19</v>
      </c>
      <c r="K3632" t="str">
        <f>INDEX(Table6[Column1],MATCH(L3632,Table6[Column2]))</f>
        <v>Young Adults</v>
      </c>
      <c r="L3632">
        <v>37.668911989999998</v>
      </c>
      <c r="M3632" t="str">
        <f>VLOOKUP(L3632,Table1[],2)</f>
        <v>30 - 39</v>
      </c>
      <c r="N3632" t="str">
        <f>INDEX(Table7[Column1],MATCH(O3632,Table7[Column2]))</f>
        <v>Learning Stage</v>
      </c>
      <c r="O3632">
        <v>2.4411229689999998</v>
      </c>
      <c r="P3632" t="str">
        <f>VLOOKUP(O3632,Table13[],2)</f>
        <v>1 - 5</v>
      </c>
      <c r="Q3632" t="str">
        <f>INDEX(Table8[Column1],MATCH(R3632,Table8[Column2]))</f>
        <v>Scheduled</v>
      </c>
      <c r="R3632">
        <v>19.300403710000001</v>
      </c>
      <c r="S3632">
        <f t="shared" si="113"/>
        <v>0.80418348791666661</v>
      </c>
      <c r="T3632" t="s">
        <v>19</v>
      </c>
    </row>
    <row r="3633" spans="1:20" x14ac:dyDescent="0.25">
      <c r="A3633">
        <v>3632</v>
      </c>
      <c r="B3633" t="s">
        <v>3469</v>
      </c>
      <c r="C3633" t="s">
        <v>147</v>
      </c>
      <c r="D3633" t="str">
        <f t="shared" si="112"/>
        <v>Purington Linda</v>
      </c>
      <c r="E3633" t="s">
        <v>15</v>
      </c>
      <c r="F3633" t="s">
        <v>407</v>
      </c>
      <c r="G3633" t="s">
        <v>1060</v>
      </c>
      <c r="H3633" t="s">
        <v>1061</v>
      </c>
      <c r="I3633" t="s">
        <v>407</v>
      </c>
      <c r="J3633" t="s">
        <v>19</v>
      </c>
      <c r="K3633" t="str">
        <f>INDEX(Table6[Column1],MATCH(L3633,Table6[Column2]))</f>
        <v>Young Adults</v>
      </c>
      <c r="L3633">
        <v>35.682463220000002</v>
      </c>
      <c r="M3633" t="str">
        <f>VLOOKUP(L3633,Table1[],2)</f>
        <v>30 - 39</v>
      </c>
      <c r="N3633" t="str">
        <f>INDEX(Table7[Column1],MATCH(O3633,Table7[Column2]))</f>
        <v>Learning Stage</v>
      </c>
      <c r="O3633">
        <v>1.477094291</v>
      </c>
      <c r="P3633" t="str">
        <f>VLOOKUP(O3633,Table13[],2)</f>
        <v>1 - 5</v>
      </c>
      <c r="Q3633" t="str">
        <f>INDEX(Table8[Column1],MATCH(R3633,Table8[Column2]))</f>
        <v>Scheduled</v>
      </c>
      <c r="R3633">
        <v>10.048928829999999</v>
      </c>
      <c r="S3633">
        <f t="shared" si="113"/>
        <v>0.41870536791666668</v>
      </c>
      <c r="T3633" t="s">
        <v>19</v>
      </c>
    </row>
    <row r="3634" spans="1:20" x14ac:dyDescent="0.25">
      <c r="A3634">
        <v>3633</v>
      </c>
      <c r="B3634" t="s">
        <v>3470</v>
      </c>
      <c r="C3634" t="s">
        <v>368</v>
      </c>
      <c r="D3634" t="str">
        <f t="shared" si="112"/>
        <v>Baltazar Frank</v>
      </c>
      <c r="E3634" t="s">
        <v>22</v>
      </c>
      <c r="F3634" t="s">
        <v>87</v>
      </c>
      <c r="G3634" t="s">
        <v>2305</v>
      </c>
      <c r="H3634" t="s">
        <v>1826</v>
      </c>
      <c r="I3634" t="s">
        <v>87</v>
      </c>
      <c r="J3634" t="s">
        <v>19</v>
      </c>
      <c r="K3634" t="str">
        <f>INDEX(Table6[Column1],MATCH(L3634,Table6[Column2]))</f>
        <v>Adults</v>
      </c>
      <c r="L3634">
        <v>40.759886129999998</v>
      </c>
      <c r="M3634" t="str">
        <f>VLOOKUP(L3634,Table1[],2)</f>
        <v>40 - 49</v>
      </c>
      <c r="N3634" t="str">
        <f>INDEX(Table7[Column1],MATCH(O3634,Table7[Column2]))</f>
        <v>Learning Stage</v>
      </c>
      <c r="O3634">
        <v>4.8518096130000004</v>
      </c>
      <c r="P3634" t="str">
        <f>VLOOKUP(O3634,Table13[],2)</f>
        <v>1 - 5</v>
      </c>
      <c r="Q3634" t="str">
        <f>INDEX(Table8[Column1],MATCH(R3634,Table8[Column2]))</f>
        <v>Scheduled</v>
      </c>
      <c r="R3634">
        <v>23.976521049999999</v>
      </c>
      <c r="S3634">
        <f t="shared" si="113"/>
        <v>0.99902171041666654</v>
      </c>
      <c r="T3634" t="s">
        <v>19</v>
      </c>
    </row>
    <row r="3635" spans="1:20" x14ac:dyDescent="0.25">
      <c r="A3635">
        <v>3634</v>
      </c>
      <c r="B3635" t="s">
        <v>3471</v>
      </c>
      <c r="C3635" t="s">
        <v>1030</v>
      </c>
      <c r="D3635" t="str">
        <f t="shared" si="112"/>
        <v>Koga Kristen</v>
      </c>
      <c r="E3635" t="s">
        <v>15</v>
      </c>
      <c r="F3635" t="s">
        <v>169</v>
      </c>
      <c r="G3635" t="s">
        <v>1060</v>
      </c>
      <c r="H3635" t="s">
        <v>1061</v>
      </c>
      <c r="I3635" t="s">
        <v>169</v>
      </c>
      <c r="J3635" t="s">
        <v>19</v>
      </c>
      <c r="K3635" t="str">
        <f>INDEX(Table6[Column1],MATCH(L3635,Table6[Column2]))</f>
        <v>Youth</v>
      </c>
      <c r="L3635">
        <v>29.53719044</v>
      </c>
      <c r="M3635" t="str">
        <f>VLOOKUP(L3635,Table1[],2)</f>
        <v>20 - 29</v>
      </c>
      <c r="N3635" t="str">
        <f>INDEX(Table7[Column1],MATCH(O3635,Table7[Column2]))</f>
        <v>Learning Stage</v>
      </c>
      <c r="O3635">
        <v>4.4564737179999998</v>
      </c>
      <c r="P3635" t="str">
        <f>VLOOKUP(O3635,Table13[],2)</f>
        <v>1 - 5</v>
      </c>
      <c r="Q3635" t="str">
        <f>INDEX(Table8[Column1],MATCH(R3635,Table8[Column2]))</f>
        <v>Scheduled</v>
      </c>
      <c r="R3635">
        <v>12.07758868</v>
      </c>
      <c r="S3635">
        <f t="shared" si="113"/>
        <v>0.5032328616666667</v>
      </c>
      <c r="T3635" t="s">
        <v>19</v>
      </c>
    </row>
    <row r="3636" spans="1:20" x14ac:dyDescent="0.25">
      <c r="A3636">
        <v>3635</v>
      </c>
      <c r="B3636" t="s">
        <v>3472</v>
      </c>
      <c r="C3636" t="s">
        <v>30</v>
      </c>
      <c r="D3636" t="str">
        <f t="shared" si="112"/>
        <v>Guion Victoria</v>
      </c>
      <c r="E3636" t="s">
        <v>15</v>
      </c>
      <c r="F3636" t="s">
        <v>33</v>
      </c>
      <c r="G3636" t="s">
        <v>1060</v>
      </c>
      <c r="H3636" t="s">
        <v>1061</v>
      </c>
      <c r="I3636" t="s">
        <v>33</v>
      </c>
      <c r="J3636" t="s">
        <v>19</v>
      </c>
      <c r="K3636" t="str">
        <f>INDEX(Table6[Column1],MATCH(L3636,Table6[Column2]))</f>
        <v>Young Adults</v>
      </c>
      <c r="L3636">
        <v>35.157477780000001</v>
      </c>
      <c r="M3636" t="str">
        <f>VLOOKUP(L3636,Table1[],2)</f>
        <v>30 - 39</v>
      </c>
      <c r="N3636" t="str">
        <f>INDEX(Table7[Column1],MATCH(O3636,Table7[Column2]))</f>
        <v>Learning Stage</v>
      </c>
      <c r="O3636">
        <v>4.9719055150000004</v>
      </c>
      <c r="P3636" t="str">
        <f>VLOOKUP(O3636,Table13[],2)</f>
        <v>1 - 5</v>
      </c>
      <c r="Q3636" t="str">
        <f>INDEX(Table8[Column1],MATCH(R3636,Table8[Column2]))</f>
        <v>Maintained</v>
      </c>
      <c r="R3636">
        <v>67.77335592</v>
      </c>
      <c r="S3636">
        <f t="shared" si="113"/>
        <v>2.8238898300000002</v>
      </c>
      <c r="T3636" t="s">
        <v>19</v>
      </c>
    </row>
    <row r="3637" spans="1:20" x14ac:dyDescent="0.25">
      <c r="A3637">
        <v>3636</v>
      </c>
      <c r="B3637" t="s">
        <v>400</v>
      </c>
      <c r="C3637" t="s">
        <v>571</v>
      </c>
      <c r="D3637" t="str">
        <f t="shared" si="112"/>
        <v>Williams Thelma</v>
      </c>
      <c r="E3637" t="s">
        <v>15</v>
      </c>
      <c r="F3637" t="s">
        <v>1097</v>
      </c>
      <c r="G3637" t="s">
        <v>1060</v>
      </c>
      <c r="H3637" t="s">
        <v>1061</v>
      </c>
      <c r="I3637" t="s">
        <v>107</v>
      </c>
      <c r="J3637" t="s">
        <v>19</v>
      </c>
      <c r="K3637" t="str">
        <f>INDEX(Table6[Column1],MATCH(L3637,Table6[Column2]))</f>
        <v>Adults</v>
      </c>
      <c r="L3637">
        <v>44.35465533</v>
      </c>
      <c r="M3637" t="str">
        <f>VLOOKUP(L3637,Table1[],2)</f>
        <v>40 - 49</v>
      </c>
      <c r="N3637" t="str">
        <f>INDEX(Table7[Column1],MATCH(O3637,Table7[Column2]))</f>
        <v>Learning Stage</v>
      </c>
      <c r="O3637">
        <v>4.515973571</v>
      </c>
      <c r="P3637" t="str">
        <f>VLOOKUP(O3637,Table13[],2)</f>
        <v>1 - 5</v>
      </c>
      <c r="Q3637" t="str">
        <f>INDEX(Table8[Column1],MATCH(R3637,Table8[Column2]))</f>
        <v>Maintained</v>
      </c>
      <c r="R3637">
        <v>53.686005510000001</v>
      </c>
      <c r="S3637">
        <f t="shared" si="113"/>
        <v>2.2369168962499999</v>
      </c>
      <c r="T3637" t="s">
        <v>19</v>
      </c>
    </row>
    <row r="3638" spans="1:20" x14ac:dyDescent="0.25">
      <c r="A3638">
        <v>3637</v>
      </c>
      <c r="B3638" t="s">
        <v>3473</v>
      </c>
      <c r="C3638" t="s">
        <v>3474</v>
      </c>
      <c r="D3638" t="str">
        <f t="shared" si="112"/>
        <v>Bragg Edwin</v>
      </c>
      <c r="E3638" t="s">
        <v>22</v>
      </c>
      <c r="F3638" t="s">
        <v>439</v>
      </c>
      <c r="G3638" t="s">
        <v>820</v>
      </c>
      <c r="H3638" t="s">
        <v>821</v>
      </c>
      <c r="I3638" t="s">
        <v>439</v>
      </c>
      <c r="J3638" t="s">
        <v>19</v>
      </c>
      <c r="K3638" t="str">
        <f>INDEX(Table6[Column1],MATCH(L3638,Table6[Column2]))</f>
        <v>Adults</v>
      </c>
      <c r="L3638">
        <v>48.326483570000001</v>
      </c>
      <c r="M3638" t="str">
        <f>VLOOKUP(L3638,Table1[],2)</f>
        <v>40 - 49</v>
      </c>
      <c r="N3638" t="str">
        <f>INDEX(Table7[Column1],MATCH(O3638,Table7[Column2]))</f>
        <v>Learning Stage</v>
      </c>
      <c r="O3638">
        <v>2.9589819620000002</v>
      </c>
      <c r="P3638" t="str">
        <f>VLOOKUP(O3638,Table13[],2)</f>
        <v>1 - 5</v>
      </c>
      <c r="Q3638" t="str">
        <f>INDEX(Table8[Column1],MATCH(R3638,Table8[Column2]))</f>
        <v>Habitual</v>
      </c>
      <c r="R3638">
        <v>92.630497340000005</v>
      </c>
      <c r="S3638">
        <f t="shared" si="113"/>
        <v>3.8596040558333335</v>
      </c>
      <c r="T3638" t="s">
        <v>19</v>
      </c>
    </row>
    <row r="3639" spans="1:20" x14ac:dyDescent="0.25">
      <c r="A3639">
        <v>3638</v>
      </c>
      <c r="B3639" t="s">
        <v>34</v>
      </c>
      <c r="C3639" t="s">
        <v>3475</v>
      </c>
      <c r="D3639" t="str">
        <f t="shared" si="112"/>
        <v>Jones Elia</v>
      </c>
      <c r="E3639" t="s">
        <v>15</v>
      </c>
      <c r="F3639" t="s">
        <v>87</v>
      </c>
      <c r="G3639" t="s">
        <v>2305</v>
      </c>
      <c r="H3639" t="s">
        <v>1826</v>
      </c>
      <c r="I3639" t="s">
        <v>87</v>
      </c>
      <c r="J3639" t="s">
        <v>19</v>
      </c>
      <c r="K3639" t="str">
        <f>INDEX(Table6[Column1],MATCH(L3639,Table6[Column2]))</f>
        <v>Seniors</v>
      </c>
      <c r="L3639">
        <v>65.759349229999998</v>
      </c>
      <c r="M3639" t="str">
        <f>VLOOKUP(L3639,Table1[],2)</f>
        <v>60 and Above</v>
      </c>
      <c r="N3639" t="str">
        <f>INDEX(Table7[Column1],MATCH(O3639,Table7[Column2]))</f>
        <v>Learning Stage</v>
      </c>
      <c r="O3639">
        <v>5.3845166640000004</v>
      </c>
      <c r="P3639" t="str">
        <f>VLOOKUP(O3639,Table13[],2)</f>
        <v>1 - 5</v>
      </c>
      <c r="Q3639" t="str">
        <f>INDEX(Table8[Column1],MATCH(R3639,Table8[Column2]))</f>
        <v>Violative</v>
      </c>
      <c r="R3639">
        <v>233.1021576</v>
      </c>
      <c r="S3639">
        <f t="shared" si="113"/>
        <v>9.7125898999999993</v>
      </c>
      <c r="T3639" t="s">
        <v>19</v>
      </c>
    </row>
    <row r="3640" spans="1:20" x14ac:dyDescent="0.25">
      <c r="A3640">
        <v>3639</v>
      </c>
      <c r="B3640" t="s">
        <v>3476</v>
      </c>
      <c r="C3640" t="s">
        <v>3477</v>
      </c>
      <c r="D3640" t="str">
        <f t="shared" si="112"/>
        <v>Foley Martine</v>
      </c>
      <c r="E3640" t="s">
        <v>15</v>
      </c>
      <c r="F3640" t="s">
        <v>153</v>
      </c>
      <c r="G3640" t="s">
        <v>2305</v>
      </c>
      <c r="H3640" t="s">
        <v>1826</v>
      </c>
      <c r="I3640" t="s">
        <v>138</v>
      </c>
      <c r="J3640" t="s">
        <v>19</v>
      </c>
      <c r="K3640" t="str">
        <f>INDEX(Table6[Column1],MATCH(L3640,Table6[Column2]))</f>
        <v>Seniors</v>
      </c>
      <c r="L3640">
        <v>60.319321960000003</v>
      </c>
      <c r="M3640" t="str">
        <f>VLOOKUP(L3640,Table1[],2)</f>
        <v>60 and Above</v>
      </c>
      <c r="N3640" t="str">
        <f>INDEX(Table7[Column1],MATCH(O3640,Table7[Column2]))</f>
        <v>Learning Stage</v>
      </c>
      <c r="O3640">
        <v>4.3153417220000003</v>
      </c>
      <c r="P3640" t="str">
        <f>VLOOKUP(O3640,Table13[],2)</f>
        <v>1 - 5</v>
      </c>
      <c r="Q3640" t="str">
        <f>INDEX(Table8[Column1],MATCH(R3640,Table8[Column2]))</f>
        <v>Unexcused</v>
      </c>
      <c r="R3640">
        <v>171.89544760000001</v>
      </c>
      <c r="S3640">
        <f t="shared" si="113"/>
        <v>7.1623103166666677</v>
      </c>
      <c r="T3640" t="s">
        <v>19</v>
      </c>
    </row>
    <row r="3641" spans="1:20" x14ac:dyDescent="0.25">
      <c r="A3641">
        <v>3640</v>
      </c>
      <c r="B3641" t="s">
        <v>195</v>
      </c>
      <c r="C3641" t="s">
        <v>56</v>
      </c>
      <c r="D3641" t="str">
        <f t="shared" si="112"/>
        <v>Howell James</v>
      </c>
      <c r="E3641" t="s">
        <v>22</v>
      </c>
      <c r="F3641" t="s">
        <v>38</v>
      </c>
      <c r="G3641" t="s">
        <v>820</v>
      </c>
      <c r="H3641" t="s">
        <v>821</v>
      </c>
      <c r="I3641" t="s">
        <v>38</v>
      </c>
      <c r="J3641" t="s">
        <v>19</v>
      </c>
      <c r="K3641" t="str">
        <f>INDEX(Table6[Column1],MATCH(L3641,Table6[Column2]))</f>
        <v>Elders</v>
      </c>
      <c r="L3641">
        <v>51.636672359999999</v>
      </c>
      <c r="M3641" t="str">
        <f>VLOOKUP(L3641,Table1[],2)</f>
        <v>50 - 59</v>
      </c>
      <c r="N3641" t="str">
        <f>INDEX(Table7[Column1],MATCH(O3641,Table7[Column2]))</f>
        <v>Learning Stage</v>
      </c>
      <c r="O3641">
        <v>2.6988500989999999</v>
      </c>
      <c r="P3641" t="str">
        <f>VLOOKUP(O3641,Table13[],2)</f>
        <v>1 - 5</v>
      </c>
      <c r="Q3641" t="str">
        <f>INDEX(Table8[Column1],MATCH(R3641,Table8[Column2]))</f>
        <v>Scheduled</v>
      </c>
      <c r="R3641">
        <v>11.42220079</v>
      </c>
      <c r="S3641">
        <f t="shared" si="113"/>
        <v>0.47592503291666666</v>
      </c>
      <c r="T3641" t="s">
        <v>19</v>
      </c>
    </row>
    <row r="3642" spans="1:20" x14ac:dyDescent="0.25">
      <c r="A3642">
        <v>3641</v>
      </c>
      <c r="B3642" t="s">
        <v>167</v>
      </c>
      <c r="C3642" t="s">
        <v>2983</v>
      </c>
      <c r="D3642" t="str">
        <f t="shared" si="112"/>
        <v>Allen Ariel</v>
      </c>
      <c r="E3642" t="s">
        <v>15</v>
      </c>
      <c r="F3642" t="s">
        <v>33</v>
      </c>
      <c r="G3642" t="s">
        <v>2305</v>
      </c>
      <c r="H3642" t="s">
        <v>1826</v>
      </c>
      <c r="I3642" t="s">
        <v>33</v>
      </c>
      <c r="J3642" t="s">
        <v>19</v>
      </c>
      <c r="K3642" t="str">
        <f>INDEX(Table6[Column1],MATCH(L3642,Table6[Column2]))</f>
        <v>Young Adults</v>
      </c>
      <c r="L3642">
        <v>36.427437329999997</v>
      </c>
      <c r="M3642" t="str">
        <f>VLOOKUP(L3642,Table1[],2)</f>
        <v>30 - 39</v>
      </c>
      <c r="N3642" t="str">
        <f>INDEX(Table7[Column1],MATCH(O3642,Table7[Column2]))</f>
        <v>Learning Stage</v>
      </c>
      <c r="O3642">
        <v>4.9059305819999999</v>
      </c>
      <c r="P3642" t="str">
        <f>VLOOKUP(O3642,Table13[],2)</f>
        <v>1 - 5</v>
      </c>
      <c r="Q3642" t="str">
        <f>INDEX(Table8[Column1],MATCH(R3642,Table8[Column2]))</f>
        <v>Maintained</v>
      </c>
      <c r="R3642">
        <v>54.06966903</v>
      </c>
      <c r="S3642">
        <f t="shared" si="113"/>
        <v>2.2529028762499999</v>
      </c>
      <c r="T3642" t="s">
        <v>19</v>
      </c>
    </row>
    <row r="3643" spans="1:20" x14ac:dyDescent="0.25">
      <c r="A3643">
        <v>3642</v>
      </c>
      <c r="B3643" t="s">
        <v>3478</v>
      </c>
      <c r="C3643" t="s">
        <v>461</v>
      </c>
      <c r="D3643" t="str">
        <f t="shared" si="112"/>
        <v>Crawford Billy</v>
      </c>
      <c r="E3643" t="s">
        <v>22</v>
      </c>
      <c r="F3643" t="s">
        <v>38</v>
      </c>
      <c r="G3643" t="s">
        <v>2305</v>
      </c>
      <c r="H3643" t="s">
        <v>1826</v>
      </c>
      <c r="I3643" t="s">
        <v>38</v>
      </c>
      <c r="J3643" t="s">
        <v>19</v>
      </c>
      <c r="K3643" t="str">
        <f>INDEX(Table6[Column1],MATCH(L3643,Table6[Column2]))</f>
        <v>Young Adults</v>
      </c>
      <c r="L3643">
        <v>38.261651530000002</v>
      </c>
      <c r="M3643" t="str">
        <f>VLOOKUP(L3643,Table1[],2)</f>
        <v>30 - 39</v>
      </c>
      <c r="N3643" t="str">
        <f>INDEX(Table7[Column1],MATCH(O3643,Table7[Column2]))</f>
        <v>Fitting in Stage</v>
      </c>
      <c r="O3643">
        <v>6.0963548379999999</v>
      </c>
      <c r="P3643" t="str">
        <f>VLOOKUP(O3643,Table13[],2)</f>
        <v>6 - 10</v>
      </c>
      <c r="Q3643" t="str">
        <f>INDEX(Table8[Column1],MATCH(R3643,Table8[Column2]))</f>
        <v>Scheduled</v>
      </c>
      <c r="R3643">
        <v>4.7824387450000003</v>
      </c>
      <c r="S3643">
        <f t="shared" si="113"/>
        <v>0.19926828104166669</v>
      </c>
      <c r="T3643" t="s">
        <v>19</v>
      </c>
    </row>
    <row r="3644" spans="1:20" x14ac:dyDescent="0.25">
      <c r="A3644">
        <v>3643</v>
      </c>
      <c r="B3644" t="s">
        <v>3479</v>
      </c>
      <c r="C3644" t="s">
        <v>3480</v>
      </c>
      <c r="D3644" t="str">
        <f t="shared" si="112"/>
        <v>Demers Dina</v>
      </c>
      <c r="E3644" t="s">
        <v>15</v>
      </c>
      <c r="F3644" t="s">
        <v>30</v>
      </c>
      <c r="G3644" t="s">
        <v>17</v>
      </c>
      <c r="H3644" t="s">
        <v>18</v>
      </c>
      <c r="I3644" t="s">
        <v>30</v>
      </c>
      <c r="J3644" t="s">
        <v>19</v>
      </c>
      <c r="K3644" t="str">
        <f>INDEX(Table6[Column1],MATCH(L3644,Table6[Column2]))</f>
        <v>Adults</v>
      </c>
      <c r="L3644">
        <v>47.191935770000001</v>
      </c>
      <c r="M3644" t="str">
        <f>VLOOKUP(L3644,Table1[],2)</f>
        <v>40 - 49</v>
      </c>
      <c r="N3644" t="str">
        <f>INDEX(Table7[Column1],MATCH(O3644,Table7[Column2]))</f>
        <v>Learning Stage</v>
      </c>
      <c r="O3644">
        <v>5.20391183</v>
      </c>
      <c r="P3644" t="str">
        <f>VLOOKUP(O3644,Table13[],2)</f>
        <v>1 - 5</v>
      </c>
      <c r="Q3644" t="str">
        <f>INDEX(Table8[Column1],MATCH(R3644,Table8[Column2]))</f>
        <v>Excused</v>
      </c>
      <c r="R3644">
        <v>123.3573215</v>
      </c>
      <c r="S3644">
        <f t="shared" si="113"/>
        <v>5.1398883958333332</v>
      </c>
      <c r="T3644" t="s">
        <v>19</v>
      </c>
    </row>
    <row r="3645" spans="1:20" x14ac:dyDescent="0.25">
      <c r="A3645">
        <v>3644</v>
      </c>
      <c r="B3645" t="s">
        <v>3481</v>
      </c>
      <c r="C3645" t="s">
        <v>3482</v>
      </c>
      <c r="D3645" t="str">
        <f t="shared" si="112"/>
        <v>Grubbs Sherrie</v>
      </c>
      <c r="E3645" t="s">
        <v>15</v>
      </c>
      <c r="F3645" t="s">
        <v>121</v>
      </c>
      <c r="G3645" t="s">
        <v>2724</v>
      </c>
      <c r="H3645" t="s">
        <v>1863</v>
      </c>
      <c r="I3645" t="s">
        <v>121</v>
      </c>
      <c r="J3645" t="s">
        <v>19</v>
      </c>
      <c r="K3645" t="str">
        <f>INDEX(Table6[Column1],MATCH(L3645,Table6[Column2]))</f>
        <v>Young Adults</v>
      </c>
      <c r="L3645">
        <v>39.598181959999998</v>
      </c>
      <c r="M3645" t="str">
        <f>VLOOKUP(L3645,Table1[],2)</f>
        <v>30 - 39</v>
      </c>
      <c r="N3645" t="str">
        <f>INDEX(Table7[Column1],MATCH(O3645,Table7[Column2]))</f>
        <v>Learning Stage</v>
      </c>
      <c r="O3645">
        <v>3.6119893580000002</v>
      </c>
      <c r="P3645" t="str">
        <f>VLOOKUP(O3645,Table13[],2)</f>
        <v>1 - 5</v>
      </c>
      <c r="Q3645" t="str">
        <f>INDEX(Table8[Column1],MATCH(R3645,Table8[Column2]))</f>
        <v>Maintained</v>
      </c>
      <c r="R3645">
        <v>70.757291629999997</v>
      </c>
      <c r="S3645">
        <f t="shared" si="113"/>
        <v>2.9482204845833331</v>
      </c>
      <c r="T3645" t="s">
        <v>19</v>
      </c>
    </row>
    <row r="3646" spans="1:20" x14ac:dyDescent="0.25">
      <c r="A3646">
        <v>3645</v>
      </c>
      <c r="B3646" t="s">
        <v>648</v>
      </c>
      <c r="C3646" t="s">
        <v>219</v>
      </c>
      <c r="D3646" t="str">
        <f t="shared" si="112"/>
        <v>Gonzalez Joshua</v>
      </c>
      <c r="E3646" t="s">
        <v>22</v>
      </c>
      <c r="F3646" t="s">
        <v>24</v>
      </c>
      <c r="G3646" t="s">
        <v>2305</v>
      </c>
      <c r="H3646" t="s">
        <v>1826</v>
      </c>
      <c r="I3646" t="s">
        <v>24</v>
      </c>
      <c r="J3646" t="s">
        <v>19</v>
      </c>
      <c r="K3646" t="str">
        <f>INDEX(Table6[Column1],MATCH(L3646,Table6[Column2]))</f>
        <v>Elders</v>
      </c>
      <c r="L3646">
        <v>54.759880639999999</v>
      </c>
      <c r="M3646" t="str">
        <f>VLOOKUP(L3646,Table1[],2)</f>
        <v>50 - 59</v>
      </c>
      <c r="N3646" t="str">
        <f>INDEX(Table7[Column1],MATCH(O3646,Table7[Column2]))</f>
        <v>Fitting in Stage</v>
      </c>
      <c r="O3646">
        <v>6.0698267819999998</v>
      </c>
      <c r="P3646" t="str">
        <f>VLOOKUP(O3646,Table13[],2)</f>
        <v>6 - 10</v>
      </c>
      <c r="Q3646" t="str">
        <f>INDEX(Table8[Column1],MATCH(R3646,Table8[Column2]))</f>
        <v>Habitual</v>
      </c>
      <c r="R3646">
        <v>83.086208630000002</v>
      </c>
      <c r="S3646">
        <f t="shared" si="113"/>
        <v>3.4619253595833337</v>
      </c>
      <c r="T3646" t="s">
        <v>19</v>
      </c>
    </row>
    <row r="3647" spans="1:20" x14ac:dyDescent="0.25">
      <c r="A3647">
        <v>3646</v>
      </c>
      <c r="B3647" t="s">
        <v>3483</v>
      </c>
      <c r="C3647" t="s">
        <v>44</v>
      </c>
      <c r="D3647" t="str">
        <f t="shared" si="112"/>
        <v>Cowan Gregory</v>
      </c>
      <c r="E3647" t="s">
        <v>22</v>
      </c>
      <c r="F3647" t="s">
        <v>30</v>
      </c>
      <c r="G3647" t="s">
        <v>17</v>
      </c>
      <c r="H3647" t="s">
        <v>18</v>
      </c>
      <c r="I3647" t="s">
        <v>30</v>
      </c>
      <c r="J3647" t="s">
        <v>19</v>
      </c>
      <c r="K3647" t="str">
        <f>INDEX(Table6[Column1],MATCH(L3647,Table6[Column2]))</f>
        <v>Young Adults</v>
      </c>
      <c r="L3647">
        <v>31.03145799</v>
      </c>
      <c r="M3647" t="str">
        <f>VLOOKUP(L3647,Table1[],2)</f>
        <v>30 - 39</v>
      </c>
      <c r="N3647" t="str">
        <f>INDEX(Table7[Column1],MATCH(O3647,Table7[Column2]))</f>
        <v>Learning Stage</v>
      </c>
      <c r="O3647">
        <v>3.8386924069999999</v>
      </c>
      <c r="P3647" t="str">
        <f>VLOOKUP(O3647,Table13[],2)</f>
        <v>1 - 5</v>
      </c>
      <c r="Q3647" t="str">
        <f>INDEX(Table8[Column1],MATCH(R3647,Table8[Column2]))</f>
        <v>Scheduled</v>
      </c>
      <c r="R3647">
        <v>0</v>
      </c>
      <c r="S3647">
        <f t="shared" si="113"/>
        <v>0</v>
      </c>
      <c r="T3647" t="s">
        <v>19</v>
      </c>
    </row>
    <row r="3648" spans="1:20" x14ac:dyDescent="0.25">
      <c r="A3648">
        <v>3647</v>
      </c>
      <c r="B3648" t="s">
        <v>2898</v>
      </c>
      <c r="C3648" t="s">
        <v>3484</v>
      </c>
      <c r="D3648" t="str">
        <f t="shared" si="112"/>
        <v>Dolan Tanya</v>
      </c>
      <c r="E3648" t="s">
        <v>15</v>
      </c>
      <c r="F3648" t="s">
        <v>33</v>
      </c>
      <c r="G3648" t="s">
        <v>2305</v>
      </c>
      <c r="H3648" t="s">
        <v>1826</v>
      </c>
      <c r="I3648" t="s">
        <v>33</v>
      </c>
      <c r="J3648" t="s">
        <v>19</v>
      </c>
      <c r="K3648" t="str">
        <f>INDEX(Table6[Column1],MATCH(L3648,Table6[Column2]))</f>
        <v>Elders</v>
      </c>
      <c r="L3648">
        <v>53.637304970000002</v>
      </c>
      <c r="M3648" t="str">
        <f>VLOOKUP(L3648,Table1[],2)</f>
        <v>50 - 59</v>
      </c>
      <c r="N3648" t="str">
        <f>INDEX(Table7[Column1],MATCH(O3648,Table7[Column2]))</f>
        <v>Fitting in Stage</v>
      </c>
      <c r="O3648">
        <v>6.1370516339999996</v>
      </c>
      <c r="P3648" t="str">
        <f>VLOOKUP(O3648,Table13[],2)</f>
        <v>6 - 10</v>
      </c>
      <c r="Q3648" t="str">
        <f>INDEX(Table8[Column1],MATCH(R3648,Table8[Column2]))</f>
        <v>Habitual</v>
      </c>
      <c r="R3648">
        <v>115.2009414</v>
      </c>
      <c r="S3648">
        <f t="shared" si="113"/>
        <v>4.8000392250000008</v>
      </c>
      <c r="T3648" t="s">
        <v>19</v>
      </c>
    </row>
    <row r="3649" spans="1:20" x14ac:dyDescent="0.25">
      <c r="A3649">
        <v>3648</v>
      </c>
      <c r="B3649" t="s">
        <v>446</v>
      </c>
      <c r="C3649" t="s">
        <v>3485</v>
      </c>
      <c r="D3649" t="str">
        <f t="shared" si="112"/>
        <v>Parker Tatyana</v>
      </c>
      <c r="E3649" t="s">
        <v>15</v>
      </c>
      <c r="F3649" t="s">
        <v>30</v>
      </c>
      <c r="G3649" t="s">
        <v>2305</v>
      </c>
      <c r="H3649" t="s">
        <v>1826</v>
      </c>
      <c r="I3649" t="s">
        <v>30</v>
      </c>
      <c r="J3649" t="s">
        <v>19</v>
      </c>
      <c r="K3649" t="str">
        <f>INDEX(Table6[Column1],MATCH(L3649,Table6[Column2]))</f>
        <v>Adults</v>
      </c>
      <c r="L3649">
        <v>48.537376399999999</v>
      </c>
      <c r="M3649" t="str">
        <f>VLOOKUP(L3649,Table1[],2)</f>
        <v>40 - 49</v>
      </c>
      <c r="N3649" t="str">
        <f>INDEX(Table7[Column1],MATCH(O3649,Table7[Column2]))</f>
        <v>Fitting in Stage</v>
      </c>
      <c r="O3649">
        <v>7.3399065999999999</v>
      </c>
      <c r="P3649" t="str">
        <f>VLOOKUP(O3649,Table13[],2)</f>
        <v>6 - 10</v>
      </c>
      <c r="Q3649" t="str">
        <f>INDEX(Table8[Column1],MATCH(R3649,Table8[Column2]))</f>
        <v>Habitual</v>
      </c>
      <c r="R3649">
        <v>103.0764519</v>
      </c>
      <c r="S3649">
        <f t="shared" si="113"/>
        <v>4.2948521624999998</v>
      </c>
      <c r="T3649" t="s">
        <v>19</v>
      </c>
    </row>
    <row r="3650" spans="1:20" x14ac:dyDescent="0.25">
      <c r="A3650">
        <v>3649</v>
      </c>
      <c r="B3650" t="s">
        <v>3486</v>
      </c>
      <c r="C3650" t="s">
        <v>603</v>
      </c>
      <c r="D3650" t="str">
        <f t="shared" si="112"/>
        <v>Gowen Willie</v>
      </c>
      <c r="E3650" t="s">
        <v>22</v>
      </c>
      <c r="F3650" t="s">
        <v>680</v>
      </c>
      <c r="G3650" t="s">
        <v>2305</v>
      </c>
      <c r="H3650" t="s">
        <v>1826</v>
      </c>
      <c r="I3650" t="s">
        <v>169</v>
      </c>
      <c r="J3650" t="s">
        <v>19</v>
      </c>
      <c r="K3650" t="str">
        <f>INDEX(Table6[Column1],MATCH(L3650,Table6[Column2]))</f>
        <v>Adults</v>
      </c>
      <c r="L3650">
        <v>47.470847200000001</v>
      </c>
      <c r="M3650" t="str">
        <f>VLOOKUP(L3650,Table1[],2)</f>
        <v>40 - 49</v>
      </c>
      <c r="N3650" t="str">
        <f>INDEX(Table7[Column1],MATCH(O3650,Table7[Column2]))</f>
        <v>Learning Stage</v>
      </c>
      <c r="O3650">
        <v>5.7956926989999999</v>
      </c>
      <c r="P3650" t="str">
        <f>VLOOKUP(O3650,Table13[],2)</f>
        <v>1 - 5</v>
      </c>
      <c r="Q3650" t="str">
        <f>INDEX(Table8[Column1],MATCH(R3650,Table8[Column2]))</f>
        <v>Maintained</v>
      </c>
      <c r="R3650">
        <v>64.289247979999999</v>
      </c>
      <c r="S3650">
        <f t="shared" si="113"/>
        <v>2.6787186658333333</v>
      </c>
      <c r="T3650" t="s">
        <v>19</v>
      </c>
    </row>
    <row r="3651" spans="1:20" x14ac:dyDescent="0.25">
      <c r="A3651">
        <v>3650</v>
      </c>
      <c r="B3651" t="s">
        <v>3487</v>
      </c>
      <c r="C3651" t="s">
        <v>530</v>
      </c>
      <c r="D3651" t="str">
        <f t="shared" ref="D3651:D3714" si="114">CONCATENATE(B3651, " ",C3651)</f>
        <v>Giardina Evelyn</v>
      </c>
      <c r="E3651" t="s">
        <v>15</v>
      </c>
      <c r="F3651" t="s">
        <v>358</v>
      </c>
      <c r="G3651" t="s">
        <v>2305</v>
      </c>
      <c r="H3651" t="s">
        <v>1826</v>
      </c>
      <c r="I3651" t="s">
        <v>358</v>
      </c>
      <c r="J3651" t="s">
        <v>19</v>
      </c>
      <c r="K3651" t="str">
        <f>INDEX(Table6[Column1],MATCH(L3651,Table6[Column2]))</f>
        <v>Young Adults</v>
      </c>
      <c r="L3651">
        <v>37.02895453</v>
      </c>
      <c r="M3651" t="str">
        <f>VLOOKUP(L3651,Table1[],2)</f>
        <v>30 - 39</v>
      </c>
      <c r="N3651" t="str">
        <f>INDEX(Table7[Column1],MATCH(O3651,Table7[Column2]))</f>
        <v>Learning Stage</v>
      </c>
      <c r="O3651">
        <v>4.2216615879999999</v>
      </c>
      <c r="P3651" t="str">
        <f>VLOOKUP(O3651,Table13[],2)</f>
        <v>1 - 5</v>
      </c>
      <c r="Q3651" t="str">
        <f>INDEX(Table8[Column1],MATCH(R3651,Table8[Column2]))</f>
        <v>Scheduled</v>
      </c>
      <c r="R3651">
        <v>30.680627940000001</v>
      </c>
      <c r="S3651">
        <f t="shared" ref="S3651:S3714" si="115">CONVERT(R3651,"hr","day")</f>
        <v>1.2783594975000001</v>
      </c>
      <c r="T3651" t="s">
        <v>19</v>
      </c>
    </row>
    <row r="3652" spans="1:20" x14ac:dyDescent="0.25">
      <c r="A3652">
        <v>3651</v>
      </c>
      <c r="B3652" t="s">
        <v>994</v>
      </c>
      <c r="C3652" t="s">
        <v>679</v>
      </c>
      <c r="D3652" t="str">
        <f t="shared" si="114"/>
        <v>Carroll Margaret</v>
      </c>
      <c r="E3652" t="s">
        <v>15</v>
      </c>
      <c r="F3652" t="s">
        <v>38</v>
      </c>
      <c r="G3652" t="s">
        <v>2305</v>
      </c>
      <c r="H3652" t="s">
        <v>1826</v>
      </c>
      <c r="I3652" t="s">
        <v>38</v>
      </c>
      <c r="J3652" t="s">
        <v>19</v>
      </c>
      <c r="K3652" t="str">
        <f>INDEX(Table6[Column1],MATCH(L3652,Table6[Column2]))</f>
        <v>Young Adults</v>
      </c>
      <c r="L3652">
        <v>34.155808090000001</v>
      </c>
      <c r="M3652" t="str">
        <f>VLOOKUP(L3652,Table1[],2)</f>
        <v>30 - 39</v>
      </c>
      <c r="N3652" t="str">
        <f>INDEX(Table7[Column1],MATCH(O3652,Table7[Column2]))</f>
        <v>Learning Stage</v>
      </c>
      <c r="O3652">
        <v>4.7795929199999998</v>
      </c>
      <c r="P3652" t="str">
        <f>VLOOKUP(O3652,Table13[],2)</f>
        <v>1 - 5</v>
      </c>
      <c r="Q3652" t="str">
        <f>INDEX(Table8[Column1],MATCH(R3652,Table8[Column2]))</f>
        <v>Maintained</v>
      </c>
      <c r="R3652">
        <v>70.237245520000002</v>
      </c>
      <c r="S3652">
        <f t="shared" si="115"/>
        <v>2.926551896666667</v>
      </c>
      <c r="T3652" t="s">
        <v>19</v>
      </c>
    </row>
    <row r="3653" spans="1:20" x14ac:dyDescent="0.25">
      <c r="A3653">
        <v>3652</v>
      </c>
      <c r="B3653" t="s">
        <v>367</v>
      </c>
      <c r="C3653" t="s">
        <v>883</v>
      </c>
      <c r="D3653" t="str">
        <f t="shared" si="114"/>
        <v>Campbell Jason</v>
      </c>
      <c r="E3653" t="s">
        <v>22</v>
      </c>
      <c r="F3653" t="s">
        <v>3488</v>
      </c>
      <c r="G3653" t="s">
        <v>1060</v>
      </c>
      <c r="H3653" t="s">
        <v>1061</v>
      </c>
      <c r="I3653" t="s">
        <v>101</v>
      </c>
      <c r="J3653" t="s">
        <v>19</v>
      </c>
      <c r="K3653" t="str">
        <f>INDEX(Table6[Column1],MATCH(L3653,Table6[Column2]))</f>
        <v>Young Adults</v>
      </c>
      <c r="L3653">
        <v>34.268030459999999</v>
      </c>
      <c r="M3653" t="str">
        <f>VLOOKUP(L3653,Table1[],2)</f>
        <v>30 - 39</v>
      </c>
      <c r="N3653" t="str">
        <f>INDEX(Table7[Column1],MATCH(O3653,Table7[Column2]))</f>
        <v>Learning Stage</v>
      </c>
      <c r="O3653">
        <v>5.3355301419999996</v>
      </c>
      <c r="P3653" t="str">
        <f>VLOOKUP(O3653,Table13[],2)</f>
        <v>1 - 5</v>
      </c>
      <c r="Q3653" t="str">
        <f>INDEX(Table8[Column1],MATCH(R3653,Table8[Column2]))</f>
        <v>Maintained</v>
      </c>
      <c r="R3653">
        <v>42.905421240000003</v>
      </c>
      <c r="S3653">
        <f t="shared" si="115"/>
        <v>1.7877258850000002</v>
      </c>
      <c r="T3653" t="s">
        <v>19</v>
      </c>
    </row>
    <row r="3654" spans="1:20" x14ac:dyDescent="0.25">
      <c r="A3654">
        <v>3653</v>
      </c>
      <c r="B3654" t="s">
        <v>3489</v>
      </c>
      <c r="C3654" t="s">
        <v>241</v>
      </c>
      <c r="D3654" t="str">
        <f t="shared" si="114"/>
        <v>Donegan Jessica</v>
      </c>
      <c r="E3654" t="s">
        <v>15</v>
      </c>
      <c r="F3654" t="s">
        <v>358</v>
      </c>
      <c r="G3654" t="s">
        <v>1060</v>
      </c>
      <c r="H3654" t="s">
        <v>1061</v>
      </c>
      <c r="I3654" t="s">
        <v>358</v>
      </c>
      <c r="J3654" t="s">
        <v>19</v>
      </c>
      <c r="K3654" t="str">
        <f>INDEX(Table6[Column1],MATCH(L3654,Table6[Column2]))</f>
        <v>Adults</v>
      </c>
      <c r="L3654">
        <v>41.565037140000001</v>
      </c>
      <c r="M3654" t="str">
        <f>VLOOKUP(L3654,Table1[],2)</f>
        <v>40 - 49</v>
      </c>
      <c r="N3654" t="str">
        <f>INDEX(Table7[Column1],MATCH(O3654,Table7[Column2]))</f>
        <v>Learning Stage</v>
      </c>
      <c r="O3654">
        <v>5.4503981369999996</v>
      </c>
      <c r="P3654" t="str">
        <f>VLOOKUP(O3654,Table13[],2)</f>
        <v>1 - 5</v>
      </c>
      <c r="Q3654" t="str">
        <f>INDEX(Table8[Column1],MATCH(R3654,Table8[Column2]))</f>
        <v>Scheduled</v>
      </c>
      <c r="R3654">
        <v>8.3320799280000006</v>
      </c>
      <c r="S3654">
        <f t="shared" si="115"/>
        <v>0.34716999700000001</v>
      </c>
      <c r="T3654" t="s">
        <v>19</v>
      </c>
    </row>
    <row r="3655" spans="1:20" x14ac:dyDescent="0.25">
      <c r="A3655">
        <v>3654</v>
      </c>
      <c r="B3655" t="s">
        <v>1884</v>
      </c>
      <c r="C3655" t="s">
        <v>830</v>
      </c>
      <c r="D3655" t="str">
        <f t="shared" si="114"/>
        <v>Paxton Marcus</v>
      </c>
      <c r="E3655" t="s">
        <v>22</v>
      </c>
      <c r="F3655" t="s">
        <v>107</v>
      </c>
      <c r="G3655" t="s">
        <v>2305</v>
      </c>
      <c r="H3655" t="s">
        <v>1826</v>
      </c>
      <c r="I3655" t="s">
        <v>107</v>
      </c>
      <c r="J3655" t="s">
        <v>19</v>
      </c>
      <c r="K3655" t="str">
        <f>INDEX(Table6[Column1],MATCH(L3655,Table6[Column2]))</f>
        <v>Adults</v>
      </c>
      <c r="L3655">
        <v>46.039456209999997</v>
      </c>
      <c r="M3655" t="str">
        <f>VLOOKUP(L3655,Table1[],2)</f>
        <v>40 - 49</v>
      </c>
      <c r="N3655" t="str">
        <f>INDEX(Table7[Column1],MATCH(O3655,Table7[Column2]))</f>
        <v>Learning Stage</v>
      </c>
      <c r="O3655">
        <v>4.4698340449999998</v>
      </c>
      <c r="P3655" t="str">
        <f>VLOOKUP(O3655,Table13[],2)</f>
        <v>1 - 5</v>
      </c>
      <c r="Q3655" t="str">
        <f>INDEX(Table8[Column1],MATCH(R3655,Table8[Column2]))</f>
        <v>Maintained</v>
      </c>
      <c r="R3655">
        <v>53.08518402</v>
      </c>
      <c r="S3655">
        <f t="shared" si="115"/>
        <v>2.2118826674999998</v>
      </c>
      <c r="T3655" t="s">
        <v>19</v>
      </c>
    </row>
    <row r="3656" spans="1:20" x14ac:dyDescent="0.25">
      <c r="A3656">
        <v>3655</v>
      </c>
      <c r="B3656" t="s">
        <v>3490</v>
      </c>
      <c r="C3656" t="s">
        <v>245</v>
      </c>
      <c r="D3656" t="str">
        <f t="shared" si="114"/>
        <v>Viera Mary</v>
      </c>
      <c r="E3656" t="s">
        <v>15</v>
      </c>
      <c r="F3656" t="s">
        <v>169</v>
      </c>
      <c r="G3656" t="s">
        <v>1060</v>
      </c>
      <c r="H3656" t="s">
        <v>1061</v>
      </c>
      <c r="I3656" t="s">
        <v>169</v>
      </c>
      <c r="J3656" t="s">
        <v>19</v>
      </c>
      <c r="K3656" t="str">
        <f>INDEX(Table6[Column1],MATCH(L3656,Table6[Column2]))</f>
        <v>Youth</v>
      </c>
      <c r="L3656">
        <v>26.841948349999999</v>
      </c>
      <c r="M3656" t="str">
        <f>VLOOKUP(L3656,Table1[],2)</f>
        <v>20 - 29</v>
      </c>
      <c r="N3656" t="str">
        <f>INDEX(Table7[Column1],MATCH(O3656,Table7[Column2]))</f>
        <v>Learning Stage</v>
      </c>
      <c r="O3656">
        <v>2.493293371</v>
      </c>
      <c r="P3656" t="str">
        <f>VLOOKUP(O3656,Table13[],2)</f>
        <v>1 - 5</v>
      </c>
      <c r="Q3656" t="str">
        <f>INDEX(Table8[Column1],MATCH(R3656,Table8[Column2]))</f>
        <v>Scheduled</v>
      </c>
      <c r="R3656">
        <v>0</v>
      </c>
      <c r="S3656">
        <f t="shared" si="115"/>
        <v>0</v>
      </c>
      <c r="T3656" t="s">
        <v>19</v>
      </c>
    </row>
    <row r="3657" spans="1:20" x14ac:dyDescent="0.25">
      <c r="A3657">
        <v>3656</v>
      </c>
      <c r="B3657" t="s">
        <v>56</v>
      </c>
      <c r="C3657" t="s">
        <v>168</v>
      </c>
      <c r="D3657" t="str">
        <f t="shared" si="114"/>
        <v>James Michelle</v>
      </c>
      <c r="E3657" t="s">
        <v>15</v>
      </c>
      <c r="F3657" t="s">
        <v>27</v>
      </c>
      <c r="G3657" t="s">
        <v>1060</v>
      </c>
      <c r="H3657" t="s">
        <v>1061</v>
      </c>
      <c r="I3657" t="s">
        <v>27</v>
      </c>
      <c r="J3657" t="s">
        <v>19</v>
      </c>
      <c r="K3657" t="str">
        <f>INDEX(Table6[Column1],MATCH(L3657,Table6[Column2]))</f>
        <v>Adults</v>
      </c>
      <c r="L3657">
        <v>45.566075169999998</v>
      </c>
      <c r="M3657" t="str">
        <f>VLOOKUP(L3657,Table1[],2)</f>
        <v>40 - 49</v>
      </c>
      <c r="N3657" t="str">
        <f>INDEX(Table7[Column1],MATCH(O3657,Table7[Column2]))</f>
        <v>Learning Stage</v>
      </c>
      <c r="O3657">
        <v>4.4529508059999996</v>
      </c>
      <c r="P3657" t="str">
        <f>VLOOKUP(O3657,Table13[],2)</f>
        <v>1 - 5</v>
      </c>
      <c r="Q3657" t="str">
        <f>INDEX(Table8[Column1],MATCH(R3657,Table8[Column2]))</f>
        <v>Habitual</v>
      </c>
      <c r="R3657">
        <v>117.1577132</v>
      </c>
      <c r="S3657">
        <f t="shared" si="115"/>
        <v>4.8815713833333332</v>
      </c>
      <c r="T3657" t="s">
        <v>19</v>
      </c>
    </row>
    <row r="3658" spans="1:20" x14ac:dyDescent="0.25">
      <c r="A3658">
        <v>3657</v>
      </c>
      <c r="B3658" t="s">
        <v>3491</v>
      </c>
      <c r="C3658" t="s">
        <v>720</v>
      </c>
      <c r="D3658" t="str">
        <f t="shared" si="114"/>
        <v>McGinley Janette</v>
      </c>
      <c r="E3658" t="s">
        <v>15</v>
      </c>
      <c r="F3658" t="s">
        <v>30</v>
      </c>
      <c r="G3658" t="s">
        <v>2305</v>
      </c>
      <c r="H3658" t="s">
        <v>1826</v>
      </c>
      <c r="I3658" t="s">
        <v>30</v>
      </c>
      <c r="J3658" t="s">
        <v>19</v>
      </c>
      <c r="K3658" t="str">
        <f>INDEX(Table6[Column1],MATCH(L3658,Table6[Column2]))</f>
        <v>Youth</v>
      </c>
      <c r="L3658">
        <v>28.969514239999999</v>
      </c>
      <c r="M3658" t="str">
        <f>VLOOKUP(L3658,Table1[],2)</f>
        <v>20 - 29</v>
      </c>
      <c r="N3658" t="str">
        <f>INDEX(Table7[Column1],MATCH(O3658,Table7[Column2]))</f>
        <v>Learning Stage</v>
      </c>
      <c r="O3658">
        <v>4.0127037889999997</v>
      </c>
      <c r="P3658" t="str">
        <f>VLOOKUP(O3658,Table13[],2)</f>
        <v>1 - 5</v>
      </c>
      <c r="Q3658" t="str">
        <f>INDEX(Table8[Column1],MATCH(R3658,Table8[Column2]))</f>
        <v>Scheduled</v>
      </c>
      <c r="R3658">
        <v>0</v>
      </c>
      <c r="S3658">
        <f t="shared" si="115"/>
        <v>0</v>
      </c>
      <c r="T3658" t="s">
        <v>19</v>
      </c>
    </row>
    <row r="3659" spans="1:20" x14ac:dyDescent="0.25">
      <c r="A3659">
        <v>3658</v>
      </c>
      <c r="B3659" t="s">
        <v>3492</v>
      </c>
      <c r="C3659" t="s">
        <v>1553</v>
      </c>
      <c r="D3659" t="str">
        <f t="shared" si="114"/>
        <v>Laney Rhonda</v>
      </c>
      <c r="E3659" t="s">
        <v>15</v>
      </c>
      <c r="F3659" t="s">
        <v>27</v>
      </c>
      <c r="G3659" t="s">
        <v>2305</v>
      </c>
      <c r="H3659" t="s">
        <v>1826</v>
      </c>
      <c r="I3659" t="s">
        <v>27</v>
      </c>
      <c r="J3659" t="s">
        <v>19</v>
      </c>
      <c r="K3659" t="str">
        <f>INDEX(Table6[Column1],MATCH(L3659,Table6[Column2]))</f>
        <v>Elders</v>
      </c>
      <c r="L3659">
        <v>59.433839900000002</v>
      </c>
      <c r="M3659" t="str">
        <f>VLOOKUP(L3659,Table1[],2)</f>
        <v>50 - 59</v>
      </c>
      <c r="N3659" t="str">
        <f>INDEX(Table7[Column1],MATCH(O3659,Table7[Column2]))</f>
        <v>Learning Stage</v>
      </c>
      <c r="O3659">
        <v>5.7182916380000002</v>
      </c>
      <c r="P3659" t="str">
        <f>VLOOKUP(O3659,Table13[],2)</f>
        <v>1 - 5</v>
      </c>
      <c r="Q3659" t="str">
        <f>INDEX(Table8[Column1],MATCH(R3659,Table8[Column2]))</f>
        <v>Excused</v>
      </c>
      <c r="R3659">
        <v>154.3880509</v>
      </c>
      <c r="S3659">
        <f t="shared" si="115"/>
        <v>6.4328354541666659</v>
      </c>
      <c r="T3659" t="s">
        <v>19</v>
      </c>
    </row>
    <row r="3660" spans="1:20" x14ac:dyDescent="0.25">
      <c r="A3660">
        <v>3659</v>
      </c>
      <c r="B3660" t="s">
        <v>2338</v>
      </c>
      <c r="C3660" t="s">
        <v>3493</v>
      </c>
      <c r="D3660" t="str">
        <f t="shared" si="114"/>
        <v>Lange Della</v>
      </c>
      <c r="E3660" t="s">
        <v>15</v>
      </c>
      <c r="F3660" t="s">
        <v>1267</v>
      </c>
      <c r="G3660" t="s">
        <v>2305</v>
      </c>
      <c r="H3660" t="s">
        <v>1826</v>
      </c>
      <c r="I3660" t="s">
        <v>30</v>
      </c>
      <c r="J3660" t="s">
        <v>19</v>
      </c>
      <c r="K3660" t="str">
        <f>INDEX(Table6[Column1],MATCH(L3660,Table6[Column2]))</f>
        <v>Young Adults</v>
      </c>
      <c r="L3660">
        <v>34.012774370000002</v>
      </c>
      <c r="M3660" t="str">
        <f>VLOOKUP(L3660,Table1[],2)</f>
        <v>30 - 39</v>
      </c>
      <c r="N3660" t="str">
        <f>INDEX(Table7[Column1],MATCH(O3660,Table7[Column2]))</f>
        <v>Learning Stage</v>
      </c>
      <c r="O3660">
        <v>3.1754097030000001</v>
      </c>
      <c r="P3660" t="str">
        <f>VLOOKUP(O3660,Table13[],2)</f>
        <v>1 - 5</v>
      </c>
      <c r="Q3660" t="str">
        <f>INDEX(Table8[Column1],MATCH(R3660,Table8[Column2]))</f>
        <v>Scheduled</v>
      </c>
      <c r="R3660">
        <v>3.2025626319999998</v>
      </c>
      <c r="S3660">
        <f t="shared" si="115"/>
        <v>0.13344010966666667</v>
      </c>
      <c r="T3660" t="s">
        <v>19</v>
      </c>
    </row>
    <row r="3661" spans="1:20" x14ac:dyDescent="0.25">
      <c r="A3661">
        <v>3660</v>
      </c>
      <c r="B3661" t="s">
        <v>47</v>
      </c>
      <c r="C3661" t="s">
        <v>1663</v>
      </c>
      <c r="D3661" t="str">
        <f t="shared" si="114"/>
        <v>Smith Cheryl</v>
      </c>
      <c r="E3661" t="s">
        <v>15</v>
      </c>
      <c r="F3661" t="s">
        <v>38</v>
      </c>
      <c r="G3661" t="s">
        <v>820</v>
      </c>
      <c r="H3661" t="s">
        <v>821</v>
      </c>
      <c r="I3661" t="s">
        <v>38</v>
      </c>
      <c r="J3661" t="s">
        <v>19</v>
      </c>
      <c r="K3661" t="str">
        <f>INDEX(Table6[Column1],MATCH(L3661,Table6[Column2]))</f>
        <v>Adults</v>
      </c>
      <c r="L3661">
        <v>49.119723489999998</v>
      </c>
      <c r="M3661" t="str">
        <f>VLOOKUP(L3661,Table1[],2)</f>
        <v>40 - 49</v>
      </c>
      <c r="N3661" t="str">
        <f>INDEX(Table7[Column1],MATCH(O3661,Table7[Column2]))</f>
        <v>Learning Stage</v>
      </c>
      <c r="O3661">
        <v>5.2439152990000002</v>
      </c>
      <c r="P3661" t="str">
        <f>VLOOKUP(O3661,Table13[],2)</f>
        <v>1 - 5</v>
      </c>
      <c r="Q3661" t="str">
        <f>INDEX(Table8[Column1],MATCH(R3661,Table8[Column2]))</f>
        <v>Habitual</v>
      </c>
      <c r="R3661">
        <v>104.3133571</v>
      </c>
      <c r="S3661">
        <f t="shared" si="115"/>
        <v>4.3463898791666669</v>
      </c>
      <c r="T3661" t="s">
        <v>19</v>
      </c>
    </row>
    <row r="3662" spans="1:20" x14ac:dyDescent="0.25">
      <c r="A3662">
        <v>3661</v>
      </c>
      <c r="B3662" t="s">
        <v>114</v>
      </c>
      <c r="C3662" t="s">
        <v>62</v>
      </c>
      <c r="D3662" t="str">
        <f t="shared" si="114"/>
        <v>Martin Thomas</v>
      </c>
      <c r="E3662" t="s">
        <v>22</v>
      </c>
      <c r="F3662" t="s">
        <v>1451</v>
      </c>
      <c r="G3662" t="s">
        <v>820</v>
      </c>
      <c r="H3662" t="s">
        <v>821</v>
      </c>
      <c r="I3662" t="s">
        <v>1451</v>
      </c>
      <c r="J3662" t="s">
        <v>19</v>
      </c>
      <c r="K3662" t="str">
        <f>INDEX(Table6[Column1],MATCH(L3662,Table6[Column2]))</f>
        <v>Young Adults</v>
      </c>
      <c r="L3662">
        <v>33.30656845</v>
      </c>
      <c r="M3662" t="str">
        <f>VLOOKUP(L3662,Table1[],2)</f>
        <v>30 - 39</v>
      </c>
      <c r="N3662" t="str">
        <f>INDEX(Table7[Column1],MATCH(O3662,Table7[Column2]))</f>
        <v>Learning Stage</v>
      </c>
      <c r="O3662">
        <v>4.4724633689999997</v>
      </c>
      <c r="P3662" t="str">
        <f>VLOOKUP(O3662,Table13[],2)</f>
        <v>1 - 5</v>
      </c>
      <c r="Q3662" t="str">
        <f>INDEX(Table8[Column1],MATCH(R3662,Table8[Column2]))</f>
        <v>Scheduled</v>
      </c>
      <c r="R3662">
        <v>0</v>
      </c>
      <c r="S3662">
        <f t="shared" si="115"/>
        <v>0</v>
      </c>
      <c r="T3662" t="s">
        <v>19</v>
      </c>
    </row>
    <row r="3663" spans="1:20" x14ac:dyDescent="0.25">
      <c r="A3663">
        <v>3662</v>
      </c>
      <c r="B3663" t="s">
        <v>3494</v>
      </c>
      <c r="C3663" t="s">
        <v>245</v>
      </c>
      <c r="D3663" t="str">
        <f t="shared" si="114"/>
        <v>O'Sullivan Mary</v>
      </c>
      <c r="E3663" t="s">
        <v>15</v>
      </c>
      <c r="F3663" t="s">
        <v>675</v>
      </c>
      <c r="G3663" t="s">
        <v>2305</v>
      </c>
      <c r="H3663" t="s">
        <v>1826</v>
      </c>
      <c r="I3663" t="s">
        <v>24</v>
      </c>
      <c r="J3663" t="s">
        <v>19</v>
      </c>
      <c r="K3663" t="str">
        <f>INDEX(Table6[Column1],MATCH(L3663,Table6[Column2]))</f>
        <v>Young Adults</v>
      </c>
      <c r="L3663">
        <v>30.69743016</v>
      </c>
      <c r="M3663" t="str">
        <f>VLOOKUP(L3663,Table1[],2)</f>
        <v>30 - 39</v>
      </c>
      <c r="N3663" t="str">
        <f>INDEX(Table7[Column1],MATCH(O3663,Table7[Column2]))</f>
        <v>Learning Stage</v>
      </c>
      <c r="O3663">
        <v>2.5379195609999998</v>
      </c>
      <c r="P3663" t="str">
        <f>VLOOKUP(O3663,Table13[],2)</f>
        <v>1 - 5</v>
      </c>
      <c r="Q3663" t="str">
        <f>INDEX(Table8[Column1],MATCH(R3663,Table8[Column2]))</f>
        <v>Scheduled</v>
      </c>
      <c r="R3663">
        <v>0</v>
      </c>
      <c r="S3663">
        <f t="shared" si="115"/>
        <v>0</v>
      </c>
      <c r="T3663" t="s">
        <v>19</v>
      </c>
    </row>
    <row r="3664" spans="1:20" x14ac:dyDescent="0.25">
      <c r="A3664">
        <v>3663</v>
      </c>
      <c r="B3664" t="s">
        <v>3189</v>
      </c>
      <c r="C3664" t="s">
        <v>3495</v>
      </c>
      <c r="D3664" t="str">
        <f t="shared" si="114"/>
        <v>Thacker Tyesha</v>
      </c>
      <c r="E3664" t="s">
        <v>15</v>
      </c>
      <c r="F3664" t="s">
        <v>24</v>
      </c>
      <c r="G3664" t="s">
        <v>2305</v>
      </c>
      <c r="H3664" t="s">
        <v>1826</v>
      </c>
      <c r="I3664" t="s">
        <v>24</v>
      </c>
      <c r="J3664" t="s">
        <v>19</v>
      </c>
      <c r="K3664" t="str">
        <f>INDEX(Table6[Column1],MATCH(L3664,Table6[Column2]))</f>
        <v>Young Adults</v>
      </c>
      <c r="L3664">
        <v>37.148181719999997</v>
      </c>
      <c r="M3664" t="str">
        <f>VLOOKUP(L3664,Table1[],2)</f>
        <v>30 - 39</v>
      </c>
      <c r="N3664" t="str">
        <f>INDEX(Table7[Column1],MATCH(O3664,Table7[Column2]))</f>
        <v>Learning Stage</v>
      </c>
      <c r="O3664">
        <v>3.9470661439999999</v>
      </c>
      <c r="P3664" t="str">
        <f>VLOOKUP(O3664,Table13[],2)</f>
        <v>1 - 5</v>
      </c>
      <c r="Q3664" t="str">
        <f>INDEX(Table8[Column1],MATCH(R3664,Table8[Column2]))</f>
        <v>Maintained</v>
      </c>
      <c r="R3664">
        <v>58.071943310000002</v>
      </c>
      <c r="S3664">
        <f t="shared" si="115"/>
        <v>2.4196643045833337</v>
      </c>
      <c r="T3664" t="s">
        <v>19</v>
      </c>
    </row>
    <row r="3665" spans="1:20" x14ac:dyDescent="0.25">
      <c r="A3665">
        <v>3664</v>
      </c>
      <c r="B3665" t="s">
        <v>957</v>
      </c>
      <c r="C3665" t="s">
        <v>3496</v>
      </c>
      <c r="D3665" t="str">
        <f t="shared" si="114"/>
        <v>Gardner Kit</v>
      </c>
      <c r="E3665" t="s">
        <v>15</v>
      </c>
      <c r="F3665" t="s">
        <v>38</v>
      </c>
      <c r="G3665" t="s">
        <v>820</v>
      </c>
      <c r="H3665" t="s">
        <v>821</v>
      </c>
      <c r="I3665" t="s">
        <v>38</v>
      </c>
      <c r="J3665" t="s">
        <v>19</v>
      </c>
      <c r="K3665" t="str">
        <f>INDEX(Table6[Column1],MATCH(L3665,Table6[Column2]))</f>
        <v>Adults</v>
      </c>
      <c r="L3665">
        <v>46.818446829999999</v>
      </c>
      <c r="M3665" t="str">
        <f>VLOOKUP(L3665,Table1[],2)</f>
        <v>40 - 49</v>
      </c>
      <c r="N3665" t="str">
        <f>INDEX(Table7[Column1],MATCH(O3665,Table7[Column2]))</f>
        <v>Fitting in Stage</v>
      </c>
      <c r="O3665">
        <v>6.3433834789999999</v>
      </c>
      <c r="P3665" t="str">
        <f>VLOOKUP(O3665,Table13[],2)</f>
        <v>6 - 10</v>
      </c>
      <c r="Q3665" t="str">
        <f>INDEX(Table8[Column1],MATCH(R3665,Table8[Column2]))</f>
        <v>Maintained</v>
      </c>
      <c r="R3665">
        <v>78.057000909999999</v>
      </c>
      <c r="S3665">
        <f t="shared" si="115"/>
        <v>3.2523750379166665</v>
      </c>
      <c r="T3665" t="s">
        <v>19</v>
      </c>
    </row>
    <row r="3666" spans="1:20" x14ac:dyDescent="0.25">
      <c r="A3666">
        <v>3665</v>
      </c>
      <c r="B3666" t="s">
        <v>317</v>
      </c>
      <c r="C3666" t="s">
        <v>624</v>
      </c>
      <c r="D3666" t="str">
        <f t="shared" si="114"/>
        <v>McBride Sharon</v>
      </c>
      <c r="E3666" t="s">
        <v>15</v>
      </c>
      <c r="F3666" t="s">
        <v>38</v>
      </c>
      <c r="G3666" t="s">
        <v>2305</v>
      </c>
      <c r="H3666" t="s">
        <v>1826</v>
      </c>
      <c r="I3666" t="s">
        <v>38</v>
      </c>
      <c r="J3666" t="s">
        <v>19</v>
      </c>
      <c r="K3666" t="str">
        <f>INDEX(Table6[Column1],MATCH(L3666,Table6[Column2]))</f>
        <v>Young Adults</v>
      </c>
      <c r="L3666">
        <v>31.129152349999998</v>
      </c>
      <c r="M3666" t="str">
        <f>VLOOKUP(L3666,Table1[],2)</f>
        <v>30 - 39</v>
      </c>
      <c r="N3666" t="str">
        <f>INDEX(Table7[Column1],MATCH(O3666,Table7[Column2]))</f>
        <v>Learning Stage</v>
      </c>
      <c r="O3666">
        <v>1.7676076270000001</v>
      </c>
      <c r="P3666" t="str">
        <f>VLOOKUP(O3666,Table13[],2)</f>
        <v>1 - 5</v>
      </c>
      <c r="Q3666" t="str">
        <f>INDEX(Table8[Column1],MATCH(R3666,Table8[Column2]))</f>
        <v>Scheduled</v>
      </c>
      <c r="R3666">
        <v>29.510861389999999</v>
      </c>
      <c r="S3666">
        <f t="shared" si="115"/>
        <v>1.2296192245833333</v>
      </c>
      <c r="T3666" t="s">
        <v>19</v>
      </c>
    </row>
    <row r="3667" spans="1:20" x14ac:dyDescent="0.25">
      <c r="A3667">
        <v>3666</v>
      </c>
      <c r="B3667" t="s">
        <v>341</v>
      </c>
      <c r="C3667" t="s">
        <v>3497</v>
      </c>
      <c r="D3667" t="str">
        <f t="shared" si="114"/>
        <v>Fernandez Rocco</v>
      </c>
      <c r="E3667" t="s">
        <v>22</v>
      </c>
      <c r="F3667" t="s">
        <v>38</v>
      </c>
      <c r="G3667" t="s">
        <v>820</v>
      </c>
      <c r="H3667" t="s">
        <v>821</v>
      </c>
      <c r="I3667" t="s">
        <v>38</v>
      </c>
      <c r="J3667" t="s">
        <v>19</v>
      </c>
      <c r="K3667" t="str">
        <f>INDEX(Table6[Column1],MATCH(L3667,Table6[Column2]))</f>
        <v>Adults</v>
      </c>
      <c r="L3667">
        <v>49.334575010000002</v>
      </c>
      <c r="M3667" t="str">
        <f>VLOOKUP(L3667,Table1[],2)</f>
        <v>40 - 49</v>
      </c>
      <c r="N3667" t="str">
        <f>INDEX(Table7[Column1],MATCH(O3667,Table7[Column2]))</f>
        <v>Fitting in Stage</v>
      </c>
      <c r="O3667">
        <v>6.6519045480000001</v>
      </c>
      <c r="P3667" t="str">
        <f>VLOOKUP(O3667,Table13[],2)</f>
        <v>6 - 10</v>
      </c>
      <c r="Q3667" t="str">
        <f>INDEX(Table8[Column1],MATCH(R3667,Table8[Column2]))</f>
        <v>Habitual</v>
      </c>
      <c r="R3667">
        <v>88.830838619999994</v>
      </c>
      <c r="S3667">
        <f t="shared" si="115"/>
        <v>3.7012849424999996</v>
      </c>
      <c r="T3667" t="s">
        <v>19</v>
      </c>
    </row>
    <row r="3668" spans="1:20" x14ac:dyDescent="0.25">
      <c r="A3668">
        <v>3667</v>
      </c>
      <c r="B3668" t="s">
        <v>34</v>
      </c>
      <c r="C3668" t="s">
        <v>125</v>
      </c>
      <c r="D3668" t="str">
        <f t="shared" si="114"/>
        <v>Jones Virginia</v>
      </c>
      <c r="E3668" t="s">
        <v>15</v>
      </c>
      <c r="F3668" t="s">
        <v>1116</v>
      </c>
      <c r="G3668" t="s">
        <v>2305</v>
      </c>
      <c r="H3668" t="s">
        <v>1826</v>
      </c>
      <c r="I3668" t="s">
        <v>87</v>
      </c>
      <c r="J3668" t="s">
        <v>19</v>
      </c>
      <c r="K3668" t="str">
        <f>INDEX(Table6[Column1],MATCH(L3668,Table6[Column2]))</f>
        <v>Adults</v>
      </c>
      <c r="L3668">
        <v>48.540713220000001</v>
      </c>
      <c r="M3668" t="str">
        <f>VLOOKUP(L3668,Table1[],2)</f>
        <v>40 - 49</v>
      </c>
      <c r="N3668" t="str">
        <f>INDEX(Table7[Column1],MATCH(O3668,Table7[Column2]))</f>
        <v>Learning Stage</v>
      </c>
      <c r="O3668">
        <v>2.8424809149999999</v>
      </c>
      <c r="P3668" t="str">
        <f>VLOOKUP(O3668,Table13[],2)</f>
        <v>1 - 5</v>
      </c>
      <c r="Q3668" t="str">
        <f>INDEX(Table8[Column1],MATCH(R3668,Table8[Column2]))</f>
        <v>Habitual</v>
      </c>
      <c r="R3668">
        <v>91.096493699999996</v>
      </c>
      <c r="S3668">
        <f t="shared" si="115"/>
        <v>3.7956872374999997</v>
      </c>
      <c r="T3668" t="s">
        <v>19</v>
      </c>
    </row>
    <row r="3669" spans="1:20" x14ac:dyDescent="0.25">
      <c r="A3669">
        <v>3668</v>
      </c>
      <c r="B3669" t="s">
        <v>3498</v>
      </c>
      <c r="C3669" t="s">
        <v>125</v>
      </c>
      <c r="D3669" t="str">
        <f t="shared" si="114"/>
        <v>Bain Virginia</v>
      </c>
      <c r="E3669" t="s">
        <v>15</v>
      </c>
      <c r="F3669" t="s">
        <v>1626</v>
      </c>
      <c r="G3669" t="s">
        <v>2305</v>
      </c>
      <c r="H3669" t="s">
        <v>1826</v>
      </c>
      <c r="I3669" t="s">
        <v>87</v>
      </c>
      <c r="J3669" t="s">
        <v>19</v>
      </c>
      <c r="K3669" t="str">
        <f>INDEX(Table6[Column1],MATCH(L3669,Table6[Column2]))</f>
        <v>Young Adults</v>
      </c>
      <c r="L3669">
        <v>32.828300079999998</v>
      </c>
      <c r="M3669" t="str">
        <f>VLOOKUP(L3669,Table1[],2)</f>
        <v>30 - 39</v>
      </c>
      <c r="N3669" t="str">
        <f>INDEX(Table7[Column1],MATCH(O3669,Table7[Column2]))</f>
        <v>Learning Stage</v>
      </c>
      <c r="O3669">
        <v>4.4804937650000003</v>
      </c>
      <c r="P3669" t="str">
        <f>VLOOKUP(O3669,Table13[],2)</f>
        <v>1 - 5</v>
      </c>
      <c r="Q3669" t="str">
        <f>INDEX(Table8[Column1],MATCH(R3669,Table8[Column2]))</f>
        <v>Scheduled</v>
      </c>
      <c r="R3669">
        <v>19.229124649999999</v>
      </c>
      <c r="S3669">
        <f t="shared" si="115"/>
        <v>0.80121352708333338</v>
      </c>
      <c r="T3669" t="s">
        <v>19</v>
      </c>
    </row>
    <row r="3670" spans="1:20" x14ac:dyDescent="0.25">
      <c r="A3670">
        <v>3669</v>
      </c>
      <c r="B3670" t="s">
        <v>636</v>
      </c>
      <c r="C3670" t="s">
        <v>56</v>
      </c>
      <c r="D3670" t="str">
        <f t="shared" si="114"/>
        <v>Gomez James</v>
      </c>
      <c r="E3670" t="s">
        <v>22</v>
      </c>
      <c r="F3670" t="s">
        <v>100</v>
      </c>
      <c r="G3670" t="s">
        <v>2305</v>
      </c>
      <c r="H3670" t="s">
        <v>1826</v>
      </c>
      <c r="I3670" t="s">
        <v>101</v>
      </c>
      <c r="J3670" t="s">
        <v>19</v>
      </c>
      <c r="K3670" t="str">
        <f>INDEX(Table6[Column1],MATCH(L3670,Table6[Column2]))</f>
        <v>Young Adults</v>
      </c>
      <c r="L3670">
        <v>33.79616463</v>
      </c>
      <c r="M3670" t="str">
        <f>VLOOKUP(L3670,Table1[],2)</f>
        <v>30 - 39</v>
      </c>
      <c r="N3670" t="str">
        <f>INDEX(Table7[Column1],MATCH(O3670,Table7[Column2]))</f>
        <v>Learning Stage</v>
      </c>
      <c r="O3670">
        <v>4.6001161609999999</v>
      </c>
      <c r="P3670" t="str">
        <f>VLOOKUP(O3670,Table13[],2)</f>
        <v>1 - 5</v>
      </c>
      <c r="Q3670" t="str">
        <f>INDEX(Table8[Column1],MATCH(R3670,Table8[Column2]))</f>
        <v>Scheduled</v>
      </c>
      <c r="R3670">
        <v>28.341178039999999</v>
      </c>
      <c r="S3670">
        <f t="shared" si="115"/>
        <v>1.1808824183333333</v>
      </c>
      <c r="T3670" t="s">
        <v>19</v>
      </c>
    </row>
    <row r="3671" spans="1:20" x14ac:dyDescent="0.25">
      <c r="A3671">
        <v>3670</v>
      </c>
      <c r="B3671" t="s">
        <v>3499</v>
      </c>
      <c r="C3671" t="s">
        <v>1279</v>
      </c>
      <c r="D3671" t="str">
        <f t="shared" si="114"/>
        <v>McHale Dustin</v>
      </c>
      <c r="E3671" t="s">
        <v>22</v>
      </c>
      <c r="F3671" t="s">
        <v>54</v>
      </c>
      <c r="G3671" t="s">
        <v>2305</v>
      </c>
      <c r="H3671" t="s">
        <v>1826</v>
      </c>
      <c r="I3671" t="s">
        <v>54</v>
      </c>
      <c r="J3671" t="s">
        <v>19</v>
      </c>
      <c r="K3671" t="str">
        <f>INDEX(Table6[Column1],MATCH(L3671,Table6[Column2]))</f>
        <v>Adults</v>
      </c>
      <c r="L3671">
        <v>43.42641089</v>
      </c>
      <c r="M3671" t="str">
        <f>VLOOKUP(L3671,Table1[],2)</f>
        <v>40 - 49</v>
      </c>
      <c r="N3671" t="str">
        <f>INDEX(Table7[Column1],MATCH(O3671,Table7[Column2]))</f>
        <v>Learning Stage</v>
      </c>
      <c r="O3671">
        <v>4.5603937529999996</v>
      </c>
      <c r="P3671" t="str">
        <f>VLOOKUP(O3671,Table13[],2)</f>
        <v>1 - 5</v>
      </c>
      <c r="Q3671" t="str">
        <f>INDEX(Table8[Column1],MATCH(R3671,Table8[Column2]))</f>
        <v>Maintained</v>
      </c>
      <c r="R3671">
        <v>50.776415649999997</v>
      </c>
      <c r="S3671">
        <f t="shared" si="115"/>
        <v>2.1156839854166667</v>
      </c>
      <c r="T3671" t="s">
        <v>19</v>
      </c>
    </row>
    <row r="3672" spans="1:20" x14ac:dyDescent="0.25">
      <c r="A3672">
        <v>3671</v>
      </c>
      <c r="B3672" t="s">
        <v>3500</v>
      </c>
      <c r="C3672" t="s">
        <v>135</v>
      </c>
      <c r="D3672" t="str">
        <f t="shared" si="114"/>
        <v>Mancia Allison</v>
      </c>
      <c r="E3672" t="s">
        <v>15</v>
      </c>
      <c r="F3672" t="s">
        <v>16</v>
      </c>
      <c r="G3672" t="s">
        <v>2724</v>
      </c>
      <c r="H3672" t="s">
        <v>1863</v>
      </c>
      <c r="I3672" t="s">
        <v>16</v>
      </c>
      <c r="J3672" t="s">
        <v>19</v>
      </c>
      <c r="K3672" t="str">
        <f>INDEX(Table6[Column1],MATCH(L3672,Table6[Column2]))</f>
        <v>Young Adults</v>
      </c>
      <c r="L3672">
        <v>36.233148180000001</v>
      </c>
      <c r="M3672" t="str">
        <f>VLOOKUP(L3672,Table1[],2)</f>
        <v>30 - 39</v>
      </c>
      <c r="N3672" t="str">
        <f>INDEX(Table7[Column1],MATCH(O3672,Table7[Column2]))</f>
        <v>Learning Stage</v>
      </c>
      <c r="O3672">
        <v>5.0885261460000004</v>
      </c>
      <c r="P3672" t="str">
        <f>VLOOKUP(O3672,Table13[],2)</f>
        <v>1 - 5</v>
      </c>
      <c r="Q3672" t="str">
        <f>INDEX(Table8[Column1],MATCH(R3672,Table8[Column2]))</f>
        <v>Maintained</v>
      </c>
      <c r="R3672">
        <v>66.882457470000006</v>
      </c>
      <c r="S3672">
        <f t="shared" si="115"/>
        <v>2.7867690612500002</v>
      </c>
      <c r="T3672" t="s">
        <v>19</v>
      </c>
    </row>
    <row r="3673" spans="1:20" x14ac:dyDescent="0.25">
      <c r="A3673">
        <v>3672</v>
      </c>
      <c r="B3673" t="s">
        <v>3501</v>
      </c>
      <c r="C3673" t="s">
        <v>368</v>
      </c>
      <c r="D3673" t="str">
        <f t="shared" si="114"/>
        <v>Milliner Frank</v>
      </c>
      <c r="E3673" t="s">
        <v>22</v>
      </c>
      <c r="F3673" t="s">
        <v>16</v>
      </c>
      <c r="G3673" t="s">
        <v>1060</v>
      </c>
      <c r="H3673" t="s">
        <v>1061</v>
      </c>
      <c r="I3673" t="s">
        <v>16</v>
      </c>
      <c r="J3673" t="s">
        <v>19</v>
      </c>
      <c r="K3673" t="str">
        <f>INDEX(Table6[Column1],MATCH(L3673,Table6[Column2]))</f>
        <v>Young Adults</v>
      </c>
      <c r="L3673">
        <v>36.765000200000003</v>
      </c>
      <c r="M3673" t="str">
        <f>VLOOKUP(L3673,Table1[],2)</f>
        <v>30 - 39</v>
      </c>
      <c r="N3673" t="str">
        <f>INDEX(Table7[Column1],MATCH(O3673,Table7[Column2]))</f>
        <v>Learning Stage</v>
      </c>
      <c r="O3673">
        <v>5.3303819260000003</v>
      </c>
      <c r="P3673" t="str">
        <f>VLOOKUP(O3673,Table13[],2)</f>
        <v>1 - 5</v>
      </c>
      <c r="Q3673" t="str">
        <f>INDEX(Table8[Column1],MATCH(R3673,Table8[Column2]))</f>
        <v>Maintained</v>
      </c>
      <c r="R3673">
        <v>44.389626509999999</v>
      </c>
      <c r="S3673">
        <f t="shared" si="115"/>
        <v>1.84956777125</v>
      </c>
      <c r="T3673" t="s">
        <v>19</v>
      </c>
    </row>
    <row r="3674" spans="1:20" x14ac:dyDescent="0.25">
      <c r="A3674">
        <v>3673</v>
      </c>
      <c r="B3674" t="s">
        <v>2963</v>
      </c>
      <c r="C3674" t="s">
        <v>1394</v>
      </c>
      <c r="D3674" t="str">
        <f t="shared" si="114"/>
        <v>Ashmore Louise</v>
      </c>
      <c r="E3674" t="s">
        <v>15</v>
      </c>
      <c r="F3674" t="s">
        <v>358</v>
      </c>
      <c r="G3674" t="s">
        <v>2305</v>
      </c>
      <c r="H3674" t="s">
        <v>1826</v>
      </c>
      <c r="I3674" t="s">
        <v>358</v>
      </c>
      <c r="J3674" t="s">
        <v>19</v>
      </c>
      <c r="K3674" t="str">
        <f>INDEX(Table6[Column1],MATCH(L3674,Table6[Column2]))</f>
        <v>Adults</v>
      </c>
      <c r="L3674">
        <v>42.727857110000002</v>
      </c>
      <c r="M3674" t="str">
        <f>VLOOKUP(L3674,Table1[],2)</f>
        <v>40 - 49</v>
      </c>
      <c r="N3674" t="str">
        <f>INDEX(Table7[Column1],MATCH(O3674,Table7[Column2]))</f>
        <v>Learning Stage</v>
      </c>
      <c r="O3674">
        <v>5.2746775880000003</v>
      </c>
      <c r="P3674" t="str">
        <f>VLOOKUP(O3674,Table13[],2)</f>
        <v>1 - 5</v>
      </c>
      <c r="Q3674" t="str">
        <f>INDEX(Table8[Column1],MATCH(R3674,Table8[Column2]))</f>
        <v>Habitual</v>
      </c>
      <c r="R3674">
        <v>82.7299328</v>
      </c>
      <c r="S3674">
        <f t="shared" si="115"/>
        <v>3.4470805333333332</v>
      </c>
      <c r="T3674" t="s">
        <v>19</v>
      </c>
    </row>
    <row r="3675" spans="1:20" x14ac:dyDescent="0.25">
      <c r="A3675">
        <v>3674</v>
      </c>
      <c r="B3675" t="s">
        <v>3502</v>
      </c>
      <c r="C3675" t="s">
        <v>68</v>
      </c>
      <c r="D3675" t="str">
        <f t="shared" si="114"/>
        <v>Vandeventer Bobbie</v>
      </c>
      <c r="E3675" t="s">
        <v>22</v>
      </c>
      <c r="F3675" t="s">
        <v>38</v>
      </c>
      <c r="G3675" t="s">
        <v>2305</v>
      </c>
      <c r="H3675" t="s">
        <v>1826</v>
      </c>
      <c r="I3675" t="s">
        <v>38</v>
      </c>
      <c r="J3675" t="s">
        <v>19</v>
      </c>
      <c r="K3675" t="str">
        <f>INDEX(Table6[Column1],MATCH(L3675,Table6[Column2]))</f>
        <v>Teenagers</v>
      </c>
      <c r="L3675">
        <v>13.477510710000001</v>
      </c>
      <c r="M3675" t="e">
        <f>VLOOKUP(L3675,Table1[],2)</f>
        <v>#N/A</v>
      </c>
      <c r="N3675" t="str">
        <f>INDEX(Table7[Column1],MATCH(O3675,Table7[Column2]))</f>
        <v>Learning Stage</v>
      </c>
      <c r="O3675">
        <v>3.4824661680000002</v>
      </c>
      <c r="P3675" t="str">
        <f>VLOOKUP(O3675,Table13[],2)</f>
        <v>1 - 5</v>
      </c>
      <c r="Q3675" t="str">
        <f>INDEX(Table8[Column1],MATCH(R3675,Table8[Column2]))</f>
        <v>Scheduled</v>
      </c>
      <c r="R3675">
        <v>0</v>
      </c>
      <c r="S3675">
        <f t="shared" si="115"/>
        <v>0</v>
      </c>
      <c r="T3675" t="s">
        <v>19</v>
      </c>
    </row>
    <row r="3676" spans="1:20" x14ac:dyDescent="0.25">
      <c r="A3676">
        <v>3675</v>
      </c>
      <c r="B3676" t="s">
        <v>3503</v>
      </c>
      <c r="C3676" t="s">
        <v>559</v>
      </c>
      <c r="D3676" t="str">
        <f t="shared" si="114"/>
        <v>Demasi Ernest</v>
      </c>
      <c r="E3676" t="s">
        <v>22</v>
      </c>
      <c r="F3676" t="s">
        <v>107</v>
      </c>
      <c r="G3676" t="s">
        <v>2305</v>
      </c>
      <c r="H3676" t="s">
        <v>1826</v>
      </c>
      <c r="I3676" t="s">
        <v>107</v>
      </c>
      <c r="J3676" t="s">
        <v>19</v>
      </c>
      <c r="K3676" t="str">
        <f>INDEX(Table6[Column1],MATCH(L3676,Table6[Column2]))</f>
        <v>Young Adults</v>
      </c>
      <c r="L3676">
        <v>37.0944547</v>
      </c>
      <c r="M3676" t="str">
        <f>VLOOKUP(L3676,Table1[],2)</f>
        <v>30 - 39</v>
      </c>
      <c r="N3676" t="str">
        <f>INDEX(Table7[Column1],MATCH(O3676,Table7[Column2]))</f>
        <v>Fitting in Stage</v>
      </c>
      <c r="O3676">
        <v>6.0679562450000004</v>
      </c>
      <c r="P3676" t="str">
        <f>VLOOKUP(O3676,Table13[],2)</f>
        <v>6 - 10</v>
      </c>
      <c r="Q3676" t="str">
        <f>INDEX(Table8[Column1],MATCH(R3676,Table8[Column2]))</f>
        <v>Scheduled</v>
      </c>
      <c r="R3676">
        <v>25.754093439999998</v>
      </c>
      <c r="S3676">
        <f t="shared" si="115"/>
        <v>1.0730872266666664</v>
      </c>
      <c r="T3676" t="s">
        <v>19</v>
      </c>
    </row>
    <row r="3677" spans="1:20" x14ac:dyDescent="0.25">
      <c r="A3677">
        <v>3676</v>
      </c>
      <c r="B3677" t="s">
        <v>444</v>
      </c>
      <c r="C3677" t="s">
        <v>67</v>
      </c>
      <c r="D3677" t="str">
        <f t="shared" si="114"/>
        <v>Moore Craig</v>
      </c>
      <c r="E3677" t="s">
        <v>22</v>
      </c>
      <c r="F3677" t="s">
        <v>38</v>
      </c>
      <c r="G3677" t="s">
        <v>1060</v>
      </c>
      <c r="H3677" t="s">
        <v>1061</v>
      </c>
      <c r="I3677" t="s">
        <v>38</v>
      </c>
      <c r="J3677" t="s">
        <v>19</v>
      </c>
      <c r="K3677" t="str">
        <f>INDEX(Table6[Column1],MATCH(L3677,Table6[Column2]))</f>
        <v>Elders</v>
      </c>
      <c r="L3677">
        <v>53.901454790000003</v>
      </c>
      <c r="M3677" t="str">
        <f>VLOOKUP(L3677,Table1[],2)</f>
        <v>50 - 59</v>
      </c>
      <c r="N3677" t="str">
        <f>INDEX(Table7[Column1],MATCH(O3677,Table7[Column2]))</f>
        <v>Learning Stage</v>
      </c>
      <c r="O3677">
        <v>4.7757825489999997</v>
      </c>
      <c r="P3677" t="str">
        <f>VLOOKUP(O3677,Table13[],2)</f>
        <v>1 - 5</v>
      </c>
      <c r="Q3677" t="str">
        <f>INDEX(Table8[Column1],MATCH(R3677,Table8[Column2]))</f>
        <v>Excused</v>
      </c>
      <c r="R3677">
        <v>127.08986659999999</v>
      </c>
      <c r="S3677">
        <f t="shared" si="115"/>
        <v>5.2954111083333331</v>
      </c>
      <c r="T3677" t="s">
        <v>19</v>
      </c>
    </row>
    <row r="3678" spans="1:20" x14ac:dyDescent="0.25">
      <c r="A3678">
        <v>3677</v>
      </c>
      <c r="B3678" t="s">
        <v>1175</v>
      </c>
      <c r="C3678" t="s">
        <v>632</v>
      </c>
      <c r="D3678" t="str">
        <f t="shared" si="114"/>
        <v>Fowler Jacqueline</v>
      </c>
      <c r="E3678" t="s">
        <v>15</v>
      </c>
      <c r="F3678" t="s">
        <v>33</v>
      </c>
      <c r="G3678" t="s">
        <v>2305</v>
      </c>
      <c r="H3678" t="s">
        <v>1826</v>
      </c>
      <c r="I3678" t="s">
        <v>33</v>
      </c>
      <c r="J3678" t="s">
        <v>19</v>
      </c>
      <c r="K3678" t="str">
        <f>INDEX(Table6[Column1],MATCH(L3678,Table6[Column2]))</f>
        <v>Adults</v>
      </c>
      <c r="L3678">
        <v>47.971119280000003</v>
      </c>
      <c r="M3678" t="str">
        <f>VLOOKUP(L3678,Table1[],2)</f>
        <v>40 - 49</v>
      </c>
      <c r="N3678" t="str">
        <f>INDEX(Table7[Column1],MATCH(O3678,Table7[Column2]))</f>
        <v>Learning Stage</v>
      </c>
      <c r="O3678">
        <v>2.658590056</v>
      </c>
      <c r="P3678" t="str">
        <f>VLOOKUP(O3678,Table13[],2)</f>
        <v>1 - 5</v>
      </c>
      <c r="Q3678" t="str">
        <f>INDEX(Table8[Column1],MATCH(R3678,Table8[Column2]))</f>
        <v>Maintained</v>
      </c>
      <c r="R3678">
        <v>54.283445800000003</v>
      </c>
      <c r="S3678">
        <f t="shared" si="115"/>
        <v>2.2618102416666668</v>
      </c>
      <c r="T3678" t="s">
        <v>19</v>
      </c>
    </row>
    <row r="3679" spans="1:20" x14ac:dyDescent="0.25">
      <c r="A3679">
        <v>3678</v>
      </c>
      <c r="B3679" t="s">
        <v>444</v>
      </c>
      <c r="C3679" t="s">
        <v>183</v>
      </c>
      <c r="D3679" t="str">
        <f t="shared" si="114"/>
        <v>Moore Donald</v>
      </c>
      <c r="E3679" t="s">
        <v>22</v>
      </c>
      <c r="F3679" t="s">
        <v>38</v>
      </c>
      <c r="G3679" t="s">
        <v>2305</v>
      </c>
      <c r="H3679" t="s">
        <v>1826</v>
      </c>
      <c r="I3679" t="s">
        <v>38</v>
      </c>
      <c r="J3679" t="s">
        <v>19</v>
      </c>
      <c r="K3679" t="str">
        <f>INDEX(Table6[Column1],MATCH(L3679,Table6[Column2]))</f>
        <v>Young Adults</v>
      </c>
      <c r="L3679">
        <v>32.361172660000001</v>
      </c>
      <c r="M3679" t="str">
        <f>VLOOKUP(L3679,Table1[],2)</f>
        <v>30 - 39</v>
      </c>
      <c r="N3679" t="str">
        <f>INDEX(Table7[Column1],MATCH(O3679,Table7[Column2]))</f>
        <v>Learning Stage</v>
      </c>
      <c r="O3679">
        <v>5.0474048040000001</v>
      </c>
      <c r="P3679" t="str">
        <f>VLOOKUP(O3679,Table13[],2)</f>
        <v>1 - 5</v>
      </c>
      <c r="Q3679" t="str">
        <f>INDEX(Table8[Column1],MATCH(R3679,Table8[Column2]))</f>
        <v>Scheduled</v>
      </c>
      <c r="R3679">
        <v>7.9236213859999998</v>
      </c>
      <c r="S3679">
        <f t="shared" si="115"/>
        <v>0.33015089108333329</v>
      </c>
      <c r="T3679" t="s">
        <v>19</v>
      </c>
    </row>
    <row r="3680" spans="1:20" x14ac:dyDescent="0.25">
      <c r="A3680">
        <v>3679</v>
      </c>
      <c r="B3680" t="s">
        <v>2457</v>
      </c>
      <c r="C3680" t="s">
        <v>48</v>
      </c>
      <c r="D3680" t="str">
        <f t="shared" si="114"/>
        <v>Bridges Jerry</v>
      </c>
      <c r="E3680" t="s">
        <v>22</v>
      </c>
      <c r="F3680" t="s">
        <v>33</v>
      </c>
      <c r="G3680" t="s">
        <v>2305</v>
      </c>
      <c r="H3680" t="s">
        <v>1826</v>
      </c>
      <c r="I3680" t="s">
        <v>33</v>
      </c>
      <c r="J3680" t="s">
        <v>19</v>
      </c>
      <c r="K3680" t="str">
        <f>INDEX(Table6[Column1],MATCH(L3680,Table6[Column2]))</f>
        <v>Elders</v>
      </c>
      <c r="L3680">
        <v>58.091527210000002</v>
      </c>
      <c r="M3680" t="str">
        <f>VLOOKUP(L3680,Table1[],2)</f>
        <v>50 - 59</v>
      </c>
      <c r="N3680" t="str">
        <f>INDEX(Table7[Column1],MATCH(O3680,Table7[Column2]))</f>
        <v>Learning Stage</v>
      </c>
      <c r="O3680">
        <v>5.4261241529999999</v>
      </c>
      <c r="P3680" t="str">
        <f>VLOOKUP(O3680,Table13[],2)</f>
        <v>1 - 5</v>
      </c>
      <c r="Q3680" t="str">
        <f>INDEX(Table8[Column1],MATCH(R3680,Table8[Column2]))</f>
        <v>Excused</v>
      </c>
      <c r="R3680">
        <v>156.07711</v>
      </c>
      <c r="S3680">
        <f t="shared" si="115"/>
        <v>6.5032129166666666</v>
      </c>
      <c r="T3680" t="s">
        <v>19</v>
      </c>
    </row>
    <row r="3681" spans="1:20" x14ac:dyDescent="0.25">
      <c r="A3681">
        <v>3680</v>
      </c>
      <c r="B3681" t="s">
        <v>3504</v>
      </c>
      <c r="C3681" t="s">
        <v>3505</v>
      </c>
      <c r="D3681" t="str">
        <f t="shared" si="114"/>
        <v>Preiss Erma</v>
      </c>
      <c r="E3681" t="s">
        <v>15</v>
      </c>
      <c r="F3681" t="s">
        <v>33</v>
      </c>
      <c r="G3681" t="s">
        <v>2305</v>
      </c>
      <c r="H3681" t="s">
        <v>1826</v>
      </c>
      <c r="I3681" t="s">
        <v>33</v>
      </c>
      <c r="J3681" t="s">
        <v>19</v>
      </c>
      <c r="K3681" t="str">
        <f>INDEX(Table6[Column1],MATCH(L3681,Table6[Column2]))</f>
        <v>Young Adults</v>
      </c>
      <c r="L3681">
        <v>39.689897109999997</v>
      </c>
      <c r="M3681" t="str">
        <f>VLOOKUP(L3681,Table1[],2)</f>
        <v>30 - 39</v>
      </c>
      <c r="N3681" t="str">
        <f>INDEX(Table7[Column1],MATCH(O3681,Table7[Column2]))</f>
        <v>Learning Stage</v>
      </c>
      <c r="O3681">
        <v>2.08610352</v>
      </c>
      <c r="P3681" t="str">
        <f>VLOOKUP(O3681,Table13[],2)</f>
        <v>1 - 5</v>
      </c>
      <c r="Q3681" t="str">
        <f>INDEX(Table8[Column1],MATCH(R3681,Table8[Column2]))</f>
        <v>Maintained</v>
      </c>
      <c r="R3681">
        <v>47.486023029999998</v>
      </c>
      <c r="S3681">
        <f t="shared" si="115"/>
        <v>1.9785842929166666</v>
      </c>
      <c r="T3681" t="s">
        <v>19</v>
      </c>
    </row>
    <row r="3682" spans="1:20" x14ac:dyDescent="0.25">
      <c r="A3682">
        <v>3681</v>
      </c>
      <c r="B3682" t="s">
        <v>3506</v>
      </c>
      <c r="C3682" t="s">
        <v>635</v>
      </c>
      <c r="D3682" t="str">
        <f t="shared" si="114"/>
        <v>Frazer Justin</v>
      </c>
      <c r="E3682" t="s">
        <v>22</v>
      </c>
      <c r="F3682" t="s">
        <v>38</v>
      </c>
      <c r="G3682" t="s">
        <v>2305</v>
      </c>
      <c r="H3682" t="s">
        <v>1826</v>
      </c>
      <c r="I3682" t="s">
        <v>38</v>
      </c>
      <c r="J3682" t="s">
        <v>19</v>
      </c>
      <c r="K3682" t="str">
        <f>INDEX(Table6[Column1],MATCH(L3682,Table6[Column2]))</f>
        <v>Young Adults</v>
      </c>
      <c r="L3682">
        <v>36.475299229999997</v>
      </c>
      <c r="M3682" t="str">
        <f>VLOOKUP(L3682,Table1[],2)</f>
        <v>30 - 39</v>
      </c>
      <c r="N3682" t="str">
        <f>INDEX(Table7[Column1],MATCH(O3682,Table7[Column2]))</f>
        <v>Fitting in Stage</v>
      </c>
      <c r="O3682">
        <v>7.1088566819999999</v>
      </c>
      <c r="P3682" t="str">
        <f>VLOOKUP(O3682,Table13[],2)</f>
        <v>6 - 10</v>
      </c>
      <c r="Q3682" t="str">
        <f>INDEX(Table8[Column1],MATCH(R3682,Table8[Column2]))</f>
        <v>Scheduled</v>
      </c>
      <c r="R3682">
        <v>37.336450659999997</v>
      </c>
      <c r="S3682">
        <f t="shared" si="115"/>
        <v>1.5556854441666665</v>
      </c>
      <c r="T3682" t="s">
        <v>19</v>
      </c>
    </row>
    <row r="3683" spans="1:20" x14ac:dyDescent="0.25">
      <c r="A3683">
        <v>3682</v>
      </c>
      <c r="B3683" t="s">
        <v>3507</v>
      </c>
      <c r="C3683" t="s">
        <v>2015</v>
      </c>
      <c r="D3683" t="str">
        <f t="shared" si="114"/>
        <v>Graber Lois</v>
      </c>
      <c r="E3683" t="s">
        <v>15</v>
      </c>
      <c r="F3683" t="s">
        <v>127</v>
      </c>
      <c r="G3683" t="s">
        <v>2305</v>
      </c>
      <c r="H3683" t="s">
        <v>1826</v>
      </c>
      <c r="I3683" t="s">
        <v>127</v>
      </c>
      <c r="J3683" t="s">
        <v>19</v>
      </c>
      <c r="K3683" t="str">
        <f>INDEX(Table6[Column1],MATCH(L3683,Table6[Column2]))</f>
        <v>Young Adults</v>
      </c>
      <c r="L3683">
        <v>38.483405349999998</v>
      </c>
      <c r="M3683" t="str">
        <f>VLOOKUP(L3683,Table1[],2)</f>
        <v>30 - 39</v>
      </c>
      <c r="N3683" t="str">
        <f>INDEX(Table7[Column1],MATCH(O3683,Table7[Column2]))</f>
        <v>Learning Stage</v>
      </c>
      <c r="O3683">
        <v>3.6376344089999999</v>
      </c>
      <c r="P3683" t="str">
        <f>VLOOKUP(O3683,Table13[],2)</f>
        <v>1 - 5</v>
      </c>
      <c r="Q3683" t="str">
        <f>INDEX(Table8[Column1],MATCH(R3683,Table8[Column2]))</f>
        <v>Scheduled</v>
      </c>
      <c r="R3683">
        <v>17.226771599999999</v>
      </c>
      <c r="S3683">
        <f t="shared" si="115"/>
        <v>0.7177821499999999</v>
      </c>
      <c r="T3683" t="s">
        <v>19</v>
      </c>
    </row>
    <row r="3684" spans="1:20" x14ac:dyDescent="0.25">
      <c r="A3684">
        <v>3683</v>
      </c>
      <c r="B3684" t="s">
        <v>2346</v>
      </c>
      <c r="C3684" t="s">
        <v>965</v>
      </c>
      <c r="D3684" t="str">
        <f t="shared" si="114"/>
        <v>Copeland Kimberly</v>
      </c>
      <c r="E3684" t="s">
        <v>15</v>
      </c>
      <c r="F3684" t="s">
        <v>46</v>
      </c>
      <c r="G3684" t="s">
        <v>1060</v>
      </c>
      <c r="H3684" t="s">
        <v>1061</v>
      </c>
      <c r="I3684" t="s">
        <v>46</v>
      </c>
      <c r="J3684" t="s">
        <v>19</v>
      </c>
      <c r="K3684" t="str">
        <f>INDEX(Table6[Column1],MATCH(L3684,Table6[Column2]))</f>
        <v>Adults</v>
      </c>
      <c r="L3684">
        <v>40.249420630000003</v>
      </c>
      <c r="M3684" t="str">
        <f>VLOOKUP(L3684,Table1[],2)</f>
        <v>40 - 49</v>
      </c>
      <c r="N3684" t="str">
        <f>INDEX(Table7[Column1],MATCH(O3684,Table7[Column2]))</f>
        <v>Learning Stage</v>
      </c>
      <c r="O3684">
        <v>3.656608174</v>
      </c>
      <c r="P3684" t="str">
        <f>VLOOKUP(O3684,Table13[],2)</f>
        <v>1 - 5</v>
      </c>
      <c r="Q3684" t="str">
        <f>INDEX(Table8[Column1],MATCH(R3684,Table8[Column2]))</f>
        <v>Maintained</v>
      </c>
      <c r="R3684">
        <v>43.618880799999999</v>
      </c>
      <c r="S3684">
        <f t="shared" si="115"/>
        <v>1.8174533666666668</v>
      </c>
      <c r="T3684" t="s">
        <v>19</v>
      </c>
    </row>
    <row r="3685" spans="1:20" x14ac:dyDescent="0.25">
      <c r="A3685">
        <v>3684</v>
      </c>
      <c r="B3685" t="s">
        <v>3508</v>
      </c>
      <c r="C3685" t="s">
        <v>288</v>
      </c>
      <c r="D3685" t="str">
        <f t="shared" si="114"/>
        <v>Wolfe Ward</v>
      </c>
      <c r="E3685" t="s">
        <v>22</v>
      </c>
      <c r="F3685" t="s">
        <v>1226</v>
      </c>
      <c r="G3685" t="s">
        <v>2305</v>
      </c>
      <c r="H3685" t="s">
        <v>1826</v>
      </c>
      <c r="I3685" t="s">
        <v>24</v>
      </c>
      <c r="J3685" t="s">
        <v>19</v>
      </c>
      <c r="K3685" t="str">
        <f>INDEX(Table6[Column1],MATCH(L3685,Table6[Column2]))</f>
        <v>Young Adults</v>
      </c>
      <c r="L3685">
        <v>36.070319509999997</v>
      </c>
      <c r="M3685" t="str">
        <f>VLOOKUP(L3685,Table1[],2)</f>
        <v>30 - 39</v>
      </c>
      <c r="N3685" t="str">
        <f>INDEX(Table7[Column1],MATCH(O3685,Table7[Column2]))</f>
        <v>Learning Stage</v>
      </c>
      <c r="O3685">
        <v>3.0762081619999999</v>
      </c>
      <c r="P3685" t="str">
        <f>VLOOKUP(O3685,Table13[],2)</f>
        <v>1 - 5</v>
      </c>
      <c r="Q3685" t="str">
        <f>INDEX(Table8[Column1],MATCH(R3685,Table8[Column2]))</f>
        <v>Scheduled</v>
      </c>
      <c r="R3685">
        <v>0</v>
      </c>
      <c r="S3685">
        <f t="shared" si="115"/>
        <v>0</v>
      </c>
      <c r="T3685" t="s">
        <v>19</v>
      </c>
    </row>
    <row r="3686" spans="1:20" x14ac:dyDescent="0.25">
      <c r="A3686">
        <v>3685</v>
      </c>
      <c r="B3686" t="s">
        <v>3509</v>
      </c>
      <c r="C3686" t="s">
        <v>3510</v>
      </c>
      <c r="D3686" t="str">
        <f t="shared" si="114"/>
        <v>Steele Sammie</v>
      </c>
      <c r="E3686" t="s">
        <v>22</v>
      </c>
      <c r="F3686" t="s">
        <v>355</v>
      </c>
      <c r="G3686" t="s">
        <v>2305</v>
      </c>
      <c r="H3686" t="s">
        <v>1826</v>
      </c>
      <c r="I3686" t="s">
        <v>107</v>
      </c>
      <c r="J3686" t="s">
        <v>19</v>
      </c>
      <c r="K3686" t="str">
        <f>INDEX(Table6[Column1],MATCH(L3686,Table6[Column2]))</f>
        <v>Adults</v>
      </c>
      <c r="L3686">
        <v>49.337039150000003</v>
      </c>
      <c r="M3686" t="str">
        <f>VLOOKUP(L3686,Table1[],2)</f>
        <v>40 - 49</v>
      </c>
      <c r="N3686" t="str">
        <f>INDEX(Table7[Column1],MATCH(O3686,Table7[Column2]))</f>
        <v>Learning Stage</v>
      </c>
      <c r="O3686">
        <v>4.6270939760000003</v>
      </c>
      <c r="P3686" t="str">
        <f>VLOOKUP(O3686,Table13[],2)</f>
        <v>1 - 5</v>
      </c>
      <c r="Q3686" t="str">
        <f>INDEX(Table8[Column1],MATCH(R3686,Table8[Column2]))</f>
        <v>Scheduled</v>
      </c>
      <c r="R3686">
        <v>37.33630531</v>
      </c>
      <c r="S3686">
        <f t="shared" si="115"/>
        <v>1.5556793879166666</v>
      </c>
      <c r="T3686" t="s">
        <v>19</v>
      </c>
    </row>
    <row r="3687" spans="1:20" x14ac:dyDescent="0.25">
      <c r="A3687">
        <v>3686</v>
      </c>
      <c r="B3687" t="s">
        <v>3511</v>
      </c>
      <c r="C3687" t="s">
        <v>396</v>
      </c>
      <c r="D3687" t="str">
        <f t="shared" si="114"/>
        <v>Brink Sarah</v>
      </c>
      <c r="E3687" t="s">
        <v>15</v>
      </c>
      <c r="F3687" t="s">
        <v>107</v>
      </c>
      <c r="G3687" t="s">
        <v>2305</v>
      </c>
      <c r="H3687" t="s">
        <v>1826</v>
      </c>
      <c r="I3687" t="s">
        <v>107</v>
      </c>
      <c r="J3687" t="s">
        <v>19</v>
      </c>
      <c r="K3687" t="str">
        <f>INDEX(Table6[Column1],MATCH(L3687,Table6[Column2]))</f>
        <v>Young Adults</v>
      </c>
      <c r="L3687">
        <v>35.852860069999998</v>
      </c>
      <c r="M3687" t="str">
        <f>VLOOKUP(L3687,Table1[],2)</f>
        <v>30 - 39</v>
      </c>
      <c r="N3687" t="str">
        <f>INDEX(Table7[Column1],MATCH(O3687,Table7[Column2]))</f>
        <v>Learning Stage</v>
      </c>
      <c r="O3687">
        <v>3.7863959939999998</v>
      </c>
      <c r="P3687" t="str">
        <f>VLOOKUP(O3687,Table13[],2)</f>
        <v>1 - 5</v>
      </c>
      <c r="Q3687" t="str">
        <f>INDEX(Table8[Column1],MATCH(R3687,Table8[Column2]))</f>
        <v>Habitual</v>
      </c>
      <c r="R3687">
        <v>106.96709490000001</v>
      </c>
      <c r="S3687">
        <f t="shared" si="115"/>
        <v>4.4569622875000006</v>
      </c>
      <c r="T3687" t="s">
        <v>19</v>
      </c>
    </row>
    <row r="3688" spans="1:20" x14ac:dyDescent="0.25">
      <c r="A3688">
        <v>3687</v>
      </c>
      <c r="B3688" t="s">
        <v>704</v>
      </c>
      <c r="C3688" t="s">
        <v>59</v>
      </c>
      <c r="D3688" t="str">
        <f t="shared" si="114"/>
        <v>Reyes Janet</v>
      </c>
      <c r="E3688" t="s">
        <v>15</v>
      </c>
      <c r="F3688" t="s">
        <v>16</v>
      </c>
      <c r="G3688" t="s">
        <v>2724</v>
      </c>
      <c r="H3688" t="s">
        <v>1863</v>
      </c>
      <c r="I3688" t="s">
        <v>16</v>
      </c>
      <c r="J3688" t="s">
        <v>19</v>
      </c>
      <c r="K3688" t="str">
        <f>INDEX(Table6[Column1],MATCH(L3688,Table6[Column2]))</f>
        <v>Adults</v>
      </c>
      <c r="L3688">
        <v>46.551884250000001</v>
      </c>
      <c r="M3688" t="str">
        <f>VLOOKUP(L3688,Table1[],2)</f>
        <v>40 - 49</v>
      </c>
      <c r="N3688" t="str">
        <f>INDEX(Table7[Column1],MATCH(O3688,Table7[Column2]))</f>
        <v>Learning Stage</v>
      </c>
      <c r="O3688">
        <v>3.951060853</v>
      </c>
      <c r="P3688" t="str">
        <f>VLOOKUP(O3688,Table13[],2)</f>
        <v>1 - 5</v>
      </c>
      <c r="Q3688" t="str">
        <f>INDEX(Table8[Column1],MATCH(R3688,Table8[Column2]))</f>
        <v>Habitual</v>
      </c>
      <c r="R3688">
        <v>103.8104884</v>
      </c>
      <c r="S3688">
        <f t="shared" si="115"/>
        <v>4.3254370166666662</v>
      </c>
      <c r="T3688" t="s">
        <v>19</v>
      </c>
    </row>
    <row r="3689" spans="1:20" x14ac:dyDescent="0.25">
      <c r="A3689">
        <v>3688</v>
      </c>
      <c r="B3689" t="s">
        <v>3087</v>
      </c>
      <c r="C3689" t="s">
        <v>55</v>
      </c>
      <c r="D3689" t="str">
        <f t="shared" si="114"/>
        <v>McCray Leonard</v>
      </c>
      <c r="E3689" t="s">
        <v>22</v>
      </c>
      <c r="F3689" t="s">
        <v>30</v>
      </c>
      <c r="G3689" t="s">
        <v>17</v>
      </c>
      <c r="H3689" t="s">
        <v>18</v>
      </c>
      <c r="I3689" t="s">
        <v>30</v>
      </c>
      <c r="J3689" t="s">
        <v>19</v>
      </c>
      <c r="K3689" t="str">
        <f>INDEX(Table6[Column1],MATCH(L3689,Table6[Column2]))</f>
        <v>Adults</v>
      </c>
      <c r="L3689">
        <v>45.347089089999997</v>
      </c>
      <c r="M3689" t="str">
        <f>VLOOKUP(L3689,Table1[],2)</f>
        <v>40 - 49</v>
      </c>
      <c r="N3689" t="str">
        <f>INDEX(Table7[Column1],MATCH(O3689,Table7[Column2]))</f>
        <v>Learning Stage</v>
      </c>
      <c r="O3689">
        <v>2.923828023</v>
      </c>
      <c r="P3689" t="str">
        <f>VLOOKUP(O3689,Table13[],2)</f>
        <v>1 - 5</v>
      </c>
      <c r="Q3689" t="str">
        <f>INDEX(Table8[Column1],MATCH(R3689,Table8[Column2]))</f>
        <v>Habitual</v>
      </c>
      <c r="R3689">
        <v>94.735614150000004</v>
      </c>
      <c r="S3689">
        <f t="shared" si="115"/>
        <v>3.9473172562500003</v>
      </c>
      <c r="T3689" t="s">
        <v>19</v>
      </c>
    </row>
    <row r="3690" spans="1:20" x14ac:dyDescent="0.25">
      <c r="A3690">
        <v>3689</v>
      </c>
      <c r="B3690" t="s">
        <v>1039</v>
      </c>
      <c r="C3690" t="s">
        <v>3512</v>
      </c>
      <c r="D3690" t="str">
        <f t="shared" si="114"/>
        <v>Roberts Lorena</v>
      </c>
      <c r="E3690" t="s">
        <v>15</v>
      </c>
      <c r="F3690" t="s">
        <v>2129</v>
      </c>
      <c r="G3690" t="s">
        <v>2305</v>
      </c>
      <c r="H3690" t="s">
        <v>1826</v>
      </c>
      <c r="I3690" t="s">
        <v>157</v>
      </c>
      <c r="J3690" t="s">
        <v>19</v>
      </c>
      <c r="K3690" t="str">
        <f>INDEX(Table6[Column1],MATCH(L3690,Table6[Column2]))</f>
        <v>Adults</v>
      </c>
      <c r="L3690">
        <v>48.987548529999998</v>
      </c>
      <c r="M3690" t="str">
        <f>VLOOKUP(L3690,Table1[],2)</f>
        <v>40 - 49</v>
      </c>
      <c r="N3690" t="str">
        <f>INDEX(Table7[Column1],MATCH(O3690,Table7[Column2]))</f>
        <v>Learning Stage</v>
      </c>
      <c r="O3690">
        <v>3.2621033879999999</v>
      </c>
      <c r="P3690" t="str">
        <f>VLOOKUP(O3690,Table13[],2)</f>
        <v>1 - 5</v>
      </c>
      <c r="Q3690" t="str">
        <f>INDEX(Table8[Column1],MATCH(R3690,Table8[Column2]))</f>
        <v>Maintained</v>
      </c>
      <c r="R3690">
        <v>76.235317190000004</v>
      </c>
      <c r="S3690">
        <f t="shared" si="115"/>
        <v>3.1764715495833338</v>
      </c>
      <c r="T3690" t="s">
        <v>19</v>
      </c>
    </row>
    <row r="3691" spans="1:20" x14ac:dyDescent="0.25">
      <c r="A3691">
        <v>3690</v>
      </c>
      <c r="B3691" t="s">
        <v>721</v>
      </c>
      <c r="C3691" t="s">
        <v>1270</v>
      </c>
      <c r="D3691" t="str">
        <f t="shared" si="114"/>
        <v>Walker Roy</v>
      </c>
      <c r="E3691" t="s">
        <v>22</v>
      </c>
      <c r="F3691" t="s">
        <v>439</v>
      </c>
      <c r="G3691" t="s">
        <v>1060</v>
      </c>
      <c r="H3691" t="s">
        <v>1061</v>
      </c>
      <c r="I3691" t="s">
        <v>439</v>
      </c>
      <c r="J3691" t="s">
        <v>19</v>
      </c>
      <c r="K3691" t="str">
        <f>INDEX(Table6[Column1],MATCH(L3691,Table6[Column2]))</f>
        <v>Young Adults</v>
      </c>
      <c r="L3691">
        <v>34.934554040000002</v>
      </c>
      <c r="M3691" t="str">
        <f>VLOOKUP(L3691,Table1[],2)</f>
        <v>30 - 39</v>
      </c>
      <c r="N3691" t="str">
        <f>INDEX(Table7[Column1],MATCH(O3691,Table7[Column2]))</f>
        <v>Fitting in Stage</v>
      </c>
      <c r="O3691">
        <v>6.7807493829999999</v>
      </c>
      <c r="P3691" t="str">
        <f>VLOOKUP(O3691,Table13[],2)</f>
        <v>6 - 10</v>
      </c>
      <c r="Q3691" t="str">
        <f>INDEX(Table8[Column1],MATCH(R3691,Table8[Column2]))</f>
        <v>Maintained</v>
      </c>
      <c r="R3691">
        <v>40.86911302</v>
      </c>
      <c r="S3691">
        <f t="shared" si="115"/>
        <v>1.7028797091666668</v>
      </c>
      <c r="T3691" t="s">
        <v>19</v>
      </c>
    </row>
    <row r="3692" spans="1:20" x14ac:dyDescent="0.25">
      <c r="A3692">
        <v>3691</v>
      </c>
      <c r="B3692" t="s">
        <v>3513</v>
      </c>
      <c r="C3692" t="s">
        <v>473</v>
      </c>
      <c r="D3692" t="str">
        <f t="shared" si="114"/>
        <v>Knowles Jeffrey</v>
      </c>
      <c r="E3692" t="s">
        <v>22</v>
      </c>
      <c r="F3692" t="s">
        <v>16</v>
      </c>
      <c r="G3692" t="s">
        <v>1060</v>
      </c>
      <c r="H3692" t="s">
        <v>1061</v>
      </c>
      <c r="I3692" t="s">
        <v>16</v>
      </c>
      <c r="J3692" t="s">
        <v>19</v>
      </c>
      <c r="K3692" t="str">
        <f>INDEX(Table6[Column1],MATCH(L3692,Table6[Column2]))</f>
        <v>Young Adults</v>
      </c>
      <c r="L3692">
        <v>32.564751039999997</v>
      </c>
      <c r="M3692" t="str">
        <f>VLOOKUP(L3692,Table1[],2)</f>
        <v>30 - 39</v>
      </c>
      <c r="N3692" t="str">
        <f>INDEX(Table7[Column1],MATCH(O3692,Table7[Column2]))</f>
        <v>Learning Stage</v>
      </c>
      <c r="O3692">
        <v>3.942733493</v>
      </c>
      <c r="P3692" t="str">
        <f>VLOOKUP(O3692,Table13[],2)</f>
        <v>1 - 5</v>
      </c>
      <c r="Q3692" t="str">
        <f>INDEX(Table8[Column1],MATCH(R3692,Table8[Column2]))</f>
        <v>Maintained</v>
      </c>
      <c r="R3692">
        <v>46.602759769999999</v>
      </c>
      <c r="S3692">
        <f t="shared" si="115"/>
        <v>1.9417816570833333</v>
      </c>
      <c r="T3692" t="s">
        <v>19</v>
      </c>
    </row>
    <row r="3693" spans="1:20" x14ac:dyDescent="0.25">
      <c r="A3693">
        <v>3692</v>
      </c>
      <c r="B3693" t="s">
        <v>3514</v>
      </c>
      <c r="C3693" t="s">
        <v>3515</v>
      </c>
      <c r="D3693" t="str">
        <f t="shared" si="114"/>
        <v>Hartley Billi</v>
      </c>
      <c r="E3693" t="s">
        <v>15</v>
      </c>
      <c r="F3693" t="s">
        <v>1472</v>
      </c>
      <c r="G3693" t="s">
        <v>2305</v>
      </c>
      <c r="H3693" t="s">
        <v>1826</v>
      </c>
      <c r="I3693" t="s">
        <v>1472</v>
      </c>
      <c r="J3693" t="s">
        <v>19</v>
      </c>
      <c r="K3693" t="str">
        <f>INDEX(Table6[Column1],MATCH(L3693,Table6[Column2]))</f>
        <v>Elders</v>
      </c>
      <c r="L3693">
        <v>56.491109180000002</v>
      </c>
      <c r="M3693" t="str">
        <f>VLOOKUP(L3693,Table1[],2)</f>
        <v>50 - 59</v>
      </c>
      <c r="N3693" t="str">
        <f>INDEX(Table7[Column1],MATCH(O3693,Table7[Column2]))</f>
        <v>Learning Stage</v>
      </c>
      <c r="O3693">
        <v>3.216654256</v>
      </c>
      <c r="P3693" t="str">
        <f>VLOOKUP(O3693,Table13[],2)</f>
        <v>1 - 5</v>
      </c>
      <c r="Q3693" t="str">
        <f>INDEX(Table8[Column1],MATCH(R3693,Table8[Column2]))</f>
        <v>Excused</v>
      </c>
      <c r="R3693">
        <v>143.89208099999999</v>
      </c>
      <c r="S3693">
        <f t="shared" si="115"/>
        <v>5.9955033749999993</v>
      </c>
      <c r="T3693" t="s">
        <v>19</v>
      </c>
    </row>
    <row r="3694" spans="1:20" x14ac:dyDescent="0.25">
      <c r="A3694">
        <v>3693</v>
      </c>
      <c r="B3694" t="s">
        <v>321</v>
      </c>
      <c r="C3694" t="s">
        <v>170</v>
      </c>
      <c r="D3694" t="str">
        <f t="shared" si="114"/>
        <v>Cook Harvey</v>
      </c>
      <c r="E3694" t="s">
        <v>22</v>
      </c>
      <c r="F3694" t="s">
        <v>828</v>
      </c>
      <c r="G3694" t="s">
        <v>2305</v>
      </c>
      <c r="H3694" t="s">
        <v>1826</v>
      </c>
      <c r="I3694" t="s">
        <v>24</v>
      </c>
      <c r="J3694" t="s">
        <v>19</v>
      </c>
      <c r="K3694" t="str">
        <f>INDEX(Table6[Column1],MATCH(L3694,Table6[Column2]))</f>
        <v>Young Adults</v>
      </c>
      <c r="L3694">
        <v>37.738865519999997</v>
      </c>
      <c r="M3694" t="str">
        <f>VLOOKUP(L3694,Table1[],2)</f>
        <v>30 - 39</v>
      </c>
      <c r="N3694" t="str">
        <f>INDEX(Table7[Column1],MATCH(O3694,Table7[Column2]))</f>
        <v>Learning Stage</v>
      </c>
      <c r="O3694">
        <v>4.1157416849999997</v>
      </c>
      <c r="P3694" t="str">
        <f>VLOOKUP(O3694,Table13[],2)</f>
        <v>1 - 5</v>
      </c>
      <c r="Q3694" t="str">
        <f>INDEX(Table8[Column1],MATCH(R3694,Table8[Column2]))</f>
        <v>Scheduled</v>
      </c>
      <c r="R3694">
        <v>31.186854969999999</v>
      </c>
      <c r="S3694">
        <f t="shared" si="115"/>
        <v>1.2994522904166665</v>
      </c>
      <c r="T3694" t="s">
        <v>19</v>
      </c>
    </row>
    <row r="3695" spans="1:20" x14ac:dyDescent="0.25">
      <c r="A3695">
        <v>3694</v>
      </c>
      <c r="B3695" t="s">
        <v>3516</v>
      </c>
      <c r="C3695" t="s">
        <v>3517</v>
      </c>
      <c r="D3695" t="str">
        <f t="shared" si="114"/>
        <v>Schreier Byron</v>
      </c>
      <c r="E3695" t="s">
        <v>22</v>
      </c>
      <c r="F3695" t="s">
        <v>27</v>
      </c>
      <c r="G3695" t="s">
        <v>1060</v>
      </c>
      <c r="H3695" t="s">
        <v>1061</v>
      </c>
      <c r="I3695" t="s">
        <v>27</v>
      </c>
      <c r="J3695" t="s">
        <v>19</v>
      </c>
      <c r="K3695" t="str">
        <f>INDEX(Table6[Column1],MATCH(L3695,Table6[Column2]))</f>
        <v>Adults</v>
      </c>
      <c r="L3695">
        <v>40.995579169999999</v>
      </c>
      <c r="M3695" t="str">
        <f>VLOOKUP(L3695,Table1[],2)</f>
        <v>40 - 49</v>
      </c>
      <c r="N3695" t="str">
        <f>INDEX(Table7[Column1],MATCH(O3695,Table7[Column2]))</f>
        <v>Learning Stage</v>
      </c>
      <c r="O3695">
        <v>3.630100122</v>
      </c>
      <c r="P3695" t="str">
        <f>VLOOKUP(O3695,Table13[],2)</f>
        <v>1 - 5</v>
      </c>
      <c r="Q3695" t="str">
        <f>INDEX(Table8[Column1],MATCH(R3695,Table8[Column2]))</f>
        <v>Maintained</v>
      </c>
      <c r="R3695">
        <v>70.8632214</v>
      </c>
      <c r="S3695">
        <f t="shared" si="115"/>
        <v>2.9526342249999997</v>
      </c>
      <c r="T3695" t="s">
        <v>19</v>
      </c>
    </row>
    <row r="3696" spans="1:20" x14ac:dyDescent="0.25">
      <c r="A3696">
        <v>3695</v>
      </c>
      <c r="B3696" t="s">
        <v>602</v>
      </c>
      <c r="C3696" t="s">
        <v>684</v>
      </c>
      <c r="D3696" t="str">
        <f t="shared" si="114"/>
        <v>Mobley Cassandra</v>
      </c>
      <c r="E3696" t="s">
        <v>15</v>
      </c>
      <c r="F3696" t="s">
        <v>355</v>
      </c>
      <c r="G3696" t="s">
        <v>1060</v>
      </c>
      <c r="H3696" t="s">
        <v>1061</v>
      </c>
      <c r="I3696" t="s">
        <v>107</v>
      </c>
      <c r="J3696" t="s">
        <v>19</v>
      </c>
      <c r="K3696" t="str">
        <f>INDEX(Table6[Column1],MATCH(L3696,Table6[Column2]))</f>
        <v>Adults</v>
      </c>
      <c r="L3696">
        <v>40.75393519</v>
      </c>
      <c r="M3696" t="str">
        <f>VLOOKUP(L3696,Table1[],2)</f>
        <v>40 - 49</v>
      </c>
      <c r="N3696" t="str">
        <f>INDEX(Table7[Column1],MATCH(O3696,Table7[Column2]))</f>
        <v>Learning Stage</v>
      </c>
      <c r="O3696">
        <v>3.9377816760000002</v>
      </c>
      <c r="P3696" t="str">
        <f>VLOOKUP(O3696,Table13[],2)</f>
        <v>1 - 5</v>
      </c>
      <c r="Q3696" t="str">
        <f>INDEX(Table8[Column1],MATCH(R3696,Table8[Column2]))</f>
        <v>Scheduled</v>
      </c>
      <c r="R3696">
        <v>19.353539990000002</v>
      </c>
      <c r="S3696">
        <f t="shared" si="115"/>
        <v>0.8063974995833334</v>
      </c>
      <c r="T3696" t="s">
        <v>19</v>
      </c>
    </row>
    <row r="3697" spans="1:20" x14ac:dyDescent="0.25">
      <c r="A3697">
        <v>3696</v>
      </c>
      <c r="B3697" t="s">
        <v>200</v>
      </c>
      <c r="C3697" t="s">
        <v>1573</v>
      </c>
      <c r="D3697" t="str">
        <f t="shared" si="114"/>
        <v>White Marion</v>
      </c>
      <c r="E3697" t="s">
        <v>15</v>
      </c>
      <c r="F3697" t="s">
        <v>33</v>
      </c>
      <c r="G3697" t="s">
        <v>2305</v>
      </c>
      <c r="H3697" t="s">
        <v>1826</v>
      </c>
      <c r="I3697" t="s">
        <v>33</v>
      </c>
      <c r="J3697" t="s">
        <v>19</v>
      </c>
      <c r="K3697" t="str">
        <f>INDEX(Table6[Column1],MATCH(L3697,Table6[Column2]))</f>
        <v>Young Adults</v>
      </c>
      <c r="L3697">
        <v>39.700107510000002</v>
      </c>
      <c r="M3697" t="str">
        <f>VLOOKUP(L3697,Table1[],2)</f>
        <v>30 - 39</v>
      </c>
      <c r="N3697" t="str">
        <f>INDEX(Table7[Column1],MATCH(O3697,Table7[Column2]))</f>
        <v>Learning Stage</v>
      </c>
      <c r="O3697">
        <v>4.3343401500000001</v>
      </c>
      <c r="P3697" t="str">
        <f>VLOOKUP(O3697,Table13[],2)</f>
        <v>1 - 5</v>
      </c>
      <c r="Q3697" t="str">
        <f>INDEX(Table8[Column1],MATCH(R3697,Table8[Column2]))</f>
        <v>Scheduled</v>
      </c>
      <c r="R3697">
        <v>13.74056732</v>
      </c>
      <c r="S3697">
        <f t="shared" si="115"/>
        <v>0.57252363833333342</v>
      </c>
      <c r="T3697" t="s">
        <v>19</v>
      </c>
    </row>
    <row r="3698" spans="1:20" x14ac:dyDescent="0.25">
      <c r="A3698">
        <v>3697</v>
      </c>
      <c r="B3698" t="s">
        <v>3518</v>
      </c>
      <c r="C3698" t="s">
        <v>739</v>
      </c>
      <c r="D3698" t="str">
        <f t="shared" si="114"/>
        <v>Keenan Francisco</v>
      </c>
      <c r="E3698" t="s">
        <v>22</v>
      </c>
      <c r="F3698" t="s">
        <v>84</v>
      </c>
      <c r="G3698" t="s">
        <v>2305</v>
      </c>
      <c r="H3698" t="s">
        <v>1826</v>
      </c>
      <c r="I3698" t="s">
        <v>84</v>
      </c>
      <c r="J3698" t="s">
        <v>19</v>
      </c>
      <c r="K3698" t="str">
        <f>INDEX(Table6[Column1],MATCH(L3698,Table6[Column2]))</f>
        <v>Elders</v>
      </c>
      <c r="L3698">
        <v>51.185195270000001</v>
      </c>
      <c r="M3698" t="str">
        <f>VLOOKUP(L3698,Table1[],2)</f>
        <v>50 - 59</v>
      </c>
      <c r="N3698" t="str">
        <f>INDEX(Table7[Column1],MATCH(O3698,Table7[Column2]))</f>
        <v>Learning Stage</v>
      </c>
      <c r="O3698">
        <v>3.6733224290000002</v>
      </c>
      <c r="P3698" t="str">
        <f>VLOOKUP(O3698,Table13[],2)</f>
        <v>1 - 5</v>
      </c>
      <c r="Q3698" t="str">
        <f>INDEX(Table8[Column1],MATCH(R3698,Table8[Column2]))</f>
        <v>Habitual</v>
      </c>
      <c r="R3698">
        <v>86.650414190000006</v>
      </c>
      <c r="S3698">
        <f t="shared" si="115"/>
        <v>3.6104339245833339</v>
      </c>
      <c r="T3698" t="s">
        <v>19</v>
      </c>
    </row>
    <row r="3699" spans="1:20" x14ac:dyDescent="0.25">
      <c r="A3699">
        <v>3698</v>
      </c>
      <c r="B3699" t="s">
        <v>1104</v>
      </c>
      <c r="C3699" t="s">
        <v>3519</v>
      </c>
      <c r="D3699" t="str">
        <f t="shared" si="114"/>
        <v>Walters Carlota</v>
      </c>
      <c r="E3699" t="s">
        <v>15</v>
      </c>
      <c r="F3699" t="s">
        <v>121</v>
      </c>
      <c r="G3699" t="s">
        <v>2724</v>
      </c>
      <c r="H3699" t="s">
        <v>1863</v>
      </c>
      <c r="I3699" t="s">
        <v>121</v>
      </c>
      <c r="J3699" t="s">
        <v>19</v>
      </c>
      <c r="K3699" t="str">
        <f>INDEX(Table6[Column1],MATCH(L3699,Table6[Column2]))</f>
        <v>Elders</v>
      </c>
      <c r="L3699">
        <v>59.099100370000002</v>
      </c>
      <c r="M3699" t="str">
        <f>VLOOKUP(L3699,Table1[],2)</f>
        <v>50 - 59</v>
      </c>
      <c r="N3699" t="str">
        <f>INDEX(Table7[Column1],MATCH(O3699,Table7[Column2]))</f>
        <v>Learning Stage</v>
      </c>
      <c r="O3699">
        <v>4.3289879830000002</v>
      </c>
      <c r="P3699" t="str">
        <f>VLOOKUP(O3699,Table13[],2)</f>
        <v>1 - 5</v>
      </c>
      <c r="Q3699" t="str">
        <f>INDEX(Table8[Column1],MATCH(R3699,Table8[Column2]))</f>
        <v>Unexcused</v>
      </c>
      <c r="R3699">
        <v>176.87815040000001</v>
      </c>
      <c r="S3699">
        <f t="shared" si="115"/>
        <v>7.3699229333333331</v>
      </c>
      <c r="T3699" t="s">
        <v>19</v>
      </c>
    </row>
    <row r="3700" spans="1:20" x14ac:dyDescent="0.25">
      <c r="A3700">
        <v>3699</v>
      </c>
      <c r="B3700" t="s">
        <v>3520</v>
      </c>
      <c r="C3700" t="s">
        <v>1651</v>
      </c>
      <c r="D3700" t="str">
        <f t="shared" si="114"/>
        <v>Dellinger Catherine</v>
      </c>
      <c r="E3700" t="s">
        <v>15</v>
      </c>
      <c r="F3700" t="s">
        <v>90</v>
      </c>
      <c r="G3700" t="s">
        <v>2305</v>
      </c>
      <c r="H3700" t="s">
        <v>1826</v>
      </c>
      <c r="I3700" t="s">
        <v>90</v>
      </c>
      <c r="J3700" t="s">
        <v>19</v>
      </c>
      <c r="K3700" t="str">
        <f>INDEX(Table6[Column1],MATCH(L3700,Table6[Column2]))</f>
        <v>Young Adults</v>
      </c>
      <c r="L3700">
        <v>39.335858129999998</v>
      </c>
      <c r="M3700" t="str">
        <f>VLOOKUP(L3700,Table1[],2)</f>
        <v>30 - 39</v>
      </c>
      <c r="N3700" t="str">
        <f>INDEX(Table7[Column1],MATCH(O3700,Table7[Column2]))</f>
        <v>Learning Stage</v>
      </c>
      <c r="O3700">
        <v>3.169746054</v>
      </c>
      <c r="P3700" t="str">
        <f>VLOOKUP(O3700,Table13[],2)</f>
        <v>1 - 5</v>
      </c>
      <c r="Q3700" t="str">
        <f>INDEX(Table8[Column1],MATCH(R3700,Table8[Column2]))</f>
        <v>Maintained</v>
      </c>
      <c r="R3700">
        <v>54.96783447</v>
      </c>
      <c r="S3700">
        <f t="shared" si="115"/>
        <v>2.29032643625</v>
      </c>
      <c r="T3700" t="s">
        <v>19</v>
      </c>
    </row>
    <row r="3701" spans="1:20" x14ac:dyDescent="0.25">
      <c r="A3701">
        <v>3700</v>
      </c>
      <c r="B3701" t="s">
        <v>3521</v>
      </c>
      <c r="C3701" t="s">
        <v>3522</v>
      </c>
      <c r="D3701" t="str">
        <f t="shared" si="114"/>
        <v>Proctor Winona</v>
      </c>
      <c r="E3701" t="s">
        <v>15</v>
      </c>
      <c r="F3701" t="s">
        <v>2443</v>
      </c>
      <c r="G3701" t="s">
        <v>2305</v>
      </c>
      <c r="H3701" t="s">
        <v>1826</v>
      </c>
      <c r="I3701" t="s">
        <v>101</v>
      </c>
      <c r="J3701" t="s">
        <v>19</v>
      </c>
      <c r="K3701" t="str">
        <f>INDEX(Table6[Column1],MATCH(L3701,Table6[Column2]))</f>
        <v>Youth</v>
      </c>
      <c r="L3701">
        <v>20.875131369999998</v>
      </c>
      <c r="M3701" t="str">
        <f>VLOOKUP(L3701,Table1[],2)</f>
        <v>20 - 29</v>
      </c>
      <c r="N3701" t="str">
        <f>INDEX(Table7[Column1],MATCH(O3701,Table7[Column2]))</f>
        <v>Learning Stage</v>
      </c>
      <c r="O3701">
        <v>3.375600505</v>
      </c>
      <c r="P3701" t="str">
        <f>VLOOKUP(O3701,Table13[],2)</f>
        <v>1 - 5</v>
      </c>
      <c r="Q3701" t="str">
        <f>INDEX(Table8[Column1],MATCH(R3701,Table8[Column2]))</f>
        <v>Scheduled</v>
      </c>
      <c r="R3701">
        <v>0</v>
      </c>
      <c r="S3701">
        <f t="shared" si="115"/>
        <v>0</v>
      </c>
      <c r="T3701" t="s">
        <v>19</v>
      </c>
    </row>
    <row r="3702" spans="1:20" x14ac:dyDescent="0.25">
      <c r="A3702">
        <v>3701</v>
      </c>
      <c r="B3702" t="s">
        <v>3523</v>
      </c>
      <c r="C3702" t="s">
        <v>32</v>
      </c>
      <c r="D3702" t="str">
        <f t="shared" si="114"/>
        <v>Alejos Edward</v>
      </c>
      <c r="E3702" t="s">
        <v>22</v>
      </c>
      <c r="F3702" t="s">
        <v>2092</v>
      </c>
      <c r="G3702" t="s">
        <v>2305</v>
      </c>
      <c r="H3702" t="s">
        <v>1826</v>
      </c>
      <c r="I3702" t="s">
        <v>87</v>
      </c>
      <c r="J3702" t="s">
        <v>19</v>
      </c>
      <c r="K3702" t="str">
        <f>INDEX(Table6[Column1],MATCH(L3702,Table6[Column2]))</f>
        <v>Youth</v>
      </c>
      <c r="L3702">
        <v>27.861278330000001</v>
      </c>
      <c r="M3702" t="str">
        <f>VLOOKUP(L3702,Table1[],2)</f>
        <v>20 - 29</v>
      </c>
      <c r="N3702" t="str">
        <f>INDEX(Table7[Column1],MATCH(O3702,Table7[Column2]))</f>
        <v>Learning Stage</v>
      </c>
      <c r="O3702">
        <v>2.0788817119999998</v>
      </c>
      <c r="P3702" t="str">
        <f>VLOOKUP(O3702,Table13[],2)</f>
        <v>1 - 5</v>
      </c>
      <c r="Q3702" t="str">
        <f>INDEX(Table8[Column1],MATCH(R3702,Table8[Column2]))</f>
        <v>Scheduled</v>
      </c>
      <c r="R3702">
        <v>0</v>
      </c>
      <c r="S3702">
        <f t="shared" si="115"/>
        <v>0</v>
      </c>
      <c r="T3702" t="s">
        <v>19</v>
      </c>
    </row>
    <row r="3703" spans="1:20" x14ac:dyDescent="0.25">
      <c r="A3703">
        <v>3702</v>
      </c>
      <c r="B3703" t="s">
        <v>3524</v>
      </c>
      <c r="C3703" t="s">
        <v>687</v>
      </c>
      <c r="D3703" t="str">
        <f t="shared" si="114"/>
        <v>Pouncy Samuel</v>
      </c>
      <c r="E3703" t="s">
        <v>22</v>
      </c>
      <c r="F3703" t="s">
        <v>33</v>
      </c>
      <c r="G3703" t="s">
        <v>2305</v>
      </c>
      <c r="H3703" t="s">
        <v>1826</v>
      </c>
      <c r="I3703" t="s">
        <v>33</v>
      </c>
      <c r="J3703" t="s">
        <v>19</v>
      </c>
      <c r="K3703" t="str">
        <f>INDEX(Table6[Column1],MATCH(L3703,Table6[Column2]))</f>
        <v>Adults</v>
      </c>
      <c r="L3703">
        <v>41.993180010000003</v>
      </c>
      <c r="M3703" t="str">
        <f>VLOOKUP(L3703,Table1[],2)</f>
        <v>40 - 49</v>
      </c>
      <c r="N3703" t="str">
        <f>INDEX(Table7[Column1],MATCH(O3703,Table7[Column2]))</f>
        <v>Learning Stage</v>
      </c>
      <c r="O3703">
        <v>4.8126239030000004</v>
      </c>
      <c r="P3703" t="str">
        <f>VLOOKUP(O3703,Table13[],2)</f>
        <v>1 - 5</v>
      </c>
      <c r="Q3703" t="str">
        <f>INDEX(Table8[Column1],MATCH(R3703,Table8[Column2]))</f>
        <v>Scheduled</v>
      </c>
      <c r="R3703">
        <v>10.030265399999999</v>
      </c>
      <c r="S3703">
        <f t="shared" si="115"/>
        <v>0.41792772499999997</v>
      </c>
      <c r="T3703" t="s">
        <v>19</v>
      </c>
    </row>
    <row r="3704" spans="1:20" x14ac:dyDescent="0.25">
      <c r="A3704">
        <v>3703</v>
      </c>
      <c r="B3704" t="s">
        <v>3344</v>
      </c>
      <c r="C3704" t="s">
        <v>802</v>
      </c>
      <c r="D3704" t="str">
        <f t="shared" si="114"/>
        <v>Gallaher Donna</v>
      </c>
      <c r="E3704" t="s">
        <v>15</v>
      </c>
      <c r="F3704" t="s">
        <v>38</v>
      </c>
      <c r="G3704" t="s">
        <v>1060</v>
      </c>
      <c r="H3704" t="s">
        <v>1061</v>
      </c>
      <c r="I3704" t="s">
        <v>38</v>
      </c>
      <c r="J3704" t="s">
        <v>19</v>
      </c>
      <c r="K3704" t="str">
        <f>INDEX(Table6[Column1],MATCH(L3704,Table6[Column2]))</f>
        <v>Adults</v>
      </c>
      <c r="L3704">
        <v>40.899911430000003</v>
      </c>
      <c r="M3704" t="str">
        <f>VLOOKUP(L3704,Table1[],2)</f>
        <v>40 - 49</v>
      </c>
      <c r="N3704" t="str">
        <f>INDEX(Table7[Column1],MATCH(O3704,Table7[Column2]))</f>
        <v>Fitting in Stage</v>
      </c>
      <c r="O3704">
        <v>7.4914944390000002</v>
      </c>
      <c r="P3704" t="str">
        <f>VLOOKUP(O3704,Table13[],2)</f>
        <v>6 - 10</v>
      </c>
      <c r="Q3704" t="str">
        <f>INDEX(Table8[Column1],MATCH(R3704,Table8[Column2]))</f>
        <v>Maintained</v>
      </c>
      <c r="R3704">
        <v>64.489571900000001</v>
      </c>
      <c r="S3704">
        <f t="shared" si="115"/>
        <v>2.6870654958333335</v>
      </c>
      <c r="T3704" t="s">
        <v>19</v>
      </c>
    </row>
    <row r="3705" spans="1:20" x14ac:dyDescent="0.25">
      <c r="A3705">
        <v>3704</v>
      </c>
      <c r="B3705" t="s">
        <v>253</v>
      </c>
      <c r="C3705" t="s">
        <v>617</v>
      </c>
      <c r="D3705" t="str">
        <f t="shared" si="114"/>
        <v>Harris Diane</v>
      </c>
      <c r="E3705" t="s">
        <v>15</v>
      </c>
      <c r="F3705" t="s">
        <v>255</v>
      </c>
      <c r="G3705" t="s">
        <v>1060</v>
      </c>
      <c r="H3705" t="s">
        <v>1061</v>
      </c>
      <c r="I3705" t="s">
        <v>107</v>
      </c>
      <c r="J3705" t="s">
        <v>19</v>
      </c>
      <c r="K3705" t="str">
        <f>INDEX(Table6[Column1],MATCH(L3705,Table6[Column2]))</f>
        <v>Young Adults</v>
      </c>
      <c r="L3705">
        <v>37.551168539999999</v>
      </c>
      <c r="M3705" t="str">
        <f>VLOOKUP(L3705,Table1[],2)</f>
        <v>30 - 39</v>
      </c>
      <c r="N3705" t="str">
        <f>INDEX(Table7[Column1],MATCH(O3705,Table7[Column2]))</f>
        <v>Learning Stage</v>
      </c>
      <c r="O3705">
        <v>4.951761114</v>
      </c>
      <c r="P3705" t="str">
        <f>VLOOKUP(O3705,Table13[],2)</f>
        <v>1 - 5</v>
      </c>
      <c r="Q3705" t="str">
        <f>INDEX(Table8[Column1],MATCH(R3705,Table8[Column2]))</f>
        <v>Scheduled</v>
      </c>
      <c r="R3705">
        <v>14.359235549999999</v>
      </c>
      <c r="S3705">
        <f t="shared" si="115"/>
        <v>0.59830148125000004</v>
      </c>
      <c r="T3705" t="s">
        <v>19</v>
      </c>
    </row>
    <row r="3706" spans="1:20" x14ac:dyDescent="0.25">
      <c r="A3706">
        <v>3705</v>
      </c>
      <c r="B3706" t="s">
        <v>61</v>
      </c>
      <c r="C3706" t="s">
        <v>104</v>
      </c>
      <c r="D3706" t="str">
        <f t="shared" si="114"/>
        <v>Bell Ashley</v>
      </c>
      <c r="E3706" t="s">
        <v>22</v>
      </c>
      <c r="F3706" t="s">
        <v>38</v>
      </c>
      <c r="G3706" t="s">
        <v>1060</v>
      </c>
      <c r="H3706" t="s">
        <v>1061</v>
      </c>
      <c r="I3706" t="s">
        <v>38</v>
      </c>
      <c r="J3706" t="s">
        <v>19</v>
      </c>
      <c r="K3706" t="str">
        <f>INDEX(Table6[Column1],MATCH(L3706,Table6[Column2]))</f>
        <v>Adults</v>
      </c>
      <c r="L3706">
        <v>40.775525979999998</v>
      </c>
      <c r="M3706" t="str">
        <f>VLOOKUP(L3706,Table1[],2)</f>
        <v>40 - 49</v>
      </c>
      <c r="N3706" t="str">
        <f>INDEX(Table7[Column1],MATCH(O3706,Table7[Column2]))</f>
        <v>Learning Stage</v>
      </c>
      <c r="O3706">
        <v>5.4414735319999998</v>
      </c>
      <c r="P3706" t="str">
        <f>VLOOKUP(O3706,Table13[],2)</f>
        <v>1 - 5</v>
      </c>
      <c r="Q3706" t="str">
        <f>INDEX(Table8[Column1],MATCH(R3706,Table8[Column2]))</f>
        <v>Scheduled</v>
      </c>
      <c r="R3706">
        <v>17.19721303</v>
      </c>
      <c r="S3706">
        <f t="shared" si="115"/>
        <v>0.71655054291666664</v>
      </c>
      <c r="T3706" t="s">
        <v>19</v>
      </c>
    </row>
    <row r="3707" spans="1:20" x14ac:dyDescent="0.25">
      <c r="A3707">
        <v>3706</v>
      </c>
      <c r="B3707" t="s">
        <v>2444</v>
      </c>
      <c r="C3707" t="s">
        <v>3525</v>
      </c>
      <c r="D3707" t="str">
        <f t="shared" si="114"/>
        <v>Lindsey Gaynell</v>
      </c>
      <c r="E3707" t="s">
        <v>15</v>
      </c>
      <c r="F3707" t="s">
        <v>95</v>
      </c>
      <c r="G3707" t="s">
        <v>2305</v>
      </c>
      <c r="H3707" t="s">
        <v>1826</v>
      </c>
      <c r="I3707" t="s">
        <v>87</v>
      </c>
      <c r="J3707" t="s">
        <v>19</v>
      </c>
      <c r="K3707" t="str">
        <f>INDEX(Table6[Column1],MATCH(L3707,Table6[Column2]))</f>
        <v>Young Adults</v>
      </c>
      <c r="L3707">
        <v>33.406677559999999</v>
      </c>
      <c r="M3707" t="str">
        <f>VLOOKUP(L3707,Table1[],2)</f>
        <v>30 - 39</v>
      </c>
      <c r="N3707" t="str">
        <f>INDEX(Table7[Column1],MATCH(O3707,Table7[Column2]))</f>
        <v>Learning Stage</v>
      </c>
      <c r="O3707">
        <v>5.0040438529999998</v>
      </c>
      <c r="P3707" t="str">
        <f>VLOOKUP(O3707,Table13[],2)</f>
        <v>1 - 5</v>
      </c>
      <c r="Q3707" t="str">
        <f>INDEX(Table8[Column1],MATCH(R3707,Table8[Column2]))</f>
        <v>Scheduled</v>
      </c>
      <c r="R3707">
        <v>2.7267328179999999</v>
      </c>
      <c r="S3707">
        <f t="shared" si="115"/>
        <v>0.11361386741666667</v>
      </c>
      <c r="T3707" t="s">
        <v>19</v>
      </c>
    </row>
    <row r="3708" spans="1:20" x14ac:dyDescent="0.25">
      <c r="A3708">
        <v>3707</v>
      </c>
      <c r="B3708" t="s">
        <v>3526</v>
      </c>
      <c r="C3708" t="s">
        <v>3527</v>
      </c>
      <c r="D3708" t="str">
        <f t="shared" si="114"/>
        <v>Maynard Johnathon</v>
      </c>
      <c r="E3708" t="s">
        <v>22</v>
      </c>
      <c r="F3708" t="s">
        <v>87</v>
      </c>
      <c r="G3708" t="s">
        <v>2305</v>
      </c>
      <c r="H3708" t="s">
        <v>1826</v>
      </c>
      <c r="I3708" t="s">
        <v>87</v>
      </c>
      <c r="J3708" t="s">
        <v>19</v>
      </c>
      <c r="K3708" t="str">
        <f>INDEX(Table6[Column1],MATCH(L3708,Table6[Column2]))</f>
        <v>Youth</v>
      </c>
      <c r="L3708">
        <v>26.407067260000002</v>
      </c>
      <c r="M3708" t="str">
        <f>VLOOKUP(L3708,Table1[],2)</f>
        <v>20 - 29</v>
      </c>
      <c r="N3708" t="str">
        <f>INDEX(Table7[Column1],MATCH(O3708,Table7[Column2]))</f>
        <v>Learning Stage</v>
      </c>
      <c r="O3708">
        <v>4.6953123379999999</v>
      </c>
      <c r="P3708" t="str">
        <f>VLOOKUP(O3708,Table13[],2)</f>
        <v>1 - 5</v>
      </c>
      <c r="Q3708" t="str">
        <f>INDEX(Table8[Column1],MATCH(R3708,Table8[Column2]))</f>
        <v>Scheduled</v>
      </c>
      <c r="R3708">
        <v>0</v>
      </c>
      <c r="S3708">
        <f t="shared" si="115"/>
        <v>0</v>
      </c>
      <c r="T3708" t="s">
        <v>19</v>
      </c>
    </row>
    <row r="3709" spans="1:20" x14ac:dyDescent="0.25">
      <c r="A3709">
        <v>3708</v>
      </c>
      <c r="B3709" t="s">
        <v>62</v>
      </c>
      <c r="C3709" t="s">
        <v>50</v>
      </c>
      <c r="D3709" t="str">
        <f t="shared" si="114"/>
        <v>Thomas Robert</v>
      </c>
      <c r="E3709" t="s">
        <v>22</v>
      </c>
      <c r="F3709" t="s">
        <v>169</v>
      </c>
      <c r="G3709" t="s">
        <v>1060</v>
      </c>
      <c r="H3709" t="s">
        <v>1061</v>
      </c>
      <c r="I3709" t="s">
        <v>169</v>
      </c>
      <c r="J3709" t="s">
        <v>19</v>
      </c>
      <c r="K3709" t="str">
        <f>INDEX(Table6[Column1],MATCH(L3709,Table6[Column2]))</f>
        <v>Young Adults</v>
      </c>
      <c r="L3709">
        <v>32.773167549999997</v>
      </c>
      <c r="M3709" t="str">
        <f>VLOOKUP(L3709,Table1[],2)</f>
        <v>30 - 39</v>
      </c>
      <c r="N3709" t="str">
        <f>INDEX(Table7[Column1],MATCH(O3709,Table7[Column2]))</f>
        <v>Learning Stage</v>
      </c>
      <c r="O3709">
        <v>3.9159843219999999</v>
      </c>
      <c r="P3709" t="str">
        <f>VLOOKUP(O3709,Table13[],2)</f>
        <v>1 - 5</v>
      </c>
      <c r="Q3709" t="str">
        <f>INDEX(Table8[Column1],MATCH(R3709,Table8[Column2]))</f>
        <v>Scheduled</v>
      </c>
      <c r="R3709">
        <v>0</v>
      </c>
      <c r="S3709">
        <f t="shared" si="115"/>
        <v>0</v>
      </c>
      <c r="T3709" t="s">
        <v>19</v>
      </c>
    </row>
    <row r="3710" spans="1:20" x14ac:dyDescent="0.25">
      <c r="A3710">
        <v>3709</v>
      </c>
      <c r="B3710" t="s">
        <v>3528</v>
      </c>
      <c r="C3710" t="s">
        <v>314</v>
      </c>
      <c r="D3710" t="str">
        <f t="shared" si="114"/>
        <v>Ham Brian</v>
      </c>
      <c r="E3710" t="s">
        <v>22</v>
      </c>
      <c r="F3710" t="s">
        <v>123</v>
      </c>
      <c r="G3710" t="s">
        <v>17</v>
      </c>
      <c r="H3710" t="s">
        <v>18</v>
      </c>
      <c r="I3710" t="s">
        <v>123</v>
      </c>
      <c r="J3710" t="s">
        <v>19</v>
      </c>
      <c r="K3710" t="str">
        <f>INDEX(Table6[Column1],MATCH(L3710,Table6[Column2]))</f>
        <v>Adults</v>
      </c>
      <c r="L3710">
        <v>49.024596270000004</v>
      </c>
      <c r="M3710" t="str">
        <f>VLOOKUP(L3710,Table1[],2)</f>
        <v>40 - 49</v>
      </c>
      <c r="N3710" t="str">
        <f>INDEX(Table7[Column1],MATCH(O3710,Table7[Column2]))</f>
        <v>Learning Stage</v>
      </c>
      <c r="O3710">
        <v>3.5046320550000001</v>
      </c>
      <c r="P3710" t="str">
        <f>VLOOKUP(O3710,Table13[],2)</f>
        <v>1 - 5</v>
      </c>
      <c r="Q3710" t="str">
        <f>INDEX(Table8[Column1],MATCH(R3710,Table8[Column2]))</f>
        <v>Habitual</v>
      </c>
      <c r="R3710">
        <v>110.43455830000001</v>
      </c>
      <c r="S3710">
        <f t="shared" si="115"/>
        <v>4.6014399291666672</v>
      </c>
      <c r="T3710" t="s">
        <v>19</v>
      </c>
    </row>
    <row r="3711" spans="1:20" x14ac:dyDescent="0.25">
      <c r="A3711">
        <v>3710</v>
      </c>
      <c r="B3711" t="s">
        <v>3529</v>
      </c>
      <c r="C3711" t="s">
        <v>1105</v>
      </c>
      <c r="D3711" t="str">
        <f t="shared" si="114"/>
        <v>Braunstein Mark</v>
      </c>
      <c r="E3711" t="s">
        <v>22</v>
      </c>
      <c r="F3711" t="s">
        <v>38</v>
      </c>
      <c r="G3711" t="s">
        <v>2305</v>
      </c>
      <c r="H3711" t="s">
        <v>1826</v>
      </c>
      <c r="I3711" t="s">
        <v>38</v>
      </c>
      <c r="J3711" t="s">
        <v>19</v>
      </c>
      <c r="K3711" t="str">
        <f>INDEX(Table6[Column1],MATCH(L3711,Table6[Column2]))</f>
        <v>Young Adults</v>
      </c>
      <c r="L3711">
        <v>34.310238839999997</v>
      </c>
      <c r="M3711" t="str">
        <f>VLOOKUP(L3711,Table1[],2)</f>
        <v>30 - 39</v>
      </c>
      <c r="N3711" t="str">
        <f>INDEX(Table7[Column1],MATCH(O3711,Table7[Column2]))</f>
        <v>Fitting in Stage</v>
      </c>
      <c r="O3711">
        <v>6.5689715099999999</v>
      </c>
      <c r="P3711" t="str">
        <f>VLOOKUP(O3711,Table13[],2)</f>
        <v>6 - 10</v>
      </c>
      <c r="Q3711" t="str">
        <f>INDEX(Table8[Column1],MATCH(R3711,Table8[Column2]))</f>
        <v>Maintained</v>
      </c>
      <c r="R3711">
        <v>40.217832549999997</v>
      </c>
      <c r="S3711">
        <f t="shared" si="115"/>
        <v>1.6757430229166665</v>
      </c>
      <c r="T3711" t="s">
        <v>19</v>
      </c>
    </row>
    <row r="3712" spans="1:20" x14ac:dyDescent="0.25">
      <c r="A3712">
        <v>3711</v>
      </c>
      <c r="B3712" t="s">
        <v>3530</v>
      </c>
      <c r="C3712" t="s">
        <v>3531</v>
      </c>
      <c r="D3712" t="str">
        <f t="shared" si="114"/>
        <v>Tamura Vi</v>
      </c>
      <c r="E3712" t="s">
        <v>15</v>
      </c>
      <c r="F3712" t="s">
        <v>369</v>
      </c>
      <c r="G3712" t="s">
        <v>2724</v>
      </c>
      <c r="H3712" t="s">
        <v>1863</v>
      </c>
      <c r="I3712" t="s">
        <v>369</v>
      </c>
      <c r="J3712" t="s">
        <v>19</v>
      </c>
      <c r="K3712" t="str">
        <f>INDEX(Table6[Column1],MATCH(L3712,Table6[Column2]))</f>
        <v>Adults</v>
      </c>
      <c r="L3712">
        <v>45.236283030000003</v>
      </c>
      <c r="M3712" t="str">
        <f>VLOOKUP(L3712,Table1[],2)</f>
        <v>40 - 49</v>
      </c>
      <c r="N3712" t="str">
        <f>INDEX(Table7[Column1],MATCH(O3712,Table7[Column2]))</f>
        <v>Learning Stage</v>
      </c>
      <c r="O3712">
        <v>4.3041245779999997</v>
      </c>
      <c r="P3712" t="str">
        <f>VLOOKUP(O3712,Table13[],2)</f>
        <v>1 - 5</v>
      </c>
      <c r="Q3712" t="str">
        <f>INDEX(Table8[Column1],MATCH(R3712,Table8[Column2]))</f>
        <v>Maintained</v>
      </c>
      <c r="R3712">
        <v>40.994971020000001</v>
      </c>
      <c r="S3712">
        <f t="shared" si="115"/>
        <v>1.7081237925000001</v>
      </c>
      <c r="T3712" t="s">
        <v>19</v>
      </c>
    </row>
    <row r="3713" spans="1:20" x14ac:dyDescent="0.25">
      <c r="A3713">
        <v>3712</v>
      </c>
      <c r="B3713" t="s">
        <v>1270</v>
      </c>
      <c r="C3713" t="s">
        <v>179</v>
      </c>
      <c r="D3713" t="str">
        <f t="shared" si="114"/>
        <v>Roy Billie</v>
      </c>
      <c r="E3713" t="s">
        <v>15</v>
      </c>
      <c r="F3713" t="s">
        <v>38</v>
      </c>
      <c r="G3713" t="s">
        <v>2305</v>
      </c>
      <c r="H3713" t="s">
        <v>1826</v>
      </c>
      <c r="I3713" t="s">
        <v>38</v>
      </c>
      <c r="J3713" t="s">
        <v>19</v>
      </c>
      <c r="K3713" t="str">
        <f>INDEX(Table6[Column1],MATCH(L3713,Table6[Column2]))</f>
        <v>Seniors</v>
      </c>
      <c r="L3713">
        <v>63.337712840000002</v>
      </c>
      <c r="M3713" t="str">
        <f>VLOOKUP(L3713,Table1[],2)</f>
        <v>60 and Above</v>
      </c>
      <c r="N3713" t="str">
        <f>INDEX(Table7[Column1],MATCH(O3713,Table7[Column2]))</f>
        <v>Learning Stage</v>
      </c>
      <c r="O3713">
        <v>5.6084942680000003</v>
      </c>
      <c r="P3713" t="str">
        <f>VLOOKUP(O3713,Table13[],2)</f>
        <v>1 - 5</v>
      </c>
      <c r="Q3713" t="str">
        <f>INDEX(Table8[Column1],MATCH(R3713,Table8[Column2]))</f>
        <v>Violative</v>
      </c>
      <c r="R3713">
        <v>201.79693570000001</v>
      </c>
      <c r="S3713">
        <f t="shared" si="115"/>
        <v>8.4082056541666663</v>
      </c>
      <c r="T3713" t="s">
        <v>19</v>
      </c>
    </row>
    <row r="3714" spans="1:20" x14ac:dyDescent="0.25">
      <c r="A3714">
        <v>3713</v>
      </c>
      <c r="B3714" t="s">
        <v>3532</v>
      </c>
      <c r="C3714" t="s">
        <v>2120</v>
      </c>
      <c r="D3714" t="str">
        <f t="shared" si="114"/>
        <v>Vanpelt Noe</v>
      </c>
      <c r="E3714" t="s">
        <v>22</v>
      </c>
      <c r="F3714" t="s">
        <v>27</v>
      </c>
      <c r="G3714" t="s">
        <v>1060</v>
      </c>
      <c r="H3714" t="s">
        <v>1061</v>
      </c>
      <c r="I3714" t="s">
        <v>27</v>
      </c>
      <c r="J3714" t="s">
        <v>19</v>
      </c>
      <c r="K3714" t="str">
        <f>INDEX(Table6[Column1],MATCH(L3714,Table6[Column2]))</f>
        <v>Seniors</v>
      </c>
      <c r="L3714">
        <v>61.413110979999999</v>
      </c>
      <c r="M3714" t="str">
        <f>VLOOKUP(L3714,Table1[],2)</f>
        <v>60 and Above</v>
      </c>
      <c r="N3714" t="str">
        <f>INDEX(Table7[Column1],MATCH(O3714,Table7[Column2]))</f>
        <v>Fitting in Stage</v>
      </c>
      <c r="O3714">
        <v>6.1181466840000001</v>
      </c>
      <c r="P3714" t="str">
        <f>VLOOKUP(O3714,Table13[],2)</f>
        <v>6 - 10</v>
      </c>
      <c r="Q3714" t="str">
        <f>INDEX(Table8[Column1],MATCH(R3714,Table8[Column2]))</f>
        <v>Excused</v>
      </c>
      <c r="R3714">
        <v>140.11335679999999</v>
      </c>
      <c r="S3714">
        <f t="shared" si="115"/>
        <v>5.838056533333333</v>
      </c>
      <c r="T3714" t="s">
        <v>19</v>
      </c>
    </row>
    <row r="3715" spans="1:20" x14ac:dyDescent="0.25">
      <c r="A3715">
        <v>3714</v>
      </c>
      <c r="B3715" t="s">
        <v>3533</v>
      </c>
      <c r="C3715" t="s">
        <v>883</v>
      </c>
      <c r="D3715" t="str">
        <f t="shared" ref="D3715:D3778" si="116">CONCATENATE(B3715, " ",C3715)</f>
        <v>Alatorre Jason</v>
      </c>
      <c r="E3715" t="s">
        <v>22</v>
      </c>
      <c r="F3715" t="s">
        <v>2927</v>
      </c>
      <c r="G3715" t="s">
        <v>2305</v>
      </c>
      <c r="H3715" t="s">
        <v>1826</v>
      </c>
      <c r="I3715" t="s">
        <v>54</v>
      </c>
      <c r="J3715" t="s">
        <v>19</v>
      </c>
      <c r="K3715" t="str">
        <f>INDEX(Table6[Column1],MATCH(L3715,Table6[Column2]))</f>
        <v>Youth</v>
      </c>
      <c r="L3715">
        <v>22.888262780000002</v>
      </c>
      <c r="M3715" t="str">
        <f>VLOOKUP(L3715,Table1[],2)</f>
        <v>20 - 29</v>
      </c>
      <c r="N3715" t="str">
        <f>INDEX(Table7[Column1],MATCH(O3715,Table7[Column2]))</f>
        <v>Learning Stage</v>
      </c>
      <c r="O3715">
        <v>3.96143657</v>
      </c>
      <c r="P3715" t="str">
        <f>VLOOKUP(O3715,Table13[],2)</f>
        <v>1 - 5</v>
      </c>
      <c r="Q3715" t="str">
        <f>INDEX(Table8[Column1],MATCH(R3715,Table8[Column2]))</f>
        <v>Scheduled</v>
      </c>
      <c r="R3715">
        <v>0</v>
      </c>
      <c r="S3715">
        <f t="shared" ref="S3715:S3778" si="117">CONVERT(R3715,"hr","day")</f>
        <v>0</v>
      </c>
      <c r="T3715" t="s">
        <v>19</v>
      </c>
    </row>
    <row r="3716" spans="1:20" x14ac:dyDescent="0.25">
      <c r="A3716">
        <v>3715</v>
      </c>
      <c r="B3716" t="s">
        <v>78</v>
      </c>
      <c r="C3716" t="s">
        <v>687</v>
      </c>
      <c r="D3716" t="str">
        <f t="shared" si="116"/>
        <v>Butler Samuel</v>
      </c>
      <c r="E3716" t="s">
        <v>22</v>
      </c>
      <c r="F3716" t="s">
        <v>1793</v>
      </c>
      <c r="G3716" t="s">
        <v>2305</v>
      </c>
      <c r="H3716" t="s">
        <v>1826</v>
      </c>
      <c r="I3716" t="s">
        <v>138</v>
      </c>
      <c r="J3716" t="s">
        <v>19</v>
      </c>
      <c r="K3716" t="str">
        <f>INDEX(Table6[Column1],MATCH(L3716,Table6[Column2]))</f>
        <v>Adults</v>
      </c>
      <c r="L3716">
        <v>42.911383409999999</v>
      </c>
      <c r="M3716" t="str">
        <f>VLOOKUP(L3716,Table1[],2)</f>
        <v>40 - 49</v>
      </c>
      <c r="N3716" t="str">
        <f>INDEX(Table7[Column1],MATCH(O3716,Table7[Column2]))</f>
        <v>Learning Stage</v>
      </c>
      <c r="O3716">
        <v>3.1293350769999999</v>
      </c>
      <c r="P3716" t="str">
        <f>VLOOKUP(O3716,Table13[],2)</f>
        <v>1 - 5</v>
      </c>
      <c r="Q3716" t="str">
        <f>INDEX(Table8[Column1],MATCH(R3716,Table8[Column2]))</f>
        <v>Scheduled</v>
      </c>
      <c r="R3716">
        <v>37.918111330000002</v>
      </c>
      <c r="S3716">
        <f t="shared" si="117"/>
        <v>1.5799213054166668</v>
      </c>
      <c r="T3716" t="s">
        <v>19</v>
      </c>
    </row>
    <row r="3717" spans="1:20" x14ac:dyDescent="0.25">
      <c r="A3717">
        <v>3716</v>
      </c>
      <c r="B3717" t="s">
        <v>822</v>
      </c>
      <c r="C3717" t="s">
        <v>390</v>
      </c>
      <c r="D3717" t="str">
        <f t="shared" si="116"/>
        <v>Powell Stephanie</v>
      </c>
      <c r="E3717" t="s">
        <v>15</v>
      </c>
      <c r="F3717" t="s">
        <v>84</v>
      </c>
      <c r="G3717" t="s">
        <v>2305</v>
      </c>
      <c r="H3717" t="s">
        <v>1826</v>
      </c>
      <c r="I3717" t="s">
        <v>84</v>
      </c>
      <c r="J3717" t="s">
        <v>19</v>
      </c>
      <c r="K3717" t="str">
        <f>INDEX(Table6[Column1],MATCH(L3717,Table6[Column2]))</f>
        <v>Adults</v>
      </c>
      <c r="L3717">
        <v>44.958847069999997</v>
      </c>
      <c r="M3717" t="str">
        <f>VLOOKUP(L3717,Table1[],2)</f>
        <v>40 - 49</v>
      </c>
      <c r="N3717" t="str">
        <f>INDEX(Table7[Column1],MATCH(O3717,Table7[Column2]))</f>
        <v>Learning Stage</v>
      </c>
      <c r="O3717">
        <v>5.386921064</v>
      </c>
      <c r="P3717" t="str">
        <f>VLOOKUP(O3717,Table13[],2)</f>
        <v>1 - 5</v>
      </c>
      <c r="Q3717" t="str">
        <f>INDEX(Table8[Column1],MATCH(R3717,Table8[Column2]))</f>
        <v>Habitual</v>
      </c>
      <c r="R3717">
        <v>104.4059769</v>
      </c>
      <c r="S3717">
        <f t="shared" si="117"/>
        <v>4.3502490375000002</v>
      </c>
      <c r="T3717" t="s">
        <v>19</v>
      </c>
    </row>
    <row r="3718" spans="1:20" x14ac:dyDescent="0.25">
      <c r="A3718">
        <v>3717</v>
      </c>
      <c r="B3718" t="s">
        <v>3534</v>
      </c>
      <c r="C3718" t="s">
        <v>196</v>
      </c>
      <c r="D3718" t="str">
        <f t="shared" si="116"/>
        <v>Hudson Carol</v>
      </c>
      <c r="E3718" t="s">
        <v>15</v>
      </c>
      <c r="F3718" t="s">
        <v>1626</v>
      </c>
      <c r="G3718" t="s">
        <v>2305</v>
      </c>
      <c r="H3718" t="s">
        <v>1826</v>
      </c>
      <c r="I3718" t="s">
        <v>87</v>
      </c>
      <c r="J3718" t="s">
        <v>19</v>
      </c>
      <c r="K3718" t="str">
        <f>INDEX(Table6[Column1],MATCH(L3718,Table6[Column2]))</f>
        <v>Young Adults</v>
      </c>
      <c r="L3718">
        <v>34.948763649999997</v>
      </c>
      <c r="M3718" t="str">
        <f>VLOOKUP(L3718,Table1[],2)</f>
        <v>30 - 39</v>
      </c>
      <c r="N3718" t="str">
        <f>INDEX(Table7[Column1],MATCH(O3718,Table7[Column2]))</f>
        <v>Learning Stage</v>
      </c>
      <c r="O3718">
        <v>2.998074833</v>
      </c>
      <c r="P3718" t="str">
        <f>VLOOKUP(O3718,Table13[],2)</f>
        <v>1 - 5</v>
      </c>
      <c r="Q3718" t="str">
        <f>INDEX(Table8[Column1],MATCH(R3718,Table8[Column2]))</f>
        <v>Scheduled</v>
      </c>
      <c r="R3718">
        <v>11.122849970000001</v>
      </c>
      <c r="S3718">
        <f t="shared" si="117"/>
        <v>0.46345208208333333</v>
      </c>
      <c r="T3718" t="s">
        <v>19</v>
      </c>
    </row>
    <row r="3719" spans="1:20" x14ac:dyDescent="0.25">
      <c r="A3719">
        <v>3718</v>
      </c>
      <c r="B3719" t="s">
        <v>725</v>
      </c>
      <c r="C3719" t="s">
        <v>812</v>
      </c>
      <c r="D3719" t="str">
        <f t="shared" si="116"/>
        <v>Martinez Helen</v>
      </c>
      <c r="E3719" t="s">
        <v>15</v>
      </c>
      <c r="F3719" t="s">
        <v>197</v>
      </c>
      <c r="G3719" t="s">
        <v>2305</v>
      </c>
      <c r="H3719" t="s">
        <v>1826</v>
      </c>
      <c r="I3719" t="s">
        <v>90</v>
      </c>
      <c r="J3719" t="s">
        <v>19</v>
      </c>
      <c r="K3719" t="str">
        <f>INDEX(Table6[Column1],MATCH(L3719,Table6[Column2]))</f>
        <v>Young Adults</v>
      </c>
      <c r="L3719">
        <v>33.615695150000001</v>
      </c>
      <c r="M3719" t="str">
        <f>VLOOKUP(L3719,Table1[],2)</f>
        <v>30 - 39</v>
      </c>
      <c r="N3719" t="str">
        <f>INDEX(Table7[Column1],MATCH(O3719,Table7[Column2]))</f>
        <v>Fitting in Stage</v>
      </c>
      <c r="O3719">
        <v>6.3003873390000003</v>
      </c>
      <c r="P3719" t="str">
        <f>VLOOKUP(O3719,Table13[],2)</f>
        <v>6 - 10</v>
      </c>
      <c r="Q3719" t="str">
        <f>INDEX(Table8[Column1],MATCH(R3719,Table8[Column2]))</f>
        <v>Scheduled</v>
      </c>
      <c r="R3719">
        <v>29.18439863</v>
      </c>
      <c r="S3719">
        <f t="shared" si="117"/>
        <v>1.2160166095833334</v>
      </c>
      <c r="T3719" t="s">
        <v>19</v>
      </c>
    </row>
    <row r="3720" spans="1:20" x14ac:dyDescent="0.25">
      <c r="A3720">
        <v>3719</v>
      </c>
      <c r="B3720" t="s">
        <v>1291</v>
      </c>
      <c r="C3720" t="s">
        <v>93</v>
      </c>
      <c r="D3720" t="str">
        <f t="shared" si="116"/>
        <v>Ramirez William</v>
      </c>
      <c r="E3720" t="s">
        <v>22</v>
      </c>
      <c r="F3720" t="s">
        <v>2628</v>
      </c>
      <c r="G3720" t="s">
        <v>2305</v>
      </c>
      <c r="H3720" t="s">
        <v>1826</v>
      </c>
      <c r="I3720" t="s">
        <v>24</v>
      </c>
      <c r="J3720" t="s">
        <v>19</v>
      </c>
      <c r="K3720" t="str">
        <f>INDEX(Table6[Column1],MATCH(L3720,Table6[Column2]))</f>
        <v>Adults</v>
      </c>
      <c r="L3720">
        <v>44.988749079999998</v>
      </c>
      <c r="M3720" t="str">
        <f>VLOOKUP(L3720,Table1[],2)</f>
        <v>40 - 49</v>
      </c>
      <c r="N3720" t="str">
        <f>INDEX(Table7[Column1],MATCH(O3720,Table7[Column2]))</f>
        <v>Learning Stage</v>
      </c>
      <c r="O3720">
        <v>5.6291075939999997</v>
      </c>
      <c r="P3720" t="str">
        <f>VLOOKUP(O3720,Table13[],2)</f>
        <v>1 - 5</v>
      </c>
      <c r="Q3720" t="str">
        <f>INDEX(Table8[Column1],MATCH(R3720,Table8[Column2]))</f>
        <v>Habitual</v>
      </c>
      <c r="R3720">
        <v>85.069714750000003</v>
      </c>
      <c r="S3720">
        <f t="shared" si="117"/>
        <v>3.5445714479166668</v>
      </c>
      <c r="T3720" t="s">
        <v>19</v>
      </c>
    </row>
    <row r="3721" spans="1:20" x14ac:dyDescent="0.25">
      <c r="A3721">
        <v>3720</v>
      </c>
      <c r="B3721" t="s">
        <v>3535</v>
      </c>
      <c r="C3721" t="s">
        <v>56</v>
      </c>
      <c r="D3721" t="str">
        <f t="shared" si="116"/>
        <v>Wigington James</v>
      </c>
      <c r="E3721" t="s">
        <v>22</v>
      </c>
      <c r="F3721" t="s">
        <v>107</v>
      </c>
      <c r="G3721" t="s">
        <v>1060</v>
      </c>
      <c r="H3721" t="s">
        <v>1061</v>
      </c>
      <c r="I3721" t="s">
        <v>107</v>
      </c>
      <c r="J3721" t="s">
        <v>19</v>
      </c>
      <c r="K3721" t="str">
        <f>INDEX(Table6[Column1],MATCH(L3721,Table6[Column2]))</f>
        <v>Adults</v>
      </c>
      <c r="L3721">
        <v>40.864988349999997</v>
      </c>
      <c r="M3721" t="str">
        <f>VLOOKUP(L3721,Table1[],2)</f>
        <v>40 - 49</v>
      </c>
      <c r="N3721" t="str">
        <f>INDEX(Table7[Column1],MATCH(O3721,Table7[Column2]))</f>
        <v>Learning Stage</v>
      </c>
      <c r="O3721">
        <v>5.1239978810000002</v>
      </c>
      <c r="P3721" t="str">
        <f>VLOOKUP(O3721,Table13[],2)</f>
        <v>1 - 5</v>
      </c>
      <c r="Q3721" t="str">
        <f>INDEX(Table8[Column1],MATCH(R3721,Table8[Column2]))</f>
        <v>Scheduled</v>
      </c>
      <c r="R3721">
        <v>2.4267358950000002</v>
      </c>
      <c r="S3721">
        <f t="shared" si="117"/>
        <v>0.10111399562500001</v>
      </c>
      <c r="T3721" t="s">
        <v>19</v>
      </c>
    </row>
    <row r="3722" spans="1:20" x14ac:dyDescent="0.25">
      <c r="A3722">
        <v>3721</v>
      </c>
      <c r="B3722" t="s">
        <v>47</v>
      </c>
      <c r="C3722" t="s">
        <v>615</v>
      </c>
      <c r="D3722" t="str">
        <f t="shared" si="116"/>
        <v>Smith Lori</v>
      </c>
      <c r="E3722" t="s">
        <v>15</v>
      </c>
      <c r="F3722" t="s">
        <v>27</v>
      </c>
      <c r="G3722" t="s">
        <v>2305</v>
      </c>
      <c r="H3722" t="s">
        <v>1826</v>
      </c>
      <c r="I3722" t="s">
        <v>27</v>
      </c>
      <c r="J3722" t="s">
        <v>19</v>
      </c>
      <c r="K3722" t="str">
        <f>INDEX(Table6[Column1],MATCH(L3722,Table6[Column2]))</f>
        <v>Young Adults</v>
      </c>
      <c r="L3722">
        <v>36.96303992</v>
      </c>
      <c r="M3722" t="str">
        <f>VLOOKUP(L3722,Table1[],2)</f>
        <v>30 - 39</v>
      </c>
      <c r="N3722" t="str">
        <f>INDEX(Table7[Column1],MATCH(O3722,Table7[Column2]))</f>
        <v>Learning Stage</v>
      </c>
      <c r="O3722">
        <v>4.1503686880000004</v>
      </c>
      <c r="P3722" t="str">
        <f>VLOOKUP(O3722,Table13[],2)</f>
        <v>1 - 5</v>
      </c>
      <c r="Q3722" t="str">
        <f>INDEX(Table8[Column1],MATCH(R3722,Table8[Column2]))</f>
        <v>Maintained</v>
      </c>
      <c r="R3722">
        <v>46.490518100000003</v>
      </c>
      <c r="S3722">
        <f t="shared" si="117"/>
        <v>1.9371049208333335</v>
      </c>
      <c r="T3722" t="s">
        <v>19</v>
      </c>
    </row>
    <row r="3723" spans="1:20" x14ac:dyDescent="0.25">
      <c r="A3723">
        <v>3722</v>
      </c>
      <c r="B3723" t="s">
        <v>2185</v>
      </c>
      <c r="C3723" t="s">
        <v>630</v>
      </c>
      <c r="D3723" t="str">
        <f t="shared" si="116"/>
        <v>Ford Richard</v>
      </c>
      <c r="E3723" t="s">
        <v>22</v>
      </c>
      <c r="F3723" t="s">
        <v>439</v>
      </c>
      <c r="G3723" t="s">
        <v>2305</v>
      </c>
      <c r="H3723" t="s">
        <v>1826</v>
      </c>
      <c r="I3723" t="s">
        <v>439</v>
      </c>
      <c r="J3723" t="s">
        <v>19</v>
      </c>
      <c r="K3723" t="str">
        <f>INDEX(Table6[Column1],MATCH(L3723,Table6[Column2]))</f>
        <v>Elders</v>
      </c>
      <c r="L3723">
        <v>55.409119310000001</v>
      </c>
      <c r="M3723" t="str">
        <f>VLOOKUP(L3723,Table1[],2)</f>
        <v>50 - 59</v>
      </c>
      <c r="N3723" t="str">
        <f>INDEX(Table7[Column1],MATCH(O3723,Table7[Column2]))</f>
        <v>Learning Stage</v>
      </c>
      <c r="O3723">
        <v>5.6749379070000003</v>
      </c>
      <c r="P3723" t="str">
        <f>VLOOKUP(O3723,Table13[],2)</f>
        <v>1 - 5</v>
      </c>
      <c r="Q3723" t="str">
        <f>INDEX(Table8[Column1],MATCH(R3723,Table8[Column2]))</f>
        <v>Habitual</v>
      </c>
      <c r="R3723">
        <v>111.77255169999999</v>
      </c>
      <c r="S3723">
        <f t="shared" si="117"/>
        <v>4.6571896541666664</v>
      </c>
      <c r="T3723" t="s">
        <v>19</v>
      </c>
    </row>
    <row r="3724" spans="1:20" x14ac:dyDescent="0.25">
      <c r="A3724">
        <v>3723</v>
      </c>
      <c r="B3724" t="s">
        <v>789</v>
      </c>
      <c r="C3724" t="s">
        <v>183</v>
      </c>
      <c r="D3724" t="str">
        <f t="shared" si="116"/>
        <v>Pierce Donald</v>
      </c>
      <c r="E3724" t="s">
        <v>22</v>
      </c>
      <c r="F3724" t="s">
        <v>30</v>
      </c>
      <c r="G3724" t="s">
        <v>2305</v>
      </c>
      <c r="H3724" t="s">
        <v>1826</v>
      </c>
      <c r="I3724" t="s">
        <v>30</v>
      </c>
      <c r="J3724" t="s">
        <v>19</v>
      </c>
      <c r="K3724" t="str">
        <f>INDEX(Table6[Column1],MATCH(L3724,Table6[Column2]))</f>
        <v>Elders</v>
      </c>
      <c r="L3724">
        <v>51.571346509999998</v>
      </c>
      <c r="M3724" t="str">
        <f>VLOOKUP(L3724,Table1[],2)</f>
        <v>50 - 59</v>
      </c>
      <c r="N3724" t="str">
        <f>INDEX(Table7[Column1],MATCH(O3724,Table7[Column2]))</f>
        <v>Learning Stage</v>
      </c>
      <c r="O3724">
        <v>5.8759032820000003</v>
      </c>
      <c r="P3724" t="str">
        <f>VLOOKUP(O3724,Table13[],2)</f>
        <v>1 - 5</v>
      </c>
      <c r="Q3724" t="str">
        <f>INDEX(Table8[Column1],MATCH(R3724,Table8[Column2]))</f>
        <v>Maintained</v>
      </c>
      <c r="R3724">
        <v>76.129448080000003</v>
      </c>
      <c r="S3724">
        <f t="shared" si="117"/>
        <v>3.1720603366666666</v>
      </c>
      <c r="T3724" t="s">
        <v>19</v>
      </c>
    </row>
    <row r="3725" spans="1:20" x14ac:dyDescent="0.25">
      <c r="A3725">
        <v>3724</v>
      </c>
      <c r="B3725" t="s">
        <v>3536</v>
      </c>
      <c r="C3725" t="s">
        <v>965</v>
      </c>
      <c r="D3725" t="str">
        <f t="shared" si="116"/>
        <v>Bratcher Kimberly</v>
      </c>
      <c r="E3725" t="s">
        <v>15</v>
      </c>
      <c r="F3725" t="s">
        <v>30</v>
      </c>
      <c r="G3725" t="s">
        <v>17</v>
      </c>
      <c r="H3725" t="s">
        <v>18</v>
      </c>
      <c r="I3725" t="s">
        <v>30</v>
      </c>
      <c r="J3725" t="s">
        <v>19</v>
      </c>
      <c r="K3725" t="str">
        <f>INDEX(Table6[Column1],MATCH(L3725,Table6[Column2]))</f>
        <v>Young Adults</v>
      </c>
      <c r="L3725">
        <v>31.556985900000001</v>
      </c>
      <c r="M3725" t="str">
        <f>VLOOKUP(L3725,Table1[],2)</f>
        <v>30 - 39</v>
      </c>
      <c r="N3725" t="str">
        <f>INDEX(Table7[Column1],MATCH(O3725,Table7[Column2]))</f>
        <v>Learning Stage</v>
      </c>
      <c r="O3725">
        <v>2.4477876869999999</v>
      </c>
      <c r="P3725" t="str">
        <f>VLOOKUP(O3725,Table13[],2)</f>
        <v>1 - 5</v>
      </c>
      <c r="Q3725" t="str">
        <f>INDEX(Table8[Column1],MATCH(R3725,Table8[Column2]))</f>
        <v>Maintained</v>
      </c>
      <c r="R3725">
        <v>55.27943501</v>
      </c>
      <c r="S3725">
        <f t="shared" si="117"/>
        <v>2.3033097920833332</v>
      </c>
      <c r="T3725" t="s">
        <v>19</v>
      </c>
    </row>
    <row r="3726" spans="1:20" x14ac:dyDescent="0.25">
      <c r="A3726">
        <v>3725</v>
      </c>
      <c r="B3726" t="s">
        <v>47</v>
      </c>
      <c r="C3726" t="s">
        <v>2701</v>
      </c>
      <c r="D3726" t="str">
        <f t="shared" si="116"/>
        <v>Smith Jerome</v>
      </c>
      <c r="E3726" t="s">
        <v>22</v>
      </c>
      <c r="F3726" t="s">
        <v>38</v>
      </c>
      <c r="G3726" t="s">
        <v>2305</v>
      </c>
      <c r="H3726" t="s">
        <v>1826</v>
      </c>
      <c r="I3726" t="s">
        <v>38</v>
      </c>
      <c r="J3726" t="s">
        <v>19</v>
      </c>
      <c r="K3726" t="str">
        <f>INDEX(Table6[Column1],MATCH(L3726,Table6[Column2]))</f>
        <v>Youth</v>
      </c>
      <c r="L3726">
        <v>21.124586560000001</v>
      </c>
      <c r="M3726" t="str">
        <f>VLOOKUP(L3726,Table1[],2)</f>
        <v>20 - 29</v>
      </c>
      <c r="N3726" t="str">
        <f>INDEX(Table7[Column1],MATCH(O3726,Table7[Column2]))</f>
        <v>Learning Stage</v>
      </c>
      <c r="O3726">
        <v>4.4635729819999996</v>
      </c>
      <c r="P3726" t="str">
        <f>VLOOKUP(O3726,Table13[],2)</f>
        <v>1 - 5</v>
      </c>
      <c r="Q3726" t="str">
        <f>INDEX(Table8[Column1],MATCH(R3726,Table8[Column2]))</f>
        <v>Scheduled</v>
      </c>
      <c r="R3726">
        <v>0</v>
      </c>
      <c r="S3726">
        <f t="shared" si="117"/>
        <v>0</v>
      </c>
      <c r="T3726" t="s">
        <v>19</v>
      </c>
    </row>
    <row r="3727" spans="1:20" x14ac:dyDescent="0.25">
      <c r="A3727">
        <v>3726</v>
      </c>
      <c r="B3727" t="s">
        <v>3537</v>
      </c>
      <c r="C3727" t="s">
        <v>125</v>
      </c>
      <c r="D3727" t="str">
        <f t="shared" si="116"/>
        <v>Ellerman Virginia</v>
      </c>
      <c r="E3727" t="s">
        <v>15</v>
      </c>
      <c r="F3727" t="s">
        <v>107</v>
      </c>
      <c r="G3727" t="s">
        <v>1060</v>
      </c>
      <c r="H3727" t="s">
        <v>1061</v>
      </c>
      <c r="I3727" t="s">
        <v>107</v>
      </c>
      <c r="J3727" t="s">
        <v>19</v>
      </c>
      <c r="K3727" t="str">
        <f>INDEX(Table6[Column1],MATCH(L3727,Table6[Column2]))</f>
        <v>Young Adults</v>
      </c>
      <c r="L3727">
        <v>30.518301650000002</v>
      </c>
      <c r="M3727" t="str">
        <f>VLOOKUP(L3727,Table1[],2)</f>
        <v>30 - 39</v>
      </c>
      <c r="N3727" t="str">
        <f>INDEX(Table7[Column1],MATCH(O3727,Table7[Column2]))</f>
        <v>Fitting in Stage</v>
      </c>
      <c r="O3727">
        <v>7.7229765959999996</v>
      </c>
      <c r="P3727" t="str">
        <f>VLOOKUP(O3727,Table13[],2)</f>
        <v>6 - 10</v>
      </c>
      <c r="Q3727" t="str">
        <f>INDEX(Table8[Column1],MATCH(R3727,Table8[Column2]))</f>
        <v>Scheduled</v>
      </c>
      <c r="R3727">
        <v>10.106963410000001</v>
      </c>
      <c r="S3727">
        <f t="shared" si="117"/>
        <v>0.42112347541666673</v>
      </c>
      <c r="T3727" t="s">
        <v>19</v>
      </c>
    </row>
    <row r="3728" spans="1:20" x14ac:dyDescent="0.25">
      <c r="A3728">
        <v>3727</v>
      </c>
      <c r="B3728" t="s">
        <v>3538</v>
      </c>
      <c r="C3728" t="s">
        <v>965</v>
      </c>
      <c r="D3728" t="str">
        <f t="shared" si="116"/>
        <v>Hutchison Kimberly</v>
      </c>
      <c r="E3728" t="s">
        <v>15</v>
      </c>
      <c r="F3728" t="s">
        <v>407</v>
      </c>
      <c r="G3728" t="s">
        <v>2305</v>
      </c>
      <c r="H3728" t="s">
        <v>1826</v>
      </c>
      <c r="I3728" t="s">
        <v>407</v>
      </c>
      <c r="J3728" t="s">
        <v>19</v>
      </c>
      <c r="K3728" t="str">
        <f>INDEX(Table6[Column1],MATCH(L3728,Table6[Column2]))</f>
        <v>Youth</v>
      </c>
      <c r="L3728">
        <v>28.852001739999999</v>
      </c>
      <c r="M3728" t="str">
        <f>VLOOKUP(L3728,Table1[],2)</f>
        <v>20 - 29</v>
      </c>
      <c r="N3728" t="str">
        <f>INDEX(Table7[Column1],MATCH(O3728,Table7[Column2]))</f>
        <v>Learning Stage</v>
      </c>
      <c r="O3728">
        <v>3.258411867</v>
      </c>
      <c r="P3728" t="str">
        <f>VLOOKUP(O3728,Table13[],2)</f>
        <v>1 - 5</v>
      </c>
      <c r="Q3728" t="str">
        <f>INDEX(Table8[Column1],MATCH(R3728,Table8[Column2]))</f>
        <v>Scheduled</v>
      </c>
      <c r="R3728">
        <v>12.914640739999999</v>
      </c>
      <c r="S3728">
        <f t="shared" si="117"/>
        <v>0.53811003083333331</v>
      </c>
      <c r="T3728" t="s">
        <v>19</v>
      </c>
    </row>
    <row r="3729" spans="1:20" x14ac:dyDescent="0.25">
      <c r="A3729">
        <v>3728</v>
      </c>
      <c r="B3729" t="s">
        <v>3338</v>
      </c>
      <c r="C3729" t="s">
        <v>1508</v>
      </c>
      <c r="D3729" t="str">
        <f t="shared" si="116"/>
        <v>Navarro Trevor</v>
      </c>
      <c r="E3729" t="s">
        <v>22</v>
      </c>
      <c r="F3729" t="s">
        <v>24</v>
      </c>
      <c r="G3729" t="s">
        <v>2305</v>
      </c>
      <c r="H3729" t="s">
        <v>1826</v>
      </c>
      <c r="I3729" t="s">
        <v>24</v>
      </c>
      <c r="J3729" t="s">
        <v>19</v>
      </c>
      <c r="K3729" t="str">
        <f>INDEX(Table6[Column1],MATCH(L3729,Table6[Column2]))</f>
        <v>Young Adults</v>
      </c>
      <c r="L3729">
        <v>35.206957439999996</v>
      </c>
      <c r="M3729" t="str">
        <f>VLOOKUP(L3729,Table1[],2)</f>
        <v>30 - 39</v>
      </c>
      <c r="N3729" t="str">
        <f>INDEX(Table7[Column1],MATCH(O3729,Table7[Column2]))</f>
        <v>Learning Stage</v>
      </c>
      <c r="O3729">
        <v>4.532327328</v>
      </c>
      <c r="P3729" t="str">
        <f>VLOOKUP(O3729,Table13[],2)</f>
        <v>1 - 5</v>
      </c>
      <c r="Q3729" t="str">
        <f>INDEX(Table8[Column1],MATCH(R3729,Table8[Column2]))</f>
        <v>Scheduled</v>
      </c>
      <c r="R3729">
        <v>2.2552322070000002</v>
      </c>
      <c r="S3729">
        <f t="shared" si="117"/>
        <v>9.3968008625000002E-2</v>
      </c>
      <c r="T3729" t="s">
        <v>19</v>
      </c>
    </row>
    <row r="3730" spans="1:20" x14ac:dyDescent="0.25">
      <c r="A3730">
        <v>3729</v>
      </c>
      <c r="B3730" t="s">
        <v>1700</v>
      </c>
      <c r="C3730" t="s">
        <v>2289</v>
      </c>
      <c r="D3730" t="str">
        <f t="shared" si="116"/>
        <v>Manning Ronnie</v>
      </c>
      <c r="E3730" t="s">
        <v>22</v>
      </c>
      <c r="F3730" t="s">
        <v>90</v>
      </c>
      <c r="G3730" t="s">
        <v>2305</v>
      </c>
      <c r="H3730" t="s">
        <v>1826</v>
      </c>
      <c r="I3730" t="s">
        <v>90</v>
      </c>
      <c r="J3730" t="s">
        <v>19</v>
      </c>
      <c r="K3730" t="str">
        <f>INDEX(Table6[Column1],MATCH(L3730,Table6[Column2]))</f>
        <v>Elders</v>
      </c>
      <c r="L3730">
        <v>53.452572459999999</v>
      </c>
      <c r="M3730" t="str">
        <f>VLOOKUP(L3730,Table1[],2)</f>
        <v>50 - 59</v>
      </c>
      <c r="N3730" t="str">
        <f>INDEX(Table7[Column1],MATCH(O3730,Table7[Column2]))</f>
        <v>Fitting in Stage</v>
      </c>
      <c r="O3730">
        <v>6.6754837800000004</v>
      </c>
      <c r="P3730" t="str">
        <f>VLOOKUP(O3730,Table13[],2)</f>
        <v>6 - 10</v>
      </c>
      <c r="Q3730" t="str">
        <f>INDEX(Table8[Column1],MATCH(R3730,Table8[Column2]))</f>
        <v>Habitual</v>
      </c>
      <c r="R3730">
        <v>119.0662751</v>
      </c>
      <c r="S3730">
        <f t="shared" si="117"/>
        <v>4.9610947958333327</v>
      </c>
      <c r="T3730" t="s">
        <v>19</v>
      </c>
    </row>
    <row r="3731" spans="1:20" x14ac:dyDescent="0.25">
      <c r="A3731">
        <v>3730</v>
      </c>
      <c r="B3731" t="s">
        <v>3539</v>
      </c>
      <c r="C3731" t="s">
        <v>885</v>
      </c>
      <c r="D3731" t="str">
        <f t="shared" si="116"/>
        <v>Cranford Elizabeth</v>
      </c>
      <c r="E3731" t="s">
        <v>15</v>
      </c>
      <c r="F3731" t="s">
        <v>828</v>
      </c>
      <c r="G3731" t="s">
        <v>2305</v>
      </c>
      <c r="H3731" t="s">
        <v>1826</v>
      </c>
      <c r="I3731" t="s">
        <v>24</v>
      </c>
      <c r="J3731" t="s">
        <v>19</v>
      </c>
      <c r="K3731" t="str">
        <f>INDEX(Table6[Column1],MATCH(L3731,Table6[Column2]))</f>
        <v>Elders</v>
      </c>
      <c r="L3731">
        <v>53.646005090000003</v>
      </c>
      <c r="M3731" t="str">
        <f>VLOOKUP(L3731,Table1[],2)</f>
        <v>50 - 59</v>
      </c>
      <c r="N3731" t="str">
        <f>INDEX(Table7[Column1],MATCH(O3731,Table7[Column2]))</f>
        <v>Learning Stage</v>
      </c>
      <c r="O3731">
        <v>3.7340958780000002</v>
      </c>
      <c r="P3731" t="str">
        <f>VLOOKUP(O3731,Table13[],2)</f>
        <v>1 - 5</v>
      </c>
      <c r="Q3731" t="str">
        <f>INDEX(Table8[Column1],MATCH(R3731,Table8[Column2]))</f>
        <v>Excused</v>
      </c>
      <c r="R3731">
        <v>122.6555212</v>
      </c>
      <c r="S3731">
        <f t="shared" si="117"/>
        <v>5.1106467166666665</v>
      </c>
      <c r="T3731" t="s">
        <v>19</v>
      </c>
    </row>
    <row r="3732" spans="1:20" x14ac:dyDescent="0.25">
      <c r="A3732">
        <v>3731</v>
      </c>
      <c r="B3732" t="s">
        <v>3540</v>
      </c>
      <c r="C3732" t="s">
        <v>1714</v>
      </c>
      <c r="D3732" t="str">
        <f t="shared" si="116"/>
        <v>Powers Robin</v>
      </c>
      <c r="E3732" t="s">
        <v>22</v>
      </c>
      <c r="F3732" t="s">
        <v>3541</v>
      </c>
      <c r="G3732" t="s">
        <v>1060</v>
      </c>
      <c r="H3732" t="s">
        <v>1061</v>
      </c>
      <c r="I3732" t="s">
        <v>107</v>
      </c>
      <c r="J3732" t="s">
        <v>19</v>
      </c>
      <c r="K3732" t="str">
        <f>INDEX(Table6[Column1],MATCH(L3732,Table6[Column2]))</f>
        <v>Seniors</v>
      </c>
      <c r="L3732">
        <v>61.034905510000002</v>
      </c>
      <c r="M3732" t="str">
        <f>VLOOKUP(L3732,Table1[],2)</f>
        <v>60 and Above</v>
      </c>
      <c r="N3732" t="str">
        <f>INDEX(Table7[Column1],MATCH(O3732,Table7[Column2]))</f>
        <v>Learning Stage</v>
      </c>
      <c r="O3732">
        <v>4.864474661</v>
      </c>
      <c r="P3732" t="str">
        <f>VLOOKUP(O3732,Table13[],2)</f>
        <v>1 - 5</v>
      </c>
      <c r="Q3732" t="str">
        <f>INDEX(Table8[Column1],MATCH(R3732,Table8[Column2]))</f>
        <v>Excused</v>
      </c>
      <c r="R3732">
        <v>134.61525130000001</v>
      </c>
      <c r="S3732">
        <f t="shared" si="117"/>
        <v>5.6089688041666674</v>
      </c>
      <c r="T3732" t="s">
        <v>19</v>
      </c>
    </row>
    <row r="3733" spans="1:20" x14ac:dyDescent="0.25">
      <c r="A3733">
        <v>3732</v>
      </c>
      <c r="B3733" t="s">
        <v>1183</v>
      </c>
      <c r="C3733" t="s">
        <v>221</v>
      </c>
      <c r="D3733" t="str">
        <f t="shared" si="116"/>
        <v>Nall Mildred</v>
      </c>
      <c r="E3733" t="s">
        <v>15</v>
      </c>
      <c r="F3733" t="s">
        <v>30</v>
      </c>
      <c r="G3733" t="s">
        <v>17</v>
      </c>
      <c r="H3733" t="s">
        <v>18</v>
      </c>
      <c r="I3733" t="s">
        <v>30</v>
      </c>
      <c r="J3733" t="s">
        <v>19</v>
      </c>
      <c r="K3733" t="str">
        <f>INDEX(Table6[Column1],MATCH(L3733,Table6[Column2]))</f>
        <v>Elders</v>
      </c>
      <c r="L3733">
        <v>58.111834020000003</v>
      </c>
      <c r="M3733" t="str">
        <f>VLOOKUP(L3733,Table1[],2)</f>
        <v>50 - 59</v>
      </c>
      <c r="N3733" t="str">
        <f>INDEX(Table7[Column1],MATCH(O3733,Table7[Column2]))</f>
        <v>Fitting in Stage</v>
      </c>
      <c r="O3733">
        <v>7.4808409879999997</v>
      </c>
      <c r="P3733" t="str">
        <f>VLOOKUP(O3733,Table13[],2)</f>
        <v>6 - 10</v>
      </c>
      <c r="Q3733" t="str">
        <f>INDEX(Table8[Column1],MATCH(R3733,Table8[Column2]))</f>
        <v>Habitual</v>
      </c>
      <c r="R3733">
        <v>105.5124374</v>
      </c>
      <c r="S3733">
        <f t="shared" si="117"/>
        <v>4.3963515583333326</v>
      </c>
      <c r="T3733" t="s">
        <v>19</v>
      </c>
    </row>
    <row r="3734" spans="1:20" x14ac:dyDescent="0.25">
      <c r="A3734">
        <v>3733</v>
      </c>
      <c r="B3734" t="s">
        <v>3542</v>
      </c>
      <c r="C3734" t="s">
        <v>530</v>
      </c>
      <c r="D3734" t="str">
        <f t="shared" si="116"/>
        <v>Farmer Evelyn</v>
      </c>
      <c r="E3734" t="s">
        <v>15</v>
      </c>
      <c r="F3734" t="s">
        <v>711</v>
      </c>
      <c r="G3734" t="s">
        <v>2305</v>
      </c>
      <c r="H3734" t="s">
        <v>1826</v>
      </c>
      <c r="I3734" t="s">
        <v>54</v>
      </c>
      <c r="J3734" t="s">
        <v>19</v>
      </c>
      <c r="K3734" t="str">
        <f>INDEX(Table6[Column1],MATCH(L3734,Table6[Column2]))</f>
        <v>Adults</v>
      </c>
      <c r="L3734">
        <v>48.198213350000003</v>
      </c>
      <c r="M3734" t="str">
        <f>VLOOKUP(L3734,Table1[],2)</f>
        <v>40 - 49</v>
      </c>
      <c r="N3734" t="str">
        <f>INDEX(Table7[Column1],MATCH(O3734,Table7[Column2]))</f>
        <v>Learning Stage</v>
      </c>
      <c r="O3734">
        <v>3.3451865490000001</v>
      </c>
      <c r="P3734" t="str">
        <f>VLOOKUP(O3734,Table13[],2)</f>
        <v>1 - 5</v>
      </c>
      <c r="Q3734" t="str">
        <f>INDEX(Table8[Column1],MATCH(R3734,Table8[Column2]))</f>
        <v>Unexcused</v>
      </c>
      <c r="R3734">
        <v>176.2868612</v>
      </c>
      <c r="S3734">
        <f t="shared" si="117"/>
        <v>7.3452858833333341</v>
      </c>
      <c r="T3734" t="s">
        <v>19</v>
      </c>
    </row>
    <row r="3735" spans="1:20" x14ac:dyDescent="0.25">
      <c r="A3735">
        <v>3734</v>
      </c>
      <c r="B3735" t="s">
        <v>2138</v>
      </c>
      <c r="C3735" t="s">
        <v>56</v>
      </c>
      <c r="D3735" t="str">
        <f t="shared" si="116"/>
        <v>Richards James</v>
      </c>
      <c r="E3735" t="s">
        <v>22</v>
      </c>
      <c r="F3735" t="s">
        <v>358</v>
      </c>
      <c r="G3735" t="s">
        <v>2305</v>
      </c>
      <c r="H3735" t="s">
        <v>1826</v>
      </c>
      <c r="I3735" t="s">
        <v>358</v>
      </c>
      <c r="J3735" t="s">
        <v>19</v>
      </c>
      <c r="K3735" t="str">
        <f>INDEX(Table6[Column1],MATCH(L3735,Table6[Column2]))</f>
        <v>Adults</v>
      </c>
      <c r="L3735">
        <v>41.044201579999999</v>
      </c>
      <c r="M3735" t="str">
        <f>VLOOKUP(L3735,Table1[],2)</f>
        <v>40 - 49</v>
      </c>
      <c r="N3735" t="str">
        <f>INDEX(Table7[Column1],MATCH(O3735,Table7[Column2]))</f>
        <v>Learning Stage</v>
      </c>
      <c r="O3735">
        <v>3.2814335670000001</v>
      </c>
      <c r="P3735" t="str">
        <f>VLOOKUP(O3735,Table13[],2)</f>
        <v>1 - 5</v>
      </c>
      <c r="Q3735" t="str">
        <f>INDEX(Table8[Column1],MATCH(R3735,Table8[Column2]))</f>
        <v>Maintained</v>
      </c>
      <c r="R3735">
        <v>48.229978099999997</v>
      </c>
      <c r="S3735">
        <f t="shared" si="117"/>
        <v>2.0095824208333335</v>
      </c>
      <c r="T3735" t="s">
        <v>19</v>
      </c>
    </row>
    <row r="3736" spans="1:20" x14ac:dyDescent="0.25">
      <c r="A3736">
        <v>3735</v>
      </c>
      <c r="B3736" t="s">
        <v>3543</v>
      </c>
      <c r="C3736" t="s">
        <v>284</v>
      </c>
      <c r="D3736" t="str">
        <f t="shared" si="116"/>
        <v>Mosqueda Debra</v>
      </c>
      <c r="E3736" t="s">
        <v>15</v>
      </c>
      <c r="F3736" t="s">
        <v>30</v>
      </c>
      <c r="G3736" t="s">
        <v>17</v>
      </c>
      <c r="H3736" t="s">
        <v>18</v>
      </c>
      <c r="I3736" t="s">
        <v>30</v>
      </c>
      <c r="J3736" t="s">
        <v>19</v>
      </c>
      <c r="K3736" t="str">
        <f>INDEX(Table6[Column1],MATCH(L3736,Table6[Column2]))</f>
        <v>Youth</v>
      </c>
      <c r="L3736">
        <v>27.311631210000002</v>
      </c>
      <c r="M3736" t="str">
        <f>VLOOKUP(L3736,Table1[],2)</f>
        <v>20 - 29</v>
      </c>
      <c r="N3736" t="str">
        <f>INDEX(Table7[Column1],MATCH(O3736,Table7[Column2]))</f>
        <v>Learning Stage</v>
      </c>
      <c r="O3736">
        <v>2.3107643709999999</v>
      </c>
      <c r="P3736" t="str">
        <f>VLOOKUP(O3736,Table13[],2)</f>
        <v>1 - 5</v>
      </c>
      <c r="Q3736" t="str">
        <f>INDEX(Table8[Column1],MATCH(R3736,Table8[Column2]))</f>
        <v>Scheduled</v>
      </c>
      <c r="R3736">
        <v>0</v>
      </c>
      <c r="S3736">
        <f t="shared" si="117"/>
        <v>0</v>
      </c>
      <c r="T3736" t="s">
        <v>19</v>
      </c>
    </row>
    <row r="3737" spans="1:20" x14ac:dyDescent="0.25">
      <c r="A3737">
        <v>3736</v>
      </c>
      <c r="B3737" t="s">
        <v>537</v>
      </c>
      <c r="C3737" t="s">
        <v>1465</v>
      </c>
      <c r="D3737" t="str">
        <f t="shared" si="116"/>
        <v>Perez Andrew</v>
      </c>
      <c r="E3737" t="s">
        <v>22</v>
      </c>
      <c r="F3737" t="s">
        <v>169</v>
      </c>
      <c r="G3737" t="s">
        <v>1060</v>
      </c>
      <c r="H3737" t="s">
        <v>1061</v>
      </c>
      <c r="I3737" t="s">
        <v>169</v>
      </c>
      <c r="J3737" t="s">
        <v>19</v>
      </c>
      <c r="K3737" t="str">
        <f>INDEX(Table6[Column1],MATCH(L3737,Table6[Column2]))</f>
        <v>Adults</v>
      </c>
      <c r="L3737">
        <v>44.340285960000003</v>
      </c>
      <c r="M3737" t="str">
        <f>VLOOKUP(L3737,Table1[],2)</f>
        <v>40 - 49</v>
      </c>
      <c r="N3737" t="str">
        <f>INDEX(Table7[Column1],MATCH(O3737,Table7[Column2]))</f>
        <v>Learning Stage</v>
      </c>
      <c r="O3737">
        <v>5.0204815399999996</v>
      </c>
      <c r="P3737" t="str">
        <f>VLOOKUP(O3737,Table13[],2)</f>
        <v>1 - 5</v>
      </c>
      <c r="Q3737" t="str">
        <f>INDEX(Table8[Column1],MATCH(R3737,Table8[Column2]))</f>
        <v>Maintained</v>
      </c>
      <c r="R3737">
        <v>61.735728719999997</v>
      </c>
      <c r="S3737">
        <f t="shared" si="117"/>
        <v>2.5723220299999996</v>
      </c>
      <c r="T3737" t="s">
        <v>19</v>
      </c>
    </row>
    <row r="3738" spans="1:20" x14ac:dyDescent="0.25">
      <c r="A3738">
        <v>3737</v>
      </c>
      <c r="B3738" t="s">
        <v>2246</v>
      </c>
      <c r="C3738" t="s">
        <v>2745</v>
      </c>
      <c r="D3738" t="str">
        <f t="shared" si="116"/>
        <v>Conner Cruz</v>
      </c>
      <c r="E3738" t="s">
        <v>15</v>
      </c>
      <c r="F3738" t="s">
        <v>33</v>
      </c>
      <c r="G3738" t="s">
        <v>2305</v>
      </c>
      <c r="H3738" t="s">
        <v>1826</v>
      </c>
      <c r="I3738" t="s">
        <v>33</v>
      </c>
      <c r="J3738" t="s">
        <v>19</v>
      </c>
      <c r="K3738" t="str">
        <f>INDEX(Table6[Column1],MATCH(L3738,Table6[Column2]))</f>
        <v>Adults</v>
      </c>
      <c r="L3738">
        <v>40.466384259999998</v>
      </c>
      <c r="M3738" t="str">
        <f>VLOOKUP(L3738,Table1[],2)</f>
        <v>40 - 49</v>
      </c>
      <c r="N3738" t="str">
        <f>INDEX(Table7[Column1],MATCH(O3738,Table7[Column2]))</f>
        <v>Learning Stage</v>
      </c>
      <c r="O3738">
        <v>3.2708103199999998</v>
      </c>
      <c r="P3738" t="str">
        <f>VLOOKUP(O3738,Table13[],2)</f>
        <v>1 - 5</v>
      </c>
      <c r="Q3738" t="str">
        <f>INDEX(Table8[Column1],MATCH(R3738,Table8[Column2]))</f>
        <v>Maintained</v>
      </c>
      <c r="R3738">
        <v>74.277649670000002</v>
      </c>
      <c r="S3738">
        <f t="shared" si="117"/>
        <v>3.0949020695833336</v>
      </c>
      <c r="T3738" t="s">
        <v>19</v>
      </c>
    </row>
    <row r="3739" spans="1:20" x14ac:dyDescent="0.25">
      <c r="A3739">
        <v>3738</v>
      </c>
      <c r="B3739" t="s">
        <v>1101</v>
      </c>
      <c r="C3739" t="s">
        <v>630</v>
      </c>
      <c r="D3739" t="str">
        <f t="shared" si="116"/>
        <v>Thorpe Richard</v>
      </c>
      <c r="E3739" t="s">
        <v>22</v>
      </c>
      <c r="F3739" t="s">
        <v>38</v>
      </c>
      <c r="G3739" t="s">
        <v>1060</v>
      </c>
      <c r="H3739" t="s">
        <v>1061</v>
      </c>
      <c r="I3739" t="s">
        <v>38</v>
      </c>
      <c r="J3739" t="s">
        <v>19</v>
      </c>
      <c r="K3739" t="str">
        <f>INDEX(Table6[Column1],MATCH(L3739,Table6[Column2]))</f>
        <v>Youth</v>
      </c>
      <c r="L3739">
        <v>27.211774720000001</v>
      </c>
      <c r="M3739" t="str">
        <f>VLOOKUP(L3739,Table1[],2)</f>
        <v>20 - 29</v>
      </c>
      <c r="N3739" t="str">
        <f>INDEX(Table7[Column1],MATCH(O3739,Table7[Column2]))</f>
        <v>Learning Stage</v>
      </c>
      <c r="O3739">
        <v>3.9529704699999999</v>
      </c>
      <c r="P3739" t="str">
        <f>VLOOKUP(O3739,Table13[],2)</f>
        <v>1 - 5</v>
      </c>
      <c r="Q3739" t="str">
        <f>INDEX(Table8[Column1],MATCH(R3739,Table8[Column2]))</f>
        <v>Scheduled</v>
      </c>
      <c r="R3739">
        <v>19.179348579999999</v>
      </c>
      <c r="S3739">
        <f t="shared" si="117"/>
        <v>0.79913952416666656</v>
      </c>
      <c r="T3739" t="s">
        <v>19</v>
      </c>
    </row>
    <row r="3740" spans="1:20" x14ac:dyDescent="0.25">
      <c r="A3740">
        <v>3739</v>
      </c>
      <c r="B3740" t="s">
        <v>13</v>
      </c>
      <c r="C3740" t="s">
        <v>441</v>
      </c>
      <c r="D3740" t="str">
        <f t="shared" si="116"/>
        <v>Gutierrez Amy</v>
      </c>
      <c r="E3740" t="s">
        <v>15</v>
      </c>
      <c r="F3740" t="s">
        <v>33</v>
      </c>
      <c r="G3740" t="s">
        <v>2305</v>
      </c>
      <c r="H3740" t="s">
        <v>1826</v>
      </c>
      <c r="I3740" t="s">
        <v>33</v>
      </c>
      <c r="J3740" t="s">
        <v>19</v>
      </c>
      <c r="K3740" t="str">
        <f>INDEX(Table6[Column1],MATCH(L3740,Table6[Column2]))</f>
        <v>Adults</v>
      </c>
      <c r="L3740">
        <v>46.650620289999999</v>
      </c>
      <c r="M3740" t="str">
        <f>VLOOKUP(L3740,Table1[],2)</f>
        <v>40 - 49</v>
      </c>
      <c r="N3740" t="str">
        <f>INDEX(Table7[Column1],MATCH(O3740,Table7[Column2]))</f>
        <v>Learning Stage</v>
      </c>
      <c r="O3740">
        <v>2.6947188149999999</v>
      </c>
      <c r="P3740" t="str">
        <f>VLOOKUP(O3740,Table13[],2)</f>
        <v>1 - 5</v>
      </c>
      <c r="Q3740" t="str">
        <f>INDEX(Table8[Column1],MATCH(R3740,Table8[Column2]))</f>
        <v>Excused</v>
      </c>
      <c r="R3740">
        <v>131.9695639</v>
      </c>
      <c r="S3740">
        <f t="shared" si="117"/>
        <v>5.4987318291666671</v>
      </c>
      <c r="T3740" t="s">
        <v>19</v>
      </c>
    </row>
    <row r="3741" spans="1:20" x14ac:dyDescent="0.25">
      <c r="A3741">
        <v>3740</v>
      </c>
      <c r="B3741" t="s">
        <v>519</v>
      </c>
      <c r="C3741" t="s">
        <v>464</v>
      </c>
      <c r="D3741" t="str">
        <f t="shared" si="116"/>
        <v>Wiley Steven</v>
      </c>
      <c r="E3741" t="s">
        <v>22</v>
      </c>
      <c r="F3741" t="s">
        <v>33</v>
      </c>
      <c r="G3741" t="s">
        <v>2305</v>
      </c>
      <c r="H3741" t="s">
        <v>1826</v>
      </c>
      <c r="I3741" t="s">
        <v>33</v>
      </c>
      <c r="J3741" t="s">
        <v>19</v>
      </c>
      <c r="K3741" t="str">
        <f>INDEX(Table6[Column1],MATCH(L3741,Table6[Column2]))</f>
        <v>Young Adults</v>
      </c>
      <c r="L3741">
        <v>39.721697259999999</v>
      </c>
      <c r="M3741" t="str">
        <f>VLOOKUP(L3741,Table1[],2)</f>
        <v>30 - 39</v>
      </c>
      <c r="N3741" t="str">
        <f>INDEX(Table7[Column1],MATCH(O3741,Table7[Column2]))</f>
        <v>Learning Stage</v>
      </c>
      <c r="O3741">
        <v>5.3341051369999999</v>
      </c>
      <c r="P3741" t="str">
        <f>VLOOKUP(O3741,Table13[],2)</f>
        <v>1 - 5</v>
      </c>
      <c r="Q3741" t="str">
        <f>INDEX(Table8[Column1],MATCH(R3741,Table8[Column2]))</f>
        <v>Maintained</v>
      </c>
      <c r="R3741">
        <v>59.964433190000001</v>
      </c>
      <c r="S3741">
        <f t="shared" si="117"/>
        <v>2.4985180495833332</v>
      </c>
      <c r="T3741" t="s">
        <v>19</v>
      </c>
    </row>
    <row r="3742" spans="1:20" x14ac:dyDescent="0.25">
      <c r="A3742">
        <v>3741</v>
      </c>
      <c r="B3742" t="s">
        <v>1012</v>
      </c>
      <c r="C3742" t="s">
        <v>1573</v>
      </c>
      <c r="D3742" t="str">
        <f t="shared" si="116"/>
        <v>Anderson Marion</v>
      </c>
      <c r="E3742" t="s">
        <v>15</v>
      </c>
      <c r="F3742" t="s">
        <v>38</v>
      </c>
      <c r="G3742" t="s">
        <v>1060</v>
      </c>
      <c r="H3742" t="s">
        <v>1061</v>
      </c>
      <c r="I3742" t="s">
        <v>38</v>
      </c>
      <c r="J3742" t="s">
        <v>19</v>
      </c>
      <c r="K3742" t="str">
        <f>INDEX(Table6[Column1],MATCH(L3742,Table6[Column2]))</f>
        <v>Elders</v>
      </c>
      <c r="L3742">
        <v>51.107306129999998</v>
      </c>
      <c r="M3742" t="str">
        <f>VLOOKUP(L3742,Table1[],2)</f>
        <v>50 - 59</v>
      </c>
      <c r="N3742" t="str">
        <f>INDEX(Table7[Column1],MATCH(O3742,Table7[Column2]))</f>
        <v>Learning Stage</v>
      </c>
      <c r="O3742">
        <v>3.0404017759999999</v>
      </c>
      <c r="P3742" t="str">
        <f>VLOOKUP(O3742,Table13[],2)</f>
        <v>1 - 5</v>
      </c>
      <c r="Q3742" t="str">
        <f>INDEX(Table8[Column1],MATCH(R3742,Table8[Column2]))</f>
        <v>Habitual</v>
      </c>
      <c r="R3742">
        <v>109.42264489999999</v>
      </c>
      <c r="S3742">
        <f t="shared" si="117"/>
        <v>4.5592768708333331</v>
      </c>
      <c r="T3742" t="s">
        <v>19</v>
      </c>
    </row>
    <row r="3743" spans="1:20" x14ac:dyDescent="0.25">
      <c r="A3743">
        <v>3742</v>
      </c>
      <c r="B3743" t="s">
        <v>167</v>
      </c>
      <c r="C3743" t="s">
        <v>318</v>
      </c>
      <c r="D3743" t="str">
        <f t="shared" si="116"/>
        <v>Allen Joanne</v>
      </c>
      <c r="E3743" t="s">
        <v>15</v>
      </c>
      <c r="F3743" t="s">
        <v>30</v>
      </c>
      <c r="G3743" t="s">
        <v>17</v>
      </c>
      <c r="H3743" t="s">
        <v>18</v>
      </c>
      <c r="I3743" t="s">
        <v>30</v>
      </c>
      <c r="J3743" t="s">
        <v>19</v>
      </c>
      <c r="K3743" t="str">
        <f>INDEX(Table6[Column1],MATCH(L3743,Table6[Column2]))</f>
        <v>Young Adults</v>
      </c>
      <c r="L3743">
        <v>36.608320310000003</v>
      </c>
      <c r="M3743" t="str">
        <f>VLOOKUP(L3743,Table1[],2)</f>
        <v>30 - 39</v>
      </c>
      <c r="N3743" t="str">
        <f>INDEX(Table7[Column1],MATCH(O3743,Table7[Column2]))</f>
        <v>Learning Stage</v>
      </c>
      <c r="O3743">
        <v>5.1886132890000001</v>
      </c>
      <c r="P3743" t="str">
        <f>VLOOKUP(O3743,Table13[],2)</f>
        <v>1 - 5</v>
      </c>
      <c r="Q3743" t="str">
        <f>INDEX(Table8[Column1],MATCH(R3743,Table8[Column2]))</f>
        <v>Scheduled</v>
      </c>
      <c r="R3743">
        <v>0</v>
      </c>
      <c r="S3743">
        <f t="shared" si="117"/>
        <v>0</v>
      </c>
      <c r="T3743" t="s">
        <v>19</v>
      </c>
    </row>
    <row r="3744" spans="1:20" x14ac:dyDescent="0.25">
      <c r="A3744">
        <v>3743</v>
      </c>
      <c r="B3744" t="s">
        <v>3544</v>
      </c>
      <c r="C3744" t="s">
        <v>3545</v>
      </c>
      <c r="D3744" t="str">
        <f t="shared" si="116"/>
        <v>Gant Alphonso</v>
      </c>
      <c r="E3744" t="s">
        <v>22</v>
      </c>
      <c r="F3744" t="s">
        <v>134</v>
      </c>
      <c r="G3744" t="s">
        <v>2305</v>
      </c>
      <c r="H3744" t="s">
        <v>1826</v>
      </c>
      <c r="I3744" t="s">
        <v>134</v>
      </c>
      <c r="J3744" t="s">
        <v>19</v>
      </c>
      <c r="K3744" t="str">
        <f>INDEX(Table6[Column1],MATCH(L3744,Table6[Column2]))</f>
        <v>Elders</v>
      </c>
      <c r="L3744">
        <v>50.488983400000002</v>
      </c>
      <c r="M3744" t="str">
        <f>VLOOKUP(L3744,Table1[],2)</f>
        <v>50 - 59</v>
      </c>
      <c r="N3744" t="str">
        <f>INDEX(Table7[Column1],MATCH(O3744,Table7[Column2]))</f>
        <v>Fitting in Stage</v>
      </c>
      <c r="O3744">
        <v>6.3341492150000001</v>
      </c>
      <c r="P3744" t="str">
        <f>VLOOKUP(O3744,Table13[],2)</f>
        <v>6 - 10</v>
      </c>
      <c r="Q3744" t="str">
        <f>INDEX(Table8[Column1],MATCH(R3744,Table8[Column2]))</f>
        <v>Maintained</v>
      </c>
      <c r="R3744">
        <v>55.749787189999999</v>
      </c>
      <c r="S3744">
        <f t="shared" si="117"/>
        <v>2.3229077995833332</v>
      </c>
      <c r="T3744" t="s">
        <v>19</v>
      </c>
    </row>
    <row r="3745" spans="1:20" x14ac:dyDescent="0.25">
      <c r="A3745">
        <v>3744</v>
      </c>
      <c r="B3745" t="s">
        <v>3546</v>
      </c>
      <c r="C3745" t="s">
        <v>3547</v>
      </c>
      <c r="D3745" t="str">
        <f t="shared" si="116"/>
        <v>Rojas Ilse</v>
      </c>
      <c r="E3745" t="s">
        <v>15</v>
      </c>
      <c r="F3745" t="s">
        <v>520</v>
      </c>
      <c r="G3745" t="s">
        <v>2305</v>
      </c>
      <c r="H3745" t="s">
        <v>1826</v>
      </c>
      <c r="I3745" t="s">
        <v>54</v>
      </c>
      <c r="J3745" t="s">
        <v>19</v>
      </c>
      <c r="K3745" t="str">
        <f>INDEX(Table6[Column1],MATCH(L3745,Table6[Column2]))</f>
        <v>Teenagers</v>
      </c>
      <c r="L3745">
        <v>18.567150340000001</v>
      </c>
      <c r="M3745" t="e">
        <f>VLOOKUP(L3745,Table1[],2)</f>
        <v>#N/A</v>
      </c>
      <c r="N3745" t="str">
        <f>INDEX(Table7[Column1],MATCH(O3745,Table7[Column2]))</f>
        <v>Learning Stage</v>
      </c>
      <c r="O3745">
        <v>4.0788485010000004</v>
      </c>
      <c r="P3745" t="str">
        <f>VLOOKUP(O3745,Table13[],2)</f>
        <v>1 - 5</v>
      </c>
      <c r="Q3745" t="str">
        <f>INDEX(Table8[Column1],MATCH(R3745,Table8[Column2]))</f>
        <v>Scheduled</v>
      </c>
      <c r="R3745">
        <v>0</v>
      </c>
      <c r="S3745">
        <f t="shared" si="117"/>
        <v>0</v>
      </c>
      <c r="T3745" t="s">
        <v>19</v>
      </c>
    </row>
    <row r="3746" spans="1:20" x14ac:dyDescent="0.25">
      <c r="A3746">
        <v>3745</v>
      </c>
      <c r="B3746" t="s">
        <v>3548</v>
      </c>
      <c r="C3746" t="s">
        <v>2231</v>
      </c>
      <c r="D3746" t="str">
        <f t="shared" si="116"/>
        <v>Hahn Ricky</v>
      </c>
      <c r="E3746" t="s">
        <v>22</v>
      </c>
      <c r="F3746" t="s">
        <v>1920</v>
      </c>
      <c r="G3746" t="s">
        <v>2305</v>
      </c>
      <c r="H3746" t="s">
        <v>1826</v>
      </c>
      <c r="I3746" t="s">
        <v>87</v>
      </c>
      <c r="J3746" t="s">
        <v>19</v>
      </c>
      <c r="K3746" t="str">
        <f>INDEX(Table6[Column1],MATCH(L3746,Table6[Column2]))</f>
        <v>Young Adults</v>
      </c>
      <c r="L3746">
        <v>34.589260860000003</v>
      </c>
      <c r="M3746" t="str">
        <f>VLOOKUP(L3746,Table1[],2)</f>
        <v>30 - 39</v>
      </c>
      <c r="N3746" t="str">
        <f>INDEX(Table7[Column1],MATCH(O3746,Table7[Column2]))</f>
        <v>Learning Stage</v>
      </c>
      <c r="O3746">
        <v>5.1815323270000002</v>
      </c>
      <c r="P3746" t="str">
        <f>VLOOKUP(O3746,Table13[],2)</f>
        <v>1 - 5</v>
      </c>
      <c r="Q3746" t="str">
        <f>INDEX(Table8[Column1],MATCH(R3746,Table8[Column2]))</f>
        <v>Scheduled</v>
      </c>
      <c r="R3746">
        <v>0</v>
      </c>
      <c r="S3746">
        <f t="shared" si="117"/>
        <v>0</v>
      </c>
      <c r="T3746" t="s">
        <v>19</v>
      </c>
    </row>
    <row r="3747" spans="1:20" x14ac:dyDescent="0.25">
      <c r="A3747">
        <v>3746</v>
      </c>
      <c r="B3747" t="s">
        <v>2357</v>
      </c>
      <c r="C3747" t="s">
        <v>401</v>
      </c>
      <c r="D3747" t="str">
        <f t="shared" si="116"/>
        <v>Colon Michael</v>
      </c>
      <c r="E3747" t="s">
        <v>22</v>
      </c>
      <c r="F3747" t="s">
        <v>30</v>
      </c>
      <c r="G3747" t="s">
        <v>2305</v>
      </c>
      <c r="H3747" t="s">
        <v>1826</v>
      </c>
      <c r="I3747" t="s">
        <v>30</v>
      </c>
      <c r="J3747" t="s">
        <v>19</v>
      </c>
      <c r="K3747" t="str">
        <f>INDEX(Table6[Column1],MATCH(L3747,Table6[Column2]))</f>
        <v>Adults</v>
      </c>
      <c r="L3747">
        <v>48.79257664</v>
      </c>
      <c r="M3747" t="str">
        <f>VLOOKUP(L3747,Table1[],2)</f>
        <v>40 - 49</v>
      </c>
      <c r="N3747" t="str">
        <f>INDEX(Table7[Column1],MATCH(O3747,Table7[Column2]))</f>
        <v>Fitting in Stage</v>
      </c>
      <c r="O3747">
        <v>6.0136123179999998</v>
      </c>
      <c r="P3747" t="str">
        <f>VLOOKUP(O3747,Table13[],2)</f>
        <v>6 - 10</v>
      </c>
      <c r="Q3747" t="str">
        <f>INDEX(Table8[Column1],MATCH(R3747,Table8[Column2]))</f>
        <v>Maintained</v>
      </c>
      <c r="R3747">
        <v>64.931667300000001</v>
      </c>
      <c r="S3747">
        <f t="shared" si="117"/>
        <v>2.7054861375000003</v>
      </c>
      <c r="T3747" t="s">
        <v>19</v>
      </c>
    </row>
    <row r="3748" spans="1:20" x14ac:dyDescent="0.25">
      <c r="A3748">
        <v>3747</v>
      </c>
      <c r="B3748" t="s">
        <v>3549</v>
      </c>
      <c r="C3748" t="s">
        <v>314</v>
      </c>
      <c r="D3748" t="str">
        <f t="shared" si="116"/>
        <v>Manno Brian</v>
      </c>
      <c r="E3748" t="s">
        <v>22</v>
      </c>
      <c r="F3748" t="s">
        <v>127</v>
      </c>
      <c r="G3748" t="s">
        <v>2305</v>
      </c>
      <c r="H3748" t="s">
        <v>1826</v>
      </c>
      <c r="I3748" t="s">
        <v>127</v>
      </c>
      <c r="J3748" t="s">
        <v>19</v>
      </c>
      <c r="K3748" t="str">
        <f>INDEX(Table6[Column1],MATCH(L3748,Table6[Column2]))</f>
        <v>Seniors</v>
      </c>
      <c r="L3748">
        <v>61.22499492</v>
      </c>
      <c r="M3748" t="str">
        <f>VLOOKUP(L3748,Table1[],2)</f>
        <v>60 and Above</v>
      </c>
      <c r="N3748" t="str">
        <f>INDEX(Table7[Column1],MATCH(O3748,Table7[Column2]))</f>
        <v>Learning Stage</v>
      </c>
      <c r="O3748">
        <v>5.3282248240000003</v>
      </c>
      <c r="P3748" t="str">
        <f>VLOOKUP(O3748,Table13[],2)</f>
        <v>1 - 5</v>
      </c>
      <c r="Q3748" t="str">
        <f>INDEX(Table8[Column1],MATCH(R3748,Table8[Column2]))</f>
        <v>Excused</v>
      </c>
      <c r="R3748">
        <v>129.56079930000001</v>
      </c>
      <c r="S3748">
        <f t="shared" si="117"/>
        <v>5.3983666375000006</v>
      </c>
      <c r="T3748" t="s">
        <v>19</v>
      </c>
    </row>
    <row r="3749" spans="1:20" x14ac:dyDescent="0.25">
      <c r="A3749">
        <v>3748</v>
      </c>
      <c r="B3749" t="s">
        <v>3550</v>
      </c>
      <c r="C3749" t="s">
        <v>845</v>
      </c>
      <c r="D3749" t="str">
        <f t="shared" si="116"/>
        <v>Muller Shannon</v>
      </c>
      <c r="E3749" t="s">
        <v>15</v>
      </c>
      <c r="F3749" t="s">
        <v>16</v>
      </c>
      <c r="G3749" t="s">
        <v>2724</v>
      </c>
      <c r="H3749" t="s">
        <v>1863</v>
      </c>
      <c r="I3749" t="s">
        <v>16</v>
      </c>
      <c r="J3749" t="s">
        <v>19</v>
      </c>
      <c r="K3749" t="str">
        <f>INDEX(Table6[Column1],MATCH(L3749,Table6[Column2]))</f>
        <v>Young Adults</v>
      </c>
      <c r="L3749">
        <v>35.312044589999999</v>
      </c>
      <c r="M3749" t="str">
        <f>VLOOKUP(L3749,Table1[],2)</f>
        <v>30 - 39</v>
      </c>
      <c r="N3749" t="str">
        <f>INDEX(Table7[Column1],MATCH(O3749,Table7[Column2]))</f>
        <v>Fitting in Stage</v>
      </c>
      <c r="O3749">
        <v>6.8988474880000004</v>
      </c>
      <c r="P3749" t="str">
        <f>VLOOKUP(O3749,Table13[],2)</f>
        <v>6 - 10</v>
      </c>
      <c r="Q3749" t="str">
        <f>INDEX(Table8[Column1],MATCH(R3749,Table8[Column2]))</f>
        <v>Maintained</v>
      </c>
      <c r="R3749">
        <v>59.32229083</v>
      </c>
      <c r="S3749">
        <f t="shared" si="117"/>
        <v>2.4717621179166667</v>
      </c>
      <c r="T3749" t="s">
        <v>19</v>
      </c>
    </row>
    <row r="3750" spans="1:20" x14ac:dyDescent="0.25">
      <c r="A3750">
        <v>3749</v>
      </c>
      <c r="B3750" t="s">
        <v>2113</v>
      </c>
      <c r="C3750" t="s">
        <v>2015</v>
      </c>
      <c r="D3750" t="str">
        <f t="shared" si="116"/>
        <v>Lynn Lois</v>
      </c>
      <c r="E3750" t="s">
        <v>15</v>
      </c>
      <c r="F3750" t="s">
        <v>1231</v>
      </c>
      <c r="G3750" t="s">
        <v>2305</v>
      </c>
      <c r="H3750" t="s">
        <v>1826</v>
      </c>
      <c r="I3750" t="s">
        <v>87</v>
      </c>
      <c r="J3750" t="s">
        <v>19</v>
      </c>
      <c r="K3750" t="str">
        <f>INDEX(Table6[Column1],MATCH(L3750,Table6[Column2]))</f>
        <v>Adults</v>
      </c>
      <c r="L3750">
        <v>45.410861439999998</v>
      </c>
      <c r="M3750" t="str">
        <f>VLOOKUP(L3750,Table1[],2)</f>
        <v>40 - 49</v>
      </c>
      <c r="N3750" t="str">
        <f>INDEX(Table7[Column1],MATCH(O3750,Table7[Column2]))</f>
        <v>Learning Stage</v>
      </c>
      <c r="O3750">
        <v>4.2935620290000003</v>
      </c>
      <c r="P3750" t="str">
        <f>VLOOKUP(O3750,Table13[],2)</f>
        <v>1 - 5</v>
      </c>
      <c r="Q3750" t="str">
        <f>INDEX(Table8[Column1],MATCH(R3750,Table8[Column2]))</f>
        <v>Maintained</v>
      </c>
      <c r="R3750">
        <v>70.838525680000004</v>
      </c>
      <c r="S3750">
        <f t="shared" si="117"/>
        <v>2.951605236666667</v>
      </c>
      <c r="T3750" t="s">
        <v>19</v>
      </c>
    </row>
    <row r="3751" spans="1:20" x14ac:dyDescent="0.25">
      <c r="A3751">
        <v>3750</v>
      </c>
      <c r="B3751" t="s">
        <v>930</v>
      </c>
      <c r="C3751" t="s">
        <v>502</v>
      </c>
      <c r="D3751" t="str">
        <f t="shared" si="116"/>
        <v>Rogers Susan</v>
      </c>
      <c r="E3751" t="s">
        <v>15</v>
      </c>
      <c r="F3751" t="s">
        <v>176</v>
      </c>
      <c r="G3751" t="s">
        <v>2305</v>
      </c>
      <c r="H3751" t="s">
        <v>1826</v>
      </c>
      <c r="I3751" t="s">
        <v>134</v>
      </c>
      <c r="J3751" t="s">
        <v>19</v>
      </c>
      <c r="K3751" t="str">
        <f>INDEX(Table6[Column1],MATCH(L3751,Table6[Column2]))</f>
        <v>Young Adults</v>
      </c>
      <c r="L3751">
        <v>37.347636260000002</v>
      </c>
      <c r="M3751" t="str">
        <f>VLOOKUP(L3751,Table1[],2)</f>
        <v>30 - 39</v>
      </c>
      <c r="N3751" t="str">
        <f>INDEX(Table7[Column1],MATCH(O3751,Table7[Column2]))</f>
        <v>Learning Stage</v>
      </c>
      <c r="O3751">
        <v>1.9068561310000001</v>
      </c>
      <c r="P3751" t="str">
        <f>VLOOKUP(O3751,Table13[],2)</f>
        <v>1 - 5</v>
      </c>
      <c r="Q3751" t="str">
        <f>INDEX(Table8[Column1],MATCH(R3751,Table8[Column2]))</f>
        <v>Scheduled</v>
      </c>
      <c r="R3751">
        <v>0.50891777400000004</v>
      </c>
      <c r="S3751">
        <f t="shared" si="117"/>
        <v>2.1204907250000002E-2</v>
      </c>
      <c r="T3751" t="s">
        <v>19</v>
      </c>
    </row>
    <row r="3752" spans="1:20" x14ac:dyDescent="0.25">
      <c r="A3752">
        <v>3751</v>
      </c>
      <c r="B3752" t="s">
        <v>3551</v>
      </c>
      <c r="C3752" t="s">
        <v>1042</v>
      </c>
      <c r="D3752" t="str">
        <f t="shared" si="116"/>
        <v>Schreiner Ruth</v>
      </c>
      <c r="E3752" t="s">
        <v>15</v>
      </c>
      <c r="F3752" t="s">
        <v>2460</v>
      </c>
      <c r="G3752" t="s">
        <v>17</v>
      </c>
      <c r="H3752" t="s">
        <v>18</v>
      </c>
      <c r="I3752" t="s">
        <v>30</v>
      </c>
      <c r="J3752" t="s">
        <v>19</v>
      </c>
      <c r="K3752" t="str">
        <f>INDEX(Table6[Column1],MATCH(L3752,Table6[Column2]))</f>
        <v>Young Adults</v>
      </c>
      <c r="L3752">
        <v>30.868540020000001</v>
      </c>
      <c r="M3752" t="str">
        <f>VLOOKUP(L3752,Table1[],2)</f>
        <v>30 - 39</v>
      </c>
      <c r="N3752" t="str">
        <f>INDEX(Table7[Column1],MATCH(O3752,Table7[Column2]))</f>
        <v>Learning Stage</v>
      </c>
      <c r="O3752">
        <v>5.1903163049999996</v>
      </c>
      <c r="P3752" t="str">
        <f>VLOOKUP(O3752,Table13[],2)</f>
        <v>1 - 5</v>
      </c>
      <c r="Q3752" t="str">
        <f>INDEX(Table8[Column1],MATCH(R3752,Table8[Column2]))</f>
        <v>Scheduled</v>
      </c>
      <c r="R3752">
        <v>26.274509370000001</v>
      </c>
      <c r="S3752">
        <f t="shared" si="117"/>
        <v>1.09477122375</v>
      </c>
      <c r="T3752" t="s">
        <v>19</v>
      </c>
    </row>
    <row r="3753" spans="1:20" x14ac:dyDescent="0.25">
      <c r="A3753">
        <v>3752</v>
      </c>
      <c r="B3753" t="s">
        <v>444</v>
      </c>
      <c r="C3753" t="s">
        <v>270</v>
      </c>
      <c r="D3753" t="str">
        <f t="shared" si="116"/>
        <v>Moore Keith</v>
      </c>
      <c r="E3753" t="s">
        <v>22</v>
      </c>
      <c r="F3753" t="s">
        <v>27</v>
      </c>
      <c r="G3753" t="s">
        <v>1060</v>
      </c>
      <c r="H3753" t="s">
        <v>1061</v>
      </c>
      <c r="I3753" t="s">
        <v>27</v>
      </c>
      <c r="J3753" t="s">
        <v>19</v>
      </c>
      <c r="K3753" t="str">
        <f>INDEX(Table6[Column1],MATCH(L3753,Table6[Column2]))</f>
        <v>Youth</v>
      </c>
      <c r="L3753">
        <v>23.539239569999999</v>
      </c>
      <c r="M3753" t="str">
        <f>VLOOKUP(L3753,Table1[],2)</f>
        <v>20 - 29</v>
      </c>
      <c r="N3753" t="str">
        <f>INDEX(Table7[Column1],MATCH(O3753,Table7[Column2]))</f>
        <v>Learning Stage</v>
      </c>
      <c r="O3753">
        <v>4.0852993250000003</v>
      </c>
      <c r="P3753" t="str">
        <f>VLOOKUP(O3753,Table13[],2)</f>
        <v>1 - 5</v>
      </c>
      <c r="Q3753" t="str">
        <f>INDEX(Table8[Column1],MATCH(R3753,Table8[Column2]))</f>
        <v>Scheduled</v>
      </c>
      <c r="R3753">
        <v>0</v>
      </c>
      <c r="S3753">
        <f t="shared" si="117"/>
        <v>0</v>
      </c>
      <c r="T3753" t="s">
        <v>19</v>
      </c>
    </row>
    <row r="3754" spans="1:20" x14ac:dyDescent="0.25">
      <c r="A3754">
        <v>3753</v>
      </c>
      <c r="B3754" t="s">
        <v>2106</v>
      </c>
      <c r="C3754" t="s">
        <v>1042</v>
      </c>
      <c r="D3754" t="str">
        <f t="shared" si="116"/>
        <v>Reed Ruth</v>
      </c>
      <c r="E3754" t="s">
        <v>15</v>
      </c>
      <c r="F3754" t="s">
        <v>30</v>
      </c>
      <c r="G3754" t="s">
        <v>2305</v>
      </c>
      <c r="H3754" t="s">
        <v>1826</v>
      </c>
      <c r="I3754" t="s">
        <v>30</v>
      </c>
      <c r="J3754" t="s">
        <v>19</v>
      </c>
      <c r="K3754" t="str">
        <f>INDEX(Table6[Column1],MATCH(L3754,Table6[Column2]))</f>
        <v>Adults</v>
      </c>
      <c r="L3754">
        <v>44.291119039999998</v>
      </c>
      <c r="M3754" t="str">
        <f>VLOOKUP(L3754,Table1[],2)</f>
        <v>40 - 49</v>
      </c>
      <c r="N3754" t="str">
        <f>INDEX(Table7[Column1],MATCH(O3754,Table7[Column2]))</f>
        <v>Learning Stage</v>
      </c>
      <c r="O3754">
        <v>4.0837270989999999</v>
      </c>
      <c r="P3754" t="str">
        <f>VLOOKUP(O3754,Table13[],2)</f>
        <v>1 - 5</v>
      </c>
      <c r="Q3754" t="str">
        <f>INDEX(Table8[Column1],MATCH(R3754,Table8[Column2]))</f>
        <v>Maintained</v>
      </c>
      <c r="R3754">
        <v>45.716006049999997</v>
      </c>
      <c r="S3754">
        <f t="shared" si="117"/>
        <v>1.9048335854166665</v>
      </c>
      <c r="T3754" t="s">
        <v>19</v>
      </c>
    </row>
    <row r="3755" spans="1:20" x14ac:dyDescent="0.25">
      <c r="A3755">
        <v>3754</v>
      </c>
      <c r="B3755" t="s">
        <v>3408</v>
      </c>
      <c r="C3755" t="s">
        <v>282</v>
      </c>
      <c r="D3755" t="str">
        <f t="shared" si="116"/>
        <v>Platt Pauline</v>
      </c>
      <c r="E3755" t="s">
        <v>15</v>
      </c>
      <c r="F3755" t="s">
        <v>38</v>
      </c>
      <c r="G3755" t="s">
        <v>2305</v>
      </c>
      <c r="H3755" t="s">
        <v>1826</v>
      </c>
      <c r="I3755" t="s">
        <v>38</v>
      </c>
      <c r="J3755" t="s">
        <v>19</v>
      </c>
      <c r="K3755" t="str">
        <f>INDEX(Table6[Column1],MATCH(L3755,Table6[Column2]))</f>
        <v>Adults</v>
      </c>
      <c r="L3755">
        <v>42.203966139999999</v>
      </c>
      <c r="M3755" t="str">
        <f>VLOOKUP(L3755,Table1[],2)</f>
        <v>40 - 49</v>
      </c>
      <c r="N3755" t="str">
        <f>INDEX(Table7[Column1],MATCH(O3755,Table7[Column2]))</f>
        <v>Learning Stage</v>
      </c>
      <c r="O3755">
        <v>4.3322202839999999</v>
      </c>
      <c r="P3755" t="str">
        <f>VLOOKUP(O3755,Table13[],2)</f>
        <v>1 - 5</v>
      </c>
      <c r="Q3755" t="str">
        <f>INDEX(Table8[Column1],MATCH(R3755,Table8[Column2]))</f>
        <v>Maintained</v>
      </c>
      <c r="R3755">
        <v>79.396410959999997</v>
      </c>
      <c r="S3755">
        <f t="shared" si="117"/>
        <v>3.3081837900000002</v>
      </c>
      <c r="T3755" t="s">
        <v>19</v>
      </c>
    </row>
    <row r="3756" spans="1:20" x14ac:dyDescent="0.25">
      <c r="A3756">
        <v>3755</v>
      </c>
      <c r="B3756" t="s">
        <v>340</v>
      </c>
      <c r="C3756" t="s">
        <v>2935</v>
      </c>
      <c r="D3756" t="str">
        <f t="shared" si="116"/>
        <v>Christopher Woodrow</v>
      </c>
      <c r="E3756" t="s">
        <v>22</v>
      </c>
      <c r="F3756" t="s">
        <v>38</v>
      </c>
      <c r="G3756" t="s">
        <v>2305</v>
      </c>
      <c r="H3756" t="s">
        <v>1826</v>
      </c>
      <c r="I3756" t="s">
        <v>38</v>
      </c>
      <c r="J3756" t="s">
        <v>19</v>
      </c>
      <c r="K3756" t="str">
        <f>INDEX(Table6[Column1],MATCH(L3756,Table6[Column2]))</f>
        <v>Young Adults</v>
      </c>
      <c r="L3756">
        <v>34.424672459999996</v>
      </c>
      <c r="M3756" t="str">
        <f>VLOOKUP(L3756,Table1[],2)</f>
        <v>30 - 39</v>
      </c>
      <c r="N3756" t="str">
        <f>INDEX(Table7[Column1],MATCH(O3756,Table7[Column2]))</f>
        <v>Learning Stage</v>
      </c>
      <c r="O3756">
        <v>2.9746022390000002</v>
      </c>
      <c r="P3756" t="str">
        <f>VLOOKUP(O3756,Table13[],2)</f>
        <v>1 - 5</v>
      </c>
      <c r="Q3756" t="str">
        <f>INDEX(Table8[Column1],MATCH(R3756,Table8[Column2]))</f>
        <v>Scheduled</v>
      </c>
      <c r="R3756">
        <v>0</v>
      </c>
      <c r="S3756">
        <f t="shared" si="117"/>
        <v>0</v>
      </c>
      <c r="T3756" t="s">
        <v>19</v>
      </c>
    </row>
    <row r="3757" spans="1:20" x14ac:dyDescent="0.25">
      <c r="A3757">
        <v>3756</v>
      </c>
      <c r="B3757" t="s">
        <v>3552</v>
      </c>
      <c r="C3757" t="s">
        <v>1627</v>
      </c>
      <c r="D3757" t="str">
        <f t="shared" si="116"/>
        <v>Topping Gabriel</v>
      </c>
      <c r="E3757" t="s">
        <v>22</v>
      </c>
      <c r="F3757" t="s">
        <v>46</v>
      </c>
      <c r="G3757" t="s">
        <v>1060</v>
      </c>
      <c r="H3757" t="s">
        <v>1061</v>
      </c>
      <c r="I3757" t="s">
        <v>46</v>
      </c>
      <c r="J3757" t="s">
        <v>19</v>
      </c>
      <c r="K3757" t="str">
        <f>INDEX(Table6[Column1],MATCH(L3757,Table6[Column2]))</f>
        <v>Seniors</v>
      </c>
      <c r="L3757">
        <v>70.660200360000005</v>
      </c>
      <c r="M3757" t="str">
        <f>VLOOKUP(L3757,Table1[],2)</f>
        <v>60 and Above</v>
      </c>
      <c r="N3757" t="str">
        <f>INDEX(Table7[Column1],MATCH(O3757,Table7[Column2]))</f>
        <v>Learning Stage</v>
      </c>
      <c r="O3757">
        <v>5.9464913050000003</v>
      </c>
      <c r="P3757" t="str">
        <f>VLOOKUP(O3757,Table13[],2)</f>
        <v>1 - 5</v>
      </c>
      <c r="Q3757" t="str">
        <f>INDEX(Table8[Column1],MATCH(R3757,Table8[Column2]))</f>
        <v>Habitual</v>
      </c>
      <c r="R3757">
        <v>99.953177650000001</v>
      </c>
      <c r="S3757">
        <f t="shared" si="117"/>
        <v>4.1647157354166664</v>
      </c>
      <c r="T3757" t="s">
        <v>19</v>
      </c>
    </row>
    <row r="3758" spans="1:20" x14ac:dyDescent="0.25">
      <c r="A3758">
        <v>3757</v>
      </c>
      <c r="B3758" t="s">
        <v>267</v>
      </c>
      <c r="C3758" t="s">
        <v>390</v>
      </c>
      <c r="D3758" t="str">
        <f t="shared" si="116"/>
        <v>Johnson Stephanie</v>
      </c>
      <c r="E3758" t="s">
        <v>15</v>
      </c>
      <c r="F3758" t="s">
        <v>1097</v>
      </c>
      <c r="G3758" t="s">
        <v>1060</v>
      </c>
      <c r="H3758" t="s">
        <v>1061</v>
      </c>
      <c r="I3758" t="s">
        <v>107</v>
      </c>
      <c r="J3758" t="s">
        <v>19</v>
      </c>
      <c r="K3758" t="str">
        <f>INDEX(Table6[Column1],MATCH(L3758,Table6[Column2]))</f>
        <v>Young Adults</v>
      </c>
      <c r="L3758">
        <v>39.699782470000002</v>
      </c>
      <c r="M3758" t="str">
        <f>VLOOKUP(L3758,Table1[],2)</f>
        <v>30 - 39</v>
      </c>
      <c r="N3758" t="str">
        <f>INDEX(Table7[Column1],MATCH(O3758,Table7[Column2]))</f>
        <v>Learning Stage</v>
      </c>
      <c r="O3758">
        <v>5.7812512419999997</v>
      </c>
      <c r="P3758" t="str">
        <f>VLOOKUP(O3758,Table13[],2)</f>
        <v>1 - 5</v>
      </c>
      <c r="Q3758" t="str">
        <f>INDEX(Table8[Column1],MATCH(R3758,Table8[Column2]))</f>
        <v>Scheduled</v>
      </c>
      <c r="R3758">
        <v>18.855537219999999</v>
      </c>
      <c r="S3758">
        <f t="shared" si="117"/>
        <v>0.78564738416666657</v>
      </c>
      <c r="T3758" t="s">
        <v>19</v>
      </c>
    </row>
    <row r="3759" spans="1:20" x14ac:dyDescent="0.25">
      <c r="A3759">
        <v>3758</v>
      </c>
      <c r="B3759" t="s">
        <v>3553</v>
      </c>
      <c r="C3759" t="s">
        <v>3554</v>
      </c>
      <c r="D3759" t="str">
        <f t="shared" si="116"/>
        <v>Nelms Calvin</v>
      </c>
      <c r="E3759" t="s">
        <v>22</v>
      </c>
      <c r="F3759" t="s">
        <v>54</v>
      </c>
      <c r="G3759" t="s">
        <v>1060</v>
      </c>
      <c r="H3759" t="s">
        <v>1061</v>
      </c>
      <c r="I3759" t="s">
        <v>54</v>
      </c>
      <c r="J3759" t="s">
        <v>19</v>
      </c>
      <c r="K3759" t="str">
        <f>INDEX(Table6[Column1],MATCH(L3759,Table6[Column2]))</f>
        <v>Adults</v>
      </c>
      <c r="L3759">
        <v>47.68490456</v>
      </c>
      <c r="M3759" t="str">
        <f>VLOOKUP(L3759,Table1[],2)</f>
        <v>40 - 49</v>
      </c>
      <c r="N3759" t="str">
        <f>INDEX(Table7[Column1],MATCH(O3759,Table7[Column2]))</f>
        <v>Learning Stage</v>
      </c>
      <c r="O3759">
        <v>2.5537836189999998</v>
      </c>
      <c r="P3759" t="str">
        <f>VLOOKUP(O3759,Table13[],2)</f>
        <v>1 - 5</v>
      </c>
      <c r="Q3759" t="str">
        <f>INDEX(Table8[Column1],MATCH(R3759,Table8[Column2]))</f>
        <v>Maintained</v>
      </c>
      <c r="R3759">
        <v>63.342962810000003</v>
      </c>
      <c r="S3759">
        <f t="shared" si="117"/>
        <v>2.6392901170833336</v>
      </c>
      <c r="T3759" t="s">
        <v>19</v>
      </c>
    </row>
    <row r="3760" spans="1:20" x14ac:dyDescent="0.25">
      <c r="A3760">
        <v>3759</v>
      </c>
      <c r="B3760" t="s">
        <v>3555</v>
      </c>
      <c r="C3760" t="s">
        <v>2641</v>
      </c>
      <c r="D3760" t="str">
        <f t="shared" si="116"/>
        <v>Casperson Guillermo</v>
      </c>
      <c r="E3760" t="s">
        <v>22</v>
      </c>
      <c r="F3760" t="s">
        <v>38</v>
      </c>
      <c r="G3760" t="s">
        <v>2305</v>
      </c>
      <c r="H3760" t="s">
        <v>1826</v>
      </c>
      <c r="I3760" t="s">
        <v>38</v>
      </c>
      <c r="J3760" t="s">
        <v>19</v>
      </c>
      <c r="K3760" t="str">
        <f>INDEX(Table6[Column1],MATCH(L3760,Table6[Column2]))</f>
        <v>Young Adults</v>
      </c>
      <c r="L3760">
        <v>36.710539349999998</v>
      </c>
      <c r="M3760" t="str">
        <f>VLOOKUP(L3760,Table1[],2)</f>
        <v>30 - 39</v>
      </c>
      <c r="N3760" t="str">
        <f>INDEX(Table7[Column1],MATCH(O3760,Table7[Column2]))</f>
        <v>Learning Stage</v>
      </c>
      <c r="O3760">
        <v>5.8101237130000003</v>
      </c>
      <c r="P3760" t="str">
        <f>VLOOKUP(O3760,Table13[],2)</f>
        <v>1 - 5</v>
      </c>
      <c r="Q3760" t="str">
        <f>INDEX(Table8[Column1],MATCH(R3760,Table8[Column2]))</f>
        <v>Habitual</v>
      </c>
      <c r="R3760">
        <v>80.789799919999993</v>
      </c>
      <c r="S3760">
        <f t="shared" si="117"/>
        <v>3.3662416633333332</v>
      </c>
      <c r="T3760" t="s">
        <v>19</v>
      </c>
    </row>
    <row r="3761" spans="1:20" x14ac:dyDescent="0.25">
      <c r="A3761">
        <v>3760</v>
      </c>
      <c r="B3761" t="s">
        <v>3556</v>
      </c>
      <c r="C3761" t="s">
        <v>326</v>
      </c>
      <c r="D3761" t="str">
        <f t="shared" si="116"/>
        <v>Fink Arthur</v>
      </c>
      <c r="E3761" t="s">
        <v>22</v>
      </c>
      <c r="F3761" t="s">
        <v>407</v>
      </c>
      <c r="G3761" t="s">
        <v>1060</v>
      </c>
      <c r="H3761" t="s">
        <v>1061</v>
      </c>
      <c r="I3761" t="s">
        <v>407</v>
      </c>
      <c r="J3761" t="s">
        <v>19</v>
      </c>
      <c r="K3761" t="str">
        <f>INDEX(Table6[Column1],MATCH(L3761,Table6[Column2]))</f>
        <v>Young Adults</v>
      </c>
      <c r="L3761">
        <v>34.547377240000003</v>
      </c>
      <c r="M3761" t="str">
        <f>VLOOKUP(L3761,Table1[],2)</f>
        <v>30 - 39</v>
      </c>
      <c r="N3761" t="str">
        <f>INDEX(Table7[Column1],MATCH(O3761,Table7[Column2]))</f>
        <v>Fitting in Stage</v>
      </c>
      <c r="O3761">
        <v>6.4777361610000002</v>
      </c>
      <c r="P3761" t="str">
        <f>VLOOKUP(O3761,Table13[],2)</f>
        <v>6 - 10</v>
      </c>
      <c r="Q3761" t="str">
        <f>INDEX(Table8[Column1],MATCH(R3761,Table8[Column2]))</f>
        <v>Scheduled</v>
      </c>
      <c r="R3761">
        <v>24.98878668</v>
      </c>
      <c r="S3761">
        <f t="shared" si="117"/>
        <v>1.0411994449999999</v>
      </c>
      <c r="T3761" t="s">
        <v>19</v>
      </c>
    </row>
    <row r="3762" spans="1:20" x14ac:dyDescent="0.25">
      <c r="A3762">
        <v>3761</v>
      </c>
      <c r="B3762" t="s">
        <v>1082</v>
      </c>
      <c r="C3762" t="s">
        <v>52</v>
      </c>
      <c r="D3762" t="str">
        <f t="shared" si="116"/>
        <v>Williamson John</v>
      </c>
      <c r="E3762" t="s">
        <v>22</v>
      </c>
      <c r="F3762" t="s">
        <v>100</v>
      </c>
      <c r="G3762" t="s">
        <v>2305</v>
      </c>
      <c r="H3762" t="s">
        <v>1826</v>
      </c>
      <c r="I3762" t="s">
        <v>101</v>
      </c>
      <c r="J3762" t="s">
        <v>19</v>
      </c>
      <c r="K3762" t="str">
        <f>INDEX(Table6[Column1],MATCH(L3762,Table6[Column2]))</f>
        <v>Adults</v>
      </c>
      <c r="L3762">
        <v>42.99706707</v>
      </c>
      <c r="M3762" t="str">
        <f>VLOOKUP(L3762,Table1[],2)</f>
        <v>40 - 49</v>
      </c>
      <c r="N3762" t="str">
        <f>INDEX(Table7[Column1],MATCH(O3762,Table7[Column2]))</f>
        <v>Fitting in Stage</v>
      </c>
      <c r="O3762">
        <v>6.2731895509999998</v>
      </c>
      <c r="P3762" t="str">
        <f>VLOOKUP(O3762,Table13[],2)</f>
        <v>6 - 10</v>
      </c>
      <c r="Q3762" t="str">
        <f>INDEX(Table8[Column1],MATCH(R3762,Table8[Column2]))</f>
        <v>Maintained</v>
      </c>
      <c r="R3762">
        <v>45.626650660000003</v>
      </c>
      <c r="S3762">
        <f t="shared" si="117"/>
        <v>1.9011104441666669</v>
      </c>
      <c r="T3762" t="s">
        <v>19</v>
      </c>
    </row>
    <row r="3763" spans="1:20" x14ac:dyDescent="0.25">
      <c r="A3763">
        <v>3762</v>
      </c>
      <c r="B3763" t="s">
        <v>1628</v>
      </c>
      <c r="C3763" t="s">
        <v>3557</v>
      </c>
      <c r="D3763" t="str">
        <f t="shared" si="116"/>
        <v>Jacob Tyree</v>
      </c>
      <c r="E3763" t="s">
        <v>22</v>
      </c>
      <c r="F3763" t="s">
        <v>33</v>
      </c>
      <c r="G3763" t="s">
        <v>2305</v>
      </c>
      <c r="H3763" t="s">
        <v>1826</v>
      </c>
      <c r="I3763" t="s">
        <v>33</v>
      </c>
      <c r="J3763" t="s">
        <v>19</v>
      </c>
      <c r="K3763" t="str">
        <f>INDEX(Table6[Column1],MATCH(L3763,Table6[Column2]))</f>
        <v>Adults</v>
      </c>
      <c r="L3763">
        <v>48.541991039999999</v>
      </c>
      <c r="M3763" t="str">
        <f>VLOOKUP(L3763,Table1[],2)</f>
        <v>40 - 49</v>
      </c>
      <c r="N3763" t="str">
        <f>INDEX(Table7[Column1],MATCH(O3763,Table7[Column2]))</f>
        <v>Learning Stage</v>
      </c>
      <c r="O3763">
        <v>3.1487258460000001</v>
      </c>
      <c r="P3763" t="str">
        <f>VLOOKUP(O3763,Table13[],2)</f>
        <v>1 - 5</v>
      </c>
      <c r="Q3763" t="str">
        <f>INDEX(Table8[Column1],MATCH(R3763,Table8[Column2]))</f>
        <v>Excused</v>
      </c>
      <c r="R3763">
        <v>120.8083003</v>
      </c>
      <c r="S3763">
        <f t="shared" si="117"/>
        <v>5.0336791791666666</v>
      </c>
      <c r="T3763" t="s">
        <v>19</v>
      </c>
    </row>
    <row r="3764" spans="1:20" x14ac:dyDescent="0.25">
      <c r="A3764">
        <v>3763</v>
      </c>
      <c r="B3764" t="s">
        <v>2671</v>
      </c>
      <c r="C3764" t="s">
        <v>538</v>
      </c>
      <c r="D3764" t="str">
        <f t="shared" si="116"/>
        <v>Calhoun Erin</v>
      </c>
      <c r="E3764" t="s">
        <v>15</v>
      </c>
      <c r="F3764" t="s">
        <v>2125</v>
      </c>
      <c r="G3764" t="s">
        <v>2305</v>
      </c>
      <c r="H3764" t="s">
        <v>1826</v>
      </c>
      <c r="I3764" t="s">
        <v>192</v>
      </c>
      <c r="J3764" t="s">
        <v>19</v>
      </c>
      <c r="K3764" t="str">
        <f>INDEX(Table6[Column1],MATCH(L3764,Table6[Column2]))</f>
        <v>Adults</v>
      </c>
      <c r="L3764">
        <v>42.861487349999997</v>
      </c>
      <c r="M3764" t="str">
        <f>VLOOKUP(L3764,Table1[],2)</f>
        <v>40 - 49</v>
      </c>
      <c r="N3764" t="str">
        <f>INDEX(Table7[Column1],MATCH(O3764,Table7[Column2]))</f>
        <v>Fitting in Stage</v>
      </c>
      <c r="O3764">
        <v>6.0334412249999998</v>
      </c>
      <c r="P3764" t="str">
        <f>VLOOKUP(O3764,Table13[],2)</f>
        <v>6 - 10</v>
      </c>
      <c r="Q3764" t="str">
        <f>INDEX(Table8[Column1],MATCH(R3764,Table8[Column2]))</f>
        <v>Maintained</v>
      </c>
      <c r="R3764">
        <v>45.73099672</v>
      </c>
      <c r="S3764">
        <f t="shared" si="117"/>
        <v>1.9054581966666666</v>
      </c>
      <c r="T3764" t="s">
        <v>19</v>
      </c>
    </row>
    <row r="3765" spans="1:20" x14ac:dyDescent="0.25">
      <c r="A3765">
        <v>3764</v>
      </c>
      <c r="B3765" t="s">
        <v>3558</v>
      </c>
      <c r="C3765" t="s">
        <v>464</v>
      </c>
      <c r="D3765" t="str">
        <f t="shared" si="116"/>
        <v>Resto Steven</v>
      </c>
      <c r="E3765" t="s">
        <v>22</v>
      </c>
      <c r="F3765" t="s">
        <v>38</v>
      </c>
      <c r="G3765" t="s">
        <v>2305</v>
      </c>
      <c r="H3765" t="s">
        <v>1826</v>
      </c>
      <c r="I3765" t="s">
        <v>38</v>
      </c>
      <c r="J3765" t="s">
        <v>19</v>
      </c>
      <c r="K3765" t="str">
        <f>INDEX(Table6[Column1],MATCH(L3765,Table6[Column2]))</f>
        <v>Teenagers</v>
      </c>
      <c r="L3765">
        <v>18.33001531</v>
      </c>
      <c r="M3765" t="e">
        <f>VLOOKUP(L3765,Table1[],2)</f>
        <v>#N/A</v>
      </c>
      <c r="N3765" t="str">
        <f>INDEX(Table7[Column1],MATCH(O3765,Table7[Column2]))</f>
        <v>Fitting in Stage</v>
      </c>
      <c r="O3765">
        <v>7.8074220619999997</v>
      </c>
      <c r="P3765" t="str">
        <f>VLOOKUP(O3765,Table13[],2)</f>
        <v>6 - 10</v>
      </c>
      <c r="Q3765" t="str">
        <f>INDEX(Table8[Column1],MATCH(R3765,Table8[Column2]))</f>
        <v>Scheduled</v>
      </c>
      <c r="R3765">
        <v>0</v>
      </c>
      <c r="S3765">
        <f t="shared" si="117"/>
        <v>0</v>
      </c>
      <c r="T3765" t="s">
        <v>19</v>
      </c>
    </row>
    <row r="3766" spans="1:20" x14ac:dyDescent="0.25">
      <c r="A3766">
        <v>3765</v>
      </c>
      <c r="B3766" t="s">
        <v>3559</v>
      </c>
      <c r="C3766" t="s">
        <v>79</v>
      </c>
      <c r="D3766" t="str">
        <f t="shared" si="116"/>
        <v>Newsome Jennifer</v>
      </c>
      <c r="E3766" t="s">
        <v>15</v>
      </c>
      <c r="F3766" t="s">
        <v>46</v>
      </c>
      <c r="G3766" t="s">
        <v>1060</v>
      </c>
      <c r="H3766" t="s">
        <v>1061</v>
      </c>
      <c r="I3766" t="s">
        <v>46</v>
      </c>
      <c r="J3766" t="s">
        <v>19</v>
      </c>
      <c r="K3766" t="str">
        <f>INDEX(Table6[Column1],MATCH(L3766,Table6[Column2]))</f>
        <v>Adults</v>
      </c>
      <c r="L3766">
        <v>49.796775779999997</v>
      </c>
      <c r="M3766" t="str">
        <f>VLOOKUP(L3766,Table1[],2)</f>
        <v>40 - 49</v>
      </c>
      <c r="N3766" t="str">
        <f>INDEX(Table7[Column1],MATCH(O3766,Table7[Column2]))</f>
        <v>Learning Stage</v>
      </c>
      <c r="O3766">
        <v>4.3879038469999996</v>
      </c>
      <c r="P3766" t="str">
        <f>VLOOKUP(O3766,Table13[],2)</f>
        <v>1 - 5</v>
      </c>
      <c r="Q3766" t="str">
        <f>INDEX(Table8[Column1],MATCH(R3766,Table8[Column2]))</f>
        <v>Habitual</v>
      </c>
      <c r="R3766">
        <v>114.12476770000001</v>
      </c>
      <c r="S3766">
        <f t="shared" si="117"/>
        <v>4.7551986541666666</v>
      </c>
      <c r="T3766" t="s">
        <v>19</v>
      </c>
    </row>
    <row r="3767" spans="1:20" x14ac:dyDescent="0.25">
      <c r="A3767">
        <v>3766</v>
      </c>
      <c r="B3767" t="s">
        <v>3560</v>
      </c>
      <c r="C3767" t="s">
        <v>3446</v>
      </c>
      <c r="D3767" t="str">
        <f t="shared" si="116"/>
        <v>Cleghorn Rick</v>
      </c>
      <c r="E3767" t="s">
        <v>22</v>
      </c>
      <c r="F3767" t="s">
        <v>27</v>
      </c>
      <c r="G3767" t="s">
        <v>1060</v>
      </c>
      <c r="H3767" t="s">
        <v>1061</v>
      </c>
      <c r="I3767" t="s">
        <v>27</v>
      </c>
      <c r="J3767" t="s">
        <v>19</v>
      </c>
      <c r="K3767" t="str">
        <f>INDEX(Table6[Column1],MATCH(L3767,Table6[Column2]))</f>
        <v>Elders</v>
      </c>
      <c r="L3767">
        <v>56.900003470000001</v>
      </c>
      <c r="M3767" t="str">
        <f>VLOOKUP(L3767,Table1[],2)</f>
        <v>50 - 59</v>
      </c>
      <c r="N3767" t="str">
        <f>INDEX(Table7[Column1],MATCH(O3767,Table7[Column2]))</f>
        <v>Fitting in Stage</v>
      </c>
      <c r="O3767">
        <v>6.708284248</v>
      </c>
      <c r="P3767" t="str">
        <f>VLOOKUP(O3767,Table13[],2)</f>
        <v>6 - 10</v>
      </c>
      <c r="Q3767" t="str">
        <f>INDEX(Table8[Column1],MATCH(R3767,Table8[Column2]))</f>
        <v>Habitual</v>
      </c>
      <c r="R3767">
        <v>115.2612529</v>
      </c>
      <c r="S3767">
        <f t="shared" si="117"/>
        <v>4.8025522041666662</v>
      </c>
      <c r="T3767" t="s">
        <v>19</v>
      </c>
    </row>
    <row r="3768" spans="1:20" x14ac:dyDescent="0.25">
      <c r="A3768">
        <v>3767</v>
      </c>
      <c r="B3768" t="s">
        <v>2385</v>
      </c>
      <c r="C3768" t="s">
        <v>3561</v>
      </c>
      <c r="D3768" t="str">
        <f t="shared" si="116"/>
        <v>Gragg Barney</v>
      </c>
      <c r="E3768" t="s">
        <v>22</v>
      </c>
      <c r="F3768" t="s">
        <v>38</v>
      </c>
      <c r="G3768" t="s">
        <v>1060</v>
      </c>
      <c r="H3768" t="s">
        <v>1061</v>
      </c>
      <c r="I3768" t="s">
        <v>38</v>
      </c>
      <c r="J3768" t="s">
        <v>19</v>
      </c>
      <c r="K3768" t="str">
        <f>INDEX(Table6[Column1],MATCH(L3768,Table6[Column2]))</f>
        <v>Young Adults</v>
      </c>
      <c r="L3768">
        <v>36.885275669999999</v>
      </c>
      <c r="M3768" t="str">
        <f>VLOOKUP(L3768,Table1[],2)</f>
        <v>30 - 39</v>
      </c>
      <c r="N3768" t="str">
        <f>INDEX(Table7[Column1],MATCH(O3768,Table7[Column2]))</f>
        <v>Fitting in Stage</v>
      </c>
      <c r="O3768">
        <v>6.0213795909999996</v>
      </c>
      <c r="P3768" t="str">
        <f>VLOOKUP(O3768,Table13[],2)</f>
        <v>6 - 10</v>
      </c>
      <c r="Q3768" t="str">
        <f>INDEX(Table8[Column1],MATCH(R3768,Table8[Column2]))</f>
        <v>Maintained</v>
      </c>
      <c r="R3768">
        <v>49.015974399999998</v>
      </c>
      <c r="S3768">
        <f t="shared" si="117"/>
        <v>2.0423322666666666</v>
      </c>
      <c r="T3768" t="s">
        <v>19</v>
      </c>
    </row>
    <row r="3769" spans="1:20" x14ac:dyDescent="0.25">
      <c r="A3769">
        <v>3768</v>
      </c>
      <c r="B3769" t="s">
        <v>3534</v>
      </c>
      <c r="C3769" t="s">
        <v>504</v>
      </c>
      <c r="D3769" t="str">
        <f t="shared" si="116"/>
        <v>Hudson Ann</v>
      </c>
      <c r="E3769" t="s">
        <v>15</v>
      </c>
      <c r="F3769" t="s">
        <v>169</v>
      </c>
      <c r="G3769" t="s">
        <v>1060</v>
      </c>
      <c r="H3769" t="s">
        <v>1061</v>
      </c>
      <c r="I3769" t="s">
        <v>169</v>
      </c>
      <c r="J3769" t="s">
        <v>19</v>
      </c>
      <c r="K3769" t="str">
        <f>INDEX(Table6[Column1],MATCH(L3769,Table6[Column2]))</f>
        <v>Seniors</v>
      </c>
      <c r="L3769">
        <v>60.186158020000001</v>
      </c>
      <c r="M3769" t="str">
        <f>VLOOKUP(L3769,Table1[],2)</f>
        <v>60 and Above</v>
      </c>
      <c r="N3769" t="str">
        <f>INDEX(Table7[Column1],MATCH(O3769,Table7[Column2]))</f>
        <v>Fitting in Stage</v>
      </c>
      <c r="O3769">
        <v>7.8543569169999996</v>
      </c>
      <c r="P3769" t="str">
        <f>VLOOKUP(O3769,Table13[],2)</f>
        <v>6 - 10</v>
      </c>
      <c r="Q3769" t="str">
        <f>INDEX(Table8[Column1],MATCH(R3769,Table8[Column2]))</f>
        <v>Excused</v>
      </c>
      <c r="R3769">
        <v>125.96636890000001</v>
      </c>
      <c r="S3769">
        <f t="shared" si="117"/>
        <v>5.2485987041666666</v>
      </c>
      <c r="T3769" t="s">
        <v>19</v>
      </c>
    </row>
    <row r="3770" spans="1:20" x14ac:dyDescent="0.25">
      <c r="A3770">
        <v>3769</v>
      </c>
      <c r="B3770" t="s">
        <v>1107</v>
      </c>
      <c r="C3770" t="s">
        <v>1232</v>
      </c>
      <c r="D3770" t="str">
        <f t="shared" si="116"/>
        <v>Dixon Joel</v>
      </c>
      <c r="E3770" t="s">
        <v>22</v>
      </c>
      <c r="F3770" t="s">
        <v>1065</v>
      </c>
      <c r="G3770" t="s">
        <v>17</v>
      </c>
      <c r="H3770" t="s">
        <v>18</v>
      </c>
      <c r="I3770" t="s">
        <v>30</v>
      </c>
      <c r="J3770" t="s">
        <v>19</v>
      </c>
      <c r="K3770" t="str">
        <f>INDEX(Table6[Column1],MATCH(L3770,Table6[Column2]))</f>
        <v>Adults</v>
      </c>
      <c r="L3770">
        <v>44.363466580000001</v>
      </c>
      <c r="M3770" t="str">
        <f>VLOOKUP(L3770,Table1[],2)</f>
        <v>40 - 49</v>
      </c>
      <c r="N3770" t="str">
        <f>INDEX(Table7[Column1],MATCH(O3770,Table7[Column2]))</f>
        <v>Learning Stage</v>
      </c>
      <c r="O3770">
        <v>5.0767265080000001</v>
      </c>
      <c r="P3770" t="str">
        <f>VLOOKUP(O3770,Table13[],2)</f>
        <v>1 - 5</v>
      </c>
      <c r="Q3770" t="str">
        <f>INDEX(Table8[Column1],MATCH(R3770,Table8[Column2]))</f>
        <v>Maintained</v>
      </c>
      <c r="R3770">
        <v>70.966906570000006</v>
      </c>
      <c r="S3770">
        <f t="shared" si="117"/>
        <v>2.9569544404166672</v>
      </c>
      <c r="T3770" t="s">
        <v>19</v>
      </c>
    </row>
    <row r="3771" spans="1:20" x14ac:dyDescent="0.25">
      <c r="A3771">
        <v>3770</v>
      </c>
      <c r="B3771" t="s">
        <v>2713</v>
      </c>
      <c r="C3771" t="s">
        <v>56</v>
      </c>
      <c r="D3771" t="str">
        <f t="shared" si="116"/>
        <v>Bernier James</v>
      </c>
      <c r="E3771" t="s">
        <v>22</v>
      </c>
      <c r="F3771" t="s">
        <v>101</v>
      </c>
      <c r="G3771" t="s">
        <v>2305</v>
      </c>
      <c r="H3771" t="s">
        <v>1826</v>
      </c>
      <c r="I3771" t="s">
        <v>101</v>
      </c>
      <c r="J3771" t="s">
        <v>19</v>
      </c>
      <c r="K3771" t="str">
        <f>INDEX(Table6[Column1],MATCH(L3771,Table6[Column2]))</f>
        <v>Young Adults</v>
      </c>
      <c r="L3771">
        <v>38.114635649999997</v>
      </c>
      <c r="M3771" t="str">
        <f>VLOOKUP(L3771,Table1[],2)</f>
        <v>30 - 39</v>
      </c>
      <c r="N3771" t="str">
        <f>INDEX(Table7[Column1],MATCH(O3771,Table7[Column2]))</f>
        <v>Learning Stage</v>
      </c>
      <c r="O3771">
        <v>3.3228870129999999</v>
      </c>
      <c r="P3771" t="str">
        <f>VLOOKUP(O3771,Table13[],2)</f>
        <v>1 - 5</v>
      </c>
      <c r="Q3771" t="str">
        <f>INDEX(Table8[Column1],MATCH(R3771,Table8[Column2]))</f>
        <v>Scheduled</v>
      </c>
      <c r="R3771">
        <v>4.726023971</v>
      </c>
      <c r="S3771">
        <f t="shared" si="117"/>
        <v>0.19691766545833334</v>
      </c>
      <c r="T3771" t="s">
        <v>19</v>
      </c>
    </row>
    <row r="3772" spans="1:20" x14ac:dyDescent="0.25">
      <c r="A3772">
        <v>3771</v>
      </c>
      <c r="B3772" t="s">
        <v>3562</v>
      </c>
      <c r="C3772" t="s">
        <v>899</v>
      </c>
      <c r="D3772" t="str">
        <f t="shared" si="116"/>
        <v>Barclay Martha</v>
      </c>
      <c r="E3772" t="s">
        <v>15</v>
      </c>
      <c r="F3772" t="s">
        <v>30</v>
      </c>
      <c r="G3772" t="s">
        <v>2305</v>
      </c>
      <c r="H3772" t="s">
        <v>1826</v>
      </c>
      <c r="I3772" t="s">
        <v>30</v>
      </c>
      <c r="J3772" t="s">
        <v>19</v>
      </c>
      <c r="K3772" t="str">
        <f>INDEX(Table6[Column1],MATCH(L3772,Table6[Column2]))</f>
        <v>Adults</v>
      </c>
      <c r="L3772">
        <v>40.239970309999997</v>
      </c>
      <c r="M3772" t="str">
        <f>VLOOKUP(L3772,Table1[],2)</f>
        <v>40 - 49</v>
      </c>
      <c r="N3772" t="str">
        <f>INDEX(Table7[Column1],MATCH(O3772,Table7[Column2]))</f>
        <v>Learning Stage</v>
      </c>
      <c r="O3772">
        <v>5.4941535840000002</v>
      </c>
      <c r="P3772" t="str">
        <f>VLOOKUP(O3772,Table13[],2)</f>
        <v>1 - 5</v>
      </c>
      <c r="Q3772" t="str">
        <f>INDEX(Table8[Column1],MATCH(R3772,Table8[Column2]))</f>
        <v>Maintained</v>
      </c>
      <c r="R3772">
        <v>67.716750700000006</v>
      </c>
      <c r="S3772">
        <f t="shared" si="117"/>
        <v>2.8215312791666669</v>
      </c>
      <c r="T3772" t="s">
        <v>19</v>
      </c>
    </row>
    <row r="3773" spans="1:20" x14ac:dyDescent="0.25">
      <c r="A3773">
        <v>3772</v>
      </c>
      <c r="B3773" t="s">
        <v>3563</v>
      </c>
      <c r="C3773" t="s">
        <v>647</v>
      </c>
      <c r="D3773" t="str">
        <f t="shared" si="116"/>
        <v>Stpierre Janice</v>
      </c>
      <c r="E3773" t="s">
        <v>15</v>
      </c>
      <c r="F3773" t="s">
        <v>520</v>
      </c>
      <c r="G3773" t="s">
        <v>2305</v>
      </c>
      <c r="H3773" t="s">
        <v>1826</v>
      </c>
      <c r="I3773" t="s">
        <v>54</v>
      </c>
      <c r="J3773" t="s">
        <v>19</v>
      </c>
      <c r="K3773" t="str">
        <f>INDEX(Table6[Column1],MATCH(L3773,Table6[Column2]))</f>
        <v>Young Adults</v>
      </c>
      <c r="L3773">
        <v>36.898568779999998</v>
      </c>
      <c r="M3773" t="str">
        <f>VLOOKUP(L3773,Table1[],2)</f>
        <v>30 - 39</v>
      </c>
      <c r="N3773" t="str">
        <f>INDEX(Table7[Column1],MATCH(O3773,Table7[Column2]))</f>
        <v>Learning Stage</v>
      </c>
      <c r="O3773">
        <v>4.0738368129999998</v>
      </c>
      <c r="P3773" t="str">
        <f>VLOOKUP(O3773,Table13[],2)</f>
        <v>1 - 5</v>
      </c>
      <c r="Q3773" t="str">
        <f>INDEX(Table8[Column1],MATCH(R3773,Table8[Column2]))</f>
        <v>Maintained</v>
      </c>
      <c r="R3773">
        <v>55.341346520000002</v>
      </c>
      <c r="S3773">
        <f t="shared" si="117"/>
        <v>2.3058894383333333</v>
      </c>
      <c r="T3773" t="s">
        <v>19</v>
      </c>
    </row>
    <row r="3774" spans="1:20" x14ac:dyDescent="0.25">
      <c r="A3774">
        <v>3773</v>
      </c>
      <c r="B3774" t="s">
        <v>1898</v>
      </c>
      <c r="C3774" t="s">
        <v>936</v>
      </c>
      <c r="D3774" t="str">
        <f t="shared" si="116"/>
        <v>Devore Nathan</v>
      </c>
      <c r="E3774" t="s">
        <v>22</v>
      </c>
      <c r="F3774" t="s">
        <v>3564</v>
      </c>
      <c r="G3774" t="s">
        <v>2305</v>
      </c>
      <c r="H3774" t="s">
        <v>1826</v>
      </c>
      <c r="I3774" t="s">
        <v>277</v>
      </c>
      <c r="J3774" t="s">
        <v>19</v>
      </c>
      <c r="K3774" t="str">
        <f>INDEX(Table6[Column1],MATCH(L3774,Table6[Column2]))</f>
        <v>Young Adults</v>
      </c>
      <c r="L3774">
        <v>37.402045989999998</v>
      </c>
      <c r="M3774" t="str">
        <f>VLOOKUP(L3774,Table1[],2)</f>
        <v>30 - 39</v>
      </c>
      <c r="N3774" t="str">
        <f>INDEX(Table7[Column1],MATCH(O3774,Table7[Column2]))</f>
        <v>Learning Stage</v>
      </c>
      <c r="O3774">
        <v>2.1265144230000002</v>
      </c>
      <c r="P3774" t="str">
        <f>VLOOKUP(O3774,Table13[],2)</f>
        <v>1 - 5</v>
      </c>
      <c r="Q3774" t="str">
        <f>INDEX(Table8[Column1],MATCH(R3774,Table8[Column2]))</f>
        <v>Scheduled</v>
      </c>
      <c r="R3774">
        <v>5.1323658869999997</v>
      </c>
      <c r="S3774">
        <f t="shared" si="117"/>
        <v>0.21384857862499998</v>
      </c>
      <c r="T3774" t="s">
        <v>19</v>
      </c>
    </row>
    <row r="3775" spans="1:20" x14ac:dyDescent="0.25">
      <c r="A3775">
        <v>3774</v>
      </c>
      <c r="B3775" t="s">
        <v>47</v>
      </c>
      <c r="C3775" t="s">
        <v>883</v>
      </c>
      <c r="D3775" t="str">
        <f t="shared" si="116"/>
        <v>Smith Jason</v>
      </c>
      <c r="E3775" t="s">
        <v>22</v>
      </c>
      <c r="F3775" t="s">
        <v>33</v>
      </c>
      <c r="G3775" t="s">
        <v>2305</v>
      </c>
      <c r="H3775" t="s">
        <v>1826</v>
      </c>
      <c r="I3775" t="s">
        <v>33</v>
      </c>
      <c r="J3775" t="s">
        <v>19</v>
      </c>
      <c r="K3775" t="str">
        <f>INDEX(Table6[Column1],MATCH(L3775,Table6[Column2]))</f>
        <v>Adults</v>
      </c>
      <c r="L3775">
        <v>47.188023260000001</v>
      </c>
      <c r="M3775" t="str">
        <f>VLOOKUP(L3775,Table1[],2)</f>
        <v>40 - 49</v>
      </c>
      <c r="N3775" t="str">
        <f>INDEX(Table7[Column1],MATCH(O3775,Table7[Column2]))</f>
        <v>Learning Stage</v>
      </c>
      <c r="O3775">
        <v>3.3760013230000001</v>
      </c>
      <c r="P3775" t="str">
        <f>VLOOKUP(O3775,Table13[],2)</f>
        <v>1 - 5</v>
      </c>
      <c r="Q3775" t="str">
        <f>INDEX(Table8[Column1],MATCH(R3775,Table8[Column2]))</f>
        <v>Habitual</v>
      </c>
      <c r="R3775">
        <v>84.149570260000004</v>
      </c>
      <c r="S3775">
        <f t="shared" si="117"/>
        <v>3.5062320941666667</v>
      </c>
      <c r="T3775" t="s">
        <v>19</v>
      </c>
    </row>
    <row r="3776" spans="1:20" x14ac:dyDescent="0.25">
      <c r="A3776">
        <v>3775</v>
      </c>
      <c r="B3776" t="s">
        <v>1624</v>
      </c>
      <c r="C3776" t="s">
        <v>1442</v>
      </c>
      <c r="D3776" t="str">
        <f t="shared" si="116"/>
        <v>Rodriguez Edmund</v>
      </c>
      <c r="E3776" t="s">
        <v>22</v>
      </c>
      <c r="F3776" t="s">
        <v>87</v>
      </c>
      <c r="G3776" t="s">
        <v>2305</v>
      </c>
      <c r="H3776" t="s">
        <v>1826</v>
      </c>
      <c r="I3776" t="s">
        <v>87</v>
      </c>
      <c r="J3776" t="s">
        <v>19</v>
      </c>
      <c r="K3776" t="str">
        <f>INDEX(Table6[Column1],MATCH(L3776,Table6[Column2]))</f>
        <v>Young Adults</v>
      </c>
      <c r="L3776">
        <v>34.060999010000003</v>
      </c>
      <c r="M3776" t="str">
        <f>VLOOKUP(L3776,Table1[],2)</f>
        <v>30 - 39</v>
      </c>
      <c r="N3776" t="str">
        <f>INDEX(Table7[Column1],MATCH(O3776,Table7[Column2]))</f>
        <v>Learning Stage</v>
      </c>
      <c r="O3776">
        <v>5.3582114689999996</v>
      </c>
      <c r="P3776" t="str">
        <f>VLOOKUP(O3776,Table13[],2)</f>
        <v>1 - 5</v>
      </c>
      <c r="Q3776" t="str">
        <f>INDEX(Table8[Column1],MATCH(R3776,Table8[Column2]))</f>
        <v>Scheduled</v>
      </c>
      <c r="R3776">
        <v>0</v>
      </c>
      <c r="S3776">
        <f t="shared" si="117"/>
        <v>0</v>
      </c>
      <c r="T3776" t="s">
        <v>19</v>
      </c>
    </row>
    <row r="3777" spans="1:20" x14ac:dyDescent="0.25">
      <c r="A3777">
        <v>3776</v>
      </c>
      <c r="B3777" t="s">
        <v>3084</v>
      </c>
      <c r="C3777" t="s">
        <v>270</v>
      </c>
      <c r="D3777" t="str">
        <f t="shared" si="116"/>
        <v>Pena Keith</v>
      </c>
      <c r="E3777" t="s">
        <v>22</v>
      </c>
      <c r="F3777" t="s">
        <v>38</v>
      </c>
      <c r="G3777" t="s">
        <v>2305</v>
      </c>
      <c r="H3777" t="s">
        <v>1826</v>
      </c>
      <c r="I3777" t="s">
        <v>38</v>
      </c>
      <c r="J3777" t="s">
        <v>19</v>
      </c>
      <c r="K3777" t="str">
        <f>INDEX(Table6[Column1],MATCH(L3777,Table6[Column2]))</f>
        <v>Young Adults</v>
      </c>
      <c r="L3777">
        <v>36.164138059999999</v>
      </c>
      <c r="M3777" t="str">
        <f>VLOOKUP(L3777,Table1[],2)</f>
        <v>30 - 39</v>
      </c>
      <c r="N3777" t="str">
        <f>INDEX(Table7[Column1],MATCH(O3777,Table7[Column2]))</f>
        <v>Fitting in Stage</v>
      </c>
      <c r="O3777">
        <v>7.1673458319999996</v>
      </c>
      <c r="P3777" t="str">
        <f>VLOOKUP(O3777,Table13[],2)</f>
        <v>6 - 10</v>
      </c>
      <c r="Q3777" t="str">
        <f>INDEX(Table8[Column1],MATCH(R3777,Table8[Column2]))</f>
        <v>Scheduled</v>
      </c>
      <c r="R3777">
        <v>4.4863532199999998</v>
      </c>
      <c r="S3777">
        <f t="shared" si="117"/>
        <v>0.18693138416666666</v>
      </c>
      <c r="T3777" t="s">
        <v>19</v>
      </c>
    </row>
    <row r="3778" spans="1:20" x14ac:dyDescent="0.25">
      <c r="A3778">
        <v>3777</v>
      </c>
      <c r="B3778" t="s">
        <v>795</v>
      </c>
      <c r="C3778" t="s">
        <v>144</v>
      </c>
      <c r="D3778" t="str">
        <f t="shared" si="116"/>
        <v>Sullivan David</v>
      </c>
      <c r="E3778" t="s">
        <v>22</v>
      </c>
      <c r="F3778" t="s">
        <v>87</v>
      </c>
      <c r="G3778" t="s">
        <v>2305</v>
      </c>
      <c r="H3778" t="s">
        <v>1826</v>
      </c>
      <c r="I3778" t="s">
        <v>87</v>
      </c>
      <c r="J3778" t="s">
        <v>19</v>
      </c>
      <c r="K3778" t="str">
        <f>INDEX(Table6[Column1],MATCH(L3778,Table6[Column2]))</f>
        <v>Young Adults</v>
      </c>
      <c r="L3778">
        <v>30.62890728</v>
      </c>
      <c r="M3778" t="str">
        <f>VLOOKUP(L3778,Table1[],2)</f>
        <v>30 - 39</v>
      </c>
      <c r="N3778" t="str">
        <f>INDEX(Table7[Column1],MATCH(O3778,Table7[Column2]))</f>
        <v>Learning Stage</v>
      </c>
      <c r="O3778">
        <v>4.7450622889999998</v>
      </c>
      <c r="P3778" t="str">
        <f>VLOOKUP(O3778,Table13[],2)</f>
        <v>1 - 5</v>
      </c>
      <c r="Q3778" t="str">
        <f>INDEX(Table8[Column1],MATCH(R3778,Table8[Column2]))</f>
        <v>Scheduled</v>
      </c>
      <c r="R3778">
        <v>2.123843151</v>
      </c>
      <c r="S3778">
        <f t="shared" si="117"/>
        <v>8.8493464625000004E-2</v>
      </c>
      <c r="T3778" t="s">
        <v>19</v>
      </c>
    </row>
    <row r="3779" spans="1:20" x14ac:dyDescent="0.25">
      <c r="A3779">
        <v>3778</v>
      </c>
      <c r="B3779" t="s">
        <v>759</v>
      </c>
      <c r="C3779" t="s">
        <v>3565</v>
      </c>
      <c r="D3779" t="str">
        <f t="shared" ref="D3779:D3842" si="118">CONCATENATE(B3779, " ",C3779)</f>
        <v>Hunter Lauri</v>
      </c>
      <c r="E3779" t="s">
        <v>15</v>
      </c>
      <c r="F3779" t="s">
        <v>162</v>
      </c>
      <c r="G3779" t="s">
        <v>2305</v>
      </c>
      <c r="H3779" t="s">
        <v>1826</v>
      </c>
      <c r="I3779" t="s">
        <v>30</v>
      </c>
      <c r="J3779" t="s">
        <v>19</v>
      </c>
      <c r="K3779" t="str">
        <f>INDEX(Table6[Column1],MATCH(L3779,Table6[Column2]))</f>
        <v>Elders</v>
      </c>
      <c r="L3779">
        <v>52.670510120000003</v>
      </c>
      <c r="M3779" t="str">
        <f>VLOOKUP(L3779,Table1[],2)</f>
        <v>50 - 59</v>
      </c>
      <c r="N3779" t="str">
        <f>INDEX(Table7[Column1],MATCH(O3779,Table7[Column2]))</f>
        <v>Learning Stage</v>
      </c>
      <c r="O3779">
        <v>4.7286595189999998</v>
      </c>
      <c r="P3779" t="str">
        <f>VLOOKUP(O3779,Table13[],2)</f>
        <v>1 - 5</v>
      </c>
      <c r="Q3779" t="str">
        <f>INDEX(Table8[Column1],MATCH(R3779,Table8[Column2]))</f>
        <v>Habitual</v>
      </c>
      <c r="R3779">
        <v>101.1037882</v>
      </c>
      <c r="S3779">
        <f t="shared" ref="S3779:S3842" si="119">CONVERT(R3779,"hr","day")</f>
        <v>4.2126578416666662</v>
      </c>
      <c r="T3779" t="s">
        <v>19</v>
      </c>
    </row>
    <row r="3780" spans="1:20" x14ac:dyDescent="0.25">
      <c r="A3780">
        <v>3779</v>
      </c>
      <c r="B3780" t="s">
        <v>3566</v>
      </c>
      <c r="C3780" t="s">
        <v>630</v>
      </c>
      <c r="D3780" t="str">
        <f t="shared" si="118"/>
        <v>Epperson Richard</v>
      </c>
      <c r="E3780" t="s">
        <v>22</v>
      </c>
      <c r="F3780" t="s">
        <v>24</v>
      </c>
      <c r="G3780" t="s">
        <v>2305</v>
      </c>
      <c r="H3780" t="s">
        <v>1826</v>
      </c>
      <c r="I3780" t="s">
        <v>24</v>
      </c>
      <c r="J3780" t="s">
        <v>19</v>
      </c>
      <c r="K3780" t="str">
        <f>INDEX(Table6[Column1],MATCH(L3780,Table6[Column2]))</f>
        <v>Young Adults</v>
      </c>
      <c r="L3780">
        <v>32.856953300000001</v>
      </c>
      <c r="M3780" t="str">
        <f>VLOOKUP(L3780,Table1[],2)</f>
        <v>30 - 39</v>
      </c>
      <c r="N3780" t="str">
        <f>INDEX(Table7[Column1],MATCH(O3780,Table7[Column2]))</f>
        <v>Fitting in Stage</v>
      </c>
      <c r="O3780">
        <v>6.8575579600000003</v>
      </c>
      <c r="P3780" t="str">
        <f>VLOOKUP(O3780,Table13[],2)</f>
        <v>6 - 10</v>
      </c>
      <c r="Q3780" t="str">
        <f>INDEX(Table8[Column1],MATCH(R3780,Table8[Column2]))</f>
        <v>Scheduled</v>
      </c>
      <c r="R3780">
        <v>0</v>
      </c>
      <c r="S3780">
        <f t="shared" si="119"/>
        <v>0</v>
      </c>
      <c r="T3780" t="s">
        <v>19</v>
      </c>
    </row>
    <row r="3781" spans="1:20" x14ac:dyDescent="0.25">
      <c r="A3781">
        <v>3780</v>
      </c>
      <c r="B3781" t="s">
        <v>3567</v>
      </c>
      <c r="C3781" t="s">
        <v>89</v>
      </c>
      <c r="D3781" t="str">
        <f t="shared" si="118"/>
        <v>Hammer Joseph</v>
      </c>
      <c r="E3781" t="s">
        <v>22</v>
      </c>
      <c r="F3781" t="s">
        <v>407</v>
      </c>
      <c r="G3781" t="s">
        <v>2305</v>
      </c>
      <c r="H3781" t="s">
        <v>1826</v>
      </c>
      <c r="I3781" t="s">
        <v>407</v>
      </c>
      <c r="J3781" t="s">
        <v>19</v>
      </c>
      <c r="K3781" t="str">
        <f>INDEX(Table6[Column1],MATCH(L3781,Table6[Column2]))</f>
        <v>Young Adults</v>
      </c>
      <c r="L3781">
        <v>33.933082499999998</v>
      </c>
      <c r="M3781" t="str">
        <f>VLOOKUP(L3781,Table1[],2)</f>
        <v>30 - 39</v>
      </c>
      <c r="N3781" t="str">
        <f>INDEX(Table7[Column1],MATCH(O3781,Table7[Column2]))</f>
        <v>Learning Stage</v>
      </c>
      <c r="O3781">
        <v>3.8873111389999999</v>
      </c>
      <c r="P3781" t="str">
        <f>VLOOKUP(O3781,Table13[],2)</f>
        <v>1 - 5</v>
      </c>
      <c r="Q3781" t="str">
        <f>INDEX(Table8[Column1],MATCH(R3781,Table8[Column2]))</f>
        <v>Scheduled</v>
      </c>
      <c r="R3781">
        <v>39.090416070000003</v>
      </c>
      <c r="S3781">
        <f t="shared" si="119"/>
        <v>1.6287673362499999</v>
      </c>
      <c r="T3781" t="s">
        <v>19</v>
      </c>
    </row>
    <row r="3782" spans="1:20" x14ac:dyDescent="0.25">
      <c r="A3782">
        <v>3781</v>
      </c>
      <c r="B3782" t="s">
        <v>1039</v>
      </c>
      <c r="C3782" t="s">
        <v>245</v>
      </c>
      <c r="D3782" t="str">
        <f t="shared" si="118"/>
        <v>Roberts Mary</v>
      </c>
      <c r="E3782" t="s">
        <v>15</v>
      </c>
      <c r="F3782" t="s">
        <v>100</v>
      </c>
      <c r="G3782" t="s">
        <v>2305</v>
      </c>
      <c r="H3782" t="s">
        <v>1826</v>
      </c>
      <c r="I3782" t="s">
        <v>101</v>
      </c>
      <c r="J3782" t="s">
        <v>19</v>
      </c>
      <c r="K3782" t="str">
        <f>INDEX(Table6[Column1],MATCH(L3782,Table6[Column2]))</f>
        <v>Youth</v>
      </c>
      <c r="L3782">
        <v>26.753371730000001</v>
      </c>
      <c r="M3782" t="str">
        <f>VLOOKUP(L3782,Table1[],2)</f>
        <v>20 - 29</v>
      </c>
      <c r="N3782" t="str">
        <f>INDEX(Table7[Column1],MATCH(O3782,Table7[Column2]))</f>
        <v>Learning Stage</v>
      </c>
      <c r="O3782">
        <v>4.2565445530000003</v>
      </c>
      <c r="P3782" t="str">
        <f>VLOOKUP(O3782,Table13[],2)</f>
        <v>1 - 5</v>
      </c>
      <c r="Q3782" t="str">
        <f>INDEX(Table8[Column1],MATCH(R3782,Table8[Column2]))</f>
        <v>Scheduled</v>
      </c>
      <c r="R3782">
        <v>0</v>
      </c>
      <c r="S3782">
        <f t="shared" si="119"/>
        <v>0</v>
      </c>
      <c r="T3782" t="s">
        <v>19</v>
      </c>
    </row>
    <row r="3783" spans="1:20" x14ac:dyDescent="0.25">
      <c r="A3783">
        <v>3782</v>
      </c>
      <c r="B3783" t="s">
        <v>3568</v>
      </c>
      <c r="C3783" t="s">
        <v>3569</v>
      </c>
      <c r="D3783" t="str">
        <f t="shared" si="118"/>
        <v>Driggers Josefa</v>
      </c>
      <c r="E3783" t="s">
        <v>15</v>
      </c>
      <c r="F3783" t="s">
        <v>515</v>
      </c>
      <c r="G3783" t="s">
        <v>2305</v>
      </c>
      <c r="H3783" t="s">
        <v>1826</v>
      </c>
      <c r="I3783" t="s">
        <v>157</v>
      </c>
      <c r="J3783" t="s">
        <v>19</v>
      </c>
      <c r="K3783" t="str">
        <f>INDEX(Table6[Column1],MATCH(L3783,Table6[Column2]))</f>
        <v>Youth</v>
      </c>
      <c r="L3783">
        <v>24.580698680000001</v>
      </c>
      <c r="M3783" t="str">
        <f>VLOOKUP(L3783,Table1[],2)</f>
        <v>20 - 29</v>
      </c>
      <c r="N3783" t="str">
        <f>INDEX(Table7[Column1],MATCH(O3783,Table7[Column2]))</f>
        <v>Learning Stage</v>
      </c>
      <c r="O3783">
        <v>5.6967533479999997</v>
      </c>
      <c r="P3783" t="str">
        <f>VLOOKUP(O3783,Table13[],2)</f>
        <v>1 - 5</v>
      </c>
      <c r="Q3783" t="str">
        <f>INDEX(Table8[Column1],MATCH(R3783,Table8[Column2]))</f>
        <v>Scheduled</v>
      </c>
      <c r="R3783">
        <v>0</v>
      </c>
      <c r="S3783">
        <f t="shared" si="119"/>
        <v>0</v>
      </c>
      <c r="T3783" t="s">
        <v>19</v>
      </c>
    </row>
    <row r="3784" spans="1:20" x14ac:dyDescent="0.25">
      <c r="A3784">
        <v>3783</v>
      </c>
      <c r="B3784" t="s">
        <v>1053</v>
      </c>
      <c r="C3784" t="s">
        <v>3570</v>
      </c>
      <c r="D3784" t="str">
        <f t="shared" si="118"/>
        <v>Hill Keri</v>
      </c>
      <c r="E3784" t="s">
        <v>15</v>
      </c>
      <c r="F3784" t="s">
        <v>127</v>
      </c>
      <c r="G3784" t="s">
        <v>2305</v>
      </c>
      <c r="H3784" t="s">
        <v>1826</v>
      </c>
      <c r="I3784" t="s">
        <v>127</v>
      </c>
      <c r="J3784" t="s">
        <v>19</v>
      </c>
      <c r="K3784" t="str">
        <f>INDEX(Table6[Column1],MATCH(L3784,Table6[Column2]))</f>
        <v>Adults</v>
      </c>
      <c r="L3784">
        <v>48.333929099999999</v>
      </c>
      <c r="M3784" t="str">
        <f>VLOOKUP(L3784,Table1[],2)</f>
        <v>40 - 49</v>
      </c>
      <c r="N3784" t="str">
        <f>INDEX(Table7[Column1],MATCH(O3784,Table7[Column2]))</f>
        <v>Learning Stage</v>
      </c>
      <c r="O3784">
        <v>5.9506496750000002</v>
      </c>
      <c r="P3784" t="str">
        <f>VLOOKUP(O3784,Table13[],2)</f>
        <v>1 - 5</v>
      </c>
      <c r="Q3784" t="str">
        <f>INDEX(Table8[Column1],MATCH(R3784,Table8[Column2]))</f>
        <v>Excused</v>
      </c>
      <c r="R3784">
        <v>147.28111329999999</v>
      </c>
      <c r="S3784">
        <f t="shared" si="119"/>
        <v>6.1367130541666661</v>
      </c>
      <c r="T3784" t="s">
        <v>19</v>
      </c>
    </row>
    <row r="3785" spans="1:20" x14ac:dyDescent="0.25">
      <c r="A3785">
        <v>3784</v>
      </c>
      <c r="B3785" t="s">
        <v>3571</v>
      </c>
      <c r="C3785" t="s">
        <v>1126</v>
      </c>
      <c r="D3785" t="str">
        <f t="shared" si="118"/>
        <v>Ruffin Gilberto</v>
      </c>
      <c r="E3785" t="s">
        <v>22</v>
      </c>
      <c r="F3785" t="s">
        <v>38</v>
      </c>
      <c r="G3785" t="s">
        <v>2305</v>
      </c>
      <c r="H3785" t="s">
        <v>1826</v>
      </c>
      <c r="I3785" t="s">
        <v>38</v>
      </c>
      <c r="J3785" t="s">
        <v>19</v>
      </c>
      <c r="K3785" t="str">
        <f>INDEX(Table6[Column1],MATCH(L3785,Table6[Column2]))</f>
        <v>Young Adults</v>
      </c>
      <c r="L3785">
        <v>35.082320750000001</v>
      </c>
      <c r="M3785" t="str">
        <f>VLOOKUP(L3785,Table1[],2)</f>
        <v>30 - 39</v>
      </c>
      <c r="N3785" t="str">
        <f>INDEX(Table7[Column1],MATCH(O3785,Table7[Column2]))</f>
        <v>Learning Stage</v>
      </c>
      <c r="O3785">
        <v>5.3032458010000001</v>
      </c>
      <c r="P3785" t="str">
        <f>VLOOKUP(O3785,Table13[],2)</f>
        <v>1 - 5</v>
      </c>
      <c r="Q3785" t="str">
        <f>INDEX(Table8[Column1],MATCH(R3785,Table8[Column2]))</f>
        <v>Scheduled</v>
      </c>
      <c r="R3785">
        <v>27.147590579999999</v>
      </c>
      <c r="S3785">
        <f t="shared" si="119"/>
        <v>1.1311496075</v>
      </c>
      <c r="T3785" t="s">
        <v>19</v>
      </c>
    </row>
    <row r="3786" spans="1:20" x14ac:dyDescent="0.25">
      <c r="A3786">
        <v>3785</v>
      </c>
      <c r="B3786" t="s">
        <v>3450</v>
      </c>
      <c r="C3786" t="s">
        <v>3572</v>
      </c>
      <c r="D3786" t="str">
        <f t="shared" si="118"/>
        <v>Pace Bert</v>
      </c>
      <c r="E3786" t="s">
        <v>22</v>
      </c>
      <c r="F3786" t="s">
        <v>16</v>
      </c>
      <c r="G3786" t="s">
        <v>2724</v>
      </c>
      <c r="H3786" t="s">
        <v>1863</v>
      </c>
      <c r="I3786" t="s">
        <v>16</v>
      </c>
      <c r="J3786" t="s">
        <v>19</v>
      </c>
      <c r="K3786" t="str">
        <f>INDEX(Table6[Column1],MATCH(L3786,Table6[Column2]))</f>
        <v>Adults</v>
      </c>
      <c r="L3786">
        <v>49.7974192</v>
      </c>
      <c r="M3786" t="str">
        <f>VLOOKUP(L3786,Table1[],2)</f>
        <v>40 - 49</v>
      </c>
      <c r="N3786" t="str">
        <f>INDEX(Table7[Column1],MATCH(O3786,Table7[Column2]))</f>
        <v>Learning Stage</v>
      </c>
      <c r="O3786">
        <v>3.464170309</v>
      </c>
      <c r="P3786" t="str">
        <f>VLOOKUP(O3786,Table13[],2)</f>
        <v>1 - 5</v>
      </c>
      <c r="Q3786" t="str">
        <f>INDEX(Table8[Column1],MATCH(R3786,Table8[Column2]))</f>
        <v>Habitual</v>
      </c>
      <c r="R3786">
        <v>99.439020279999994</v>
      </c>
      <c r="S3786">
        <f t="shared" si="119"/>
        <v>4.143292511666667</v>
      </c>
      <c r="T3786" t="s">
        <v>19</v>
      </c>
    </row>
    <row r="3787" spans="1:20" x14ac:dyDescent="0.25">
      <c r="A3787">
        <v>3786</v>
      </c>
      <c r="B3787" t="s">
        <v>400</v>
      </c>
      <c r="C3787" t="s">
        <v>93</v>
      </c>
      <c r="D3787" t="str">
        <f t="shared" si="118"/>
        <v>Williams William</v>
      </c>
      <c r="E3787" t="s">
        <v>22</v>
      </c>
      <c r="F3787" t="s">
        <v>54</v>
      </c>
      <c r="G3787" t="s">
        <v>2305</v>
      </c>
      <c r="H3787" t="s">
        <v>1826</v>
      </c>
      <c r="I3787" t="s">
        <v>54</v>
      </c>
      <c r="J3787" t="s">
        <v>19</v>
      </c>
      <c r="K3787" t="str">
        <f>INDEX(Table6[Column1],MATCH(L3787,Table6[Column2]))</f>
        <v>Elders</v>
      </c>
      <c r="L3787">
        <v>54.869658889999997</v>
      </c>
      <c r="M3787" t="str">
        <f>VLOOKUP(L3787,Table1[],2)</f>
        <v>50 - 59</v>
      </c>
      <c r="N3787" t="str">
        <f>INDEX(Table7[Column1],MATCH(O3787,Table7[Column2]))</f>
        <v>Learning Stage</v>
      </c>
      <c r="O3787">
        <v>2.2080773630000001</v>
      </c>
      <c r="P3787" t="str">
        <f>VLOOKUP(O3787,Table13[],2)</f>
        <v>1 - 5</v>
      </c>
      <c r="Q3787" t="str">
        <f>INDEX(Table8[Column1],MATCH(R3787,Table8[Column2]))</f>
        <v>Excused</v>
      </c>
      <c r="R3787">
        <v>157.1078876</v>
      </c>
      <c r="S3787">
        <f t="shared" si="119"/>
        <v>6.5461619833333327</v>
      </c>
      <c r="T3787" t="s">
        <v>19</v>
      </c>
    </row>
    <row r="3788" spans="1:20" x14ac:dyDescent="0.25">
      <c r="A3788">
        <v>3787</v>
      </c>
      <c r="B3788" t="s">
        <v>1431</v>
      </c>
      <c r="C3788" t="s">
        <v>2175</v>
      </c>
      <c r="D3788" t="str">
        <f t="shared" si="118"/>
        <v>Clifford Audrey</v>
      </c>
      <c r="E3788" t="s">
        <v>15</v>
      </c>
      <c r="F3788" t="s">
        <v>186</v>
      </c>
      <c r="G3788" t="s">
        <v>1060</v>
      </c>
      <c r="H3788" t="s">
        <v>1061</v>
      </c>
      <c r="I3788" t="s">
        <v>186</v>
      </c>
      <c r="J3788" t="s">
        <v>19</v>
      </c>
      <c r="K3788" t="str">
        <f>INDEX(Table6[Column1],MATCH(L3788,Table6[Column2]))</f>
        <v>Youth</v>
      </c>
      <c r="L3788">
        <v>25.991940589999999</v>
      </c>
      <c r="M3788" t="str">
        <f>VLOOKUP(L3788,Table1[],2)</f>
        <v>20 - 29</v>
      </c>
      <c r="N3788" t="str">
        <f>INDEX(Table7[Column1],MATCH(O3788,Table7[Column2]))</f>
        <v>Fitting in Stage</v>
      </c>
      <c r="O3788">
        <v>7.0640672100000002</v>
      </c>
      <c r="P3788" t="str">
        <f>VLOOKUP(O3788,Table13[],2)</f>
        <v>6 - 10</v>
      </c>
      <c r="Q3788" t="str">
        <f>INDEX(Table8[Column1],MATCH(R3788,Table8[Column2]))</f>
        <v>Scheduled</v>
      </c>
      <c r="R3788">
        <v>0</v>
      </c>
      <c r="S3788">
        <f t="shared" si="119"/>
        <v>0</v>
      </c>
      <c r="T3788" t="s">
        <v>19</v>
      </c>
    </row>
    <row r="3789" spans="1:20" x14ac:dyDescent="0.25">
      <c r="A3789">
        <v>3788</v>
      </c>
      <c r="B3789" t="s">
        <v>2923</v>
      </c>
      <c r="C3789" t="s">
        <v>705</v>
      </c>
      <c r="D3789" t="str">
        <f t="shared" si="118"/>
        <v>Grant Lauren</v>
      </c>
      <c r="E3789" t="s">
        <v>15</v>
      </c>
      <c r="F3789" t="s">
        <v>38</v>
      </c>
      <c r="G3789" t="s">
        <v>2305</v>
      </c>
      <c r="H3789" t="s">
        <v>1826</v>
      </c>
      <c r="I3789" t="s">
        <v>38</v>
      </c>
      <c r="J3789" t="s">
        <v>19</v>
      </c>
      <c r="K3789" t="str">
        <f>INDEX(Table6[Column1],MATCH(L3789,Table6[Column2]))</f>
        <v>Young Adults</v>
      </c>
      <c r="L3789">
        <v>30.365403730000001</v>
      </c>
      <c r="M3789" t="str">
        <f>VLOOKUP(L3789,Table1[],2)</f>
        <v>30 - 39</v>
      </c>
      <c r="N3789" t="str">
        <f>INDEX(Table7[Column1],MATCH(O3789,Table7[Column2]))</f>
        <v>Learning Stage</v>
      </c>
      <c r="O3789">
        <v>4.6922626919999999</v>
      </c>
      <c r="P3789" t="str">
        <f>VLOOKUP(O3789,Table13[],2)</f>
        <v>1 - 5</v>
      </c>
      <c r="Q3789" t="str">
        <f>INDEX(Table8[Column1],MATCH(R3789,Table8[Column2]))</f>
        <v>Scheduled</v>
      </c>
      <c r="R3789">
        <v>0</v>
      </c>
      <c r="S3789">
        <f t="shared" si="119"/>
        <v>0</v>
      </c>
      <c r="T3789" t="s">
        <v>19</v>
      </c>
    </row>
    <row r="3790" spans="1:20" x14ac:dyDescent="0.25">
      <c r="A3790">
        <v>3789</v>
      </c>
      <c r="B3790" t="s">
        <v>1624</v>
      </c>
      <c r="C3790" t="s">
        <v>3573</v>
      </c>
      <c r="D3790" t="str">
        <f t="shared" si="118"/>
        <v>Rodriguez Jovita</v>
      </c>
      <c r="E3790" t="s">
        <v>15</v>
      </c>
      <c r="F3790" t="s">
        <v>38</v>
      </c>
      <c r="G3790" t="s">
        <v>1060</v>
      </c>
      <c r="H3790" t="s">
        <v>1061</v>
      </c>
      <c r="I3790" t="s">
        <v>38</v>
      </c>
      <c r="J3790" t="s">
        <v>19</v>
      </c>
      <c r="K3790" t="str">
        <f>INDEX(Table6[Column1],MATCH(L3790,Table6[Column2]))</f>
        <v>Young Adults</v>
      </c>
      <c r="L3790">
        <v>35.650882000000003</v>
      </c>
      <c r="M3790" t="str">
        <f>VLOOKUP(L3790,Table1[],2)</f>
        <v>30 - 39</v>
      </c>
      <c r="N3790" t="str">
        <f>INDEX(Table7[Column1],MATCH(O3790,Table7[Column2]))</f>
        <v>Learning Stage</v>
      </c>
      <c r="O3790">
        <v>5.0365038330000003</v>
      </c>
      <c r="P3790" t="str">
        <f>VLOOKUP(O3790,Table13[],2)</f>
        <v>1 - 5</v>
      </c>
      <c r="Q3790" t="str">
        <f>INDEX(Table8[Column1],MATCH(R3790,Table8[Column2]))</f>
        <v>Maintained</v>
      </c>
      <c r="R3790">
        <v>75.291816339999997</v>
      </c>
      <c r="S3790">
        <f t="shared" si="119"/>
        <v>3.1371590141666665</v>
      </c>
      <c r="T3790" t="s">
        <v>19</v>
      </c>
    </row>
    <row r="3791" spans="1:20" x14ac:dyDescent="0.25">
      <c r="A3791">
        <v>3790</v>
      </c>
      <c r="B3791" t="s">
        <v>3574</v>
      </c>
      <c r="C3791" t="s">
        <v>504</v>
      </c>
      <c r="D3791" t="str">
        <f t="shared" si="118"/>
        <v>McDonnell Ann</v>
      </c>
      <c r="E3791" t="s">
        <v>15</v>
      </c>
      <c r="F3791" t="s">
        <v>127</v>
      </c>
      <c r="G3791" t="s">
        <v>2305</v>
      </c>
      <c r="H3791" t="s">
        <v>1826</v>
      </c>
      <c r="I3791" t="s">
        <v>127</v>
      </c>
      <c r="J3791" t="s">
        <v>19</v>
      </c>
      <c r="K3791" t="str">
        <f>INDEX(Table6[Column1],MATCH(L3791,Table6[Column2]))</f>
        <v>Youth</v>
      </c>
      <c r="L3791">
        <v>27.76352666</v>
      </c>
      <c r="M3791" t="str">
        <f>VLOOKUP(L3791,Table1[],2)</f>
        <v>20 - 29</v>
      </c>
      <c r="N3791" t="str">
        <f>INDEX(Table7[Column1],MATCH(O3791,Table7[Column2]))</f>
        <v>Fitting in Stage</v>
      </c>
      <c r="O3791">
        <v>6.5668246229999996</v>
      </c>
      <c r="P3791" t="str">
        <f>VLOOKUP(O3791,Table13[],2)</f>
        <v>6 - 10</v>
      </c>
      <c r="Q3791" t="str">
        <f>INDEX(Table8[Column1],MATCH(R3791,Table8[Column2]))</f>
        <v>Scheduled</v>
      </c>
      <c r="R3791">
        <v>17.697609660000001</v>
      </c>
      <c r="S3791">
        <f t="shared" si="119"/>
        <v>0.73740040250000005</v>
      </c>
      <c r="T3791" t="s">
        <v>19</v>
      </c>
    </row>
    <row r="3792" spans="1:20" x14ac:dyDescent="0.25">
      <c r="A3792">
        <v>3791</v>
      </c>
      <c r="B3792" t="s">
        <v>1944</v>
      </c>
      <c r="C3792" t="s">
        <v>142</v>
      </c>
      <c r="D3792" t="str">
        <f t="shared" si="118"/>
        <v>Pineiro Adam</v>
      </c>
      <c r="E3792" t="s">
        <v>22</v>
      </c>
      <c r="F3792" t="s">
        <v>33</v>
      </c>
      <c r="G3792" t="s">
        <v>2305</v>
      </c>
      <c r="H3792" t="s">
        <v>1826</v>
      </c>
      <c r="I3792" t="s">
        <v>33</v>
      </c>
      <c r="J3792" t="s">
        <v>19</v>
      </c>
      <c r="K3792" t="str">
        <f>INDEX(Table6[Column1],MATCH(L3792,Table6[Column2]))</f>
        <v>Seniors</v>
      </c>
      <c r="L3792">
        <v>69.884304459999996</v>
      </c>
      <c r="M3792" t="str">
        <f>VLOOKUP(L3792,Table1[],2)</f>
        <v>60 and Above</v>
      </c>
      <c r="N3792" t="str">
        <f>INDEX(Table7[Column1],MATCH(O3792,Table7[Column2]))</f>
        <v>Learning Stage</v>
      </c>
      <c r="O3792">
        <v>2.9466506379999999</v>
      </c>
      <c r="P3792" t="str">
        <f>VLOOKUP(O3792,Table13[],2)</f>
        <v>1 - 5</v>
      </c>
      <c r="Q3792" t="str">
        <f>INDEX(Table8[Column1],MATCH(R3792,Table8[Column2]))</f>
        <v>Unexcused</v>
      </c>
      <c r="R3792">
        <v>196.58211259999999</v>
      </c>
      <c r="S3792">
        <f t="shared" si="119"/>
        <v>8.1909213583333322</v>
      </c>
      <c r="T3792" t="s">
        <v>19</v>
      </c>
    </row>
    <row r="3793" spans="1:20" x14ac:dyDescent="0.25">
      <c r="A3793">
        <v>3792</v>
      </c>
      <c r="B3793" t="s">
        <v>3575</v>
      </c>
      <c r="C3793" t="s">
        <v>3576</v>
      </c>
      <c r="D3793" t="str">
        <f t="shared" si="118"/>
        <v>Quattlebaum Nina</v>
      </c>
      <c r="E3793" t="s">
        <v>15</v>
      </c>
      <c r="F3793" t="s">
        <v>3192</v>
      </c>
      <c r="G3793" t="s">
        <v>17</v>
      </c>
      <c r="H3793" t="s">
        <v>18</v>
      </c>
      <c r="I3793" t="s">
        <v>1435</v>
      </c>
      <c r="J3793" t="s">
        <v>19</v>
      </c>
      <c r="K3793" t="str">
        <f>INDEX(Table6[Column1],MATCH(L3793,Table6[Column2]))</f>
        <v>Young Adults</v>
      </c>
      <c r="L3793">
        <v>37.589386089999998</v>
      </c>
      <c r="M3793" t="str">
        <f>VLOOKUP(L3793,Table1[],2)</f>
        <v>30 - 39</v>
      </c>
      <c r="N3793" t="str">
        <f>INDEX(Table7[Column1],MATCH(O3793,Table7[Column2]))</f>
        <v>Learning Stage</v>
      </c>
      <c r="O3793">
        <v>3.2949518759999998</v>
      </c>
      <c r="P3793" t="str">
        <f>VLOOKUP(O3793,Table13[],2)</f>
        <v>1 - 5</v>
      </c>
      <c r="Q3793" t="str">
        <f>INDEX(Table8[Column1],MATCH(R3793,Table8[Column2]))</f>
        <v>Maintained</v>
      </c>
      <c r="R3793">
        <v>42.026602680000003</v>
      </c>
      <c r="S3793">
        <f t="shared" si="119"/>
        <v>1.7511084450000003</v>
      </c>
      <c r="T3793" t="s">
        <v>19</v>
      </c>
    </row>
    <row r="3794" spans="1:20" x14ac:dyDescent="0.25">
      <c r="A3794">
        <v>3793</v>
      </c>
      <c r="B3794" t="s">
        <v>2235</v>
      </c>
      <c r="C3794" t="s">
        <v>1354</v>
      </c>
      <c r="D3794" t="str">
        <f t="shared" si="118"/>
        <v>Gonzales Sara</v>
      </c>
      <c r="E3794" t="s">
        <v>15</v>
      </c>
      <c r="F3794" t="s">
        <v>38</v>
      </c>
      <c r="G3794" t="s">
        <v>2305</v>
      </c>
      <c r="H3794" t="s">
        <v>1826</v>
      </c>
      <c r="I3794" t="s">
        <v>38</v>
      </c>
      <c r="J3794" t="s">
        <v>19</v>
      </c>
      <c r="K3794" t="str">
        <f>INDEX(Table6[Column1],MATCH(L3794,Table6[Column2]))</f>
        <v>Youth</v>
      </c>
      <c r="L3794">
        <v>29.204985059999998</v>
      </c>
      <c r="M3794" t="str">
        <f>VLOOKUP(L3794,Table1[],2)</f>
        <v>20 - 29</v>
      </c>
      <c r="N3794" t="str">
        <f>INDEX(Table7[Column1],MATCH(O3794,Table7[Column2]))</f>
        <v>Fitting in Stage</v>
      </c>
      <c r="O3794">
        <v>7.829939274</v>
      </c>
      <c r="P3794" t="str">
        <f>VLOOKUP(O3794,Table13[],2)</f>
        <v>6 - 10</v>
      </c>
      <c r="Q3794" t="str">
        <f>INDEX(Table8[Column1],MATCH(R3794,Table8[Column2]))</f>
        <v>Scheduled</v>
      </c>
      <c r="R3794">
        <v>8.3663701269999997</v>
      </c>
      <c r="S3794">
        <f t="shared" si="119"/>
        <v>0.34859875529166667</v>
      </c>
      <c r="T3794" t="s">
        <v>19</v>
      </c>
    </row>
    <row r="3795" spans="1:20" x14ac:dyDescent="0.25">
      <c r="A3795">
        <v>3794</v>
      </c>
      <c r="B3795" t="s">
        <v>3577</v>
      </c>
      <c r="C3795" t="s">
        <v>630</v>
      </c>
      <c r="D3795" t="str">
        <f t="shared" si="118"/>
        <v>Cane Richard</v>
      </c>
      <c r="E3795" t="s">
        <v>22</v>
      </c>
      <c r="F3795" t="s">
        <v>825</v>
      </c>
      <c r="G3795" t="s">
        <v>2305</v>
      </c>
      <c r="H3795" t="s">
        <v>1826</v>
      </c>
      <c r="I3795" t="s">
        <v>157</v>
      </c>
      <c r="J3795" t="s">
        <v>19</v>
      </c>
      <c r="K3795" t="str">
        <f>INDEX(Table6[Column1],MATCH(L3795,Table6[Column2]))</f>
        <v>Young Adults</v>
      </c>
      <c r="L3795">
        <v>38.210350529999999</v>
      </c>
      <c r="M3795" t="str">
        <f>VLOOKUP(L3795,Table1[],2)</f>
        <v>30 - 39</v>
      </c>
      <c r="N3795" t="str">
        <f>INDEX(Table7[Column1],MATCH(O3795,Table7[Column2]))</f>
        <v>Learning Stage</v>
      </c>
      <c r="O3795">
        <v>3.789840136</v>
      </c>
      <c r="P3795" t="str">
        <f>VLOOKUP(O3795,Table13[],2)</f>
        <v>1 - 5</v>
      </c>
      <c r="Q3795" t="str">
        <f>INDEX(Table8[Column1],MATCH(R3795,Table8[Column2]))</f>
        <v>Scheduled</v>
      </c>
      <c r="R3795">
        <v>31.787953470000001</v>
      </c>
      <c r="S3795">
        <f t="shared" si="119"/>
        <v>1.3244980612500001</v>
      </c>
      <c r="T3795" t="s">
        <v>19</v>
      </c>
    </row>
    <row r="3796" spans="1:20" x14ac:dyDescent="0.25">
      <c r="A3796">
        <v>3795</v>
      </c>
      <c r="B3796" t="s">
        <v>3578</v>
      </c>
      <c r="C3796" t="s">
        <v>3579</v>
      </c>
      <c r="D3796" t="str">
        <f t="shared" si="118"/>
        <v>Bianchi Marlon</v>
      </c>
      <c r="E3796" t="s">
        <v>22</v>
      </c>
      <c r="F3796" t="s">
        <v>846</v>
      </c>
      <c r="G3796" t="s">
        <v>2305</v>
      </c>
      <c r="H3796" t="s">
        <v>1826</v>
      </c>
      <c r="I3796" t="s">
        <v>169</v>
      </c>
      <c r="J3796" t="s">
        <v>19</v>
      </c>
      <c r="K3796" t="str">
        <f>INDEX(Table6[Column1],MATCH(L3796,Table6[Column2]))</f>
        <v>Young Adults</v>
      </c>
      <c r="L3796">
        <v>30.074304909999999</v>
      </c>
      <c r="M3796" t="str">
        <f>VLOOKUP(L3796,Table1[],2)</f>
        <v>30 - 39</v>
      </c>
      <c r="N3796" t="str">
        <f>INDEX(Table7[Column1],MATCH(O3796,Table7[Column2]))</f>
        <v>Learning Stage</v>
      </c>
      <c r="O3796">
        <v>5.9340437650000002</v>
      </c>
      <c r="P3796" t="str">
        <f>VLOOKUP(O3796,Table13[],2)</f>
        <v>1 - 5</v>
      </c>
      <c r="Q3796" t="str">
        <f>INDEX(Table8[Column1],MATCH(R3796,Table8[Column2]))</f>
        <v>Scheduled</v>
      </c>
      <c r="R3796">
        <v>0</v>
      </c>
      <c r="S3796">
        <f t="shared" si="119"/>
        <v>0</v>
      </c>
      <c r="T3796" t="s">
        <v>19</v>
      </c>
    </row>
    <row r="3797" spans="1:20" x14ac:dyDescent="0.25">
      <c r="A3797">
        <v>3796</v>
      </c>
      <c r="B3797" t="s">
        <v>1169</v>
      </c>
      <c r="C3797" t="s">
        <v>3580</v>
      </c>
      <c r="D3797" t="str">
        <f t="shared" si="118"/>
        <v>Bradley Jacquelyn</v>
      </c>
      <c r="E3797" t="s">
        <v>15</v>
      </c>
      <c r="F3797" t="s">
        <v>33</v>
      </c>
      <c r="G3797" t="s">
        <v>2305</v>
      </c>
      <c r="H3797" t="s">
        <v>1826</v>
      </c>
      <c r="I3797" t="s">
        <v>33</v>
      </c>
      <c r="J3797" t="s">
        <v>19</v>
      </c>
      <c r="K3797" t="str">
        <f>INDEX(Table6[Column1],MATCH(L3797,Table6[Column2]))</f>
        <v>Young Adults</v>
      </c>
      <c r="L3797">
        <v>35.428706050000002</v>
      </c>
      <c r="M3797" t="str">
        <f>VLOOKUP(L3797,Table1[],2)</f>
        <v>30 - 39</v>
      </c>
      <c r="N3797" t="str">
        <f>INDEX(Table7[Column1],MATCH(O3797,Table7[Column2]))</f>
        <v>Learning Stage</v>
      </c>
      <c r="O3797">
        <v>4.2809137850000001</v>
      </c>
      <c r="P3797" t="str">
        <f>VLOOKUP(O3797,Table13[],2)</f>
        <v>1 - 5</v>
      </c>
      <c r="Q3797" t="str">
        <f>INDEX(Table8[Column1],MATCH(R3797,Table8[Column2]))</f>
        <v>Scheduled</v>
      </c>
      <c r="R3797">
        <v>37.542944069999997</v>
      </c>
      <c r="S3797">
        <f t="shared" si="119"/>
        <v>1.5642893362499999</v>
      </c>
      <c r="T3797" t="s">
        <v>19</v>
      </c>
    </row>
    <row r="3798" spans="1:20" x14ac:dyDescent="0.25">
      <c r="A3798">
        <v>3797</v>
      </c>
      <c r="B3798" t="s">
        <v>3581</v>
      </c>
      <c r="C3798" t="s">
        <v>2075</v>
      </c>
      <c r="D3798" t="str">
        <f t="shared" si="118"/>
        <v>McBee Jessie</v>
      </c>
      <c r="E3798" t="s">
        <v>22</v>
      </c>
      <c r="F3798" t="s">
        <v>458</v>
      </c>
      <c r="G3798" t="s">
        <v>2305</v>
      </c>
      <c r="H3798" t="s">
        <v>1826</v>
      </c>
      <c r="I3798" t="s">
        <v>138</v>
      </c>
      <c r="J3798" t="s">
        <v>19</v>
      </c>
      <c r="K3798" t="str">
        <f>INDEX(Table6[Column1],MATCH(L3798,Table6[Column2]))</f>
        <v>Adults</v>
      </c>
      <c r="L3798">
        <v>48.017707260000002</v>
      </c>
      <c r="M3798" t="str">
        <f>VLOOKUP(L3798,Table1[],2)</f>
        <v>40 - 49</v>
      </c>
      <c r="N3798" t="str">
        <f>INDEX(Table7[Column1],MATCH(O3798,Table7[Column2]))</f>
        <v>Learning Stage</v>
      </c>
      <c r="O3798">
        <v>4.2831470879999998</v>
      </c>
      <c r="P3798" t="str">
        <f>VLOOKUP(O3798,Table13[],2)</f>
        <v>1 - 5</v>
      </c>
      <c r="Q3798" t="str">
        <f>INDEX(Table8[Column1],MATCH(R3798,Table8[Column2]))</f>
        <v>Habitual</v>
      </c>
      <c r="R3798">
        <v>87.829985800000003</v>
      </c>
      <c r="S3798">
        <f t="shared" si="119"/>
        <v>3.6595827416666666</v>
      </c>
      <c r="T3798" t="s">
        <v>19</v>
      </c>
    </row>
    <row r="3799" spans="1:20" x14ac:dyDescent="0.25">
      <c r="A3799">
        <v>3798</v>
      </c>
      <c r="B3799" t="s">
        <v>3582</v>
      </c>
      <c r="C3799" t="s">
        <v>401</v>
      </c>
      <c r="D3799" t="str">
        <f t="shared" si="118"/>
        <v>Troyer Michael</v>
      </c>
      <c r="E3799" t="s">
        <v>22</v>
      </c>
      <c r="F3799" t="s">
        <v>30</v>
      </c>
      <c r="G3799" t="s">
        <v>17</v>
      </c>
      <c r="H3799" t="s">
        <v>18</v>
      </c>
      <c r="I3799" t="s">
        <v>30</v>
      </c>
      <c r="J3799" t="s">
        <v>19</v>
      </c>
      <c r="K3799" t="str">
        <f>INDEX(Table6[Column1],MATCH(L3799,Table6[Column2]))</f>
        <v>Seniors</v>
      </c>
      <c r="L3799">
        <v>60.716169489999999</v>
      </c>
      <c r="M3799" t="str">
        <f>VLOOKUP(L3799,Table1[],2)</f>
        <v>60 and Above</v>
      </c>
      <c r="N3799" t="str">
        <f>INDEX(Table7[Column1],MATCH(O3799,Table7[Column2]))</f>
        <v>Learning Stage</v>
      </c>
      <c r="O3799">
        <v>4.0927445540000003</v>
      </c>
      <c r="P3799" t="str">
        <f>VLOOKUP(O3799,Table13[],2)</f>
        <v>1 - 5</v>
      </c>
      <c r="Q3799" t="str">
        <f>INDEX(Table8[Column1],MATCH(R3799,Table8[Column2]))</f>
        <v>Excused</v>
      </c>
      <c r="R3799">
        <v>154.36105749999999</v>
      </c>
      <c r="S3799">
        <f t="shared" si="119"/>
        <v>6.4317107291666655</v>
      </c>
      <c r="T3799" t="s">
        <v>19</v>
      </c>
    </row>
    <row r="3800" spans="1:20" x14ac:dyDescent="0.25">
      <c r="A3800">
        <v>3799</v>
      </c>
      <c r="B3800" t="s">
        <v>3583</v>
      </c>
      <c r="C3800" t="s">
        <v>56</v>
      </c>
      <c r="D3800" t="str">
        <f t="shared" si="118"/>
        <v>Wetter James</v>
      </c>
      <c r="E3800" t="s">
        <v>22</v>
      </c>
      <c r="F3800" t="s">
        <v>38</v>
      </c>
      <c r="G3800" t="s">
        <v>1060</v>
      </c>
      <c r="H3800" t="s">
        <v>1061</v>
      </c>
      <c r="I3800" t="s">
        <v>38</v>
      </c>
      <c r="J3800" t="s">
        <v>19</v>
      </c>
      <c r="K3800" t="str">
        <f>INDEX(Table6[Column1],MATCH(L3800,Table6[Column2]))</f>
        <v>Adults</v>
      </c>
      <c r="L3800">
        <v>41.683684229999997</v>
      </c>
      <c r="M3800" t="str">
        <f>VLOOKUP(L3800,Table1[],2)</f>
        <v>40 - 49</v>
      </c>
      <c r="N3800" t="str">
        <f>INDEX(Table7[Column1],MATCH(O3800,Table7[Column2]))</f>
        <v>Fitting in Stage</v>
      </c>
      <c r="O3800">
        <v>6.4130996280000003</v>
      </c>
      <c r="P3800" t="str">
        <f>VLOOKUP(O3800,Table13[],2)</f>
        <v>6 - 10</v>
      </c>
      <c r="Q3800" t="str">
        <f>INDEX(Table8[Column1],MATCH(R3800,Table8[Column2]))</f>
        <v>Scheduled</v>
      </c>
      <c r="R3800">
        <v>33.370399519999999</v>
      </c>
      <c r="S3800">
        <f t="shared" si="119"/>
        <v>1.3904333133333333</v>
      </c>
      <c r="T3800" t="s">
        <v>19</v>
      </c>
    </row>
    <row r="3801" spans="1:20" x14ac:dyDescent="0.25">
      <c r="A3801">
        <v>3800</v>
      </c>
      <c r="B3801" t="s">
        <v>3584</v>
      </c>
      <c r="C3801" t="s">
        <v>887</v>
      </c>
      <c r="D3801" t="str">
        <f t="shared" si="118"/>
        <v>Hildebrand Nicholas</v>
      </c>
      <c r="E3801" t="s">
        <v>22</v>
      </c>
      <c r="F3801" t="s">
        <v>30</v>
      </c>
      <c r="G3801" t="s">
        <v>2305</v>
      </c>
      <c r="H3801" t="s">
        <v>1826</v>
      </c>
      <c r="I3801" t="s">
        <v>30</v>
      </c>
      <c r="J3801" t="s">
        <v>19</v>
      </c>
      <c r="K3801" t="str">
        <f>INDEX(Table6[Column1],MATCH(L3801,Table6[Column2]))</f>
        <v>Elders</v>
      </c>
      <c r="L3801">
        <v>53.456881160000002</v>
      </c>
      <c r="M3801" t="str">
        <f>VLOOKUP(L3801,Table1[],2)</f>
        <v>50 - 59</v>
      </c>
      <c r="N3801" t="str">
        <f>INDEX(Table7[Column1],MATCH(O3801,Table7[Column2]))</f>
        <v>Learning Stage</v>
      </c>
      <c r="O3801">
        <v>5.3567013809999997</v>
      </c>
      <c r="P3801" t="str">
        <f>VLOOKUP(O3801,Table13[],2)</f>
        <v>1 - 5</v>
      </c>
      <c r="Q3801" t="str">
        <f>INDEX(Table8[Column1],MATCH(R3801,Table8[Column2]))</f>
        <v>Habitual</v>
      </c>
      <c r="R3801">
        <v>116.5330134</v>
      </c>
      <c r="S3801">
        <f t="shared" si="119"/>
        <v>4.8555422250000007</v>
      </c>
      <c r="T3801" t="s">
        <v>19</v>
      </c>
    </row>
    <row r="3802" spans="1:20" x14ac:dyDescent="0.25">
      <c r="A3802">
        <v>3801</v>
      </c>
      <c r="B3802" t="s">
        <v>432</v>
      </c>
      <c r="C3802" t="s">
        <v>1631</v>
      </c>
      <c r="D3802" t="str">
        <f t="shared" si="118"/>
        <v>Norman Leroy</v>
      </c>
      <c r="E3802" t="s">
        <v>22</v>
      </c>
      <c r="F3802" t="s">
        <v>23</v>
      </c>
      <c r="G3802" t="s">
        <v>2305</v>
      </c>
      <c r="H3802" t="s">
        <v>1826</v>
      </c>
      <c r="I3802" t="s">
        <v>24</v>
      </c>
      <c r="J3802" t="s">
        <v>19</v>
      </c>
      <c r="K3802" t="str">
        <f>INDEX(Table6[Column1],MATCH(L3802,Table6[Column2]))</f>
        <v>Adults</v>
      </c>
      <c r="L3802">
        <v>45.343694730000003</v>
      </c>
      <c r="M3802" t="str">
        <f>VLOOKUP(L3802,Table1[],2)</f>
        <v>40 - 49</v>
      </c>
      <c r="N3802" t="str">
        <f>INDEX(Table7[Column1],MATCH(O3802,Table7[Column2]))</f>
        <v>Learning Stage</v>
      </c>
      <c r="O3802">
        <v>5.5808055249999997</v>
      </c>
      <c r="P3802" t="str">
        <f>VLOOKUP(O3802,Table13[],2)</f>
        <v>1 - 5</v>
      </c>
      <c r="Q3802" t="str">
        <f>INDEX(Table8[Column1],MATCH(R3802,Table8[Column2]))</f>
        <v>Habitual</v>
      </c>
      <c r="R3802">
        <v>102.2961136</v>
      </c>
      <c r="S3802">
        <f t="shared" si="119"/>
        <v>4.2623380666666666</v>
      </c>
      <c r="T3802" t="s">
        <v>19</v>
      </c>
    </row>
    <row r="3803" spans="1:20" x14ac:dyDescent="0.25">
      <c r="A3803">
        <v>3802</v>
      </c>
      <c r="B3803" t="s">
        <v>3585</v>
      </c>
      <c r="C3803" t="s">
        <v>2053</v>
      </c>
      <c r="D3803" t="str">
        <f t="shared" si="118"/>
        <v>Larrick Blanche</v>
      </c>
      <c r="E3803" t="s">
        <v>15</v>
      </c>
      <c r="F3803" t="s">
        <v>276</v>
      </c>
      <c r="G3803" t="s">
        <v>2305</v>
      </c>
      <c r="H3803" t="s">
        <v>1826</v>
      </c>
      <c r="I3803" t="s">
        <v>277</v>
      </c>
      <c r="J3803" t="s">
        <v>19</v>
      </c>
      <c r="K3803" t="str">
        <f>INDEX(Table6[Column1],MATCH(L3803,Table6[Column2]))</f>
        <v>Adults</v>
      </c>
      <c r="L3803">
        <v>41.576601050000001</v>
      </c>
      <c r="M3803" t="str">
        <f>VLOOKUP(L3803,Table1[],2)</f>
        <v>40 - 49</v>
      </c>
      <c r="N3803" t="str">
        <f>INDEX(Table7[Column1],MATCH(O3803,Table7[Column2]))</f>
        <v>Fitting in Stage</v>
      </c>
      <c r="O3803">
        <v>6.395799169</v>
      </c>
      <c r="P3803" t="str">
        <f>VLOOKUP(O3803,Table13[],2)</f>
        <v>6 - 10</v>
      </c>
      <c r="Q3803" t="str">
        <f>INDEX(Table8[Column1],MATCH(R3803,Table8[Column2]))</f>
        <v>Maintained</v>
      </c>
      <c r="R3803">
        <v>68.156359850000001</v>
      </c>
      <c r="S3803">
        <f t="shared" si="119"/>
        <v>2.8398483270833332</v>
      </c>
      <c r="T3803" t="s">
        <v>19</v>
      </c>
    </row>
    <row r="3804" spans="1:20" x14ac:dyDescent="0.25">
      <c r="A3804">
        <v>3803</v>
      </c>
      <c r="B3804" t="s">
        <v>3586</v>
      </c>
      <c r="C3804" t="s">
        <v>21</v>
      </c>
      <c r="D3804" t="str">
        <f t="shared" si="118"/>
        <v>Crenshaw Stephen</v>
      </c>
      <c r="E3804" t="s">
        <v>22</v>
      </c>
      <c r="F3804" t="s">
        <v>27</v>
      </c>
      <c r="G3804" t="s">
        <v>2305</v>
      </c>
      <c r="H3804" t="s">
        <v>1826</v>
      </c>
      <c r="I3804" t="s">
        <v>27</v>
      </c>
      <c r="J3804" t="s">
        <v>19</v>
      </c>
      <c r="K3804" t="str">
        <f>INDEX(Table6[Column1],MATCH(L3804,Table6[Column2]))</f>
        <v>Adults</v>
      </c>
      <c r="L3804">
        <v>40.30474813</v>
      </c>
      <c r="M3804" t="str">
        <f>VLOOKUP(L3804,Table1[],2)</f>
        <v>40 - 49</v>
      </c>
      <c r="N3804" t="str">
        <f>INDEX(Table7[Column1],MATCH(O3804,Table7[Column2]))</f>
        <v>Learning Stage</v>
      </c>
      <c r="O3804">
        <v>5.8142068130000002</v>
      </c>
      <c r="P3804" t="str">
        <f>VLOOKUP(O3804,Table13[],2)</f>
        <v>1 - 5</v>
      </c>
      <c r="Q3804" t="str">
        <f>INDEX(Table8[Column1],MATCH(R3804,Table8[Column2]))</f>
        <v>Maintained</v>
      </c>
      <c r="R3804">
        <v>74.415426909999994</v>
      </c>
      <c r="S3804">
        <f t="shared" si="119"/>
        <v>3.1006427879166667</v>
      </c>
      <c r="T3804" t="s">
        <v>19</v>
      </c>
    </row>
    <row r="3805" spans="1:20" x14ac:dyDescent="0.25">
      <c r="A3805">
        <v>3804</v>
      </c>
      <c r="B3805" t="s">
        <v>421</v>
      </c>
      <c r="C3805" t="s">
        <v>75</v>
      </c>
      <c r="D3805" t="str">
        <f t="shared" si="118"/>
        <v>Mitchell Josephine</v>
      </c>
      <c r="E3805" t="s">
        <v>15</v>
      </c>
      <c r="F3805" t="s">
        <v>38</v>
      </c>
      <c r="G3805" t="s">
        <v>1060</v>
      </c>
      <c r="H3805" t="s">
        <v>1061</v>
      </c>
      <c r="I3805" t="s">
        <v>38</v>
      </c>
      <c r="J3805" t="s">
        <v>19</v>
      </c>
      <c r="K3805" t="str">
        <f>INDEX(Table6[Column1],MATCH(L3805,Table6[Column2]))</f>
        <v>Young Adults</v>
      </c>
      <c r="L3805">
        <v>30.309129630000001</v>
      </c>
      <c r="M3805" t="str">
        <f>VLOOKUP(L3805,Table1[],2)</f>
        <v>30 - 39</v>
      </c>
      <c r="N3805" t="str">
        <f>INDEX(Table7[Column1],MATCH(O3805,Table7[Column2]))</f>
        <v>Learning Stage</v>
      </c>
      <c r="O3805">
        <v>2.4959432719999999</v>
      </c>
      <c r="P3805" t="str">
        <f>VLOOKUP(O3805,Table13[],2)</f>
        <v>1 - 5</v>
      </c>
      <c r="Q3805" t="str">
        <f>INDEX(Table8[Column1],MATCH(R3805,Table8[Column2]))</f>
        <v>Scheduled</v>
      </c>
      <c r="R3805">
        <v>0</v>
      </c>
      <c r="S3805">
        <f t="shared" si="119"/>
        <v>0</v>
      </c>
      <c r="T3805" t="s">
        <v>19</v>
      </c>
    </row>
    <row r="3806" spans="1:20" x14ac:dyDescent="0.25">
      <c r="A3806">
        <v>3805</v>
      </c>
      <c r="B3806" t="s">
        <v>966</v>
      </c>
      <c r="C3806" t="s">
        <v>180</v>
      </c>
      <c r="D3806" t="str">
        <f t="shared" si="118"/>
        <v>Miller Tammy</v>
      </c>
      <c r="E3806" t="s">
        <v>15</v>
      </c>
      <c r="F3806" t="s">
        <v>54</v>
      </c>
      <c r="G3806" t="s">
        <v>2305</v>
      </c>
      <c r="H3806" t="s">
        <v>1826</v>
      </c>
      <c r="I3806" t="s">
        <v>54</v>
      </c>
      <c r="J3806" t="s">
        <v>19</v>
      </c>
      <c r="K3806" t="str">
        <f>INDEX(Table6[Column1],MATCH(L3806,Table6[Column2]))</f>
        <v>Adults</v>
      </c>
      <c r="L3806">
        <v>48.807224810000001</v>
      </c>
      <c r="M3806" t="str">
        <f>VLOOKUP(L3806,Table1[],2)</f>
        <v>40 - 49</v>
      </c>
      <c r="N3806" t="str">
        <f>INDEX(Table7[Column1],MATCH(O3806,Table7[Column2]))</f>
        <v>Learning Stage</v>
      </c>
      <c r="O3806">
        <v>3.3250753999999998</v>
      </c>
      <c r="P3806" t="str">
        <f>VLOOKUP(O3806,Table13[],2)</f>
        <v>1 - 5</v>
      </c>
      <c r="Q3806" t="str">
        <f>INDEX(Table8[Column1],MATCH(R3806,Table8[Column2]))</f>
        <v>Excused</v>
      </c>
      <c r="R3806">
        <v>120.2887054</v>
      </c>
      <c r="S3806">
        <f t="shared" si="119"/>
        <v>5.0120293916666672</v>
      </c>
      <c r="T3806" t="s">
        <v>19</v>
      </c>
    </row>
    <row r="3807" spans="1:20" x14ac:dyDescent="0.25">
      <c r="A3807">
        <v>3806</v>
      </c>
      <c r="B3807" t="s">
        <v>1304</v>
      </c>
      <c r="C3807" t="s">
        <v>3587</v>
      </c>
      <c r="D3807" t="str">
        <f t="shared" si="118"/>
        <v>Erickson Adrianna</v>
      </c>
      <c r="E3807" t="s">
        <v>15</v>
      </c>
      <c r="F3807" t="s">
        <v>155</v>
      </c>
      <c r="G3807" t="s">
        <v>2305</v>
      </c>
      <c r="H3807" t="s">
        <v>1826</v>
      </c>
      <c r="I3807" t="s">
        <v>24</v>
      </c>
      <c r="J3807" t="s">
        <v>19</v>
      </c>
      <c r="K3807" t="str">
        <f>INDEX(Table6[Column1],MATCH(L3807,Table6[Column2]))</f>
        <v>Youth</v>
      </c>
      <c r="L3807">
        <v>22.1778707</v>
      </c>
      <c r="M3807" t="str">
        <f>VLOOKUP(L3807,Table1[],2)</f>
        <v>20 - 29</v>
      </c>
      <c r="N3807" t="str">
        <f>INDEX(Table7[Column1],MATCH(O3807,Table7[Column2]))</f>
        <v>Learning Stage</v>
      </c>
      <c r="O3807">
        <v>5.1450760899999999</v>
      </c>
      <c r="P3807" t="str">
        <f>VLOOKUP(O3807,Table13[],2)</f>
        <v>1 - 5</v>
      </c>
      <c r="Q3807" t="str">
        <f>INDEX(Table8[Column1],MATCH(R3807,Table8[Column2]))</f>
        <v>Scheduled</v>
      </c>
      <c r="R3807">
        <v>0</v>
      </c>
      <c r="S3807">
        <f t="shared" si="119"/>
        <v>0</v>
      </c>
      <c r="T3807" t="s">
        <v>19</v>
      </c>
    </row>
    <row r="3808" spans="1:20" x14ac:dyDescent="0.25">
      <c r="A3808">
        <v>3807</v>
      </c>
      <c r="B3808" t="s">
        <v>3588</v>
      </c>
      <c r="C3808" t="s">
        <v>885</v>
      </c>
      <c r="D3808" t="str">
        <f t="shared" si="118"/>
        <v>Wilhelm Elizabeth</v>
      </c>
      <c r="E3808" t="s">
        <v>15</v>
      </c>
      <c r="F3808" t="s">
        <v>1731</v>
      </c>
      <c r="G3808" t="s">
        <v>2305</v>
      </c>
      <c r="H3808" t="s">
        <v>1826</v>
      </c>
      <c r="I3808" t="s">
        <v>38</v>
      </c>
      <c r="J3808" t="s">
        <v>19</v>
      </c>
      <c r="K3808" t="str">
        <f>INDEX(Table6[Column1],MATCH(L3808,Table6[Column2]))</f>
        <v>Young Adults</v>
      </c>
      <c r="L3808">
        <v>35.195103789999997</v>
      </c>
      <c r="M3808" t="str">
        <f>VLOOKUP(L3808,Table1[],2)</f>
        <v>30 - 39</v>
      </c>
      <c r="N3808" t="str">
        <f>INDEX(Table7[Column1],MATCH(O3808,Table7[Column2]))</f>
        <v>Learning Stage</v>
      </c>
      <c r="O3808">
        <v>5.556717592</v>
      </c>
      <c r="P3808" t="str">
        <f>VLOOKUP(O3808,Table13[],2)</f>
        <v>1 - 5</v>
      </c>
      <c r="Q3808" t="str">
        <f>INDEX(Table8[Column1],MATCH(R3808,Table8[Column2]))</f>
        <v>Maintained</v>
      </c>
      <c r="R3808">
        <v>65.67038264</v>
      </c>
      <c r="S3808">
        <f t="shared" si="119"/>
        <v>2.7362659433333332</v>
      </c>
      <c r="T3808" t="s">
        <v>19</v>
      </c>
    </row>
    <row r="3809" spans="1:20" x14ac:dyDescent="0.25">
      <c r="A3809">
        <v>3808</v>
      </c>
      <c r="B3809" t="s">
        <v>3589</v>
      </c>
      <c r="C3809" t="s">
        <v>1532</v>
      </c>
      <c r="D3809" t="str">
        <f t="shared" si="118"/>
        <v>Wilber Laura</v>
      </c>
      <c r="E3809" t="s">
        <v>15</v>
      </c>
      <c r="F3809" t="s">
        <v>242</v>
      </c>
      <c r="G3809" t="s">
        <v>2305</v>
      </c>
      <c r="H3809" t="s">
        <v>1826</v>
      </c>
      <c r="I3809" t="s">
        <v>107</v>
      </c>
      <c r="J3809" t="s">
        <v>19</v>
      </c>
      <c r="K3809" t="str">
        <f>INDEX(Table6[Column1],MATCH(L3809,Table6[Column2]))</f>
        <v>Adults</v>
      </c>
      <c r="L3809">
        <v>49.180762180000002</v>
      </c>
      <c r="M3809" t="str">
        <f>VLOOKUP(L3809,Table1[],2)</f>
        <v>40 - 49</v>
      </c>
      <c r="N3809" t="str">
        <f>INDEX(Table7[Column1],MATCH(O3809,Table7[Column2]))</f>
        <v>Learning Stage</v>
      </c>
      <c r="O3809">
        <v>3.323758475</v>
      </c>
      <c r="P3809" t="str">
        <f>VLOOKUP(O3809,Table13[],2)</f>
        <v>1 - 5</v>
      </c>
      <c r="Q3809" t="str">
        <f>INDEX(Table8[Column1],MATCH(R3809,Table8[Column2]))</f>
        <v>Habitual</v>
      </c>
      <c r="R3809">
        <v>117.286822</v>
      </c>
      <c r="S3809">
        <f t="shared" si="119"/>
        <v>4.8869509166666667</v>
      </c>
      <c r="T3809" t="s">
        <v>19</v>
      </c>
    </row>
    <row r="3810" spans="1:20" x14ac:dyDescent="0.25">
      <c r="A3810">
        <v>3809</v>
      </c>
      <c r="B3810" t="s">
        <v>117</v>
      </c>
      <c r="C3810" t="s">
        <v>713</v>
      </c>
      <c r="D3810" t="str">
        <f t="shared" si="118"/>
        <v>Morris Angela</v>
      </c>
      <c r="E3810" t="s">
        <v>15</v>
      </c>
      <c r="F3810" t="s">
        <v>30</v>
      </c>
      <c r="G3810" t="s">
        <v>820</v>
      </c>
      <c r="H3810" t="s">
        <v>821</v>
      </c>
      <c r="I3810" t="s">
        <v>30</v>
      </c>
      <c r="J3810" t="s">
        <v>19</v>
      </c>
      <c r="K3810" t="str">
        <f>INDEX(Table6[Column1],MATCH(L3810,Table6[Column2]))</f>
        <v>Young Adults</v>
      </c>
      <c r="L3810">
        <v>37.361094999999999</v>
      </c>
      <c r="M3810" t="str">
        <f>VLOOKUP(L3810,Table1[],2)</f>
        <v>30 - 39</v>
      </c>
      <c r="N3810" t="str">
        <f>INDEX(Table7[Column1],MATCH(O3810,Table7[Column2]))</f>
        <v>Fitting in Stage</v>
      </c>
      <c r="O3810">
        <v>6.7425150909999996</v>
      </c>
      <c r="P3810" t="str">
        <f>VLOOKUP(O3810,Table13[],2)</f>
        <v>6 - 10</v>
      </c>
      <c r="Q3810" t="str">
        <f>INDEX(Table8[Column1],MATCH(R3810,Table8[Column2]))</f>
        <v>Maintained</v>
      </c>
      <c r="R3810">
        <v>46.63010671</v>
      </c>
      <c r="S3810">
        <f t="shared" si="119"/>
        <v>1.9429211129166666</v>
      </c>
      <c r="T3810" t="s">
        <v>19</v>
      </c>
    </row>
    <row r="3811" spans="1:20" x14ac:dyDescent="0.25">
      <c r="A3811">
        <v>3810</v>
      </c>
      <c r="B3811" t="s">
        <v>558</v>
      </c>
      <c r="C3811" t="s">
        <v>1169</v>
      </c>
      <c r="D3811" t="str">
        <f t="shared" si="118"/>
        <v>Salinas Bradley</v>
      </c>
      <c r="E3811" t="s">
        <v>22</v>
      </c>
      <c r="F3811" t="s">
        <v>152</v>
      </c>
      <c r="G3811" t="s">
        <v>820</v>
      </c>
      <c r="H3811" t="s">
        <v>821</v>
      </c>
      <c r="I3811" t="s">
        <v>30</v>
      </c>
      <c r="J3811" t="s">
        <v>19</v>
      </c>
      <c r="K3811" t="str">
        <f>INDEX(Table6[Column1],MATCH(L3811,Table6[Column2]))</f>
        <v>Adults</v>
      </c>
      <c r="L3811">
        <v>47.158718210000004</v>
      </c>
      <c r="M3811" t="str">
        <f>VLOOKUP(L3811,Table1[],2)</f>
        <v>40 - 49</v>
      </c>
      <c r="N3811" t="str">
        <f>INDEX(Table7[Column1],MATCH(O3811,Table7[Column2]))</f>
        <v>Learning Stage</v>
      </c>
      <c r="O3811">
        <v>4.8530024510000001</v>
      </c>
      <c r="P3811" t="str">
        <f>VLOOKUP(O3811,Table13[],2)</f>
        <v>1 - 5</v>
      </c>
      <c r="Q3811" t="str">
        <f>INDEX(Table8[Column1],MATCH(R3811,Table8[Column2]))</f>
        <v>Habitual</v>
      </c>
      <c r="R3811">
        <v>95.716698570000005</v>
      </c>
      <c r="S3811">
        <f t="shared" si="119"/>
        <v>3.9881957737500002</v>
      </c>
      <c r="T3811" t="s">
        <v>19</v>
      </c>
    </row>
    <row r="3812" spans="1:20" x14ac:dyDescent="0.25">
      <c r="A3812">
        <v>3811</v>
      </c>
      <c r="B3812" t="s">
        <v>3590</v>
      </c>
      <c r="C3812" t="s">
        <v>1545</v>
      </c>
      <c r="D3812" t="str">
        <f t="shared" si="118"/>
        <v>Pinkston Santos</v>
      </c>
      <c r="E3812" t="s">
        <v>22</v>
      </c>
      <c r="F3812" t="s">
        <v>87</v>
      </c>
      <c r="G3812" t="s">
        <v>2305</v>
      </c>
      <c r="H3812" t="s">
        <v>1826</v>
      </c>
      <c r="I3812" t="s">
        <v>87</v>
      </c>
      <c r="J3812" t="s">
        <v>19</v>
      </c>
      <c r="K3812" t="str">
        <f>INDEX(Table6[Column1],MATCH(L3812,Table6[Column2]))</f>
        <v>Adults</v>
      </c>
      <c r="L3812">
        <v>45.799227070000001</v>
      </c>
      <c r="M3812" t="str">
        <f>VLOOKUP(L3812,Table1[],2)</f>
        <v>40 - 49</v>
      </c>
      <c r="N3812" t="str">
        <f>INDEX(Table7[Column1],MATCH(O3812,Table7[Column2]))</f>
        <v>Learning Stage</v>
      </c>
      <c r="O3812">
        <v>5.7002858029999999</v>
      </c>
      <c r="P3812" t="str">
        <f>VLOOKUP(O3812,Table13[],2)</f>
        <v>1 - 5</v>
      </c>
      <c r="Q3812" t="str">
        <f>INDEX(Table8[Column1],MATCH(R3812,Table8[Column2]))</f>
        <v>Maintained</v>
      </c>
      <c r="R3812">
        <v>51.528115290000002</v>
      </c>
      <c r="S3812">
        <f t="shared" si="119"/>
        <v>2.1470048037500002</v>
      </c>
      <c r="T3812" t="s">
        <v>19</v>
      </c>
    </row>
    <row r="3813" spans="1:20" x14ac:dyDescent="0.25">
      <c r="A3813">
        <v>3812</v>
      </c>
      <c r="B3813" t="s">
        <v>3591</v>
      </c>
      <c r="C3813" t="s">
        <v>857</v>
      </c>
      <c r="D3813" t="str">
        <f t="shared" si="118"/>
        <v>Charron Chris</v>
      </c>
      <c r="E3813" t="s">
        <v>22</v>
      </c>
      <c r="F3813" t="s">
        <v>27</v>
      </c>
      <c r="G3813" t="s">
        <v>2305</v>
      </c>
      <c r="H3813" t="s">
        <v>1826</v>
      </c>
      <c r="I3813" t="s">
        <v>27</v>
      </c>
      <c r="J3813" t="s">
        <v>19</v>
      </c>
      <c r="K3813" t="str">
        <f>INDEX(Table6[Column1],MATCH(L3813,Table6[Column2]))</f>
        <v>Elders</v>
      </c>
      <c r="L3813">
        <v>52.039605440000003</v>
      </c>
      <c r="M3813" t="str">
        <f>VLOOKUP(L3813,Table1[],2)</f>
        <v>50 - 59</v>
      </c>
      <c r="N3813" t="str">
        <f>INDEX(Table7[Column1],MATCH(O3813,Table7[Column2]))</f>
        <v>Learning Stage</v>
      </c>
      <c r="O3813">
        <v>3.6389628279999999</v>
      </c>
      <c r="P3813" t="str">
        <f>VLOOKUP(O3813,Table13[],2)</f>
        <v>1 - 5</v>
      </c>
      <c r="Q3813" t="str">
        <f>INDEX(Table8[Column1],MATCH(R3813,Table8[Column2]))</f>
        <v>Excused</v>
      </c>
      <c r="R3813">
        <v>152.52445660000001</v>
      </c>
      <c r="S3813">
        <f t="shared" si="119"/>
        <v>6.3551856916666667</v>
      </c>
      <c r="T3813" t="s">
        <v>19</v>
      </c>
    </row>
    <row r="3814" spans="1:20" x14ac:dyDescent="0.25">
      <c r="A3814">
        <v>3813</v>
      </c>
      <c r="B3814" t="s">
        <v>3592</v>
      </c>
      <c r="C3814" t="s">
        <v>3593</v>
      </c>
      <c r="D3814" t="str">
        <f t="shared" si="118"/>
        <v>Albrecht Rhoda</v>
      </c>
      <c r="E3814" t="s">
        <v>15</v>
      </c>
      <c r="F3814" t="s">
        <v>84</v>
      </c>
      <c r="G3814" t="s">
        <v>2305</v>
      </c>
      <c r="H3814" t="s">
        <v>1826</v>
      </c>
      <c r="I3814" t="s">
        <v>84</v>
      </c>
      <c r="J3814" t="s">
        <v>19</v>
      </c>
      <c r="K3814" t="str">
        <f>INDEX(Table6[Column1],MATCH(L3814,Table6[Column2]))</f>
        <v>Elders</v>
      </c>
      <c r="L3814">
        <v>53.734684829999999</v>
      </c>
      <c r="M3814" t="str">
        <f>VLOOKUP(L3814,Table1[],2)</f>
        <v>50 - 59</v>
      </c>
      <c r="N3814" t="str">
        <f>INDEX(Table7[Column1],MATCH(O3814,Table7[Column2]))</f>
        <v>Learning Stage</v>
      </c>
      <c r="O3814">
        <v>5.4832668800000004</v>
      </c>
      <c r="P3814" t="str">
        <f>VLOOKUP(O3814,Table13[],2)</f>
        <v>1 - 5</v>
      </c>
      <c r="Q3814" t="str">
        <f>INDEX(Table8[Column1],MATCH(R3814,Table8[Column2]))</f>
        <v>Habitual</v>
      </c>
      <c r="R3814">
        <v>117.40560910000001</v>
      </c>
      <c r="S3814">
        <f t="shared" si="119"/>
        <v>4.8919003791666666</v>
      </c>
      <c r="T3814" t="s">
        <v>19</v>
      </c>
    </row>
    <row r="3815" spans="1:20" x14ac:dyDescent="0.25">
      <c r="A3815">
        <v>3814</v>
      </c>
      <c r="B3815" t="s">
        <v>2227</v>
      </c>
      <c r="C3815" t="s">
        <v>1004</v>
      </c>
      <c r="D3815" t="str">
        <f t="shared" si="118"/>
        <v>McKinney Deborah</v>
      </c>
      <c r="E3815" t="s">
        <v>15</v>
      </c>
      <c r="F3815" t="s">
        <v>30</v>
      </c>
      <c r="G3815" t="s">
        <v>2305</v>
      </c>
      <c r="H3815" t="s">
        <v>1826</v>
      </c>
      <c r="I3815" t="s">
        <v>30</v>
      </c>
      <c r="J3815" t="s">
        <v>19</v>
      </c>
      <c r="K3815" t="str">
        <f>INDEX(Table6[Column1],MATCH(L3815,Table6[Column2]))</f>
        <v>Youth</v>
      </c>
      <c r="L3815">
        <v>23.74383546</v>
      </c>
      <c r="M3815" t="str">
        <f>VLOOKUP(L3815,Table1[],2)</f>
        <v>20 - 29</v>
      </c>
      <c r="N3815" t="str">
        <f>INDEX(Table7[Column1],MATCH(O3815,Table7[Column2]))</f>
        <v>Learning Stage</v>
      </c>
      <c r="O3815">
        <v>5.2160149740000001</v>
      </c>
      <c r="P3815" t="str">
        <f>VLOOKUP(O3815,Table13[],2)</f>
        <v>1 - 5</v>
      </c>
      <c r="Q3815" t="str">
        <f>INDEX(Table8[Column1],MATCH(R3815,Table8[Column2]))</f>
        <v>Scheduled</v>
      </c>
      <c r="R3815">
        <v>26.912511800000001</v>
      </c>
      <c r="S3815">
        <f t="shared" si="119"/>
        <v>1.1213546583333334</v>
      </c>
      <c r="T3815" t="s">
        <v>19</v>
      </c>
    </row>
    <row r="3816" spans="1:20" x14ac:dyDescent="0.25">
      <c r="A3816">
        <v>3815</v>
      </c>
      <c r="B3816" t="s">
        <v>488</v>
      </c>
      <c r="C3816" t="s">
        <v>1416</v>
      </c>
      <c r="D3816" t="str">
        <f t="shared" si="118"/>
        <v>Ellis Theresa</v>
      </c>
      <c r="E3816" t="s">
        <v>15</v>
      </c>
      <c r="F3816" t="s">
        <v>407</v>
      </c>
      <c r="G3816" t="s">
        <v>1060</v>
      </c>
      <c r="H3816" t="s">
        <v>1061</v>
      </c>
      <c r="I3816" t="s">
        <v>407</v>
      </c>
      <c r="J3816" t="s">
        <v>19</v>
      </c>
      <c r="K3816" t="str">
        <f>INDEX(Table6[Column1],MATCH(L3816,Table6[Column2]))</f>
        <v>Adults</v>
      </c>
      <c r="L3816">
        <v>43.267369510000002</v>
      </c>
      <c r="M3816" t="str">
        <f>VLOOKUP(L3816,Table1[],2)</f>
        <v>40 - 49</v>
      </c>
      <c r="N3816" t="str">
        <f>INDEX(Table7[Column1],MATCH(O3816,Table7[Column2]))</f>
        <v>Learning Stage</v>
      </c>
      <c r="O3816">
        <v>4.553372006</v>
      </c>
      <c r="P3816" t="str">
        <f>VLOOKUP(O3816,Table13[],2)</f>
        <v>1 - 5</v>
      </c>
      <c r="Q3816" t="str">
        <f>INDEX(Table8[Column1],MATCH(R3816,Table8[Column2]))</f>
        <v>Habitual</v>
      </c>
      <c r="R3816">
        <v>91.041788460000006</v>
      </c>
      <c r="S3816">
        <f t="shared" si="119"/>
        <v>3.7934078525000001</v>
      </c>
      <c r="T3816" t="s">
        <v>19</v>
      </c>
    </row>
    <row r="3817" spans="1:20" x14ac:dyDescent="0.25">
      <c r="A3817">
        <v>3816</v>
      </c>
      <c r="B3817" t="s">
        <v>1887</v>
      </c>
      <c r="C3817" t="s">
        <v>62</v>
      </c>
      <c r="D3817" t="str">
        <f t="shared" si="118"/>
        <v>Henke Thomas</v>
      </c>
      <c r="E3817" t="s">
        <v>22</v>
      </c>
      <c r="F3817" t="s">
        <v>1310</v>
      </c>
      <c r="G3817" t="s">
        <v>2305</v>
      </c>
      <c r="H3817" t="s">
        <v>1826</v>
      </c>
      <c r="I3817" t="s">
        <v>87</v>
      </c>
      <c r="J3817" t="s">
        <v>19</v>
      </c>
      <c r="K3817" t="str">
        <f>INDEX(Table6[Column1],MATCH(L3817,Table6[Column2]))</f>
        <v>Elders</v>
      </c>
      <c r="L3817">
        <v>51.494130939999998</v>
      </c>
      <c r="M3817" t="str">
        <f>VLOOKUP(L3817,Table1[],2)</f>
        <v>50 - 59</v>
      </c>
      <c r="N3817" t="str">
        <f>INDEX(Table7[Column1],MATCH(O3817,Table7[Column2]))</f>
        <v>Learning Stage</v>
      </c>
      <c r="O3817">
        <v>2.8950961839999998</v>
      </c>
      <c r="P3817" t="str">
        <f>VLOOKUP(O3817,Table13[],2)</f>
        <v>1 - 5</v>
      </c>
      <c r="Q3817" t="str">
        <f>INDEX(Table8[Column1],MATCH(R3817,Table8[Column2]))</f>
        <v>Habitual</v>
      </c>
      <c r="R3817">
        <v>112.7952152</v>
      </c>
      <c r="S3817">
        <f t="shared" si="119"/>
        <v>4.6998006333333331</v>
      </c>
      <c r="T3817" t="s">
        <v>19</v>
      </c>
    </row>
    <row r="3818" spans="1:20" x14ac:dyDescent="0.25">
      <c r="A3818">
        <v>3817</v>
      </c>
      <c r="B3818" t="s">
        <v>445</v>
      </c>
      <c r="C3818" t="s">
        <v>1125</v>
      </c>
      <c r="D3818" t="str">
        <f t="shared" si="118"/>
        <v>Philip Norma</v>
      </c>
      <c r="E3818" t="s">
        <v>15</v>
      </c>
      <c r="F3818" t="s">
        <v>1451</v>
      </c>
      <c r="G3818" t="s">
        <v>17</v>
      </c>
      <c r="H3818" t="s">
        <v>18</v>
      </c>
      <c r="I3818" t="s">
        <v>1451</v>
      </c>
      <c r="J3818" t="s">
        <v>19</v>
      </c>
      <c r="K3818" t="str">
        <f>INDEX(Table6[Column1],MATCH(L3818,Table6[Column2]))</f>
        <v>Young Adults</v>
      </c>
      <c r="L3818">
        <v>31.856345279999999</v>
      </c>
      <c r="M3818" t="str">
        <f>VLOOKUP(L3818,Table1[],2)</f>
        <v>30 - 39</v>
      </c>
      <c r="N3818" t="str">
        <f>INDEX(Table7[Column1],MATCH(O3818,Table7[Column2]))</f>
        <v>Learning Stage</v>
      </c>
      <c r="O3818">
        <v>3.2731663169999998</v>
      </c>
      <c r="P3818" t="str">
        <f>VLOOKUP(O3818,Table13[],2)</f>
        <v>1 - 5</v>
      </c>
      <c r="Q3818" t="str">
        <f>INDEX(Table8[Column1],MATCH(R3818,Table8[Column2]))</f>
        <v>Scheduled</v>
      </c>
      <c r="R3818">
        <v>0</v>
      </c>
      <c r="S3818">
        <f t="shared" si="119"/>
        <v>0</v>
      </c>
      <c r="T3818" t="s">
        <v>19</v>
      </c>
    </row>
    <row r="3819" spans="1:20" x14ac:dyDescent="0.25">
      <c r="A3819">
        <v>3818</v>
      </c>
      <c r="B3819" t="s">
        <v>43</v>
      </c>
      <c r="C3819" t="s">
        <v>3274</v>
      </c>
      <c r="D3819" t="str">
        <f t="shared" si="118"/>
        <v>Lee Oscar</v>
      </c>
      <c r="E3819" t="s">
        <v>22</v>
      </c>
      <c r="F3819" t="s">
        <v>33</v>
      </c>
      <c r="G3819" t="s">
        <v>2305</v>
      </c>
      <c r="H3819" t="s">
        <v>1826</v>
      </c>
      <c r="I3819" t="s">
        <v>33</v>
      </c>
      <c r="J3819" t="s">
        <v>19</v>
      </c>
      <c r="K3819" t="str">
        <f>INDEX(Table6[Column1],MATCH(L3819,Table6[Column2]))</f>
        <v>Elders</v>
      </c>
      <c r="L3819">
        <v>57.773849570000003</v>
      </c>
      <c r="M3819" t="str">
        <f>VLOOKUP(L3819,Table1[],2)</f>
        <v>50 - 59</v>
      </c>
      <c r="N3819" t="str">
        <f>INDEX(Table7[Column1],MATCH(O3819,Table7[Column2]))</f>
        <v>Learning Stage</v>
      </c>
      <c r="O3819">
        <v>3.6482718200000002</v>
      </c>
      <c r="P3819" t="str">
        <f>VLOOKUP(O3819,Table13[],2)</f>
        <v>1 - 5</v>
      </c>
      <c r="Q3819" t="str">
        <f>INDEX(Table8[Column1],MATCH(R3819,Table8[Column2]))</f>
        <v>Excused</v>
      </c>
      <c r="R3819">
        <v>121.03316390000001</v>
      </c>
      <c r="S3819">
        <f t="shared" si="119"/>
        <v>5.0430484958333333</v>
      </c>
      <c r="T3819" t="s">
        <v>19</v>
      </c>
    </row>
    <row r="3820" spans="1:20" x14ac:dyDescent="0.25">
      <c r="A3820">
        <v>3819</v>
      </c>
      <c r="B3820" t="s">
        <v>288</v>
      </c>
      <c r="C3820" t="s">
        <v>741</v>
      </c>
      <c r="D3820" t="str">
        <f t="shared" si="118"/>
        <v>Ward Rose</v>
      </c>
      <c r="E3820" t="s">
        <v>15</v>
      </c>
      <c r="F3820" t="s">
        <v>2129</v>
      </c>
      <c r="G3820" t="s">
        <v>2305</v>
      </c>
      <c r="H3820" t="s">
        <v>1826</v>
      </c>
      <c r="I3820" t="s">
        <v>157</v>
      </c>
      <c r="J3820" t="s">
        <v>19</v>
      </c>
      <c r="K3820" t="str">
        <f>INDEX(Table6[Column1],MATCH(L3820,Table6[Column2]))</f>
        <v>Adults</v>
      </c>
      <c r="L3820">
        <v>49.954929829999998</v>
      </c>
      <c r="M3820" t="str">
        <f>VLOOKUP(L3820,Table1[],2)</f>
        <v>40 - 49</v>
      </c>
      <c r="N3820" t="str">
        <f>INDEX(Table7[Column1],MATCH(O3820,Table7[Column2]))</f>
        <v>Learning Stage</v>
      </c>
      <c r="O3820">
        <v>3.670096246</v>
      </c>
      <c r="P3820" t="str">
        <f>VLOOKUP(O3820,Table13[],2)</f>
        <v>1 - 5</v>
      </c>
      <c r="Q3820" t="str">
        <f>INDEX(Table8[Column1],MATCH(R3820,Table8[Column2]))</f>
        <v>Habitual</v>
      </c>
      <c r="R3820">
        <v>104.13584899999999</v>
      </c>
      <c r="S3820">
        <f t="shared" si="119"/>
        <v>4.3389937083333336</v>
      </c>
      <c r="T3820" t="s">
        <v>19</v>
      </c>
    </row>
    <row r="3821" spans="1:20" x14ac:dyDescent="0.25">
      <c r="A3821">
        <v>3820</v>
      </c>
      <c r="B3821" t="s">
        <v>643</v>
      </c>
      <c r="C3821" t="s">
        <v>956</v>
      </c>
      <c r="D3821" t="str">
        <f t="shared" si="118"/>
        <v>Franklin Shelly</v>
      </c>
      <c r="E3821" t="s">
        <v>15</v>
      </c>
      <c r="F3821" t="s">
        <v>38</v>
      </c>
      <c r="G3821" t="s">
        <v>2305</v>
      </c>
      <c r="H3821" t="s">
        <v>1826</v>
      </c>
      <c r="I3821" t="s">
        <v>38</v>
      </c>
      <c r="J3821" t="s">
        <v>19</v>
      </c>
      <c r="K3821" t="str">
        <f>INDEX(Table6[Column1],MATCH(L3821,Table6[Column2]))</f>
        <v>Youth</v>
      </c>
      <c r="L3821">
        <v>23.920193789999999</v>
      </c>
      <c r="M3821" t="str">
        <f>VLOOKUP(L3821,Table1[],2)</f>
        <v>20 - 29</v>
      </c>
      <c r="N3821" t="str">
        <f>INDEX(Table7[Column1],MATCH(O3821,Table7[Column2]))</f>
        <v>Learning Stage</v>
      </c>
      <c r="O3821">
        <v>5.7544813189999999</v>
      </c>
      <c r="P3821" t="str">
        <f>VLOOKUP(O3821,Table13[],2)</f>
        <v>1 - 5</v>
      </c>
      <c r="Q3821" t="str">
        <f>INDEX(Table8[Column1],MATCH(R3821,Table8[Column2]))</f>
        <v>Scheduled</v>
      </c>
      <c r="R3821">
        <v>0</v>
      </c>
      <c r="S3821">
        <f t="shared" si="119"/>
        <v>0</v>
      </c>
      <c r="T3821" t="s">
        <v>19</v>
      </c>
    </row>
    <row r="3822" spans="1:20" x14ac:dyDescent="0.25">
      <c r="A3822">
        <v>3821</v>
      </c>
      <c r="B3822" t="s">
        <v>3594</v>
      </c>
      <c r="C3822" t="s">
        <v>2511</v>
      </c>
      <c r="D3822" t="str">
        <f t="shared" si="118"/>
        <v>Billington Judy</v>
      </c>
      <c r="E3822" t="s">
        <v>15</v>
      </c>
      <c r="F3822" t="s">
        <v>38</v>
      </c>
      <c r="G3822" t="s">
        <v>2305</v>
      </c>
      <c r="H3822" t="s">
        <v>1826</v>
      </c>
      <c r="I3822" t="s">
        <v>38</v>
      </c>
      <c r="J3822" t="s">
        <v>19</v>
      </c>
      <c r="K3822" t="str">
        <f>INDEX(Table6[Column1],MATCH(L3822,Table6[Column2]))</f>
        <v>Seniors</v>
      </c>
      <c r="L3822">
        <v>61.456104199999999</v>
      </c>
      <c r="M3822" t="str">
        <f>VLOOKUP(L3822,Table1[],2)</f>
        <v>60 and Above</v>
      </c>
      <c r="N3822" t="str">
        <f>INDEX(Table7[Column1],MATCH(O3822,Table7[Column2]))</f>
        <v>Fitting in Stage</v>
      </c>
      <c r="O3822">
        <v>6.1101576570000002</v>
      </c>
      <c r="P3822" t="str">
        <f>VLOOKUP(O3822,Table13[],2)</f>
        <v>6 - 10</v>
      </c>
      <c r="Q3822" t="str">
        <f>INDEX(Table8[Column1],MATCH(R3822,Table8[Column2]))</f>
        <v>Excused</v>
      </c>
      <c r="R3822">
        <v>145.56462020000001</v>
      </c>
      <c r="S3822">
        <f t="shared" si="119"/>
        <v>6.0651925083333342</v>
      </c>
      <c r="T3822" t="s">
        <v>19</v>
      </c>
    </row>
    <row r="3823" spans="1:20" x14ac:dyDescent="0.25">
      <c r="A3823">
        <v>3822</v>
      </c>
      <c r="B3823" t="s">
        <v>2360</v>
      </c>
      <c r="C3823" t="s">
        <v>3595</v>
      </c>
      <c r="D3823" t="str">
        <f t="shared" si="118"/>
        <v>Cerna Tyler</v>
      </c>
      <c r="E3823" t="s">
        <v>22</v>
      </c>
      <c r="F3823" t="s">
        <v>2460</v>
      </c>
      <c r="G3823" t="s">
        <v>820</v>
      </c>
      <c r="H3823" t="s">
        <v>821</v>
      </c>
      <c r="I3823" t="s">
        <v>30</v>
      </c>
      <c r="J3823" t="s">
        <v>19</v>
      </c>
      <c r="K3823" t="str">
        <f>INDEX(Table6[Column1],MATCH(L3823,Table6[Column2]))</f>
        <v>Adults</v>
      </c>
      <c r="L3823">
        <v>43.570101559999998</v>
      </c>
      <c r="M3823" t="str">
        <f>VLOOKUP(L3823,Table1[],2)</f>
        <v>40 - 49</v>
      </c>
      <c r="N3823" t="str">
        <f>INDEX(Table7[Column1],MATCH(O3823,Table7[Column2]))</f>
        <v>Learning Stage</v>
      </c>
      <c r="O3823">
        <v>3.9896083039999999</v>
      </c>
      <c r="P3823" t="str">
        <f>VLOOKUP(O3823,Table13[],2)</f>
        <v>1 - 5</v>
      </c>
      <c r="Q3823" t="str">
        <f>INDEX(Table8[Column1],MATCH(R3823,Table8[Column2]))</f>
        <v>Habitual</v>
      </c>
      <c r="R3823">
        <v>96.899773089999997</v>
      </c>
      <c r="S3823">
        <f t="shared" si="119"/>
        <v>4.0374905454166665</v>
      </c>
      <c r="T3823" t="s">
        <v>19</v>
      </c>
    </row>
    <row r="3824" spans="1:20" x14ac:dyDescent="0.25">
      <c r="A3824">
        <v>3823</v>
      </c>
      <c r="B3824" t="s">
        <v>826</v>
      </c>
      <c r="C3824" t="s">
        <v>3596</v>
      </c>
      <c r="D3824" t="str">
        <f t="shared" si="118"/>
        <v>Burt Romona</v>
      </c>
      <c r="E3824" t="s">
        <v>15</v>
      </c>
      <c r="F3824" t="s">
        <v>33</v>
      </c>
      <c r="G3824" t="s">
        <v>2305</v>
      </c>
      <c r="H3824" t="s">
        <v>1826</v>
      </c>
      <c r="I3824" t="s">
        <v>33</v>
      </c>
      <c r="J3824" t="s">
        <v>19</v>
      </c>
      <c r="K3824" t="str">
        <f>INDEX(Table6[Column1],MATCH(L3824,Table6[Column2]))</f>
        <v>Adults</v>
      </c>
      <c r="L3824">
        <v>45.78917706</v>
      </c>
      <c r="M3824" t="str">
        <f>VLOOKUP(L3824,Table1[],2)</f>
        <v>40 - 49</v>
      </c>
      <c r="N3824" t="str">
        <f>INDEX(Table7[Column1],MATCH(O3824,Table7[Column2]))</f>
        <v>Learning Stage</v>
      </c>
      <c r="O3824">
        <v>3.2587407019999999</v>
      </c>
      <c r="P3824" t="str">
        <f>VLOOKUP(O3824,Table13[],2)</f>
        <v>1 - 5</v>
      </c>
      <c r="Q3824" t="str">
        <f>INDEX(Table8[Column1],MATCH(R3824,Table8[Column2]))</f>
        <v>Habitual</v>
      </c>
      <c r="R3824">
        <v>118.7051359</v>
      </c>
      <c r="S3824">
        <f t="shared" si="119"/>
        <v>4.9460473291666673</v>
      </c>
      <c r="T3824" t="s">
        <v>19</v>
      </c>
    </row>
    <row r="3825" spans="1:20" x14ac:dyDescent="0.25">
      <c r="A3825">
        <v>3824</v>
      </c>
      <c r="B3825" t="s">
        <v>280</v>
      </c>
      <c r="C3825" t="s">
        <v>56</v>
      </c>
      <c r="D3825" t="str">
        <f t="shared" si="118"/>
        <v>Armstrong James</v>
      </c>
      <c r="E3825" t="s">
        <v>22</v>
      </c>
      <c r="F3825" t="s">
        <v>38</v>
      </c>
      <c r="G3825" t="s">
        <v>2305</v>
      </c>
      <c r="H3825" t="s">
        <v>1826</v>
      </c>
      <c r="I3825" t="s">
        <v>38</v>
      </c>
      <c r="J3825" t="s">
        <v>19</v>
      </c>
      <c r="K3825" t="str">
        <f>INDEX(Table6[Column1],MATCH(L3825,Table6[Column2]))</f>
        <v>Young Adults</v>
      </c>
      <c r="L3825">
        <v>33.742166230000002</v>
      </c>
      <c r="M3825" t="str">
        <f>VLOOKUP(L3825,Table1[],2)</f>
        <v>30 - 39</v>
      </c>
      <c r="N3825" t="str">
        <f>INDEX(Table7[Column1],MATCH(O3825,Table7[Column2]))</f>
        <v>Learning Stage</v>
      </c>
      <c r="O3825">
        <v>4.2283607500000002</v>
      </c>
      <c r="P3825" t="str">
        <f>VLOOKUP(O3825,Table13[],2)</f>
        <v>1 - 5</v>
      </c>
      <c r="Q3825" t="str">
        <f>INDEX(Table8[Column1],MATCH(R3825,Table8[Column2]))</f>
        <v>Scheduled</v>
      </c>
      <c r="R3825">
        <v>7.7001704240000004</v>
      </c>
      <c r="S3825">
        <f t="shared" si="119"/>
        <v>0.32084043433333331</v>
      </c>
      <c r="T3825" t="s">
        <v>19</v>
      </c>
    </row>
    <row r="3826" spans="1:20" x14ac:dyDescent="0.25">
      <c r="A3826">
        <v>3825</v>
      </c>
      <c r="B3826" t="s">
        <v>3597</v>
      </c>
      <c r="C3826" t="s">
        <v>115</v>
      </c>
      <c r="D3826" t="str">
        <f t="shared" si="118"/>
        <v>Hopkins Daniel</v>
      </c>
      <c r="E3826" t="s">
        <v>22</v>
      </c>
      <c r="F3826" t="s">
        <v>38</v>
      </c>
      <c r="G3826" t="s">
        <v>2305</v>
      </c>
      <c r="H3826" t="s">
        <v>1826</v>
      </c>
      <c r="I3826" t="s">
        <v>38</v>
      </c>
      <c r="J3826" t="s">
        <v>19</v>
      </c>
      <c r="K3826" t="str">
        <f>INDEX(Table6[Column1],MATCH(L3826,Table6[Column2]))</f>
        <v>Young Adults</v>
      </c>
      <c r="L3826">
        <v>39.266869499999999</v>
      </c>
      <c r="M3826" t="str">
        <f>VLOOKUP(L3826,Table1[],2)</f>
        <v>30 - 39</v>
      </c>
      <c r="N3826" t="str">
        <f>INDEX(Table7[Column1],MATCH(O3826,Table7[Column2]))</f>
        <v>Learning Stage</v>
      </c>
      <c r="O3826">
        <v>4.7398700180000004</v>
      </c>
      <c r="P3826" t="str">
        <f>VLOOKUP(O3826,Table13[],2)</f>
        <v>1 - 5</v>
      </c>
      <c r="Q3826" t="str">
        <f>INDEX(Table8[Column1],MATCH(R3826,Table8[Column2]))</f>
        <v>Scheduled</v>
      </c>
      <c r="R3826">
        <v>31.463007399999999</v>
      </c>
      <c r="S3826">
        <f t="shared" si="119"/>
        <v>1.3109586416666668</v>
      </c>
      <c r="T3826" t="s">
        <v>19</v>
      </c>
    </row>
    <row r="3827" spans="1:20" x14ac:dyDescent="0.25">
      <c r="A3827">
        <v>3826</v>
      </c>
      <c r="B3827" t="s">
        <v>2146</v>
      </c>
      <c r="C3827" t="s">
        <v>895</v>
      </c>
      <c r="D3827" t="str">
        <f t="shared" si="118"/>
        <v>Gray Carl</v>
      </c>
      <c r="E3827" t="s">
        <v>22</v>
      </c>
      <c r="F3827" t="s">
        <v>157</v>
      </c>
      <c r="G3827" t="s">
        <v>2305</v>
      </c>
      <c r="H3827" t="s">
        <v>1826</v>
      </c>
      <c r="I3827" t="s">
        <v>157</v>
      </c>
      <c r="J3827" t="s">
        <v>19</v>
      </c>
      <c r="K3827" t="str">
        <f>INDEX(Table6[Column1],MATCH(L3827,Table6[Column2]))</f>
        <v>Young Adults</v>
      </c>
      <c r="L3827">
        <v>39.711364000000003</v>
      </c>
      <c r="M3827" t="str">
        <f>VLOOKUP(L3827,Table1[],2)</f>
        <v>30 - 39</v>
      </c>
      <c r="N3827" t="str">
        <f>INDEX(Table7[Column1],MATCH(O3827,Table7[Column2]))</f>
        <v>Fitting in Stage</v>
      </c>
      <c r="O3827">
        <v>6.9559461899999997</v>
      </c>
      <c r="P3827" t="str">
        <f>VLOOKUP(O3827,Table13[],2)</f>
        <v>6 - 10</v>
      </c>
      <c r="Q3827" t="str">
        <f>INDEX(Table8[Column1],MATCH(R3827,Table8[Column2]))</f>
        <v>Habitual</v>
      </c>
      <c r="R3827">
        <v>85.476009899999994</v>
      </c>
      <c r="S3827">
        <f t="shared" si="119"/>
        <v>3.5615004125</v>
      </c>
      <c r="T3827" t="s">
        <v>19</v>
      </c>
    </row>
    <row r="3828" spans="1:20" x14ac:dyDescent="0.25">
      <c r="A3828">
        <v>3827</v>
      </c>
      <c r="B3828" t="s">
        <v>1364</v>
      </c>
      <c r="C3828" t="s">
        <v>345</v>
      </c>
      <c r="D3828" t="str">
        <f t="shared" si="118"/>
        <v>Rivera Ronald</v>
      </c>
      <c r="E3828" t="s">
        <v>22</v>
      </c>
      <c r="F3828" t="s">
        <v>30</v>
      </c>
      <c r="G3828" t="s">
        <v>820</v>
      </c>
      <c r="H3828" t="s">
        <v>821</v>
      </c>
      <c r="I3828" t="s">
        <v>30</v>
      </c>
      <c r="J3828" t="s">
        <v>19</v>
      </c>
      <c r="K3828" t="str">
        <f>INDEX(Table6[Column1],MATCH(L3828,Table6[Column2]))</f>
        <v>Young Adults</v>
      </c>
      <c r="L3828">
        <v>38.11012478</v>
      </c>
      <c r="M3828" t="str">
        <f>VLOOKUP(L3828,Table1[],2)</f>
        <v>30 - 39</v>
      </c>
      <c r="N3828" t="str">
        <f>INDEX(Table7[Column1],MATCH(O3828,Table7[Column2]))</f>
        <v>Learning Stage</v>
      </c>
      <c r="O3828">
        <v>4.021769913</v>
      </c>
      <c r="P3828" t="str">
        <f>VLOOKUP(O3828,Table13[],2)</f>
        <v>1 - 5</v>
      </c>
      <c r="Q3828" t="str">
        <f>INDEX(Table8[Column1],MATCH(R3828,Table8[Column2]))</f>
        <v>Scheduled</v>
      </c>
      <c r="R3828">
        <v>10.13616446</v>
      </c>
      <c r="S3828">
        <f t="shared" si="119"/>
        <v>0.42234018583333333</v>
      </c>
      <c r="T3828" t="s">
        <v>19</v>
      </c>
    </row>
    <row r="3829" spans="1:20" x14ac:dyDescent="0.25">
      <c r="A3829">
        <v>3828</v>
      </c>
      <c r="B3829" t="s">
        <v>3598</v>
      </c>
      <c r="C3829" t="s">
        <v>144</v>
      </c>
      <c r="D3829" t="str">
        <f t="shared" si="118"/>
        <v>Culpepper David</v>
      </c>
      <c r="E3829" t="s">
        <v>22</v>
      </c>
      <c r="F3829" t="s">
        <v>540</v>
      </c>
      <c r="G3829" t="s">
        <v>2305</v>
      </c>
      <c r="H3829" t="s">
        <v>1826</v>
      </c>
      <c r="I3829" t="s">
        <v>169</v>
      </c>
      <c r="J3829" t="s">
        <v>19</v>
      </c>
      <c r="K3829" t="str">
        <f>INDEX(Table6[Column1],MATCH(L3829,Table6[Column2]))</f>
        <v>Elders</v>
      </c>
      <c r="L3829">
        <v>52.525904410000003</v>
      </c>
      <c r="M3829" t="str">
        <f>VLOOKUP(L3829,Table1[],2)</f>
        <v>50 - 59</v>
      </c>
      <c r="N3829" t="str">
        <f>INDEX(Table7[Column1],MATCH(O3829,Table7[Column2]))</f>
        <v>Learning Stage</v>
      </c>
      <c r="O3829">
        <v>2.2717521349999998</v>
      </c>
      <c r="P3829" t="str">
        <f>VLOOKUP(O3829,Table13[],2)</f>
        <v>1 - 5</v>
      </c>
      <c r="Q3829" t="str">
        <f>INDEX(Table8[Column1],MATCH(R3829,Table8[Column2]))</f>
        <v>Excused</v>
      </c>
      <c r="R3829">
        <v>125.5323824</v>
      </c>
      <c r="S3829">
        <f t="shared" si="119"/>
        <v>5.2305159333333329</v>
      </c>
      <c r="T3829" t="s">
        <v>19</v>
      </c>
    </row>
    <row r="3830" spans="1:20" x14ac:dyDescent="0.25">
      <c r="A3830">
        <v>3829</v>
      </c>
      <c r="B3830" t="s">
        <v>2235</v>
      </c>
      <c r="C3830" t="s">
        <v>105</v>
      </c>
      <c r="D3830" t="str">
        <f t="shared" si="118"/>
        <v>Gonzales Emma</v>
      </c>
      <c r="E3830" t="s">
        <v>15</v>
      </c>
      <c r="F3830" t="s">
        <v>358</v>
      </c>
      <c r="G3830" t="s">
        <v>2305</v>
      </c>
      <c r="H3830" t="s">
        <v>1826</v>
      </c>
      <c r="I3830" t="s">
        <v>358</v>
      </c>
      <c r="J3830" t="s">
        <v>19</v>
      </c>
      <c r="K3830" t="str">
        <f>INDEX(Table6[Column1],MATCH(L3830,Table6[Column2]))</f>
        <v>Adults</v>
      </c>
      <c r="L3830">
        <v>43.013109849999999</v>
      </c>
      <c r="M3830" t="str">
        <f>VLOOKUP(L3830,Table1[],2)</f>
        <v>40 - 49</v>
      </c>
      <c r="N3830" t="str">
        <f>INDEX(Table7[Column1],MATCH(O3830,Table7[Column2]))</f>
        <v>Learning Stage</v>
      </c>
      <c r="O3830">
        <v>4.3295685769999999</v>
      </c>
      <c r="P3830" t="str">
        <f>VLOOKUP(O3830,Table13[],2)</f>
        <v>1 - 5</v>
      </c>
      <c r="Q3830" t="str">
        <f>INDEX(Table8[Column1],MATCH(R3830,Table8[Column2]))</f>
        <v>Habitual</v>
      </c>
      <c r="R3830">
        <v>93.50117453</v>
      </c>
      <c r="S3830">
        <f t="shared" si="119"/>
        <v>3.8958822720833335</v>
      </c>
      <c r="T3830" t="s">
        <v>19</v>
      </c>
    </row>
    <row r="3831" spans="1:20" x14ac:dyDescent="0.25">
      <c r="A3831">
        <v>3830</v>
      </c>
      <c r="B3831" t="s">
        <v>1617</v>
      </c>
      <c r="C3831" t="s">
        <v>245</v>
      </c>
      <c r="D3831" t="str">
        <f t="shared" si="118"/>
        <v>Barnes Mary</v>
      </c>
      <c r="E3831" t="s">
        <v>15</v>
      </c>
      <c r="F3831" t="s">
        <v>30</v>
      </c>
      <c r="G3831" t="s">
        <v>2305</v>
      </c>
      <c r="H3831" t="s">
        <v>1826</v>
      </c>
      <c r="I3831" t="s">
        <v>30</v>
      </c>
      <c r="J3831" t="s">
        <v>19</v>
      </c>
      <c r="K3831" t="str">
        <f>INDEX(Table6[Column1],MATCH(L3831,Table6[Column2]))</f>
        <v>Seniors</v>
      </c>
      <c r="L3831">
        <v>68.826506600000002</v>
      </c>
      <c r="M3831" t="str">
        <f>VLOOKUP(L3831,Table1[],2)</f>
        <v>60 and Above</v>
      </c>
      <c r="N3831" t="str">
        <f>INDEX(Table7[Column1],MATCH(O3831,Table7[Column2]))</f>
        <v>Learning Stage</v>
      </c>
      <c r="O3831">
        <v>4.7676247199999997</v>
      </c>
      <c r="P3831" t="str">
        <f>VLOOKUP(O3831,Table13[],2)</f>
        <v>1 - 5</v>
      </c>
      <c r="Q3831" t="str">
        <f>INDEX(Table8[Column1],MATCH(R3831,Table8[Column2]))</f>
        <v>Unexcused</v>
      </c>
      <c r="R3831">
        <v>189.81826280000001</v>
      </c>
      <c r="S3831">
        <f t="shared" si="119"/>
        <v>7.9090942833333342</v>
      </c>
      <c r="T3831" t="s">
        <v>19</v>
      </c>
    </row>
    <row r="3832" spans="1:20" x14ac:dyDescent="0.25">
      <c r="A3832">
        <v>3831</v>
      </c>
      <c r="B3832" t="s">
        <v>1646</v>
      </c>
      <c r="C3832" t="s">
        <v>67</v>
      </c>
      <c r="D3832" t="str">
        <f t="shared" si="118"/>
        <v>Francois Craig</v>
      </c>
      <c r="E3832" t="s">
        <v>22</v>
      </c>
      <c r="F3832" t="s">
        <v>118</v>
      </c>
      <c r="G3832" t="s">
        <v>2305</v>
      </c>
      <c r="H3832" t="s">
        <v>1826</v>
      </c>
      <c r="I3832" t="s">
        <v>54</v>
      </c>
      <c r="J3832" t="s">
        <v>19</v>
      </c>
      <c r="K3832" t="str">
        <f>INDEX(Table6[Column1],MATCH(L3832,Table6[Column2]))</f>
        <v>Adults</v>
      </c>
      <c r="L3832">
        <v>48.287052950000003</v>
      </c>
      <c r="M3832" t="str">
        <f>VLOOKUP(L3832,Table1[],2)</f>
        <v>40 - 49</v>
      </c>
      <c r="N3832" t="str">
        <f>INDEX(Table7[Column1],MATCH(O3832,Table7[Column2]))</f>
        <v>Learning Stage</v>
      </c>
      <c r="O3832">
        <v>3.6310249240000001</v>
      </c>
      <c r="P3832" t="str">
        <f>VLOOKUP(O3832,Table13[],2)</f>
        <v>1 - 5</v>
      </c>
      <c r="Q3832" t="str">
        <f>INDEX(Table8[Column1],MATCH(R3832,Table8[Column2]))</f>
        <v>Maintained</v>
      </c>
      <c r="R3832">
        <v>66.482390339999995</v>
      </c>
      <c r="S3832">
        <f t="shared" si="119"/>
        <v>2.7700995974999998</v>
      </c>
      <c r="T3832" t="s">
        <v>19</v>
      </c>
    </row>
    <row r="3833" spans="1:20" x14ac:dyDescent="0.25">
      <c r="A3833">
        <v>3832</v>
      </c>
      <c r="B3833" t="s">
        <v>47</v>
      </c>
      <c r="C3833" t="s">
        <v>196</v>
      </c>
      <c r="D3833" t="str">
        <f t="shared" si="118"/>
        <v>Smith Carol</v>
      </c>
      <c r="E3833" t="s">
        <v>15</v>
      </c>
      <c r="F3833" t="s">
        <v>24</v>
      </c>
      <c r="G3833" t="s">
        <v>2305</v>
      </c>
      <c r="H3833" t="s">
        <v>1826</v>
      </c>
      <c r="I3833" t="s">
        <v>24</v>
      </c>
      <c r="J3833" t="s">
        <v>19</v>
      </c>
      <c r="K3833" t="str">
        <f>INDEX(Table6[Column1],MATCH(L3833,Table6[Column2]))</f>
        <v>Young Adults</v>
      </c>
      <c r="L3833">
        <v>36.795182079999996</v>
      </c>
      <c r="M3833" t="str">
        <f>VLOOKUP(L3833,Table1[],2)</f>
        <v>30 - 39</v>
      </c>
      <c r="N3833" t="str">
        <f>INDEX(Table7[Column1],MATCH(O3833,Table7[Column2]))</f>
        <v>Learning Stage</v>
      </c>
      <c r="O3833">
        <v>4.5434565730000003</v>
      </c>
      <c r="P3833" t="str">
        <f>VLOOKUP(O3833,Table13[],2)</f>
        <v>1 - 5</v>
      </c>
      <c r="Q3833" t="str">
        <f>INDEX(Table8[Column1],MATCH(R3833,Table8[Column2]))</f>
        <v>Scheduled</v>
      </c>
      <c r="R3833">
        <v>5.9935687770000001</v>
      </c>
      <c r="S3833">
        <f t="shared" si="119"/>
        <v>0.24973203237500002</v>
      </c>
      <c r="T3833" t="s">
        <v>19</v>
      </c>
    </row>
    <row r="3834" spans="1:20" x14ac:dyDescent="0.25">
      <c r="A3834">
        <v>3833</v>
      </c>
      <c r="B3834" t="s">
        <v>1647</v>
      </c>
      <c r="C3834" t="s">
        <v>56</v>
      </c>
      <c r="D3834" t="str">
        <f t="shared" si="118"/>
        <v>Chambers James</v>
      </c>
      <c r="E3834" t="s">
        <v>22</v>
      </c>
      <c r="F3834" t="s">
        <v>138</v>
      </c>
      <c r="G3834" t="s">
        <v>2305</v>
      </c>
      <c r="H3834" t="s">
        <v>1826</v>
      </c>
      <c r="I3834" t="s">
        <v>138</v>
      </c>
      <c r="J3834" t="s">
        <v>19</v>
      </c>
      <c r="K3834" t="str">
        <f>INDEX(Table6[Column1],MATCH(L3834,Table6[Column2]))</f>
        <v>Young Adults</v>
      </c>
      <c r="L3834">
        <v>33.041154419999998</v>
      </c>
      <c r="M3834" t="str">
        <f>VLOOKUP(L3834,Table1[],2)</f>
        <v>30 - 39</v>
      </c>
      <c r="N3834" t="str">
        <f>INDEX(Table7[Column1],MATCH(O3834,Table7[Column2]))</f>
        <v>Learning Stage</v>
      </c>
      <c r="O3834">
        <v>5.8888156140000003</v>
      </c>
      <c r="P3834" t="str">
        <f>VLOOKUP(O3834,Table13[],2)</f>
        <v>1 - 5</v>
      </c>
      <c r="Q3834" t="str">
        <f>INDEX(Table8[Column1],MATCH(R3834,Table8[Column2]))</f>
        <v>Scheduled</v>
      </c>
      <c r="R3834">
        <v>0</v>
      </c>
      <c r="S3834">
        <f t="shared" si="119"/>
        <v>0</v>
      </c>
      <c r="T3834" t="s">
        <v>19</v>
      </c>
    </row>
    <row r="3835" spans="1:20" x14ac:dyDescent="0.25">
      <c r="A3835">
        <v>3834</v>
      </c>
      <c r="B3835" t="s">
        <v>3599</v>
      </c>
      <c r="C3835" t="s">
        <v>426</v>
      </c>
      <c r="D3835" t="str">
        <f t="shared" si="118"/>
        <v>Maine George</v>
      </c>
      <c r="E3835" t="s">
        <v>22</v>
      </c>
      <c r="F3835" t="s">
        <v>38</v>
      </c>
      <c r="G3835" t="s">
        <v>1060</v>
      </c>
      <c r="H3835" t="s">
        <v>1061</v>
      </c>
      <c r="I3835" t="s">
        <v>38</v>
      </c>
      <c r="J3835" t="s">
        <v>19</v>
      </c>
      <c r="K3835" t="str">
        <f>INDEX(Table6[Column1],MATCH(L3835,Table6[Column2]))</f>
        <v>Adults</v>
      </c>
      <c r="L3835">
        <v>42.845789539999998</v>
      </c>
      <c r="M3835" t="str">
        <f>VLOOKUP(L3835,Table1[],2)</f>
        <v>40 - 49</v>
      </c>
      <c r="N3835" t="str">
        <f>INDEX(Table7[Column1],MATCH(O3835,Table7[Column2]))</f>
        <v>Learning Stage</v>
      </c>
      <c r="O3835">
        <v>3.001383685</v>
      </c>
      <c r="P3835" t="str">
        <f>VLOOKUP(O3835,Table13[],2)</f>
        <v>1 - 5</v>
      </c>
      <c r="Q3835" t="str">
        <f>INDEX(Table8[Column1],MATCH(R3835,Table8[Column2]))</f>
        <v>Scheduled</v>
      </c>
      <c r="R3835">
        <v>33.988583239999997</v>
      </c>
      <c r="S3835">
        <f t="shared" si="119"/>
        <v>1.4161909683333331</v>
      </c>
      <c r="T3835" t="s">
        <v>19</v>
      </c>
    </row>
    <row r="3836" spans="1:20" x14ac:dyDescent="0.25">
      <c r="A3836">
        <v>3835</v>
      </c>
      <c r="B3836" t="s">
        <v>822</v>
      </c>
      <c r="C3836" t="s">
        <v>552</v>
      </c>
      <c r="D3836" t="str">
        <f t="shared" si="118"/>
        <v>Powell Louis</v>
      </c>
      <c r="E3836" t="s">
        <v>22</v>
      </c>
      <c r="F3836" t="s">
        <v>452</v>
      </c>
      <c r="G3836" t="s">
        <v>2305</v>
      </c>
      <c r="H3836" t="s">
        <v>1826</v>
      </c>
      <c r="I3836" t="s">
        <v>407</v>
      </c>
      <c r="J3836" t="s">
        <v>19</v>
      </c>
      <c r="K3836" t="str">
        <f>INDEX(Table6[Column1],MATCH(L3836,Table6[Column2]))</f>
        <v>Adults</v>
      </c>
      <c r="L3836">
        <v>40.775043160000003</v>
      </c>
      <c r="M3836" t="str">
        <f>VLOOKUP(L3836,Table1[],2)</f>
        <v>40 - 49</v>
      </c>
      <c r="N3836" t="str">
        <f>INDEX(Table7[Column1],MATCH(O3836,Table7[Column2]))</f>
        <v>Learning Stage</v>
      </c>
      <c r="O3836">
        <v>5.4669076240000001</v>
      </c>
      <c r="P3836" t="str">
        <f>VLOOKUP(O3836,Table13[],2)</f>
        <v>1 - 5</v>
      </c>
      <c r="Q3836" t="str">
        <f>INDEX(Table8[Column1],MATCH(R3836,Table8[Column2]))</f>
        <v>Habitual</v>
      </c>
      <c r="R3836">
        <v>108.4416532</v>
      </c>
      <c r="S3836">
        <f t="shared" si="119"/>
        <v>4.5184022166666669</v>
      </c>
      <c r="T3836" t="s">
        <v>19</v>
      </c>
    </row>
    <row r="3837" spans="1:20" x14ac:dyDescent="0.25">
      <c r="A3837">
        <v>3836</v>
      </c>
      <c r="B3837" t="s">
        <v>2923</v>
      </c>
      <c r="C3837" t="s">
        <v>465</v>
      </c>
      <c r="D3837" t="str">
        <f t="shared" si="118"/>
        <v>Grant Aaron</v>
      </c>
      <c r="E3837" t="s">
        <v>15</v>
      </c>
      <c r="F3837" t="s">
        <v>358</v>
      </c>
      <c r="G3837" t="s">
        <v>2305</v>
      </c>
      <c r="H3837" t="s">
        <v>1826</v>
      </c>
      <c r="I3837" t="s">
        <v>358</v>
      </c>
      <c r="J3837" t="s">
        <v>19</v>
      </c>
      <c r="K3837" t="str">
        <f>INDEX(Table6[Column1],MATCH(L3837,Table6[Column2]))</f>
        <v>Adults</v>
      </c>
      <c r="L3837">
        <v>48.438820990000004</v>
      </c>
      <c r="M3837" t="str">
        <f>VLOOKUP(L3837,Table1[],2)</f>
        <v>40 - 49</v>
      </c>
      <c r="N3837" t="str">
        <f>INDEX(Table7[Column1],MATCH(O3837,Table7[Column2]))</f>
        <v>Learning Stage</v>
      </c>
      <c r="O3837">
        <v>5.532325707</v>
      </c>
      <c r="P3837" t="str">
        <f>VLOOKUP(O3837,Table13[],2)</f>
        <v>1 - 5</v>
      </c>
      <c r="Q3837" t="str">
        <f>INDEX(Table8[Column1],MATCH(R3837,Table8[Column2]))</f>
        <v>Maintained</v>
      </c>
      <c r="R3837">
        <v>70.560604290000001</v>
      </c>
      <c r="S3837">
        <f t="shared" si="119"/>
        <v>2.94002517875</v>
      </c>
      <c r="T3837" t="s">
        <v>19</v>
      </c>
    </row>
    <row r="3838" spans="1:20" x14ac:dyDescent="0.25">
      <c r="A3838">
        <v>3837</v>
      </c>
      <c r="B3838" t="s">
        <v>3023</v>
      </c>
      <c r="C3838" t="s">
        <v>3600</v>
      </c>
      <c r="D3838" t="str">
        <f t="shared" si="118"/>
        <v>Valenzuela Hulda</v>
      </c>
      <c r="E3838" t="s">
        <v>15</v>
      </c>
      <c r="F3838" t="s">
        <v>666</v>
      </c>
      <c r="G3838" t="s">
        <v>2305</v>
      </c>
      <c r="H3838" t="s">
        <v>1826</v>
      </c>
      <c r="I3838" t="s">
        <v>157</v>
      </c>
      <c r="J3838" t="s">
        <v>19</v>
      </c>
      <c r="K3838" t="str">
        <f>INDEX(Table6[Column1],MATCH(L3838,Table6[Column2]))</f>
        <v>Youth</v>
      </c>
      <c r="L3838">
        <v>28.144846019999999</v>
      </c>
      <c r="M3838" t="str">
        <f>VLOOKUP(L3838,Table1[],2)</f>
        <v>20 - 29</v>
      </c>
      <c r="N3838" t="str">
        <f>INDEX(Table7[Column1],MATCH(O3838,Table7[Column2]))</f>
        <v>Learning Stage</v>
      </c>
      <c r="O3838">
        <v>4.8937512840000004</v>
      </c>
      <c r="P3838" t="str">
        <f>VLOOKUP(O3838,Table13[],2)</f>
        <v>1 - 5</v>
      </c>
      <c r="Q3838" t="str">
        <f>INDEX(Table8[Column1],MATCH(R3838,Table8[Column2]))</f>
        <v>Maintained</v>
      </c>
      <c r="R3838">
        <v>57.728775829999996</v>
      </c>
      <c r="S3838">
        <f t="shared" si="119"/>
        <v>2.405365659583333</v>
      </c>
      <c r="T3838" t="s">
        <v>19</v>
      </c>
    </row>
    <row r="3839" spans="1:20" x14ac:dyDescent="0.25">
      <c r="A3839">
        <v>3838</v>
      </c>
      <c r="B3839" t="s">
        <v>281</v>
      </c>
      <c r="C3839" t="s">
        <v>464</v>
      </c>
      <c r="D3839" t="str">
        <f t="shared" si="118"/>
        <v>Clark Steven</v>
      </c>
      <c r="E3839" t="s">
        <v>22</v>
      </c>
      <c r="F3839" t="s">
        <v>54</v>
      </c>
      <c r="G3839" t="s">
        <v>2305</v>
      </c>
      <c r="H3839" t="s">
        <v>1826</v>
      </c>
      <c r="I3839" t="s">
        <v>54</v>
      </c>
      <c r="J3839" t="s">
        <v>19</v>
      </c>
      <c r="K3839" t="str">
        <f>INDEX(Table6[Column1],MATCH(L3839,Table6[Column2]))</f>
        <v>Teenagers</v>
      </c>
      <c r="L3839">
        <v>18.60673839</v>
      </c>
      <c r="M3839" t="e">
        <f>VLOOKUP(L3839,Table1[],2)</f>
        <v>#N/A</v>
      </c>
      <c r="N3839" t="str">
        <f>INDEX(Table7[Column1],MATCH(O3839,Table7[Column2]))</f>
        <v>Learning Stage</v>
      </c>
      <c r="O3839">
        <v>4.759369199</v>
      </c>
      <c r="P3839" t="str">
        <f>VLOOKUP(O3839,Table13[],2)</f>
        <v>1 - 5</v>
      </c>
      <c r="Q3839" t="str">
        <f>INDEX(Table8[Column1],MATCH(R3839,Table8[Column2]))</f>
        <v>Scheduled</v>
      </c>
      <c r="R3839">
        <v>0</v>
      </c>
      <c r="S3839">
        <f t="shared" si="119"/>
        <v>0</v>
      </c>
      <c r="T3839" t="s">
        <v>19</v>
      </c>
    </row>
    <row r="3840" spans="1:20" x14ac:dyDescent="0.25">
      <c r="A3840">
        <v>3839</v>
      </c>
      <c r="B3840" t="s">
        <v>3601</v>
      </c>
      <c r="C3840" t="s">
        <v>32</v>
      </c>
      <c r="D3840" t="str">
        <f t="shared" si="118"/>
        <v>Montgomery Edward</v>
      </c>
      <c r="E3840" t="s">
        <v>22</v>
      </c>
      <c r="F3840" t="s">
        <v>27</v>
      </c>
      <c r="G3840" t="s">
        <v>2305</v>
      </c>
      <c r="H3840" t="s">
        <v>1826</v>
      </c>
      <c r="I3840" t="s">
        <v>27</v>
      </c>
      <c r="J3840" t="s">
        <v>19</v>
      </c>
      <c r="K3840" t="str">
        <f>INDEX(Table6[Column1],MATCH(L3840,Table6[Column2]))</f>
        <v>Elders</v>
      </c>
      <c r="L3840">
        <v>58.099693010000003</v>
      </c>
      <c r="M3840" t="str">
        <f>VLOOKUP(L3840,Table1[],2)</f>
        <v>50 - 59</v>
      </c>
      <c r="N3840" t="str">
        <f>INDEX(Table7[Column1],MATCH(O3840,Table7[Column2]))</f>
        <v>Fitting in Stage</v>
      </c>
      <c r="O3840">
        <v>6.5058136949999996</v>
      </c>
      <c r="P3840" t="str">
        <f>VLOOKUP(O3840,Table13[],2)</f>
        <v>6 - 10</v>
      </c>
      <c r="Q3840" t="str">
        <f>INDEX(Table8[Column1],MATCH(R3840,Table8[Column2]))</f>
        <v>Excused</v>
      </c>
      <c r="R3840">
        <v>128.53163140000001</v>
      </c>
      <c r="S3840">
        <f t="shared" si="119"/>
        <v>5.355484641666667</v>
      </c>
      <c r="T3840" t="s">
        <v>19</v>
      </c>
    </row>
    <row r="3841" spans="1:20" x14ac:dyDescent="0.25">
      <c r="A3841">
        <v>3840</v>
      </c>
      <c r="B3841" t="s">
        <v>3602</v>
      </c>
      <c r="C3841" t="s">
        <v>787</v>
      </c>
      <c r="D3841" t="str">
        <f t="shared" si="118"/>
        <v>Sweatt Jeremy</v>
      </c>
      <c r="E3841" t="s">
        <v>22</v>
      </c>
      <c r="F3841" t="s">
        <v>157</v>
      </c>
      <c r="G3841" t="s">
        <v>2305</v>
      </c>
      <c r="H3841" t="s">
        <v>1826</v>
      </c>
      <c r="I3841" t="s">
        <v>157</v>
      </c>
      <c r="J3841" t="s">
        <v>19</v>
      </c>
      <c r="K3841" t="str">
        <f>INDEX(Table6[Column1],MATCH(L3841,Table6[Column2]))</f>
        <v>Adults</v>
      </c>
      <c r="L3841">
        <v>43.034838270000002</v>
      </c>
      <c r="M3841" t="str">
        <f>VLOOKUP(L3841,Table1[],2)</f>
        <v>40 - 49</v>
      </c>
      <c r="N3841" t="str">
        <f>INDEX(Table7[Column1],MATCH(O3841,Table7[Column2]))</f>
        <v>Fitting in Stage</v>
      </c>
      <c r="O3841">
        <v>6.8315966149999996</v>
      </c>
      <c r="P3841" t="str">
        <f>VLOOKUP(O3841,Table13[],2)</f>
        <v>6 - 10</v>
      </c>
      <c r="Q3841" t="str">
        <f>INDEX(Table8[Column1],MATCH(R3841,Table8[Column2]))</f>
        <v>Maintained</v>
      </c>
      <c r="R3841">
        <v>75.570885520000004</v>
      </c>
      <c r="S3841">
        <f t="shared" si="119"/>
        <v>3.148786896666667</v>
      </c>
      <c r="T3841" t="s">
        <v>19</v>
      </c>
    </row>
    <row r="3842" spans="1:20" x14ac:dyDescent="0.25">
      <c r="A3842">
        <v>3841</v>
      </c>
      <c r="B3842" t="s">
        <v>3603</v>
      </c>
      <c r="C3842" t="s">
        <v>3604</v>
      </c>
      <c r="D3842" t="str">
        <f t="shared" si="118"/>
        <v>Stringer Tonya</v>
      </c>
      <c r="E3842" t="s">
        <v>15</v>
      </c>
      <c r="F3842" t="s">
        <v>38</v>
      </c>
      <c r="G3842" t="s">
        <v>2305</v>
      </c>
      <c r="H3842" t="s">
        <v>1826</v>
      </c>
      <c r="I3842" t="s">
        <v>38</v>
      </c>
      <c r="J3842" t="s">
        <v>19</v>
      </c>
      <c r="K3842" t="str">
        <f>INDEX(Table6[Column1],MATCH(L3842,Table6[Column2]))</f>
        <v>Young Adults</v>
      </c>
      <c r="L3842">
        <v>35.584895009999997</v>
      </c>
      <c r="M3842" t="str">
        <f>VLOOKUP(L3842,Table1[],2)</f>
        <v>30 - 39</v>
      </c>
      <c r="N3842" t="str">
        <f>INDEX(Table7[Column1],MATCH(O3842,Table7[Column2]))</f>
        <v>Learning Stage</v>
      </c>
      <c r="O3842">
        <v>4.8480389800000001</v>
      </c>
      <c r="P3842" t="str">
        <f>VLOOKUP(O3842,Table13[],2)</f>
        <v>1 - 5</v>
      </c>
      <c r="Q3842" t="str">
        <f>INDEX(Table8[Column1],MATCH(R3842,Table8[Column2]))</f>
        <v>Scheduled</v>
      </c>
      <c r="R3842">
        <v>24.30757191</v>
      </c>
      <c r="S3842">
        <f t="shared" si="119"/>
        <v>1.01281549625</v>
      </c>
      <c r="T3842" t="s">
        <v>19</v>
      </c>
    </row>
    <row r="3843" spans="1:20" x14ac:dyDescent="0.25">
      <c r="A3843">
        <v>3842</v>
      </c>
      <c r="B3843" t="s">
        <v>2073</v>
      </c>
      <c r="C3843" t="s">
        <v>3335</v>
      </c>
      <c r="D3843" t="str">
        <f t="shared" ref="D3843:D3906" si="120">CONCATENATE(B3843, " ",C3843)</f>
        <v>Carson Eddie</v>
      </c>
      <c r="E3843" t="s">
        <v>22</v>
      </c>
      <c r="F3843" t="s">
        <v>121</v>
      </c>
      <c r="G3843" t="s">
        <v>1060</v>
      </c>
      <c r="H3843" t="s">
        <v>1061</v>
      </c>
      <c r="I3843" t="s">
        <v>121</v>
      </c>
      <c r="J3843" t="s">
        <v>19</v>
      </c>
      <c r="K3843" t="str">
        <f>INDEX(Table6[Column1],MATCH(L3843,Table6[Column2]))</f>
        <v>Adults</v>
      </c>
      <c r="L3843">
        <v>46.42654048</v>
      </c>
      <c r="M3843" t="str">
        <f>VLOOKUP(L3843,Table1[],2)</f>
        <v>40 - 49</v>
      </c>
      <c r="N3843" t="str">
        <f>INDEX(Table7[Column1],MATCH(O3843,Table7[Column2]))</f>
        <v>Fitting in Stage</v>
      </c>
      <c r="O3843">
        <v>7.0875228320000003</v>
      </c>
      <c r="P3843" t="str">
        <f>VLOOKUP(O3843,Table13[],2)</f>
        <v>6 - 10</v>
      </c>
      <c r="Q3843" t="str">
        <f>INDEX(Table8[Column1],MATCH(R3843,Table8[Column2]))</f>
        <v>Habitual</v>
      </c>
      <c r="R3843">
        <v>105.4799198</v>
      </c>
      <c r="S3843">
        <f t="shared" ref="S3843:S3906" si="121">CONVERT(R3843,"hr","day")</f>
        <v>4.3949966583333335</v>
      </c>
      <c r="T3843" t="s">
        <v>19</v>
      </c>
    </row>
    <row r="3844" spans="1:20" x14ac:dyDescent="0.25">
      <c r="A3844">
        <v>3843</v>
      </c>
      <c r="B3844" t="s">
        <v>3605</v>
      </c>
      <c r="C3844" t="s">
        <v>354</v>
      </c>
      <c r="D3844" t="str">
        <f t="shared" si="120"/>
        <v>Slaughter Kim</v>
      </c>
      <c r="E3844" t="s">
        <v>15</v>
      </c>
      <c r="F3844" t="s">
        <v>30</v>
      </c>
      <c r="G3844" t="s">
        <v>820</v>
      </c>
      <c r="H3844" t="s">
        <v>821</v>
      </c>
      <c r="I3844" t="s">
        <v>30</v>
      </c>
      <c r="J3844" t="s">
        <v>19</v>
      </c>
      <c r="K3844" t="str">
        <f>INDEX(Table6[Column1],MATCH(L3844,Table6[Column2]))</f>
        <v>Youth</v>
      </c>
      <c r="L3844">
        <v>28.55009025</v>
      </c>
      <c r="M3844" t="str">
        <f>VLOOKUP(L3844,Table1[],2)</f>
        <v>20 - 29</v>
      </c>
      <c r="N3844" t="str">
        <f>INDEX(Table7[Column1],MATCH(O3844,Table7[Column2]))</f>
        <v>Learning Stage</v>
      </c>
      <c r="O3844">
        <v>4.8180040899999996</v>
      </c>
      <c r="P3844" t="str">
        <f>VLOOKUP(O3844,Table13[],2)</f>
        <v>1 - 5</v>
      </c>
      <c r="Q3844" t="str">
        <f>INDEX(Table8[Column1],MATCH(R3844,Table8[Column2]))</f>
        <v>Scheduled</v>
      </c>
      <c r="R3844">
        <v>29.890773840000001</v>
      </c>
      <c r="S3844">
        <f t="shared" si="121"/>
        <v>1.2454489100000001</v>
      </c>
      <c r="T3844" t="s">
        <v>19</v>
      </c>
    </row>
    <row r="3845" spans="1:20" x14ac:dyDescent="0.25">
      <c r="A3845">
        <v>3844</v>
      </c>
      <c r="B3845" t="s">
        <v>281</v>
      </c>
      <c r="C3845" t="s">
        <v>279</v>
      </c>
      <c r="D3845" t="str">
        <f t="shared" si="120"/>
        <v>Clark Patricia</v>
      </c>
      <c r="E3845" t="s">
        <v>15</v>
      </c>
      <c r="F3845" t="s">
        <v>262</v>
      </c>
      <c r="G3845" t="s">
        <v>2305</v>
      </c>
      <c r="H3845" t="s">
        <v>1826</v>
      </c>
      <c r="I3845" t="s">
        <v>262</v>
      </c>
      <c r="J3845" t="s">
        <v>19</v>
      </c>
      <c r="K3845" t="str">
        <f>INDEX(Table6[Column1],MATCH(L3845,Table6[Column2]))</f>
        <v>Youth</v>
      </c>
      <c r="L3845">
        <v>21.390605170000001</v>
      </c>
      <c r="M3845" t="str">
        <f>VLOOKUP(L3845,Table1[],2)</f>
        <v>20 - 29</v>
      </c>
      <c r="N3845" t="str">
        <f>INDEX(Table7[Column1],MATCH(O3845,Table7[Column2]))</f>
        <v>Learning Stage</v>
      </c>
      <c r="O3845">
        <v>4.6388557070000003</v>
      </c>
      <c r="P3845" t="str">
        <f>VLOOKUP(O3845,Table13[],2)</f>
        <v>1 - 5</v>
      </c>
      <c r="Q3845" t="str">
        <f>INDEX(Table8[Column1],MATCH(R3845,Table8[Column2]))</f>
        <v>Scheduled</v>
      </c>
      <c r="R3845">
        <v>0</v>
      </c>
      <c r="S3845">
        <f t="shared" si="121"/>
        <v>0</v>
      </c>
      <c r="T3845" t="s">
        <v>19</v>
      </c>
    </row>
    <row r="3846" spans="1:20" x14ac:dyDescent="0.25">
      <c r="A3846">
        <v>3845</v>
      </c>
      <c r="B3846" t="s">
        <v>3606</v>
      </c>
      <c r="C3846" t="s">
        <v>335</v>
      </c>
      <c r="D3846" t="str">
        <f t="shared" si="120"/>
        <v>Sargent Doris</v>
      </c>
      <c r="E3846" t="s">
        <v>15</v>
      </c>
      <c r="F3846" t="s">
        <v>54</v>
      </c>
      <c r="G3846" t="s">
        <v>2305</v>
      </c>
      <c r="H3846" t="s">
        <v>1826</v>
      </c>
      <c r="I3846" t="s">
        <v>54</v>
      </c>
      <c r="J3846" t="s">
        <v>19</v>
      </c>
      <c r="K3846" t="str">
        <f>INDEX(Table6[Column1],MATCH(L3846,Table6[Column2]))</f>
        <v>Youth</v>
      </c>
      <c r="L3846">
        <v>27.854962310000001</v>
      </c>
      <c r="M3846" t="str">
        <f>VLOOKUP(L3846,Table1[],2)</f>
        <v>20 - 29</v>
      </c>
      <c r="N3846" t="str">
        <f>INDEX(Table7[Column1],MATCH(O3846,Table7[Column2]))</f>
        <v>Learning Stage</v>
      </c>
      <c r="O3846">
        <v>4.9536664269999999</v>
      </c>
      <c r="P3846" t="str">
        <f>VLOOKUP(O3846,Table13[],2)</f>
        <v>1 - 5</v>
      </c>
      <c r="Q3846" t="str">
        <f>INDEX(Table8[Column1],MATCH(R3846,Table8[Column2]))</f>
        <v>Scheduled</v>
      </c>
      <c r="R3846">
        <v>0</v>
      </c>
      <c r="S3846">
        <f t="shared" si="121"/>
        <v>0</v>
      </c>
      <c r="T3846" t="s">
        <v>19</v>
      </c>
    </row>
    <row r="3847" spans="1:20" x14ac:dyDescent="0.25">
      <c r="A3847">
        <v>3846</v>
      </c>
      <c r="B3847" t="s">
        <v>3607</v>
      </c>
      <c r="C3847" t="s">
        <v>2814</v>
      </c>
      <c r="D3847" t="str">
        <f t="shared" si="120"/>
        <v>Lilly Manuel</v>
      </c>
      <c r="E3847" t="s">
        <v>22</v>
      </c>
      <c r="F3847" t="s">
        <v>38</v>
      </c>
      <c r="G3847" t="s">
        <v>2305</v>
      </c>
      <c r="H3847" t="s">
        <v>1826</v>
      </c>
      <c r="I3847" t="s">
        <v>38</v>
      </c>
      <c r="J3847" t="s">
        <v>19</v>
      </c>
      <c r="K3847" t="str">
        <f>INDEX(Table6[Column1],MATCH(L3847,Table6[Column2]))</f>
        <v>Elders</v>
      </c>
      <c r="L3847">
        <v>50.584102659999999</v>
      </c>
      <c r="M3847" t="str">
        <f>VLOOKUP(L3847,Table1[],2)</f>
        <v>50 - 59</v>
      </c>
      <c r="N3847" t="str">
        <f>INDEX(Table7[Column1],MATCH(O3847,Table7[Column2]))</f>
        <v>Learning Stage</v>
      </c>
      <c r="O3847">
        <v>4.4677578210000002</v>
      </c>
      <c r="P3847" t="str">
        <f>VLOOKUP(O3847,Table13[],2)</f>
        <v>1 - 5</v>
      </c>
      <c r="Q3847" t="str">
        <f>INDEX(Table8[Column1],MATCH(R3847,Table8[Column2]))</f>
        <v>Maintained</v>
      </c>
      <c r="R3847">
        <v>62.028586939999997</v>
      </c>
      <c r="S3847">
        <f t="shared" si="121"/>
        <v>2.5845244558333333</v>
      </c>
      <c r="T3847" t="s">
        <v>19</v>
      </c>
    </row>
    <row r="3848" spans="1:20" x14ac:dyDescent="0.25">
      <c r="A3848">
        <v>3847</v>
      </c>
      <c r="B3848" t="s">
        <v>1187</v>
      </c>
      <c r="C3848" t="s">
        <v>52</v>
      </c>
      <c r="D3848" t="str">
        <f t="shared" si="120"/>
        <v>Douglas John</v>
      </c>
      <c r="E3848" t="s">
        <v>22</v>
      </c>
      <c r="F3848" t="s">
        <v>113</v>
      </c>
      <c r="G3848" t="s">
        <v>2305</v>
      </c>
      <c r="H3848" t="s">
        <v>1826</v>
      </c>
      <c r="I3848" t="s">
        <v>24</v>
      </c>
      <c r="J3848" t="s">
        <v>19</v>
      </c>
      <c r="K3848" t="str">
        <f>INDEX(Table6[Column1],MATCH(L3848,Table6[Column2]))</f>
        <v>Elders</v>
      </c>
      <c r="L3848">
        <v>58.507515570000002</v>
      </c>
      <c r="M3848" t="str">
        <f>VLOOKUP(L3848,Table1[],2)</f>
        <v>50 - 59</v>
      </c>
      <c r="N3848" t="str">
        <f>INDEX(Table7[Column1],MATCH(O3848,Table7[Column2]))</f>
        <v>Learning Stage</v>
      </c>
      <c r="O3848">
        <v>4.2163040000000001</v>
      </c>
      <c r="P3848" t="str">
        <f>VLOOKUP(O3848,Table13[],2)</f>
        <v>1 - 5</v>
      </c>
      <c r="Q3848" t="str">
        <f>INDEX(Table8[Column1],MATCH(R3848,Table8[Column2]))</f>
        <v>Excused</v>
      </c>
      <c r="R3848">
        <v>142.6547411</v>
      </c>
      <c r="S3848">
        <f t="shared" si="121"/>
        <v>5.9439475458333328</v>
      </c>
      <c r="T3848" t="s">
        <v>19</v>
      </c>
    </row>
    <row r="3849" spans="1:20" x14ac:dyDescent="0.25">
      <c r="A3849">
        <v>3848</v>
      </c>
      <c r="B3849" t="s">
        <v>98</v>
      </c>
      <c r="C3849" t="s">
        <v>418</v>
      </c>
      <c r="D3849" t="str">
        <f t="shared" si="120"/>
        <v>Thompson Diana</v>
      </c>
      <c r="E3849" t="s">
        <v>15</v>
      </c>
      <c r="F3849" t="s">
        <v>192</v>
      </c>
      <c r="G3849" t="s">
        <v>2305</v>
      </c>
      <c r="H3849" t="s">
        <v>1826</v>
      </c>
      <c r="I3849" t="s">
        <v>192</v>
      </c>
      <c r="J3849" t="s">
        <v>19</v>
      </c>
      <c r="K3849" t="str">
        <f>INDEX(Table6[Column1],MATCH(L3849,Table6[Column2]))</f>
        <v>Adults</v>
      </c>
      <c r="L3849">
        <v>46.93023256</v>
      </c>
      <c r="M3849" t="str">
        <f>VLOOKUP(L3849,Table1[],2)</f>
        <v>40 - 49</v>
      </c>
      <c r="N3849" t="str">
        <f>INDEX(Table7[Column1],MATCH(O3849,Table7[Column2]))</f>
        <v>Fitting in Stage</v>
      </c>
      <c r="O3849">
        <v>6.1211731269999996</v>
      </c>
      <c r="P3849" t="str">
        <f>VLOOKUP(O3849,Table13[],2)</f>
        <v>6 - 10</v>
      </c>
      <c r="Q3849" t="str">
        <f>INDEX(Table8[Column1],MATCH(R3849,Table8[Column2]))</f>
        <v>Habitual</v>
      </c>
      <c r="R3849">
        <v>97.464225540000001</v>
      </c>
      <c r="S3849">
        <f t="shared" si="121"/>
        <v>4.0610093974999995</v>
      </c>
      <c r="T3849" t="s">
        <v>19</v>
      </c>
    </row>
    <row r="3850" spans="1:20" x14ac:dyDescent="0.25">
      <c r="A3850">
        <v>3849</v>
      </c>
      <c r="B3850" t="s">
        <v>3608</v>
      </c>
      <c r="C3850" t="s">
        <v>1312</v>
      </c>
      <c r="D3850" t="str">
        <f t="shared" si="120"/>
        <v>Newton Scott</v>
      </c>
      <c r="E3850" t="s">
        <v>22</v>
      </c>
      <c r="F3850" t="s">
        <v>296</v>
      </c>
      <c r="G3850" t="s">
        <v>2305</v>
      </c>
      <c r="H3850" t="s">
        <v>1826</v>
      </c>
      <c r="I3850" t="s">
        <v>169</v>
      </c>
      <c r="J3850" t="s">
        <v>19</v>
      </c>
      <c r="K3850" t="str">
        <f>INDEX(Table6[Column1],MATCH(L3850,Table6[Column2]))</f>
        <v>Adults</v>
      </c>
      <c r="L3850">
        <v>42.813821480000001</v>
      </c>
      <c r="M3850" t="str">
        <f>VLOOKUP(L3850,Table1[],2)</f>
        <v>40 - 49</v>
      </c>
      <c r="N3850" t="str">
        <f>INDEX(Table7[Column1],MATCH(O3850,Table7[Column2]))</f>
        <v>Learning Stage</v>
      </c>
      <c r="O3850">
        <v>3.8380531379999998</v>
      </c>
      <c r="P3850" t="str">
        <f>VLOOKUP(O3850,Table13[],2)</f>
        <v>1 - 5</v>
      </c>
      <c r="Q3850" t="str">
        <f>INDEX(Table8[Column1],MATCH(R3850,Table8[Column2]))</f>
        <v>Maintained</v>
      </c>
      <c r="R3850">
        <v>62.856800130000003</v>
      </c>
      <c r="S3850">
        <f t="shared" si="121"/>
        <v>2.6190333387500004</v>
      </c>
      <c r="T3850" t="s">
        <v>19</v>
      </c>
    </row>
    <row r="3851" spans="1:20" x14ac:dyDescent="0.25">
      <c r="A3851">
        <v>3850</v>
      </c>
      <c r="B3851" t="s">
        <v>3609</v>
      </c>
      <c r="C3851" t="s">
        <v>1631</v>
      </c>
      <c r="D3851" t="str">
        <f t="shared" si="120"/>
        <v>Ziegler Leroy</v>
      </c>
      <c r="E3851" t="s">
        <v>22</v>
      </c>
      <c r="F3851" t="s">
        <v>788</v>
      </c>
      <c r="G3851" t="s">
        <v>1872</v>
      </c>
      <c r="H3851" t="s">
        <v>612</v>
      </c>
      <c r="I3851" t="s">
        <v>788</v>
      </c>
      <c r="J3851" t="s">
        <v>19</v>
      </c>
      <c r="K3851" t="str">
        <f>INDEX(Table6[Column1],MATCH(L3851,Table6[Column2]))</f>
        <v>Seniors</v>
      </c>
      <c r="L3851">
        <v>65.404575850000001</v>
      </c>
      <c r="M3851" t="str">
        <f>VLOOKUP(L3851,Table1[],2)</f>
        <v>60 and Above</v>
      </c>
      <c r="N3851" t="str">
        <f>INDEX(Table7[Column1],MATCH(O3851,Table7[Column2]))</f>
        <v>Fitting in Stage</v>
      </c>
      <c r="O3851">
        <v>6.1943281199999998</v>
      </c>
      <c r="P3851" t="str">
        <f>VLOOKUP(O3851,Table13[],2)</f>
        <v>6 - 10</v>
      </c>
      <c r="Q3851" t="str">
        <f>INDEX(Table8[Column1],MATCH(R3851,Table8[Column2]))</f>
        <v>Excused</v>
      </c>
      <c r="R3851">
        <v>141.8845743</v>
      </c>
      <c r="S3851">
        <f t="shared" si="121"/>
        <v>5.9118572624999999</v>
      </c>
      <c r="T3851" t="s">
        <v>19</v>
      </c>
    </row>
    <row r="3852" spans="1:20" x14ac:dyDescent="0.25">
      <c r="A3852">
        <v>3851</v>
      </c>
      <c r="B3852" t="s">
        <v>1039</v>
      </c>
      <c r="C3852" t="s">
        <v>147</v>
      </c>
      <c r="D3852" t="str">
        <f t="shared" si="120"/>
        <v>Roberts Linda</v>
      </c>
      <c r="E3852" t="s">
        <v>15</v>
      </c>
      <c r="F3852" t="s">
        <v>38</v>
      </c>
      <c r="G3852" t="s">
        <v>1060</v>
      </c>
      <c r="H3852" t="s">
        <v>1061</v>
      </c>
      <c r="I3852" t="s">
        <v>38</v>
      </c>
      <c r="J3852" t="s">
        <v>19</v>
      </c>
      <c r="K3852" t="str">
        <f>INDEX(Table6[Column1],MATCH(L3852,Table6[Column2]))</f>
        <v>Adults</v>
      </c>
      <c r="L3852">
        <v>43.227906930000003</v>
      </c>
      <c r="M3852" t="str">
        <f>VLOOKUP(L3852,Table1[],2)</f>
        <v>40 - 49</v>
      </c>
      <c r="N3852" t="str">
        <f>INDEX(Table7[Column1],MATCH(O3852,Table7[Column2]))</f>
        <v>Learning Stage</v>
      </c>
      <c r="O3852">
        <v>4.430164156</v>
      </c>
      <c r="P3852" t="str">
        <f>VLOOKUP(O3852,Table13[],2)</f>
        <v>1 - 5</v>
      </c>
      <c r="Q3852" t="str">
        <f>INDEX(Table8[Column1],MATCH(R3852,Table8[Column2]))</f>
        <v>Maintained</v>
      </c>
      <c r="R3852">
        <v>48.861927289999997</v>
      </c>
      <c r="S3852">
        <f t="shared" si="121"/>
        <v>2.0359136370833331</v>
      </c>
      <c r="T3852" t="s">
        <v>19</v>
      </c>
    </row>
    <row r="3853" spans="1:20" x14ac:dyDescent="0.25">
      <c r="A3853">
        <v>3852</v>
      </c>
      <c r="B3853" t="s">
        <v>3610</v>
      </c>
      <c r="C3853" t="s">
        <v>3611</v>
      </c>
      <c r="D3853" t="str">
        <f t="shared" si="120"/>
        <v>McClellan Lea</v>
      </c>
      <c r="E3853" t="s">
        <v>15</v>
      </c>
      <c r="F3853" t="s">
        <v>38</v>
      </c>
      <c r="G3853" t="s">
        <v>2305</v>
      </c>
      <c r="H3853" t="s">
        <v>1826</v>
      </c>
      <c r="I3853" t="s">
        <v>38</v>
      </c>
      <c r="J3853" t="s">
        <v>19</v>
      </c>
      <c r="K3853" t="str">
        <f>INDEX(Table6[Column1],MATCH(L3853,Table6[Column2]))</f>
        <v>Young Adults</v>
      </c>
      <c r="L3853">
        <v>35.373216370000002</v>
      </c>
      <c r="M3853" t="str">
        <f>VLOOKUP(L3853,Table1[],2)</f>
        <v>30 - 39</v>
      </c>
      <c r="N3853" t="str">
        <f>INDEX(Table7[Column1],MATCH(O3853,Table7[Column2]))</f>
        <v>Learning Stage</v>
      </c>
      <c r="O3853">
        <v>4.4315552370000004</v>
      </c>
      <c r="P3853" t="str">
        <f>VLOOKUP(O3853,Table13[],2)</f>
        <v>1 - 5</v>
      </c>
      <c r="Q3853" t="str">
        <f>INDEX(Table8[Column1],MATCH(R3853,Table8[Column2]))</f>
        <v>Scheduled</v>
      </c>
      <c r="R3853">
        <v>0</v>
      </c>
      <c r="S3853">
        <f t="shared" si="121"/>
        <v>0</v>
      </c>
      <c r="T3853" t="s">
        <v>19</v>
      </c>
    </row>
    <row r="3854" spans="1:20" x14ac:dyDescent="0.25">
      <c r="A3854">
        <v>3853</v>
      </c>
      <c r="B3854" t="s">
        <v>3612</v>
      </c>
      <c r="C3854" t="s">
        <v>877</v>
      </c>
      <c r="D3854" t="str">
        <f t="shared" si="120"/>
        <v>Blaser Henry</v>
      </c>
      <c r="E3854" t="s">
        <v>22</v>
      </c>
      <c r="F3854" t="s">
        <v>100</v>
      </c>
      <c r="G3854" t="s">
        <v>2305</v>
      </c>
      <c r="H3854" t="s">
        <v>1826</v>
      </c>
      <c r="I3854" t="s">
        <v>101</v>
      </c>
      <c r="J3854" t="s">
        <v>19</v>
      </c>
      <c r="K3854" t="str">
        <f>INDEX(Table6[Column1],MATCH(L3854,Table6[Column2]))</f>
        <v>Young Adults</v>
      </c>
      <c r="L3854">
        <v>34.297265920000001</v>
      </c>
      <c r="M3854" t="str">
        <f>VLOOKUP(L3854,Table1[],2)</f>
        <v>30 - 39</v>
      </c>
      <c r="N3854" t="str">
        <f>INDEX(Table7[Column1],MATCH(O3854,Table7[Column2]))</f>
        <v>Learning Stage</v>
      </c>
      <c r="O3854">
        <v>4.2125961639999998</v>
      </c>
      <c r="P3854" t="str">
        <f>VLOOKUP(O3854,Table13[],2)</f>
        <v>1 - 5</v>
      </c>
      <c r="Q3854" t="str">
        <f>INDEX(Table8[Column1],MATCH(R3854,Table8[Column2]))</f>
        <v>Scheduled</v>
      </c>
      <c r="R3854">
        <v>26.94187106</v>
      </c>
      <c r="S3854">
        <f t="shared" si="121"/>
        <v>1.1225779608333333</v>
      </c>
      <c r="T3854" t="s">
        <v>19</v>
      </c>
    </row>
    <row r="3855" spans="1:20" x14ac:dyDescent="0.25">
      <c r="A3855">
        <v>3854</v>
      </c>
      <c r="B3855" t="s">
        <v>61</v>
      </c>
      <c r="C3855" t="s">
        <v>487</v>
      </c>
      <c r="D3855" t="str">
        <f t="shared" si="120"/>
        <v>Bell Melanie</v>
      </c>
      <c r="E3855" t="s">
        <v>15</v>
      </c>
      <c r="F3855" t="s">
        <v>169</v>
      </c>
      <c r="G3855" t="s">
        <v>2305</v>
      </c>
      <c r="H3855" t="s">
        <v>1826</v>
      </c>
      <c r="I3855" t="s">
        <v>169</v>
      </c>
      <c r="J3855" t="s">
        <v>19</v>
      </c>
      <c r="K3855" t="str">
        <f>INDEX(Table6[Column1],MATCH(L3855,Table6[Column2]))</f>
        <v>Teenagers</v>
      </c>
      <c r="L3855">
        <v>13.78738283</v>
      </c>
      <c r="M3855" t="e">
        <f>VLOOKUP(L3855,Table1[],2)</f>
        <v>#N/A</v>
      </c>
      <c r="N3855" t="str">
        <f>INDEX(Table7[Column1],MATCH(O3855,Table7[Column2]))</f>
        <v>Learning Stage</v>
      </c>
      <c r="O3855">
        <v>5.7560205910000004</v>
      </c>
      <c r="P3855" t="str">
        <f>VLOOKUP(O3855,Table13[],2)</f>
        <v>1 - 5</v>
      </c>
      <c r="Q3855" t="str">
        <f>INDEX(Table8[Column1],MATCH(R3855,Table8[Column2]))</f>
        <v>Scheduled</v>
      </c>
      <c r="R3855">
        <v>0</v>
      </c>
      <c r="S3855">
        <f t="shared" si="121"/>
        <v>0</v>
      </c>
      <c r="T3855" t="s">
        <v>19</v>
      </c>
    </row>
    <row r="3856" spans="1:20" x14ac:dyDescent="0.25">
      <c r="A3856">
        <v>3855</v>
      </c>
      <c r="B3856" t="s">
        <v>267</v>
      </c>
      <c r="C3856" t="s">
        <v>1580</v>
      </c>
      <c r="D3856" t="str">
        <f t="shared" si="120"/>
        <v>Johnson Judith</v>
      </c>
      <c r="E3856" t="s">
        <v>15</v>
      </c>
      <c r="F3856" t="s">
        <v>27</v>
      </c>
      <c r="G3856" t="s">
        <v>2305</v>
      </c>
      <c r="H3856" t="s">
        <v>1826</v>
      </c>
      <c r="I3856" t="s">
        <v>27</v>
      </c>
      <c r="J3856" t="s">
        <v>19</v>
      </c>
      <c r="K3856" t="str">
        <f>INDEX(Table6[Column1],MATCH(L3856,Table6[Column2]))</f>
        <v>Young Adults</v>
      </c>
      <c r="L3856">
        <v>35.092740300000003</v>
      </c>
      <c r="M3856" t="str">
        <f>VLOOKUP(L3856,Table1[],2)</f>
        <v>30 - 39</v>
      </c>
      <c r="N3856" t="str">
        <f>INDEX(Table7[Column1],MATCH(O3856,Table7[Column2]))</f>
        <v>Learning Stage</v>
      </c>
      <c r="O3856">
        <v>5.1198328999999996</v>
      </c>
      <c r="P3856" t="str">
        <f>VLOOKUP(O3856,Table13[],2)</f>
        <v>1 - 5</v>
      </c>
      <c r="Q3856" t="str">
        <f>INDEX(Table8[Column1],MATCH(R3856,Table8[Column2]))</f>
        <v>Maintained</v>
      </c>
      <c r="R3856">
        <v>52.916920570000002</v>
      </c>
      <c r="S3856">
        <f t="shared" si="121"/>
        <v>2.2048716904166668</v>
      </c>
      <c r="T3856" t="s">
        <v>19</v>
      </c>
    </row>
    <row r="3857" spans="1:20" x14ac:dyDescent="0.25">
      <c r="A3857">
        <v>3856</v>
      </c>
      <c r="B3857" t="s">
        <v>1064</v>
      </c>
      <c r="C3857" t="s">
        <v>272</v>
      </c>
      <c r="D3857" t="str">
        <f t="shared" si="120"/>
        <v>Baldwin Alan</v>
      </c>
      <c r="E3857" t="s">
        <v>22</v>
      </c>
      <c r="F3857" t="s">
        <v>1489</v>
      </c>
      <c r="G3857" t="s">
        <v>2305</v>
      </c>
      <c r="H3857" t="s">
        <v>1826</v>
      </c>
      <c r="I3857" t="s">
        <v>169</v>
      </c>
      <c r="J3857" t="s">
        <v>19</v>
      </c>
      <c r="K3857" t="str">
        <f>INDEX(Table6[Column1],MATCH(L3857,Table6[Column2]))</f>
        <v>Elders</v>
      </c>
      <c r="L3857">
        <v>54.690302709999997</v>
      </c>
      <c r="M3857" t="str">
        <f>VLOOKUP(L3857,Table1[],2)</f>
        <v>50 - 59</v>
      </c>
      <c r="N3857" t="str">
        <f>INDEX(Table7[Column1],MATCH(O3857,Table7[Column2]))</f>
        <v>Fitting in Stage</v>
      </c>
      <c r="O3857">
        <v>6.7642467809999998</v>
      </c>
      <c r="P3857" t="str">
        <f>VLOOKUP(O3857,Table13[],2)</f>
        <v>6 - 10</v>
      </c>
      <c r="Q3857" t="str">
        <f>INDEX(Table8[Column1],MATCH(R3857,Table8[Column2]))</f>
        <v>Excused</v>
      </c>
      <c r="R3857">
        <v>142.28457789999999</v>
      </c>
      <c r="S3857">
        <f t="shared" si="121"/>
        <v>5.9285240791666665</v>
      </c>
      <c r="T3857" t="s">
        <v>19</v>
      </c>
    </row>
    <row r="3858" spans="1:20" x14ac:dyDescent="0.25">
      <c r="A3858">
        <v>3857</v>
      </c>
      <c r="B3858" t="s">
        <v>267</v>
      </c>
      <c r="C3858" t="s">
        <v>3613</v>
      </c>
      <c r="D3858" t="str">
        <f t="shared" si="120"/>
        <v>Johnson Seymour</v>
      </c>
      <c r="E3858" t="s">
        <v>22</v>
      </c>
      <c r="F3858" t="s">
        <v>24</v>
      </c>
      <c r="G3858" t="s">
        <v>2305</v>
      </c>
      <c r="H3858" t="s">
        <v>1826</v>
      </c>
      <c r="I3858" t="s">
        <v>24</v>
      </c>
      <c r="J3858" t="s">
        <v>19</v>
      </c>
      <c r="K3858" t="str">
        <f>INDEX(Table6[Column1],MATCH(L3858,Table6[Column2]))</f>
        <v>Teenagers</v>
      </c>
      <c r="L3858">
        <v>17.649607750000001</v>
      </c>
      <c r="M3858" t="e">
        <f>VLOOKUP(L3858,Table1[],2)</f>
        <v>#N/A</v>
      </c>
      <c r="N3858" t="str">
        <f>INDEX(Table7[Column1],MATCH(O3858,Table7[Column2]))</f>
        <v>Learning Stage</v>
      </c>
      <c r="O3858">
        <v>3.0880535820000001</v>
      </c>
      <c r="P3858" t="str">
        <f>VLOOKUP(O3858,Table13[],2)</f>
        <v>1 - 5</v>
      </c>
      <c r="Q3858" t="str">
        <f>INDEX(Table8[Column1],MATCH(R3858,Table8[Column2]))</f>
        <v>Scheduled</v>
      </c>
      <c r="R3858">
        <v>0</v>
      </c>
      <c r="S3858">
        <f t="shared" si="121"/>
        <v>0</v>
      </c>
      <c r="T3858" t="s">
        <v>19</v>
      </c>
    </row>
    <row r="3859" spans="1:20" x14ac:dyDescent="0.25">
      <c r="A3859">
        <v>3858</v>
      </c>
      <c r="B3859" t="s">
        <v>3614</v>
      </c>
      <c r="C3859" t="s">
        <v>2518</v>
      </c>
      <c r="D3859" t="str">
        <f t="shared" si="120"/>
        <v>Garren Claudia</v>
      </c>
      <c r="E3859" t="s">
        <v>15</v>
      </c>
      <c r="F3859" t="s">
        <v>113</v>
      </c>
      <c r="G3859" t="s">
        <v>2305</v>
      </c>
      <c r="H3859" t="s">
        <v>1826</v>
      </c>
      <c r="I3859" t="s">
        <v>24</v>
      </c>
      <c r="J3859" t="s">
        <v>19</v>
      </c>
      <c r="K3859" t="str">
        <f>INDEX(Table6[Column1],MATCH(L3859,Table6[Column2]))</f>
        <v>Seniors</v>
      </c>
      <c r="L3859">
        <v>66.528412349999996</v>
      </c>
      <c r="M3859" t="str">
        <f>VLOOKUP(L3859,Table1[],2)</f>
        <v>60 and Above</v>
      </c>
      <c r="N3859" t="str">
        <f>INDEX(Table7[Column1],MATCH(O3859,Table7[Column2]))</f>
        <v>Learning Stage</v>
      </c>
      <c r="O3859">
        <v>5.2290178559999996</v>
      </c>
      <c r="P3859" t="str">
        <f>VLOOKUP(O3859,Table13[],2)</f>
        <v>1 - 5</v>
      </c>
      <c r="Q3859" t="str">
        <f>INDEX(Table8[Column1],MATCH(R3859,Table8[Column2]))</f>
        <v>Unexcused</v>
      </c>
      <c r="R3859">
        <v>189.8431148</v>
      </c>
      <c r="S3859">
        <f t="shared" si="121"/>
        <v>7.9101297833333337</v>
      </c>
      <c r="T3859" t="s">
        <v>19</v>
      </c>
    </row>
    <row r="3860" spans="1:20" x14ac:dyDescent="0.25">
      <c r="A3860">
        <v>3859</v>
      </c>
      <c r="B3860" t="s">
        <v>3615</v>
      </c>
      <c r="C3860" t="s">
        <v>3616</v>
      </c>
      <c r="D3860" t="str">
        <f t="shared" si="120"/>
        <v>Sebastian Art</v>
      </c>
      <c r="E3860" t="s">
        <v>22</v>
      </c>
      <c r="F3860" t="s">
        <v>87</v>
      </c>
      <c r="G3860" t="s">
        <v>2305</v>
      </c>
      <c r="H3860" t="s">
        <v>1826</v>
      </c>
      <c r="I3860" t="s">
        <v>87</v>
      </c>
      <c r="J3860" t="s">
        <v>19</v>
      </c>
      <c r="K3860" t="str">
        <f>INDEX(Table6[Column1],MATCH(L3860,Table6[Column2]))</f>
        <v>Adults</v>
      </c>
      <c r="L3860">
        <v>48.121670770000001</v>
      </c>
      <c r="M3860" t="str">
        <f>VLOOKUP(L3860,Table1[],2)</f>
        <v>40 - 49</v>
      </c>
      <c r="N3860" t="str">
        <f>INDEX(Table7[Column1],MATCH(O3860,Table7[Column2]))</f>
        <v>Fitting in Stage</v>
      </c>
      <c r="O3860">
        <v>6.5078664550000003</v>
      </c>
      <c r="P3860" t="str">
        <f>VLOOKUP(O3860,Table13[],2)</f>
        <v>6 - 10</v>
      </c>
      <c r="Q3860" t="str">
        <f>INDEX(Table8[Column1],MATCH(R3860,Table8[Column2]))</f>
        <v>Scheduled</v>
      </c>
      <c r="R3860">
        <v>39.276280200000002</v>
      </c>
      <c r="S3860">
        <f t="shared" si="121"/>
        <v>1.6365116750000002</v>
      </c>
      <c r="T3860" t="s">
        <v>19</v>
      </c>
    </row>
    <row r="3861" spans="1:20" x14ac:dyDescent="0.25">
      <c r="A3861">
        <v>3860</v>
      </c>
      <c r="B3861" t="s">
        <v>3617</v>
      </c>
      <c r="C3861" t="s">
        <v>681</v>
      </c>
      <c r="D3861" t="str">
        <f t="shared" si="120"/>
        <v>Turney Grace</v>
      </c>
      <c r="E3861" t="s">
        <v>15</v>
      </c>
      <c r="F3861" t="s">
        <v>30</v>
      </c>
      <c r="G3861" t="s">
        <v>820</v>
      </c>
      <c r="H3861" t="s">
        <v>821</v>
      </c>
      <c r="I3861" t="s">
        <v>30</v>
      </c>
      <c r="J3861" t="s">
        <v>19</v>
      </c>
      <c r="K3861" t="str">
        <f>INDEX(Table6[Column1],MATCH(L3861,Table6[Column2]))</f>
        <v>Young Adults</v>
      </c>
      <c r="L3861">
        <v>32.346806370000003</v>
      </c>
      <c r="M3861" t="str">
        <f>VLOOKUP(L3861,Table1[],2)</f>
        <v>30 - 39</v>
      </c>
      <c r="N3861" t="str">
        <f>INDEX(Table7[Column1],MATCH(O3861,Table7[Column2]))</f>
        <v>Learning Stage</v>
      </c>
      <c r="O3861">
        <v>5.4269035409999997</v>
      </c>
      <c r="P3861" t="str">
        <f>VLOOKUP(O3861,Table13[],2)</f>
        <v>1 - 5</v>
      </c>
      <c r="Q3861" t="str">
        <f>INDEX(Table8[Column1],MATCH(R3861,Table8[Column2]))</f>
        <v>Scheduled</v>
      </c>
      <c r="R3861">
        <v>0</v>
      </c>
      <c r="S3861">
        <f t="shared" si="121"/>
        <v>0</v>
      </c>
      <c r="T3861" t="s">
        <v>19</v>
      </c>
    </row>
    <row r="3862" spans="1:20" x14ac:dyDescent="0.25">
      <c r="A3862">
        <v>3861</v>
      </c>
      <c r="B3862" t="s">
        <v>3618</v>
      </c>
      <c r="C3862" t="s">
        <v>2495</v>
      </c>
      <c r="D3862" t="str">
        <f t="shared" si="120"/>
        <v>Dagostino Randy</v>
      </c>
      <c r="E3862" t="s">
        <v>22</v>
      </c>
      <c r="F3862" t="s">
        <v>38</v>
      </c>
      <c r="G3862" t="s">
        <v>2305</v>
      </c>
      <c r="H3862" t="s">
        <v>1826</v>
      </c>
      <c r="I3862" t="s">
        <v>38</v>
      </c>
      <c r="J3862" t="s">
        <v>19</v>
      </c>
      <c r="K3862" t="str">
        <f>INDEX(Table6[Column1],MATCH(L3862,Table6[Column2]))</f>
        <v>Young Adults</v>
      </c>
      <c r="L3862">
        <v>33.65654567</v>
      </c>
      <c r="M3862" t="str">
        <f>VLOOKUP(L3862,Table1[],2)</f>
        <v>30 - 39</v>
      </c>
      <c r="N3862" t="str">
        <f>INDEX(Table7[Column1],MATCH(O3862,Table7[Column2]))</f>
        <v>Fitting in Stage</v>
      </c>
      <c r="O3862">
        <v>6.5398346949999997</v>
      </c>
      <c r="P3862" t="str">
        <f>VLOOKUP(O3862,Table13[],2)</f>
        <v>6 - 10</v>
      </c>
      <c r="Q3862" t="str">
        <f>INDEX(Table8[Column1],MATCH(R3862,Table8[Column2]))</f>
        <v>Scheduled</v>
      </c>
      <c r="R3862">
        <v>19.819429849999999</v>
      </c>
      <c r="S3862">
        <f t="shared" si="121"/>
        <v>0.82580957708333325</v>
      </c>
      <c r="T3862" t="s">
        <v>19</v>
      </c>
    </row>
    <row r="3863" spans="1:20" x14ac:dyDescent="0.25">
      <c r="A3863">
        <v>3862</v>
      </c>
      <c r="B3863" t="s">
        <v>2654</v>
      </c>
      <c r="C3863" t="s">
        <v>175</v>
      </c>
      <c r="D3863" t="str">
        <f t="shared" si="120"/>
        <v>Ortiz Paul</v>
      </c>
      <c r="E3863" t="s">
        <v>22</v>
      </c>
      <c r="F3863" t="s">
        <v>828</v>
      </c>
      <c r="G3863" t="s">
        <v>2305</v>
      </c>
      <c r="H3863" t="s">
        <v>1826</v>
      </c>
      <c r="I3863" t="s">
        <v>24</v>
      </c>
      <c r="J3863" t="s">
        <v>19</v>
      </c>
      <c r="K3863" t="str">
        <f>INDEX(Table6[Column1],MATCH(L3863,Table6[Column2]))</f>
        <v>Young Adults</v>
      </c>
      <c r="L3863">
        <v>36.593309439999999</v>
      </c>
      <c r="M3863" t="str">
        <f>VLOOKUP(L3863,Table1[],2)</f>
        <v>30 - 39</v>
      </c>
      <c r="N3863" t="str">
        <f>INDEX(Table7[Column1],MATCH(O3863,Table7[Column2]))</f>
        <v>Learning Stage</v>
      </c>
      <c r="O3863">
        <v>4.3290893510000004</v>
      </c>
      <c r="P3863" t="str">
        <f>VLOOKUP(O3863,Table13[],2)</f>
        <v>1 - 5</v>
      </c>
      <c r="Q3863" t="str">
        <f>INDEX(Table8[Column1],MATCH(R3863,Table8[Column2]))</f>
        <v>Scheduled</v>
      </c>
      <c r="R3863">
        <v>18.133683699999999</v>
      </c>
      <c r="S3863">
        <f t="shared" si="121"/>
        <v>0.75557015416666662</v>
      </c>
      <c r="T3863" t="s">
        <v>19</v>
      </c>
    </row>
    <row r="3864" spans="1:20" x14ac:dyDescent="0.25">
      <c r="A3864">
        <v>3863</v>
      </c>
      <c r="B3864" t="s">
        <v>627</v>
      </c>
      <c r="C3864" t="s">
        <v>192</v>
      </c>
      <c r="D3864" t="str">
        <f t="shared" si="120"/>
        <v>Mills Vernon</v>
      </c>
      <c r="E3864" t="s">
        <v>22</v>
      </c>
      <c r="F3864" t="s">
        <v>1028</v>
      </c>
      <c r="G3864" t="s">
        <v>2305</v>
      </c>
      <c r="H3864" t="s">
        <v>1826</v>
      </c>
      <c r="I3864" t="s">
        <v>107</v>
      </c>
      <c r="J3864" t="s">
        <v>19</v>
      </c>
      <c r="K3864" t="str">
        <f>INDEX(Table6[Column1],MATCH(L3864,Table6[Column2]))</f>
        <v>Youth</v>
      </c>
      <c r="L3864">
        <v>28.457383320000002</v>
      </c>
      <c r="M3864" t="str">
        <f>VLOOKUP(L3864,Table1[],2)</f>
        <v>20 - 29</v>
      </c>
      <c r="N3864" t="str">
        <f>INDEX(Table7[Column1],MATCH(O3864,Table7[Column2]))</f>
        <v>Learning Stage</v>
      </c>
      <c r="O3864">
        <v>4.0131985190000004</v>
      </c>
      <c r="P3864" t="str">
        <f>VLOOKUP(O3864,Table13[],2)</f>
        <v>1 - 5</v>
      </c>
      <c r="Q3864" t="str">
        <f>INDEX(Table8[Column1],MATCH(R3864,Table8[Column2]))</f>
        <v>Scheduled</v>
      </c>
      <c r="R3864">
        <v>0</v>
      </c>
      <c r="S3864">
        <f t="shared" si="121"/>
        <v>0</v>
      </c>
      <c r="T3864" t="s">
        <v>19</v>
      </c>
    </row>
    <row r="3865" spans="1:20" x14ac:dyDescent="0.25">
      <c r="A3865">
        <v>3864</v>
      </c>
      <c r="B3865" t="s">
        <v>3619</v>
      </c>
      <c r="C3865" t="s">
        <v>252</v>
      </c>
      <c r="D3865" t="str">
        <f t="shared" si="120"/>
        <v>Schiavo Yvonne</v>
      </c>
      <c r="E3865" t="s">
        <v>15</v>
      </c>
      <c r="F3865" t="s">
        <v>176</v>
      </c>
      <c r="G3865" t="s">
        <v>2305</v>
      </c>
      <c r="H3865" t="s">
        <v>1826</v>
      </c>
      <c r="I3865" t="s">
        <v>134</v>
      </c>
      <c r="J3865" t="s">
        <v>19</v>
      </c>
      <c r="K3865" t="str">
        <f>INDEX(Table6[Column1],MATCH(L3865,Table6[Column2]))</f>
        <v>Adults</v>
      </c>
      <c r="L3865">
        <v>41.914212800000001</v>
      </c>
      <c r="M3865" t="str">
        <f>VLOOKUP(L3865,Table1[],2)</f>
        <v>40 - 49</v>
      </c>
      <c r="N3865" t="str">
        <f>INDEX(Table7[Column1],MATCH(O3865,Table7[Column2]))</f>
        <v>Learning Stage</v>
      </c>
      <c r="O3865">
        <v>4.6851038169999999</v>
      </c>
      <c r="P3865" t="str">
        <f>VLOOKUP(O3865,Table13[],2)</f>
        <v>1 - 5</v>
      </c>
      <c r="Q3865" t="str">
        <f>INDEX(Table8[Column1],MATCH(R3865,Table8[Column2]))</f>
        <v>Maintained</v>
      </c>
      <c r="R3865">
        <v>52.159061479999998</v>
      </c>
      <c r="S3865">
        <f t="shared" si="121"/>
        <v>2.1732942283333334</v>
      </c>
      <c r="T3865" t="s">
        <v>19</v>
      </c>
    </row>
    <row r="3866" spans="1:20" x14ac:dyDescent="0.25">
      <c r="A3866">
        <v>3865</v>
      </c>
      <c r="B3866" t="s">
        <v>3620</v>
      </c>
      <c r="C3866" t="s">
        <v>56</v>
      </c>
      <c r="D3866" t="str">
        <f t="shared" si="120"/>
        <v>More James</v>
      </c>
      <c r="E3866" t="s">
        <v>22</v>
      </c>
      <c r="F3866" t="s">
        <v>192</v>
      </c>
      <c r="G3866" t="s">
        <v>17</v>
      </c>
      <c r="H3866" t="s">
        <v>18</v>
      </c>
      <c r="I3866" t="s">
        <v>192</v>
      </c>
      <c r="J3866" t="s">
        <v>19</v>
      </c>
      <c r="K3866" t="str">
        <f>INDEX(Table6[Column1],MATCH(L3866,Table6[Column2]))</f>
        <v>Adults</v>
      </c>
      <c r="L3866">
        <v>47.081351810000001</v>
      </c>
      <c r="M3866" t="str">
        <f>VLOOKUP(L3866,Table1[],2)</f>
        <v>40 - 49</v>
      </c>
      <c r="N3866" t="str">
        <f>INDEX(Table7[Column1],MATCH(O3866,Table7[Column2]))</f>
        <v>Learning Stage</v>
      </c>
      <c r="O3866">
        <v>3.663386338</v>
      </c>
      <c r="P3866" t="str">
        <f>VLOOKUP(O3866,Table13[],2)</f>
        <v>1 - 5</v>
      </c>
      <c r="Q3866" t="str">
        <f>INDEX(Table8[Column1],MATCH(R3866,Table8[Column2]))</f>
        <v>Habitual</v>
      </c>
      <c r="R3866">
        <v>81.120414240000002</v>
      </c>
      <c r="S3866">
        <f t="shared" si="121"/>
        <v>3.3800172600000002</v>
      </c>
      <c r="T3866" t="s">
        <v>19</v>
      </c>
    </row>
    <row r="3867" spans="1:20" x14ac:dyDescent="0.25">
      <c r="A3867">
        <v>3866</v>
      </c>
      <c r="B3867" t="s">
        <v>2949</v>
      </c>
      <c r="C3867" t="s">
        <v>1747</v>
      </c>
      <c r="D3867" t="str">
        <f t="shared" si="120"/>
        <v>Snyder Eva</v>
      </c>
      <c r="E3867" t="s">
        <v>15</v>
      </c>
      <c r="F3867" t="s">
        <v>304</v>
      </c>
      <c r="G3867" t="s">
        <v>17</v>
      </c>
      <c r="H3867" t="s">
        <v>18</v>
      </c>
      <c r="I3867" t="s">
        <v>304</v>
      </c>
      <c r="J3867" t="s">
        <v>19</v>
      </c>
      <c r="K3867" t="str">
        <f>INDEX(Table6[Column1],MATCH(L3867,Table6[Column2]))</f>
        <v>Adults</v>
      </c>
      <c r="L3867">
        <v>42.945716189999999</v>
      </c>
      <c r="M3867" t="str">
        <f>VLOOKUP(L3867,Table1[],2)</f>
        <v>40 - 49</v>
      </c>
      <c r="N3867" t="str">
        <f>INDEX(Table7[Column1],MATCH(O3867,Table7[Column2]))</f>
        <v>Learning Stage</v>
      </c>
      <c r="O3867">
        <v>4.153249272</v>
      </c>
      <c r="P3867" t="str">
        <f>VLOOKUP(O3867,Table13[],2)</f>
        <v>1 - 5</v>
      </c>
      <c r="Q3867" t="str">
        <f>INDEX(Table8[Column1],MATCH(R3867,Table8[Column2]))</f>
        <v>Habitual</v>
      </c>
      <c r="R3867">
        <v>86.761815949999999</v>
      </c>
      <c r="S3867">
        <f t="shared" si="121"/>
        <v>3.6150756645833333</v>
      </c>
      <c r="T3867" t="s">
        <v>19</v>
      </c>
    </row>
    <row r="3868" spans="1:20" x14ac:dyDescent="0.25">
      <c r="A3868">
        <v>3867</v>
      </c>
      <c r="B3868" t="s">
        <v>3621</v>
      </c>
      <c r="C3868" t="s">
        <v>709</v>
      </c>
      <c r="D3868" t="str">
        <f t="shared" si="120"/>
        <v>Hoy Carlos</v>
      </c>
      <c r="E3868" t="s">
        <v>22</v>
      </c>
      <c r="F3868" t="s">
        <v>3277</v>
      </c>
      <c r="G3868" t="s">
        <v>17</v>
      </c>
      <c r="H3868" t="s">
        <v>18</v>
      </c>
      <c r="I3868" t="s">
        <v>54</v>
      </c>
      <c r="J3868" t="s">
        <v>19</v>
      </c>
      <c r="K3868" t="str">
        <f>INDEX(Table6[Column1],MATCH(L3868,Table6[Column2]))</f>
        <v>Young Adults</v>
      </c>
      <c r="L3868">
        <v>35.732667749999997</v>
      </c>
      <c r="M3868" t="str">
        <f>VLOOKUP(L3868,Table1[],2)</f>
        <v>30 - 39</v>
      </c>
      <c r="N3868" t="str">
        <f>INDEX(Table7[Column1],MATCH(O3868,Table7[Column2]))</f>
        <v>Learning Stage</v>
      </c>
      <c r="O3868">
        <v>3.517690848</v>
      </c>
      <c r="P3868" t="str">
        <f>VLOOKUP(O3868,Table13[],2)</f>
        <v>1 - 5</v>
      </c>
      <c r="Q3868" t="str">
        <f>INDEX(Table8[Column1],MATCH(R3868,Table8[Column2]))</f>
        <v>Scheduled</v>
      </c>
      <c r="R3868">
        <v>16.33964207</v>
      </c>
      <c r="S3868">
        <f t="shared" si="121"/>
        <v>0.68081841958333333</v>
      </c>
      <c r="T3868" t="s">
        <v>19</v>
      </c>
    </row>
    <row r="3869" spans="1:20" x14ac:dyDescent="0.25">
      <c r="A3869">
        <v>3868</v>
      </c>
      <c r="B3869" t="s">
        <v>3622</v>
      </c>
      <c r="C3869" t="s">
        <v>227</v>
      </c>
      <c r="D3869" t="str">
        <f t="shared" si="120"/>
        <v>Magill Lisa</v>
      </c>
      <c r="E3869" t="s">
        <v>15</v>
      </c>
      <c r="F3869" t="s">
        <v>46</v>
      </c>
      <c r="G3869" t="s">
        <v>2305</v>
      </c>
      <c r="H3869" t="s">
        <v>1826</v>
      </c>
      <c r="I3869" t="s">
        <v>46</v>
      </c>
      <c r="J3869" t="s">
        <v>19</v>
      </c>
      <c r="K3869" t="str">
        <f>INDEX(Table6[Column1],MATCH(L3869,Table6[Column2]))</f>
        <v>Young Adults</v>
      </c>
      <c r="L3869">
        <v>31.257866180000001</v>
      </c>
      <c r="M3869" t="str">
        <f>VLOOKUP(L3869,Table1[],2)</f>
        <v>30 - 39</v>
      </c>
      <c r="N3869" t="str">
        <f>INDEX(Table7[Column1],MATCH(O3869,Table7[Column2]))</f>
        <v>Learning Stage</v>
      </c>
      <c r="O3869">
        <v>5.1865695069999997</v>
      </c>
      <c r="P3869" t="str">
        <f>VLOOKUP(O3869,Table13[],2)</f>
        <v>1 - 5</v>
      </c>
      <c r="Q3869" t="str">
        <f>INDEX(Table8[Column1],MATCH(R3869,Table8[Column2]))</f>
        <v>Maintained</v>
      </c>
      <c r="R3869">
        <v>49.5798129</v>
      </c>
      <c r="S3869">
        <f t="shared" si="121"/>
        <v>2.0658255374999999</v>
      </c>
      <c r="T3869" t="s">
        <v>19</v>
      </c>
    </row>
    <row r="3870" spans="1:20" x14ac:dyDescent="0.25">
      <c r="A3870">
        <v>3869</v>
      </c>
      <c r="B3870" t="s">
        <v>3623</v>
      </c>
      <c r="C3870" t="s">
        <v>445</v>
      </c>
      <c r="D3870" t="str">
        <f t="shared" si="120"/>
        <v>Marsh Philip</v>
      </c>
      <c r="E3870" t="s">
        <v>22</v>
      </c>
      <c r="F3870" t="s">
        <v>153</v>
      </c>
      <c r="G3870" t="s">
        <v>2305</v>
      </c>
      <c r="H3870" t="s">
        <v>1826</v>
      </c>
      <c r="I3870" t="s">
        <v>138</v>
      </c>
      <c r="J3870" t="s">
        <v>19</v>
      </c>
      <c r="K3870" t="str">
        <f>INDEX(Table6[Column1],MATCH(L3870,Table6[Column2]))</f>
        <v>Adults</v>
      </c>
      <c r="L3870">
        <v>43.091012880000001</v>
      </c>
      <c r="M3870" t="str">
        <f>VLOOKUP(L3870,Table1[],2)</f>
        <v>40 - 49</v>
      </c>
      <c r="N3870" t="str">
        <f>INDEX(Table7[Column1],MATCH(O3870,Table7[Column2]))</f>
        <v>Learning Stage</v>
      </c>
      <c r="O3870">
        <v>3.3266553079999999</v>
      </c>
      <c r="P3870" t="str">
        <f>VLOOKUP(O3870,Table13[],2)</f>
        <v>1 - 5</v>
      </c>
      <c r="Q3870" t="str">
        <f>INDEX(Table8[Column1],MATCH(R3870,Table8[Column2]))</f>
        <v>Scheduled</v>
      </c>
      <c r="R3870">
        <v>37.632744559999999</v>
      </c>
      <c r="S3870">
        <f t="shared" si="121"/>
        <v>1.5680310233333334</v>
      </c>
      <c r="T3870" t="s">
        <v>19</v>
      </c>
    </row>
    <row r="3871" spans="1:20" x14ac:dyDescent="0.25">
      <c r="A3871">
        <v>3870</v>
      </c>
      <c r="B3871" t="s">
        <v>3624</v>
      </c>
      <c r="C3871" t="s">
        <v>454</v>
      </c>
      <c r="D3871" t="str">
        <f t="shared" si="120"/>
        <v>Reeder Clinton</v>
      </c>
      <c r="E3871" t="s">
        <v>22</v>
      </c>
      <c r="F3871" t="s">
        <v>27</v>
      </c>
      <c r="G3871" t="s">
        <v>2305</v>
      </c>
      <c r="H3871" t="s">
        <v>1826</v>
      </c>
      <c r="I3871" t="s">
        <v>27</v>
      </c>
      <c r="J3871" t="s">
        <v>19</v>
      </c>
      <c r="K3871" t="str">
        <f>INDEX(Table6[Column1],MATCH(L3871,Table6[Column2]))</f>
        <v>Elders</v>
      </c>
      <c r="L3871">
        <v>53.657849689999999</v>
      </c>
      <c r="M3871" t="str">
        <f>VLOOKUP(L3871,Table1[],2)</f>
        <v>50 - 59</v>
      </c>
      <c r="N3871" t="str">
        <f>INDEX(Table7[Column1],MATCH(O3871,Table7[Column2]))</f>
        <v>Learning Stage</v>
      </c>
      <c r="O3871">
        <v>5.1466966310000002</v>
      </c>
      <c r="P3871" t="str">
        <f>VLOOKUP(O3871,Table13[],2)</f>
        <v>1 - 5</v>
      </c>
      <c r="Q3871" t="str">
        <f>INDEX(Table8[Column1],MATCH(R3871,Table8[Column2]))</f>
        <v>Habitual</v>
      </c>
      <c r="R3871">
        <v>116.3237226</v>
      </c>
      <c r="S3871">
        <f t="shared" si="121"/>
        <v>4.8468217749999996</v>
      </c>
      <c r="T3871" t="s">
        <v>19</v>
      </c>
    </row>
    <row r="3872" spans="1:20" x14ac:dyDescent="0.25">
      <c r="A3872">
        <v>3871</v>
      </c>
      <c r="B3872" t="s">
        <v>1443</v>
      </c>
      <c r="C3872" t="s">
        <v>3625</v>
      </c>
      <c r="D3872" t="str">
        <f t="shared" si="120"/>
        <v>Berry Angie</v>
      </c>
      <c r="E3872" t="s">
        <v>15</v>
      </c>
      <c r="F3872" t="s">
        <v>788</v>
      </c>
      <c r="G3872" t="s">
        <v>1060</v>
      </c>
      <c r="H3872" t="s">
        <v>1061</v>
      </c>
      <c r="I3872" t="s">
        <v>788</v>
      </c>
      <c r="J3872" t="s">
        <v>19</v>
      </c>
      <c r="K3872" t="str">
        <f>INDEX(Table6[Column1],MATCH(L3872,Table6[Column2]))</f>
        <v>Young Adults</v>
      </c>
      <c r="L3872">
        <v>37.184025679999998</v>
      </c>
      <c r="M3872" t="str">
        <f>VLOOKUP(L3872,Table1[],2)</f>
        <v>30 - 39</v>
      </c>
      <c r="N3872" t="str">
        <f>INDEX(Table7[Column1],MATCH(O3872,Table7[Column2]))</f>
        <v>Fitting in Stage</v>
      </c>
      <c r="O3872">
        <v>6.0215968479999997</v>
      </c>
      <c r="P3872" t="str">
        <f>VLOOKUP(O3872,Table13[],2)</f>
        <v>6 - 10</v>
      </c>
      <c r="Q3872" t="str">
        <f>INDEX(Table8[Column1],MATCH(R3872,Table8[Column2]))</f>
        <v>Scheduled</v>
      </c>
      <c r="R3872">
        <v>27.04283324</v>
      </c>
      <c r="S3872">
        <f t="shared" si="121"/>
        <v>1.1267847183333333</v>
      </c>
      <c r="T3872" t="s">
        <v>19</v>
      </c>
    </row>
    <row r="3873" spans="1:20" x14ac:dyDescent="0.25">
      <c r="A3873">
        <v>3872</v>
      </c>
      <c r="B3873" t="s">
        <v>3626</v>
      </c>
      <c r="C3873" t="s">
        <v>954</v>
      </c>
      <c r="D3873" t="str">
        <f t="shared" si="120"/>
        <v>Schrader Jean</v>
      </c>
      <c r="E3873" t="s">
        <v>15</v>
      </c>
      <c r="F3873" t="s">
        <v>38</v>
      </c>
      <c r="G3873" t="s">
        <v>2305</v>
      </c>
      <c r="H3873" t="s">
        <v>1826</v>
      </c>
      <c r="I3873" t="s">
        <v>38</v>
      </c>
      <c r="J3873" t="s">
        <v>19</v>
      </c>
      <c r="K3873" t="str">
        <f>INDEX(Table6[Column1],MATCH(L3873,Table6[Column2]))</f>
        <v>Elders</v>
      </c>
      <c r="L3873">
        <v>58.96696824</v>
      </c>
      <c r="M3873" t="str">
        <f>VLOOKUP(L3873,Table1[],2)</f>
        <v>50 - 59</v>
      </c>
      <c r="N3873" t="str">
        <f>INDEX(Table7[Column1],MATCH(O3873,Table7[Column2]))</f>
        <v>Learning Stage</v>
      </c>
      <c r="O3873">
        <v>3.2750805569999999</v>
      </c>
      <c r="P3873" t="str">
        <f>VLOOKUP(O3873,Table13[],2)</f>
        <v>1 - 5</v>
      </c>
      <c r="Q3873" t="str">
        <f>INDEX(Table8[Column1],MATCH(R3873,Table8[Column2]))</f>
        <v>Habitual</v>
      </c>
      <c r="R3873">
        <v>91.79813643</v>
      </c>
      <c r="S3873">
        <f t="shared" si="121"/>
        <v>3.8249223512499997</v>
      </c>
      <c r="T3873" t="s">
        <v>19</v>
      </c>
    </row>
    <row r="3874" spans="1:20" x14ac:dyDescent="0.25">
      <c r="A3874">
        <v>3873</v>
      </c>
      <c r="B3874" t="s">
        <v>3627</v>
      </c>
      <c r="C3874" t="s">
        <v>396</v>
      </c>
      <c r="D3874" t="str">
        <f t="shared" si="120"/>
        <v>Hardiman Sarah</v>
      </c>
      <c r="E3874" t="s">
        <v>15</v>
      </c>
      <c r="F3874" t="s">
        <v>127</v>
      </c>
      <c r="G3874" t="s">
        <v>2305</v>
      </c>
      <c r="H3874" t="s">
        <v>1826</v>
      </c>
      <c r="I3874" t="s">
        <v>127</v>
      </c>
      <c r="J3874" t="s">
        <v>19</v>
      </c>
      <c r="K3874" t="str">
        <f>INDEX(Table6[Column1],MATCH(L3874,Table6[Column2]))</f>
        <v>Young Adults</v>
      </c>
      <c r="L3874">
        <v>39.181090879999999</v>
      </c>
      <c r="M3874" t="str">
        <f>VLOOKUP(L3874,Table1[],2)</f>
        <v>30 - 39</v>
      </c>
      <c r="N3874" t="str">
        <f>INDEX(Table7[Column1],MATCH(O3874,Table7[Column2]))</f>
        <v>Learning Stage</v>
      </c>
      <c r="O3874">
        <v>4.6873808529999996</v>
      </c>
      <c r="P3874" t="str">
        <f>VLOOKUP(O3874,Table13[],2)</f>
        <v>1 - 5</v>
      </c>
      <c r="Q3874" t="str">
        <f>INDEX(Table8[Column1],MATCH(R3874,Table8[Column2]))</f>
        <v>Maintained</v>
      </c>
      <c r="R3874">
        <v>77.268328190000005</v>
      </c>
      <c r="S3874">
        <f t="shared" si="121"/>
        <v>3.2195136745833337</v>
      </c>
      <c r="T3874" t="s">
        <v>19</v>
      </c>
    </row>
    <row r="3875" spans="1:20" x14ac:dyDescent="0.25">
      <c r="A3875">
        <v>3874</v>
      </c>
      <c r="B3875" t="s">
        <v>912</v>
      </c>
      <c r="C3875" t="s">
        <v>279</v>
      </c>
      <c r="D3875" t="str">
        <f t="shared" si="120"/>
        <v>Boyd Patricia</v>
      </c>
      <c r="E3875" t="s">
        <v>15</v>
      </c>
      <c r="F3875" t="s">
        <v>38</v>
      </c>
      <c r="G3875" t="s">
        <v>2305</v>
      </c>
      <c r="H3875" t="s">
        <v>1826</v>
      </c>
      <c r="I3875" t="s">
        <v>38</v>
      </c>
      <c r="J3875" t="s">
        <v>19</v>
      </c>
      <c r="K3875" t="str">
        <f>INDEX(Table6[Column1],MATCH(L3875,Table6[Column2]))</f>
        <v>Youth</v>
      </c>
      <c r="L3875">
        <v>24.318724150000001</v>
      </c>
      <c r="M3875" t="str">
        <f>VLOOKUP(L3875,Table1[],2)</f>
        <v>20 - 29</v>
      </c>
      <c r="N3875" t="str">
        <f>INDEX(Table7[Column1],MATCH(O3875,Table7[Column2]))</f>
        <v>Learning Stage</v>
      </c>
      <c r="O3875">
        <v>4.3875706379999997</v>
      </c>
      <c r="P3875" t="str">
        <f>VLOOKUP(O3875,Table13[],2)</f>
        <v>1 - 5</v>
      </c>
      <c r="Q3875" t="str">
        <f>INDEX(Table8[Column1],MATCH(R3875,Table8[Column2]))</f>
        <v>Scheduled</v>
      </c>
      <c r="R3875">
        <v>0</v>
      </c>
      <c r="S3875">
        <f t="shared" si="121"/>
        <v>0</v>
      </c>
      <c r="T3875" t="s">
        <v>19</v>
      </c>
    </row>
    <row r="3876" spans="1:20" x14ac:dyDescent="0.25">
      <c r="A3876">
        <v>3875</v>
      </c>
      <c r="B3876" t="s">
        <v>43</v>
      </c>
      <c r="C3876" t="s">
        <v>954</v>
      </c>
      <c r="D3876" t="str">
        <f t="shared" si="120"/>
        <v>Lee Jean</v>
      </c>
      <c r="E3876" t="s">
        <v>15</v>
      </c>
      <c r="F3876" t="s">
        <v>407</v>
      </c>
      <c r="G3876" t="s">
        <v>2305</v>
      </c>
      <c r="H3876" t="s">
        <v>1826</v>
      </c>
      <c r="I3876" t="s">
        <v>407</v>
      </c>
      <c r="J3876" t="s">
        <v>19</v>
      </c>
      <c r="K3876" t="str">
        <f>INDEX(Table6[Column1],MATCH(L3876,Table6[Column2]))</f>
        <v>Young Adults</v>
      </c>
      <c r="L3876">
        <v>33.132698230000003</v>
      </c>
      <c r="M3876" t="str">
        <f>VLOOKUP(L3876,Table1[],2)</f>
        <v>30 - 39</v>
      </c>
      <c r="N3876" t="str">
        <f>INDEX(Table7[Column1],MATCH(O3876,Table7[Column2]))</f>
        <v>Fitting in Stage</v>
      </c>
      <c r="O3876">
        <v>6.1162719799999996</v>
      </c>
      <c r="P3876" t="str">
        <f>VLOOKUP(O3876,Table13[],2)</f>
        <v>6 - 10</v>
      </c>
      <c r="Q3876" t="str">
        <f>INDEX(Table8[Column1],MATCH(R3876,Table8[Column2]))</f>
        <v>Maintained</v>
      </c>
      <c r="R3876">
        <v>43.486606899999998</v>
      </c>
      <c r="S3876">
        <f t="shared" si="121"/>
        <v>1.8119419541666668</v>
      </c>
      <c r="T3876" t="s">
        <v>19</v>
      </c>
    </row>
    <row r="3877" spans="1:20" x14ac:dyDescent="0.25">
      <c r="A3877">
        <v>3876</v>
      </c>
      <c r="B3877" t="s">
        <v>3338</v>
      </c>
      <c r="C3877" t="s">
        <v>467</v>
      </c>
      <c r="D3877" t="str">
        <f t="shared" si="120"/>
        <v>Navarro Kevin</v>
      </c>
      <c r="E3877" t="s">
        <v>22</v>
      </c>
      <c r="F3877" t="s">
        <v>87</v>
      </c>
      <c r="G3877" t="s">
        <v>2305</v>
      </c>
      <c r="H3877" t="s">
        <v>1826</v>
      </c>
      <c r="I3877" t="s">
        <v>87</v>
      </c>
      <c r="J3877" t="s">
        <v>19</v>
      </c>
      <c r="K3877" t="str">
        <f>INDEX(Table6[Column1],MATCH(L3877,Table6[Column2]))</f>
        <v>Adults</v>
      </c>
      <c r="L3877">
        <v>44.23673453</v>
      </c>
      <c r="M3877" t="str">
        <f>VLOOKUP(L3877,Table1[],2)</f>
        <v>40 - 49</v>
      </c>
      <c r="N3877" t="str">
        <f>INDEX(Table7[Column1],MATCH(O3877,Table7[Column2]))</f>
        <v>Learning Stage</v>
      </c>
      <c r="O3877">
        <v>5.2254792160000001</v>
      </c>
      <c r="P3877" t="str">
        <f>VLOOKUP(O3877,Table13[],2)</f>
        <v>1 - 5</v>
      </c>
      <c r="Q3877" t="str">
        <f>INDEX(Table8[Column1],MATCH(R3877,Table8[Column2]))</f>
        <v>Maintained</v>
      </c>
      <c r="R3877">
        <v>59.245471700000003</v>
      </c>
      <c r="S3877">
        <f t="shared" si="121"/>
        <v>2.4685613208333335</v>
      </c>
      <c r="T3877" t="s">
        <v>19</v>
      </c>
    </row>
    <row r="3878" spans="1:20" x14ac:dyDescent="0.25">
      <c r="A3878">
        <v>3877</v>
      </c>
      <c r="B3878" t="s">
        <v>3628</v>
      </c>
      <c r="C3878" t="s">
        <v>52</v>
      </c>
      <c r="D3878" t="str">
        <f t="shared" si="120"/>
        <v>Cashin John</v>
      </c>
      <c r="E3878" t="s">
        <v>22</v>
      </c>
      <c r="F3878" t="s">
        <v>30</v>
      </c>
      <c r="G3878" t="s">
        <v>820</v>
      </c>
      <c r="H3878" t="s">
        <v>821</v>
      </c>
      <c r="I3878" t="s">
        <v>30</v>
      </c>
      <c r="J3878" t="s">
        <v>19</v>
      </c>
      <c r="K3878" t="str">
        <f>INDEX(Table6[Column1],MATCH(L3878,Table6[Column2]))</f>
        <v>Adults</v>
      </c>
      <c r="L3878">
        <v>46.224792520000001</v>
      </c>
      <c r="M3878" t="str">
        <f>VLOOKUP(L3878,Table1[],2)</f>
        <v>40 - 49</v>
      </c>
      <c r="N3878" t="str">
        <f>INDEX(Table7[Column1],MATCH(O3878,Table7[Column2]))</f>
        <v>Learning Stage</v>
      </c>
      <c r="O3878">
        <v>4.6497341270000003</v>
      </c>
      <c r="P3878" t="str">
        <f>VLOOKUP(O3878,Table13[],2)</f>
        <v>1 - 5</v>
      </c>
      <c r="Q3878" t="str">
        <f>INDEX(Table8[Column1],MATCH(R3878,Table8[Column2]))</f>
        <v>Scheduled</v>
      </c>
      <c r="R3878">
        <v>13.524851180000001</v>
      </c>
      <c r="S3878">
        <f t="shared" si="121"/>
        <v>0.56353546583333336</v>
      </c>
      <c r="T3878" t="s">
        <v>19</v>
      </c>
    </row>
    <row r="3879" spans="1:20" x14ac:dyDescent="0.25">
      <c r="A3879">
        <v>3878</v>
      </c>
      <c r="B3879" t="s">
        <v>43</v>
      </c>
      <c r="C3879" t="s">
        <v>2931</v>
      </c>
      <c r="D3879" t="str">
        <f t="shared" si="120"/>
        <v>Lee Vincent</v>
      </c>
      <c r="E3879" t="s">
        <v>22</v>
      </c>
      <c r="F3879" t="s">
        <v>16</v>
      </c>
      <c r="G3879" t="s">
        <v>2724</v>
      </c>
      <c r="H3879" t="s">
        <v>1863</v>
      </c>
      <c r="I3879" t="s">
        <v>16</v>
      </c>
      <c r="J3879" t="s">
        <v>19</v>
      </c>
      <c r="K3879" t="str">
        <f>INDEX(Table6[Column1],MATCH(L3879,Table6[Column2]))</f>
        <v>Adults</v>
      </c>
      <c r="L3879">
        <v>44.480884940000003</v>
      </c>
      <c r="M3879" t="str">
        <f>VLOOKUP(L3879,Table1[],2)</f>
        <v>40 - 49</v>
      </c>
      <c r="N3879" t="str">
        <f>INDEX(Table7[Column1],MATCH(O3879,Table7[Column2]))</f>
        <v>Learning Stage</v>
      </c>
      <c r="O3879">
        <v>4.4850961729999996</v>
      </c>
      <c r="P3879" t="str">
        <f>VLOOKUP(O3879,Table13[],2)</f>
        <v>1 - 5</v>
      </c>
      <c r="Q3879" t="str">
        <f>INDEX(Table8[Column1],MATCH(R3879,Table8[Column2]))</f>
        <v>Scheduled</v>
      </c>
      <c r="R3879">
        <v>30.517292990000001</v>
      </c>
      <c r="S3879">
        <f t="shared" si="121"/>
        <v>1.2715538745833335</v>
      </c>
      <c r="T3879" t="s">
        <v>19</v>
      </c>
    </row>
    <row r="3880" spans="1:20" x14ac:dyDescent="0.25">
      <c r="A3880">
        <v>3879</v>
      </c>
      <c r="B3880" t="s">
        <v>3629</v>
      </c>
      <c r="C3880" t="s">
        <v>3630</v>
      </c>
      <c r="D3880" t="str">
        <f t="shared" si="120"/>
        <v>Kimbrough Alma</v>
      </c>
      <c r="E3880" t="s">
        <v>15</v>
      </c>
      <c r="F3880" t="s">
        <v>16</v>
      </c>
      <c r="G3880" t="s">
        <v>2724</v>
      </c>
      <c r="H3880" t="s">
        <v>1863</v>
      </c>
      <c r="I3880" t="s">
        <v>16</v>
      </c>
      <c r="J3880" t="s">
        <v>19</v>
      </c>
      <c r="K3880" t="str">
        <f>INDEX(Table6[Column1],MATCH(L3880,Table6[Column2]))</f>
        <v>Adults</v>
      </c>
      <c r="L3880">
        <v>41.022995430000002</v>
      </c>
      <c r="M3880" t="str">
        <f>VLOOKUP(L3880,Table1[],2)</f>
        <v>40 - 49</v>
      </c>
      <c r="N3880" t="str">
        <f>INDEX(Table7[Column1],MATCH(O3880,Table7[Column2]))</f>
        <v>Learning Stage</v>
      </c>
      <c r="O3880">
        <v>5.6494005129999998</v>
      </c>
      <c r="P3880" t="str">
        <f>VLOOKUP(O3880,Table13[],2)</f>
        <v>1 - 5</v>
      </c>
      <c r="Q3880" t="str">
        <f>INDEX(Table8[Column1],MATCH(R3880,Table8[Column2]))</f>
        <v>Maintained</v>
      </c>
      <c r="R3880">
        <v>57.899707749999997</v>
      </c>
      <c r="S3880">
        <f t="shared" si="121"/>
        <v>2.4124878229166669</v>
      </c>
      <c r="T3880" t="s">
        <v>19</v>
      </c>
    </row>
    <row r="3881" spans="1:20" x14ac:dyDescent="0.25">
      <c r="A3881">
        <v>3880</v>
      </c>
      <c r="B3881" t="s">
        <v>2268</v>
      </c>
      <c r="C3881" t="s">
        <v>617</v>
      </c>
      <c r="D3881" t="str">
        <f t="shared" si="120"/>
        <v>Berg Diane</v>
      </c>
      <c r="E3881" t="s">
        <v>15</v>
      </c>
      <c r="F3881" t="s">
        <v>30</v>
      </c>
      <c r="G3881" t="s">
        <v>820</v>
      </c>
      <c r="H3881" t="s">
        <v>821</v>
      </c>
      <c r="I3881" t="s">
        <v>30</v>
      </c>
      <c r="J3881" t="s">
        <v>19</v>
      </c>
      <c r="K3881" t="str">
        <f>INDEX(Table6[Column1],MATCH(L3881,Table6[Column2]))</f>
        <v>Adults</v>
      </c>
      <c r="L3881">
        <v>41.167114480000002</v>
      </c>
      <c r="M3881" t="str">
        <f>VLOOKUP(L3881,Table1[],2)</f>
        <v>40 - 49</v>
      </c>
      <c r="N3881" t="str">
        <f>INDEX(Table7[Column1],MATCH(O3881,Table7[Column2]))</f>
        <v>Fitting in Stage</v>
      </c>
      <c r="O3881">
        <v>7.5758937370000003</v>
      </c>
      <c r="P3881" t="str">
        <f>VLOOKUP(O3881,Table13[],2)</f>
        <v>6 - 10</v>
      </c>
      <c r="Q3881" t="str">
        <f>INDEX(Table8[Column1],MATCH(R3881,Table8[Column2]))</f>
        <v>Habitual</v>
      </c>
      <c r="R3881">
        <v>82.782972900000004</v>
      </c>
      <c r="S3881">
        <f t="shared" si="121"/>
        <v>3.4492905375000005</v>
      </c>
      <c r="T3881" t="s">
        <v>19</v>
      </c>
    </row>
    <row r="3882" spans="1:20" x14ac:dyDescent="0.25">
      <c r="A3882">
        <v>3881</v>
      </c>
      <c r="B3882" t="s">
        <v>3631</v>
      </c>
      <c r="C3882" t="s">
        <v>381</v>
      </c>
      <c r="D3882" t="str">
        <f t="shared" si="120"/>
        <v>Belgrave Sonia</v>
      </c>
      <c r="E3882" t="s">
        <v>15</v>
      </c>
      <c r="F3882" t="s">
        <v>452</v>
      </c>
      <c r="G3882" t="s">
        <v>2305</v>
      </c>
      <c r="H3882" t="s">
        <v>1826</v>
      </c>
      <c r="I3882" t="s">
        <v>407</v>
      </c>
      <c r="J3882" t="s">
        <v>19</v>
      </c>
      <c r="K3882" t="str">
        <f>INDEX(Table6[Column1],MATCH(L3882,Table6[Column2]))</f>
        <v>Adults</v>
      </c>
      <c r="L3882">
        <v>42.005698090000003</v>
      </c>
      <c r="M3882" t="str">
        <f>VLOOKUP(L3882,Table1[],2)</f>
        <v>40 - 49</v>
      </c>
      <c r="N3882" t="str">
        <f>INDEX(Table7[Column1],MATCH(O3882,Table7[Column2]))</f>
        <v>Learning Stage</v>
      </c>
      <c r="O3882">
        <v>4.8964560669999999</v>
      </c>
      <c r="P3882" t="str">
        <f>VLOOKUP(O3882,Table13[],2)</f>
        <v>1 - 5</v>
      </c>
      <c r="Q3882" t="str">
        <f>INDEX(Table8[Column1],MATCH(R3882,Table8[Column2]))</f>
        <v>Maintained</v>
      </c>
      <c r="R3882">
        <v>42.727799339999997</v>
      </c>
      <c r="S3882">
        <f t="shared" si="121"/>
        <v>1.7803249724999999</v>
      </c>
      <c r="T3882" t="s">
        <v>19</v>
      </c>
    </row>
    <row r="3883" spans="1:20" x14ac:dyDescent="0.25">
      <c r="A3883">
        <v>3882</v>
      </c>
      <c r="B3883" t="s">
        <v>511</v>
      </c>
      <c r="C3883" t="s">
        <v>50</v>
      </c>
      <c r="D3883" t="str">
        <f t="shared" si="120"/>
        <v>Adams Robert</v>
      </c>
      <c r="E3883" t="s">
        <v>22</v>
      </c>
      <c r="F3883" t="s">
        <v>16</v>
      </c>
      <c r="G3883" t="s">
        <v>2724</v>
      </c>
      <c r="H3883" t="s">
        <v>1863</v>
      </c>
      <c r="I3883" t="s">
        <v>16</v>
      </c>
      <c r="J3883" t="s">
        <v>19</v>
      </c>
      <c r="K3883" t="str">
        <f>INDEX(Table6[Column1],MATCH(L3883,Table6[Column2]))</f>
        <v>Young Adults</v>
      </c>
      <c r="L3883">
        <v>32.730753819999997</v>
      </c>
      <c r="M3883" t="str">
        <f>VLOOKUP(L3883,Table1[],2)</f>
        <v>30 - 39</v>
      </c>
      <c r="N3883" t="str">
        <f>INDEX(Table7[Column1],MATCH(O3883,Table7[Column2]))</f>
        <v>Learning Stage</v>
      </c>
      <c r="O3883">
        <v>2.4169223729999998</v>
      </c>
      <c r="P3883" t="str">
        <f>VLOOKUP(O3883,Table13[],2)</f>
        <v>1 - 5</v>
      </c>
      <c r="Q3883" t="str">
        <f>INDEX(Table8[Column1],MATCH(R3883,Table8[Column2]))</f>
        <v>Scheduled</v>
      </c>
      <c r="R3883">
        <v>0</v>
      </c>
      <c r="S3883">
        <f t="shared" si="121"/>
        <v>0</v>
      </c>
      <c r="T3883" t="s">
        <v>19</v>
      </c>
    </row>
    <row r="3884" spans="1:20" x14ac:dyDescent="0.25">
      <c r="A3884">
        <v>3883</v>
      </c>
      <c r="B3884" t="s">
        <v>2195</v>
      </c>
      <c r="C3884" t="s">
        <v>50</v>
      </c>
      <c r="D3884" t="str">
        <f t="shared" si="120"/>
        <v>Rowe Robert</v>
      </c>
      <c r="E3884" t="s">
        <v>22</v>
      </c>
      <c r="F3884" t="s">
        <v>162</v>
      </c>
      <c r="G3884" t="s">
        <v>820</v>
      </c>
      <c r="H3884" t="s">
        <v>821</v>
      </c>
      <c r="I3884" t="s">
        <v>30</v>
      </c>
      <c r="J3884" t="s">
        <v>19</v>
      </c>
      <c r="K3884" t="str">
        <f>INDEX(Table6[Column1],MATCH(L3884,Table6[Column2]))</f>
        <v>Adults</v>
      </c>
      <c r="L3884">
        <v>42.966957870000002</v>
      </c>
      <c r="M3884" t="str">
        <f>VLOOKUP(L3884,Table1[],2)</f>
        <v>40 - 49</v>
      </c>
      <c r="N3884" t="str">
        <f>INDEX(Table7[Column1],MATCH(O3884,Table7[Column2]))</f>
        <v>Fitting in Stage</v>
      </c>
      <c r="O3884">
        <v>7.0634164899999998</v>
      </c>
      <c r="P3884" t="str">
        <f>VLOOKUP(O3884,Table13[],2)</f>
        <v>6 - 10</v>
      </c>
      <c r="Q3884" t="str">
        <f>INDEX(Table8[Column1],MATCH(R3884,Table8[Column2]))</f>
        <v>Maintained</v>
      </c>
      <c r="R3884">
        <v>50.44850349</v>
      </c>
      <c r="S3884">
        <f t="shared" si="121"/>
        <v>2.1020209787500002</v>
      </c>
      <c r="T3884" t="s">
        <v>19</v>
      </c>
    </row>
    <row r="3885" spans="1:20" x14ac:dyDescent="0.25">
      <c r="A3885">
        <v>3884</v>
      </c>
      <c r="B3885" t="s">
        <v>3632</v>
      </c>
      <c r="C3885" t="s">
        <v>1922</v>
      </c>
      <c r="D3885" t="str">
        <f t="shared" si="120"/>
        <v>Sasso Dorothy</v>
      </c>
      <c r="E3885" t="s">
        <v>15</v>
      </c>
      <c r="F3885" t="s">
        <v>30</v>
      </c>
      <c r="G3885" t="s">
        <v>820</v>
      </c>
      <c r="H3885" t="s">
        <v>821</v>
      </c>
      <c r="I3885" t="s">
        <v>30</v>
      </c>
      <c r="J3885" t="s">
        <v>19</v>
      </c>
      <c r="K3885" t="str">
        <f>INDEX(Table6[Column1],MATCH(L3885,Table6[Column2]))</f>
        <v>Elders</v>
      </c>
      <c r="L3885">
        <v>53.755752149999999</v>
      </c>
      <c r="M3885" t="str">
        <f>VLOOKUP(L3885,Table1[],2)</f>
        <v>50 - 59</v>
      </c>
      <c r="N3885" t="str">
        <f>INDEX(Table7[Column1],MATCH(O3885,Table7[Column2]))</f>
        <v>Learning Stage</v>
      </c>
      <c r="O3885">
        <v>3.2715694750000002</v>
      </c>
      <c r="P3885" t="str">
        <f>VLOOKUP(O3885,Table13[],2)</f>
        <v>1 - 5</v>
      </c>
      <c r="Q3885" t="str">
        <f>INDEX(Table8[Column1],MATCH(R3885,Table8[Column2]))</f>
        <v>Excused</v>
      </c>
      <c r="R3885">
        <v>142.62309619999999</v>
      </c>
      <c r="S3885">
        <f t="shared" si="121"/>
        <v>5.9426290083333333</v>
      </c>
      <c r="T3885" t="s">
        <v>19</v>
      </c>
    </row>
    <row r="3886" spans="1:20" x14ac:dyDescent="0.25">
      <c r="A3886">
        <v>3885</v>
      </c>
      <c r="B3886" t="s">
        <v>1121</v>
      </c>
      <c r="C3886" t="s">
        <v>3231</v>
      </c>
      <c r="D3886" t="str">
        <f t="shared" si="120"/>
        <v>Snell Shelia</v>
      </c>
      <c r="E3886" t="s">
        <v>15</v>
      </c>
      <c r="F3886" t="s">
        <v>30</v>
      </c>
      <c r="G3886" t="s">
        <v>2305</v>
      </c>
      <c r="H3886" t="s">
        <v>1826</v>
      </c>
      <c r="I3886" t="s">
        <v>30</v>
      </c>
      <c r="J3886" t="s">
        <v>19</v>
      </c>
      <c r="K3886" t="str">
        <f>INDEX(Table6[Column1],MATCH(L3886,Table6[Column2]))</f>
        <v>Youth</v>
      </c>
      <c r="L3886">
        <v>28.581273800000002</v>
      </c>
      <c r="M3886" t="str">
        <f>VLOOKUP(L3886,Table1[],2)</f>
        <v>20 - 29</v>
      </c>
      <c r="N3886" t="str">
        <f>INDEX(Table7[Column1],MATCH(O3886,Table7[Column2]))</f>
        <v>Learning Stage</v>
      </c>
      <c r="O3886">
        <v>4.548484889</v>
      </c>
      <c r="P3886" t="str">
        <f>VLOOKUP(O3886,Table13[],2)</f>
        <v>1 - 5</v>
      </c>
      <c r="Q3886" t="str">
        <f>INDEX(Table8[Column1],MATCH(R3886,Table8[Column2]))</f>
        <v>Scheduled</v>
      </c>
      <c r="R3886">
        <v>0</v>
      </c>
      <c r="S3886">
        <f t="shared" si="121"/>
        <v>0</v>
      </c>
      <c r="T3886" t="s">
        <v>19</v>
      </c>
    </row>
    <row r="3887" spans="1:20" x14ac:dyDescent="0.25">
      <c r="A3887">
        <v>3886</v>
      </c>
      <c r="B3887" t="s">
        <v>354</v>
      </c>
      <c r="C3887" t="s">
        <v>56</v>
      </c>
      <c r="D3887" t="str">
        <f t="shared" si="120"/>
        <v>Kim James</v>
      </c>
      <c r="E3887" t="s">
        <v>22</v>
      </c>
      <c r="F3887" t="s">
        <v>277</v>
      </c>
      <c r="G3887" t="s">
        <v>2305</v>
      </c>
      <c r="H3887" t="s">
        <v>1826</v>
      </c>
      <c r="I3887" t="s">
        <v>277</v>
      </c>
      <c r="J3887" t="s">
        <v>19</v>
      </c>
      <c r="K3887" t="str">
        <f>INDEX(Table6[Column1],MATCH(L3887,Table6[Column2]))</f>
        <v>Youth</v>
      </c>
      <c r="L3887">
        <v>25.129068589999999</v>
      </c>
      <c r="M3887" t="str">
        <f>VLOOKUP(L3887,Table1[],2)</f>
        <v>20 - 29</v>
      </c>
      <c r="N3887" t="str">
        <f>INDEX(Table7[Column1],MATCH(O3887,Table7[Column2]))</f>
        <v>Learning Stage</v>
      </c>
      <c r="O3887">
        <v>3.5542162739999998</v>
      </c>
      <c r="P3887" t="str">
        <f>VLOOKUP(O3887,Table13[],2)</f>
        <v>1 - 5</v>
      </c>
      <c r="Q3887" t="str">
        <f>INDEX(Table8[Column1],MATCH(R3887,Table8[Column2]))</f>
        <v>Scheduled</v>
      </c>
      <c r="R3887">
        <v>0</v>
      </c>
      <c r="S3887">
        <f t="shared" si="121"/>
        <v>0</v>
      </c>
      <c r="T3887" t="s">
        <v>19</v>
      </c>
    </row>
    <row r="3888" spans="1:20" x14ac:dyDescent="0.25">
      <c r="A3888">
        <v>3887</v>
      </c>
      <c r="B3888" t="s">
        <v>3633</v>
      </c>
      <c r="C3888" t="s">
        <v>3634</v>
      </c>
      <c r="D3888" t="str">
        <f t="shared" si="120"/>
        <v>Basile Thaddeus</v>
      </c>
      <c r="E3888" t="s">
        <v>22</v>
      </c>
      <c r="F3888" t="s">
        <v>107</v>
      </c>
      <c r="G3888" t="s">
        <v>2305</v>
      </c>
      <c r="H3888" t="s">
        <v>1826</v>
      </c>
      <c r="I3888" t="s">
        <v>107</v>
      </c>
      <c r="J3888" t="s">
        <v>19</v>
      </c>
      <c r="K3888" t="str">
        <f>INDEX(Table6[Column1],MATCH(L3888,Table6[Column2]))</f>
        <v>Adults</v>
      </c>
      <c r="L3888">
        <v>49.553514829999997</v>
      </c>
      <c r="M3888" t="str">
        <f>VLOOKUP(L3888,Table1[],2)</f>
        <v>40 - 49</v>
      </c>
      <c r="N3888" t="str">
        <f>INDEX(Table7[Column1],MATCH(O3888,Table7[Column2]))</f>
        <v>Learning Stage</v>
      </c>
      <c r="O3888">
        <v>5.0959026630000004</v>
      </c>
      <c r="P3888" t="str">
        <f>VLOOKUP(O3888,Table13[],2)</f>
        <v>1 - 5</v>
      </c>
      <c r="Q3888" t="str">
        <f>INDEX(Table8[Column1],MATCH(R3888,Table8[Column2]))</f>
        <v>Maintained</v>
      </c>
      <c r="R3888">
        <v>72.308633360000002</v>
      </c>
      <c r="S3888">
        <f t="shared" si="121"/>
        <v>3.0128597233333334</v>
      </c>
      <c r="T3888" t="s">
        <v>19</v>
      </c>
    </row>
    <row r="3889" spans="1:20" x14ac:dyDescent="0.25">
      <c r="A3889">
        <v>3888</v>
      </c>
      <c r="B3889" t="s">
        <v>3635</v>
      </c>
      <c r="C3889" t="s">
        <v>2827</v>
      </c>
      <c r="D3889" t="str">
        <f t="shared" si="120"/>
        <v>Metcalf Joe</v>
      </c>
      <c r="E3889" t="s">
        <v>22</v>
      </c>
      <c r="F3889" t="s">
        <v>24</v>
      </c>
      <c r="G3889" t="s">
        <v>2305</v>
      </c>
      <c r="H3889" t="s">
        <v>1826</v>
      </c>
      <c r="I3889" t="s">
        <v>24</v>
      </c>
      <c r="J3889" t="s">
        <v>19</v>
      </c>
      <c r="K3889" t="str">
        <f>INDEX(Table6[Column1],MATCH(L3889,Table6[Column2]))</f>
        <v>Adults</v>
      </c>
      <c r="L3889">
        <v>45.214570700000003</v>
      </c>
      <c r="M3889" t="str">
        <f>VLOOKUP(L3889,Table1[],2)</f>
        <v>40 - 49</v>
      </c>
      <c r="N3889" t="str">
        <f>INDEX(Table7[Column1],MATCH(O3889,Table7[Column2]))</f>
        <v>Fitting in Stage</v>
      </c>
      <c r="O3889">
        <v>9.1692307629999998</v>
      </c>
      <c r="P3889" t="str">
        <f>VLOOKUP(O3889,Table13[],2)</f>
        <v>6 - 10</v>
      </c>
      <c r="Q3889" t="str">
        <f>INDEX(Table8[Column1],MATCH(R3889,Table8[Column2]))</f>
        <v>Maintained</v>
      </c>
      <c r="R3889">
        <v>60.142101109999999</v>
      </c>
      <c r="S3889">
        <f t="shared" si="121"/>
        <v>2.505920879583333</v>
      </c>
      <c r="T3889" t="s">
        <v>19</v>
      </c>
    </row>
    <row r="3890" spans="1:20" x14ac:dyDescent="0.25">
      <c r="A3890">
        <v>3889</v>
      </c>
      <c r="B3890" t="s">
        <v>1222</v>
      </c>
      <c r="C3890" t="s">
        <v>3636</v>
      </c>
      <c r="D3890" t="str">
        <f t="shared" si="120"/>
        <v>Toney Isaac</v>
      </c>
      <c r="E3890" t="s">
        <v>22</v>
      </c>
      <c r="F3890" t="s">
        <v>27</v>
      </c>
      <c r="G3890" t="s">
        <v>2305</v>
      </c>
      <c r="H3890" t="s">
        <v>1826</v>
      </c>
      <c r="I3890" t="s">
        <v>27</v>
      </c>
      <c r="J3890" t="s">
        <v>19</v>
      </c>
      <c r="K3890" t="str">
        <f>INDEX(Table6[Column1],MATCH(L3890,Table6[Column2]))</f>
        <v>Young Adults</v>
      </c>
      <c r="L3890">
        <v>39.458535159999997</v>
      </c>
      <c r="M3890" t="str">
        <f>VLOOKUP(L3890,Table1[],2)</f>
        <v>30 - 39</v>
      </c>
      <c r="N3890" t="str">
        <f>INDEX(Table7[Column1],MATCH(O3890,Table7[Column2]))</f>
        <v>Learning Stage</v>
      </c>
      <c r="O3890">
        <v>2.2724755700000001</v>
      </c>
      <c r="P3890" t="str">
        <f>VLOOKUP(O3890,Table13[],2)</f>
        <v>1 - 5</v>
      </c>
      <c r="Q3890" t="str">
        <f>INDEX(Table8[Column1],MATCH(R3890,Table8[Column2]))</f>
        <v>Maintained</v>
      </c>
      <c r="R3890">
        <v>69.597934089999995</v>
      </c>
      <c r="S3890">
        <f t="shared" si="121"/>
        <v>2.8999139204166666</v>
      </c>
      <c r="T3890" t="s">
        <v>19</v>
      </c>
    </row>
    <row r="3891" spans="1:20" x14ac:dyDescent="0.25">
      <c r="A3891">
        <v>3890</v>
      </c>
      <c r="B3891" t="s">
        <v>3637</v>
      </c>
      <c r="C3891" t="s">
        <v>183</v>
      </c>
      <c r="D3891" t="str">
        <f t="shared" si="120"/>
        <v>Stockwell Donald</v>
      </c>
      <c r="E3891" t="s">
        <v>22</v>
      </c>
      <c r="F3891" t="s">
        <v>38</v>
      </c>
      <c r="G3891" t="s">
        <v>1060</v>
      </c>
      <c r="H3891" t="s">
        <v>1061</v>
      </c>
      <c r="I3891" t="s">
        <v>38</v>
      </c>
      <c r="J3891" t="s">
        <v>19</v>
      </c>
      <c r="K3891" t="str">
        <f>INDEX(Table6[Column1],MATCH(L3891,Table6[Column2]))</f>
        <v>Adults</v>
      </c>
      <c r="L3891">
        <v>44.66055437</v>
      </c>
      <c r="M3891" t="str">
        <f>VLOOKUP(L3891,Table1[],2)</f>
        <v>40 - 49</v>
      </c>
      <c r="N3891" t="str">
        <f>INDEX(Table7[Column1],MATCH(O3891,Table7[Column2]))</f>
        <v>Learning Stage</v>
      </c>
      <c r="O3891">
        <v>3.2663973720000001</v>
      </c>
      <c r="P3891" t="str">
        <f>VLOOKUP(O3891,Table13[],2)</f>
        <v>1 - 5</v>
      </c>
      <c r="Q3891" t="str">
        <f>INDEX(Table8[Column1],MATCH(R3891,Table8[Column2]))</f>
        <v>Habitual</v>
      </c>
      <c r="R3891">
        <v>83.419633700000006</v>
      </c>
      <c r="S3891">
        <f t="shared" si="121"/>
        <v>3.4758180708333337</v>
      </c>
      <c r="T3891" t="s">
        <v>19</v>
      </c>
    </row>
    <row r="3892" spans="1:20" x14ac:dyDescent="0.25">
      <c r="A3892">
        <v>3891</v>
      </c>
      <c r="B3892" t="s">
        <v>1277</v>
      </c>
      <c r="C3892" t="s">
        <v>201</v>
      </c>
      <c r="D3892" t="str">
        <f t="shared" si="120"/>
        <v>Young Anthony</v>
      </c>
      <c r="E3892" t="s">
        <v>22</v>
      </c>
      <c r="F3892" t="s">
        <v>127</v>
      </c>
      <c r="G3892" t="s">
        <v>2305</v>
      </c>
      <c r="H3892" t="s">
        <v>1826</v>
      </c>
      <c r="I3892" t="s">
        <v>127</v>
      </c>
      <c r="J3892" t="s">
        <v>19</v>
      </c>
      <c r="K3892" t="str">
        <f>INDEX(Table6[Column1],MATCH(L3892,Table6[Column2]))</f>
        <v>Adults</v>
      </c>
      <c r="L3892">
        <v>42.2200554</v>
      </c>
      <c r="M3892" t="str">
        <f>VLOOKUP(L3892,Table1[],2)</f>
        <v>40 - 49</v>
      </c>
      <c r="N3892" t="str">
        <f>INDEX(Table7[Column1],MATCH(O3892,Table7[Column2]))</f>
        <v>Fitting in Stage</v>
      </c>
      <c r="O3892">
        <v>6.1300243190000003</v>
      </c>
      <c r="P3892" t="str">
        <f>VLOOKUP(O3892,Table13[],2)</f>
        <v>6 - 10</v>
      </c>
      <c r="Q3892" t="str">
        <f>INDEX(Table8[Column1],MATCH(R3892,Table8[Column2]))</f>
        <v>Scheduled</v>
      </c>
      <c r="R3892">
        <v>27.231998489999999</v>
      </c>
      <c r="S3892">
        <f t="shared" si="121"/>
        <v>1.1346666037499999</v>
      </c>
      <c r="T3892" t="s">
        <v>19</v>
      </c>
    </row>
    <row r="3893" spans="1:20" x14ac:dyDescent="0.25">
      <c r="A3893">
        <v>3892</v>
      </c>
      <c r="B3893" t="s">
        <v>1550</v>
      </c>
      <c r="C3893" t="s">
        <v>3638</v>
      </c>
      <c r="D3893" t="str">
        <f t="shared" si="120"/>
        <v>Larson Jami</v>
      </c>
      <c r="E3893" t="s">
        <v>15</v>
      </c>
      <c r="F3893" t="s">
        <v>533</v>
      </c>
      <c r="G3893" t="s">
        <v>2305</v>
      </c>
      <c r="H3893" t="s">
        <v>1826</v>
      </c>
      <c r="I3893" t="s">
        <v>169</v>
      </c>
      <c r="J3893" t="s">
        <v>19</v>
      </c>
      <c r="K3893" t="str">
        <f>INDEX(Table6[Column1],MATCH(L3893,Table6[Column2]))</f>
        <v>Adults</v>
      </c>
      <c r="L3893">
        <v>43.657477630000002</v>
      </c>
      <c r="M3893" t="str">
        <f>VLOOKUP(L3893,Table1[],2)</f>
        <v>40 - 49</v>
      </c>
      <c r="N3893" t="str">
        <f>INDEX(Table7[Column1],MATCH(O3893,Table7[Column2]))</f>
        <v>Learning Stage</v>
      </c>
      <c r="O3893">
        <v>4.5401226039999996</v>
      </c>
      <c r="P3893" t="str">
        <f>VLOOKUP(O3893,Table13[],2)</f>
        <v>1 - 5</v>
      </c>
      <c r="Q3893" t="str">
        <f>INDEX(Table8[Column1],MATCH(R3893,Table8[Column2]))</f>
        <v>Habitual</v>
      </c>
      <c r="R3893">
        <v>107.9781399</v>
      </c>
      <c r="S3893">
        <f t="shared" si="121"/>
        <v>4.4990891624999998</v>
      </c>
      <c r="T3893" t="s">
        <v>19</v>
      </c>
    </row>
    <row r="3894" spans="1:20" x14ac:dyDescent="0.25">
      <c r="A3894">
        <v>3893</v>
      </c>
      <c r="B3894" t="s">
        <v>1836</v>
      </c>
      <c r="C3894" t="s">
        <v>3639</v>
      </c>
      <c r="D3894" t="str">
        <f t="shared" si="120"/>
        <v>McCary Meaghan</v>
      </c>
      <c r="E3894" t="s">
        <v>15</v>
      </c>
      <c r="F3894" t="s">
        <v>2285</v>
      </c>
      <c r="G3894" t="s">
        <v>2305</v>
      </c>
      <c r="H3894" t="s">
        <v>1826</v>
      </c>
      <c r="I3894" t="s">
        <v>169</v>
      </c>
      <c r="J3894" t="s">
        <v>19</v>
      </c>
      <c r="K3894" t="str">
        <f>INDEX(Table6[Column1],MATCH(L3894,Table6[Column2]))</f>
        <v>Adults</v>
      </c>
      <c r="L3894">
        <v>47.071898519999998</v>
      </c>
      <c r="M3894" t="str">
        <f>VLOOKUP(L3894,Table1[],2)</f>
        <v>40 - 49</v>
      </c>
      <c r="N3894" t="str">
        <f>INDEX(Table7[Column1],MATCH(O3894,Table7[Column2]))</f>
        <v>Learning Stage</v>
      </c>
      <c r="O3894">
        <v>5.0259354849999998</v>
      </c>
      <c r="P3894" t="str">
        <f>VLOOKUP(O3894,Table13[],2)</f>
        <v>1 - 5</v>
      </c>
      <c r="Q3894" t="str">
        <f>INDEX(Table8[Column1],MATCH(R3894,Table8[Column2]))</f>
        <v>Habitual</v>
      </c>
      <c r="R3894">
        <v>80.237968240000001</v>
      </c>
      <c r="S3894">
        <f t="shared" si="121"/>
        <v>3.3432486766666667</v>
      </c>
      <c r="T3894" t="s">
        <v>19</v>
      </c>
    </row>
    <row r="3895" spans="1:20" x14ac:dyDescent="0.25">
      <c r="A3895">
        <v>3894</v>
      </c>
      <c r="B3895" t="s">
        <v>1073</v>
      </c>
      <c r="C3895" t="s">
        <v>1394</v>
      </c>
      <c r="D3895" t="str">
        <f t="shared" si="120"/>
        <v>Long Louise</v>
      </c>
      <c r="E3895" t="s">
        <v>15</v>
      </c>
      <c r="F3895" t="s">
        <v>38</v>
      </c>
      <c r="G3895" t="s">
        <v>2305</v>
      </c>
      <c r="H3895" t="s">
        <v>1826</v>
      </c>
      <c r="I3895" t="s">
        <v>38</v>
      </c>
      <c r="J3895" t="s">
        <v>19</v>
      </c>
      <c r="K3895" t="str">
        <f>INDEX(Table6[Column1],MATCH(L3895,Table6[Column2]))</f>
        <v>Adults</v>
      </c>
      <c r="L3895">
        <v>45.091234579999998</v>
      </c>
      <c r="M3895" t="str">
        <f>VLOOKUP(L3895,Table1[],2)</f>
        <v>40 - 49</v>
      </c>
      <c r="N3895" t="str">
        <f>INDEX(Table7[Column1],MATCH(O3895,Table7[Column2]))</f>
        <v>Learning Stage</v>
      </c>
      <c r="O3895">
        <v>3.2703300519999998</v>
      </c>
      <c r="P3895" t="str">
        <f>VLOOKUP(O3895,Table13[],2)</f>
        <v>1 - 5</v>
      </c>
      <c r="Q3895" t="str">
        <f>INDEX(Table8[Column1],MATCH(R3895,Table8[Column2]))</f>
        <v>Habitual</v>
      </c>
      <c r="R3895">
        <v>80.908171089999996</v>
      </c>
      <c r="S3895">
        <f t="shared" si="121"/>
        <v>3.3711737954166665</v>
      </c>
      <c r="T3895" t="s">
        <v>19</v>
      </c>
    </row>
    <row r="3896" spans="1:20" x14ac:dyDescent="0.25">
      <c r="A3896">
        <v>3895</v>
      </c>
      <c r="B3896" t="s">
        <v>47</v>
      </c>
      <c r="C3896" t="s">
        <v>632</v>
      </c>
      <c r="D3896" t="str">
        <f t="shared" si="120"/>
        <v>Smith Jacqueline</v>
      </c>
      <c r="E3896" t="s">
        <v>15</v>
      </c>
      <c r="F3896" t="s">
        <v>30</v>
      </c>
      <c r="G3896" t="s">
        <v>820</v>
      </c>
      <c r="H3896" t="s">
        <v>821</v>
      </c>
      <c r="I3896" t="s">
        <v>30</v>
      </c>
      <c r="J3896" t="s">
        <v>19</v>
      </c>
      <c r="K3896" t="str">
        <f>INDEX(Table6[Column1],MATCH(L3896,Table6[Column2]))</f>
        <v>Adults</v>
      </c>
      <c r="L3896">
        <v>43.755617010000002</v>
      </c>
      <c r="M3896" t="str">
        <f>VLOOKUP(L3896,Table1[],2)</f>
        <v>40 - 49</v>
      </c>
      <c r="N3896" t="str">
        <f>INDEX(Table7[Column1],MATCH(O3896,Table7[Column2]))</f>
        <v>Learning Stage</v>
      </c>
      <c r="O3896">
        <v>4.2088582309999998</v>
      </c>
      <c r="P3896" t="str">
        <f>VLOOKUP(O3896,Table13[],2)</f>
        <v>1 - 5</v>
      </c>
      <c r="Q3896" t="str">
        <f>INDEX(Table8[Column1],MATCH(R3896,Table8[Column2]))</f>
        <v>Maintained</v>
      </c>
      <c r="R3896">
        <v>63.42371756</v>
      </c>
      <c r="S3896">
        <f t="shared" si="121"/>
        <v>2.6426548983333333</v>
      </c>
      <c r="T3896" t="s">
        <v>19</v>
      </c>
    </row>
    <row r="3897" spans="1:20" x14ac:dyDescent="0.25">
      <c r="A3897">
        <v>3896</v>
      </c>
      <c r="B3897" t="s">
        <v>3640</v>
      </c>
      <c r="C3897" t="s">
        <v>142</v>
      </c>
      <c r="D3897" t="str">
        <f t="shared" si="120"/>
        <v>Thigpen Adam</v>
      </c>
      <c r="E3897" t="s">
        <v>22</v>
      </c>
      <c r="F3897" t="s">
        <v>87</v>
      </c>
      <c r="G3897" t="s">
        <v>2305</v>
      </c>
      <c r="H3897" t="s">
        <v>1826</v>
      </c>
      <c r="I3897" t="s">
        <v>87</v>
      </c>
      <c r="J3897" t="s">
        <v>19</v>
      </c>
      <c r="K3897" t="str">
        <f>INDEX(Table6[Column1],MATCH(L3897,Table6[Column2]))</f>
        <v>Adults</v>
      </c>
      <c r="L3897">
        <v>42.997329489999998</v>
      </c>
      <c r="M3897" t="str">
        <f>VLOOKUP(L3897,Table1[],2)</f>
        <v>40 - 49</v>
      </c>
      <c r="N3897" t="str">
        <f>INDEX(Table7[Column1],MATCH(O3897,Table7[Column2]))</f>
        <v>Learning Stage</v>
      </c>
      <c r="O3897">
        <v>9.8326537000000006E-2</v>
      </c>
      <c r="P3897" t="e">
        <f>VLOOKUP(O3897,Table13[],2)</f>
        <v>#N/A</v>
      </c>
      <c r="Q3897" t="str">
        <f>INDEX(Table8[Column1],MATCH(R3897,Table8[Column2]))</f>
        <v>Maintained</v>
      </c>
      <c r="R3897">
        <v>62.913936100000001</v>
      </c>
      <c r="S3897">
        <f t="shared" si="121"/>
        <v>2.6214140041666667</v>
      </c>
      <c r="T3897" t="s">
        <v>19</v>
      </c>
    </row>
    <row r="3898" spans="1:20" x14ac:dyDescent="0.25">
      <c r="A3898">
        <v>3897</v>
      </c>
      <c r="B3898" t="s">
        <v>1684</v>
      </c>
      <c r="C3898" t="s">
        <v>624</v>
      </c>
      <c r="D3898" t="str">
        <f t="shared" si="120"/>
        <v>Harper Sharon</v>
      </c>
      <c r="E3898" t="s">
        <v>15</v>
      </c>
      <c r="F3898" t="s">
        <v>30</v>
      </c>
      <c r="G3898" t="s">
        <v>820</v>
      </c>
      <c r="H3898" t="s">
        <v>821</v>
      </c>
      <c r="I3898" t="s">
        <v>30</v>
      </c>
      <c r="J3898" t="s">
        <v>19</v>
      </c>
      <c r="K3898" t="str">
        <f>INDEX(Table6[Column1],MATCH(L3898,Table6[Column2]))</f>
        <v>Young Adults</v>
      </c>
      <c r="L3898">
        <v>39.794539579999999</v>
      </c>
      <c r="M3898" t="str">
        <f>VLOOKUP(L3898,Table1[],2)</f>
        <v>30 - 39</v>
      </c>
      <c r="N3898" t="str">
        <f>INDEX(Table7[Column1],MATCH(O3898,Table7[Column2]))</f>
        <v>Learning Stage</v>
      </c>
      <c r="O3898">
        <v>4.3185310670000003</v>
      </c>
      <c r="P3898" t="str">
        <f>VLOOKUP(O3898,Table13[],2)</f>
        <v>1 - 5</v>
      </c>
      <c r="Q3898" t="str">
        <f>INDEX(Table8[Column1],MATCH(R3898,Table8[Column2]))</f>
        <v>Scheduled</v>
      </c>
      <c r="R3898">
        <v>15.42397843</v>
      </c>
      <c r="S3898">
        <f t="shared" si="121"/>
        <v>0.64266576791666663</v>
      </c>
      <c r="T3898" t="s">
        <v>19</v>
      </c>
    </row>
    <row r="3899" spans="1:20" x14ac:dyDescent="0.25">
      <c r="A3899">
        <v>3898</v>
      </c>
      <c r="B3899" t="s">
        <v>436</v>
      </c>
      <c r="C3899" t="s">
        <v>1637</v>
      </c>
      <c r="D3899" t="str">
        <f t="shared" si="120"/>
        <v>Bennett Rachel</v>
      </c>
      <c r="E3899" t="s">
        <v>15</v>
      </c>
      <c r="F3899" t="s">
        <v>90</v>
      </c>
      <c r="G3899" t="s">
        <v>2305</v>
      </c>
      <c r="H3899" t="s">
        <v>1826</v>
      </c>
      <c r="I3899" t="s">
        <v>90</v>
      </c>
      <c r="J3899" t="s">
        <v>19</v>
      </c>
      <c r="K3899" t="str">
        <f>INDEX(Table6[Column1],MATCH(L3899,Table6[Column2]))</f>
        <v>Youth</v>
      </c>
      <c r="L3899">
        <v>23.2798652</v>
      </c>
      <c r="M3899" t="str">
        <f>VLOOKUP(L3899,Table1[],2)</f>
        <v>20 - 29</v>
      </c>
      <c r="N3899" t="str">
        <f>INDEX(Table7[Column1],MATCH(O3899,Table7[Column2]))</f>
        <v>Learning Stage</v>
      </c>
      <c r="O3899">
        <v>5.016989369</v>
      </c>
      <c r="P3899" t="str">
        <f>VLOOKUP(O3899,Table13[],2)</f>
        <v>1 - 5</v>
      </c>
      <c r="Q3899" t="str">
        <f>INDEX(Table8[Column1],MATCH(R3899,Table8[Column2]))</f>
        <v>Scheduled</v>
      </c>
      <c r="R3899">
        <v>0</v>
      </c>
      <c r="S3899">
        <f t="shared" si="121"/>
        <v>0</v>
      </c>
      <c r="T3899" t="s">
        <v>19</v>
      </c>
    </row>
    <row r="3900" spans="1:20" x14ac:dyDescent="0.25">
      <c r="A3900">
        <v>3899</v>
      </c>
      <c r="B3900" t="s">
        <v>3641</v>
      </c>
      <c r="C3900" t="s">
        <v>2113</v>
      </c>
      <c r="D3900" t="str">
        <f t="shared" si="120"/>
        <v>Harton Lynn</v>
      </c>
      <c r="E3900" t="s">
        <v>15</v>
      </c>
      <c r="F3900" t="s">
        <v>169</v>
      </c>
      <c r="G3900" t="s">
        <v>2305</v>
      </c>
      <c r="H3900" t="s">
        <v>1826</v>
      </c>
      <c r="I3900" t="s">
        <v>169</v>
      </c>
      <c r="J3900" t="s">
        <v>19</v>
      </c>
      <c r="K3900" t="str">
        <f>INDEX(Table6[Column1],MATCH(L3900,Table6[Column2]))</f>
        <v>Adults</v>
      </c>
      <c r="L3900">
        <v>44.981014250000001</v>
      </c>
      <c r="M3900" t="str">
        <f>VLOOKUP(L3900,Table1[],2)</f>
        <v>40 - 49</v>
      </c>
      <c r="N3900" t="str">
        <f>INDEX(Table7[Column1],MATCH(O3900,Table7[Column2]))</f>
        <v>Learning Stage</v>
      </c>
      <c r="O3900">
        <v>1.859041162</v>
      </c>
      <c r="P3900" t="str">
        <f>VLOOKUP(O3900,Table13[],2)</f>
        <v>1 - 5</v>
      </c>
      <c r="Q3900" t="str">
        <f>INDEX(Table8[Column1],MATCH(R3900,Table8[Column2]))</f>
        <v>Scheduled</v>
      </c>
      <c r="R3900">
        <v>26.255229310000001</v>
      </c>
      <c r="S3900">
        <f t="shared" si="121"/>
        <v>1.0939678879166665</v>
      </c>
      <c r="T3900" t="s">
        <v>19</v>
      </c>
    </row>
    <row r="3901" spans="1:20" x14ac:dyDescent="0.25">
      <c r="A3901">
        <v>3900</v>
      </c>
      <c r="B3901" t="s">
        <v>3642</v>
      </c>
      <c r="C3901" t="s">
        <v>530</v>
      </c>
      <c r="D3901" t="str">
        <f t="shared" si="120"/>
        <v>Penaloza Evelyn</v>
      </c>
      <c r="E3901" t="s">
        <v>15</v>
      </c>
      <c r="F3901" t="s">
        <v>579</v>
      </c>
      <c r="G3901" t="s">
        <v>17</v>
      </c>
      <c r="H3901" t="s">
        <v>18</v>
      </c>
      <c r="I3901" t="s">
        <v>54</v>
      </c>
      <c r="J3901" t="s">
        <v>19</v>
      </c>
      <c r="K3901" t="str">
        <f>INDEX(Table6[Column1],MATCH(L3901,Table6[Column2]))</f>
        <v>Young Adults</v>
      </c>
      <c r="L3901">
        <v>35.400909689999999</v>
      </c>
      <c r="M3901" t="str">
        <f>VLOOKUP(L3901,Table1[],2)</f>
        <v>30 - 39</v>
      </c>
      <c r="N3901" t="str">
        <f>INDEX(Table7[Column1],MATCH(O3901,Table7[Column2]))</f>
        <v>Learning Stage</v>
      </c>
      <c r="O3901">
        <v>3.8001807649999999</v>
      </c>
      <c r="P3901" t="str">
        <f>VLOOKUP(O3901,Table13[],2)</f>
        <v>1 - 5</v>
      </c>
      <c r="Q3901" t="str">
        <f>INDEX(Table8[Column1],MATCH(R3901,Table8[Column2]))</f>
        <v>Scheduled</v>
      </c>
      <c r="R3901">
        <v>0</v>
      </c>
      <c r="S3901">
        <f t="shared" si="121"/>
        <v>0</v>
      </c>
      <c r="T3901" t="s">
        <v>19</v>
      </c>
    </row>
    <row r="3902" spans="1:20" x14ac:dyDescent="0.25">
      <c r="A3902">
        <v>3901</v>
      </c>
      <c r="B3902" t="s">
        <v>2469</v>
      </c>
      <c r="C3902" t="s">
        <v>1010</v>
      </c>
      <c r="D3902" t="str">
        <f t="shared" si="120"/>
        <v>Middleton Dawn</v>
      </c>
      <c r="E3902" t="s">
        <v>15</v>
      </c>
      <c r="F3902" t="s">
        <v>358</v>
      </c>
      <c r="G3902" t="s">
        <v>17</v>
      </c>
      <c r="H3902" t="s">
        <v>18</v>
      </c>
      <c r="I3902" t="s">
        <v>358</v>
      </c>
      <c r="J3902" t="s">
        <v>19</v>
      </c>
      <c r="K3902" t="str">
        <f>INDEX(Table6[Column1],MATCH(L3902,Table6[Column2]))</f>
        <v>Young Adults</v>
      </c>
      <c r="L3902">
        <v>36.639674100000001</v>
      </c>
      <c r="M3902" t="str">
        <f>VLOOKUP(L3902,Table1[],2)</f>
        <v>30 - 39</v>
      </c>
      <c r="N3902" t="str">
        <f>INDEX(Table7[Column1],MATCH(O3902,Table7[Column2]))</f>
        <v>Learning Stage</v>
      </c>
      <c r="O3902">
        <v>3.3712014809999999</v>
      </c>
      <c r="P3902" t="str">
        <f>VLOOKUP(O3902,Table13[],2)</f>
        <v>1 - 5</v>
      </c>
      <c r="Q3902" t="str">
        <f>INDEX(Table8[Column1],MATCH(R3902,Table8[Column2]))</f>
        <v>Maintained</v>
      </c>
      <c r="R3902">
        <v>40.159547330000002</v>
      </c>
      <c r="S3902">
        <f t="shared" si="121"/>
        <v>1.6733144720833335</v>
      </c>
      <c r="T3902" t="s">
        <v>19</v>
      </c>
    </row>
    <row r="3903" spans="1:20" x14ac:dyDescent="0.25">
      <c r="A3903">
        <v>3902</v>
      </c>
      <c r="B3903" t="s">
        <v>267</v>
      </c>
      <c r="C3903" t="s">
        <v>154</v>
      </c>
      <c r="D3903" t="str">
        <f t="shared" si="120"/>
        <v>Johnson Harold</v>
      </c>
      <c r="E3903" t="s">
        <v>22</v>
      </c>
      <c r="F3903" t="s">
        <v>127</v>
      </c>
      <c r="G3903" t="s">
        <v>1060</v>
      </c>
      <c r="H3903" t="s">
        <v>1061</v>
      </c>
      <c r="I3903" t="s">
        <v>127</v>
      </c>
      <c r="J3903" t="s">
        <v>19</v>
      </c>
      <c r="K3903" t="str">
        <f>INDEX(Table6[Column1],MATCH(L3903,Table6[Column2]))</f>
        <v>Adults</v>
      </c>
      <c r="L3903">
        <v>48.122480289999999</v>
      </c>
      <c r="M3903" t="str">
        <f>VLOOKUP(L3903,Table1[],2)</f>
        <v>40 - 49</v>
      </c>
      <c r="N3903" t="str">
        <f>INDEX(Table7[Column1],MATCH(O3903,Table7[Column2]))</f>
        <v>Fitting in Stage</v>
      </c>
      <c r="O3903">
        <v>6.1047569309999998</v>
      </c>
      <c r="P3903" t="str">
        <f>VLOOKUP(O3903,Table13[],2)</f>
        <v>6 - 10</v>
      </c>
      <c r="Q3903" t="str">
        <f>INDEX(Table8[Column1],MATCH(R3903,Table8[Column2]))</f>
        <v>Maintained</v>
      </c>
      <c r="R3903">
        <v>63.532948810000001</v>
      </c>
      <c r="S3903">
        <f t="shared" si="121"/>
        <v>2.6472062004166665</v>
      </c>
      <c r="T3903" t="s">
        <v>19</v>
      </c>
    </row>
    <row r="3904" spans="1:20" x14ac:dyDescent="0.25">
      <c r="A3904">
        <v>3903</v>
      </c>
      <c r="B3904" t="s">
        <v>3643</v>
      </c>
      <c r="C3904" t="s">
        <v>1587</v>
      </c>
      <c r="D3904" t="str">
        <f t="shared" si="120"/>
        <v>Emig Lynda</v>
      </c>
      <c r="E3904" t="s">
        <v>15</v>
      </c>
      <c r="F3904" t="s">
        <v>169</v>
      </c>
      <c r="G3904" t="s">
        <v>2305</v>
      </c>
      <c r="H3904" t="s">
        <v>1826</v>
      </c>
      <c r="I3904" t="s">
        <v>169</v>
      </c>
      <c r="J3904" t="s">
        <v>19</v>
      </c>
      <c r="K3904" t="str">
        <f>INDEX(Table6[Column1],MATCH(L3904,Table6[Column2]))</f>
        <v>Young Adults</v>
      </c>
      <c r="L3904">
        <v>36.672321779999997</v>
      </c>
      <c r="M3904" t="str">
        <f>VLOOKUP(L3904,Table1[],2)</f>
        <v>30 - 39</v>
      </c>
      <c r="N3904" t="str">
        <f>INDEX(Table7[Column1],MATCH(O3904,Table7[Column2]))</f>
        <v>Learning Stage</v>
      </c>
      <c r="O3904">
        <v>4.5331335949999998</v>
      </c>
      <c r="P3904" t="str">
        <f>VLOOKUP(O3904,Table13[],2)</f>
        <v>1 - 5</v>
      </c>
      <c r="Q3904" t="str">
        <f>INDEX(Table8[Column1],MATCH(R3904,Table8[Column2]))</f>
        <v>Scheduled</v>
      </c>
      <c r="R3904">
        <v>15.1707435</v>
      </c>
      <c r="S3904">
        <f t="shared" si="121"/>
        <v>0.63211431249999994</v>
      </c>
      <c r="T3904" t="s">
        <v>19</v>
      </c>
    </row>
    <row r="3905" spans="1:20" x14ac:dyDescent="0.25">
      <c r="A3905">
        <v>3904</v>
      </c>
      <c r="B3905" t="s">
        <v>767</v>
      </c>
      <c r="C3905" t="s">
        <v>3056</v>
      </c>
      <c r="D3905" t="str">
        <f t="shared" si="120"/>
        <v>McDonald Darryl</v>
      </c>
      <c r="E3905" t="s">
        <v>22</v>
      </c>
      <c r="F3905" t="s">
        <v>315</v>
      </c>
      <c r="G3905" t="s">
        <v>2305</v>
      </c>
      <c r="H3905" t="s">
        <v>1826</v>
      </c>
      <c r="I3905" t="s">
        <v>262</v>
      </c>
      <c r="J3905" t="s">
        <v>19</v>
      </c>
      <c r="K3905" t="str">
        <f>INDEX(Table6[Column1],MATCH(L3905,Table6[Column2]))</f>
        <v>Young Adults</v>
      </c>
      <c r="L3905">
        <v>34.153935500000003</v>
      </c>
      <c r="M3905" t="str">
        <f>VLOOKUP(L3905,Table1[],2)</f>
        <v>30 - 39</v>
      </c>
      <c r="N3905" t="str">
        <f>INDEX(Table7[Column1],MATCH(O3905,Table7[Column2]))</f>
        <v>Learning Stage</v>
      </c>
      <c r="O3905">
        <v>3.3504073189999999</v>
      </c>
      <c r="P3905" t="str">
        <f>VLOOKUP(O3905,Table13[],2)</f>
        <v>1 - 5</v>
      </c>
      <c r="Q3905" t="str">
        <f>INDEX(Table8[Column1],MATCH(R3905,Table8[Column2]))</f>
        <v>Scheduled</v>
      </c>
      <c r="R3905">
        <v>0</v>
      </c>
      <c r="S3905">
        <f t="shared" si="121"/>
        <v>0</v>
      </c>
      <c r="T3905" t="s">
        <v>19</v>
      </c>
    </row>
    <row r="3906" spans="1:20" x14ac:dyDescent="0.25">
      <c r="A3906">
        <v>3905</v>
      </c>
      <c r="B3906" t="s">
        <v>3082</v>
      </c>
      <c r="C3906" t="s">
        <v>3644</v>
      </c>
      <c r="D3906" t="str">
        <f t="shared" si="120"/>
        <v>Meza Jefferson</v>
      </c>
      <c r="E3906" t="s">
        <v>22</v>
      </c>
      <c r="F3906" t="s">
        <v>3251</v>
      </c>
      <c r="G3906" t="s">
        <v>2305</v>
      </c>
      <c r="H3906" t="s">
        <v>1826</v>
      </c>
      <c r="I3906" t="s">
        <v>54</v>
      </c>
      <c r="J3906" t="s">
        <v>19</v>
      </c>
      <c r="K3906" t="str">
        <f>INDEX(Table6[Column1],MATCH(L3906,Table6[Column2]))</f>
        <v>Adults</v>
      </c>
      <c r="L3906">
        <v>42.76294919</v>
      </c>
      <c r="M3906" t="str">
        <f>VLOOKUP(L3906,Table1[],2)</f>
        <v>40 - 49</v>
      </c>
      <c r="N3906" t="str">
        <f>INDEX(Table7[Column1],MATCH(O3906,Table7[Column2]))</f>
        <v>Learning Stage</v>
      </c>
      <c r="O3906">
        <v>3.5397353069999999</v>
      </c>
      <c r="P3906" t="str">
        <f>VLOOKUP(O3906,Table13[],2)</f>
        <v>1 - 5</v>
      </c>
      <c r="Q3906" t="str">
        <f>INDEX(Table8[Column1],MATCH(R3906,Table8[Column2]))</f>
        <v>Maintained</v>
      </c>
      <c r="R3906">
        <v>55.63093576</v>
      </c>
      <c r="S3906">
        <f t="shared" si="121"/>
        <v>2.3179556566666668</v>
      </c>
      <c r="T3906" t="s">
        <v>19</v>
      </c>
    </row>
    <row r="3907" spans="1:20" x14ac:dyDescent="0.25">
      <c r="A3907">
        <v>3906</v>
      </c>
      <c r="B3907" t="s">
        <v>2431</v>
      </c>
      <c r="C3907" t="s">
        <v>624</v>
      </c>
      <c r="D3907" t="str">
        <f t="shared" ref="D3907:D3970" si="122">CONCATENATE(B3907, " ",C3907)</f>
        <v>Mosher Sharon</v>
      </c>
      <c r="E3907" t="s">
        <v>15</v>
      </c>
      <c r="F3907" t="s">
        <v>38</v>
      </c>
      <c r="G3907" t="s">
        <v>2305</v>
      </c>
      <c r="H3907" t="s">
        <v>1826</v>
      </c>
      <c r="I3907" t="s">
        <v>38</v>
      </c>
      <c r="J3907" t="s">
        <v>19</v>
      </c>
      <c r="K3907" t="str">
        <f>INDEX(Table6[Column1],MATCH(L3907,Table6[Column2]))</f>
        <v>Young Adults</v>
      </c>
      <c r="L3907">
        <v>38.7760672</v>
      </c>
      <c r="M3907" t="str">
        <f>VLOOKUP(L3907,Table1[],2)</f>
        <v>30 - 39</v>
      </c>
      <c r="N3907" t="str">
        <f>INDEX(Table7[Column1],MATCH(O3907,Table7[Column2]))</f>
        <v>Learning Stage</v>
      </c>
      <c r="O3907">
        <v>2.7365397900000001</v>
      </c>
      <c r="P3907" t="str">
        <f>VLOOKUP(O3907,Table13[],2)</f>
        <v>1 - 5</v>
      </c>
      <c r="Q3907" t="str">
        <f>INDEX(Table8[Column1],MATCH(R3907,Table8[Column2]))</f>
        <v>Maintained</v>
      </c>
      <c r="R3907">
        <v>60.447808709999997</v>
      </c>
      <c r="S3907">
        <f t="shared" ref="S3907:S3970" si="123">CONVERT(R3907,"hr","day")</f>
        <v>2.5186586962499997</v>
      </c>
      <c r="T3907" t="s">
        <v>19</v>
      </c>
    </row>
    <row r="3908" spans="1:20" x14ac:dyDescent="0.25">
      <c r="A3908">
        <v>3907</v>
      </c>
      <c r="B3908" t="s">
        <v>3645</v>
      </c>
      <c r="C3908" t="s">
        <v>751</v>
      </c>
      <c r="D3908" t="str">
        <f t="shared" si="122"/>
        <v>Epp Jose</v>
      </c>
      <c r="E3908" t="s">
        <v>22</v>
      </c>
      <c r="F3908" t="s">
        <v>38</v>
      </c>
      <c r="G3908" t="s">
        <v>2305</v>
      </c>
      <c r="H3908" t="s">
        <v>1826</v>
      </c>
      <c r="I3908" t="s">
        <v>38</v>
      </c>
      <c r="J3908" t="s">
        <v>19</v>
      </c>
      <c r="K3908" t="str">
        <f>INDEX(Table6[Column1],MATCH(L3908,Table6[Column2]))</f>
        <v>Young Adults</v>
      </c>
      <c r="L3908">
        <v>30.039466239999999</v>
      </c>
      <c r="M3908" t="str">
        <f>VLOOKUP(L3908,Table1[],2)</f>
        <v>30 - 39</v>
      </c>
      <c r="N3908" t="str">
        <f>INDEX(Table7[Column1],MATCH(O3908,Table7[Column2]))</f>
        <v>Learning Stage</v>
      </c>
      <c r="O3908">
        <v>4.0531239540000001</v>
      </c>
      <c r="P3908" t="str">
        <f>VLOOKUP(O3908,Table13[],2)</f>
        <v>1 - 5</v>
      </c>
      <c r="Q3908" t="str">
        <f>INDEX(Table8[Column1],MATCH(R3908,Table8[Column2]))</f>
        <v>Scheduled</v>
      </c>
      <c r="R3908">
        <v>0</v>
      </c>
      <c r="S3908">
        <f t="shared" si="123"/>
        <v>0</v>
      </c>
      <c r="T3908" t="s">
        <v>19</v>
      </c>
    </row>
    <row r="3909" spans="1:20" x14ac:dyDescent="0.25">
      <c r="A3909">
        <v>3908</v>
      </c>
      <c r="B3909" t="s">
        <v>3646</v>
      </c>
      <c r="C3909" t="s">
        <v>467</v>
      </c>
      <c r="D3909" t="str">
        <f t="shared" si="122"/>
        <v>Glatt Kevin</v>
      </c>
      <c r="E3909" t="s">
        <v>22</v>
      </c>
      <c r="F3909" t="s">
        <v>775</v>
      </c>
      <c r="G3909" t="s">
        <v>2305</v>
      </c>
      <c r="H3909" t="s">
        <v>1826</v>
      </c>
      <c r="I3909" t="s">
        <v>262</v>
      </c>
      <c r="J3909" t="s">
        <v>19</v>
      </c>
      <c r="K3909" t="str">
        <f>INDEX(Table6[Column1],MATCH(L3909,Table6[Column2]))</f>
        <v>Young Adults</v>
      </c>
      <c r="L3909">
        <v>36.574724689999996</v>
      </c>
      <c r="M3909" t="str">
        <f>VLOOKUP(L3909,Table1[],2)</f>
        <v>30 - 39</v>
      </c>
      <c r="N3909" t="str">
        <f>INDEX(Table7[Column1],MATCH(O3909,Table7[Column2]))</f>
        <v>Learning Stage</v>
      </c>
      <c r="O3909">
        <v>5.7982123159999999</v>
      </c>
      <c r="P3909" t="str">
        <f>VLOOKUP(O3909,Table13[],2)</f>
        <v>1 - 5</v>
      </c>
      <c r="Q3909" t="str">
        <f>INDEX(Table8[Column1],MATCH(R3909,Table8[Column2]))</f>
        <v>Scheduled</v>
      </c>
      <c r="R3909">
        <v>0</v>
      </c>
      <c r="S3909">
        <f t="shared" si="123"/>
        <v>0</v>
      </c>
      <c r="T3909" t="s">
        <v>19</v>
      </c>
    </row>
    <row r="3910" spans="1:20" x14ac:dyDescent="0.25">
      <c r="A3910">
        <v>3909</v>
      </c>
      <c r="B3910" t="s">
        <v>3647</v>
      </c>
      <c r="C3910" t="s">
        <v>56</v>
      </c>
      <c r="D3910" t="str">
        <f t="shared" si="122"/>
        <v>Weakley James</v>
      </c>
      <c r="E3910" t="s">
        <v>22</v>
      </c>
      <c r="F3910" t="s">
        <v>16</v>
      </c>
      <c r="G3910" t="s">
        <v>2724</v>
      </c>
      <c r="H3910" t="s">
        <v>1863</v>
      </c>
      <c r="I3910" t="s">
        <v>16</v>
      </c>
      <c r="J3910" t="s">
        <v>19</v>
      </c>
      <c r="K3910" t="str">
        <f>INDEX(Table6[Column1],MATCH(L3910,Table6[Column2]))</f>
        <v>Young Adults</v>
      </c>
      <c r="L3910">
        <v>31.240499509999999</v>
      </c>
      <c r="M3910" t="str">
        <f>VLOOKUP(L3910,Table1[],2)</f>
        <v>30 - 39</v>
      </c>
      <c r="N3910" t="str">
        <f>INDEX(Table7[Column1],MATCH(O3910,Table7[Column2]))</f>
        <v>Learning Stage</v>
      </c>
      <c r="O3910">
        <v>4.3304634950000001</v>
      </c>
      <c r="P3910" t="str">
        <f>VLOOKUP(O3910,Table13[],2)</f>
        <v>1 - 5</v>
      </c>
      <c r="Q3910" t="str">
        <f>INDEX(Table8[Column1],MATCH(R3910,Table8[Column2]))</f>
        <v>Scheduled</v>
      </c>
      <c r="R3910">
        <v>0</v>
      </c>
      <c r="S3910">
        <f t="shared" si="123"/>
        <v>0</v>
      </c>
      <c r="T3910" t="s">
        <v>19</v>
      </c>
    </row>
    <row r="3911" spans="1:20" x14ac:dyDescent="0.25">
      <c r="A3911">
        <v>3910</v>
      </c>
      <c r="B3911" t="s">
        <v>853</v>
      </c>
      <c r="C3911" t="s">
        <v>603</v>
      </c>
      <c r="D3911" t="str">
        <f t="shared" si="122"/>
        <v>King Willie</v>
      </c>
      <c r="E3911" t="s">
        <v>15</v>
      </c>
      <c r="F3911" t="s">
        <v>2896</v>
      </c>
      <c r="G3911" t="s">
        <v>17</v>
      </c>
      <c r="H3911" t="s">
        <v>18</v>
      </c>
      <c r="I3911" t="s">
        <v>138</v>
      </c>
      <c r="J3911" t="s">
        <v>19</v>
      </c>
      <c r="K3911" t="str">
        <f>INDEX(Table6[Column1],MATCH(L3911,Table6[Column2]))</f>
        <v>Young Adults</v>
      </c>
      <c r="L3911">
        <v>39.306787129999996</v>
      </c>
      <c r="M3911" t="str">
        <f>VLOOKUP(L3911,Table1[],2)</f>
        <v>30 - 39</v>
      </c>
      <c r="N3911" t="str">
        <f>INDEX(Table7[Column1],MATCH(O3911,Table7[Column2]))</f>
        <v>Learning Stage</v>
      </c>
      <c r="O3911">
        <v>1.643830388</v>
      </c>
      <c r="P3911" t="str">
        <f>VLOOKUP(O3911,Table13[],2)</f>
        <v>1 - 5</v>
      </c>
      <c r="Q3911" t="str">
        <f>INDEX(Table8[Column1],MATCH(R3911,Table8[Column2]))</f>
        <v>Maintained</v>
      </c>
      <c r="R3911">
        <v>73.728224370000007</v>
      </c>
      <c r="S3911">
        <f t="shared" si="123"/>
        <v>3.07200934875</v>
      </c>
      <c r="T3911" t="s">
        <v>19</v>
      </c>
    </row>
    <row r="3912" spans="1:20" x14ac:dyDescent="0.25">
      <c r="A3912">
        <v>3911</v>
      </c>
      <c r="B3912" t="s">
        <v>400</v>
      </c>
      <c r="C3912" t="s">
        <v>115</v>
      </c>
      <c r="D3912" t="str">
        <f t="shared" si="122"/>
        <v>Williams Daniel</v>
      </c>
      <c r="E3912" t="s">
        <v>22</v>
      </c>
      <c r="F3912" t="s">
        <v>675</v>
      </c>
      <c r="G3912" t="s">
        <v>2305</v>
      </c>
      <c r="H3912" t="s">
        <v>1826</v>
      </c>
      <c r="I3912" t="s">
        <v>24</v>
      </c>
      <c r="J3912" t="s">
        <v>19</v>
      </c>
      <c r="K3912" t="str">
        <f>INDEX(Table6[Column1],MATCH(L3912,Table6[Column2]))</f>
        <v>Young Adults</v>
      </c>
      <c r="L3912">
        <v>35.15622596</v>
      </c>
      <c r="M3912" t="str">
        <f>VLOOKUP(L3912,Table1[],2)</f>
        <v>30 - 39</v>
      </c>
      <c r="N3912" t="str">
        <f>INDEX(Table7[Column1],MATCH(O3912,Table7[Column2]))</f>
        <v>Learning Stage</v>
      </c>
      <c r="O3912">
        <v>5.4277651320000002</v>
      </c>
      <c r="P3912" t="str">
        <f>VLOOKUP(O3912,Table13[],2)</f>
        <v>1 - 5</v>
      </c>
      <c r="Q3912" t="str">
        <f>INDEX(Table8[Column1],MATCH(R3912,Table8[Column2]))</f>
        <v>Scheduled</v>
      </c>
      <c r="R3912">
        <v>22.042682469999999</v>
      </c>
      <c r="S3912">
        <f t="shared" si="123"/>
        <v>0.9184451029166667</v>
      </c>
      <c r="T3912" t="s">
        <v>19</v>
      </c>
    </row>
    <row r="3913" spans="1:20" x14ac:dyDescent="0.25">
      <c r="A3913">
        <v>3912</v>
      </c>
      <c r="B3913" t="s">
        <v>3648</v>
      </c>
      <c r="C3913" t="s">
        <v>681</v>
      </c>
      <c r="D3913" t="str">
        <f t="shared" si="122"/>
        <v>Becton Grace</v>
      </c>
      <c r="E3913" t="s">
        <v>15</v>
      </c>
      <c r="F3913" t="s">
        <v>38</v>
      </c>
      <c r="G3913" t="s">
        <v>2305</v>
      </c>
      <c r="H3913" t="s">
        <v>1826</v>
      </c>
      <c r="I3913" t="s">
        <v>38</v>
      </c>
      <c r="J3913" t="s">
        <v>19</v>
      </c>
      <c r="K3913" t="str">
        <f>INDEX(Table6[Column1],MATCH(L3913,Table6[Column2]))</f>
        <v>Adults</v>
      </c>
      <c r="L3913">
        <v>40.115470029999997</v>
      </c>
      <c r="M3913" t="str">
        <f>VLOOKUP(L3913,Table1[],2)</f>
        <v>40 - 49</v>
      </c>
      <c r="N3913" t="str">
        <f>INDEX(Table7[Column1],MATCH(O3913,Table7[Column2]))</f>
        <v>Fitting in Stage</v>
      </c>
      <c r="O3913">
        <v>6.5156288560000002</v>
      </c>
      <c r="P3913" t="str">
        <f>VLOOKUP(O3913,Table13[],2)</f>
        <v>6 - 10</v>
      </c>
      <c r="Q3913" t="str">
        <f>INDEX(Table8[Column1],MATCH(R3913,Table8[Column2]))</f>
        <v>Scheduled</v>
      </c>
      <c r="R3913">
        <v>5.2910852420000003</v>
      </c>
      <c r="S3913">
        <f t="shared" si="123"/>
        <v>0.22046188508333334</v>
      </c>
      <c r="T3913" t="s">
        <v>19</v>
      </c>
    </row>
    <row r="3914" spans="1:20" x14ac:dyDescent="0.25">
      <c r="A3914">
        <v>3913</v>
      </c>
      <c r="B3914" t="s">
        <v>47</v>
      </c>
      <c r="C3914" t="s">
        <v>738</v>
      </c>
      <c r="D3914" t="str">
        <f t="shared" si="122"/>
        <v>Smith Megan</v>
      </c>
      <c r="E3914" t="s">
        <v>15</v>
      </c>
      <c r="F3914" t="s">
        <v>30</v>
      </c>
      <c r="G3914" t="s">
        <v>820</v>
      </c>
      <c r="H3914" t="s">
        <v>821</v>
      </c>
      <c r="I3914" t="s">
        <v>30</v>
      </c>
      <c r="J3914" t="s">
        <v>19</v>
      </c>
      <c r="K3914" t="str">
        <f>INDEX(Table6[Column1],MATCH(L3914,Table6[Column2]))</f>
        <v>Adults</v>
      </c>
      <c r="L3914">
        <v>47.180569370000001</v>
      </c>
      <c r="M3914" t="str">
        <f>VLOOKUP(L3914,Table1[],2)</f>
        <v>40 - 49</v>
      </c>
      <c r="N3914" t="str">
        <f>INDEX(Table7[Column1],MATCH(O3914,Table7[Column2]))</f>
        <v>Learning Stage</v>
      </c>
      <c r="O3914">
        <v>3.8252933699999998</v>
      </c>
      <c r="P3914" t="str">
        <f>VLOOKUP(O3914,Table13[],2)</f>
        <v>1 - 5</v>
      </c>
      <c r="Q3914" t="str">
        <f>INDEX(Table8[Column1],MATCH(R3914,Table8[Column2]))</f>
        <v>Habitual</v>
      </c>
      <c r="R3914">
        <v>98.857804540000004</v>
      </c>
      <c r="S3914">
        <f t="shared" si="123"/>
        <v>4.1190751891666668</v>
      </c>
      <c r="T3914" t="s">
        <v>19</v>
      </c>
    </row>
    <row r="3915" spans="1:20" x14ac:dyDescent="0.25">
      <c r="A3915">
        <v>3914</v>
      </c>
      <c r="B3915" t="s">
        <v>2375</v>
      </c>
      <c r="C3915" t="s">
        <v>56</v>
      </c>
      <c r="D3915" t="str">
        <f t="shared" si="122"/>
        <v>Nichols James</v>
      </c>
      <c r="E3915" t="s">
        <v>22</v>
      </c>
      <c r="F3915" t="s">
        <v>2008</v>
      </c>
      <c r="G3915" t="s">
        <v>2305</v>
      </c>
      <c r="H3915" t="s">
        <v>1826</v>
      </c>
      <c r="I3915" t="s">
        <v>107</v>
      </c>
      <c r="J3915" t="s">
        <v>19</v>
      </c>
      <c r="K3915" t="str">
        <f>INDEX(Table6[Column1],MATCH(L3915,Table6[Column2]))</f>
        <v>Young Adults</v>
      </c>
      <c r="L3915">
        <v>33.978402189999997</v>
      </c>
      <c r="M3915" t="str">
        <f>VLOOKUP(L3915,Table1[],2)</f>
        <v>30 - 39</v>
      </c>
      <c r="N3915" t="str">
        <f>INDEX(Table7[Column1],MATCH(O3915,Table7[Column2]))</f>
        <v>Fitting in Stage</v>
      </c>
      <c r="O3915">
        <v>6.9419281970000002</v>
      </c>
      <c r="P3915" t="str">
        <f>VLOOKUP(O3915,Table13[],2)</f>
        <v>6 - 10</v>
      </c>
      <c r="Q3915" t="str">
        <f>INDEX(Table8[Column1],MATCH(R3915,Table8[Column2]))</f>
        <v>Scheduled</v>
      </c>
      <c r="R3915">
        <v>0.48108921700000001</v>
      </c>
      <c r="S3915">
        <f t="shared" si="123"/>
        <v>2.0045384041666666E-2</v>
      </c>
      <c r="T3915" t="s">
        <v>19</v>
      </c>
    </row>
    <row r="3916" spans="1:20" x14ac:dyDescent="0.25">
      <c r="A3916">
        <v>3915</v>
      </c>
      <c r="B3916" t="s">
        <v>1012</v>
      </c>
      <c r="C3916" t="s">
        <v>3649</v>
      </c>
      <c r="D3916" t="str">
        <f t="shared" si="122"/>
        <v>Anderson Kendrick</v>
      </c>
      <c r="E3916" t="s">
        <v>22</v>
      </c>
      <c r="F3916" t="s">
        <v>121</v>
      </c>
      <c r="G3916" t="s">
        <v>2724</v>
      </c>
      <c r="H3916" t="s">
        <v>1863</v>
      </c>
      <c r="I3916" t="s">
        <v>121</v>
      </c>
      <c r="J3916" t="s">
        <v>19</v>
      </c>
      <c r="K3916" t="str">
        <f>INDEX(Table6[Column1],MATCH(L3916,Table6[Column2]))</f>
        <v>Adults</v>
      </c>
      <c r="L3916">
        <v>49.37061362</v>
      </c>
      <c r="M3916" t="str">
        <f>VLOOKUP(L3916,Table1[],2)</f>
        <v>40 - 49</v>
      </c>
      <c r="N3916" t="str">
        <f>INDEX(Table7[Column1],MATCH(O3916,Table7[Column2]))</f>
        <v>Learning Stage</v>
      </c>
      <c r="O3916">
        <v>5.9114977409999998</v>
      </c>
      <c r="P3916" t="str">
        <f>VLOOKUP(O3916,Table13[],2)</f>
        <v>1 - 5</v>
      </c>
      <c r="Q3916" t="str">
        <f>INDEX(Table8[Column1],MATCH(R3916,Table8[Column2]))</f>
        <v>Maintained</v>
      </c>
      <c r="R3916">
        <v>48.708884619999999</v>
      </c>
      <c r="S3916">
        <f t="shared" si="123"/>
        <v>2.0295368591666669</v>
      </c>
      <c r="T3916" t="s">
        <v>19</v>
      </c>
    </row>
    <row r="3917" spans="1:20" x14ac:dyDescent="0.25">
      <c r="A3917">
        <v>3916</v>
      </c>
      <c r="B3917" t="s">
        <v>184</v>
      </c>
      <c r="C3917" t="s">
        <v>943</v>
      </c>
      <c r="D3917" t="str">
        <f t="shared" si="122"/>
        <v>Green Roger</v>
      </c>
      <c r="E3917" t="s">
        <v>22</v>
      </c>
      <c r="F3917" t="s">
        <v>157</v>
      </c>
      <c r="G3917" t="s">
        <v>2305</v>
      </c>
      <c r="H3917" t="s">
        <v>1826</v>
      </c>
      <c r="I3917" t="s">
        <v>157</v>
      </c>
      <c r="J3917" t="s">
        <v>19</v>
      </c>
      <c r="K3917" t="str">
        <f>INDEX(Table6[Column1],MATCH(L3917,Table6[Column2]))</f>
        <v>Elders</v>
      </c>
      <c r="L3917">
        <v>55.1621813</v>
      </c>
      <c r="M3917" t="str">
        <f>VLOOKUP(L3917,Table1[],2)</f>
        <v>50 - 59</v>
      </c>
      <c r="N3917" t="str">
        <f>INDEX(Table7[Column1],MATCH(O3917,Table7[Column2]))</f>
        <v>Fitting in Stage</v>
      </c>
      <c r="O3917">
        <v>6.2856496540000002</v>
      </c>
      <c r="P3917" t="str">
        <f>VLOOKUP(O3917,Table13[],2)</f>
        <v>6 - 10</v>
      </c>
      <c r="Q3917" t="str">
        <f>INDEX(Table8[Column1],MATCH(R3917,Table8[Column2]))</f>
        <v>Habitual</v>
      </c>
      <c r="R3917">
        <v>96.574180179999999</v>
      </c>
      <c r="S3917">
        <f t="shared" si="123"/>
        <v>4.0239241741666669</v>
      </c>
      <c r="T3917" t="s">
        <v>19</v>
      </c>
    </row>
    <row r="3918" spans="1:20" x14ac:dyDescent="0.25">
      <c r="A3918">
        <v>3917</v>
      </c>
      <c r="B3918" t="s">
        <v>230</v>
      </c>
      <c r="C3918" t="s">
        <v>632</v>
      </c>
      <c r="D3918" t="str">
        <f t="shared" si="122"/>
        <v>Jackson Jacqueline</v>
      </c>
      <c r="E3918" t="s">
        <v>15</v>
      </c>
      <c r="F3918" t="s">
        <v>593</v>
      </c>
      <c r="G3918" t="s">
        <v>2305</v>
      </c>
      <c r="H3918" t="s">
        <v>1826</v>
      </c>
      <c r="I3918" t="s">
        <v>90</v>
      </c>
      <c r="J3918" t="s">
        <v>19</v>
      </c>
      <c r="K3918" t="str">
        <f>INDEX(Table6[Column1],MATCH(L3918,Table6[Column2]))</f>
        <v>Teenagers</v>
      </c>
      <c r="L3918">
        <v>16.577187460000001</v>
      </c>
      <c r="M3918" t="e">
        <f>VLOOKUP(L3918,Table1[],2)</f>
        <v>#N/A</v>
      </c>
      <c r="N3918" t="str">
        <f>INDEX(Table7[Column1],MATCH(O3918,Table7[Column2]))</f>
        <v>Learning Stage</v>
      </c>
      <c r="O3918">
        <v>4.4970883429999997</v>
      </c>
      <c r="P3918" t="str">
        <f>VLOOKUP(O3918,Table13[],2)</f>
        <v>1 - 5</v>
      </c>
      <c r="Q3918" t="str">
        <f>INDEX(Table8[Column1],MATCH(R3918,Table8[Column2]))</f>
        <v>Scheduled</v>
      </c>
      <c r="R3918">
        <v>0</v>
      </c>
      <c r="S3918">
        <f t="shared" si="123"/>
        <v>0</v>
      </c>
      <c r="T3918" t="s">
        <v>19</v>
      </c>
    </row>
    <row r="3919" spans="1:20" x14ac:dyDescent="0.25">
      <c r="A3919">
        <v>3918</v>
      </c>
      <c r="B3919" t="s">
        <v>184</v>
      </c>
      <c r="C3919" t="s">
        <v>56</v>
      </c>
      <c r="D3919" t="str">
        <f t="shared" si="122"/>
        <v>Green James</v>
      </c>
      <c r="E3919" t="s">
        <v>22</v>
      </c>
      <c r="F3919" t="s">
        <v>38</v>
      </c>
      <c r="G3919" t="s">
        <v>2305</v>
      </c>
      <c r="H3919" t="s">
        <v>1826</v>
      </c>
      <c r="I3919" t="s">
        <v>38</v>
      </c>
      <c r="J3919" t="s">
        <v>19</v>
      </c>
      <c r="K3919" t="str">
        <f>INDEX(Table6[Column1],MATCH(L3919,Table6[Column2]))</f>
        <v>Teenagers</v>
      </c>
      <c r="L3919">
        <v>19.954950889999999</v>
      </c>
      <c r="M3919" t="e">
        <f>VLOOKUP(L3919,Table1[],2)</f>
        <v>#N/A</v>
      </c>
      <c r="N3919" t="str">
        <f>INDEX(Table7[Column1],MATCH(O3919,Table7[Column2]))</f>
        <v>Fitting in Stage</v>
      </c>
      <c r="O3919">
        <v>6.3369393430000001</v>
      </c>
      <c r="P3919" t="str">
        <f>VLOOKUP(O3919,Table13[],2)</f>
        <v>6 - 10</v>
      </c>
      <c r="Q3919" t="str">
        <f>INDEX(Table8[Column1],MATCH(R3919,Table8[Column2]))</f>
        <v>Scheduled</v>
      </c>
      <c r="R3919">
        <v>0</v>
      </c>
      <c r="S3919">
        <f t="shared" si="123"/>
        <v>0</v>
      </c>
      <c r="T3919" t="s">
        <v>19</v>
      </c>
    </row>
    <row r="3920" spans="1:20" x14ac:dyDescent="0.25">
      <c r="A3920">
        <v>3919</v>
      </c>
      <c r="B3920" t="s">
        <v>1092</v>
      </c>
      <c r="C3920" t="s">
        <v>741</v>
      </c>
      <c r="D3920" t="str">
        <f t="shared" si="122"/>
        <v>Robinson Rose</v>
      </c>
      <c r="E3920" t="s">
        <v>15</v>
      </c>
      <c r="F3920" t="s">
        <v>127</v>
      </c>
      <c r="G3920" t="s">
        <v>2305</v>
      </c>
      <c r="H3920" t="s">
        <v>1826</v>
      </c>
      <c r="I3920" t="s">
        <v>127</v>
      </c>
      <c r="J3920" t="s">
        <v>19</v>
      </c>
      <c r="K3920" t="str">
        <f>INDEX(Table6[Column1],MATCH(L3920,Table6[Column2]))</f>
        <v>Young Adults</v>
      </c>
      <c r="L3920">
        <v>38.110566519999999</v>
      </c>
      <c r="M3920" t="str">
        <f>VLOOKUP(L3920,Table1[],2)</f>
        <v>30 - 39</v>
      </c>
      <c r="N3920" t="str">
        <f>INDEX(Table7[Column1],MATCH(O3920,Table7[Column2]))</f>
        <v>Learning Stage</v>
      </c>
      <c r="O3920">
        <v>4.7972618770000004</v>
      </c>
      <c r="P3920" t="str">
        <f>VLOOKUP(O3920,Table13[],2)</f>
        <v>1 - 5</v>
      </c>
      <c r="Q3920" t="str">
        <f>INDEX(Table8[Column1],MATCH(R3920,Table8[Column2]))</f>
        <v>Scheduled</v>
      </c>
      <c r="R3920">
        <v>27.624484330000001</v>
      </c>
      <c r="S3920">
        <f t="shared" si="123"/>
        <v>1.1510201804166666</v>
      </c>
      <c r="T3920" t="s">
        <v>19</v>
      </c>
    </row>
    <row r="3921" spans="1:20" x14ac:dyDescent="0.25">
      <c r="A3921">
        <v>3920</v>
      </c>
      <c r="B3921" t="s">
        <v>1382</v>
      </c>
      <c r="C3921" t="s">
        <v>93</v>
      </c>
      <c r="D3921" t="str">
        <f t="shared" si="122"/>
        <v>Milton William</v>
      </c>
      <c r="E3921" t="s">
        <v>22</v>
      </c>
      <c r="F3921" t="s">
        <v>127</v>
      </c>
      <c r="G3921" t="s">
        <v>2305</v>
      </c>
      <c r="H3921" t="s">
        <v>1826</v>
      </c>
      <c r="I3921" t="s">
        <v>127</v>
      </c>
      <c r="J3921" t="s">
        <v>19</v>
      </c>
      <c r="K3921" t="str">
        <f>INDEX(Table6[Column1],MATCH(L3921,Table6[Column2]))</f>
        <v>Adults</v>
      </c>
      <c r="L3921">
        <v>49.367851360000003</v>
      </c>
      <c r="M3921" t="str">
        <f>VLOOKUP(L3921,Table1[],2)</f>
        <v>40 - 49</v>
      </c>
      <c r="N3921" t="str">
        <f>INDEX(Table7[Column1],MATCH(O3921,Table7[Column2]))</f>
        <v>Learning Stage</v>
      </c>
      <c r="O3921">
        <v>4.3460080459999997</v>
      </c>
      <c r="P3921" t="str">
        <f>VLOOKUP(O3921,Table13[],2)</f>
        <v>1 - 5</v>
      </c>
      <c r="Q3921" t="str">
        <f>INDEX(Table8[Column1],MATCH(R3921,Table8[Column2]))</f>
        <v>Maintained</v>
      </c>
      <c r="R3921">
        <v>67.218587380000002</v>
      </c>
      <c r="S3921">
        <f t="shared" si="123"/>
        <v>2.8007744741666669</v>
      </c>
      <c r="T3921" t="s">
        <v>19</v>
      </c>
    </row>
    <row r="3922" spans="1:20" x14ac:dyDescent="0.25">
      <c r="A3922">
        <v>3921</v>
      </c>
      <c r="B3922" t="s">
        <v>1186</v>
      </c>
      <c r="C3922" t="s">
        <v>1591</v>
      </c>
      <c r="D3922" t="str">
        <f t="shared" si="122"/>
        <v>Jenkins Kathryn</v>
      </c>
      <c r="E3922" t="s">
        <v>15</v>
      </c>
      <c r="F3922" t="s">
        <v>754</v>
      </c>
      <c r="G3922" t="s">
        <v>2305</v>
      </c>
      <c r="H3922" t="s">
        <v>1826</v>
      </c>
      <c r="I3922" t="s">
        <v>24</v>
      </c>
      <c r="J3922" t="s">
        <v>19</v>
      </c>
      <c r="K3922" t="str">
        <f>INDEX(Table6[Column1],MATCH(L3922,Table6[Column2]))</f>
        <v>Adults</v>
      </c>
      <c r="L3922">
        <v>42.533413439999997</v>
      </c>
      <c r="M3922" t="str">
        <f>VLOOKUP(L3922,Table1[],2)</f>
        <v>40 - 49</v>
      </c>
      <c r="N3922" t="str">
        <f>INDEX(Table7[Column1],MATCH(O3922,Table7[Column2]))</f>
        <v>Learning Stage</v>
      </c>
      <c r="O3922">
        <v>1.141344081</v>
      </c>
      <c r="P3922" t="str">
        <f>VLOOKUP(O3922,Table13[],2)</f>
        <v>1 - 5</v>
      </c>
      <c r="Q3922" t="str">
        <f>INDEX(Table8[Column1],MATCH(R3922,Table8[Column2]))</f>
        <v>Maintained</v>
      </c>
      <c r="R3922">
        <v>68.369404509999995</v>
      </c>
      <c r="S3922">
        <f t="shared" si="123"/>
        <v>2.8487251879166666</v>
      </c>
      <c r="T3922" t="s">
        <v>19</v>
      </c>
    </row>
    <row r="3923" spans="1:20" x14ac:dyDescent="0.25">
      <c r="A3923">
        <v>3922</v>
      </c>
      <c r="B3923" t="s">
        <v>3650</v>
      </c>
      <c r="C3923" t="s">
        <v>2332</v>
      </c>
      <c r="D3923" t="str">
        <f t="shared" si="122"/>
        <v>Primus Gladys</v>
      </c>
      <c r="E3923" t="s">
        <v>15</v>
      </c>
      <c r="F3923" t="s">
        <v>38</v>
      </c>
      <c r="G3923" t="s">
        <v>1060</v>
      </c>
      <c r="H3923" t="s">
        <v>1061</v>
      </c>
      <c r="I3923" t="s">
        <v>38</v>
      </c>
      <c r="J3923" t="s">
        <v>19</v>
      </c>
      <c r="K3923" t="str">
        <f>INDEX(Table6[Column1],MATCH(L3923,Table6[Column2]))</f>
        <v>Adults</v>
      </c>
      <c r="L3923">
        <v>40.728918989999997</v>
      </c>
      <c r="M3923" t="str">
        <f>VLOOKUP(L3923,Table1[],2)</f>
        <v>40 - 49</v>
      </c>
      <c r="N3923" t="str">
        <f>INDEX(Table7[Column1],MATCH(O3923,Table7[Column2]))</f>
        <v>Learning Stage</v>
      </c>
      <c r="O3923">
        <v>4.9740598780000003</v>
      </c>
      <c r="P3923" t="str">
        <f>VLOOKUP(O3923,Table13[],2)</f>
        <v>1 - 5</v>
      </c>
      <c r="Q3923" t="str">
        <f>INDEX(Table8[Column1],MATCH(R3923,Table8[Column2]))</f>
        <v>Maintained</v>
      </c>
      <c r="R3923">
        <v>58.079459610000001</v>
      </c>
      <c r="S3923">
        <f t="shared" si="123"/>
        <v>2.4199774837499999</v>
      </c>
      <c r="T3923" t="s">
        <v>19</v>
      </c>
    </row>
    <row r="3924" spans="1:20" x14ac:dyDescent="0.25">
      <c r="A3924">
        <v>3923</v>
      </c>
      <c r="B3924" t="s">
        <v>3651</v>
      </c>
      <c r="C3924" t="s">
        <v>2027</v>
      </c>
      <c r="D3924" t="str">
        <f t="shared" si="122"/>
        <v>Brower Dana</v>
      </c>
      <c r="E3924" t="s">
        <v>22</v>
      </c>
      <c r="F3924" t="s">
        <v>33</v>
      </c>
      <c r="G3924" t="s">
        <v>2305</v>
      </c>
      <c r="H3924" t="s">
        <v>1826</v>
      </c>
      <c r="I3924" t="s">
        <v>33</v>
      </c>
      <c r="J3924" t="s">
        <v>19</v>
      </c>
      <c r="K3924" t="str">
        <f>INDEX(Table6[Column1],MATCH(L3924,Table6[Column2]))</f>
        <v>Adults</v>
      </c>
      <c r="L3924">
        <v>49.848693599999997</v>
      </c>
      <c r="M3924" t="str">
        <f>VLOOKUP(L3924,Table1[],2)</f>
        <v>40 - 49</v>
      </c>
      <c r="N3924" t="str">
        <f>INDEX(Table7[Column1],MATCH(O3924,Table7[Column2]))</f>
        <v>Learning Stage</v>
      </c>
      <c r="O3924">
        <v>2.8607331569999999</v>
      </c>
      <c r="P3924" t="str">
        <f>VLOOKUP(O3924,Table13[],2)</f>
        <v>1 - 5</v>
      </c>
      <c r="Q3924" t="str">
        <f>INDEX(Table8[Column1],MATCH(R3924,Table8[Column2]))</f>
        <v>Habitual</v>
      </c>
      <c r="R3924">
        <v>109.70486030000001</v>
      </c>
      <c r="S3924">
        <f t="shared" si="123"/>
        <v>4.5710358458333333</v>
      </c>
      <c r="T3924" t="s">
        <v>19</v>
      </c>
    </row>
    <row r="3925" spans="1:20" x14ac:dyDescent="0.25">
      <c r="A3925">
        <v>3924</v>
      </c>
      <c r="B3925" t="s">
        <v>367</v>
      </c>
      <c r="C3925" t="s">
        <v>2086</v>
      </c>
      <c r="D3925" t="str">
        <f t="shared" si="122"/>
        <v>Campbell Kathy</v>
      </c>
      <c r="E3925" t="s">
        <v>15</v>
      </c>
      <c r="F3925" t="s">
        <v>157</v>
      </c>
      <c r="G3925" t="s">
        <v>2305</v>
      </c>
      <c r="H3925" t="s">
        <v>1826</v>
      </c>
      <c r="I3925" t="s">
        <v>157</v>
      </c>
      <c r="J3925" t="s">
        <v>19</v>
      </c>
      <c r="K3925" t="str">
        <f>INDEX(Table6[Column1],MATCH(L3925,Table6[Column2]))</f>
        <v>Adults</v>
      </c>
      <c r="L3925">
        <v>44.668599569999998</v>
      </c>
      <c r="M3925" t="str">
        <f>VLOOKUP(L3925,Table1[],2)</f>
        <v>40 - 49</v>
      </c>
      <c r="N3925" t="str">
        <f>INDEX(Table7[Column1],MATCH(O3925,Table7[Column2]))</f>
        <v>Learning Stage</v>
      </c>
      <c r="O3925">
        <v>3.8210697090000001</v>
      </c>
      <c r="P3925" t="str">
        <f>VLOOKUP(O3925,Table13[],2)</f>
        <v>1 - 5</v>
      </c>
      <c r="Q3925" t="str">
        <f>INDEX(Table8[Column1],MATCH(R3925,Table8[Column2]))</f>
        <v>Habitual</v>
      </c>
      <c r="R3925">
        <v>105.382458</v>
      </c>
      <c r="S3925">
        <f t="shared" si="123"/>
        <v>4.3909357499999997</v>
      </c>
      <c r="T3925" t="s">
        <v>19</v>
      </c>
    </row>
    <row r="3926" spans="1:20" x14ac:dyDescent="0.25">
      <c r="A3926">
        <v>3925</v>
      </c>
      <c r="B3926" t="s">
        <v>3652</v>
      </c>
      <c r="C3926" t="s">
        <v>1922</v>
      </c>
      <c r="D3926" t="str">
        <f t="shared" si="122"/>
        <v>McGill Dorothy</v>
      </c>
      <c r="E3926" t="s">
        <v>15</v>
      </c>
      <c r="F3926" t="s">
        <v>38</v>
      </c>
      <c r="G3926" t="s">
        <v>2305</v>
      </c>
      <c r="H3926" t="s">
        <v>1826</v>
      </c>
      <c r="I3926" t="s">
        <v>38</v>
      </c>
      <c r="J3926" t="s">
        <v>19</v>
      </c>
      <c r="K3926" t="str">
        <f>INDEX(Table6[Column1],MATCH(L3926,Table6[Column2]))</f>
        <v>Adults</v>
      </c>
      <c r="L3926">
        <v>44.066858199999999</v>
      </c>
      <c r="M3926" t="str">
        <f>VLOOKUP(L3926,Table1[],2)</f>
        <v>40 - 49</v>
      </c>
      <c r="N3926" t="str">
        <f>INDEX(Table7[Column1],MATCH(O3926,Table7[Column2]))</f>
        <v>Learning Stage</v>
      </c>
      <c r="O3926">
        <v>2.7336033799999999</v>
      </c>
      <c r="P3926" t="str">
        <f>VLOOKUP(O3926,Table13[],2)</f>
        <v>1 - 5</v>
      </c>
      <c r="Q3926" t="str">
        <f>INDEX(Table8[Column1],MATCH(R3926,Table8[Column2]))</f>
        <v>Maintained</v>
      </c>
      <c r="R3926">
        <v>55.137259589999999</v>
      </c>
      <c r="S3926">
        <f t="shared" si="123"/>
        <v>2.2973858162499998</v>
      </c>
      <c r="T3926" t="s">
        <v>19</v>
      </c>
    </row>
    <row r="3927" spans="1:20" x14ac:dyDescent="0.25">
      <c r="A3927">
        <v>3926</v>
      </c>
      <c r="B3927" t="s">
        <v>3653</v>
      </c>
      <c r="C3927" t="s">
        <v>227</v>
      </c>
      <c r="D3927" t="str">
        <f t="shared" si="122"/>
        <v>Scroggins Lisa</v>
      </c>
      <c r="E3927" t="s">
        <v>15</v>
      </c>
      <c r="F3927" t="s">
        <v>33</v>
      </c>
      <c r="G3927" t="s">
        <v>2305</v>
      </c>
      <c r="H3927" t="s">
        <v>1826</v>
      </c>
      <c r="I3927" t="s">
        <v>33</v>
      </c>
      <c r="J3927" t="s">
        <v>19</v>
      </c>
      <c r="K3927" t="str">
        <f>INDEX(Table6[Column1],MATCH(L3927,Table6[Column2]))</f>
        <v>Adults</v>
      </c>
      <c r="L3927">
        <v>42.507254629999998</v>
      </c>
      <c r="M3927" t="str">
        <f>VLOOKUP(L3927,Table1[],2)</f>
        <v>40 - 49</v>
      </c>
      <c r="N3927" t="str">
        <f>INDEX(Table7[Column1],MATCH(O3927,Table7[Column2]))</f>
        <v>Learning Stage</v>
      </c>
      <c r="O3927">
        <v>5.5826404869999999</v>
      </c>
      <c r="P3927" t="str">
        <f>VLOOKUP(O3927,Table13[],2)</f>
        <v>1 - 5</v>
      </c>
      <c r="Q3927" t="str">
        <f>INDEX(Table8[Column1],MATCH(R3927,Table8[Column2]))</f>
        <v>Maintained</v>
      </c>
      <c r="R3927">
        <v>66.788004150000006</v>
      </c>
      <c r="S3927">
        <f t="shared" si="123"/>
        <v>2.7828335062500003</v>
      </c>
      <c r="T3927" t="s">
        <v>19</v>
      </c>
    </row>
    <row r="3928" spans="1:20" x14ac:dyDescent="0.25">
      <c r="A3928">
        <v>3927</v>
      </c>
      <c r="B3928" t="s">
        <v>3654</v>
      </c>
      <c r="C3928" t="s">
        <v>93</v>
      </c>
      <c r="D3928" t="str">
        <f t="shared" si="122"/>
        <v>McNish William</v>
      </c>
      <c r="E3928" t="s">
        <v>22</v>
      </c>
      <c r="F3928" t="s">
        <v>100</v>
      </c>
      <c r="G3928" t="s">
        <v>2305</v>
      </c>
      <c r="H3928" t="s">
        <v>1826</v>
      </c>
      <c r="I3928" t="s">
        <v>101</v>
      </c>
      <c r="J3928" t="s">
        <v>19</v>
      </c>
      <c r="K3928" t="str">
        <f>INDEX(Table6[Column1],MATCH(L3928,Table6[Column2]))</f>
        <v>Young Adults</v>
      </c>
      <c r="L3928">
        <v>30.734116879999998</v>
      </c>
      <c r="M3928" t="str">
        <f>VLOOKUP(L3928,Table1[],2)</f>
        <v>30 - 39</v>
      </c>
      <c r="N3928" t="str">
        <f>INDEX(Table7[Column1],MATCH(O3928,Table7[Column2]))</f>
        <v>Learning Stage</v>
      </c>
      <c r="O3928">
        <v>4.10686397</v>
      </c>
      <c r="P3928" t="str">
        <f>VLOOKUP(O3928,Table13[],2)</f>
        <v>1 - 5</v>
      </c>
      <c r="Q3928" t="str">
        <f>INDEX(Table8[Column1],MATCH(R3928,Table8[Column2]))</f>
        <v>Scheduled</v>
      </c>
      <c r="R3928">
        <v>0</v>
      </c>
      <c r="S3928">
        <f t="shared" si="123"/>
        <v>0</v>
      </c>
      <c r="T3928" t="s">
        <v>19</v>
      </c>
    </row>
    <row r="3929" spans="1:20" x14ac:dyDescent="0.25">
      <c r="A3929">
        <v>3928</v>
      </c>
      <c r="B3929" t="s">
        <v>3655</v>
      </c>
      <c r="C3929" t="s">
        <v>1651</v>
      </c>
      <c r="D3929" t="str">
        <f t="shared" si="122"/>
        <v>Southerland Catherine</v>
      </c>
      <c r="E3929" t="s">
        <v>15</v>
      </c>
      <c r="F3929" t="s">
        <v>38</v>
      </c>
      <c r="G3929" t="s">
        <v>2305</v>
      </c>
      <c r="H3929" t="s">
        <v>1826</v>
      </c>
      <c r="I3929" t="s">
        <v>38</v>
      </c>
      <c r="J3929" t="s">
        <v>19</v>
      </c>
      <c r="K3929" t="str">
        <f>INDEX(Table6[Column1],MATCH(L3929,Table6[Column2]))</f>
        <v>Youth</v>
      </c>
      <c r="L3929">
        <v>27.848690120000001</v>
      </c>
      <c r="M3929" t="str">
        <f>VLOOKUP(L3929,Table1[],2)</f>
        <v>20 - 29</v>
      </c>
      <c r="N3929" t="str">
        <f>INDEX(Table7[Column1],MATCH(O3929,Table7[Column2]))</f>
        <v>Fitting in Stage</v>
      </c>
      <c r="O3929">
        <v>6.6103877940000002</v>
      </c>
      <c r="P3929" t="str">
        <f>VLOOKUP(O3929,Table13[],2)</f>
        <v>6 - 10</v>
      </c>
      <c r="Q3929" t="str">
        <f>INDEX(Table8[Column1],MATCH(R3929,Table8[Column2]))</f>
        <v>Scheduled</v>
      </c>
      <c r="R3929">
        <v>0</v>
      </c>
      <c r="S3929">
        <f t="shared" si="123"/>
        <v>0</v>
      </c>
      <c r="T3929" t="s">
        <v>19</v>
      </c>
    </row>
    <row r="3930" spans="1:20" x14ac:dyDescent="0.25">
      <c r="A3930">
        <v>3929</v>
      </c>
      <c r="B3930" t="s">
        <v>44</v>
      </c>
      <c r="C3930" t="s">
        <v>1778</v>
      </c>
      <c r="D3930" t="str">
        <f t="shared" si="122"/>
        <v>Gregory Alissa</v>
      </c>
      <c r="E3930" t="s">
        <v>15</v>
      </c>
      <c r="F3930" t="s">
        <v>407</v>
      </c>
      <c r="G3930" t="s">
        <v>2305</v>
      </c>
      <c r="H3930" t="s">
        <v>1826</v>
      </c>
      <c r="I3930" t="s">
        <v>407</v>
      </c>
      <c r="J3930" t="s">
        <v>19</v>
      </c>
      <c r="K3930" t="str">
        <f>INDEX(Table6[Column1],MATCH(L3930,Table6[Column2]))</f>
        <v>Seniors</v>
      </c>
      <c r="L3930">
        <v>61.510908049999998</v>
      </c>
      <c r="M3930" t="str">
        <f>VLOOKUP(L3930,Table1[],2)</f>
        <v>60 and Above</v>
      </c>
      <c r="N3930" t="str">
        <f>INDEX(Table7[Column1],MATCH(O3930,Table7[Column2]))</f>
        <v>Learning Stage</v>
      </c>
      <c r="O3930">
        <v>3.0162224860000002</v>
      </c>
      <c r="P3930" t="str">
        <f>VLOOKUP(O3930,Table13[],2)</f>
        <v>1 - 5</v>
      </c>
      <c r="Q3930" t="str">
        <f>INDEX(Table8[Column1],MATCH(R3930,Table8[Column2]))</f>
        <v>Unexcused</v>
      </c>
      <c r="R3930">
        <v>168.47462329999999</v>
      </c>
      <c r="S3930">
        <f t="shared" si="123"/>
        <v>7.0197759708333329</v>
      </c>
      <c r="T3930" t="s">
        <v>19</v>
      </c>
    </row>
    <row r="3931" spans="1:20" x14ac:dyDescent="0.25">
      <c r="A3931">
        <v>3930</v>
      </c>
      <c r="B3931" t="s">
        <v>3656</v>
      </c>
      <c r="C3931" t="s">
        <v>306</v>
      </c>
      <c r="D3931" t="str">
        <f t="shared" si="122"/>
        <v>Gustafson Carey</v>
      </c>
      <c r="E3931" t="s">
        <v>15</v>
      </c>
      <c r="F3931" t="s">
        <v>33</v>
      </c>
      <c r="G3931" t="s">
        <v>2305</v>
      </c>
      <c r="H3931" t="s">
        <v>1826</v>
      </c>
      <c r="I3931" t="s">
        <v>33</v>
      </c>
      <c r="J3931" t="s">
        <v>19</v>
      </c>
      <c r="K3931" t="str">
        <f>INDEX(Table6[Column1],MATCH(L3931,Table6[Column2]))</f>
        <v>Youth</v>
      </c>
      <c r="L3931">
        <v>25.240531000000001</v>
      </c>
      <c r="M3931" t="str">
        <f>VLOOKUP(L3931,Table1[],2)</f>
        <v>20 - 29</v>
      </c>
      <c r="N3931" t="str">
        <f>INDEX(Table7[Column1],MATCH(O3931,Table7[Column2]))</f>
        <v>Learning Stage</v>
      </c>
      <c r="O3931">
        <v>5.6809020099999996</v>
      </c>
      <c r="P3931" t="str">
        <f>VLOOKUP(O3931,Table13[],2)</f>
        <v>1 - 5</v>
      </c>
      <c r="Q3931" t="str">
        <f>INDEX(Table8[Column1],MATCH(R3931,Table8[Column2]))</f>
        <v>Scheduled</v>
      </c>
      <c r="R3931">
        <v>0</v>
      </c>
      <c r="S3931">
        <f t="shared" si="123"/>
        <v>0</v>
      </c>
      <c r="T3931" t="s">
        <v>19</v>
      </c>
    </row>
    <row r="3932" spans="1:20" x14ac:dyDescent="0.25">
      <c r="A3932">
        <v>3931</v>
      </c>
      <c r="B3932" t="s">
        <v>3657</v>
      </c>
      <c r="C3932" t="s">
        <v>21</v>
      </c>
      <c r="D3932" t="str">
        <f t="shared" si="122"/>
        <v>Plant Stephen</v>
      </c>
      <c r="E3932" t="s">
        <v>22</v>
      </c>
      <c r="F3932" t="s">
        <v>27</v>
      </c>
      <c r="G3932" t="s">
        <v>2305</v>
      </c>
      <c r="H3932" t="s">
        <v>1826</v>
      </c>
      <c r="I3932" t="s">
        <v>27</v>
      </c>
      <c r="J3932" t="s">
        <v>19</v>
      </c>
      <c r="K3932" t="str">
        <f>INDEX(Table6[Column1],MATCH(L3932,Table6[Column2]))</f>
        <v>Elders</v>
      </c>
      <c r="L3932">
        <v>53.771111140000002</v>
      </c>
      <c r="M3932" t="str">
        <f>VLOOKUP(L3932,Table1[],2)</f>
        <v>50 - 59</v>
      </c>
      <c r="N3932" t="str">
        <f>INDEX(Table7[Column1],MATCH(O3932,Table7[Column2]))</f>
        <v>Learning Stage</v>
      </c>
      <c r="O3932">
        <v>1.69642768</v>
      </c>
      <c r="P3932" t="str">
        <f>VLOOKUP(O3932,Table13[],2)</f>
        <v>1 - 5</v>
      </c>
      <c r="Q3932" t="str">
        <f>INDEX(Table8[Column1],MATCH(R3932,Table8[Column2]))</f>
        <v>Excused</v>
      </c>
      <c r="R3932">
        <v>121.9452003</v>
      </c>
      <c r="S3932">
        <f t="shared" si="123"/>
        <v>5.0810500124999995</v>
      </c>
      <c r="T3932" t="s">
        <v>19</v>
      </c>
    </row>
    <row r="3933" spans="1:20" x14ac:dyDescent="0.25">
      <c r="A3933">
        <v>3932</v>
      </c>
      <c r="B3933" t="s">
        <v>3613</v>
      </c>
      <c r="C3933" t="s">
        <v>404</v>
      </c>
      <c r="D3933" t="str">
        <f t="shared" si="122"/>
        <v>Seymour Tina</v>
      </c>
      <c r="E3933" t="s">
        <v>15</v>
      </c>
      <c r="F3933" t="s">
        <v>30</v>
      </c>
      <c r="G3933" t="s">
        <v>2305</v>
      </c>
      <c r="H3933" t="s">
        <v>1826</v>
      </c>
      <c r="I3933" t="s">
        <v>30</v>
      </c>
      <c r="J3933" t="s">
        <v>19</v>
      </c>
      <c r="K3933" t="str">
        <f>INDEX(Table6[Column1],MATCH(L3933,Table6[Column2]))</f>
        <v>Elders</v>
      </c>
      <c r="L3933">
        <v>52.657733290000003</v>
      </c>
      <c r="M3933" t="str">
        <f>VLOOKUP(L3933,Table1[],2)</f>
        <v>50 - 59</v>
      </c>
      <c r="N3933" t="str">
        <f>INDEX(Table7[Column1],MATCH(O3933,Table7[Column2]))</f>
        <v>Learning Stage</v>
      </c>
      <c r="O3933">
        <v>5.4046961040000001</v>
      </c>
      <c r="P3933" t="str">
        <f>VLOOKUP(O3933,Table13[],2)</f>
        <v>1 - 5</v>
      </c>
      <c r="Q3933" t="str">
        <f>INDEX(Table8[Column1],MATCH(R3933,Table8[Column2]))</f>
        <v>Habitual</v>
      </c>
      <c r="R3933">
        <v>102.08658629999999</v>
      </c>
      <c r="S3933">
        <f t="shared" si="123"/>
        <v>4.2536077624999997</v>
      </c>
      <c r="T3933" t="s">
        <v>19</v>
      </c>
    </row>
    <row r="3934" spans="1:20" x14ac:dyDescent="0.25">
      <c r="A3934">
        <v>3933</v>
      </c>
      <c r="B3934" t="s">
        <v>3658</v>
      </c>
      <c r="C3934" t="s">
        <v>3659</v>
      </c>
      <c r="D3934" t="str">
        <f t="shared" si="122"/>
        <v>Brennen China</v>
      </c>
      <c r="E3934" t="s">
        <v>15</v>
      </c>
      <c r="F3934" t="s">
        <v>232</v>
      </c>
      <c r="G3934" t="s">
        <v>2305</v>
      </c>
      <c r="H3934" t="s">
        <v>1826</v>
      </c>
      <c r="I3934" t="s">
        <v>169</v>
      </c>
      <c r="J3934" t="s">
        <v>19</v>
      </c>
      <c r="K3934" t="str">
        <f>INDEX(Table6[Column1],MATCH(L3934,Table6[Column2]))</f>
        <v>Adults</v>
      </c>
      <c r="L3934">
        <v>41.403582280000002</v>
      </c>
      <c r="M3934" t="str">
        <f>VLOOKUP(L3934,Table1[],2)</f>
        <v>40 - 49</v>
      </c>
      <c r="N3934" t="str">
        <f>INDEX(Table7[Column1],MATCH(O3934,Table7[Column2]))</f>
        <v>Learning Stage</v>
      </c>
      <c r="O3934">
        <v>5.2890043039999997</v>
      </c>
      <c r="P3934" t="str">
        <f>VLOOKUP(O3934,Table13[],2)</f>
        <v>1 - 5</v>
      </c>
      <c r="Q3934" t="str">
        <f>INDEX(Table8[Column1],MATCH(R3934,Table8[Column2]))</f>
        <v>Maintained</v>
      </c>
      <c r="R3934">
        <v>77.167869120000006</v>
      </c>
      <c r="S3934">
        <f t="shared" si="123"/>
        <v>3.2153278800000002</v>
      </c>
      <c r="T3934" t="s">
        <v>19</v>
      </c>
    </row>
    <row r="3935" spans="1:20" x14ac:dyDescent="0.25">
      <c r="A3935">
        <v>3934</v>
      </c>
      <c r="B3935" t="s">
        <v>1403</v>
      </c>
      <c r="C3935" t="s">
        <v>383</v>
      </c>
      <c r="D3935" t="str">
        <f t="shared" si="122"/>
        <v>Whitehead Denise</v>
      </c>
      <c r="E3935" t="s">
        <v>15</v>
      </c>
      <c r="F3935" t="s">
        <v>1260</v>
      </c>
      <c r="G3935" t="s">
        <v>820</v>
      </c>
      <c r="H3935" t="s">
        <v>821</v>
      </c>
      <c r="I3935" t="s">
        <v>30</v>
      </c>
      <c r="J3935" t="s">
        <v>19</v>
      </c>
      <c r="K3935" t="str">
        <f>INDEX(Table6[Column1],MATCH(L3935,Table6[Column2]))</f>
        <v>Seniors</v>
      </c>
      <c r="L3935">
        <v>62.684242060000003</v>
      </c>
      <c r="M3935" t="str">
        <f>VLOOKUP(L3935,Table1[],2)</f>
        <v>60 and Above</v>
      </c>
      <c r="N3935" t="str">
        <f>INDEX(Table7[Column1],MATCH(O3935,Table7[Column2]))</f>
        <v>Learning Stage</v>
      </c>
      <c r="O3935">
        <v>4.0602478250000003</v>
      </c>
      <c r="P3935" t="str">
        <f>VLOOKUP(O3935,Table13[],2)</f>
        <v>1 - 5</v>
      </c>
      <c r="Q3935" t="str">
        <f>INDEX(Table8[Column1],MATCH(R3935,Table8[Column2]))</f>
        <v>Unexcused</v>
      </c>
      <c r="R3935">
        <v>198.3939914</v>
      </c>
      <c r="S3935">
        <f t="shared" si="123"/>
        <v>8.2664163083333335</v>
      </c>
      <c r="T3935" t="s">
        <v>19</v>
      </c>
    </row>
    <row r="3936" spans="1:20" x14ac:dyDescent="0.25">
      <c r="A3936">
        <v>3935</v>
      </c>
      <c r="B3936" t="s">
        <v>904</v>
      </c>
      <c r="C3936" t="s">
        <v>502</v>
      </c>
      <c r="D3936" t="str">
        <f t="shared" si="122"/>
        <v>Brown Susan</v>
      </c>
      <c r="E3936" t="s">
        <v>15</v>
      </c>
      <c r="F3936" t="s">
        <v>38</v>
      </c>
      <c r="G3936" t="s">
        <v>1060</v>
      </c>
      <c r="H3936" t="s">
        <v>1061</v>
      </c>
      <c r="I3936" t="s">
        <v>38</v>
      </c>
      <c r="J3936" t="s">
        <v>19</v>
      </c>
      <c r="K3936" t="str">
        <f>INDEX(Table6[Column1],MATCH(L3936,Table6[Column2]))</f>
        <v>Adults</v>
      </c>
      <c r="L3936">
        <v>40.718590110000001</v>
      </c>
      <c r="M3936" t="str">
        <f>VLOOKUP(L3936,Table1[],2)</f>
        <v>40 - 49</v>
      </c>
      <c r="N3936" t="str">
        <f>INDEX(Table7[Column1],MATCH(O3936,Table7[Column2]))</f>
        <v>Learning Stage</v>
      </c>
      <c r="O3936">
        <v>5.5128951979999998</v>
      </c>
      <c r="P3936" t="str">
        <f>VLOOKUP(O3936,Table13[],2)</f>
        <v>1 - 5</v>
      </c>
      <c r="Q3936" t="str">
        <f>INDEX(Table8[Column1],MATCH(R3936,Table8[Column2]))</f>
        <v>Maintained</v>
      </c>
      <c r="R3936">
        <v>55.538456099999998</v>
      </c>
      <c r="S3936">
        <f t="shared" si="123"/>
        <v>2.3141023375000001</v>
      </c>
      <c r="T3936" t="s">
        <v>19</v>
      </c>
    </row>
    <row r="3937" spans="1:20" x14ac:dyDescent="0.25">
      <c r="A3937">
        <v>3936</v>
      </c>
      <c r="B3937" t="s">
        <v>3546</v>
      </c>
      <c r="C3937" t="s">
        <v>713</v>
      </c>
      <c r="D3937" t="str">
        <f t="shared" si="122"/>
        <v>Rojas Angela</v>
      </c>
      <c r="E3937" t="s">
        <v>15</v>
      </c>
      <c r="F3937" t="s">
        <v>33</v>
      </c>
      <c r="G3937" t="s">
        <v>2305</v>
      </c>
      <c r="H3937" t="s">
        <v>1826</v>
      </c>
      <c r="I3937" t="s">
        <v>33</v>
      </c>
      <c r="J3937" t="s">
        <v>19</v>
      </c>
      <c r="K3937" t="str">
        <f>INDEX(Table6[Column1],MATCH(L3937,Table6[Column2]))</f>
        <v>Adults</v>
      </c>
      <c r="L3937">
        <v>41.937157669999998</v>
      </c>
      <c r="M3937" t="str">
        <f>VLOOKUP(L3937,Table1[],2)</f>
        <v>40 - 49</v>
      </c>
      <c r="N3937" t="str">
        <f>INDEX(Table7[Column1],MATCH(O3937,Table7[Column2]))</f>
        <v>Learning Stage</v>
      </c>
      <c r="O3937">
        <v>2.9100675379999998</v>
      </c>
      <c r="P3937" t="str">
        <f>VLOOKUP(O3937,Table13[],2)</f>
        <v>1 - 5</v>
      </c>
      <c r="Q3937" t="str">
        <f>INDEX(Table8[Column1],MATCH(R3937,Table8[Column2]))</f>
        <v>Maintained</v>
      </c>
      <c r="R3937">
        <v>74.499889269999997</v>
      </c>
      <c r="S3937">
        <f t="shared" si="123"/>
        <v>3.1041620529166667</v>
      </c>
      <c r="T3937" t="s">
        <v>19</v>
      </c>
    </row>
    <row r="3938" spans="1:20" x14ac:dyDescent="0.25">
      <c r="A3938">
        <v>3937</v>
      </c>
      <c r="B3938" t="s">
        <v>3660</v>
      </c>
      <c r="C3938" t="s">
        <v>741</v>
      </c>
      <c r="D3938" t="str">
        <f t="shared" si="122"/>
        <v>Cortez Rose</v>
      </c>
      <c r="E3938" t="s">
        <v>15</v>
      </c>
      <c r="F3938" t="s">
        <v>176</v>
      </c>
      <c r="G3938" t="s">
        <v>2305</v>
      </c>
      <c r="H3938" t="s">
        <v>1826</v>
      </c>
      <c r="I3938" t="s">
        <v>134</v>
      </c>
      <c r="J3938" t="s">
        <v>19</v>
      </c>
      <c r="K3938" t="str">
        <f>INDEX(Table6[Column1],MATCH(L3938,Table6[Column2]))</f>
        <v>Adults</v>
      </c>
      <c r="L3938">
        <v>45.951320879999997</v>
      </c>
      <c r="M3938" t="str">
        <f>VLOOKUP(L3938,Table1[],2)</f>
        <v>40 - 49</v>
      </c>
      <c r="N3938" t="str">
        <f>INDEX(Table7[Column1],MATCH(O3938,Table7[Column2]))</f>
        <v>Learning Stage</v>
      </c>
      <c r="O3938">
        <v>3.6084695739999999</v>
      </c>
      <c r="P3938" t="str">
        <f>VLOOKUP(O3938,Table13[],2)</f>
        <v>1 - 5</v>
      </c>
      <c r="Q3938" t="str">
        <f>INDEX(Table8[Column1],MATCH(R3938,Table8[Column2]))</f>
        <v>Habitual</v>
      </c>
      <c r="R3938">
        <v>102.6046075</v>
      </c>
      <c r="S3938">
        <f t="shared" si="123"/>
        <v>4.2751919791666664</v>
      </c>
      <c r="T3938" t="s">
        <v>19</v>
      </c>
    </row>
    <row r="3939" spans="1:20" x14ac:dyDescent="0.25">
      <c r="A3939">
        <v>3938</v>
      </c>
      <c r="B3939" t="s">
        <v>3661</v>
      </c>
      <c r="C3939" t="s">
        <v>56</v>
      </c>
      <c r="D3939" t="str">
        <f t="shared" si="122"/>
        <v>Fry James</v>
      </c>
      <c r="E3939" t="s">
        <v>22</v>
      </c>
      <c r="F3939" t="s">
        <v>30</v>
      </c>
      <c r="G3939" t="s">
        <v>820</v>
      </c>
      <c r="H3939" t="s">
        <v>821</v>
      </c>
      <c r="I3939" t="s">
        <v>30</v>
      </c>
      <c r="J3939" t="s">
        <v>19</v>
      </c>
      <c r="K3939" t="str">
        <f>INDEX(Table6[Column1],MATCH(L3939,Table6[Column2]))</f>
        <v>Adults</v>
      </c>
      <c r="L3939">
        <v>49.14709921</v>
      </c>
      <c r="M3939" t="str">
        <f>VLOOKUP(L3939,Table1[],2)</f>
        <v>40 - 49</v>
      </c>
      <c r="N3939" t="str">
        <f>INDEX(Table7[Column1],MATCH(O3939,Table7[Column2]))</f>
        <v>Learning Stage</v>
      </c>
      <c r="O3939">
        <v>4.5194702470000001</v>
      </c>
      <c r="P3939" t="str">
        <f>VLOOKUP(O3939,Table13[],2)</f>
        <v>1 - 5</v>
      </c>
      <c r="Q3939" t="str">
        <f>INDEX(Table8[Column1],MATCH(R3939,Table8[Column2]))</f>
        <v>Habitual</v>
      </c>
      <c r="R3939">
        <v>107.9708512</v>
      </c>
      <c r="S3939">
        <f t="shared" si="123"/>
        <v>4.4987854666666669</v>
      </c>
      <c r="T3939" t="s">
        <v>19</v>
      </c>
    </row>
    <row r="3940" spans="1:20" x14ac:dyDescent="0.25">
      <c r="A3940">
        <v>3939</v>
      </c>
      <c r="B3940" t="s">
        <v>3662</v>
      </c>
      <c r="C3940" t="s">
        <v>550</v>
      </c>
      <c r="D3940" t="str">
        <f t="shared" si="122"/>
        <v>Loyd Barbara</v>
      </c>
      <c r="E3940" t="s">
        <v>15</v>
      </c>
      <c r="F3940" t="s">
        <v>452</v>
      </c>
      <c r="G3940" t="s">
        <v>2305</v>
      </c>
      <c r="H3940" t="s">
        <v>1826</v>
      </c>
      <c r="I3940" t="s">
        <v>407</v>
      </c>
      <c r="J3940" t="s">
        <v>19</v>
      </c>
      <c r="K3940" t="str">
        <f>INDEX(Table6[Column1],MATCH(L3940,Table6[Column2]))</f>
        <v>Youth</v>
      </c>
      <c r="L3940">
        <v>27.439316779999999</v>
      </c>
      <c r="M3940" t="str">
        <f>VLOOKUP(L3940,Table1[],2)</f>
        <v>20 - 29</v>
      </c>
      <c r="N3940" t="str">
        <f>INDEX(Table7[Column1],MATCH(O3940,Table7[Column2]))</f>
        <v>Fitting in Stage</v>
      </c>
      <c r="O3940">
        <v>7.2736926889999998</v>
      </c>
      <c r="P3940" t="str">
        <f>VLOOKUP(O3940,Table13[],2)</f>
        <v>6 - 10</v>
      </c>
      <c r="Q3940" t="str">
        <f>INDEX(Table8[Column1],MATCH(R3940,Table8[Column2]))</f>
        <v>Scheduled</v>
      </c>
      <c r="R3940">
        <v>0</v>
      </c>
      <c r="S3940">
        <f t="shared" si="123"/>
        <v>0</v>
      </c>
      <c r="T3940" t="s">
        <v>19</v>
      </c>
    </row>
    <row r="3941" spans="1:20" x14ac:dyDescent="0.25">
      <c r="A3941">
        <v>3940</v>
      </c>
      <c r="B3941" t="s">
        <v>689</v>
      </c>
      <c r="C3941" t="s">
        <v>32</v>
      </c>
      <c r="D3941" t="str">
        <f t="shared" si="122"/>
        <v>Mullen Edward</v>
      </c>
      <c r="E3941" t="s">
        <v>22</v>
      </c>
      <c r="F3941" t="s">
        <v>304</v>
      </c>
      <c r="G3941" t="s">
        <v>820</v>
      </c>
      <c r="H3941" t="s">
        <v>821</v>
      </c>
      <c r="I3941" t="s">
        <v>304</v>
      </c>
      <c r="J3941" t="s">
        <v>19</v>
      </c>
      <c r="K3941" t="str">
        <f>INDEX(Table6[Column1],MATCH(L3941,Table6[Column2]))</f>
        <v>Adults</v>
      </c>
      <c r="L3941">
        <v>47.607206220000002</v>
      </c>
      <c r="M3941" t="str">
        <f>VLOOKUP(L3941,Table1[],2)</f>
        <v>40 - 49</v>
      </c>
      <c r="N3941" t="str">
        <f>INDEX(Table7[Column1],MATCH(O3941,Table7[Column2]))</f>
        <v>Learning Stage</v>
      </c>
      <c r="O3941">
        <v>4.8950910079999996</v>
      </c>
      <c r="P3941" t="str">
        <f>VLOOKUP(O3941,Table13[],2)</f>
        <v>1 - 5</v>
      </c>
      <c r="Q3941" t="str">
        <f>INDEX(Table8[Column1],MATCH(R3941,Table8[Column2]))</f>
        <v>Maintained</v>
      </c>
      <c r="R3941">
        <v>48.32877817</v>
      </c>
      <c r="S3941">
        <f t="shared" si="123"/>
        <v>2.0136990904166665</v>
      </c>
      <c r="T3941" t="s">
        <v>19</v>
      </c>
    </row>
    <row r="3942" spans="1:20" x14ac:dyDescent="0.25">
      <c r="A3942">
        <v>3941</v>
      </c>
      <c r="B3942" t="s">
        <v>114</v>
      </c>
      <c r="C3942" t="s">
        <v>713</v>
      </c>
      <c r="D3942" t="str">
        <f t="shared" si="122"/>
        <v>Martin Angela</v>
      </c>
      <c r="E3942" t="s">
        <v>15</v>
      </c>
      <c r="F3942" t="s">
        <v>24</v>
      </c>
      <c r="G3942" t="s">
        <v>2305</v>
      </c>
      <c r="H3942" t="s">
        <v>1826</v>
      </c>
      <c r="I3942" t="s">
        <v>24</v>
      </c>
      <c r="J3942" t="s">
        <v>19</v>
      </c>
      <c r="K3942" t="str">
        <f>INDEX(Table6[Column1],MATCH(L3942,Table6[Column2]))</f>
        <v>Elders</v>
      </c>
      <c r="L3942">
        <v>52.819873000000001</v>
      </c>
      <c r="M3942" t="str">
        <f>VLOOKUP(L3942,Table1[],2)</f>
        <v>50 - 59</v>
      </c>
      <c r="N3942" t="str">
        <f>INDEX(Table7[Column1],MATCH(O3942,Table7[Column2]))</f>
        <v>Learning Stage</v>
      </c>
      <c r="O3942">
        <v>5.1426912600000003</v>
      </c>
      <c r="P3942" t="str">
        <f>VLOOKUP(O3942,Table13[],2)</f>
        <v>1 - 5</v>
      </c>
      <c r="Q3942" t="str">
        <f>INDEX(Table8[Column1],MATCH(R3942,Table8[Column2]))</f>
        <v>Excused</v>
      </c>
      <c r="R3942">
        <v>125.9590625</v>
      </c>
      <c r="S3942">
        <f t="shared" si="123"/>
        <v>5.2482942708333331</v>
      </c>
      <c r="T3942" t="s">
        <v>19</v>
      </c>
    </row>
    <row r="3943" spans="1:20" x14ac:dyDescent="0.25">
      <c r="A3943">
        <v>3942</v>
      </c>
      <c r="B3943" t="s">
        <v>1395</v>
      </c>
      <c r="C3943" t="s">
        <v>1532</v>
      </c>
      <c r="D3943" t="str">
        <f t="shared" si="122"/>
        <v>Bishop Laura</v>
      </c>
      <c r="E3943" t="s">
        <v>15</v>
      </c>
      <c r="F3943" t="s">
        <v>127</v>
      </c>
      <c r="G3943" t="s">
        <v>1060</v>
      </c>
      <c r="H3943" t="s">
        <v>1061</v>
      </c>
      <c r="I3943" t="s">
        <v>127</v>
      </c>
      <c r="J3943" t="s">
        <v>19</v>
      </c>
      <c r="K3943" t="str">
        <f>INDEX(Table6[Column1],MATCH(L3943,Table6[Column2]))</f>
        <v>Seniors</v>
      </c>
      <c r="L3943">
        <v>62.545004339999998</v>
      </c>
      <c r="M3943" t="str">
        <f>VLOOKUP(L3943,Table1[],2)</f>
        <v>60 and Above</v>
      </c>
      <c r="N3943" t="str">
        <f>INDEX(Table7[Column1],MATCH(O3943,Table7[Column2]))</f>
        <v>Learning Stage</v>
      </c>
      <c r="O3943">
        <v>2.6298277479999999</v>
      </c>
      <c r="P3943" t="str">
        <f>VLOOKUP(O3943,Table13[],2)</f>
        <v>1 - 5</v>
      </c>
      <c r="Q3943" t="str">
        <f>INDEX(Table8[Column1],MATCH(R3943,Table8[Column2]))</f>
        <v>Unexcused</v>
      </c>
      <c r="R3943">
        <v>184.51406800000001</v>
      </c>
      <c r="S3943">
        <f t="shared" si="123"/>
        <v>7.6880861666666664</v>
      </c>
      <c r="T3943" t="s">
        <v>19</v>
      </c>
    </row>
    <row r="3944" spans="1:20" x14ac:dyDescent="0.25">
      <c r="A3944">
        <v>3943</v>
      </c>
      <c r="B3944" t="s">
        <v>17</v>
      </c>
      <c r="C3944" t="s">
        <v>43</v>
      </c>
      <c r="D3944" t="str">
        <f t="shared" si="122"/>
        <v>Baker Lee</v>
      </c>
      <c r="E3944" t="s">
        <v>22</v>
      </c>
      <c r="F3944" t="s">
        <v>38</v>
      </c>
      <c r="G3944" t="s">
        <v>2305</v>
      </c>
      <c r="H3944" t="s">
        <v>1826</v>
      </c>
      <c r="I3944" t="s">
        <v>38</v>
      </c>
      <c r="J3944" t="s">
        <v>19</v>
      </c>
      <c r="K3944" t="str">
        <f>INDEX(Table6[Column1],MATCH(L3944,Table6[Column2]))</f>
        <v>Adults</v>
      </c>
      <c r="L3944">
        <v>42.912310859999998</v>
      </c>
      <c r="M3944" t="str">
        <f>VLOOKUP(L3944,Table1[],2)</f>
        <v>40 - 49</v>
      </c>
      <c r="N3944" t="str">
        <f>INDEX(Table7[Column1],MATCH(O3944,Table7[Column2]))</f>
        <v>Learning Stage</v>
      </c>
      <c r="O3944">
        <v>3.4875795909999998</v>
      </c>
      <c r="P3944" t="str">
        <f>VLOOKUP(O3944,Table13[],2)</f>
        <v>1 - 5</v>
      </c>
      <c r="Q3944" t="str">
        <f>INDEX(Table8[Column1],MATCH(R3944,Table8[Column2]))</f>
        <v>Scheduled</v>
      </c>
      <c r="R3944">
        <v>31.873878080000001</v>
      </c>
      <c r="S3944">
        <f t="shared" si="123"/>
        <v>1.3280782533333333</v>
      </c>
      <c r="T3944" t="s">
        <v>19</v>
      </c>
    </row>
    <row r="3945" spans="1:20" x14ac:dyDescent="0.25">
      <c r="A3945">
        <v>3944</v>
      </c>
      <c r="B3945" t="s">
        <v>3663</v>
      </c>
      <c r="C3945" t="s">
        <v>1290</v>
      </c>
      <c r="D3945" t="str">
        <f t="shared" si="122"/>
        <v>Merlino Peter</v>
      </c>
      <c r="E3945" t="s">
        <v>22</v>
      </c>
      <c r="F3945" t="s">
        <v>27</v>
      </c>
      <c r="G3945" t="s">
        <v>2305</v>
      </c>
      <c r="H3945" t="s">
        <v>1826</v>
      </c>
      <c r="I3945" t="s">
        <v>27</v>
      </c>
      <c r="J3945" t="s">
        <v>19</v>
      </c>
      <c r="K3945" t="str">
        <f>INDEX(Table6[Column1],MATCH(L3945,Table6[Column2]))</f>
        <v>Young Adults</v>
      </c>
      <c r="L3945">
        <v>37.70650234</v>
      </c>
      <c r="M3945" t="str">
        <f>VLOOKUP(L3945,Table1[],2)</f>
        <v>30 - 39</v>
      </c>
      <c r="N3945" t="str">
        <f>INDEX(Table7[Column1],MATCH(O3945,Table7[Column2]))</f>
        <v>Fitting in Stage</v>
      </c>
      <c r="O3945">
        <v>6.2966732419999998</v>
      </c>
      <c r="P3945" t="str">
        <f>VLOOKUP(O3945,Table13[],2)</f>
        <v>6 - 10</v>
      </c>
      <c r="Q3945" t="str">
        <f>INDEX(Table8[Column1],MATCH(R3945,Table8[Column2]))</f>
        <v>Maintained</v>
      </c>
      <c r="R3945">
        <v>54.054401349999999</v>
      </c>
      <c r="S3945">
        <f t="shared" si="123"/>
        <v>2.2522667229166666</v>
      </c>
      <c r="T3945" t="s">
        <v>19</v>
      </c>
    </row>
    <row r="3946" spans="1:20" x14ac:dyDescent="0.25">
      <c r="A3946">
        <v>3945</v>
      </c>
      <c r="B3946" t="s">
        <v>361</v>
      </c>
      <c r="C3946" t="s">
        <v>1411</v>
      </c>
      <c r="D3946" t="str">
        <f t="shared" si="122"/>
        <v>Valdez Carla</v>
      </c>
      <c r="E3946" t="s">
        <v>15</v>
      </c>
      <c r="F3946" t="s">
        <v>38</v>
      </c>
      <c r="G3946" t="s">
        <v>2305</v>
      </c>
      <c r="H3946" t="s">
        <v>1826</v>
      </c>
      <c r="I3946" t="s">
        <v>38</v>
      </c>
      <c r="J3946" t="s">
        <v>19</v>
      </c>
      <c r="K3946" t="str">
        <f>INDEX(Table6[Column1],MATCH(L3946,Table6[Column2]))</f>
        <v>Adults</v>
      </c>
      <c r="L3946">
        <v>48.514990050000002</v>
      </c>
      <c r="M3946" t="str">
        <f>VLOOKUP(L3946,Table1[],2)</f>
        <v>40 - 49</v>
      </c>
      <c r="N3946" t="str">
        <f>INDEX(Table7[Column1],MATCH(O3946,Table7[Column2]))</f>
        <v>Learning Stage</v>
      </c>
      <c r="O3946">
        <v>4.4965280830000003</v>
      </c>
      <c r="P3946" t="str">
        <f>VLOOKUP(O3946,Table13[],2)</f>
        <v>1 - 5</v>
      </c>
      <c r="Q3946" t="str">
        <f>INDEX(Table8[Column1],MATCH(R3946,Table8[Column2]))</f>
        <v>Excused</v>
      </c>
      <c r="R3946">
        <v>129.14444309999999</v>
      </c>
      <c r="S3946">
        <f t="shared" si="123"/>
        <v>5.3810184624999993</v>
      </c>
      <c r="T3946" t="s">
        <v>19</v>
      </c>
    </row>
    <row r="3947" spans="1:20" x14ac:dyDescent="0.25">
      <c r="A3947">
        <v>3946</v>
      </c>
      <c r="B3947" t="s">
        <v>2246</v>
      </c>
      <c r="C3947" t="s">
        <v>50</v>
      </c>
      <c r="D3947" t="str">
        <f t="shared" si="122"/>
        <v>Conner Robert</v>
      </c>
      <c r="E3947" t="s">
        <v>22</v>
      </c>
      <c r="F3947" t="s">
        <v>3664</v>
      </c>
      <c r="G3947" t="s">
        <v>2305</v>
      </c>
      <c r="H3947" t="s">
        <v>1826</v>
      </c>
      <c r="I3947" t="s">
        <v>87</v>
      </c>
      <c r="J3947" t="s">
        <v>19</v>
      </c>
      <c r="K3947" t="str">
        <f>INDEX(Table6[Column1],MATCH(L3947,Table6[Column2]))</f>
        <v>Elders</v>
      </c>
      <c r="L3947">
        <v>51.41642332</v>
      </c>
      <c r="M3947" t="str">
        <f>VLOOKUP(L3947,Table1[],2)</f>
        <v>50 - 59</v>
      </c>
      <c r="N3947" t="str">
        <f>INDEX(Table7[Column1],MATCH(O3947,Table7[Column2]))</f>
        <v>Learning Stage</v>
      </c>
      <c r="O3947">
        <v>3.3074556309999998</v>
      </c>
      <c r="P3947" t="str">
        <f>VLOOKUP(O3947,Table13[],2)</f>
        <v>1 - 5</v>
      </c>
      <c r="Q3947" t="str">
        <f>INDEX(Table8[Column1],MATCH(R3947,Table8[Column2]))</f>
        <v>Maintained</v>
      </c>
      <c r="R3947">
        <v>58.292075349999998</v>
      </c>
      <c r="S3947">
        <f t="shared" si="123"/>
        <v>2.4288364729166667</v>
      </c>
      <c r="T3947" t="s">
        <v>19</v>
      </c>
    </row>
    <row r="3948" spans="1:20" x14ac:dyDescent="0.25">
      <c r="A3948">
        <v>3947</v>
      </c>
      <c r="B3948" t="s">
        <v>47</v>
      </c>
      <c r="C3948" t="s">
        <v>3275</v>
      </c>
      <c r="D3948" t="str">
        <f t="shared" si="122"/>
        <v>Smith Jodi</v>
      </c>
      <c r="E3948" t="s">
        <v>15</v>
      </c>
      <c r="F3948" t="s">
        <v>407</v>
      </c>
      <c r="G3948" t="s">
        <v>2305</v>
      </c>
      <c r="H3948" t="s">
        <v>1826</v>
      </c>
      <c r="I3948" t="s">
        <v>407</v>
      </c>
      <c r="J3948" t="s">
        <v>19</v>
      </c>
      <c r="K3948" t="str">
        <f>INDEX(Table6[Column1],MATCH(L3948,Table6[Column2]))</f>
        <v>Elders</v>
      </c>
      <c r="L3948">
        <v>51.095354559999997</v>
      </c>
      <c r="M3948" t="str">
        <f>VLOOKUP(L3948,Table1[],2)</f>
        <v>50 - 59</v>
      </c>
      <c r="N3948" t="str">
        <f>INDEX(Table7[Column1],MATCH(O3948,Table7[Column2]))</f>
        <v>Learning Stage</v>
      </c>
      <c r="O3948">
        <v>2.751318076</v>
      </c>
      <c r="P3948" t="str">
        <f>VLOOKUP(O3948,Table13[],2)</f>
        <v>1 - 5</v>
      </c>
      <c r="Q3948" t="str">
        <f>INDEX(Table8[Column1],MATCH(R3948,Table8[Column2]))</f>
        <v>Habitual</v>
      </c>
      <c r="R3948">
        <v>103.6060138</v>
      </c>
      <c r="S3948">
        <f t="shared" si="123"/>
        <v>4.3169172416666663</v>
      </c>
      <c r="T3948" t="s">
        <v>19</v>
      </c>
    </row>
    <row r="3949" spans="1:20" x14ac:dyDescent="0.25">
      <c r="A3949">
        <v>3948</v>
      </c>
      <c r="B3949" t="s">
        <v>651</v>
      </c>
      <c r="C3949" t="s">
        <v>147</v>
      </c>
      <c r="D3949" t="str">
        <f t="shared" si="122"/>
        <v>Lawrence Linda</v>
      </c>
      <c r="E3949" t="s">
        <v>15</v>
      </c>
      <c r="F3949" t="s">
        <v>30</v>
      </c>
      <c r="G3949" t="s">
        <v>820</v>
      </c>
      <c r="H3949" t="s">
        <v>821</v>
      </c>
      <c r="I3949" t="s">
        <v>30</v>
      </c>
      <c r="J3949" t="s">
        <v>19</v>
      </c>
      <c r="K3949" t="str">
        <f>INDEX(Table6[Column1],MATCH(L3949,Table6[Column2]))</f>
        <v>Young Adults</v>
      </c>
      <c r="L3949">
        <v>32.406957370000001</v>
      </c>
      <c r="M3949" t="str">
        <f>VLOOKUP(L3949,Table1[],2)</f>
        <v>30 - 39</v>
      </c>
      <c r="N3949" t="str">
        <f>INDEX(Table7[Column1],MATCH(O3949,Table7[Column2]))</f>
        <v>Learning Stage</v>
      </c>
      <c r="O3949">
        <v>1.7627854869999999</v>
      </c>
      <c r="P3949" t="str">
        <f>VLOOKUP(O3949,Table13[],2)</f>
        <v>1 - 5</v>
      </c>
      <c r="Q3949" t="str">
        <f>INDEX(Table8[Column1],MATCH(R3949,Table8[Column2]))</f>
        <v>Scheduled</v>
      </c>
      <c r="R3949">
        <v>30.804700359999998</v>
      </c>
      <c r="S3949">
        <f t="shared" si="123"/>
        <v>1.2835291816666667</v>
      </c>
      <c r="T3949" t="s">
        <v>19</v>
      </c>
    </row>
    <row r="3950" spans="1:20" x14ac:dyDescent="0.25">
      <c r="A3950">
        <v>3949</v>
      </c>
      <c r="B3950" t="s">
        <v>3665</v>
      </c>
      <c r="C3950" t="s">
        <v>1707</v>
      </c>
      <c r="D3950" t="str">
        <f t="shared" si="122"/>
        <v>Childers Rene</v>
      </c>
      <c r="E3950" t="s">
        <v>22</v>
      </c>
      <c r="F3950" t="s">
        <v>27</v>
      </c>
      <c r="G3950" t="s">
        <v>2305</v>
      </c>
      <c r="H3950" t="s">
        <v>1826</v>
      </c>
      <c r="I3950" t="s">
        <v>27</v>
      </c>
      <c r="J3950" t="s">
        <v>19</v>
      </c>
      <c r="K3950" t="str">
        <f>INDEX(Table6[Column1],MATCH(L3950,Table6[Column2]))</f>
        <v>Seniors</v>
      </c>
      <c r="L3950">
        <v>61.291020279999998</v>
      </c>
      <c r="M3950" t="str">
        <f>VLOOKUP(L3950,Table1[],2)</f>
        <v>60 and Above</v>
      </c>
      <c r="N3950" t="str">
        <f>INDEX(Table7[Column1],MATCH(O3950,Table7[Column2]))</f>
        <v>Learning Stage</v>
      </c>
      <c r="O3950">
        <v>4.4492113040000003</v>
      </c>
      <c r="P3950" t="str">
        <f>VLOOKUP(O3950,Table13[],2)</f>
        <v>1 - 5</v>
      </c>
      <c r="Q3950" t="str">
        <f>INDEX(Table8[Column1],MATCH(R3950,Table8[Column2]))</f>
        <v>Excused</v>
      </c>
      <c r="R3950">
        <v>141.38358009999999</v>
      </c>
      <c r="S3950">
        <f t="shared" si="123"/>
        <v>5.8909825041666668</v>
      </c>
      <c r="T3950" t="s">
        <v>19</v>
      </c>
    </row>
    <row r="3951" spans="1:20" x14ac:dyDescent="0.25">
      <c r="A3951">
        <v>3950</v>
      </c>
      <c r="B3951" t="s">
        <v>3386</v>
      </c>
      <c r="C3951" t="s">
        <v>2584</v>
      </c>
      <c r="D3951" t="str">
        <f t="shared" si="122"/>
        <v>Mullins Vivian</v>
      </c>
      <c r="E3951" t="s">
        <v>15</v>
      </c>
      <c r="F3951" t="s">
        <v>235</v>
      </c>
      <c r="G3951" t="s">
        <v>1060</v>
      </c>
      <c r="H3951" t="s">
        <v>1061</v>
      </c>
      <c r="I3951" t="s">
        <v>235</v>
      </c>
      <c r="J3951" t="s">
        <v>19</v>
      </c>
      <c r="K3951" t="str">
        <f>INDEX(Table6[Column1],MATCH(L3951,Table6[Column2]))</f>
        <v>Elders</v>
      </c>
      <c r="L3951">
        <v>50.30346299</v>
      </c>
      <c r="M3951" t="str">
        <f>VLOOKUP(L3951,Table1[],2)</f>
        <v>50 - 59</v>
      </c>
      <c r="N3951" t="str">
        <f>INDEX(Table7[Column1],MATCH(O3951,Table7[Column2]))</f>
        <v>Learning Stage</v>
      </c>
      <c r="O3951">
        <v>4.1594324609999997</v>
      </c>
      <c r="P3951" t="str">
        <f>VLOOKUP(O3951,Table13[],2)</f>
        <v>1 - 5</v>
      </c>
      <c r="Q3951" t="str">
        <f>INDEX(Table8[Column1],MATCH(R3951,Table8[Column2]))</f>
        <v>Habitual</v>
      </c>
      <c r="R3951">
        <v>90.469974640000004</v>
      </c>
      <c r="S3951">
        <f t="shared" si="123"/>
        <v>3.7695822766666667</v>
      </c>
      <c r="T3951" t="s">
        <v>19</v>
      </c>
    </row>
    <row r="3952" spans="1:20" x14ac:dyDescent="0.25">
      <c r="A3952">
        <v>3951</v>
      </c>
      <c r="B3952" t="s">
        <v>3666</v>
      </c>
      <c r="C3952" t="s">
        <v>1208</v>
      </c>
      <c r="D3952" t="str">
        <f t="shared" si="122"/>
        <v>Garza Edna</v>
      </c>
      <c r="E3952" t="s">
        <v>15</v>
      </c>
      <c r="F3952" t="s">
        <v>38</v>
      </c>
      <c r="G3952" t="s">
        <v>2305</v>
      </c>
      <c r="H3952" t="s">
        <v>1826</v>
      </c>
      <c r="I3952" t="s">
        <v>38</v>
      </c>
      <c r="J3952" t="s">
        <v>19</v>
      </c>
      <c r="K3952" t="str">
        <f>INDEX(Table6[Column1],MATCH(L3952,Table6[Column2]))</f>
        <v>Elders</v>
      </c>
      <c r="L3952">
        <v>56.117149789999999</v>
      </c>
      <c r="M3952" t="str">
        <f>VLOOKUP(L3952,Table1[],2)</f>
        <v>50 - 59</v>
      </c>
      <c r="N3952" t="str">
        <f>INDEX(Table7[Column1],MATCH(O3952,Table7[Column2]))</f>
        <v>Learning Stage</v>
      </c>
      <c r="O3952">
        <v>4.2109352619999996</v>
      </c>
      <c r="P3952" t="str">
        <f>VLOOKUP(O3952,Table13[],2)</f>
        <v>1 - 5</v>
      </c>
      <c r="Q3952" t="str">
        <f>INDEX(Table8[Column1],MATCH(R3952,Table8[Column2]))</f>
        <v>Excused</v>
      </c>
      <c r="R3952">
        <v>131.50829880000001</v>
      </c>
      <c r="S3952">
        <f t="shared" si="123"/>
        <v>5.4795124499999996</v>
      </c>
      <c r="T3952" t="s">
        <v>19</v>
      </c>
    </row>
    <row r="3953" spans="1:20" x14ac:dyDescent="0.25">
      <c r="A3953">
        <v>3952</v>
      </c>
      <c r="B3953" t="s">
        <v>3667</v>
      </c>
      <c r="C3953" t="s">
        <v>1587</v>
      </c>
      <c r="D3953" t="str">
        <f t="shared" si="122"/>
        <v>Choy Lynda</v>
      </c>
      <c r="E3953" t="s">
        <v>15</v>
      </c>
      <c r="F3953" t="s">
        <v>30</v>
      </c>
      <c r="G3953" t="s">
        <v>820</v>
      </c>
      <c r="H3953" t="s">
        <v>821</v>
      </c>
      <c r="I3953" t="s">
        <v>30</v>
      </c>
      <c r="J3953" t="s">
        <v>19</v>
      </c>
      <c r="K3953" t="str">
        <f>INDEX(Table6[Column1],MATCH(L3953,Table6[Column2]))</f>
        <v>Elders</v>
      </c>
      <c r="L3953">
        <v>50.150309239999999</v>
      </c>
      <c r="M3953" t="str">
        <f>VLOOKUP(L3953,Table1[],2)</f>
        <v>50 - 59</v>
      </c>
      <c r="N3953" t="str">
        <f>INDEX(Table7[Column1],MATCH(O3953,Table7[Column2]))</f>
        <v>Learning Stage</v>
      </c>
      <c r="O3953">
        <v>4.2056008279999997</v>
      </c>
      <c r="P3953" t="str">
        <f>VLOOKUP(O3953,Table13[],2)</f>
        <v>1 - 5</v>
      </c>
      <c r="Q3953" t="str">
        <f>INDEX(Table8[Column1],MATCH(R3953,Table8[Column2]))</f>
        <v>Habitual</v>
      </c>
      <c r="R3953">
        <v>95.740009689999994</v>
      </c>
      <c r="S3953">
        <f t="shared" si="123"/>
        <v>3.9891670704166664</v>
      </c>
      <c r="T3953" t="s">
        <v>19</v>
      </c>
    </row>
    <row r="3954" spans="1:20" x14ac:dyDescent="0.25">
      <c r="A3954">
        <v>3953</v>
      </c>
      <c r="B3954" t="s">
        <v>444</v>
      </c>
      <c r="C3954" t="s">
        <v>940</v>
      </c>
      <c r="D3954" t="str">
        <f t="shared" si="122"/>
        <v>Moore Leon</v>
      </c>
      <c r="E3954" t="s">
        <v>22</v>
      </c>
      <c r="F3954" t="s">
        <v>127</v>
      </c>
      <c r="G3954" t="s">
        <v>2305</v>
      </c>
      <c r="H3954" t="s">
        <v>1826</v>
      </c>
      <c r="I3954" t="s">
        <v>127</v>
      </c>
      <c r="J3954" t="s">
        <v>19</v>
      </c>
      <c r="K3954" t="str">
        <f>INDEX(Table6[Column1],MATCH(L3954,Table6[Column2]))</f>
        <v>Youth</v>
      </c>
      <c r="L3954">
        <v>27.766588219999999</v>
      </c>
      <c r="M3954" t="str">
        <f>VLOOKUP(L3954,Table1[],2)</f>
        <v>20 - 29</v>
      </c>
      <c r="N3954" t="str">
        <f>INDEX(Table7[Column1],MATCH(O3954,Table7[Column2]))</f>
        <v>Fitting in Stage</v>
      </c>
      <c r="O3954">
        <v>6.4909115899999996</v>
      </c>
      <c r="P3954" t="str">
        <f>VLOOKUP(O3954,Table13[],2)</f>
        <v>6 - 10</v>
      </c>
      <c r="Q3954" t="str">
        <f>INDEX(Table8[Column1],MATCH(R3954,Table8[Column2]))</f>
        <v>Scheduled</v>
      </c>
      <c r="R3954">
        <v>0</v>
      </c>
      <c r="S3954">
        <f t="shared" si="123"/>
        <v>0</v>
      </c>
      <c r="T3954" t="s">
        <v>19</v>
      </c>
    </row>
    <row r="3955" spans="1:20" x14ac:dyDescent="0.25">
      <c r="A3955">
        <v>3954</v>
      </c>
      <c r="B3955" t="s">
        <v>401</v>
      </c>
      <c r="C3955" t="s">
        <v>1152</v>
      </c>
      <c r="D3955" t="str">
        <f t="shared" si="122"/>
        <v>Michael Jared</v>
      </c>
      <c r="E3955" t="s">
        <v>22</v>
      </c>
      <c r="F3955" t="s">
        <v>169</v>
      </c>
      <c r="G3955" t="s">
        <v>2305</v>
      </c>
      <c r="H3955" t="s">
        <v>1826</v>
      </c>
      <c r="I3955" t="s">
        <v>169</v>
      </c>
      <c r="J3955" t="s">
        <v>19</v>
      </c>
      <c r="K3955" t="str">
        <f>INDEX(Table6[Column1],MATCH(L3955,Table6[Column2]))</f>
        <v>Adults</v>
      </c>
      <c r="L3955">
        <v>45.646847649999998</v>
      </c>
      <c r="M3955" t="str">
        <f>VLOOKUP(L3955,Table1[],2)</f>
        <v>40 - 49</v>
      </c>
      <c r="N3955" t="str">
        <f>INDEX(Table7[Column1],MATCH(O3955,Table7[Column2]))</f>
        <v>Learning Stage</v>
      </c>
      <c r="O3955">
        <v>4.9795077110000001</v>
      </c>
      <c r="P3955" t="str">
        <f>VLOOKUP(O3955,Table13[],2)</f>
        <v>1 - 5</v>
      </c>
      <c r="Q3955" t="str">
        <f>INDEX(Table8[Column1],MATCH(R3955,Table8[Column2]))</f>
        <v>Maintained</v>
      </c>
      <c r="R3955">
        <v>79.843726119999999</v>
      </c>
      <c r="S3955">
        <f t="shared" si="123"/>
        <v>3.3268219216666668</v>
      </c>
      <c r="T3955" t="s">
        <v>19</v>
      </c>
    </row>
    <row r="3956" spans="1:20" x14ac:dyDescent="0.25">
      <c r="A3956">
        <v>3955</v>
      </c>
      <c r="B3956" t="s">
        <v>3668</v>
      </c>
      <c r="C3956" t="s">
        <v>3669</v>
      </c>
      <c r="D3956" t="str">
        <f t="shared" si="122"/>
        <v>Ibarra Arturo</v>
      </c>
      <c r="E3956" t="s">
        <v>22</v>
      </c>
      <c r="F3956" t="s">
        <v>2275</v>
      </c>
      <c r="G3956" t="s">
        <v>611</v>
      </c>
      <c r="H3956" t="s">
        <v>612</v>
      </c>
      <c r="I3956" t="s">
        <v>2275</v>
      </c>
      <c r="J3956" t="s">
        <v>19</v>
      </c>
      <c r="K3956" t="str">
        <f>INDEX(Table6[Column1],MATCH(L3956,Table6[Column2]))</f>
        <v>Adults</v>
      </c>
      <c r="L3956">
        <v>44.26410388</v>
      </c>
      <c r="M3956" t="str">
        <f>VLOOKUP(L3956,Table1[],2)</f>
        <v>40 - 49</v>
      </c>
      <c r="N3956" t="str">
        <f>INDEX(Table7[Column1],MATCH(O3956,Table7[Column2]))</f>
        <v>Learning Stage</v>
      </c>
      <c r="O3956">
        <v>5.0042304580000003</v>
      </c>
      <c r="P3956" t="str">
        <f>VLOOKUP(O3956,Table13[],2)</f>
        <v>1 - 5</v>
      </c>
      <c r="Q3956" t="str">
        <f>INDEX(Table8[Column1],MATCH(R3956,Table8[Column2]))</f>
        <v>Scheduled</v>
      </c>
      <c r="R3956">
        <v>5.4164889829999998</v>
      </c>
      <c r="S3956">
        <f t="shared" si="123"/>
        <v>0.22568704095833333</v>
      </c>
      <c r="T3956" t="s">
        <v>19</v>
      </c>
    </row>
    <row r="3957" spans="1:20" x14ac:dyDescent="0.25">
      <c r="A3957">
        <v>3956</v>
      </c>
      <c r="B3957" t="s">
        <v>184</v>
      </c>
      <c r="C3957" t="s">
        <v>480</v>
      </c>
      <c r="D3957" t="str">
        <f t="shared" si="122"/>
        <v>Green Heather</v>
      </c>
      <c r="E3957" t="s">
        <v>15</v>
      </c>
      <c r="F3957" t="s">
        <v>192</v>
      </c>
      <c r="G3957" t="s">
        <v>17</v>
      </c>
      <c r="H3957" t="s">
        <v>18</v>
      </c>
      <c r="I3957" t="s">
        <v>192</v>
      </c>
      <c r="J3957" t="s">
        <v>19</v>
      </c>
      <c r="K3957" t="str">
        <f>INDEX(Table6[Column1],MATCH(L3957,Table6[Column2]))</f>
        <v>Adults</v>
      </c>
      <c r="L3957">
        <v>44.56557754</v>
      </c>
      <c r="M3957" t="str">
        <f>VLOOKUP(L3957,Table1[],2)</f>
        <v>40 - 49</v>
      </c>
      <c r="N3957" t="str">
        <f>INDEX(Table7[Column1],MATCH(O3957,Table7[Column2]))</f>
        <v>Learning Stage</v>
      </c>
      <c r="O3957">
        <v>4.9012155850000001</v>
      </c>
      <c r="P3957" t="str">
        <f>VLOOKUP(O3957,Table13[],2)</f>
        <v>1 - 5</v>
      </c>
      <c r="Q3957" t="str">
        <f>INDEX(Table8[Column1],MATCH(R3957,Table8[Column2]))</f>
        <v>Habitual</v>
      </c>
      <c r="R3957">
        <v>108.4363127</v>
      </c>
      <c r="S3957">
        <f t="shared" si="123"/>
        <v>4.5181796958333331</v>
      </c>
      <c r="T3957" t="s">
        <v>19</v>
      </c>
    </row>
    <row r="3958" spans="1:20" x14ac:dyDescent="0.25">
      <c r="A3958">
        <v>3957</v>
      </c>
      <c r="B3958" t="s">
        <v>3670</v>
      </c>
      <c r="C3958" t="s">
        <v>1332</v>
      </c>
      <c r="D3958" t="str">
        <f t="shared" si="122"/>
        <v>Baran Lucille</v>
      </c>
      <c r="E3958" t="s">
        <v>15</v>
      </c>
      <c r="F3958" t="s">
        <v>1475</v>
      </c>
      <c r="G3958" t="s">
        <v>17</v>
      </c>
      <c r="H3958" t="s">
        <v>18</v>
      </c>
      <c r="I3958" t="s">
        <v>138</v>
      </c>
      <c r="J3958" t="s">
        <v>19</v>
      </c>
      <c r="K3958" t="str">
        <f>INDEX(Table6[Column1],MATCH(L3958,Table6[Column2]))</f>
        <v>Adults</v>
      </c>
      <c r="L3958">
        <v>49.718490330000002</v>
      </c>
      <c r="M3958" t="str">
        <f>VLOOKUP(L3958,Table1[],2)</f>
        <v>40 - 49</v>
      </c>
      <c r="N3958" t="str">
        <f>INDEX(Table7[Column1],MATCH(O3958,Table7[Column2]))</f>
        <v>Fitting in Stage</v>
      </c>
      <c r="O3958">
        <v>6.4663967180000004</v>
      </c>
      <c r="P3958" t="str">
        <f>VLOOKUP(O3958,Table13[],2)</f>
        <v>6 - 10</v>
      </c>
      <c r="Q3958" t="str">
        <f>INDEX(Table8[Column1],MATCH(R3958,Table8[Column2]))</f>
        <v>Maintained</v>
      </c>
      <c r="R3958">
        <v>76.091675620000004</v>
      </c>
      <c r="S3958">
        <f t="shared" si="123"/>
        <v>3.1704864841666671</v>
      </c>
      <c r="T3958" t="s">
        <v>19</v>
      </c>
    </row>
    <row r="3959" spans="1:20" x14ac:dyDescent="0.25">
      <c r="A3959">
        <v>3958</v>
      </c>
      <c r="B3959" t="s">
        <v>1432</v>
      </c>
      <c r="C3959" t="s">
        <v>764</v>
      </c>
      <c r="D3959" t="str">
        <f t="shared" si="122"/>
        <v>Ayers Ruby</v>
      </c>
      <c r="E3959" t="s">
        <v>15</v>
      </c>
      <c r="F3959" t="s">
        <v>106</v>
      </c>
      <c r="G3959" t="s">
        <v>2305</v>
      </c>
      <c r="H3959" t="s">
        <v>1826</v>
      </c>
      <c r="I3959" t="s">
        <v>107</v>
      </c>
      <c r="J3959" t="s">
        <v>19</v>
      </c>
      <c r="K3959" t="str">
        <f>INDEX(Table6[Column1],MATCH(L3959,Table6[Column2]))</f>
        <v>Elders</v>
      </c>
      <c r="L3959">
        <v>53.998572330000002</v>
      </c>
      <c r="M3959" t="str">
        <f>VLOOKUP(L3959,Table1[],2)</f>
        <v>50 - 59</v>
      </c>
      <c r="N3959" t="str">
        <f>INDEX(Table7[Column1],MATCH(O3959,Table7[Column2]))</f>
        <v>Fitting in Stage</v>
      </c>
      <c r="O3959">
        <v>6.4389589679999997</v>
      </c>
      <c r="P3959" t="str">
        <f>VLOOKUP(O3959,Table13[],2)</f>
        <v>6 - 10</v>
      </c>
      <c r="Q3959" t="str">
        <f>INDEX(Table8[Column1],MATCH(R3959,Table8[Column2]))</f>
        <v>Excused</v>
      </c>
      <c r="R3959">
        <v>134.21060829999999</v>
      </c>
      <c r="S3959">
        <f t="shared" si="123"/>
        <v>5.5921086791666665</v>
      </c>
      <c r="T3959" t="s">
        <v>19</v>
      </c>
    </row>
    <row r="3960" spans="1:20" x14ac:dyDescent="0.25">
      <c r="A3960">
        <v>3959</v>
      </c>
      <c r="B3960" t="s">
        <v>3671</v>
      </c>
      <c r="C3960" t="s">
        <v>93</v>
      </c>
      <c r="D3960" t="str">
        <f t="shared" si="122"/>
        <v>Allred William</v>
      </c>
      <c r="E3960" t="s">
        <v>22</v>
      </c>
      <c r="F3960" t="s">
        <v>1731</v>
      </c>
      <c r="G3960" t="s">
        <v>1060</v>
      </c>
      <c r="H3960" t="s">
        <v>1061</v>
      </c>
      <c r="I3960" t="s">
        <v>38</v>
      </c>
      <c r="J3960" t="s">
        <v>19</v>
      </c>
      <c r="K3960" t="str">
        <f>INDEX(Table6[Column1],MATCH(L3960,Table6[Column2]))</f>
        <v>Young Adults</v>
      </c>
      <c r="L3960">
        <v>39.134573160000002</v>
      </c>
      <c r="M3960" t="str">
        <f>VLOOKUP(L3960,Table1[],2)</f>
        <v>30 - 39</v>
      </c>
      <c r="N3960" t="str">
        <f>INDEX(Table7[Column1],MATCH(O3960,Table7[Column2]))</f>
        <v>Learning Stage</v>
      </c>
      <c r="O3960">
        <v>3.3330075460000002</v>
      </c>
      <c r="P3960" t="str">
        <f>VLOOKUP(O3960,Table13[],2)</f>
        <v>1 - 5</v>
      </c>
      <c r="Q3960" t="str">
        <f>INDEX(Table8[Column1],MATCH(R3960,Table8[Column2]))</f>
        <v>Maintained</v>
      </c>
      <c r="R3960">
        <v>40.747461770000001</v>
      </c>
      <c r="S3960">
        <f t="shared" si="123"/>
        <v>1.6978109070833334</v>
      </c>
      <c r="T3960" t="s">
        <v>19</v>
      </c>
    </row>
    <row r="3961" spans="1:20" x14ac:dyDescent="0.25">
      <c r="A3961">
        <v>3960</v>
      </c>
      <c r="B3961" t="s">
        <v>933</v>
      </c>
      <c r="C3961" t="s">
        <v>245</v>
      </c>
      <c r="D3961" t="str">
        <f t="shared" si="122"/>
        <v>Lawson Mary</v>
      </c>
      <c r="E3961" t="s">
        <v>15</v>
      </c>
      <c r="F3961" t="s">
        <v>16</v>
      </c>
      <c r="G3961" t="s">
        <v>2305</v>
      </c>
      <c r="H3961" t="s">
        <v>1826</v>
      </c>
      <c r="I3961" t="s">
        <v>16</v>
      </c>
      <c r="J3961" t="s">
        <v>19</v>
      </c>
      <c r="K3961" t="str">
        <f>INDEX(Table6[Column1],MATCH(L3961,Table6[Column2]))</f>
        <v>Young Adults</v>
      </c>
      <c r="L3961">
        <v>38.71686716</v>
      </c>
      <c r="M3961" t="str">
        <f>VLOOKUP(L3961,Table1[],2)</f>
        <v>30 - 39</v>
      </c>
      <c r="N3961" t="str">
        <f>INDEX(Table7[Column1],MATCH(O3961,Table7[Column2]))</f>
        <v>Fitting in Stage</v>
      </c>
      <c r="O3961">
        <v>7.1181178020000004</v>
      </c>
      <c r="P3961" t="str">
        <f>VLOOKUP(O3961,Table13[],2)</f>
        <v>6 - 10</v>
      </c>
      <c r="Q3961" t="str">
        <f>INDEX(Table8[Column1],MATCH(R3961,Table8[Column2]))</f>
        <v>Maintained</v>
      </c>
      <c r="R3961">
        <v>47.893542400000001</v>
      </c>
      <c r="S3961">
        <f t="shared" si="123"/>
        <v>1.9955642666666666</v>
      </c>
      <c r="T3961" t="s">
        <v>19</v>
      </c>
    </row>
    <row r="3962" spans="1:20" x14ac:dyDescent="0.25">
      <c r="A3962">
        <v>3961</v>
      </c>
      <c r="B3962" t="s">
        <v>1933</v>
      </c>
      <c r="C3962" t="s">
        <v>2388</v>
      </c>
      <c r="D3962" t="str">
        <f t="shared" si="122"/>
        <v>Rouse Gilbert</v>
      </c>
      <c r="E3962" t="s">
        <v>22</v>
      </c>
      <c r="F3962" t="s">
        <v>30</v>
      </c>
      <c r="G3962" t="s">
        <v>2724</v>
      </c>
      <c r="H3962" t="s">
        <v>1863</v>
      </c>
      <c r="I3962" t="s">
        <v>30</v>
      </c>
      <c r="J3962" t="s">
        <v>19</v>
      </c>
      <c r="K3962" t="str">
        <f>INDEX(Table6[Column1],MATCH(L3962,Table6[Column2]))</f>
        <v>Adults</v>
      </c>
      <c r="L3962">
        <v>41.589065480000002</v>
      </c>
      <c r="M3962" t="str">
        <f>VLOOKUP(L3962,Table1[],2)</f>
        <v>40 - 49</v>
      </c>
      <c r="N3962" t="str">
        <f>INDEX(Table7[Column1],MATCH(O3962,Table7[Column2]))</f>
        <v>Learning Stage</v>
      </c>
      <c r="O3962">
        <v>3.1350509469999999</v>
      </c>
      <c r="P3962" t="str">
        <f>VLOOKUP(O3962,Table13[],2)</f>
        <v>1 - 5</v>
      </c>
      <c r="Q3962" t="str">
        <f>INDEX(Table8[Column1],MATCH(R3962,Table8[Column2]))</f>
        <v>Scheduled</v>
      </c>
      <c r="R3962">
        <v>11.241663109999999</v>
      </c>
      <c r="S3962">
        <f t="shared" si="123"/>
        <v>0.46840262958333329</v>
      </c>
      <c r="T3962" t="s">
        <v>19</v>
      </c>
    </row>
    <row r="3963" spans="1:20" x14ac:dyDescent="0.25">
      <c r="A3963">
        <v>3962</v>
      </c>
      <c r="B3963" t="s">
        <v>643</v>
      </c>
      <c r="C3963" t="s">
        <v>2803</v>
      </c>
      <c r="D3963" t="str">
        <f t="shared" si="122"/>
        <v>Franklin Gordon</v>
      </c>
      <c r="E3963" t="s">
        <v>22</v>
      </c>
      <c r="F3963" t="s">
        <v>23</v>
      </c>
      <c r="G3963" t="s">
        <v>2305</v>
      </c>
      <c r="H3963" t="s">
        <v>1826</v>
      </c>
      <c r="I3963" t="s">
        <v>24</v>
      </c>
      <c r="J3963" t="s">
        <v>19</v>
      </c>
      <c r="K3963" t="str">
        <f>INDEX(Table6[Column1],MATCH(L3963,Table6[Column2]))</f>
        <v>Elders</v>
      </c>
      <c r="L3963">
        <v>51.099695009999998</v>
      </c>
      <c r="M3963" t="str">
        <f>VLOOKUP(L3963,Table1[],2)</f>
        <v>50 - 59</v>
      </c>
      <c r="N3963" t="str">
        <f>INDEX(Table7[Column1],MATCH(O3963,Table7[Column2]))</f>
        <v>Learning Stage</v>
      </c>
      <c r="O3963">
        <v>4.8161407189999998</v>
      </c>
      <c r="P3963" t="str">
        <f>VLOOKUP(O3963,Table13[],2)</f>
        <v>1 - 5</v>
      </c>
      <c r="Q3963" t="str">
        <f>INDEX(Table8[Column1],MATCH(R3963,Table8[Column2]))</f>
        <v>Maintained</v>
      </c>
      <c r="R3963">
        <v>76.096916030000003</v>
      </c>
      <c r="S3963">
        <f t="shared" si="123"/>
        <v>3.1707048345833337</v>
      </c>
      <c r="T3963" t="s">
        <v>19</v>
      </c>
    </row>
    <row r="3964" spans="1:20" x14ac:dyDescent="0.25">
      <c r="A3964">
        <v>3963</v>
      </c>
      <c r="B3964" t="s">
        <v>509</v>
      </c>
      <c r="C3964" t="s">
        <v>3672</v>
      </c>
      <c r="D3964" t="str">
        <f t="shared" si="122"/>
        <v>Wells Nathanael</v>
      </c>
      <c r="E3964" t="s">
        <v>22</v>
      </c>
      <c r="F3964" t="s">
        <v>27</v>
      </c>
      <c r="G3964" t="s">
        <v>2305</v>
      </c>
      <c r="H3964" t="s">
        <v>1826</v>
      </c>
      <c r="I3964" t="s">
        <v>27</v>
      </c>
      <c r="J3964" t="s">
        <v>19</v>
      </c>
      <c r="K3964" t="str">
        <f>INDEX(Table6[Column1],MATCH(L3964,Table6[Column2]))</f>
        <v>Adults</v>
      </c>
      <c r="L3964">
        <v>44.217100559999999</v>
      </c>
      <c r="M3964" t="str">
        <f>VLOOKUP(L3964,Table1[],2)</f>
        <v>40 - 49</v>
      </c>
      <c r="N3964" t="str">
        <f>INDEX(Table7[Column1],MATCH(O3964,Table7[Column2]))</f>
        <v>Learning Stage</v>
      </c>
      <c r="O3964">
        <v>4.7035181619999999</v>
      </c>
      <c r="P3964" t="str">
        <f>VLOOKUP(O3964,Table13[],2)</f>
        <v>1 - 5</v>
      </c>
      <c r="Q3964" t="str">
        <f>INDEX(Table8[Column1],MATCH(R3964,Table8[Column2]))</f>
        <v>Maintained</v>
      </c>
      <c r="R3964">
        <v>69.075451130000005</v>
      </c>
      <c r="S3964">
        <f t="shared" si="123"/>
        <v>2.8781437970833332</v>
      </c>
      <c r="T3964" t="s">
        <v>19</v>
      </c>
    </row>
    <row r="3965" spans="1:20" x14ac:dyDescent="0.25">
      <c r="A3965">
        <v>3964</v>
      </c>
      <c r="B3965" t="s">
        <v>3673</v>
      </c>
      <c r="C3965" t="s">
        <v>1648</v>
      </c>
      <c r="D3965" t="str">
        <f t="shared" si="122"/>
        <v>Betts Gail</v>
      </c>
      <c r="E3965" t="s">
        <v>15</v>
      </c>
      <c r="F3965" t="s">
        <v>57</v>
      </c>
      <c r="G3965" t="s">
        <v>2305</v>
      </c>
      <c r="H3965" t="s">
        <v>1826</v>
      </c>
      <c r="I3965" t="s">
        <v>57</v>
      </c>
      <c r="J3965" t="s">
        <v>19</v>
      </c>
      <c r="K3965" t="str">
        <f>INDEX(Table6[Column1],MATCH(L3965,Table6[Column2]))</f>
        <v>Young Adults</v>
      </c>
      <c r="L3965">
        <v>36.619782880000002</v>
      </c>
      <c r="M3965" t="str">
        <f>VLOOKUP(L3965,Table1[],2)</f>
        <v>30 - 39</v>
      </c>
      <c r="N3965" t="str">
        <f>INDEX(Table7[Column1],MATCH(O3965,Table7[Column2]))</f>
        <v>Learning Stage</v>
      </c>
      <c r="O3965">
        <v>5.3356074390000003</v>
      </c>
      <c r="P3965" t="str">
        <f>VLOOKUP(O3965,Table13[],2)</f>
        <v>1 - 5</v>
      </c>
      <c r="Q3965" t="str">
        <f>INDEX(Table8[Column1],MATCH(R3965,Table8[Column2]))</f>
        <v>Maintained</v>
      </c>
      <c r="R3965">
        <v>45.526447599999997</v>
      </c>
      <c r="S3965">
        <f t="shared" si="123"/>
        <v>1.8969353166666665</v>
      </c>
      <c r="T3965" t="s">
        <v>19</v>
      </c>
    </row>
    <row r="3966" spans="1:20" x14ac:dyDescent="0.25">
      <c r="A3966">
        <v>3965</v>
      </c>
      <c r="B3966" t="s">
        <v>3674</v>
      </c>
      <c r="C3966" t="s">
        <v>21</v>
      </c>
      <c r="D3966" t="str">
        <f t="shared" si="122"/>
        <v>Koontz Stephen</v>
      </c>
      <c r="E3966" t="s">
        <v>22</v>
      </c>
      <c r="F3966" t="s">
        <v>527</v>
      </c>
      <c r="G3966" t="s">
        <v>2724</v>
      </c>
      <c r="H3966" t="s">
        <v>1863</v>
      </c>
      <c r="I3966" t="s">
        <v>30</v>
      </c>
      <c r="J3966" t="s">
        <v>19</v>
      </c>
      <c r="K3966" t="str">
        <f>INDEX(Table6[Column1],MATCH(L3966,Table6[Column2]))</f>
        <v>Adults</v>
      </c>
      <c r="L3966">
        <v>42.72430567</v>
      </c>
      <c r="M3966" t="str">
        <f>VLOOKUP(L3966,Table1[],2)</f>
        <v>40 - 49</v>
      </c>
      <c r="N3966" t="str">
        <f>INDEX(Table7[Column1],MATCH(O3966,Table7[Column2]))</f>
        <v>Learning Stage</v>
      </c>
      <c r="O3966">
        <v>4.6156327949999998</v>
      </c>
      <c r="P3966" t="str">
        <f>VLOOKUP(O3966,Table13[],2)</f>
        <v>1 - 5</v>
      </c>
      <c r="Q3966" t="str">
        <f>INDEX(Table8[Column1],MATCH(R3966,Table8[Column2]))</f>
        <v>Habitual</v>
      </c>
      <c r="R3966">
        <v>92.380852369999999</v>
      </c>
      <c r="S3966">
        <f t="shared" si="123"/>
        <v>3.8492021820833333</v>
      </c>
      <c r="T3966" t="s">
        <v>19</v>
      </c>
    </row>
    <row r="3967" spans="1:20" x14ac:dyDescent="0.25">
      <c r="A3967">
        <v>3966</v>
      </c>
      <c r="B3967" t="s">
        <v>1395</v>
      </c>
      <c r="C3967" t="s">
        <v>52</v>
      </c>
      <c r="D3967" t="str">
        <f t="shared" si="122"/>
        <v>Bishop John</v>
      </c>
      <c r="E3967" t="s">
        <v>22</v>
      </c>
      <c r="F3967" t="s">
        <v>1328</v>
      </c>
      <c r="G3967" t="s">
        <v>2305</v>
      </c>
      <c r="H3967" t="s">
        <v>1826</v>
      </c>
      <c r="I3967" t="s">
        <v>24</v>
      </c>
      <c r="J3967" t="s">
        <v>19</v>
      </c>
      <c r="K3967" t="str">
        <f>INDEX(Table6[Column1],MATCH(L3967,Table6[Column2]))</f>
        <v>Adults</v>
      </c>
      <c r="L3967">
        <v>46.493243960000001</v>
      </c>
      <c r="M3967" t="str">
        <f>VLOOKUP(L3967,Table1[],2)</f>
        <v>40 - 49</v>
      </c>
      <c r="N3967" t="str">
        <f>INDEX(Table7[Column1],MATCH(O3967,Table7[Column2]))</f>
        <v>Learning Stage</v>
      </c>
      <c r="O3967">
        <v>5.108297994</v>
      </c>
      <c r="P3967" t="str">
        <f>VLOOKUP(O3967,Table13[],2)</f>
        <v>1 - 5</v>
      </c>
      <c r="Q3967" t="str">
        <f>INDEX(Table8[Column1],MATCH(R3967,Table8[Column2]))</f>
        <v>Scheduled</v>
      </c>
      <c r="R3967">
        <v>17.735547109999999</v>
      </c>
      <c r="S3967">
        <f t="shared" si="123"/>
        <v>0.73898112958333328</v>
      </c>
      <c r="T3967" t="s">
        <v>19</v>
      </c>
    </row>
    <row r="3968" spans="1:20" x14ac:dyDescent="0.25">
      <c r="A3968">
        <v>3967</v>
      </c>
      <c r="B3968" t="s">
        <v>3675</v>
      </c>
      <c r="C3968" t="s">
        <v>764</v>
      </c>
      <c r="D3968" t="str">
        <f t="shared" si="122"/>
        <v>Hare Ruby</v>
      </c>
      <c r="E3968" t="s">
        <v>15</v>
      </c>
      <c r="F3968" t="s">
        <v>1028</v>
      </c>
      <c r="G3968" t="s">
        <v>2305</v>
      </c>
      <c r="H3968" t="s">
        <v>1826</v>
      </c>
      <c r="I3968" t="s">
        <v>107</v>
      </c>
      <c r="J3968" t="s">
        <v>19</v>
      </c>
      <c r="K3968" t="str">
        <f>INDEX(Table6[Column1],MATCH(L3968,Table6[Column2]))</f>
        <v>Youth</v>
      </c>
      <c r="L3968">
        <v>21.157879000000001</v>
      </c>
      <c r="M3968" t="str">
        <f>VLOOKUP(L3968,Table1[],2)</f>
        <v>20 - 29</v>
      </c>
      <c r="N3968" t="str">
        <f>INDEX(Table7[Column1],MATCH(O3968,Table7[Column2]))</f>
        <v>Learning Stage</v>
      </c>
      <c r="O3968">
        <v>5.2855188919999998</v>
      </c>
      <c r="P3968" t="str">
        <f>VLOOKUP(O3968,Table13[],2)</f>
        <v>1 - 5</v>
      </c>
      <c r="Q3968" t="str">
        <f>INDEX(Table8[Column1],MATCH(R3968,Table8[Column2]))</f>
        <v>Scheduled</v>
      </c>
      <c r="R3968">
        <v>0</v>
      </c>
      <c r="S3968">
        <f t="shared" si="123"/>
        <v>0</v>
      </c>
      <c r="T3968" t="s">
        <v>19</v>
      </c>
    </row>
    <row r="3969" spans="1:20" x14ac:dyDescent="0.25">
      <c r="A3969">
        <v>3968</v>
      </c>
      <c r="B3969" t="s">
        <v>1607</v>
      </c>
      <c r="C3969" t="s">
        <v>208</v>
      </c>
      <c r="D3969" t="str">
        <f t="shared" si="122"/>
        <v>Gil Alice</v>
      </c>
      <c r="E3969" t="s">
        <v>15</v>
      </c>
      <c r="F3969" t="s">
        <v>520</v>
      </c>
      <c r="G3969" t="s">
        <v>2305</v>
      </c>
      <c r="H3969" t="s">
        <v>1826</v>
      </c>
      <c r="I3969" t="s">
        <v>54</v>
      </c>
      <c r="J3969" t="s">
        <v>19</v>
      </c>
      <c r="K3969" t="str">
        <f>INDEX(Table6[Column1],MATCH(L3969,Table6[Column2]))</f>
        <v>Youth</v>
      </c>
      <c r="L3969">
        <v>26.694659250000001</v>
      </c>
      <c r="M3969" t="str">
        <f>VLOOKUP(L3969,Table1[],2)</f>
        <v>20 - 29</v>
      </c>
      <c r="N3969" t="str">
        <f>INDEX(Table7[Column1],MATCH(O3969,Table7[Column2]))</f>
        <v>Learning Stage</v>
      </c>
      <c r="O3969">
        <v>1.870630585</v>
      </c>
      <c r="P3969" t="str">
        <f>VLOOKUP(O3969,Table13[],2)</f>
        <v>1 - 5</v>
      </c>
      <c r="Q3969" t="str">
        <f>INDEX(Table8[Column1],MATCH(R3969,Table8[Column2]))</f>
        <v>Scheduled</v>
      </c>
      <c r="R3969">
        <v>0</v>
      </c>
      <c r="S3969">
        <f t="shared" si="123"/>
        <v>0</v>
      </c>
      <c r="T3969" t="s">
        <v>19</v>
      </c>
    </row>
    <row r="3970" spans="1:20" x14ac:dyDescent="0.25">
      <c r="A3970">
        <v>3969</v>
      </c>
      <c r="B3970" t="s">
        <v>1196</v>
      </c>
      <c r="C3970" t="s">
        <v>377</v>
      </c>
      <c r="D3970" t="str">
        <f t="shared" si="122"/>
        <v>Watson Patrick</v>
      </c>
      <c r="E3970" t="s">
        <v>22</v>
      </c>
      <c r="F3970" t="s">
        <v>186</v>
      </c>
      <c r="G3970" t="s">
        <v>820</v>
      </c>
      <c r="H3970" t="s">
        <v>821</v>
      </c>
      <c r="I3970" t="s">
        <v>186</v>
      </c>
      <c r="J3970" t="s">
        <v>19</v>
      </c>
      <c r="K3970" t="str">
        <f>INDEX(Table6[Column1],MATCH(L3970,Table6[Column2]))</f>
        <v>Adults</v>
      </c>
      <c r="L3970">
        <v>48.259628190000001</v>
      </c>
      <c r="M3970" t="str">
        <f>VLOOKUP(L3970,Table1[],2)</f>
        <v>40 - 49</v>
      </c>
      <c r="N3970" t="str">
        <f>INDEX(Table7[Column1],MATCH(O3970,Table7[Column2]))</f>
        <v>Learning Stage</v>
      </c>
      <c r="O3970">
        <v>4.060878883</v>
      </c>
      <c r="P3970" t="str">
        <f>VLOOKUP(O3970,Table13[],2)</f>
        <v>1 - 5</v>
      </c>
      <c r="Q3970" t="str">
        <f>INDEX(Table8[Column1],MATCH(R3970,Table8[Column2]))</f>
        <v>Scheduled</v>
      </c>
      <c r="R3970">
        <v>39.61947644</v>
      </c>
      <c r="S3970">
        <f t="shared" si="123"/>
        <v>1.6508115183333332</v>
      </c>
      <c r="T3970" t="s">
        <v>19</v>
      </c>
    </row>
    <row r="3971" spans="1:20" x14ac:dyDescent="0.25">
      <c r="A3971">
        <v>3970</v>
      </c>
      <c r="B3971" t="s">
        <v>3676</v>
      </c>
      <c r="C3971" t="s">
        <v>762</v>
      </c>
      <c r="D3971" t="str">
        <f t="shared" ref="D3971:D4034" si="124">CONCATENATE(B3971, " ",C3971)</f>
        <v>Lamb Walter</v>
      </c>
      <c r="E3971" t="s">
        <v>22</v>
      </c>
      <c r="F3971" t="s">
        <v>186</v>
      </c>
      <c r="G3971" t="s">
        <v>1862</v>
      </c>
      <c r="H3971" t="s">
        <v>1863</v>
      </c>
      <c r="I3971" t="s">
        <v>186</v>
      </c>
      <c r="J3971" t="s">
        <v>19</v>
      </c>
      <c r="K3971" t="str">
        <f>INDEX(Table6[Column1],MATCH(L3971,Table6[Column2]))</f>
        <v>Adults</v>
      </c>
      <c r="L3971">
        <v>44.7288833</v>
      </c>
      <c r="M3971" t="str">
        <f>VLOOKUP(L3971,Table1[],2)</f>
        <v>40 - 49</v>
      </c>
      <c r="N3971" t="str">
        <f>INDEX(Table7[Column1],MATCH(O3971,Table7[Column2]))</f>
        <v>Learning Stage</v>
      </c>
      <c r="O3971">
        <v>2.52365087</v>
      </c>
      <c r="P3971" t="str">
        <f>VLOOKUP(O3971,Table13[],2)</f>
        <v>1 - 5</v>
      </c>
      <c r="Q3971" t="str">
        <f>INDEX(Table8[Column1],MATCH(R3971,Table8[Column2]))</f>
        <v>Maintained</v>
      </c>
      <c r="R3971">
        <v>43.936720379999997</v>
      </c>
      <c r="S3971">
        <f t="shared" ref="S3971:S4034" si="125">CONVERT(R3971,"hr","day")</f>
        <v>1.8306966824999997</v>
      </c>
      <c r="T3971" t="s">
        <v>19</v>
      </c>
    </row>
    <row r="3972" spans="1:20" x14ac:dyDescent="0.25">
      <c r="A3972">
        <v>3971</v>
      </c>
      <c r="B3972" t="s">
        <v>912</v>
      </c>
      <c r="C3972" t="s">
        <v>2892</v>
      </c>
      <c r="D3972" t="str">
        <f t="shared" si="124"/>
        <v>Boyd Myrtle</v>
      </c>
      <c r="E3972" t="s">
        <v>15</v>
      </c>
      <c r="F3972" t="s">
        <v>100</v>
      </c>
      <c r="G3972" t="s">
        <v>17</v>
      </c>
      <c r="H3972" t="s">
        <v>18</v>
      </c>
      <c r="I3972" t="s">
        <v>101</v>
      </c>
      <c r="J3972" t="s">
        <v>19</v>
      </c>
      <c r="K3972" t="str">
        <f>INDEX(Table6[Column1],MATCH(L3972,Table6[Column2]))</f>
        <v>Young Adults</v>
      </c>
      <c r="L3972">
        <v>37.007246670000001</v>
      </c>
      <c r="M3972" t="str">
        <f>VLOOKUP(L3972,Table1[],2)</f>
        <v>30 - 39</v>
      </c>
      <c r="N3972" t="str">
        <f>INDEX(Table7[Column1],MATCH(O3972,Table7[Column2]))</f>
        <v>Learning Stage</v>
      </c>
      <c r="O3972">
        <v>5.6721641930000004</v>
      </c>
      <c r="P3972" t="str">
        <f>VLOOKUP(O3972,Table13[],2)</f>
        <v>1 - 5</v>
      </c>
      <c r="Q3972" t="str">
        <f>INDEX(Table8[Column1],MATCH(R3972,Table8[Column2]))</f>
        <v>Scheduled</v>
      </c>
      <c r="R3972">
        <v>24.93378302</v>
      </c>
      <c r="S3972">
        <f t="shared" si="125"/>
        <v>1.0389076258333334</v>
      </c>
      <c r="T3972" t="s">
        <v>19</v>
      </c>
    </row>
    <row r="3973" spans="1:20" x14ac:dyDescent="0.25">
      <c r="A3973">
        <v>3972</v>
      </c>
      <c r="B3973" t="s">
        <v>58</v>
      </c>
      <c r="C3973" t="s">
        <v>245</v>
      </c>
      <c r="D3973" t="str">
        <f t="shared" si="124"/>
        <v>Davis Mary</v>
      </c>
      <c r="E3973" t="s">
        <v>15</v>
      </c>
      <c r="F3973" t="s">
        <v>407</v>
      </c>
      <c r="G3973" t="s">
        <v>2305</v>
      </c>
      <c r="H3973" t="s">
        <v>1826</v>
      </c>
      <c r="I3973" t="s">
        <v>407</v>
      </c>
      <c r="J3973" t="s">
        <v>19</v>
      </c>
      <c r="K3973" t="str">
        <f>INDEX(Table6[Column1],MATCH(L3973,Table6[Column2]))</f>
        <v>Youth</v>
      </c>
      <c r="L3973">
        <v>28.72147094</v>
      </c>
      <c r="M3973" t="str">
        <f>VLOOKUP(L3973,Table1[],2)</f>
        <v>20 - 29</v>
      </c>
      <c r="N3973" t="str">
        <f>INDEX(Table7[Column1],MATCH(O3973,Table7[Column2]))</f>
        <v>Learning Stage</v>
      </c>
      <c r="O3973">
        <v>4.0798912500000002</v>
      </c>
      <c r="P3973" t="str">
        <f>VLOOKUP(O3973,Table13[],2)</f>
        <v>1 - 5</v>
      </c>
      <c r="Q3973" t="str">
        <f>INDEX(Table8[Column1],MATCH(R3973,Table8[Column2]))</f>
        <v>Scheduled</v>
      </c>
      <c r="R3973">
        <v>21.024303209999999</v>
      </c>
      <c r="S3973">
        <f t="shared" si="125"/>
        <v>0.87601263374999994</v>
      </c>
      <c r="T3973" t="s">
        <v>19</v>
      </c>
    </row>
    <row r="3974" spans="1:20" x14ac:dyDescent="0.25">
      <c r="A3974">
        <v>3973</v>
      </c>
      <c r="B3974" t="s">
        <v>281</v>
      </c>
      <c r="C3974" t="s">
        <v>64</v>
      </c>
      <c r="D3974" t="str">
        <f t="shared" si="124"/>
        <v>Clark Danny</v>
      </c>
      <c r="E3974" t="s">
        <v>22</v>
      </c>
      <c r="F3974" t="s">
        <v>30</v>
      </c>
      <c r="G3974" t="s">
        <v>2305</v>
      </c>
      <c r="H3974" t="s">
        <v>1826</v>
      </c>
      <c r="I3974" t="s">
        <v>30</v>
      </c>
      <c r="J3974" t="s">
        <v>19</v>
      </c>
      <c r="K3974" t="str">
        <f>INDEX(Table6[Column1],MATCH(L3974,Table6[Column2]))</f>
        <v>Elders</v>
      </c>
      <c r="L3974">
        <v>54.384259649999997</v>
      </c>
      <c r="M3974" t="str">
        <f>VLOOKUP(L3974,Table1[],2)</f>
        <v>50 - 59</v>
      </c>
      <c r="N3974" t="str">
        <f>INDEX(Table7[Column1],MATCH(O3974,Table7[Column2]))</f>
        <v>Learning Stage</v>
      </c>
      <c r="O3974">
        <v>3.6793345880000001</v>
      </c>
      <c r="P3974" t="str">
        <f>VLOOKUP(O3974,Table13[],2)</f>
        <v>1 - 5</v>
      </c>
      <c r="Q3974" t="str">
        <f>INDEX(Table8[Column1],MATCH(R3974,Table8[Column2]))</f>
        <v>Excused</v>
      </c>
      <c r="R3974">
        <v>122.5479946</v>
      </c>
      <c r="S3974">
        <f t="shared" si="125"/>
        <v>5.1061664416666668</v>
      </c>
      <c r="T3974" t="s">
        <v>19</v>
      </c>
    </row>
    <row r="3975" spans="1:20" x14ac:dyDescent="0.25">
      <c r="A3975">
        <v>3974</v>
      </c>
      <c r="B3975" t="s">
        <v>281</v>
      </c>
      <c r="C3975" t="s">
        <v>1757</v>
      </c>
      <c r="D3975" t="str">
        <f t="shared" si="124"/>
        <v>Clark Grover</v>
      </c>
      <c r="E3975" t="s">
        <v>22</v>
      </c>
      <c r="F3975" t="s">
        <v>16</v>
      </c>
      <c r="G3975" t="s">
        <v>2305</v>
      </c>
      <c r="H3975" t="s">
        <v>1826</v>
      </c>
      <c r="I3975" t="s">
        <v>16</v>
      </c>
      <c r="J3975" t="s">
        <v>19</v>
      </c>
      <c r="K3975" t="str">
        <f>INDEX(Table6[Column1],MATCH(L3975,Table6[Column2]))</f>
        <v>Adults</v>
      </c>
      <c r="L3975">
        <v>46.495652479999997</v>
      </c>
      <c r="M3975" t="str">
        <f>VLOOKUP(L3975,Table1[],2)</f>
        <v>40 - 49</v>
      </c>
      <c r="N3975" t="str">
        <f>INDEX(Table7[Column1],MATCH(O3975,Table7[Column2]))</f>
        <v>Learning Stage</v>
      </c>
      <c r="O3975">
        <v>4.6667669289999996</v>
      </c>
      <c r="P3975" t="str">
        <f>VLOOKUP(O3975,Table13[],2)</f>
        <v>1 - 5</v>
      </c>
      <c r="Q3975" t="str">
        <f>INDEX(Table8[Column1],MATCH(R3975,Table8[Column2]))</f>
        <v>Maintained</v>
      </c>
      <c r="R3975">
        <v>61.924622419999999</v>
      </c>
      <c r="S3975">
        <f t="shared" si="125"/>
        <v>2.5801926008333331</v>
      </c>
      <c r="T3975" t="s">
        <v>19</v>
      </c>
    </row>
    <row r="3976" spans="1:20" x14ac:dyDescent="0.25">
      <c r="A3976">
        <v>3975</v>
      </c>
      <c r="B3976" t="s">
        <v>3677</v>
      </c>
      <c r="C3976" t="s">
        <v>2176</v>
      </c>
      <c r="D3976" t="str">
        <f t="shared" si="124"/>
        <v>Toland Antonio</v>
      </c>
      <c r="E3976" t="s">
        <v>22</v>
      </c>
      <c r="F3976" t="s">
        <v>38</v>
      </c>
      <c r="G3976" t="s">
        <v>2305</v>
      </c>
      <c r="H3976" t="s">
        <v>1826</v>
      </c>
      <c r="I3976" t="s">
        <v>38</v>
      </c>
      <c r="J3976" t="s">
        <v>19</v>
      </c>
      <c r="K3976" t="str">
        <f>INDEX(Table6[Column1],MATCH(L3976,Table6[Column2]))</f>
        <v>Elders</v>
      </c>
      <c r="L3976">
        <v>59.81432203</v>
      </c>
      <c r="M3976" t="str">
        <f>VLOOKUP(L3976,Table1[],2)</f>
        <v>50 - 59</v>
      </c>
      <c r="N3976" t="str">
        <f>INDEX(Table7[Column1],MATCH(O3976,Table7[Column2]))</f>
        <v>Learning Stage</v>
      </c>
      <c r="O3976">
        <v>5.1319395840000004</v>
      </c>
      <c r="P3976" t="str">
        <f>VLOOKUP(O3976,Table13[],2)</f>
        <v>1 - 5</v>
      </c>
      <c r="Q3976" t="str">
        <f>INDEX(Table8[Column1],MATCH(R3976,Table8[Column2]))</f>
        <v>Excused</v>
      </c>
      <c r="R3976">
        <v>148.2829318</v>
      </c>
      <c r="S3976">
        <f t="shared" si="125"/>
        <v>6.178455491666667</v>
      </c>
      <c r="T3976" t="s">
        <v>19</v>
      </c>
    </row>
    <row r="3977" spans="1:20" x14ac:dyDescent="0.25">
      <c r="A3977">
        <v>3976</v>
      </c>
      <c r="B3977" t="s">
        <v>3084</v>
      </c>
      <c r="C3977" t="s">
        <v>191</v>
      </c>
      <c r="D3977" t="str">
        <f t="shared" si="124"/>
        <v>Pena Randall</v>
      </c>
      <c r="E3977" t="s">
        <v>22</v>
      </c>
      <c r="F3977" t="s">
        <v>30</v>
      </c>
      <c r="G3977" t="s">
        <v>2305</v>
      </c>
      <c r="H3977" t="s">
        <v>1826</v>
      </c>
      <c r="I3977" t="s">
        <v>30</v>
      </c>
      <c r="J3977" t="s">
        <v>19</v>
      </c>
      <c r="K3977" t="str">
        <f>INDEX(Table6[Column1],MATCH(L3977,Table6[Column2]))</f>
        <v>Adults</v>
      </c>
      <c r="L3977">
        <v>40.416160329999997</v>
      </c>
      <c r="M3977" t="str">
        <f>VLOOKUP(L3977,Table1[],2)</f>
        <v>40 - 49</v>
      </c>
      <c r="N3977" t="str">
        <f>INDEX(Table7[Column1],MATCH(O3977,Table7[Column2]))</f>
        <v>Learning Stage</v>
      </c>
      <c r="O3977">
        <v>3.002839313</v>
      </c>
      <c r="P3977" t="str">
        <f>VLOOKUP(O3977,Table13[],2)</f>
        <v>1 - 5</v>
      </c>
      <c r="Q3977" t="str">
        <f>INDEX(Table8[Column1],MATCH(R3977,Table8[Column2]))</f>
        <v>Scheduled</v>
      </c>
      <c r="R3977">
        <v>7.6248252860000001</v>
      </c>
      <c r="S3977">
        <f t="shared" si="125"/>
        <v>0.31770105358333334</v>
      </c>
      <c r="T3977" t="s">
        <v>19</v>
      </c>
    </row>
    <row r="3978" spans="1:20" x14ac:dyDescent="0.25">
      <c r="A3978">
        <v>3977</v>
      </c>
      <c r="B3978" t="s">
        <v>2482</v>
      </c>
      <c r="C3978" t="s">
        <v>525</v>
      </c>
      <c r="D3978" t="str">
        <f t="shared" si="124"/>
        <v>Moss Amanda</v>
      </c>
      <c r="E3978" t="s">
        <v>15</v>
      </c>
      <c r="F3978" t="s">
        <v>38</v>
      </c>
      <c r="G3978" t="s">
        <v>1060</v>
      </c>
      <c r="H3978" t="s">
        <v>1061</v>
      </c>
      <c r="I3978" t="s">
        <v>38</v>
      </c>
      <c r="J3978" t="s">
        <v>19</v>
      </c>
      <c r="K3978" t="str">
        <f>INDEX(Table6[Column1],MATCH(L3978,Table6[Column2]))</f>
        <v>Adults</v>
      </c>
      <c r="L3978">
        <v>48.585726999999999</v>
      </c>
      <c r="M3978" t="str">
        <f>VLOOKUP(L3978,Table1[],2)</f>
        <v>40 - 49</v>
      </c>
      <c r="N3978" t="str">
        <f>INDEX(Table7[Column1],MATCH(O3978,Table7[Column2]))</f>
        <v>Learning Stage</v>
      </c>
      <c r="O3978">
        <v>4.2555136459999998</v>
      </c>
      <c r="P3978" t="str">
        <f>VLOOKUP(O3978,Table13[],2)</f>
        <v>1 - 5</v>
      </c>
      <c r="Q3978" t="str">
        <f>INDEX(Table8[Column1],MATCH(R3978,Table8[Column2]))</f>
        <v>Habitual</v>
      </c>
      <c r="R3978">
        <v>115.91548539999999</v>
      </c>
      <c r="S3978">
        <f t="shared" si="125"/>
        <v>4.829811891666667</v>
      </c>
      <c r="T3978" t="s">
        <v>19</v>
      </c>
    </row>
    <row r="3979" spans="1:20" x14ac:dyDescent="0.25">
      <c r="A3979">
        <v>3978</v>
      </c>
      <c r="B3979" t="s">
        <v>351</v>
      </c>
      <c r="C3979" t="s">
        <v>56</v>
      </c>
      <c r="D3979" t="str">
        <f t="shared" si="124"/>
        <v>Rivers James</v>
      </c>
      <c r="E3979" t="s">
        <v>22</v>
      </c>
      <c r="F3979" t="s">
        <v>369</v>
      </c>
      <c r="G3979" t="s">
        <v>611</v>
      </c>
      <c r="H3979" t="s">
        <v>612</v>
      </c>
      <c r="I3979" t="s">
        <v>369</v>
      </c>
      <c r="J3979" t="s">
        <v>19</v>
      </c>
      <c r="K3979" t="str">
        <f>INDEX(Table6[Column1],MATCH(L3979,Table6[Column2]))</f>
        <v>Adults</v>
      </c>
      <c r="L3979">
        <v>48.17484769</v>
      </c>
      <c r="M3979" t="str">
        <f>VLOOKUP(L3979,Table1[],2)</f>
        <v>40 - 49</v>
      </c>
      <c r="N3979" t="str">
        <f>INDEX(Table7[Column1],MATCH(O3979,Table7[Column2]))</f>
        <v>Learning Stage</v>
      </c>
      <c r="O3979">
        <v>2.1510327309999999</v>
      </c>
      <c r="P3979" t="str">
        <f>VLOOKUP(O3979,Table13[],2)</f>
        <v>1 - 5</v>
      </c>
      <c r="Q3979" t="str">
        <f>INDEX(Table8[Column1],MATCH(R3979,Table8[Column2]))</f>
        <v>Maintained</v>
      </c>
      <c r="R3979">
        <v>47.752538229999999</v>
      </c>
      <c r="S3979">
        <f t="shared" si="125"/>
        <v>1.9896890929166666</v>
      </c>
      <c r="T3979" t="s">
        <v>19</v>
      </c>
    </row>
    <row r="3980" spans="1:20" x14ac:dyDescent="0.25">
      <c r="A3980">
        <v>3979</v>
      </c>
      <c r="B3980" t="s">
        <v>307</v>
      </c>
      <c r="C3980" t="s">
        <v>196</v>
      </c>
      <c r="D3980" t="str">
        <f t="shared" si="124"/>
        <v>Hall Carol</v>
      </c>
      <c r="E3980" t="s">
        <v>15</v>
      </c>
      <c r="F3980" t="s">
        <v>87</v>
      </c>
      <c r="G3980" t="s">
        <v>2305</v>
      </c>
      <c r="H3980" t="s">
        <v>1826</v>
      </c>
      <c r="I3980" t="s">
        <v>87</v>
      </c>
      <c r="J3980" t="s">
        <v>19</v>
      </c>
      <c r="K3980" t="str">
        <f>INDEX(Table6[Column1],MATCH(L3980,Table6[Column2]))</f>
        <v>Youth</v>
      </c>
      <c r="L3980">
        <v>28.708398599999999</v>
      </c>
      <c r="M3980" t="str">
        <f>VLOOKUP(L3980,Table1[],2)</f>
        <v>20 - 29</v>
      </c>
      <c r="N3980" t="str">
        <f>INDEX(Table7[Column1],MATCH(O3980,Table7[Column2]))</f>
        <v>Learning Stage</v>
      </c>
      <c r="O3980">
        <v>5.5957452590000001</v>
      </c>
      <c r="P3980" t="str">
        <f>VLOOKUP(O3980,Table13[],2)</f>
        <v>1 - 5</v>
      </c>
      <c r="Q3980" t="str">
        <f>INDEX(Table8[Column1],MATCH(R3980,Table8[Column2]))</f>
        <v>Scheduled</v>
      </c>
      <c r="R3980">
        <v>16.16429188</v>
      </c>
      <c r="S3980">
        <f t="shared" si="125"/>
        <v>0.67351216166666672</v>
      </c>
      <c r="T3980" t="s">
        <v>19</v>
      </c>
    </row>
    <row r="3981" spans="1:20" x14ac:dyDescent="0.25">
      <c r="A3981">
        <v>3980</v>
      </c>
      <c r="B3981" t="s">
        <v>3678</v>
      </c>
      <c r="C3981" t="s">
        <v>1975</v>
      </c>
      <c r="D3981" t="str">
        <f t="shared" si="124"/>
        <v>Harmon Lillian</v>
      </c>
      <c r="E3981" t="s">
        <v>15</v>
      </c>
      <c r="F3981" t="s">
        <v>169</v>
      </c>
      <c r="G3981" t="s">
        <v>2305</v>
      </c>
      <c r="H3981" t="s">
        <v>1826</v>
      </c>
      <c r="I3981" t="s">
        <v>169</v>
      </c>
      <c r="J3981" t="s">
        <v>19</v>
      </c>
      <c r="K3981" t="str">
        <f>INDEX(Table6[Column1],MATCH(L3981,Table6[Column2]))</f>
        <v>Adults</v>
      </c>
      <c r="L3981">
        <v>40.268760899999997</v>
      </c>
      <c r="M3981" t="str">
        <f>VLOOKUP(L3981,Table1[],2)</f>
        <v>40 - 49</v>
      </c>
      <c r="N3981" t="str">
        <f>INDEX(Table7[Column1],MATCH(O3981,Table7[Column2]))</f>
        <v>Learning Stage</v>
      </c>
      <c r="O3981">
        <v>5.5377931</v>
      </c>
      <c r="P3981" t="str">
        <f>VLOOKUP(O3981,Table13[],2)</f>
        <v>1 - 5</v>
      </c>
      <c r="Q3981" t="str">
        <f>INDEX(Table8[Column1],MATCH(R3981,Table8[Column2]))</f>
        <v>Maintained</v>
      </c>
      <c r="R3981">
        <v>58.65276987</v>
      </c>
      <c r="S3981">
        <f t="shared" si="125"/>
        <v>2.44386541125</v>
      </c>
      <c r="T3981" t="s">
        <v>19</v>
      </c>
    </row>
    <row r="3982" spans="1:20" x14ac:dyDescent="0.25">
      <c r="A3982">
        <v>3981</v>
      </c>
      <c r="B3982" t="s">
        <v>3112</v>
      </c>
      <c r="C3982" t="s">
        <v>790</v>
      </c>
      <c r="D3982" t="str">
        <f t="shared" si="124"/>
        <v>Malloy Anita</v>
      </c>
      <c r="E3982" t="s">
        <v>15</v>
      </c>
      <c r="F3982" t="s">
        <v>38</v>
      </c>
      <c r="G3982" t="s">
        <v>2305</v>
      </c>
      <c r="H3982" t="s">
        <v>1826</v>
      </c>
      <c r="I3982" t="s">
        <v>38</v>
      </c>
      <c r="J3982" t="s">
        <v>19</v>
      </c>
      <c r="K3982" t="str">
        <f>INDEX(Table6[Column1],MATCH(L3982,Table6[Column2]))</f>
        <v>Youth</v>
      </c>
      <c r="L3982">
        <v>28.759157470000002</v>
      </c>
      <c r="M3982" t="str">
        <f>VLOOKUP(L3982,Table1[],2)</f>
        <v>20 - 29</v>
      </c>
      <c r="N3982" t="str">
        <f>INDEX(Table7[Column1],MATCH(O3982,Table7[Column2]))</f>
        <v>Learning Stage</v>
      </c>
      <c r="O3982">
        <v>3.1227883059999999</v>
      </c>
      <c r="P3982" t="str">
        <f>VLOOKUP(O3982,Table13[],2)</f>
        <v>1 - 5</v>
      </c>
      <c r="Q3982" t="str">
        <f>INDEX(Table8[Column1],MATCH(R3982,Table8[Column2]))</f>
        <v>Scheduled</v>
      </c>
      <c r="R3982">
        <v>0</v>
      </c>
      <c r="S3982">
        <f t="shared" si="125"/>
        <v>0</v>
      </c>
      <c r="T3982" t="s">
        <v>19</v>
      </c>
    </row>
    <row r="3983" spans="1:20" x14ac:dyDescent="0.25">
      <c r="A3983">
        <v>3982</v>
      </c>
      <c r="B3983" t="s">
        <v>366</v>
      </c>
      <c r="C3983" t="s">
        <v>56</v>
      </c>
      <c r="D3983" t="str">
        <f t="shared" si="124"/>
        <v>Hernandez James</v>
      </c>
      <c r="E3983" t="s">
        <v>22</v>
      </c>
      <c r="F3983" t="s">
        <v>33</v>
      </c>
      <c r="G3983" t="s">
        <v>2305</v>
      </c>
      <c r="H3983" t="s">
        <v>1826</v>
      </c>
      <c r="I3983" t="s">
        <v>33</v>
      </c>
      <c r="J3983" t="s">
        <v>19</v>
      </c>
      <c r="K3983" t="str">
        <f>INDEX(Table6[Column1],MATCH(L3983,Table6[Column2]))</f>
        <v>Adults</v>
      </c>
      <c r="L3983">
        <v>42.173194279999997</v>
      </c>
      <c r="M3983" t="str">
        <f>VLOOKUP(L3983,Table1[],2)</f>
        <v>40 - 49</v>
      </c>
      <c r="N3983" t="str">
        <f>INDEX(Table7[Column1],MATCH(O3983,Table7[Column2]))</f>
        <v>Learning Stage</v>
      </c>
      <c r="O3983">
        <v>5.6158590080000002</v>
      </c>
      <c r="P3983" t="str">
        <f>VLOOKUP(O3983,Table13[],2)</f>
        <v>1 - 5</v>
      </c>
      <c r="Q3983" t="str">
        <f>INDEX(Table8[Column1],MATCH(R3983,Table8[Column2]))</f>
        <v>Habitual</v>
      </c>
      <c r="R3983">
        <v>82.520437340000001</v>
      </c>
      <c r="S3983">
        <f t="shared" si="125"/>
        <v>3.4383515558333331</v>
      </c>
      <c r="T3983" t="s">
        <v>19</v>
      </c>
    </row>
    <row r="3984" spans="1:20" x14ac:dyDescent="0.25">
      <c r="A3984">
        <v>3983</v>
      </c>
      <c r="B3984" t="s">
        <v>34</v>
      </c>
      <c r="C3984" t="s">
        <v>1798</v>
      </c>
      <c r="D3984" t="str">
        <f t="shared" si="124"/>
        <v>Jones Glenn</v>
      </c>
      <c r="E3984" t="s">
        <v>22</v>
      </c>
      <c r="F3984" t="s">
        <v>95</v>
      </c>
      <c r="G3984" t="s">
        <v>2305</v>
      </c>
      <c r="H3984" t="s">
        <v>1826</v>
      </c>
      <c r="I3984" t="s">
        <v>87</v>
      </c>
      <c r="J3984" t="s">
        <v>19</v>
      </c>
      <c r="K3984" t="str">
        <f>INDEX(Table6[Column1],MATCH(L3984,Table6[Column2]))</f>
        <v>Youth</v>
      </c>
      <c r="L3984">
        <v>25.075059880000001</v>
      </c>
      <c r="M3984" t="str">
        <f>VLOOKUP(L3984,Table1[],2)</f>
        <v>20 - 29</v>
      </c>
      <c r="N3984" t="str">
        <f>INDEX(Table7[Column1],MATCH(O3984,Table7[Column2]))</f>
        <v>Learning Stage</v>
      </c>
      <c r="O3984">
        <v>3.5099532510000002</v>
      </c>
      <c r="P3984" t="str">
        <f>VLOOKUP(O3984,Table13[],2)</f>
        <v>1 - 5</v>
      </c>
      <c r="Q3984" t="str">
        <f>INDEX(Table8[Column1],MATCH(R3984,Table8[Column2]))</f>
        <v>Scheduled</v>
      </c>
      <c r="R3984">
        <v>0</v>
      </c>
      <c r="S3984">
        <f t="shared" si="125"/>
        <v>0</v>
      </c>
      <c r="T3984" t="s">
        <v>19</v>
      </c>
    </row>
    <row r="3985" spans="1:20" x14ac:dyDescent="0.25">
      <c r="A3985">
        <v>3984</v>
      </c>
      <c r="B3985" t="s">
        <v>1053</v>
      </c>
      <c r="C3985" t="s">
        <v>404</v>
      </c>
      <c r="D3985" t="str">
        <f t="shared" si="124"/>
        <v>Hill Tina</v>
      </c>
      <c r="E3985" t="s">
        <v>15</v>
      </c>
      <c r="F3985" t="s">
        <v>33</v>
      </c>
      <c r="G3985" t="s">
        <v>2305</v>
      </c>
      <c r="H3985" t="s">
        <v>1826</v>
      </c>
      <c r="I3985" t="s">
        <v>33</v>
      </c>
      <c r="J3985" t="s">
        <v>19</v>
      </c>
      <c r="K3985" t="str">
        <f>INDEX(Table6[Column1],MATCH(L3985,Table6[Column2]))</f>
        <v>Young Adults</v>
      </c>
      <c r="L3985">
        <v>30.975700150000002</v>
      </c>
      <c r="M3985" t="str">
        <f>VLOOKUP(L3985,Table1[],2)</f>
        <v>30 - 39</v>
      </c>
      <c r="N3985" t="str">
        <f>INDEX(Table7[Column1],MATCH(O3985,Table7[Column2]))</f>
        <v>Learning Stage</v>
      </c>
      <c r="O3985">
        <v>4.4361014560000003</v>
      </c>
      <c r="P3985" t="str">
        <f>VLOOKUP(O3985,Table13[],2)</f>
        <v>1 - 5</v>
      </c>
      <c r="Q3985" t="str">
        <f>INDEX(Table8[Column1],MATCH(R3985,Table8[Column2]))</f>
        <v>Scheduled</v>
      </c>
      <c r="R3985">
        <v>0</v>
      </c>
      <c r="S3985">
        <f t="shared" si="125"/>
        <v>0</v>
      </c>
      <c r="T3985" t="s">
        <v>19</v>
      </c>
    </row>
    <row r="3986" spans="1:20" x14ac:dyDescent="0.25">
      <c r="A3986">
        <v>3985</v>
      </c>
      <c r="B3986" t="s">
        <v>2949</v>
      </c>
      <c r="C3986" t="s">
        <v>841</v>
      </c>
      <c r="D3986" t="str">
        <f t="shared" si="124"/>
        <v>Snyder Rosemary</v>
      </c>
      <c r="E3986" t="s">
        <v>15</v>
      </c>
      <c r="F3986" t="s">
        <v>121</v>
      </c>
      <c r="G3986" t="s">
        <v>2724</v>
      </c>
      <c r="H3986" t="s">
        <v>1863</v>
      </c>
      <c r="I3986" t="s">
        <v>121</v>
      </c>
      <c r="J3986" t="s">
        <v>19</v>
      </c>
      <c r="K3986" t="str">
        <f>INDEX(Table6[Column1],MATCH(L3986,Table6[Column2]))</f>
        <v>Seniors</v>
      </c>
      <c r="L3986">
        <v>61.392913620000002</v>
      </c>
      <c r="M3986" t="str">
        <f>VLOOKUP(L3986,Table1[],2)</f>
        <v>60 and Above</v>
      </c>
      <c r="N3986" t="str">
        <f>INDEX(Table7[Column1],MATCH(O3986,Table7[Column2]))</f>
        <v>Learning Stage</v>
      </c>
      <c r="O3986">
        <v>3.9756032549999998</v>
      </c>
      <c r="P3986" t="str">
        <f>VLOOKUP(O3986,Table13[],2)</f>
        <v>1 - 5</v>
      </c>
      <c r="Q3986" t="str">
        <f>INDEX(Table8[Column1],MATCH(R3986,Table8[Column2]))</f>
        <v>Excused</v>
      </c>
      <c r="R3986">
        <v>134.59442480000001</v>
      </c>
      <c r="S3986">
        <f t="shared" si="125"/>
        <v>5.6081010333333339</v>
      </c>
      <c r="T3986" t="s">
        <v>19</v>
      </c>
    </row>
    <row r="3987" spans="1:20" x14ac:dyDescent="0.25">
      <c r="A3987">
        <v>3986</v>
      </c>
      <c r="B3987" t="s">
        <v>1092</v>
      </c>
      <c r="C3987" t="s">
        <v>1686</v>
      </c>
      <c r="D3987" t="str">
        <f t="shared" si="124"/>
        <v>Robinson Travis</v>
      </c>
      <c r="E3987" t="s">
        <v>22</v>
      </c>
      <c r="F3987" t="s">
        <v>33</v>
      </c>
      <c r="G3987" t="s">
        <v>2305</v>
      </c>
      <c r="H3987" t="s">
        <v>1826</v>
      </c>
      <c r="I3987" t="s">
        <v>33</v>
      </c>
      <c r="J3987" t="s">
        <v>19</v>
      </c>
      <c r="K3987" t="str">
        <f>INDEX(Table6[Column1],MATCH(L3987,Table6[Column2]))</f>
        <v>Young Adults</v>
      </c>
      <c r="L3987">
        <v>35.142389940000001</v>
      </c>
      <c r="M3987" t="str">
        <f>VLOOKUP(L3987,Table1[],2)</f>
        <v>30 - 39</v>
      </c>
      <c r="N3987" t="str">
        <f>INDEX(Table7[Column1],MATCH(O3987,Table7[Column2]))</f>
        <v>Learning Stage</v>
      </c>
      <c r="O3987">
        <v>4.3999482600000004</v>
      </c>
      <c r="P3987" t="str">
        <f>VLOOKUP(O3987,Table13[],2)</f>
        <v>1 - 5</v>
      </c>
      <c r="Q3987" t="str">
        <f>INDEX(Table8[Column1],MATCH(R3987,Table8[Column2]))</f>
        <v>Scheduled</v>
      </c>
      <c r="R3987">
        <v>0</v>
      </c>
      <c r="S3987">
        <f t="shared" si="125"/>
        <v>0</v>
      </c>
      <c r="T3987" t="s">
        <v>19</v>
      </c>
    </row>
    <row r="3988" spans="1:20" x14ac:dyDescent="0.25">
      <c r="A3988">
        <v>3987</v>
      </c>
      <c r="B3988" t="s">
        <v>400</v>
      </c>
      <c r="C3988" t="s">
        <v>3512</v>
      </c>
      <c r="D3988" t="str">
        <f t="shared" si="124"/>
        <v>Williams Lorena</v>
      </c>
      <c r="E3988" t="s">
        <v>15</v>
      </c>
      <c r="F3988" t="s">
        <v>121</v>
      </c>
      <c r="G3988" t="s">
        <v>17</v>
      </c>
      <c r="H3988" t="s">
        <v>18</v>
      </c>
      <c r="I3988" t="s">
        <v>121</v>
      </c>
      <c r="J3988" t="s">
        <v>19</v>
      </c>
      <c r="K3988" t="str">
        <f>INDEX(Table6[Column1],MATCH(L3988,Table6[Column2]))</f>
        <v>Young Adults</v>
      </c>
      <c r="L3988">
        <v>35.536572360000001</v>
      </c>
      <c r="M3988" t="str">
        <f>VLOOKUP(L3988,Table1[],2)</f>
        <v>30 - 39</v>
      </c>
      <c r="N3988" t="str">
        <f>INDEX(Table7[Column1],MATCH(O3988,Table7[Column2]))</f>
        <v>Fitting in Stage</v>
      </c>
      <c r="O3988">
        <v>6.0640690130000001</v>
      </c>
      <c r="P3988" t="str">
        <f>VLOOKUP(O3988,Table13[],2)</f>
        <v>6 - 10</v>
      </c>
      <c r="Q3988" t="str">
        <f>INDEX(Table8[Column1],MATCH(R3988,Table8[Column2]))</f>
        <v>Scheduled</v>
      </c>
      <c r="R3988">
        <v>0</v>
      </c>
      <c r="S3988">
        <f t="shared" si="125"/>
        <v>0</v>
      </c>
      <c r="T3988" t="s">
        <v>19</v>
      </c>
    </row>
    <row r="3989" spans="1:20" x14ac:dyDescent="0.25">
      <c r="A3989">
        <v>3988</v>
      </c>
      <c r="B3989" t="s">
        <v>3679</v>
      </c>
      <c r="C3989" t="s">
        <v>3680</v>
      </c>
      <c r="D3989" t="str">
        <f t="shared" si="124"/>
        <v>Genova Janyce</v>
      </c>
      <c r="E3989" t="s">
        <v>15</v>
      </c>
      <c r="F3989" t="s">
        <v>127</v>
      </c>
      <c r="G3989" t="s">
        <v>2305</v>
      </c>
      <c r="H3989" t="s">
        <v>1826</v>
      </c>
      <c r="I3989" t="s">
        <v>127</v>
      </c>
      <c r="J3989" t="s">
        <v>19</v>
      </c>
      <c r="K3989" t="str">
        <f>INDEX(Table6[Column1],MATCH(L3989,Table6[Column2]))</f>
        <v>Young Adults</v>
      </c>
      <c r="L3989">
        <v>39.669545239999998</v>
      </c>
      <c r="M3989" t="str">
        <f>VLOOKUP(L3989,Table1[],2)</f>
        <v>30 - 39</v>
      </c>
      <c r="N3989" t="str">
        <f>INDEX(Table7[Column1],MATCH(O3989,Table7[Column2]))</f>
        <v>Learning Stage</v>
      </c>
      <c r="O3989">
        <v>2.9348898220000001</v>
      </c>
      <c r="P3989" t="str">
        <f>VLOOKUP(O3989,Table13[],2)</f>
        <v>1 - 5</v>
      </c>
      <c r="Q3989" t="str">
        <f>INDEX(Table8[Column1],MATCH(R3989,Table8[Column2]))</f>
        <v>Maintained</v>
      </c>
      <c r="R3989">
        <v>44.17383572</v>
      </c>
      <c r="S3989">
        <f t="shared" si="125"/>
        <v>1.8405764883333331</v>
      </c>
      <c r="T3989" t="s">
        <v>19</v>
      </c>
    </row>
    <row r="3990" spans="1:20" x14ac:dyDescent="0.25">
      <c r="A3990">
        <v>3989</v>
      </c>
      <c r="B3990" t="s">
        <v>3681</v>
      </c>
      <c r="C3990" t="s">
        <v>2738</v>
      </c>
      <c r="D3990" t="str">
        <f t="shared" si="124"/>
        <v>Wiggins Angelina</v>
      </c>
      <c r="E3990" t="s">
        <v>15</v>
      </c>
      <c r="F3990" t="s">
        <v>38</v>
      </c>
      <c r="G3990" t="s">
        <v>2305</v>
      </c>
      <c r="H3990" t="s">
        <v>1826</v>
      </c>
      <c r="I3990" t="s">
        <v>38</v>
      </c>
      <c r="J3990" t="s">
        <v>19</v>
      </c>
      <c r="K3990" t="str">
        <f>INDEX(Table6[Column1],MATCH(L3990,Table6[Column2]))</f>
        <v>Youth</v>
      </c>
      <c r="L3990">
        <v>28.209161590000001</v>
      </c>
      <c r="M3990" t="str">
        <f>VLOOKUP(L3990,Table1[],2)</f>
        <v>20 - 29</v>
      </c>
      <c r="N3990" t="str">
        <f>INDEX(Table7[Column1],MATCH(O3990,Table7[Column2]))</f>
        <v>Learning Stage</v>
      </c>
      <c r="O3990">
        <v>4.1499062159999998</v>
      </c>
      <c r="P3990" t="str">
        <f>VLOOKUP(O3990,Table13[],2)</f>
        <v>1 - 5</v>
      </c>
      <c r="Q3990" t="str">
        <f>INDEX(Table8[Column1],MATCH(R3990,Table8[Column2]))</f>
        <v>Scheduled</v>
      </c>
      <c r="R3990">
        <v>0</v>
      </c>
      <c r="S3990">
        <f t="shared" si="125"/>
        <v>0</v>
      </c>
      <c r="T3990" t="s">
        <v>19</v>
      </c>
    </row>
    <row r="3991" spans="1:20" x14ac:dyDescent="0.25">
      <c r="A3991">
        <v>3990</v>
      </c>
      <c r="B3991" t="s">
        <v>2399</v>
      </c>
      <c r="C3991" t="s">
        <v>3122</v>
      </c>
      <c r="D3991" t="str">
        <f t="shared" si="124"/>
        <v>Soto Christian</v>
      </c>
      <c r="E3991" t="s">
        <v>22</v>
      </c>
      <c r="F3991" t="s">
        <v>358</v>
      </c>
      <c r="G3991" t="s">
        <v>17</v>
      </c>
      <c r="H3991" t="s">
        <v>18</v>
      </c>
      <c r="I3991" t="s">
        <v>358</v>
      </c>
      <c r="J3991" t="s">
        <v>19</v>
      </c>
      <c r="K3991" t="str">
        <f>INDEX(Table6[Column1],MATCH(L3991,Table6[Column2]))</f>
        <v>Young Adults</v>
      </c>
      <c r="L3991">
        <v>32.404206610000003</v>
      </c>
      <c r="M3991" t="str">
        <f>VLOOKUP(L3991,Table1[],2)</f>
        <v>30 - 39</v>
      </c>
      <c r="N3991" t="str">
        <f>INDEX(Table7[Column1],MATCH(O3991,Table7[Column2]))</f>
        <v>Learning Stage</v>
      </c>
      <c r="O3991">
        <v>4.8649390239999999</v>
      </c>
      <c r="P3991" t="str">
        <f>VLOOKUP(O3991,Table13[],2)</f>
        <v>1 - 5</v>
      </c>
      <c r="Q3991" t="str">
        <f>INDEX(Table8[Column1],MATCH(R3991,Table8[Column2]))</f>
        <v>Scheduled</v>
      </c>
      <c r="R3991">
        <v>24.873662960000001</v>
      </c>
      <c r="S3991">
        <f t="shared" si="125"/>
        <v>1.0364026233333334</v>
      </c>
      <c r="T3991" t="s">
        <v>19</v>
      </c>
    </row>
    <row r="3992" spans="1:20" x14ac:dyDescent="0.25">
      <c r="A3992">
        <v>3991</v>
      </c>
      <c r="B3992" t="s">
        <v>98</v>
      </c>
      <c r="C3992" t="s">
        <v>530</v>
      </c>
      <c r="D3992" t="str">
        <f t="shared" si="124"/>
        <v>Thompson Evelyn</v>
      </c>
      <c r="E3992" t="s">
        <v>15</v>
      </c>
      <c r="F3992" t="s">
        <v>33</v>
      </c>
      <c r="G3992" t="s">
        <v>2305</v>
      </c>
      <c r="H3992" t="s">
        <v>1826</v>
      </c>
      <c r="I3992" t="s">
        <v>33</v>
      </c>
      <c r="J3992" t="s">
        <v>19</v>
      </c>
      <c r="K3992" t="str">
        <f>INDEX(Table6[Column1],MATCH(L3992,Table6[Column2]))</f>
        <v>Adults</v>
      </c>
      <c r="L3992">
        <v>46.562451490000001</v>
      </c>
      <c r="M3992" t="str">
        <f>VLOOKUP(L3992,Table1[],2)</f>
        <v>40 - 49</v>
      </c>
      <c r="N3992" t="str">
        <f>INDEX(Table7[Column1],MATCH(O3992,Table7[Column2]))</f>
        <v>Learning Stage</v>
      </c>
      <c r="O3992">
        <v>5.052990297</v>
      </c>
      <c r="P3992" t="str">
        <f>VLOOKUP(O3992,Table13[],2)</f>
        <v>1 - 5</v>
      </c>
      <c r="Q3992" t="str">
        <f>INDEX(Table8[Column1],MATCH(R3992,Table8[Column2]))</f>
        <v>Habitual</v>
      </c>
      <c r="R3992">
        <v>117.7144981</v>
      </c>
      <c r="S3992">
        <f t="shared" si="125"/>
        <v>4.904770754166667</v>
      </c>
      <c r="T3992" t="s">
        <v>19</v>
      </c>
    </row>
    <row r="3993" spans="1:20" x14ac:dyDescent="0.25">
      <c r="A3993">
        <v>3992</v>
      </c>
      <c r="B3993" t="s">
        <v>267</v>
      </c>
      <c r="C3993" t="s">
        <v>3682</v>
      </c>
      <c r="D3993" t="str">
        <f t="shared" si="124"/>
        <v>Johnson Ronny</v>
      </c>
      <c r="E3993" t="s">
        <v>22</v>
      </c>
      <c r="F3993" t="s">
        <v>186</v>
      </c>
      <c r="G3993" t="s">
        <v>1060</v>
      </c>
      <c r="H3993" t="s">
        <v>1061</v>
      </c>
      <c r="I3993" t="s">
        <v>186</v>
      </c>
      <c r="J3993" t="s">
        <v>19</v>
      </c>
      <c r="K3993" t="str">
        <f>INDEX(Table6[Column1],MATCH(L3993,Table6[Column2]))</f>
        <v>Adults</v>
      </c>
      <c r="L3993">
        <v>47.214781109999997</v>
      </c>
      <c r="M3993" t="str">
        <f>VLOOKUP(L3993,Table1[],2)</f>
        <v>40 - 49</v>
      </c>
      <c r="N3993" t="str">
        <f>INDEX(Table7[Column1],MATCH(O3993,Table7[Column2]))</f>
        <v>Learning Stage</v>
      </c>
      <c r="O3993">
        <v>5.355810269</v>
      </c>
      <c r="P3993" t="str">
        <f>VLOOKUP(O3993,Table13[],2)</f>
        <v>1 - 5</v>
      </c>
      <c r="Q3993" t="str">
        <f>INDEX(Table8[Column1],MATCH(R3993,Table8[Column2]))</f>
        <v>Habitual</v>
      </c>
      <c r="R3993">
        <v>82.030277830000003</v>
      </c>
      <c r="S3993">
        <f t="shared" si="125"/>
        <v>3.4179282429166671</v>
      </c>
      <c r="T3993" t="s">
        <v>19</v>
      </c>
    </row>
    <row r="3994" spans="1:20" x14ac:dyDescent="0.25">
      <c r="A3994">
        <v>3993</v>
      </c>
      <c r="B3994" t="s">
        <v>1256</v>
      </c>
      <c r="C3994" t="s">
        <v>401</v>
      </c>
      <c r="D3994" t="str">
        <f t="shared" si="124"/>
        <v>Sampson Michael</v>
      </c>
      <c r="E3994" t="s">
        <v>22</v>
      </c>
      <c r="F3994" t="s">
        <v>192</v>
      </c>
      <c r="G3994" t="s">
        <v>17</v>
      </c>
      <c r="H3994" t="s">
        <v>18</v>
      </c>
      <c r="I3994" t="s">
        <v>192</v>
      </c>
      <c r="J3994" t="s">
        <v>19</v>
      </c>
      <c r="K3994" t="str">
        <f>INDEX(Table6[Column1],MATCH(L3994,Table6[Column2]))</f>
        <v>Young Adults</v>
      </c>
      <c r="L3994">
        <v>37.714830919999997</v>
      </c>
      <c r="M3994" t="str">
        <f>VLOOKUP(L3994,Table1[],2)</f>
        <v>30 - 39</v>
      </c>
      <c r="N3994" t="str">
        <f>INDEX(Table7[Column1],MATCH(O3994,Table7[Column2]))</f>
        <v>Learning Stage</v>
      </c>
      <c r="O3994">
        <v>2.9045710589999998</v>
      </c>
      <c r="P3994" t="str">
        <f>VLOOKUP(O3994,Table13[],2)</f>
        <v>1 - 5</v>
      </c>
      <c r="Q3994" t="str">
        <f>INDEX(Table8[Column1],MATCH(R3994,Table8[Column2]))</f>
        <v>Scheduled</v>
      </c>
      <c r="R3994">
        <v>27.053584270000002</v>
      </c>
      <c r="S3994">
        <f t="shared" si="125"/>
        <v>1.1272326779166666</v>
      </c>
      <c r="T3994" t="s">
        <v>19</v>
      </c>
    </row>
    <row r="3995" spans="1:20" x14ac:dyDescent="0.25">
      <c r="A3995">
        <v>3994</v>
      </c>
      <c r="B3995" t="s">
        <v>1039</v>
      </c>
      <c r="C3995" t="s">
        <v>1002</v>
      </c>
      <c r="D3995" t="str">
        <f t="shared" si="124"/>
        <v>Roberts Pamela</v>
      </c>
      <c r="E3995" t="s">
        <v>15</v>
      </c>
      <c r="F3995" t="s">
        <v>1472</v>
      </c>
      <c r="G3995" t="s">
        <v>513</v>
      </c>
      <c r="H3995" t="s">
        <v>18</v>
      </c>
      <c r="I3995" t="s">
        <v>1472</v>
      </c>
      <c r="J3995" t="s">
        <v>19</v>
      </c>
      <c r="K3995" t="str">
        <f>INDEX(Table6[Column1],MATCH(L3995,Table6[Column2]))</f>
        <v>Elders</v>
      </c>
      <c r="L3995">
        <v>54.07816321</v>
      </c>
      <c r="M3995" t="str">
        <f>VLOOKUP(L3995,Table1[],2)</f>
        <v>50 - 59</v>
      </c>
      <c r="N3995" t="str">
        <f>INDEX(Table7[Column1],MATCH(O3995,Table7[Column2]))</f>
        <v>Learning Stage</v>
      </c>
      <c r="O3995">
        <v>4.6399159320000001</v>
      </c>
      <c r="P3995" t="str">
        <f>VLOOKUP(O3995,Table13[],2)</f>
        <v>1 - 5</v>
      </c>
      <c r="Q3995" t="str">
        <f>INDEX(Table8[Column1],MATCH(R3995,Table8[Column2]))</f>
        <v>Unexcused</v>
      </c>
      <c r="R3995">
        <v>190.4319845</v>
      </c>
      <c r="S3995">
        <f t="shared" si="125"/>
        <v>7.9346660208333333</v>
      </c>
      <c r="T3995" t="s">
        <v>19</v>
      </c>
    </row>
    <row r="3996" spans="1:20" x14ac:dyDescent="0.25">
      <c r="A3996">
        <v>3995</v>
      </c>
      <c r="B3996" t="s">
        <v>620</v>
      </c>
      <c r="C3996" t="s">
        <v>168</v>
      </c>
      <c r="D3996" t="str">
        <f t="shared" si="124"/>
        <v>Lynch Michelle</v>
      </c>
      <c r="E3996" t="s">
        <v>15</v>
      </c>
      <c r="F3996" t="s">
        <v>2390</v>
      </c>
      <c r="G3996" t="s">
        <v>17</v>
      </c>
      <c r="H3996" t="s">
        <v>18</v>
      </c>
      <c r="I3996" t="s">
        <v>138</v>
      </c>
      <c r="J3996" t="s">
        <v>19</v>
      </c>
      <c r="K3996" t="str">
        <f>INDEX(Table6[Column1],MATCH(L3996,Table6[Column2]))</f>
        <v>Adults</v>
      </c>
      <c r="L3996">
        <v>41.850736920000003</v>
      </c>
      <c r="M3996" t="str">
        <f>VLOOKUP(L3996,Table1[],2)</f>
        <v>40 - 49</v>
      </c>
      <c r="N3996" t="str">
        <f>INDEX(Table7[Column1],MATCH(O3996,Table7[Column2]))</f>
        <v>Learning Stage</v>
      </c>
      <c r="O3996">
        <v>4.9085364419999999</v>
      </c>
      <c r="P3996" t="str">
        <f>VLOOKUP(O3996,Table13[],2)</f>
        <v>1 - 5</v>
      </c>
      <c r="Q3996" t="str">
        <f>INDEX(Table8[Column1],MATCH(R3996,Table8[Column2]))</f>
        <v>Maintained</v>
      </c>
      <c r="R3996">
        <v>44.074988560000001</v>
      </c>
      <c r="S3996">
        <f t="shared" si="125"/>
        <v>1.8364578566666667</v>
      </c>
      <c r="T3996" t="s">
        <v>19</v>
      </c>
    </row>
    <row r="3997" spans="1:20" x14ac:dyDescent="0.25">
      <c r="A3997">
        <v>3996</v>
      </c>
      <c r="B3997" t="s">
        <v>3683</v>
      </c>
      <c r="C3997" t="s">
        <v>779</v>
      </c>
      <c r="D3997" t="str">
        <f t="shared" si="124"/>
        <v>Lacombe Eric</v>
      </c>
      <c r="E3997" t="s">
        <v>22</v>
      </c>
      <c r="F3997" t="s">
        <v>30</v>
      </c>
      <c r="G3997" t="s">
        <v>2724</v>
      </c>
      <c r="H3997" t="s">
        <v>1863</v>
      </c>
      <c r="I3997" t="s">
        <v>30</v>
      </c>
      <c r="J3997" t="s">
        <v>19</v>
      </c>
      <c r="K3997" t="str">
        <f>INDEX(Table6[Column1],MATCH(L3997,Table6[Column2]))</f>
        <v>Elders</v>
      </c>
      <c r="L3997">
        <v>51.020706009999998</v>
      </c>
      <c r="M3997" t="str">
        <f>VLOOKUP(L3997,Table1[],2)</f>
        <v>50 - 59</v>
      </c>
      <c r="N3997" t="str">
        <f>INDEX(Table7[Column1],MATCH(O3997,Table7[Column2]))</f>
        <v>Learning Stage</v>
      </c>
      <c r="O3997">
        <v>2.390620593</v>
      </c>
      <c r="P3997" t="str">
        <f>VLOOKUP(O3997,Table13[],2)</f>
        <v>1 - 5</v>
      </c>
      <c r="Q3997" t="str">
        <f>INDEX(Table8[Column1],MATCH(R3997,Table8[Column2]))</f>
        <v>Habitual</v>
      </c>
      <c r="R3997">
        <v>115.60929729999999</v>
      </c>
      <c r="S3997">
        <f t="shared" si="125"/>
        <v>4.8170540541666664</v>
      </c>
      <c r="T3997" t="s">
        <v>19</v>
      </c>
    </row>
    <row r="3998" spans="1:20" x14ac:dyDescent="0.25">
      <c r="A3998">
        <v>3997</v>
      </c>
      <c r="B3998" t="s">
        <v>516</v>
      </c>
      <c r="C3998" t="s">
        <v>1688</v>
      </c>
      <c r="D3998" t="str">
        <f t="shared" si="124"/>
        <v>Norris Roosevelt</v>
      </c>
      <c r="E3998" t="s">
        <v>22</v>
      </c>
      <c r="F3998" t="s">
        <v>16</v>
      </c>
      <c r="G3998" t="s">
        <v>2724</v>
      </c>
      <c r="H3998" t="s">
        <v>1863</v>
      </c>
      <c r="I3998" t="s">
        <v>16</v>
      </c>
      <c r="J3998" t="s">
        <v>19</v>
      </c>
      <c r="K3998" t="str">
        <f>INDEX(Table6[Column1],MATCH(L3998,Table6[Column2]))</f>
        <v>Young Adults</v>
      </c>
      <c r="L3998">
        <v>36.552763130000002</v>
      </c>
      <c r="M3998" t="str">
        <f>VLOOKUP(L3998,Table1[],2)</f>
        <v>30 - 39</v>
      </c>
      <c r="N3998" t="str">
        <f>INDEX(Table7[Column1],MATCH(O3998,Table7[Column2]))</f>
        <v>Fitting in Stage</v>
      </c>
      <c r="O3998">
        <v>6.1724683689999997</v>
      </c>
      <c r="P3998" t="str">
        <f>VLOOKUP(O3998,Table13[],2)</f>
        <v>6 - 10</v>
      </c>
      <c r="Q3998" t="str">
        <f>INDEX(Table8[Column1],MATCH(R3998,Table8[Column2]))</f>
        <v>Scheduled</v>
      </c>
      <c r="R3998">
        <v>36.843963029999998</v>
      </c>
      <c r="S3998">
        <f t="shared" si="125"/>
        <v>1.5351651262499999</v>
      </c>
      <c r="T3998" t="s">
        <v>19</v>
      </c>
    </row>
    <row r="3999" spans="1:20" x14ac:dyDescent="0.25">
      <c r="A3999">
        <v>3998</v>
      </c>
      <c r="B3999" t="s">
        <v>3684</v>
      </c>
      <c r="C3999" t="s">
        <v>164</v>
      </c>
      <c r="D3999" t="str">
        <f t="shared" si="124"/>
        <v>Enriquez Faye</v>
      </c>
      <c r="E3999" t="s">
        <v>15</v>
      </c>
      <c r="F3999" t="s">
        <v>262</v>
      </c>
      <c r="G3999" t="s">
        <v>2305</v>
      </c>
      <c r="H3999" t="s">
        <v>1826</v>
      </c>
      <c r="I3999" t="s">
        <v>262</v>
      </c>
      <c r="J3999" t="s">
        <v>19</v>
      </c>
      <c r="K3999" t="str">
        <f>INDEX(Table6[Column1],MATCH(L3999,Table6[Column2]))</f>
        <v>Adults</v>
      </c>
      <c r="L3999">
        <v>46.722833870000002</v>
      </c>
      <c r="M3999" t="str">
        <f>VLOOKUP(L3999,Table1[],2)</f>
        <v>40 - 49</v>
      </c>
      <c r="N3999" t="str">
        <f>INDEX(Table7[Column1],MATCH(O3999,Table7[Column2]))</f>
        <v>Learning Stage</v>
      </c>
      <c r="O3999">
        <v>3.7743520699999999</v>
      </c>
      <c r="P3999" t="str">
        <f>VLOOKUP(O3999,Table13[],2)</f>
        <v>1 - 5</v>
      </c>
      <c r="Q3999" t="str">
        <f>INDEX(Table8[Column1],MATCH(R3999,Table8[Column2]))</f>
        <v>Habitual</v>
      </c>
      <c r="R3999">
        <v>87.60291891</v>
      </c>
      <c r="S3999">
        <f t="shared" si="125"/>
        <v>3.6501216212500003</v>
      </c>
      <c r="T3999" t="s">
        <v>19</v>
      </c>
    </row>
    <row r="4000" spans="1:20" x14ac:dyDescent="0.25">
      <c r="A4000">
        <v>3999</v>
      </c>
      <c r="B4000" t="s">
        <v>184</v>
      </c>
      <c r="C4000" t="s">
        <v>1662</v>
      </c>
      <c r="D4000" t="str">
        <f t="shared" si="124"/>
        <v>Green Carolyn</v>
      </c>
      <c r="E4000" t="s">
        <v>15</v>
      </c>
      <c r="F4000" t="s">
        <v>38</v>
      </c>
      <c r="G4000" t="s">
        <v>1060</v>
      </c>
      <c r="H4000" t="s">
        <v>1061</v>
      </c>
      <c r="I4000" t="s">
        <v>38</v>
      </c>
      <c r="J4000" t="s">
        <v>19</v>
      </c>
      <c r="K4000" t="str">
        <f>INDEX(Table6[Column1],MATCH(L4000,Table6[Column2]))</f>
        <v>Young Adults</v>
      </c>
      <c r="L4000">
        <v>32.260308649999999</v>
      </c>
      <c r="M4000" t="str">
        <f>VLOOKUP(L4000,Table1[],2)</f>
        <v>30 - 39</v>
      </c>
      <c r="N4000" t="str">
        <f>INDEX(Table7[Column1],MATCH(O4000,Table7[Column2]))</f>
        <v>Learning Stage</v>
      </c>
      <c r="O4000">
        <v>4.9124271320000004</v>
      </c>
      <c r="P4000" t="str">
        <f>VLOOKUP(O4000,Table13[],2)</f>
        <v>1 - 5</v>
      </c>
      <c r="Q4000" t="str">
        <f>INDEX(Table8[Column1],MATCH(R4000,Table8[Column2]))</f>
        <v>Maintained</v>
      </c>
      <c r="R4000">
        <v>48.215850449999998</v>
      </c>
      <c r="S4000">
        <f t="shared" si="125"/>
        <v>2.0089937687499999</v>
      </c>
      <c r="T4000" t="s">
        <v>19</v>
      </c>
    </row>
    <row r="4001" spans="1:20" x14ac:dyDescent="0.25">
      <c r="A4001">
        <v>4000</v>
      </c>
      <c r="B4001" t="s">
        <v>660</v>
      </c>
      <c r="C4001" t="s">
        <v>1312</v>
      </c>
      <c r="D4001" t="str">
        <f t="shared" si="124"/>
        <v>Snow Scott</v>
      </c>
      <c r="E4001" t="s">
        <v>22</v>
      </c>
      <c r="F4001" t="s">
        <v>127</v>
      </c>
      <c r="G4001" t="s">
        <v>2305</v>
      </c>
      <c r="H4001" t="s">
        <v>1826</v>
      </c>
      <c r="I4001" t="s">
        <v>127</v>
      </c>
      <c r="J4001" t="s">
        <v>19</v>
      </c>
      <c r="K4001" t="str">
        <f>INDEX(Table6[Column1],MATCH(L4001,Table6[Column2]))</f>
        <v>Adults</v>
      </c>
      <c r="L4001">
        <v>46.157568120000001</v>
      </c>
      <c r="M4001" t="str">
        <f>VLOOKUP(L4001,Table1[],2)</f>
        <v>40 - 49</v>
      </c>
      <c r="N4001" t="str">
        <f>INDEX(Table7[Column1],MATCH(O4001,Table7[Column2]))</f>
        <v>Learning Stage</v>
      </c>
      <c r="O4001">
        <v>4.1542984929999998</v>
      </c>
      <c r="P4001" t="str">
        <f>VLOOKUP(O4001,Table13[],2)</f>
        <v>1 - 5</v>
      </c>
      <c r="Q4001" t="str">
        <f>INDEX(Table8[Column1],MATCH(R4001,Table8[Column2]))</f>
        <v>Habitual</v>
      </c>
      <c r="R4001">
        <v>102.2177054</v>
      </c>
      <c r="S4001">
        <f t="shared" si="125"/>
        <v>4.2590710583333333</v>
      </c>
      <c r="T4001" t="s">
        <v>19</v>
      </c>
    </row>
    <row r="4002" spans="1:20" x14ac:dyDescent="0.25">
      <c r="A4002">
        <v>4001</v>
      </c>
      <c r="B4002" t="s">
        <v>1166</v>
      </c>
      <c r="C4002" t="s">
        <v>713</v>
      </c>
      <c r="D4002" t="str">
        <f t="shared" si="124"/>
        <v>Robles Angela</v>
      </c>
      <c r="E4002" t="s">
        <v>15</v>
      </c>
      <c r="F4002" t="s">
        <v>95</v>
      </c>
      <c r="G4002" t="s">
        <v>2305</v>
      </c>
      <c r="H4002" t="s">
        <v>1826</v>
      </c>
      <c r="I4002" t="s">
        <v>87</v>
      </c>
      <c r="J4002" t="s">
        <v>19</v>
      </c>
      <c r="K4002" t="str">
        <f>INDEX(Table6[Column1],MATCH(L4002,Table6[Column2]))</f>
        <v>Elders</v>
      </c>
      <c r="L4002">
        <v>51.89377339</v>
      </c>
      <c r="M4002" t="str">
        <f>VLOOKUP(L4002,Table1[],2)</f>
        <v>50 - 59</v>
      </c>
      <c r="N4002" t="str">
        <f>INDEX(Table7[Column1],MATCH(O4002,Table7[Column2]))</f>
        <v>Learning Stage</v>
      </c>
      <c r="O4002">
        <v>4.6488778970000002</v>
      </c>
      <c r="P4002" t="str">
        <f>VLOOKUP(O4002,Table13[],2)</f>
        <v>1 - 5</v>
      </c>
      <c r="Q4002" t="str">
        <f>INDEX(Table8[Column1],MATCH(R4002,Table8[Column2]))</f>
        <v>Habitual</v>
      </c>
      <c r="R4002">
        <v>108.3098044</v>
      </c>
      <c r="S4002">
        <f t="shared" si="125"/>
        <v>4.5129085166666671</v>
      </c>
      <c r="T4002" t="s">
        <v>19</v>
      </c>
    </row>
    <row r="4003" spans="1:20" x14ac:dyDescent="0.25">
      <c r="A4003">
        <v>4002</v>
      </c>
      <c r="B4003" t="s">
        <v>62</v>
      </c>
      <c r="C4003" t="s">
        <v>201</v>
      </c>
      <c r="D4003" t="str">
        <f t="shared" si="124"/>
        <v>Thomas Anthony</v>
      </c>
      <c r="E4003" t="s">
        <v>22</v>
      </c>
      <c r="F4003" t="s">
        <v>485</v>
      </c>
      <c r="G4003" t="s">
        <v>2305</v>
      </c>
      <c r="H4003" t="s">
        <v>1826</v>
      </c>
      <c r="I4003" t="s">
        <v>24</v>
      </c>
      <c r="J4003" t="s">
        <v>19</v>
      </c>
      <c r="K4003" t="str">
        <f>INDEX(Table6[Column1],MATCH(L4003,Table6[Column2]))</f>
        <v>Young Adults</v>
      </c>
      <c r="L4003">
        <v>32.627985150000001</v>
      </c>
      <c r="M4003" t="str">
        <f>VLOOKUP(L4003,Table1[],2)</f>
        <v>30 - 39</v>
      </c>
      <c r="N4003" t="str">
        <f>INDEX(Table7[Column1],MATCH(O4003,Table7[Column2]))</f>
        <v>Learning Stage</v>
      </c>
      <c r="O4003">
        <v>4.1224092199999998</v>
      </c>
      <c r="P4003" t="str">
        <f>VLOOKUP(O4003,Table13[],2)</f>
        <v>1 - 5</v>
      </c>
      <c r="Q4003" t="str">
        <f>INDEX(Table8[Column1],MATCH(R4003,Table8[Column2]))</f>
        <v>Scheduled</v>
      </c>
      <c r="R4003">
        <v>0</v>
      </c>
      <c r="S4003">
        <f t="shared" si="125"/>
        <v>0</v>
      </c>
      <c r="T4003" t="s">
        <v>19</v>
      </c>
    </row>
    <row r="4004" spans="1:20" x14ac:dyDescent="0.25">
      <c r="A4004">
        <v>4003</v>
      </c>
      <c r="B4004" t="s">
        <v>864</v>
      </c>
      <c r="C4004" t="s">
        <v>1093</v>
      </c>
      <c r="D4004" t="str">
        <f t="shared" si="124"/>
        <v>Jimenez Derrick</v>
      </c>
      <c r="E4004" t="s">
        <v>22</v>
      </c>
      <c r="F4004" t="s">
        <v>38</v>
      </c>
      <c r="G4004" t="s">
        <v>17</v>
      </c>
      <c r="H4004" t="s">
        <v>18</v>
      </c>
      <c r="I4004" t="s">
        <v>38</v>
      </c>
      <c r="J4004" t="s">
        <v>19</v>
      </c>
      <c r="K4004" t="str">
        <f>INDEX(Table6[Column1],MATCH(L4004,Table6[Column2]))</f>
        <v>Young Adults</v>
      </c>
      <c r="L4004">
        <v>36.932063820000003</v>
      </c>
      <c r="M4004" t="str">
        <f>VLOOKUP(L4004,Table1[],2)</f>
        <v>30 - 39</v>
      </c>
      <c r="N4004" t="str">
        <f>INDEX(Table7[Column1],MATCH(O4004,Table7[Column2]))</f>
        <v>Learning Stage</v>
      </c>
      <c r="O4004">
        <v>4.6938039829999996</v>
      </c>
      <c r="P4004" t="str">
        <f>VLOOKUP(O4004,Table13[],2)</f>
        <v>1 - 5</v>
      </c>
      <c r="Q4004" t="str">
        <f>INDEX(Table8[Column1],MATCH(R4004,Table8[Column2]))</f>
        <v>Maintained</v>
      </c>
      <c r="R4004">
        <v>46.373611930000003</v>
      </c>
      <c r="S4004">
        <f t="shared" si="125"/>
        <v>1.9322338304166669</v>
      </c>
      <c r="T4004" t="s">
        <v>19</v>
      </c>
    </row>
    <row r="4005" spans="1:20" x14ac:dyDescent="0.25">
      <c r="A4005">
        <v>4004</v>
      </c>
      <c r="B4005" t="s">
        <v>267</v>
      </c>
      <c r="C4005" t="s">
        <v>1922</v>
      </c>
      <c r="D4005" t="str">
        <f t="shared" si="124"/>
        <v>Johnson Dorothy</v>
      </c>
      <c r="E4005" t="s">
        <v>15</v>
      </c>
      <c r="F4005" t="s">
        <v>30</v>
      </c>
      <c r="G4005" t="s">
        <v>2724</v>
      </c>
      <c r="H4005" t="s">
        <v>1863</v>
      </c>
      <c r="I4005" t="s">
        <v>30</v>
      </c>
      <c r="J4005" t="s">
        <v>19</v>
      </c>
      <c r="K4005" t="str">
        <f>INDEX(Table6[Column1],MATCH(L4005,Table6[Column2]))</f>
        <v>Young Adults</v>
      </c>
      <c r="L4005">
        <v>30.555135379999999</v>
      </c>
      <c r="M4005" t="str">
        <f>VLOOKUP(L4005,Table1[],2)</f>
        <v>30 - 39</v>
      </c>
      <c r="N4005" t="str">
        <f>INDEX(Table7[Column1],MATCH(O4005,Table7[Column2]))</f>
        <v>Learning Stage</v>
      </c>
      <c r="O4005">
        <v>2.6238955320000001</v>
      </c>
      <c r="P4005" t="str">
        <f>VLOOKUP(O4005,Table13[],2)</f>
        <v>1 - 5</v>
      </c>
      <c r="Q4005" t="str">
        <f>INDEX(Table8[Column1],MATCH(R4005,Table8[Column2]))</f>
        <v>Scheduled</v>
      </c>
      <c r="R4005">
        <v>17.450569099999999</v>
      </c>
      <c r="S4005">
        <f t="shared" si="125"/>
        <v>0.7271070458333333</v>
      </c>
      <c r="T4005" t="s">
        <v>19</v>
      </c>
    </row>
    <row r="4006" spans="1:20" x14ac:dyDescent="0.25">
      <c r="A4006">
        <v>4005</v>
      </c>
      <c r="B4006" t="s">
        <v>1160</v>
      </c>
      <c r="C4006" t="s">
        <v>3685</v>
      </c>
      <c r="D4006" t="str">
        <f t="shared" si="124"/>
        <v>Barber Dianne</v>
      </c>
      <c r="E4006" t="s">
        <v>15</v>
      </c>
      <c r="F4006" t="s">
        <v>30</v>
      </c>
      <c r="G4006" t="s">
        <v>2724</v>
      </c>
      <c r="H4006" t="s">
        <v>1863</v>
      </c>
      <c r="I4006" t="s">
        <v>30</v>
      </c>
      <c r="J4006" t="s">
        <v>19</v>
      </c>
      <c r="K4006" t="str">
        <f>INDEX(Table6[Column1],MATCH(L4006,Table6[Column2]))</f>
        <v>Adults</v>
      </c>
      <c r="L4006">
        <v>40.540400179999999</v>
      </c>
      <c r="M4006" t="str">
        <f>VLOOKUP(L4006,Table1[],2)</f>
        <v>40 - 49</v>
      </c>
      <c r="N4006" t="str">
        <f>INDEX(Table7[Column1],MATCH(O4006,Table7[Column2]))</f>
        <v>Fitting in Stage</v>
      </c>
      <c r="O4006">
        <v>6.1230784180000004</v>
      </c>
      <c r="P4006" t="str">
        <f>VLOOKUP(O4006,Table13[],2)</f>
        <v>6 - 10</v>
      </c>
      <c r="Q4006" t="str">
        <f>INDEX(Table8[Column1],MATCH(R4006,Table8[Column2]))</f>
        <v>Maintained</v>
      </c>
      <c r="R4006">
        <v>79.799682169999997</v>
      </c>
      <c r="S4006">
        <f t="shared" si="125"/>
        <v>3.3249867570833334</v>
      </c>
      <c r="T4006" t="s">
        <v>19</v>
      </c>
    </row>
    <row r="4007" spans="1:20" x14ac:dyDescent="0.25">
      <c r="A4007">
        <v>4006</v>
      </c>
      <c r="B4007" t="s">
        <v>763</v>
      </c>
      <c r="C4007" t="s">
        <v>396</v>
      </c>
      <c r="D4007" t="str">
        <f t="shared" si="124"/>
        <v>Howard Sarah</v>
      </c>
      <c r="E4007" t="s">
        <v>15</v>
      </c>
      <c r="F4007" t="s">
        <v>16</v>
      </c>
      <c r="G4007" t="s">
        <v>2724</v>
      </c>
      <c r="H4007" t="s">
        <v>1863</v>
      </c>
      <c r="I4007" t="s">
        <v>16</v>
      </c>
      <c r="J4007" t="s">
        <v>19</v>
      </c>
      <c r="K4007" t="str">
        <f>INDEX(Table6[Column1],MATCH(L4007,Table6[Column2]))</f>
        <v>Adults</v>
      </c>
      <c r="L4007">
        <v>41.997324900000002</v>
      </c>
      <c r="M4007" t="str">
        <f>VLOOKUP(L4007,Table1[],2)</f>
        <v>40 - 49</v>
      </c>
      <c r="N4007" t="str">
        <f>INDEX(Table7[Column1],MATCH(O4007,Table7[Column2]))</f>
        <v>Learning Stage</v>
      </c>
      <c r="O4007">
        <v>4.1633905139999996</v>
      </c>
      <c r="P4007" t="str">
        <f>VLOOKUP(O4007,Table13[],2)</f>
        <v>1 - 5</v>
      </c>
      <c r="Q4007" t="str">
        <f>INDEX(Table8[Column1],MATCH(R4007,Table8[Column2]))</f>
        <v>Maintained</v>
      </c>
      <c r="R4007">
        <v>43.555734030000004</v>
      </c>
      <c r="S4007">
        <f t="shared" si="125"/>
        <v>1.8148222512500003</v>
      </c>
      <c r="T4007" t="s">
        <v>19</v>
      </c>
    </row>
    <row r="4008" spans="1:20" x14ac:dyDescent="0.25">
      <c r="A4008">
        <v>4007</v>
      </c>
      <c r="B4008" t="s">
        <v>3686</v>
      </c>
      <c r="C4008" t="s">
        <v>1708</v>
      </c>
      <c r="D4008" t="str">
        <f t="shared" si="124"/>
        <v>Dodgen Jeff</v>
      </c>
      <c r="E4008" t="s">
        <v>22</v>
      </c>
      <c r="F4008" t="s">
        <v>586</v>
      </c>
      <c r="G4008" t="s">
        <v>2305</v>
      </c>
      <c r="H4008" t="s">
        <v>1826</v>
      </c>
      <c r="I4008" t="s">
        <v>90</v>
      </c>
      <c r="J4008" t="s">
        <v>19</v>
      </c>
      <c r="K4008" t="str">
        <f>INDEX(Table6[Column1],MATCH(L4008,Table6[Column2]))</f>
        <v>Young Adults</v>
      </c>
      <c r="L4008">
        <v>39.526556429999999</v>
      </c>
      <c r="M4008" t="str">
        <f>VLOOKUP(L4008,Table1[],2)</f>
        <v>30 - 39</v>
      </c>
      <c r="N4008" t="str">
        <f>INDEX(Table7[Column1],MATCH(O4008,Table7[Column2]))</f>
        <v>Learning Stage</v>
      </c>
      <c r="O4008">
        <v>3.0270388690000001</v>
      </c>
      <c r="P4008" t="str">
        <f>VLOOKUP(O4008,Table13[],2)</f>
        <v>1 - 5</v>
      </c>
      <c r="Q4008" t="str">
        <f>INDEX(Table8[Column1],MATCH(R4008,Table8[Column2]))</f>
        <v>Maintained</v>
      </c>
      <c r="R4008">
        <v>42.221109140000003</v>
      </c>
      <c r="S4008">
        <f t="shared" si="125"/>
        <v>1.7592128808333334</v>
      </c>
      <c r="T4008" t="s">
        <v>19</v>
      </c>
    </row>
    <row r="4009" spans="1:20" x14ac:dyDescent="0.25">
      <c r="A4009">
        <v>4008</v>
      </c>
      <c r="B4009" t="s">
        <v>3687</v>
      </c>
      <c r="C4009" t="s">
        <v>210</v>
      </c>
      <c r="D4009" t="str">
        <f t="shared" si="124"/>
        <v>Bentley Kenneth</v>
      </c>
      <c r="E4009" t="s">
        <v>22</v>
      </c>
      <c r="F4009" t="s">
        <v>520</v>
      </c>
      <c r="G4009" t="s">
        <v>17</v>
      </c>
      <c r="H4009" t="s">
        <v>18</v>
      </c>
      <c r="I4009" t="s">
        <v>54</v>
      </c>
      <c r="J4009" t="s">
        <v>19</v>
      </c>
      <c r="K4009" t="str">
        <f>INDEX(Table6[Column1],MATCH(L4009,Table6[Column2]))</f>
        <v>Adults</v>
      </c>
      <c r="L4009">
        <v>41.566995159999998</v>
      </c>
      <c r="M4009" t="str">
        <f>VLOOKUP(L4009,Table1[],2)</f>
        <v>40 - 49</v>
      </c>
      <c r="N4009" t="str">
        <f>INDEX(Table7[Column1],MATCH(O4009,Table7[Column2]))</f>
        <v>Fitting in Stage</v>
      </c>
      <c r="O4009">
        <v>6.527415006</v>
      </c>
      <c r="P4009" t="str">
        <f>VLOOKUP(O4009,Table13[],2)</f>
        <v>6 - 10</v>
      </c>
      <c r="Q4009" t="str">
        <f>INDEX(Table8[Column1],MATCH(R4009,Table8[Column2]))</f>
        <v>Habitual</v>
      </c>
      <c r="R4009">
        <v>98.665915560000002</v>
      </c>
      <c r="S4009">
        <f t="shared" si="125"/>
        <v>4.1110798150000001</v>
      </c>
      <c r="T4009" t="s">
        <v>19</v>
      </c>
    </row>
    <row r="4010" spans="1:20" x14ac:dyDescent="0.25">
      <c r="A4010">
        <v>4009</v>
      </c>
      <c r="B4010" t="s">
        <v>3688</v>
      </c>
      <c r="C4010" t="s">
        <v>467</v>
      </c>
      <c r="D4010" t="str">
        <f t="shared" si="124"/>
        <v>McGeehan Kevin</v>
      </c>
      <c r="E4010" t="s">
        <v>22</v>
      </c>
      <c r="F4010" t="s">
        <v>675</v>
      </c>
      <c r="G4010" t="s">
        <v>2305</v>
      </c>
      <c r="H4010" t="s">
        <v>1826</v>
      </c>
      <c r="I4010" t="s">
        <v>24</v>
      </c>
      <c r="J4010" t="s">
        <v>19</v>
      </c>
      <c r="K4010" t="str">
        <f>INDEX(Table6[Column1],MATCH(L4010,Table6[Column2]))</f>
        <v>Adults</v>
      </c>
      <c r="L4010">
        <v>47.361632530000001</v>
      </c>
      <c r="M4010" t="str">
        <f>VLOOKUP(L4010,Table1[],2)</f>
        <v>40 - 49</v>
      </c>
      <c r="N4010" t="str">
        <f>INDEX(Table7[Column1],MATCH(O4010,Table7[Column2]))</f>
        <v>Learning Stage</v>
      </c>
      <c r="O4010">
        <v>4.3204510660000004</v>
      </c>
      <c r="P4010" t="str">
        <f>VLOOKUP(O4010,Table13[],2)</f>
        <v>1 - 5</v>
      </c>
      <c r="Q4010" t="str">
        <f>INDEX(Table8[Column1],MATCH(R4010,Table8[Column2]))</f>
        <v>Maintained</v>
      </c>
      <c r="R4010">
        <v>42.754464990000002</v>
      </c>
      <c r="S4010">
        <f t="shared" si="125"/>
        <v>1.7814360412500001</v>
      </c>
      <c r="T4010" t="s">
        <v>19</v>
      </c>
    </row>
    <row r="4011" spans="1:20" x14ac:dyDescent="0.25">
      <c r="A4011">
        <v>4010</v>
      </c>
      <c r="B4011" t="s">
        <v>3116</v>
      </c>
      <c r="C4011" t="s">
        <v>1262</v>
      </c>
      <c r="D4011" t="str">
        <f t="shared" si="124"/>
        <v>Shaw Rolando</v>
      </c>
      <c r="E4011" t="s">
        <v>22</v>
      </c>
      <c r="F4011" t="s">
        <v>407</v>
      </c>
      <c r="G4011" t="s">
        <v>2305</v>
      </c>
      <c r="H4011" t="s">
        <v>1826</v>
      </c>
      <c r="I4011" t="s">
        <v>407</v>
      </c>
      <c r="J4011" t="s">
        <v>19</v>
      </c>
      <c r="K4011" t="str">
        <f>INDEX(Table6[Column1],MATCH(L4011,Table6[Column2]))</f>
        <v>Adults</v>
      </c>
      <c r="L4011">
        <v>47.926533630000002</v>
      </c>
      <c r="M4011" t="str">
        <f>VLOOKUP(L4011,Table1[],2)</f>
        <v>40 - 49</v>
      </c>
      <c r="N4011" t="str">
        <f>INDEX(Table7[Column1],MATCH(O4011,Table7[Column2]))</f>
        <v>Learning Stage</v>
      </c>
      <c r="O4011">
        <v>1.466113284</v>
      </c>
      <c r="P4011" t="str">
        <f>VLOOKUP(O4011,Table13[],2)</f>
        <v>1 - 5</v>
      </c>
      <c r="Q4011" t="str">
        <f>INDEX(Table8[Column1],MATCH(R4011,Table8[Column2]))</f>
        <v>Maintained</v>
      </c>
      <c r="R4011">
        <v>51.400728370000003</v>
      </c>
      <c r="S4011">
        <f t="shared" si="125"/>
        <v>2.1416970154166668</v>
      </c>
      <c r="T4011" t="s">
        <v>19</v>
      </c>
    </row>
    <row r="4012" spans="1:20" x14ac:dyDescent="0.25">
      <c r="A4012">
        <v>4011</v>
      </c>
      <c r="B4012" t="s">
        <v>2524</v>
      </c>
      <c r="C4012" t="s">
        <v>79</v>
      </c>
      <c r="D4012" t="str">
        <f t="shared" si="124"/>
        <v>Buscher Jennifer</v>
      </c>
      <c r="E4012" t="s">
        <v>15</v>
      </c>
      <c r="F4012" t="s">
        <v>2004</v>
      </c>
      <c r="G4012" t="s">
        <v>2305</v>
      </c>
      <c r="H4012" t="s">
        <v>1826</v>
      </c>
      <c r="I4012" t="s">
        <v>87</v>
      </c>
      <c r="J4012" t="s">
        <v>19</v>
      </c>
      <c r="K4012" t="str">
        <f>INDEX(Table6[Column1],MATCH(L4012,Table6[Column2]))</f>
        <v>Seniors</v>
      </c>
      <c r="L4012">
        <v>66.296654090000004</v>
      </c>
      <c r="M4012" t="str">
        <f>VLOOKUP(L4012,Table1[],2)</f>
        <v>60 and Above</v>
      </c>
      <c r="N4012" t="str">
        <f>INDEX(Table7[Column1],MATCH(O4012,Table7[Column2]))</f>
        <v>Learning Stage</v>
      </c>
      <c r="O4012">
        <v>5.2501316410000003</v>
      </c>
      <c r="P4012" t="str">
        <f>VLOOKUP(O4012,Table13[],2)</f>
        <v>1 - 5</v>
      </c>
      <c r="Q4012" t="str">
        <f>INDEX(Table8[Column1],MATCH(R4012,Table8[Column2]))</f>
        <v>Unexcused</v>
      </c>
      <c r="R4012">
        <v>197.32279510000001</v>
      </c>
      <c r="S4012">
        <f t="shared" si="125"/>
        <v>8.221783129166667</v>
      </c>
      <c r="T4012" t="s">
        <v>19</v>
      </c>
    </row>
    <row r="4013" spans="1:20" x14ac:dyDescent="0.25">
      <c r="A4013">
        <v>4012</v>
      </c>
      <c r="B4013" t="s">
        <v>1220</v>
      </c>
      <c r="C4013" t="s">
        <v>1115</v>
      </c>
      <c r="D4013" t="str">
        <f t="shared" si="124"/>
        <v>Salazar Jonathan</v>
      </c>
      <c r="E4013" t="s">
        <v>22</v>
      </c>
      <c r="F4013" t="s">
        <v>33</v>
      </c>
      <c r="G4013" t="s">
        <v>2305</v>
      </c>
      <c r="H4013" t="s">
        <v>1826</v>
      </c>
      <c r="I4013" t="s">
        <v>33</v>
      </c>
      <c r="J4013" t="s">
        <v>19</v>
      </c>
      <c r="K4013" t="str">
        <f>INDEX(Table6[Column1],MATCH(L4013,Table6[Column2]))</f>
        <v>Adults</v>
      </c>
      <c r="L4013">
        <v>48.018900850000001</v>
      </c>
      <c r="M4013" t="str">
        <f>VLOOKUP(L4013,Table1[],2)</f>
        <v>40 - 49</v>
      </c>
      <c r="N4013" t="str">
        <f>INDEX(Table7[Column1],MATCH(O4013,Table7[Column2]))</f>
        <v>Fitting in Stage</v>
      </c>
      <c r="O4013">
        <v>7.0172679929999999</v>
      </c>
      <c r="P4013" t="str">
        <f>VLOOKUP(O4013,Table13[],2)</f>
        <v>6 - 10</v>
      </c>
      <c r="Q4013" t="str">
        <f>INDEX(Table8[Column1],MATCH(R4013,Table8[Column2]))</f>
        <v>Maintained</v>
      </c>
      <c r="R4013">
        <v>61.746066390000003</v>
      </c>
      <c r="S4013">
        <f t="shared" si="125"/>
        <v>2.5727527662500003</v>
      </c>
      <c r="T4013" t="s">
        <v>19</v>
      </c>
    </row>
    <row r="4014" spans="1:20" x14ac:dyDescent="0.25">
      <c r="A4014">
        <v>4013</v>
      </c>
      <c r="B4014" t="s">
        <v>400</v>
      </c>
      <c r="C4014" t="s">
        <v>3689</v>
      </c>
      <c r="D4014" t="str">
        <f t="shared" si="124"/>
        <v>Williams Evan</v>
      </c>
      <c r="E4014" t="s">
        <v>22</v>
      </c>
      <c r="F4014" t="s">
        <v>38</v>
      </c>
      <c r="G4014" t="s">
        <v>17</v>
      </c>
      <c r="H4014" t="s">
        <v>18</v>
      </c>
      <c r="I4014" t="s">
        <v>38</v>
      </c>
      <c r="J4014" t="s">
        <v>19</v>
      </c>
      <c r="K4014" t="str">
        <f>INDEX(Table6[Column1],MATCH(L4014,Table6[Column2]))</f>
        <v>Young Adults</v>
      </c>
      <c r="L4014">
        <v>36.239165560000004</v>
      </c>
      <c r="M4014" t="str">
        <f>VLOOKUP(L4014,Table1[],2)</f>
        <v>30 - 39</v>
      </c>
      <c r="N4014" t="str">
        <f>INDEX(Table7[Column1],MATCH(O4014,Table7[Column2]))</f>
        <v>Learning Stage</v>
      </c>
      <c r="O4014">
        <v>3.3279866400000002</v>
      </c>
      <c r="P4014" t="str">
        <f>VLOOKUP(O4014,Table13[],2)</f>
        <v>1 - 5</v>
      </c>
      <c r="Q4014" t="str">
        <f>INDEX(Table8[Column1],MATCH(R4014,Table8[Column2]))</f>
        <v>Scheduled</v>
      </c>
      <c r="R4014">
        <v>32.417552229999998</v>
      </c>
      <c r="S4014">
        <f t="shared" si="125"/>
        <v>1.3507313429166665</v>
      </c>
      <c r="T4014" t="s">
        <v>19</v>
      </c>
    </row>
    <row r="4015" spans="1:20" x14ac:dyDescent="0.25">
      <c r="A4015">
        <v>4014</v>
      </c>
      <c r="B4015" t="s">
        <v>3690</v>
      </c>
      <c r="C4015" t="s">
        <v>812</v>
      </c>
      <c r="D4015" t="str">
        <f t="shared" si="124"/>
        <v>Mullane Helen</v>
      </c>
      <c r="E4015" t="s">
        <v>15</v>
      </c>
      <c r="F4015" t="s">
        <v>84</v>
      </c>
      <c r="G4015" t="s">
        <v>2305</v>
      </c>
      <c r="H4015" t="s">
        <v>1826</v>
      </c>
      <c r="I4015" t="s">
        <v>84</v>
      </c>
      <c r="J4015" t="s">
        <v>19</v>
      </c>
      <c r="K4015" t="str">
        <f>INDEX(Table6[Column1],MATCH(L4015,Table6[Column2]))</f>
        <v>Youth</v>
      </c>
      <c r="L4015">
        <v>28.854070879999998</v>
      </c>
      <c r="M4015" t="str">
        <f>VLOOKUP(L4015,Table1[],2)</f>
        <v>20 - 29</v>
      </c>
      <c r="N4015" t="str">
        <f>INDEX(Table7[Column1],MATCH(O4015,Table7[Column2]))</f>
        <v>Learning Stage</v>
      </c>
      <c r="O4015">
        <v>3.4323320320000001</v>
      </c>
      <c r="P4015" t="str">
        <f>VLOOKUP(O4015,Table13[],2)</f>
        <v>1 - 5</v>
      </c>
      <c r="Q4015" t="str">
        <f>INDEX(Table8[Column1],MATCH(R4015,Table8[Column2]))</f>
        <v>Scheduled</v>
      </c>
      <c r="R4015">
        <v>0</v>
      </c>
      <c r="S4015">
        <f t="shared" si="125"/>
        <v>0</v>
      </c>
      <c r="T4015" t="s">
        <v>19</v>
      </c>
    </row>
    <row r="4016" spans="1:20" x14ac:dyDescent="0.25">
      <c r="A4016">
        <v>4015</v>
      </c>
      <c r="B4016" t="s">
        <v>3691</v>
      </c>
      <c r="C4016" t="s">
        <v>93</v>
      </c>
      <c r="D4016" t="str">
        <f t="shared" si="124"/>
        <v>Vaughan William</v>
      </c>
      <c r="E4016" t="s">
        <v>22</v>
      </c>
      <c r="F4016" t="s">
        <v>24</v>
      </c>
      <c r="G4016" t="s">
        <v>2305</v>
      </c>
      <c r="H4016" t="s">
        <v>1826</v>
      </c>
      <c r="I4016" t="s">
        <v>24</v>
      </c>
      <c r="J4016" t="s">
        <v>19</v>
      </c>
      <c r="K4016" t="str">
        <f>INDEX(Table6[Column1],MATCH(L4016,Table6[Column2]))</f>
        <v>Adults</v>
      </c>
      <c r="L4016">
        <v>43.757232090000002</v>
      </c>
      <c r="M4016" t="str">
        <f>VLOOKUP(L4016,Table1[],2)</f>
        <v>40 - 49</v>
      </c>
      <c r="N4016" t="str">
        <f>INDEX(Table7[Column1],MATCH(O4016,Table7[Column2]))</f>
        <v>Learning Stage</v>
      </c>
      <c r="O4016">
        <v>5.6613202349999998</v>
      </c>
      <c r="P4016" t="str">
        <f>VLOOKUP(O4016,Table13[],2)</f>
        <v>1 - 5</v>
      </c>
      <c r="Q4016" t="str">
        <f>INDEX(Table8[Column1],MATCH(R4016,Table8[Column2]))</f>
        <v>Scheduled</v>
      </c>
      <c r="R4016">
        <v>19.239770159999999</v>
      </c>
      <c r="S4016">
        <f t="shared" si="125"/>
        <v>0.80165708999999996</v>
      </c>
      <c r="T4016" t="s">
        <v>19</v>
      </c>
    </row>
    <row r="4017" spans="1:20" x14ac:dyDescent="0.25">
      <c r="A4017">
        <v>4016</v>
      </c>
      <c r="B4017" t="s">
        <v>3692</v>
      </c>
      <c r="C4017" t="s">
        <v>763</v>
      </c>
      <c r="D4017" t="str">
        <f t="shared" si="124"/>
        <v>Finlayson Howard</v>
      </c>
      <c r="E4017" t="s">
        <v>22</v>
      </c>
      <c r="F4017" t="s">
        <v>169</v>
      </c>
      <c r="G4017" t="s">
        <v>2305</v>
      </c>
      <c r="H4017" t="s">
        <v>1826</v>
      </c>
      <c r="I4017" t="s">
        <v>169</v>
      </c>
      <c r="J4017" t="s">
        <v>19</v>
      </c>
      <c r="K4017" t="str">
        <f>INDEX(Table6[Column1],MATCH(L4017,Table6[Column2]))</f>
        <v>Young Adults</v>
      </c>
      <c r="L4017">
        <v>34.341386309999997</v>
      </c>
      <c r="M4017" t="str">
        <f>VLOOKUP(L4017,Table1[],2)</f>
        <v>30 - 39</v>
      </c>
      <c r="N4017" t="str">
        <f>INDEX(Table7[Column1],MATCH(O4017,Table7[Column2]))</f>
        <v>Learning Stage</v>
      </c>
      <c r="O4017">
        <v>5.9004163399999996</v>
      </c>
      <c r="P4017" t="str">
        <f>VLOOKUP(O4017,Table13[],2)</f>
        <v>1 - 5</v>
      </c>
      <c r="Q4017" t="str">
        <f>INDEX(Table8[Column1],MATCH(R4017,Table8[Column2]))</f>
        <v>Scheduled</v>
      </c>
      <c r="R4017">
        <v>9.6345259829999996</v>
      </c>
      <c r="S4017">
        <f t="shared" si="125"/>
        <v>0.40143858262499998</v>
      </c>
      <c r="T4017" t="s">
        <v>19</v>
      </c>
    </row>
    <row r="4018" spans="1:20" x14ac:dyDescent="0.25">
      <c r="A4018">
        <v>4017</v>
      </c>
      <c r="B4018" t="s">
        <v>3486</v>
      </c>
      <c r="C4018" t="s">
        <v>52</v>
      </c>
      <c r="D4018" t="str">
        <f t="shared" si="124"/>
        <v>Gowen John</v>
      </c>
      <c r="E4018" t="s">
        <v>22</v>
      </c>
      <c r="F4018" t="s">
        <v>38</v>
      </c>
      <c r="G4018" t="s">
        <v>17</v>
      </c>
      <c r="H4018" t="s">
        <v>18</v>
      </c>
      <c r="I4018" t="s">
        <v>38</v>
      </c>
      <c r="J4018" t="s">
        <v>19</v>
      </c>
      <c r="K4018" t="str">
        <f>INDEX(Table6[Column1],MATCH(L4018,Table6[Column2]))</f>
        <v>Adults</v>
      </c>
      <c r="L4018">
        <v>45.920397790000003</v>
      </c>
      <c r="M4018" t="str">
        <f>VLOOKUP(L4018,Table1[],2)</f>
        <v>40 - 49</v>
      </c>
      <c r="N4018" t="str">
        <f>INDEX(Table7[Column1],MATCH(O4018,Table7[Column2]))</f>
        <v>Learning Stage</v>
      </c>
      <c r="O4018">
        <v>5.852016753</v>
      </c>
      <c r="P4018" t="str">
        <f>VLOOKUP(O4018,Table13[],2)</f>
        <v>1 - 5</v>
      </c>
      <c r="Q4018" t="str">
        <f>INDEX(Table8[Column1],MATCH(R4018,Table8[Column2]))</f>
        <v>Habitual</v>
      </c>
      <c r="R4018">
        <v>96.497088180000006</v>
      </c>
      <c r="S4018">
        <f t="shared" si="125"/>
        <v>4.0207120075000002</v>
      </c>
      <c r="T4018" t="s">
        <v>19</v>
      </c>
    </row>
    <row r="4019" spans="1:20" x14ac:dyDescent="0.25">
      <c r="A4019">
        <v>4018</v>
      </c>
      <c r="B4019" t="s">
        <v>3693</v>
      </c>
      <c r="C4019" t="s">
        <v>131</v>
      </c>
      <c r="D4019" t="str">
        <f t="shared" si="124"/>
        <v>Headley Belle</v>
      </c>
      <c r="E4019" t="s">
        <v>15</v>
      </c>
      <c r="F4019" t="s">
        <v>176</v>
      </c>
      <c r="G4019" t="s">
        <v>2305</v>
      </c>
      <c r="H4019" t="s">
        <v>1826</v>
      </c>
      <c r="I4019" t="s">
        <v>134</v>
      </c>
      <c r="J4019" t="s">
        <v>19</v>
      </c>
      <c r="K4019" t="str">
        <f>INDEX(Table6[Column1],MATCH(L4019,Table6[Column2]))</f>
        <v>Young Adults</v>
      </c>
      <c r="L4019">
        <v>39.48935994</v>
      </c>
      <c r="M4019" t="str">
        <f>VLOOKUP(L4019,Table1[],2)</f>
        <v>30 - 39</v>
      </c>
      <c r="N4019" t="str">
        <f>INDEX(Table7[Column1],MATCH(O4019,Table7[Column2]))</f>
        <v>Fitting in Stage</v>
      </c>
      <c r="O4019">
        <v>6.0601949829999997</v>
      </c>
      <c r="P4019" t="str">
        <f>VLOOKUP(O4019,Table13[],2)</f>
        <v>6 - 10</v>
      </c>
      <c r="Q4019" t="str">
        <f>INDEX(Table8[Column1],MATCH(R4019,Table8[Column2]))</f>
        <v>Scheduled</v>
      </c>
      <c r="R4019">
        <v>0</v>
      </c>
      <c r="S4019">
        <f t="shared" si="125"/>
        <v>0</v>
      </c>
      <c r="T4019" t="s">
        <v>19</v>
      </c>
    </row>
    <row r="4020" spans="1:20" x14ac:dyDescent="0.25">
      <c r="A4020">
        <v>4019</v>
      </c>
      <c r="B4020" t="s">
        <v>3694</v>
      </c>
      <c r="C4020" t="s">
        <v>802</v>
      </c>
      <c r="D4020" t="str">
        <f t="shared" si="124"/>
        <v>Canty Donna</v>
      </c>
      <c r="E4020" t="s">
        <v>15</v>
      </c>
      <c r="F4020" t="s">
        <v>100</v>
      </c>
      <c r="G4020" t="s">
        <v>17</v>
      </c>
      <c r="H4020" t="s">
        <v>18</v>
      </c>
      <c r="I4020" t="s">
        <v>101</v>
      </c>
      <c r="J4020" t="s">
        <v>19</v>
      </c>
      <c r="K4020" t="str">
        <f>INDEX(Table6[Column1],MATCH(L4020,Table6[Column2]))</f>
        <v>Elders</v>
      </c>
      <c r="L4020">
        <v>53.906884560000002</v>
      </c>
      <c r="M4020" t="str">
        <f>VLOOKUP(L4020,Table1[],2)</f>
        <v>50 - 59</v>
      </c>
      <c r="N4020" t="str">
        <f>INDEX(Table7[Column1],MATCH(O4020,Table7[Column2]))</f>
        <v>Learning Stage</v>
      </c>
      <c r="O4020">
        <v>5.208166544</v>
      </c>
      <c r="P4020" t="str">
        <f>VLOOKUP(O4020,Table13[],2)</f>
        <v>1 - 5</v>
      </c>
      <c r="Q4020" t="str">
        <f>INDEX(Table8[Column1],MATCH(R4020,Table8[Column2]))</f>
        <v>Excused</v>
      </c>
      <c r="R4020">
        <v>139.5031606</v>
      </c>
      <c r="S4020">
        <f t="shared" si="125"/>
        <v>5.8126316916666667</v>
      </c>
      <c r="T4020" t="s">
        <v>19</v>
      </c>
    </row>
    <row r="4021" spans="1:20" x14ac:dyDescent="0.25">
      <c r="A4021">
        <v>4020</v>
      </c>
      <c r="B4021" t="s">
        <v>3695</v>
      </c>
      <c r="C4021" t="s">
        <v>3696</v>
      </c>
      <c r="D4021" t="str">
        <f t="shared" si="124"/>
        <v>Pier Guadalupe</v>
      </c>
      <c r="E4021" t="s">
        <v>22</v>
      </c>
      <c r="F4021" t="s">
        <v>30</v>
      </c>
      <c r="G4021" t="s">
        <v>2724</v>
      </c>
      <c r="H4021" t="s">
        <v>1863</v>
      </c>
      <c r="I4021" t="s">
        <v>30</v>
      </c>
      <c r="J4021" t="s">
        <v>19</v>
      </c>
      <c r="K4021" t="str">
        <f>INDEX(Table6[Column1],MATCH(L4021,Table6[Column2]))</f>
        <v>Young Adults</v>
      </c>
      <c r="L4021">
        <v>39.386533849999999</v>
      </c>
      <c r="M4021" t="str">
        <f>VLOOKUP(L4021,Table1[],2)</f>
        <v>30 - 39</v>
      </c>
      <c r="N4021" t="str">
        <f>INDEX(Table7[Column1],MATCH(O4021,Table7[Column2]))</f>
        <v>Learning Stage</v>
      </c>
      <c r="O4021">
        <v>4.2292674159999999</v>
      </c>
      <c r="P4021" t="str">
        <f>VLOOKUP(O4021,Table13[],2)</f>
        <v>1 - 5</v>
      </c>
      <c r="Q4021" t="str">
        <f>INDEX(Table8[Column1],MATCH(R4021,Table8[Column2]))</f>
        <v>Maintained</v>
      </c>
      <c r="R4021">
        <v>53.857782919999998</v>
      </c>
      <c r="S4021">
        <f t="shared" si="125"/>
        <v>2.2440742883333331</v>
      </c>
      <c r="T4021" t="s">
        <v>19</v>
      </c>
    </row>
    <row r="4022" spans="1:20" x14ac:dyDescent="0.25">
      <c r="A4022">
        <v>4021</v>
      </c>
      <c r="B4022" t="s">
        <v>3697</v>
      </c>
      <c r="C4022" t="s">
        <v>1505</v>
      </c>
      <c r="D4022" t="str">
        <f t="shared" si="124"/>
        <v>Trudeau Casey</v>
      </c>
      <c r="E4022" t="s">
        <v>22</v>
      </c>
      <c r="F4022" t="s">
        <v>157</v>
      </c>
      <c r="G4022" t="s">
        <v>2305</v>
      </c>
      <c r="H4022" t="s">
        <v>1826</v>
      </c>
      <c r="I4022" t="s">
        <v>157</v>
      </c>
      <c r="J4022" t="s">
        <v>19</v>
      </c>
      <c r="K4022" t="str">
        <f>INDEX(Table6[Column1],MATCH(L4022,Table6[Column2]))</f>
        <v>Young Adults</v>
      </c>
      <c r="L4022">
        <v>33.810603720000003</v>
      </c>
      <c r="M4022" t="str">
        <f>VLOOKUP(L4022,Table1[],2)</f>
        <v>30 - 39</v>
      </c>
      <c r="N4022" t="str">
        <f>INDEX(Table7[Column1],MATCH(O4022,Table7[Column2]))</f>
        <v>Learning Stage</v>
      </c>
      <c r="O4022">
        <v>5.1471687580000003</v>
      </c>
      <c r="P4022" t="str">
        <f>VLOOKUP(O4022,Table13[],2)</f>
        <v>1 - 5</v>
      </c>
      <c r="Q4022" t="str">
        <f>INDEX(Table8[Column1],MATCH(R4022,Table8[Column2]))</f>
        <v>Scheduled</v>
      </c>
      <c r="R4022">
        <v>10.31621522</v>
      </c>
      <c r="S4022">
        <f t="shared" si="125"/>
        <v>0.42984230083333336</v>
      </c>
      <c r="T4022" t="s">
        <v>19</v>
      </c>
    </row>
    <row r="4023" spans="1:20" x14ac:dyDescent="0.25">
      <c r="A4023">
        <v>4022</v>
      </c>
      <c r="B4023" t="s">
        <v>400</v>
      </c>
      <c r="C4023" t="s">
        <v>154</v>
      </c>
      <c r="D4023" t="str">
        <f t="shared" si="124"/>
        <v>Williams Harold</v>
      </c>
      <c r="E4023" t="s">
        <v>22</v>
      </c>
      <c r="F4023" t="s">
        <v>33</v>
      </c>
      <c r="G4023" t="s">
        <v>2305</v>
      </c>
      <c r="H4023" t="s">
        <v>1826</v>
      </c>
      <c r="I4023" t="s">
        <v>33</v>
      </c>
      <c r="J4023" t="s">
        <v>19</v>
      </c>
      <c r="K4023" t="str">
        <f>INDEX(Table6[Column1],MATCH(L4023,Table6[Column2]))</f>
        <v>Adults</v>
      </c>
      <c r="L4023">
        <v>47.069486859999998</v>
      </c>
      <c r="M4023" t="str">
        <f>VLOOKUP(L4023,Table1[],2)</f>
        <v>40 - 49</v>
      </c>
      <c r="N4023" t="str">
        <f>INDEX(Table7[Column1],MATCH(O4023,Table7[Column2]))</f>
        <v>Learning Stage</v>
      </c>
      <c r="O4023">
        <v>2.7258273239999999</v>
      </c>
      <c r="P4023" t="str">
        <f>VLOOKUP(O4023,Table13[],2)</f>
        <v>1 - 5</v>
      </c>
      <c r="Q4023" t="str">
        <f>INDEX(Table8[Column1],MATCH(R4023,Table8[Column2]))</f>
        <v>Scheduled</v>
      </c>
      <c r="R4023">
        <v>20.523717049999998</v>
      </c>
      <c r="S4023">
        <f t="shared" si="125"/>
        <v>0.85515487708333326</v>
      </c>
      <c r="T4023" t="s">
        <v>19</v>
      </c>
    </row>
    <row r="4024" spans="1:20" x14ac:dyDescent="0.25">
      <c r="A4024">
        <v>4023</v>
      </c>
      <c r="B4024" t="s">
        <v>3698</v>
      </c>
      <c r="C4024" t="s">
        <v>2814</v>
      </c>
      <c r="D4024" t="str">
        <f t="shared" si="124"/>
        <v>Raynor Manuel</v>
      </c>
      <c r="E4024" t="s">
        <v>22</v>
      </c>
      <c r="F4024" t="s">
        <v>33</v>
      </c>
      <c r="G4024" t="s">
        <v>2305</v>
      </c>
      <c r="H4024" t="s">
        <v>1826</v>
      </c>
      <c r="I4024" t="s">
        <v>33</v>
      </c>
      <c r="J4024" t="s">
        <v>19</v>
      </c>
      <c r="K4024" t="str">
        <f>INDEX(Table6[Column1],MATCH(L4024,Table6[Column2]))</f>
        <v>Young Adults</v>
      </c>
      <c r="L4024">
        <v>38.901319489999999</v>
      </c>
      <c r="M4024" t="str">
        <f>VLOOKUP(L4024,Table1[],2)</f>
        <v>30 - 39</v>
      </c>
      <c r="N4024" t="str">
        <f>INDEX(Table7[Column1],MATCH(O4024,Table7[Column2]))</f>
        <v>Learning Stage</v>
      </c>
      <c r="O4024">
        <v>4.507184198</v>
      </c>
      <c r="P4024" t="str">
        <f>VLOOKUP(O4024,Table13[],2)</f>
        <v>1 - 5</v>
      </c>
      <c r="Q4024" t="str">
        <f>INDEX(Table8[Column1],MATCH(R4024,Table8[Column2]))</f>
        <v>Maintained</v>
      </c>
      <c r="R4024">
        <v>70.971611609999997</v>
      </c>
      <c r="S4024">
        <f t="shared" si="125"/>
        <v>2.95715048375</v>
      </c>
      <c r="T4024" t="s">
        <v>19</v>
      </c>
    </row>
    <row r="4025" spans="1:20" x14ac:dyDescent="0.25">
      <c r="A4025">
        <v>4024</v>
      </c>
      <c r="B4025" t="s">
        <v>2621</v>
      </c>
      <c r="C4025" t="s">
        <v>630</v>
      </c>
      <c r="D4025" t="str">
        <f t="shared" si="124"/>
        <v>Cotton Richard</v>
      </c>
      <c r="E4025" t="s">
        <v>22</v>
      </c>
      <c r="F4025" t="s">
        <v>27</v>
      </c>
      <c r="G4025" t="s">
        <v>2305</v>
      </c>
      <c r="H4025" t="s">
        <v>1826</v>
      </c>
      <c r="I4025" t="s">
        <v>27</v>
      </c>
      <c r="J4025" t="s">
        <v>19</v>
      </c>
      <c r="K4025" t="str">
        <f>INDEX(Table6[Column1],MATCH(L4025,Table6[Column2]))</f>
        <v>Young Adults</v>
      </c>
      <c r="L4025">
        <v>35.69969949</v>
      </c>
      <c r="M4025" t="str">
        <f>VLOOKUP(L4025,Table1[],2)</f>
        <v>30 - 39</v>
      </c>
      <c r="N4025" t="str">
        <f>INDEX(Table7[Column1],MATCH(O4025,Table7[Column2]))</f>
        <v>Learning Stage</v>
      </c>
      <c r="O4025">
        <v>4.4731360960000002</v>
      </c>
      <c r="P4025" t="str">
        <f>VLOOKUP(O4025,Table13[],2)</f>
        <v>1 - 5</v>
      </c>
      <c r="Q4025" t="str">
        <f>INDEX(Table8[Column1],MATCH(R4025,Table8[Column2]))</f>
        <v>Scheduled</v>
      </c>
      <c r="R4025">
        <v>0</v>
      </c>
      <c r="S4025">
        <f t="shared" si="125"/>
        <v>0</v>
      </c>
      <c r="T4025" t="s">
        <v>19</v>
      </c>
    </row>
    <row r="4026" spans="1:20" x14ac:dyDescent="0.25">
      <c r="A4026">
        <v>4025</v>
      </c>
      <c r="B4026" t="s">
        <v>3699</v>
      </c>
      <c r="C4026" t="s">
        <v>3700</v>
      </c>
      <c r="D4026" t="str">
        <f t="shared" si="124"/>
        <v>Kujawski Cherie</v>
      </c>
      <c r="E4026" t="s">
        <v>15</v>
      </c>
      <c r="F4026" t="s">
        <v>38</v>
      </c>
      <c r="G4026" t="s">
        <v>1060</v>
      </c>
      <c r="H4026" t="s">
        <v>1061</v>
      </c>
      <c r="I4026" t="s">
        <v>38</v>
      </c>
      <c r="J4026" t="s">
        <v>19</v>
      </c>
      <c r="K4026" t="str">
        <f>INDEX(Table6[Column1],MATCH(L4026,Table6[Column2]))</f>
        <v>Adults</v>
      </c>
      <c r="L4026">
        <v>44.923885910000003</v>
      </c>
      <c r="M4026" t="str">
        <f>VLOOKUP(L4026,Table1[],2)</f>
        <v>40 - 49</v>
      </c>
      <c r="N4026" t="str">
        <f>INDEX(Table7[Column1],MATCH(O4026,Table7[Column2]))</f>
        <v>Learning Stage</v>
      </c>
      <c r="O4026">
        <v>2.115230462</v>
      </c>
      <c r="P4026" t="str">
        <f>VLOOKUP(O4026,Table13[],2)</f>
        <v>1 - 5</v>
      </c>
      <c r="Q4026" t="str">
        <f>INDEX(Table8[Column1],MATCH(R4026,Table8[Column2]))</f>
        <v>Habitual</v>
      </c>
      <c r="R4026">
        <v>85.295384369999994</v>
      </c>
      <c r="S4026">
        <f t="shared" si="125"/>
        <v>3.5539743487499997</v>
      </c>
      <c r="T4026" t="s">
        <v>19</v>
      </c>
    </row>
    <row r="4027" spans="1:20" x14ac:dyDescent="0.25">
      <c r="A4027">
        <v>4026</v>
      </c>
      <c r="B4027" t="s">
        <v>193</v>
      </c>
      <c r="C4027" t="s">
        <v>3701</v>
      </c>
      <c r="D4027" t="str">
        <f t="shared" si="124"/>
        <v>Lopez Vicki</v>
      </c>
      <c r="E4027" t="s">
        <v>15</v>
      </c>
      <c r="F4027" t="s">
        <v>38</v>
      </c>
      <c r="G4027" t="s">
        <v>17</v>
      </c>
      <c r="H4027" t="s">
        <v>18</v>
      </c>
      <c r="I4027" t="s">
        <v>38</v>
      </c>
      <c r="J4027" t="s">
        <v>19</v>
      </c>
      <c r="K4027" t="str">
        <f>INDEX(Table6[Column1],MATCH(L4027,Table6[Column2]))</f>
        <v>Adults</v>
      </c>
      <c r="L4027">
        <v>42.154243190000003</v>
      </c>
      <c r="M4027" t="str">
        <f>VLOOKUP(L4027,Table1[],2)</f>
        <v>40 - 49</v>
      </c>
      <c r="N4027" t="str">
        <f>INDEX(Table7[Column1],MATCH(O4027,Table7[Column2]))</f>
        <v>Learning Stage</v>
      </c>
      <c r="O4027">
        <v>4.009931967</v>
      </c>
      <c r="P4027" t="str">
        <f>VLOOKUP(O4027,Table13[],2)</f>
        <v>1 - 5</v>
      </c>
      <c r="Q4027" t="str">
        <f>INDEX(Table8[Column1],MATCH(R4027,Table8[Column2]))</f>
        <v>Scheduled</v>
      </c>
      <c r="R4027">
        <v>29.047463879999999</v>
      </c>
      <c r="S4027">
        <f t="shared" si="125"/>
        <v>1.2103109949999999</v>
      </c>
      <c r="T4027" t="s">
        <v>19</v>
      </c>
    </row>
    <row r="4028" spans="1:20" x14ac:dyDescent="0.25">
      <c r="A4028">
        <v>4027</v>
      </c>
      <c r="B4028" t="s">
        <v>3702</v>
      </c>
      <c r="C4028" t="s">
        <v>1312</v>
      </c>
      <c r="D4028" t="str">
        <f t="shared" si="124"/>
        <v>Kuehn Scott</v>
      </c>
      <c r="E4028" t="s">
        <v>22</v>
      </c>
      <c r="F4028" t="s">
        <v>235</v>
      </c>
      <c r="G4028" t="s">
        <v>2305</v>
      </c>
      <c r="H4028" t="s">
        <v>1826</v>
      </c>
      <c r="I4028" t="s">
        <v>235</v>
      </c>
      <c r="J4028" t="s">
        <v>19</v>
      </c>
      <c r="K4028" t="str">
        <f>INDEX(Table6[Column1],MATCH(L4028,Table6[Column2]))</f>
        <v>Youth</v>
      </c>
      <c r="L4028">
        <v>29.33392169</v>
      </c>
      <c r="M4028" t="str">
        <f>VLOOKUP(L4028,Table1[],2)</f>
        <v>20 - 29</v>
      </c>
      <c r="N4028" t="str">
        <f>INDEX(Table7[Column1],MATCH(O4028,Table7[Column2]))</f>
        <v>Learning Stage</v>
      </c>
      <c r="O4028">
        <v>3.4205308909999999</v>
      </c>
      <c r="P4028" t="str">
        <f>VLOOKUP(O4028,Table13[],2)</f>
        <v>1 - 5</v>
      </c>
      <c r="Q4028" t="str">
        <f>INDEX(Table8[Column1],MATCH(R4028,Table8[Column2]))</f>
        <v>Scheduled</v>
      </c>
      <c r="R4028">
        <v>0</v>
      </c>
      <c r="S4028">
        <f t="shared" si="125"/>
        <v>0</v>
      </c>
      <c r="T4028" t="s">
        <v>19</v>
      </c>
    </row>
    <row r="4029" spans="1:20" x14ac:dyDescent="0.25">
      <c r="A4029">
        <v>4028</v>
      </c>
      <c r="B4029" t="s">
        <v>3703</v>
      </c>
      <c r="C4029" t="s">
        <v>480</v>
      </c>
      <c r="D4029" t="str">
        <f t="shared" si="124"/>
        <v>Rochon Heather</v>
      </c>
      <c r="E4029" t="s">
        <v>15</v>
      </c>
      <c r="F4029" t="s">
        <v>127</v>
      </c>
      <c r="G4029" t="s">
        <v>2305</v>
      </c>
      <c r="H4029" t="s">
        <v>1826</v>
      </c>
      <c r="I4029" t="s">
        <v>127</v>
      </c>
      <c r="J4029" t="s">
        <v>19</v>
      </c>
      <c r="K4029" t="str">
        <f>INDEX(Table6[Column1],MATCH(L4029,Table6[Column2]))</f>
        <v>Teenagers</v>
      </c>
      <c r="L4029">
        <v>19.608167909999999</v>
      </c>
      <c r="M4029" t="e">
        <f>VLOOKUP(L4029,Table1[],2)</f>
        <v>#N/A</v>
      </c>
      <c r="N4029" t="str">
        <f>INDEX(Table7[Column1],MATCH(O4029,Table7[Column2]))</f>
        <v>Fitting in Stage</v>
      </c>
      <c r="O4029">
        <v>6.1531314200000002</v>
      </c>
      <c r="P4029" t="str">
        <f>VLOOKUP(O4029,Table13[],2)</f>
        <v>6 - 10</v>
      </c>
      <c r="Q4029" t="str">
        <f>INDEX(Table8[Column1],MATCH(R4029,Table8[Column2]))</f>
        <v>Scheduled</v>
      </c>
      <c r="R4029">
        <v>0</v>
      </c>
      <c r="S4029">
        <f t="shared" si="125"/>
        <v>0</v>
      </c>
      <c r="T4029" t="s">
        <v>19</v>
      </c>
    </row>
    <row r="4030" spans="1:20" x14ac:dyDescent="0.25">
      <c r="A4030">
        <v>4029</v>
      </c>
      <c r="B4030" t="s">
        <v>267</v>
      </c>
      <c r="C4030" t="s">
        <v>2574</v>
      </c>
      <c r="D4030" t="str">
        <f t="shared" si="124"/>
        <v>Johnson Randolph</v>
      </c>
      <c r="E4030" t="s">
        <v>22</v>
      </c>
      <c r="F4030" t="s">
        <v>38</v>
      </c>
      <c r="G4030" t="s">
        <v>17</v>
      </c>
      <c r="H4030" t="s">
        <v>18</v>
      </c>
      <c r="I4030" t="s">
        <v>38</v>
      </c>
      <c r="J4030" t="s">
        <v>19</v>
      </c>
      <c r="K4030" t="str">
        <f>INDEX(Table6[Column1],MATCH(L4030,Table6[Column2]))</f>
        <v>Elders</v>
      </c>
      <c r="L4030">
        <v>50.412192609999998</v>
      </c>
      <c r="M4030" t="str">
        <f>VLOOKUP(L4030,Table1[],2)</f>
        <v>50 - 59</v>
      </c>
      <c r="N4030" t="str">
        <f>INDEX(Table7[Column1],MATCH(O4030,Table7[Column2]))</f>
        <v>Learning Stage</v>
      </c>
      <c r="O4030">
        <v>3.7245838779999998</v>
      </c>
      <c r="P4030" t="str">
        <f>VLOOKUP(O4030,Table13[],2)</f>
        <v>1 - 5</v>
      </c>
      <c r="Q4030" t="str">
        <f>INDEX(Table8[Column1],MATCH(R4030,Table8[Column2]))</f>
        <v>Maintained</v>
      </c>
      <c r="R4030">
        <v>61.13675748</v>
      </c>
      <c r="S4030">
        <f t="shared" si="125"/>
        <v>2.5473648949999999</v>
      </c>
      <c r="T4030" t="s">
        <v>19</v>
      </c>
    </row>
    <row r="4031" spans="1:20" x14ac:dyDescent="0.25">
      <c r="A4031">
        <v>4030</v>
      </c>
      <c r="B4031" t="s">
        <v>3704</v>
      </c>
      <c r="C4031" t="s">
        <v>1146</v>
      </c>
      <c r="D4031" t="str">
        <f t="shared" si="124"/>
        <v>Masse Shirley</v>
      </c>
      <c r="E4031" t="s">
        <v>15</v>
      </c>
      <c r="F4031" t="s">
        <v>127</v>
      </c>
      <c r="G4031" t="s">
        <v>2305</v>
      </c>
      <c r="H4031" t="s">
        <v>1826</v>
      </c>
      <c r="I4031" t="s">
        <v>127</v>
      </c>
      <c r="J4031" t="s">
        <v>19</v>
      </c>
      <c r="K4031" t="str">
        <f>INDEX(Table6[Column1],MATCH(L4031,Table6[Column2]))</f>
        <v>Adults</v>
      </c>
      <c r="L4031">
        <v>46.070750930000003</v>
      </c>
      <c r="M4031" t="str">
        <f>VLOOKUP(L4031,Table1[],2)</f>
        <v>40 - 49</v>
      </c>
      <c r="N4031" t="str">
        <f>INDEX(Table7[Column1],MATCH(O4031,Table7[Column2]))</f>
        <v>Learning Stage</v>
      </c>
      <c r="O4031">
        <v>1.836683764</v>
      </c>
      <c r="P4031" t="str">
        <f>VLOOKUP(O4031,Table13[],2)</f>
        <v>1 - 5</v>
      </c>
      <c r="Q4031" t="str">
        <f>INDEX(Table8[Column1],MATCH(R4031,Table8[Column2]))</f>
        <v>Habitual</v>
      </c>
      <c r="R4031">
        <v>97.124690560000005</v>
      </c>
      <c r="S4031">
        <f t="shared" si="125"/>
        <v>4.0468621066666666</v>
      </c>
      <c r="T4031" t="s">
        <v>19</v>
      </c>
    </row>
    <row r="4032" spans="1:20" x14ac:dyDescent="0.25">
      <c r="A4032">
        <v>4031</v>
      </c>
      <c r="B4032" t="s">
        <v>1312</v>
      </c>
      <c r="C4032" t="s">
        <v>175</v>
      </c>
      <c r="D4032" t="str">
        <f t="shared" si="124"/>
        <v>Scott Paul</v>
      </c>
      <c r="E4032" t="s">
        <v>22</v>
      </c>
      <c r="F4032" t="s">
        <v>38</v>
      </c>
      <c r="G4032" t="s">
        <v>1060</v>
      </c>
      <c r="H4032" t="s">
        <v>1061</v>
      </c>
      <c r="I4032" t="s">
        <v>38</v>
      </c>
      <c r="J4032" t="s">
        <v>19</v>
      </c>
      <c r="K4032" t="str">
        <f>INDEX(Table6[Column1],MATCH(L4032,Table6[Column2]))</f>
        <v>Young Adults</v>
      </c>
      <c r="L4032">
        <v>37.989664779999998</v>
      </c>
      <c r="M4032" t="str">
        <f>VLOOKUP(L4032,Table1[],2)</f>
        <v>30 - 39</v>
      </c>
      <c r="N4032" t="str">
        <f>INDEX(Table7[Column1],MATCH(O4032,Table7[Column2]))</f>
        <v>Learning Stage</v>
      </c>
      <c r="O4032">
        <v>3.750511838</v>
      </c>
      <c r="P4032" t="str">
        <f>VLOOKUP(O4032,Table13[],2)</f>
        <v>1 - 5</v>
      </c>
      <c r="Q4032" t="str">
        <f>INDEX(Table8[Column1],MATCH(R4032,Table8[Column2]))</f>
        <v>Scheduled</v>
      </c>
      <c r="R4032">
        <v>0</v>
      </c>
      <c r="S4032">
        <f t="shared" si="125"/>
        <v>0</v>
      </c>
      <c r="T4032" t="s">
        <v>19</v>
      </c>
    </row>
    <row r="4033" spans="1:20" x14ac:dyDescent="0.25">
      <c r="A4033">
        <v>4032</v>
      </c>
      <c r="B4033" t="s">
        <v>1436</v>
      </c>
      <c r="C4033" t="s">
        <v>340</v>
      </c>
      <c r="D4033" t="str">
        <f t="shared" si="124"/>
        <v>Rice Christopher</v>
      </c>
      <c r="E4033" t="s">
        <v>22</v>
      </c>
      <c r="F4033" t="s">
        <v>27</v>
      </c>
      <c r="G4033" t="s">
        <v>2305</v>
      </c>
      <c r="H4033" t="s">
        <v>1826</v>
      </c>
      <c r="I4033" t="s">
        <v>27</v>
      </c>
      <c r="J4033" t="s">
        <v>19</v>
      </c>
      <c r="K4033" t="str">
        <f>INDEX(Table6[Column1],MATCH(L4033,Table6[Column2]))</f>
        <v>Young Adults</v>
      </c>
      <c r="L4033">
        <v>38.852705419999999</v>
      </c>
      <c r="M4033" t="str">
        <f>VLOOKUP(L4033,Table1[],2)</f>
        <v>30 - 39</v>
      </c>
      <c r="N4033" t="str">
        <f>INDEX(Table7[Column1],MATCH(O4033,Table7[Column2]))</f>
        <v>Learning Stage</v>
      </c>
      <c r="O4033">
        <v>3.4390929410000002</v>
      </c>
      <c r="P4033" t="str">
        <f>VLOOKUP(O4033,Table13[],2)</f>
        <v>1 - 5</v>
      </c>
      <c r="Q4033" t="str">
        <f>INDEX(Table8[Column1],MATCH(R4033,Table8[Column2]))</f>
        <v>Scheduled</v>
      </c>
      <c r="R4033">
        <v>23.8076775</v>
      </c>
      <c r="S4033">
        <f t="shared" si="125"/>
        <v>0.99198656249999995</v>
      </c>
      <c r="T4033" t="s">
        <v>19</v>
      </c>
    </row>
    <row r="4034" spans="1:20" x14ac:dyDescent="0.25">
      <c r="A4034">
        <v>4033</v>
      </c>
      <c r="B4034" t="s">
        <v>3705</v>
      </c>
      <c r="C4034" t="s">
        <v>142</v>
      </c>
      <c r="D4034" t="str">
        <f t="shared" si="124"/>
        <v>Rhoads Adam</v>
      </c>
      <c r="E4034" t="s">
        <v>22</v>
      </c>
      <c r="F4034" t="s">
        <v>30</v>
      </c>
      <c r="G4034" t="s">
        <v>2724</v>
      </c>
      <c r="H4034" t="s">
        <v>1863</v>
      </c>
      <c r="I4034" t="s">
        <v>30</v>
      </c>
      <c r="J4034" t="s">
        <v>19</v>
      </c>
      <c r="K4034" t="str">
        <f>INDEX(Table6[Column1],MATCH(L4034,Table6[Column2]))</f>
        <v>Seniors</v>
      </c>
      <c r="L4034">
        <v>66.328286599999998</v>
      </c>
      <c r="M4034" t="str">
        <f>VLOOKUP(L4034,Table1[],2)</f>
        <v>60 and Above</v>
      </c>
      <c r="N4034" t="str">
        <f>INDEX(Table7[Column1],MATCH(O4034,Table7[Column2]))</f>
        <v>Learning Stage</v>
      </c>
      <c r="O4034">
        <v>2.5812807819999999</v>
      </c>
      <c r="P4034" t="str">
        <f>VLOOKUP(O4034,Table13[],2)</f>
        <v>1 - 5</v>
      </c>
      <c r="Q4034" t="str">
        <f>INDEX(Table8[Column1],MATCH(R4034,Table8[Column2]))</f>
        <v>Excused</v>
      </c>
      <c r="R4034">
        <v>146.92915060000001</v>
      </c>
      <c r="S4034">
        <f t="shared" si="125"/>
        <v>6.1220479416666675</v>
      </c>
      <c r="T4034" t="s">
        <v>19</v>
      </c>
    </row>
    <row r="4035" spans="1:20" x14ac:dyDescent="0.25">
      <c r="A4035">
        <v>4034</v>
      </c>
      <c r="B4035" t="s">
        <v>2121</v>
      </c>
      <c r="C4035" t="s">
        <v>3706</v>
      </c>
      <c r="D4035" t="str">
        <f t="shared" ref="D4035:D4098" si="126">CONCATENATE(B4035, " ",C4035)</f>
        <v>Brooks Rodolfo</v>
      </c>
      <c r="E4035" t="s">
        <v>22</v>
      </c>
      <c r="F4035" t="s">
        <v>38</v>
      </c>
      <c r="G4035" t="s">
        <v>17</v>
      </c>
      <c r="H4035" t="s">
        <v>18</v>
      </c>
      <c r="I4035" t="s">
        <v>38</v>
      </c>
      <c r="J4035" t="s">
        <v>19</v>
      </c>
      <c r="K4035" t="str">
        <f>INDEX(Table6[Column1],MATCH(L4035,Table6[Column2]))</f>
        <v>Adults</v>
      </c>
      <c r="L4035">
        <v>48.673068190000002</v>
      </c>
      <c r="M4035" t="str">
        <f>VLOOKUP(L4035,Table1[],2)</f>
        <v>40 - 49</v>
      </c>
      <c r="N4035" t="str">
        <f>INDEX(Table7[Column1],MATCH(O4035,Table7[Column2]))</f>
        <v>Fitting in Stage</v>
      </c>
      <c r="O4035">
        <v>6.0373000020000003</v>
      </c>
      <c r="P4035" t="str">
        <f>VLOOKUP(O4035,Table13[],2)</f>
        <v>6 - 10</v>
      </c>
      <c r="Q4035" t="str">
        <f>INDEX(Table8[Column1],MATCH(R4035,Table8[Column2]))</f>
        <v>Maintained</v>
      </c>
      <c r="R4035">
        <v>71.748412220000006</v>
      </c>
      <c r="S4035">
        <f t="shared" ref="S4035:S4098" si="127">CONVERT(R4035,"hr","day")</f>
        <v>2.9895171758333334</v>
      </c>
      <c r="T4035" t="s">
        <v>19</v>
      </c>
    </row>
    <row r="4036" spans="1:20" x14ac:dyDescent="0.25">
      <c r="A4036">
        <v>4035</v>
      </c>
      <c r="B4036" t="s">
        <v>3707</v>
      </c>
      <c r="C4036" t="s">
        <v>460</v>
      </c>
      <c r="D4036" t="str">
        <f t="shared" si="126"/>
        <v>Rooks Alfred</v>
      </c>
      <c r="E4036" t="s">
        <v>22</v>
      </c>
      <c r="F4036" t="s">
        <v>54</v>
      </c>
      <c r="G4036" t="s">
        <v>17</v>
      </c>
      <c r="H4036" t="s">
        <v>18</v>
      </c>
      <c r="I4036" t="s">
        <v>54</v>
      </c>
      <c r="J4036" t="s">
        <v>19</v>
      </c>
      <c r="K4036" t="str">
        <f>INDEX(Table6[Column1],MATCH(L4036,Table6[Column2]))</f>
        <v>Young Adults</v>
      </c>
      <c r="L4036">
        <v>32.346409530000003</v>
      </c>
      <c r="M4036" t="str">
        <f>VLOOKUP(L4036,Table1[],2)</f>
        <v>30 - 39</v>
      </c>
      <c r="N4036" t="str">
        <f>INDEX(Table7[Column1],MATCH(O4036,Table7[Column2]))</f>
        <v>Learning Stage</v>
      </c>
      <c r="O4036">
        <v>2.5013773399999999</v>
      </c>
      <c r="P4036" t="str">
        <f>VLOOKUP(O4036,Table13[],2)</f>
        <v>1 - 5</v>
      </c>
      <c r="Q4036" t="str">
        <f>INDEX(Table8[Column1],MATCH(R4036,Table8[Column2]))</f>
        <v>Scheduled</v>
      </c>
      <c r="R4036">
        <v>1.3714634240000001</v>
      </c>
      <c r="S4036">
        <f t="shared" si="127"/>
        <v>5.7144309333333344E-2</v>
      </c>
      <c r="T4036" t="s">
        <v>19</v>
      </c>
    </row>
    <row r="4037" spans="1:20" x14ac:dyDescent="0.25">
      <c r="A4037">
        <v>4036</v>
      </c>
      <c r="B4037" t="s">
        <v>1558</v>
      </c>
      <c r="C4037" t="s">
        <v>210</v>
      </c>
      <c r="D4037" t="str">
        <f t="shared" si="126"/>
        <v>Mead Kenneth</v>
      </c>
      <c r="E4037" t="s">
        <v>22</v>
      </c>
      <c r="F4037" t="s">
        <v>30</v>
      </c>
      <c r="G4037" t="s">
        <v>2724</v>
      </c>
      <c r="H4037" t="s">
        <v>1863</v>
      </c>
      <c r="I4037" t="s">
        <v>30</v>
      </c>
      <c r="J4037" t="s">
        <v>19</v>
      </c>
      <c r="K4037" t="str">
        <f>INDEX(Table6[Column1],MATCH(L4037,Table6[Column2]))</f>
        <v>Young Adults</v>
      </c>
      <c r="L4037">
        <v>39.941331210000001</v>
      </c>
      <c r="M4037" t="str">
        <f>VLOOKUP(L4037,Table1[],2)</f>
        <v>30 - 39</v>
      </c>
      <c r="N4037" t="str">
        <f>INDEX(Table7[Column1],MATCH(O4037,Table7[Column2]))</f>
        <v>Learning Stage</v>
      </c>
      <c r="O4037">
        <v>2.6260572870000001</v>
      </c>
      <c r="P4037" t="str">
        <f>VLOOKUP(O4037,Table13[],2)</f>
        <v>1 - 5</v>
      </c>
      <c r="Q4037" t="str">
        <f>INDEX(Table8[Column1],MATCH(R4037,Table8[Column2]))</f>
        <v>Scheduled</v>
      </c>
      <c r="R4037">
        <v>30.854173100000001</v>
      </c>
      <c r="S4037">
        <f t="shared" si="127"/>
        <v>1.2855905458333332</v>
      </c>
      <c r="T4037" t="s">
        <v>19</v>
      </c>
    </row>
    <row r="4038" spans="1:20" x14ac:dyDescent="0.25">
      <c r="A4038">
        <v>4037</v>
      </c>
      <c r="B4038" t="s">
        <v>1478</v>
      </c>
      <c r="C4038" t="s">
        <v>473</v>
      </c>
      <c r="D4038" t="str">
        <f t="shared" si="126"/>
        <v>Gauthier Jeffrey</v>
      </c>
      <c r="E4038" t="s">
        <v>22</v>
      </c>
      <c r="F4038" t="s">
        <v>38</v>
      </c>
      <c r="G4038" t="s">
        <v>17</v>
      </c>
      <c r="H4038" t="s">
        <v>18</v>
      </c>
      <c r="I4038" t="s">
        <v>38</v>
      </c>
      <c r="J4038" t="s">
        <v>19</v>
      </c>
      <c r="K4038" t="str">
        <f>INDEX(Table6[Column1],MATCH(L4038,Table6[Column2]))</f>
        <v>Adults</v>
      </c>
      <c r="L4038">
        <v>40.735344939999997</v>
      </c>
      <c r="M4038" t="str">
        <f>VLOOKUP(L4038,Table1[],2)</f>
        <v>40 - 49</v>
      </c>
      <c r="N4038" t="str">
        <f>INDEX(Table7[Column1],MATCH(O4038,Table7[Column2]))</f>
        <v>Fitting in Stage</v>
      </c>
      <c r="O4038">
        <v>6.7708601289999999</v>
      </c>
      <c r="P4038" t="str">
        <f>VLOOKUP(O4038,Table13[],2)</f>
        <v>6 - 10</v>
      </c>
      <c r="Q4038" t="str">
        <f>INDEX(Table8[Column1],MATCH(R4038,Table8[Column2]))</f>
        <v>Maintained</v>
      </c>
      <c r="R4038">
        <v>74.337989590000007</v>
      </c>
      <c r="S4038">
        <f t="shared" si="127"/>
        <v>3.0974162329166668</v>
      </c>
      <c r="T4038" t="s">
        <v>19</v>
      </c>
    </row>
    <row r="4039" spans="1:20" x14ac:dyDescent="0.25">
      <c r="A4039">
        <v>4038</v>
      </c>
      <c r="B4039" t="s">
        <v>3708</v>
      </c>
      <c r="C4039" t="s">
        <v>2178</v>
      </c>
      <c r="D4039" t="str">
        <f t="shared" si="126"/>
        <v>Chaffin Warren</v>
      </c>
      <c r="E4039" t="s">
        <v>22</v>
      </c>
      <c r="F4039" t="s">
        <v>1138</v>
      </c>
      <c r="G4039" t="s">
        <v>2724</v>
      </c>
      <c r="H4039" t="s">
        <v>1863</v>
      </c>
      <c r="I4039" t="s">
        <v>30</v>
      </c>
      <c r="J4039" t="s">
        <v>19</v>
      </c>
      <c r="K4039" t="str">
        <f>INDEX(Table6[Column1],MATCH(L4039,Table6[Column2]))</f>
        <v>Youth</v>
      </c>
      <c r="L4039">
        <v>29.40238561</v>
      </c>
      <c r="M4039" t="str">
        <f>VLOOKUP(L4039,Table1[],2)</f>
        <v>20 - 29</v>
      </c>
      <c r="N4039" t="str">
        <f>INDEX(Table7[Column1],MATCH(O4039,Table7[Column2]))</f>
        <v>Learning Stage</v>
      </c>
      <c r="O4039">
        <v>4.2710956549999999</v>
      </c>
      <c r="P4039" t="str">
        <f>VLOOKUP(O4039,Table13[],2)</f>
        <v>1 - 5</v>
      </c>
      <c r="Q4039" t="str">
        <f>INDEX(Table8[Column1],MATCH(R4039,Table8[Column2]))</f>
        <v>Scheduled</v>
      </c>
      <c r="R4039">
        <v>0</v>
      </c>
      <c r="S4039">
        <f t="shared" si="127"/>
        <v>0</v>
      </c>
      <c r="T4039" t="s">
        <v>19</v>
      </c>
    </row>
    <row r="4040" spans="1:20" x14ac:dyDescent="0.25">
      <c r="A4040">
        <v>4039</v>
      </c>
      <c r="B4040" t="s">
        <v>2126</v>
      </c>
      <c r="C4040" t="s">
        <v>502</v>
      </c>
      <c r="D4040" t="str">
        <f t="shared" si="126"/>
        <v>Cobb Susan</v>
      </c>
      <c r="E4040" t="s">
        <v>15</v>
      </c>
      <c r="F4040" t="s">
        <v>38</v>
      </c>
      <c r="G4040" t="s">
        <v>1060</v>
      </c>
      <c r="H4040" t="s">
        <v>1061</v>
      </c>
      <c r="I4040" t="s">
        <v>38</v>
      </c>
      <c r="J4040" t="s">
        <v>19</v>
      </c>
      <c r="K4040" t="str">
        <f>INDEX(Table6[Column1],MATCH(L4040,Table6[Column2]))</f>
        <v>Young Adults</v>
      </c>
      <c r="L4040">
        <v>30.656990260000001</v>
      </c>
      <c r="M4040" t="str">
        <f>VLOOKUP(L4040,Table1[],2)</f>
        <v>30 - 39</v>
      </c>
      <c r="N4040" t="str">
        <f>INDEX(Table7[Column1],MATCH(O4040,Table7[Column2]))</f>
        <v>Learning Stage</v>
      </c>
      <c r="O4040">
        <v>4.334046742</v>
      </c>
      <c r="P4040" t="str">
        <f>VLOOKUP(O4040,Table13[],2)</f>
        <v>1 - 5</v>
      </c>
      <c r="Q4040" t="str">
        <f>INDEX(Table8[Column1],MATCH(R4040,Table8[Column2]))</f>
        <v>Scheduled</v>
      </c>
      <c r="R4040">
        <v>11.724572309999999</v>
      </c>
      <c r="S4040">
        <f t="shared" si="127"/>
        <v>0.48852384624999995</v>
      </c>
      <c r="T4040" t="s">
        <v>19</v>
      </c>
    </row>
    <row r="4041" spans="1:20" x14ac:dyDescent="0.25">
      <c r="A4041">
        <v>4040</v>
      </c>
      <c r="B4041" t="s">
        <v>2060</v>
      </c>
      <c r="C4041" t="s">
        <v>1651</v>
      </c>
      <c r="D4041" t="str">
        <f t="shared" si="126"/>
        <v>Toledo Catherine</v>
      </c>
      <c r="E4041" t="s">
        <v>15</v>
      </c>
      <c r="F4041" t="s">
        <v>38</v>
      </c>
      <c r="G4041" t="s">
        <v>17</v>
      </c>
      <c r="H4041" t="s">
        <v>18</v>
      </c>
      <c r="I4041" t="s">
        <v>38</v>
      </c>
      <c r="J4041" t="s">
        <v>19</v>
      </c>
      <c r="K4041" t="str">
        <f>INDEX(Table6[Column1],MATCH(L4041,Table6[Column2]))</f>
        <v>Seniors</v>
      </c>
      <c r="L4041">
        <v>70.136802430000003</v>
      </c>
      <c r="M4041" t="str">
        <f>VLOOKUP(L4041,Table1[],2)</f>
        <v>60 and Above</v>
      </c>
      <c r="N4041" t="str">
        <f>INDEX(Table7[Column1],MATCH(O4041,Table7[Column2]))</f>
        <v>Learning Stage</v>
      </c>
      <c r="O4041">
        <v>5.8023555130000002</v>
      </c>
      <c r="P4041" t="str">
        <f>VLOOKUP(O4041,Table13[],2)</f>
        <v>1 - 5</v>
      </c>
      <c r="Q4041" t="str">
        <f>INDEX(Table8[Column1],MATCH(R4041,Table8[Column2]))</f>
        <v xml:space="preserve">Chronic </v>
      </c>
      <c r="R4041">
        <v>241.72644930000001</v>
      </c>
      <c r="S4041">
        <f t="shared" si="127"/>
        <v>10.0719353875</v>
      </c>
      <c r="T4041" t="s">
        <v>19</v>
      </c>
    </row>
    <row r="4042" spans="1:20" x14ac:dyDescent="0.25">
      <c r="A4042">
        <v>4041</v>
      </c>
      <c r="B4042" t="s">
        <v>3709</v>
      </c>
      <c r="C4042" t="s">
        <v>81</v>
      </c>
      <c r="D4042" t="str">
        <f t="shared" si="126"/>
        <v>Gilmore Larry</v>
      </c>
      <c r="E4042" t="s">
        <v>22</v>
      </c>
      <c r="F4042" t="s">
        <v>113</v>
      </c>
      <c r="G4042" t="s">
        <v>2305</v>
      </c>
      <c r="H4042" t="s">
        <v>1826</v>
      </c>
      <c r="I4042" t="s">
        <v>24</v>
      </c>
      <c r="J4042" t="s">
        <v>19</v>
      </c>
      <c r="K4042" t="str">
        <f>INDEX(Table6[Column1],MATCH(L4042,Table6[Column2]))</f>
        <v>Adults</v>
      </c>
      <c r="L4042">
        <v>41.805088939999997</v>
      </c>
      <c r="M4042" t="str">
        <f>VLOOKUP(L4042,Table1[],2)</f>
        <v>40 - 49</v>
      </c>
      <c r="N4042" t="str">
        <f>INDEX(Table7[Column1],MATCH(O4042,Table7[Column2]))</f>
        <v>Learning Stage</v>
      </c>
      <c r="O4042">
        <v>3.7449375570000001</v>
      </c>
      <c r="P4042" t="str">
        <f>VLOOKUP(O4042,Table13[],2)</f>
        <v>1 - 5</v>
      </c>
      <c r="Q4042" t="str">
        <f>INDEX(Table8[Column1],MATCH(R4042,Table8[Column2]))</f>
        <v>Scheduled</v>
      </c>
      <c r="R4042">
        <v>20.025559749999999</v>
      </c>
      <c r="S4042">
        <f t="shared" si="127"/>
        <v>0.83439832291666671</v>
      </c>
      <c r="T4042" t="s">
        <v>19</v>
      </c>
    </row>
    <row r="4043" spans="1:20" x14ac:dyDescent="0.25">
      <c r="A4043">
        <v>4042</v>
      </c>
      <c r="B4043" t="s">
        <v>3688</v>
      </c>
      <c r="C4043" t="s">
        <v>787</v>
      </c>
      <c r="D4043" t="str">
        <f t="shared" si="126"/>
        <v>McGeehan Jeremy</v>
      </c>
      <c r="E4043" t="s">
        <v>22</v>
      </c>
      <c r="F4043" t="s">
        <v>235</v>
      </c>
      <c r="G4043" t="s">
        <v>1060</v>
      </c>
      <c r="H4043" t="s">
        <v>1061</v>
      </c>
      <c r="I4043" t="s">
        <v>235</v>
      </c>
      <c r="J4043" t="s">
        <v>19</v>
      </c>
      <c r="K4043" t="str">
        <f>INDEX(Table6[Column1],MATCH(L4043,Table6[Column2]))</f>
        <v>Adults</v>
      </c>
      <c r="L4043">
        <v>41.007278409999998</v>
      </c>
      <c r="M4043" t="str">
        <f>VLOOKUP(L4043,Table1[],2)</f>
        <v>40 - 49</v>
      </c>
      <c r="N4043" t="str">
        <f>INDEX(Table7[Column1],MATCH(O4043,Table7[Column2]))</f>
        <v>Learning Stage</v>
      </c>
      <c r="O4043">
        <v>4.1805183079999999</v>
      </c>
      <c r="P4043" t="str">
        <f>VLOOKUP(O4043,Table13[],2)</f>
        <v>1 - 5</v>
      </c>
      <c r="Q4043" t="str">
        <f>INDEX(Table8[Column1],MATCH(R4043,Table8[Column2]))</f>
        <v>Maintained</v>
      </c>
      <c r="R4043">
        <v>43.267433740000001</v>
      </c>
      <c r="S4043">
        <f t="shared" si="127"/>
        <v>1.8028097391666669</v>
      </c>
      <c r="T4043" t="s">
        <v>19</v>
      </c>
    </row>
    <row r="4044" spans="1:20" x14ac:dyDescent="0.25">
      <c r="A4044">
        <v>4043</v>
      </c>
      <c r="B4044" t="s">
        <v>955</v>
      </c>
      <c r="C4044" t="s">
        <v>3710</v>
      </c>
      <c r="D4044" t="str">
        <f t="shared" si="126"/>
        <v>Raines Russel</v>
      </c>
      <c r="E4044" t="s">
        <v>22</v>
      </c>
      <c r="F4044" t="s">
        <v>87</v>
      </c>
      <c r="G4044" t="s">
        <v>2305</v>
      </c>
      <c r="H4044" t="s">
        <v>1826</v>
      </c>
      <c r="I4044" t="s">
        <v>87</v>
      </c>
      <c r="J4044" t="s">
        <v>19</v>
      </c>
      <c r="K4044" t="str">
        <f>INDEX(Table6[Column1],MATCH(L4044,Table6[Column2]))</f>
        <v>Youth</v>
      </c>
      <c r="L4044">
        <v>25.58133334</v>
      </c>
      <c r="M4044" t="str">
        <f>VLOOKUP(L4044,Table1[],2)</f>
        <v>20 - 29</v>
      </c>
      <c r="N4044" t="str">
        <f>INDEX(Table7[Column1],MATCH(O4044,Table7[Column2]))</f>
        <v>Learning Stage</v>
      </c>
      <c r="O4044">
        <v>4.1771229730000003</v>
      </c>
      <c r="P4044" t="str">
        <f>VLOOKUP(O4044,Table13[],2)</f>
        <v>1 - 5</v>
      </c>
      <c r="Q4044" t="str">
        <f>INDEX(Table8[Column1],MATCH(R4044,Table8[Column2]))</f>
        <v>Scheduled</v>
      </c>
      <c r="R4044">
        <v>0</v>
      </c>
      <c r="S4044">
        <f t="shared" si="127"/>
        <v>0</v>
      </c>
      <c r="T4044" t="s">
        <v>19</v>
      </c>
    </row>
    <row r="4045" spans="1:20" x14ac:dyDescent="0.25">
      <c r="A4045">
        <v>4044</v>
      </c>
      <c r="B4045" t="s">
        <v>3711</v>
      </c>
      <c r="C4045" t="s">
        <v>144</v>
      </c>
      <c r="D4045" t="str">
        <f t="shared" si="126"/>
        <v>Hannigan David</v>
      </c>
      <c r="E4045" t="s">
        <v>22</v>
      </c>
      <c r="F4045" t="s">
        <v>87</v>
      </c>
      <c r="G4045" t="s">
        <v>2305</v>
      </c>
      <c r="H4045" t="s">
        <v>1826</v>
      </c>
      <c r="I4045" t="s">
        <v>87</v>
      </c>
      <c r="J4045" t="s">
        <v>19</v>
      </c>
      <c r="K4045" t="str">
        <f>INDEX(Table6[Column1],MATCH(L4045,Table6[Column2]))</f>
        <v>Elders</v>
      </c>
      <c r="L4045">
        <v>51.059473490000002</v>
      </c>
      <c r="M4045" t="str">
        <f>VLOOKUP(L4045,Table1[],2)</f>
        <v>50 - 59</v>
      </c>
      <c r="N4045" t="str">
        <f>INDEX(Table7[Column1],MATCH(O4045,Table7[Column2]))</f>
        <v>Learning Stage</v>
      </c>
      <c r="O4045">
        <v>4.6213779309999996</v>
      </c>
      <c r="P4045" t="str">
        <f>VLOOKUP(O4045,Table13[],2)</f>
        <v>1 - 5</v>
      </c>
      <c r="Q4045" t="str">
        <f>INDEX(Table8[Column1],MATCH(R4045,Table8[Column2]))</f>
        <v>Maintained</v>
      </c>
      <c r="R4045">
        <v>57.636956820000002</v>
      </c>
      <c r="S4045">
        <f t="shared" si="127"/>
        <v>2.4015398674999999</v>
      </c>
      <c r="T4045" t="s">
        <v>19</v>
      </c>
    </row>
    <row r="4046" spans="1:20" x14ac:dyDescent="0.25">
      <c r="A4046">
        <v>4045</v>
      </c>
      <c r="B4046" t="s">
        <v>3712</v>
      </c>
      <c r="C4046" t="s">
        <v>52</v>
      </c>
      <c r="D4046" t="str">
        <f t="shared" si="126"/>
        <v>Bozeman John</v>
      </c>
      <c r="E4046" t="s">
        <v>22</v>
      </c>
      <c r="F4046" t="s">
        <v>38</v>
      </c>
      <c r="G4046" t="s">
        <v>17</v>
      </c>
      <c r="H4046" t="s">
        <v>18</v>
      </c>
      <c r="I4046" t="s">
        <v>38</v>
      </c>
      <c r="J4046" t="s">
        <v>19</v>
      </c>
      <c r="K4046" t="str">
        <f>INDEX(Table6[Column1],MATCH(L4046,Table6[Column2]))</f>
        <v>Elders</v>
      </c>
      <c r="L4046">
        <v>50.581604509999998</v>
      </c>
      <c r="M4046" t="str">
        <f>VLOOKUP(L4046,Table1[],2)</f>
        <v>50 - 59</v>
      </c>
      <c r="N4046" t="str">
        <f>INDEX(Table7[Column1],MATCH(O4046,Table7[Column2]))</f>
        <v>Learning Stage</v>
      </c>
      <c r="O4046">
        <v>4.0032490169999999</v>
      </c>
      <c r="P4046" t="str">
        <f>VLOOKUP(O4046,Table13[],2)</f>
        <v>1 - 5</v>
      </c>
      <c r="Q4046" t="str">
        <f>INDEX(Table8[Column1],MATCH(R4046,Table8[Column2]))</f>
        <v>Maintained</v>
      </c>
      <c r="R4046">
        <v>72.893035609999998</v>
      </c>
      <c r="S4046">
        <f t="shared" si="127"/>
        <v>3.0372098170833333</v>
      </c>
      <c r="T4046" t="s">
        <v>19</v>
      </c>
    </row>
    <row r="4047" spans="1:20" x14ac:dyDescent="0.25">
      <c r="A4047">
        <v>4046</v>
      </c>
      <c r="B4047" t="s">
        <v>3713</v>
      </c>
      <c r="C4047" t="s">
        <v>1002</v>
      </c>
      <c r="D4047" t="str">
        <f t="shared" si="126"/>
        <v>Quick Pamela</v>
      </c>
      <c r="E4047" t="s">
        <v>15</v>
      </c>
      <c r="F4047" t="s">
        <v>663</v>
      </c>
      <c r="G4047" t="s">
        <v>17</v>
      </c>
      <c r="H4047" t="s">
        <v>18</v>
      </c>
      <c r="I4047" t="s">
        <v>664</v>
      </c>
      <c r="J4047" t="s">
        <v>19</v>
      </c>
      <c r="K4047" t="str">
        <f>INDEX(Table6[Column1],MATCH(L4047,Table6[Column2]))</f>
        <v>Youth</v>
      </c>
      <c r="L4047">
        <v>27.439329520000001</v>
      </c>
      <c r="M4047" t="str">
        <f>VLOOKUP(L4047,Table1[],2)</f>
        <v>20 - 29</v>
      </c>
      <c r="N4047" t="str">
        <f>INDEX(Table7[Column1],MATCH(O4047,Table7[Column2]))</f>
        <v>Learning Stage</v>
      </c>
      <c r="O4047">
        <v>2.4567809330000001</v>
      </c>
      <c r="P4047" t="str">
        <f>VLOOKUP(O4047,Table13[],2)</f>
        <v>1 - 5</v>
      </c>
      <c r="Q4047" t="str">
        <f>INDEX(Table8[Column1],MATCH(R4047,Table8[Column2]))</f>
        <v>Scheduled</v>
      </c>
      <c r="R4047">
        <v>0</v>
      </c>
      <c r="S4047">
        <f t="shared" si="127"/>
        <v>0</v>
      </c>
      <c r="T4047" t="s">
        <v>19</v>
      </c>
    </row>
    <row r="4048" spans="1:20" x14ac:dyDescent="0.25">
      <c r="A4048">
        <v>4047</v>
      </c>
      <c r="B4048" t="s">
        <v>3714</v>
      </c>
      <c r="C4048" t="s">
        <v>1312</v>
      </c>
      <c r="D4048" t="str">
        <f t="shared" si="126"/>
        <v>Fulp Scott</v>
      </c>
      <c r="E4048" t="s">
        <v>22</v>
      </c>
      <c r="F4048" t="s">
        <v>407</v>
      </c>
      <c r="G4048" t="s">
        <v>2305</v>
      </c>
      <c r="H4048" t="s">
        <v>1826</v>
      </c>
      <c r="I4048" t="s">
        <v>407</v>
      </c>
      <c r="J4048" t="s">
        <v>19</v>
      </c>
      <c r="K4048" t="str">
        <f>INDEX(Table6[Column1],MATCH(L4048,Table6[Column2]))</f>
        <v>Adults</v>
      </c>
      <c r="L4048">
        <v>48.474778270000002</v>
      </c>
      <c r="M4048" t="str">
        <f>VLOOKUP(L4048,Table1[],2)</f>
        <v>40 - 49</v>
      </c>
      <c r="N4048" t="str">
        <f>INDEX(Table7[Column1],MATCH(O4048,Table7[Column2]))</f>
        <v>Learning Stage</v>
      </c>
      <c r="O4048">
        <v>5.3500025119999997</v>
      </c>
      <c r="P4048" t="str">
        <f>VLOOKUP(O4048,Table13[],2)</f>
        <v>1 - 5</v>
      </c>
      <c r="Q4048" t="str">
        <f>INDEX(Table8[Column1],MATCH(R4048,Table8[Column2]))</f>
        <v>Maintained</v>
      </c>
      <c r="R4048">
        <v>79.16685038</v>
      </c>
      <c r="S4048">
        <f t="shared" si="127"/>
        <v>3.298618765833333</v>
      </c>
      <c r="T4048" t="s">
        <v>19</v>
      </c>
    </row>
    <row r="4049" spans="1:20" x14ac:dyDescent="0.25">
      <c r="A4049">
        <v>4048</v>
      </c>
      <c r="B4049" t="s">
        <v>1483</v>
      </c>
      <c r="C4049" t="s">
        <v>830</v>
      </c>
      <c r="D4049" t="str">
        <f t="shared" si="126"/>
        <v>Hodge Marcus</v>
      </c>
      <c r="E4049" t="s">
        <v>22</v>
      </c>
      <c r="F4049" t="s">
        <v>505</v>
      </c>
      <c r="G4049" t="s">
        <v>2305</v>
      </c>
      <c r="H4049" t="s">
        <v>1826</v>
      </c>
      <c r="I4049" t="s">
        <v>24</v>
      </c>
      <c r="J4049" t="s">
        <v>19</v>
      </c>
      <c r="K4049" t="str">
        <f>INDEX(Table6[Column1],MATCH(L4049,Table6[Column2]))</f>
        <v>Young Adults</v>
      </c>
      <c r="L4049">
        <v>35.69717172</v>
      </c>
      <c r="M4049" t="str">
        <f>VLOOKUP(L4049,Table1[],2)</f>
        <v>30 - 39</v>
      </c>
      <c r="N4049" t="str">
        <f>INDEX(Table7[Column1],MATCH(O4049,Table7[Column2]))</f>
        <v>Fitting in Stage</v>
      </c>
      <c r="O4049">
        <v>7.7465145829999997</v>
      </c>
      <c r="P4049" t="str">
        <f>VLOOKUP(O4049,Table13[],2)</f>
        <v>6 - 10</v>
      </c>
      <c r="Q4049" t="str">
        <f>INDEX(Table8[Column1],MATCH(R4049,Table8[Column2]))</f>
        <v>Maintained</v>
      </c>
      <c r="R4049">
        <v>48.453942079999997</v>
      </c>
      <c r="S4049">
        <f t="shared" si="127"/>
        <v>2.0189142533333331</v>
      </c>
      <c r="T4049" t="s">
        <v>19</v>
      </c>
    </row>
    <row r="4050" spans="1:20" x14ac:dyDescent="0.25">
      <c r="A4050">
        <v>4049</v>
      </c>
      <c r="B4050" t="s">
        <v>1653</v>
      </c>
      <c r="C4050" t="s">
        <v>502</v>
      </c>
      <c r="D4050" t="str">
        <f t="shared" si="126"/>
        <v>Homan Susan</v>
      </c>
      <c r="E4050" t="s">
        <v>15</v>
      </c>
      <c r="F4050" t="s">
        <v>38</v>
      </c>
      <c r="G4050" t="s">
        <v>1060</v>
      </c>
      <c r="H4050" t="s">
        <v>1061</v>
      </c>
      <c r="I4050" t="s">
        <v>38</v>
      </c>
      <c r="J4050" t="s">
        <v>19</v>
      </c>
      <c r="K4050" t="str">
        <f>INDEX(Table6[Column1],MATCH(L4050,Table6[Column2]))</f>
        <v>Adults</v>
      </c>
      <c r="L4050">
        <v>42.988217310000003</v>
      </c>
      <c r="M4050" t="str">
        <f>VLOOKUP(L4050,Table1[],2)</f>
        <v>40 - 49</v>
      </c>
      <c r="N4050" t="str">
        <f>INDEX(Table7[Column1],MATCH(O4050,Table7[Column2]))</f>
        <v>Learning Stage</v>
      </c>
      <c r="O4050">
        <v>4.1391349230000003</v>
      </c>
      <c r="P4050" t="str">
        <f>VLOOKUP(O4050,Table13[],2)</f>
        <v>1 - 5</v>
      </c>
      <c r="Q4050" t="str">
        <f>INDEX(Table8[Column1],MATCH(R4050,Table8[Column2]))</f>
        <v>Scheduled</v>
      </c>
      <c r="R4050">
        <v>16.78092247</v>
      </c>
      <c r="S4050">
        <f t="shared" si="127"/>
        <v>0.69920510291666671</v>
      </c>
      <c r="T4050" t="s">
        <v>19</v>
      </c>
    </row>
    <row r="4051" spans="1:20" x14ac:dyDescent="0.25">
      <c r="A4051">
        <v>4050</v>
      </c>
      <c r="B4051" t="s">
        <v>2421</v>
      </c>
      <c r="C4051" t="s">
        <v>314</v>
      </c>
      <c r="D4051" t="str">
        <f t="shared" si="126"/>
        <v>West Brian</v>
      </c>
      <c r="E4051" t="s">
        <v>22</v>
      </c>
      <c r="F4051" t="s">
        <v>358</v>
      </c>
      <c r="G4051" t="s">
        <v>17</v>
      </c>
      <c r="H4051" t="s">
        <v>18</v>
      </c>
      <c r="I4051" t="s">
        <v>358</v>
      </c>
      <c r="J4051" t="s">
        <v>19</v>
      </c>
      <c r="K4051" t="str">
        <f>INDEX(Table6[Column1],MATCH(L4051,Table6[Column2]))</f>
        <v>Seniors</v>
      </c>
      <c r="L4051">
        <v>63.409387709999997</v>
      </c>
      <c r="M4051" t="str">
        <f>VLOOKUP(L4051,Table1[],2)</f>
        <v>60 and Above</v>
      </c>
      <c r="N4051" t="str">
        <f>INDEX(Table7[Column1],MATCH(O4051,Table7[Column2]))</f>
        <v>Learning Stage</v>
      </c>
      <c r="O4051">
        <v>4.397612369</v>
      </c>
      <c r="P4051" t="str">
        <f>VLOOKUP(O4051,Table13[],2)</f>
        <v>1 - 5</v>
      </c>
      <c r="Q4051" t="str">
        <f>INDEX(Table8[Column1],MATCH(R4051,Table8[Column2]))</f>
        <v>Unexcused</v>
      </c>
      <c r="R4051">
        <v>166.59057730000001</v>
      </c>
      <c r="S4051">
        <f t="shared" si="127"/>
        <v>6.9412740541666667</v>
      </c>
      <c r="T4051" t="s">
        <v>19</v>
      </c>
    </row>
    <row r="4052" spans="1:20" x14ac:dyDescent="0.25">
      <c r="A4052">
        <v>4051</v>
      </c>
      <c r="B4052" t="s">
        <v>1058</v>
      </c>
      <c r="C4052" t="s">
        <v>2278</v>
      </c>
      <c r="D4052" t="str">
        <f t="shared" si="126"/>
        <v>Cole Chad</v>
      </c>
      <c r="E4052" t="s">
        <v>22</v>
      </c>
      <c r="F4052" t="s">
        <v>16</v>
      </c>
      <c r="G4052" t="s">
        <v>2724</v>
      </c>
      <c r="H4052" t="s">
        <v>1863</v>
      </c>
      <c r="I4052" t="s">
        <v>16</v>
      </c>
      <c r="J4052" t="s">
        <v>19</v>
      </c>
      <c r="K4052" t="str">
        <f>INDEX(Table6[Column1],MATCH(L4052,Table6[Column2]))</f>
        <v>Young Adults</v>
      </c>
      <c r="L4052">
        <v>36.391341300000001</v>
      </c>
      <c r="M4052" t="str">
        <f>VLOOKUP(L4052,Table1[],2)</f>
        <v>30 - 39</v>
      </c>
      <c r="N4052" t="str">
        <f>INDEX(Table7[Column1],MATCH(O4052,Table7[Column2]))</f>
        <v>Learning Stage</v>
      </c>
      <c r="O4052">
        <v>3.5627566690000001</v>
      </c>
      <c r="P4052" t="str">
        <f>VLOOKUP(O4052,Table13[],2)</f>
        <v>1 - 5</v>
      </c>
      <c r="Q4052" t="str">
        <f>INDEX(Table8[Column1],MATCH(R4052,Table8[Column2]))</f>
        <v>Scheduled</v>
      </c>
      <c r="R4052">
        <v>21.871789939999999</v>
      </c>
      <c r="S4052">
        <f t="shared" si="127"/>
        <v>0.91132458083333334</v>
      </c>
      <c r="T4052" t="s">
        <v>19</v>
      </c>
    </row>
    <row r="4053" spans="1:20" x14ac:dyDescent="0.25">
      <c r="A4053">
        <v>4052</v>
      </c>
      <c r="B4053" t="s">
        <v>3715</v>
      </c>
      <c r="C4053" t="s">
        <v>368</v>
      </c>
      <c r="D4053" t="str">
        <f t="shared" si="126"/>
        <v>Ohare Frank</v>
      </c>
      <c r="E4053" t="s">
        <v>22</v>
      </c>
      <c r="F4053" t="s">
        <v>984</v>
      </c>
      <c r="G4053" t="s">
        <v>2305</v>
      </c>
      <c r="H4053" t="s">
        <v>1826</v>
      </c>
      <c r="I4053" t="s">
        <v>87</v>
      </c>
      <c r="J4053" t="s">
        <v>19</v>
      </c>
      <c r="K4053" t="str">
        <f>INDEX(Table6[Column1],MATCH(L4053,Table6[Column2]))</f>
        <v>Adults</v>
      </c>
      <c r="L4053">
        <v>48.783637949999999</v>
      </c>
      <c r="M4053" t="str">
        <f>VLOOKUP(L4053,Table1[],2)</f>
        <v>40 - 49</v>
      </c>
      <c r="N4053" t="str">
        <f>INDEX(Table7[Column1],MATCH(O4053,Table7[Column2]))</f>
        <v>Learning Stage</v>
      </c>
      <c r="O4053">
        <v>2.91289161</v>
      </c>
      <c r="P4053" t="str">
        <f>VLOOKUP(O4053,Table13[],2)</f>
        <v>1 - 5</v>
      </c>
      <c r="Q4053" t="str">
        <f>INDEX(Table8[Column1],MATCH(R4053,Table8[Column2]))</f>
        <v>Habitual</v>
      </c>
      <c r="R4053">
        <v>93.894491360000004</v>
      </c>
      <c r="S4053">
        <f t="shared" si="127"/>
        <v>3.9122704733333333</v>
      </c>
      <c r="T4053" t="s">
        <v>19</v>
      </c>
    </row>
    <row r="4054" spans="1:20" x14ac:dyDescent="0.25">
      <c r="A4054">
        <v>4053</v>
      </c>
      <c r="B4054" t="s">
        <v>1023</v>
      </c>
      <c r="C4054" t="s">
        <v>635</v>
      </c>
      <c r="D4054" t="str">
        <f t="shared" si="126"/>
        <v>Wright Justin</v>
      </c>
      <c r="E4054" t="s">
        <v>22</v>
      </c>
      <c r="F4054" t="s">
        <v>520</v>
      </c>
      <c r="G4054" t="s">
        <v>2305</v>
      </c>
      <c r="H4054" t="s">
        <v>1826</v>
      </c>
      <c r="I4054" t="s">
        <v>54</v>
      </c>
      <c r="J4054" t="s">
        <v>19</v>
      </c>
      <c r="K4054" t="str">
        <f>INDEX(Table6[Column1],MATCH(L4054,Table6[Column2]))</f>
        <v>Youth</v>
      </c>
      <c r="L4054">
        <v>27.789187330000001</v>
      </c>
      <c r="M4054" t="str">
        <f>VLOOKUP(L4054,Table1[],2)</f>
        <v>20 - 29</v>
      </c>
      <c r="N4054" t="str">
        <f>INDEX(Table7[Column1],MATCH(O4054,Table7[Column2]))</f>
        <v>Learning Stage</v>
      </c>
      <c r="O4054">
        <v>4.8867514549999997</v>
      </c>
      <c r="P4054" t="str">
        <f>VLOOKUP(O4054,Table13[],2)</f>
        <v>1 - 5</v>
      </c>
      <c r="Q4054" t="str">
        <f>INDEX(Table8[Column1],MATCH(R4054,Table8[Column2]))</f>
        <v>Scheduled</v>
      </c>
      <c r="R4054">
        <v>0</v>
      </c>
      <c r="S4054">
        <f t="shared" si="127"/>
        <v>0</v>
      </c>
      <c r="T4054" t="s">
        <v>19</v>
      </c>
    </row>
    <row r="4055" spans="1:20" x14ac:dyDescent="0.25">
      <c r="A4055">
        <v>4054</v>
      </c>
      <c r="B4055" t="s">
        <v>3583</v>
      </c>
      <c r="C4055" t="s">
        <v>1975</v>
      </c>
      <c r="D4055" t="str">
        <f t="shared" si="126"/>
        <v>Wetter Lillian</v>
      </c>
      <c r="E4055" t="s">
        <v>15</v>
      </c>
      <c r="F4055" t="s">
        <v>1065</v>
      </c>
      <c r="G4055" t="s">
        <v>2724</v>
      </c>
      <c r="H4055" t="s">
        <v>1863</v>
      </c>
      <c r="I4055" t="s">
        <v>30</v>
      </c>
      <c r="J4055" t="s">
        <v>19</v>
      </c>
      <c r="K4055" t="str">
        <f>INDEX(Table6[Column1],MATCH(L4055,Table6[Column2]))</f>
        <v>Young Adults</v>
      </c>
      <c r="L4055">
        <v>31.527971310000002</v>
      </c>
      <c r="M4055" t="str">
        <f>VLOOKUP(L4055,Table1[],2)</f>
        <v>30 - 39</v>
      </c>
      <c r="N4055" t="str">
        <f>INDEX(Table7[Column1],MATCH(O4055,Table7[Column2]))</f>
        <v>Fitting in Stage</v>
      </c>
      <c r="O4055">
        <v>6.7814173670000004</v>
      </c>
      <c r="P4055" t="str">
        <f>VLOOKUP(O4055,Table13[],2)</f>
        <v>6 - 10</v>
      </c>
      <c r="Q4055" t="str">
        <f>INDEX(Table8[Column1],MATCH(R4055,Table8[Column2]))</f>
        <v>Maintained</v>
      </c>
      <c r="R4055">
        <v>46.492782320000003</v>
      </c>
      <c r="S4055">
        <f t="shared" si="127"/>
        <v>1.9371992633333335</v>
      </c>
      <c r="T4055" t="s">
        <v>19</v>
      </c>
    </row>
    <row r="4056" spans="1:20" x14ac:dyDescent="0.25">
      <c r="A4056">
        <v>4055</v>
      </c>
      <c r="B4056" t="s">
        <v>1405</v>
      </c>
      <c r="C4056" t="s">
        <v>149</v>
      </c>
      <c r="D4056" t="str">
        <f t="shared" si="126"/>
        <v>Barton Charles</v>
      </c>
      <c r="E4056" t="s">
        <v>22</v>
      </c>
      <c r="F4056" t="s">
        <v>16</v>
      </c>
      <c r="G4056" t="s">
        <v>2724</v>
      </c>
      <c r="H4056" t="s">
        <v>1863</v>
      </c>
      <c r="I4056" t="s">
        <v>16</v>
      </c>
      <c r="J4056" t="s">
        <v>19</v>
      </c>
      <c r="K4056" t="str">
        <f>INDEX(Table6[Column1],MATCH(L4056,Table6[Column2]))</f>
        <v>Elders</v>
      </c>
      <c r="L4056">
        <v>51.876405040000002</v>
      </c>
      <c r="M4056" t="str">
        <f>VLOOKUP(L4056,Table1[],2)</f>
        <v>50 - 59</v>
      </c>
      <c r="N4056" t="str">
        <f>INDEX(Table7[Column1],MATCH(O4056,Table7[Column2]))</f>
        <v>Fitting in Stage</v>
      </c>
      <c r="O4056">
        <v>6.4115150129999998</v>
      </c>
      <c r="P4056" t="str">
        <f>VLOOKUP(O4056,Table13[],2)</f>
        <v>6 - 10</v>
      </c>
      <c r="Q4056" t="str">
        <f>INDEX(Table8[Column1],MATCH(R4056,Table8[Column2]))</f>
        <v>Habitual</v>
      </c>
      <c r="R4056">
        <v>84.836714659999998</v>
      </c>
      <c r="S4056">
        <f t="shared" si="127"/>
        <v>3.5348631108333333</v>
      </c>
      <c r="T4056" t="s">
        <v>19</v>
      </c>
    </row>
    <row r="4057" spans="1:20" x14ac:dyDescent="0.25">
      <c r="A4057">
        <v>4056</v>
      </c>
      <c r="B4057" t="s">
        <v>1559</v>
      </c>
      <c r="C4057" t="s">
        <v>50</v>
      </c>
      <c r="D4057" t="str">
        <f t="shared" si="126"/>
        <v>Stark Robert</v>
      </c>
      <c r="E4057" t="s">
        <v>22</v>
      </c>
      <c r="F4057" t="s">
        <v>520</v>
      </c>
      <c r="G4057" t="s">
        <v>2305</v>
      </c>
      <c r="H4057" t="s">
        <v>1826</v>
      </c>
      <c r="I4057" t="s">
        <v>54</v>
      </c>
      <c r="J4057" t="s">
        <v>19</v>
      </c>
      <c r="K4057" t="str">
        <f>INDEX(Table6[Column1],MATCH(L4057,Table6[Column2]))</f>
        <v>Youth</v>
      </c>
      <c r="L4057">
        <v>27.383064619999999</v>
      </c>
      <c r="M4057" t="str">
        <f>VLOOKUP(L4057,Table1[],2)</f>
        <v>20 - 29</v>
      </c>
      <c r="N4057" t="str">
        <f>INDEX(Table7[Column1],MATCH(O4057,Table7[Column2]))</f>
        <v>Learning Stage</v>
      </c>
      <c r="O4057">
        <v>5.33963521</v>
      </c>
      <c r="P4057" t="str">
        <f>VLOOKUP(O4057,Table13[],2)</f>
        <v>1 - 5</v>
      </c>
      <c r="Q4057" t="str">
        <f>INDEX(Table8[Column1],MATCH(R4057,Table8[Column2]))</f>
        <v>Scheduled</v>
      </c>
      <c r="R4057">
        <v>0</v>
      </c>
      <c r="S4057">
        <f t="shared" si="127"/>
        <v>0</v>
      </c>
      <c r="T4057" t="s">
        <v>19</v>
      </c>
    </row>
    <row r="4058" spans="1:20" x14ac:dyDescent="0.25">
      <c r="A4058">
        <v>4057</v>
      </c>
      <c r="B4058" t="s">
        <v>3716</v>
      </c>
      <c r="C4058" t="s">
        <v>371</v>
      </c>
      <c r="D4058" t="str">
        <f t="shared" si="126"/>
        <v>Moorman Charlie</v>
      </c>
      <c r="E4058" t="s">
        <v>15</v>
      </c>
      <c r="F4058" t="s">
        <v>100</v>
      </c>
      <c r="G4058" t="s">
        <v>1060</v>
      </c>
      <c r="H4058" t="s">
        <v>1061</v>
      </c>
      <c r="I4058" t="s">
        <v>101</v>
      </c>
      <c r="J4058" t="s">
        <v>19</v>
      </c>
      <c r="K4058" t="str">
        <f>INDEX(Table6[Column1],MATCH(L4058,Table6[Column2]))</f>
        <v>Young Adults</v>
      </c>
      <c r="L4058">
        <v>38.0630053</v>
      </c>
      <c r="M4058" t="str">
        <f>VLOOKUP(L4058,Table1[],2)</f>
        <v>30 - 39</v>
      </c>
      <c r="N4058" t="str">
        <f>INDEX(Table7[Column1],MATCH(O4058,Table7[Column2]))</f>
        <v>Learning Stage</v>
      </c>
      <c r="O4058">
        <v>5.4278448800000003</v>
      </c>
      <c r="P4058" t="str">
        <f>VLOOKUP(O4058,Table13[],2)</f>
        <v>1 - 5</v>
      </c>
      <c r="Q4058" t="str">
        <f>INDEX(Table8[Column1],MATCH(R4058,Table8[Column2]))</f>
        <v>Scheduled</v>
      </c>
      <c r="R4058">
        <v>9.4060740000000003</v>
      </c>
      <c r="S4058">
        <f t="shared" si="127"/>
        <v>0.39191975000000001</v>
      </c>
      <c r="T4058" t="s">
        <v>19</v>
      </c>
    </row>
    <row r="4059" spans="1:20" x14ac:dyDescent="0.25">
      <c r="A4059">
        <v>4058</v>
      </c>
      <c r="B4059" t="s">
        <v>270</v>
      </c>
      <c r="C4059" t="s">
        <v>863</v>
      </c>
      <c r="D4059" t="str">
        <f t="shared" si="126"/>
        <v>Keith Gerald</v>
      </c>
      <c r="E4059" t="s">
        <v>22</v>
      </c>
      <c r="F4059" t="s">
        <v>152</v>
      </c>
      <c r="G4059" t="s">
        <v>2305</v>
      </c>
      <c r="H4059" t="s">
        <v>1826</v>
      </c>
      <c r="I4059" t="s">
        <v>30</v>
      </c>
      <c r="J4059" t="s">
        <v>19</v>
      </c>
      <c r="K4059" t="str">
        <f>INDEX(Table6[Column1],MATCH(L4059,Table6[Column2]))</f>
        <v>Elders</v>
      </c>
      <c r="L4059">
        <v>55.686372759999998</v>
      </c>
      <c r="M4059" t="str">
        <f>VLOOKUP(L4059,Table1[],2)</f>
        <v>50 - 59</v>
      </c>
      <c r="N4059" t="str">
        <f>INDEX(Table7[Column1],MATCH(O4059,Table7[Column2]))</f>
        <v>Learning Stage</v>
      </c>
      <c r="O4059">
        <v>2.8171047250000001</v>
      </c>
      <c r="P4059" t="str">
        <f>VLOOKUP(O4059,Table13[],2)</f>
        <v>1 - 5</v>
      </c>
      <c r="Q4059" t="str">
        <f>INDEX(Table8[Column1],MATCH(R4059,Table8[Column2]))</f>
        <v>Habitual</v>
      </c>
      <c r="R4059">
        <v>105.92539669999999</v>
      </c>
      <c r="S4059">
        <f t="shared" si="127"/>
        <v>4.4135581958333336</v>
      </c>
      <c r="T4059" t="s">
        <v>19</v>
      </c>
    </row>
    <row r="4060" spans="1:20" x14ac:dyDescent="0.25">
      <c r="A4060">
        <v>4059</v>
      </c>
      <c r="B4060" t="s">
        <v>966</v>
      </c>
      <c r="C4060" t="s">
        <v>1004</v>
      </c>
      <c r="D4060" t="str">
        <f t="shared" si="126"/>
        <v>Miller Deborah</v>
      </c>
      <c r="E4060" t="s">
        <v>15</v>
      </c>
      <c r="F4060" t="s">
        <v>24</v>
      </c>
      <c r="G4060" t="s">
        <v>2305</v>
      </c>
      <c r="H4060" t="s">
        <v>1826</v>
      </c>
      <c r="I4060" t="s">
        <v>24</v>
      </c>
      <c r="J4060" t="s">
        <v>19</v>
      </c>
      <c r="K4060" t="str">
        <f>INDEX(Table6[Column1],MATCH(L4060,Table6[Column2]))</f>
        <v>Adults</v>
      </c>
      <c r="L4060">
        <v>42.782072020000001</v>
      </c>
      <c r="M4060" t="str">
        <f>VLOOKUP(L4060,Table1[],2)</f>
        <v>40 - 49</v>
      </c>
      <c r="N4060" t="str">
        <f>INDEX(Table7[Column1],MATCH(O4060,Table7[Column2]))</f>
        <v>Learning Stage</v>
      </c>
      <c r="O4060">
        <v>0.45684335999999998</v>
      </c>
      <c r="P4060" t="e">
        <f>VLOOKUP(O4060,Table13[],2)</f>
        <v>#N/A</v>
      </c>
      <c r="Q4060" t="str">
        <f>INDEX(Table8[Column1],MATCH(R4060,Table8[Column2]))</f>
        <v>Habitual</v>
      </c>
      <c r="R4060">
        <v>96.052404319999994</v>
      </c>
      <c r="S4060">
        <f t="shared" si="127"/>
        <v>4.0021835133333328</v>
      </c>
      <c r="T4060" t="s">
        <v>19</v>
      </c>
    </row>
    <row r="4061" spans="1:20" x14ac:dyDescent="0.25">
      <c r="A4061">
        <v>4060</v>
      </c>
      <c r="B4061" t="s">
        <v>400</v>
      </c>
      <c r="C4061" t="s">
        <v>77</v>
      </c>
      <c r="D4061" t="str">
        <f t="shared" si="126"/>
        <v>Williams Sandra</v>
      </c>
      <c r="E4061" t="s">
        <v>15</v>
      </c>
      <c r="F4061" t="s">
        <v>1156</v>
      </c>
      <c r="G4061" t="s">
        <v>2305</v>
      </c>
      <c r="H4061" t="s">
        <v>1826</v>
      </c>
      <c r="I4061" t="s">
        <v>169</v>
      </c>
      <c r="J4061" t="s">
        <v>19</v>
      </c>
      <c r="K4061" t="str">
        <f>INDEX(Table6[Column1],MATCH(L4061,Table6[Column2]))</f>
        <v>Young Adults</v>
      </c>
      <c r="L4061">
        <v>38.405433719999998</v>
      </c>
      <c r="M4061" t="str">
        <f>VLOOKUP(L4061,Table1[],2)</f>
        <v>30 - 39</v>
      </c>
      <c r="N4061" t="str">
        <f>INDEX(Table7[Column1],MATCH(O4061,Table7[Column2]))</f>
        <v>Fitting in Stage</v>
      </c>
      <c r="O4061">
        <v>6.8173670880000001</v>
      </c>
      <c r="P4061" t="str">
        <f>VLOOKUP(O4061,Table13[],2)</f>
        <v>6 - 10</v>
      </c>
      <c r="Q4061" t="str">
        <f>INDEX(Table8[Column1],MATCH(R4061,Table8[Column2]))</f>
        <v>Maintained</v>
      </c>
      <c r="R4061">
        <v>71.978981200000007</v>
      </c>
      <c r="S4061">
        <f t="shared" si="127"/>
        <v>2.999124216666667</v>
      </c>
      <c r="T4061" t="s">
        <v>19</v>
      </c>
    </row>
    <row r="4062" spans="1:20" x14ac:dyDescent="0.25">
      <c r="A4062">
        <v>4061</v>
      </c>
      <c r="B4062" t="s">
        <v>2091</v>
      </c>
      <c r="C4062" t="s">
        <v>1105</v>
      </c>
      <c r="D4062" t="str">
        <f t="shared" si="126"/>
        <v>McCall Mark</v>
      </c>
      <c r="E4062" t="s">
        <v>22</v>
      </c>
      <c r="F4062" t="s">
        <v>24</v>
      </c>
      <c r="G4062" t="s">
        <v>2305</v>
      </c>
      <c r="H4062" t="s">
        <v>1826</v>
      </c>
      <c r="I4062" t="s">
        <v>24</v>
      </c>
      <c r="J4062" t="s">
        <v>19</v>
      </c>
      <c r="K4062" t="str">
        <f>INDEX(Table6[Column1],MATCH(L4062,Table6[Column2]))</f>
        <v>Adults</v>
      </c>
      <c r="L4062">
        <v>45.446717329999998</v>
      </c>
      <c r="M4062" t="str">
        <f>VLOOKUP(L4062,Table1[],2)</f>
        <v>40 - 49</v>
      </c>
      <c r="N4062" t="str">
        <f>INDEX(Table7[Column1],MATCH(O4062,Table7[Column2]))</f>
        <v>Learning Stage</v>
      </c>
      <c r="O4062">
        <v>2.3764578900000002</v>
      </c>
      <c r="P4062" t="str">
        <f>VLOOKUP(O4062,Table13[],2)</f>
        <v>1 - 5</v>
      </c>
      <c r="Q4062" t="str">
        <f>INDEX(Table8[Column1],MATCH(R4062,Table8[Column2]))</f>
        <v>Maintained</v>
      </c>
      <c r="R4062">
        <v>75.826701639999996</v>
      </c>
      <c r="S4062">
        <f t="shared" si="127"/>
        <v>3.1594459016666661</v>
      </c>
      <c r="T4062" t="s">
        <v>19</v>
      </c>
    </row>
    <row r="4063" spans="1:20" x14ac:dyDescent="0.25">
      <c r="A4063">
        <v>4062</v>
      </c>
      <c r="B4063" t="s">
        <v>3717</v>
      </c>
      <c r="C4063" t="s">
        <v>175</v>
      </c>
      <c r="D4063" t="str">
        <f t="shared" si="126"/>
        <v>Duda Paul</v>
      </c>
      <c r="E4063" t="s">
        <v>22</v>
      </c>
      <c r="F4063" t="s">
        <v>38</v>
      </c>
      <c r="G4063" t="s">
        <v>1060</v>
      </c>
      <c r="H4063" t="s">
        <v>1061</v>
      </c>
      <c r="I4063" t="s">
        <v>38</v>
      </c>
      <c r="J4063" t="s">
        <v>19</v>
      </c>
      <c r="K4063" t="str">
        <f>INDEX(Table6[Column1],MATCH(L4063,Table6[Column2]))</f>
        <v>Young Adults</v>
      </c>
      <c r="L4063">
        <v>31.572672690000001</v>
      </c>
      <c r="M4063" t="str">
        <f>VLOOKUP(L4063,Table1[],2)</f>
        <v>30 - 39</v>
      </c>
      <c r="N4063" t="str">
        <f>INDEX(Table7[Column1],MATCH(O4063,Table7[Column2]))</f>
        <v>Fitting in Stage</v>
      </c>
      <c r="O4063">
        <v>6.4280436129999998</v>
      </c>
      <c r="P4063" t="str">
        <f>VLOOKUP(O4063,Table13[],2)</f>
        <v>6 - 10</v>
      </c>
      <c r="Q4063" t="str">
        <f>INDEX(Table8[Column1],MATCH(R4063,Table8[Column2]))</f>
        <v>Scheduled</v>
      </c>
      <c r="R4063">
        <v>14.10702727</v>
      </c>
      <c r="S4063">
        <f t="shared" si="127"/>
        <v>0.58779280291666658</v>
      </c>
      <c r="T4063" t="s">
        <v>19</v>
      </c>
    </row>
    <row r="4064" spans="1:20" x14ac:dyDescent="0.25">
      <c r="A4064">
        <v>4063</v>
      </c>
      <c r="B4064" t="s">
        <v>2162</v>
      </c>
      <c r="C4064" t="s">
        <v>414</v>
      </c>
      <c r="D4064" t="str">
        <f t="shared" si="126"/>
        <v>Luna Anna</v>
      </c>
      <c r="E4064" t="s">
        <v>15</v>
      </c>
      <c r="F4064" t="s">
        <v>33</v>
      </c>
      <c r="G4064" t="s">
        <v>2305</v>
      </c>
      <c r="H4064" t="s">
        <v>1826</v>
      </c>
      <c r="I4064" t="s">
        <v>33</v>
      </c>
      <c r="J4064" t="s">
        <v>19</v>
      </c>
      <c r="K4064" t="str">
        <f>INDEX(Table6[Column1],MATCH(L4064,Table6[Column2]))</f>
        <v>Adults</v>
      </c>
      <c r="L4064">
        <v>40.543386259999998</v>
      </c>
      <c r="M4064" t="str">
        <f>VLOOKUP(L4064,Table1[],2)</f>
        <v>40 - 49</v>
      </c>
      <c r="N4064" t="str">
        <f>INDEX(Table7[Column1],MATCH(O4064,Table7[Column2]))</f>
        <v>Fitting in Stage</v>
      </c>
      <c r="O4064">
        <v>6.3141056129999997</v>
      </c>
      <c r="P4064" t="str">
        <f>VLOOKUP(O4064,Table13[],2)</f>
        <v>6 - 10</v>
      </c>
      <c r="Q4064" t="str">
        <f>INDEX(Table8[Column1],MATCH(R4064,Table8[Column2]))</f>
        <v>Scheduled</v>
      </c>
      <c r="R4064">
        <v>32.712293940000002</v>
      </c>
      <c r="S4064">
        <f t="shared" si="127"/>
        <v>1.3630122475000002</v>
      </c>
      <c r="T4064" t="s">
        <v>19</v>
      </c>
    </row>
    <row r="4065" spans="1:20" x14ac:dyDescent="0.25">
      <c r="A4065">
        <v>4064</v>
      </c>
      <c r="B4065" t="s">
        <v>1312</v>
      </c>
      <c r="C4065" t="s">
        <v>948</v>
      </c>
      <c r="D4065" t="str">
        <f t="shared" si="126"/>
        <v>Scott Clyde</v>
      </c>
      <c r="E4065" t="s">
        <v>22</v>
      </c>
      <c r="F4065" t="s">
        <v>901</v>
      </c>
      <c r="G4065" t="s">
        <v>2305</v>
      </c>
      <c r="H4065" t="s">
        <v>1826</v>
      </c>
      <c r="I4065" t="s">
        <v>87</v>
      </c>
      <c r="J4065" t="s">
        <v>19</v>
      </c>
      <c r="K4065" t="str">
        <f>INDEX(Table6[Column1],MATCH(L4065,Table6[Column2]))</f>
        <v>Young Adults</v>
      </c>
      <c r="L4065">
        <v>37.27131997</v>
      </c>
      <c r="M4065" t="str">
        <f>VLOOKUP(L4065,Table1[],2)</f>
        <v>30 - 39</v>
      </c>
      <c r="N4065" t="str">
        <f>INDEX(Table7[Column1],MATCH(O4065,Table7[Column2]))</f>
        <v>Learning Stage</v>
      </c>
      <c r="O4065">
        <v>4.0851615350000001</v>
      </c>
      <c r="P4065" t="str">
        <f>VLOOKUP(O4065,Table13[],2)</f>
        <v>1 - 5</v>
      </c>
      <c r="Q4065" t="str">
        <f>INDEX(Table8[Column1],MATCH(R4065,Table8[Column2]))</f>
        <v>Maintained</v>
      </c>
      <c r="R4065">
        <v>49.649780149999998</v>
      </c>
      <c r="S4065">
        <f t="shared" si="127"/>
        <v>2.0687408395833331</v>
      </c>
      <c r="T4065" t="s">
        <v>19</v>
      </c>
    </row>
    <row r="4066" spans="1:20" x14ac:dyDescent="0.25">
      <c r="A4066">
        <v>4065</v>
      </c>
      <c r="B4066" t="s">
        <v>3718</v>
      </c>
      <c r="C4066" t="s">
        <v>147</v>
      </c>
      <c r="D4066" t="str">
        <f t="shared" si="126"/>
        <v>Salter Linda</v>
      </c>
      <c r="E4066" t="s">
        <v>15</v>
      </c>
      <c r="F4066" t="s">
        <v>176</v>
      </c>
      <c r="G4066" t="s">
        <v>2305</v>
      </c>
      <c r="H4066" t="s">
        <v>1826</v>
      </c>
      <c r="I4066" t="s">
        <v>134</v>
      </c>
      <c r="J4066" t="s">
        <v>19</v>
      </c>
      <c r="K4066" t="str">
        <f>INDEX(Table6[Column1],MATCH(L4066,Table6[Column2]))</f>
        <v>Adults</v>
      </c>
      <c r="L4066">
        <v>46.735815469999999</v>
      </c>
      <c r="M4066" t="str">
        <f>VLOOKUP(L4066,Table1[],2)</f>
        <v>40 - 49</v>
      </c>
      <c r="N4066" t="str">
        <f>INDEX(Table7[Column1],MATCH(O4066,Table7[Column2]))</f>
        <v>Learning Stage</v>
      </c>
      <c r="O4066">
        <v>2.7109707969999999</v>
      </c>
      <c r="P4066" t="str">
        <f>VLOOKUP(O4066,Table13[],2)</f>
        <v>1 - 5</v>
      </c>
      <c r="Q4066" t="str">
        <f>INDEX(Table8[Column1],MATCH(R4066,Table8[Column2]))</f>
        <v>Scheduled</v>
      </c>
      <c r="R4066">
        <v>11.95722891</v>
      </c>
      <c r="S4066">
        <f t="shared" si="127"/>
        <v>0.49821787125</v>
      </c>
      <c r="T4066" t="s">
        <v>19</v>
      </c>
    </row>
    <row r="4067" spans="1:20" x14ac:dyDescent="0.25">
      <c r="A4067">
        <v>4066</v>
      </c>
      <c r="B4067" t="s">
        <v>3719</v>
      </c>
      <c r="C4067" t="s">
        <v>368</v>
      </c>
      <c r="D4067" t="str">
        <f t="shared" si="126"/>
        <v>Mifflin Frank</v>
      </c>
      <c r="E4067" t="s">
        <v>22</v>
      </c>
      <c r="F4067" t="s">
        <v>33</v>
      </c>
      <c r="G4067" t="s">
        <v>2305</v>
      </c>
      <c r="H4067" t="s">
        <v>1826</v>
      </c>
      <c r="I4067" t="s">
        <v>33</v>
      </c>
      <c r="J4067" t="s">
        <v>19</v>
      </c>
      <c r="K4067" t="str">
        <f>INDEX(Table6[Column1],MATCH(L4067,Table6[Column2]))</f>
        <v>Young Adults</v>
      </c>
      <c r="L4067">
        <v>30.553426600000002</v>
      </c>
      <c r="M4067" t="str">
        <f>VLOOKUP(L4067,Table1[],2)</f>
        <v>30 - 39</v>
      </c>
      <c r="N4067" t="str">
        <f>INDEX(Table7[Column1],MATCH(O4067,Table7[Column2]))</f>
        <v>Learning Stage</v>
      </c>
      <c r="O4067">
        <v>2.161517731</v>
      </c>
      <c r="P4067" t="str">
        <f>VLOOKUP(O4067,Table13[],2)</f>
        <v>1 - 5</v>
      </c>
      <c r="Q4067" t="str">
        <f>INDEX(Table8[Column1],MATCH(R4067,Table8[Column2]))</f>
        <v>Maintained</v>
      </c>
      <c r="R4067">
        <v>42.834535010000003</v>
      </c>
      <c r="S4067">
        <f t="shared" si="127"/>
        <v>1.7847722920833335</v>
      </c>
      <c r="T4067" t="s">
        <v>19</v>
      </c>
    </row>
    <row r="4068" spans="1:20" x14ac:dyDescent="0.25">
      <c r="A4068">
        <v>4067</v>
      </c>
      <c r="B4068" t="s">
        <v>3101</v>
      </c>
      <c r="C4068" t="s">
        <v>144</v>
      </c>
      <c r="D4068" t="str">
        <f t="shared" si="126"/>
        <v>Crosby David</v>
      </c>
      <c r="E4068" t="s">
        <v>22</v>
      </c>
      <c r="F4068" t="s">
        <v>16</v>
      </c>
      <c r="G4068" t="s">
        <v>2305</v>
      </c>
      <c r="H4068" t="s">
        <v>1826</v>
      </c>
      <c r="I4068" t="s">
        <v>16</v>
      </c>
      <c r="J4068" t="s">
        <v>19</v>
      </c>
      <c r="K4068" t="str">
        <f>INDEX(Table6[Column1],MATCH(L4068,Table6[Column2]))</f>
        <v>Adults</v>
      </c>
      <c r="L4068">
        <v>44.461044389999998</v>
      </c>
      <c r="M4068" t="str">
        <f>VLOOKUP(L4068,Table1[],2)</f>
        <v>40 - 49</v>
      </c>
      <c r="N4068" t="str">
        <f>INDEX(Table7[Column1],MATCH(O4068,Table7[Column2]))</f>
        <v>Learning Stage</v>
      </c>
      <c r="O4068">
        <v>4.253449786</v>
      </c>
      <c r="P4068" t="str">
        <f>VLOOKUP(O4068,Table13[],2)</f>
        <v>1 - 5</v>
      </c>
      <c r="Q4068" t="str">
        <f>INDEX(Table8[Column1],MATCH(R4068,Table8[Column2]))</f>
        <v>Maintained</v>
      </c>
      <c r="R4068">
        <v>46.314880410000001</v>
      </c>
      <c r="S4068">
        <f t="shared" si="127"/>
        <v>1.92978668375</v>
      </c>
      <c r="T4068" t="s">
        <v>19</v>
      </c>
    </row>
    <row r="4069" spans="1:20" x14ac:dyDescent="0.25">
      <c r="A4069">
        <v>4068</v>
      </c>
      <c r="B4069" t="s">
        <v>3720</v>
      </c>
      <c r="C4069" t="s">
        <v>183</v>
      </c>
      <c r="D4069" t="str">
        <f t="shared" si="126"/>
        <v>Lipe Donald</v>
      </c>
      <c r="E4069" t="s">
        <v>22</v>
      </c>
      <c r="F4069" t="s">
        <v>358</v>
      </c>
      <c r="G4069" t="s">
        <v>17</v>
      </c>
      <c r="H4069" t="s">
        <v>18</v>
      </c>
      <c r="I4069" t="s">
        <v>358</v>
      </c>
      <c r="J4069" t="s">
        <v>19</v>
      </c>
      <c r="K4069" t="str">
        <f>INDEX(Table6[Column1],MATCH(L4069,Table6[Column2]))</f>
        <v>Elders</v>
      </c>
      <c r="L4069">
        <v>59.629419759999998</v>
      </c>
      <c r="M4069" t="str">
        <f>VLOOKUP(L4069,Table1[],2)</f>
        <v>50 - 59</v>
      </c>
      <c r="N4069" t="str">
        <f>INDEX(Table7[Column1],MATCH(O4069,Table7[Column2]))</f>
        <v>Learning Stage</v>
      </c>
      <c r="O4069">
        <v>5.1681803720000001</v>
      </c>
      <c r="P4069" t="str">
        <f>VLOOKUP(O4069,Table13[],2)</f>
        <v>1 - 5</v>
      </c>
      <c r="Q4069" t="str">
        <f>INDEX(Table8[Column1],MATCH(R4069,Table8[Column2]))</f>
        <v>Habitual</v>
      </c>
      <c r="R4069">
        <v>118.53769130000001</v>
      </c>
      <c r="S4069">
        <f t="shared" si="127"/>
        <v>4.9390704708333333</v>
      </c>
      <c r="T4069" t="s">
        <v>19</v>
      </c>
    </row>
    <row r="4070" spans="1:20" x14ac:dyDescent="0.25">
      <c r="A4070">
        <v>4069</v>
      </c>
      <c r="B4070" t="s">
        <v>2271</v>
      </c>
      <c r="C4070" t="s">
        <v>859</v>
      </c>
      <c r="D4070" t="str">
        <f t="shared" si="126"/>
        <v>Hampton Cathy</v>
      </c>
      <c r="E4070" t="s">
        <v>15</v>
      </c>
      <c r="F4070" t="s">
        <v>33</v>
      </c>
      <c r="G4070" t="s">
        <v>2305</v>
      </c>
      <c r="H4070" t="s">
        <v>1826</v>
      </c>
      <c r="I4070" t="s">
        <v>33</v>
      </c>
      <c r="J4070" t="s">
        <v>19</v>
      </c>
      <c r="K4070" t="str">
        <f>INDEX(Table6[Column1],MATCH(L4070,Table6[Column2]))</f>
        <v>Elders</v>
      </c>
      <c r="L4070">
        <v>50.185655050000001</v>
      </c>
      <c r="M4070" t="str">
        <f>VLOOKUP(L4070,Table1[],2)</f>
        <v>50 - 59</v>
      </c>
      <c r="N4070" t="str">
        <f>INDEX(Table7[Column1],MATCH(O4070,Table7[Column2]))</f>
        <v>Learning Stage</v>
      </c>
      <c r="O4070">
        <v>2.953022405</v>
      </c>
      <c r="P4070" t="str">
        <f>VLOOKUP(O4070,Table13[],2)</f>
        <v>1 - 5</v>
      </c>
      <c r="Q4070" t="str">
        <f>INDEX(Table8[Column1],MATCH(R4070,Table8[Column2]))</f>
        <v>Habitual</v>
      </c>
      <c r="R4070">
        <v>94.415774909999996</v>
      </c>
      <c r="S4070">
        <f t="shared" si="127"/>
        <v>3.93399062125</v>
      </c>
      <c r="T4070" t="s">
        <v>19</v>
      </c>
    </row>
    <row r="4071" spans="1:20" x14ac:dyDescent="0.25">
      <c r="A4071">
        <v>4070</v>
      </c>
      <c r="B4071" t="s">
        <v>267</v>
      </c>
      <c r="C4071" t="s">
        <v>125</v>
      </c>
      <c r="D4071" t="str">
        <f t="shared" si="126"/>
        <v>Johnson Virginia</v>
      </c>
      <c r="E4071" t="s">
        <v>15</v>
      </c>
      <c r="F4071" t="s">
        <v>1310</v>
      </c>
      <c r="G4071" t="s">
        <v>2305</v>
      </c>
      <c r="H4071" t="s">
        <v>1826</v>
      </c>
      <c r="I4071" t="s">
        <v>87</v>
      </c>
      <c r="J4071" t="s">
        <v>19</v>
      </c>
      <c r="K4071" t="str">
        <f>INDEX(Table6[Column1],MATCH(L4071,Table6[Column2]))</f>
        <v>Adults</v>
      </c>
      <c r="L4071">
        <v>43.819407669999997</v>
      </c>
      <c r="M4071" t="str">
        <f>VLOOKUP(L4071,Table1[],2)</f>
        <v>40 - 49</v>
      </c>
      <c r="N4071" t="str">
        <f>INDEX(Table7[Column1],MATCH(O4071,Table7[Column2]))</f>
        <v>Learning Stage</v>
      </c>
      <c r="O4071">
        <v>5.7496248479999998</v>
      </c>
      <c r="P4071" t="str">
        <f>VLOOKUP(O4071,Table13[],2)</f>
        <v>1 - 5</v>
      </c>
      <c r="Q4071" t="str">
        <f>INDEX(Table8[Column1],MATCH(R4071,Table8[Column2]))</f>
        <v>Maintained</v>
      </c>
      <c r="R4071">
        <v>56.737418400000003</v>
      </c>
      <c r="S4071">
        <f t="shared" si="127"/>
        <v>2.3640591</v>
      </c>
      <c r="T4071" t="s">
        <v>19</v>
      </c>
    </row>
    <row r="4072" spans="1:20" x14ac:dyDescent="0.25">
      <c r="A4072">
        <v>4071</v>
      </c>
      <c r="B4072" t="s">
        <v>2681</v>
      </c>
      <c r="C4072" t="s">
        <v>221</v>
      </c>
      <c r="D4072" t="str">
        <f t="shared" si="126"/>
        <v>Bright Mildred</v>
      </c>
      <c r="E4072" t="s">
        <v>15</v>
      </c>
      <c r="F4072" t="s">
        <v>138</v>
      </c>
      <c r="G4072" t="s">
        <v>17</v>
      </c>
      <c r="H4072" t="s">
        <v>18</v>
      </c>
      <c r="I4072" t="s">
        <v>138</v>
      </c>
      <c r="J4072" t="s">
        <v>19</v>
      </c>
      <c r="K4072" t="str">
        <f>INDEX(Table6[Column1],MATCH(L4072,Table6[Column2]))</f>
        <v>Adults</v>
      </c>
      <c r="L4072">
        <v>45.53254037</v>
      </c>
      <c r="M4072" t="str">
        <f>VLOOKUP(L4072,Table1[],2)</f>
        <v>40 - 49</v>
      </c>
      <c r="N4072" t="str">
        <f>INDEX(Table7[Column1],MATCH(O4072,Table7[Column2]))</f>
        <v>Learning Stage</v>
      </c>
      <c r="O4072">
        <v>4.2628319130000003</v>
      </c>
      <c r="P4072" t="str">
        <f>VLOOKUP(O4072,Table13[],2)</f>
        <v>1 - 5</v>
      </c>
      <c r="Q4072" t="str">
        <f>INDEX(Table8[Column1],MATCH(R4072,Table8[Column2]))</f>
        <v>Habitual</v>
      </c>
      <c r="R4072">
        <v>97.852881519999997</v>
      </c>
      <c r="S4072">
        <f t="shared" si="127"/>
        <v>4.0772033966666665</v>
      </c>
      <c r="T4072" t="s">
        <v>19</v>
      </c>
    </row>
    <row r="4073" spans="1:20" x14ac:dyDescent="0.25">
      <c r="A4073">
        <v>4072</v>
      </c>
      <c r="B4073" t="s">
        <v>557</v>
      </c>
      <c r="C4073" t="s">
        <v>2697</v>
      </c>
      <c r="D4073" t="str">
        <f t="shared" si="126"/>
        <v>Logan Wayne</v>
      </c>
      <c r="E4073" t="s">
        <v>22</v>
      </c>
      <c r="F4073" t="s">
        <v>38</v>
      </c>
      <c r="G4073" t="s">
        <v>1060</v>
      </c>
      <c r="H4073" t="s">
        <v>1061</v>
      </c>
      <c r="I4073" t="s">
        <v>38</v>
      </c>
      <c r="J4073" t="s">
        <v>19</v>
      </c>
      <c r="K4073" t="str">
        <f>INDEX(Table6[Column1],MATCH(L4073,Table6[Column2]))</f>
        <v>Adults</v>
      </c>
      <c r="L4073">
        <v>49.565121859999998</v>
      </c>
      <c r="M4073" t="str">
        <f>VLOOKUP(L4073,Table1[],2)</f>
        <v>40 - 49</v>
      </c>
      <c r="N4073" t="str">
        <f>INDEX(Table7[Column1],MATCH(O4073,Table7[Column2]))</f>
        <v>Learning Stage</v>
      </c>
      <c r="O4073">
        <v>3.8382659879999999</v>
      </c>
      <c r="P4073" t="str">
        <f>VLOOKUP(O4073,Table13[],2)</f>
        <v>1 - 5</v>
      </c>
      <c r="Q4073" t="str">
        <f>INDEX(Table8[Column1],MATCH(R4073,Table8[Column2]))</f>
        <v>Habitual</v>
      </c>
      <c r="R4073">
        <v>99.245553049999998</v>
      </c>
      <c r="S4073">
        <f t="shared" si="127"/>
        <v>4.1352313770833335</v>
      </c>
      <c r="T4073" t="s">
        <v>19</v>
      </c>
    </row>
    <row r="4074" spans="1:20" x14ac:dyDescent="0.25">
      <c r="A4074">
        <v>4073</v>
      </c>
      <c r="B4074" t="s">
        <v>3721</v>
      </c>
      <c r="C4074" t="s">
        <v>1232</v>
      </c>
      <c r="D4074" t="str">
        <f t="shared" si="126"/>
        <v>Brunner Joel</v>
      </c>
      <c r="E4074" t="s">
        <v>22</v>
      </c>
      <c r="F4074" t="s">
        <v>155</v>
      </c>
      <c r="G4074" t="s">
        <v>2305</v>
      </c>
      <c r="H4074" t="s">
        <v>1826</v>
      </c>
      <c r="I4074" t="s">
        <v>24</v>
      </c>
      <c r="J4074" t="s">
        <v>19</v>
      </c>
      <c r="K4074" t="str">
        <f>INDEX(Table6[Column1],MATCH(L4074,Table6[Column2]))</f>
        <v>Adults</v>
      </c>
      <c r="L4074">
        <v>43.236797959999997</v>
      </c>
      <c r="M4074" t="str">
        <f>VLOOKUP(L4074,Table1[],2)</f>
        <v>40 - 49</v>
      </c>
      <c r="N4074" t="str">
        <f>INDEX(Table7[Column1],MATCH(O4074,Table7[Column2]))</f>
        <v>Fitting in Stage</v>
      </c>
      <c r="O4074">
        <v>6.2745479079999997</v>
      </c>
      <c r="P4074" t="str">
        <f>VLOOKUP(O4074,Table13[],2)</f>
        <v>6 - 10</v>
      </c>
      <c r="Q4074" t="str">
        <f>INDEX(Table8[Column1],MATCH(R4074,Table8[Column2]))</f>
        <v>Habitual</v>
      </c>
      <c r="R4074">
        <v>88.893309259999995</v>
      </c>
      <c r="S4074">
        <f t="shared" si="127"/>
        <v>3.7038878858333333</v>
      </c>
      <c r="T4074" t="s">
        <v>19</v>
      </c>
    </row>
    <row r="4075" spans="1:20" x14ac:dyDescent="0.25">
      <c r="A4075">
        <v>4074</v>
      </c>
      <c r="B4075" t="s">
        <v>3722</v>
      </c>
      <c r="C4075" t="s">
        <v>3723</v>
      </c>
      <c r="D4075" t="str">
        <f t="shared" si="126"/>
        <v>Cullen Shayla</v>
      </c>
      <c r="E4075" t="s">
        <v>15</v>
      </c>
      <c r="F4075" t="s">
        <v>54</v>
      </c>
      <c r="G4075" t="s">
        <v>2305</v>
      </c>
      <c r="H4075" t="s">
        <v>1826</v>
      </c>
      <c r="I4075" t="s">
        <v>54</v>
      </c>
      <c r="J4075" t="s">
        <v>19</v>
      </c>
      <c r="K4075" t="str">
        <f>INDEX(Table6[Column1],MATCH(L4075,Table6[Column2]))</f>
        <v>Young Adults</v>
      </c>
      <c r="L4075">
        <v>37.698422520000001</v>
      </c>
      <c r="M4075" t="str">
        <f>VLOOKUP(L4075,Table1[],2)</f>
        <v>30 - 39</v>
      </c>
      <c r="N4075" t="str">
        <f>INDEX(Table7[Column1],MATCH(O4075,Table7[Column2]))</f>
        <v>Learning Stage</v>
      </c>
      <c r="O4075">
        <v>5.5019174929999997</v>
      </c>
      <c r="P4075" t="str">
        <f>VLOOKUP(O4075,Table13[],2)</f>
        <v>1 - 5</v>
      </c>
      <c r="Q4075" t="str">
        <f>INDEX(Table8[Column1],MATCH(R4075,Table8[Column2]))</f>
        <v>Maintained</v>
      </c>
      <c r="R4075">
        <v>54.288297200000002</v>
      </c>
      <c r="S4075">
        <f t="shared" si="127"/>
        <v>2.2620123833333334</v>
      </c>
      <c r="T4075" t="s">
        <v>19</v>
      </c>
    </row>
    <row r="4076" spans="1:20" x14ac:dyDescent="0.25">
      <c r="A4076">
        <v>4075</v>
      </c>
      <c r="B4076" t="s">
        <v>167</v>
      </c>
      <c r="C4076" t="s">
        <v>125</v>
      </c>
      <c r="D4076" t="str">
        <f t="shared" si="126"/>
        <v>Allen Virginia</v>
      </c>
      <c r="E4076" t="s">
        <v>15</v>
      </c>
      <c r="F4076" t="s">
        <v>485</v>
      </c>
      <c r="G4076" t="s">
        <v>2305</v>
      </c>
      <c r="H4076" t="s">
        <v>1826</v>
      </c>
      <c r="I4076" t="s">
        <v>24</v>
      </c>
      <c r="J4076" t="s">
        <v>19</v>
      </c>
      <c r="K4076" t="str">
        <f>INDEX(Table6[Column1],MATCH(L4076,Table6[Column2]))</f>
        <v>Young Adults</v>
      </c>
      <c r="L4076">
        <v>35.603880959999998</v>
      </c>
      <c r="M4076" t="str">
        <f>VLOOKUP(L4076,Table1[],2)</f>
        <v>30 - 39</v>
      </c>
      <c r="N4076" t="str">
        <f>INDEX(Table7[Column1],MATCH(O4076,Table7[Column2]))</f>
        <v>Learning Stage</v>
      </c>
      <c r="O4076">
        <v>3.6399410959999998</v>
      </c>
      <c r="P4076" t="str">
        <f>VLOOKUP(O4076,Table13[],2)</f>
        <v>1 - 5</v>
      </c>
      <c r="Q4076" t="str">
        <f>INDEX(Table8[Column1],MATCH(R4076,Table8[Column2]))</f>
        <v>Scheduled</v>
      </c>
      <c r="R4076">
        <v>27.6154023</v>
      </c>
      <c r="S4076">
        <f t="shared" si="127"/>
        <v>1.1506417625000001</v>
      </c>
      <c r="T4076" t="s">
        <v>19</v>
      </c>
    </row>
    <row r="4077" spans="1:20" x14ac:dyDescent="0.25">
      <c r="A4077">
        <v>4076</v>
      </c>
      <c r="B4077" t="s">
        <v>782</v>
      </c>
      <c r="C4077" t="s">
        <v>1134</v>
      </c>
      <c r="D4077" t="str">
        <f t="shared" si="126"/>
        <v>Creighton Johanna</v>
      </c>
      <c r="E4077" t="s">
        <v>15</v>
      </c>
      <c r="F4077" t="s">
        <v>38</v>
      </c>
      <c r="G4077" t="s">
        <v>17</v>
      </c>
      <c r="H4077" t="s">
        <v>18</v>
      </c>
      <c r="I4077" t="s">
        <v>38</v>
      </c>
      <c r="J4077" t="s">
        <v>19</v>
      </c>
      <c r="K4077" t="str">
        <f>INDEX(Table6[Column1],MATCH(L4077,Table6[Column2]))</f>
        <v>Adults</v>
      </c>
      <c r="L4077">
        <v>43.198037999999997</v>
      </c>
      <c r="M4077" t="str">
        <f>VLOOKUP(L4077,Table1[],2)</f>
        <v>40 - 49</v>
      </c>
      <c r="N4077" t="str">
        <f>INDEX(Table7[Column1],MATCH(O4077,Table7[Column2]))</f>
        <v>Learning Stage</v>
      </c>
      <c r="O4077">
        <v>3.0828853280000001</v>
      </c>
      <c r="P4077" t="str">
        <f>VLOOKUP(O4077,Table13[],2)</f>
        <v>1 - 5</v>
      </c>
      <c r="Q4077" t="str">
        <f>INDEX(Table8[Column1],MATCH(R4077,Table8[Column2]))</f>
        <v>Habitual</v>
      </c>
      <c r="R4077">
        <v>86.888385810000003</v>
      </c>
      <c r="S4077">
        <f t="shared" si="127"/>
        <v>3.6203494087500001</v>
      </c>
      <c r="T4077" t="s">
        <v>19</v>
      </c>
    </row>
    <row r="4078" spans="1:20" x14ac:dyDescent="0.25">
      <c r="A4078">
        <v>4077</v>
      </c>
      <c r="B4078" t="s">
        <v>3724</v>
      </c>
      <c r="C4078" t="s">
        <v>461</v>
      </c>
      <c r="D4078" t="str">
        <f t="shared" si="126"/>
        <v>Tapia Billy</v>
      </c>
      <c r="E4078" t="s">
        <v>22</v>
      </c>
      <c r="F4078" t="s">
        <v>16</v>
      </c>
      <c r="G4078" t="s">
        <v>2724</v>
      </c>
      <c r="H4078" t="s">
        <v>1863</v>
      </c>
      <c r="I4078" t="s">
        <v>16</v>
      </c>
      <c r="J4078" t="s">
        <v>19</v>
      </c>
      <c r="K4078" t="str">
        <f>INDEX(Table6[Column1],MATCH(L4078,Table6[Column2]))</f>
        <v>Adults</v>
      </c>
      <c r="L4078">
        <v>43.633872250000003</v>
      </c>
      <c r="M4078" t="str">
        <f>VLOOKUP(L4078,Table1[],2)</f>
        <v>40 - 49</v>
      </c>
      <c r="N4078" t="str">
        <f>INDEX(Table7[Column1],MATCH(O4078,Table7[Column2]))</f>
        <v>Learning Stage</v>
      </c>
      <c r="O4078">
        <v>3.1212996450000001</v>
      </c>
      <c r="P4078" t="str">
        <f>VLOOKUP(O4078,Table13[],2)</f>
        <v>1 - 5</v>
      </c>
      <c r="Q4078" t="str">
        <f>INDEX(Table8[Column1],MATCH(R4078,Table8[Column2]))</f>
        <v>Habitual</v>
      </c>
      <c r="R4078">
        <v>85.207346250000001</v>
      </c>
      <c r="S4078">
        <f t="shared" si="127"/>
        <v>3.5503060937500002</v>
      </c>
      <c r="T4078" t="s">
        <v>19</v>
      </c>
    </row>
    <row r="4079" spans="1:20" x14ac:dyDescent="0.25">
      <c r="A4079">
        <v>4078</v>
      </c>
      <c r="B4079" t="s">
        <v>3725</v>
      </c>
      <c r="C4079" t="s">
        <v>1465</v>
      </c>
      <c r="D4079" t="str">
        <f t="shared" si="126"/>
        <v>Ertl Andrew</v>
      </c>
      <c r="E4079" t="s">
        <v>22</v>
      </c>
      <c r="F4079" t="s">
        <v>2125</v>
      </c>
      <c r="G4079" t="s">
        <v>17</v>
      </c>
      <c r="H4079" t="s">
        <v>18</v>
      </c>
      <c r="I4079" t="s">
        <v>192</v>
      </c>
      <c r="J4079" t="s">
        <v>19</v>
      </c>
      <c r="K4079" t="str">
        <f>INDEX(Table6[Column1],MATCH(L4079,Table6[Column2]))</f>
        <v>Young Adults</v>
      </c>
      <c r="L4079">
        <v>33.30617969</v>
      </c>
      <c r="M4079" t="str">
        <f>VLOOKUP(L4079,Table1[],2)</f>
        <v>30 - 39</v>
      </c>
      <c r="N4079" t="str">
        <f>INDEX(Table7[Column1],MATCH(O4079,Table7[Column2]))</f>
        <v>Fitting in Stage</v>
      </c>
      <c r="O4079">
        <v>7.8417769279999998</v>
      </c>
      <c r="P4079" t="str">
        <f>VLOOKUP(O4079,Table13[],2)</f>
        <v>6 - 10</v>
      </c>
      <c r="Q4079" t="str">
        <f>INDEX(Table8[Column1],MATCH(R4079,Table8[Column2]))</f>
        <v>Scheduled</v>
      </c>
      <c r="R4079">
        <v>0</v>
      </c>
      <c r="S4079">
        <f t="shared" si="127"/>
        <v>0</v>
      </c>
      <c r="T4079" t="s">
        <v>19</v>
      </c>
    </row>
    <row r="4080" spans="1:20" x14ac:dyDescent="0.25">
      <c r="A4080">
        <v>4079</v>
      </c>
      <c r="B4080" t="s">
        <v>656</v>
      </c>
      <c r="C4080" t="s">
        <v>29</v>
      </c>
      <c r="D4080" t="str">
        <f t="shared" si="126"/>
        <v>Collins Irene</v>
      </c>
      <c r="E4080" t="s">
        <v>15</v>
      </c>
      <c r="F4080" t="s">
        <v>38</v>
      </c>
      <c r="G4080" t="s">
        <v>17</v>
      </c>
      <c r="H4080" t="s">
        <v>18</v>
      </c>
      <c r="I4080" t="s">
        <v>38</v>
      </c>
      <c r="J4080" t="s">
        <v>19</v>
      </c>
      <c r="K4080" t="str">
        <f>INDEX(Table6[Column1],MATCH(L4080,Table6[Column2]))</f>
        <v>Adults</v>
      </c>
      <c r="L4080">
        <v>47.58064744</v>
      </c>
      <c r="M4080" t="str">
        <f>VLOOKUP(L4080,Table1[],2)</f>
        <v>40 - 49</v>
      </c>
      <c r="N4080" t="str">
        <f>INDEX(Table7[Column1],MATCH(O4080,Table7[Column2]))</f>
        <v>Learning Stage</v>
      </c>
      <c r="O4080">
        <v>3.5200364099999999</v>
      </c>
      <c r="P4080" t="str">
        <f>VLOOKUP(O4080,Table13[],2)</f>
        <v>1 - 5</v>
      </c>
      <c r="Q4080" t="str">
        <f>INDEX(Table8[Column1],MATCH(R4080,Table8[Column2]))</f>
        <v>Habitual</v>
      </c>
      <c r="R4080">
        <v>115.8911299</v>
      </c>
      <c r="S4080">
        <f t="shared" si="127"/>
        <v>4.8287970791666659</v>
      </c>
      <c r="T4080" t="s">
        <v>19</v>
      </c>
    </row>
    <row r="4081" spans="1:20" x14ac:dyDescent="0.25">
      <c r="A4081">
        <v>4080</v>
      </c>
      <c r="B4081" t="s">
        <v>167</v>
      </c>
      <c r="C4081" t="s">
        <v>793</v>
      </c>
      <c r="D4081" t="str">
        <f t="shared" si="126"/>
        <v>Allen Freddy</v>
      </c>
      <c r="E4081" t="s">
        <v>22</v>
      </c>
      <c r="F4081" t="s">
        <v>186</v>
      </c>
      <c r="G4081" t="s">
        <v>1060</v>
      </c>
      <c r="H4081" t="s">
        <v>1061</v>
      </c>
      <c r="I4081" t="s">
        <v>186</v>
      </c>
      <c r="J4081" t="s">
        <v>19</v>
      </c>
      <c r="K4081" t="str">
        <f>INDEX(Table6[Column1],MATCH(L4081,Table6[Column2]))</f>
        <v>Young Adults</v>
      </c>
      <c r="L4081">
        <v>37.214637580000002</v>
      </c>
      <c r="M4081" t="str">
        <f>VLOOKUP(L4081,Table1[],2)</f>
        <v>30 - 39</v>
      </c>
      <c r="N4081" t="str">
        <f>INDEX(Table7[Column1],MATCH(O4081,Table7[Column2]))</f>
        <v>Fitting in Stage</v>
      </c>
      <c r="O4081">
        <v>6.918709464</v>
      </c>
      <c r="P4081" t="str">
        <f>VLOOKUP(O4081,Table13[],2)</f>
        <v>6 - 10</v>
      </c>
      <c r="Q4081" t="str">
        <f>INDEX(Table8[Column1],MATCH(R4081,Table8[Column2]))</f>
        <v>Scheduled</v>
      </c>
      <c r="R4081">
        <v>39.061854629999999</v>
      </c>
      <c r="S4081">
        <f t="shared" si="127"/>
        <v>1.62757727625</v>
      </c>
      <c r="T4081" t="s">
        <v>19</v>
      </c>
    </row>
    <row r="4082" spans="1:20" x14ac:dyDescent="0.25">
      <c r="A4082">
        <v>4081</v>
      </c>
      <c r="B4082" t="s">
        <v>2742</v>
      </c>
      <c r="C4082" t="s">
        <v>50</v>
      </c>
      <c r="D4082" t="str">
        <f t="shared" si="126"/>
        <v>Freeman Robert</v>
      </c>
      <c r="E4082" t="s">
        <v>22</v>
      </c>
      <c r="F4082" t="s">
        <v>1306</v>
      </c>
      <c r="G4082" t="s">
        <v>611</v>
      </c>
      <c r="H4082" t="s">
        <v>612</v>
      </c>
      <c r="I4082" t="s">
        <v>16</v>
      </c>
      <c r="J4082" t="s">
        <v>19</v>
      </c>
      <c r="K4082" t="str">
        <f>INDEX(Table6[Column1],MATCH(L4082,Table6[Column2]))</f>
        <v>Adults</v>
      </c>
      <c r="L4082">
        <v>47.13927829</v>
      </c>
      <c r="M4082" t="str">
        <f>VLOOKUP(L4082,Table1[],2)</f>
        <v>40 - 49</v>
      </c>
      <c r="N4082" t="str">
        <f>INDEX(Table7[Column1],MATCH(O4082,Table7[Column2]))</f>
        <v>Learning Stage</v>
      </c>
      <c r="O4082">
        <v>3.867495313</v>
      </c>
      <c r="P4082" t="str">
        <f>VLOOKUP(O4082,Table13[],2)</f>
        <v>1 - 5</v>
      </c>
      <c r="Q4082" t="str">
        <f>INDEX(Table8[Column1],MATCH(R4082,Table8[Column2]))</f>
        <v>Habitual</v>
      </c>
      <c r="R4082">
        <v>111.0854155</v>
      </c>
      <c r="S4082">
        <f t="shared" si="127"/>
        <v>4.6285589791666668</v>
      </c>
      <c r="T4082" t="s">
        <v>19</v>
      </c>
    </row>
    <row r="4083" spans="1:20" x14ac:dyDescent="0.25">
      <c r="A4083">
        <v>4082</v>
      </c>
      <c r="B4083" t="s">
        <v>209</v>
      </c>
      <c r="C4083" t="s">
        <v>3726</v>
      </c>
      <c r="D4083" t="str">
        <f t="shared" si="126"/>
        <v>Alvarez Andera</v>
      </c>
      <c r="E4083" t="s">
        <v>15</v>
      </c>
      <c r="F4083" t="s">
        <v>84</v>
      </c>
      <c r="G4083" t="s">
        <v>2305</v>
      </c>
      <c r="H4083" t="s">
        <v>1826</v>
      </c>
      <c r="I4083" t="s">
        <v>84</v>
      </c>
      <c r="J4083" t="s">
        <v>19</v>
      </c>
      <c r="K4083" t="str">
        <f>INDEX(Table6[Column1],MATCH(L4083,Table6[Column2]))</f>
        <v>Youth</v>
      </c>
      <c r="L4083">
        <v>21.686636010000001</v>
      </c>
      <c r="M4083" t="str">
        <f>VLOOKUP(L4083,Table1[],2)</f>
        <v>20 - 29</v>
      </c>
      <c r="N4083" t="str">
        <f>INDEX(Table7[Column1],MATCH(O4083,Table7[Column2]))</f>
        <v>Learning Stage</v>
      </c>
      <c r="O4083">
        <v>3.244382678</v>
      </c>
      <c r="P4083" t="str">
        <f>VLOOKUP(O4083,Table13[],2)</f>
        <v>1 - 5</v>
      </c>
      <c r="Q4083" t="str">
        <f>INDEX(Table8[Column1],MATCH(R4083,Table8[Column2]))</f>
        <v>Scheduled</v>
      </c>
      <c r="R4083">
        <v>0</v>
      </c>
      <c r="S4083">
        <f t="shared" si="127"/>
        <v>0</v>
      </c>
      <c r="T4083" t="s">
        <v>19</v>
      </c>
    </row>
    <row r="4084" spans="1:20" x14ac:dyDescent="0.25">
      <c r="A4084">
        <v>4083</v>
      </c>
      <c r="B4084" t="s">
        <v>3727</v>
      </c>
      <c r="C4084" t="s">
        <v>1764</v>
      </c>
      <c r="D4084" t="str">
        <f t="shared" si="126"/>
        <v>Looney Courtney</v>
      </c>
      <c r="E4084" t="s">
        <v>22</v>
      </c>
      <c r="F4084" t="s">
        <v>38</v>
      </c>
      <c r="G4084" t="s">
        <v>17</v>
      </c>
      <c r="H4084" t="s">
        <v>18</v>
      </c>
      <c r="I4084" t="s">
        <v>38</v>
      </c>
      <c r="J4084" t="s">
        <v>19</v>
      </c>
      <c r="K4084" t="str">
        <f>INDEX(Table6[Column1],MATCH(L4084,Table6[Column2]))</f>
        <v>Adults</v>
      </c>
      <c r="L4084">
        <v>44.393353519999998</v>
      </c>
      <c r="M4084" t="str">
        <f>VLOOKUP(L4084,Table1[],2)</f>
        <v>40 - 49</v>
      </c>
      <c r="N4084" t="str">
        <f>INDEX(Table7[Column1],MATCH(O4084,Table7[Column2]))</f>
        <v>Fitting in Stage</v>
      </c>
      <c r="O4084">
        <v>6.5053140120000004</v>
      </c>
      <c r="P4084" t="str">
        <f>VLOOKUP(O4084,Table13[],2)</f>
        <v>6 - 10</v>
      </c>
      <c r="Q4084" t="str">
        <f>INDEX(Table8[Column1],MATCH(R4084,Table8[Column2]))</f>
        <v>Scheduled</v>
      </c>
      <c r="R4084">
        <v>25.598859650000001</v>
      </c>
      <c r="S4084">
        <f t="shared" si="127"/>
        <v>1.0666191520833335</v>
      </c>
      <c r="T4084" t="s">
        <v>19</v>
      </c>
    </row>
    <row r="4085" spans="1:20" x14ac:dyDescent="0.25">
      <c r="A4085">
        <v>4084</v>
      </c>
      <c r="B4085" t="s">
        <v>3728</v>
      </c>
      <c r="C4085" t="s">
        <v>1164</v>
      </c>
      <c r="D4085" t="str">
        <f t="shared" si="126"/>
        <v>Schwarz Shelby</v>
      </c>
      <c r="E4085" t="s">
        <v>22</v>
      </c>
      <c r="F4085" t="s">
        <v>90</v>
      </c>
      <c r="G4085" t="s">
        <v>2305</v>
      </c>
      <c r="H4085" t="s">
        <v>1826</v>
      </c>
      <c r="I4085" t="s">
        <v>90</v>
      </c>
      <c r="J4085" t="s">
        <v>19</v>
      </c>
      <c r="K4085" t="str">
        <f>INDEX(Table6[Column1],MATCH(L4085,Table6[Column2]))</f>
        <v>Young Adults</v>
      </c>
      <c r="L4085">
        <v>39.515199799999998</v>
      </c>
      <c r="M4085" t="str">
        <f>VLOOKUP(L4085,Table1[],2)</f>
        <v>30 - 39</v>
      </c>
      <c r="N4085" t="str">
        <f>INDEX(Table7[Column1],MATCH(O4085,Table7[Column2]))</f>
        <v>Learning Stage</v>
      </c>
      <c r="O4085">
        <v>4.2645668859999999</v>
      </c>
      <c r="P4085" t="str">
        <f>VLOOKUP(O4085,Table13[],2)</f>
        <v>1 - 5</v>
      </c>
      <c r="Q4085" t="str">
        <f>INDEX(Table8[Column1],MATCH(R4085,Table8[Column2]))</f>
        <v>Maintained</v>
      </c>
      <c r="R4085">
        <v>46.65643232</v>
      </c>
      <c r="S4085">
        <f t="shared" si="127"/>
        <v>1.9440180133333331</v>
      </c>
      <c r="T4085" t="s">
        <v>19</v>
      </c>
    </row>
    <row r="4086" spans="1:20" x14ac:dyDescent="0.25">
      <c r="A4086">
        <v>4085</v>
      </c>
      <c r="B4086" t="s">
        <v>53</v>
      </c>
      <c r="C4086" t="s">
        <v>308</v>
      </c>
      <c r="D4086" t="str">
        <f t="shared" si="126"/>
        <v>Barajas Maria</v>
      </c>
      <c r="E4086" t="s">
        <v>15</v>
      </c>
      <c r="F4086" t="s">
        <v>38</v>
      </c>
      <c r="G4086" t="s">
        <v>1060</v>
      </c>
      <c r="H4086" t="s">
        <v>1061</v>
      </c>
      <c r="I4086" t="s">
        <v>38</v>
      </c>
      <c r="J4086" t="s">
        <v>19</v>
      </c>
      <c r="K4086" t="str">
        <f>INDEX(Table6[Column1],MATCH(L4086,Table6[Column2]))</f>
        <v>Elders</v>
      </c>
      <c r="L4086">
        <v>52.859229509999999</v>
      </c>
      <c r="M4086" t="str">
        <f>VLOOKUP(L4086,Table1[],2)</f>
        <v>50 - 59</v>
      </c>
      <c r="N4086" t="str">
        <f>INDEX(Table7[Column1],MATCH(O4086,Table7[Column2]))</f>
        <v>Learning Stage</v>
      </c>
      <c r="O4086">
        <v>1.1863185730000001</v>
      </c>
      <c r="P4086" t="str">
        <f>VLOOKUP(O4086,Table13[],2)</f>
        <v>1 - 5</v>
      </c>
      <c r="Q4086" t="str">
        <f>INDEX(Table8[Column1],MATCH(R4086,Table8[Column2]))</f>
        <v>Excused</v>
      </c>
      <c r="R4086">
        <v>123.43167510000001</v>
      </c>
      <c r="S4086">
        <f t="shared" si="127"/>
        <v>5.1429864625000006</v>
      </c>
      <c r="T4086" t="s">
        <v>19</v>
      </c>
    </row>
    <row r="4087" spans="1:20" x14ac:dyDescent="0.25">
      <c r="A4087">
        <v>4086</v>
      </c>
      <c r="B4087" t="s">
        <v>3729</v>
      </c>
      <c r="C4087" t="s">
        <v>863</v>
      </c>
      <c r="D4087" t="str">
        <f t="shared" si="126"/>
        <v>Voegele Gerald</v>
      </c>
      <c r="E4087" t="s">
        <v>22</v>
      </c>
      <c r="F4087" t="s">
        <v>309</v>
      </c>
      <c r="G4087" t="s">
        <v>2305</v>
      </c>
      <c r="H4087" t="s">
        <v>1826</v>
      </c>
      <c r="I4087" t="s">
        <v>90</v>
      </c>
      <c r="J4087" t="s">
        <v>19</v>
      </c>
      <c r="K4087" t="str">
        <f>INDEX(Table6[Column1],MATCH(L4087,Table6[Column2]))</f>
        <v>Adults</v>
      </c>
      <c r="L4087">
        <v>44.328531509999998</v>
      </c>
      <c r="M4087" t="str">
        <f>VLOOKUP(L4087,Table1[],2)</f>
        <v>40 - 49</v>
      </c>
      <c r="N4087" t="str">
        <f>INDEX(Table7[Column1],MATCH(O4087,Table7[Column2]))</f>
        <v>Learning Stage</v>
      </c>
      <c r="O4087">
        <v>5.5522250150000003</v>
      </c>
      <c r="P4087" t="str">
        <f>VLOOKUP(O4087,Table13[],2)</f>
        <v>1 - 5</v>
      </c>
      <c r="Q4087" t="str">
        <f>INDEX(Table8[Column1],MATCH(R4087,Table8[Column2]))</f>
        <v>Maintained</v>
      </c>
      <c r="R4087">
        <v>51.772557159999998</v>
      </c>
      <c r="S4087">
        <f t="shared" si="127"/>
        <v>2.1571898816666666</v>
      </c>
      <c r="T4087" t="s">
        <v>19</v>
      </c>
    </row>
    <row r="4088" spans="1:20" x14ac:dyDescent="0.25">
      <c r="A4088">
        <v>4087</v>
      </c>
      <c r="B4088" t="s">
        <v>2491</v>
      </c>
      <c r="C4088" t="s">
        <v>432</v>
      </c>
      <c r="D4088" t="str">
        <f t="shared" si="126"/>
        <v>Simmons Norman</v>
      </c>
      <c r="E4088" t="s">
        <v>22</v>
      </c>
      <c r="F4088" t="s">
        <v>24</v>
      </c>
      <c r="G4088" t="s">
        <v>2305</v>
      </c>
      <c r="H4088" t="s">
        <v>1826</v>
      </c>
      <c r="I4088" t="s">
        <v>24</v>
      </c>
      <c r="J4088" t="s">
        <v>19</v>
      </c>
      <c r="K4088" t="str">
        <f>INDEX(Table6[Column1],MATCH(L4088,Table6[Column2]))</f>
        <v>Adults</v>
      </c>
      <c r="L4088">
        <v>49.319600629999996</v>
      </c>
      <c r="M4088" t="str">
        <f>VLOOKUP(L4088,Table1[],2)</f>
        <v>40 - 49</v>
      </c>
      <c r="N4088" t="str">
        <f>INDEX(Table7[Column1],MATCH(O4088,Table7[Column2]))</f>
        <v>Fitting in Stage</v>
      </c>
      <c r="O4088">
        <v>6.5493568949999998</v>
      </c>
      <c r="P4088" t="str">
        <f>VLOOKUP(O4088,Table13[],2)</f>
        <v>6 - 10</v>
      </c>
      <c r="Q4088" t="str">
        <f>INDEX(Table8[Column1],MATCH(R4088,Table8[Column2]))</f>
        <v>Maintained</v>
      </c>
      <c r="R4088">
        <v>41.56683039</v>
      </c>
      <c r="S4088">
        <f t="shared" si="127"/>
        <v>1.7319512662500001</v>
      </c>
      <c r="T4088" t="s">
        <v>19</v>
      </c>
    </row>
    <row r="4089" spans="1:20" x14ac:dyDescent="0.25">
      <c r="A4089">
        <v>4088</v>
      </c>
      <c r="B4089" t="s">
        <v>1599</v>
      </c>
      <c r="C4089" t="s">
        <v>3730</v>
      </c>
      <c r="D4089" t="str">
        <f t="shared" si="126"/>
        <v>Brantley Pat</v>
      </c>
      <c r="E4089" t="s">
        <v>15</v>
      </c>
      <c r="F4089" t="s">
        <v>38</v>
      </c>
      <c r="G4089" t="s">
        <v>17</v>
      </c>
      <c r="H4089" t="s">
        <v>18</v>
      </c>
      <c r="I4089" t="s">
        <v>38</v>
      </c>
      <c r="J4089" t="s">
        <v>19</v>
      </c>
      <c r="K4089" t="str">
        <f>INDEX(Table6[Column1],MATCH(L4089,Table6[Column2]))</f>
        <v>Young Adults</v>
      </c>
      <c r="L4089">
        <v>34.786955470000002</v>
      </c>
      <c r="M4089" t="str">
        <f>VLOOKUP(L4089,Table1[],2)</f>
        <v>30 - 39</v>
      </c>
      <c r="N4089" t="str">
        <f>INDEX(Table7[Column1],MATCH(O4089,Table7[Column2]))</f>
        <v>Learning Stage</v>
      </c>
      <c r="O4089">
        <v>5.994043435</v>
      </c>
      <c r="P4089" t="str">
        <f>VLOOKUP(O4089,Table13[],2)</f>
        <v>1 - 5</v>
      </c>
      <c r="Q4089" t="str">
        <f>INDEX(Table8[Column1],MATCH(R4089,Table8[Column2]))</f>
        <v>Scheduled</v>
      </c>
      <c r="R4089">
        <v>16.526337659999999</v>
      </c>
      <c r="S4089">
        <f t="shared" si="127"/>
        <v>0.68859740250000001</v>
      </c>
      <c r="T4089" t="s">
        <v>19</v>
      </c>
    </row>
    <row r="4090" spans="1:20" x14ac:dyDescent="0.25">
      <c r="A4090">
        <v>4089</v>
      </c>
      <c r="B4090" t="s">
        <v>3731</v>
      </c>
      <c r="C4090" t="s">
        <v>183</v>
      </c>
      <c r="D4090" t="str">
        <f t="shared" si="126"/>
        <v>Maddux Donald</v>
      </c>
      <c r="E4090" t="s">
        <v>22</v>
      </c>
      <c r="F4090" t="s">
        <v>33</v>
      </c>
      <c r="G4090" t="s">
        <v>2305</v>
      </c>
      <c r="H4090" t="s">
        <v>1826</v>
      </c>
      <c r="I4090" t="s">
        <v>33</v>
      </c>
      <c r="J4090" t="s">
        <v>19</v>
      </c>
      <c r="K4090" t="str">
        <f>INDEX(Table6[Column1],MATCH(L4090,Table6[Column2]))</f>
        <v>Adults</v>
      </c>
      <c r="L4090">
        <v>46.499498729999999</v>
      </c>
      <c r="M4090" t="str">
        <f>VLOOKUP(L4090,Table1[],2)</f>
        <v>40 - 49</v>
      </c>
      <c r="N4090" t="str">
        <f>INDEX(Table7[Column1],MATCH(O4090,Table7[Column2]))</f>
        <v>Learning Stage</v>
      </c>
      <c r="O4090">
        <v>3.526069068</v>
      </c>
      <c r="P4090" t="str">
        <f>VLOOKUP(O4090,Table13[],2)</f>
        <v>1 - 5</v>
      </c>
      <c r="Q4090" t="str">
        <f>INDEX(Table8[Column1],MATCH(R4090,Table8[Column2]))</f>
        <v>Maintained</v>
      </c>
      <c r="R4090">
        <v>61.659146200000002</v>
      </c>
      <c r="S4090">
        <f t="shared" si="127"/>
        <v>2.5691310916666668</v>
      </c>
      <c r="T4090" t="s">
        <v>19</v>
      </c>
    </row>
    <row r="4091" spans="1:20" x14ac:dyDescent="0.25">
      <c r="A4091">
        <v>4090</v>
      </c>
      <c r="B4091" t="s">
        <v>126</v>
      </c>
      <c r="C4091" t="s">
        <v>1553</v>
      </c>
      <c r="D4091" t="str">
        <f t="shared" si="126"/>
        <v>Turner Rhonda</v>
      </c>
      <c r="E4091" t="s">
        <v>15</v>
      </c>
      <c r="F4091" t="s">
        <v>30</v>
      </c>
      <c r="G4091" t="s">
        <v>2724</v>
      </c>
      <c r="H4091" t="s">
        <v>1863</v>
      </c>
      <c r="I4091" t="s">
        <v>30</v>
      </c>
      <c r="J4091" t="s">
        <v>19</v>
      </c>
      <c r="K4091" t="str">
        <f>INDEX(Table6[Column1],MATCH(L4091,Table6[Column2]))</f>
        <v>Elders</v>
      </c>
      <c r="L4091">
        <v>53.394969060000001</v>
      </c>
      <c r="M4091" t="str">
        <f>VLOOKUP(L4091,Table1[],2)</f>
        <v>50 - 59</v>
      </c>
      <c r="N4091" t="str">
        <f>INDEX(Table7[Column1],MATCH(O4091,Table7[Column2]))</f>
        <v>Learning Stage</v>
      </c>
      <c r="O4091">
        <v>4.5244903619999999</v>
      </c>
      <c r="P4091" t="str">
        <f>VLOOKUP(O4091,Table13[],2)</f>
        <v>1 - 5</v>
      </c>
      <c r="Q4091" t="str">
        <f>INDEX(Table8[Column1],MATCH(R4091,Table8[Column2]))</f>
        <v>Excused</v>
      </c>
      <c r="R4091">
        <v>142.66791499999999</v>
      </c>
      <c r="S4091">
        <f t="shared" si="127"/>
        <v>5.9444964583333331</v>
      </c>
      <c r="T4091" t="s">
        <v>19</v>
      </c>
    </row>
    <row r="4092" spans="1:20" x14ac:dyDescent="0.25">
      <c r="A4092">
        <v>4091</v>
      </c>
      <c r="B4092" t="s">
        <v>3732</v>
      </c>
      <c r="C4092" t="s">
        <v>1208</v>
      </c>
      <c r="D4092" t="str">
        <f t="shared" si="126"/>
        <v>Thetford Edna</v>
      </c>
      <c r="E4092" t="s">
        <v>15</v>
      </c>
      <c r="F4092" t="s">
        <v>355</v>
      </c>
      <c r="G4092" t="s">
        <v>2305</v>
      </c>
      <c r="H4092" t="s">
        <v>1826</v>
      </c>
      <c r="I4092" t="s">
        <v>107</v>
      </c>
      <c r="J4092" t="s">
        <v>19</v>
      </c>
      <c r="K4092" t="str">
        <f>INDEX(Table6[Column1],MATCH(L4092,Table6[Column2]))</f>
        <v>Adults</v>
      </c>
      <c r="L4092">
        <v>46.350474239999997</v>
      </c>
      <c r="M4092" t="str">
        <f>VLOOKUP(L4092,Table1[],2)</f>
        <v>40 - 49</v>
      </c>
      <c r="N4092" t="str">
        <f>INDEX(Table7[Column1],MATCH(O4092,Table7[Column2]))</f>
        <v>Learning Stage</v>
      </c>
      <c r="O4092">
        <v>1.620047902</v>
      </c>
      <c r="P4092" t="str">
        <f>VLOOKUP(O4092,Table13[],2)</f>
        <v>1 - 5</v>
      </c>
      <c r="Q4092" t="str">
        <f>INDEX(Table8[Column1],MATCH(R4092,Table8[Column2]))</f>
        <v>Habitual</v>
      </c>
      <c r="R4092">
        <v>86.665466719999998</v>
      </c>
      <c r="S4092">
        <f t="shared" si="127"/>
        <v>3.6110611133333332</v>
      </c>
      <c r="T4092" t="s">
        <v>19</v>
      </c>
    </row>
    <row r="4093" spans="1:20" x14ac:dyDescent="0.25">
      <c r="A4093">
        <v>4092</v>
      </c>
      <c r="B4093" t="s">
        <v>267</v>
      </c>
      <c r="C4093" t="s">
        <v>144</v>
      </c>
      <c r="D4093" t="str">
        <f t="shared" si="126"/>
        <v>Johnson David</v>
      </c>
      <c r="E4093" t="s">
        <v>22</v>
      </c>
      <c r="F4093" t="s">
        <v>45</v>
      </c>
      <c r="G4093" t="s">
        <v>2305</v>
      </c>
      <c r="H4093" t="s">
        <v>1826</v>
      </c>
      <c r="I4093" t="s">
        <v>46</v>
      </c>
      <c r="J4093" t="s">
        <v>19</v>
      </c>
      <c r="K4093" t="str">
        <f>INDEX(Table6[Column1],MATCH(L4093,Table6[Column2]))</f>
        <v>Adults</v>
      </c>
      <c r="L4093">
        <v>46.472989900000002</v>
      </c>
      <c r="M4093" t="str">
        <f>VLOOKUP(L4093,Table1[],2)</f>
        <v>40 - 49</v>
      </c>
      <c r="N4093" t="str">
        <f>INDEX(Table7[Column1],MATCH(O4093,Table7[Column2]))</f>
        <v>Learning Stage</v>
      </c>
      <c r="O4093">
        <v>5.3445628709999999</v>
      </c>
      <c r="P4093" t="str">
        <f>VLOOKUP(O4093,Table13[],2)</f>
        <v>1 - 5</v>
      </c>
      <c r="Q4093" t="str">
        <f>INDEX(Table8[Column1],MATCH(R4093,Table8[Column2]))</f>
        <v>Maintained</v>
      </c>
      <c r="R4093">
        <v>74.82329652</v>
      </c>
      <c r="S4093">
        <f t="shared" si="127"/>
        <v>3.1176373550000003</v>
      </c>
      <c r="T4093" t="s">
        <v>19</v>
      </c>
    </row>
    <row r="4094" spans="1:20" x14ac:dyDescent="0.25">
      <c r="A4094">
        <v>4093</v>
      </c>
      <c r="B4094" t="s">
        <v>3733</v>
      </c>
      <c r="C4094" t="s">
        <v>3734</v>
      </c>
      <c r="D4094" t="str">
        <f t="shared" si="126"/>
        <v>Lumpkin Annette</v>
      </c>
      <c r="E4094" t="s">
        <v>15</v>
      </c>
      <c r="F4094" t="s">
        <v>38</v>
      </c>
      <c r="G4094" t="s">
        <v>1060</v>
      </c>
      <c r="H4094" t="s">
        <v>1061</v>
      </c>
      <c r="I4094" t="s">
        <v>38</v>
      </c>
      <c r="J4094" t="s">
        <v>19</v>
      </c>
      <c r="K4094" t="str">
        <f>INDEX(Table6[Column1],MATCH(L4094,Table6[Column2]))</f>
        <v>Young Adults</v>
      </c>
      <c r="L4094">
        <v>38.941885919999997</v>
      </c>
      <c r="M4094" t="str">
        <f>VLOOKUP(L4094,Table1[],2)</f>
        <v>30 - 39</v>
      </c>
      <c r="N4094" t="str">
        <f>INDEX(Table7[Column1],MATCH(O4094,Table7[Column2]))</f>
        <v>Learning Stage</v>
      </c>
      <c r="O4094">
        <v>4.5755526880000001</v>
      </c>
      <c r="P4094" t="str">
        <f>VLOOKUP(O4094,Table13[],2)</f>
        <v>1 - 5</v>
      </c>
      <c r="Q4094" t="str">
        <f>INDEX(Table8[Column1],MATCH(R4094,Table8[Column2]))</f>
        <v>Maintained</v>
      </c>
      <c r="R4094">
        <v>71.018570940000004</v>
      </c>
      <c r="S4094">
        <f t="shared" si="127"/>
        <v>2.9591071225000003</v>
      </c>
      <c r="T4094" t="s">
        <v>19</v>
      </c>
    </row>
    <row r="4095" spans="1:20" x14ac:dyDescent="0.25">
      <c r="A4095">
        <v>4094</v>
      </c>
      <c r="B4095" t="s">
        <v>3735</v>
      </c>
      <c r="C4095" t="s">
        <v>272</v>
      </c>
      <c r="D4095" t="str">
        <f t="shared" si="126"/>
        <v>Murdoch Alan</v>
      </c>
      <c r="E4095" t="s">
        <v>22</v>
      </c>
      <c r="F4095" t="s">
        <v>127</v>
      </c>
      <c r="G4095" t="s">
        <v>2305</v>
      </c>
      <c r="H4095" t="s">
        <v>1826</v>
      </c>
      <c r="I4095" t="s">
        <v>127</v>
      </c>
      <c r="J4095" t="s">
        <v>19</v>
      </c>
      <c r="K4095" t="str">
        <f>INDEX(Table6[Column1],MATCH(L4095,Table6[Column2]))</f>
        <v>Elders</v>
      </c>
      <c r="L4095">
        <v>58.10540786</v>
      </c>
      <c r="M4095" t="str">
        <f>VLOOKUP(L4095,Table1[],2)</f>
        <v>50 - 59</v>
      </c>
      <c r="N4095" t="str">
        <f>INDEX(Table7[Column1],MATCH(O4095,Table7[Column2]))</f>
        <v>Learning Stage</v>
      </c>
      <c r="O4095">
        <v>3.95330753</v>
      </c>
      <c r="P4095" t="str">
        <f>VLOOKUP(O4095,Table13[],2)</f>
        <v>1 - 5</v>
      </c>
      <c r="Q4095" t="str">
        <f>INDEX(Table8[Column1],MATCH(R4095,Table8[Column2]))</f>
        <v>Excused</v>
      </c>
      <c r="R4095">
        <v>121.2282139</v>
      </c>
      <c r="S4095">
        <f t="shared" si="127"/>
        <v>5.0511755791666673</v>
      </c>
      <c r="T4095" t="s">
        <v>19</v>
      </c>
    </row>
    <row r="4096" spans="1:20" x14ac:dyDescent="0.25">
      <c r="A4096">
        <v>4095</v>
      </c>
      <c r="B4096" t="s">
        <v>2964</v>
      </c>
      <c r="C4096" t="s">
        <v>183</v>
      </c>
      <c r="D4096" t="str">
        <f t="shared" si="126"/>
        <v>Greene Donald</v>
      </c>
      <c r="E4096" t="s">
        <v>22</v>
      </c>
      <c r="F4096" t="s">
        <v>27</v>
      </c>
      <c r="G4096" t="s">
        <v>2305</v>
      </c>
      <c r="H4096" t="s">
        <v>1826</v>
      </c>
      <c r="I4096" t="s">
        <v>27</v>
      </c>
      <c r="J4096" t="s">
        <v>19</v>
      </c>
      <c r="K4096" t="str">
        <f>INDEX(Table6[Column1],MATCH(L4096,Table6[Column2]))</f>
        <v>Young Adults</v>
      </c>
      <c r="L4096">
        <v>31.03508532</v>
      </c>
      <c r="M4096" t="str">
        <f>VLOOKUP(L4096,Table1[],2)</f>
        <v>30 - 39</v>
      </c>
      <c r="N4096" t="str">
        <f>INDEX(Table7[Column1],MATCH(O4096,Table7[Column2]))</f>
        <v>Learning Stage</v>
      </c>
      <c r="O4096">
        <v>5.2965536230000003</v>
      </c>
      <c r="P4096" t="str">
        <f>VLOOKUP(O4096,Table13[],2)</f>
        <v>1 - 5</v>
      </c>
      <c r="Q4096" t="str">
        <f>INDEX(Table8[Column1],MATCH(R4096,Table8[Column2]))</f>
        <v>Maintained</v>
      </c>
      <c r="R4096">
        <v>42.657261009999999</v>
      </c>
      <c r="S4096">
        <f t="shared" si="127"/>
        <v>1.7773858754166667</v>
      </c>
      <c r="T4096" t="s">
        <v>19</v>
      </c>
    </row>
    <row r="4097" spans="1:20" x14ac:dyDescent="0.25">
      <c r="A4097">
        <v>4096</v>
      </c>
      <c r="B4097" t="s">
        <v>3736</v>
      </c>
      <c r="C4097" t="s">
        <v>3737</v>
      </c>
      <c r="D4097" t="str">
        <f t="shared" si="126"/>
        <v>Valentin Brady</v>
      </c>
      <c r="E4097" t="s">
        <v>22</v>
      </c>
      <c r="F4097" t="s">
        <v>262</v>
      </c>
      <c r="G4097" t="s">
        <v>2305</v>
      </c>
      <c r="H4097" t="s">
        <v>1826</v>
      </c>
      <c r="I4097" t="s">
        <v>262</v>
      </c>
      <c r="J4097" t="s">
        <v>19</v>
      </c>
      <c r="K4097" t="str">
        <f>INDEX(Table6[Column1],MATCH(L4097,Table6[Column2]))</f>
        <v>Adults</v>
      </c>
      <c r="L4097">
        <v>42.866851490000002</v>
      </c>
      <c r="M4097" t="str">
        <f>VLOOKUP(L4097,Table1[],2)</f>
        <v>40 - 49</v>
      </c>
      <c r="N4097" t="str">
        <f>INDEX(Table7[Column1],MATCH(O4097,Table7[Column2]))</f>
        <v>Learning Stage</v>
      </c>
      <c r="O4097">
        <v>3.231720964</v>
      </c>
      <c r="P4097" t="str">
        <f>VLOOKUP(O4097,Table13[],2)</f>
        <v>1 - 5</v>
      </c>
      <c r="Q4097" t="str">
        <f>INDEX(Table8[Column1],MATCH(R4097,Table8[Column2]))</f>
        <v>Maintained</v>
      </c>
      <c r="R4097">
        <v>71.806006379999999</v>
      </c>
      <c r="S4097">
        <f t="shared" si="127"/>
        <v>2.9919169325000001</v>
      </c>
      <c r="T4097" t="s">
        <v>19</v>
      </c>
    </row>
    <row r="4098" spans="1:20" x14ac:dyDescent="0.25">
      <c r="A4098">
        <v>4097</v>
      </c>
      <c r="B4098" t="s">
        <v>1687</v>
      </c>
      <c r="C4098" t="s">
        <v>368</v>
      </c>
      <c r="D4098" t="str">
        <f t="shared" si="126"/>
        <v>Briggs Frank</v>
      </c>
      <c r="E4098" t="s">
        <v>22</v>
      </c>
      <c r="F4098" t="s">
        <v>38</v>
      </c>
      <c r="G4098" t="s">
        <v>17</v>
      </c>
      <c r="H4098" t="s">
        <v>18</v>
      </c>
      <c r="I4098" t="s">
        <v>38</v>
      </c>
      <c r="J4098" t="s">
        <v>19</v>
      </c>
      <c r="K4098" t="str">
        <f>INDEX(Table6[Column1],MATCH(L4098,Table6[Column2]))</f>
        <v>Young Adults</v>
      </c>
      <c r="L4098">
        <v>37.735532149999997</v>
      </c>
      <c r="M4098" t="str">
        <f>VLOOKUP(L4098,Table1[],2)</f>
        <v>30 - 39</v>
      </c>
      <c r="N4098" t="str">
        <f>INDEX(Table7[Column1],MATCH(O4098,Table7[Column2]))</f>
        <v>Fitting in Stage</v>
      </c>
      <c r="O4098">
        <v>7.2609967040000001</v>
      </c>
      <c r="P4098" t="str">
        <f>VLOOKUP(O4098,Table13[],2)</f>
        <v>6 - 10</v>
      </c>
      <c r="Q4098" t="str">
        <f>INDEX(Table8[Column1],MATCH(R4098,Table8[Column2]))</f>
        <v>Scheduled</v>
      </c>
      <c r="R4098">
        <v>0</v>
      </c>
      <c r="S4098">
        <f t="shared" si="127"/>
        <v>0</v>
      </c>
      <c r="T4098" t="s">
        <v>19</v>
      </c>
    </row>
    <row r="4099" spans="1:20" x14ac:dyDescent="0.25">
      <c r="A4099">
        <v>4098</v>
      </c>
      <c r="B4099" t="s">
        <v>3116</v>
      </c>
      <c r="C4099" t="s">
        <v>50</v>
      </c>
      <c r="D4099" t="str">
        <f t="shared" ref="D4099:D4162" si="128">CONCATENATE(B4099, " ",C4099)</f>
        <v>Shaw Robert</v>
      </c>
      <c r="E4099" t="s">
        <v>22</v>
      </c>
      <c r="F4099" t="s">
        <v>38</v>
      </c>
      <c r="G4099" t="s">
        <v>1060</v>
      </c>
      <c r="H4099" t="s">
        <v>1061</v>
      </c>
      <c r="I4099" t="s">
        <v>38</v>
      </c>
      <c r="J4099" t="s">
        <v>19</v>
      </c>
      <c r="K4099" t="str">
        <f>INDEX(Table6[Column1],MATCH(L4099,Table6[Column2]))</f>
        <v>Adults</v>
      </c>
      <c r="L4099">
        <v>44.6384744</v>
      </c>
      <c r="M4099" t="str">
        <f>VLOOKUP(L4099,Table1[],2)</f>
        <v>40 - 49</v>
      </c>
      <c r="N4099" t="str">
        <f>INDEX(Table7[Column1],MATCH(O4099,Table7[Column2]))</f>
        <v>Learning Stage</v>
      </c>
      <c r="O4099">
        <v>4.1095929230000001</v>
      </c>
      <c r="P4099" t="str">
        <f>VLOOKUP(O4099,Table13[],2)</f>
        <v>1 - 5</v>
      </c>
      <c r="Q4099" t="str">
        <f>INDEX(Table8[Column1],MATCH(R4099,Table8[Column2]))</f>
        <v>Maintained</v>
      </c>
      <c r="R4099">
        <v>68.215809140000005</v>
      </c>
      <c r="S4099">
        <f t="shared" ref="S4099:S4162" si="129">CONVERT(R4099,"hr","day")</f>
        <v>2.8423253808333335</v>
      </c>
      <c r="T4099" t="s">
        <v>19</v>
      </c>
    </row>
    <row r="4100" spans="1:20" x14ac:dyDescent="0.25">
      <c r="A4100">
        <v>4099</v>
      </c>
      <c r="B4100" t="s">
        <v>43</v>
      </c>
      <c r="C4100" t="s">
        <v>279</v>
      </c>
      <c r="D4100" t="str">
        <f t="shared" si="128"/>
        <v>Lee Patricia</v>
      </c>
      <c r="E4100" t="s">
        <v>15</v>
      </c>
      <c r="F4100" t="s">
        <v>95</v>
      </c>
      <c r="G4100" t="s">
        <v>2305</v>
      </c>
      <c r="H4100" t="s">
        <v>1826</v>
      </c>
      <c r="I4100" t="s">
        <v>87</v>
      </c>
      <c r="J4100" t="s">
        <v>19</v>
      </c>
      <c r="K4100" t="str">
        <f>INDEX(Table6[Column1],MATCH(L4100,Table6[Column2]))</f>
        <v>Young Adults</v>
      </c>
      <c r="L4100">
        <v>36.486892949999998</v>
      </c>
      <c r="M4100" t="str">
        <f>VLOOKUP(L4100,Table1[],2)</f>
        <v>30 - 39</v>
      </c>
      <c r="N4100" t="str">
        <f>INDEX(Table7[Column1],MATCH(O4100,Table7[Column2]))</f>
        <v>Fitting in Stage</v>
      </c>
      <c r="O4100">
        <v>6.0888044060000004</v>
      </c>
      <c r="P4100" t="str">
        <f>VLOOKUP(O4100,Table13[],2)</f>
        <v>6 - 10</v>
      </c>
      <c r="Q4100" t="str">
        <f>INDEX(Table8[Column1],MATCH(R4100,Table8[Column2]))</f>
        <v>Scheduled</v>
      </c>
      <c r="R4100">
        <v>13.5017794</v>
      </c>
      <c r="S4100">
        <f t="shared" si="129"/>
        <v>0.56257414166666664</v>
      </c>
      <c r="T4100" t="s">
        <v>19</v>
      </c>
    </row>
    <row r="4101" spans="1:20" x14ac:dyDescent="0.25">
      <c r="A4101">
        <v>4100</v>
      </c>
      <c r="B4101" t="s">
        <v>3738</v>
      </c>
      <c r="C4101" t="s">
        <v>1010</v>
      </c>
      <c r="D4101" t="str">
        <f t="shared" si="128"/>
        <v>Johannes Dawn</v>
      </c>
      <c r="E4101" t="s">
        <v>15</v>
      </c>
      <c r="F4101" t="s">
        <v>90</v>
      </c>
      <c r="G4101" t="s">
        <v>2305</v>
      </c>
      <c r="H4101" t="s">
        <v>1826</v>
      </c>
      <c r="I4101" t="s">
        <v>90</v>
      </c>
      <c r="J4101" t="s">
        <v>19</v>
      </c>
      <c r="K4101" t="str">
        <f>INDEX(Table6[Column1],MATCH(L4101,Table6[Column2]))</f>
        <v>Young Adults</v>
      </c>
      <c r="L4101">
        <v>36.167936169999997</v>
      </c>
      <c r="M4101" t="str">
        <f>VLOOKUP(L4101,Table1[],2)</f>
        <v>30 - 39</v>
      </c>
      <c r="N4101" t="str">
        <f>INDEX(Table7[Column1],MATCH(O4101,Table7[Column2]))</f>
        <v>Learning Stage</v>
      </c>
      <c r="O4101">
        <v>3.4244848499999998</v>
      </c>
      <c r="P4101" t="str">
        <f>VLOOKUP(O4101,Table13[],2)</f>
        <v>1 - 5</v>
      </c>
      <c r="Q4101" t="str">
        <f>INDEX(Table8[Column1],MATCH(R4101,Table8[Column2]))</f>
        <v>Maintained</v>
      </c>
      <c r="R4101">
        <v>50.639665960000002</v>
      </c>
      <c r="S4101">
        <f t="shared" si="129"/>
        <v>2.1099860816666665</v>
      </c>
      <c r="T4101" t="s">
        <v>19</v>
      </c>
    </row>
    <row r="4102" spans="1:20" x14ac:dyDescent="0.25">
      <c r="A4102">
        <v>4101</v>
      </c>
      <c r="B4102" t="s">
        <v>3739</v>
      </c>
      <c r="C4102" t="s">
        <v>842</v>
      </c>
      <c r="D4102" t="str">
        <f t="shared" si="128"/>
        <v>Sharpe Leslie</v>
      </c>
      <c r="E4102" t="s">
        <v>15</v>
      </c>
      <c r="F4102" t="s">
        <v>169</v>
      </c>
      <c r="G4102" t="s">
        <v>2305</v>
      </c>
      <c r="H4102" t="s">
        <v>1826</v>
      </c>
      <c r="I4102" t="s">
        <v>169</v>
      </c>
      <c r="J4102" t="s">
        <v>19</v>
      </c>
      <c r="K4102" t="str">
        <f>INDEX(Table6[Column1],MATCH(L4102,Table6[Column2]))</f>
        <v>Adults</v>
      </c>
      <c r="L4102">
        <v>47.668040040000001</v>
      </c>
      <c r="M4102" t="str">
        <f>VLOOKUP(L4102,Table1[],2)</f>
        <v>40 - 49</v>
      </c>
      <c r="N4102" t="str">
        <f>INDEX(Table7[Column1],MATCH(O4102,Table7[Column2]))</f>
        <v>Learning Stage</v>
      </c>
      <c r="O4102">
        <v>3.9994818730000001</v>
      </c>
      <c r="P4102" t="str">
        <f>VLOOKUP(O4102,Table13[],2)</f>
        <v>1 - 5</v>
      </c>
      <c r="Q4102" t="str">
        <f>INDEX(Table8[Column1],MATCH(R4102,Table8[Column2]))</f>
        <v>Maintained</v>
      </c>
      <c r="R4102">
        <v>79.713783530000001</v>
      </c>
      <c r="S4102">
        <f t="shared" si="129"/>
        <v>3.3214076470833338</v>
      </c>
      <c r="T4102" t="s">
        <v>19</v>
      </c>
    </row>
    <row r="4103" spans="1:20" x14ac:dyDescent="0.25">
      <c r="A4103">
        <v>4102</v>
      </c>
      <c r="B4103" t="s">
        <v>725</v>
      </c>
      <c r="C4103" t="s">
        <v>1454</v>
      </c>
      <c r="D4103" t="str">
        <f t="shared" si="128"/>
        <v>Martinez Darrell</v>
      </c>
      <c r="E4103" t="s">
        <v>22</v>
      </c>
      <c r="F4103" t="s">
        <v>121</v>
      </c>
      <c r="G4103" t="s">
        <v>1060</v>
      </c>
      <c r="H4103" t="s">
        <v>1061</v>
      </c>
      <c r="I4103" t="s">
        <v>121</v>
      </c>
      <c r="J4103" t="s">
        <v>19</v>
      </c>
      <c r="K4103" t="str">
        <f>INDEX(Table6[Column1],MATCH(L4103,Table6[Column2]))</f>
        <v>Elders</v>
      </c>
      <c r="L4103">
        <v>56.647371589999999</v>
      </c>
      <c r="M4103" t="str">
        <f>VLOOKUP(L4103,Table1[],2)</f>
        <v>50 - 59</v>
      </c>
      <c r="N4103" t="str">
        <f>INDEX(Table7[Column1],MATCH(O4103,Table7[Column2]))</f>
        <v>Learning Stage</v>
      </c>
      <c r="O4103">
        <v>4.7386803930000001</v>
      </c>
      <c r="P4103" t="str">
        <f>VLOOKUP(O4103,Table13[],2)</f>
        <v>1 - 5</v>
      </c>
      <c r="Q4103" t="str">
        <f>INDEX(Table8[Column1],MATCH(R4103,Table8[Column2]))</f>
        <v>Maintained</v>
      </c>
      <c r="R4103">
        <v>78.945737519999994</v>
      </c>
      <c r="S4103">
        <f t="shared" si="129"/>
        <v>3.2894057299999999</v>
      </c>
      <c r="T4103" t="s">
        <v>19</v>
      </c>
    </row>
    <row r="4104" spans="1:20" x14ac:dyDescent="0.25">
      <c r="A4104">
        <v>4103</v>
      </c>
      <c r="B4104" t="s">
        <v>3740</v>
      </c>
      <c r="C4104" t="s">
        <v>624</v>
      </c>
      <c r="D4104" t="str">
        <f t="shared" si="128"/>
        <v>Rowan Sharon</v>
      </c>
      <c r="E4104" t="s">
        <v>15</v>
      </c>
      <c r="F4104" t="s">
        <v>87</v>
      </c>
      <c r="G4104" t="s">
        <v>2305</v>
      </c>
      <c r="H4104" t="s">
        <v>1826</v>
      </c>
      <c r="I4104" t="s">
        <v>87</v>
      </c>
      <c r="J4104" t="s">
        <v>19</v>
      </c>
      <c r="K4104" t="str">
        <f>INDEX(Table6[Column1],MATCH(L4104,Table6[Column2]))</f>
        <v>Youth</v>
      </c>
      <c r="L4104">
        <v>25.691291060000001</v>
      </c>
      <c r="M4104" t="str">
        <f>VLOOKUP(L4104,Table1[],2)</f>
        <v>20 - 29</v>
      </c>
      <c r="N4104" t="str">
        <f>INDEX(Table7[Column1],MATCH(O4104,Table7[Column2]))</f>
        <v>Learning Stage</v>
      </c>
      <c r="O4104">
        <v>4.490219304</v>
      </c>
      <c r="P4104" t="str">
        <f>VLOOKUP(O4104,Table13[],2)</f>
        <v>1 - 5</v>
      </c>
      <c r="Q4104" t="str">
        <f>INDEX(Table8[Column1],MATCH(R4104,Table8[Column2]))</f>
        <v>Scheduled</v>
      </c>
      <c r="R4104">
        <v>0</v>
      </c>
      <c r="S4104">
        <f t="shared" si="129"/>
        <v>0</v>
      </c>
      <c r="T4104" t="s">
        <v>19</v>
      </c>
    </row>
    <row r="4105" spans="1:20" x14ac:dyDescent="0.25">
      <c r="A4105">
        <v>4104</v>
      </c>
      <c r="B4105" t="s">
        <v>312</v>
      </c>
      <c r="C4105" t="s">
        <v>318</v>
      </c>
      <c r="D4105" t="str">
        <f t="shared" si="128"/>
        <v>Terry Joanne</v>
      </c>
      <c r="E4105" t="s">
        <v>15</v>
      </c>
      <c r="F4105" t="s">
        <v>38</v>
      </c>
      <c r="G4105" t="s">
        <v>17</v>
      </c>
      <c r="H4105" t="s">
        <v>18</v>
      </c>
      <c r="I4105" t="s">
        <v>38</v>
      </c>
      <c r="J4105" t="s">
        <v>19</v>
      </c>
      <c r="K4105" t="str">
        <f>INDEX(Table6[Column1],MATCH(L4105,Table6[Column2]))</f>
        <v>Adults</v>
      </c>
      <c r="L4105">
        <v>43.46304963</v>
      </c>
      <c r="M4105" t="str">
        <f>VLOOKUP(L4105,Table1[],2)</f>
        <v>40 - 49</v>
      </c>
      <c r="N4105" t="str">
        <f>INDEX(Table7[Column1],MATCH(O4105,Table7[Column2]))</f>
        <v>Learning Stage</v>
      </c>
      <c r="O4105">
        <v>2.9305676040000002</v>
      </c>
      <c r="P4105" t="str">
        <f>VLOOKUP(O4105,Table13[],2)</f>
        <v>1 - 5</v>
      </c>
      <c r="Q4105" t="str">
        <f>INDEX(Table8[Column1],MATCH(R4105,Table8[Column2]))</f>
        <v>Habitual</v>
      </c>
      <c r="R4105">
        <v>108.36186739999999</v>
      </c>
      <c r="S4105">
        <f t="shared" si="129"/>
        <v>4.5150778083333334</v>
      </c>
      <c r="T4105" t="s">
        <v>19</v>
      </c>
    </row>
    <row r="4106" spans="1:20" x14ac:dyDescent="0.25">
      <c r="A4106">
        <v>4105</v>
      </c>
      <c r="B4106" t="s">
        <v>1455</v>
      </c>
      <c r="C4106" t="s">
        <v>279</v>
      </c>
      <c r="D4106" t="str">
        <f t="shared" si="128"/>
        <v>Lewis Patricia</v>
      </c>
      <c r="E4106" t="s">
        <v>15</v>
      </c>
      <c r="F4106" t="s">
        <v>127</v>
      </c>
      <c r="G4106" t="s">
        <v>2305</v>
      </c>
      <c r="H4106" t="s">
        <v>1826</v>
      </c>
      <c r="I4106" t="s">
        <v>127</v>
      </c>
      <c r="J4106" t="s">
        <v>19</v>
      </c>
      <c r="K4106" t="str">
        <f>INDEX(Table6[Column1],MATCH(L4106,Table6[Column2]))</f>
        <v>Young Adults</v>
      </c>
      <c r="L4106">
        <v>35.482551110000003</v>
      </c>
      <c r="M4106" t="str">
        <f>VLOOKUP(L4106,Table1[],2)</f>
        <v>30 - 39</v>
      </c>
      <c r="N4106" t="str">
        <f>INDEX(Table7[Column1],MATCH(O4106,Table7[Column2]))</f>
        <v>Learning Stage</v>
      </c>
      <c r="O4106">
        <v>5.4450406490000001</v>
      </c>
      <c r="P4106" t="str">
        <f>VLOOKUP(O4106,Table13[],2)</f>
        <v>1 - 5</v>
      </c>
      <c r="Q4106" t="str">
        <f>INDEX(Table8[Column1],MATCH(R4106,Table8[Column2]))</f>
        <v>Scheduled</v>
      </c>
      <c r="R4106">
        <v>25.77475866</v>
      </c>
      <c r="S4106">
        <f t="shared" si="129"/>
        <v>1.0739482775</v>
      </c>
      <c r="T4106" t="s">
        <v>19</v>
      </c>
    </row>
    <row r="4107" spans="1:20" x14ac:dyDescent="0.25">
      <c r="A4107">
        <v>4106</v>
      </c>
      <c r="B4107" t="s">
        <v>2140</v>
      </c>
      <c r="C4107" t="s">
        <v>3741</v>
      </c>
      <c r="D4107" t="str">
        <f t="shared" si="128"/>
        <v>Schultz Lizzie</v>
      </c>
      <c r="E4107" t="s">
        <v>15</v>
      </c>
      <c r="F4107" t="s">
        <v>33</v>
      </c>
      <c r="G4107" t="s">
        <v>2305</v>
      </c>
      <c r="H4107" t="s">
        <v>1826</v>
      </c>
      <c r="I4107" t="s">
        <v>33</v>
      </c>
      <c r="J4107" t="s">
        <v>19</v>
      </c>
      <c r="K4107" t="str">
        <f>INDEX(Table6[Column1],MATCH(L4107,Table6[Column2]))</f>
        <v>Adults</v>
      </c>
      <c r="L4107">
        <v>49.014816340000003</v>
      </c>
      <c r="M4107" t="str">
        <f>VLOOKUP(L4107,Table1[],2)</f>
        <v>40 - 49</v>
      </c>
      <c r="N4107" t="str">
        <f>INDEX(Table7[Column1],MATCH(O4107,Table7[Column2]))</f>
        <v>Learning Stage</v>
      </c>
      <c r="O4107">
        <v>5.2908533789999996</v>
      </c>
      <c r="P4107" t="str">
        <f>VLOOKUP(O4107,Table13[],2)</f>
        <v>1 - 5</v>
      </c>
      <c r="Q4107" t="str">
        <f>INDEX(Table8[Column1],MATCH(R4107,Table8[Column2]))</f>
        <v>Habitual</v>
      </c>
      <c r="R4107">
        <v>105.22639049999999</v>
      </c>
      <c r="S4107">
        <f t="shared" si="129"/>
        <v>4.3844329374999997</v>
      </c>
      <c r="T4107" t="s">
        <v>19</v>
      </c>
    </row>
    <row r="4108" spans="1:20" x14ac:dyDescent="0.25">
      <c r="A4108">
        <v>4107</v>
      </c>
      <c r="B4108" t="s">
        <v>3742</v>
      </c>
      <c r="C4108" t="s">
        <v>264</v>
      </c>
      <c r="D4108" t="str">
        <f t="shared" si="128"/>
        <v>Laliberte Cynthia</v>
      </c>
      <c r="E4108" t="s">
        <v>15</v>
      </c>
      <c r="F4108" t="s">
        <v>121</v>
      </c>
      <c r="G4108" t="s">
        <v>17</v>
      </c>
      <c r="H4108" t="s">
        <v>18</v>
      </c>
      <c r="I4108" t="s">
        <v>121</v>
      </c>
      <c r="J4108" t="s">
        <v>19</v>
      </c>
      <c r="K4108" t="str">
        <f>INDEX(Table6[Column1],MATCH(L4108,Table6[Column2]))</f>
        <v>Young Adults</v>
      </c>
      <c r="L4108">
        <v>31.970206019999999</v>
      </c>
      <c r="M4108" t="str">
        <f>VLOOKUP(L4108,Table1[],2)</f>
        <v>30 - 39</v>
      </c>
      <c r="N4108" t="str">
        <f>INDEX(Table7[Column1],MATCH(O4108,Table7[Column2]))</f>
        <v>Learning Stage</v>
      </c>
      <c r="O4108">
        <v>4.3760064979999997</v>
      </c>
      <c r="P4108" t="str">
        <f>VLOOKUP(O4108,Table13[],2)</f>
        <v>1 - 5</v>
      </c>
      <c r="Q4108" t="str">
        <f>INDEX(Table8[Column1],MATCH(R4108,Table8[Column2]))</f>
        <v>Scheduled</v>
      </c>
      <c r="R4108">
        <v>22.167971340000001</v>
      </c>
      <c r="S4108">
        <f t="shared" si="129"/>
        <v>0.92366547249999997</v>
      </c>
      <c r="T4108" t="s">
        <v>19</v>
      </c>
    </row>
    <row r="4109" spans="1:20" x14ac:dyDescent="0.25">
      <c r="A4109">
        <v>4108</v>
      </c>
      <c r="B4109" t="s">
        <v>2202</v>
      </c>
      <c r="C4109" t="s">
        <v>1105</v>
      </c>
      <c r="D4109" t="str">
        <f t="shared" si="128"/>
        <v>Moffit Mark</v>
      </c>
      <c r="E4109" t="s">
        <v>22</v>
      </c>
      <c r="F4109" t="s">
        <v>454</v>
      </c>
      <c r="G4109" t="s">
        <v>2305</v>
      </c>
      <c r="H4109" t="s">
        <v>1826</v>
      </c>
      <c r="I4109" t="s">
        <v>54</v>
      </c>
      <c r="J4109" t="s">
        <v>19</v>
      </c>
      <c r="K4109" t="str">
        <f>INDEX(Table6[Column1],MATCH(L4109,Table6[Column2]))</f>
        <v>Young Adults</v>
      </c>
      <c r="L4109">
        <v>31.97953351</v>
      </c>
      <c r="M4109" t="str">
        <f>VLOOKUP(L4109,Table1[],2)</f>
        <v>30 - 39</v>
      </c>
      <c r="N4109" t="str">
        <f>INDEX(Table7[Column1],MATCH(O4109,Table7[Column2]))</f>
        <v>Learning Stage</v>
      </c>
      <c r="O4109">
        <v>3.376802595</v>
      </c>
      <c r="P4109" t="str">
        <f>VLOOKUP(O4109,Table13[],2)</f>
        <v>1 - 5</v>
      </c>
      <c r="Q4109" t="str">
        <f>INDEX(Table8[Column1],MATCH(R4109,Table8[Column2]))</f>
        <v>Scheduled</v>
      </c>
      <c r="R4109">
        <v>10.37357752</v>
      </c>
      <c r="S4109">
        <f t="shared" si="129"/>
        <v>0.43223239666666663</v>
      </c>
      <c r="T4109" t="s">
        <v>19</v>
      </c>
    </row>
    <row r="4110" spans="1:20" x14ac:dyDescent="0.25">
      <c r="A4110">
        <v>4109</v>
      </c>
      <c r="B4110" t="s">
        <v>3743</v>
      </c>
      <c r="C4110" t="s">
        <v>1416</v>
      </c>
      <c r="D4110" t="str">
        <f t="shared" si="128"/>
        <v>Goodwill Theresa</v>
      </c>
      <c r="E4110" t="s">
        <v>15</v>
      </c>
      <c r="F4110" t="s">
        <v>255</v>
      </c>
      <c r="G4110" t="s">
        <v>2305</v>
      </c>
      <c r="H4110" t="s">
        <v>1826</v>
      </c>
      <c r="I4110" t="s">
        <v>107</v>
      </c>
      <c r="J4110" t="s">
        <v>19</v>
      </c>
      <c r="K4110" t="str">
        <f>INDEX(Table6[Column1],MATCH(L4110,Table6[Column2]))</f>
        <v>Adults</v>
      </c>
      <c r="L4110">
        <v>45.972960370000003</v>
      </c>
      <c r="M4110" t="str">
        <f>VLOOKUP(L4110,Table1[],2)</f>
        <v>40 - 49</v>
      </c>
      <c r="N4110" t="str">
        <f>INDEX(Table7[Column1],MATCH(O4110,Table7[Column2]))</f>
        <v>Learning Stage</v>
      </c>
      <c r="O4110">
        <v>3.9332947630000001</v>
      </c>
      <c r="P4110" t="str">
        <f>VLOOKUP(O4110,Table13[],2)</f>
        <v>1 - 5</v>
      </c>
      <c r="Q4110" t="str">
        <f>INDEX(Table8[Column1],MATCH(R4110,Table8[Column2]))</f>
        <v>Habitual</v>
      </c>
      <c r="R4110">
        <v>96.318426799999997</v>
      </c>
      <c r="S4110">
        <f t="shared" si="129"/>
        <v>4.0132677833333332</v>
      </c>
      <c r="T4110" t="s">
        <v>19</v>
      </c>
    </row>
    <row r="4111" spans="1:20" x14ac:dyDescent="0.25">
      <c r="A4111">
        <v>4110</v>
      </c>
      <c r="B4111" t="s">
        <v>3744</v>
      </c>
      <c r="C4111" t="s">
        <v>863</v>
      </c>
      <c r="D4111" t="str">
        <f t="shared" si="128"/>
        <v>Mangano Gerald</v>
      </c>
      <c r="E4111" t="s">
        <v>22</v>
      </c>
      <c r="F4111" t="s">
        <v>127</v>
      </c>
      <c r="G4111" t="s">
        <v>2305</v>
      </c>
      <c r="H4111" t="s">
        <v>1826</v>
      </c>
      <c r="I4111" t="s">
        <v>127</v>
      </c>
      <c r="J4111" t="s">
        <v>19</v>
      </c>
      <c r="K4111" t="str">
        <f>INDEX(Table6[Column1],MATCH(L4111,Table6[Column2]))</f>
        <v>Adults</v>
      </c>
      <c r="L4111">
        <v>43.822598970000001</v>
      </c>
      <c r="M4111" t="str">
        <f>VLOOKUP(L4111,Table1[],2)</f>
        <v>40 - 49</v>
      </c>
      <c r="N4111" t="str">
        <f>INDEX(Table7[Column1],MATCH(O4111,Table7[Column2]))</f>
        <v>Learning Stage</v>
      </c>
      <c r="O4111">
        <v>5.7201167210000001</v>
      </c>
      <c r="P4111" t="str">
        <f>VLOOKUP(O4111,Table13[],2)</f>
        <v>1 - 5</v>
      </c>
      <c r="Q4111" t="str">
        <f>INDEX(Table8[Column1],MATCH(R4111,Table8[Column2]))</f>
        <v>Habitual</v>
      </c>
      <c r="R4111">
        <v>93.292132240000001</v>
      </c>
      <c r="S4111">
        <f t="shared" si="129"/>
        <v>3.8871721766666667</v>
      </c>
      <c r="T4111" t="s">
        <v>19</v>
      </c>
    </row>
    <row r="4112" spans="1:20" x14ac:dyDescent="0.25">
      <c r="A4112">
        <v>4111</v>
      </c>
      <c r="B4112" t="s">
        <v>2485</v>
      </c>
      <c r="C4112" t="s">
        <v>89</v>
      </c>
      <c r="D4112" t="str">
        <f t="shared" si="128"/>
        <v>Perry Joseph</v>
      </c>
      <c r="E4112" t="s">
        <v>22</v>
      </c>
      <c r="F4112" t="s">
        <v>1178</v>
      </c>
      <c r="G4112" t="s">
        <v>2305</v>
      </c>
      <c r="H4112" t="s">
        <v>1826</v>
      </c>
      <c r="I4112" t="s">
        <v>138</v>
      </c>
      <c r="J4112" t="s">
        <v>19</v>
      </c>
      <c r="K4112" t="str">
        <f>INDEX(Table6[Column1],MATCH(L4112,Table6[Column2]))</f>
        <v>Adults</v>
      </c>
      <c r="L4112">
        <v>41.141038139999999</v>
      </c>
      <c r="M4112" t="str">
        <f>VLOOKUP(L4112,Table1[],2)</f>
        <v>40 - 49</v>
      </c>
      <c r="N4112" t="str">
        <f>INDEX(Table7[Column1],MATCH(O4112,Table7[Column2]))</f>
        <v>Learning Stage</v>
      </c>
      <c r="O4112">
        <v>3.8624036990000001</v>
      </c>
      <c r="P4112" t="str">
        <f>VLOOKUP(O4112,Table13[],2)</f>
        <v>1 - 5</v>
      </c>
      <c r="Q4112" t="str">
        <f>INDEX(Table8[Column1],MATCH(R4112,Table8[Column2]))</f>
        <v>Maintained</v>
      </c>
      <c r="R4112">
        <v>62.924723059999998</v>
      </c>
      <c r="S4112">
        <f t="shared" si="129"/>
        <v>2.6218634608333335</v>
      </c>
      <c r="T4112" t="s">
        <v>19</v>
      </c>
    </row>
    <row r="4113" spans="1:20" x14ac:dyDescent="0.25">
      <c r="A4113">
        <v>4112</v>
      </c>
      <c r="B4113" t="s">
        <v>1501</v>
      </c>
      <c r="C4113" t="s">
        <v>1523</v>
      </c>
      <c r="D4113" t="str">
        <f t="shared" si="128"/>
        <v>Norton Dale</v>
      </c>
      <c r="E4113" t="s">
        <v>22</v>
      </c>
      <c r="F4113" t="s">
        <v>134</v>
      </c>
      <c r="G4113" t="s">
        <v>2305</v>
      </c>
      <c r="H4113" t="s">
        <v>1826</v>
      </c>
      <c r="I4113" t="s">
        <v>134</v>
      </c>
      <c r="J4113" t="s">
        <v>19</v>
      </c>
      <c r="K4113" t="str">
        <f>INDEX(Table6[Column1],MATCH(L4113,Table6[Column2]))</f>
        <v>Adults</v>
      </c>
      <c r="L4113">
        <v>46.582143709999997</v>
      </c>
      <c r="M4113" t="str">
        <f>VLOOKUP(L4113,Table1[],2)</f>
        <v>40 - 49</v>
      </c>
      <c r="N4113" t="str">
        <f>INDEX(Table7[Column1],MATCH(O4113,Table7[Column2]))</f>
        <v>Learning Stage</v>
      </c>
      <c r="O4113">
        <v>3.0074581899999999</v>
      </c>
      <c r="P4113" t="str">
        <f>VLOOKUP(O4113,Table13[],2)</f>
        <v>1 - 5</v>
      </c>
      <c r="Q4113" t="str">
        <f>INDEX(Table8[Column1],MATCH(R4113,Table8[Column2]))</f>
        <v>Scheduled</v>
      </c>
      <c r="R4113">
        <v>29.382974650000001</v>
      </c>
      <c r="S4113">
        <f t="shared" si="129"/>
        <v>1.2242906104166666</v>
      </c>
      <c r="T4113" t="s">
        <v>19</v>
      </c>
    </row>
    <row r="4114" spans="1:20" x14ac:dyDescent="0.25">
      <c r="A4114">
        <v>4113</v>
      </c>
      <c r="B4114" t="s">
        <v>3745</v>
      </c>
      <c r="C4114" t="s">
        <v>175</v>
      </c>
      <c r="D4114" t="str">
        <f t="shared" si="128"/>
        <v>Bissett Paul</v>
      </c>
      <c r="E4114" t="s">
        <v>22</v>
      </c>
      <c r="F4114" t="s">
        <v>38</v>
      </c>
      <c r="G4114" t="s">
        <v>17</v>
      </c>
      <c r="H4114" t="s">
        <v>18</v>
      </c>
      <c r="I4114" t="s">
        <v>38</v>
      </c>
      <c r="J4114" t="s">
        <v>19</v>
      </c>
      <c r="K4114" t="str">
        <f>INDEX(Table6[Column1],MATCH(L4114,Table6[Column2]))</f>
        <v>Young Adults</v>
      </c>
      <c r="L4114">
        <v>39.88967083</v>
      </c>
      <c r="M4114" t="str">
        <f>VLOOKUP(L4114,Table1[],2)</f>
        <v>30 - 39</v>
      </c>
      <c r="N4114" t="str">
        <f>INDEX(Table7[Column1],MATCH(O4114,Table7[Column2]))</f>
        <v>Learning Stage</v>
      </c>
      <c r="O4114">
        <v>2.8703505460000001</v>
      </c>
      <c r="P4114" t="str">
        <f>VLOOKUP(O4114,Table13[],2)</f>
        <v>1 - 5</v>
      </c>
      <c r="Q4114" t="str">
        <f>INDEX(Table8[Column1],MATCH(R4114,Table8[Column2]))</f>
        <v>Maintained</v>
      </c>
      <c r="R4114">
        <v>50.140069560000001</v>
      </c>
      <c r="S4114">
        <f t="shared" si="129"/>
        <v>2.0891695649999997</v>
      </c>
      <c r="T4114" t="s">
        <v>19</v>
      </c>
    </row>
    <row r="4115" spans="1:20" x14ac:dyDescent="0.25">
      <c r="A4115">
        <v>4114</v>
      </c>
      <c r="B4115" t="s">
        <v>47</v>
      </c>
      <c r="C4115" t="s">
        <v>3746</v>
      </c>
      <c r="D4115" t="str">
        <f t="shared" si="128"/>
        <v>Smith Filomena</v>
      </c>
      <c r="E4115" t="s">
        <v>15</v>
      </c>
      <c r="F4115" t="s">
        <v>38</v>
      </c>
      <c r="G4115" t="s">
        <v>17</v>
      </c>
      <c r="H4115" t="s">
        <v>18</v>
      </c>
      <c r="I4115" t="s">
        <v>38</v>
      </c>
      <c r="J4115" t="s">
        <v>19</v>
      </c>
      <c r="K4115" t="str">
        <f>INDEX(Table6[Column1],MATCH(L4115,Table6[Column2]))</f>
        <v>Teenagers</v>
      </c>
      <c r="L4115">
        <v>6.6349171389999997</v>
      </c>
      <c r="M4115" t="e">
        <f>VLOOKUP(L4115,Table1[],2)</f>
        <v>#N/A</v>
      </c>
      <c r="N4115" t="str">
        <f>INDEX(Table7[Column1],MATCH(O4115,Table7[Column2]))</f>
        <v>Learning Stage</v>
      </c>
      <c r="O4115">
        <v>3.2903800560000001</v>
      </c>
      <c r="P4115" t="str">
        <f>VLOOKUP(O4115,Table13[],2)</f>
        <v>1 - 5</v>
      </c>
      <c r="Q4115" t="str">
        <f>INDEX(Table8[Column1],MATCH(R4115,Table8[Column2]))</f>
        <v>Scheduled</v>
      </c>
      <c r="R4115">
        <v>0</v>
      </c>
      <c r="S4115">
        <f t="shared" si="129"/>
        <v>0</v>
      </c>
      <c r="T4115" t="s">
        <v>19</v>
      </c>
    </row>
    <row r="4116" spans="1:20" x14ac:dyDescent="0.25">
      <c r="A4116">
        <v>4115</v>
      </c>
      <c r="B4116" t="s">
        <v>3747</v>
      </c>
      <c r="C4116" t="s">
        <v>52</v>
      </c>
      <c r="D4116" t="str">
        <f t="shared" si="128"/>
        <v>Bruns John</v>
      </c>
      <c r="E4116" t="s">
        <v>22</v>
      </c>
      <c r="F4116" t="s">
        <v>788</v>
      </c>
      <c r="G4116" t="s">
        <v>2305</v>
      </c>
      <c r="H4116" t="s">
        <v>1826</v>
      </c>
      <c r="I4116" t="s">
        <v>788</v>
      </c>
      <c r="J4116" t="s">
        <v>19</v>
      </c>
      <c r="K4116" t="str">
        <f>INDEX(Table6[Column1],MATCH(L4116,Table6[Column2]))</f>
        <v>Adults</v>
      </c>
      <c r="L4116">
        <v>44.292351269999997</v>
      </c>
      <c r="M4116" t="str">
        <f>VLOOKUP(L4116,Table1[],2)</f>
        <v>40 - 49</v>
      </c>
      <c r="N4116" t="str">
        <f>INDEX(Table7[Column1],MATCH(O4116,Table7[Column2]))</f>
        <v>Learning Stage</v>
      </c>
      <c r="O4116">
        <v>5.6912041090000001</v>
      </c>
      <c r="P4116" t="str">
        <f>VLOOKUP(O4116,Table13[],2)</f>
        <v>1 - 5</v>
      </c>
      <c r="Q4116" t="str">
        <f>INDEX(Table8[Column1],MATCH(R4116,Table8[Column2]))</f>
        <v>Excused</v>
      </c>
      <c r="R4116">
        <v>136.80391180000001</v>
      </c>
      <c r="S4116">
        <f t="shared" si="129"/>
        <v>5.7001629916666667</v>
      </c>
      <c r="T4116" t="s">
        <v>19</v>
      </c>
    </row>
    <row r="4117" spans="1:20" x14ac:dyDescent="0.25">
      <c r="A4117">
        <v>4116</v>
      </c>
      <c r="B4117" t="s">
        <v>407</v>
      </c>
      <c r="C4117" t="s">
        <v>1405</v>
      </c>
      <c r="D4117" t="str">
        <f t="shared" si="128"/>
        <v>Langley Barton</v>
      </c>
      <c r="E4117" t="s">
        <v>22</v>
      </c>
      <c r="F4117" t="s">
        <v>27</v>
      </c>
      <c r="G4117" t="s">
        <v>2305</v>
      </c>
      <c r="H4117" t="s">
        <v>1826</v>
      </c>
      <c r="I4117" t="s">
        <v>27</v>
      </c>
      <c r="J4117" t="s">
        <v>19</v>
      </c>
      <c r="K4117" t="str">
        <f>INDEX(Table6[Column1],MATCH(L4117,Table6[Column2]))</f>
        <v>Seniors</v>
      </c>
      <c r="L4117">
        <v>63.890986079999998</v>
      </c>
      <c r="M4117" t="str">
        <f>VLOOKUP(L4117,Table1[],2)</f>
        <v>60 and Above</v>
      </c>
      <c r="N4117" t="str">
        <f>INDEX(Table7[Column1],MATCH(O4117,Table7[Column2]))</f>
        <v>Learning Stage</v>
      </c>
      <c r="O4117">
        <v>4.3737098980000004</v>
      </c>
      <c r="P4117" t="str">
        <f>VLOOKUP(O4117,Table13[],2)</f>
        <v>1 - 5</v>
      </c>
      <c r="Q4117" t="str">
        <f>INDEX(Table8[Column1],MATCH(R4117,Table8[Column2]))</f>
        <v>Excused</v>
      </c>
      <c r="R4117">
        <v>135.4087773</v>
      </c>
      <c r="S4117">
        <f t="shared" si="129"/>
        <v>5.6420323874999996</v>
      </c>
      <c r="T4117" t="s">
        <v>19</v>
      </c>
    </row>
    <row r="4118" spans="1:20" x14ac:dyDescent="0.25">
      <c r="A4118">
        <v>4117</v>
      </c>
      <c r="B4118" t="s">
        <v>3423</v>
      </c>
      <c r="C4118" t="s">
        <v>447</v>
      </c>
      <c r="D4118" t="str">
        <f t="shared" si="128"/>
        <v>Reid Karen</v>
      </c>
      <c r="E4118" t="s">
        <v>15</v>
      </c>
      <c r="F4118" t="s">
        <v>57</v>
      </c>
      <c r="G4118" t="s">
        <v>2305</v>
      </c>
      <c r="H4118" t="s">
        <v>1826</v>
      </c>
      <c r="I4118" t="s">
        <v>57</v>
      </c>
      <c r="J4118" t="s">
        <v>19</v>
      </c>
      <c r="K4118" t="str">
        <f>INDEX(Table6[Column1],MATCH(L4118,Table6[Column2]))</f>
        <v>Young Adults</v>
      </c>
      <c r="L4118">
        <v>31.74466078</v>
      </c>
      <c r="M4118" t="str">
        <f>VLOOKUP(L4118,Table1[],2)</f>
        <v>30 - 39</v>
      </c>
      <c r="N4118" t="str">
        <f>INDEX(Table7[Column1],MATCH(O4118,Table7[Column2]))</f>
        <v>Learning Stage</v>
      </c>
      <c r="O4118">
        <v>4.9270276710000003</v>
      </c>
      <c r="P4118" t="str">
        <f>VLOOKUP(O4118,Table13[],2)</f>
        <v>1 - 5</v>
      </c>
      <c r="Q4118" t="str">
        <f>INDEX(Table8[Column1],MATCH(R4118,Table8[Column2]))</f>
        <v>Scheduled</v>
      </c>
      <c r="R4118">
        <v>0</v>
      </c>
      <c r="S4118">
        <f t="shared" si="129"/>
        <v>0</v>
      </c>
      <c r="T4118" t="s">
        <v>19</v>
      </c>
    </row>
    <row r="4119" spans="1:20" x14ac:dyDescent="0.25">
      <c r="A4119">
        <v>4118</v>
      </c>
      <c r="B4119" t="s">
        <v>681</v>
      </c>
      <c r="C4119" t="s">
        <v>144</v>
      </c>
      <c r="D4119" t="str">
        <f t="shared" si="128"/>
        <v>Grace David</v>
      </c>
      <c r="E4119" t="s">
        <v>22</v>
      </c>
      <c r="F4119" t="s">
        <v>38</v>
      </c>
      <c r="G4119" t="s">
        <v>1060</v>
      </c>
      <c r="H4119" t="s">
        <v>1061</v>
      </c>
      <c r="I4119" t="s">
        <v>38</v>
      </c>
      <c r="J4119" t="s">
        <v>19</v>
      </c>
      <c r="K4119" t="str">
        <f>INDEX(Table6[Column1],MATCH(L4119,Table6[Column2]))</f>
        <v>Young Adults</v>
      </c>
      <c r="L4119">
        <v>35.56456214</v>
      </c>
      <c r="M4119" t="str">
        <f>VLOOKUP(L4119,Table1[],2)</f>
        <v>30 - 39</v>
      </c>
      <c r="N4119" t="str">
        <f>INDEX(Table7[Column1],MATCH(O4119,Table7[Column2]))</f>
        <v>Fitting in Stage</v>
      </c>
      <c r="O4119">
        <v>6.552736007</v>
      </c>
      <c r="P4119" t="str">
        <f>VLOOKUP(O4119,Table13[],2)</f>
        <v>6 - 10</v>
      </c>
      <c r="Q4119" t="str">
        <f>INDEX(Table8[Column1],MATCH(R4119,Table8[Column2]))</f>
        <v>Maintained</v>
      </c>
      <c r="R4119">
        <v>61.145732150000001</v>
      </c>
      <c r="S4119">
        <f t="shared" si="129"/>
        <v>2.5477388395833334</v>
      </c>
      <c r="T4119" t="s">
        <v>19</v>
      </c>
    </row>
    <row r="4120" spans="1:20" x14ac:dyDescent="0.25">
      <c r="A4120">
        <v>4119</v>
      </c>
      <c r="B4120" t="s">
        <v>1492</v>
      </c>
      <c r="C4120" t="s">
        <v>790</v>
      </c>
      <c r="D4120" t="str">
        <f t="shared" si="128"/>
        <v>Vasquez Anita</v>
      </c>
      <c r="E4120" t="s">
        <v>15</v>
      </c>
      <c r="F4120" t="s">
        <v>127</v>
      </c>
      <c r="G4120" t="s">
        <v>2305</v>
      </c>
      <c r="H4120" t="s">
        <v>1826</v>
      </c>
      <c r="I4120" t="s">
        <v>127</v>
      </c>
      <c r="J4120" t="s">
        <v>19</v>
      </c>
      <c r="K4120" t="str">
        <f>INDEX(Table6[Column1],MATCH(L4120,Table6[Column2]))</f>
        <v>Adults</v>
      </c>
      <c r="L4120">
        <v>44.794837119999997</v>
      </c>
      <c r="M4120" t="str">
        <f>VLOOKUP(L4120,Table1[],2)</f>
        <v>40 - 49</v>
      </c>
      <c r="N4120" t="str">
        <f>INDEX(Table7[Column1],MATCH(O4120,Table7[Column2]))</f>
        <v>Fitting in Stage</v>
      </c>
      <c r="O4120">
        <v>6.741511751</v>
      </c>
      <c r="P4120" t="str">
        <f>VLOOKUP(O4120,Table13[],2)</f>
        <v>6 - 10</v>
      </c>
      <c r="Q4120" t="str">
        <f>INDEX(Table8[Column1],MATCH(R4120,Table8[Column2]))</f>
        <v>Maintained</v>
      </c>
      <c r="R4120">
        <v>69.63375834</v>
      </c>
      <c r="S4120">
        <f t="shared" si="129"/>
        <v>2.9014065975000003</v>
      </c>
      <c r="T4120" t="s">
        <v>19</v>
      </c>
    </row>
    <row r="4121" spans="1:20" x14ac:dyDescent="0.25">
      <c r="A4121">
        <v>4120</v>
      </c>
      <c r="B4121" t="s">
        <v>61</v>
      </c>
      <c r="C4121" t="s">
        <v>93</v>
      </c>
      <c r="D4121" t="str">
        <f t="shared" si="128"/>
        <v>Bell William</v>
      </c>
      <c r="E4121" t="s">
        <v>22</v>
      </c>
      <c r="F4121" t="s">
        <v>407</v>
      </c>
      <c r="G4121" t="s">
        <v>2305</v>
      </c>
      <c r="H4121" t="s">
        <v>1826</v>
      </c>
      <c r="I4121" t="s">
        <v>407</v>
      </c>
      <c r="J4121" t="s">
        <v>19</v>
      </c>
      <c r="K4121" t="str">
        <f>INDEX(Table6[Column1],MATCH(L4121,Table6[Column2]))</f>
        <v>Young Adults</v>
      </c>
      <c r="L4121">
        <v>36.488467669999999</v>
      </c>
      <c r="M4121" t="str">
        <f>VLOOKUP(L4121,Table1[],2)</f>
        <v>30 - 39</v>
      </c>
      <c r="N4121" t="str">
        <f>INDEX(Table7[Column1],MATCH(O4121,Table7[Column2]))</f>
        <v>Learning Stage</v>
      </c>
      <c r="O4121">
        <v>2.0997411619999999</v>
      </c>
      <c r="P4121" t="str">
        <f>VLOOKUP(O4121,Table13[],2)</f>
        <v>1 - 5</v>
      </c>
      <c r="Q4121" t="str">
        <f>INDEX(Table8[Column1],MATCH(R4121,Table8[Column2]))</f>
        <v>Maintained</v>
      </c>
      <c r="R4121">
        <v>53.399170890000001</v>
      </c>
      <c r="S4121">
        <f t="shared" si="129"/>
        <v>2.2249654537499999</v>
      </c>
      <c r="T4121" t="s">
        <v>19</v>
      </c>
    </row>
    <row r="4122" spans="1:20" x14ac:dyDescent="0.25">
      <c r="A4122">
        <v>4121</v>
      </c>
      <c r="B4122" t="s">
        <v>3748</v>
      </c>
      <c r="C4122" t="s">
        <v>340</v>
      </c>
      <c r="D4122" t="str">
        <f t="shared" si="128"/>
        <v>Spence Christopher</v>
      </c>
      <c r="E4122" t="s">
        <v>22</v>
      </c>
      <c r="F4122" t="s">
        <v>90</v>
      </c>
      <c r="G4122" t="s">
        <v>2305</v>
      </c>
      <c r="H4122" t="s">
        <v>1826</v>
      </c>
      <c r="I4122" t="s">
        <v>90</v>
      </c>
      <c r="J4122" t="s">
        <v>19</v>
      </c>
      <c r="K4122" t="str">
        <f>INDEX(Table6[Column1],MATCH(L4122,Table6[Column2]))</f>
        <v>Adults</v>
      </c>
      <c r="L4122">
        <v>43.718128540000002</v>
      </c>
      <c r="M4122" t="str">
        <f>VLOOKUP(L4122,Table1[],2)</f>
        <v>40 - 49</v>
      </c>
      <c r="N4122" t="str">
        <f>INDEX(Table7[Column1],MATCH(O4122,Table7[Column2]))</f>
        <v>Learning Stage</v>
      </c>
      <c r="O4122">
        <v>5.9259577910000001</v>
      </c>
      <c r="P4122" t="str">
        <f>VLOOKUP(O4122,Table13[],2)</f>
        <v>1 - 5</v>
      </c>
      <c r="Q4122" t="str">
        <f>INDEX(Table8[Column1],MATCH(R4122,Table8[Column2]))</f>
        <v>Scheduled</v>
      </c>
      <c r="R4122">
        <v>27.453478539999999</v>
      </c>
      <c r="S4122">
        <f t="shared" si="129"/>
        <v>1.1438949391666666</v>
      </c>
      <c r="T4122" t="s">
        <v>19</v>
      </c>
    </row>
    <row r="4123" spans="1:20" x14ac:dyDescent="0.25">
      <c r="A4123">
        <v>4122</v>
      </c>
      <c r="B4123" t="s">
        <v>3749</v>
      </c>
      <c r="C4123" t="s">
        <v>50</v>
      </c>
      <c r="D4123" t="str">
        <f t="shared" si="128"/>
        <v>Stepney Robert</v>
      </c>
      <c r="E4123" t="s">
        <v>22</v>
      </c>
      <c r="F4123" t="s">
        <v>38</v>
      </c>
      <c r="G4123" t="s">
        <v>17</v>
      </c>
      <c r="H4123" t="s">
        <v>18</v>
      </c>
      <c r="I4123" t="s">
        <v>38</v>
      </c>
      <c r="J4123" t="s">
        <v>19</v>
      </c>
      <c r="K4123" t="str">
        <f>INDEX(Table6[Column1],MATCH(L4123,Table6[Column2]))</f>
        <v>Young Adults</v>
      </c>
      <c r="L4123">
        <v>34.856680339999997</v>
      </c>
      <c r="M4123" t="str">
        <f>VLOOKUP(L4123,Table1[],2)</f>
        <v>30 - 39</v>
      </c>
      <c r="N4123" t="str">
        <f>INDEX(Table7[Column1],MATCH(O4123,Table7[Column2]))</f>
        <v>Fitting in Stage</v>
      </c>
      <c r="O4123">
        <v>7.044860388</v>
      </c>
      <c r="P4123" t="str">
        <f>VLOOKUP(O4123,Table13[],2)</f>
        <v>6 - 10</v>
      </c>
      <c r="Q4123" t="str">
        <f>INDEX(Table8[Column1],MATCH(R4123,Table8[Column2]))</f>
        <v>Scheduled</v>
      </c>
      <c r="R4123">
        <v>0</v>
      </c>
      <c r="S4123">
        <f t="shared" si="129"/>
        <v>0</v>
      </c>
      <c r="T4123" t="s">
        <v>19</v>
      </c>
    </row>
    <row r="4124" spans="1:20" x14ac:dyDescent="0.25">
      <c r="A4124">
        <v>4123</v>
      </c>
      <c r="B4124" t="s">
        <v>3289</v>
      </c>
      <c r="C4124" t="s">
        <v>3750</v>
      </c>
      <c r="D4124" t="str">
        <f t="shared" si="128"/>
        <v>Rackers Cameron</v>
      </c>
      <c r="E4124" t="s">
        <v>22</v>
      </c>
      <c r="F4124" t="s">
        <v>1489</v>
      </c>
      <c r="G4124" t="s">
        <v>2305</v>
      </c>
      <c r="H4124" t="s">
        <v>1826</v>
      </c>
      <c r="I4124" t="s">
        <v>169</v>
      </c>
      <c r="J4124" t="s">
        <v>19</v>
      </c>
      <c r="K4124" t="str">
        <f>INDEX(Table6[Column1],MATCH(L4124,Table6[Column2]))</f>
        <v>Adults</v>
      </c>
      <c r="L4124">
        <v>42.198739519999997</v>
      </c>
      <c r="M4124" t="str">
        <f>VLOOKUP(L4124,Table1[],2)</f>
        <v>40 - 49</v>
      </c>
      <c r="N4124" t="str">
        <f>INDEX(Table7[Column1],MATCH(O4124,Table7[Column2]))</f>
        <v>Learning Stage</v>
      </c>
      <c r="O4124">
        <v>5.168617115</v>
      </c>
      <c r="P4124" t="str">
        <f>VLOOKUP(O4124,Table13[],2)</f>
        <v>1 - 5</v>
      </c>
      <c r="Q4124" t="str">
        <f>INDEX(Table8[Column1],MATCH(R4124,Table8[Column2]))</f>
        <v>Scheduled</v>
      </c>
      <c r="R4124">
        <v>38.681558240000001</v>
      </c>
      <c r="S4124">
        <f t="shared" si="129"/>
        <v>1.6117315933333336</v>
      </c>
      <c r="T4124" t="s">
        <v>19</v>
      </c>
    </row>
    <row r="4125" spans="1:20" x14ac:dyDescent="0.25">
      <c r="A4125">
        <v>4124</v>
      </c>
      <c r="B4125" t="s">
        <v>267</v>
      </c>
      <c r="C4125" t="s">
        <v>1024</v>
      </c>
      <c r="D4125" t="str">
        <f t="shared" si="128"/>
        <v>Johnson Clarence</v>
      </c>
      <c r="E4125" t="s">
        <v>22</v>
      </c>
      <c r="F4125" t="s">
        <v>24</v>
      </c>
      <c r="G4125" t="s">
        <v>2305</v>
      </c>
      <c r="H4125" t="s">
        <v>1826</v>
      </c>
      <c r="I4125" t="s">
        <v>24</v>
      </c>
      <c r="J4125" t="s">
        <v>19</v>
      </c>
      <c r="K4125" t="str">
        <f>INDEX(Table6[Column1],MATCH(L4125,Table6[Column2]))</f>
        <v>Young Adults</v>
      </c>
      <c r="L4125">
        <v>36.871302579999998</v>
      </c>
      <c r="M4125" t="str">
        <f>VLOOKUP(L4125,Table1[],2)</f>
        <v>30 - 39</v>
      </c>
      <c r="N4125" t="str">
        <f>INDEX(Table7[Column1],MATCH(O4125,Table7[Column2]))</f>
        <v>Learning Stage</v>
      </c>
      <c r="O4125">
        <v>3.8033426700000001</v>
      </c>
      <c r="P4125" t="str">
        <f>VLOOKUP(O4125,Table13[],2)</f>
        <v>1 - 5</v>
      </c>
      <c r="Q4125" t="str">
        <f>INDEX(Table8[Column1],MATCH(R4125,Table8[Column2]))</f>
        <v>Scheduled</v>
      </c>
      <c r="R4125">
        <v>29.89689357</v>
      </c>
      <c r="S4125">
        <f t="shared" si="129"/>
        <v>1.24570389875</v>
      </c>
      <c r="T4125" t="s">
        <v>19</v>
      </c>
    </row>
    <row r="4126" spans="1:20" x14ac:dyDescent="0.25">
      <c r="A4126">
        <v>4125</v>
      </c>
      <c r="B4126" t="s">
        <v>3751</v>
      </c>
      <c r="C4126" t="s">
        <v>1815</v>
      </c>
      <c r="D4126" t="str">
        <f t="shared" si="128"/>
        <v>Vazquez Leah</v>
      </c>
      <c r="E4126" t="s">
        <v>15</v>
      </c>
      <c r="F4126" t="s">
        <v>30</v>
      </c>
      <c r="G4126" t="s">
        <v>2305</v>
      </c>
      <c r="H4126" t="s">
        <v>1826</v>
      </c>
      <c r="I4126" t="s">
        <v>30</v>
      </c>
      <c r="J4126" t="s">
        <v>19</v>
      </c>
      <c r="K4126" t="str">
        <f>INDEX(Table6[Column1],MATCH(L4126,Table6[Column2]))</f>
        <v>Young Adults</v>
      </c>
      <c r="L4126">
        <v>36.762762940000002</v>
      </c>
      <c r="M4126" t="str">
        <f>VLOOKUP(L4126,Table1[],2)</f>
        <v>30 - 39</v>
      </c>
      <c r="N4126" t="str">
        <f>INDEX(Table7[Column1],MATCH(O4126,Table7[Column2]))</f>
        <v>Learning Stage</v>
      </c>
      <c r="O4126">
        <v>5.6112672100000003</v>
      </c>
      <c r="P4126" t="str">
        <f>VLOOKUP(O4126,Table13[],2)</f>
        <v>1 - 5</v>
      </c>
      <c r="Q4126" t="str">
        <f>INDEX(Table8[Column1],MATCH(R4126,Table8[Column2]))</f>
        <v>Scheduled</v>
      </c>
      <c r="R4126">
        <v>27.567807120000001</v>
      </c>
      <c r="S4126">
        <f t="shared" si="129"/>
        <v>1.1486586300000001</v>
      </c>
      <c r="T4126" t="s">
        <v>19</v>
      </c>
    </row>
    <row r="4127" spans="1:20" x14ac:dyDescent="0.25">
      <c r="A4127">
        <v>4126</v>
      </c>
      <c r="B4127" t="s">
        <v>1539</v>
      </c>
      <c r="C4127" t="s">
        <v>910</v>
      </c>
      <c r="D4127" t="str">
        <f t="shared" si="128"/>
        <v>Koenig Geneva</v>
      </c>
      <c r="E4127" t="s">
        <v>15</v>
      </c>
      <c r="F4127" t="s">
        <v>107</v>
      </c>
      <c r="G4127" t="s">
        <v>2305</v>
      </c>
      <c r="H4127" t="s">
        <v>1826</v>
      </c>
      <c r="I4127" t="s">
        <v>107</v>
      </c>
      <c r="J4127" t="s">
        <v>19</v>
      </c>
      <c r="K4127" t="str">
        <f>INDEX(Table6[Column1],MATCH(L4127,Table6[Column2]))</f>
        <v>Adults</v>
      </c>
      <c r="L4127">
        <v>46.945655029999998</v>
      </c>
      <c r="M4127" t="str">
        <f>VLOOKUP(L4127,Table1[],2)</f>
        <v>40 - 49</v>
      </c>
      <c r="N4127" t="str">
        <f>INDEX(Table7[Column1],MATCH(O4127,Table7[Column2]))</f>
        <v>Learning Stage</v>
      </c>
      <c r="O4127">
        <v>4.4318824350000003</v>
      </c>
      <c r="P4127" t="str">
        <f>VLOOKUP(O4127,Table13[],2)</f>
        <v>1 - 5</v>
      </c>
      <c r="Q4127" t="str">
        <f>INDEX(Table8[Column1],MATCH(R4127,Table8[Column2]))</f>
        <v>Habitual</v>
      </c>
      <c r="R4127">
        <v>95.679080909999996</v>
      </c>
      <c r="S4127">
        <f t="shared" si="129"/>
        <v>3.9866283712500001</v>
      </c>
      <c r="T4127" t="s">
        <v>19</v>
      </c>
    </row>
    <row r="4128" spans="1:20" x14ac:dyDescent="0.25">
      <c r="A4128">
        <v>4127</v>
      </c>
      <c r="B4128" t="s">
        <v>62</v>
      </c>
      <c r="C4128" t="s">
        <v>464</v>
      </c>
      <c r="D4128" t="str">
        <f t="shared" si="128"/>
        <v>Thomas Steven</v>
      </c>
      <c r="E4128" t="s">
        <v>22</v>
      </c>
      <c r="F4128" t="s">
        <v>30</v>
      </c>
      <c r="G4128" t="s">
        <v>2724</v>
      </c>
      <c r="H4128" t="s">
        <v>1863</v>
      </c>
      <c r="I4128" t="s">
        <v>30</v>
      </c>
      <c r="J4128" t="s">
        <v>19</v>
      </c>
      <c r="K4128" t="str">
        <f>INDEX(Table6[Column1],MATCH(L4128,Table6[Column2]))</f>
        <v>Young Adults</v>
      </c>
      <c r="L4128">
        <v>36.733260819999998</v>
      </c>
      <c r="M4128" t="str">
        <f>VLOOKUP(L4128,Table1[],2)</f>
        <v>30 - 39</v>
      </c>
      <c r="N4128" t="str">
        <f>INDEX(Table7[Column1],MATCH(O4128,Table7[Column2]))</f>
        <v>Learning Stage</v>
      </c>
      <c r="O4128">
        <v>5.9527341299999996</v>
      </c>
      <c r="P4128" t="str">
        <f>VLOOKUP(O4128,Table13[],2)</f>
        <v>1 - 5</v>
      </c>
      <c r="Q4128" t="str">
        <f>INDEX(Table8[Column1],MATCH(R4128,Table8[Column2]))</f>
        <v>Maintained</v>
      </c>
      <c r="R4128">
        <v>76.880910200000002</v>
      </c>
      <c r="S4128">
        <f t="shared" si="129"/>
        <v>3.2033712583333336</v>
      </c>
      <c r="T4128" t="s">
        <v>19</v>
      </c>
    </row>
    <row r="4129" spans="1:20" x14ac:dyDescent="0.25">
      <c r="A4129">
        <v>4128</v>
      </c>
      <c r="B4129" t="s">
        <v>3752</v>
      </c>
      <c r="C4129" t="s">
        <v>368</v>
      </c>
      <c r="D4129" t="str">
        <f t="shared" si="128"/>
        <v>Bing Frank</v>
      </c>
      <c r="E4129" t="s">
        <v>22</v>
      </c>
      <c r="F4129" t="s">
        <v>38</v>
      </c>
      <c r="G4129" t="s">
        <v>1060</v>
      </c>
      <c r="H4129" t="s">
        <v>1061</v>
      </c>
      <c r="I4129" t="s">
        <v>38</v>
      </c>
      <c r="J4129" t="s">
        <v>19</v>
      </c>
      <c r="K4129" t="str">
        <f>INDEX(Table6[Column1],MATCH(L4129,Table6[Column2]))</f>
        <v>Young Adults</v>
      </c>
      <c r="L4129">
        <v>34.083933569999999</v>
      </c>
      <c r="M4129" t="str">
        <f>VLOOKUP(L4129,Table1[],2)</f>
        <v>30 - 39</v>
      </c>
      <c r="N4129" t="str">
        <f>INDEX(Table7[Column1],MATCH(O4129,Table7[Column2]))</f>
        <v>Learning Stage</v>
      </c>
      <c r="O4129">
        <v>3.4669522979999998</v>
      </c>
      <c r="P4129" t="str">
        <f>VLOOKUP(O4129,Table13[],2)</f>
        <v>1 - 5</v>
      </c>
      <c r="Q4129" t="str">
        <f>INDEX(Table8[Column1],MATCH(R4129,Table8[Column2]))</f>
        <v>Scheduled</v>
      </c>
      <c r="R4129">
        <v>26.902162919999999</v>
      </c>
      <c r="S4129">
        <f t="shared" si="129"/>
        <v>1.1209234549999998</v>
      </c>
      <c r="T4129" t="s">
        <v>19</v>
      </c>
    </row>
    <row r="4130" spans="1:20" x14ac:dyDescent="0.25">
      <c r="A4130">
        <v>4129</v>
      </c>
      <c r="B4130" t="s">
        <v>1892</v>
      </c>
      <c r="C4130" t="s">
        <v>1377</v>
      </c>
      <c r="D4130" t="str">
        <f t="shared" si="128"/>
        <v>Sizemore Quinn</v>
      </c>
      <c r="E4130" t="s">
        <v>15</v>
      </c>
      <c r="F4130" t="s">
        <v>176</v>
      </c>
      <c r="G4130" t="s">
        <v>2305</v>
      </c>
      <c r="H4130" t="s">
        <v>1826</v>
      </c>
      <c r="I4130" t="s">
        <v>134</v>
      </c>
      <c r="J4130" t="s">
        <v>19</v>
      </c>
      <c r="K4130" t="str">
        <f>INDEX(Table6[Column1],MATCH(L4130,Table6[Column2]))</f>
        <v>Elders</v>
      </c>
      <c r="L4130">
        <v>55.60595154</v>
      </c>
      <c r="M4130" t="str">
        <f>VLOOKUP(L4130,Table1[],2)</f>
        <v>50 - 59</v>
      </c>
      <c r="N4130" t="str">
        <f>INDEX(Table7[Column1],MATCH(O4130,Table7[Column2]))</f>
        <v>Learning Stage</v>
      </c>
      <c r="O4130">
        <v>4.2571355479999999</v>
      </c>
      <c r="P4130" t="str">
        <f>VLOOKUP(O4130,Table13[],2)</f>
        <v>1 - 5</v>
      </c>
      <c r="Q4130" t="str">
        <f>INDEX(Table8[Column1],MATCH(R4130,Table8[Column2]))</f>
        <v>Habitual</v>
      </c>
      <c r="R4130">
        <v>112.8815041</v>
      </c>
      <c r="S4130">
        <f t="shared" si="129"/>
        <v>4.7033960041666667</v>
      </c>
      <c r="T4130" t="s">
        <v>19</v>
      </c>
    </row>
    <row r="4131" spans="1:20" x14ac:dyDescent="0.25">
      <c r="A4131">
        <v>4130</v>
      </c>
      <c r="B4131" t="s">
        <v>3753</v>
      </c>
      <c r="C4131" t="s">
        <v>617</v>
      </c>
      <c r="D4131" t="str">
        <f t="shared" si="128"/>
        <v>Gaunt Diane</v>
      </c>
      <c r="E4131" t="s">
        <v>15</v>
      </c>
      <c r="F4131" t="s">
        <v>127</v>
      </c>
      <c r="G4131" t="s">
        <v>2305</v>
      </c>
      <c r="H4131" t="s">
        <v>1826</v>
      </c>
      <c r="I4131" t="s">
        <v>127</v>
      </c>
      <c r="J4131" t="s">
        <v>19</v>
      </c>
      <c r="K4131" t="str">
        <f>INDEX(Table6[Column1],MATCH(L4131,Table6[Column2]))</f>
        <v>Youth</v>
      </c>
      <c r="L4131">
        <v>28.79788418</v>
      </c>
      <c r="M4131" t="str">
        <f>VLOOKUP(L4131,Table1[],2)</f>
        <v>20 - 29</v>
      </c>
      <c r="N4131" t="str">
        <f>INDEX(Table7[Column1],MATCH(O4131,Table7[Column2]))</f>
        <v>Fitting in Stage</v>
      </c>
      <c r="O4131">
        <v>6.8724041979999999</v>
      </c>
      <c r="P4131" t="str">
        <f>VLOOKUP(O4131,Table13[],2)</f>
        <v>6 - 10</v>
      </c>
      <c r="Q4131" t="str">
        <f>INDEX(Table8[Column1],MATCH(R4131,Table8[Column2]))</f>
        <v>Scheduled</v>
      </c>
      <c r="R4131">
        <v>12.08141691</v>
      </c>
      <c r="S4131">
        <f t="shared" si="129"/>
        <v>0.50339237124999991</v>
      </c>
      <c r="T4131" t="s">
        <v>19</v>
      </c>
    </row>
    <row r="4132" spans="1:20" x14ac:dyDescent="0.25">
      <c r="A4132">
        <v>4131</v>
      </c>
      <c r="B4132" t="s">
        <v>1513</v>
      </c>
      <c r="C4132" t="s">
        <v>203</v>
      </c>
      <c r="D4132" t="str">
        <f t="shared" si="128"/>
        <v>Hart Ana</v>
      </c>
      <c r="E4132" t="s">
        <v>15</v>
      </c>
      <c r="F4132" t="s">
        <v>30</v>
      </c>
      <c r="G4132" t="s">
        <v>2305</v>
      </c>
      <c r="H4132" t="s">
        <v>1826</v>
      </c>
      <c r="I4132" t="s">
        <v>30</v>
      </c>
      <c r="J4132" t="s">
        <v>19</v>
      </c>
      <c r="K4132" t="str">
        <f>INDEX(Table6[Column1],MATCH(L4132,Table6[Column2]))</f>
        <v>Young Adults</v>
      </c>
      <c r="L4132">
        <v>31.539296669999999</v>
      </c>
      <c r="M4132" t="str">
        <f>VLOOKUP(L4132,Table1[],2)</f>
        <v>30 - 39</v>
      </c>
      <c r="N4132" t="str">
        <f>INDEX(Table7[Column1],MATCH(O4132,Table7[Column2]))</f>
        <v>Fitting in Stage</v>
      </c>
      <c r="O4132">
        <v>6.6322792030000004</v>
      </c>
      <c r="P4132" t="str">
        <f>VLOOKUP(O4132,Table13[],2)</f>
        <v>6 - 10</v>
      </c>
      <c r="Q4132" t="str">
        <f>INDEX(Table8[Column1],MATCH(R4132,Table8[Column2]))</f>
        <v>Scheduled</v>
      </c>
      <c r="R4132">
        <v>19.981971340000001</v>
      </c>
      <c r="S4132">
        <f t="shared" si="129"/>
        <v>0.83258213916666679</v>
      </c>
      <c r="T4132" t="s">
        <v>19</v>
      </c>
    </row>
    <row r="4133" spans="1:20" x14ac:dyDescent="0.25">
      <c r="A4133">
        <v>4132</v>
      </c>
      <c r="B4133" t="s">
        <v>280</v>
      </c>
      <c r="C4133" t="s">
        <v>1015</v>
      </c>
      <c r="D4133" t="str">
        <f t="shared" si="128"/>
        <v>Armstrong Kara</v>
      </c>
      <c r="E4133" t="s">
        <v>15</v>
      </c>
      <c r="F4133" t="s">
        <v>33</v>
      </c>
      <c r="G4133" t="s">
        <v>2305</v>
      </c>
      <c r="H4133" t="s">
        <v>1826</v>
      </c>
      <c r="I4133" t="s">
        <v>33</v>
      </c>
      <c r="J4133" t="s">
        <v>19</v>
      </c>
      <c r="K4133" t="str">
        <f>INDEX(Table6[Column1],MATCH(L4133,Table6[Column2]))</f>
        <v>Youth</v>
      </c>
      <c r="L4133">
        <v>23.878542280000001</v>
      </c>
      <c r="M4133" t="str">
        <f>VLOOKUP(L4133,Table1[],2)</f>
        <v>20 - 29</v>
      </c>
      <c r="N4133" t="str">
        <f>INDEX(Table7[Column1],MATCH(O4133,Table7[Column2]))</f>
        <v>Learning Stage</v>
      </c>
      <c r="O4133">
        <v>4.6898100180000002</v>
      </c>
      <c r="P4133" t="str">
        <f>VLOOKUP(O4133,Table13[],2)</f>
        <v>1 - 5</v>
      </c>
      <c r="Q4133" t="str">
        <f>INDEX(Table8[Column1],MATCH(R4133,Table8[Column2]))</f>
        <v>Scheduled</v>
      </c>
      <c r="R4133">
        <v>0</v>
      </c>
      <c r="S4133">
        <f t="shared" si="129"/>
        <v>0</v>
      </c>
      <c r="T4133" t="s">
        <v>19</v>
      </c>
    </row>
    <row r="4134" spans="1:20" x14ac:dyDescent="0.25">
      <c r="A4134">
        <v>4133</v>
      </c>
      <c r="B4134" t="s">
        <v>444</v>
      </c>
      <c r="C4134" t="s">
        <v>1229</v>
      </c>
      <c r="D4134" t="str">
        <f t="shared" si="128"/>
        <v>Moore Wallace</v>
      </c>
      <c r="E4134" t="s">
        <v>22</v>
      </c>
      <c r="F4134" t="s">
        <v>54</v>
      </c>
      <c r="G4134" t="s">
        <v>2305</v>
      </c>
      <c r="H4134" t="s">
        <v>1826</v>
      </c>
      <c r="I4134" t="s">
        <v>54</v>
      </c>
      <c r="J4134" t="s">
        <v>19</v>
      </c>
      <c r="K4134" t="str">
        <f>INDEX(Table6[Column1],MATCH(L4134,Table6[Column2]))</f>
        <v>Adults</v>
      </c>
      <c r="L4134">
        <v>44.784367949999996</v>
      </c>
      <c r="M4134" t="str">
        <f>VLOOKUP(L4134,Table1[],2)</f>
        <v>40 - 49</v>
      </c>
      <c r="N4134" t="str">
        <f>INDEX(Table7[Column1],MATCH(O4134,Table7[Column2]))</f>
        <v>Fitting in Stage</v>
      </c>
      <c r="O4134">
        <v>7.0103467149999998</v>
      </c>
      <c r="P4134" t="str">
        <f>VLOOKUP(O4134,Table13[],2)</f>
        <v>6 - 10</v>
      </c>
      <c r="Q4134" t="str">
        <f>INDEX(Table8[Column1],MATCH(R4134,Table8[Column2]))</f>
        <v>Maintained</v>
      </c>
      <c r="R4134">
        <v>72.015870930000006</v>
      </c>
      <c r="S4134">
        <f t="shared" si="129"/>
        <v>3.0006612887499999</v>
      </c>
      <c r="T4134" t="s">
        <v>19</v>
      </c>
    </row>
    <row r="4135" spans="1:20" x14ac:dyDescent="0.25">
      <c r="A4135">
        <v>4134</v>
      </c>
      <c r="B4135" t="s">
        <v>935</v>
      </c>
      <c r="C4135" t="s">
        <v>2015</v>
      </c>
      <c r="D4135" t="str">
        <f t="shared" si="128"/>
        <v>Morgan Lois</v>
      </c>
      <c r="E4135" t="s">
        <v>15</v>
      </c>
      <c r="F4135" t="s">
        <v>788</v>
      </c>
      <c r="G4135" t="s">
        <v>1060</v>
      </c>
      <c r="H4135" t="s">
        <v>1061</v>
      </c>
      <c r="I4135" t="s">
        <v>788</v>
      </c>
      <c r="J4135" t="s">
        <v>19</v>
      </c>
      <c r="K4135" t="str">
        <f>INDEX(Table6[Column1],MATCH(L4135,Table6[Column2]))</f>
        <v>Young Adults</v>
      </c>
      <c r="L4135">
        <v>39.951566440000001</v>
      </c>
      <c r="M4135" t="str">
        <f>VLOOKUP(L4135,Table1[],2)</f>
        <v>30 - 39</v>
      </c>
      <c r="N4135" t="str">
        <f>INDEX(Table7[Column1],MATCH(O4135,Table7[Column2]))</f>
        <v>Learning Stage</v>
      </c>
      <c r="O4135">
        <v>4.6559440429999999</v>
      </c>
      <c r="P4135" t="str">
        <f>VLOOKUP(O4135,Table13[],2)</f>
        <v>1 - 5</v>
      </c>
      <c r="Q4135" t="str">
        <f>INDEX(Table8[Column1],MATCH(R4135,Table8[Column2]))</f>
        <v>Scheduled</v>
      </c>
      <c r="R4135">
        <v>31.07855464</v>
      </c>
      <c r="S4135">
        <f t="shared" si="129"/>
        <v>1.2949397766666668</v>
      </c>
      <c r="T4135" t="s">
        <v>19</v>
      </c>
    </row>
    <row r="4136" spans="1:20" x14ac:dyDescent="0.25">
      <c r="A4136">
        <v>4135</v>
      </c>
      <c r="B4136" t="s">
        <v>3754</v>
      </c>
      <c r="C4136" t="s">
        <v>3755</v>
      </c>
      <c r="D4136" t="str">
        <f t="shared" si="128"/>
        <v>Howze Darin</v>
      </c>
      <c r="E4136" t="s">
        <v>22</v>
      </c>
      <c r="F4136" t="s">
        <v>30</v>
      </c>
      <c r="G4136" t="s">
        <v>2305</v>
      </c>
      <c r="H4136" t="s">
        <v>1826</v>
      </c>
      <c r="I4136" t="s">
        <v>30</v>
      </c>
      <c r="J4136" t="s">
        <v>19</v>
      </c>
      <c r="K4136" t="str">
        <f>INDEX(Table6[Column1],MATCH(L4136,Table6[Column2]))</f>
        <v>Young Adults</v>
      </c>
      <c r="L4136">
        <v>31.981483789999999</v>
      </c>
      <c r="M4136" t="str">
        <f>VLOOKUP(L4136,Table1[],2)</f>
        <v>30 - 39</v>
      </c>
      <c r="N4136" t="str">
        <f>INDEX(Table7[Column1],MATCH(O4136,Table7[Column2]))</f>
        <v>Learning Stage</v>
      </c>
      <c r="O4136">
        <v>4.6900257610000002</v>
      </c>
      <c r="P4136" t="str">
        <f>VLOOKUP(O4136,Table13[],2)</f>
        <v>1 - 5</v>
      </c>
      <c r="Q4136" t="str">
        <f>INDEX(Table8[Column1],MATCH(R4136,Table8[Column2]))</f>
        <v>Scheduled</v>
      </c>
      <c r="R4136">
        <v>0</v>
      </c>
      <c r="S4136">
        <f t="shared" si="129"/>
        <v>0</v>
      </c>
      <c r="T4136" t="s">
        <v>19</v>
      </c>
    </row>
    <row r="4137" spans="1:20" x14ac:dyDescent="0.25">
      <c r="A4137">
        <v>4136</v>
      </c>
      <c r="B4137" t="s">
        <v>3756</v>
      </c>
      <c r="C4137" t="s">
        <v>647</v>
      </c>
      <c r="D4137" t="str">
        <f t="shared" si="128"/>
        <v>Derossett Janice</v>
      </c>
      <c r="E4137" t="s">
        <v>15</v>
      </c>
      <c r="F4137" t="s">
        <v>33</v>
      </c>
      <c r="G4137" t="s">
        <v>2305</v>
      </c>
      <c r="H4137" t="s">
        <v>1826</v>
      </c>
      <c r="I4137" t="s">
        <v>33</v>
      </c>
      <c r="J4137" t="s">
        <v>19</v>
      </c>
      <c r="K4137" t="str">
        <f>INDEX(Table6[Column1],MATCH(L4137,Table6[Column2]))</f>
        <v>Seniors</v>
      </c>
      <c r="L4137">
        <v>67.32980938</v>
      </c>
      <c r="M4137" t="str">
        <f>VLOOKUP(L4137,Table1[],2)</f>
        <v>60 and Above</v>
      </c>
      <c r="N4137" t="str">
        <f>INDEX(Table7[Column1],MATCH(O4137,Table7[Column2]))</f>
        <v>Fitting in Stage</v>
      </c>
      <c r="O4137">
        <v>6.1283496050000004</v>
      </c>
      <c r="P4137" t="str">
        <f>VLOOKUP(O4137,Table13[],2)</f>
        <v>6 - 10</v>
      </c>
      <c r="Q4137" t="str">
        <f>INDEX(Table8[Column1],MATCH(R4137,Table8[Column2]))</f>
        <v>Violative</v>
      </c>
      <c r="R4137">
        <v>226.19515490000001</v>
      </c>
      <c r="S4137">
        <f t="shared" si="129"/>
        <v>9.4247981208333336</v>
      </c>
      <c r="T4137" t="s">
        <v>19</v>
      </c>
    </row>
    <row r="4138" spans="1:20" x14ac:dyDescent="0.25">
      <c r="A4138">
        <v>4137</v>
      </c>
      <c r="B4138" t="s">
        <v>3757</v>
      </c>
      <c r="C4138" t="s">
        <v>1651</v>
      </c>
      <c r="D4138" t="str">
        <f t="shared" si="128"/>
        <v>Savard Catherine</v>
      </c>
      <c r="E4138" t="s">
        <v>15</v>
      </c>
      <c r="F4138" t="s">
        <v>38</v>
      </c>
      <c r="G4138" t="s">
        <v>17</v>
      </c>
      <c r="H4138" t="s">
        <v>18</v>
      </c>
      <c r="I4138" t="s">
        <v>38</v>
      </c>
      <c r="J4138" t="s">
        <v>19</v>
      </c>
      <c r="K4138" t="str">
        <f>INDEX(Table6[Column1],MATCH(L4138,Table6[Column2]))</f>
        <v>Young Adults</v>
      </c>
      <c r="L4138">
        <v>36.179824850000003</v>
      </c>
      <c r="M4138" t="str">
        <f>VLOOKUP(L4138,Table1[],2)</f>
        <v>30 - 39</v>
      </c>
      <c r="N4138" t="str">
        <f>INDEX(Table7[Column1],MATCH(O4138,Table7[Column2]))</f>
        <v>Learning Stage</v>
      </c>
      <c r="O4138">
        <v>3.6571003480000002</v>
      </c>
      <c r="P4138" t="str">
        <f>VLOOKUP(O4138,Table13[],2)</f>
        <v>1 - 5</v>
      </c>
      <c r="Q4138" t="str">
        <f>INDEX(Table8[Column1],MATCH(R4138,Table8[Column2]))</f>
        <v>Maintained</v>
      </c>
      <c r="R4138">
        <v>48.00602112</v>
      </c>
      <c r="S4138">
        <f t="shared" si="129"/>
        <v>2.0002508799999998</v>
      </c>
      <c r="T4138" t="s">
        <v>19</v>
      </c>
    </row>
    <row r="4139" spans="1:20" x14ac:dyDescent="0.25">
      <c r="A4139">
        <v>4138</v>
      </c>
      <c r="B4139" t="s">
        <v>3758</v>
      </c>
      <c r="C4139" t="s">
        <v>783</v>
      </c>
      <c r="D4139" t="str">
        <f t="shared" si="128"/>
        <v>Marbury Marie</v>
      </c>
      <c r="E4139" t="s">
        <v>15</v>
      </c>
      <c r="F4139" t="s">
        <v>127</v>
      </c>
      <c r="G4139" t="s">
        <v>2305</v>
      </c>
      <c r="H4139" t="s">
        <v>1826</v>
      </c>
      <c r="I4139" t="s">
        <v>127</v>
      </c>
      <c r="J4139" t="s">
        <v>19</v>
      </c>
      <c r="K4139" t="str">
        <f>INDEX(Table6[Column1],MATCH(L4139,Table6[Column2]))</f>
        <v>Youth</v>
      </c>
      <c r="L4139">
        <v>29.21396442</v>
      </c>
      <c r="M4139" t="str">
        <f>VLOOKUP(L4139,Table1[],2)</f>
        <v>20 - 29</v>
      </c>
      <c r="N4139" t="str">
        <f>INDEX(Table7[Column1],MATCH(O4139,Table7[Column2]))</f>
        <v>Learning Stage</v>
      </c>
      <c r="O4139">
        <v>5.4419284499999998</v>
      </c>
      <c r="P4139" t="str">
        <f>VLOOKUP(O4139,Table13[],2)</f>
        <v>1 - 5</v>
      </c>
      <c r="Q4139" t="str">
        <f>INDEX(Table8[Column1],MATCH(R4139,Table8[Column2]))</f>
        <v>Scheduled</v>
      </c>
      <c r="R4139">
        <v>31.78561084</v>
      </c>
      <c r="S4139">
        <f t="shared" si="129"/>
        <v>1.3244004516666668</v>
      </c>
      <c r="T4139" t="s">
        <v>19</v>
      </c>
    </row>
    <row r="4140" spans="1:20" x14ac:dyDescent="0.25">
      <c r="A4140">
        <v>4139</v>
      </c>
      <c r="B4140" t="s">
        <v>3759</v>
      </c>
      <c r="C4140" t="s">
        <v>354</v>
      </c>
      <c r="D4140" t="str">
        <f t="shared" si="128"/>
        <v>McDade Kim</v>
      </c>
      <c r="E4140" t="s">
        <v>15</v>
      </c>
      <c r="F4140" t="s">
        <v>127</v>
      </c>
      <c r="G4140" t="s">
        <v>2305</v>
      </c>
      <c r="H4140" t="s">
        <v>1826</v>
      </c>
      <c r="I4140" t="s">
        <v>127</v>
      </c>
      <c r="J4140" t="s">
        <v>19</v>
      </c>
      <c r="K4140" t="str">
        <f>INDEX(Table6[Column1],MATCH(L4140,Table6[Column2]))</f>
        <v>Young Adults</v>
      </c>
      <c r="L4140">
        <v>32.463489750000001</v>
      </c>
      <c r="M4140" t="str">
        <f>VLOOKUP(L4140,Table1[],2)</f>
        <v>30 - 39</v>
      </c>
      <c r="N4140" t="str">
        <f>INDEX(Table7[Column1],MATCH(O4140,Table7[Column2]))</f>
        <v>Learning Stage</v>
      </c>
      <c r="O4140">
        <v>4.6580964160000002</v>
      </c>
      <c r="P4140" t="str">
        <f>VLOOKUP(O4140,Table13[],2)</f>
        <v>1 - 5</v>
      </c>
      <c r="Q4140" t="str">
        <f>INDEX(Table8[Column1],MATCH(R4140,Table8[Column2]))</f>
        <v>Scheduled</v>
      </c>
      <c r="R4140">
        <v>32.367574580000003</v>
      </c>
      <c r="S4140">
        <f t="shared" si="129"/>
        <v>1.3486489408333335</v>
      </c>
      <c r="T4140" t="s">
        <v>19</v>
      </c>
    </row>
    <row r="4141" spans="1:20" x14ac:dyDescent="0.25">
      <c r="A4141">
        <v>4140</v>
      </c>
      <c r="B4141" t="s">
        <v>951</v>
      </c>
      <c r="C4141" t="s">
        <v>52</v>
      </c>
      <c r="D4141" t="str">
        <f t="shared" si="128"/>
        <v>Graham John</v>
      </c>
      <c r="E4141" t="s">
        <v>22</v>
      </c>
      <c r="F4141" t="s">
        <v>2325</v>
      </c>
      <c r="G4141" t="s">
        <v>2305</v>
      </c>
      <c r="H4141" t="s">
        <v>1826</v>
      </c>
      <c r="I4141" t="s">
        <v>24</v>
      </c>
      <c r="J4141" t="s">
        <v>19</v>
      </c>
      <c r="K4141" t="str">
        <f>INDEX(Table6[Column1],MATCH(L4141,Table6[Column2]))</f>
        <v>Young Adults</v>
      </c>
      <c r="L4141">
        <v>34.348534970000003</v>
      </c>
      <c r="M4141" t="str">
        <f>VLOOKUP(L4141,Table1[],2)</f>
        <v>30 - 39</v>
      </c>
      <c r="N4141" t="str">
        <f>INDEX(Table7[Column1],MATCH(O4141,Table7[Column2]))</f>
        <v>Learning Stage</v>
      </c>
      <c r="O4141">
        <v>3.652801631</v>
      </c>
      <c r="P4141" t="str">
        <f>VLOOKUP(O4141,Table13[],2)</f>
        <v>1 - 5</v>
      </c>
      <c r="Q4141" t="str">
        <f>INDEX(Table8[Column1],MATCH(R4141,Table8[Column2]))</f>
        <v>Maintained</v>
      </c>
      <c r="R4141">
        <v>45.538205419999997</v>
      </c>
      <c r="S4141">
        <f t="shared" si="129"/>
        <v>1.8974252258333333</v>
      </c>
      <c r="T4141" t="s">
        <v>19</v>
      </c>
    </row>
    <row r="4142" spans="1:20" x14ac:dyDescent="0.25">
      <c r="A4142">
        <v>4141</v>
      </c>
      <c r="B4142" t="s">
        <v>3760</v>
      </c>
      <c r="C4142" t="s">
        <v>624</v>
      </c>
      <c r="D4142" t="str">
        <f t="shared" si="128"/>
        <v>Thurston Sharon</v>
      </c>
      <c r="E4142" t="s">
        <v>15</v>
      </c>
      <c r="F4142" t="s">
        <v>38</v>
      </c>
      <c r="G4142" t="s">
        <v>1060</v>
      </c>
      <c r="H4142" t="s">
        <v>1061</v>
      </c>
      <c r="I4142" t="s">
        <v>38</v>
      </c>
      <c r="J4142" t="s">
        <v>19</v>
      </c>
      <c r="K4142" t="str">
        <f>INDEX(Table6[Column1],MATCH(L4142,Table6[Column2]))</f>
        <v>Elders</v>
      </c>
      <c r="L4142">
        <v>52.128765350000002</v>
      </c>
      <c r="M4142" t="str">
        <f>VLOOKUP(L4142,Table1[],2)</f>
        <v>50 - 59</v>
      </c>
      <c r="N4142" t="str">
        <f>INDEX(Table7[Column1],MATCH(O4142,Table7[Column2]))</f>
        <v>Learning Stage</v>
      </c>
      <c r="O4142">
        <v>3.606496527</v>
      </c>
      <c r="P4142" t="str">
        <f>VLOOKUP(O4142,Table13[],2)</f>
        <v>1 - 5</v>
      </c>
      <c r="Q4142" t="str">
        <f>INDEX(Table8[Column1],MATCH(R4142,Table8[Column2]))</f>
        <v>Excused</v>
      </c>
      <c r="R4142">
        <v>121.5814896</v>
      </c>
      <c r="S4142">
        <f t="shared" si="129"/>
        <v>5.0658953999999996</v>
      </c>
      <c r="T4142" t="s">
        <v>19</v>
      </c>
    </row>
    <row r="4143" spans="1:20" x14ac:dyDescent="0.25">
      <c r="A4143">
        <v>4142</v>
      </c>
      <c r="B4143" t="s">
        <v>3761</v>
      </c>
      <c r="C4143" t="s">
        <v>1532</v>
      </c>
      <c r="D4143" t="str">
        <f t="shared" si="128"/>
        <v>Peck Laura</v>
      </c>
      <c r="E4143" t="s">
        <v>15</v>
      </c>
      <c r="F4143" t="s">
        <v>505</v>
      </c>
      <c r="G4143" t="s">
        <v>2305</v>
      </c>
      <c r="H4143" t="s">
        <v>1826</v>
      </c>
      <c r="I4143" t="s">
        <v>24</v>
      </c>
      <c r="J4143" t="s">
        <v>19</v>
      </c>
      <c r="K4143" t="str">
        <f>INDEX(Table6[Column1],MATCH(L4143,Table6[Column2]))</f>
        <v>Young Adults</v>
      </c>
      <c r="L4143">
        <v>34.29895621</v>
      </c>
      <c r="M4143" t="str">
        <f>VLOOKUP(L4143,Table1[],2)</f>
        <v>30 - 39</v>
      </c>
      <c r="N4143" t="str">
        <f>INDEX(Table7[Column1],MATCH(O4143,Table7[Column2]))</f>
        <v>Learning Stage</v>
      </c>
      <c r="O4143">
        <v>2.658470495</v>
      </c>
      <c r="P4143" t="str">
        <f>VLOOKUP(O4143,Table13[],2)</f>
        <v>1 - 5</v>
      </c>
      <c r="Q4143" t="str">
        <f>INDEX(Table8[Column1],MATCH(R4143,Table8[Column2]))</f>
        <v>Maintained</v>
      </c>
      <c r="R4143">
        <v>52.804073699999996</v>
      </c>
      <c r="S4143">
        <f t="shared" si="129"/>
        <v>2.2001697375</v>
      </c>
      <c r="T4143" t="s">
        <v>19</v>
      </c>
    </row>
    <row r="4144" spans="1:20" x14ac:dyDescent="0.25">
      <c r="A4144">
        <v>4143</v>
      </c>
      <c r="B4144" t="s">
        <v>3762</v>
      </c>
      <c r="C4144" t="s">
        <v>1004</v>
      </c>
      <c r="D4144" t="str">
        <f t="shared" si="128"/>
        <v>Gettys Deborah</v>
      </c>
      <c r="E4144" t="s">
        <v>15</v>
      </c>
      <c r="F4144" t="s">
        <v>828</v>
      </c>
      <c r="G4144" t="s">
        <v>2305</v>
      </c>
      <c r="H4144" t="s">
        <v>1826</v>
      </c>
      <c r="I4144" t="s">
        <v>24</v>
      </c>
      <c r="J4144" t="s">
        <v>19</v>
      </c>
      <c r="K4144" t="str">
        <f>INDEX(Table6[Column1],MATCH(L4144,Table6[Column2]))</f>
        <v>Young Adults</v>
      </c>
      <c r="L4144">
        <v>32.023369440000003</v>
      </c>
      <c r="M4144" t="str">
        <f>VLOOKUP(L4144,Table1[],2)</f>
        <v>30 - 39</v>
      </c>
      <c r="N4144" t="str">
        <f>INDEX(Table7[Column1],MATCH(O4144,Table7[Column2]))</f>
        <v>Learning Stage</v>
      </c>
      <c r="O4144">
        <v>4.0405080419999999</v>
      </c>
      <c r="P4144" t="str">
        <f>VLOOKUP(O4144,Table13[],2)</f>
        <v>1 - 5</v>
      </c>
      <c r="Q4144" t="str">
        <f>INDEX(Table8[Column1],MATCH(R4144,Table8[Column2]))</f>
        <v>Maintained</v>
      </c>
      <c r="R4144">
        <v>45.854050729999997</v>
      </c>
      <c r="S4144">
        <f t="shared" si="129"/>
        <v>1.9105854470833334</v>
      </c>
      <c r="T4144" t="s">
        <v>19</v>
      </c>
    </row>
    <row r="4145" spans="1:20" x14ac:dyDescent="0.25">
      <c r="A4145">
        <v>4144</v>
      </c>
      <c r="B4145" t="s">
        <v>34</v>
      </c>
      <c r="C4145" t="s">
        <v>2061</v>
      </c>
      <c r="D4145" t="str">
        <f t="shared" si="128"/>
        <v>Jones Sue</v>
      </c>
      <c r="E4145" t="s">
        <v>15</v>
      </c>
      <c r="F4145" t="s">
        <v>38</v>
      </c>
      <c r="G4145" t="s">
        <v>17</v>
      </c>
      <c r="H4145" t="s">
        <v>18</v>
      </c>
      <c r="I4145" t="s">
        <v>38</v>
      </c>
      <c r="J4145" t="s">
        <v>19</v>
      </c>
      <c r="K4145" t="str">
        <f>INDEX(Table6[Column1],MATCH(L4145,Table6[Column2]))</f>
        <v>Adults</v>
      </c>
      <c r="L4145">
        <v>44.695395650000002</v>
      </c>
      <c r="M4145" t="str">
        <f>VLOOKUP(L4145,Table1[],2)</f>
        <v>40 - 49</v>
      </c>
      <c r="N4145" t="str">
        <f>INDEX(Table7[Column1],MATCH(O4145,Table7[Column2]))</f>
        <v>Learning Stage</v>
      </c>
      <c r="O4145">
        <v>2.6031137929999999</v>
      </c>
      <c r="P4145" t="str">
        <f>VLOOKUP(O4145,Table13[],2)</f>
        <v>1 - 5</v>
      </c>
      <c r="Q4145" t="str">
        <f>INDEX(Table8[Column1],MATCH(R4145,Table8[Column2]))</f>
        <v>Maintained</v>
      </c>
      <c r="R4145">
        <v>43.853195120000002</v>
      </c>
      <c r="S4145">
        <f t="shared" si="129"/>
        <v>1.8272164633333334</v>
      </c>
      <c r="T4145" t="s">
        <v>19</v>
      </c>
    </row>
    <row r="4146" spans="1:20" x14ac:dyDescent="0.25">
      <c r="A4146">
        <v>4145</v>
      </c>
      <c r="B4146" t="s">
        <v>384</v>
      </c>
      <c r="C4146" t="s">
        <v>590</v>
      </c>
      <c r="D4146" t="str">
        <f t="shared" si="128"/>
        <v>Guajardo Earl</v>
      </c>
      <c r="E4146" t="s">
        <v>22</v>
      </c>
      <c r="F4146" t="s">
        <v>38</v>
      </c>
      <c r="G4146" t="s">
        <v>17</v>
      </c>
      <c r="H4146" t="s">
        <v>18</v>
      </c>
      <c r="I4146" t="s">
        <v>38</v>
      </c>
      <c r="J4146" t="s">
        <v>19</v>
      </c>
      <c r="K4146" t="str">
        <f>INDEX(Table6[Column1],MATCH(L4146,Table6[Column2]))</f>
        <v>Adults</v>
      </c>
      <c r="L4146">
        <v>43.392480460000002</v>
      </c>
      <c r="M4146" t="str">
        <f>VLOOKUP(L4146,Table1[],2)</f>
        <v>40 - 49</v>
      </c>
      <c r="N4146" t="str">
        <f>INDEX(Table7[Column1],MATCH(O4146,Table7[Column2]))</f>
        <v>Fitting in Stage</v>
      </c>
      <c r="O4146">
        <v>6.3582991079999998</v>
      </c>
      <c r="P4146" t="str">
        <f>VLOOKUP(O4146,Table13[],2)</f>
        <v>6 - 10</v>
      </c>
      <c r="Q4146" t="str">
        <f>INDEX(Table8[Column1],MATCH(R4146,Table8[Column2]))</f>
        <v>Maintained</v>
      </c>
      <c r="R4146">
        <v>52.013750350000002</v>
      </c>
      <c r="S4146">
        <f t="shared" si="129"/>
        <v>2.1672395979166668</v>
      </c>
      <c r="T4146" t="s">
        <v>19</v>
      </c>
    </row>
    <row r="4147" spans="1:20" x14ac:dyDescent="0.25">
      <c r="A4147">
        <v>4146</v>
      </c>
      <c r="B4147" t="s">
        <v>3763</v>
      </c>
      <c r="C4147" t="s">
        <v>50</v>
      </c>
      <c r="D4147" t="str">
        <f t="shared" si="128"/>
        <v>Prokop Robert</v>
      </c>
      <c r="E4147" t="s">
        <v>22</v>
      </c>
      <c r="F4147" t="s">
        <v>169</v>
      </c>
      <c r="G4147" t="s">
        <v>2305</v>
      </c>
      <c r="H4147" t="s">
        <v>1826</v>
      </c>
      <c r="I4147" t="s">
        <v>169</v>
      </c>
      <c r="J4147" t="s">
        <v>19</v>
      </c>
      <c r="K4147" t="str">
        <f>INDEX(Table6[Column1],MATCH(L4147,Table6[Column2]))</f>
        <v>Young Adults</v>
      </c>
      <c r="L4147">
        <v>34.604659210000001</v>
      </c>
      <c r="M4147" t="str">
        <f>VLOOKUP(L4147,Table1[],2)</f>
        <v>30 - 39</v>
      </c>
      <c r="N4147" t="str">
        <f>INDEX(Table7[Column1],MATCH(O4147,Table7[Column2]))</f>
        <v>Learning Stage</v>
      </c>
      <c r="O4147">
        <v>5.4758207460000001</v>
      </c>
      <c r="P4147" t="str">
        <f>VLOOKUP(O4147,Table13[],2)</f>
        <v>1 - 5</v>
      </c>
      <c r="Q4147" t="str">
        <f>INDEX(Table8[Column1],MATCH(R4147,Table8[Column2]))</f>
        <v>Scheduled</v>
      </c>
      <c r="R4147">
        <v>0</v>
      </c>
      <c r="S4147">
        <f t="shared" si="129"/>
        <v>0</v>
      </c>
      <c r="T4147" t="s">
        <v>19</v>
      </c>
    </row>
    <row r="4148" spans="1:20" x14ac:dyDescent="0.25">
      <c r="A4148">
        <v>4147</v>
      </c>
      <c r="B4148" t="s">
        <v>3341</v>
      </c>
      <c r="C4148" t="s">
        <v>2759</v>
      </c>
      <c r="D4148" t="str">
        <f t="shared" si="128"/>
        <v>Barron Marilyn</v>
      </c>
      <c r="E4148" t="s">
        <v>15</v>
      </c>
      <c r="F4148" t="s">
        <v>2478</v>
      </c>
      <c r="G4148" t="s">
        <v>17</v>
      </c>
      <c r="H4148" t="s">
        <v>18</v>
      </c>
      <c r="I4148" t="s">
        <v>192</v>
      </c>
      <c r="J4148" t="s">
        <v>19</v>
      </c>
      <c r="K4148" t="str">
        <f>INDEX(Table6[Column1],MATCH(L4148,Table6[Column2]))</f>
        <v>Adults</v>
      </c>
      <c r="L4148">
        <v>41.207744980000001</v>
      </c>
      <c r="M4148" t="str">
        <f>VLOOKUP(L4148,Table1[],2)</f>
        <v>40 - 49</v>
      </c>
      <c r="N4148" t="str">
        <f>INDEX(Table7[Column1],MATCH(O4148,Table7[Column2]))</f>
        <v>Learning Stage</v>
      </c>
      <c r="O4148">
        <v>0.94030964399999994</v>
      </c>
      <c r="P4148" t="e">
        <f>VLOOKUP(O4148,Table13[],2)</f>
        <v>#N/A</v>
      </c>
      <c r="Q4148" t="str">
        <f>INDEX(Table8[Column1],MATCH(R4148,Table8[Column2]))</f>
        <v>Scheduled</v>
      </c>
      <c r="R4148">
        <v>37.469726199999997</v>
      </c>
      <c r="S4148">
        <f t="shared" si="129"/>
        <v>1.5612385916666665</v>
      </c>
      <c r="T4148" t="s">
        <v>19</v>
      </c>
    </row>
    <row r="4149" spans="1:20" x14ac:dyDescent="0.25">
      <c r="A4149">
        <v>4148</v>
      </c>
      <c r="B4149" t="s">
        <v>2157</v>
      </c>
      <c r="C4149" t="s">
        <v>3764</v>
      </c>
      <c r="D4149" t="str">
        <f t="shared" si="128"/>
        <v>Ahmed Melody</v>
      </c>
      <c r="E4149" t="s">
        <v>15</v>
      </c>
      <c r="F4149" t="s">
        <v>1219</v>
      </c>
      <c r="G4149" t="s">
        <v>17</v>
      </c>
      <c r="H4149" t="s">
        <v>18</v>
      </c>
      <c r="I4149" t="s">
        <v>138</v>
      </c>
      <c r="J4149" t="s">
        <v>19</v>
      </c>
      <c r="K4149" t="str">
        <f>INDEX(Table6[Column1],MATCH(L4149,Table6[Column2]))</f>
        <v>Young Adults</v>
      </c>
      <c r="L4149">
        <v>33.034025030000002</v>
      </c>
      <c r="M4149" t="str">
        <f>VLOOKUP(L4149,Table1[],2)</f>
        <v>30 - 39</v>
      </c>
      <c r="N4149" t="str">
        <f>INDEX(Table7[Column1],MATCH(O4149,Table7[Column2]))</f>
        <v>Learning Stage</v>
      </c>
      <c r="O4149">
        <v>1.4529238520000001</v>
      </c>
      <c r="P4149" t="str">
        <f>VLOOKUP(O4149,Table13[],2)</f>
        <v>1 - 5</v>
      </c>
      <c r="Q4149" t="str">
        <f>INDEX(Table8[Column1],MATCH(R4149,Table8[Column2]))</f>
        <v>Maintained</v>
      </c>
      <c r="R4149">
        <v>45.081854290000003</v>
      </c>
      <c r="S4149">
        <f t="shared" si="129"/>
        <v>1.878410595416667</v>
      </c>
      <c r="T4149" t="s">
        <v>19</v>
      </c>
    </row>
    <row r="4150" spans="1:20" x14ac:dyDescent="0.25">
      <c r="A4150">
        <v>4149</v>
      </c>
      <c r="B4150" t="s">
        <v>1196</v>
      </c>
      <c r="C4150" t="s">
        <v>1864</v>
      </c>
      <c r="D4150" t="str">
        <f t="shared" si="128"/>
        <v>Watson Jordan</v>
      </c>
      <c r="E4150" t="s">
        <v>22</v>
      </c>
      <c r="F4150" t="s">
        <v>16</v>
      </c>
      <c r="G4150" t="s">
        <v>2305</v>
      </c>
      <c r="H4150" t="s">
        <v>1826</v>
      </c>
      <c r="I4150" t="s">
        <v>16</v>
      </c>
      <c r="J4150" t="s">
        <v>19</v>
      </c>
      <c r="K4150" t="str">
        <f>INDEX(Table6[Column1],MATCH(L4150,Table6[Column2]))</f>
        <v>Adults</v>
      </c>
      <c r="L4150">
        <v>41.292111630000001</v>
      </c>
      <c r="M4150" t="str">
        <f>VLOOKUP(L4150,Table1[],2)</f>
        <v>40 - 49</v>
      </c>
      <c r="N4150" t="str">
        <f>INDEX(Table7[Column1],MATCH(O4150,Table7[Column2]))</f>
        <v>Learning Stage</v>
      </c>
      <c r="O4150">
        <v>4.4134432070000003</v>
      </c>
      <c r="P4150" t="str">
        <f>VLOOKUP(O4150,Table13[],2)</f>
        <v>1 - 5</v>
      </c>
      <c r="Q4150" t="str">
        <f>INDEX(Table8[Column1],MATCH(R4150,Table8[Column2]))</f>
        <v>Scheduled</v>
      </c>
      <c r="R4150">
        <v>14.637433140000001</v>
      </c>
      <c r="S4150">
        <f t="shared" si="129"/>
        <v>0.60989304749999995</v>
      </c>
      <c r="T4150" t="s">
        <v>19</v>
      </c>
    </row>
    <row r="4151" spans="1:20" x14ac:dyDescent="0.25">
      <c r="A4151">
        <v>4150</v>
      </c>
      <c r="B4151" t="s">
        <v>1483</v>
      </c>
      <c r="C4151" t="s">
        <v>183</v>
      </c>
      <c r="D4151" t="str">
        <f t="shared" si="128"/>
        <v>Hodge Donald</v>
      </c>
      <c r="E4151" t="s">
        <v>22</v>
      </c>
      <c r="F4151" t="s">
        <v>30</v>
      </c>
      <c r="G4151" t="s">
        <v>2305</v>
      </c>
      <c r="H4151" t="s">
        <v>1826</v>
      </c>
      <c r="I4151" t="s">
        <v>30</v>
      </c>
      <c r="J4151" t="s">
        <v>19</v>
      </c>
      <c r="K4151" t="str">
        <f>INDEX(Table6[Column1],MATCH(L4151,Table6[Column2]))</f>
        <v>Young Adults</v>
      </c>
      <c r="L4151">
        <v>37.99161771</v>
      </c>
      <c r="M4151" t="str">
        <f>VLOOKUP(L4151,Table1[],2)</f>
        <v>30 - 39</v>
      </c>
      <c r="N4151" t="str">
        <f>INDEX(Table7[Column1],MATCH(O4151,Table7[Column2]))</f>
        <v>Learning Stage</v>
      </c>
      <c r="O4151">
        <v>4.4650255400000001</v>
      </c>
      <c r="P4151" t="str">
        <f>VLOOKUP(O4151,Table13[],2)</f>
        <v>1 - 5</v>
      </c>
      <c r="Q4151" t="str">
        <f>INDEX(Table8[Column1],MATCH(R4151,Table8[Column2]))</f>
        <v>Scheduled</v>
      </c>
      <c r="R4151">
        <v>39.042596420000002</v>
      </c>
      <c r="S4151">
        <f t="shared" si="129"/>
        <v>1.6267748508333335</v>
      </c>
      <c r="T4151" t="s">
        <v>19</v>
      </c>
    </row>
    <row r="4152" spans="1:20" x14ac:dyDescent="0.25">
      <c r="A4152">
        <v>4151</v>
      </c>
      <c r="B4152" t="s">
        <v>725</v>
      </c>
      <c r="C4152" t="s">
        <v>3765</v>
      </c>
      <c r="D4152" t="str">
        <f t="shared" si="128"/>
        <v>Martinez Veronica</v>
      </c>
      <c r="E4152" t="s">
        <v>15</v>
      </c>
      <c r="F4152" t="s">
        <v>1500</v>
      </c>
      <c r="G4152" t="s">
        <v>2305</v>
      </c>
      <c r="H4152" t="s">
        <v>1826</v>
      </c>
      <c r="I4152" t="s">
        <v>277</v>
      </c>
      <c r="J4152" t="s">
        <v>19</v>
      </c>
      <c r="K4152" t="str">
        <f>INDEX(Table6[Column1],MATCH(L4152,Table6[Column2]))</f>
        <v>Adults</v>
      </c>
      <c r="L4152">
        <v>45.10452875</v>
      </c>
      <c r="M4152" t="str">
        <f>VLOOKUP(L4152,Table1[],2)</f>
        <v>40 - 49</v>
      </c>
      <c r="N4152" t="str">
        <f>INDEX(Table7[Column1],MATCH(O4152,Table7[Column2]))</f>
        <v>Learning Stage</v>
      </c>
      <c r="O4152">
        <v>3.247305431</v>
      </c>
      <c r="P4152" t="str">
        <f>VLOOKUP(O4152,Table13[],2)</f>
        <v>1 - 5</v>
      </c>
      <c r="Q4152" t="str">
        <f>INDEX(Table8[Column1],MATCH(R4152,Table8[Column2]))</f>
        <v>Maintained</v>
      </c>
      <c r="R4152">
        <v>65.145302619999995</v>
      </c>
      <c r="S4152">
        <f t="shared" si="129"/>
        <v>2.7143876091666663</v>
      </c>
      <c r="T4152" t="s">
        <v>19</v>
      </c>
    </row>
    <row r="4153" spans="1:20" x14ac:dyDescent="0.25">
      <c r="A4153">
        <v>4152</v>
      </c>
      <c r="B4153" t="s">
        <v>3766</v>
      </c>
      <c r="C4153" t="s">
        <v>1392</v>
      </c>
      <c r="D4153" t="str">
        <f t="shared" si="128"/>
        <v>Kessler Toby</v>
      </c>
      <c r="E4153" t="s">
        <v>22</v>
      </c>
      <c r="F4153" t="s">
        <v>186</v>
      </c>
      <c r="G4153" t="s">
        <v>1872</v>
      </c>
      <c r="H4153" t="s">
        <v>612</v>
      </c>
      <c r="I4153" t="s">
        <v>186</v>
      </c>
      <c r="J4153" t="s">
        <v>19</v>
      </c>
      <c r="K4153" t="str">
        <f>INDEX(Table6[Column1],MATCH(L4153,Table6[Column2]))</f>
        <v>Young Adults</v>
      </c>
      <c r="L4153">
        <v>33.263517460000003</v>
      </c>
      <c r="M4153" t="str">
        <f>VLOOKUP(L4153,Table1[],2)</f>
        <v>30 - 39</v>
      </c>
      <c r="N4153" t="str">
        <f>INDEX(Table7[Column1],MATCH(O4153,Table7[Column2]))</f>
        <v>Fitting in Stage</v>
      </c>
      <c r="O4153">
        <v>6.2113668410000002</v>
      </c>
      <c r="P4153" t="str">
        <f>VLOOKUP(O4153,Table13[],2)</f>
        <v>6 - 10</v>
      </c>
      <c r="Q4153" t="str">
        <f>INDEX(Table8[Column1],MATCH(R4153,Table8[Column2]))</f>
        <v>Scheduled</v>
      </c>
      <c r="R4153">
        <v>21.542854370000001</v>
      </c>
      <c r="S4153">
        <f t="shared" si="129"/>
        <v>0.89761893208333343</v>
      </c>
      <c r="T4153" t="s">
        <v>19</v>
      </c>
    </row>
    <row r="4154" spans="1:20" x14ac:dyDescent="0.25">
      <c r="A4154">
        <v>4153</v>
      </c>
      <c r="B4154" t="s">
        <v>98</v>
      </c>
      <c r="C4154" t="s">
        <v>1133</v>
      </c>
      <c r="D4154" t="str">
        <f t="shared" si="128"/>
        <v>Thompson Juanita</v>
      </c>
      <c r="E4154" t="s">
        <v>15</v>
      </c>
      <c r="F4154" t="s">
        <v>30</v>
      </c>
      <c r="G4154" t="s">
        <v>2724</v>
      </c>
      <c r="H4154" t="s">
        <v>1863</v>
      </c>
      <c r="I4154" t="s">
        <v>30</v>
      </c>
      <c r="J4154" t="s">
        <v>19</v>
      </c>
      <c r="K4154" t="str">
        <f>INDEX(Table6[Column1],MATCH(L4154,Table6[Column2]))</f>
        <v>Youth</v>
      </c>
      <c r="L4154">
        <v>25.103688399999999</v>
      </c>
      <c r="M4154" t="str">
        <f>VLOOKUP(L4154,Table1[],2)</f>
        <v>20 - 29</v>
      </c>
      <c r="N4154" t="str">
        <f>INDEX(Table7[Column1],MATCH(O4154,Table7[Column2]))</f>
        <v>Learning Stage</v>
      </c>
      <c r="O4154">
        <v>3.6790098800000002</v>
      </c>
      <c r="P4154" t="str">
        <f>VLOOKUP(O4154,Table13[],2)</f>
        <v>1 - 5</v>
      </c>
      <c r="Q4154" t="str">
        <f>INDEX(Table8[Column1],MATCH(R4154,Table8[Column2]))</f>
        <v>Scheduled</v>
      </c>
      <c r="R4154">
        <v>0</v>
      </c>
      <c r="S4154">
        <f t="shared" si="129"/>
        <v>0</v>
      </c>
      <c r="T4154" t="s">
        <v>19</v>
      </c>
    </row>
    <row r="4155" spans="1:20" x14ac:dyDescent="0.25">
      <c r="A4155">
        <v>4154</v>
      </c>
      <c r="B4155" t="s">
        <v>3767</v>
      </c>
      <c r="C4155" t="s">
        <v>2084</v>
      </c>
      <c r="D4155" t="str">
        <f t="shared" si="128"/>
        <v>Buchanan Eileen</v>
      </c>
      <c r="E4155" t="s">
        <v>15</v>
      </c>
      <c r="F4155" t="s">
        <v>828</v>
      </c>
      <c r="G4155" t="s">
        <v>2305</v>
      </c>
      <c r="H4155" t="s">
        <v>1826</v>
      </c>
      <c r="I4155" t="s">
        <v>24</v>
      </c>
      <c r="J4155" t="s">
        <v>19</v>
      </c>
      <c r="K4155" t="str">
        <f>INDEX(Table6[Column1],MATCH(L4155,Table6[Column2]))</f>
        <v>Adults</v>
      </c>
      <c r="L4155">
        <v>42.175229710000004</v>
      </c>
      <c r="M4155" t="str">
        <f>VLOOKUP(L4155,Table1[],2)</f>
        <v>40 - 49</v>
      </c>
      <c r="N4155" t="str">
        <f>INDEX(Table7[Column1],MATCH(O4155,Table7[Column2]))</f>
        <v>Learning Stage</v>
      </c>
      <c r="O4155">
        <v>4.3267172389999997</v>
      </c>
      <c r="P4155" t="str">
        <f>VLOOKUP(O4155,Table13[],2)</f>
        <v>1 - 5</v>
      </c>
      <c r="Q4155" t="str">
        <f>INDEX(Table8[Column1],MATCH(R4155,Table8[Column2]))</f>
        <v>Maintained</v>
      </c>
      <c r="R4155">
        <v>64.509123939999995</v>
      </c>
      <c r="S4155">
        <f t="shared" si="129"/>
        <v>2.6878801641666668</v>
      </c>
      <c r="T4155" t="s">
        <v>19</v>
      </c>
    </row>
    <row r="4156" spans="1:20" x14ac:dyDescent="0.25">
      <c r="A4156">
        <v>4155</v>
      </c>
      <c r="B4156" t="s">
        <v>3768</v>
      </c>
      <c r="C4156" t="s">
        <v>1095</v>
      </c>
      <c r="D4156" t="str">
        <f t="shared" si="128"/>
        <v>Bixler Teresa</v>
      </c>
      <c r="E4156" t="s">
        <v>15</v>
      </c>
      <c r="F4156" t="s">
        <v>33</v>
      </c>
      <c r="G4156" t="s">
        <v>2305</v>
      </c>
      <c r="H4156" t="s">
        <v>1826</v>
      </c>
      <c r="I4156" t="s">
        <v>33</v>
      </c>
      <c r="J4156" t="s">
        <v>19</v>
      </c>
      <c r="K4156" t="str">
        <f>INDEX(Table6[Column1],MATCH(L4156,Table6[Column2]))</f>
        <v>Young Adults</v>
      </c>
      <c r="L4156">
        <v>38.270235030000002</v>
      </c>
      <c r="M4156" t="str">
        <f>VLOOKUP(L4156,Table1[],2)</f>
        <v>30 - 39</v>
      </c>
      <c r="N4156" t="str">
        <f>INDEX(Table7[Column1],MATCH(O4156,Table7[Column2]))</f>
        <v>Learning Stage</v>
      </c>
      <c r="O4156">
        <v>5.395867494</v>
      </c>
      <c r="P4156" t="str">
        <f>VLOOKUP(O4156,Table13[],2)</f>
        <v>1 - 5</v>
      </c>
      <c r="Q4156" t="str">
        <f>INDEX(Table8[Column1],MATCH(R4156,Table8[Column2]))</f>
        <v>Scheduled</v>
      </c>
      <c r="R4156">
        <v>32.960754690000002</v>
      </c>
      <c r="S4156">
        <f t="shared" si="129"/>
        <v>1.3733647787500001</v>
      </c>
      <c r="T4156" t="s">
        <v>19</v>
      </c>
    </row>
    <row r="4157" spans="1:20" x14ac:dyDescent="0.25">
      <c r="A4157">
        <v>4156</v>
      </c>
      <c r="B4157" t="s">
        <v>3636</v>
      </c>
      <c r="C4157" t="s">
        <v>2729</v>
      </c>
      <c r="D4157" t="str">
        <f t="shared" si="128"/>
        <v>Isaac Carlton</v>
      </c>
      <c r="E4157" t="s">
        <v>22</v>
      </c>
      <c r="F4157" t="s">
        <v>3277</v>
      </c>
      <c r="G4157" t="s">
        <v>2305</v>
      </c>
      <c r="H4157" t="s">
        <v>1826</v>
      </c>
      <c r="I4157" t="s">
        <v>54</v>
      </c>
      <c r="J4157" t="s">
        <v>19</v>
      </c>
      <c r="K4157" t="str">
        <f>INDEX(Table6[Column1],MATCH(L4157,Table6[Column2]))</f>
        <v>Adults</v>
      </c>
      <c r="L4157">
        <v>42.832138260000001</v>
      </c>
      <c r="M4157" t="str">
        <f>VLOOKUP(L4157,Table1[],2)</f>
        <v>40 - 49</v>
      </c>
      <c r="N4157" t="str">
        <f>INDEX(Table7[Column1],MATCH(O4157,Table7[Column2]))</f>
        <v>Fitting in Stage</v>
      </c>
      <c r="O4157">
        <v>6.5500432000000002</v>
      </c>
      <c r="P4157" t="str">
        <f>VLOOKUP(O4157,Table13[],2)</f>
        <v>6 - 10</v>
      </c>
      <c r="Q4157" t="str">
        <f>INDEX(Table8[Column1],MATCH(R4157,Table8[Column2]))</f>
        <v>Habitual</v>
      </c>
      <c r="R4157">
        <v>86.751725250000007</v>
      </c>
      <c r="S4157">
        <f t="shared" si="129"/>
        <v>3.6146552187499998</v>
      </c>
      <c r="T4157" t="s">
        <v>19</v>
      </c>
    </row>
    <row r="4158" spans="1:20" x14ac:dyDescent="0.25">
      <c r="A4158">
        <v>4157</v>
      </c>
      <c r="B4158" t="s">
        <v>3769</v>
      </c>
      <c r="C4158" t="s">
        <v>3770</v>
      </c>
      <c r="D4158" t="str">
        <f t="shared" si="128"/>
        <v>Schwab Rudy</v>
      </c>
      <c r="E4158" t="s">
        <v>22</v>
      </c>
      <c r="F4158" t="s">
        <v>127</v>
      </c>
      <c r="G4158" t="s">
        <v>2305</v>
      </c>
      <c r="H4158" t="s">
        <v>1826</v>
      </c>
      <c r="I4158" t="s">
        <v>127</v>
      </c>
      <c r="J4158" t="s">
        <v>19</v>
      </c>
      <c r="K4158" t="str">
        <f>INDEX(Table6[Column1],MATCH(L4158,Table6[Column2]))</f>
        <v>Elders</v>
      </c>
      <c r="L4158">
        <v>50.544009410000001</v>
      </c>
      <c r="M4158" t="str">
        <f>VLOOKUP(L4158,Table1[],2)</f>
        <v>50 - 59</v>
      </c>
      <c r="N4158" t="str">
        <f>INDEX(Table7[Column1],MATCH(O4158,Table7[Column2]))</f>
        <v>Learning Stage</v>
      </c>
      <c r="O4158">
        <v>4.3867557469999996</v>
      </c>
      <c r="P4158" t="str">
        <f>VLOOKUP(O4158,Table13[],2)</f>
        <v>1 - 5</v>
      </c>
      <c r="Q4158" t="str">
        <f>INDEX(Table8[Column1],MATCH(R4158,Table8[Column2]))</f>
        <v>Habitual</v>
      </c>
      <c r="R4158">
        <v>92.084526569999994</v>
      </c>
      <c r="S4158">
        <f t="shared" si="129"/>
        <v>3.8368552737499999</v>
      </c>
      <c r="T4158" t="s">
        <v>19</v>
      </c>
    </row>
    <row r="4159" spans="1:20" x14ac:dyDescent="0.25">
      <c r="A4159">
        <v>4158</v>
      </c>
      <c r="B4159" t="s">
        <v>2898</v>
      </c>
      <c r="C4159" t="s">
        <v>210</v>
      </c>
      <c r="D4159" t="str">
        <f t="shared" si="128"/>
        <v>Dolan Kenneth</v>
      </c>
      <c r="E4159" t="s">
        <v>22</v>
      </c>
      <c r="F4159" t="s">
        <v>1065</v>
      </c>
      <c r="G4159" t="s">
        <v>2305</v>
      </c>
      <c r="H4159" t="s">
        <v>1826</v>
      </c>
      <c r="I4159" t="s">
        <v>30</v>
      </c>
      <c r="J4159" t="s">
        <v>19</v>
      </c>
      <c r="K4159" t="str">
        <f>INDEX(Table6[Column1],MATCH(L4159,Table6[Column2]))</f>
        <v>Adults</v>
      </c>
      <c r="L4159">
        <v>49.258444820000001</v>
      </c>
      <c r="M4159" t="str">
        <f>VLOOKUP(L4159,Table1[],2)</f>
        <v>40 - 49</v>
      </c>
      <c r="N4159" t="str">
        <f>INDEX(Table7[Column1],MATCH(O4159,Table7[Column2]))</f>
        <v>Learning Stage</v>
      </c>
      <c r="O4159">
        <v>5.2371395380000001</v>
      </c>
      <c r="P4159" t="str">
        <f>VLOOKUP(O4159,Table13[],2)</f>
        <v>1 - 5</v>
      </c>
      <c r="Q4159" t="str">
        <f>INDEX(Table8[Column1],MATCH(R4159,Table8[Column2]))</f>
        <v>Habitual</v>
      </c>
      <c r="R4159">
        <v>87.713635080000003</v>
      </c>
      <c r="S4159">
        <f t="shared" si="129"/>
        <v>3.654734795</v>
      </c>
      <c r="T4159" t="s">
        <v>19</v>
      </c>
    </row>
    <row r="4160" spans="1:20" x14ac:dyDescent="0.25">
      <c r="A4160">
        <v>4159</v>
      </c>
      <c r="B4160" t="s">
        <v>47</v>
      </c>
      <c r="C4160" t="s">
        <v>525</v>
      </c>
      <c r="D4160" t="str">
        <f t="shared" si="128"/>
        <v>Smith Amanda</v>
      </c>
      <c r="E4160" t="s">
        <v>15</v>
      </c>
      <c r="F4160" t="s">
        <v>127</v>
      </c>
      <c r="G4160" t="s">
        <v>2305</v>
      </c>
      <c r="H4160" t="s">
        <v>1826</v>
      </c>
      <c r="I4160" t="s">
        <v>127</v>
      </c>
      <c r="J4160" t="s">
        <v>19</v>
      </c>
      <c r="K4160" t="str">
        <f>INDEX(Table6[Column1],MATCH(L4160,Table6[Column2]))</f>
        <v>Elders</v>
      </c>
      <c r="L4160">
        <v>53.739559079999999</v>
      </c>
      <c r="M4160" t="str">
        <f>VLOOKUP(L4160,Table1[],2)</f>
        <v>50 - 59</v>
      </c>
      <c r="N4160" t="str">
        <f>INDEX(Table7[Column1],MATCH(O4160,Table7[Column2]))</f>
        <v>Learning Stage</v>
      </c>
      <c r="O4160">
        <v>5.559095159</v>
      </c>
      <c r="P4160" t="str">
        <f>VLOOKUP(O4160,Table13[],2)</f>
        <v>1 - 5</v>
      </c>
      <c r="Q4160" t="str">
        <f>INDEX(Table8[Column1],MATCH(R4160,Table8[Column2]))</f>
        <v>Excused</v>
      </c>
      <c r="R4160">
        <v>154.19250410000001</v>
      </c>
      <c r="S4160">
        <f t="shared" si="129"/>
        <v>6.4246876708333343</v>
      </c>
      <c r="T4160" t="s">
        <v>19</v>
      </c>
    </row>
    <row r="4161" spans="1:20" x14ac:dyDescent="0.25">
      <c r="A4161">
        <v>4160</v>
      </c>
      <c r="B4161" t="s">
        <v>1624</v>
      </c>
      <c r="C4161" t="s">
        <v>3334</v>
      </c>
      <c r="D4161" t="str">
        <f t="shared" si="128"/>
        <v>Rodriguez Christy</v>
      </c>
      <c r="E4161" t="s">
        <v>15</v>
      </c>
      <c r="F4161" t="s">
        <v>1029</v>
      </c>
      <c r="G4161" t="s">
        <v>2305</v>
      </c>
      <c r="H4161" t="s">
        <v>1826</v>
      </c>
      <c r="I4161" t="s">
        <v>24</v>
      </c>
      <c r="J4161" t="s">
        <v>19</v>
      </c>
      <c r="K4161" t="str">
        <f>INDEX(Table6[Column1],MATCH(L4161,Table6[Column2]))</f>
        <v>Young Adults</v>
      </c>
      <c r="L4161">
        <v>37.28613429</v>
      </c>
      <c r="M4161" t="str">
        <f>VLOOKUP(L4161,Table1[],2)</f>
        <v>30 - 39</v>
      </c>
      <c r="N4161" t="str">
        <f>INDEX(Table7[Column1],MATCH(O4161,Table7[Column2]))</f>
        <v>Learning Stage</v>
      </c>
      <c r="O4161">
        <v>4.0527439059999999</v>
      </c>
      <c r="P4161" t="str">
        <f>VLOOKUP(O4161,Table13[],2)</f>
        <v>1 - 5</v>
      </c>
      <c r="Q4161" t="str">
        <f>INDEX(Table8[Column1],MATCH(R4161,Table8[Column2]))</f>
        <v>Maintained</v>
      </c>
      <c r="R4161">
        <v>54.681911200000002</v>
      </c>
      <c r="S4161">
        <f t="shared" si="129"/>
        <v>2.2784129666666666</v>
      </c>
      <c r="T4161" t="s">
        <v>19</v>
      </c>
    </row>
    <row r="4162" spans="1:20" x14ac:dyDescent="0.25">
      <c r="A4162">
        <v>4161</v>
      </c>
      <c r="B4162" t="s">
        <v>3771</v>
      </c>
      <c r="C4162" t="s">
        <v>114</v>
      </c>
      <c r="D4162" t="str">
        <f t="shared" si="128"/>
        <v>Whitley Martin</v>
      </c>
      <c r="E4162" t="s">
        <v>22</v>
      </c>
      <c r="F4162" t="s">
        <v>16</v>
      </c>
      <c r="G4162" t="s">
        <v>611</v>
      </c>
      <c r="H4162" t="s">
        <v>612</v>
      </c>
      <c r="I4162" t="s">
        <v>16</v>
      </c>
      <c r="J4162" t="s">
        <v>19</v>
      </c>
      <c r="K4162" t="str">
        <f>INDEX(Table6[Column1],MATCH(L4162,Table6[Column2]))</f>
        <v>Adults</v>
      </c>
      <c r="L4162">
        <v>44.500676519999999</v>
      </c>
      <c r="M4162" t="str">
        <f>VLOOKUP(L4162,Table1[],2)</f>
        <v>40 - 49</v>
      </c>
      <c r="N4162" t="str">
        <f>INDEX(Table7[Column1],MATCH(O4162,Table7[Column2]))</f>
        <v>Learning Stage</v>
      </c>
      <c r="O4162">
        <v>3.1330531370000001</v>
      </c>
      <c r="P4162" t="str">
        <f>VLOOKUP(O4162,Table13[],2)</f>
        <v>1 - 5</v>
      </c>
      <c r="Q4162" t="str">
        <f>INDEX(Table8[Column1],MATCH(R4162,Table8[Column2]))</f>
        <v>Scheduled</v>
      </c>
      <c r="R4162">
        <v>39.271559539999998</v>
      </c>
      <c r="S4162">
        <f t="shared" si="129"/>
        <v>1.6363149808333333</v>
      </c>
      <c r="T4162" t="s">
        <v>19</v>
      </c>
    </row>
    <row r="4163" spans="1:20" x14ac:dyDescent="0.25">
      <c r="A4163">
        <v>4162</v>
      </c>
      <c r="B4163" t="s">
        <v>3772</v>
      </c>
      <c r="C4163" t="s">
        <v>154</v>
      </c>
      <c r="D4163" t="str">
        <f t="shared" ref="D4163:D4226" si="130">CONCATENATE(B4163, " ",C4163)</f>
        <v>Sabol Harold</v>
      </c>
      <c r="E4163" t="s">
        <v>22</v>
      </c>
      <c r="F4163" t="s">
        <v>2125</v>
      </c>
      <c r="G4163" t="s">
        <v>2305</v>
      </c>
      <c r="H4163" t="s">
        <v>1826</v>
      </c>
      <c r="I4163" t="s">
        <v>192</v>
      </c>
      <c r="J4163" t="s">
        <v>19</v>
      </c>
      <c r="K4163" t="str">
        <f>INDEX(Table6[Column1],MATCH(L4163,Table6[Column2]))</f>
        <v>Young Adults</v>
      </c>
      <c r="L4163">
        <v>35.876572299999999</v>
      </c>
      <c r="M4163" t="str">
        <f>VLOOKUP(L4163,Table1[],2)</f>
        <v>30 - 39</v>
      </c>
      <c r="N4163" t="str">
        <f>INDEX(Table7[Column1],MATCH(O4163,Table7[Column2]))</f>
        <v>Learning Stage</v>
      </c>
      <c r="O4163">
        <v>5.1048771830000002</v>
      </c>
      <c r="P4163" t="str">
        <f>VLOOKUP(O4163,Table13[],2)</f>
        <v>1 - 5</v>
      </c>
      <c r="Q4163" t="str">
        <f>INDEX(Table8[Column1],MATCH(R4163,Table8[Column2]))</f>
        <v>Scheduled</v>
      </c>
      <c r="R4163">
        <v>0</v>
      </c>
      <c r="S4163">
        <f t="shared" ref="S4163:S4226" si="131">CONVERT(R4163,"hr","day")</f>
        <v>0</v>
      </c>
      <c r="T4163" t="s">
        <v>19</v>
      </c>
    </row>
    <row r="4164" spans="1:20" x14ac:dyDescent="0.25">
      <c r="A4164">
        <v>4163</v>
      </c>
      <c r="B4164" t="s">
        <v>3773</v>
      </c>
      <c r="C4164" t="s">
        <v>149</v>
      </c>
      <c r="D4164" t="str">
        <f t="shared" si="130"/>
        <v>Mouzon Charles</v>
      </c>
      <c r="E4164" t="s">
        <v>22</v>
      </c>
      <c r="F4164" t="s">
        <v>127</v>
      </c>
      <c r="G4164" t="s">
        <v>2305</v>
      </c>
      <c r="H4164" t="s">
        <v>1826</v>
      </c>
      <c r="I4164" t="s">
        <v>127</v>
      </c>
      <c r="J4164" t="s">
        <v>19</v>
      </c>
      <c r="K4164" t="str">
        <f>INDEX(Table6[Column1],MATCH(L4164,Table6[Column2]))</f>
        <v>Youth</v>
      </c>
      <c r="L4164">
        <v>26.591066569999999</v>
      </c>
      <c r="M4164" t="str">
        <f>VLOOKUP(L4164,Table1[],2)</f>
        <v>20 - 29</v>
      </c>
      <c r="N4164" t="str">
        <f>INDEX(Table7[Column1],MATCH(O4164,Table7[Column2]))</f>
        <v>Learning Stage</v>
      </c>
      <c r="O4164">
        <v>5.3420650140000001</v>
      </c>
      <c r="P4164" t="str">
        <f>VLOOKUP(O4164,Table13[],2)</f>
        <v>1 - 5</v>
      </c>
      <c r="Q4164" t="str">
        <f>INDEX(Table8[Column1],MATCH(R4164,Table8[Column2]))</f>
        <v>Scheduled</v>
      </c>
      <c r="R4164">
        <v>0</v>
      </c>
      <c r="S4164">
        <f t="shared" si="131"/>
        <v>0</v>
      </c>
      <c r="T4164" t="s">
        <v>19</v>
      </c>
    </row>
    <row r="4165" spans="1:20" x14ac:dyDescent="0.25">
      <c r="A4165">
        <v>4164</v>
      </c>
      <c r="B4165" t="s">
        <v>1277</v>
      </c>
      <c r="C4165" t="s">
        <v>1024</v>
      </c>
      <c r="D4165" t="str">
        <f t="shared" si="130"/>
        <v>Young Clarence</v>
      </c>
      <c r="E4165" t="s">
        <v>22</v>
      </c>
      <c r="F4165" t="s">
        <v>828</v>
      </c>
      <c r="G4165" t="s">
        <v>2305</v>
      </c>
      <c r="H4165" t="s">
        <v>1826</v>
      </c>
      <c r="I4165" t="s">
        <v>24</v>
      </c>
      <c r="J4165" t="s">
        <v>19</v>
      </c>
      <c r="K4165" t="str">
        <f>INDEX(Table6[Column1],MATCH(L4165,Table6[Column2]))</f>
        <v>Adults</v>
      </c>
      <c r="L4165">
        <v>40.855717259999999</v>
      </c>
      <c r="M4165" t="str">
        <f>VLOOKUP(L4165,Table1[],2)</f>
        <v>40 - 49</v>
      </c>
      <c r="N4165" t="str">
        <f>INDEX(Table7[Column1],MATCH(O4165,Table7[Column2]))</f>
        <v>Learning Stage</v>
      </c>
      <c r="O4165">
        <v>4.4136943669999997</v>
      </c>
      <c r="P4165" t="str">
        <f>VLOOKUP(O4165,Table13[],2)</f>
        <v>1 - 5</v>
      </c>
      <c r="Q4165" t="str">
        <f>INDEX(Table8[Column1],MATCH(R4165,Table8[Column2]))</f>
        <v>Scheduled</v>
      </c>
      <c r="R4165">
        <v>3.739130608</v>
      </c>
      <c r="S4165">
        <f t="shared" si="131"/>
        <v>0.15579710866666666</v>
      </c>
      <c r="T4165" t="s">
        <v>19</v>
      </c>
    </row>
    <row r="4166" spans="1:20" x14ac:dyDescent="0.25">
      <c r="A4166">
        <v>4165</v>
      </c>
      <c r="B4166" t="s">
        <v>3774</v>
      </c>
      <c r="C4166" t="s">
        <v>345</v>
      </c>
      <c r="D4166" t="str">
        <f t="shared" si="130"/>
        <v>Birdsall Ronald</v>
      </c>
      <c r="E4166" t="s">
        <v>22</v>
      </c>
      <c r="F4166" t="s">
        <v>828</v>
      </c>
      <c r="G4166" t="s">
        <v>17</v>
      </c>
      <c r="H4166" t="s">
        <v>18</v>
      </c>
      <c r="I4166" t="s">
        <v>24</v>
      </c>
      <c r="J4166" t="s">
        <v>19</v>
      </c>
      <c r="K4166" t="str">
        <f>INDEX(Table6[Column1],MATCH(L4166,Table6[Column2]))</f>
        <v>Adults</v>
      </c>
      <c r="L4166">
        <v>47.821700679999999</v>
      </c>
      <c r="M4166" t="str">
        <f>VLOOKUP(L4166,Table1[],2)</f>
        <v>40 - 49</v>
      </c>
      <c r="N4166" t="str">
        <f>INDEX(Table7[Column1],MATCH(O4166,Table7[Column2]))</f>
        <v>Learning Stage</v>
      </c>
      <c r="O4166">
        <v>4.128069977</v>
      </c>
      <c r="P4166" t="str">
        <f>VLOOKUP(O4166,Table13[],2)</f>
        <v>1 - 5</v>
      </c>
      <c r="Q4166" t="str">
        <f>INDEX(Table8[Column1],MATCH(R4166,Table8[Column2]))</f>
        <v>Habitual</v>
      </c>
      <c r="R4166">
        <v>97.702239320000004</v>
      </c>
      <c r="S4166">
        <f t="shared" si="131"/>
        <v>4.0709266383333329</v>
      </c>
      <c r="T4166" t="s">
        <v>19</v>
      </c>
    </row>
    <row r="4167" spans="1:20" x14ac:dyDescent="0.25">
      <c r="A4167">
        <v>4166</v>
      </c>
      <c r="B4167" t="s">
        <v>3007</v>
      </c>
      <c r="C4167" t="s">
        <v>340</v>
      </c>
      <c r="D4167" t="str">
        <f t="shared" si="130"/>
        <v>Earle Christopher</v>
      </c>
      <c r="E4167" t="s">
        <v>22</v>
      </c>
      <c r="F4167" t="s">
        <v>87</v>
      </c>
      <c r="G4167" t="s">
        <v>2305</v>
      </c>
      <c r="H4167" t="s">
        <v>1826</v>
      </c>
      <c r="I4167" t="s">
        <v>87</v>
      </c>
      <c r="J4167" t="s">
        <v>19</v>
      </c>
      <c r="K4167" t="str">
        <f>INDEX(Table6[Column1],MATCH(L4167,Table6[Column2]))</f>
        <v>Elders</v>
      </c>
      <c r="L4167">
        <v>52.66023843</v>
      </c>
      <c r="M4167" t="str">
        <f>VLOOKUP(L4167,Table1[],2)</f>
        <v>50 - 59</v>
      </c>
      <c r="N4167" t="str">
        <f>INDEX(Table7[Column1],MATCH(O4167,Table7[Column2]))</f>
        <v>Fitting in Stage</v>
      </c>
      <c r="O4167">
        <v>6.1415753259999999</v>
      </c>
      <c r="P4167" t="str">
        <f>VLOOKUP(O4167,Table13[],2)</f>
        <v>6 - 10</v>
      </c>
      <c r="Q4167" t="str">
        <f>INDEX(Table8[Column1],MATCH(R4167,Table8[Column2]))</f>
        <v>Habitual</v>
      </c>
      <c r="R4167">
        <v>94.958141370000007</v>
      </c>
      <c r="S4167">
        <f t="shared" si="131"/>
        <v>3.95658922375</v>
      </c>
      <c r="T4167" t="s">
        <v>19</v>
      </c>
    </row>
    <row r="4168" spans="1:20" x14ac:dyDescent="0.25">
      <c r="A4168">
        <v>4167</v>
      </c>
      <c r="B4168" t="s">
        <v>479</v>
      </c>
      <c r="C4168" t="s">
        <v>93</v>
      </c>
      <c r="D4168" t="str">
        <f t="shared" si="130"/>
        <v>Dunn William</v>
      </c>
      <c r="E4168" t="s">
        <v>22</v>
      </c>
      <c r="F4168" t="s">
        <v>38</v>
      </c>
      <c r="G4168" t="s">
        <v>17</v>
      </c>
      <c r="H4168" t="s">
        <v>18</v>
      </c>
      <c r="I4168" t="s">
        <v>38</v>
      </c>
      <c r="J4168" t="s">
        <v>19</v>
      </c>
      <c r="K4168" t="str">
        <f>INDEX(Table6[Column1],MATCH(L4168,Table6[Column2]))</f>
        <v>Young Adults</v>
      </c>
      <c r="L4168">
        <v>35.377176650000003</v>
      </c>
      <c r="M4168" t="str">
        <f>VLOOKUP(L4168,Table1[],2)</f>
        <v>30 - 39</v>
      </c>
      <c r="N4168" t="str">
        <f>INDEX(Table7[Column1],MATCH(O4168,Table7[Column2]))</f>
        <v>Learning Stage</v>
      </c>
      <c r="O4168">
        <v>5.2480456149999997</v>
      </c>
      <c r="P4168" t="str">
        <f>VLOOKUP(O4168,Table13[],2)</f>
        <v>1 - 5</v>
      </c>
      <c r="Q4168" t="str">
        <f>INDEX(Table8[Column1],MATCH(R4168,Table8[Column2]))</f>
        <v>Scheduled</v>
      </c>
      <c r="R4168">
        <v>0.83571231000000001</v>
      </c>
      <c r="S4168">
        <f t="shared" si="131"/>
        <v>3.4821346250000003E-2</v>
      </c>
      <c r="T4168" t="s">
        <v>19</v>
      </c>
    </row>
    <row r="4169" spans="1:20" x14ac:dyDescent="0.25">
      <c r="A4169">
        <v>4168</v>
      </c>
      <c r="B4169" t="s">
        <v>3775</v>
      </c>
      <c r="C4169" t="s">
        <v>52</v>
      </c>
      <c r="D4169" t="str">
        <f t="shared" si="130"/>
        <v>Rackley John</v>
      </c>
      <c r="E4169" t="s">
        <v>22</v>
      </c>
      <c r="F4169" t="s">
        <v>30</v>
      </c>
      <c r="G4169" t="s">
        <v>2724</v>
      </c>
      <c r="H4169" t="s">
        <v>1863</v>
      </c>
      <c r="I4169" t="s">
        <v>30</v>
      </c>
      <c r="J4169" t="s">
        <v>19</v>
      </c>
      <c r="K4169" t="str">
        <f>INDEX(Table6[Column1],MATCH(L4169,Table6[Column2]))</f>
        <v>Elders</v>
      </c>
      <c r="L4169">
        <v>57.223285400000002</v>
      </c>
      <c r="M4169" t="str">
        <f>VLOOKUP(L4169,Table1[],2)</f>
        <v>50 - 59</v>
      </c>
      <c r="N4169" t="str">
        <f>INDEX(Table7[Column1],MATCH(O4169,Table7[Column2]))</f>
        <v>Learning Stage</v>
      </c>
      <c r="O4169">
        <v>1.7032449730000001</v>
      </c>
      <c r="P4169" t="str">
        <f>VLOOKUP(O4169,Table13[],2)</f>
        <v>1 - 5</v>
      </c>
      <c r="Q4169" t="str">
        <f>INDEX(Table8[Column1],MATCH(R4169,Table8[Column2]))</f>
        <v>Unexcused</v>
      </c>
      <c r="R4169">
        <v>166.8480576</v>
      </c>
      <c r="S4169">
        <f t="shared" si="131"/>
        <v>6.9520024000000005</v>
      </c>
      <c r="T4169" t="s">
        <v>19</v>
      </c>
    </row>
    <row r="4170" spans="1:20" x14ac:dyDescent="0.25">
      <c r="A4170">
        <v>4169</v>
      </c>
      <c r="B4170" t="s">
        <v>878</v>
      </c>
      <c r="C4170" t="s">
        <v>635</v>
      </c>
      <c r="D4170" t="str">
        <f t="shared" si="130"/>
        <v>Spinks Justin</v>
      </c>
      <c r="E4170" t="s">
        <v>22</v>
      </c>
      <c r="F4170" t="s">
        <v>439</v>
      </c>
      <c r="G4170" t="s">
        <v>17</v>
      </c>
      <c r="H4170" t="s">
        <v>18</v>
      </c>
      <c r="I4170" t="s">
        <v>439</v>
      </c>
      <c r="J4170" t="s">
        <v>19</v>
      </c>
      <c r="K4170" t="str">
        <f>INDEX(Table6[Column1],MATCH(L4170,Table6[Column2]))</f>
        <v>Young Adults</v>
      </c>
      <c r="L4170">
        <v>30.945793380000001</v>
      </c>
      <c r="M4170" t="str">
        <f>VLOOKUP(L4170,Table1[],2)</f>
        <v>30 - 39</v>
      </c>
      <c r="N4170" t="str">
        <f>INDEX(Table7[Column1],MATCH(O4170,Table7[Column2]))</f>
        <v>Learning Stage</v>
      </c>
      <c r="O4170">
        <v>3.240991352</v>
      </c>
      <c r="P4170" t="str">
        <f>VLOOKUP(O4170,Table13[],2)</f>
        <v>1 - 5</v>
      </c>
      <c r="Q4170" t="str">
        <f>INDEX(Table8[Column1],MATCH(R4170,Table8[Column2]))</f>
        <v>Scheduled</v>
      </c>
      <c r="R4170">
        <v>0</v>
      </c>
      <c r="S4170">
        <f t="shared" si="131"/>
        <v>0</v>
      </c>
      <c r="T4170" t="s">
        <v>19</v>
      </c>
    </row>
    <row r="4171" spans="1:20" x14ac:dyDescent="0.25">
      <c r="A4171">
        <v>4170</v>
      </c>
      <c r="B4171" t="s">
        <v>1186</v>
      </c>
      <c r="C4171" t="s">
        <v>713</v>
      </c>
      <c r="D4171" t="str">
        <f t="shared" si="130"/>
        <v>Jenkins Angela</v>
      </c>
      <c r="E4171" t="s">
        <v>15</v>
      </c>
      <c r="F4171" t="s">
        <v>30</v>
      </c>
      <c r="G4171" t="s">
        <v>611</v>
      </c>
      <c r="H4171" t="s">
        <v>612</v>
      </c>
      <c r="I4171" t="s">
        <v>30</v>
      </c>
      <c r="J4171" t="s">
        <v>19</v>
      </c>
      <c r="K4171" t="str">
        <f>INDEX(Table6[Column1],MATCH(L4171,Table6[Column2]))</f>
        <v>Teenagers</v>
      </c>
      <c r="L4171">
        <v>15.713446360000001</v>
      </c>
      <c r="M4171" t="e">
        <f>VLOOKUP(L4171,Table1[],2)</f>
        <v>#N/A</v>
      </c>
      <c r="N4171" t="str">
        <f>INDEX(Table7[Column1],MATCH(O4171,Table7[Column2]))</f>
        <v>Fitting in Stage</v>
      </c>
      <c r="O4171">
        <v>6.6406143650000002</v>
      </c>
      <c r="P4171" t="str">
        <f>VLOOKUP(O4171,Table13[],2)</f>
        <v>6 - 10</v>
      </c>
      <c r="Q4171" t="str">
        <f>INDEX(Table8[Column1],MATCH(R4171,Table8[Column2]))</f>
        <v>Scheduled</v>
      </c>
      <c r="R4171">
        <v>0</v>
      </c>
      <c r="S4171">
        <f t="shared" si="131"/>
        <v>0</v>
      </c>
      <c r="T4171" t="s">
        <v>19</v>
      </c>
    </row>
    <row r="4172" spans="1:20" x14ac:dyDescent="0.25">
      <c r="A4172">
        <v>4171</v>
      </c>
      <c r="B4172" t="s">
        <v>3776</v>
      </c>
      <c r="C4172" t="s">
        <v>1198</v>
      </c>
      <c r="D4172" t="str">
        <f t="shared" si="130"/>
        <v>Brooker Jamie</v>
      </c>
      <c r="E4172" t="s">
        <v>22</v>
      </c>
      <c r="F4172" t="s">
        <v>33</v>
      </c>
      <c r="G4172" t="s">
        <v>2305</v>
      </c>
      <c r="H4172" t="s">
        <v>1826</v>
      </c>
      <c r="I4172" t="s">
        <v>33</v>
      </c>
      <c r="J4172" t="s">
        <v>19</v>
      </c>
      <c r="K4172" t="str">
        <f>INDEX(Table6[Column1],MATCH(L4172,Table6[Column2]))</f>
        <v>Teenagers</v>
      </c>
      <c r="L4172">
        <v>17.434296509999999</v>
      </c>
      <c r="M4172" t="e">
        <f>VLOOKUP(L4172,Table1[],2)</f>
        <v>#N/A</v>
      </c>
      <c r="N4172" t="str">
        <f>INDEX(Table7[Column1],MATCH(O4172,Table7[Column2]))</f>
        <v>Fitting in Stage</v>
      </c>
      <c r="O4172">
        <v>6.5002609759999999</v>
      </c>
      <c r="P4172" t="str">
        <f>VLOOKUP(O4172,Table13[],2)</f>
        <v>6 - 10</v>
      </c>
      <c r="Q4172" t="str">
        <f>INDEX(Table8[Column1],MATCH(R4172,Table8[Column2]))</f>
        <v>Scheduled</v>
      </c>
      <c r="R4172">
        <v>0</v>
      </c>
      <c r="S4172">
        <f t="shared" si="131"/>
        <v>0</v>
      </c>
      <c r="T4172" t="s">
        <v>19</v>
      </c>
    </row>
    <row r="4173" spans="1:20" x14ac:dyDescent="0.25">
      <c r="A4173">
        <v>4172</v>
      </c>
      <c r="B4173" t="s">
        <v>3777</v>
      </c>
      <c r="C4173" t="s">
        <v>3208</v>
      </c>
      <c r="D4173" t="str">
        <f t="shared" si="130"/>
        <v>Barrows Maureen</v>
      </c>
      <c r="E4173" t="s">
        <v>15</v>
      </c>
      <c r="F4173" t="s">
        <v>169</v>
      </c>
      <c r="G4173" t="s">
        <v>2305</v>
      </c>
      <c r="H4173" t="s">
        <v>1826</v>
      </c>
      <c r="I4173" t="s">
        <v>169</v>
      </c>
      <c r="J4173" t="s">
        <v>19</v>
      </c>
      <c r="K4173" t="str">
        <f>INDEX(Table6[Column1],MATCH(L4173,Table6[Column2]))</f>
        <v>Young Adults</v>
      </c>
      <c r="L4173">
        <v>33.944272390000002</v>
      </c>
      <c r="M4173" t="str">
        <f>VLOOKUP(L4173,Table1[],2)</f>
        <v>30 - 39</v>
      </c>
      <c r="N4173" t="str">
        <f>INDEX(Table7[Column1],MATCH(O4173,Table7[Column2]))</f>
        <v>Learning Stage</v>
      </c>
      <c r="O4173">
        <v>5.8137427590000001</v>
      </c>
      <c r="P4173" t="str">
        <f>VLOOKUP(O4173,Table13[],2)</f>
        <v>1 - 5</v>
      </c>
      <c r="Q4173" t="str">
        <f>INDEX(Table8[Column1],MATCH(R4173,Table8[Column2]))</f>
        <v>Scheduled</v>
      </c>
      <c r="R4173">
        <v>24.59836482</v>
      </c>
      <c r="S4173">
        <f t="shared" si="131"/>
        <v>1.0249318675000001</v>
      </c>
      <c r="T4173" t="s">
        <v>19</v>
      </c>
    </row>
    <row r="4174" spans="1:20" x14ac:dyDescent="0.25">
      <c r="A4174">
        <v>4173</v>
      </c>
      <c r="B4174" t="s">
        <v>3618</v>
      </c>
      <c r="C4174" t="s">
        <v>456</v>
      </c>
      <c r="D4174" t="str">
        <f t="shared" si="130"/>
        <v>Dagostino Glen</v>
      </c>
      <c r="E4174" t="s">
        <v>22</v>
      </c>
      <c r="F4174" t="s">
        <v>505</v>
      </c>
      <c r="G4174" t="s">
        <v>17</v>
      </c>
      <c r="H4174" t="s">
        <v>18</v>
      </c>
      <c r="I4174" t="s">
        <v>24</v>
      </c>
      <c r="J4174" t="s">
        <v>19</v>
      </c>
      <c r="K4174" t="str">
        <f>INDEX(Table6[Column1],MATCH(L4174,Table6[Column2]))</f>
        <v>Adults</v>
      </c>
      <c r="L4174">
        <v>41.544452990000003</v>
      </c>
      <c r="M4174" t="str">
        <f>VLOOKUP(L4174,Table1[],2)</f>
        <v>40 - 49</v>
      </c>
      <c r="N4174" t="str">
        <f>INDEX(Table7[Column1],MATCH(O4174,Table7[Column2]))</f>
        <v>Learning Stage</v>
      </c>
      <c r="O4174">
        <v>5.1694069599999999</v>
      </c>
      <c r="P4174" t="str">
        <f>VLOOKUP(O4174,Table13[],2)</f>
        <v>1 - 5</v>
      </c>
      <c r="Q4174" t="str">
        <f>INDEX(Table8[Column1],MATCH(R4174,Table8[Column2]))</f>
        <v>Habitual</v>
      </c>
      <c r="R4174">
        <v>87.93995142</v>
      </c>
      <c r="S4174">
        <f t="shared" si="131"/>
        <v>3.6641646424999998</v>
      </c>
      <c r="T4174" t="s">
        <v>19</v>
      </c>
    </row>
    <row r="4175" spans="1:20" x14ac:dyDescent="0.25">
      <c r="A4175">
        <v>4174</v>
      </c>
      <c r="B4175" t="s">
        <v>3778</v>
      </c>
      <c r="C4175" t="s">
        <v>705</v>
      </c>
      <c r="D4175" t="str">
        <f t="shared" si="130"/>
        <v>Hawn Lauren</v>
      </c>
      <c r="E4175" t="s">
        <v>15</v>
      </c>
      <c r="F4175" t="s">
        <v>33</v>
      </c>
      <c r="G4175" t="s">
        <v>2305</v>
      </c>
      <c r="H4175" t="s">
        <v>1826</v>
      </c>
      <c r="I4175" t="s">
        <v>33</v>
      </c>
      <c r="J4175" t="s">
        <v>19</v>
      </c>
      <c r="K4175" t="str">
        <f>INDEX(Table6[Column1],MATCH(L4175,Table6[Column2]))</f>
        <v>Youth</v>
      </c>
      <c r="L4175">
        <v>27.318739350000001</v>
      </c>
      <c r="M4175" t="str">
        <f>VLOOKUP(L4175,Table1[],2)</f>
        <v>20 - 29</v>
      </c>
      <c r="N4175" t="str">
        <f>INDEX(Table7[Column1],MATCH(O4175,Table7[Column2]))</f>
        <v>Learning Stage</v>
      </c>
      <c r="O4175">
        <v>3.5919114150000002</v>
      </c>
      <c r="P4175" t="str">
        <f>VLOOKUP(O4175,Table13[],2)</f>
        <v>1 - 5</v>
      </c>
      <c r="Q4175" t="str">
        <f>INDEX(Table8[Column1],MATCH(R4175,Table8[Column2]))</f>
        <v>Scheduled</v>
      </c>
      <c r="R4175">
        <v>14.697420899999999</v>
      </c>
      <c r="S4175">
        <f t="shared" si="131"/>
        <v>0.6123925375</v>
      </c>
      <c r="T4175" t="s">
        <v>19</v>
      </c>
    </row>
    <row r="4176" spans="1:20" x14ac:dyDescent="0.25">
      <c r="A4176">
        <v>4175</v>
      </c>
      <c r="B4176" t="s">
        <v>3779</v>
      </c>
      <c r="C4176" t="s">
        <v>590</v>
      </c>
      <c r="D4176" t="str">
        <f t="shared" si="130"/>
        <v>Bautista Earl</v>
      </c>
      <c r="E4176" t="s">
        <v>22</v>
      </c>
      <c r="F4176" t="s">
        <v>33</v>
      </c>
      <c r="G4176" t="s">
        <v>2305</v>
      </c>
      <c r="H4176" t="s">
        <v>1826</v>
      </c>
      <c r="I4176" t="s">
        <v>33</v>
      </c>
      <c r="J4176" t="s">
        <v>19</v>
      </c>
      <c r="K4176" t="str">
        <f>INDEX(Table6[Column1],MATCH(L4176,Table6[Column2]))</f>
        <v>Young Adults</v>
      </c>
      <c r="L4176">
        <v>37.723563259999999</v>
      </c>
      <c r="M4176" t="str">
        <f>VLOOKUP(L4176,Table1[],2)</f>
        <v>30 - 39</v>
      </c>
      <c r="N4176" t="str">
        <f>INDEX(Table7[Column1],MATCH(O4176,Table7[Column2]))</f>
        <v>Fitting in Stage</v>
      </c>
      <c r="O4176">
        <v>7.12563324</v>
      </c>
      <c r="P4176" t="str">
        <f>VLOOKUP(O4176,Table13[],2)</f>
        <v>6 - 10</v>
      </c>
      <c r="Q4176" t="str">
        <f>INDEX(Table8[Column1],MATCH(R4176,Table8[Column2]))</f>
        <v>Maintained</v>
      </c>
      <c r="R4176">
        <v>42.488316099999999</v>
      </c>
      <c r="S4176">
        <f t="shared" si="131"/>
        <v>1.7703465041666664</v>
      </c>
      <c r="T4176" t="s">
        <v>19</v>
      </c>
    </row>
    <row r="4177" spans="1:20" x14ac:dyDescent="0.25">
      <c r="A4177">
        <v>4176</v>
      </c>
      <c r="B4177" t="s">
        <v>636</v>
      </c>
      <c r="C4177" t="s">
        <v>883</v>
      </c>
      <c r="D4177" t="str">
        <f t="shared" si="130"/>
        <v>Gomez Jason</v>
      </c>
      <c r="E4177" t="s">
        <v>22</v>
      </c>
      <c r="F4177" t="s">
        <v>1672</v>
      </c>
      <c r="G4177" t="s">
        <v>820</v>
      </c>
      <c r="H4177" t="s">
        <v>821</v>
      </c>
      <c r="I4177" t="s">
        <v>1472</v>
      </c>
      <c r="J4177" t="s">
        <v>19</v>
      </c>
      <c r="K4177" t="str">
        <f>INDEX(Table6[Column1],MATCH(L4177,Table6[Column2]))</f>
        <v>Adults</v>
      </c>
      <c r="L4177">
        <v>46.965850549999999</v>
      </c>
      <c r="M4177" t="str">
        <f>VLOOKUP(L4177,Table1[],2)</f>
        <v>40 - 49</v>
      </c>
      <c r="N4177" t="str">
        <f>INDEX(Table7[Column1],MATCH(O4177,Table7[Column2]))</f>
        <v>Learning Stage</v>
      </c>
      <c r="O4177">
        <v>4.3149793259999996</v>
      </c>
      <c r="P4177" t="str">
        <f>VLOOKUP(O4177,Table13[],2)</f>
        <v>1 - 5</v>
      </c>
      <c r="Q4177" t="str">
        <f>INDEX(Table8[Column1],MATCH(R4177,Table8[Column2]))</f>
        <v>Maintained</v>
      </c>
      <c r="R4177">
        <v>68.652390449999999</v>
      </c>
      <c r="S4177">
        <f t="shared" si="131"/>
        <v>2.8605162687499996</v>
      </c>
      <c r="T4177" t="s">
        <v>19</v>
      </c>
    </row>
    <row r="4178" spans="1:20" x14ac:dyDescent="0.25">
      <c r="A4178">
        <v>4177</v>
      </c>
      <c r="B4178" t="s">
        <v>1920</v>
      </c>
      <c r="C4178" t="s">
        <v>335</v>
      </c>
      <c r="D4178" t="str">
        <f t="shared" si="130"/>
        <v>Oliver Doris</v>
      </c>
      <c r="E4178" t="s">
        <v>15</v>
      </c>
      <c r="F4178" t="s">
        <v>169</v>
      </c>
      <c r="G4178" t="s">
        <v>2305</v>
      </c>
      <c r="H4178" t="s">
        <v>1826</v>
      </c>
      <c r="I4178" t="s">
        <v>169</v>
      </c>
      <c r="J4178" t="s">
        <v>19</v>
      </c>
      <c r="K4178" t="str">
        <f>INDEX(Table6[Column1],MATCH(L4178,Table6[Column2]))</f>
        <v>Seniors</v>
      </c>
      <c r="L4178">
        <v>68.874226100000001</v>
      </c>
      <c r="M4178" t="str">
        <f>VLOOKUP(L4178,Table1[],2)</f>
        <v>60 and Above</v>
      </c>
      <c r="N4178" t="str">
        <f>INDEX(Table7[Column1],MATCH(O4178,Table7[Column2]))</f>
        <v>Learning Stage</v>
      </c>
      <c r="O4178">
        <v>5.4429357679999999</v>
      </c>
      <c r="P4178" t="str">
        <f>VLOOKUP(O4178,Table13[],2)</f>
        <v>1 - 5</v>
      </c>
      <c r="Q4178" t="str">
        <f>INDEX(Table8[Column1],MATCH(R4178,Table8[Column2]))</f>
        <v>Violative</v>
      </c>
      <c r="R4178">
        <v>220.7950749</v>
      </c>
      <c r="S4178">
        <f t="shared" si="131"/>
        <v>9.1997947875000001</v>
      </c>
      <c r="T4178" t="s">
        <v>19</v>
      </c>
    </row>
    <row r="4179" spans="1:20" x14ac:dyDescent="0.25">
      <c r="A4179">
        <v>4178</v>
      </c>
      <c r="B4179" t="s">
        <v>831</v>
      </c>
      <c r="C4179" t="s">
        <v>272</v>
      </c>
      <c r="D4179" t="str">
        <f t="shared" si="130"/>
        <v>Webb Alan</v>
      </c>
      <c r="E4179" t="s">
        <v>22</v>
      </c>
      <c r="F4179" t="s">
        <v>27</v>
      </c>
      <c r="G4179" t="s">
        <v>2305</v>
      </c>
      <c r="H4179" t="s">
        <v>1826</v>
      </c>
      <c r="I4179" t="s">
        <v>27</v>
      </c>
      <c r="J4179" t="s">
        <v>19</v>
      </c>
      <c r="K4179" t="str">
        <f>INDEX(Table6[Column1],MATCH(L4179,Table6[Column2]))</f>
        <v>Young Adults</v>
      </c>
      <c r="L4179">
        <v>33.215460710000002</v>
      </c>
      <c r="M4179" t="str">
        <f>VLOOKUP(L4179,Table1[],2)</f>
        <v>30 - 39</v>
      </c>
      <c r="N4179" t="str">
        <f>INDEX(Table7[Column1],MATCH(O4179,Table7[Column2]))</f>
        <v>Learning Stage</v>
      </c>
      <c r="O4179">
        <v>5.0083753599999996</v>
      </c>
      <c r="P4179" t="str">
        <f>VLOOKUP(O4179,Table13[],2)</f>
        <v>1 - 5</v>
      </c>
      <c r="Q4179" t="str">
        <f>INDEX(Table8[Column1],MATCH(R4179,Table8[Column2]))</f>
        <v>Scheduled</v>
      </c>
      <c r="R4179">
        <v>0</v>
      </c>
      <c r="S4179">
        <f t="shared" si="131"/>
        <v>0</v>
      </c>
      <c r="T4179" t="s">
        <v>19</v>
      </c>
    </row>
    <row r="4180" spans="1:20" x14ac:dyDescent="0.25">
      <c r="A4180">
        <v>4179</v>
      </c>
      <c r="B4180" t="s">
        <v>2097</v>
      </c>
      <c r="C4180" t="s">
        <v>3780</v>
      </c>
      <c r="D4180" t="str">
        <f t="shared" si="130"/>
        <v>Hake Chi</v>
      </c>
      <c r="E4180" t="s">
        <v>22</v>
      </c>
      <c r="F4180" t="s">
        <v>407</v>
      </c>
      <c r="G4180" t="s">
        <v>2305</v>
      </c>
      <c r="H4180" t="s">
        <v>1826</v>
      </c>
      <c r="I4180" t="s">
        <v>407</v>
      </c>
      <c r="J4180" t="s">
        <v>19</v>
      </c>
      <c r="K4180" t="str">
        <f>INDEX(Table6[Column1],MATCH(L4180,Table6[Column2]))</f>
        <v>Young Adults</v>
      </c>
      <c r="L4180">
        <v>36.05877246</v>
      </c>
      <c r="M4180" t="str">
        <f>VLOOKUP(L4180,Table1[],2)</f>
        <v>30 - 39</v>
      </c>
      <c r="N4180" t="str">
        <f>INDEX(Table7[Column1],MATCH(O4180,Table7[Column2]))</f>
        <v>Learning Stage</v>
      </c>
      <c r="O4180">
        <v>2.0064684260000001</v>
      </c>
      <c r="P4180" t="str">
        <f>VLOOKUP(O4180,Table13[],2)</f>
        <v>1 - 5</v>
      </c>
      <c r="Q4180" t="str">
        <f>INDEX(Table8[Column1],MATCH(R4180,Table8[Column2]))</f>
        <v>Maintained</v>
      </c>
      <c r="R4180">
        <v>58.138499379999999</v>
      </c>
      <c r="S4180">
        <f t="shared" si="131"/>
        <v>2.4224374741666668</v>
      </c>
      <c r="T4180" t="s">
        <v>19</v>
      </c>
    </row>
    <row r="4181" spans="1:20" x14ac:dyDescent="0.25">
      <c r="A4181">
        <v>4180</v>
      </c>
      <c r="B4181" t="s">
        <v>2162</v>
      </c>
      <c r="C4181" t="s">
        <v>66</v>
      </c>
      <c r="D4181" t="str">
        <f t="shared" si="130"/>
        <v>Luna Anne</v>
      </c>
      <c r="E4181" t="s">
        <v>15</v>
      </c>
      <c r="F4181" t="s">
        <v>84</v>
      </c>
      <c r="G4181" t="s">
        <v>2305</v>
      </c>
      <c r="H4181" t="s">
        <v>1826</v>
      </c>
      <c r="I4181" t="s">
        <v>84</v>
      </c>
      <c r="J4181" t="s">
        <v>19</v>
      </c>
      <c r="K4181" t="str">
        <f>INDEX(Table6[Column1],MATCH(L4181,Table6[Column2]))</f>
        <v>Adults</v>
      </c>
      <c r="L4181">
        <v>40.261345370000001</v>
      </c>
      <c r="M4181" t="str">
        <f>VLOOKUP(L4181,Table1[],2)</f>
        <v>40 - 49</v>
      </c>
      <c r="N4181" t="str">
        <f>INDEX(Table7[Column1],MATCH(O4181,Table7[Column2]))</f>
        <v>Learning Stage</v>
      </c>
      <c r="O4181">
        <v>4.3101661739999999</v>
      </c>
      <c r="P4181" t="str">
        <f>VLOOKUP(O4181,Table13[],2)</f>
        <v>1 - 5</v>
      </c>
      <c r="Q4181" t="str">
        <f>INDEX(Table8[Column1],MATCH(R4181,Table8[Column2]))</f>
        <v>Maintained</v>
      </c>
      <c r="R4181">
        <v>42.557692039999999</v>
      </c>
      <c r="S4181">
        <f t="shared" si="131"/>
        <v>1.7732371683333332</v>
      </c>
      <c r="T4181" t="s">
        <v>19</v>
      </c>
    </row>
    <row r="4182" spans="1:20" x14ac:dyDescent="0.25">
      <c r="A4182">
        <v>4181</v>
      </c>
      <c r="B4182" t="s">
        <v>366</v>
      </c>
      <c r="C4182" t="s">
        <v>3781</v>
      </c>
      <c r="D4182" t="str">
        <f t="shared" si="130"/>
        <v>Hernandez Dona</v>
      </c>
      <c r="E4182" t="s">
        <v>15</v>
      </c>
      <c r="F4182" t="s">
        <v>95</v>
      </c>
      <c r="G4182" t="s">
        <v>2305</v>
      </c>
      <c r="H4182" t="s">
        <v>1826</v>
      </c>
      <c r="I4182" t="s">
        <v>87</v>
      </c>
      <c r="J4182" t="s">
        <v>19</v>
      </c>
      <c r="K4182" t="str">
        <f>INDEX(Table6[Column1],MATCH(L4182,Table6[Column2]))</f>
        <v>Adults</v>
      </c>
      <c r="L4182">
        <v>42.46904825</v>
      </c>
      <c r="M4182" t="str">
        <f>VLOOKUP(L4182,Table1[],2)</f>
        <v>40 - 49</v>
      </c>
      <c r="N4182" t="str">
        <f>INDEX(Table7[Column1],MATCH(O4182,Table7[Column2]))</f>
        <v>Fitting in Stage</v>
      </c>
      <c r="O4182">
        <v>6.18166642</v>
      </c>
      <c r="P4182" t="str">
        <f>VLOOKUP(O4182,Table13[],2)</f>
        <v>6 - 10</v>
      </c>
      <c r="Q4182" t="str">
        <f>INDEX(Table8[Column1],MATCH(R4182,Table8[Column2]))</f>
        <v>Maintained</v>
      </c>
      <c r="R4182">
        <v>45.633451649999998</v>
      </c>
      <c r="S4182">
        <f t="shared" si="131"/>
        <v>1.9013938187499999</v>
      </c>
      <c r="T4182" t="s">
        <v>19</v>
      </c>
    </row>
    <row r="4183" spans="1:20" x14ac:dyDescent="0.25">
      <c r="A4183">
        <v>4182</v>
      </c>
      <c r="B4183" t="s">
        <v>2861</v>
      </c>
      <c r="C4183" t="s">
        <v>1118</v>
      </c>
      <c r="D4183" t="str">
        <f t="shared" si="130"/>
        <v>Petersen Barry</v>
      </c>
      <c r="E4183" t="s">
        <v>22</v>
      </c>
      <c r="F4183" t="s">
        <v>33</v>
      </c>
      <c r="G4183" t="s">
        <v>2305</v>
      </c>
      <c r="H4183" t="s">
        <v>1826</v>
      </c>
      <c r="I4183" t="s">
        <v>33</v>
      </c>
      <c r="J4183" t="s">
        <v>19</v>
      </c>
      <c r="K4183" t="str">
        <f>INDEX(Table6[Column1],MATCH(L4183,Table6[Column2]))</f>
        <v>Adults</v>
      </c>
      <c r="L4183">
        <v>42.491894610000003</v>
      </c>
      <c r="M4183" t="str">
        <f>VLOOKUP(L4183,Table1[],2)</f>
        <v>40 - 49</v>
      </c>
      <c r="N4183" t="str">
        <f>INDEX(Table7[Column1],MATCH(O4183,Table7[Column2]))</f>
        <v>Learning Stage</v>
      </c>
      <c r="O4183">
        <v>2.7859498450000002</v>
      </c>
      <c r="P4183" t="str">
        <f>VLOOKUP(O4183,Table13[],2)</f>
        <v>1 - 5</v>
      </c>
      <c r="Q4183" t="str">
        <f>INDEX(Table8[Column1],MATCH(R4183,Table8[Column2]))</f>
        <v>Maintained</v>
      </c>
      <c r="R4183">
        <v>63.837752279999997</v>
      </c>
      <c r="S4183">
        <f t="shared" si="131"/>
        <v>2.6599063449999996</v>
      </c>
      <c r="T4183" t="s">
        <v>19</v>
      </c>
    </row>
    <row r="4184" spans="1:20" x14ac:dyDescent="0.25">
      <c r="A4184">
        <v>4183</v>
      </c>
      <c r="B4184" t="s">
        <v>3782</v>
      </c>
      <c r="C4184" t="s">
        <v>89</v>
      </c>
      <c r="D4184" t="str">
        <f t="shared" si="130"/>
        <v>Wescott Joseph</v>
      </c>
      <c r="E4184" t="s">
        <v>22</v>
      </c>
      <c r="F4184" t="s">
        <v>30</v>
      </c>
      <c r="G4184" t="s">
        <v>611</v>
      </c>
      <c r="H4184" t="s">
        <v>612</v>
      </c>
      <c r="I4184" t="s">
        <v>30</v>
      </c>
      <c r="J4184" t="s">
        <v>19</v>
      </c>
      <c r="K4184" t="str">
        <f>INDEX(Table6[Column1],MATCH(L4184,Table6[Column2]))</f>
        <v>Adults</v>
      </c>
      <c r="L4184">
        <v>40.045833860000002</v>
      </c>
      <c r="M4184" t="str">
        <f>VLOOKUP(L4184,Table1[],2)</f>
        <v>40 - 49</v>
      </c>
      <c r="N4184" t="str">
        <f>INDEX(Table7[Column1],MATCH(O4184,Table7[Column2]))</f>
        <v>Learning Stage</v>
      </c>
      <c r="O4184">
        <v>2.1962028810000001</v>
      </c>
      <c r="P4184" t="str">
        <f>VLOOKUP(O4184,Table13[],2)</f>
        <v>1 - 5</v>
      </c>
      <c r="Q4184" t="str">
        <f>INDEX(Table8[Column1],MATCH(R4184,Table8[Column2]))</f>
        <v>Maintained</v>
      </c>
      <c r="R4184">
        <v>42.342310159999997</v>
      </c>
      <c r="S4184">
        <f t="shared" si="131"/>
        <v>1.7642629233333331</v>
      </c>
      <c r="T4184" t="s">
        <v>19</v>
      </c>
    </row>
    <row r="4185" spans="1:20" x14ac:dyDescent="0.25">
      <c r="A4185">
        <v>4184</v>
      </c>
      <c r="B4185" t="s">
        <v>1724</v>
      </c>
      <c r="C4185" t="s">
        <v>3783</v>
      </c>
      <c r="D4185" t="str">
        <f t="shared" si="130"/>
        <v>Curry Genevieve</v>
      </c>
      <c r="E4185" t="s">
        <v>15</v>
      </c>
      <c r="F4185" t="s">
        <v>169</v>
      </c>
      <c r="G4185" t="s">
        <v>2305</v>
      </c>
      <c r="H4185" t="s">
        <v>1826</v>
      </c>
      <c r="I4185" t="s">
        <v>169</v>
      </c>
      <c r="J4185" t="s">
        <v>19</v>
      </c>
      <c r="K4185" t="str">
        <f>INDEX(Table6[Column1],MATCH(L4185,Table6[Column2]))</f>
        <v>Adults</v>
      </c>
      <c r="L4185">
        <v>43.511038310000004</v>
      </c>
      <c r="M4185" t="str">
        <f>VLOOKUP(L4185,Table1[],2)</f>
        <v>40 - 49</v>
      </c>
      <c r="N4185" t="str">
        <f>INDEX(Table7[Column1],MATCH(O4185,Table7[Column2]))</f>
        <v>Learning Stage</v>
      </c>
      <c r="O4185">
        <v>4.3270524889999997</v>
      </c>
      <c r="P4185" t="str">
        <f>VLOOKUP(O4185,Table13[],2)</f>
        <v>1 - 5</v>
      </c>
      <c r="Q4185" t="str">
        <f>INDEX(Table8[Column1],MATCH(R4185,Table8[Column2]))</f>
        <v>Maintained</v>
      </c>
      <c r="R4185">
        <v>46.385198809999999</v>
      </c>
      <c r="S4185">
        <f t="shared" si="131"/>
        <v>1.9327166170833334</v>
      </c>
      <c r="T4185" t="s">
        <v>19</v>
      </c>
    </row>
    <row r="4186" spans="1:20" x14ac:dyDescent="0.25">
      <c r="A4186">
        <v>4185</v>
      </c>
      <c r="B4186" t="s">
        <v>3784</v>
      </c>
      <c r="C4186" t="s">
        <v>1093</v>
      </c>
      <c r="D4186" t="str">
        <f t="shared" si="130"/>
        <v>Ferrell Derrick</v>
      </c>
      <c r="E4186" t="s">
        <v>22</v>
      </c>
      <c r="F4186" t="s">
        <v>407</v>
      </c>
      <c r="G4186" t="s">
        <v>2305</v>
      </c>
      <c r="H4186" t="s">
        <v>1826</v>
      </c>
      <c r="I4186" t="s">
        <v>407</v>
      </c>
      <c r="J4186" t="s">
        <v>19</v>
      </c>
      <c r="K4186" t="str">
        <f>INDEX(Table6[Column1],MATCH(L4186,Table6[Column2]))</f>
        <v>Seniors</v>
      </c>
      <c r="L4186">
        <v>60.652704120000003</v>
      </c>
      <c r="M4186" t="str">
        <f>VLOOKUP(L4186,Table1[],2)</f>
        <v>60 and Above</v>
      </c>
      <c r="N4186" t="str">
        <f>INDEX(Table7[Column1],MATCH(O4186,Table7[Column2]))</f>
        <v>Learning Stage</v>
      </c>
      <c r="O4186">
        <v>4.1712017770000003</v>
      </c>
      <c r="P4186" t="str">
        <f>VLOOKUP(O4186,Table13[],2)</f>
        <v>1 - 5</v>
      </c>
      <c r="Q4186" t="str">
        <f>INDEX(Table8[Column1],MATCH(R4186,Table8[Column2]))</f>
        <v>Habitual</v>
      </c>
      <c r="R4186">
        <v>98.080338609999998</v>
      </c>
      <c r="S4186">
        <f t="shared" si="131"/>
        <v>4.0866807754166672</v>
      </c>
      <c r="T4186" t="s">
        <v>19</v>
      </c>
    </row>
    <row r="4187" spans="1:20" x14ac:dyDescent="0.25">
      <c r="A4187">
        <v>4186</v>
      </c>
      <c r="B4187" t="s">
        <v>1932</v>
      </c>
      <c r="C4187" t="s">
        <v>368</v>
      </c>
      <c r="D4187" t="str">
        <f t="shared" si="130"/>
        <v>Covington Frank</v>
      </c>
      <c r="E4187" t="s">
        <v>22</v>
      </c>
      <c r="F4187" t="s">
        <v>358</v>
      </c>
      <c r="G4187" t="s">
        <v>17</v>
      </c>
      <c r="H4187" t="s">
        <v>18</v>
      </c>
      <c r="I4187" t="s">
        <v>358</v>
      </c>
      <c r="J4187" t="s">
        <v>19</v>
      </c>
      <c r="K4187" t="str">
        <f>INDEX(Table6[Column1],MATCH(L4187,Table6[Column2]))</f>
        <v>Young Adults</v>
      </c>
      <c r="L4187">
        <v>34.568348909999997</v>
      </c>
      <c r="M4187" t="str">
        <f>VLOOKUP(L4187,Table1[],2)</f>
        <v>30 - 39</v>
      </c>
      <c r="N4187" t="str">
        <f>INDEX(Table7[Column1],MATCH(O4187,Table7[Column2]))</f>
        <v>Learning Stage</v>
      </c>
      <c r="O4187">
        <v>5.0359177480000001</v>
      </c>
      <c r="P4187" t="str">
        <f>VLOOKUP(O4187,Table13[],2)</f>
        <v>1 - 5</v>
      </c>
      <c r="Q4187" t="str">
        <f>INDEX(Table8[Column1],MATCH(R4187,Table8[Column2]))</f>
        <v>Scheduled</v>
      </c>
      <c r="R4187">
        <v>7.4213899320000003</v>
      </c>
      <c r="S4187">
        <f t="shared" si="131"/>
        <v>0.30922458050000001</v>
      </c>
      <c r="T4187" t="s">
        <v>19</v>
      </c>
    </row>
    <row r="4188" spans="1:20" x14ac:dyDescent="0.25">
      <c r="A4188">
        <v>4187</v>
      </c>
      <c r="B4188" t="s">
        <v>853</v>
      </c>
      <c r="C4188" t="s">
        <v>196</v>
      </c>
      <c r="D4188" t="str">
        <f t="shared" si="130"/>
        <v>King Carol</v>
      </c>
      <c r="E4188" t="s">
        <v>15</v>
      </c>
      <c r="F4188" t="s">
        <v>30</v>
      </c>
      <c r="G4188" t="s">
        <v>611</v>
      </c>
      <c r="H4188" t="s">
        <v>612</v>
      </c>
      <c r="I4188" t="s">
        <v>30</v>
      </c>
      <c r="J4188" t="s">
        <v>19</v>
      </c>
      <c r="K4188" t="str">
        <f>INDEX(Table6[Column1],MATCH(L4188,Table6[Column2]))</f>
        <v>Adults</v>
      </c>
      <c r="L4188">
        <v>46.349551220000002</v>
      </c>
      <c r="M4188" t="str">
        <f>VLOOKUP(L4188,Table1[],2)</f>
        <v>40 - 49</v>
      </c>
      <c r="N4188" t="str">
        <f>INDEX(Table7[Column1],MATCH(O4188,Table7[Column2]))</f>
        <v>Learning Stage</v>
      </c>
      <c r="O4188">
        <v>4.6796637739999998</v>
      </c>
      <c r="P4188" t="str">
        <f>VLOOKUP(O4188,Table13[],2)</f>
        <v>1 - 5</v>
      </c>
      <c r="Q4188" t="str">
        <f>INDEX(Table8[Column1],MATCH(R4188,Table8[Column2]))</f>
        <v>Habitual</v>
      </c>
      <c r="R4188">
        <v>94.54579133</v>
      </c>
      <c r="S4188">
        <f t="shared" si="131"/>
        <v>3.9394079720833335</v>
      </c>
      <c r="T4188" t="s">
        <v>19</v>
      </c>
    </row>
    <row r="4189" spans="1:20" x14ac:dyDescent="0.25">
      <c r="A4189">
        <v>4188</v>
      </c>
      <c r="B4189" t="s">
        <v>3623</v>
      </c>
      <c r="C4189" t="s">
        <v>842</v>
      </c>
      <c r="D4189" t="str">
        <f t="shared" si="130"/>
        <v>Marsh Leslie</v>
      </c>
      <c r="E4189" t="s">
        <v>15</v>
      </c>
      <c r="F4189" t="s">
        <v>33</v>
      </c>
      <c r="G4189" t="s">
        <v>2305</v>
      </c>
      <c r="H4189" t="s">
        <v>1826</v>
      </c>
      <c r="I4189" t="s">
        <v>33</v>
      </c>
      <c r="J4189" t="s">
        <v>19</v>
      </c>
      <c r="K4189" t="str">
        <f>INDEX(Table6[Column1],MATCH(L4189,Table6[Column2]))</f>
        <v>Adults</v>
      </c>
      <c r="L4189">
        <v>44.055061309999999</v>
      </c>
      <c r="M4189" t="str">
        <f>VLOOKUP(L4189,Table1[],2)</f>
        <v>40 - 49</v>
      </c>
      <c r="N4189" t="str">
        <f>INDEX(Table7[Column1],MATCH(O4189,Table7[Column2]))</f>
        <v>Learning Stage</v>
      </c>
      <c r="O4189">
        <v>2.5107223620000001</v>
      </c>
      <c r="P4189" t="str">
        <f>VLOOKUP(O4189,Table13[],2)</f>
        <v>1 - 5</v>
      </c>
      <c r="Q4189" t="str">
        <f>INDEX(Table8[Column1],MATCH(R4189,Table8[Column2]))</f>
        <v>Excused</v>
      </c>
      <c r="R4189">
        <v>133.35897879999999</v>
      </c>
      <c r="S4189">
        <f t="shared" si="131"/>
        <v>5.5566241166666668</v>
      </c>
      <c r="T4189" t="s">
        <v>19</v>
      </c>
    </row>
    <row r="4190" spans="1:20" x14ac:dyDescent="0.25">
      <c r="A4190">
        <v>4189</v>
      </c>
      <c r="B4190" t="s">
        <v>3785</v>
      </c>
      <c r="C4190" t="s">
        <v>104</v>
      </c>
      <c r="D4190" t="str">
        <f t="shared" si="130"/>
        <v>Drye Ashley</v>
      </c>
      <c r="E4190" t="s">
        <v>15</v>
      </c>
      <c r="F4190" t="s">
        <v>38</v>
      </c>
      <c r="G4190" t="s">
        <v>17</v>
      </c>
      <c r="H4190" t="s">
        <v>18</v>
      </c>
      <c r="I4190" t="s">
        <v>38</v>
      </c>
      <c r="J4190" t="s">
        <v>19</v>
      </c>
      <c r="K4190" t="str">
        <f>INDEX(Table6[Column1],MATCH(L4190,Table6[Column2]))</f>
        <v>Adults</v>
      </c>
      <c r="L4190">
        <v>47.208236479999997</v>
      </c>
      <c r="M4190" t="str">
        <f>VLOOKUP(L4190,Table1[],2)</f>
        <v>40 - 49</v>
      </c>
      <c r="N4190" t="str">
        <f>INDEX(Table7[Column1],MATCH(O4190,Table7[Column2]))</f>
        <v>Fitting in Stage</v>
      </c>
      <c r="O4190">
        <v>6.6695680929999996</v>
      </c>
      <c r="P4190" t="str">
        <f>VLOOKUP(O4190,Table13[],2)</f>
        <v>6 - 10</v>
      </c>
      <c r="Q4190" t="str">
        <f>INDEX(Table8[Column1],MATCH(R4190,Table8[Column2]))</f>
        <v>Maintained</v>
      </c>
      <c r="R4190">
        <v>70.920011619999997</v>
      </c>
      <c r="S4190">
        <f t="shared" si="131"/>
        <v>2.9550004841666664</v>
      </c>
      <c r="T4190" t="s">
        <v>19</v>
      </c>
    </row>
    <row r="4191" spans="1:20" x14ac:dyDescent="0.25">
      <c r="A4191">
        <v>4190</v>
      </c>
      <c r="B4191" t="s">
        <v>3786</v>
      </c>
      <c r="C4191" t="s">
        <v>525</v>
      </c>
      <c r="D4191" t="str">
        <f t="shared" si="130"/>
        <v>Joplin Amanda</v>
      </c>
      <c r="E4191" t="s">
        <v>15</v>
      </c>
      <c r="F4191" t="s">
        <v>30</v>
      </c>
      <c r="G4191" t="s">
        <v>611</v>
      </c>
      <c r="H4191" t="s">
        <v>612</v>
      </c>
      <c r="I4191" t="s">
        <v>30</v>
      </c>
      <c r="J4191" t="s">
        <v>19</v>
      </c>
      <c r="K4191" t="str">
        <f>INDEX(Table6[Column1],MATCH(L4191,Table6[Column2]))</f>
        <v>Young Adults</v>
      </c>
      <c r="L4191">
        <v>31.329964839999999</v>
      </c>
      <c r="M4191" t="str">
        <f>VLOOKUP(L4191,Table1[],2)</f>
        <v>30 - 39</v>
      </c>
      <c r="N4191" t="str">
        <f>INDEX(Table7[Column1],MATCH(O4191,Table7[Column2]))</f>
        <v>Learning Stage</v>
      </c>
      <c r="O4191">
        <v>5.2453732259999999</v>
      </c>
      <c r="P4191" t="str">
        <f>VLOOKUP(O4191,Table13[],2)</f>
        <v>1 - 5</v>
      </c>
      <c r="Q4191" t="str">
        <f>INDEX(Table8[Column1],MATCH(R4191,Table8[Column2]))</f>
        <v>Scheduled</v>
      </c>
      <c r="R4191">
        <v>25.599744139999999</v>
      </c>
      <c r="S4191">
        <f t="shared" si="131"/>
        <v>1.0666560058333332</v>
      </c>
      <c r="T4191" t="s">
        <v>19</v>
      </c>
    </row>
    <row r="4192" spans="1:20" x14ac:dyDescent="0.25">
      <c r="A4192">
        <v>4191</v>
      </c>
      <c r="B4192" t="s">
        <v>3787</v>
      </c>
      <c r="C4192" t="s">
        <v>3788</v>
      </c>
      <c r="D4192" t="str">
        <f t="shared" si="130"/>
        <v>Camacho Luz</v>
      </c>
      <c r="E4192" t="s">
        <v>15</v>
      </c>
      <c r="F4192" t="s">
        <v>27</v>
      </c>
      <c r="G4192" t="s">
        <v>2305</v>
      </c>
      <c r="H4192" t="s">
        <v>1826</v>
      </c>
      <c r="I4192" t="s">
        <v>27</v>
      </c>
      <c r="J4192" t="s">
        <v>19</v>
      </c>
      <c r="K4192" t="str">
        <f>INDEX(Table6[Column1],MATCH(L4192,Table6[Column2]))</f>
        <v>Adults</v>
      </c>
      <c r="L4192">
        <v>48.250771589999999</v>
      </c>
      <c r="M4192" t="str">
        <f>VLOOKUP(L4192,Table1[],2)</f>
        <v>40 - 49</v>
      </c>
      <c r="N4192" t="str">
        <f>INDEX(Table7[Column1],MATCH(O4192,Table7[Column2]))</f>
        <v>Learning Stage</v>
      </c>
      <c r="O4192">
        <v>4.2577065340000004</v>
      </c>
      <c r="P4192" t="str">
        <f>VLOOKUP(O4192,Table13[],2)</f>
        <v>1 - 5</v>
      </c>
      <c r="Q4192" t="str">
        <f>INDEX(Table8[Column1],MATCH(R4192,Table8[Column2]))</f>
        <v>Unexcused</v>
      </c>
      <c r="R4192">
        <v>178.550006</v>
      </c>
      <c r="S4192">
        <f t="shared" si="131"/>
        <v>7.4395835833333335</v>
      </c>
      <c r="T4192" t="s">
        <v>19</v>
      </c>
    </row>
    <row r="4193" spans="1:20" x14ac:dyDescent="0.25">
      <c r="A4193">
        <v>4192</v>
      </c>
      <c r="B4193" t="s">
        <v>3789</v>
      </c>
      <c r="C4193" t="s">
        <v>144</v>
      </c>
      <c r="D4193" t="str">
        <f t="shared" si="130"/>
        <v>Oram David</v>
      </c>
      <c r="E4193" t="s">
        <v>22</v>
      </c>
      <c r="F4193" t="s">
        <v>818</v>
      </c>
      <c r="G4193" t="s">
        <v>2305</v>
      </c>
      <c r="H4193" t="s">
        <v>1826</v>
      </c>
      <c r="I4193" t="s">
        <v>54</v>
      </c>
      <c r="J4193" t="s">
        <v>19</v>
      </c>
      <c r="K4193" t="str">
        <f>INDEX(Table6[Column1],MATCH(L4193,Table6[Column2]))</f>
        <v>Young Adults</v>
      </c>
      <c r="L4193">
        <v>39.429392970000002</v>
      </c>
      <c r="M4193" t="str">
        <f>VLOOKUP(L4193,Table1[],2)</f>
        <v>30 - 39</v>
      </c>
      <c r="N4193" t="str">
        <f>INDEX(Table7[Column1],MATCH(O4193,Table7[Column2]))</f>
        <v>Learning Stage</v>
      </c>
      <c r="O4193">
        <v>5.4705499069999997</v>
      </c>
      <c r="P4193" t="str">
        <f>VLOOKUP(O4193,Table13[],2)</f>
        <v>1 - 5</v>
      </c>
      <c r="Q4193" t="str">
        <f>INDEX(Table8[Column1],MATCH(R4193,Table8[Column2]))</f>
        <v>Maintained</v>
      </c>
      <c r="R4193">
        <v>45.725112420000002</v>
      </c>
      <c r="S4193">
        <f t="shared" si="131"/>
        <v>1.9052130175000002</v>
      </c>
      <c r="T4193" t="s">
        <v>19</v>
      </c>
    </row>
    <row r="4194" spans="1:20" x14ac:dyDescent="0.25">
      <c r="A4194">
        <v>4193</v>
      </c>
      <c r="B4194" t="s">
        <v>3790</v>
      </c>
      <c r="C4194" t="s">
        <v>401</v>
      </c>
      <c r="D4194" t="str">
        <f t="shared" si="130"/>
        <v>Willson Michael</v>
      </c>
      <c r="E4194" t="s">
        <v>22</v>
      </c>
      <c r="F4194" t="s">
        <v>424</v>
      </c>
      <c r="G4194" t="s">
        <v>1060</v>
      </c>
      <c r="H4194" t="s">
        <v>1061</v>
      </c>
      <c r="I4194" t="s">
        <v>121</v>
      </c>
      <c r="J4194" t="s">
        <v>19</v>
      </c>
      <c r="K4194" t="str">
        <f>INDEX(Table6[Column1],MATCH(L4194,Table6[Column2]))</f>
        <v>Elders</v>
      </c>
      <c r="L4194">
        <v>51.703338219999999</v>
      </c>
      <c r="M4194" t="str">
        <f>VLOOKUP(L4194,Table1[],2)</f>
        <v>50 - 59</v>
      </c>
      <c r="N4194" t="str">
        <f>INDEX(Table7[Column1],MATCH(O4194,Table7[Column2]))</f>
        <v>Learning Stage</v>
      </c>
      <c r="O4194">
        <v>4.1555908300000004</v>
      </c>
      <c r="P4194" t="str">
        <f>VLOOKUP(O4194,Table13[],2)</f>
        <v>1 - 5</v>
      </c>
      <c r="Q4194" t="str">
        <f>INDEX(Table8[Column1],MATCH(R4194,Table8[Column2]))</f>
        <v>Unexcused</v>
      </c>
      <c r="R4194">
        <v>159.15335379999999</v>
      </c>
      <c r="S4194">
        <f t="shared" si="131"/>
        <v>6.6313897416666654</v>
      </c>
      <c r="T4194" t="s">
        <v>19</v>
      </c>
    </row>
    <row r="4195" spans="1:20" x14ac:dyDescent="0.25">
      <c r="A4195">
        <v>4194</v>
      </c>
      <c r="B4195" t="s">
        <v>3791</v>
      </c>
      <c r="C4195" t="s">
        <v>2808</v>
      </c>
      <c r="D4195" t="str">
        <f t="shared" si="130"/>
        <v>Wagaman Caleb</v>
      </c>
      <c r="E4195" t="s">
        <v>22</v>
      </c>
      <c r="F4195" t="s">
        <v>24</v>
      </c>
      <c r="G4195" t="s">
        <v>17</v>
      </c>
      <c r="H4195" t="s">
        <v>18</v>
      </c>
      <c r="I4195" t="s">
        <v>24</v>
      </c>
      <c r="J4195" t="s">
        <v>19</v>
      </c>
      <c r="K4195" t="str">
        <f>INDEX(Table6[Column1],MATCH(L4195,Table6[Column2]))</f>
        <v>Young Adults</v>
      </c>
      <c r="L4195">
        <v>36.718021010000001</v>
      </c>
      <c r="M4195" t="str">
        <f>VLOOKUP(L4195,Table1[],2)</f>
        <v>30 - 39</v>
      </c>
      <c r="N4195" t="str">
        <f>INDEX(Table7[Column1],MATCH(O4195,Table7[Column2]))</f>
        <v>Learning Stage</v>
      </c>
      <c r="O4195">
        <v>1.857649975</v>
      </c>
      <c r="P4195" t="str">
        <f>VLOOKUP(O4195,Table13[],2)</f>
        <v>1 - 5</v>
      </c>
      <c r="Q4195" t="str">
        <f>INDEX(Table8[Column1],MATCH(R4195,Table8[Column2]))</f>
        <v>Habitual</v>
      </c>
      <c r="R4195">
        <v>95.891247109999995</v>
      </c>
      <c r="S4195">
        <f t="shared" si="131"/>
        <v>3.9954686295833333</v>
      </c>
      <c r="T4195" t="s">
        <v>19</v>
      </c>
    </row>
    <row r="4196" spans="1:20" x14ac:dyDescent="0.25">
      <c r="A4196">
        <v>4195</v>
      </c>
      <c r="B4196" t="s">
        <v>3792</v>
      </c>
      <c r="C4196" t="s">
        <v>679</v>
      </c>
      <c r="D4196" t="str">
        <f t="shared" si="130"/>
        <v>Lipman Margaret</v>
      </c>
      <c r="E4196" t="s">
        <v>15</v>
      </c>
      <c r="F4196" t="s">
        <v>33</v>
      </c>
      <c r="G4196" t="s">
        <v>2305</v>
      </c>
      <c r="H4196" t="s">
        <v>1826</v>
      </c>
      <c r="I4196" t="s">
        <v>33</v>
      </c>
      <c r="J4196" t="s">
        <v>19</v>
      </c>
      <c r="K4196" t="str">
        <f>INDEX(Table6[Column1],MATCH(L4196,Table6[Column2]))</f>
        <v>Adults</v>
      </c>
      <c r="L4196">
        <v>45.142845639999997</v>
      </c>
      <c r="M4196" t="str">
        <f>VLOOKUP(L4196,Table1[],2)</f>
        <v>40 - 49</v>
      </c>
      <c r="N4196" t="str">
        <f>INDEX(Table7[Column1],MATCH(O4196,Table7[Column2]))</f>
        <v>Learning Stage</v>
      </c>
      <c r="O4196">
        <v>5.64974577</v>
      </c>
      <c r="P4196" t="str">
        <f>VLOOKUP(O4196,Table13[],2)</f>
        <v>1 - 5</v>
      </c>
      <c r="Q4196" t="str">
        <f>INDEX(Table8[Column1],MATCH(R4196,Table8[Column2]))</f>
        <v>Habitual</v>
      </c>
      <c r="R4196">
        <v>86.020586809999998</v>
      </c>
      <c r="S4196">
        <f t="shared" si="131"/>
        <v>3.5841911170833334</v>
      </c>
      <c r="T4196" t="s">
        <v>19</v>
      </c>
    </row>
    <row r="4197" spans="1:20" x14ac:dyDescent="0.25">
      <c r="A4197">
        <v>4196</v>
      </c>
      <c r="B4197" t="s">
        <v>3793</v>
      </c>
      <c r="C4197" t="s">
        <v>2313</v>
      </c>
      <c r="D4197" t="str">
        <f t="shared" si="130"/>
        <v>Truong Jaime</v>
      </c>
      <c r="E4197" t="s">
        <v>22</v>
      </c>
      <c r="F4197" t="s">
        <v>828</v>
      </c>
      <c r="G4197" t="s">
        <v>17</v>
      </c>
      <c r="H4197" t="s">
        <v>18</v>
      </c>
      <c r="I4197" t="s">
        <v>24</v>
      </c>
      <c r="J4197" t="s">
        <v>19</v>
      </c>
      <c r="K4197" t="str">
        <f>INDEX(Table6[Column1],MATCH(L4197,Table6[Column2]))</f>
        <v>Adults</v>
      </c>
      <c r="L4197">
        <v>44.62470939</v>
      </c>
      <c r="M4197" t="str">
        <f>VLOOKUP(L4197,Table1[],2)</f>
        <v>40 - 49</v>
      </c>
      <c r="N4197" t="str">
        <f>INDEX(Table7[Column1],MATCH(O4197,Table7[Column2]))</f>
        <v>Learning Stage</v>
      </c>
      <c r="O4197">
        <v>5.5873840609999998</v>
      </c>
      <c r="P4197" t="str">
        <f>VLOOKUP(O4197,Table13[],2)</f>
        <v>1 - 5</v>
      </c>
      <c r="Q4197" t="str">
        <f>INDEX(Table8[Column1],MATCH(R4197,Table8[Column2]))</f>
        <v>Habitual</v>
      </c>
      <c r="R4197">
        <v>99.432974029999997</v>
      </c>
      <c r="S4197">
        <f t="shared" si="131"/>
        <v>4.1430405845833329</v>
      </c>
      <c r="T4197" t="s">
        <v>19</v>
      </c>
    </row>
    <row r="4198" spans="1:20" x14ac:dyDescent="0.25">
      <c r="A4198">
        <v>4197</v>
      </c>
      <c r="B4198" t="s">
        <v>729</v>
      </c>
      <c r="C4198" t="s">
        <v>1569</v>
      </c>
      <c r="D4198" t="str">
        <f t="shared" si="130"/>
        <v>Patterson Natalie</v>
      </c>
      <c r="E4198" t="s">
        <v>15</v>
      </c>
      <c r="F4198" t="s">
        <v>38</v>
      </c>
      <c r="G4198" t="s">
        <v>17</v>
      </c>
      <c r="H4198" t="s">
        <v>18</v>
      </c>
      <c r="I4198" t="s">
        <v>38</v>
      </c>
      <c r="J4198" t="s">
        <v>19</v>
      </c>
      <c r="K4198" t="str">
        <f>INDEX(Table6[Column1],MATCH(L4198,Table6[Column2]))</f>
        <v>Adults</v>
      </c>
      <c r="L4198">
        <v>47.01935623</v>
      </c>
      <c r="M4198" t="str">
        <f>VLOOKUP(L4198,Table1[],2)</f>
        <v>40 - 49</v>
      </c>
      <c r="N4198" t="str">
        <f>INDEX(Table7[Column1],MATCH(O4198,Table7[Column2]))</f>
        <v>Learning Stage</v>
      </c>
      <c r="O4198">
        <v>2.9745142960000002</v>
      </c>
      <c r="P4198" t="str">
        <f>VLOOKUP(O4198,Table13[],2)</f>
        <v>1 - 5</v>
      </c>
      <c r="Q4198" t="str">
        <f>INDEX(Table8[Column1],MATCH(R4198,Table8[Column2]))</f>
        <v>Habitual</v>
      </c>
      <c r="R4198">
        <v>83.554373089999999</v>
      </c>
      <c r="S4198">
        <f t="shared" si="131"/>
        <v>3.481432212083333</v>
      </c>
      <c r="T4198" t="s">
        <v>19</v>
      </c>
    </row>
    <row r="4199" spans="1:20" x14ac:dyDescent="0.25">
      <c r="A4199">
        <v>4198</v>
      </c>
      <c r="B4199" t="s">
        <v>3794</v>
      </c>
      <c r="C4199" t="s">
        <v>995</v>
      </c>
      <c r="D4199" t="str">
        <f t="shared" si="130"/>
        <v>Tyner Demetrius</v>
      </c>
      <c r="E4199" t="s">
        <v>22</v>
      </c>
      <c r="F4199" t="s">
        <v>107</v>
      </c>
      <c r="G4199" t="s">
        <v>2305</v>
      </c>
      <c r="H4199" t="s">
        <v>1826</v>
      </c>
      <c r="I4199" t="s">
        <v>107</v>
      </c>
      <c r="J4199" t="s">
        <v>19</v>
      </c>
      <c r="K4199" t="str">
        <f>INDEX(Table6[Column1],MATCH(L4199,Table6[Column2]))</f>
        <v>Young Adults</v>
      </c>
      <c r="L4199">
        <v>39.697146760000003</v>
      </c>
      <c r="M4199" t="str">
        <f>VLOOKUP(L4199,Table1[],2)</f>
        <v>30 - 39</v>
      </c>
      <c r="N4199" t="str">
        <f>INDEX(Table7[Column1],MATCH(O4199,Table7[Column2]))</f>
        <v>Learning Stage</v>
      </c>
      <c r="O4199">
        <v>4.69850279</v>
      </c>
      <c r="P4199" t="str">
        <f>VLOOKUP(O4199,Table13[],2)</f>
        <v>1 - 5</v>
      </c>
      <c r="Q4199" t="str">
        <f>INDEX(Table8[Column1],MATCH(R4199,Table8[Column2]))</f>
        <v>Maintained</v>
      </c>
      <c r="R4199">
        <v>42.943605249999997</v>
      </c>
      <c r="S4199">
        <f t="shared" si="131"/>
        <v>1.7893168854166666</v>
      </c>
      <c r="T4199" t="s">
        <v>19</v>
      </c>
    </row>
    <row r="4200" spans="1:20" x14ac:dyDescent="0.25">
      <c r="A4200">
        <v>4199</v>
      </c>
      <c r="B4200" t="s">
        <v>654</v>
      </c>
      <c r="C4200" t="s">
        <v>1400</v>
      </c>
      <c r="D4200" t="str">
        <f t="shared" si="130"/>
        <v>Olson Albert</v>
      </c>
      <c r="E4200" t="s">
        <v>22</v>
      </c>
      <c r="F4200" t="s">
        <v>315</v>
      </c>
      <c r="G4200" t="s">
        <v>2305</v>
      </c>
      <c r="H4200" t="s">
        <v>1826</v>
      </c>
      <c r="I4200" t="s">
        <v>262</v>
      </c>
      <c r="J4200" t="s">
        <v>19</v>
      </c>
      <c r="K4200" t="str">
        <f>INDEX(Table6[Column1],MATCH(L4200,Table6[Column2]))</f>
        <v>Young Adults</v>
      </c>
      <c r="L4200">
        <v>32.239093279999999</v>
      </c>
      <c r="M4200" t="str">
        <f>VLOOKUP(L4200,Table1[],2)</f>
        <v>30 - 39</v>
      </c>
      <c r="N4200" t="str">
        <f>INDEX(Table7[Column1],MATCH(O4200,Table7[Column2]))</f>
        <v>Learning Stage</v>
      </c>
      <c r="O4200">
        <v>2.9854980680000001</v>
      </c>
      <c r="P4200" t="str">
        <f>VLOOKUP(O4200,Table13[],2)</f>
        <v>1 - 5</v>
      </c>
      <c r="Q4200" t="str">
        <f>INDEX(Table8[Column1],MATCH(R4200,Table8[Column2]))</f>
        <v>Scheduled</v>
      </c>
      <c r="R4200">
        <v>19.141858299999999</v>
      </c>
      <c r="S4200">
        <f t="shared" si="131"/>
        <v>0.79757742916666652</v>
      </c>
      <c r="T4200" t="s">
        <v>19</v>
      </c>
    </row>
    <row r="4201" spans="1:20" x14ac:dyDescent="0.25">
      <c r="A4201">
        <v>4200</v>
      </c>
      <c r="B4201" t="s">
        <v>1209</v>
      </c>
      <c r="C4201" t="s">
        <v>3795</v>
      </c>
      <c r="D4201" t="str">
        <f t="shared" si="130"/>
        <v>Taylor Samantha</v>
      </c>
      <c r="E4201" t="s">
        <v>15</v>
      </c>
      <c r="F4201" t="s">
        <v>127</v>
      </c>
      <c r="G4201" t="s">
        <v>2305</v>
      </c>
      <c r="H4201" t="s">
        <v>1826</v>
      </c>
      <c r="I4201" t="s">
        <v>127</v>
      </c>
      <c r="J4201" t="s">
        <v>19</v>
      </c>
      <c r="K4201" t="str">
        <f>INDEX(Table6[Column1],MATCH(L4201,Table6[Column2]))</f>
        <v>Adults</v>
      </c>
      <c r="L4201">
        <v>48.783733980000001</v>
      </c>
      <c r="M4201" t="str">
        <f>VLOOKUP(L4201,Table1[],2)</f>
        <v>40 - 49</v>
      </c>
      <c r="N4201" t="str">
        <f>INDEX(Table7[Column1],MATCH(O4201,Table7[Column2]))</f>
        <v>Learning Stage</v>
      </c>
      <c r="O4201">
        <v>5.2896239109999996</v>
      </c>
      <c r="P4201" t="str">
        <f>VLOOKUP(O4201,Table13[],2)</f>
        <v>1 - 5</v>
      </c>
      <c r="Q4201" t="str">
        <f>INDEX(Table8[Column1],MATCH(R4201,Table8[Column2]))</f>
        <v>Excused</v>
      </c>
      <c r="R4201">
        <v>147.6924224</v>
      </c>
      <c r="S4201">
        <f t="shared" si="131"/>
        <v>6.1538509333333327</v>
      </c>
      <c r="T4201" t="s">
        <v>19</v>
      </c>
    </row>
    <row r="4202" spans="1:20" x14ac:dyDescent="0.25">
      <c r="A4202">
        <v>4201</v>
      </c>
      <c r="B4202" t="s">
        <v>3767</v>
      </c>
      <c r="C4202" t="s">
        <v>3796</v>
      </c>
      <c r="D4202" t="str">
        <f t="shared" si="130"/>
        <v>Buchanan Latisha</v>
      </c>
      <c r="E4202" t="s">
        <v>15</v>
      </c>
      <c r="F4202" t="s">
        <v>2092</v>
      </c>
      <c r="G4202" t="s">
        <v>2305</v>
      </c>
      <c r="H4202" t="s">
        <v>1826</v>
      </c>
      <c r="I4202" t="s">
        <v>87</v>
      </c>
      <c r="J4202" t="s">
        <v>19</v>
      </c>
      <c r="K4202" t="str">
        <f>INDEX(Table6[Column1],MATCH(L4202,Table6[Column2]))</f>
        <v>Young Adults</v>
      </c>
      <c r="L4202">
        <v>36.752265989999998</v>
      </c>
      <c r="M4202" t="str">
        <f>VLOOKUP(L4202,Table1[],2)</f>
        <v>30 - 39</v>
      </c>
      <c r="N4202" t="str">
        <f>INDEX(Table7[Column1],MATCH(O4202,Table7[Column2]))</f>
        <v>Learning Stage</v>
      </c>
      <c r="O4202">
        <v>5.4573336729999999</v>
      </c>
      <c r="P4202" t="str">
        <f>VLOOKUP(O4202,Table13[],2)</f>
        <v>1 - 5</v>
      </c>
      <c r="Q4202" t="str">
        <f>INDEX(Table8[Column1],MATCH(R4202,Table8[Column2]))</f>
        <v>Scheduled</v>
      </c>
      <c r="R4202">
        <v>24.20728781</v>
      </c>
      <c r="S4202">
        <f t="shared" si="131"/>
        <v>1.0086369920833334</v>
      </c>
      <c r="T4202" t="s">
        <v>19</v>
      </c>
    </row>
    <row r="4203" spans="1:20" x14ac:dyDescent="0.25">
      <c r="A4203">
        <v>4202</v>
      </c>
      <c r="B4203" t="s">
        <v>3797</v>
      </c>
      <c r="C4203" t="s">
        <v>3798</v>
      </c>
      <c r="D4203" t="str">
        <f t="shared" si="130"/>
        <v>Campos Cody</v>
      </c>
      <c r="E4203" t="s">
        <v>22</v>
      </c>
      <c r="F4203" t="s">
        <v>458</v>
      </c>
      <c r="G4203" t="s">
        <v>17</v>
      </c>
      <c r="H4203" t="s">
        <v>18</v>
      </c>
      <c r="I4203" t="s">
        <v>138</v>
      </c>
      <c r="J4203" t="s">
        <v>19</v>
      </c>
      <c r="K4203" t="str">
        <f>INDEX(Table6[Column1],MATCH(L4203,Table6[Column2]))</f>
        <v>Elders</v>
      </c>
      <c r="L4203">
        <v>51.084408680000003</v>
      </c>
      <c r="M4203" t="str">
        <f>VLOOKUP(L4203,Table1[],2)</f>
        <v>50 - 59</v>
      </c>
      <c r="N4203" t="str">
        <f>INDEX(Table7[Column1],MATCH(O4203,Table7[Column2]))</f>
        <v>Learning Stage</v>
      </c>
      <c r="O4203">
        <v>5.4948354659999996</v>
      </c>
      <c r="P4203" t="str">
        <f>VLOOKUP(O4203,Table13[],2)</f>
        <v>1 - 5</v>
      </c>
      <c r="Q4203" t="str">
        <f>INDEX(Table8[Column1],MATCH(R4203,Table8[Column2]))</f>
        <v>Maintained</v>
      </c>
      <c r="R4203">
        <v>72.333105180000004</v>
      </c>
      <c r="S4203">
        <f t="shared" si="131"/>
        <v>3.0138793824999999</v>
      </c>
      <c r="T4203" t="s">
        <v>19</v>
      </c>
    </row>
    <row r="4204" spans="1:20" x14ac:dyDescent="0.25">
      <c r="A4204">
        <v>4203</v>
      </c>
      <c r="B4204" t="s">
        <v>3799</v>
      </c>
      <c r="C4204" t="s">
        <v>567</v>
      </c>
      <c r="D4204" t="str">
        <f t="shared" si="130"/>
        <v>Ryder Tracy</v>
      </c>
      <c r="E4204" t="s">
        <v>22</v>
      </c>
      <c r="F4204" t="s">
        <v>664</v>
      </c>
      <c r="G4204" t="s">
        <v>2305</v>
      </c>
      <c r="H4204" t="s">
        <v>1826</v>
      </c>
      <c r="I4204" t="s">
        <v>664</v>
      </c>
      <c r="J4204" t="s">
        <v>19</v>
      </c>
      <c r="K4204" t="str">
        <f>INDEX(Table6[Column1],MATCH(L4204,Table6[Column2]))</f>
        <v>Elders</v>
      </c>
      <c r="L4204">
        <v>53.7557811</v>
      </c>
      <c r="M4204" t="str">
        <f>VLOOKUP(L4204,Table1[],2)</f>
        <v>50 - 59</v>
      </c>
      <c r="N4204" t="str">
        <f>INDEX(Table7[Column1],MATCH(O4204,Table7[Column2]))</f>
        <v>Fitting in Stage</v>
      </c>
      <c r="O4204">
        <v>6.4655453380000001</v>
      </c>
      <c r="P4204" t="str">
        <f>VLOOKUP(O4204,Table13[],2)</f>
        <v>6 - 10</v>
      </c>
      <c r="Q4204" t="str">
        <f>INDEX(Table8[Column1],MATCH(R4204,Table8[Column2]))</f>
        <v>Maintained</v>
      </c>
      <c r="R4204">
        <v>49.954925869999997</v>
      </c>
      <c r="S4204">
        <f t="shared" si="131"/>
        <v>2.0814552445833332</v>
      </c>
      <c r="T4204" t="s">
        <v>19</v>
      </c>
    </row>
    <row r="4205" spans="1:20" x14ac:dyDescent="0.25">
      <c r="A4205">
        <v>4204</v>
      </c>
      <c r="B4205" t="s">
        <v>977</v>
      </c>
      <c r="C4205" t="s">
        <v>2716</v>
      </c>
      <c r="D4205" t="str">
        <f t="shared" si="130"/>
        <v>Reynolds Tristan</v>
      </c>
      <c r="E4205" t="s">
        <v>22</v>
      </c>
      <c r="F4205" t="s">
        <v>38</v>
      </c>
      <c r="G4205" t="s">
        <v>17</v>
      </c>
      <c r="H4205" t="s">
        <v>18</v>
      </c>
      <c r="I4205" t="s">
        <v>38</v>
      </c>
      <c r="J4205" t="s">
        <v>19</v>
      </c>
      <c r="K4205" t="str">
        <f>INDEX(Table6[Column1],MATCH(L4205,Table6[Column2]))</f>
        <v>Elders</v>
      </c>
      <c r="L4205">
        <v>55.61122684</v>
      </c>
      <c r="M4205" t="str">
        <f>VLOOKUP(L4205,Table1[],2)</f>
        <v>50 - 59</v>
      </c>
      <c r="N4205" t="str">
        <f>INDEX(Table7[Column1],MATCH(O4205,Table7[Column2]))</f>
        <v>Learning Stage</v>
      </c>
      <c r="O4205">
        <v>4.9768506690000001</v>
      </c>
      <c r="P4205" t="str">
        <f>VLOOKUP(O4205,Table13[],2)</f>
        <v>1 - 5</v>
      </c>
      <c r="Q4205" t="str">
        <f>INDEX(Table8[Column1],MATCH(R4205,Table8[Column2]))</f>
        <v>Maintained</v>
      </c>
      <c r="R4205">
        <v>79.795421500000003</v>
      </c>
      <c r="S4205">
        <f t="shared" si="131"/>
        <v>3.3248092291666667</v>
      </c>
      <c r="T4205" t="s">
        <v>19</v>
      </c>
    </row>
    <row r="4206" spans="1:20" x14ac:dyDescent="0.25">
      <c r="A4206">
        <v>4205</v>
      </c>
      <c r="B4206" t="s">
        <v>1728</v>
      </c>
      <c r="C4206" t="s">
        <v>79</v>
      </c>
      <c r="D4206" t="str">
        <f t="shared" si="130"/>
        <v>Day Jennifer</v>
      </c>
      <c r="E4206" t="s">
        <v>15</v>
      </c>
      <c r="F4206" t="s">
        <v>38</v>
      </c>
      <c r="G4206" t="s">
        <v>17</v>
      </c>
      <c r="H4206" t="s">
        <v>18</v>
      </c>
      <c r="I4206" t="s">
        <v>38</v>
      </c>
      <c r="J4206" t="s">
        <v>19</v>
      </c>
      <c r="K4206" t="str">
        <f>INDEX(Table6[Column1],MATCH(L4206,Table6[Column2]))</f>
        <v>Adults</v>
      </c>
      <c r="L4206">
        <v>42.607644280000002</v>
      </c>
      <c r="M4206" t="str">
        <f>VLOOKUP(L4206,Table1[],2)</f>
        <v>40 - 49</v>
      </c>
      <c r="N4206" t="str">
        <f>INDEX(Table7[Column1],MATCH(O4206,Table7[Column2]))</f>
        <v>Learning Stage</v>
      </c>
      <c r="O4206">
        <v>4.7151114339999998</v>
      </c>
      <c r="P4206" t="str">
        <f>VLOOKUP(O4206,Table13[],2)</f>
        <v>1 - 5</v>
      </c>
      <c r="Q4206" t="str">
        <f>INDEX(Table8[Column1],MATCH(R4206,Table8[Column2]))</f>
        <v>Scheduled</v>
      </c>
      <c r="R4206">
        <v>8.3990575500000002</v>
      </c>
      <c r="S4206">
        <f t="shared" si="131"/>
        <v>0.34996073124999999</v>
      </c>
      <c r="T4206" t="s">
        <v>19</v>
      </c>
    </row>
    <row r="4207" spans="1:20" x14ac:dyDescent="0.25">
      <c r="A4207">
        <v>4206</v>
      </c>
      <c r="B4207" t="s">
        <v>3800</v>
      </c>
      <c r="C4207" t="s">
        <v>3801</v>
      </c>
      <c r="D4207" t="str">
        <f t="shared" si="130"/>
        <v>Boughton Ebony</v>
      </c>
      <c r="E4207" t="s">
        <v>15</v>
      </c>
      <c r="F4207" t="s">
        <v>38</v>
      </c>
      <c r="G4207" t="s">
        <v>17</v>
      </c>
      <c r="H4207" t="s">
        <v>18</v>
      </c>
      <c r="I4207" t="s">
        <v>38</v>
      </c>
      <c r="J4207" t="s">
        <v>19</v>
      </c>
      <c r="K4207" t="str">
        <f>INDEX(Table6[Column1],MATCH(L4207,Table6[Column2]))</f>
        <v>Young Adults</v>
      </c>
      <c r="L4207">
        <v>32.581323959999999</v>
      </c>
      <c r="M4207" t="str">
        <f>VLOOKUP(L4207,Table1[],2)</f>
        <v>30 - 39</v>
      </c>
      <c r="N4207" t="str">
        <f>INDEX(Table7[Column1],MATCH(O4207,Table7[Column2]))</f>
        <v>Learning Stage</v>
      </c>
      <c r="O4207">
        <v>4.1738432139999997</v>
      </c>
      <c r="P4207" t="str">
        <f>VLOOKUP(O4207,Table13[],2)</f>
        <v>1 - 5</v>
      </c>
      <c r="Q4207" t="str">
        <f>INDEX(Table8[Column1],MATCH(R4207,Table8[Column2]))</f>
        <v>Maintained</v>
      </c>
      <c r="R4207">
        <v>42.297326689999998</v>
      </c>
      <c r="S4207">
        <f t="shared" si="131"/>
        <v>1.7623886120833332</v>
      </c>
      <c r="T4207" t="s">
        <v>19</v>
      </c>
    </row>
    <row r="4208" spans="1:20" x14ac:dyDescent="0.25">
      <c r="A4208">
        <v>4207</v>
      </c>
      <c r="B4208" t="s">
        <v>3802</v>
      </c>
      <c r="C4208" t="s">
        <v>77</v>
      </c>
      <c r="D4208" t="str">
        <f t="shared" si="130"/>
        <v>Crisman Sandra</v>
      </c>
      <c r="E4208" t="s">
        <v>15</v>
      </c>
      <c r="F4208" t="s">
        <v>127</v>
      </c>
      <c r="G4208" t="s">
        <v>2305</v>
      </c>
      <c r="H4208" t="s">
        <v>1826</v>
      </c>
      <c r="I4208" t="s">
        <v>127</v>
      </c>
      <c r="J4208" t="s">
        <v>19</v>
      </c>
      <c r="K4208" t="str">
        <f>INDEX(Table6[Column1],MATCH(L4208,Table6[Column2]))</f>
        <v>Seniors</v>
      </c>
      <c r="L4208">
        <v>66.491430429999994</v>
      </c>
      <c r="M4208" t="str">
        <f>VLOOKUP(L4208,Table1[],2)</f>
        <v>60 and Above</v>
      </c>
      <c r="N4208" t="str">
        <f>INDEX(Table7[Column1],MATCH(O4208,Table7[Column2]))</f>
        <v>Learning Stage</v>
      </c>
      <c r="O4208">
        <v>5.5187860740000003</v>
      </c>
      <c r="P4208" t="str">
        <f>VLOOKUP(O4208,Table13[],2)</f>
        <v>1 - 5</v>
      </c>
      <c r="Q4208" t="str">
        <f>INDEX(Table8[Column1],MATCH(R4208,Table8[Column2]))</f>
        <v>Violative</v>
      </c>
      <c r="R4208">
        <v>215.03418049999999</v>
      </c>
      <c r="S4208">
        <f t="shared" si="131"/>
        <v>8.9597575208333318</v>
      </c>
      <c r="T4208" t="s">
        <v>19</v>
      </c>
    </row>
    <row r="4209" spans="1:20" x14ac:dyDescent="0.25">
      <c r="A4209">
        <v>4208</v>
      </c>
      <c r="B4209" t="s">
        <v>3803</v>
      </c>
      <c r="C4209" t="s">
        <v>3804</v>
      </c>
      <c r="D4209" t="str">
        <f t="shared" si="130"/>
        <v>Jonas Gwen</v>
      </c>
      <c r="E4209" t="s">
        <v>15</v>
      </c>
      <c r="F4209" t="s">
        <v>775</v>
      </c>
      <c r="G4209" t="s">
        <v>2305</v>
      </c>
      <c r="H4209" t="s">
        <v>1826</v>
      </c>
      <c r="I4209" t="s">
        <v>262</v>
      </c>
      <c r="J4209" t="s">
        <v>19</v>
      </c>
      <c r="K4209" t="str">
        <f>INDEX(Table6[Column1],MATCH(L4209,Table6[Column2]))</f>
        <v>Adults</v>
      </c>
      <c r="L4209">
        <v>46.05783641</v>
      </c>
      <c r="M4209" t="str">
        <f>VLOOKUP(L4209,Table1[],2)</f>
        <v>40 - 49</v>
      </c>
      <c r="N4209" t="str">
        <f>INDEX(Table7[Column1],MATCH(O4209,Table7[Column2]))</f>
        <v>Learning Stage</v>
      </c>
      <c r="O4209">
        <v>3.5473960199999999</v>
      </c>
      <c r="P4209" t="str">
        <f>VLOOKUP(O4209,Table13[],2)</f>
        <v>1 - 5</v>
      </c>
      <c r="Q4209" t="str">
        <f>INDEX(Table8[Column1],MATCH(R4209,Table8[Column2]))</f>
        <v>Maintained</v>
      </c>
      <c r="R4209">
        <v>74.983351310000003</v>
      </c>
      <c r="S4209">
        <f t="shared" si="131"/>
        <v>3.1243063045833335</v>
      </c>
      <c r="T4209" t="s">
        <v>19</v>
      </c>
    </row>
    <row r="4210" spans="1:20" x14ac:dyDescent="0.25">
      <c r="A4210">
        <v>4209</v>
      </c>
      <c r="B4210" t="s">
        <v>3805</v>
      </c>
      <c r="C4210" t="s">
        <v>426</v>
      </c>
      <c r="D4210" t="str">
        <f t="shared" si="130"/>
        <v>Nord George</v>
      </c>
      <c r="E4210" t="s">
        <v>22</v>
      </c>
      <c r="F4210" t="s">
        <v>804</v>
      </c>
      <c r="G4210" t="s">
        <v>2305</v>
      </c>
      <c r="H4210" t="s">
        <v>1826</v>
      </c>
      <c r="I4210" t="s">
        <v>90</v>
      </c>
      <c r="J4210" t="s">
        <v>19</v>
      </c>
      <c r="K4210" t="str">
        <f>INDEX(Table6[Column1],MATCH(L4210,Table6[Column2]))</f>
        <v>Elders</v>
      </c>
      <c r="L4210">
        <v>58.711656210000001</v>
      </c>
      <c r="M4210" t="str">
        <f>VLOOKUP(L4210,Table1[],2)</f>
        <v>50 - 59</v>
      </c>
      <c r="N4210" t="str">
        <f>INDEX(Table7[Column1],MATCH(O4210,Table7[Column2]))</f>
        <v>Learning Stage</v>
      </c>
      <c r="O4210">
        <v>4.4248070589999999</v>
      </c>
      <c r="P4210" t="str">
        <f>VLOOKUP(O4210,Table13[],2)</f>
        <v>1 - 5</v>
      </c>
      <c r="Q4210" t="str">
        <f>INDEX(Table8[Column1],MATCH(R4210,Table8[Column2]))</f>
        <v>Excused</v>
      </c>
      <c r="R4210">
        <v>147.26808460000001</v>
      </c>
      <c r="S4210">
        <f t="shared" si="131"/>
        <v>6.1361701916666664</v>
      </c>
      <c r="T4210" t="s">
        <v>19</v>
      </c>
    </row>
    <row r="4211" spans="1:20" x14ac:dyDescent="0.25">
      <c r="A4211">
        <v>4210</v>
      </c>
      <c r="B4211" t="s">
        <v>62</v>
      </c>
      <c r="C4211" t="s">
        <v>352</v>
      </c>
      <c r="D4211" t="str">
        <f t="shared" si="130"/>
        <v>Thomas Matthew</v>
      </c>
      <c r="E4211" t="s">
        <v>22</v>
      </c>
      <c r="F4211" t="s">
        <v>101</v>
      </c>
      <c r="G4211" t="s">
        <v>1060</v>
      </c>
      <c r="H4211" t="s">
        <v>1061</v>
      </c>
      <c r="I4211" t="s">
        <v>101</v>
      </c>
      <c r="J4211" t="s">
        <v>19</v>
      </c>
      <c r="K4211" t="str">
        <f>INDEX(Table6[Column1],MATCH(L4211,Table6[Column2]))</f>
        <v>Young Adults</v>
      </c>
      <c r="L4211">
        <v>35.172003680000003</v>
      </c>
      <c r="M4211" t="str">
        <f>VLOOKUP(L4211,Table1[],2)</f>
        <v>30 - 39</v>
      </c>
      <c r="N4211" t="str">
        <f>INDEX(Table7[Column1],MATCH(O4211,Table7[Column2]))</f>
        <v>Fitting in Stage</v>
      </c>
      <c r="O4211">
        <v>7.2852667880000004</v>
      </c>
      <c r="P4211" t="str">
        <f>VLOOKUP(O4211,Table13[],2)</f>
        <v>6 - 10</v>
      </c>
      <c r="Q4211" t="str">
        <f>INDEX(Table8[Column1],MATCH(R4211,Table8[Column2]))</f>
        <v>Scheduled</v>
      </c>
      <c r="R4211">
        <v>29.468263220000001</v>
      </c>
      <c r="S4211">
        <f t="shared" si="131"/>
        <v>1.2278443008333333</v>
      </c>
      <c r="T4211" t="s">
        <v>19</v>
      </c>
    </row>
    <row r="4212" spans="1:20" x14ac:dyDescent="0.25">
      <c r="A4212">
        <v>4211</v>
      </c>
      <c r="B4212" t="s">
        <v>872</v>
      </c>
      <c r="C4212" t="s">
        <v>3806</v>
      </c>
      <c r="D4212" t="str">
        <f t="shared" si="130"/>
        <v>Chang Faustino</v>
      </c>
      <c r="E4212" t="s">
        <v>22</v>
      </c>
      <c r="F4212" t="s">
        <v>57</v>
      </c>
      <c r="G4212" t="s">
        <v>2305</v>
      </c>
      <c r="H4212" t="s">
        <v>1826</v>
      </c>
      <c r="I4212" t="s">
        <v>57</v>
      </c>
      <c r="J4212" t="s">
        <v>19</v>
      </c>
      <c r="K4212" t="str">
        <f>INDEX(Table6[Column1],MATCH(L4212,Table6[Column2]))</f>
        <v>Teenagers</v>
      </c>
      <c r="L4212">
        <v>17.424650509999999</v>
      </c>
      <c r="M4212" t="e">
        <f>VLOOKUP(L4212,Table1[],2)</f>
        <v>#N/A</v>
      </c>
      <c r="N4212" t="str">
        <f>INDEX(Table7[Column1],MATCH(O4212,Table7[Column2]))</f>
        <v>Learning Stage</v>
      </c>
      <c r="O4212">
        <v>5.2282087620000004</v>
      </c>
      <c r="P4212" t="str">
        <f>VLOOKUP(O4212,Table13[],2)</f>
        <v>1 - 5</v>
      </c>
      <c r="Q4212" t="str">
        <f>INDEX(Table8[Column1],MATCH(R4212,Table8[Column2]))</f>
        <v>Scheduled</v>
      </c>
      <c r="R4212">
        <v>0</v>
      </c>
      <c r="S4212">
        <f t="shared" si="131"/>
        <v>0</v>
      </c>
      <c r="T4212" t="s">
        <v>19</v>
      </c>
    </row>
    <row r="4213" spans="1:20" x14ac:dyDescent="0.25">
      <c r="A4213">
        <v>4212</v>
      </c>
      <c r="B4213" t="s">
        <v>3807</v>
      </c>
      <c r="C4213" t="s">
        <v>2827</v>
      </c>
      <c r="D4213" t="str">
        <f t="shared" si="130"/>
        <v>Dawkins Joe</v>
      </c>
      <c r="E4213" t="s">
        <v>22</v>
      </c>
      <c r="F4213" t="s">
        <v>101</v>
      </c>
      <c r="G4213" t="s">
        <v>1060</v>
      </c>
      <c r="H4213" t="s">
        <v>1061</v>
      </c>
      <c r="I4213" t="s">
        <v>101</v>
      </c>
      <c r="J4213" t="s">
        <v>19</v>
      </c>
      <c r="K4213" t="str">
        <f>INDEX(Table6[Column1],MATCH(L4213,Table6[Column2]))</f>
        <v>Adults</v>
      </c>
      <c r="L4213">
        <v>47.150496869999998</v>
      </c>
      <c r="M4213" t="str">
        <f>VLOOKUP(L4213,Table1[],2)</f>
        <v>40 - 49</v>
      </c>
      <c r="N4213" t="str">
        <f>INDEX(Table7[Column1],MATCH(O4213,Table7[Column2]))</f>
        <v>Learning Stage</v>
      </c>
      <c r="O4213">
        <v>4.5117568859999997</v>
      </c>
      <c r="P4213" t="str">
        <f>VLOOKUP(O4213,Table13[],2)</f>
        <v>1 - 5</v>
      </c>
      <c r="Q4213" t="str">
        <f>INDEX(Table8[Column1],MATCH(R4213,Table8[Column2]))</f>
        <v>Habitual</v>
      </c>
      <c r="R4213">
        <v>113.4235158</v>
      </c>
      <c r="S4213">
        <f t="shared" si="131"/>
        <v>4.7259798250000005</v>
      </c>
      <c r="T4213" t="s">
        <v>19</v>
      </c>
    </row>
    <row r="4214" spans="1:20" x14ac:dyDescent="0.25">
      <c r="A4214">
        <v>4213</v>
      </c>
      <c r="B4214" t="s">
        <v>3767</v>
      </c>
      <c r="C4214" t="s">
        <v>1914</v>
      </c>
      <c r="D4214" t="str">
        <f t="shared" si="130"/>
        <v>Buchanan Olga</v>
      </c>
      <c r="E4214" t="s">
        <v>15</v>
      </c>
      <c r="F4214" t="s">
        <v>127</v>
      </c>
      <c r="G4214" t="s">
        <v>17</v>
      </c>
      <c r="H4214" t="s">
        <v>18</v>
      </c>
      <c r="I4214" t="s">
        <v>127</v>
      </c>
      <c r="J4214" t="s">
        <v>19</v>
      </c>
      <c r="K4214" t="str">
        <f>INDEX(Table6[Column1],MATCH(L4214,Table6[Column2]))</f>
        <v>Adults</v>
      </c>
      <c r="L4214">
        <v>42.332864229999998</v>
      </c>
      <c r="M4214" t="str">
        <f>VLOOKUP(L4214,Table1[],2)</f>
        <v>40 - 49</v>
      </c>
      <c r="N4214" t="str">
        <f>INDEX(Table7[Column1],MATCH(O4214,Table7[Column2]))</f>
        <v>Learning Stage</v>
      </c>
      <c r="O4214">
        <v>3.047438155</v>
      </c>
      <c r="P4214" t="str">
        <f>VLOOKUP(O4214,Table13[],2)</f>
        <v>1 - 5</v>
      </c>
      <c r="Q4214" t="str">
        <f>INDEX(Table8[Column1],MATCH(R4214,Table8[Column2]))</f>
        <v>Maintained</v>
      </c>
      <c r="R4214">
        <v>76.708206079999997</v>
      </c>
      <c r="S4214">
        <f t="shared" si="131"/>
        <v>3.1961752533333332</v>
      </c>
      <c r="T4214" t="s">
        <v>19</v>
      </c>
    </row>
    <row r="4215" spans="1:20" x14ac:dyDescent="0.25">
      <c r="A4215">
        <v>4214</v>
      </c>
      <c r="B4215" t="s">
        <v>3808</v>
      </c>
      <c r="C4215" t="s">
        <v>1312</v>
      </c>
      <c r="D4215" t="str">
        <f t="shared" si="130"/>
        <v>Forshee Scott</v>
      </c>
      <c r="E4215" t="s">
        <v>22</v>
      </c>
      <c r="F4215" t="s">
        <v>38</v>
      </c>
      <c r="G4215" t="s">
        <v>17</v>
      </c>
      <c r="H4215" t="s">
        <v>18</v>
      </c>
      <c r="I4215" t="s">
        <v>38</v>
      </c>
      <c r="J4215" t="s">
        <v>19</v>
      </c>
      <c r="K4215" t="str">
        <f>INDEX(Table6[Column1],MATCH(L4215,Table6[Column2]))</f>
        <v>Elders</v>
      </c>
      <c r="L4215">
        <v>51.402796350000003</v>
      </c>
      <c r="M4215" t="str">
        <f>VLOOKUP(L4215,Table1[],2)</f>
        <v>50 - 59</v>
      </c>
      <c r="N4215" t="str">
        <f>INDEX(Table7[Column1],MATCH(O4215,Table7[Column2]))</f>
        <v>Learning Stage</v>
      </c>
      <c r="O4215">
        <v>2.6703921099999999</v>
      </c>
      <c r="P4215" t="str">
        <f>VLOOKUP(O4215,Table13[],2)</f>
        <v>1 - 5</v>
      </c>
      <c r="Q4215" t="str">
        <f>INDEX(Table8[Column1],MATCH(R4215,Table8[Column2]))</f>
        <v>Habitual</v>
      </c>
      <c r="R4215">
        <v>102.3371721</v>
      </c>
      <c r="S4215">
        <f t="shared" si="131"/>
        <v>4.2640488375000007</v>
      </c>
      <c r="T4215" t="s">
        <v>19</v>
      </c>
    </row>
    <row r="4216" spans="1:20" x14ac:dyDescent="0.25">
      <c r="A4216">
        <v>4215</v>
      </c>
      <c r="B4216" t="s">
        <v>3809</v>
      </c>
      <c r="C4216" t="s">
        <v>314</v>
      </c>
      <c r="D4216" t="str">
        <f t="shared" si="130"/>
        <v>Doctor Brian</v>
      </c>
      <c r="E4216" t="s">
        <v>22</v>
      </c>
      <c r="F4216" t="s">
        <v>84</v>
      </c>
      <c r="G4216" t="s">
        <v>2305</v>
      </c>
      <c r="H4216" t="s">
        <v>1826</v>
      </c>
      <c r="I4216" t="s">
        <v>84</v>
      </c>
      <c r="J4216" t="s">
        <v>19</v>
      </c>
      <c r="K4216" t="str">
        <f>INDEX(Table6[Column1],MATCH(L4216,Table6[Column2]))</f>
        <v>Young Adults</v>
      </c>
      <c r="L4216">
        <v>38.525994799999999</v>
      </c>
      <c r="M4216" t="str">
        <f>VLOOKUP(L4216,Table1[],2)</f>
        <v>30 - 39</v>
      </c>
      <c r="N4216" t="str">
        <f>INDEX(Table7[Column1],MATCH(O4216,Table7[Column2]))</f>
        <v>Learning Stage</v>
      </c>
      <c r="O4216">
        <v>2.9845552519999998</v>
      </c>
      <c r="P4216" t="str">
        <f>VLOOKUP(O4216,Table13[],2)</f>
        <v>1 - 5</v>
      </c>
      <c r="Q4216" t="str">
        <f>INDEX(Table8[Column1],MATCH(R4216,Table8[Column2]))</f>
        <v>Scheduled</v>
      </c>
      <c r="R4216">
        <v>32.562821169999999</v>
      </c>
      <c r="S4216">
        <f t="shared" si="131"/>
        <v>1.3567842154166667</v>
      </c>
      <c r="T4216" t="s">
        <v>19</v>
      </c>
    </row>
    <row r="4217" spans="1:20" x14ac:dyDescent="0.25">
      <c r="A4217">
        <v>4216</v>
      </c>
      <c r="B4217" t="s">
        <v>34</v>
      </c>
      <c r="C4217" t="s">
        <v>3810</v>
      </c>
      <c r="D4217" t="str">
        <f t="shared" si="130"/>
        <v>Jones Emilie</v>
      </c>
      <c r="E4217" t="s">
        <v>15</v>
      </c>
      <c r="F4217" t="s">
        <v>38</v>
      </c>
      <c r="G4217" t="s">
        <v>17</v>
      </c>
      <c r="H4217" t="s">
        <v>18</v>
      </c>
      <c r="I4217" t="s">
        <v>38</v>
      </c>
      <c r="J4217" t="s">
        <v>19</v>
      </c>
      <c r="K4217" t="str">
        <f>INDEX(Table6[Column1],MATCH(L4217,Table6[Column2]))</f>
        <v>Elders</v>
      </c>
      <c r="L4217">
        <v>58.645179480000003</v>
      </c>
      <c r="M4217" t="str">
        <f>VLOOKUP(L4217,Table1[],2)</f>
        <v>50 - 59</v>
      </c>
      <c r="N4217" t="str">
        <f>INDEX(Table7[Column1],MATCH(O4217,Table7[Column2]))</f>
        <v>Learning Stage</v>
      </c>
      <c r="O4217">
        <v>5.9562642319999997</v>
      </c>
      <c r="P4217" t="str">
        <f>VLOOKUP(O4217,Table13[],2)</f>
        <v>1 - 5</v>
      </c>
      <c r="Q4217" t="str">
        <f>INDEX(Table8[Column1],MATCH(R4217,Table8[Column2]))</f>
        <v>Unexcused</v>
      </c>
      <c r="R4217">
        <v>160.33403029999999</v>
      </c>
      <c r="S4217">
        <f t="shared" si="131"/>
        <v>6.6805845958333334</v>
      </c>
      <c r="T4217" t="s">
        <v>19</v>
      </c>
    </row>
    <row r="4218" spans="1:20" x14ac:dyDescent="0.25">
      <c r="A4218">
        <v>4217</v>
      </c>
      <c r="B4218" t="s">
        <v>1635</v>
      </c>
      <c r="C4218" t="s">
        <v>50</v>
      </c>
      <c r="D4218" t="str">
        <f t="shared" si="130"/>
        <v>Fischer Robert</v>
      </c>
      <c r="E4218" t="s">
        <v>22</v>
      </c>
      <c r="F4218" t="s">
        <v>87</v>
      </c>
      <c r="G4218" t="s">
        <v>2305</v>
      </c>
      <c r="H4218" t="s">
        <v>1826</v>
      </c>
      <c r="I4218" t="s">
        <v>87</v>
      </c>
      <c r="J4218" t="s">
        <v>19</v>
      </c>
      <c r="K4218" t="str">
        <f>INDEX(Table6[Column1],MATCH(L4218,Table6[Column2]))</f>
        <v>Adults</v>
      </c>
      <c r="L4218">
        <v>41.234120879999999</v>
      </c>
      <c r="M4218" t="str">
        <f>VLOOKUP(L4218,Table1[],2)</f>
        <v>40 - 49</v>
      </c>
      <c r="N4218" t="str">
        <f>INDEX(Table7[Column1],MATCH(O4218,Table7[Column2]))</f>
        <v>Learning Stage</v>
      </c>
      <c r="O4218">
        <v>3.1924932840000002</v>
      </c>
      <c r="P4218" t="str">
        <f>VLOOKUP(O4218,Table13[],2)</f>
        <v>1 - 5</v>
      </c>
      <c r="Q4218" t="str">
        <f>INDEX(Table8[Column1],MATCH(R4218,Table8[Column2]))</f>
        <v>Maintained</v>
      </c>
      <c r="R4218">
        <v>49.412074990000001</v>
      </c>
      <c r="S4218">
        <f t="shared" si="131"/>
        <v>2.0588364579166667</v>
      </c>
      <c r="T4218" t="s">
        <v>19</v>
      </c>
    </row>
    <row r="4219" spans="1:20" x14ac:dyDescent="0.25">
      <c r="A4219">
        <v>4218</v>
      </c>
      <c r="B4219" t="s">
        <v>144</v>
      </c>
      <c r="C4219" t="s">
        <v>135</v>
      </c>
      <c r="D4219" t="str">
        <f t="shared" si="130"/>
        <v>David Allison</v>
      </c>
      <c r="E4219" t="s">
        <v>15</v>
      </c>
      <c r="F4219" t="s">
        <v>505</v>
      </c>
      <c r="G4219" t="s">
        <v>17</v>
      </c>
      <c r="H4219" t="s">
        <v>18</v>
      </c>
      <c r="I4219" t="s">
        <v>24</v>
      </c>
      <c r="J4219" t="s">
        <v>19</v>
      </c>
      <c r="K4219" t="str">
        <f>INDEX(Table6[Column1],MATCH(L4219,Table6[Column2]))</f>
        <v>Adults</v>
      </c>
      <c r="L4219">
        <v>46.299377450000001</v>
      </c>
      <c r="M4219" t="str">
        <f>VLOOKUP(L4219,Table1[],2)</f>
        <v>40 - 49</v>
      </c>
      <c r="N4219" t="str">
        <f>INDEX(Table7[Column1],MATCH(O4219,Table7[Column2]))</f>
        <v>Learning Stage</v>
      </c>
      <c r="O4219">
        <v>4.2464296260000003</v>
      </c>
      <c r="P4219" t="str">
        <f>VLOOKUP(O4219,Table13[],2)</f>
        <v>1 - 5</v>
      </c>
      <c r="Q4219" t="str">
        <f>INDEX(Table8[Column1],MATCH(R4219,Table8[Column2]))</f>
        <v>Habitual</v>
      </c>
      <c r="R4219">
        <v>85.205312919999997</v>
      </c>
      <c r="S4219">
        <f t="shared" si="131"/>
        <v>3.5502213716666664</v>
      </c>
      <c r="T4219" t="s">
        <v>19</v>
      </c>
    </row>
    <row r="4220" spans="1:20" x14ac:dyDescent="0.25">
      <c r="A4220">
        <v>4219</v>
      </c>
      <c r="B4220" t="s">
        <v>3811</v>
      </c>
      <c r="C4220" t="s">
        <v>3812</v>
      </c>
      <c r="D4220" t="str">
        <f t="shared" si="130"/>
        <v>Lazarus Wilbur</v>
      </c>
      <c r="E4220" t="s">
        <v>22</v>
      </c>
      <c r="F4220" t="s">
        <v>3277</v>
      </c>
      <c r="G4220" t="s">
        <v>2305</v>
      </c>
      <c r="H4220" t="s">
        <v>1826</v>
      </c>
      <c r="I4220" t="s">
        <v>54</v>
      </c>
      <c r="J4220" t="s">
        <v>19</v>
      </c>
      <c r="K4220" t="str">
        <f>INDEX(Table6[Column1],MATCH(L4220,Table6[Column2]))</f>
        <v>Elders</v>
      </c>
      <c r="L4220">
        <v>55.000720549999997</v>
      </c>
      <c r="M4220" t="str">
        <f>VLOOKUP(L4220,Table1[],2)</f>
        <v>50 - 59</v>
      </c>
      <c r="N4220" t="str">
        <f>INDEX(Table7[Column1],MATCH(O4220,Table7[Column2]))</f>
        <v>Fitting in Stage</v>
      </c>
      <c r="O4220">
        <v>6.6086573030000002</v>
      </c>
      <c r="P4220" t="str">
        <f>VLOOKUP(O4220,Table13[],2)</f>
        <v>6 - 10</v>
      </c>
      <c r="Q4220" t="str">
        <f>INDEX(Table8[Column1],MATCH(R4220,Table8[Column2]))</f>
        <v>Habitual</v>
      </c>
      <c r="R4220">
        <v>81.505104919999994</v>
      </c>
      <c r="S4220">
        <f t="shared" si="131"/>
        <v>3.3960460383333331</v>
      </c>
      <c r="T4220" t="s">
        <v>19</v>
      </c>
    </row>
    <row r="4221" spans="1:20" x14ac:dyDescent="0.25">
      <c r="A4221">
        <v>4220</v>
      </c>
      <c r="B4221" t="s">
        <v>78</v>
      </c>
      <c r="C4221" t="s">
        <v>2734</v>
      </c>
      <c r="D4221" t="str">
        <f t="shared" si="130"/>
        <v>Butler Ernestina</v>
      </c>
      <c r="E4221" t="s">
        <v>15</v>
      </c>
      <c r="F4221" t="s">
        <v>38</v>
      </c>
      <c r="G4221" t="s">
        <v>17</v>
      </c>
      <c r="H4221" t="s">
        <v>18</v>
      </c>
      <c r="I4221" t="s">
        <v>38</v>
      </c>
      <c r="J4221" t="s">
        <v>19</v>
      </c>
      <c r="K4221" t="str">
        <f>INDEX(Table6[Column1],MATCH(L4221,Table6[Column2]))</f>
        <v>Elders</v>
      </c>
      <c r="L4221">
        <v>52.127732930000001</v>
      </c>
      <c r="M4221" t="str">
        <f>VLOOKUP(L4221,Table1[],2)</f>
        <v>50 - 59</v>
      </c>
      <c r="N4221" t="str">
        <f>INDEX(Table7[Column1],MATCH(O4221,Table7[Column2]))</f>
        <v>Fitting in Stage</v>
      </c>
      <c r="O4221">
        <v>6.2220498859999998</v>
      </c>
      <c r="P4221" t="str">
        <f>VLOOKUP(O4221,Table13[],2)</f>
        <v>6 - 10</v>
      </c>
      <c r="Q4221" t="str">
        <f>INDEX(Table8[Column1],MATCH(R4221,Table8[Column2]))</f>
        <v>Habitual</v>
      </c>
      <c r="R4221">
        <v>116.5698027</v>
      </c>
      <c r="S4221">
        <f t="shared" si="131"/>
        <v>4.8570751124999996</v>
      </c>
      <c r="T4221" t="s">
        <v>19</v>
      </c>
    </row>
    <row r="4222" spans="1:20" x14ac:dyDescent="0.25">
      <c r="A4222">
        <v>4221</v>
      </c>
      <c r="B4222" t="s">
        <v>1186</v>
      </c>
      <c r="C4222" t="s">
        <v>264</v>
      </c>
      <c r="D4222" t="str">
        <f t="shared" si="130"/>
        <v>Jenkins Cynthia</v>
      </c>
      <c r="E4222" t="s">
        <v>15</v>
      </c>
      <c r="F4222" t="s">
        <v>16</v>
      </c>
      <c r="G4222" t="s">
        <v>2305</v>
      </c>
      <c r="H4222" t="s">
        <v>1826</v>
      </c>
      <c r="I4222" t="s">
        <v>16</v>
      </c>
      <c r="J4222" t="s">
        <v>19</v>
      </c>
      <c r="K4222" t="str">
        <f>INDEX(Table6[Column1],MATCH(L4222,Table6[Column2]))</f>
        <v>Young Adults</v>
      </c>
      <c r="L4222">
        <v>33.097061429999997</v>
      </c>
      <c r="M4222" t="str">
        <f>VLOOKUP(L4222,Table1[],2)</f>
        <v>30 - 39</v>
      </c>
      <c r="N4222" t="str">
        <f>INDEX(Table7[Column1],MATCH(O4222,Table7[Column2]))</f>
        <v>Learning Stage</v>
      </c>
      <c r="O4222">
        <v>2.2966036860000001</v>
      </c>
      <c r="P4222" t="str">
        <f>VLOOKUP(O4222,Table13[],2)</f>
        <v>1 - 5</v>
      </c>
      <c r="Q4222" t="str">
        <f>INDEX(Table8[Column1],MATCH(R4222,Table8[Column2]))</f>
        <v>Maintained</v>
      </c>
      <c r="R4222">
        <v>59.359120789999999</v>
      </c>
      <c r="S4222">
        <f t="shared" si="131"/>
        <v>2.4732966995833334</v>
      </c>
      <c r="T4222" t="s">
        <v>19</v>
      </c>
    </row>
    <row r="4223" spans="1:20" x14ac:dyDescent="0.25">
      <c r="A4223">
        <v>4222</v>
      </c>
      <c r="B4223" t="s">
        <v>3813</v>
      </c>
      <c r="C4223" t="s">
        <v>147</v>
      </c>
      <c r="D4223" t="str">
        <f t="shared" si="130"/>
        <v>Jarrard Linda</v>
      </c>
      <c r="E4223" t="s">
        <v>15</v>
      </c>
      <c r="F4223" t="s">
        <v>38</v>
      </c>
      <c r="G4223" t="s">
        <v>17</v>
      </c>
      <c r="H4223" t="s">
        <v>18</v>
      </c>
      <c r="I4223" t="s">
        <v>38</v>
      </c>
      <c r="J4223" t="s">
        <v>19</v>
      </c>
      <c r="K4223" t="str">
        <f>INDEX(Table6[Column1],MATCH(L4223,Table6[Column2]))</f>
        <v>Young Adults</v>
      </c>
      <c r="L4223">
        <v>36.266044010000002</v>
      </c>
      <c r="M4223" t="str">
        <f>VLOOKUP(L4223,Table1[],2)</f>
        <v>30 - 39</v>
      </c>
      <c r="N4223" t="str">
        <f>INDEX(Table7[Column1],MATCH(O4223,Table7[Column2]))</f>
        <v>Learning Stage</v>
      </c>
      <c r="O4223">
        <v>3.7084734340000001</v>
      </c>
      <c r="P4223" t="str">
        <f>VLOOKUP(O4223,Table13[],2)</f>
        <v>1 - 5</v>
      </c>
      <c r="Q4223" t="str">
        <f>INDEX(Table8[Column1],MATCH(R4223,Table8[Column2]))</f>
        <v>Scheduled</v>
      </c>
      <c r="R4223">
        <v>0</v>
      </c>
      <c r="S4223">
        <f t="shared" si="131"/>
        <v>0</v>
      </c>
      <c r="T4223" t="s">
        <v>19</v>
      </c>
    </row>
    <row r="4224" spans="1:20" x14ac:dyDescent="0.25">
      <c r="A4224">
        <v>4223</v>
      </c>
      <c r="B4224" t="s">
        <v>1163</v>
      </c>
      <c r="C4224" t="s">
        <v>3814</v>
      </c>
      <c r="D4224" t="str">
        <f t="shared" si="130"/>
        <v>Irving Alona</v>
      </c>
      <c r="E4224" t="s">
        <v>15</v>
      </c>
      <c r="F4224" t="s">
        <v>38</v>
      </c>
      <c r="G4224" t="s">
        <v>1060</v>
      </c>
      <c r="H4224" t="s">
        <v>1061</v>
      </c>
      <c r="I4224" t="s">
        <v>38</v>
      </c>
      <c r="J4224" t="s">
        <v>19</v>
      </c>
      <c r="K4224" t="str">
        <f>INDEX(Table6[Column1],MATCH(L4224,Table6[Column2]))</f>
        <v>Elders</v>
      </c>
      <c r="L4224">
        <v>53.613332659999998</v>
      </c>
      <c r="M4224" t="str">
        <f>VLOOKUP(L4224,Table1[],2)</f>
        <v>50 - 59</v>
      </c>
      <c r="N4224" t="str">
        <f>INDEX(Table7[Column1],MATCH(O4224,Table7[Column2]))</f>
        <v>Learning Stage</v>
      </c>
      <c r="O4224">
        <v>3.2638945150000001</v>
      </c>
      <c r="P4224" t="str">
        <f>VLOOKUP(O4224,Table13[],2)</f>
        <v>1 - 5</v>
      </c>
      <c r="Q4224" t="str">
        <f>INDEX(Table8[Column1],MATCH(R4224,Table8[Column2]))</f>
        <v>Excused</v>
      </c>
      <c r="R4224">
        <v>134.78534479999999</v>
      </c>
      <c r="S4224">
        <f t="shared" si="131"/>
        <v>5.6160560333333329</v>
      </c>
      <c r="T4224" t="s">
        <v>19</v>
      </c>
    </row>
    <row r="4225" spans="1:20" x14ac:dyDescent="0.25">
      <c r="A4225">
        <v>4224</v>
      </c>
      <c r="B4225" t="s">
        <v>3815</v>
      </c>
      <c r="C4225" t="s">
        <v>345</v>
      </c>
      <c r="D4225" t="str">
        <f t="shared" si="130"/>
        <v>Trevino Ronald</v>
      </c>
      <c r="E4225" t="s">
        <v>22</v>
      </c>
      <c r="F4225" t="s">
        <v>57</v>
      </c>
      <c r="G4225" t="s">
        <v>2305</v>
      </c>
      <c r="H4225" t="s">
        <v>1826</v>
      </c>
      <c r="I4225" t="s">
        <v>57</v>
      </c>
      <c r="J4225" t="s">
        <v>19</v>
      </c>
      <c r="K4225" t="str">
        <f>INDEX(Table6[Column1],MATCH(L4225,Table6[Column2]))</f>
        <v>Young Adults</v>
      </c>
      <c r="L4225">
        <v>38.181314710000002</v>
      </c>
      <c r="M4225" t="str">
        <f>VLOOKUP(L4225,Table1[],2)</f>
        <v>30 - 39</v>
      </c>
      <c r="N4225" t="str">
        <f>INDEX(Table7[Column1],MATCH(O4225,Table7[Column2]))</f>
        <v>Learning Stage</v>
      </c>
      <c r="O4225">
        <v>5.2368249279999999</v>
      </c>
      <c r="P4225" t="str">
        <f>VLOOKUP(O4225,Table13[],2)</f>
        <v>1 - 5</v>
      </c>
      <c r="Q4225" t="str">
        <f>INDEX(Table8[Column1],MATCH(R4225,Table8[Column2]))</f>
        <v>Maintained</v>
      </c>
      <c r="R4225">
        <v>66.395045049999993</v>
      </c>
      <c r="S4225">
        <f t="shared" si="131"/>
        <v>2.7664602104166667</v>
      </c>
      <c r="T4225" t="s">
        <v>19</v>
      </c>
    </row>
    <row r="4226" spans="1:20" x14ac:dyDescent="0.25">
      <c r="A4226">
        <v>4225</v>
      </c>
      <c r="B4226" t="s">
        <v>509</v>
      </c>
      <c r="C4226" t="s">
        <v>1553</v>
      </c>
      <c r="D4226" t="str">
        <f t="shared" si="130"/>
        <v>Wells Rhonda</v>
      </c>
      <c r="E4226" t="s">
        <v>15</v>
      </c>
      <c r="F4226" t="s">
        <v>2465</v>
      </c>
      <c r="G4226" t="s">
        <v>2305</v>
      </c>
      <c r="H4226" t="s">
        <v>1826</v>
      </c>
      <c r="I4226" t="s">
        <v>87</v>
      </c>
      <c r="J4226" t="s">
        <v>19</v>
      </c>
      <c r="K4226" t="str">
        <f>INDEX(Table6[Column1],MATCH(L4226,Table6[Column2]))</f>
        <v>Adults</v>
      </c>
      <c r="L4226">
        <v>48.43727878</v>
      </c>
      <c r="M4226" t="str">
        <f>VLOOKUP(L4226,Table1[],2)</f>
        <v>40 - 49</v>
      </c>
      <c r="N4226" t="str">
        <f>INDEX(Table7[Column1],MATCH(O4226,Table7[Column2]))</f>
        <v>Learning Stage</v>
      </c>
      <c r="O4226">
        <v>2.3931948240000001</v>
      </c>
      <c r="P4226" t="str">
        <f>VLOOKUP(O4226,Table13[],2)</f>
        <v>1 - 5</v>
      </c>
      <c r="Q4226" t="str">
        <f>INDEX(Table8[Column1],MATCH(R4226,Table8[Column2]))</f>
        <v>Maintained</v>
      </c>
      <c r="R4226">
        <v>63.236584020000002</v>
      </c>
      <c r="S4226">
        <f t="shared" si="131"/>
        <v>2.6348576674999999</v>
      </c>
      <c r="T4226" t="s">
        <v>19</v>
      </c>
    </row>
    <row r="4227" spans="1:20" x14ac:dyDescent="0.25">
      <c r="A4227">
        <v>4226</v>
      </c>
      <c r="B4227" t="s">
        <v>1160</v>
      </c>
      <c r="C4227" t="s">
        <v>2448</v>
      </c>
      <c r="D4227" t="str">
        <f t="shared" ref="D4227:D4290" si="132">CONCATENATE(B4227, " ",C4227)</f>
        <v>Barber Jon</v>
      </c>
      <c r="E4227" t="s">
        <v>22</v>
      </c>
      <c r="F4227" t="s">
        <v>38</v>
      </c>
      <c r="G4227" t="s">
        <v>17</v>
      </c>
      <c r="H4227" t="s">
        <v>18</v>
      </c>
      <c r="I4227" t="s">
        <v>38</v>
      </c>
      <c r="J4227" t="s">
        <v>19</v>
      </c>
      <c r="K4227" t="str">
        <f>INDEX(Table6[Column1],MATCH(L4227,Table6[Column2]))</f>
        <v>Adults</v>
      </c>
      <c r="L4227">
        <v>48.47846028</v>
      </c>
      <c r="M4227" t="str">
        <f>VLOOKUP(L4227,Table1[],2)</f>
        <v>40 - 49</v>
      </c>
      <c r="N4227" t="str">
        <f>INDEX(Table7[Column1],MATCH(O4227,Table7[Column2]))</f>
        <v>Learning Stage</v>
      </c>
      <c r="O4227">
        <v>5.2959200710000003</v>
      </c>
      <c r="P4227" t="str">
        <f>VLOOKUP(O4227,Table13[],2)</f>
        <v>1 - 5</v>
      </c>
      <c r="Q4227" t="str">
        <f>INDEX(Table8[Column1],MATCH(R4227,Table8[Column2]))</f>
        <v>Habitual</v>
      </c>
      <c r="R4227">
        <v>105.19568</v>
      </c>
      <c r="S4227">
        <f t="shared" ref="S4227:S4290" si="133">CONVERT(R4227,"hr","day")</f>
        <v>4.3831533333333335</v>
      </c>
      <c r="T4227" t="s">
        <v>19</v>
      </c>
    </row>
    <row r="4228" spans="1:20" x14ac:dyDescent="0.25">
      <c r="A4228">
        <v>4227</v>
      </c>
      <c r="B4228" t="s">
        <v>2818</v>
      </c>
      <c r="C4228" t="s">
        <v>2145</v>
      </c>
      <c r="D4228" t="str">
        <f t="shared" si="132"/>
        <v>McCullough Sallie</v>
      </c>
      <c r="E4228" t="s">
        <v>15</v>
      </c>
      <c r="F4228" t="s">
        <v>38</v>
      </c>
      <c r="G4228" t="s">
        <v>17</v>
      </c>
      <c r="H4228" t="s">
        <v>18</v>
      </c>
      <c r="I4228" t="s">
        <v>38</v>
      </c>
      <c r="J4228" t="s">
        <v>19</v>
      </c>
      <c r="K4228" t="str">
        <f>INDEX(Table6[Column1],MATCH(L4228,Table6[Column2]))</f>
        <v>Young Adults</v>
      </c>
      <c r="L4228">
        <v>33.152254200000002</v>
      </c>
      <c r="M4228" t="str">
        <f>VLOOKUP(L4228,Table1[],2)</f>
        <v>30 - 39</v>
      </c>
      <c r="N4228" t="str">
        <f>INDEX(Table7[Column1],MATCH(O4228,Table7[Column2]))</f>
        <v>Learning Stage</v>
      </c>
      <c r="O4228">
        <v>2.3070137229999998</v>
      </c>
      <c r="P4228" t="str">
        <f>VLOOKUP(O4228,Table13[],2)</f>
        <v>1 - 5</v>
      </c>
      <c r="Q4228" t="str">
        <f>INDEX(Table8[Column1],MATCH(R4228,Table8[Column2]))</f>
        <v>Maintained</v>
      </c>
      <c r="R4228">
        <v>51.479179530000003</v>
      </c>
      <c r="S4228">
        <f t="shared" si="133"/>
        <v>2.1449658137500003</v>
      </c>
      <c r="T4228" t="s">
        <v>19</v>
      </c>
    </row>
    <row r="4229" spans="1:20" x14ac:dyDescent="0.25">
      <c r="A4229">
        <v>4228</v>
      </c>
      <c r="B4229" t="s">
        <v>682</v>
      </c>
      <c r="C4229" t="s">
        <v>56</v>
      </c>
      <c r="D4229" t="str">
        <f t="shared" si="132"/>
        <v>Cunningham James</v>
      </c>
      <c r="E4229" t="s">
        <v>22</v>
      </c>
      <c r="F4229" t="s">
        <v>1793</v>
      </c>
      <c r="G4229" t="s">
        <v>17</v>
      </c>
      <c r="H4229" t="s">
        <v>18</v>
      </c>
      <c r="I4229" t="s">
        <v>138</v>
      </c>
      <c r="J4229" t="s">
        <v>19</v>
      </c>
      <c r="K4229" t="str">
        <f>INDEX(Table6[Column1],MATCH(L4229,Table6[Column2]))</f>
        <v>Adults</v>
      </c>
      <c r="L4229">
        <v>41.953511120000002</v>
      </c>
      <c r="M4229" t="str">
        <f>VLOOKUP(L4229,Table1[],2)</f>
        <v>40 - 49</v>
      </c>
      <c r="N4229" t="str">
        <f>INDEX(Table7[Column1],MATCH(O4229,Table7[Column2]))</f>
        <v>Learning Stage</v>
      </c>
      <c r="O4229">
        <v>3.7905971909999998</v>
      </c>
      <c r="P4229" t="str">
        <f>VLOOKUP(O4229,Table13[],2)</f>
        <v>1 - 5</v>
      </c>
      <c r="Q4229" t="str">
        <f>INDEX(Table8[Column1],MATCH(R4229,Table8[Column2]))</f>
        <v>Habitual</v>
      </c>
      <c r="R4229">
        <v>83.550607670000005</v>
      </c>
      <c r="S4229">
        <f t="shared" si="133"/>
        <v>3.4812753195833337</v>
      </c>
      <c r="T4229" t="s">
        <v>19</v>
      </c>
    </row>
    <row r="4230" spans="1:20" x14ac:dyDescent="0.25">
      <c r="A4230">
        <v>4229</v>
      </c>
      <c r="B4230" t="s">
        <v>3816</v>
      </c>
      <c r="C4230" t="s">
        <v>175</v>
      </c>
      <c r="D4230" t="str">
        <f t="shared" si="132"/>
        <v>Boyles Paul</v>
      </c>
      <c r="E4230" t="s">
        <v>22</v>
      </c>
      <c r="F4230" t="s">
        <v>38</v>
      </c>
      <c r="G4230" t="s">
        <v>17</v>
      </c>
      <c r="H4230" t="s">
        <v>18</v>
      </c>
      <c r="I4230" t="s">
        <v>38</v>
      </c>
      <c r="J4230" t="s">
        <v>19</v>
      </c>
      <c r="K4230" t="str">
        <f>INDEX(Table6[Column1],MATCH(L4230,Table6[Column2]))</f>
        <v>Young Adults</v>
      </c>
      <c r="L4230">
        <v>39.829486430000003</v>
      </c>
      <c r="M4230" t="str">
        <f>VLOOKUP(L4230,Table1[],2)</f>
        <v>30 - 39</v>
      </c>
      <c r="N4230" t="str">
        <f>INDEX(Table7[Column1],MATCH(O4230,Table7[Column2]))</f>
        <v>Fitting in Stage</v>
      </c>
      <c r="O4230">
        <v>8.3351661939999993</v>
      </c>
      <c r="P4230" t="str">
        <f>VLOOKUP(O4230,Table13[],2)</f>
        <v>6 - 10</v>
      </c>
      <c r="Q4230" t="str">
        <f>INDEX(Table8[Column1],MATCH(R4230,Table8[Column2]))</f>
        <v>Maintained</v>
      </c>
      <c r="R4230">
        <v>43.654894650000003</v>
      </c>
      <c r="S4230">
        <f t="shared" si="133"/>
        <v>1.8189539437500002</v>
      </c>
      <c r="T4230" t="s">
        <v>19</v>
      </c>
    </row>
    <row r="4231" spans="1:20" x14ac:dyDescent="0.25">
      <c r="A4231">
        <v>4230</v>
      </c>
      <c r="B4231" t="s">
        <v>3817</v>
      </c>
      <c r="C4231" t="s">
        <v>461</v>
      </c>
      <c r="D4231" t="str">
        <f t="shared" si="132"/>
        <v>Clements Billy</v>
      </c>
      <c r="E4231" t="s">
        <v>22</v>
      </c>
      <c r="F4231" t="s">
        <v>262</v>
      </c>
      <c r="G4231" t="s">
        <v>2305</v>
      </c>
      <c r="H4231" t="s">
        <v>1826</v>
      </c>
      <c r="I4231" t="s">
        <v>262</v>
      </c>
      <c r="J4231" t="s">
        <v>19</v>
      </c>
      <c r="K4231" t="str">
        <f>INDEX(Table6[Column1],MATCH(L4231,Table6[Column2]))</f>
        <v>Adults</v>
      </c>
      <c r="L4231">
        <v>45.490580260000002</v>
      </c>
      <c r="M4231" t="str">
        <f>VLOOKUP(L4231,Table1[],2)</f>
        <v>40 - 49</v>
      </c>
      <c r="N4231" t="str">
        <f>INDEX(Table7[Column1],MATCH(O4231,Table7[Column2]))</f>
        <v>Learning Stage</v>
      </c>
      <c r="O4231">
        <v>5.7735701400000004</v>
      </c>
      <c r="P4231" t="str">
        <f>VLOOKUP(O4231,Table13[],2)</f>
        <v>1 - 5</v>
      </c>
      <c r="Q4231" t="str">
        <f>INDEX(Table8[Column1],MATCH(R4231,Table8[Column2]))</f>
        <v>Habitual</v>
      </c>
      <c r="R4231">
        <v>89.129815710000003</v>
      </c>
      <c r="S4231">
        <f t="shared" si="133"/>
        <v>3.7137423212499998</v>
      </c>
      <c r="T4231" t="s">
        <v>19</v>
      </c>
    </row>
    <row r="4232" spans="1:20" x14ac:dyDescent="0.25">
      <c r="A4232">
        <v>4231</v>
      </c>
      <c r="B4232" t="s">
        <v>1710</v>
      </c>
      <c r="C4232" t="s">
        <v>1708</v>
      </c>
      <c r="D4232" t="str">
        <f t="shared" si="132"/>
        <v>Small Jeff</v>
      </c>
      <c r="E4232" t="s">
        <v>22</v>
      </c>
      <c r="F4232" t="s">
        <v>407</v>
      </c>
      <c r="G4232" t="s">
        <v>17</v>
      </c>
      <c r="H4232" t="s">
        <v>18</v>
      </c>
      <c r="I4232" t="s">
        <v>407</v>
      </c>
      <c r="J4232" t="s">
        <v>19</v>
      </c>
      <c r="K4232" t="str">
        <f>INDEX(Table6[Column1],MATCH(L4232,Table6[Column2]))</f>
        <v>Young Adults</v>
      </c>
      <c r="L4232">
        <v>30.940676329999999</v>
      </c>
      <c r="M4232" t="str">
        <f>VLOOKUP(L4232,Table1[],2)</f>
        <v>30 - 39</v>
      </c>
      <c r="N4232" t="str">
        <f>INDEX(Table7[Column1],MATCH(O4232,Table7[Column2]))</f>
        <v>Learning Stage</v>
      </c>
      <c r="O4232">
        <v>2.3517276919999999</v>
      </c>
      <c r="P4232" t="str">
        <f>VLOOKUP(O4232,Table13[],2)</f>
        <v>1 - 5</v>
      </c>
      <c r="Q4232" t="str">
        <f>INDEX(Table8[Column1],MATCH(R4232,Table8[Column2]))</f>
        <v>Scheduled</v>
      </c>
      <c r="R4232">
        <v>0.93571755199999995</v>
      </c>
      <c r="S4232">
        <f t="shared" si="133"/>
        <v>3.8988231333333331E-2</v>
      </c>
      <c r="T4232" t="s">
        <v>19</v>
      </c>
    </row>
    <row r="4233" spans="1:20" x14ac:dyDescent="0.25">
      <c r="A4233">
        <v>4232</v>
      </c>
      <c r="B4233" t="s">
        <v>3818</v>
      </c>
      <c r="C4233" t="s">
        <v>681</v>
      </c>
      <c r="D4233" t="str">
        <f t="shared" si="132"/>
        <v>Ferraro Grace</v>
      </c>
      <c r="E4233" t="s">
        <v>15</v>
      </c>
      <c r="F4233" t="s">
        <v>38</v>
      </c>
      <c r="G4233" t="s">
        <v>1060</v>
      </c>
      <c r="H4233" t="s">
        <v>1061</v>
      </c>
      <c r="I4233" t="s">
        <v>38</v>
      </c>
      <c r="J4233" t="s">
        <v>19</v>
      </c>
      <c r="K4233" t="str">
        <f>INDEX(Table6[Column1],MATCH(L4233,Table6[Column2]))</f>
        <v>Young Adults</v>
      </c>
      <c r="L4233">
        <v>34.64576022</v>
      </c>
      <c r="M4233" t="str">
        <f>VLOOKUP(L4233,Table1[],2)</f>
        <v>30 - 39</v>
      </c>
      <c r="N4233" t="str">
        <f>INDEX(Table7[Column1],MATCH(O4233,Table7[Column2]))</f>
        <v>Fitting in Stage</v>
      </c>
      <c r="O4233">
        <v>8.8716098510000005</v>
      </c>
      <c r="P4233" t="str">
        <f>VLOOKUP(O4233,Table13[],2)</f>
        <v>6 - 10</v>
      </c>
      <c r="Q4233" t="str">
        <f>INDEX(Table8[Column1],MATCH(R4233,Table8[Column2]))</f>
        <v>Scheduled</v>
      </c>
      <c r="R4233">
        <v>7.8887791580000002</v>
      </c>
      <c r="S4233">
        <f t="shared" si="133"/>
        <v>0.32869913158333336</v>
      </c>
      <c r="T4233" t="s">
        <v>19</v>
      </c>
    </row>
    <row r="4234" spans="1:20" x14ac:dyDescent="0.25">
      <c r="A4234">
        <v>4233</v>
      </c>
      <c r="B4234" t="s">
        <v>1076</v>
      </c>
      <c r="C4234" t="s">
        <v>1764</v>
      </c>
      <c r="D4234" t="str">
        <f t="shared" si="132"/>
        <v>Ebert Courtney</v>
      </c>
      <c r="E4234" t="s">
        <v>22</v>
      </c>
      <c r="F4234" t="s">
        <v>30</v>
      </c>
      <c r="G4234" t="s">
        <v>611</v>
      </c>
      <c r="H4234" t="s">
        <v>612</v>
      </c>
      <c r="I4234" t="s">
        <v>30</v>
      </c>
      <c r="J4234" t="s">
        <v>19</v>
      </c>
      <c r="K4234" t="str">
        <f>INDEX(Table6[Column1],MATCH(L4234,Table6[Column2]))</f>
        <v>Youth</v>
      </c>
      <c r="L4234">
        <v>27.758422679999999</v>
      </c>
      <c r="M4234" t="str">
        <f>VLOOKUP(L4234,Table1[],2)</f>
        <v>20 - 29</v>
      </c>
      <c r="N4234" t="str">
        <f>INDEX(Table7[Column1],MATCH(O4234,Table7[Column2]))</f>
        <v>Learning Stage</v>
      </c>
      <c r="O4234">
        <v>2.8392140719999999</v>
      </c>
      <c r="P4234" t="str">
        <f>VLOOKUP(O4234,Table13[],2)</f>
        <v>1 - 5</v>
      </c>
      <c r="Q4234" t="str">
        <f>INDEX(Table8[Column1],MATCH(R4234,Table8[Column2]))</f>
        <v>Scheduled</v>
      </c>
      <c r="R4234">
        <v>0</v>
      </c>
      <c r="S4234">
        <f t="shared" si="133"/>
        <v>0</v>
      </c>
      <c r="T4234" t="s">
        <v>19</v>
      </c>
    </row>
    <row r="4235" spans="1:20" x14ac:dyDescent="0.25">
      <c r="A4235">
        <v>4234</v>
      </c>
      <c r="B4235" t="s">
        <v>1023</v>
      </c>
      <c r="C4235" t="s">
        <v>221</v>
      </c>
      <c r="D4235" t="str">
        <f t="shared" si="132"/>
        <v>Wright Mildred</v>
      </c>
      <c r="E4235" t="s">
        <v>15</v>
      </c>
      <c r="F4235" t="s">
        <v>38</v>
      </c>
      <c r="G4235" t="s">
        <v>1060</v>
      </c>
      <c r="H4235" t="s">
        <v>1061</v>
      </c>
      <c r="I4235" t="s">
        <v>38</v>
      </c>
      <c r="J4235" t="s">
        <v>19</v>
      </c>
      <c r="K4235" t="str">
        <f>INDEX(Table6[Column1],MATCH(L4235,Table6[Column2]))</f>
        <v>Adults</v>
      </c>
      <c r="L4235">
        <v>48.412673460000001</v>
      </c>
      <c r="M4235" t="str">
        <f>VLOOKUP(L4235,Table1[],2)</f>
        <v>40 - 49</v>
      </c>
      <c r="N4235" t="str">
        <f>INDEX(Table7[Column1],MATCH(O4235,Table7[Column2]))</f>
        <v>Fitting in Stage</v>
      </c>
      <c r="O4235">
        <v>7.9969775099999998</v>
      </c>
      <c r="P4235" t="str">
        <f>VLOOKUP(O4235,Table13[],2)</f>
        <v>6 - 10</v>
      </c>
      <c r="Q4235" t="str">
        <f>INDEX(Table8[Column1],MATCH(R4235,Table8[Column2]))</f>
        <v>Excused</v>
      </c>
      <c r="R4235">
        <v>140.58058500000001</v>
      </c>
      <c r="S4235">
        <f t="shared" si="133"/>
        <v>5.8575243750000006</v>
      </c>
      <c r="T4235" t="s">
        <v>19</v>
      </c>
    </row>
    <row r="4236" spans="1:20" x14ac:dyDescent="0.25">
      <c r="A4236">
        <v>4235</v>
      </c>
      <c r="B4236" t="s">
        <v>3819</v>
      </c>
      <c r="C4236" t="s">
        <v>3820</v>
      </c>
      <c r="D4236" t="str">
        <f t="shared" si="132"/>
        <v>Amburgey Concetta</v>
      </c>
      <c r="E4236" t="s">
        <v>15</v>
      </c>
      <c r="F4236" t="s">
        <v>127</v>
      </c>
      <c r="G4236" t="s">
        <v>2305</v>
      </c>
      <c r="H4236" t="s">
        <v>1826</v>
      </c>
      <c r="I4236" t="s">
        <v>127</v>
      </c>
      <c r="J4236" t="s">
        <v>19</v>
      </c>
      <c r="K4236" t="str">
        <f>INDEX(Table6[Column1],MATCH(L4236,Table6[Column2]))</f>
        <v>Adults</v>
      </c>
      <c r="L4236">
        <v>41.055093620000001</v>
      </c>
      <c r="M4236" t="str">
        <f>VLOOKUP(L4236,Table1[],2)</f>
        <v>40 - 49</v>
      </c>
      <c r="N4236" t="str">
        <f>INDEX(Table7[Column1],MATCH(O4236,Table7[Column2]))</f>
        <v>Learning Stage</v>
      </c>
      <c r="O4236">
        <v>2.1088999309999998</v>
      </c>
      <c r="P4236" t="str">
        <f>VLOOKUP(O4236,Table13[],2)</f>
        <v>1 - 5</v>
      </c>
      <c r="Q4236" t="str">
        <f>INDEX(Table8[Column1],MATCH(R4236,Table8[Column2]))</f>
        <v>Scheduled</v>
      </c>
      <c r="R4236">
        <v>9.5225898880000006</v>
      </c>
      <c r="S4236">
        <f t="shared" si="133"/>
        <v>0.39677457866666666</v>
      </c>
      <c r="T4236" t="s">
        <v>19</v>
      </c>
    </row>
    <row r="4237" spans="1:20" x14ac:dyDescent="0.25">
      <c r="A4237">
        <v>4236</v>
      </c>
      <c r="B4237" t="s">
        <v>3821</v>
      </c>
      <c r="C4237" t="s">
        <v>783</v>
      </c>
      <c r="D4237" t="str">
        <f t="shared" si="132"/>
        <v>Knox Marie</v>
      </c>
      <c r="E4237" t="s">
        <v>15</v>
      </c>
      <c r="F4237" t="s">
        <v>30</v>
      </c>
      <c r="G4237" t="s">
        <v>611</v>
      </c>
      <c r="H4237" t="s">
        <v>612</v>
      </c>
      <c r="I4237" t="s">
        <v>30</v>
      </c>
      <c r="J4237" t="s">
        <v>19</v>
      </c>
      <c r="K4237" t="str">
        <f>INDEX(Table6[Column1],MATCH(L4237,Table6[Column2]))</f>
        <v>Elders</v>
      </c>
      <c r="L4237">
        <v>53.908160359999997</v>
      </c>
      <c r="M4237" t="str">
        <f>VLOOKUP(L4237,Table1[],2)</f>
        <v>50 - 59</v>
      </c>
      <c r="N4237" t="str">
        <f>INDEX(Table7[Column1],MATCH(O4237,Table7[Column2]))</f>
        <v>Learning Stage</v>
      </c>
      <c r="O4237">
        <v>5.671169549</v>
      </c>
      <c r="P4237" t="str">
        <f>VLOOKUP(O4237,Table13[],2)</f>
        <v>1 - 5</v>
      </c>
      <c r="Q4237" t="str">
        <f>INDEX(Table8[Column1],MATCH(R4237,Table8[Column2]))</f>
        <v>Habitual</v>
      </c>
      <c r="R4237">
        <v>105.8103977</v>
      </c>
      <c r="S4237">
        <f t="shared" si="133"/>
        <v>4.4087665708333335</v>
      </c>
      <c r="T4237" t="s">
        <v>19</v>
      </c>
    </row>
    <row r="4238" spans="1:20" x14ac:dyDescent="0.25">
      <c r="A4238">
        <v>4237</v>
      </c>
      <c r="B4238" t="s">
        <v>1772</v>
      </c>
      <c r="C4238" t="s">
        <v>3822</v>
      </c>
      <c r="D4238" t="str">
        <f t="shared" si="132"/>
        <v>Ayres Petra</v>
      </c>
      <c r="E4238" t="s">
        <v>15</v>
      </c>
      <c r="F4238" t="s">
        <v>2810</v>
      </c>
      <c r="G4238" t="s">
        <v>1060</v>
      </c>
      <c r="H4238" t="s">
        <v>1061</v>
      </c>
      <c r="I4238" t="s">
        <v>788</v>
      </c>
      <c r="J4238" t="s">
        <v>19</v>
      </c>
      <c r="K4238" t="str">
        <f>INDEX(Table6[Column1],MATCH(L4238,Table6[Column2]))</f>
        <v>Young Adults</v>
      </c>
      <c r="L4238">
        <v>39.636908859999998</v>
      </c>
      <c r="M4238" t="str">
        <f>VLOOKUP(L4238,Table1[],2)</f>
        <v>30 - 39</v>
      </c>
      <c r="N4238" t="str">
        <f>INDEX(Table7[Column1],MATCH(O4238,Table7[Column2]))</f>
        <v>Learning Stage</v>
      </c>
      <c r="O4238">
        <v>5.2818852019999998</v>
      </c>
      <c r="P4238" t="str">
        <f>VLOOKUP(O4238,Table13[],2)</f>
        <v>1 - 5</v>
      </c>
      <c r="Q4238" t="str">
        <f>INDEX(Table8[Column1],MATCH(R4238,Table8[Column2]))</f>
        <v>Maintained</v>
      </c>
      <c r="R4238">
        <v>77.101204229999993</v>
      </c>
      <c r="S4238">
        <f t="shared" si="133"/>
        <v>3.2125501762499993</v>
      </c>
      <c r="T4238" t="s">
        <v>19</v>
      </c>
    </row>
    <row r="4239" spans="1:20" x14ac:dyDescent="0.25">
      <c r="A4239">
        <v>4238</v>
      </c>
      <c r="B4239" t="s">
        <v>3823</v>
      </c>
      <c r="C4239" t="s">
        <v>50</v>
      </c>
      <c r="D4239" t="str">
        <f t="shared" si="132"/>
        <v>Naughton Robert</v>
      </c>
      <c r="E4239" t="s">
        <v>22</v>
      </c>
      <c r="F4239" t="s">
        <v>38</v>
      </c>
      <c r="G4239" t="s">
        <v>1060</v>
      </c>
      <c r="H4239" t="s">
        <v>1061</v>
      </c>
      <c r="I4239" t="s">
        <v>38</v>
      </c>
      <c r="J4239" t="s">
        <v>19</v>
      </c>
      <c r="K4239" t="str">
        <f>INDEX(Table6[Column1],MATCH(L4239,Table6[Column2]))</f>
        <v>Adults</v>
      </c>
      <c r="L4239">
        <v>47.009867530000001</v>
      </c>
      <c r="M4239" t="str">
        <f>VLOOKUP(L4239,Table1[],2)</f>
        <v>40 - 49</v>
      </c>
      <c r="N4239" t="str">
        <f>INDEX(Table7[Column1],MATCH(O4239,Table7[Column2]))</f>
        <v>Learning Stage</v>
      </c>
      <c r="O4239">
        <v>5.7432711440000004</v>
      </c>
      <c r="P4239" t="str">
        <f>VLOOKUP(O4239,Table13[],2)</f>
        <v>1 - 5</v>
      </c>
      <c r="Q4239" t="str">
        <f>INDEX(Table8[Column1],MATCH(R4239,Table8[Column2]))</f>
        <v>Habitual</v>
      </c>
      <c r="R4239">
        <v>97.755605970000005</v>
      </c>
      <c r="S4239">
        <f t="shared" si="133"/>
        <v>4.0731502487500002</v>
      </c>
      <c r="T4239" t="s">
        <v>19</v>
      </c>
    </row>
    <row r="4240" spans="1:20" x14ac:dyDescent="0.25">
      <c r="A4240">
        <v>4239</v>
      </c>
      <c r="B4240" t="s">
        <v>3463</v>
      </c>
      <c r="C4240" t="s">
        <v>401</v>
      </c>
      <c r="D4240" t="str">
        <f t="shared" si="132"/>
        <v>Underwood Michael</v>
      </c>
      <c r="E4240" t="s">
        <v>22</v>
      </c>
      <c r="F4240" t="s">
        <v>38</v>
      </c>
      <c r="G4240" t="s">
        <v>17</v>
      </c>
      <c r="H4240" t="s">
        <v>18</v>
      </c>
      <c r="I4240" t="s">
        <v>38</v>
      </c>
      <c r="J4240" t="s">
        <v>19</v>
      </c>
      <c r="K4240" t="str">
        <f>INDEX(Table6[Column1],MATCH(L4240,Table6[Column2]))</f>
        <v>Young Adults</v>
      </c>
      <c r="L4240">
        <v>39.18208147</v>
      </c>
      <c r="M4240" t="str">
        <f>VLOOKUP(L4240,Table1[],2)</f>
        <v>30 - 39</v>
      </c>
      <c r="N4240" t="str">
        <f>INDEX(Table7[Column1],MATCH(O4240,Table7[Column2]))</f>
        <v>Learning Stage</v>
      </c>
      <c r="O4240">
        <v>1.832521319</v>
      </c>
      <c r="P4240" t="str">
        <f>VLOOKUP(O4240,Table13[],2)</f>
        <v>1 - 5</v>
      </c>
      <c r="Q4240" t="str">
        <f>INDEX(Table8[Column1],MATCH(R4240,Table8[Column2]))</f>
        <v>Scheduled</v>
      </c>
      <c r="R4240">
        <v>34.941073209999999</v>
      </c>
      <c r="S4240">
        <f t="shared" si="133"/>
        <v>1.4558780504166666</v>
      </c>
      <c r="T4240" t="s">
        <v>19</v>
      </c>
    </row>
    <row r="4241" spans="1:20" x14ac:dyDescent="0.25">
      <c r="A4241">
        <v>4240</v>
      </c>
      <c r="B4241" t="s">
        <v>2147</v>
      </c>
      <c r="C4241" t="s">
        <v>93</v>
      </c>
      <c r="D4241" t="str">
        <f t="shared" si="132"/>
        <v>Tijerina William</v>
      </c>
      <c r="E4241" t="s">
        <v>22</v>
      </c>
      <c r="F4241" t="s">
        <v>38</v>
      </c>
      <c r="G4241" t="s">
        <v>17</v>
      </c>
      <c r="H4241" t="s">
        <v>18</v>
      </c>
      <c r="I4241" t="s">
        <v>38</v>
      </c>
      <c r="J4241" t="s">
        <v>19</v>
      </c>
      <c r="K4241" t="str">
        <f>INDEX(Table6[Column1],MATCH(L4241,Table6[Column2]))</f>
        <v>Young Adults</v>
      </c>
      <c r="L4241">
        <v>35.521038750000002</v>
      </c>
      <c r="M4241" t="str">
        <f>VLOOKUP(L4241,Table1[],2)</f>
        <v>30 - 39</v>
      </c>
      <c r="N4241" t="str">
        <f>INDEX(Table7[Column1],MATCH(O4241,Table7[Column2]))</f>
        <v>Learning Stage</v>
      </c>
      <c r="O4241">
        <v>4.7198910459999999</v>
      </c>
      <c r="P4241" t="str">
        <f>VLOOKUP(O4241,Table13[],2)</f>
        <v>1 - 5</v>
      </c>
      <c r="Q4241" t="str">
        <f>INDEX(Table8[Column1],MATCH(R4241,Table8[Column2]))</f>
        <v>Maintained</v>
      </c>
      <c r="R4241">
        <v>51.228596750000001</v>
      </c>
      <c r="S4241">
        <f t="shared" si="133"/>
        <v>2.1345248645833337</v>
      </c>
      <c r="T4241" t="s">
        <v>19</v>
      </c>
    </row>
    <row r="4242" spans="1:20" x14ac:dyDescent="0.25">
      <c r="A4242">
        <v>4241</v>
      </c>
      <c r="B4242" t="s">
        <v>56</v>
      </c>
      <c r="C4242" t="s">
        <v>2172</v>
      </c>
      <c r="D4242" t="str">
        <f t="shared" si="132"/>
        <v>James Bernadine</v>
      </c>
      <c r="E4242" t="s">
        <v>15</v>
      </c>
      <c r="F4242" t="s">
        <v>38</v>
      </c>
      <c r="G4242" t="s">
        <v>17</v>
      </c>
      <c r="H4242" t="s">
        <v>18</v>
      </c>
      <c r="I4242" t="s">
        <v>38</v>
      </c>
      <c r="J4242" t="s">
        <v>19</v>
      </c>
      <c r="K4242" t="str">
        <f>INDEX(Table6[Column1],MATCH(L4242,Table6[Column2]))</f>
        <v>Young Adults</v>
      </c>
      <c r="L4242">
        <v>32.607740300000003</v>
      </c>
      <c r="M4242" t="str">
        <f>VLOOKUP(L4242,Table1[],2)</f>
        <v>30 - 39</v>
      </c>
      <c r="N4242" t="str">
        <f>INDEX(Table7[Column1],MATCH(O4242,Table7[Column2]))</f>
        <v>Fitting in Stage</v>
      </c>
      <c r="O4242">
        <v>6.0029243489999997</v>
      </c>
      <c r="P4242" t="str">
        <f>VLOOKUP(O4242,Table13[],2)</f>
        <v>6 - 10</v>
      </c>
      <c r="Q4242" t="str">
        <f>INDEX(Table8[Column1],MATCH(R4242,Table8[Column2]))</f>
        <v>Scheduled</v>
      </c>
      <c r="R4242">
        <v>0</v>
      </c>
      <c r="S4242">
        <f t="shared" si="133"/>
        <v>0</v>
      </c>
      <c r="T4242" t="s">
        <v>19</v>
      </c>
    </row>
    <row r="4243" spans="1:20" x14ac:dyDescent="0.25">
      <c r="A4243">
        <v>4242</v>
      </c>
      <c r="B4243" t="s">
        <v>89</v>
      </c>
      <c r="C4243" t="s">
        <v>2485</v>
      </c>
      <c r="D4243" t="str">
        <f t="shared" si="132"/>
        <v>Joseph Perry</v>
      </c>
      <c r="E4243" t="s">
        <v>22</v>
      </c>
      <c r="F4243" t="s">
        <v>1219</v>
      </c>
      <c r="G4243" t="s">
        <v>17</v>
      </c>
      <c r="H4243" t="s">
        <v>18</v>
      </c>
      <c r="I4243" t="s">
        <v>138</v>
      </c>
      <c r="J4243" t="s">
        <v>19</v>
      </c>
      <c r="K4243" t="str">
        <f>INDEX(Table6[Column1],MATCH(L4243,Table6[Column2]))</f>
        <v>Adults</v>
      </c>
      <c r="L4243">
        <v>43.47856994</v>
      </c>
      <c r="M4243" t="str">
        <f>VLOOKUP(L4243,Table1[],2)</f>
        <v>40 - 49</v>
      </c>
      <c r="N4243" t="str">
        <f>INDEX(Table7[Column1],MATCH(O4243,Table7[Column2]))</f>
        <v>Learning Stage</v>
      </c>
      <c r="O4243">
        <v>3.7971116189999998</v>
      </c>
      <c r="P4243" t="str">
        <f>VLOOKUP(O4243,Table13[],2)</f>
        <v>1 - 5</v>
      </c>
      <c r="Q4243" t="str">
        <f>INDEX(Table8[Column1],MATCH(R4243,Table8[Column2]))</f>
        <v>Scheduled</v>
      </c>
      <c r="R4243">
        <v>35.052557919999998</v>
      </c>
      <c r="S4243">
        <f t="shared" si="133"/>
        <v>1.4605232466666667</v>
      </c>
      <c r="T4243" t="s">
        <v>19</v>
      </c>
    </row>
    <row r="4244" spans="1:20" x14ac:dyDescent="0.25">
      <c r="A4244">
        <v>4243</v>
      </c>
      <c r="B4244" t="s">
        <v>193</v>
      </c>
      <c r="C4244" t="s">
        <v>992</v>
      </c>
      <c r="D4244" t="str">
        <f t="shared" si="132"/>
        <v>Lopez Ken</v>
      </c>
      <c r="E4244" t="s">
        <v>22</v>
      </c>
      <c r="F4244" t="s">
        <v>38</v>
      </c>
      <c r="G4244" t="s">
        <v>17</v>
      </c>
      <c r="H4244" t="s">
        <v>18</v>
      </c>
      <c r="I4244" t="s">
        <v>38</v>
      </c>
      <c r="J4244" t="s">
        <v>19</v>
      </c>
      <c r="K4244" t="str">
        <f>INDEX(Table6[Column1],MATCH(L4244,Table6[Column2]))</f>
        <v>Young Adults</v>
      </c>
      <c r="L4244">
        <v>36.25568406</v>
      </c>
      <c r="M4244" t="str">
        <f>VLOOKUP(L4244,Table1[],2)</f>
        <v>30 - 39</v>
      </c>
      <c r="N4244" t="str">
        <f>INDEX(Table7[Column1],MATCH(O4244,Table7[Column2]))</f>
        <v>Learning Stage</v>
      </c>
      <c r="O4244">
        <v>4.2365272520000001</v>
      </c>
      <c r="P4244" t="str">
        <f>VLOOKUP(O4244,Table13[],2)</f>
        <v>1 - 5</v>
      </c>
      <c r="Q4244" t="str">
        <f>INDEX(Table8[Column1],MATCH(R4244,Table8[Column2]))</f>
        <v>Maintained</v>
      </c>
      <c r="R4244">
        <v>45.58862517</v>
      </c>
      <c r="S4244">
        <f t="shared" si="133"/>
        <v>1.8995260487499999</v>
      </c>
      <c r="T4244" t="s">
        <v>19</v>
      </c>
    </row>
    <row r="4245" spans="1:20" x14ac:dyDescent="0.25">
      <c r="A4245">
        <v>4244</v>
      </c>
      <c r="B4245" t="s">
        <v>3824</v>
      </c>
      <c r="C4245" t="s">
        <v>3267</v>
      </c>
      <c r="D4245" t="str">
        <f t="shared" si="132"/>
        <v>Meade Kizzy</v>
      </c>
      <c r="E4245" t="s">
        <v>15</v>
      </c>
      <c r="F4245" t="s">
        <v>38</v>
      </c>
      <c r="G4245" t="s">
        <v>17</v>
      </c>
      <c r="H4245" t="s">
        <v>18</v>
      </c>
      <c r="I4245" t="s">
        <v>38</v>
      </c>
      <c r="J4245" t="s">
        <v>19</v>
      </c>
      <c r="K4245" t="str">
        <f>INDEX(Table6[Column1],MATCH(L4245,Table6[Column2]))</f>
        <v>Adults</v>
      </c>
      <c r="L4245">
        <v>43.882381799999997</v>
      </c>
      <c r="M4245" t="str">
        <f>VLOOKUP(L4245,Table1[],2)</f>
        <v>40 - 49</v>
      </c>
      <c r="N4245" t="str">
        <f>INDEX(Table7[Column1],MATCH(O4245,Table7[Column2]))</f>
        <v>Learning Stage</v>
      </c>
      <c r="O4245">
        <v>0.38515925499999998</v>
      </c>
      <c r="P4245" t="e">
        <f>VLOOKUP(O4245,Table13[],2)</f>
        <v>#N/A</v>
      </c>
      <c r="Q4245" t="str">
        <f>INDEX(Table8[Column1],MATCH(R4245,Table8[Column2]))</f>
        <v>Habitual</v>
      </c>
      <c r="R4245">
        <v>93.698595870000005</v>
      </c>
      <c r="S4245">
        <f t="shared" si="133"/>
        <v>3.9041081612500004</v>
      </c>
      <c r="T4245" t="s">
        <v>19</v>
      </c>
    </row>
    <row r="4246" spans="1:20" x14ac:dyDescent="0.25">
      <c r="A4246">
        <v>4245</v>
      </c>
      <c r="B4246" t="s">
        <v>3825</v>
      </c>
      <c r="C4246" t="s">
        <v>365</v>
      </c>
      <c r="D4246" t="str">
        <f t="shared" si="132"/>
        <v>Beets Edith</v>
      </c>
      <c r="E4246" t="s">
        <v>15</v>
      </c>
      <c r="F4246" t="s">
        <v>169</v>
      </c>
      <c r="G4246" t="s">
        <v>2305</v>
      </c>
      <c r="H4246" t="s">
        <v>1826</v>
      </c>
      <c r="I4246" t="s">
        <v>169</v>
      </c>
      <c r="J4246" t="s">
        <v>19</v>
      </c>
      <c r="K4246" t="str">
        <f>INDEX(Table6[Column1],MATCH(L4246,Table6[Column2]))</f>
        <v>Adults</v>
      </c>
      <c r="L4246">
        <v>47.734681330000001</v>
      </c>
      <c r="M4246" t="str">
        <f>VLOOKUP(L4246,Table1[],2)</f>
        <v>40 - 49</v>
      </c>
      <c r="N4246" t="str">
        <f>INDEX(Table7[Column1],MATCH(O4246,Table7[Column2]))</f>
        <v>Learning Stage</v>
      </c>
      <c r="O4246">
        <v>4.2621786840000002</v>
      </c>
      <c r="P4246" t="str">
        <f>VLOOKUP(O4246,Table13[],2)</f>
        <v>1 - 5</v>
      </c>
      <c r="Q4246" t="str">
        <f>INDEX(Table8[Column1],MATCH(R4246,Table8[Column2]))</f>
        <v>Maintained</v>
      </c>
      <c r="R4246">
        <v>63.417924829999997</v>
      </c>
      <c r="S4246">
        <f t="shared" si="133"/>
        <v>2.6424135345833335</v>
      </c>
      <c r="T4246" t="s">
        <v>19</v>
      </c>
    </row>
    <row r="4247" spans="1:20" x14ac:dyDescent="0.25">
      <c r="A4247">
        <v>4246</v>
      </c>
      <c r="B4247" t="s">
        <v>34</v>
      </c>
      <c r="C4247" t="s">
        <v>3826</v>
      </c>
      <c r="D4247" t="str">
        <f t="shared" si="132"/>
        <v>Jones Sanda</v>
      </c>
      <c r="E4247" t="s">
        <v>15</v>
      </c>
      <c r="F4247" t="s">
        <v>38</v>
      </c>
      <c r="G4247" t="s">
        <v>17</v>
      </c>
      <c r="H4247" t="s">
        <v>18</v>
      </c>
      <c r="I4247" t="s">
        <v>38</v>
      </c>
      <c r="J4247" t="s">
        <v>19</v>
      </c>
      <c r="K4247" t="str">
        <f>INDEX(Table6[Column1],MATCH(L4247,Table6[Column2]))</f>
        <v>Youth</v>
      </c>
      <c r="L4247">
        <v>28.168122010000001</v>
      </c>
      <c r="M4247" t="str">
        <f>VLOOKUP(L4247,Table1[],2)</f>
        <v>20 - 29</v>
      </c>
      <c r="N4247" t="str">
        <f>INDEX(Table7[Column1],MATCH(O4247,Table7[Column2]))</f>
        <v>Fitting in Stage</v>
      </c>
      <c r="O4247">
        <v>6.1678089629999997</v>
      </c>
      <c r="P4247" t="str">
        <f>VLOOKUP(O4247,Table13[],2)</f>
        <v>6 - 10</v>
      </c>
      <c r="Q4247" t="str">
        <f>INDEX(Table8[Column1],MATCH(R4247,Table8[Column2]))</f>
        <v>Scheduled</v>
      </c>
      <c r="R4247">
        <v>0</v>
      </c>
      <c r="S4247">
        <f t="shared" si="133"/>
        <v>0</v>
      </c>
      <c r="T4247" t="s">
        <v>19</v>
      </c>
    </row>
    <row r="4248" spans="1:20" x14ac:dyDescent="0.25">
      <c r="A4248">
        <v>4247</v>
      </c>
      <c r="B4248" t="s">
        <v>1039</v>
      </c>
      <c r="C4248" t="s">
        <v>454</v>
      </c>
      <c r="D4248" t="str">
        <f t="shared" si="132"/>
        <v>Roberts Clinton</v>
      </c>
      <c r="E4248" t="s">
        <v>22</v>
      </c>
      <c r="F4248" t="s">
        <v>1267</v>
      </c>
      <c r="G4248" t="s">
        <v>611</v>
      </c>
      <c r="H4248" t="s">
        <v>612</v>
      </c>
      <c r="I4248" t="s">
        <v>30</v>
      </c>
      <c r="J4248" t="s">
        <v>19</v>
      </c>
      <c r="K4248" t="str">
        <f>INDEX(Table6[Column1],MATCH(L4248,Table6[Column2]))</f>
        <v>Adults</v>
      </c>
      <c r="L4248">
        <v>40.126579739999997</v>
      </c>
      <c r="M4248" t="str">
        <f>VLOOKUP(L4248,Table1[],2)</f>
        <v>40 - 49</v>
      </c>
      <c r="N4248" t="str">
        <f>INDEX(Table7[Column1],MATCH(O4248,Table7[Column2]))</f>
        <v>Learning Stage</v>
      </c>
      <c r="O4248">
        <v>2.1174407300000002</v>
      </c>
      <c r="P4248" t="str">
        <f>VLOOKUP(O4248,Table13[],2)</f>
        <v>1 - 5</v>
      </c>
      <c r="Q4248" t="str">
        <f>INDEX(Table8[Column1],MATCH(R4248,Table8[Column2]))</f>
        <v>Maintained</v>
      </c>
      <c r="R4248">
        <v>71.405511050000001</v>
      </c>
      <c r="S4248">
        <f t="shared" si="133"/>
        <v>2.9752296270833334</v>
      </c>
      <c r="T4248" t="s">
        <v>19</v>
      </c>
    </row>
    <row r="4249" spans="1:20" x14ac:dyDescent="0.25">
      <c r="A4249">
        <v>4248</v>
      </c>
      <c r="B4249" t="s">
        <v>3827</v>
      </c>
      <c r="C4249" t="s">
        <v>52</v>
      </c>
      <c r="D4249" t="str">
        <f t="shared" si="132"/>
        <v>Marquez John</v>
      </c>
      <c r="E4249" t="s">
        <v>22</v>
      </c>
      <c r="F4249" t="s">
        <v>38</v>
      </c>
      <c r="G4249" t="s">
        <v>1060</v>
      </c>
      <c r="H4249" t="s">
        <v>1061</v>
      </c>
      <c r="I4249" t="s">
        <v>38</v>
      </c>
      <c r="J4249" t="s">
        <v>19</v>
      </c>
      <c r="K4249" t="str">
        <f>INDEX(Table6[Column1],MATCH(L4249,Table6[Column2]))</f>
        <v>Young Adults</v>
      </c>
      <c r="L4249">
        <v>32.372541570000003</v>
      </c>
      <c r="M4249" t="str">
        <f>VLOOKUP(L4249,Table1[],2)</f>
        <v>30 - 39</v>
      </c>
      <c r="N4249" t="str">
        <f>INDEX(Table7[Column1],MATCH(O4249,Table7[Column2]))</f>
        <v>Learning Stage</v>
      </c>
      <c r="O4249">
        <v>5.684026823</v>
      </c>
      <c r="P4249" t="str">
        <f>VLOOKUP(O4249,Table13[],2)</f>
        <v>1 - 5</v>
      </c>
      <c r="Q4249" t="str">
        <f>INDEX(Table8[Column1],MATCH(R4249,Table8[Column2]))</f>
        <v>Scheduled</v>
      </c>
      <c r="R4249">
        <v>12.96858134</v>
      </c>
      <c r="S4249">
        <f t="shared" si="133"/>
        <v>0.54035755583333334</v>
      </c>
      <c r="T4249" t="s">
        <v>19</v>
      </c>
    </row>
    <row r="4250" spans="1:20" x14ac:dyDescent="0.25">
      <c r="A4250">
        <v>4249</v>
      </c>
      <c r="B4250" t="s">
        <v>3828</v>
      </c>
      <c r="C4250" t="s">
        <v>3829</v>
      </c>
      <c r="D4250" t="str">
        <f t="shared" si="132"/>
        <v>Janes Rey</v>
      </c>
      <c r="E4250" t="s">
        <v>22</v>
      </c>
      <c r="F4250" t="s">
        <v>1500</v>
      </c>
      <c r="G4250" t="s">
        <v>2305</v>
      </c>
      <c r="H4250" t="s">
        <v>1826</v>
      </c>
      <c r="I4250" t="s">
        <v>277</v>
      </c>
      <c r="J4250" t="s">
        <v>19</v>
      </c>
      <c r="K4250" t="str">
        <f>INDEX(Table6[Column1],MATCH(L4250,Table6[Column2]))</f>
        <v>Young Adults</v>
      </c>
      <c r="L4250">
        <v>35.2627618</v>
      </c>
      <c r="M4250" t="str">
        <f>VLOOKUP(L4250,Table1[],2)</f>
        <v>30 - 39</v>
      </c>
      <c r="N4250" t="str">
        <f>INDEX(Table7[Column1],MATCH(O4250,Table7[Column2]))</f>
        <v>Learning Stage</v>
      </c>
      <c r="O4250">
        <v>3.8330143570000001</v>
      </c>
      <c r="P4250" t="str">
        <f>VLOOKUP(O4250,Table13[],2)</f>
        <v>1 - 5</v>
      </c>
      <c r="Q4250" t="str">
        <f>INDEX(Table8[Column1],MATCH(R4250,Table8[Column2]))</f>
        <v>Maintained</v>
      </c>
      <c r="R4250">
        <v>40.598379090000002</v>
      </c>
      <c r="S4250">
        <f t="shared" si="133"/>
        <v>1.6915991287500001</v>
      </c>
      <c r="T4250" t="s">
        <v>19</v>
      </c>
    </row>
    <row r="4251" spans="1:20" x14ac:dyDescent="0.25">
      <c r="A4251">
        <v>4250</v>
      </c>
      <c r="B4251" t="s">
        <v>3830</v>
      </c>
      <c r="C4251" t="s">
        <v>550</v>
      </c>
      <c r="D4251" t="str">
        <f t="shared" si="132"/>
        <v>Belli Barbara</v>
      </c>
      <c r="E4251" t="s">
        <v>15</v>
      </c>
      <c r="F4251" t="s">
        <v>33</v>
      </c>
      <c r="G4251" t="s">
        <v>2305</v>
      </c>
      <c r="H4251" t="s">
        <v>1826</v>
      </c>
      <c r="I4251" t="s">
        <v>33</v>
      </c>
      <c r="J4251" t="s">
        <v>19</v>
      </c>
      <c r="K4251" t="str">
        <f>INDEX(Table6[Column1],MATCH(L4251,Table6[Column2]))</f>
        <v>Adults</v>
      </c>
      <c r="L4251">
        <v>40.09501487</v>
      </c>
      <c r="M4251" t="str">
        <f>VLOOKUP(L4251,Table1[],2)</f>
        <v>40 - 49</v>
      </c>
      <c r="N4251" t="str">
        <f>INDEX(Table7[Column1],MATCH(O4251,Table7[Column2]))</f>
        <v>Learning Stage</v>
      </c>
      <c r="O4251">
        <v>5.5855156949999998</v>
      </c>
      <c r="P4251" t="str">
        <f>VLOOKUP(O4251,Table13[],2)</f>
        <v>1 - 5</v>
      </c>
      <c r="Q4251" t="str">
        <f>INDEX(Table8[Column1],MATCH(R4251,Table8[Column2]))</f>
        <v>Maintained</v>
      </c>
      <c r="R4251">
        <v>46.814793250000001</v>
      </c>
      <c r="S4251">
        <f t="shared" si="133"/>
        <v>1.9506163854166667</v>
      </c>
      <c r="T4251" t="s">
        <v>19</v>
      </c>
    </row>
    <row r="4252" spans="1:20" x14ac:dyDescent="0.25">
      <c r="A4252">
        <v>4251</v>
      </c>
      <c r="B4252" t="s">
        <v>494</v>
      </c>
      <c r="C4252" t="s">
        <v>581</v>
      </c>
      <c r="D4252" t="str">
        <f t="shared" si="132"/>
        <v>Ryan Alfonso</v>
      </c>
      <c r="E4252" t="s">
        <v>22</v>
      </c>
      <c r="F4252" t="s">
        <v>38</v>
      </c>
      <c r="G4252" t="s">
        <v>17</v>
      </c>
      <c r="H4252" t="s">
        <v>18</v>
      </c>
      <c r="I4252" t="s">
        <v>38</v>
      </c>
      <c r="J4252" t="s">
        <v>19</v>
      </c>
      <c r="K4252" t="str">
        <f>INDEX(Table6[Column1],MATCH(L4252,Table6[Column2]))</f>
        <v>Youth</v>
      </c>
      <c r="L4252">
        <v>27.572557339999999</v>
      </c>
      <c r="M4252" t="str">
        <f>VLOOKUP(L4252,Table1[],2)</f>
        <v>20 - 29</v>
      </c>
      <c r="N4252" t="str">
        <f>INDEX(Table7[Column1],MATCH(O4252,Table7[Column2]))</f>
        <v>Learning Stage</v>
      </c>
      <c r="O4252">
        <v>4.827752673</v>
      </c>
      <c r="P4252" t="str">
        <f>VLOOKUP(O4252,Table13[],2)</f>
        <v>1 - 5</v>
      </c>
      <c r="Q4252" t="str">
        <f>INDEX(Table8[Column1],MATCH(R4252,Table8[Column2]))</f>
        <v>Scheduled</v>
      </c>
      <c r="R4252">
        <v>0</v>
      </c>
      <c r="S4252">
        <f t="shared" si="133"/>
        <v>0</v>
      </c>
      <c r="T4252" t="s">
        <v>19</v>
      </c>
    </row>
    <row r="4253" spans="1:20" x14ac:dyDescent="0.25">
      <c r="A4253">
        <v>4252</v>
      </c>
      <c r="B4253" t="s">
        <v>1238</v>
      </c>
      <c r="C4253" t="s">
        <v>3831</v>
      </c>
      <c r="D4253" t="str">
        <f t="shared" si="132"/>
        <v>Rocha Mirna</v>
      </c>
      <c r="E4253" t="s">
        <v>15</v>
      </c>
      <c r="F4253" t="s">
        <v>439</v>
      </c>
      <c r="G4253" t="s">
        <v>820</v>
      </c>
      <c r="H4253" t="s">
        <v>821</v>
      </c>
      <c r="I4253" t="s">
        <v>439</v>
      </c>
      <c r="J4253" t="s">
        <v>19</v>
      </c>
      <c r="K4253" t="str">
        <f>INDEX(Table6[Column1],MATCH(L4253,Table6[Column2]))</f>
        <v>Youth</v>
      </c>
      <c r="L4253">
        <v>24.709196219999999</v>
      </c>
      <c r="M4253" t="str">
        <f>VLOOKUP(L4253,Table1[],2)</f>
        <v>20 - 29</v>
      </c>
      <c r="N4253" t="str">
        <f>INDEX(Table7[Column1],MATCH(O4253,Table7[Column2]))</f>
        <v>Fitting in Stage</v>
      </c>
      <c r="O4253">
        <v>6.2226626490000001</v>
      </c>
      <c r="P4253" t="str">
        <f>VLOOKUP(O4253,Table13[],2)</f>
        <v>6 - 10</v>
      </c>
      <c r="Q4253" t="str">
        <f>INDEX(Table8[Column1],MATCH(R4253,Table8[Column2]))</f>
        <v>Scheduled</v>
      </c>
      <c r="R4253">
        <v>11.92476154</v>
      </c>
      <c r="S4253">
        <f t="shared" si="133"/>
        <v>0.49686506416666665</v>
      </c>
      <c r="T4253" t="s">
        <v>19</v>
      </c>
    </row>
    <row r="4254" spans="1:20" x14ac:dyDescent="0.25">
      <c r="A4254">
        <v>4253</v>
      </c>
      <c r="B4254" t="s">
        <v>3832</v>
      </c>
      <c r="C4254" t="s">
        <v>3833</v>
      </c>
      <c r="D4254" t="str">
        <f t="shared" si="132"/>
        <v>Hartsell Fannie</v>
      </c>
      <c r="E4254" t="s">
        <v>15</v>
      </c>
      <c r="F4254" t="s">
        <v>38</v>
      </c>
      <c r="G4254" t="s">
        <v>17</v>
      </c>
      <c r="H4254" t="s">
        <v>18</v>
      </c>
      <c r="I4254" t="s">
        <v>38</v>
      </c>
      <c r="J4254" t="s">
        <v>19</v>
      </c>
      <c r="K4254" t="str">
        <f>INDEX(Table6[Column1],MATCH(L4254,Table6[Column2]))</f>
        <v>Youth</v>
      </c>
      <c r="L4254">
        <v>22.352845080000002</v>
      </c>
      <c r="M4254" t="str">
        <f>VLOOKUP(L4254,Table1[],2)</f>
        <v>20 - 29</v>
      </c>
      <c r="N4254" t="str">
        <f>INDEX(Table7[Column1],MATCH(O4254,Table7[Column2]))</f>
        <v>Learning Stage</v>
      </c>
      <c r="O4254">
        <v>2.9427512240000002</v>
      </c>
      <c r="P4254" t="str">
        <f>VLOOKUP(O4254,Table13[],2)</f>
        <v>1 - 5</v>
      </c>
      <c r="Q4254" t="str">
        <f>INDEX(Table8[Column1],MATCH(R4254,Table8[Column2]))</f>
        <v>Scheduled</v>
      </c>
      <c r="R4254">
        <v>0</v>
      </c>
      <c r="S4254">
        <f t="shared" si="133"/>
        <v>0</v>
      </c>
      <c r="T4254" t="s">
        <v>19</v>
      </c>
    </row>
    <row r="4255" spans="1:20" x14ac:dyDescent="0.25">
      <c r="A4255">
        <v>4254</v>
      </c>
      <c r="B4255" t="s">
        <v>3006</v>
      </c>
      <c r="C4255" t="s">
        <v>352</v>
      </c>
      <c r="D4255" t="str">
        <f t="shared" si="132"/>
        <v>Hamilton Matthew</v>
      </c>
      <c r="E4255" t="s">
        <v>22</v>
      </c>
      <c r="F4255" t="s">
        <v>100</v>
      </c>
      <c r="G4255" t="s">
        <v>1060</v>
      </c>
      <c r="H4255" t="s">
        <v>1061</v>
      </c>
      <c r="I4255" t="s">
        <v>101</v>
      </c>
      <c r="J4255" t="s">
        <v>19</v>
      </c>
      <c r="K4255" t="str">
        <f>INDEX(Table6[Column1],MATCH(L4255,Table6[Column2]))</f>
        <v>Young Adults</v>
      </c>
      <c r="L4255">
        <v>38.315688649999998</v>
      </c>
      <c r="M4255" t="str">
        <f>VLOOKUP(L4255,Table1[],2)</f>
        <v>30 - 39</v>
      </c>
      <c r="N4255" t="str">
        <f>INDEX(Table7[Column1],MATCH(O4255,Table7[Column2]))</f>
        <v>Learning Stage</v>
      </c>
      <c r="O4255">
        <v>4.7591596340000004</v>
      </c>
      <c r="P4255" t="str">
        <f>VLOOKUP(O4255,Table13[],2)</f>
        <v>1 - 5</v>
      </c>
      <c r="Q4255" t="str">
        <f>INDEX(Table8[Column1],MATCH(R4255,Table8[Column2]))</f>
        <v>Scheduled</v>
      </c>
      <c r="R4255">
        <v>32.626496750000001</v>
      </c>
      <c r="S4255">
        <f t="shared" si="133"/>
        <v>1.3594373645833333</v>
      </c>
      <c r="T4255" t="s">
        <v>19</v>
      </c>
    </row>
    <row r="4256" spans="1:20" x14ac:dyDescent="0.25">
      <c r="A4256">
        <v>4255</v>
      </c>
      <c r="B4256" t="s">
        <v>1864</v>
      </c>
      <c r="C4256" t="s">
        <v>630</v>
      </c>
      <c r="D4256" t="str">
        <f t="shared" si="132"/>
        <v>Jordan Richard</v>
      </c>
      <c r="E4256" t="s">
        <v>22</v>
      </c>
      <c r="F4256" t="s">
        <v>984</v>
      </c>
      <c r="G4256" t="s">
        <v>2305</v>
      </c>
      <c r="H4256" t="s">
        <v>1826</v>
      </c>
      <c r="I4256" t="s">
        <v>87</v>
      </c>
      <c r="J4256" t="s">
        <v>19</v>
      </c>
      <c r="K4256" t="str">
        <f>INDEX(Table6[Column1],MATCH(L4256,Table6[Column2]))</f>
        <v>Adults</v>
      </c>
      <c r="L4256">
        <v>40.766569230000002</v>
      </c>
      <c r="M4256" t="str">
        <f>VLOOKUP(L4256,Table1[],2)</f>
        <v>40 - 49</v>
      </c>
      <c r="N4256" t="str">
        <f>INDEX(Table7[Column1],MATCH(O4256,Table7[Column2]))</f>
        <v>Learning Stage</v>
      </c>
      <c r="O4256">
        <v>5.4179349029999999</v>
      </c>
      <c r="P4256" t="str">
        <f>VLOOKUP(O4256,Table13[],2)</f>
        <v>1 - 5</v>
      </c>
      <c r="Q4256" t="str">
        <f>INDEX(Table8[Column1],MATCH(R4256,Table8[Column2]))</f>
        <v>Maintained</v>
      </c>
      <c r="R4256">
        <v>55.594363540000003</v>
      </c>
      <c r="S4256">
        <f t="shared" si="133"/>
        <v>2.3164318141666667</v>
      </c>
      <c r="T4256" t="s">
        <v>19</v>
      </c>
    </row>
    <row r="4257" spans="1:20" x14ac:dyDescent="0.25">
      <c r="A4257">
        <v>4256</v>
      </c>
      <c r="B4257" t="s">
        <v>1023</v>
      </c>
      <c r="C4257" t="s">
        <v>56</v>
      </c>
      <c r="D4257" t="str">
        <f t="shared" si="132"/>
        <v>Wright James</v>
      </c>
      <c r="E4257" t="s">
        <v>22</v>
      </c>
      <c r="F4257" t="s">
        <v>38</v>
      </c>
      <c r="G4257" t="s">
        <v>17</v>
      </c>
      <c r="H4257" t="s">
        <v>18</v>
      </c>
      <c r="I4257" t="s">
        <v>38</v>
      </c>
      <c r="J4257" t="s">
        <v>19</v>
      </c>
      <c r="K4257" t="str">
        <f>INDEX(Table6[Column1],MATCH(L4257,Table6[Column2]))</f>
        <v>Adults</v>
      </c>
      <c r="L4257">
        <v>43.296294779999997</v>
      </c>
      <c r="M4257" t="str">
        <f>VLOOKUP(L4257,Table1[],2)</f>
        <v>40 - 49</v>
      </c>
      <c r="N4257" t="str">
        <f>INDEX(Table7[Column1],MATCH(O4257,Table7[Column2]))</f>
        <v>Fitting in Stage</v>
      </c>
      <c r="O4257">
        <v>6.5716241179999999</v>
      </c>
      <c r="P4257" t="str">
        <f>VLOOKUP(O4257,Table13[],2)</f>
        <v>6 - 10</v>
      </c>
      <c r="Q4257" t="str">
        <f>INDEX(Table8[Column1],MATCH(R4257,Table8[Column2]))</f>
        <v>Maintained</v>
      </c>
      <c r="R4257">
        <v>68.316553159999998</v>
      </c>
      <c r="S4257">
        <f t="shared" si="133"/>
        <v>2.8465230483333333</v>
      </c>
      <c r="T4257" t="s">
        <v>19</v>
      </c>
    </row>
    <row r="4258" spans="1:20" x14ac:dyDescent="0.25">
      <c r="A4258">
        <v>4257</v>
      </c>
      <c r="B4258" t="s">
        <v>3834</v>
      </c>
      <c r="C4258" t="s">
        <v>632</v>
      </c>
      <c r="D4258" t="str">
        <f t="shared" si="132"/>
        <v>Danielson Jacqueline</v>
      </c>
      <c r="E4258" t="s">
        <v>15</v>
      </c>
      <c r="F4258" t="s">
        <v>192</v>
      </c>
      <c r="G4258" t="s">
        <v>17</v>
      </c>
      <c r="H4258" t="s">
        <v>18</v>
      </c>
      <c r="I4258" t="s">
        <v>192</v>
      </c>
      <c r="J4258" t="s">
        <v>19</v>
      </c>
      <c r="K4258" t="str">
        <f>INDEX(Table6[Column1],MATCH(L4258,Table6[Column2]))</f>
        <v>Young Adults</v>
      </c>
      <c r="L4258">
        <v>35.575873059999999</v>
      </c>
      <c r="M4258" t="str">
        <f>VLOOKUP(L4258,Table1[],2)</f>
        <v>30 - 39</v>
      </c>
      <c r="N4258" t="str">
        <f>INDEX(Table7[Column1],MATCH(O4258,Table7[Column2]))</f>
        <v>Learning Stage</v>
      </c>
      <c r="O4258">
        <v>2.1116798920000002</v>
      </c>
      <c r="P4258" t="str">
        <f>VLOOKUP(O4258,Table13[],2)</f>
        <v>1 - 5</v>
      </c>
      <c r="Q4258" t="str">
        <f>INDEX(Table8[Column1],MATCH(R4258,Table8[Column2]))</f>
        <v>Maintained</v>
      </c>
      <c r="R4258">
        <v>46.350980159999999</v>
      </c>
      <c r="S4258">
        <f t="shared" si="133"/>
        <v>1.9312908399999997</v>
      </c>
      <c r="T4258" t="s">
        <v>19</v>
      </c>
    </row>
    <row r="4259" spans="1:20" x14ac:dyDescent="0.25">
      <c r="A4259">
        <v>4258</v>
      </c>
      <c r="B4259" t="s">
        <v>3835</v>
      </c>
      <c r="C4259" t="s">
        <v>802</v>
      </c>
      <c r="D4259" t="str">
        <f t="shared" si="132"/>
        <v>Schulte Donna</v>
      </c>
      <c r="E4259" t="s">
        <v>15</v>
      </c>
      <c r="F4259" t="s">
        <v>1445</v>
      </c>
      <c r="G4259" t="s">
        <v>2305</v>
      </c>
      <c r="H4259" t="s">
        <v>1826</v>
      </c>
      <c r="I4259" t="s">
        <v>46</v>
      </c>
      <c r="J4259" t="s">
        <v>19</v>
      </c>
      <c r="K4259" t="str">
        <f>INDEX(Table6[Column1],MATCH(L4259,Table6[Column2]))</f>
        <v>Adults</v>
      </c>
      <c r="L4259">
        <v>46.370503059999997</v>
      </c>
      <c r="M4259" t="str">
        <f>VLOOKUP(L4259,Table1[],2)</f>
        <v>40 - 49</v>
      </c>
      <c r="N4259" t="str">
        <f>INDEX(Table7[Column1],MATCH(O4259,Table7[Column2]))</f>
        <v>Fitting in Stage</v>
      </c>
      <c r="O4259">
        <v>6.9707030550000004</v>
      </c>
      <c r="P4259" t="str">
        <f>VLOOKUP(O4259,Table13[],2)</f>
        <v>6 - 10</v>
      </c>
      <c r="Q4259" t="str">
        <f>INDEX(Table8[Column1],MATCH(R4259,Table8[Column2]))</f>
        <v>Maintained</v>
      </c>
      <c r="R4259">
        <v>76.778905289999997</v>
      </c>
      <c r="S4259">
        <f t="shared" si="133"/>
        <v>3.1991210537499999</v>
      </c>
      <c r="T4259" t="s">
        <v>19</v>
      </c>
    </row>
    <row r="4260" spans="1:20" x14ac:dyDescent="0.25">
      <c r="A4260">
        <v>4259</v>
      </c>
      <c r="B4260" t="s">
        <v>3836</v>
      </c>
      <c r="C4260" t="s">
        <v>3837</v>
      </c>
      <c r="D4260" t="str">
        <f t="shared" si="132"/>
        <v>Helzer Armando</v>
      </c>
      <c r="E4260" t="s">
        <v>22</v>
      </c>
      <c r="F4260" t="s">
        <v>439</v>
      </c>
      <c r="G4260" t="s">
        <v>820</v>
      </c>
      <c r="H4260" t="s">
        <v>821</v>
      </c>
      <c r="I4260" t="s">
        <v>439</v>
      </c>
      <c r="J4260" t="s">
        <v>19</v>
      </c>
      <c r="K4260" t="str">
        <f>INDEX(Table6[Column1],MATCH(L4260,Table6[Column2]))</f>
        <v>Adults</v>
      </c>
      <c r="L4260">
        <v>49.726809580000001</v>
      </c>
      <c r="M4260" t="str">
        <f>VLOOKUP(L4260,Table1[],2)</f>
        <v>40 - 49</v>
      </c>
      <c r="N4260" t="str">
        <f>INDEX(Table7[Column1],MATCH(O4260,Table7[Column2]))</f>
        <v>Learning Stage</v>
      </c>
      <c r="O4260">
        <v>4.1936284690000001</v>
      </c>
      <c r="P4260" t="str">
        <f>VLOOKUP(O4260,Table13[],2)</f>
        <v>1 - 5</v>
      </c>
      <c r="Q4260" t="str">
        <f>INDEX(Table8[Column1],MATCH(R4260,Table8[Column2]))</f>
        <v>Excused</v>
      </c>
      <c r="R4260">
        <v>135.3253291</v>
      </c>
      <c r="S4260">
        <f t="shared" si="133"/>
        <v>5.6385553791666672</v>
      </c>
      <c r="T4260" t="s">
        <v>19</v>
      </c>
    </row>
    <row r="4261" spans="1:20" x14ac:dyDescent="0.25">
      <c r="A4261">
        <v>4260</v>
      </c>
      <c r="B4261" t="s">
        <v>3065</v>
      </c>
      <c r="C4261" t="s">
        <v>1115</v>
      </c>
      <c r="D4261" t="str">
        <f t="shared" si="132"/>
        <v>Arteaga Jonathan</v>
      </c>
      <c r="E4261" t="s">
        <v>22</v>
      </c>
      <c r="F4261" t="s">
        <v>673</v>
      </c>
      <c r="G4261" t="s">
        <v>2305</v>
      </c>
      <c r="H4261" t="s">
        <v>1826</v>
      </c>
      <c r="I4261" t="s">
        <v>107</v>
      </c>
      <c r="J4261" t="s">
        <v>19</v>
      </c>
      <c r="K4261" t="str">
        <f>INDEX(Table6[Column1],MATCH(L4261,Table6[Column2]))</f>
        <v>Young Adults</v>
      </c>
      <c r="L4261">
        <v>38.529286419999998</v>
      </c>
      <c r="M4261" t="str">
        <f>VLOOKUP(L4261,Table1[],2)</f>
        <v>30 - 39</v>
      </c>
      <c r="N4261" t="str">
        <f>INDEX(Table7[Column1],MATCH(O4261,Table7[Column2]))</f>
        <v>Learning Stage</v>
      </c>
      <c r="O4261">
        <v>3.7480623849999999</v>
      </c>
      <c r="P4261" t="str">
        <f>VLOOKUP(O4261,Table13[],2)</f>
        <v>1 - 5</v>
      </c>
      <c r="Q4261" t="str">
        <f>INDEX(Table8[Column1],MATCH(R4261,Table8[Column2]))</f>
        <v>Scheduled</v>
      </c>
      <c r="R4261">
        <v>23.843224209999999</v>
      </c>
      <c r="S4261">
        <f t="shared" si="133"/>
        <v>0.9934676754166667</v>
      </c>
      <c r="T4261" t="s">
        <v>19</v>
      </c>
    </row>
    <row r="4262" spans="1:20" x14ac:dyDescent="0.25">
      <c r="A4262">
        <v>4261</v>
      </c>
      <c r="B4262" t="s">
        <v>3838</v>
      </c>
      <c r="C4262" t="s">
        <v>469</v>
      </c>
      <c r="D4262" t="str">
        <f t="shared" si="132"/>
        <v>Kean Melissa</v>
      </c>
      <c r="E4262" t="s">
        <v>15</v>
      </c>
      <c r="F4262" t="s">
        <v>1489</v>
      </c>
      <c r="G4262" t="s">
        <v>2305</v>
      </c>
      <c r="H4262" t="s">
        <v>1826</v>
      </c>
      <c r="I4262" t="s">
        <v>169</v>
      </c>
      <c r="J4262" t="s">
        <v>19</v>
      </c>
      <c r="K4262" t="str">
        <f>INDEX(Table6[Column1],MATCH(L4262,Table6[Column2]))</f>
        <v>Adults</v>
      </c>
      <c r="L4262">
        <v>49.209942679999997</v>
      </c>
      <c r="M4262" t="str">
        <f>VLOOKUP(L4262,Table1[],2)</f>
        <v>40 - 49</v>
      </c>
      <c r="N4262" t="str">
        <f>INDEX(Table7[Column1],MATCH(O4262,Table7[Column2]))</f>
        <v>Fitting in Stage</v>
      </c>
      <c r="O4262">
        <v>6.4185630820000004</v>
      </c>
      <c r="P4262" t="str">
        <f>VLOOKUP(O4262,Table13[],2)</f>
        <v>6 - 10</v>
      </c>
      <c r="Q4262" t="str">
        <f>INDEX(Table8[Column1],MATCH(R4262,Table8[Column2]))</f>
        <v>Habitual</v>
      </c>
      <c r="R4262">
        <v>82.570062239999999</v>
      </c>
      <c r="S4262">
        <f t="shared" si="133"/>
        <v>3.4404192600000001</v>
      </c>
      <c r="T4262" t="s">
        <v>19</v>
      </c>
    </row>
    <row r="4263" spans="1:20" x14ac:dyDescent="0.25">
      <c r="A4263">
        <v>4262</v>
      </c>
      <c r="B4263" t="s">
        <v>3839</v>
      </c>
      <c r="C4263" t="s">
        <v>340</v>
      </c>
      <c r="D4263" t="str">
        <f t="shared" si="132"/>
        <v>Pell Christopher</v>
      </c>
      <c r="E4263" t="s">
        <v>22</v>
      </c>
      <c r="F4263" t="s">
        <v>30</v>
      </c>
      <c r="G4263" t="s">
        <v>2305</v>
      </c>
      <c r="H4263" t="s">
        <v>1826</v>
      </c>
      <c r="I4263" t="s">
        <v>30</v>
      </c>
      <c r="J4263" t="s">
        <v>19</v>
      </c>
      <c r="K4263" t="str">
        <f>INDEX(Table6[Column1],MATCH(L4263,Table6[Column2]))</f>
        <v>Seniors</v>
      </c>
      <c r="L4263">
        <v>65.358424290000002</v>
      </c>
      <c r="M4263" t="str">
        <f>VLOOKUP(L4263,Table1[],2)</f>
        <v>60 and Above</v>
      </c>
      <c r="N4263" t="str">
        <f>INDEX(Table7[Column1],MATCH(O4263,Table7[Column2]))</f>
        <v>Learning Stage</v>
      </c>
      <c r="O4263">
        <v>4.0866629530000003</v>
      </c>
      <c r="P4263" t="str">
        <f>VLOOKUP(O4263,Table13[],2)</f>
        <v>1 - 5</v>
      </c>
      <c r="Q4263" t="str">
        <f>INDEX(Table8[Column1],MATCH(R4263,Table8[Column2]))</f>
        <v>Excused</v>
      </c>
      <c r="R4263">
        <v>153.38350460000001</v>
      </c>
      <c r="S4263">
        <f t="shared" si="133"/>
        <v>6.3909793583333334</v>
      </c>
      <c r="T4263" t="s">
        <v>19</v>
      </c>
    </row>
    <row r="4264" spans="1:20" x14ac:dyDescent="0.25">
      <c r="A4264">
        <v>4263</v>
      </c>
      <c r="B4264" t="s">
        <v>3840</v>
      </c>
      <c r="C4264" t="s">
        <v>1034</v>
      </c>
      <c r="D4264" t="str">
        <f t="shared" si="132"/>
        <v>Fletcher Lorraine</v>
      </c>
      <c r="E4264" t="s">
        <v>15</v>
      </c>
      <c r="F4264" t="s">
        <v>121</v>
      </c>
      <c r="G4264" t="s">
        <v>17</v>
      </c>
      <c r="H4264" t="s">
        <v>18</v>
      </c>
      <c r="I4264" t="s">
        <v>121</v>
      </c>
      <c r="J4264" t="s">
        <v>19</v>
      </c>
      <c r="K4264" t="str">
        <f>INDEX(Table6[Column1],MATCH(L4264,Table6[Column2]))</f>
        <v>Elders</v>
      </c>
      <c r="L4264">
        <v>54.141220660000002</v>
      </c>
      <c r="M4264" t="str">
        <f>VLOOKUP(L4264,Table1[],2)</f>
        <v>50 - 59</v>
      </c>
      <c r="N4264" t="str">
        <f>INDEX(Table7[Column1],MATCH(O4264,Table7[Column2]))</f>
        <v>Fitting in Stage</v>
      </c>
      <c r="O4264">
        <v>7.2968215809999997</v>
      </c>
      <c r="P4264" t="str">
        <f>VLOOKUP(O4264,Table13[],2)</f>
        <v>6 - 10</v>
      </c>
      <c r="Q4264" t="str">
        <f>INDEX(Table8[Column1],MATCH(R4264,Table8[Column2]))</f>
        <v>Excused</v>
      </c>
      <c r="R4264">
        <v>158.544344</v>
      </c>
      <c r="S4264">
        <f t="shared" si="133"/>
        <v>6.6060143333333325</v>
      </c>
      <c r="T4264" t="s">
        <v>19</v>
      </c>
    </row>
    <row r="4265" spans="1:20" x14ac:dyDescent="0.25">
      <c r="A4265">
        <v>4264</v>
      </c>
      <c r="B4265" t="s">
        <v>58</v>
      </c>
      <c r="C4265" t="s">
        <v>3841</v>
      </c>
      <c r="D4265" t="str">
        <f t="shared" si="132"/>
        <v>Davis Cory</v>
      </c>
      <c r="E4265" t="s">
        <v>22</v>
      </c>
      <c r="F4265" t="s">
        <v>38</v>
      </c>
      <c r="G4265" t="s">
        <v>17</v>
      </c>
      <c r="H4265" t="s">
        <v>18</v>
      </c>
      <c r="I4265" t="s">
        <v>38</v>
      </c>
      <c r="J4265" t="s">
        <v>19</v>
      </c>
      <c r="K4265" t="str">
        <f>INDEX(Table6[Column1],MATCH(L4265,Table6[Column2]))</f>
        <v>Adults</v>
      </c>
      <c r="L4265">
        <v>46.587011889999999</v>
      </c>
      <c r="M4265" t="str">
        <f>VLOOKUP(L4265,Table1[],2)</f>
        <v>40 - 49</v>
      </c>
      <c r="N4265" t="str">
        <f>INDEX(Table7[Column1],MATCH(O4265,Table7[Column2]))</f>
        <v>Learning Stage</v>
      </c>
      <c r="O4265">
        <v>4.5343144659999997</v>
      </c>
      <c r="P4265" t="str">
        <f>VLOOKUP(O4265,Table13[],2)</f>
        <v>1 - 5</v>
      </c>
      <c r="Q4265" t="str">
        <f>INDEX(Table8[Column1],MATCH(R4265,Table8[Column2]))</f>
        <v>Scheduled</v>
      </c>
      <c r="R4265">
        <v>16.637904679999998</v>
      </c>
      <c r="S4265">
        <f t="shared" si="133"/>
        <v>0.69324602833333326</v>
      </c>
      <c r="T4265" t="s">
        <v>19</v>
      </c>
    </row>
    <row r="4266" spans="1:20" x14ac:dyDescent="0.25">
      <c r="A4266">
        <v>4265</v>
      </c>
      <c r="B4266" t="s">
        <v>3842</v>
      </c>
      <c r="C4266" t="s">
        <v>467</v>
      </c>
      <c r="D4266" t="str">
        <f t="shared" si="132"/>
        <v>Sawyer Kevin</v>
      </c>
      <c r="E4266" t="s">
        <v>22</v>
      </c>
      <c r="F4266" t="s">
        <v>407</v>
      </c>
      <c r="G4266" t="s">
        <v>2305</v>
      </c>
      <c r="H4266" t="s">
        <v>1826</v>
      </c>
      <c r="I4266" t="s">
        <v>407</v>
      </c>
      <c r="J4266" t="s">
        <v>19</v>
      </c>
      <c r="K4266" t="str">
        <f>INDEX(Table6[Column1],MATCH(L4266,Table6[Column2]))</f>
        <v>Adults</v>
      </c>
      <c r="L4266">
        <v>46.586157909999997</v>
      </c>
      <c r="M4266" t="str">
        <f>VLOOKUP(L4266,Table1[],2)</f>
        <v>40 - 49</v>
      </c>
      <c r="N4266" t="str">
        <f>INDEX(Table7[Column1],MATCH(O4266,Table7[Column2]))</f>
        <v>Learning Stage</v>
      </c>
      <c r="O4266">
        <v>3.9386089110000002</v>
      </c>
      <c r="P4266" t="str">
        <f>VLOOKUP(O4266,Table13[],2)</f>
        <v>1 - 5</v>
      </c>
      <c r="Q4266" t="str">
        <f>INDEX(Table8[Column1],MATCH(R4266,Table8[Column2]))</f>
        <v>Maintained</v>
      </c>
      <c r="R4266">
        <v>52.403539870000003</v>
      </c>
      <c r="S4266">
        <f t="shared" si="133"/>
        <v>2.1834808279166671</v>
      </c>
      <c r="T4266" t="s">
        <v>19</v>
      </c>
    </row>
    <row r="4267" spans="1:20" x14ac:dyDescent="0.25">
      <c r="A4267">
        <v>4266</v>
      </c>
      <c r="B4267" t="s">
        <v>2054</v>
      </c>
      <c r="C4267" t="s">
        <v>201</v>
      </c>
      <c r="D4267" t="str">
        <f t="shared" si="132"/>
        <v>Mann Anthony</v>
      </c>
      <c r="E4267" t="s">
        <v>22</v>
      </c>
      <c r="F4267" t="s">
        <v>38</v>
      </c>
      <c r="G4267" t="s">
        <v>17</v>
      </c>
      <c r="H4267" t="s">
        <v>18</v>
      </c>
      <c r="I4267" t="s">
        <v>38</v>
      </c>
      <c r="J4267" t="s">
        <v>19</v>
      </c>
      <c r="K4267" t="str">
        <f>INDEX(Table6[Column1],MATCH(L4267,Table6[Column2]))</f>
        <v>Young Adults</v>
      </c>
      <c r="L4267">
        <v>38.516866100000001</v>
      </c>
      <c r="M4267" t="str">
        <f>VLOOKUP(L4267,Table1[],2)</f>
        <v>30 - 39</v>
      </c>
      <c r="N4267" t="str">
        <f>INDEX(Table7[Column1],MATCH(O4267,Table7[Column2]))</f>
        <v>Fitting in Stage</v>
      </c>
      <c r="O4267">
        <v>6.933317089</v>
      </c>
      <c r="P4267" t="str">
        <f>VLOOKUP(O4267,Table13[],2)</f>
        <v>6 - 10</v>
      </c>
      <c r="Q4267" t="str">
        <f>INDEX(Table8[Column1],MATCH(R4267,Table8[Column2]))</f>
        <v>Maintained</v>
      </c>
      <c r="R4267">
        <v>64.099806900000004</v>
      </c>
      <c r="S4267">
        <f t="shared" si="133"/>
        <v>2.6708252875000005</v>
      </c>
      <c r="T4267" t="s">
        <v>19</v>
      </c>
    </row>
    <row r="4268" spans="1:20" x14ac:dyDescent="0.25">
      <c r="A4268">
        <v>4267</v>
      </c>
      <c r="B4268" t="s">
        <v>3409</v>
      </c>
      <c r="C4268" t="s">
        <v>1416</v>
      </c>
      <c r="D4268" t="str">
        <f t="shared" si="132"/>
        <v>Pease Theresa</v>
      </c>
      <c r="E4268" t="s">
        <v>15</v>
      </c>
      <c r="F4268" t="s">
        <v>38</v>
      </c>
      <c r="G4268" t="s">
        <v>17</v>
      </c>
      <c r="H4268" t="s">
        <v>18</v>
      </c>
      <c r="I4268" t="s">
        <v>38</v>
      </c>
      <c r="J4268" t="s">
        <v>19</v>
      </c>
      <c r="K4268" t="str">
        <f>INDEX(Table6[Column1],MATCH(L4268,Table6[Column2]))</f>
        <v>Young Adults</v>
      </c>
      <c r="L4268">
        <v>30.771242640000001</v>
      </c>
      <c r="M4268" t="str">
        <f>VLOOKUP(L4268,Table1[],2)</f>
        <v>30 - 39</v>
      </c>
      <c r="N4268" t="str">
        <f>INDEX(Table7[Column1],MATCH(O4268,Table7[Column2]))</f>
        <v>Learning Stage</v>
      </c>
      <c r="O4268">
        <v>2.129099944</v>
      </c>
      <c r="P4268" t="str">
        <f>VLOOKUP(O4268,Table13[],2)</f>
        <v>1 - 5</v>
      </c>
      <c r="Q4268" t="str">
        <f>INDEX(Table8[Column1],MATCH(R4268,Table8[Column2]))</f>
        <v>Scheduled</v>
      </c>
      <c r="R4268">
        <v>0</v>
      </c>
      <c r="S4268">
        <f t="shared" si="133"/>
        <v>0</v>
      </c>
      <c r="T4268" t="s">
        <v>19</v>
      </c>
    </row>
    <row r="4269" spans="1:20" x14ac:dyDescent="0.25">
      <c r="A4269">
        <v>4268</v>
      </c>
      <c r="B4269" t="s">
        <v>2399</v>
      </c>
      <c r="C4269" t="s">
        <v>3843</v>
      </c>
      <c r="D4269" t="str">
        <f t="shared" si="132"/>
        <v>Soto Kala</v>
      </c>
      <c r="E4269" t="s">
        <v>15</v>
      </c>
      <c r="F4269" t="s">
        <v>127</v>
      </c>
      <c r="G4269" t="s">
        <v>17</v>
      </c>
      <c r="H4269" t="s">
        <v>18</v>
      </c>
      <c r="I4269" t="s">
        <v>127</v>
      </c>
      <c r="J4269" t="s">
        <v>19</v>
      </c>
      <c r="K4269" t="str">
        <f>INDEX(Table6[Column1],MATCH(L4269,Table6[Column2]))</f>
        <v>Adults</v>
      </c>
      <c r="L4269">
        <v>40.32493857</v>
      </c>
      <c r="M4269" t="str">
        <f>VLOOKUP(L4269,Table1[],2)</f>
        <v>40 - 49</v>
      </c>
      <c r="N4269" t="str">
        <f>INDEX(Table7[Column1],MATCH(O4269,Table7[Column2]))</f>
        <v>Learning Stage</v>
      </c>
      <c r="O4269">
        <v>3.2542495680000001</v>
      </c>
      <c r="P4269" t="str">
        <f>VLOOKUP(O4269,Table13[],2)</f>
        <v>1 - 5</v>
      </c>
      <c r="Q4269" t="str">
        <f>INDEX(Table8[Column1],MATCH(R4269,Table8[Column2]))</f>
        <v>Maintained</v>
      </c>
      <c r="R4269">
        <v>77.192067219999998</v>
      </c>
      <c r="S4269">
        <f t="shared" si="133"/>
        <v>3.2163361341666663</v>
      </c>
      <c r="T4269" t="s">
        <v>19</v>
      </c>
    </row>
    <row r="4270" spans="1:20" x14ac:dyDescent="0.25">
      <c r="A4270">
        <v>4269</v>
      </c>
      <c r="B4270" t="s">
        <v>34</v>
      </c>
      <c r="C4270" t="s">
        <v>1153</v>
      </c>
      <c r="D4270" t="str">
        <f t="shared" si="132"/>
        <v>Jones Brandon</v>
      </c>
      <c r="E4270" t="s">
        <v>22</v>
      </c>
      <c r="F4270" t="s">
        <v>54</v>
      </c>
      <c r="G4270" t="s">
        <v>2305</v>
      </c>
      <c r="H4270" t="s">
        <v>1826</v>
      </c>
      <c r="I4270" t="s">
        <v>54</v>
      </c>
      <c r="J4270" t="s">
        <v>19</v>
      </c>
      <c r="K4270" t="str">
        <f>INDEX(Table6[Column1],MATCH(L4270,Table6[Column2]))</f>
        <v>Elders</v>
      </c>
      <c r="L4270">
        <v>56.19872041</v>
      </c>
      <c r="M4270" t="str">
        <f>VLOOKUP(L4270,Table1[],2)</f>
        <v>50 - 59</v>
      </c>
      <c r="N4270" t="str">
        <f>INDEX(Table7[Column1],MATCH(O4270,Table7[Column2]))</f>
        <v>Learning Stage</v>
      </c>
      <c r="O4270">
        <v>1.233182086</v>
      </c>
      <c r="P4270" t="str">
        <f>VLOOKUP(O4270,Table13[],2)</f>
        <v>1 - 5</v>
      </c>
      <c r="Q4270" t="str">
        <f>INDEX(Table8[Column1],MATCH(R4270,Table8[Column2]))</f>
        <v>Excused</v>
      </c>
      <c r="R4270">
        <v>126.6982594</v>
      </c>
      <c r="S4270">
        <f t="shared" si="133"/>
        <v>5.2790941416666666</v>
      </c>
      <c r="T4270" t="s">
        <v>19</v>
      </c>
    </row>
    <row r="4271" spans="1:20" x14ac:dyDescent="0.25">
      <c r="A4271">
        <v>4270</v>
      </c>
      <c r="B4271" t="s">
        <v>3844</v>
      </c>
      <c r="C4271" t="s">
        <v>739</v>
      </c>
      <c r="D4271" t="str">
        <f t="shared" si="132"/>
        <v>Motyka Francisco</v>
      </c>
      <c r="E4271" t="s">
        <v>22</v>
      </c>
      <c r="F4271" t="s">
        <v>38</v>
      </c>
      <c r="G4271" t="s">
        <v>17</v>
      </c>
      <c r="H4271" t="s">
        <v>18</v>
      </c>
      <c r="I4271" t="s">
        <v>38</v>
      </c>
      <c r="J4271" t="s">
        <v>19</v>
      </c>
      <c r="K4271" t="str">
        <f>INDEX(Table6[Column1],MATCH(L4271,Table6[Column2]))</f>
        <v>Youth</v>
      </c>
      <c r="L4271">
        <v>25.674074090000001</v>
      </c>
      <c r="M4271" t="str">
        <f>VLOOKUP(L4271,Table1[],2)</f>
        <v>20 - 29</v>
      </c>
      <c r="N4271" t="str">
        <f>INDEX(Table7[Column1],MATCH(O4271,Table7[Column2]))</f>
        <v>Learning Stage</v>
      </c>
      <c r="O4271">
        <v>4.110893763</v>
      </c>
      <c r="P4271" t="str">
        <f>VLOOKUP(O4271,Table13[],2)</f>
        <v>1 - 5</v>
      </c>
      <c r="Q4271" t="str">
        <f>INDEX(Table8[Column1],MATCH(R4271,Table8[Column2]))</f>
        <v>Scheduled</v>
      </c>
      <c r="R4271">
        <v>0</v>
      </c>
      <c r="S4271">
        <f t="shared" si="133"/>
        <v>0</v>
      </c>
      <c r="T4271" t="s">
        <v>19</v>
      </c>
    </row>
    <row r="4272" spans="1:20" x14ac:dyDescent="0.25">
      <c r="A4272">
        <v>4271</v>
      </c>
      <c r="B4272" t="s">
        <v>912</v>
      </c>
      <c r="C4272" t="s">
        <v>2821</v>
      </c>
      <c r="D4272" t="str">
        <f t="shared" si="132"/>
        <v>Boyd Loretta</v>
      </c>
      <c r="E4272" t="s">
        <v>15</v>
      </c>
      <c r="F4272" t="s">
        <v>369</v>
      </c>
      <c r="G4272" t="s">
        <v>611</v>
      </c>
      <c r="H4272" t="s">
        <v>612</v>
      </c>
      <c r="I4272" t="s">
        <v>369</v>
      </c>
      <c r="J4272" t="s">
        <v>19</v>
      </c>
      <c r="K4272" t="str">
        <f>INDEX(Table6[Column1],MATCH(L4272,Table6[Column2]))</f>
        <v>Youth</v>
      </c>
      <c r="L4272">
        <v>28.74875175</v>
      </c>
      <c r="M4272" t="str">
        <f>VLOOKUP(L4272,Table1[],2)</f>
        <v>20 - 29</v>
      </c>
      <c r="N4272" t="str">
        <f>INDEX(Table7[Column1],MATCH(O4272,Table7[Column2]))</f>
        <v>Fitting in Stage</v>
      </c>
      <c r="O4272">
        <v>7.4909180920000003</v>
      </c>
      <c r="P4272" t="str">
        <f>VLOOKUP(O4272,Table13[],2)</f>
        <v>6 - 10</v>
      </c>
      <c r="Q4272" t="str">
        <f>INDEX(Table8[Column1],MATCH(R4272,Table8[Column2]))</f>
        <v>Scheduled</v>
      </c>
      <c r="R4272">
        <v>8.9949380330000004</v>
      </c>
      <c r="S4272">
        <f t="shared" si="133"/>
        <v>0.37478908470833333</v>
      </c>
      <c r="T4272" t="s">
        <v>19</v>
      </c>
    </row>
    <row r="4273" spans="1:20" x14ac:dyDescent="0.25">
      <c r="A4273">
        <v>4272</v>
      </c>
      <c r="B4273" t="s">
        <v>2924</v>
      </c>
      <c r="C4273" t="s">
        <v>1004</v>
      </c>
      <c r="D4273" t="str">
        <f t="shared" si="132"/>
        <v>Werner Deborah</v>
      </c>
      <c r="E4273" t="s">
        <v>15</v>
      </c>
      <c r="F4273" t="s">
        <v>157</v>
      </c>
      <c r="G4273" t="s">
        <v>2305</v>
      </c>
      <c r="H4273" t="s">
        <v>1826</v>
      </c>
      <c r="I4273" t="s">
        <v>157</v>
      </c>
      <c r="J4273" t="s">
        <v>19</v>
      </c>
      <c r="K4273" t="str">
        <f>INDEX(Table6[Column1],MATCH(L4273,Table6[Column2]))</f>
        <v>Adults</v>
      </c>
      <c r="L4273">
        <v>49.416483390000003</v>
      </c>
      <c r="M4273" t="str">
        <f>VLOOKUP(L4273,Table1[],2)</f>
        <v>40 - 49</v>
      </c>
      <c r="N4273" t="str">
        <f>INDEX(Table7[Column1],MATCH(O4273,Table7[Column2]))</f>
        <v>Fitting in Stage</v>
      </c>
      <c r="O4273">
        <v>6.9471589429999998</v>
      </c>
      <c r="P4273" t="str">
        <f>VLOOKUP(O4273,Table13[],2)</f>
        <v>6 - 10</v>
      </c>
      <c r="Q4273" t="str">
        <f>INDEX(Table8[Column1],MATCH(R4273,Table8[Column2]))</f>
        <v>Habitual</v>
      </c>
      <c r="R4273">
        <v>104.9656267</v>
      </c>
      <c r="S4273">
        <f t="shared" si="133"/>
        <v>4.3735677791666667</v>
      </c>
      <c r="T4273" t="s">
        <v>19</v>
      </c>
    </row>
    <row r="4274" spans="1:20" x14ac:dyDescent="0.25">
      <c r="A4274">
        <v>4273</v>
      </c>
      <c r="B4274" t="s">
        <v>1710</v>
      </c>
      <c r="C4274" t="s">
        <v>112</v>
      </c>
      <c r="D4274" t="str">
        <f t="shared" si="132"/>
        <v>Small Katherine</v>
      </c>
      <c r="E4274" t="s">
        <v>15</v>
      </c>
      <c r="F4274" t="s">
        <v>24</v>
      </c>
      <c r="G4274" t="s">
        <v>17</v>
      </c>
      <c r="H4274" t="s">
        <v>18</v>
      </c>
      <c r="I4274" t="s">
        <v>24</v>
      </c>
      <c r="J4274" t="s">
        <v>19</v>
      </c>
      <c r="K4274" t="str">
        <f>INDEX(Table6[Column1],MATCH(L4274,Table6[Column2]))</f>
        <v>Young Adults</v>
      </c>
      <c r="L4274">
        <v>34.660544289999997</v>
      </c>
      <c r="M4274" t="str">
        <f>VLOOKUP(L4274,Table1[],2)</f>
        <v>30 - 39</v>
      </c>
      <c r="N4274" t="str">
        <f>INDEX(Table7[Column1],MATCH(O4274,Table7[Column2]))</f>
        <v>Learning Stage</v>
      </c>
      <c r="O4274">
        <v>3.066642791</v>
      </c>
      <c r="P4274" t="str">
        <f>VLOOKUP(O4274,Table13[],2)</f>
        <v>1 - 5</v>
      </c>
      <c r="Q4274" t="str">
        <f>INDEX(Table8[Column1],MATCH(R4274,Table8[Column2]))</f>
        <v>Scheduled</v>
      </c>
      <c r="R4274">
        <v>2.4328621369999999</v>
      </c>
      <c r="S4274">
        <f t="shared" si="133"/>
        <v>0.10136925570833333</v>
      </c>
      <c r="T4274" t="s">
        <v>19</v>
      </c>
    </row>
    <row r="4275" spans="1:20" x14ac:dyDescent="0.25">
      <c r="A4275">
        <v>4274</v>
      </c>
      <c r="B4275" t="s">
        <v>3845</v>
      </c>
      <c r="C4275" t="s">
        <v>188</v>
      </c>
      <c r="D4275" t="str">
        <f t="shared" si="132"/>
        <v>McGee Wendy</v>
      </c>
      <c r="E4275" t="s">
        <v>15</v>
      </c>
      <c r="F4275" t="s">
        <v>38</v>
      </c>
      <c r="G4275" t="s">
        <v>17</v>
      </c>
      <c r="H4275" t="s">
        <v>18</v>
      </c>
      <c r="I4275" t="s">
        <v>38</v>
      </c>
      <c r="J4275" t="s">
        <v>19</v>
      </c>
      <c r="K4275" t="str">
        <f>INDEX(Table6[Column1],MATCH(L4275,Table6[Column2]))</f>
        <v>Young Adults</v>
      </c>
      <c r="L4275">
        <v>32.382751339999999</v>
      </c>
      <c r="M4275" t="str">
        <f>VLOOKUP(L4275,Table1[],2)</f>
        <v>30 - 39</v>
      </c>
      <c r="N4275" t="str">
        <f>INDEX(Table7[Column1],MATCH(O4275,Table7[Column2]))</f>
        <v>Learning Stage</v>
      </c>
      <c r="O4275">
        <v>4.7842321170000002</v>
      </c>
      <c r="P4275" t="str">
        <f>VLOOKUP(O4275,Table13[],2)</f>
        <v>1 - 5</v>
      </c>
      <c r="Q4275" t="str">
        <f>INDEX(Table8[Column1],MATCH(R4275,Table8[Column2]))</f>
        <v>Scheduled</v>
      </c>
      <c r="R4275">
        <v>2.2518446559999998</v>
      </c>
      <c r="S4275">
        <f t="shared" si="133"/>
        <v>9.3826860666666664E-2</v>
      </c>
      <c r="T4275" t="s">
        <v>19</v>
      </c>
    </row>
    <row r="4276" spans="1:20" x14ac:dyDescent="0.25">
      <c r="A4276">
        <v>4275</v>
      </c>
      <c r="B4276" t="s">
        <v>1631</v>
      </c>
      <c r="C4276" t="s">
        <v>404</v>
      </c>
      <c r="D4276" t="str">
        <f t="shared" si="132"/>
        <v>Leroy Tina</v>
      </c>
      <c r="E4276" t="s">
        <v>15</v>
      </c>
      <c r="F4276" t="s">
        <v>33</v>
      </c>
      <c r="G4276" t="s">
        <v>2305</v>
      </c>
      <c r="H4276" t="s">
        <v>1826</v>
      </c>
      <c r="I4276" t="s">
        <v>33</v>
      </c>
      <c r="J4276" t="s">
        <v>19</v>
      </c>
      <c r="K4276" t="str">
        <f>INDEX(Table6[Column1],MATCH(L4276,Table6[Column2]))</f>
        <v>Adults</v>
      </c>
      <c r="L4276">
        <v>40.905009800000002</v>
      </c>
      <c r="M4276" t="str">
        <f>VLOOKUP(L4276,Table1[],2)</f>
        <v>40 - 49</v>
      </c>
      <c r="N4276" t="str">
        <f>INDEX(Table7[Column1],MATCH(O4276,Table7[Column2]))</f>
        <v>Fitting in Stage</v>
      </c>
      <c r="O4276">
        <v>6.4420722680000004</v>
      </c>
      <c r="P4276" t="str">
        <f>VLOOKUP(O4276,Table13[],2)</f>
        <v>6 - 10</v>
      </c>
      <c r="Q4276" t="str">
        <f>INDEX(Table8[Column1],MATCH(R4276,Table8[Column2]))</f>
        <v>Maintained</v>
      </c>
      <c r="R4276">
        <v>75.269435290000004</v>
      </c>
      <c r="S4276">
        <f t="shared" si="133"/>
        <v>3.1362264704166667</v>
      </c>
      <c r="T4276" t="s">
        <v>19</v>
      </c>
    </row>
    <row r="4277" spans="1:20" x14ac:dyDescent="0.25">
      <c r="A4277">
        <v>4276</v>
      </c>
      <c r="B4277" t="s">
        <v>3846</v>
      </c>
      <c r="C4277" t="s">
        <v>2511</v>
      </c>
      <c r="D4277" t="str">
        <f t="shared" si="132"/>
        <v>Vining Judy</v>
      </c>
      <c r="E4277" t="s">
        <v>15</v>
      </c>
      <c r="F4277" t="s">
        <v>33</v>
      </c>
      <c r="G4277" t="s">
        <v>2305</v>
      </c>
      <c r="H4277" t="s">
        <v>1826</v>
      </c>
      <c r="I4277" t="s">
        <v>33</v>
      </c>
      <c r="J4277" t="s">
        <v>19</v>
      </c>
      <c r="K4277" t="str">
        <f>INDEX(Table6[Column1],MATCH(L4277,Table6[Column2]))</f>
        <v>Young Adults</v>
      </c>
      <c r="L4277">
        <v>32.1515925</v>
      </c>
      <c r="M4277" t="str">
        <f>VLOOKUP(L4277,Table1[],2)</f>
        <v>30 - 39</v>
      </c>
      <c r="N4277" t="str">
        <f>INDEX(Table7[Column1],MATCH(O4277,Table7[Column2]))</f>
        <v>Learning Stage</v>
      </c>
      <c r="O4277">
        <v>4.9043944279999998</v>
      </c>
      <c r="P4277" t="str">
        <f>VLOOKUP(O4277,Table13[],2)</f>
        <v>1 - 5</v>
      </c>
      <c r="Q4277" t="str">
        <f>INDEX(Table8[Column1],MATCH(R4277,Table8[Column2]))</f>
        <v>Scheduled</v>
      </c>
      <c r="R4277">
        <v>0</v>
      </c>
      <c r="S4277">
        <f t="shared" si="133"/>
        <v>0</v>
      </c>
      <c r="T4277" t="s">
        <v>19</v>
      </c>
    </row>
    <row r="4278" spans="1:20" x14ac:dyDescent="0.25">
      <c r="A4278">
        <v>4277</v>
      </c>
      <c r="B4278" t="s">
        <v>3847</v>
      </c>
      <c r="C4278" t="s">
        <v>1354</v>
      </c>
      <c r="D4278" t="str">
        <f t="shared" si="132"/>
        <v>Posner Sara</v>
      </c>
      <c r="E4278" t="s">
        <v>15</v>
      </c>
      <c r="F4278" t="s">
        <v>30</v>
      </c>
      <c r="G4278" t="s">
        <v>2305</v>
      </c>
      <c r="H4278" t="s">
        <v>1826</v>
      </c>
      <c r="I4278" t="s">
        <v>30</v>
      </c>
      <c r="J4278" t="s">
        <v>19</v>
      </c>
      <c r="K4278" t="str">
        <f>INDEX(Table6[Column1],MATCH(L4278,Table6[Column2]))</f>
        <v>Young Adults</v>
      </c>
      <c r="L4278">
        <v>38.167761149999997</v>
      </c>
      <c r="M4278" t="str">
        <f>VLOOKUP(L4278,Table1[],2)</f>
        <v>30 - 39</v>
      </c>
      <c r="N4278" t="str">
        <f>INDEX(Table7[Column1],MATCH(O4278,Table7[Column2]))</f>
        <v>Learning Stage</v>
      </c>
      <c r="O4278">
        <v>5.4321869039999999</v>
      </c>
      <c r="P4278" t="str">
        <f>VLOOKUP(O4278,Table13[],2)</f>
        <v>1 - 5</v>
      </c>
      <c r="Q4278" t="str">
        <f>INDEX(Table8[Column1],MATCH(R4278,Table8[Column2]))</f>
        <v>Maintained</v>
      </c>
      <c r="R4278">
        <v>51.811850630000002</v>
      </c>
      <c r="S4278">
        <f t="shared" si="133"/>
        <v>2.1588271095833336</v>
      </c>
      <c r="T4278" t="s">
        <v>19</v>
      </c>
    </row>
    <row r="4279" spans="1:20" x14ac:dyDescent="0.25">
      <c r="A4279">
        <v>4278</v>
      </c>
      <c r="B4279" t="s">
        <v>270</v>
      </c>
      <c r="C4279" t="s">
        <v>154</v>
      </c>
      <c r="D4279" t="str">
        <f t="shared" si="132"/>
        <v>Keith Harold</v>
      </c>
      <c r="E4279" t="s">
        <v>22</v>
      </c>
      <c r="F4279" t="s">
        <v>186</v>
      </c>
      <c r="G4279" t="s">
        <v>1060</v>
      </c>
      <c r="H4279" t="s">
        <v>1061</v>
      </c>
      <c r="I4279" t="s">
        <v>186</v>
      </c>
      <c r="J4279" t="s">
        <v>19</v>
      </c>
      <c r="K4279" t="str">
        <f>INDEX(Table6[Column1],MATCH(L4279,Table6[Column2]))</f>
        <v>Young Adults</v>
      </c>
      <c r="L4279">
        <v>31.997881459999999</v>
      </c>
      <c r="M4279" t="str">
        <f>VLOOKUP(L4279,Table1[],2)</f>
        <v>30 - 39</v>
      </c>
      <c r="N4279" t="str">
        <f>INDEX(Table7[Column1],MATCH(O4279,Table7[Column2]))</f>
        <v>Learning Stage</v>
      </c>
      <c r="O4279">
        <v>4.2405521500000001</v>
      </c>
      <c r="P4279" t="str">
        <f>VLOOKUP(O4279,Table13[],2)</f>
        <v>1 - 5</v>
      </c>
      <c r="Q4279" t="str">
        <f>INDEX(Table8[Column1],MATCH(R4279,Table8[Column2]))</f>
        <v>Scheduled</v>
      </c>
      <c r="R4279">
        <v>0</v>
      </c>
      <c r="S4279">
        <f t="shared" si="133"/>
        <v>0</v>
      </c>
      <c r="T4279" t="s">
        <v>19</v>
      </c>
    </row>
    <row r="4280" spans="1:20" x14ac:dyDescent="0.25">
      <c r="A4280">
        <v>4279</v>
      </c>
      <c r="B4280" t="s">
        <v>98</v>
      </c>
      <c r="C4280" t="s">
        <v>1235</v>
      </c>
      <c r="D4280" t="str">
        <f t="shared" si="132"/>
        <v>Thompson Floyd</v>
      </c>
      <c r="E4280" t="s">
        <v>22</v>
      </c>
      <c r="F4280" t="s">
        <v>407</v>
      </c>
      <c r="G4280" t="s">
        <v>17</v>
      </c>
      <c r="H4280" t="s">
        <v>18</v>
      </c>
      <c r="I4280" t="s">
        <v>407</v>
      </c>
      <c r="J4280" t="s">
        <v>19</v>
      </c>
      <c r="K4280" t="str">
        <f>INDEX(Table6[Column1],MATCH(L4280,Table6[Column2]))</f>
        <v>Young Adults</v>
      </c>
      <c r="L4280">
        <v>37.05141304</v>
      </c>
      <c r="M4280" t="str">
        <f>VLOOKUP(L4280,Table1[],2)</f>
        <v>30 - 39</v>
      </c>
      <c r="N4280" t="str">
        <f>INDEX(Table7[Column1],MATCH(O4280,Table7[Column2]))</f>
        <v>Learning Stage</v>
      </c>
      <c r="O4280">
        <v>5.3582165389999998</v>
      </c>
      <c r="P4280" t="str">
        <f>VLOOKUP(O4280,Table13[],2)</f>
        <v>1 - 5</v>
      </c>
      <c r="Q4280" t="str">
        <f>INDEX(Table8[Column1],MATCH(R4280,Table8[Column2]))</f>
        <v>Scheduled</v>
      </c>
      <c r="R4280">
        <v>19.254282499999999</v>
      </c>
      <c r="S4280">
        <f t="shared" si="133"/>
        <v>0.80226177083333339</v>
      </c>
      <c r="T4280" t="s">
        <v>19</v>
      </c>
    </row>
    <row r="4281" spans="1:20" x14ac:dyDescent="0.25">
      <c r="A4281">
        <v>4280</v>
      </c>
      <c r="B4281" t="s">
        <v>3848</v>
      </c>
      <c r="C4281" t="s">
        <v>3849</v>
      </c>
      <c r="D4281" t="str">
        <f t="shared" si="132"/>
        <v>Bland Nannie</v>
      </c>
      <c r="E4281" t="s">
        <v>15</v>
      </c>
      <c r="F4281" t="s">
        <v>1070</v>
      </c>
      <c r="G4281" t="s">
        <v>2305</v>
      </c>
      <c r="H4281" t="s">
        <v>1826</v>
      </c>
      <c r="I4281" t="s">
        <v>169</v>
      </c>
      <c r="J4281" t="s">
        <v>19</v>
      </c>
      <c r="K4281" t="str">
        <f>INDEX(Table6[Column1],MATCH(L4281,Table6[Column2]))</f>
        <v>Young Adults</v>
      </c>
      <c r="L4281">
        <v>37.552451470000001</v>
      </c>
      <c r="M4281" t="str">
        <f>VLOOKUP(L4281,Table1[],2)</f>
        <v>30 - 39</v>
      </c>
      <c r="N4281" t="str">
        <f>INDEX(Table7[Column1],MATCH(O4281,Table7[Column2]))</f>
        <v>Fitting in Stage</v>
      </c>
      <c r="O4281">
        <v>6.269356771</v>
      </c>
      <c r="P4281" t="str">
        <f>VLOOKUP(O4281,Table13[],2)</f>
        <v>6 - 10</v>
      </c>
      <c r="Q4281" t="str">
        <f>INDEX(Table8[Column1],MATCH(R4281,Table8[Column2]))</f>
        <v>Scheduled</v>
      </c>
      <c r="R4281">
        <v>34.0210565</v>
      </c>
      <c r="S4281">
        <f t="shared" si="133"/>
        <v>1.4175440208333334</v>
      </c>
      <c r="T4281" t="s">
        <v>19</v>
      </c>
    </row>
    <row r="4282" spans="1:20" x14ac:dyDescent="0.25">
      <c r="A4282">
        <v>4281</v>
      </c>
      <c r="B4282" t="s">
        <v>3850</v>
      </c>
      <c r="C4282" t="s">
        <v>762</v>
      </c>
      <c r="D4282" t="str">
        <f t="shared" si="132"/>
        <v>Borne Walter</v>
      </c>
      <c r="E4282" t="s">
        <v>22</v>
      </c>
      <c r="F4282" t="s">
        <v>101</v>
      </c>
      <c r="G4282" t="s">
        <v>1060</v>
      </c>
      <c r="H4282" t="s">
        <v>1061</v>
      </c>
      <c r="I4282" t="s">
        <v>101</v>
      </c>
      <c r="J4282" t="s">
        <v>19</v>
      </c>
      <c r="K4282" t="str">
        <f>INDEX(Table6[Column1],MATCH(L4282,Table6[Column2]))</f>
        <v>Adults</v>
      </c>
      <c r="L4282">
        <v>42.014366099999997</v>
      </c>
      <c r="M4282" t="str">
        <f>VLOOKUP(L4282,Table1[],2)</f>
        <v>40 - 49</v>
      </c>
      <c r="N4282" t="str">
        <f>INDEX(Table7[Column1],MATCH(O4282,Table7[Column2]))</f>
        <v>Learning Stage</v>
      </c>
      <c r="O4282">
        <v>5.3778672649999999</v>
      </c>
      <c r="P4282" t="str">
        <f>VLOOKUP(O4282,Table13[],2)</f>
        <v>1 - 5</v>
      </c>
      <c r="Q4282" t="str">
        <f>INDEX(Table8[Column1],MATCH(R4282,Table8[Column2]))</f>
        <v>Maintained</v>
      </c>
      <c r="R4282">
        <v>73.091566729999997</v>
      </c>
      <c r="S4282">
        <f t="shared" si="133"/>
        <v>3.0454819470833332</v>
      </c>
      <c r="T4282" t="s">
        <v>19</v>
      </c>
    </row>
    <row r="4283" spans="1:20" x14ac:dyDescent="0.25">
      <c r="A4283">
        <v>4282</v>
      </c>
      <c r="B4283" t="s">
        <v>267</v>
      </c>
      <c r="C4283" t="s">
        <v>1312</v>
      </c>
      <c r="D4283" t="str">
        <f t="shared" si="132"/>
        <v>Johnson Scott</v>
      </c>
      <c r="E4283" t="s">
        <v>22</v>
      </c>
      <c r="F4283" t="s">
        <v>1837</v>
      </c>
      <c r="G4283" t="s">
        <v>2305</v>
      </c>
      <c r="H4283" t="s">
        <v>1826</v>
      </c>
      <c r="I4283" t="s">
        <v>87</v>
      </c>
      <c r="J4283" t="s">
        <v>19</v>
      </c>
      <c r="K4283" t="str">
        <f>INDEX(Table6[Column1],MATCH(L4283,Table6[Column2]))</f>
        <v>Elders</v>
      </c>
      <c r="L4283">
        <v>53.33244397</v>
      </c>
      <c r="M4283" t="str">
        <f>VLOOKUP(L4283,Table1[],2)</f>
        <v>50 - 59</v>
      </c>
      <c r="N4283" t="str">
        <f>INDEX(Table7[Column1],MATCH(O4283,Table7[Column2]))</f>
        <v>Learning Stage</v>
      </c>
      <c r="O4283">
        <v>5.2179619669999999</v>
      </c>
      <c r="P4283" t="str">
        <f>VLOOKUP(O4283,Table13[],2)</f>
        <v>1 - 5</v>
      </c>
      <c r="Q4283" t="str">
        <f>INDEX(Table8[Column1],MATCH(R4283,Table8[Column2]))</f>
        <v>Habitual</v>
      </c>
      <c r="R4283">
        <v>112.84348900000001</v>
      </c>
      <c r="S4283">
        <f t="shared" si="133"/>
        <v>4.7018120416666669</v>
      </c>
      <c r="T4283" t="s">
        <v>19</v>
      </c>
    </row>
    <row r="4284" spans="1:20" x14ac:dyDescent="0.25">
      <c r="A4284">
        <v>4283</v>
      </c>
      <c r="B4284" t="s">
        <v>824</v>
      </c>
      <c r="C4284" t="s">
        <v>279</v>
      </c>
      <c r="D4284" t="str">
        <f t="shared" si="132"/>
        <v>Richardson Patricia</v>
      </c>
      <c r="E4284" t="s">
        <v>15</v>
      </c>
      <c r="F4284" t="s">
        <v>176</v>
      </c>
      <c r="G4284" t="s">
        <v>2305</v>
      </c>
      <c r="H4284" t="s">
        <v>1826</v>
      </c>
      <c r="I4284" t="s">
        <v>134</v>
      </c>
      <c r="J4284" t="s">
        <v>19</v>
      </c>
      <c r="K4284" t="str">
        <f>INDEX(Table6[Column1],MATCH(L4284,Table6[Column2]))</f>
        <v>Young Adults</v>
      </c>
      <c r="L4284">
        <v>39.530299620000001</v>
      </c>
      <c r="M4284" t="str">
        <f>VLOOKUP(L4284,Table1[],2)</f>
        <v>30 - 39</v>
      </c>
      <c r="N4284" t="str">
        <f>INDEX(Table7[Column1],MATCH(O4284,Table7[Column2]))</f>
        <v>Fitting in Stage</v>
      </c>
      <c r="O4284">
        <v>7.0397646319999998</v>
      </c>
      <c r="P4284" t="str">
        <f>VLOOKUP(O4284,Table13[],2)</f>
        <v>6 - 10</v>
      </c>
      <c r="Q4284" t="str">
        <f>INDEX(Table8[Column1],MATCH(R4284,Table8[Column2]))</f>
        <v>Maintained</v>
      </c>
      <c r="R4284">
        <v>64.491270040000003</v>
      </c>
      <c r="S4284">
        <f t="shared" si="133"/>
        <v>2.6871362516666668</v>
      </c>
      <c r="T4284" t="s">
        <v>19</v>
      </c>
    </row>
    <row r="4285" spans="1:20" x14ac:dyDescent="0.25">
      <c r="A4285">
        <v>4284</v>
      </c>
      <c r="B4285" t="s">
        <v>3851</v>
      </c>
      <c r="C4285" t="s">
        <v>647</v>
      </c>
      <c r="D4285" t="str">
        <f t="shared" si="132"/>
        <v>Gillen Janice</v>
      </c>
      <c r="E4285" t="s">
        <v>15</v>
      </c>
      <c r="F4285" t="s">
        <v>38</v>
      </c>
      <c r="G4285" t="s">
        <v>17</v>
      </c>
      <c r="H4285" t="s">
        <v>18</v>
      </c>
      <c r="I4285" t="s">
        <v>38</v>
      </c>
      <c r="J4285" t="s">
        <v>19</v>
      </c>
      <c r="K4285" t="str">
        <f>INDEX(Table6[Column1],MATCH(L4285,Table6[Column2]))</f>
        <v>Adults</v>
      </c>
      <c r="L4285">
        <v>48.176734000000003</v>
      </c>
      <c r="M4285" t="str">
        <f>VLOOKUP(L4285,Table1[],2)</f>
        <v>40 - 49</v>
      </c>
      <c r="N4285" t="str">
        <f>INDEX(Table7[Column1],MATCH(O4285,Table7[Column2]))</f>
        <v>Fitting in Stage</v>
      </c>
      <c r="O4285">
        <v>6.2665451089999999</v>
      </c>
      <c r="P4285" t="str">
        <f>VLOOKUP(O4285,Table13[],2)</f>
        <v>6 - 10</v>
      </c>
      <c r="Q4285" t="str">
        <f>INDEX(Table8[Column1],MATCH(R4285,Table8[Column2]))</f>
        <v>Habitual</v>
      </c>
      <c r="R4285">
        <v>94.084748270000006</v>
      </c>
      <c r="S4285">
        <f t="shared" si="133"/>
        <v>3.9201978445833334</v>
      </c>
      <c r="T4285" t="s">
        <v>19</v>
      </c>
    </row>
    <row r="4286" spans="1:20" x14ac:dyDescent="0.25">
      <c r="A4286">
        <v>4285</v>
      </c>
      <c r="B4286" t="s">
        <v>1880</v>
      </c>
      <c r="C4286" t="s">
        <v>1662</v>
      </c>
      <c r="D4286" t="str">
        <f t="shared" si="132"/>
        <v>Roach Carolyn</v>
      </c>
      <c r="E4286" t="s">
        <v>15</v>
      </c>
      <c r="F4286" t="s">
        <v>38</v>
      </c>
      <c r="G4286" t="s">
        <v>17</v>
      </c>
      <c r="H4286" t="s">
        <v>18</v>
      </c>
      <c r="I4286" t="s">
        <v>38</v>
      </c>
      <c r="J4286" t="s">
        <v>19</v>
      </c>
      <c r="K4286" t="str">
        <f>INDEX(Table6[Column1],MATCH(L4286,Table6[Column2]))</f>
        <v>Adults</v>
      </c>
      <c r="L4286">
        <v>42.561508629999999</v>
      </c>
      <c r="M4286" t="str">
        <f>VLOOKUP(L4286,Table1[],2)</f>
        <v>40 - 49</v>
      </c>
      <c r="N4286" t="str">
        <f>INDEX(Table7[Column1],MATCH(O4286,Table7[Column2]))</f>
        <v>Learning Stage</v>
      </c>
      <c r="O4286">
        <v>5.2235913089999997</v>
      </c>
      <c r="P4286" t="str">
        <f>VLOOKUP(O4286,Table13[],2)</f>
        <v>1 - 5</v>
      </c>
      <c r="Q4286" t="str">
        <f>INDEX(Table8[Column1],MATCH(R4286,Table8[Column2]))</f>
        <v>Scheduled</v>
      </c>
      <c r="R4286">
        <v>32.646633059999999</v>
      </c>
      <c r="S4286">
        <f t="shared" si="133"/>
        <v>1.3602763775</v>
      </c>
      <c r="T4286" t="s">
        <v>19</v>
      </c>
    </row>
    <row r="4287" spans="1:20" x14ac:dyDescent="0.25">
      <c r="A4287">
        <v>4286</v>
      </c>
      <c r="B4287" t="s">
        <v>2925</v>
      </c>
      <c r="C4287" t="s">
        <v>3852</v>
      </c>
      <c r="D4287" t="str">
        <f t="shared" si="132"/>
        <v>Hermann Enid</v>
      </c>
      <c r="E4287" t="s">
        <v>15</v>
      </c>
      <c r="F4287" t="s">
        <v>449</v>
      </c>
      <c r="G4287" t="s">
        <v>17</v>
      </c>
      <c r="H4287" t="s">
        <v>18</v>
      </c>
      <c r="I4287" t="s">
        <v>38</v>
      </c>
      <c r="J4287" t="s">
        <v>19</v>
      </c>
      <c r="K4287" t="str">
        <f>INDEX(Table6[Column1],MATCH(L4287,Table6[Column2]))</f>
        <v>Young Adults</v>
      </c>
      <c r="L4287">
        <v>36.039979989999999</v>
      </c>
      <c r="M4287" t="str">
        <f>VLOOKUP(L4287,Table1[],2)</f>
        <v>30 - 39</v>
      </c>
      <c r="N4287" t="str">
        <f>INDEX(Table7[Column1],MATCH(O4287,Table7[Column2]))</f>
        <v>Learning Stage</v>
      </c>
      <c r="O4287">
        <v>4.5976509310000004</v>
      </c>
      <c r="P4287" t="str">
        <f>VLOOKUP(O4287,Table13[],2)</f>
        <v>1 - 5</v>
      </c>
      <c r="Q4287" t="str">
        <f>INDEX(Table8[Column1],MATCH(R4287,Table8[Column2]))</f>
        <v>Scheduled</v>
      </c>
      <c r="R4287">
        <v>33.657252100000001</v>
      </c>
      <c r="S4287">
        <f t="shared" si="133"/>
        <v>1.4023855041666666</v>
      </c>
      <c r="T4287" t="s">
        <v>19</v>
      </c>
    </row>
    <row r="4288" spans="1:20" x14ac:dyDescent="0.25">
      <c r="A4288">
        <v>4287</v>
      </c>
      <c r="B4288" t="s">
        <v>2036</v>
      </c>
      <c r="C4288" t="s">
        <v>885</v>
      </c>
      <c r="D4288" t="str">
        <f t="shared" si="132"/>
        <v>Simpson Elizabeth</v>
      </c>
      <c r="E4288" t="s">
        <v>15</v>
      </c>
      <c r="F4288" t="s">
        <v>100</v>
      </c>
      <c r="G4288" t="s">
        <v>17</v>
      </c>
      <c r="H4288" t="s">
        <v>18</v>
      </c>
      <c r="I4288" t="s">
        <v>101</v>
      </c>
      <c r="J4288" t="s">
        <v>19</v>
      </c>
      <c r="K4288" t="str">
        <f>INDEX(Table6[Column1],MATCH(L4288,Table6[Column2]))</f>
        <v>Young Adults</v>
      </c>
      <c r="L4288">
        <v>34.070607430000003</v>
      </c>
      <c r="M4288" t="str">
        <f>VLOOKUP(L4288,Table1[],2)</f>
        <v>30 - 39</v>
      </c>
      <c r="N4288" t="str">
        <f>INDEX(Table7[Column1],MATCH(O4288,Table7[Column2]))</f>
        <v>Learning Stage</v>
      </c>
      <c r="O4288">
        <v>3.1979205369999999</v>
      </c>
      <c r="P4288" t="str">
        <f>VLOOKUP(O4288,Table13[],2)</f>
        <v>1 - 5</v>
      </c>
      <c r="Q4288" t="str">
        <f>INDEX(Table8[Column1],MATCH(R4288,Table8[Column2]))</f>
        <v>Scheduled</v>
      </c>
      <c r="R4288">
        <v>36.865778409999997</v>
      </c>
      <c r="S4288">
        <f t="shared" si="133"/>
        <v>1.5360741004166667</v>
      </c>
      <c r="T4288" t="s">
        <v>19</v>
      </c>
    </row>
    <row r="4289" spans="1:20" x14ac:dyDescent="0.25">
      <c r="A4289">
        <v>4288</v>
      </c>
      <c r="B4289" t="s">
        <v>1233</v>
      </c>
      <c r="C4289" t="s">
        <v>73</v>
      </c>
      <c r="D4289" t="str">
        <f t="shared" si="132"/>
        <v>Zeigler Jesus</v>
      </c>
      <c r="E4289" t="s">
        <v>22</v>
      </c>
      <c r="F4289" t="s">
        <v>828</v>
      </c>
      <c r="G4289" t="s">
        <v>17</v>
      </c>
      <c r="H4289" t="s">
        <v>18</v>
      </c>
      <c r="I4289" t="s">
        <v>24</v>
      </c>
      <c r="J4289" t="s">
        <v>19</v>
      </c>
      <c r="K4289" t="str">
        <f>INDEX(Table6[Column1],MATCH(L4289,Table6[Column2]))</f>
        <v>Elders</v>
      </c>
      <c r="L4289">
        <v>51.234805809999997</v>
      </c>
      <c r="M4289" t="str">
        <f>VLOOKUP(L4289,Table1[],2)</f>
        <v>50 - 59</v>
      </c>
      <c r="N4289" t="str">
        <f>INDEX(Table7[Column1],MATCH(O4289,Table7[Column2]))</f>
        <v>Learning Stage</v>
      </c>
      <c r="O4289">
        <v>4.5035694609999997</v>
      </c>
      <c r="P4289" t="str">
        <f>VLOOKUP(O4289,Table13[],2)</f>
        <v>1 - 5</v>
      </c>
      <c r="Q4289" t="str">
        <f>INDEX(Table8[Column1],MATCH(R4289,Table8[Column2]))</f>
        <v>Habitual</v>
      </c>
      <c r="R4289">
        <v>89.865888060000003</v>
      </c>
      <c r="S4289">
        <f t="shared" si="133"/>
        <v>3.7444120024999998</v>
      </c>
      <c r="T4289" t="s">
        <v>19</v>
      </c>
    </row>
    <row r="4290" spans="1:20" x14ac:dyDescent="0.25">
      <c r="A4290">
        <v>4289</v>
      </c>
      <c r="B4290" t="s">
        <v>2781</v>
      </c>
      <c r="C4290" t="s">
        <v>3853</v>
      </c>
      <c r="D4290" t="str">
        <f t="shared" si="132"/>
        <v>Croy Saul</v>
      </c>
      <c r="E4290" t="s">
        <v>22</v>
      </c>
      <c r="F4290" t="s">
        <v>24</v>
      </c>
      <c r="G4290" t="s">
        <v>17</v>
      </c>
      <c r="H4290" t="s">
        <v>18</v>
      </c>
      <c r="I4290" t="s">
        <v>24</v>
      </c>
      <c r="J4290" t="s">
        <v>19</v>
      </c>
      <c r="K4290" t="str">
        <f>INDEX(Table6[Column1],MATCH(L4290,Table6[Column2]))</f>
        <v>Adults</v>
      </c>
      <c r="L4290">
        <v>44.764276170000002</v>
      </c>
      <c r="M4290" t="str">
        <f>VLOOKUP(L4290,Table1[],2)</f>
        <v>40 - 49</v>
      </c>
      <c r="N4290" t="str">
        <f>INDEX(Table7[Column1],MATCH(O4290,Table7[Column2]))</f>
        <v>Learning Stage</v>
      </c>
      <c r="O4290">
        <v>1.692927724</v>
      </c>
      <c r="P4290" t="str">
        <f>VLOOKUP(O4290,Table13[],2)</f>
        <v>1 - 5</v>
      </c>
      <c r="Q4290" t="str">
        <f>INDEX(Table8[Column1],MATCH(R4290,Table8[Column2]))</f>
        <v>Maintained</v>
      </c>
      <c r="R4290">
        <v>71.082542050000001</v>
      </c>
      <c r="S4290">
        <f t="shared" si="133"/>
        <v>2.9617725854166665</v>
      </c>
      <c r="T4290" t="s">
        <v>19</v>
      </c>
    </row>
    <row r="4291" spans="1:20" x14ac:dyDescent="0.25">
      <c r="A4291">
        <v>4290</v>
      </c>
      <c r="B4291" t="s">
        <v>3854</v>
      </c>
      <c r="C4291" t="s">
        <v>1604</v>
      </c>
      <c r="D4291" t="str">
        <f t="shared" ref="D4291:D4354" si="134">CONCATENATE(B4291, " ",C4291)</f>
        <v>Sweeney Ali</v>
      </c>
      <c r="E4291" t="s">
        <v>15</v>
      </c>
      <c r="F4291" t="s">
        <v>24</v>
      </c>
      <c r="G4291" t="s">
        <v>2305</v>
      </c>
      <c r="H4291" t="s">
        <v>1826</v>
      </c>
      <c r="I4291" t="s">
        <v>24</v>
      </c>
      <c r="J4291" t="s">
        <v>19</v>
      </c>
      <c r="K4291" t="str">
        <f>INDEX(Table6[Column1],MATCH(L4291,Table6[Column2]))</f>
        <v>Youth</v>
      </c>
      <c r="L4291">
        <v>27.36838088</v>
      </c>
      <c r="M4291" t="str">
        <f>VLOOKUP(L4291,Table1[],2)</f>
        <v>20 - 29</v>
      </c>
      <c r="N4291" t="str">
        <f>INDEX(Table7[Column1],MATCH(O4291,Table7[Column2]))</f>
        <v>Learning Stage</v>
      </c>
      <c r="O4291">
        <v>2.2155098739999999</v>
      </c>
      <c r="P4291" t="str">
        <f>VLOOKUP(O4291,Table13[],2)</f>
        <v>1 - 5</v>
      </c>
      <c r="Q4291" t="str">
        <f>INDEX(Table8[Column1],MATCH(R4291,Table8[Column2]))</f>
        <v>Scheduled</v>
      </c>
      <c r="R4291">
        <v>0</v>
      </c>
      <c r="S4291">
        <f t="shared" ref="S4291:S4354" si="135">CONVERT(R4291,"hr","day")</f>
        <v>0</v>
      </c>
      <c r="T4291" t="s">
        <v>19</v>
      </c>
    </row>
    <row r="4292" spans="1:20" x14ac:dyDescent="0.25">
      <c r="A4292">
        <v>4291</v>
      </c>
      <c r="B4292" t="s">
        <v>2357</v>
      </c>
      <c r="C4292" t="s">
        <v>56</v>
      </c>
      <c r="D4292" t="str">
        <f t="shared" si="134"/>
        <v>Colon James</v>
      </c>
      <c r="E4292" t="s">
        <v>22</v>
      </c>
      <c r="F4292" t="s">
        <v>553</v>
      </c>
      <c r="G4292" t="s">
        <v>2305</v>
      </c>
      <c r="H4292" t="s">
        <v>1826</v>
      </c>
      <c r="I4292" t="s">
        <v>30</v>
      </c>
      <c r="J4292" t="s">
        <v>19</v>
      </c>
      <c r="K4292" t="str">
        <f>INDEX(Table6[Column1],MATCH(L4292,Table6[Column2]))</f>
        <v>Adults</v>
      </c>
      <c r="L4292">
        <v>42.793219620000002</v>
      </c>
      <c r="M4292" t="str">
        <f>VLOOKUP(L4292,Table1[],2)</f>
        <v>40 - 49</v>
      </c>
      <c r="N4292" t="str">
        <f>INDEX(Table7[Column1],MATCH(O4292,Table7[Column2]))</f>
        <v>Learning Stage</v>
      </c>
      <c r="O4292">
        <v>2.2875452479999998</v>
      </c>
      <c r="P4292" t="str">
        <f>VLOOKUP(O4292,Table13[],2)</f>
        <v>1 - 5</v>
      </c>
      <c r="Q4292" t="str">
        <f>INDEX(Table8[Column1],MATCH(R4292,Table8[Column2]))</f>
        <v>Maintained</v>
      </c>
      <c r="R4292">
        <v>42.278468930000003</v>
      </c>
      <c r="S4292">
        <f t="shared" si="135"/>
        <v>1.7616028720833334</v>
      </c>
      <c r="T4292" t="s">
        <v>19</v>
      </c>
    </row>
    <row r="4293" spans="1:20" x14ac:dyDescent="0.25">
      <c r="A4293">
        <v>4292</v>
      </c>
      <c r="B4293" t="s">
        <v>2491</v>
      </c>
      <c r="C4293" t="s">
        <v>1024</v>
      </c>
      <c r="D4293" t="str">
        <f t="shared" si="134"/>
        <v>Simmons Clarence</v>
      </c>
      <c r="E4293" t="s">
        <v>22</v>
      </c>
      <c r="F4293" t="s">
        <v>38</v>
      </c>
      <c r="G4293" t="s">
        <v>17</v>
      </c>
      <c r="H4293" t="s">
        <v>18</v>
      </c>
      <c r="I4293" t="s">
        <v>38</v>
      </c>
      <c r="J4293" t="s">
        <v>19</v>
      </c>
      <c r="K4293" t="str">
        <f>INDEX(Table6[Column1],MATCH(L4293,Table6[Column2]))</f>
        <v>Youth</v>
      </c>
      <c r="L4293">
        <v>28.71326084</v>
      </c>
      <c r="M4293" t="str">
        <f>VLOOKUP(L4293,Table1[],2)</f>
        <v>20 - 29</v>
      </c>
      <c r="N4293" t="str">
        <f>INDEX(Table7[Column1],MATCH(O4293,Table7[Column2]))</f>
        <v>Fitting in Stage</v>
      </c>
      <c r="O4293">
        <v>6.3156367790000001</v>
      </c>
      <c r="P4293" t="str">
        <f>VLOOKUP(O4293,Table13[],2)</f>
        <v>6 - 10</v>
      </c>
      <c r="Q4293" t="str">
        <f>INDEX(Table8[Column1],MATCH(R4293,Table8[Column2]))</f>
        <v>Scheduled</v>
      </c>
      <c r="R4293">
        <v>0</v>
      </c>
      <c r="S4293">
        <f t="shared" si="135"/>
        <v>0</v>
      </c>
      <c r="T4293" t="s">
        <v>19</v>
      </c>
    </row>
    <row r="4294" spans="1:20" x14ac:dyDescent="0.25">
      <c r="A4294">
        <v>4293</v>
      </c>
      <c r="B4294" t="s">
        <v>2219</v>
      </c>
      <c r="C4294" t="s">
        <v>81</v>
      </c>
      <c r="D4294" t="str">
        <f t="shared" si="134"/>
        <v>Chandler Larry</v>
      </c>
      <c r="E4294" t="s">
        <v>22</v>
      </c>
      <c r="F4294" t="s">
        <v>1626</v>
      </c>
      <c r="G4294" t="s">
        <v>2305</v>
      </c>
      <c r="H4294" t="s">
        <v>1826</v>
      </c>
      <c r="I4294" t="s">
        <v>87</v>
      </c>
      <c r="J4294" t="s">
        <v>19</v>
      </c>
      <c r="K4294" t="str">
        <f>INDEX(Table6[Column1],MATCH(L4294,Table6[Column2]))</f>
        <v>Adults</v>
      </c>
      <c r="L4294">
        <v>40.041581020000002</v>
      </c>
      <c r="M4294" t="str">
        <f>VLOOKUP(L4294,Table1[],2)</f>
        <v>40 - 49</v>
      </c>
      <c r="N4294" t="str">
        <f>INDEX(Table7[Column1],MATCH(O4294,Table7[Column2]))</f>
        <v>Learning Stage</v>
      </c>
      <c r="O4294">
        <v>3.3837159579999998</v>
      </c>
      <c r="P4294" t="str">
        <f>VLOOKUP(O4294,Table13[],2)</f>
        <v>1 - 5</v>
      </c>
      <c r="Q4294" t="str">
        <f>INDEX(Table8[Column1],MATCH(R4294,Table8[Column2]))</f>
        <v>Scheduled</v>
      </c>
      <c r="R4294">
        <v>11.770724939999999</v>
      </c>
      <c r="S4294">
        <f t="shared" si="135"/>
        <v>0.49044687250000002</v>
      </c>
      <c r="T4294" t="s">
        <v>19</v>
      </c>
    </row>
    <row r="4295" spans="1:20" x14ac:dyDescent="0.25">
      <c r="A4295">
        <v>4294</v>
      </c>
      <c r="B4295" t="s">
        <v>267</v>
      </c>
      <c r="C4295" t="s">
        <v>1573</v>
      </c>
      <c r="D4295" t="str">
        <f t="shared" si="134"/>
        <v>Johnson Marion</v>
      </c>
      <c r="E4295" t="s">
        <v>15</v>
      </c>
      <c r="F4295" t="s">
        <v>38</v>
      </c>
      <c r="G4295" t="s">
        <v>1060</v>
      </c>
      <c r="H4295" t="s">
        <v>1061</v>
      </c>
      <c r="I4295" t="s">
        <v>38</v>
      </c>
      <c r="J4295" t="s">
        <v>19</v>
      </c>
      <c r="K4295" t="str">
        <f>INDEX(Table6[Column1],MATCH(L4295,Table6[Column2]))</f>
        <v>Adults</v>
      </c>
      <c r="L4295">
        <v>41.417847899999998</v>
      </c>
      <c r="M4295" t="str">
        <f>VLOOKUP(L4295,Table1[],2)</f>
        <v>40 - 49</v>
      </c>
      <c r="N4295" t="str">
        <f>INDEX(Table7[Column1],MATCH(O4295,Table7[Column2]))</f>
        <v>Learning Stage</v>
      </c>
      <c r="O4295">
        <v>5.3043620880000004</v>
      </c>
      <c r="P4295" t="str">
        <f>VLOOKUP(O4295,Table13[],2)</f>
        <v>1 - 5</v>
      </c>
      <c r="Q4295" t="str">
        <f>INDEX(Table8[Column1],MATCH(R4295,Table8[Column2]))</f>
        <v>Maintained</v>
      </c>
      <c r="R4295">
        <v>74.268784719999999</v>
      </c>
      <c r="S4295">
        <f t="shared" si="135"/>
        <v>3.0945326966666666</v>
      </c>
      <c r="T4295" t="s">
        <v>19</v>
      </c>
    </row>
    <row r="4296" spans="1:20" x14ac:dyDescent="0.25">
      <c r="A4296">
        <v>4295</v>
      </c>
      <c r="B4296" t="s">
        <v>13</v>
      </c>
      <c r="C4296" t="s">
        <v>1277</v>
      </c>
      <c r="D4296" t="str">
        <f t="shared" si="134"/>
        <v>Gutierrez Young</v>
      </c>
      <c r="E4296" t="s">
        <v>15</v>
      </c>
      <c r="F4296" t="s">
        <v>476</v>
      </c>
      <c r="G4296" t="s">
        <v>611</v>
      </c>
      <c r="H4296" t="s">
        <v>612</v>
      </c>
      <c r="I4296" t="s">
        <v>30</v>
      </c>
      <c r="J4296" t="s">
        <v>19</v>
      </c>
      <c r="K4296" t="str">
        <f>INDEX(Table6[Column1],MATCH(L4296,Table6[Column2]))</f>
        <v>Adults</v>
      </c>
      <c r="L4296">
        <v>47.661361669999998</v>
      </c>
      <c r="M4296" t="str">
        <f>VLOOKUP(L4296,Table1[],2)</f>
        <v>40 - 49</v>
      </c>
      <c r="N4296" t="str">
        <f>INDEX(Table7[Column1],MATCH(O4296,Table7[Column2]))</f>
        <v>Fitting in Stage</v>
      </c>
      <c r="O4296">
        <v>6.6347934009999996</v>
      </c>
      <c r="P4296" t="str">
        <f>VLOOKUP(O4296,Table13[],2)</f>
        <v>6 - 10</v>
      </c>
      <c r="Q4296" t="str">
        <f>INDEX(Table8[Column1],MATCH(R4296,Table8[Column2]))</f>
        <v>Habitual</v>
      </c>
      <c r="R4296">
        <v>93.958932059999995</v>
      </c>
      <c r="S4296">
        <f t="shared" si="135"/>
        <v>3.9149555024999998</v>
      </c>
      <c r="T4296" t="s">
        <v>19</v>
      </c>
    </row>
    <row r="4297" spans="1:20" x14ac:dyDescent="0.25">
      <c r="A4297">
        <v>4296</v>
      </c>
      <c r="B4297" t="s">
        <v>201</v>
      </c>
      <c r="C4297" t="s">
        <v>1089</v>
      </c>
      <c r="D4297" t="str">
        <f t="shared" si="134"/>
        <v>Anthony Rebecca</v>
      </c>
      <c r="E4297" t="s">
        <v>15</v>
      </c>
      <c r="F4297" t="s">
        <v>431</v>
      </c>
      <c r="G4297" t="s">
        <v>2305</v>
      </c>
      <c r="H4297" t="s">
        <v>1826</v>
      </c>
      <c r="I4297" t="s">
        <v>138</v>
      </c>
      <c r="J4297" t="s">
        <v>19</v>
      </c>
      <c r="K4297" t="str">
        <f>INDEX(Table6[Column1],MATCH(L4297,Table6[Column2]))</f>
        <v>Adults</v>
      </c>
      <c r="L4297">
        <v>40.917587660000002</v>
      </c>
      <c r="M4297" t="str">
        <f>VLOOKUP(L4297,Table1[],2)</f>
        <v>40 - 49</v>
      </c>
      <c r="N4297" t="str">
        <f>INDEX(Table7[Column1],MATCH(O4297,Table7[Column2]))</f>
        <v>Learning Stage</v>
      </c>
      <c r="O4297">
        <v>5.0141068710000001</v>
      </c>
      <c r="P4297" t="str">
        <f>VLOOKUP(O4297,Table13[],2)</f>
        <v>1 - 5</v>
      </c>
      <c r="Q4297" t="str">
        <f>INDEX(Table8[Column1],MATCH(R4297,Table8[Column2]))</f>
        <v>Habitual</v>
      </c>
      <c r="R4297">
        <v>101.8939249</v>
      </c>
      <c r="S4297">
        <f t="shared" si="135"/>
        <v>4.245580204166667</v>
      </c>
      <c r="T4297" t="s">
        <v>19</v>
      </c>
    </row>
    <row r="4298" spans="1:20" x14ac:dyDescent="0.25">
      <c r="A4298">
        <v>4297</v>
      </c>
      <c r="B4298" t="s">
        <v>778</v>
      </c>
      <c r="C4298" t="s">
        <v>467</v>
      </c>
      <c r="D4298" t="str">
        <f t="shared" si="134"/>
        <v>Hayes Kevin</v>
      </c>
      <c r="E4298" t="s">
        <v>22</v>
      </c>
      <c r="F4298" t="s">
        <v>358</v>
      </c>
      <c r="G4298" t="s">
        <v>17</v>
      </c>
      <c r="H4298" t="s">
        <v>18</v>
      </c>
      <c r="I4298" t="s">
        <v>358</v>
      </c>
      <c r="J4298" t="s">
        <v>19</v>
      </c>
      <c r="K4298" t="str">
        <f>INDEX(Table6[Column1],MATCH(L4298,Table6[Column2]))</f>
        <v>Adults</v>
      </c>
      <c r="L4298">
        <v>44.45906033</v>
      </c>
      <c r="M4298" t="str">
        <f>VLOOKUP(L4298,Table1[],2)</f>
        <v>40 - 49</v>
      </c>
      <c r="N4298" t="str">
        <f>INDEX(Table7[Column1],MATCH(O4298,Table7[Column2]))</f>
        <v>Learning Stage</v>
      </c>
      <c r="O4298">
        <v>4.3229033030000004</v>
      </c>
      <c r="P4298" t="str">
        <f>VLOOKUP(O4298,Table13[],2)</f>
        <v>1 - 5</v>
      </c>
      <c r="Q4298" t="str">
        <f>INDEX(Table8[Column1],MATCH(R4298,Table8[Column2]))</f>
        <v>Maintained</v>
      </c>
      <c r="R4298">
        <v>43.538322409999999</v>
      </c>
      <c r="S4298">
        <f t="shared" si="135"/>
        <v>1.8140967670833332</v>
      </c>
      <c r="T4298" t="s">
        <v>19</v>
      </c>
    </row>
    <row r="4299" spans="1:20" x14ac:dyDescent="0.25">
      <c r="A4299">
        <v>4298</v>
      </c>
      <c r="B4299" t="s">
        <v>3384</v>
      </c>
      <c r="C4299" t="s">
        <v>3855</v>
      </c>
      <c r="D4299" t="str">
        <f t="shared" si="134"/>
        <v>Abreu Erik</v>
      </c>
      <c r="E4299" t="s">
        <v>22</v>
      </c>
      <c r="F4299" t="s">
        <v>127</v>
      </c>
      <c r="G4299" t="s">
        <v>2305</v>
      </c>
      <c r="H4299" t="s">
        <v>1826</v>
      </c>
      <c r="I4299" t="s">
        <v>127</v>
      </c>
      <c r="J4299" t="s">
        <v>19</v>
      </c>
      <c r="K4299" t="str">
        <f>INDEX(Table6[Column1],MATCH(L4299,Table6[Column2]))</f>
        <v>Elders</v>
      </c>
      <c r="L4299">
        <v>50.823905869999997</v>
      </c>
      <c r="M4299" t="str">
        <f>VLOOKUP(L4299,Table1[],2)</f>
        <v>50 - 59</v>
      </c>
      <c r="N4299" t="str">
        <f>INDEX(Table7[Column1],MATCH(O4299,Table7[Column2]))</f>
        <v>Learning Stage</v>
      </c>
      <c r="O4299">
        <v>4.7392939639999998</v>
      </c>
      <c r="P4299" t="str">
        <f>VLOOKUP(O4299,Table13[],2)</f>
        <v>1 - 5</v>
      </c>
      <c r="Q4299" t="str">
        <f>INDEX(Table8[Column1],MATCH(R4299,Table8[Column2]))</f>
        <v>Excused</v>
      </c>
      <c r="R4299">
        <v>120.8548268</v>
      </c>
      <c r="S4299">
        <f t="shared" si="135"/>
        <v>5.0356177833333327</v>
      </c>
      <c r="T4299" t="s">
        <v>19</v>
      </c>
    </row>
    <row r="4300" spans="1:20" x14ac:dyDescent="0.25">
      <c r="A4300">
        <v>4299</v>
      </c>
      <c r="B4300" t="s">
        <v>1289</v>
      </c>
      <c r="C4300" t="s">
        <v>2113</v>
      </c>
      <c r="D4300" t="str">
        <f t="shared" si="134"/>
        <v>Rasnick Lynn</v>
      </c>
      <c r="E4300" t="s">
        <v>15</v>
      </c>
      <c r="F4300" t="s">
        <v>714</v>
      </c>
      <c r="G4300" t="s">
        <v>2305</v>
      </c>
      <c r="H4300" t="s">
        <v>1826</v>
      </c>
      <c r="I4300" t="s">
        <v>169</v>
      </c>
      <c r="J4300" t="s">
        <v>19</v>
      </c>
      <c r="K4300" t="str">
        <f>INDEX(Table6[Column1],MATCH(L4300,Table6[Column2]))</f>
        <v>Elders</v>
      </c>
      <c r="L4300">
        <v>54.914415490000003</v>
      </c>
      <c r="M4300" t="str">
        <f>VLOOKUP(L4300,Table1[],2)</f>
        <v>50 - 59</v>
      </c>
      <c r="N4300" t="str">
        <f>INDEX(Table7[Column1],MATCH(O4300,Table7[Column2]))</f>
        <v>Learning Stage</v>
      </c>
      <c r="O4300">
        <v>4.2015286070000002</v>
      </c>
      <c r="P4300" t="str">
        <f>VLOOKUP(O4300,Table13[],2)</f>
        <v>1 - 5</v>
      </c>
      <c r="Q4300" t="str">
        <f>INDEX(Table8[Column1],MATCH(R4300,Table8[Column2]))</f>
        <v>Excused</v>
      </c>
      <c r="R4300">
        <v>130.49657540000001</v>
      </c>
      <c r="S4300">
        <f t="shared" si="135"/>
        <v>5.4373573083333344</v>
      </c>
      <c r="T4300" t="s">
        <v>19</v>
      </c>
    </row>
    <row r="4301" spans="1:20" x14ac:dyDescent="0.25">
      <c r="A4301">
        <v>4300</v>
      </c>
      <c r="B4301" t="s">
        <v>3856</v>
      </c>
      <c r="C4301" t="s">
        <v>1034</v>
      </c>
      <c r="D4301" t="str">
        <f t="shared" si="134"/>
        <v>Mohr Lorraine</v>
      </c>
      <c r="E4301" t="s">
        <v>15</v>
      </c>
      <c r="F4301" t="s">
        <v>192</v>
      </c>
      <c r="G4301" t="s">
        <v>17</v>
      </c>
      <c r="H4301" t="s">
        <v>18</v>
      </c>
      <c r="I4301" t="s">
        <v>192</v>
      </c>
      <c r="J4301" t="s">
        <v>19</v>
      </c>
      <c r="K4301" t="str">
        <f>INDEX(Table6[Column1],MATCH(L4301,Table6[Column2]))</f>
        <v>Elders</v>
      </c>
      <c r="L4301">
        <v>51.915123559999998</v>
      </c>
      <c r="M4301" t="str">
        <f>VLOOKUP(L4301,Table1[],2)</f>
        <v>50 - 59</v>
      </c>
      <c r="N4301" t="str">
        <f>INDEX(Table7[Column1],MATCH(O4301,Table7[Column2]))</f>
        <v>Learning Stage</v>
      </c>
      <c r="O4301">
        <v>4.5293628760000004</v>
      </c>
      <c r="P4301" t="str">
        <f>VLOOKUP(O4301,Table13[],2)</f>
        <v>1 - 5</v>
      </c>
      <c r="Q4301" t="str">
        <f>INDEX(Table8[Column1],MATCH(R4301,Table8[Column2]))</f>
        <v>Excused</v>
      </c>
      <c r="R4301">
        <v>125.21135990000001</v>
      </c>
      <c r="S4301">
        <f t="shared" si="135"/>
        <v>5.2171399958333335</v>
      </c>
      <c r="T4301" t="s">
        <v>19</v>
      </c>
    </row>
    <row r="4302" spans="1:20" x14ac:dyDescent="0.25">
      <c r="A4302">
        <v>4301</v>
      </c>
      <c r="B4302" t="s">
        <v>3857</v>
      </c>
      <c r="C4302" t="s">
        <v>877</v>
      </c>
      <c r="D4302" t="str">
        <f t="shared" si="134"/>
        <v>Schaller Henry</v>
      </c>
      <c r="E4302" t="s">
        <v>22</v>
      </c>
      <c r="F4302" t="s">
        <v>121</v>
      </c>
      <c r="G4302" t="s">
        <v>1060</v>
      </c>
      <c r="H4302" t="s">
        <v>1061</v>
      </c>
      <c r="I4302" t="s">
        <v>121</v>
      </c>
      <c r="J4302" t="s">
        <v>19</v>
      </c>
      <c r="K4302" t="str">
        <f>INDEX(Table6[Column1],MATCH(L4302,Table6[Column2]))</f>
        <v>Elders</v>
      </c>
      <c r="L4302">
        <v>55.458088080000003</v>
      </c>
      <c r="M4302" t="str">
        <f>VLOOKUP(L4302,Table1[],2)</f>
        <v>50 - 59</v>
      </c>
      <c r="N4302" t="str">
        <f>INDEX(Table7[Column1],MATCH(O4302,Table7[Column2]))</f>
        <v>Learning Stage</v>
      </c>
      <c r="O4302">
        <v>5.2331103399999996</v>
      </c>
      <c r="P4302" t="str">
        <f>VLOOKUP(O4302,Table13[],2)</f>
        <v>1 - 5</v>
      </c>
      <c r="Q4302" t="str">
        <f>INDEX(Table8[Column1],MATCH(R4302,Table8[Column2]))</f>
        <v>Excused</v>
      </c>
      <c r="R4302">
        <v>121.9053712</v>
      </c>
      <c r="S4302">
        <f t="shared" si="135"/>
        <v>5.0793904666666663</v>
      </c>
      <c r="T4302" t="s">
        <v>19</v>
      </c>
    </row>
    <row r="4303" spans="1:20" x14ac:dyDescent="0.25">
      <c r="A4303">
        <v>4302</v>
      </c>
      <c r="B4303" t="s">
        <v>444</v>
      </c>
      <c r="C4303" t="s">
        <v>812</v>
      </c>
      <c r="D4303" t="str">
        <f t="shared" si="134"/>
        <v>Moore Helen</v>
      </c>
      <c r="E4303" t="s">
        <v>15</v>
      </c>
      <c r="F4303" t="s">
        <v>23</v>
      </c>
      <c r="G4303" t="s">
        <v>17</v>
      </c>
      <c r="H4303" t="s">
        <v>18</v>
      </c>
      <c r="I4303" t="s">
        <v>24</v>
      </c>
      <c r="J4303" t="s">
        <v>19</v>
      </c>
      <c r="K4303" t="str">
        <f>INDEX(Table6[Column1],MATCH(L4303,Table6[Column2]))</f>
        <v>Adults</v>
      </c>
      <c r="L4303">
        <v>44.083305969999998</v>
      </c>
      <c r="M4303" t="str">
        <f>VLOOKUP(L4303,Table1[],2)</f>
        <v>40 - 49</v>
      </c>
      <c r="N4303" t="str">
        <f>INDEX(Table7[Column1],MATCH(O4303,Table7[Column2]))</f>
        <v>Learning Stage</v>
      </c>
      <c r="O4303">
        <v>1.6518459480000001</v>
      </c>
      <c r="P4303" t="str">
        <f>VLOOKUP(O4303,Table13[],2)</f>
        <v>1 - 5</v>
      </c>
      <c r="Q4303" t="str">
        <f>INDEX(Table8[Column1],MATCH(R4303,Table8[Column2]))</f>
        <v>Maintained</v>
      </c>
      <c r="R4303">
        <v>70.966506019999997</v>
      </c>
      <c r="S4303">
        <f t="shared" si="135"/>
        <v>2.9569377508333332</v>
      </c>
      <c r="T4303" t="s">
        <v>19</v>
      </c>
    </row>
    <row r="4304" spans="1:20" x14ac:dyDescent="0.25">
      <c r="A4304">
        <v>4303</v>
      </c>
      <c r="B4304" t="s">
        <v>3858</v>
      </c>
      <c r="C4304" t="s">
        <v>461</v>
      </c>
      <c r="D4304" t="str">
        <f t="shared" si="134"/>
        <v>Clegg Billy</v>
      </c>
      <c r="E4304" t="s">
        <v>22</v>
      </c>
      <c r="F4304" t="s">
        <v>27</v>
      </c>
      <c r="G4304" t="s">
        <v>2305</v>
      </c>
      <c r="H4304" t="s">
        <v>1826</v>
      </c>
      <c r="I4304" t="s">
        <v>27</v>
      </c>
      <c r="J4304" t="s">
        <v>19</v>
      </c>
      <c r="K4304" t="str">
        <f>INDEX(Table6[Column1],MATCH(L4304,Table6[Column2]))</f>
        <v>Adults</v>
      </c>
      <c r="L4304">
        <v>43.92949428</v>
      </c>
      <c r="M4304" t="str">
        <f>VLOOKUP(L4304,Table1[],2)</f>
        <v>40 - 49</v>
      </c>
      <c r="N4304" t="str">
        <f>INDEX(Table7[Column1],MATCH(O4304,Table7[Column2]))</f>
        <v>Learning Stage</v>
      </c>
      <c r="O4304">
        <v>5.0052201390000004</v>
      </c>
      <c r="P4304" t="str">
        <f>VLOOKUP(O4304,Table13[],2)</f>
        <v>1 - 5</v>
      </c>
      <c r="Q4304" t="str">
        <f>INDEX(Table8[Column1],MATCH(R4304,Table8[Column2]))</f>
        <v>Scheduled</v>
      </c>
      <c r="R4304">
        <v>39.392991289999998</v>
      </c>
      <c r="S4304">
        <f t="shared" si="135"/>
        <v>1.6413746370833333</v>
      </c>
      <c r="T4304" t="s">
        <v>19</v>
      </c>
    </row>
    <row r="4305" spans="1:20" x14ac:dyDescent="0.25">
      <c r="A4305">
        <v>4304</v>
      </c>
      <c r="B4305" t="s">
        <v>2135</v>
      </c>
      <c r="C4305" t="s">
        <v>3859</v>
      </c>
      <c r="D4305" t="str">
        <f t="shared" si="134"/>
        <v>Stone Lourdes</v>
      </c>
      <c r="E4305" t="s">
        <v>15</v>
      </c>
      <c r="F4305" t="s">
        <v>33</v>
      </c>
      <c r="G4305" t="s">
        <v>2305</v>
      </c>
      <c r="H4305" t="s">
        <v>1826</v>
      </c>
      <c r="I4305" t="s">
        <v>33</v>
      </c>
      <c r="J4305" t="s">
        <v>19</v>
      </c>
      <c r="K4305" t="str">
        <f>INDEX(Table6[Column1],MATCH(L4305,Table6[Column2]))</f>
        <v>Adults</v>
      </c>
      <c r="L4305">
        <v>40.151837579999999</v>
      </c>
      <c r="M4305" t="str">
        <f>VLOOKUP(L4305,Table1[],2)</f>
        <v>40 - 49</v>
      </c>
      <c r="N4305" t="str">
        <f>INDEX(Table7[Column1],MATCH(O4305,Table7[Column2]))</f>
        <v>Learning Stage</v>
      </c>
      <c r="O4305">
        <v>4.0432793909999996</v>
      </c>
      <c r="P4305" t="str">
        <f>VLOOKUP(O4305,Table13[],2)</f>
        <v>1 - 5</v>
      </c>
      <c r="Q4305" t="str">
        <f>INDEX(Table8[Column1],MATCH(R4305,Table8[Column2]))</f>
        <v>Habitual</v>
      </c>
      <c r="R4305">
        <v>82.772722509999994</v>
      </c>
      <c r="S4305">
        <f t="shared" si="135"/>
        <v>3.4488634379166663</v>
      </c>
      <c r="T4305" t="s">
        <v>19</v>
      </c>
    </row>
    <row r="4306" spans="1:20" x14ac:dyDescent="0.25">
      <c r="A4306">
        <v>4305</v>
      </c>
      <c r="B4306" t="s">
        <v>3860</v>
      </c>
      <c r="C4306" t="s">
        <v>144</v>
      </c>
      <c r="D4306" t="str">
        <f t="shared" si="134"/>
        <v>Roark David</v>
      </c>
      <c r="E4306" t="s">
        <v>22</v>
      </c>
      <c r="F4306" t="s">
        <v>84</v>
      </c>
      <c r="G4306" t="s">
        <v>2305</v>
      </c>
      <c r="H4306" t="s">
        <v>1826</v>
      </c>
      <c r="I4306" t="s">
        <v>84</v>
      </c>
      <c r="J4306" t="s">
        <v>19</v>
      </c>
      <c r="K4306" t="str">
        <f>INDEX(Table6[Column1],MATCH(L4306,Table6[Column2]))</f>
        <v>Elders</v>
      </c>
      <c r="L4306">
        <v>50.974829399999997</v>
      </c>
      <c r="M4306" t="str">
        <f>VLOOKUP(L4306,Table1[],2)</f>
        <v>50 - 59</v>
      </c>
      <c r="N4306" t="str">
        <f>INDEX(Table7[Column1],MATCH(O4306,Table7[Column2]))</f>
        <v>Learning Stage</v>
      </c>
      <c r="O4306">
        <v>4.1804051490000003</v>
      </c>
      <c r="P4306" t="str">
        <f>VLOOKUP(O4306,Table13[],2)</f>
        <v>1 - 5</v>
      </c>
      <c r="Q4306" t="str">
        <f>INDEX(Table8[Column1],MATCH(R4306,Table8[Column2]))</f>
        <v>Habitual</v>
      </c>
      <c r="R4306">
        <v>90.935064929999996</v>
      </c>
      <c r="S4306">
        <f t="shared" si="135"/>
        <v>3.7889610387500001</v>
      </c>
      <c r="T4306" t="s">
        <v>19</v>
      </c>
    </row>
    <row r="4307" spans="1:20" x14ac:dyDescent="0.25">
      <c r="A4307">
        <v>4306</v>
      </c>
      <c r="B4307" t="s">
        <v>1991</v>
      </c>
      <c r="C4307" t="s">
        <v>812</v>
      </c>
      <c r="D4307" t="str">
        <f t="shared" si="134"/>
        <v>Chen Helen</v>
      </c>
      <c r="E4307" t="s">
        <v>15</v>
      </c>
      <c r="F4307" t="s">
        <v>101</v>
      </c>
      <c r="G4307" t="s">
        <v>17</v>
      </c>
      <c r="H4307" t="s">
        <v>18</v>
      </c>
      <c r="I4307" t="s">
        <v>101</v>
      </c>
      <c r="J4307" t="s">
        <v>19</v>
      </c>
      <c r="K4307" t="str">
        <f>INDEX(Table6[Column1],MATCH(L4307,Table6[Column2]))</f>
        <v>Adults</v>
      </c>
      <c r="L4307">
        <v>48.472938390000003</v>
      </c>
      <c r="M4307" t="str">
        <f>VLOOKUP(L4307,Table1[],2)</f>
        <v>40 - 49</v>
      </c>
      <c r="N4307" t="str">
        <f>INDEX(Table7[Column1],MATCH(O4307,Table7[Column2]))</f>
        <v>Fitting in Stage</v>
      </c>
      <c r="O4307">
        <v>6.4108373820000004</v>
      </c>
      <c r="P4307" t="str">
        <f>VLOOKUP(O4307,Table13[],2)</f>
        <v>6 - 10</v>
      </c>
      <c r="Q4307" t="str">
        <f>INDEX(Table8[Column1],MATCH(R4307,Table8[Column2]))</f>
        <v>Maintained</v>
      </c>
      <c r="R4307">
        <v>73.108205330000004</v>
      </c>
      <c r="S4307">
        <f t="shared" si="135"/>
        <v>3.0461752220833338</v>
      </c>
      <c r="T4307" t="s">
        <v>19</v>
      </c>
    </row>
    <row r="4308" spans="1:20" x14ac:dyDescent="0.25">
      <c r="A4308">
        <v>4307</v>
      </c>
      <c r="B4308" t="s">
        <v>3861</v>
      </c>
      <c r="C4308" t="s">
        <v>62</v>
      </c>
      <c r="D4308" t="str">
        <f t="shared" si="134"/>
        <v>Encinas Thomas</v>
      </c>
      <c r="E4308" t="s">
        <v>22</v>
      </c>
      <c r="F4308" t="s">
        <v>84</v>
      </c>
      <c r="G4308" t="s">
        <v>2305</v>
      </c>
      <c r="H4308" t="s">
        <v>1826</v>
      </c>
      <c r="I4308" t="s">
        <v>84</v>
      </c>
      <c r="J4308" t="s">
        <v>19</v>
      </c>
      <c r="K4308" t="str">
        <f>INDEX(Table6[Column1],MATCH(L4308,Table6[Column2]))</f>
        <v>Adults</v>
      </c>
      <c r="L4308">
        <v>46.759774370000002</v>
      </c>
      <c r="M4308" t="str">
        <f>VLOOKUP(L4308,Table1[],2)</f>
        <v>40 - 49</v>
      </c>
      <c r="N4308" t="str">
        <f>INDEX(Table7[Column1],MATCH(O4308,Table7[Column2]))</f>
        <v>Learning Stage</v>
      </c>
      <c r="O4308">
        <v>4.9905487620000004</v>
      </c>
      <c r="P4308" t="str">
        <f>VLOOKUP(O4308,Table13[],2)</f>
        <v>1 - 5</v>
      </c>
      <c r="Q4308" t="str">
        <f>INDEX(Table8[Column1],MATCH(R4308,Table8[Column2]))</f>
        <v>Maintained</v>
      </c>
      <c r="R4308">
        <v>71.167772830000004</v>
      </c>
      <c r="S4308">
        <f t="shared" si="135"/>
        <v>2.9653238679166671</v>
      </c>
      <c r="T4308" t="s">
        <v>19</v>
      </c>
    </row>
    <row r="4309" spans="1:20" x14ac:dyDescent="0.25">
      <c r="A4309">
        <v>4308</v>
      </c>
      <c r="B4309" t="s">
        <v>2295</v>
      </c>
      <c r="C4309" t="s">
        <v>3862</v>
      </c>
      <c r="D4309" t="str">
        <f t="shared" si="134"/>
        <v>Romeo Fabiola</v>
      </c>
      <c r="E4309" t="s">
        <v>15</v>
      </c>
      <c r="F4309" t="s">
        <v>38</v>
      </c>
      <c r="G4309" t="s">
        <v>17</v>
      </c>
      <c r="H4309" t="s">
        <v>18</v>
      </c>
      <c r="I4309" t="s">
        <v>38</v>
      </c>
      <c r="J4309" t="s">
        <v>19</v>
      </c>
      <c r="K4309" t="str">
        <f>INDEX(Table6[Column1],MATCH(L4309,Table6[Column2]))</f>
        <v>Elders</v>
      </c>
      <c r="L4309">
        <v>57.70947005</v>
      </c>
      <c r="M4309" t="str">
        <f>VLOOKUP(L4309,Table1[],2)</f>
        <v>50 - 59</v>
      </c>
      <c r="N4309" t="str">
        <f>INDEX(Table7[Column1],MATCH(O4309,Table7[Column2]))</f>
        <v>Learning Stage</v>
      </c>
      <c r="O4309">
        <v>4.2008164419999998</v>
      </c>
      <c r="P4309" t="str">
        <f>VLOOKUP(O4309,Table13[],2)</f>
        <v>1 - 5</v>
      </c>
      <c r="Q4309" t="str">
        <f>INDEX(Table8[Column1],MATCH(R4309,Table8[Column2]))</f>
        <v>Habitual</v>
      </c>
      <c r="R4309">
        <v>110.1475035</v>
      </c>
      <c r="S4309">
        <f t="shared" si="135"/>
        <v>4.5894793125</v>
      </c>
      <c r="T4309" t="s">
        <v>19</v>
      </c>
    </row>
    <row r="4310" spans="1:20" x14ac:dyDescent="0.25">
      <c r="A4310">
        <v>4309</v>
      </c>
      <c r="B4310" t="s">
        <v>1067</v>
      </c>
      <c r="C4310" t="s">
        <v>1532</v>
      </c>
      <c r="D4310" t="str">
        <f t="shared" si="134"/>
        <v>Jensen Laura</v>
      </c>
      <c r="E4310" t="s">
        <v>15</v>
      </c>
      <c r="F4310" t="s">
        <v>54</v>
      </c>
      <c r="G4310" t="s">
        <v>2305</v>
      </c>
      <c r="H4310" t="s">
        <v>1826</v>
      </c>
      <c r="I4310" t="s">
        <v>54</v>
      </c>
      <c r="J4310" t="s">
        <v>19</v>
      </c>
      <c r="K4310" t="str">
        <f>INDEX(Table6[Column1],MATCH(L4310,Table6[Column2]))</f>
        <v>Young Adults</v>
      </c>
      <c r="L4310">
        <v>32.873529179999998</v>
      </c>
      <c r="M4310" t="str">
        <f>VLOOKUP(L4310,Table1[],2)</f>
        <v>30 - 39</v>
      </c>
      <c r="N4310" t="str">
        <f>INDEX(Table7[Column1],MATCH(O4310,Table7[Column2]))</f>
        <v>Learning Stage</v>
      </c>
      <c r="O4310">
        <v>1.7569297800000001</v>
      </c>
      <c r="P4310" t="str">
        <f>VLOOKUP(O4310,Table13[],2)</f>
        <v>1 - 5</v>
      </c>
      <c r="Q4310" t="str">
        <f>INDEX(Table8[Column1],MATCH(R4310,Table8[Column2]))</f>
        <v>Scheduled</v>
      </c>
      <c r="R4310">
        <v>7.9850742380000002</v>
      </c>
      <c r="S4310">
        <f t="shared" si="135"/>
        <v>0.33271142658333336</v>
      </c>
      <c r="T4310" t="s">
        <v>19</v>
      </c>
    </row>
    <row r="4311" spans="1:20" x14ac:dyDescent="0.25">
      <c r="A4311">
        <v>4310</v>
      </c>
      <c r="B4311" t="s">
        <v>230</v>
      </c>
      <c r="C4311" t="s">
        <v>44</v>
      </c>
      <c r="D4311" t="str">
        <f t="shared" si="134"/>
        <v>Jackson Gregory</v>
      </c>
      <c r="E4311" t="s">
        <v>22</v>
      </c>
      <c r="F4311" t="s">
        <v>1472</v>
      </c>
      <c r="G4311" t="s">
        <v>2305</v>
      </c>
      <c r="H4311" t="s">
        <v>1826</v>
      </c>
      <c r="I4311" t="s">
        <v>1472</v>
      </c>
      <c r="J4311" t="s">
        <v>19</v>
      </c>
      <c r="K4311" t="str">
        <f>INDEX(Table6[Column1],MATCH(L4311,Table6[Column2]))</f>
        <v>Adults</v>
      </c>
      <c r="L4311">
        <v>41.993520019999998</v>
      </c>
      <c r="M4311" t="str">
        <f>VLOOKUP(L4311,Table1[],2)</f>
        <v>40 - 49</v>
      </c>
      <c r="N4311" t="str">
        <f>INDEX(Table7[Column1],MATCH(O4311,Table7[Column2]))</f>
        <v>Learning Stage</v>
      </c>
      <c r="O4311">
        <v>4.0636251689999998</v>
      </c>
      <c r="P4311" t="str">
        <f>VLOOKUP(O4311,Table13[],2)</f>
        <v>1 - 5</v>
      </c>
      <c r="Q4311" t="str">
        <f>INDEX(Table8[Column1],MATCH(R4311,Table8[Column2]))</f>
        <v>Scheduled</v>
      </c>
      <c r="R4311">
        <v>26.32326415</v>
      </c>
      <c r="S4311">
        <f t="shared" si="135"/>
        <v>1.0968026729166667</v>
      </c>
      <c r="T4311" t="s">
        <v>19</v>
      </c>
    </row>
    <row r="4312" spans="1:20" x14ac:dyDescent="0.25">
      <c r="A4312">
        <v>4311</v>
      </c>
      <c r="B4312" t="s">
        <v>1254</v>
      </c>
      <c r="C4312" t="s">
        <v>628</v>
      </c>
      <c r="D4312" t="str">
        <f t="shared" si="134"/>
        <v>Carter Tiffany</v>
      </c>
      <c r="E4312" t="s">
        <v>15</v>
      </c>
      <c r="F4312" t="s">
        <v>38</v>
      </c>
      <c r="G4312" t="s">
        <v>17</v>
      </c>
      <c r="H4312" t="s">
        <v>18</v>
      </c>
      <c r="I4312" t="s">
        <v>38</v>
      </c>
      <c r="J4312" t="s">
        <v>19</v>
      </c>
      <c r="K4312" t="str">
        <f>INDEX(Table6[Column1],MATCH(L4312,Table6[Column2]))</f>
        <v>Young Adults</v>
      </c>
      <c r="L4312">
        <v>36.403397869999999</v>
      </c>
      <c r="M4312" t="str">
        <f>VLOOKUP(L4312,Table1[],2)</f>
        <v>30 - 39</v>
      </c>
      <c r="N4312" t="str">
        <f>INDEX(Table7[Column1],MATCH(O4312,Table7[Column2]))</f>
        <v>Learning Stage</v>
      </c>
      <c r="O4312">
        <v>3.3596120190000001</v>
      </c>
      <c r="P4312" t="str">
        <f>VLOOKUP(O4312,Table13[],2)</f>
        <v>1 - 5</v>
      </c>
      <c r="Q4312" t="str">
        <f>INDEX(Table8[Column1],MATCH(R4312,Table8[Column2]))</f>
        <v>Scheduled</v>
      </c>
      <c r="R4312">
        <v>39.591375960000001</v>
      </c>
      <c r="S4312">
        <f t="shared" si="135"/>
        <v>1.649640665</v>
      </c>
      <c r="T4312" t="s">
        <v>19</v>
      </c>
    </row>
    <row r="4313" spans="1:20" x14ac:dyDescent="0.25">
      <c r="A4313">
        <v>4312</v>
      </c>
      <c r="B4313" t="s">
        <v>3863</v>
      </c>
      <c r="C4313" t="s">
        <v>338</v>
      </c>
      <c r="D4313" t="str">
        <f t="shared" si="134"/>
        <v>Kulp Alfredo</v>
      </c>
      <c r="E4313" t="s">
        <v>22</v>
      </c>
      <c r="F4313" t="s">
        <v>30</v>
      </c>
      <c r="G4313" t="s">
        <v>611</v>
      </c>
      <c r="H4313" t="s">
        <v>612</v>
      </c>
      <c r="I4313" t="s">
        <v>30</v>
      </c>
      <c r="J4313" t="s">
        <v>19</v>
      </c>
      <c r="K4313" t="str">
        <f>INDEX(Table6[Column1],MATCH(L4313,Table6[Column2]))</f>
        <v>Young Adults</v>
      </c>
      <c r="L4313">
        <v>33.827338920000003</v>
      </c>
      <c r="M4313" t="str">
        <f>VLOOKUP(L4313,Table1[],2)</f>
        <v>30 - 39</v>
      </c>
      <c r="N4313" t="str">
        <f>INDEX(Table7[Column1],MATCH(O4313,Table7[Column2]))</f>
        <v>Learning Stage</v>
      </c>
      <c r="O4313">
        <v>5.7398499379999999</v>
      </c>
      <c r="P4313" t="str">
        <f>VLOOKUP(O4313,Table13[],2)</f>
        <v>1 - 5</v>
      </c>
      <c r="Q4313" t="str">
        <f>INDEX(Table8[Column1],MATCH(R4313,Table8[Column2]))</f>
        <v>Scheduled</v>
      </c>
      <c r="R4313">
        <v>6.8017995889999998</v>
      </c>
      <c r="S4313">
        <f t="shared" si="135"/>
        <v>0.28340831620833334</v>
      </c>
      <c r="T4313" t="s">
        <v>19</v>
      </c>
    </row>
    <row r="4314" spans="1:20" x14ac:dyDescent="0.25">
      <c r="A4314">
        <v>4313</v>
      </c>
      <c r="B4314" t="s">
        <v>904</v>
      </c>
      <c r="C4314" t="s">
        <v>965</v>
      </c>
      <c r="D4314" t="str">
        <f t="shared" si="134"/>
        <v>Brown Kimberly</v>
      </c>
      <c r="E4314" t="s">
        <v>15</v>
      </c>
      <c r="F4314" t="s">
        <v>33</v>
      </c>
      <c r="G4314" t="s">
        <v>2305</v>
      </c>
      <c r="H4314" t="s">
        <v>1826</v>
      </c>
      <c r="I4314" t="s">
        <v>33</v>
      </c>
      <c r="J4314" t="s">
        <v>19</v>
      </c>
      <c r="K4314" t="str">
        <f>INDEX(Table6[Column1],MATCH(L4314,Table6[Column2]))</f>
        <v>Youth</v>
      </c>
      <c r="L4314">
        <v>27.971932769999999</v>
      </c>
      <c r="M4314" t="str">
        <f>VLOOKUP(L4314,Table1[],2)</f>
        <v>20 - 29</v>
      </c>
      <c r="N4314" t="str">
        <f>INDEX(Table7[Column1],MATCH(O4314,Table7[Column2]))</f>
        <v>Fitting in Stage</v>
      </c>
      <c r="O4314">
        <v>6.4290317899999998</v>
      </c>
      <c r="P4314" t="str">
        <f>VLOOKUP(O4314,Table13[],2)</f>
        <v>6 - 10</v>
      </c>
      <c r="Q4314" t="str">
        <f>INDEX(Table8[Column1],MATCH(R4314,Table8[Column2]))</f>
        <v>Scheduled</v>
      </c>
      <c r="R4314">
        <v>0</v>
      </c>
      <c r="S4314">
        <f t="shared" si="135"/>
        <v>0</v>
      </c>
      <c r="T4314" t="s">
        <v>19</v>
      </c>
    </row>
    <row r="4315" spans="1:20" x14ac:dyDescent="0.25">
      <c r="A4315">
        <v>4314</v>
      </c>
      <c r="B4315" t="s">
        <v>334</v>
      </c>
      <c r="C4315" t="s">
        <v>79</v>
      </c>
      <c r="D4315" t="str">
        <f t="shared" si="134"/>
        <v>Flores Jennifer</v>
      </c>
      <c r="E4315" t="s">
        <v>15</v>
      </c>
      <c r="F4315" t="s">
        <v>45</v>
      </c>
      <c r="G4315" t="s">
        <v>2305</v>
      </c>
      <c r="H4315" t="s">
        <v>1826</v>
      </c>
      <c r="I4315" t="s">
        <v>46</v>
      </c>
      <c r="J4315" t="s">
        <v>19</v>
      </c>
      <c r="K4315" t="str">
        <f>INDEX(Table6[Column1],MATCH(L4315,Table6[Column2]))</f>
        <v>Adults</v>
      </c>
      <c r="L4315">
        <v>49.149087160000001</v>
      </c>
      <c r="M4315" t="str">
        <f>VLOOKUP(L4315,Table1[],2)</f>
        <v>40 - 49</v>
      </c>
      <c r="N4315" t="str">
        <f>INDEX(Table7[Column1],MATCH(O4315,Table7[Column2]))</f>
        <v>Fitting in Stage</v>
      </c>
      <c r="O4315">
        <v>6.962862876</v>
      </c>
      <c r="P4315" t="str">
        <f>VLOOKUP(O4315,Table13[],2)</f>
        <v>6 - 10</v>
      </c>
      <c r="Q4315" t="str">
        <f>INDEX(Table8[Column1],MATCH(R4315,Table8[Column2]))</f>
        <v>Habitual</v>
      </c>
      <c r="R4315">
        <v>112.8661601</v>
      </c>
      <c r="S4315">
        <f t="shared" si="135"/>
        <v>4.7027566708333328</v>
      </c>
      <c r="T4315" t="s">
        <v>19</v>
      </c>
    </row>
    <row r="4316" spans="1:20" x14ac:dyDescent="0.25">
      <c r="A4316">
        <v>4315</v>
      </c>
      <c r="B4316" t="s">
        <v>2194</v>
      </c>
      <c r="C4316" t="s">
        <v>64</v>
      </c>
      <c r="D4316" t="str">
        <f t="shared" si="134"/>
        <v>Zepeda Danny</v>
      </c>
      <c r="E4316" t="s">
        <v>22</v>
      </c>
      <c r="F4316" t="s">
        <v>95</v>
      </c>
      <c r="G4316" t="s">
        <v>2305</v>
      </c>
      <c r="H4316" t="s">
        <v>1826</v>
      </c>
      <c r="I4316" t="s">
        <v>87</v>
      </c>
      <c r="J4316" t="s">
        <v>19</v>
      </c>
      <c r="K4316" t="str">
        <f>INDEX(Table6[Column1],MATCH(L4316,Table6[Column2]))</f>
        <v>Adults</v>
      </c>
      <c r="L4316">
        <v>41.730983119999998</v>
      </c>
      <c r="M4316" t="str">
        <f>VLOOKUP(L4316,Table1[],2)</f>
        <v>40 - 49</v>
      </c>
      <c r="N4316" t="str">
        <f>INDEX(Table7[Column1],MATCH(O4316,Table7[Column2]))</f>
        <v>Fitting in Stage</v>
      </c>
      <c r="O4316">
        <v>6.4770709950000001</v>
      </c>
      <c r="P4316" t="str">
        <f>VLOOKUP(O4316,Table13[],2)</f>
        <v>6 - 10</v>
      </c>
      <c r="Q4316" t="str">
        <f>INDEX(Table8[Column1],MATCH(R4316,Table8[Column2]))</f>
        <v>Maintained</v>
      </c>
      <c r="R4316">
        <v>45.658120650000001</v>
      </c>
      <c r="S4316">
        <f t="shared" si="135"/>
        <v>1.90242169375</v>
      </c>
      <c r="T4316" t="s">
        <v>19</v>
      </c>
    </row>
    <row r="4317" spans="1:20" x14ac:dyDescent="0.25">
      <c r="A4317">
        <v>4316</v>
      </c>
      <c r="B4317" t="s">
        <v>3864</v>
      </c>
      <c r="C4317" t="s">
        <v>2782</v>
      </c>
      <c r="D4317" t="str">
        <f t="shared" si="134"/>
        <v>Shepard Lucy</v>
      </c>
      <c r="E4317" t="s">
        <v>15</v>
      </c>
      <c r="F4317" t="s">
        <v>38</v>
      </c>
      <c r="G4317" t="s">
        <v>17</v>
      </c>
      <c r="H4317" t="s">
        <v>18</v>
      </c>
      <c r="I4317" t="s">
        <v>38</v>
      </c>
      <c r="J4317" t="s">
        <v>19</v>
      </c>
      <c r="K4317" t="str">
        <f>INDEX(Table6[Column1],MATCH(L4317,Table6[Column2]))</f>
        <v>Adults</v>
      </c>
      <c r="L4317">
        <v>43.683768630000003</v>
      </c>
      <c r="M4317" t="str">
        <f>VLOOKUP(L4317,Table1[],2)</f>
        <v>40 - 49</v>
      </c>
      <c r="N4317" t="str">
        <f>INDEX(Table7[Column1],MATCH(O4317,Table7[Column2]))</f>
        <v>Learning Stage</v>
      </c>
      <c r="O4317">
        <v>3.3526574579999999</v>
      </c>
      <c r="P4317" t="str">
        <f>VLOOKUP(O4317,Table13[],2)</f>
        <v>1 - 5</v>
      </c>
      <c r="Q4317" t="str">
        <f>INDEX(Table8[Column1],MATCH(R4317,Table8[Column2]))</f>
        <v>Habitual</v>
      </c>
      <c r="R4317">
        <v>119.12381739999999</v>
      </c>
      <c r="S4317">
        <f t="shared" si="135"/>
        <v>4.9634923916666658</v>
      </c>
      <c r="T4317" t="s">
        <v>19</v>
      </c>
    </row>
    <row r="4318" spans="1:20" x14ac:dyDescent="0.25">
      <c r="A4318">
        <v>4317</v>
      </c>
      <c r="B4318" t="s">
        <v>3347</v>
      </c>
      <c r="C4318" t="s">
        <v>2030</v>
      </c>
      <c r="D4318" t="str">
        <f t="shared" si="134"/>
        <v>Penn Ida</v>
      </c>
      <c r="E4318" t="s">
        <v>15</v>
      </c>
      <c r="F4318" t="s">
        <v>38</v>
      </c>
      <c r="G4318" t="s">
        <v>1060</v>
      </c>
      <c r="H4318" t="s">
        <v>1061</v>
      </c>
      <c r="I4318" t="s">
        <v>38</v>
      </c>
      <c r="J4318" t="s">
        <v>19</v>
      </c>
      <c r="K4318" t="str">
        <f>INDEX(Table6[Column1],MATCH(L4318,Table6[Column2]))</f>
        <v>Adults</v>
      </c>
      <c r="L4318">
        <v>45.717151020000003</v>
      </c>
      <c r="M4318" t="str">
        <f>VLOOKUP(L4318,Table1[],2)</f>
        <v>40 - 49</v>
      </c>
      <c r="N4318" t="str">
        <f>INDEX(Table7[Column1],MATCH(O4318,Table7[Column2]))</f>
        <v>Learning Stage</v>
      </c>
      <c r="O4318">
        <v>2.5351571540000002</v>
      </c>
      <c r="P4318" t="str">
        <f>VLOOKUP(O4318,Table13[],2)</f>
        <v>1 - 5</v>
      </c>
      <c r="Q4318" t="str">
        <f>INDEX(Table8[Column1],MATCH(R4318,Table8[Column2]))</f>
        <v>Habitual</v>
      </c>
      <c r="R4318">
        <v>84.014787100000007</v>
      </c>
      <c r="S4318">
        <f t="shared" si="135"/>
        <v>3.5006161291666671</v>
      </c>
      <c r="T4318" t="s">
        <v>19</v>
      </c>
    </row>
    <row r="4319" spans="1:20" x14ac:dyDescent="0.25">
      <c r="A4319">
        <v>4318</v>
      </c>
      <c r="B4319" t="s">
        <v>422</v>
      </c>
      <c r="C4319" t="s">
        <v>52</v>
      </c>
      <c r="D4319" t="str">
        <f t="shared" si="134"/>
        <v>Peterson John</v>
      </c>
      <c r="E4319" t="s">
        <v>22</v>
      </c>
      <c r="F4319" t="s">
        <v>1489</v>
      </c>
      <c r="G4319" t="s">
        <v>2305</v>
      </c>
      <c r="H4319" t="s">
        <v>1826</v>
      </c>
      <c r="I4319" t="s">
        <v>169</v>
      </c>
      <c r="J4319" t="s">
        <v>19</v>
      </c>
      <c r="K4319" t="str">
        <f>INDEX(Table6[Column1],MATCH(L4319,Table6[Column2]))</f>
        <v>Elders</v>
      </c>
      <c r="L4319">
        <v>53.290612799999998</v>
      </c>
      <c r="M4319" t="str">
        <f>VLOOKUP(L4319,Table1[],2)</f>
        <v>50 - 59</v>
      </c>
      <c r="N4319" t="str">
        <f>INDEX(Table7[Column1],MATCH(O4319,Table7[Column2]))</f>
        <v>Learning Stage</v>
      </c>
      <c r="O4319">
        <v>2.4032362200000001</v>
      </c>
      <c r="P4319" t="str">
        <f>VLOOKUP(O4319,Table13[],2)</f>
        <v>1 - 5</v>
      </c>
      <c r="Q4319" t="str">
        <f>INDEX(Table8[Column1],MATCH(R4319,Table8[Column2]))</f>
        <v>Habitual</v>
      </c>
      <c r="R4319">
        <v>98.959709140000001</v>
      </c>
      <c r="S4319">
        <f t="shared" si="135"/>
        <v>4.1233212141666664</v>
      </c>
      <c r="T4319" t="s">
        <v>19</v>
      </c>
    </row>
    <row r="4320" spans="1:20" x14ac:dyDescent="0.25">
      <c r="A4320">
        <v>4319</v>
      </c>
      <c r="B4320" t="s">
        <v>1364</v>
      </c>
      <c r="C4320" t="s">
        <v>615</v>
      </c>
      <c r="D4320" t="str">
        <f t="shared" si="134"/>
        <v>Rivera Lori</v>
      </c>
      <c r="E4320" t="s">
        <v>15</v>
      </c>
      <c r="F4320" t="s">
        <v>186</v>
      </c>
      <c r="G4320" t="s">
        <v>1060</v>
      </c>
      <c r="H4320" t="s">
        <v>1061</v>
      </c>
      <c r="I4320" t="s">
        <v>186</v>
      </c>
      <c r="J4320" t="s">
        <v>19</v>
      </c>
      <c r="K4320" t="str">
        <f>INDEX(Table6[Column1],MATCH(L4320,Table6[Column2]))</f>
        <v>Young Adults</v>
      </c>
      <c r="L4320">
        <v>36.805080760000003</v>
      </c>
      <c r="M4320" t="str">
        <f>VLOOKUP(L4320,Table1[],2)</f>
        <v>30 - 39</v>
      </c>
      <c r="N4320" t="str">
        <f>INDEX(Table7[Column1],MATCH(O4320,Table7[Column2]))</f>
        <v>Fitting in Stage</v>
      </c>
      <c r="O4320">
        <v>6.6881177579999997</v>
      </c>
      <c r="P4320" t="str">
        <f>VLOOKUP(O4320,Table13[],2)</f>
        <v>6 - 10</v>
      </c>
      <c r="Q4320" t="str">
        <f>INDEX(Table8[Column1],MATCH(R4320,Table8[Column2]))</f>
        <v>Maintained</v>
      </c>
      <c r="R4320">
        <v>43.020709840000002</v>
      </c>
      <c r="S4320">
        <f t="shared" si="135"/>
        <v>1.7925295766666669</v>
      </c>
      <c r="T4320" t="s">
        <v>19</v>
      </c>
    </row>
    <row r="4321" spans="1:20" x14ac:dyDescent="0.25">
      <c r="A4321">
        <v>4320</v>
      </c>
      <c r="B4321" t="s">
        <v>537</v>
      </c>
      <c r="C4321" t="s">
        <v>885</v>
      </c>
      <c r="D4321" t="str">
        <f t="shared" si="134"/>
        <v>Perez Elizabeth</v>
      </c>
      <c r="E4321" t="s">
        <v>15</v>
      </c>
      <c r="F4321" t="s">
        <v>358</v>
      </c>
      <c r="G4321" t="s">
        <v>2305</v>
      </c>
      <c r="H4321" t="s">
        <v>1826</v>
      </c>
      <c r="I4321" t="s">
        <v>358</v>
      </c>
      <c r="J4321" t="s">
        <v>19</v>
      </c>
      <c r="K4321" t="str">
        <f>INDEX(Table6[Column1],MATCH(L4321,Table6[Column2]))</f>
        <v>Adults</v>
      </c>
      <c r="L4321">
        <v>48.711670980000001</v>
      </c>
      <c r="M4321" t="str">
        <f>VLOOKUP(L4321,Table1[],2)</f>
        <v>40 - 49</v>
      </c>
      <c r="N4321" t="str">
        <f>INDEX(Table7[Column1],MATCH(O4321,Table7[Column2]))</f>
        <v>Fitting in Stage</v>
      </c>
      <c r="O4321">
        <v>8.0137782550000001</v>
      </c>
      <c r="P4321" t="str">
        <f>VLOOKUP(O4321,Table13[],2)</f>
        <v>6 - 10</v>
      </c>
      <c r="Q4321" t="str">
        <f>INDEX(Table8[Column1],MATCH(R4321,Table8[Column2]))</f>
        <v>Habitual</v>
      </c>
      <c r="R4321">
        <v>112.5775225</v>
      </c>
      <c r="S4321">
        <f t="shared" si="135"/>
        <v>4.6907301041666667</v>
      </c>
      <c r="T4321" t="s">
        <v>19</v>
      </c>
    </row>
    <row r="4322" spans="1:20" x14ac:dyDescent="0.25">
      <c r="A4322">
        <v>4321</v>
      </c>
      <c r="B4322" t="s">
        <v>3451</v>
      </c>
      <c r="C4322" t="s">
        <v>2175</v>
      </c>
      <c r="D4322" t="str">
        <f t="shared" si="134"/>
        <v>Venable Audrey</v>
      </c>
      <c r="E4322" t="s">
        <v>15</v>
      </c>
      <c r="F4322" t="s">
        <v>54</v>
      </c>
      <c r="G4322" t="s">
        <v>2305</v>
      </c>
      <c r="H4322" t="s">
        <v>1826</v>
      </c>
      <c r="I4322" t="s">
        <v>54</v>
      </c>
      <c r="J4322" t="s">
        <v>19</v>
      </c>
      <c r="K4322" t="str">
        <f>INDEX(Table6[Column1],MATCH(L4322,Table6[Column2]))</f>
        <v>Young Adults</v>
      </c>
      <c r="L4322">
        <v>30.657438540000001</v>
      </c>
      <c r="M4322" t="str">
        <f>VLOOKUP(L4322,Table1[],2)</f>
        <v>30 - 39</v>
      </c>
      <c r="N4322" t="str">
        <f>INDEX(Table7[Column1],MATCH(O4322,Table7[Column2]))</f>
        <v>Learning Stage</v>
      </c>
      <c r="O4322">
        <v>5.8556356889999996</v>
      </c>
      <c r="P4322" t="str">
        <f>VLOOKUP(O4322,Table13[],2)</f>
        <v>1 - 5</v>
      </c>
      <c r="Q4322" t="str">
        <f>INDEX(Table8[Column1],MATCH(R4322,Table8[Column2]))</f>
        <v>Scheduled</v>
      </c>
      <c r="R4322">
        <v>8.3637028180000001</v>
      </c>
      <c r="S4322">
        <f t="shared" si="135"/>
        <v>0.34848761741666667</v>
      </c>
      <c r="T4322" t="s">
        <v>19</v>
      </c>
    </row>
    <row r="4323" spans="1:20" x14ac:dyDescent="0.25">
      <c r="A4323">
        <v>4322</v>
      </c>
      <c r="B4323" t="s">
        <v>3597</v>
      </c>
      <c r="C4323" t="s">
        <v>883</v>
      </c>
      <c r="D4323" t="str">
        <f t="shared" si="134"/>
        <v>Hopkins Jason</v>
      </c>
      <c r="E4323" t="s">
        <v>22</v>
      </c>
      <c r="F4323" t="s">
        <v>2927</v>
      </c>
      <c r="G4323" t="s">
        <v>2305</v>
      </c>
      <c r="H4323" t="s">
        <v>1826</v>
      </c>
      <c r="I4323" t="s">
        <v>54</v>
      </c>
      <c r="J4323" t="s">
        <v>19</v>
      </c>
      <c r="K4323" t="str">
        <f>INDEX(Table6[Column1],MATCH(L4323,Table6[Column2]))</f>
        <v>Adults</v>
      </c>
      <c r="L4323">
        <v>40.484877410000003</v>
      </c>
      <c r="M4323" t="str">
        <f>VLOOKUP(L4323,Table1[],2)</f>
        <v>40 - 49</v>
      </c>
      <c r="N4323" t="str">
        <f>INDEX(Table7[Column1],MATCH(O4323,Table7[Column2]))</f>
        <v>Learning Stage</v>
      </c>
      <c r="O4323">
        <v>4.9848393</v>
      </c>
      <c r="P4323" t="str">
        <f>VLOOKUP(O4323,Table13[],2)</f>
        <v>1 - 5</v>
      </c>
      <c r="Q4323" t="str">
        <f>INDEX(Table8[Column1],MATCH(R4323,Table8[Column2]))</f>
        <v>Maintained</v>
      </c>
      <c r="R4323">
        <v>51.710327650000004</v>
      </c>
      <c r="S4323">
        <f t="shared" si="135"/>
        <v>2.1545969854166667</v>
      </c>
      <c r="T4323" t="s">
        <v>19</v>
      </c>
    </row>
    <row r="4324" spans="1:20" x14ac:dyDescent="0.25">
      <c r="A4324">
        <v>4323</v>
      </c>
      <c r="B4324" t="s">
        <v>3865</v>
      </c>
      <c r="C4324" t="s">
        <v>3866</v>
      </c>
      <c r="D4324" t="str">
        <f t="shared" si="134"/>
        <v>Breeden Otto</v>
      </c>
      <c r="E4324" t="s">
        <v>22</v>
      </c>
      <c r="F4324" t="s">
        <v>30</v>
      </c>
      <c r="G4324" t="s">
        <v>2305</v>
      </c>
      <c r="H4324" t="s">
        <v>1826</v>
      </c>
      <c r="I4324" t="s">
        <v>30</v>
      </c>
      <c r="J4324" t="s">
        <v>19</v>
      </c>
      <c r="K4324" t="str">
        <f>INDEX(Table6[Column1],MATCH(L4324,Table6[Column2]))</f>
        <v>Elders</v>
      </c>
      <c r="L4324">
        <v>51.055677729999999</v>
      </c>
      <c r="M4324" t="str">
        <f>VLOOKUP(L4324,Table1[],2)</f>
        <v>50 - 59</v>
      </c>
      <c r="N4324" t="str">
        <f>INDEX(Table7[Column1],MATCH(O4324,Table7[Column2]))</f>
        <v>Learning Stage</v>
      </c>
      <c r="O4324">
        <v>4.745628527</v>
      </c>
      <c r="P4324" t="str">
        <f>VLOOKUP(O4324,Table13[],2)</f>
        <v>1 - 5</v>
      </c>
      <c r="Q4324" t="str">
        <f>INDEX(Table8[Column1],MATCH(R4324,Table8[Column2]))</f>
        <v>Habitual</v>
      </c>
      <c r="R4324">
        <v>96.306829949999994</v>
      </c>
      <c r="S4324">
        <f t="shared" si="135"/>
        <v>4.0127845812499991</v>
      </c>
      <c r="T4324" t="s">
        <v>19</v>
      </c>
    </row>
    <row r="4325" spans="1:20" x14ac:dyDescent="0.25">
      <c r="A4325">
        <v>4324</v>
      </c>
      <c r="B4325" t="s">
        <v>235</v>
      </c>
      <c r="C4325" t="s">
        <v>81</v>
      </c>
      <c r="D4325" t="str">
        <f t="shared" si="134"/>
        <v>Nelson Larry</v>
      </c>
      <c r="E4325" t="s">
        <v>22</v>
      </c>
      <c r="F4325" t="s">
        <v>2285</v>
      </c>
      <c r="G4325" t="s">
        <v>2305</v>
      </c>
      <c r="H4325" t="s">
        <v>1826</v>
      </c>
      <c r="I4325" t="s">
        <v>169</v>
      </c>
      <c r="J4325" t="s">
        <v>19</v>
      </c>
      <c r="K4325" t="str">
        <f>INDEX(Table6[Column1],MATCH(L4325,Table6[Column2]))</f>
        <v>Young Adults</v>
      </c>
      <c r="L4325">
        <v>34.088573429999997</v>
      </c>
      <c r="M4325" t="str">
        <f>VLOOKUP(L4325,Table1[],2)</f>
        <v>30 - 39</v>
      </c>
      <c r="N4325" t="str">
        <f>INDEX(Table7[Column1],MATCH(O4325,Table7[Column2]))</f>
        <v>Learning Stage</v>
      </c>
      <c r="O4325">
        <v>2.0606225399999998</v>
      </c>
      <c r="P4325" t="str">
        <f>VLOOKUP(O4325,Table13[],2)</f>
        <v>1 - 5</v>
      </c>
      <c r="Q4325" t="str">
        <f>INDEX(Table8[Column1],MATCH(R4325,Table8[Column2]))</f>
        <v>Scheduled</v>
      </c>
      <c r="R4325">
        <v>17.28360009</v>
      </c>
      <c r="S4325">
        <f t="shared" si="135"/>
        <v>0.72015000375000005</v>
      </c>
      <c r="T4325" t="s">
        <v>19</v>
      </c>
    </row>
    <row r="4326" spans="1:20" x14ac:dyDescent="0.25">
      <c r="A4326">
        <v>4325</v>
      </c>
      <c r="B4326" t="s">
        <v>966</v>
      </c>
      <c r="C4326" t="s">
        <v>845</v>
      </c>
      <c r="D4326" t="str">
        <f t="shared" si="134"/>
        <v>Miller Shannon</v>
      </c>
      <c r="E4326" t="s">
        <v>15</v>
      </c>
      <c r="F4326" t="s">
        <v>101</v>
      </c>
      <c r="G4326" t="s">
        <v>17</v>
      </c>
      <c r="H4326" t="s">
        <v>18</v>
      </c>
      <c r="I4326" t="s">
        <v>101</v>
      </c>
      <c r="J4326" t="s">
        <v>19</v>
      </c>
      <c r="K4326" t="str">
        <f>INDEX(Table6[Column1],MATCH(L4326,Table6[Column2]))</f>
        <v>Elders</v>
      </c>
      <c r="L4326">
        <v>55.413825950000003</v>
      </c>
      <c r="M4326" t="str">
        <f>VLOOKUP(L4326,Table1[],2)</f>
        <v>50 - 59</v>
      </c>
      <c r="N4326" t="str">
        <f>INDEX(Table7[Column1],MATCH(O4326,Table7[Column2]))</f>
        <v>Learning Stage</v>
      </c>
      <c r="O4326">
        <v>3.1746007390000002</v>
      </c>
      <c r="P4326" t="str">
        <f>VLOOKUP(O4326,Table13[],2)</f>
        <v>1 - 5</v>
      </c>
      <c r="Q4326" t="str">
        <f>INDEX(Table8[Column1],MATCH(R4326,Table8[Column2]))</f>
        <v>Excused</v>
      </c>
      <c r="R4326">
        <v>153.05651789999999</v>
      </c>
      <c r="S4326">
        <f t="shared" si="135"/>
        <v>6.3773549125000004</v>
      </c>
      <c r="T4326" t="s">
        <v>19</v>
      </c>
    </row>
    <row r="4327" spans="1:20" x14ac:dyDescent="0.25">
      <c r="A4327">
        <v>4326</v>
      </c>
      <c r="B4327" t="s">
        <v>3867</v>
      </c>
      <c r="C4327" t="s">
        <v>434</v>
      </c>
      <c r="D4327" t="str">
        <f t="shared" si="134"/>
        <v>Tilton Tamara</v>
      </c>
      <c r="E4327" t="s">
        <v>15</v>
      </c>
      <c r="F4327" t="s">
        <v>54</v>
      </c>
      <c r="G4327" t="s">
        <v>2305</v>
      </c>
      <c r="H4327" t="s">
        <v>1826</v>
      </c>
      <c r="I4327" t="s">
        <v>54</v>
      </c>
      <c r="J4327" t="s">
        <v>19</v>
      </c>
      <c r="K4327" t="str">
        <f>INDEX(Table6[Column1],MATCH(L4327,Table6[Column2]))</f>
        <v>Young Adults</v>
      </c>
      <c r="L4327">
        <v>36.551060079999999</v>
      </c>
      <c r="M4327" t="str">
        <f>VLOOKUP(L4327,Table1[],2)</f>
        <v>30 - 39</v>
      </c>
      <c r="N4327" t="str">
        <f>INDEX(Table7[Column1],MATCH(O4327,Table7[Column2]))</f>
        <v>Learning Stage</v>
      </c>
      <c r="O4327">
        <v>3.9012637579999998</v>
      </c>
      <c r="P4327" t="str">
        <f>VLOOKUP(O4327,Table13[],2)</f>
        <v>1 - 5</v>
      </c>
      <c r="Q4327" t="str">
        <f>INDEX(Table8[Column1],MATCH(R4327,Table8[Column2]))</f>
        <v>Scheduled</v>
      </c>
      <c r="R4327">
        <v>0</v>
      </c>
      <c r="S4327">
        <f t="shared" si="135"/>
        <v>0</v>
      </c>
      <c r="T4327" t="s">
        <v>19</v>
      </c>
    </row>
    <row r="4328" spans="1:20" x14ac:dyDescent="0.25">
      <c r="A4328">
        <v>4327</v>
      </c>
      <c r="B4328" t="s">
        <v>3868</v>
      </c>
      <c r="C4328" t="s">
        <v>1968</v>
      </c>
      <c r="D4328" t="str">
        <f t="shared" si="134"/>
        <v>Thresher Rosario</v>
      </c>
      <c r="E4328" t="s">
        <v>15</v>
      </c>
      <c r="F4328" t="s">
        <v>138</v>
      </c>
      <c r="G4328" t="s">
        <v>17</v>
      </c>
      <c r="H4328" t="s">
        <v>18</v>
      </c>
      <c r="I4328" t="s">
        <v>138</v>
      </c>
      <c r="J4328" t="s">
        <v>19</v>
      </c>
      <c r="K4328" t="str">
        <f>INDEX(Table6[Column1],MATCH(L4328,Table6[Column2]))</f>
        <v>Young Adults</v>
      </c>
      <c r="L4328">
        <v>32.241187480000001</v>
      </c>
      <c r="M4328" t="str">
        <f>VLOOKUP(L4328,Table1[],2)</f>
        <v>30 - 39</v>
      </c>
      <c r="N4328" t="str">
        <f>INDEX(Table7[Column1],MATCH(O4328,Table7[Column2]))</f>
        <v>Learning Stage</v>
      </c>
      <c r="O4328">
        <v>4.2240534590000003</v>
      </c>
      <c r="P4328" t="str">
        <f>VLOOKUP(O4328,Table13[],2)</f>
        <v>1 - 5</v>
      </c>
      <c r="Q4328" t="str">
        <f>INDEX(Table8[Column1],MATCH(R4328,Table8[Column2]))</f>
        <v>Scheduled</v>
      </c>
      <c r="R4328">
        <v>10.86170677</v>
      </c>
      <c r="S4328">
        <f t="shared" si="135"/>
        <v>0.45257111541666661</v>
      </c>
      <c r="T4328" t="s">
        <v>19</v>
      </c>
    </row>
    <row r="4329" spans="1:20" x14ac:dyDescent="0.25">
      <c r="A4329">
        <v>4328</v>
      </c>
      <c r="B4329" t="s">
        <v>3869</v>
      </c>
      <c r="C4329" t="s">
        <v>168</v>
      </c>
      <c r="D4329" t="str">
        <f t="shared" si="134"/>
        <v>Washburn Michelle</v>
      </c>
      <c r="E4329" t="s">
        <v>15</v>
      </c>
      <c r="F4329" t="s">
        <v>38</v>
      </c>
      <c r="G4329" t="s">
        <v>17</v>
      </c>
      <c r="H4329" t="s">
        <v>18</v>
      </c>
      <c r="I4329" t="s">
        <v>38</v>
      </c>
      <c r="J4329" t="s">
        <v>19</v>
      </c>
      <c r="K4329" t="str">
        <f>INDEX(Table6[Column1],MATCH(L4329,Table6[Column2]))</f>
        <v>Youth</v>
      </c>
      <c r="L4329">
        <v>29.272497600000001</v>
      </c>
      <c r="M4329" t="str">
        <f>VLOOKUP(L4329,Table1[],2)</f>
        <v>20 - 29</v>
      </c>
      <c r="N4329" t="str">
        <f>INDEX(Table7[Column1],MATCH(O4329,Table7[Column2]))</f>
        <v>Fitting in Stage</v>
      </c>
      <c r="O4329">
        <v>6.5955823789999997</v>
      </c>
      <c r="P4329" t="str">
        <f>VLOOKUP(O4329,Table13[],2)</f>
        <v>6 - 10</v>
      </c>
      <c r="Q4329" t="str">
        <f>INDEX(Table8[Column1],MATCH(R4329,Table8[Column2]))</f>
        <v>Scheduled</v>
      </c>
      <c r="R4329">
        <v>0</v>
      </c>
      <c r="S4329">
        <f t="shared" si="135"/>
        <v>0</v>
      </c>
      <c r="T4329" t="s">
        <v>19</v>
      </c>
    </row>
    <row r="4330" spans="1:20" x14ac:dyDescent="0.25">
      <c r="A4330">
        <v>4329</v>
      </c>
      <c r="B4330" t="s">
        <v>3870</v>
      </c>
      <c r="C4330" t="s">
        <v>3871</v>
      </c>
      <c r="D4330" t="str">
        <f t="shared" si="134"/>
        <v>Ashford Valeri</v>
      </c>
      <c r="E4330" t="s">
        <v>15</v>
      </c>
      <c r="F4330" t="s">
        <v>1920</v>
      </c>
      <c r="G4330" t="s">
        <v>2305</v>
      </c>
      <c r="H4330" t="s">
        <v>1826</v>
      </c>
      <c r="I4330" t="s">
        <v>87</v>
      </c>
      <c r="J4330" t="s">
        <v>19</v>
      </c>
      <c r="K4330" t="str">
        <f>INDEX(Table6[Column1],MATCH(L4330,Table6[Column2]))</f>
        <v>Adults</v>
      </c>
      <c r="L4330">
        <v>41.119531870000003</v>
      </c>
      <c r="M4330" t="str">
        <f>VLOOKUP(L4330,Table1[],2)</f>
        <v>40 - 49</v>
      </c>
      <c r="N4330" t="str">
        <f>INDEX(Table7[Column1],MATCH(O4330,Table7[Column2]))</f>
        <v>Learning Stage</v>
      </c>
      <c r="O4330">
        <v>3.4215116600000002</v>
      </c>
      <c r="P4330" t="str">
        <f>VLOOKUP(O4330,Table13[],2)</f>
        <v>1 - 5</v>
      </c>
      <c r="Q4330" t="str">
        <f>INDEX(Table8[Column1],MATCH(R4330,Table8[Column2]))</f>
        <v>Maintained</v>
      </c>
      <c r="R4330">
        <v>79.790839719999994</v>
      </c>
      <c r="S4330">
        <f t="shared" si="135"/>
        <v>3.3246183216666663</v>
      </c>
      <c r="T4330" t="s">
        <v>19</v>
      </c>
    </row>
    <row r="4331" spans="1:20" x14ac:dyDescent="0.25">
      <c r="A4331">
        <v>4330</v>
      </c>
      <c r="B4331" t="s">
        <v>3872</v>
      </c>
      <c r="C4331" t="s">
        <v>215</v>
      </c>
      <c r="D4331" t="str">
        <f t="shared" si="134"/>
        <v>Schmitz Alexis</v>
      </c>
      <c r="E4331" t="s">
        <v>22</v>
      </c>
      <c r="F4331" t="s">
        <v>171</v>
      </c>
      <c r="G4331" t="s">
        <v>17</v>
      </c>
      <c r="H4331" t="s">
        <v>18</v>
      </c>
      <c r="I4331" t="s">
        <v>138</v>
      </c>
      <c r="J4331" t="s">
        <v>19</v>
      </c>
      <c r="K4331" t="str">
        <f>INDEX(Table6[Column1],MATCH(L4331,Table6[Column2]))</f>
        <v>Adults</v>
      </c>
      <c r="L4331">
        <v>47.771553740000002</v>
      </c>
      <c r="M4331" t="str">
        <f>VLOOKUP(L4331,Table1[],2)</f>
        <v>40 - 49</v>
      </c>
      <c r="N4331" t="str">
        <f>INDEX(Table7[Column1],MATCH(O4331,Table7[Column2]))</f>
        <v>Learning Stage</v>
      </c>
      <c r="O4331">
        <v>4.7594226319999997</v>
      </c>
      <c r="P4331" t="str">
        <f>VLOOKUP(O4331,Table13[],2)</f>
        <v>1 - 5</v>
      </c>
      <c r="Q4331" t="str">
        <f>INDEX(Table8[Column1],MATCH(R4331,Table8[Column2]))</f>
        <v>Maintained</v>
      </c>
      <c r="R4331">
        <v>70.369018550000007</v>
      </c>
      <c r="S4331">
        <f t="shared" si="135"/>
        <v>2.9320424395833333</v>
      </c>
      <c r="T4331" t="s">
        <v>19</v>
      </c>
    </row>
    <row r="4332" spans="1:20" x14ac:dyDescent="0.25">
      <c r="A4332">
        <v>4331</v>
      </c>
      <c r="B4332" t="s">
        <v>3873</v>
      </c>
      <c r="C4332" t="s">
        <v>1851</v>
      </c>
      <c r="D4332" t="str">
        <f t="shared" si="134"/>
        <v>Major Christine</v>
      </c>
      <c r="E4332" t="s">
        <v>15</v>
      </c>
      <c r="F4332" t="s">
        <v>886</v>
      </c>
      <c r="G4332" t="s">
        <v>2305</v>
      </c>
      <c r="H4332" t="s">
        <v>1826</v>
      </c>
      <c r="I4332" t="s">
        <v>277</v>
      </c>
      <c r="J4332" t="s">
        <v>19</v>
      </c>
      <c r="K4332" t="str">
        <f>INDEX(Table6[Column1],MATCH(L4332,Table6[Column2]))</f>
        <v>Young Adults</v>
      </c>
      <c r="L4332">
        <v>31.05103424</v>
      </c>
      <c r="M4332" t="str">
        <f>VLOOKUP(L4332,Table1[],2)</f>
        <v>30 - 39</v>
      </c>
      <c r="N4332" t="str">
        <f>INDEX(Table7[Column1],MATCH(O4332,Table7[Column2]))</f>
        <v>Learning Stage</v>
      </c>
      <c r="O4332">
        <v>3.950946477</v>
      </c>
      <c r="P4332" t="str">
        <f>VLOOKUP(O4332,Table13[],2)</f>
        <v>1 - 5</v>
      </c>
      <c r="Q4332" t="str">
        <f>INDEX(Table8[Column1],MATCH(R4332,Table8[Column2]))</f>
        <v>Scheduled</v>
      </c>
      <c r="R4332">
        <v>0</v>
      </c>
      <c r="S4332">
        <f t="shared" si="135"/>
        <v>0</v>
      </c>
      <c r="T4332" t="s">
        <v>19</v>
      </c>
    </row>
    <row r="4333" spans="1:20" x14ac:dyDescent="0.25">
      <c r="A4333">
        <v>4332</v>
      </c>
      <c r="B4333" t="s">
        <v>34</v>
      </c>
      <c r="C4333" t="s">
        <v>2485</v>
      </c>
      <c r="D4333" t="str">
        <f t="shared" si="134"/>
        <v>Jones Perry</v>
      </c>
      <c r="E4333" t="s">
        <v>22</v>
      </c>
      <c r="F4333" t="s">
        <v>33</v>
      </c>
      <c r="G4333" t="s">
        <v>2305</v>
      </c>
      <c r="H4333" t="s">
        <v>1826</v>
      </c>
      <c r="I4333" t="s">
        <v>33</v>
      </c>
      <c r="J4333" t="s">
        <v>19</v>
      </c>
      <c r="K4333" t="str">
        <f>INDEX(Table6[Column1],MATCH(L4333,Table6[Column2]))</f>
        <v>Young Adults</v>
      </c>
      <c r="L4333">
        <v>33.477539499999999</v>
      </c>
      <c r="M4333" t="str">
        <f>VLOOKUP(L4333,Table1[],2)</f>
        <v>30 - 39</v>
      </c>
      <c r="N4333" t="str">
        <f>INDEX(Table7[Column1],MATCH(O4333,Table7[Column2]))</f>
        <v>Learning Stage</v>
      </c>
      <c r="O4333">
        <v>4.9474861590000003</v>
      </c>
      <c r="P4333" t="str">
        <f>VLOOKUP(O4333,Table13[],2)</f>
        <v>1 - 5</v>
      </c>
      <c r="Q4333" t="str">
        <f>INDEX(Table8[Column1],MATCH(R4333,Table8[Column2]))</f>
        <v>Scheduled</v>
      </c>
      <c r="R4333">
        <v>0</v>
      </c>
      <c r="S4333">
        <f t="shared" si="135"/>
        <v>0</v>
      </c>
      <c r="T4333" t="s">
        <v>19</v>
      </c>
    </row>
    <row r="4334" spans="1:20" x14ac:dyDescent="0.25">
      <c r="A4334">
        <v>4333</v>
      </c>
      <c r="B4334" t="s">
        <v>1504</v>
      </c>
      <c r="C4334" t="s">
        <v>1922</v>
      </c>
      <c r="D4334" t="str">
        <f t="shared" si="134"/>
        <v>Chastain Dorothy</v>
      </c>
      <c r="E4334" t="s">
        <v>15</v>
      </c>
      <c r="F4334" t="s">
        <v>358</v>
      </c>
      <c r="G4334" t="s">
        <v>820</v>
      </c>
      <c r="H4334" t="s">
        <v>821</v>
      </c>
      <c r="I4334" t="s">
        <v>358</v>
      </c>
      <c r="J4334" t="s">
        <v>19</v>
      </c>
      <c r="K4334" t="str">
        <f>INDEX(Table6[Column1],MATCH(L4334,Table6[Column2]))</f>
        <v>Young Adults</v>
      </c>
      <c r="L4334">
        <v>34.528845359999998</v>
      </c>
      <c r="M4334" t="str">
        <f>VLOOKUP(L4334,Table1[],2)</f>
        <v>30 - 39</v>
      </c>
      <c r="N4334" t="str">
        <f>INDEX(Table7[Column1],MATCH(O4334,Table7[Column2]))</f>
        <v>Fitting in Stage</v>
      </c>
      <c r="O4334">
        <v>6.1829064880000004</v>
      </c>
      <c r="P4334" t="str">
        <f>VLOOKUP(O4334,Table13[],2)</f>
        <v>6 - 10</v>
      </c>
      <c r="Q4334" t="str">
        <f>INDEX(Table8[Column1],MATCH(R4334,Table8[Column2]))</f>
        <v>Scheduled</v>
      </c>
      <c r="R4334">
        <v>14.320053160000001</v>
      </c>
      <c r="S4334">
        <f t="shared" si="135"/>
        <v>0.59666888166666665</v>
      </c>
      <c r="T4334" t="s">
        <v>19</v>
      </c>
    </row>
    <row r="4335" spans="1:20" x14ac:dyDescent="0.25">
      <c r="A4335">
        <v>4334</v>
      </c>
      <c r="B4335" t="s">
        <v>686</v>
      </c>
      <c r="C4335" t="s">
        <v>1612</v>
      </c>
      <c r="D4335" t="str">
        <f t="shared" si="134"/>
        <v>Horton Kirk</v>
      </c>
      <c r="E4335" t="s">
        <v>22</v>
      </c>
      <c r="F4335" t="s">
        <v>564</v>
      </c>
      <c r="G4335" t="s">
        <v>2305</v>
      </c>
      <c r="H4335" t="s">
        <v>1826</v>
      </c>
      <c r="I4335" t="s">
        <v>54</v>
      </c>
      <c r="J4335" t="s">
        <v>19</v>
      </c>
      <c r="K4335" t="str">
        <f>INDEX(Table6[Column1],MATCH(L4335,Table6[Column2]))</f>
        <v>Adults</v>
      </c>
      <c r="L4335">
        <v>49.7747867</v>
      </c>
      <c r="M4335" t="str">
        <f>VLOOKUP(L4335,Table1[],2)</f>
        <v>40 - 49</v>
      </c>
      <c r="N4335" t="str">
        <f>INDEX(Table7[Column1],MATCH(O4335,Table7[Column2]))</f>
        <v>Learning Stage</v>
      </c>
      <c r="O4335">
        <v>1.7243871550000001</v>
      </c>
      <c r="P4335" t="str">
        <f>VLOOKUP(O4335,Table13[],2)</f>
        <v>1 - 5</v>
      </c>
      <c r="Q4335" t="str">
        <f>INDEX(Table8[Column1],MATCH(R4335,Table8[Column2]))</f>
        <v>Habitual</v>
      </c>
      <c r="R4335">
        <v>92.992319820000006</v>
      </c>
      <c r="S4335">
        <f t="shared" si="135"/>
        <v>3.8746799925000004</v>
      </c>
      <c r="T4335" t="s">
        <v>19</v>
      </c>
    </row>
    <row r="4336" spans="1:20" x14ac:dyDescent="0.25">
      <c r="A4336">
        <v>4335</v>
      </c>
      <c r="B4336" t="s">
        <v>3595</v>
      </c>
      <c r="C4336" t="s">
        <v>3512</v>
      </c>
      <c r="D4336" t="str">
        <f t="shared" si="134"/>
        <v>Tyler Lorena</v>
      </c>
      <c r="E4336" t="s">
        <v>15</v>
      </c>
      <c r="F4336" t="s">
        <v>27</v>
      </c>
      <c r="G4336" t="s">
        <v>2305</v>
      </c>
      <c r="H4336" t="s">
        <v>1826</v>
      </c>
      <c r="I4336" t="s">
        <v>27</v>
      </c>
      <c r="J4336" t="s">
        <v>19</v>
      </c>
      <c r="K4336" t="str">
        <f>INDEX(Table6[Column1],MATCH(L4336,Table6[Column2]))</f>
        <v>Youth</v>
      </c>
      <c r="L4336">
        <v>29.548538369999999</v>
      </c>
      <c r="M4336" t="str">
        <f>VLOOKUP(L4336,Table1[],2)</f>
        <v>20 - 29</v>
      </c>
      <c r="N4336" t="str">
        <f>INDEX(Table7[Column1],MATCH(O4336,Table7[Column2]))</f>
        <v>Learning Stage</v>
      </c>
      <c r="O4336">
        <v>4.7470813300000003</v>
      </c>
      <c r="P4336" t="str">
        <f>VLOOKUP(O4336,Table13[],2)</f>
        <v>1 - 5</v>
      </c>
      <c r="Q4336" t="str">
        <f>INDEX(Table8[Column1],MATCH(R4336,Table8[Column2]))</f>
        <v>Scheduled</v>
      </c>
      <c r="R4336">
        <v>8.4677541519999995</v>
      </c>
      <c r="S4336">
        <f t="shared" si="135"/>
        <v>0.35282308966666664</v>
      </c>
      <c r="T4336" t="s">
        <v>19</v>
      </c>
    </row>
    <row r="4337" spans="1:20" x14ac:dyDescent="0.25">
      <c r="A4337">
        <v>4336</v>
      </c>
      <c r="B4337" t="s">
        <v>3874</v>
      </c>
      <c r="C4337" t="s">
        <v>1037</v>
      </c>
      <c r="D4337" t="str">
        <f t="shared" si="134"/>
        <v>Villarreal Luis</v>
      </c>
      <c r="E4337" t="s">
        <v>22</v>
      </c>
      <c r="F4337" t="s">
        <v>33</v>
      </c>
      <c r="G4337" t="s">
        <v>2305</v>
      </c>
      <c r="H4337" t="s">
        <v>1826</v>
      </c>
      <c r="I4337" t="s">
        <v>33</v>
      </c>
      <c r="J4337" t="s">
        <v>19</v>
      </c>
      <c r="K4337" t="str">
        <f>INDEX(Table6[Column1],MATCH(L4337,Table6[Column2]))</f>
        <v>Youth</v>
      </c>
      <c r="L4337">
        <v>27.07835596</v>
      </c>
      <c r="M4337" t="str">
        <f>VLOOKUP(L4337,Table1[],2)</f>
        <v>20 - 29</v>
      </c>
      <c r="N4337" t="str">
        <f>INDEX(Table7[Column1],MATCH(O4337,Table7[Column2]))</f>
        <v>Learning Stage</v>
      </c>
      <c r="O4337">
        <v>3.9637031700000001</v>
      </c>
      <c r="P4337" t="str">
        <f>VLOOKUP(O4337,Table13[],2)</f>
        <v>1 - 5</v>
      </c>
      <c r="Q4337" t="str">
        <f>INDEX(Table8[Column1],MATCH(R4337,Table8[Column2]))</f>
        <v>Scheduled</v>
      </c>
      <c r="R4337">
        <v>0</v>
      </c>
      <c r="S4337">
        <f t="shared" si="135"/>
        <v>0</v>
      </c>
      <c r="T4337" t="s">
        <v>19</v>
      </c>
    </row>
    <row r="4338" spans="1:20" x14ac:dyDescent="0.25">
      <c r="A4338">
        <v>4337</v>
      </c>
      <c r="B4338" t="s">
        <v>2609</v>
      </c>
      <c r="C4338" t="s">
        <v>3875</v>
      </c>
      <c r="D4338" t="str">
        <f t="shared" si="134"/>
        <v>Woods Clayton</v>
      </c>
      <c r="E4338" t="s">
        <v>22</v>
      </c>
      <c r="F4338" t="s">
        <v>2896</v>
      </c>
      <c r="G4338" t="s">
        <v>2305</v>
      </c>
      <c r="H4338" t="s">
        <v>1826</v>
      </c>
      <c r="I4338" t="s">
        <v>138</v>
      </c>
      <c r="J4338" t="s">
        <v>19</v>
      </c>
      <c r="K4338" t="str">
        <f>INDEX(Table6[Column1],MATCH(L4338,Table6[Column2]))</f>
        <v>Adults</v>
      </c>
      <c r="L4338">
        <v>47.248520790000001</v>
      </c>
      <c r="M4338" t="str">
        <f>VLOOKUP(L4338,Table1[],2)</f>
        <v>40 - 49</v>
      </c>
      <c r="N4338" t="str">
        <f>INDEX(Table7[Column1],MATCH(O4338,Table7[Column2]))</f>
        <v>Learning Stage</v>
      </c>
      <c r="O4338">
        <v>5.1697102189999997</v>
      </c>
      <c r="P4338" t="str">
        <f>VLOOKUP(O4338,Table13[],2)</f>
        <v>1 - 5</v>
      </c>
      <c r="Q4338" t="str">
        <f>INDEX(Table8[Column1],MATCH(R4338,Table8[Column2]))</f>
        <v>Habitual</v>
      </c>
      <c r="R4338">
        <v>81.940924300000006</v>
      </c>
      <c r="S4338">
        <f t="shared" si="135"/>
        <v>3.4142051791666672</v>
      </c>
      <c r="T4338" t="s">
        <v>19</v>
      </c>
    </row>
    <row r="4339" spans="1:20" x14ac:dyDescent="0.25">
      <c r="A4339">
        <v>4338</v>
      </c>
      <c r="B4339" t="s">
        <v>367</v>
      </c>
      <c r="C4339" t="s">
        <v>1798</v>
      </c>
      <c r="D4339" t="str">
        <f t="shared" si="134"/>
        <v>Campbell Glenn</v>
      </c>
      <c r="E4339" t="s">
        <v>22</v>
      </c>
      <c r="F4339" t="s">
        <v>1130</v>
      </c>
      <c r="G4339" t="s">
        <v>2305</v>
      </c>
      <c r="H4339" t="s">
        <v>1826</v>
      </c>
      <c r="I4339" t="s">
        <v>169</v>
      </c>
      <c r="J4339" t="s">
        <v>19</v>
      </c>
      <c r="K4339" t="str">
        <f>INDEX(Table6[Column1],MATCH(L4339,Table6[Column2]))</f>
        <v>Adults</v>
      </c>
      <c r="L4339">
        <v>45.025400490000003</v>
      </c>
      <c r="M4339" t="str">
        <f>VLOOKUP(L4339,Table1[],2)</f>
        <v>40 - 49</v>
      </c>
      <c r="N4339" t="str">
        <f>INDEX(Table7[Column1],MATCH(O4339,Table7[Column2]))</f>
        <v>Learning Stage</v>
      </c>
      <c r="O4339">
        <v>2.672853913</v>
      </c>
      <c r="P4339" t="str">
        <f>VLOOKUP(O4339,Table13[],2)</f>
        <v>1 - 5</v>
      </c>
      <c r="Q4339" t="str">
        <f>INDEX(Table8[Column1],MATCH(R4339,Table8[Column2]))</f>
        <v>Maintained</v>
      </c>
      <c r="R4339">
        <v>53.786514590000003</v>
      </c>
      <c r="S4339">
        <f t="shared" si="135"/>
        <v>2.2411047745833335</v>
      </c>
      <c r="T4339" t="s">
        <v>19</v>
      </c>
    </row>
    <row r="4340" spans="1:20" x14ac:dyDescent="0.25">
      <c r="A4340">
        <v>4339</v>
      </c>
      <c r="B4340" t="s">
        <v>2609</v>
      </c>
      <c r="C4340" t="s">
        <v>183</v>
      </c>
      <c r="D4340" t="str">
        <f t="shared" si="134"/>
        <v>Woods Donald</v>
      </c>
      <c r="E4340" t="s">
        <v>22</v>
      </c>
      <c r="F4340" t="s">
        <v>1994</v>
      </c>
      <c r="G4340" t="s">
        <v>17</v>
      </c>
      <c r="H4340" t="s">
        <v>18</v>
      </c>
      <c r="I4340" t="s">
        <v>54</v>
      </c>
      <c r="J4340" t="s">
        <v>19</v>
      </c>
      <c r="K4340" t="str">
        <f>INDEX(Table6[Column1],MATCH(L4340,Table6[Column2]))</f>
        <v>Adults</v>
      </c>
      <c r="L4340">
        <v>46.800866810000002</v>
      </c>
      <c r="M4340" t="str">
        <f>VLOOKUP(L4340,Table1[],2)</f>
        <v>40 - 49</v>
      </c>
      <c r="N4340" t="str">
        <f>INDEX(Table7[Column1],MATCH(O4340,Table7[Column2]))</f>
        <v>Learning Stage</v>
      </c>
      <c r="O4340">
        <v>2.1494211920000001</v>
      </c>
      <c r="P4340" t="str">
        <f>VLOOKUP(O4340,Table13[],2)</f>
        <v>1 - 5</v>
      </c>
      <c r="Q4340" t="str">
        <f>INDEX(Table8[Column1],MATCH(R4340,Table8[Column2]))</f>
        <v>Habitual</v>
      </c>
      <c r="R4340">
        <v>108.2844824</v>
      </c>
      <c r="S4340">
        <f t="shared" si="135"/>
        <v>4.5118534333333331</v>
      </c>
      <c r="T4340" t="s">
        <v>19</v>
      </c>
    </row>
    <row r="4341" spans="1:20" x14ac:dyDescent="0.25">
      <c r="A4341">
        <v>4340</v>
      </c>
      <c r="B4341" t="s">
        <v>3876</v>
      </c>
      <c r="C4341" t="s">
        <v>2086</v>
      </c>
      <c r="D4341" t="str">
        <f t="shared" si="134"/>
        <v>Gault Kathy</v>
      </c>
      <c r="E4341" t="s">
        <v>15</v>
      </c>
      <c r="F4341" t="s">
        <v>16</v>
      </c>
      <c r="G4341" t="s">
        <v>2305</v>
      </c>
      <c r="H4341" t="s">
        <v>1826</v>
      </c>
      <c r="I4341" t="s">
        <v>16</v>
      </c>
      <c r="J4341" t="s">
        <v>19</v>
      </c>
      <c r="K4341" t="str">
        <f>INDEX(Table6[Column1],MATCH(L4341,Table6[Column2]))</f>
        <v>Adults</v>
      </c>
      <c r="L4341">
        <v>45.105375459999998</v>
      </c>
      <c r="M4341" t="str">
        <f>VLOOKUP(L4341,Table1[],2)</f>
        <v>40 - 49</v>
      </c>
      <c r="N4341" t="str">
        <f>INDEX(Table7[Column1],MATCH(O4341,Table7[Column2]))</f>
        <v>Learning Stage</v>
      </c>
      <c r="O4341">
        <v>4.1874325609999996</v>
      </c>
      <c r="P4341" t="str">
        <f>VLOOKUP(O4341,Table13[],2)</f>
        <v>1 - 5</v>
      </c>
      <c r="Q4341" t="str">
        <f>INDEX(Table8[Column1],MATCH(R4341,Table8[Column2]))</f>
        <v>Habitual</v>
      </c>
      <c r="R4341">
        <v>87.853905420000004</v>
      </c>
      <c r="S4341">
        <f t="shared" si="135"/>
        <v>3.6605793924999999</v>
      </c>
      <c r="T4341" t="s">
        <v>19</v>
      </c>
    </row>
    <row r="4342" spans="1:20" x14ac:dyDescent="0.25">
      <c r="A4342">
        <v>4341</v>
      </c>
      <c r="B4342" t="s">
        <v>3877</v>
      </c>
      <c r="C4342" t="s">
        <v>3484</v>
      </c>
      <c r="D4342" t="str">
        <f t="shared" si="134"/>
        <v>Holifield Tanya</v>
      </c>
      <c r="E4342" t="s">
        <v>15</v>
      </c>
      <c r="F4342" t="s">
        <v>87</v>
      </c>
      <c r="G4342" t="s">
        <v>2305</v>
      </c>
      <c r="H4342" t="s">
        <v>1826</v>
      </c>
      <c r="I4342" t="s">
        <v>87</v>
      </c>
      <c r="J4342" t="s">
        <v>19</v>
      </c>
      <c r="K4342" t="str">
        <f>INDEX(Table6[Column1],MATCH(L4342,Table6[Column2]))</f>
        <v>Adults</v>
      </c>
      <c r="L4342">
        <v>45.74614965</v>
      </c>
      <c r="M4342" t="str">
        <f>VLOOKUP(L4342,Table1[],2)</f>
        <v>40 - 49</v>
      </c>
      <c r="N4342" t="str">
        <f>INDEX(Table7[Column1],MATCH(O4342,Table7[Column2]))</f>
        <v>Learning Stage</v>
      </c>
      <c r="O4342">
        <v>3.1476005859999998</v>
      </c>
      <c r="P4342" t="str">
        <f>VLOOKUP(O4342,Table13[],2)</f>
        <v>1 - 5</v>
      </c>
      <c r="Q4342" t="str">
        <f>INDEX(Table8[Column1],MATCH(R4342,Table8[Column2]))</f>
        <v>Excused</v>
      </c>
      <c r="R4342">
        <v>121.2147708</v>
      </c>
      <c r="S4342">
        <f t="shared" si="135"/>
        <v>5.0506154500000005</v>
      </c>
      <c r="T4342" t="s">
        <v>19</v>
      </c>
    </row>
    <row r="4343" spans="1:20" x14ac:dyDescent="0.25">
      <c r="A4343">
        <v>4342</v>
      </c>
      <c r="B4343" t="s">
        <v>3878</v>
      </c>
      <c r="C4343" t="s">
        <v>179</v>
      </c>
      <c r="D4343" t="str">
        <f t="shared" si="134"/>
        <v>Dewitt Billie</v>
      </c>
      <c r="E4343" t="s">
        <v>15</v>
      </c>
      <c r="F4343" t="s">
        <v>30</v>
      </c>
      <c r="G4343" t="s">
        <v>611</v>
      </c>
      <c r="H4343" t="s">
        <v>612</v>
      </c>
      <c r="I4343" t="s">
        <v>30</v>
      </c>
      <c r="J4343" t="s">
        <v>19</v>
      </c>
      <c r="K4343" t="str">
        <f>INDEX(Table6[Column1],MATCH(L4343,Table6[Column2]))</f>
        <v>Young Adults</v>
      </c>
      <c r="L4343">
        <v>37.945364439999999</v>
      </c>
      <c r="M4343" t="str">
        <f>VLOOKUP(L4343,Table1[],2)</f>
        <v>30 - 39</v>
      </c>
      <c r="N4343" t="str">
        <f>INDEX(Table7[Column1],MATCH(O4343,Table7[Column2]))</f>
        <v>Learning Stage</v>
      </c>
      <c r="O4343">
        <v>4.9911766970000002</v>
      </c>
      <c r="P4343" t="str">
        <f>VLOOKUP(O4343,Table13[],2)</f>
        <v>1 - 5</v>
      </c>
      <c r="Q4343" t="str">
        <f>INDEX(Table8[Column1],MATCH(R4343,Table8[Column2]))</f>
        <v>Scheduled</v>
      </c>
      <c r="R4343">
        <v>19.513152040000001</v>
      </c>
      <c r="S4343">
        <f t="shared" si="135"/>
        <v>0.8130480016666668</v>
      </c>
      <c r="T4343" t="s">
        <v>19</v>
      </c>
    </row>
    <row r="4344" spans="1:20" x14ac:dyDescent="0.25">
      <c r="A4344">
        <v>4343</v>
      </c>
      <c r="B4344" t="s">
        <v>966</v>
      </c>
      <c r="C4344" t="s">
        <v>1153</v>
      </c>
      <c r="D4344" t="str">
        <f t="shared" si="134"/>
        <v>Miller Brandon</v>
      </c>
      <c r="E4344" t="s">
        <v>22</v>
      </c>
      <c r="F4344" t="s">
        <v>754</v>
      </c>
      <c r="G4344" t="s">
        <v>17</v>
      </c>
      <c r="H4344" t="s">
        <v>18</v>
      </c>
      <c r="I4344" t="s">
        <v>24</v>
      </c>
      <c r="J4344" t="s">
        <v>19</v>
      </c>
      <c r="K4344" t="str">
        <f>INDEX(Table6[Column1],MATCH(L4344,Table6[Column2]))</f>
        <v>Young Adults</v>
      </c>
      <c r="L4344">
        <v>34.686735800000001</v>
      </c>
      <c r="M4344" t="str">
        <f>VLOOKUP(L4344,Table1[],2)</f>
        <v>30 - 39</v>
      </c>
      <c r="N4344" t="str">
        <f>INDEX(Table7[Column1],MATCH(O4344,Table7[Column2]))</f>
        <v>Learning Stage</v>
      </c>
      <c r="O4344">
        <v>4.8463033199999996</v>
      </c>
      <c r="P4344" t="str">
        <f>VLOOKUP(O4344,Table13[],2)</f>
        <v>1 - 5</v>
      </c>
      <c r="Q4344" t="str">
        <f>INDEX(Table8[Column1],MATCH(R4344,Table8[Column2]))</f>
        <v>Scheduled</v>
      </c>
      <c r="R4344">
        <v>37.340467349999997</v>
      </c>
      <c r="S4344">
        <f t="shared" si="135"/>
        <v>1.5558528062499999</v>
      </c>
      <c r="T4344" t="s">
        <v>19</v>
      </c>
    </row>
    <row r="4345" spans="1:20" x14ac:dyDescent="0.25">
      <c r="A4345">
        <v>4344</v>
      </c>
      <c r="B4345" t="s">
        <v>3317</v>
      </c>
      <c r="C4345" t="s">
        <v>396</v>
      </c>
      <c r="D4345" t="str">
        <f t="shared" si="134"/>
        <v>Morrison Sarah</v>
      </c>
      <c r="E4345" t="s">
        <v>15</v>
      </c>
      <c r="F4345" t="s">
        <v>369</v>
      </c>
      <c r="G4345" t="s">
        <v>611</v>
      </c>
      <c r="H4345" t="s">
        <v>612</v>
      </c>
      <c r="I4345" t="s">
        <v>369</v>
      </c>
      <c r="J4345" t="s">
        <v>19</v>
      </c>
      <c r="K4345" t="str">
        <f>INDEX(Table6[Column1],MATCH(L4345,Table6[Column2]))</f>
        <v>Adults</v>
      </c>
      <c r="L4345">
        <v>43.909726319999997</v>
      </c>
      <c r="M4345" t="str">
        <f>VLOOKUP(L4345,Table1[],2)</f>
        <v>40 - 49</v>
      </c>
      <c r="N4345" t="str">
        <f>INDEX(Table7[Column1],MATCH(O4345,Table7[Column2]))</f>
        <v>Learning Stage</v>
      </c>
      <c r="O4345">
        <v>5.5373786779999996</v>
      </c>
      <c r="P4345" t="str">
        <f>VLOOKUP(O4345,Table13[],2)</f>
        <v>1 - 5</v>
      </c>
      <c r="Q4345" t="str">
        <f>INDEX(Table8[Column1],MATCH(R4345,Table8[Column2]))</f>
        <v>Maintained</v>
      </c>
      <c r="R4345">
        <v>76.276428690000003</v>
      </c>
      <c r="S4345">
        <f t="shared" si="135"/>
        <v>3.1781845287499997</v>
      </c>
      <c r="T4345" t="s">
        <v>19</v>
      </c>
    </row>
    <row r="4346" spans="1:20" x14ac:dyDescent="0.25">
      <c r="A4346">
        <v>4345</v>
      </c>
      <c r="B4346" t="s">
        <v>3879</v>
      </c>
      <c r="C4346" t="s">
        <v>2374</v>
      </c>
      <c r="D4346" t="str">
        <f t="shared" si="134"/>
        <v>Vigil Virgil</v>
      </c>
      <c r="E4346" t="s">
        <v>22</v>
      </c>
      <c r="F4346" t="s">
        <v>30</v>
      </c>
      <c r="G4346" t="s">
        <v>2305</v>
      </c>
      <c r="H4346" t="s">
        <v>1826</v>
      </c>
      <c r="I4346" t="s">
        <v>30</v>
      </c>
      <c r="J4346" t="s">
        <v>19</v>
      </c>
      <c r="K4346" t="str">
        <f>INDEX(Table6[Column1],MATCH(L4346,Table6[Column2]))</f>
        <v>Youth</v>
      </c>
      <c r="L4346">
        <v>25.662076299999999</v>
      </c>
      <c r="M4346" t="str">
        <f>VLOOKUP(L4346,Table1[],2)</f>
        <v>20 - 29</v>
      </c>
      <c r="N4346" t="str">
        <f>INDEX(Table7[Column1],MATCH(O4346,Table7[Column2]))</f>
        <v>Learning Stage</v>
      </c>
      <c r="O4346">
        <v>4.2642720839999999</v>
      </c>
      <c r="P4346" t="str">
        <f>VLOOKUP(O4346,Table13[],2)</f>
        <v>1 - 5</v>
      </c>
      <c r="Q4346" t="str">
        <f>INDEX(Table8[Column1],MATCH(R4346,Table8[Column2]))</f>
        <v>Scheduled</v>
      </c>
      <c r="R4346">
        <v>0</v>
      </c>
      <c r="S4346">
        <f t="shared" si="135"/>
        <v>0</v>
      </c>
      <c r="T4346" t="s">
        <v>19</v>
      </c>
    </row>
    <row r="4347" spans="1:20" x14ac:dyDescent="0.25">
      <c r="A4347">
        <v>4346</v>
      </c>
      <c r="B4347" t="s">
        <v>114</v>
      </c>
      <c r="C4347" t="s">
        <v>167</v>
      </c>
      <c r="D4347" t="str">
        <f t="shared" si="134"/>
        <v>Martin Allen</v>
      </c>
      <c r="E4347" t="s">
        <v>22</v>
      </c>
      <c r="F4347" t="s">
        <v>1434</v>
      </c>
      <c r="G4347" t="s">
        <v>611</v>
      </c>
      <c r="H4347" t="s">
        <v>612</v>
      </c>
      <c r="I4347" t="s">
        <v>1435</v>
      </c>
      <c r="J4347" t="s">
        <v>19</v>
      </c>
      <c r="K4347" t="str">
        <f>INDEX(Table6[Column1],MATCH(L4347,Table6[Column2]))</f>
        <v>Adults</v>
      </c>
      <c r="L4347">
        <v>45.362634919999998</v>
      </c>
      <c r="M4347" t="str">
        <f>VLOOKUP(L4347,Table1[],2)</f>
        <v>40 - 49</v>
      </c>
      <c r="N4347" t="str">
        <f>INDEX(Table7[Column1],MATCH(O4347,Table7[Column2]))</f>
        <v>Learning Stage</v>
      </c>
      <c r="O4347">
        <v>5.2869674880000002</v>
      </c>
      <c r="P4347" t="str">
        <f>VLOOKUP(O4347,Table13[],2)</f>
        <v>1 - 5</v>
      </c>
      <c r="Q4347" t="str">
        <f>INDEX(Table8[Column1],MATCH(R4347,Table8[Column2]))</f>
        <v>Scheduled</v>
      </c>
      <c r="R4347">
        <v>33.291265860000003</v>
      </c>
      <c r="S4347">
        <f t="shared" si="135"/>
        <v>1.3871360775000001</v>
      </c>
      <c r="T4347" t="s">
        <v>19</v>
      </c>
    </row>
    <row r="4348" spans="1:20" x14ac:dyDescent="0.25">
      <c r="A4348">
        <v>4347</v>
      </c>
      <c r="B4348" t="s">
        <v>230</v>
      </c>
      <c r="C4348" t="s">
        <v>1242</v>
      </c>
      <c r="D4348" t="str">
        <f t="shared" si="134"/>
        <v>Jackson Eugene</v>
      </c>
      <c r="E4348" t="s">
        <v>22</v>
      </c>
      <c r="F4348" t="s">
        <v>121</v>
      </c>
      <c r="G4348" t="s">
        <v>17</v>
      </c>
      <c r="H4348" t="s">
        <v>18</v>
      </c>
      <c r="I4348" t="s">
        <v>121</v>
      </c>
      <c r="J4348" t="s">
        <v>19</v>
      </c>
      <c r="K4348" t="str">
        <f>INDEX(Table6[Column1],MATCH(L4348,Table6[Column2]))</f>
        <v>Young Adults</v>
      </c>
      <c r="L4348">
        <v>38.865538749999999</v>
      </c>
      <c r="M4348" t="str">
        <f>VLOOKUP(L4348,Table1[],2)</f>
        <v>30 - 39</v>
      </c>
      <c r="N4348" t="str">
        <f>INDEX(Table7[Column1],MATCH(O4348,Table7[Column2]))</f>
        <v>Learning Stage</v>
      </c>
      <c r="O4348">
        <v>4.9910282490000002</v>
      </c>
      <c r="P4348" t="str">
        <f>VLOOKUP(O4348,Table13[],2)</f>
        <v>1 - 5</v>
      </c>
      <c r="Q4348" t="str">
        <f>INDEX(Table8[Column1],MATCH(R4348,Table8[Column2]))</f>
        <v>Maintained</v>
      </c>
      <c r="R4348">
        <v>47.541266919999998</v>
      </c>
      <c r="S4348">
        <f t="shared" si="135"/>
        <v>1.9808861216666664</v>
      </c>
      <c r="T4348" t="s">
        <v>19</v>
      </c>
    </row>
    <row r="4349" spans="1:20" x14ac:dyDescent="0.25">
      <c r="A4349">
        <v>4348</v>
      </c>
      <c r="B4349" t="s">
        <v>509</v>
      </c>
      <c r="C4349" t="s">
        <v>865</v>
      </c>
      <c r="D4349" t="str">
        <f t="shared" si="134"/>
        <v>Wells Mike</v>
      </c>
      <c r="E4349" t="s">
        <v>22</v>
      </c>
      <c r="F4349" t="s">
        <v>1219</v>
      </c>
      <c r="G4349" t="s">
        <v>17</v>
      </c>
      <c r="H4349" t="s">
        <v>18</v>
      </c>
      <c r="I4349" t="s">
        <v>138</v>
      </c>
      <c r="J4349" t="s">
        <v>19</v>
      </c>
      <c r="K4349" t="str">
        <f>INDEX(Table6[Column1],MATCH(L4349,Table6[Column2]))</f>
        <v>Elders</v>
      </c>
      <c r="L4349">
        <v>53.775438129999998</v>
      </c>
      <c r="M4349" t="str">
        <f>VLOOKUP(L4349,Table1[],2)</f>
        <v>50 - 59</v>
      </c>
      <c r="N4349" t="str">
        <f>INDEX(Table7[Column1],MATCH(O4349,Table7[Column2]))</f>
        <v>Learning Stage</v>
      </c>
      <c r="O4349">
        <v>4.500419441</v>
      </c>
      <c r="P4349" t="str">
        <f>VLOOKUP(O4349,Table13[],2)</f>
        <v>1 - 5</v>
      </c>
      <c r="Q4349" t="str">
        <f>INDEX(Table8[Column1],MATCH(R4349,Table8[Column2]))</f>
        <v>Habitual</v>
      </c>
      <c r="R4349">
        <v>106.3851536</v>
      </c>
      <c r="S4349">
        <f t="shared" si="135"/>
        <v>4.4327147333333334</v>
      </c>
      <c r="T4349" t="s">
        <v>19</v>
      </c>
    </row>
    <row r="4350" spans="1:20" x14ac:dyDescent="0.25">
      <c r="A4350">
        <v>4349</v>
      </c>
      <c r="B4350" t="s">
        <v>1012</v>
      </c>
      <c r="C4350" t="s">
        <v>968</v>
      </c>
      <c r="D4350" t="str">
        <f t="shared" si="134"/>
        <v>Anderson Alvin</v>
      </c>
      <c r="E4350" t="s">
        <v>22</v>
      </c>
      <c r="F4350" t="s">
        <v>46</v>
      </c>
      <c r="G4350" t="s">
        <v>2305</v>
      </c>
      <c r="H4350" t="s">
        <v>1826</v>
      </c>
      <c r="I4350" t="s">
        <v>46</v>
      </c>
      <c r="J4350" t="s">
        <v>19</v>
      </c>
      <c r="K4350" t="str">
        <f>INDEX(Table6[Column1],MATCH(L4350,Table6[Column2]))</f>
        <v>Adults</v>
      </c>
      <c r="L4350">
        <v>45.480163640000001</v>
      </c>
      <c r="M4350" t="str">
        <f>VLOOKUP(L4350,Table1[],2)</f>
        <v>40 - 49</v>
      </c>
      <c r="N4350" t="str">
        <f>INDEX(Table7[Column1],MATCH(O4350,Table7[Column2]))</f>
        <v>Learning Stage</v>
      </c>
      <c r="O4350">
        <v>2.9188766149999998</v>
      </c>
      <c r="P4350" t="str">
        <f>VLOOKUP(O4350,Table13[],2)</f>
        <v>1 - 5</v>
      </c>
      <c r="Q4350" t="str">
        <f>INDEX(Table8[Column1],MATCH(R4350,Table8[Column2]))</f>
        <v>Maintained</v>
      </c>
      <c r="R4350">
        <v>59.507105350000003</v>
      </c>
      <c r="S4350">
        <f t="shared" si="135"/>
        <v>2.4794627229166668</v>
      </c>
      <c r="T4350" t="s">
        <v>19</v>
      </c>
    </row>
    <row r="4351" spans="1:20" x14ac:dyDescent="0.25">
      <c r="A4351">
        <v>4350</v>
      </c>
      <c r="B4351" t="s">
        <v>435</v>
      </c>
      <c r="C4351" t="s">
        <v>3880</v>
      </c>
      <c r="D4351" t="str">
        <f t="shared" si="134"/>
        <v>Britt Asia</v>
      </c>
      <c r="E4351" t="s">
        <v>15</v>
      </c>
      <c r="F4351" t="s">
        <v>38</v>
      </c>
      <c r="G4351" t="s">
        <v>17</v>
      </c>
      <c r="H4351" t="s">
        <v>18</v>
      </c>
      <c r="I4351" t="s">
        <v>38</v>
      </c>
      <c r="J4351" t="s">
        <v>19</v>
      </c>
      <c r="K4351" t="str">
        <f>INDEX(Table6[Column1],MATCH(L4351,Table6[Column2]))</f>
        <v>Adults</v>
      </c>
      <c r="L4351">
        <v>45.795712119999997</v>
      </c>
      <c r="M4351" t="str">
        <f>VLOOKUP(L4351,Table1[],2)</f>
        <v>40 - 49</v>
      </c>
      <c r="N4351" t="str">
        <f>INDEX(Table7[Column1],MATCH(O4351,Table7[Column2]))</f>
        <v>Learning Stage</v>
      </c>
      <c r="O4351">
        <v>5.3099853289999999</v>
      </c>
      <c r="P4351" t="str">
        <f>VLOOKUP(O4351,Table13[],2)</f>
        <v>1 - 5</v>
      </c>
      <c r="Q4351" t="str">
        <f>INDEX(Table8[Column1],MATCH(R4351,Table8[Column2]))</f>
        <v>Habitual</v>
      </c>
      <c r="R4351">
        <v>84.65915846</v>
      </c>
      <c r="S4351">
        <f t="shared" si="135"/>
        <v>3.5274649358333336</v>
      </c>
      <c r="T4351" t="s">
        <v>19</v>
      </c>
    </row>
    <row r="4352" spans="1:20" x14ac:dyDescent="0.25">
      <c r="A4352">
        <v>4351</v>
      </c>
      <c r="B4352" t="s">
        <v>3881</v>
      </c>
      <c r="C4352" t="s">
        <v>374</v>
      </c>
      <c r="D4352" t="str">
        <f t="shared" si="134"/>
        <v>Noblitt Melinda</v>
      </c>
      <c r="E4352" t="s">
        <v>15</v>
      </c>
      <c r="F4352" t="s">
        <v>1806</v>
      </c>
      <c r="G4352" t="s">
        <v>1060</v>
      </c>
      <c r="H4352" t="s">
        <v>1061</v>
      </c>
      <c r="I4352" t="s">
        <v>235</v>
      </c>
      <c r="J4352" t="s">
        <v>19</v>
      </c>
      <c r="K4352" t="str">
        <f>INDEX(Table6[Column1],MATCH(L4352,Table6[Column2]))</f>
        <v>Adults</v>
      </c>
      <c r="L4352">
        <v>46.432687039999998</v>
      </c>
      <c r="M4352" t="str">
        <f>VLOOKUP(L4352,Table1[],2)</f>
        <v>40 - 49</v>
      </c>
      <c r="N4352" t="str">
        <f>INDEX(Table7[Column1],MATCH(O4352,Table7[Column2]))</f>
        <v>Learning Stage</v>
      </c>
      <c r="O4352">
        <v>5.378358961</v>
      </c>
      <c r="P4352" t="str">
        <f>VLOOKUP(O4352,Table13[],2)</f>
        <v>1 - 5</v>
      </c>
      <c r="Q4352" t="str">
        <f>INDEX(Table8[Column1],MATCH(R4352,Table8[Column2]))</f>
        <v>Habitual</v>
      </c>
      <c r="R4352">
        <v>115.6703522</v>
      </c>
      <c r="S4352">
        <f t="shared" si="135"/>
        <v>4.8195980083333332</v>
      </c>
      <c r="T4352" t="s">
        <v>19</v>
      </c>
    </row>
    <row r="4353" spans="1:20" x14ac:dyDescent="0.25">
      <c r="A4353">
        <v>4352</v>
      </c>
      <c r="B4353" t="s">
        <v>3882</v>
      </c>
      <c r="C4353" t="s">
        <v>56</v>
      </c>
      <c r="D4353" t="str">
        <f t="shared" si="134"/>
        <v>Bellamy James</v>
      </c>
      <c r="E4353" t="s">
        <v>22</v>
      </c>
      <c r="F4353" t="s">
        <v>54</v>
      </c>
      <c r="G4353" t="s">
        <v>2305</v>
      </c>
      <c r="H4353" t="s">
        <v>1826</v>
      </c>
      <c r="I4353" t="s">
        <v>54</v>
      </c>
      <c r="J4353" t="s">
        <v>19</v>
      </c>
      <c r="K4353" t="str">
        <f>INDEX(Table6[Column1],MATCH(L4353,Table6[Column2]))</f>
        <v>Seniors</v>
      </c>
      <c r="L4353">
        <v>64.241077700000005</v>
      </c>
      <c r="M4353" t="str">
        <f>VLOOKUP(L4353,Table1[],2)</f>
        <v>60 and Above</v>
      </c>
      <c r="N4353" t="str">
        <f>INDEX(Table7[Column1],MATCH(O4353,Table7[Column2]))</f>
        <v>Learning Stage</v>
      </c>
      <c r="O4353">
        <v>4.3098945320000004</v>
      </c>
      <c r="P4353" t="str">
        <f>VLOOKUP(O4353,Table13[],2)</f>
        <v>1 - 5</v>
      </c>
      <c r="Q4353" t="str">
        <f>INDEX(Table8[Column1],MATCH(R4353,Table8[Column2]))</f>
        <v>Unexcused</v>
      </c>
      <c r="R4353">
        <v>186.9477267</v>
      </c>
      <c r="S4353">
        <f t="shared" si="135"/>
        <v>7.7894886124999996</v>
      </c>
      <c r="T4353" t="s">
        <v>19</v>
      </c>
    </row>
    <row r="4354" spans="1:20" x14ac:dyDescent="0.25">
      <c r="A4354">
        <v>4353</v>
      </c>
      <c r="B4354" t="s">
        <v>678</v>
      </c>
      <c r="C4354" t="s">
        <v>3883</v>
      </c>
      <c r="D4354" t="str">
        <f t="shared" si="134"/>
        <v>Hughes Avis</v>
      </c>
      <c r="E4354" t="s">
        <v>15</v>
      </c>
      <c r="F4354" t="s">
        <v>95</v>
      </c>
      <c r="G4354" t="s">
        <v>2305</v>
      </c>
      <c r="H4354" t="s">
        <v>1826</v>
      </c>
      <c r="I4354" t="s">
        <v>87</v>
      </c>
      <c r="J4354" t="s">
        <v>19</v>
      </c>
      <c r="K4354" t="str">
        <f>INDEX(Table6[Column1],MATCH(L4354,Table6[Column2]))</f>
        <v>Young Adults</v>
      </c>
      <c r="L4354">
        <v>33.913189840000001</v>
      </c>
      <c r="M4354" t="str">
        <f>VLOOKUP(L4354,Table1[],2)</f>
        <v>30 - 39</v>
      </c>
      <c r="N4354" t="str">
        <f>INDEX(Table7[Column1],MATCH(O4354,Table7[Column2]))</f>
        <v>Learning Stage</v>
      </c>
      <c r="O4354">
        <v>4.8445735619999999</v>
      </c>
      <c r="P4354" t="str">
        <f>VLOOKUP(O4354,Table13[],2)</f>
        <v>1 - 5</v>
      </c>
      <c r="Q4354" t="str">
        <f>INDEX(Table8[Column1],MATCH(R4354,Table8[Column2]))</f>
        <v>Scheduled</v>
      </c>
      <c r="R4354">
        <v>20.68471229</v>
      </c>
      <c r="S4354">
        <f t="shared" si="135"/>
        <v>0.86186301208333338</v>
      </c>
      <c r="T4354" t="s">
        <v>19</v>
      </c>
    </row>
    <row r="4355" spans="1:20" x14ac:dyDescent="0.25">
      <c r="A4355">
        <v>4354</v>
      </c>
      <c r="B4355" t="s">
        <v>34</v>
      </c>
      <c r="C4355" t="s">
        <v>2448</v>
      </c>
      <c r="D4355" t="str">
        <f t="shared" ref="D4355:D4418" si="136">CONCATENATE(B4355, " ",C4355)</f>
        <v>Jones Jon</v>
      </c>
      <c r="E4355" t="s">
        <v>22</v>
      </c>
      <c r="F4355" t="s">
        <v>54</v>
      </c>
      <c r="G4355" t="s">
        <v>17</v>
      </c>
      <c r="H4355" t="s">
        <v>18</v>
      </c>
      <c r="I4355" t="s">
        <v>54</v>
      </c>
      <c r="J4355" t="s">
        <v>19</v>
      </c>
      <c r="K4355" t="str">
        <f>INDEX(Table6[Column1],MATCH(L4355,Table6[Column2]))</f>
        <v>Young Adults</v>
      </c>
      <c r="L4355">
        <v>38.099337869999999</v>
      </c>
      <c r="M4355" t="str">
        <f>VLOOKUP(L4355,Table1[],2)</f>
        <v>30 - 39</v>
      </c>
      <c r="N4355" t="str">
        <f>INDEX(Table7[Column1],MATCH(O4355,Table7[Column2]))</f>
        <v>Fitting in Stage</v>
      </c>
      <c r="O4355">
        <v>7.9181801810000003</v>
      </c>
      <c r="P4355" t="str">
        <f>VLOOKUP(O4355,Table13[],2)</f>
        <v>6 - 10</v>
      </c>
      <c r="Q4355" t="str">
        <f>INDEX(Table8[Column1],MATCH(R4355,Table8[Column2]))</f>
        <v>Maintained</v>
      </c>
      <c r="R4355">
        <v>61.363055029999998</v>
      </c>
      <c r="S4355">
        <f t="shared" ref="S4355:S4418" si="137">CONVERT(R4355,"hr","day")</f>
        <v>2.5567939595833331</v>
      </c>
      <c r="T4355" t="s">
        <v>19</v>
      </c>
    </row>
    <row r="4356" spans="1:20" x14ac:dyDescent="0.25">
      <c r="A4356">
        <v>4355</v>
      </c>
      <c r="B4356" t="s">
        <v>267</v>
      </c>
      <c r="C4356" t="s">
        <v>521</v>
      </c>
      <c r="D4356" t="str">
        <f t="shared" si="136"/>
        <v>Johnson Jocelyn</v>
      </c>
      <c r="E4356" t="s">
        <v>15</v>
      </c>
      <c r="F4356" t="s">
        <v>127</v>
      </c>
      <c r="G4356" t="s">
        <v>17</v>
      </c>
      <c r="H4356" t="s">
        <v>18</v>
      </c>
      <c r="I4356" t="s">
        <v>127</v>
      </c>
      <c r="J4356" t="s">
        <v>19</v>
      </c>
      <c r="K4356" t="str">
        <f>INDEX(Table6[Column1],MATCH(L4356,Table6[Column2]))</f>
        <v>Elders</v>
      </c>
      <c r="L4356">
        <v>55.34810109</v>
      </c>
      <c r="M4356" t="str">
        <f>VLOOKUP(L4356,Table1[],2)</f>
        <v>50 - 59</v>
      </c>
      <c r="N4356" t="str">
        <f>INDEX(Table7[Column1],MATCH(O4356,Table7[Column2]))</f>
        <v>Learning Stage</v>
      </c>
      <c r="O4356">
        <v>2.318576234</v>
      </c>
      <c r="P4356" t="str">
        <f>VLOOKUP(O4356,Table13[],2)</f>
        <v>1 - 5</v>
      </c>
      <c r="Q4356" t="str">
        <f>INDEX(Table8[Column1],MATCH(R4356,Table8[Column2]))</f>
        <v>Excused</v>
      </c>
      <c r="R4356">
        <v>134.2977459</v>
      </c>
      <c r="S4356">
        <f t="shared" si="137"/>
        <v>5.5957394124999995</v>
      </c>
      <c r="T4356" t="s">
        <v>19</v>
      </c>
    </row>
    <row r="4357" spans="1:20" x14ac:dyDescent="0.25">
      <c r="A4357">
        <v>4356</v>
      </c>
      <c r="B4357" t="s">
        <v>3884</v>
      </c>
      <c r="C4357" t="s">
        <v>371</v>
      </c>
      <c r="D4357" t="str">
        <f t="shared" si="136"/>
        <v>Nolte Charlie</v>
      </c>
      <c r="E4357" t="s">
        <v>22</v>
      </c>
      <c r="F4357" t="s">
        <v>30</v>
      </c>
      <c r="G4357" t="s">
        <v>2305</v>
      </c>
      <c r="H4357" t="s">
        <v>1826</v>
      </c>
      <c r="I4357" t="s">
        <v>30</v>
      </c>
      <c r="J4357" t="s">
        <v>19</v>
      </c>
      <c r="K4357" t="str">
        <f>INDEX(Table6[Column1],MATCH(L4357,Table6[Column2]))</f>
        <v>Elders</v>
      </c>
      <c r="L4357">
        <v>50.735659460000001</v>
      </c>
      <c r="M4357" t="str">
        <f>VLOOKUP(L4357,Table1[],2)</f>
        <v>50 - 59</v>
      </c>
      <c r="N4357" t="str">
        <f>INDEX(Table7[Column1],MATCH(O4357,Table7[Column2]))</f>
        <v>Fitting in Stage</v>
      </c>
      <c r="O4357">
        <v>6.9491564009999998</v>
      </c>
      <c r="P4357" t="str">
        <f>VLOOKUP(O4357,Table13[],2)</f>
        <v>6 - 10</v>
      </c>
      <c r="Q4357" t="str">
        <f>INDEX(Table8[Column1],MATCH(R4357,Table8[Column2]))</f>
        <v>Habitual</v>
      </c>
      <c r="R4357">
        <v>100.4611574</v>
      </c>
      <c r="S4357">
        <f t="shared" si="137"/>
        <v>4.1858815583333335</v>
      </c>
      <c r="T4357" t="s">
        <v>19</v>
      </c>
    </row>
    <row r="4358" spans="1:20" x14ac:dyDescent="0.25">
      <c r="A4358">
        <v>4357</v>
      </c>
      <c r="B4358" t="s">
        <v>34</v>
      </c>
      <c r="C4358" t="s">
        <v>883</v>
      </c>
      <c r="D4358" t="str">
        <f t="shared" si="136"/>
        <v>Jones Jason</v>
      </c>
      <c r="E4358" t="s">
        <v>22</v>
      </c>
      <c r="F4358" t="s">
        <v>38</v>
      </c>
      <c r="G4358" t="s">
        <v>1060</v>
      </c>
      <c r="H4358" t="s">
        <v>1061</v>
      </c>
      <c r="I4358" t="s">
        <v>38</v>
      </c>
      <c r="J4358" t="s">
        <v>19</v>
      </c>
      <c r="K4358" t="str">
        <f>INDEX(Table6[Column1],MATCH(L4358,Table6[Column2]))</f>
        <v>Adults</v>
      </c>
      <c r="L4358">
        <v>43.53701719</v>
      </c>
      <c r="M4358" t="str">
        <f>VLOOKUP(L4358,Table1[],2)</f>
        <v>40 - 49</v>
      </c>
      <c r="N4358" t="str">
        <f>INDEX(Table7[Column1],MATCH(O4358,Table7[Column2]))</f>
        <v>Learning Stage</v>
      </c>
      <c r="O4358">
        <v>2.5207219809999999</v>
      </c>
      <c r="P4358" t="str">
        <f>VLOOKUP(O4358,Table13[],2)</f>
        <v>1 - 5</v>
      </c>
      <c r="Q4358" t="str">
        <f>INDEX(Table8[Column1],MATCH(R4358,Table8[Column2]))</f>
        <v>Scheduled</v>
      </c>
      <c r="R4358">
        <v>32.170276749999999</v>
      </c>
      <c r="S4358">
        <f t="shared" si="137"/>
        <v>1.3404281979166666</v>
      </c>
      <c r="T4358" t="s">
        <v>19</v>
      </c>
    </row>
    <row r="4359" spans="1:20" x14ac:dyDescent="0.25">
      <c r="A4359">
        <v>4358</v>
      </c>
      <c r="B4359" t="s">
        <v>2236</v>
      </c>
      <c r="C4359" t="s">
        <v>2027</v>
      </c>
      <c r="D4359" t="str">
        <f t="shared" si="136"/>
        <v>Novotny Dana</v>
      </c>
      <c r="E4359" t="s">
        <v>15</v>
      </c>
      <c r="F4359" t="s">
        <v>38</v>
      </c>
      <c r="G4359" t="s">
        <v>17</v>
      </c>
      <c r="H4359" t="s">
        <v>18</v>
      </c>
      <c r="I4359" t="s">
        <v>38</v>
      </c>
      <c r="J4359" t="s">
        <v>19</v>
      </c>
      <c r="K4359" t="str">
        <f>INDEX(Table6[Column1],MATCH(L4359,Table6[Column2]))</f>
        <v>Seniors</v>
      </c>
      <c r="L4359">
        <v>60.918230219999998</v>
      </c>
      <c r="M4359" t="str">
        <f>VLOOKUP(L4359,Table1[],2)</f>
        <v>60 and Above</v>
      </c>
      <c r="N4359" t="str">
        <f>INDEX(Table7[Column1],MATCH(O4359,Table7[Column2]))</f>
        <v>Learning Stage</v>
      </c>
      <c r="O4359">
        <v>4.3087473010000004</v>
      </c>
      <c r="P4359" t="str">
        <f>VLOOKUP(O4359,Table13[],2)</f>
        <v>1 - 5</v>
      </c>
      <c r="Q4359" t="str">
        <f>INDEX(Table8[Column1],MATCH(R4359,Table8[Column2]))</f>
        <v>Unexcused</v>
      </c>
      <c r="R4359">
        <v>167.11879490000001</v>
      </c>
      <c r="S4359">
        <f t="shared" si="137"/>
        <v>6.9632831208333341</v>
      </c>
      <c r="T4359" t="s">
        <v>19</v>
      </c>
    </row>
    <row r="4360" spans="1:20" x14ac:dyDescent="0.25">
      <c r="A4360">
        <v>4359</v>
      </c>
      <c r="B4360" t="s">
        <v>3885</v>
      </c>
      <c r="C4360" t="s">
        <v>879</v>
      </c>
      <c r="D4360" t="str">
        <f t="shared" si="136"/>
        <v>Jenson Danielle</v>
      </c>
      <c r="E4360" t="s">
        <v>15</v>
      </c>
      <c r="F4360" t="s">
        <v>1219</v>
      </c>
      <c r="G4360" t="s">
        <v>2305</v>
      </c>
      <c r="H4360" t="s">
        <v>1826</v>
      </c>
      <c r="I4360" t="s">
        <v>138</v>
      </c>
      <c r="J4360" t="s">
        <v>19</v>
      </c>
      <c r="K4360" t="str">
        <f>INDEX(Table6[Column1],MATCH(L4360,Table6[Column2]))</f>
        <v>Young Adults</v>
      </c>
      <c r="L4360">
        <v>35.280431020000002</v>
      </c>
      <c r="M4360" t="str">
        <f>VLOOKUP(L4360,Table1[],2)</f>
        <v>30 - 39</v>
      </c>
      <c r="N4360" t="str">
        <f>INDEX(Table7[Column1],MATCH(O4360,Table7[Column2]))</f>
        <v>Learning Stage</v>
      </c>
      <c r="O4360">
        <v>3.4397752289999999</v>
      </c>
      <c r="P4360" t="str">
        <f>VLOOKUP(O4360,Table13[],2)</f>
        <v>1 - 5</v>
      </c>
      <c r="Q4360" t="str">
        <f>INDEX(Table8[Column1],MATCH(R4360,Table8[Column2]))</f>
        <v>Scheduled</v>
      </c>
      <c r="R4360">
        <v>1.887807249</v>
      </c>
      <c r="S4360">
        <f t="shared" si="137"/>
        <v>7.8658635374999994E-2</v>
      </c>
      <c r="T4360" t="s">
        <v>19</v>
      </c>
    </row>
    <row r="4361" spans="1:20" x14ac:dyDescent="0.25">
      <c r="A4361">
        <v>4360</v>
      </c>
      <c r="B4361" t="s">
        <v>1246</v>
      </c>
      <c r="C4361" t="s">
        <v>630</v>
      </c>
      <c r="D4361" t="str">
        <f t="shared" si="136"/>
        <v>Gibson Richard</v>
      </c>
      <c r="E4361" t="s">
        <v>22</v>
      </c>
      <c r="F4361" t="s">
        <v>564</v>
      </c>
      <c r="G4361" t="s">
        <v>2305</v>
      </c>
      <c r="H4361" t="s">
        <v>1826</v>
      </c>
      <c r="I4361" t="s">
        <v>54</v>
      </c>
      <c r="J4361" t="s">
        <v>19</v>
      </c>
      <c r="K4361" t="str">
        <f>INDEX(Table6[Column1],MATCH(L4361,Table6[Column2]))</f>
        <v>Young Adults</v>
      </c>
      <c r="L4361">
        <v>36.380364610000001</v>
      </c>
      <c r="M4361" t="str">
        <f>VLOOKUP(L4361,Table1[],2)</f>
        <v>30 - 39</v>
      </c>
      <c r="N4361" t="str">
        <f>INDEX(Table7[Column1],MATCH(O4361,Table7[Column2]))</f>
        <v>Learning Stage</v>
      </c>
      <c r="O4361">
        <v>4.5744205999999998</v>
      </c>
      <c r="P4361" t="str">
        <f>VLOOKUP(O4361,Table13[],2)</f>
        <v>1 - 5</v>
      </c>
      <c r="Q4361" t="str">
        <f>INDEX(Table8[Column1],MATCH(R4361,Table8[Column2]))</f>
        <v>Maintained</v>
      </c>
      <c r="R4361">
        <v>49.158126240000001</v>
      </c>
      <c r="S4361">
        <f t="shared" si="137"/>
        <v>2.0482552599999999</v>
      </c>
      <c r="T4361" t="s">
        <v>19</v>
      </c>
    </row>
    <row r="4362" spans="1:20" x14ac:dyDescent="0.25">
      <c r="A4362">
        <v>4361</v>
      </c>
      <c r="B4362" t="s">
        <v>3886</v>
      </c>
      <c r="C4362" t="s">
        <v>390</v>
      </c>
      <c r="D4362" t="str">
        <f t="shared" si="136"/>
        <v>Morse Stephanie</v>
      </c>
      <c r="E4362" t="s">
        <v>15</v>
      </c>
      <c r="F4362" t="s">
        <v>30</v>
      </c>
      <c r="G4362" t="s">
        <v>611</v>
      </c>
      <c r="H4362" t="s">
        <v>612</v>
      </c>
      <c r="I4362" t="s">
        <v>30</v>
      </c>
      <c r="J4362" t="s">
        <v>19</v>
      </c>
      <c r="K4362" t="str">
        <f>INDEX(Table6[Column1],MATCH(L4362,Table6[Column2]))</f>
        <v>Young Adults</v>
      </c>
      <c r="L4362">
        <v>33.721904680000002</v>
      </c>
      <c r="M4362" t="str">
        <f>VLOOKUP(L4362,Table1[],2)</f>
        <v>30 - 39</v>
      </c>
      <c r="N4362" t="str">
        <f>INDEX(Table7[Column1],MATCH(O4362,Table7[Column2]))</f>
        <v>Fitting in Stage</v>
      </c>
      <c r="O4362">
        <v>7.3235264930000001</v>
      </c>
      <c r="P4362" t="str">
        <f>VLOOKUP(O4362,Table13[],2)</f>
        <v>6 - 10</v>
      </c>
      <c r="Q4362" t="str">
        <f>INDEX(Table8[Column1],MATCH(R4362,Table8[Column2]))</f>
        <v>Scheduled</v>
      </c>
      <c r="R4362">
        <v>6.9601716119999999</v>
      </c>
      <c r="S4362">
        <f t="shared" si="137"/>
        <v>0.29000715049999998</v>
      </c>
      <c r="T4362" t="s">
        <v>19</v>
      </c>
    </row>
    <row r="4363" spans="1:20" x14ac:dyDescent="0.25">
      <c r="A4363">
        <v>4362</v>
      </c>
      <c r="B4363" t="s">
        <v>1835</v>
      </c>
      <c r="C4363" t="s">
        <v>2244</v>
      </c>
      <c r="D4363" t="str">
        <f t="shared" si="136"/>
        <v>Sierra Sherry</v>
      </c>
      <c r="E4363" t="s">
        <v>15</v>
      </c>
      <c r="F4363" t="s">
        <v>38</v>
      </c>
      <c r="G4363" t="s">
        <v>820</v>
      </c>
      <c r="H4363" t="s">
        <v>821</v>
      </c>
      <c r="I4363" t="s">
        <v>38</v>
      </c>
      <c r="J4363" t="s">
        <v>19</v>
      </c>
      <c r="K4363" t="str">
        <f>INDEX(Table6[Column1],MATCH(L4363,Table6[Column2]))</f>
        <v>Teenagers</v>
      </c>
      <c r="L4363">
        <v>19.06000701</v>
      </c>
      <c r="M4363" t="e">
        <f>VLOOKUP(L4363,Table1[],2)</f>
        <v>#N/A</v>
      </c>
      <c r="N4363" t="str">
        <f>INDEX(Table7[Column1],MATCH(O4363,Table7[Column2]))</f>
        <v>Learning Stage</v>
      </c>
      <c r="O4363">
        <v>4.6322454400000002</v>
      </c>
      <c r="P4363" t="str">
        <f>VLOOKUP(O4363,Table13[],2)</f>
        <v>1 - 5</v>
      </c>
      <c r="Q4363" t="str">
        <f>INDEX(Table8[Column1],MATCH(R4363,Table8[Column2]))</f>
        <v>Scheduled</v>
      </c>
      <c r="R4363">
        <v>0</v>
      </c>
      <c r="S4363">
        <f t="shared" si="137"/>
        <v>0</v>
      </c>
      <c r="T4363" t="s">
        <v>19</v>
      </c>
    </row>
    <row r="4364" spans="1:20" x14ac:dyDescent="0.25">
      <c r="A4364">
        <v>4363</v>
      </c>
      <c r="B4364" t="s">
        <v>3887</v>
      </c>
      <c r="C4364" t="s">
        <v>2183</v>
      </c>
      <c r="D4364" t="str">
        <f t="shared" si="136"/>
        <v>Purdie Alison</v>
      </c>
      <c r="E4364" t="s">
        <v>15</v>
      </c>
      <c r="F4364" t="s">
        <v>30</v>
      </c>
      <c r="G4364" t="s">
        <v>611</v>
      </c>
      <c r="H4364" t="s">
        <v>612</v>
      </c>
      <c r="I4364" t="s">
        <v>30</v>
      </c>
      <c r="J4364" t="s">
        <v>19</v>
      </c>
      <c r="K4364" t="str">
        <f>INDEX(Table6[Column1],MATCH(L4364,Table6[Column2]))</f>
        <v>Youth</v>
      </c>
      <c r="L4364">
        <v>23.854169590000001</v>
      </c>
      <c r="M4364" t="str">
        <f>VLOOKUP(L4364,Table1[],2)</f>
        <v>20 - 29</v>
      </c>
      <c r="N4364" t="str">
        <f>INDEX(Table7[Column1],MATCH(O4364,Table7[Column2]))</f>
        <v>Learning Stage</v>
      </c>
      <c r="O4364">
        <v>4.4874212010000001</v>
      </c>
      <c r="P4364" t="str">
        <f>VLOOKUP(O4364,Table13[],2)</f>
        <v>1 - 5</v>
      </c>
      <c r="Q4364" t="str">
        <f>INDEX(Table8[Column1],MATCH(R4364,Table8[Column2]))</f>
        <v>Scheduled</v>
      </c>
      <c r="R4364">
        <v>0</v>
      </c>
      <c r="S4364">
        <f t="shared" si="137"/>
        <v>0</v>
      </c>
      <c r="T4364" t="s">
        <v>19</v>
      </c>
    </row>
    <row r="4365" spans="1:20" x14ac:dyDescent="0.25">
      <c r="A4365">
        <v>4364</v>
      </c>
      <c r="B4365" t="s">
        <v>3888</v>
      </c>
      <c r="C4365" t="s">
        <v>50</v>
      </c>
      <c r="D4365" t="str">
        <f t="shared" si="136"/>
        <v>Laubach Robert</v>
      </c>
      <c r="E4365" t="s">
        <v>22</v>
      </c>
      <c r="F4365" t="s">
        <v>213</v>
      </c>
      <c r="G4365" t="s">
        <v>2305</v>
      </c>
      <c r="H4365" t="s">
        <v>1826</v>
      </c>
      <c r="I4365" t="s">
        <v>54</v>
      </c>
      <c r="J4365" t="s">
        <v>19</v>
      </c>
      <c r="K4365" t="str">
        <f>INDEX(Table6[Column1],MATCH(L4365,Table6[Column2]))</f>
        <v>Adults</v>
      </c>
      <c r="L4365">
        <v>45.832070029999997</v>
      </c>
      <c r="M4365" t="str">
        <f>VLOOKUP(L4365,Table1[],2)</f>
        <v>40 - 49</v>
      </c>
      <c r="N4365" t="str">
        <f>INDEX(Table7[Column1],MATCH(O4365,Table7[Column2]))</f>
        <v>Learning Stage</v>
      </c>
      <c r="O4365">
        <v>4.5948474920000004</v>
      </c>
      <c r="P4365" t="str">
        <f>VLOOKUP(O4365,Table13[],2)</f>
        <v>1 - 5</v>
      </c>
      <c r="Q4365" t="str">
        <f>INDEX(Table8[Column1],MATCH(R4365,Table8[Column2]))</f>
        <v>Maintained</v>
      </c>
      <c r="R4365">
        <v>64.017951479999994</v>
      </c>
      <c r="S4365">
        <f t="shared" si="137"/>
        <v>2.6674146449999996</v>
      </c>
      <c r="T4365" t="s">
        <v>19</v>
      </c>
    </row>
    <row r="4366" spans="1:20" x14ac:dyDescent="0.25">
      <c r="A4366">
        <v>4365</v>
      </c>
      <c r="B4366" t="s">
        <v>141</v>
      </c>
      <c r="C4366" t="s">
        <v>2086</v>
      </c>
      <c r="D4366" t="str">
        <f t="shared" si="136"/>
        <v>Murry Kathy</v>
      </c>
      <c r="E4366" t="s">
        <v>15</v>
      </c>
      <c r="F4366" t="s">
        <v>24</v>
      </c>
      <c r="G4366" t="s">
        <v>17</v>
      </c>
      <c r="H4366" t="s">
        <v>18</v>
      </c>
      <c r="I4366" t="s">
        <v>24</v>
      </c>
      <c r="J4366" t="s">
        <v>19</v>
      </c>
      <c r="K4366" t="str">
        <f>INDEX(Table6[Column1],MATCH(L4366,Table6[Column2]))</f>
        <v>Adults</v>
      </c>
      <c r="L4366">
        <v>45.476783560000001</v>
      </c>
      <c r="M4366" t="str">
        <f>VLOOKUP(L4366,Table1[],2)</f>
        <v>40 - 49</v>
      </c>
      <c r="N4366" t="str">
        <f>INDEX(Table7[Column1],MATCH(O4366,Table7[Column2]))</f>
        <v>Learning Stage</v>
      </c>
      <c r="O4366">
        <v>5.0830760980000003</v>
      </c>
      <c r="P4366" t="str">
        <f>VLOOKUP(O4366,Table13[],2)</f>
        <v>1 - 5</v>
      </c>
      <c r="Q4366" t="str">
        <f>INDEX(Table8[Column1],MATCH(R4366,Table8[Column2]))</f>
        <v>Habitual</v>
      </c>
      <c r="R4366">
        <v>86.567705399999994</v>
      </c>
      <c r="S4366">
        <f t="shared" si="137"/>
        <v>3.6069877249999998</v>
      </c>
      <c r="T4366" t="s">
        <v>19</v>
      </c>
    </row>
    <row r="4367" spans="1:20" x14ac:dyDescent="0.25">
      <c r="A4367">
        <v>4366</v>
      </c>
      <c r="B4367" t="s">
        <v>3889</v>
      </c>
      <c r="C4367" t="s">
        <v>56</v>
      </c>
      <c r="D4367" t="str">
        <f t="shared" si="136"/>
        <v>Patton James</v>
      </c>
      <c r="E4367" t="s">
        <v>22</v>
      </c>
      <c r="F4367" t="s">
        <v>38</v>
      </c>
      <c r="G4367" t="s">
        <v>1060</v>
      </c>
      <c r="H4367" t="s">
        <v>1061</v>
      </c>
      <c r="I4367" t="s">
        <v>38</v>
      </c>
      <c r="J4367" t="s">
        <v>19</v>
      </c>
      <c r="K4367" t="str">
        <f>INDEX(Table6[Column1],MATCH(L4367,Table6[Column2]))</f>
        <v>Elders</v>
      </c>
      <c r="L4367">
        <v>52.173003549999997</v>
      </c>
      <c r="M4367" t="str">
        <f>VLOOKUP(L4367,Table1[],2)</f>
        <v>50 - 59</v>
      </c>
      <c r="N4367" t="str">
        <f>INDEX(Table7[Column1],MATCH(O4367,Table7[Column2]))</f>
        <v>Learning Stage</v>
      </c>
      <c r="O4367">
        <v>3.7714866929999999</v>
      </c>
      <c r="P4367" t="str">
        <f>VLOOKUP(O4367,Table13[],2)</f>
        <v>1 - 5</v>
      </c>
      <c r="Q4367" t="str">
        <f>INDEX(Table8[Column1],MATCH(R4367,Table8[Column2]))</f>
        <v>Habitual</v>
      </c>
      <c r="R4367">
        <v>81.796728029999997</v>
      </c>
      <c r="S4367">
        <f t="shared" si="137"/>
        <v>3.40819700125</v>
      </c>
      <c r="T4367" t="s">
        <v>19</v>
      </c>
    </row>
    <row r="4368" spans="1:20" x14ac:dyDescent="0.25">
      <c r="A4368">
        <v>4367</v>
      </c>
      <c r="B4368" t="s">
        <v>3890</v>
      </c>
      <c r="C4368" t="s">
        <v>3335</v>
      </c>
      <c r="D4368" t="str">
        <f t="shared" si="136"/>
        <v>Meador Eddie</v>
      </c>
      <c r="E4368" t="s">
        <v>22</v>
      </c>
      <c r="F4368" t="s">
        <v>1310</v>
      </c>
      <c r="G4368" t="s">
        <v>2305</v>
      </c>
      <c r="H4368" t="s">
        <v>1826</v>
      </c>
      <c r="I4368" t="s">
        <v>87</v>
      </c>
      <c r="J4368" t="s">
        <v>19</v>
      </c>
      <c r="K4368" t="str">
        <f>INDEX(Table6[Column1],MATCH(L4368,Table6[Column2]))</f>
        <v>Adults</v>
      </c>
      <c r="L4368">
        <v>43.486269360000001</v>
      </c>
      <c r="M4368" t="str">
        <f>VLOOKUP(L4368,Table1[],2)</f>
        <v>40 - 49</v>
      </c>
      <c r="N4368" t="str">
        <f>INDEX(Table7[Column1],MATCH(O4368,Table7[Column2]))</f>
        <v>Fitting in Stage</v>
      </c>
      <c r="O4368">
        <v>6.6570296339999997</v>
      </c>
      <c r="P4368" t="str">
        <f>VLOOKUP(O4368,Table13[],2)</f>
        <v>6 - 10</v>
      </c>
      <c r="Q4368" t="str">
        <f>INDEX(Table8[Column1],MATCH(R4368,Table8[Column2]))</f>
        <v>Habitual</v>
      </c>
      <c r="R4368">
        <v>81.682858769999996</v>
      </c>
      <c r="S4368">
        <f t="shared" si="137"/>
        <v>3.4034524487499995</v>
      </c>
      <c r="T4368" t="s">
        <v>19</v>
      </c>
    </row>
    <row r="4369" spans="1:20" x14ac:dyDescent="0.25">
      <c r="A4369">
        <v>4368</v>
      </c>
      <c r="B4369" t="s">
        <v>3891</v>
      </c>
      <c r="C4369" t="s">
        <v>943</v>
      </c>
      <c r="D4369" t="str">
        <f t="shared" si="136"/>
        <v>Martino Roger</v>
      </c>
      <c r="E4369" t="s">
        <v>22</v>
      </c>
      <c r="F4369" t="s">
        <v>90</v>
      </c>
      <c r="G4369" t="s">
        <v>2305</v>
      </c>
      <c r="H4369" t="s">
        <v>1826</v>
      </c>
      <c r="I4369" t="s">
        <v>90</v>
      </c>
      <c r="J4369" t="s">
        <v>19</v>
      </c>
      <c r="K4369" t="str">
        <f>INDEX(Table6[Column1],MATCH(L4369,Table6[Column2]))</f>
        <v>Elders</v>
      </c>
      <c r="L4369">
        <v>54.229460750000001</v>
      </c>
      <c r="M4369" t="str">
        <f>VLOOKUP(L4369,Table1[],2)</f>
        <v>50 - 59</v>
      </c>
      <c r="N4369" t="str">
        <f>INDEX(Table7[Column1],MATCH(O4369,Table7[Column2]))</f>
        <v>Learning Stage</v>
      </c>
      <c r="O4369">
        <v>4.764375416</v>
      </c>
      <c r="P4369" t="str">
        <f>VLOOKUP(O4369,Table13[],2)</f>
        <v>1 - 5</v>
      </c>
      <c r="Q4369" t="str">
        <f>INDEX(Table8[Column1],MATCH(R4369,Table8[Column2]))</f>
        <v>Habitual</v>
      </c>
      <c r="R4369">
        <v>119.7923521</v>
      </c>
      <c r="S4369">
        <f t="shared" si="137"/>
        <v>4.9913480041666665</v>
      </c>
      <c r="T4369" t="s">
        <v>19</v>
      </c>
    </row>
    <row r="4370" spans="1:20" x14ac:dyDescent="0.25">
      <c r="A4370">
        <v>4369</v>
      </c>
      <c r="B4370" t="s">
        <v>413</v>
      </c>
      <c r="C4370" t="s">
        <v>1194</v>
      </c>
      <c r="D4370" t="str">
        <f t="shared" si="136"/>
        <v>Finley Emily</v>
      </c>
      <c r="E4370" t="s">
        <v>15</v>
      </c>
      <c r="F4370" t="s">
        <v>87</v>
      </c>
      <c r="G4370" t="s">
        <v>2305</v>
      </c>
      <c r="H4370" t="s">
        <v>1826</v>
      </c>
      <c r="I4370" t="s">
        <v>87</v>
      </c>
      <c r="J4370" t="s">
        <v>19</v>
      </c>
      <c r="K4370" t="str">
        <f>INDEX(Table6[Column1],MATCH(L4370,Table6[Column2]))</f>
        <v>Young Adults</v>
      </c>
      <c r="L4370">
        <v>38.238383200000001</v>
      </c>
      <c r="M4370" t="str">
        <f>VLOOKUP(L4370,Table1[],2)</f>
        <v>30 - 39</v>
      </c>
      <c r="N4370" t="str">
        <f>INDEX(Table7[Column1],MATCH(O4370,Table7[Column2]))</f>
        <v>Learning Stage</v>
      </c>
      <c r="O4370">
        <v>3.935908279</v>
      </c>
      <c r="P4370" t="str">
        <f>VLOOKUP(O4370,Table13[],2)</f>
        <v>1 - 5</v>
      </c>
      <c r="Q4370" t="str">
        <f>INDEX(Table8[Column1],MATCH(R4370,Table8[Column2]))</f>
        <v>Maintained</v>
      </c>
      <c r="R4370">
        <v>56.946664370000001</v>
      </c>
      <c r="S4370">
        <f t="shared" si="137"/>
        <v>2.3727776820833331</v>
      </c>
      <c r="T4370" t="s">
        <v>19</v>
      </c>
    </row>
    <row r="4371" spans="1:20" x14ac:dyDescent="0.25">
      <c r="A4371">
        <v>4370</v>
      </c>
      <c r="B4371" t="s">
        <v>3892</v>
      </c>
      <c r="C4371" t="s">
        <v>2518</v>
      </c>
      <c r="D4371" t="str">
        <f t="shared" si="136"/>
        <v>Kitterman Claudia</v>
      </c>
      <c r="E4371" t="s">
        <v>15</v>
      </c>
      <c r="F4371" t="s">
        <v>2004</v>
      </c>
      <c r="G4371" t="s">
        <v>2305</v>
      </c>
      <c r="H4371" t="s">
        <v>1826</v>
      </c>
      <c r="I4371" t="s">
        <v>87</v>
      </c>
      <c r="J4371" t="s">
        <v>19</v>
      </c>
      <c r="K4371" t="str">
        <f>INDEX(Table6[Column1],MATCH(L4371,Table6[Column2]))</f>
        <v>Adults</v>
      </c>
      <c r="L4371">
        <v>40.013812770000001</v>
      </c>
      <c r="M4371" t="str">
        <f>VLOOKUP(L4371,Table1[],2)</f>
        <v>40 - 49</v>
      </c>
      <c r="N4371" t="str">
        <f>INDEX(Table7[Column1],MATCH(O4371,Table7[Column2]))</f>
        <v>Learning Stage</v>
      </c>
      <c r="O4371">
        <v>4.5928413719999996</v>
      </c>
      <c r="P4371" t="str">
        <f>VLOOKUP(O4371,Table13[],2)</f>
        <v>1 - 5</v>
      </c>
      <c r="Q4371" t="str">
        <f>INDEX(Table8[Column1],MATCH(R4371,Table8[Column2]))</f>
        <v>Scheduled</v>
      </c>
      <c r="R4371">
        <v>39.795665100000001</v>
      </c>
      <c r="S4371">
        <f t="shared" si="137"/>
        <v>1.6581527125</v>
      </c>
      <c r="T4371" t="s">
        <v>19</v>
      </c>
    </row>
    <row r="4372" spans="1:20" x14ac:dyDescent="0.25">
      <c r="A4372">
        <v>4371</v>
      </c>
      <c r="B4372" t="s">
        <v>3893</v>
      </c>
      <c r="C4372" t="s">
        <v>3894</v>
      </c>
      <c r="D4372" t="str">
        <f t="shared" si="136"/>
        <v>Westfall Malik</v>
      </c>
      <c r="E4372" t="s">
        <v>22</v>
      </c>
      <c r="F4372" t="s">
        <v>186</v>
      </c>
      <c r="G4372" t="s">
        <v>2305</v>
      </c>
      <c r="H4372" t="s">
        <v>1826</v>
      </c>
      <c r="I4372" t="s">
        <v>186</v>
      </c>
      <c r="J4372" t="s">
        <v>19</v>
      </c>
      <c r="K4372" t="str">
        <f>INDEX(Table6[Column1],MATCH(L4372,Table6[Column2]))</f>
        <v>Adults</v>
      </c>
      <c r="L4372">
        <v>47.705544109999998</v>
      </c>
      <c r="M4372" t="str">
        <f>VLOOKUP(L4372,Table1[],2)</f>
        <v>40 - 49</v>
      </c>
      <c r="N4372" t="str">
        <f>INDEX(Table7[Column1],MATCH(O4372,Table7[Column2]))</f>
        <v>Learning Stage</v>
      </c>
      <c r="O4372">
        <v>4.6735974589999998</v>
      </c>
      <c r="P4372" t="str">
        <f>VLOOKUP(O4372,Table13[],2)</f>
        <v>1 - 5</v>
      </c>
      <c r="Q4372" t="str">
        <f>INDEX(Table8[Column1],MATCH(R4372,Table8[Column2]))</f>
        <v>Scheduled</v>
      </c>
      <c r="R4372">
        <v>38.937324590000003</v>
      </c>
      <c r="S4372">
        <f t="shared" si="137"/>
        <v>1.6223885245833336</v>
      </c>
      <c r="T4372" t="s">
        <v>19</v>
      </c>
    </row>
    <row r="4373" spans="1:20" x14ac:dyDescent="0.25">
      <c r="A4373">
        <v>4372</v>
      </c>
      <c r="B4373" t="s">
        <v>1490</v>
      </c>
      <c r="C4373" t="s">
        <v>115</v>
      </c>
      <c r="D4373" t="str">
        <f t="shared" si="136"/>
        <v>Neely Daniel</v>
      </c>
      <c r="E4373" t="s">
        <v>22</v>
      </c>
      <c r="F4373" t="s">
        <v>30</v>
      </c>
      <c r="G4373" t="s">
        <v>611</v>
      </c>
      <c r="H4373" t="s">
        <v>612</v>
      </c>
      <c r="I4373" t="s">
        <v>30</v>
      </c>
      <c r="J4373" t="s">
        <v>19</v>
      </c>
      <c r="K4373" t="str">
        <f>INDEX(Table6[Column1],MATCH(L4373,Table6[Column2]))</f>
        <v>Young Adults</v>
      </c>
      <c r="L4373">
        <v>39.277315250000001</v>
      </c>
      <c r="M4373" t="str">
        <f>VLOOKUP(L4373,Table1[],2)</f>
        <v>30 - 39</v>
      </c>
      <c r="N4373" t="str">
        <f>INDEX(Table7[Column1],MATCH(O4373,Table7[Column2]))</f>
        <v>Learning Stage</v>
      </c>
      <c r="O4373">
        <v>4.6601608099999998</v>
      </c>
      <c r="P4373" t="str">
        <f>VLOOKUP(O4373,Table13[],2)</f>
        <v>1 - 5</v>
      </c>
      <c r="Q4373" t="str">
        <f>INDEX(Table8[Column1],MATCH(R4373,Table8[Column2]))</f>
        <v>Scheduled</v>
      </c>
      <c r="R4373">
        <v>13.638702869999999</v>
      </c>
      <c r="S4373">
        <f t="shared" si="137"/>
        <v>0.56827928625000002</v>
      </c>
      <c r="T4373" t="s">
        <v>19</v>
      </c>
    </row>
    <row r="4374" spans="1:20" x14ac:dyDescent="0.25">
      <c r="A4374">
        <v>4373</v>
      </c>
      <c r="B4374" t="s">
        <v>337</v>
      </c>
      <c r="C4374" t="s">
        <v>3895</v>
      </c>
      <c r="D4374" t="str">
        <f t="shared" si="136"/>
        <v>Phillips Ira</v>
      </c>
      <c r="E4374" t="s">
        <v>22</v>
      </c>
      <c r="F4374" t="s">
        <v>1206</v>
      </c>
      <c r="G4374" t="s">
        <v>2305</v>
      </c>
      <c r="H4374" t="s">
        <v>1826</v>
      </c>
      <c r="I4374" t="s">
        <v>90</v>
      </c>
      <c r="J4374" t="s">
        <v>19</v>
      </c>
      <c r="K4374" t="str">
        <f>INDEX(Table6[Column1],MATCH(L4374,Table6[Column2]))</f>
        <v>Young Adults</v>
      </c>
      <c r="L4374">
        <v>30.71942065</v>
      </c>
      <c r="M4374" t="str">
        <f>VLOOKUP(L4374,Table1[],2)</f>
        <v>30 - 39</v>
      </c>
      <c r="N4374" t="str">
        <f>INDEX(Table7[Column1],MATCH(O4374,Table7[Column2]))</f>
        <v>Learning Stage</v>
      </c>
      <c r="O4374">
        <v>2.534150328</v>
      </c>
      <c r="P4374" t="str">
        <f>VLOOKUP(O4374,Table13[],2)</f>
        <v>1 - 5</v>
      </c>
      <c r="Q4374" t="str">
        <f>INDEX(Table8[Column1],MATCH(R4374,Table8[Column2]))</f>
        <v>Scheduled</v>
      </c>
      <c r="R4374">
        <v>0</v>
      </c>
      <c r="S4374">
        <f t="shared" si="137"/>
        <v>0</v>
      </c>
      <c r="T4374" t="s">
        <v>19</v>
      </c>
    </row>
    <row r="4375" spans="1:20" x14ac:dyDescent="0.25">
      <c r="A4375">
        <v>4374</v>
      </c>
      <c r="B4375" t="s">
        <v>2089</v>
      </c>
      <c r="C4375" t="s">
        <v>2142</v>
      </c>
      <c r="D4375" t="str">
        <f t="shared" si="136"/>
        <v>Hogan Shawn</v>
      </c>
      <c r="E4375" t="s">
        <v>22</v>
      </c>
      <c r="F4375" t="s">
        <v>113</v>
      </c>
      <c r="G4375" t="s">
        <v>2305</v>
      </c>
      <c r="H4375" t="s">
        <v>1826</v>
      </c>
      <c r="I4375" t="s">
        <v>24</v>
      </c>
      <c r="J4375" t="s">
        <v>19</v>
      </c>
      <c r="K4375" t="str">
        <f>INDEX(Table6[Column1],MATCH(L4375,Table6[Column2]))</f>
        <v>Young Adults</v>
      </c>
      <c r="L4375">
        <v>35.635006439999998</v>
      </c>
      <c r="M4375" t="str">
        <f>VLOOKUP(L4375,Table1[],2)</f>
        <v>30 - 39</v>
      </c>
      <c r="N4375" t="str">
        <f>INDEX(Table7[Column1],MATCH(O4375,Table7[Column2]))</f>
        <v>Learning Stage</v>
      </c>
      <c r="O4375">
        <v>5.1174369779999997</v>
      </c>
      <c r="P4375" t="str">
        <f>VLOOKUP(O4375,Table13[],2)</f>
        <v>1 - 5</v>
      </c>
      <c r="Q4375" t="str">
        <f>INDEX(Table8[Column1],MATCH(R4375,Table8[Column2]))</f>
        <v>Maintained</v>
      </c>
      <c r="R4375">
        <v>55.361439089999998</v>
      </c>
      <c r="S4375">
        <f t="shared" si="137"/>
        <v>2.3067266287499999</v>
      </c>
      <c r="T4375" t="s">
        <v>19</v>
      </c>
    </row>
    <row r="4376" spans="1:20" x14ac:dyDescent="0.25">
      <c r="A4376">
        <v>4375</v>
      </c>
      <c r="B4376" t="s">
        <v>1320</v>
      </c>
      <c r="C4376" t="s">
        <v>56</v>
      </c>
      <c r="D4376" t="str">
        <f t="shared" si="136"/>
        <v>Minter James</v>
      </c>
      <c r="E4376" t="s">
        <v>22</v>
      </c>
      <c r="F4376" t="s">
        <v>127</v>
      </c>
      <c r="G4376" t="s">
        <v>17</v>
      </c>
      <c r="H4376" t="s">
        <v>18</v>
      </c>
      <c r="I4376" t="s">
        <v>127</v>
      </c>
      <c r="J4376" t="s">
        <v>19</v>
      </c>
      <c r="K4376" t="str">
        <f>INDEX(Table6[Column1],MATCH(L4376,Table6[Column2]))</f>
        <v>Young Adults</v>
      </c>
      <c r="L4376">
        <v>33.815596739999997</v>
      </c>
      <c r="M4376" t="str">
        <f>VLOOKUP(L4376,Table1[],2)</f>
        <v>30 - 39</v>
      </c>
      <c r="N4376" t="str">
        <f>INDEX(Table7[Column1],MATCH(O4376,Table7[Column2]))</f>
        <v>Fitting in Stage</v>
      </c>
      <c r="O4376">
        <v>6.1579936169999998</v>
      </c>
      <c r="P4376" t="str">
        <f>VLOOKUP(O4376,Table13[],2)</f>
        <v>6 - 10</v>
      </c>
      <c r="Q4376" t="str">
        <f>INDEX(Table8[Column1],MATCH(R4376,Table8[Column2]))</f>
        <v>Scheduled</v>
      </c>
      <c r="R4376">
        <v>26.46432441</v>
      </c>
      <c r="S4376">
        <f t="shared" si="137"/>
        <v>1.10268018375</v>
      </c>
      <c r="T4376" t="s">
        <v>19</v>
      </c>
    </row>
    <row r="4377" spans="1:20" x14ac:dyDescent="0.25">
      <c r="A4377">
        <v>4376</v>
      </c>
      <c r="B4377" t="s">
        <v>3896</v>
      </c>
      <c r="C4377" t="s">
        <v>183</v>
      </c>
      <c r="D4377" t="str">
        <f t="shared" si="136"/>
        <v>Rutherford Donald</v>
      </c>
      <c r="E4377" t="s">
        <v>22</v>
      </c>
      <c r="F4377" t="s">
        <v>38</v>
      </c>
      <c r="G4377" t="s">
        <v>820</v>
      </c>
      <c r="H4377" t="s">
        <v>821</v>
      </c>
      <c r="I4377" t="s">
        <v>38</v>
      </c>
      <c r="J4377" t="s">
        <v>19</v>
      </c>
      <c r="K4377" t="str">
        <f>INDEX(Table6[Column1],MATCH(L4377,Table6[Column2]))</f>
        <v>Adults</v>
      </c>
      <c r="L4377">
        <v>49.430391839999999</v>
      </c>
      <c r="M4377" t="str">
        <f>VLOOKUP(L4377,Table1[],2)</f>
        <v>40 - 49</v>
      </c>
      <c r="N4377" t="str">
        <f>INDEX(Table7[Column1],MATCH(O4377,Table7[Column2]))</f>
        <v>Learning Stage</v>
      </c>
      <c r="O4377">
        <v>5.4710599970000002</v>
      </c>
      <c r="P4377" t="str">
        <f>VLOOKUP(O4377,Table13[],2)</f>
        <v>1 - 5</v>
      </c>
      <c r="Q4377" t="str">
        <f>INDEX(Table8[Column1],MATCH(R4377,Table8[Column2]))</f>
        <v>Habitual</v>
      </c>
      <c r="R4377">
        <v>117.3993107</v>
      </c>
      <c r="S4377">
        <f t="shared" si="137"/>
        <v>4.8916379458333328</v>
      </c>
      <c r="T4377" t="s">
        <v>19</v>
      </c>
    </row>
    <row r="4378" spans="1:20" x14ac:dyDescent="0.25">
      <c r="A4378">
        <v>4377</v>
      </c>
      <c r="B4378" t="s">
        <v>428</v>
      </c>
      <c r="C4378" t="s">
        <v>396</v>
      </c>
      <c r="D4378" t="str">
        <f t="shared" si="136"/>
        <v>Russell Sarah</v>
      </c>
      <c r="E4378" t="s">
        <v>15</v>
      </c>
      <c r="F4378" t="s">
        <v>825</v>
      </c>
      <c r="G4378" t="s">
        <v>2305</v>
      </c>
      <c r="H4378" t="s">
        <v>1826</v>
      </c>
      <c r="I4378" t="s">
        <v>157</v>
      </c>
      <c r="J4378" t="s">
        <v>19</v>
      </c>
      <c r="K4378" t="str">
        <f>INDEX(Table6[Column1],MATCH(L4378,Table6[Column2]))</f>
        <v>Young Adults</v>
      </c>
      <c r="L4378">
        <v>37.790831539999999</v>
      </c>
      <c r="M4378" t="str">
        <f>VLOOKUP(L4378,Table1[],2)</f>
        <v>30 - 39</v>
      </c>
      <c r="N4378" t="str">
        <f>INDEX(Table7[Column1],MATCH(O4378,Table7[Column2]))</f>
        <v>Learning Stage</v>
      </c>
      <c r="O4378">
        <v>2.149573459</v>
      </c>
      <c r="P4378" t="str">
        <f>VLOOKUP(O4378,Table13[],2)</f>
        <v>1 - 5</v>
      </c>
      <c r="Q4378" t="str">
        <f>INDEX(Table8[Column1],MATCH(R4378,Table8[Column2]))</f>
        <v>Scheduled</v>
      </c>
      <c r="R4378">
        <v>35.414174189999997</v>
      </c>
      <c r="S4378">
        <f t="shared" si="137"/>
        <v>1.4755905912499998</v>
      </c>
      <c r="T4378" t="s">
        <v>19</v>
      </c>
    </row>
    <row r="4379" spans="1:20" x14ac:dyDescent="0.25">
      <c r="A4379">
        <v>4378</v>
      </c>
      <c r="B4379" t="s">
        <v>479</v>
      </c>
      <c r="C4379" t="s">
        <v>1563</v>
      </c>
      <c r="D4379" t="str">
        <f t="shared" si="136"/>
        <v>Dunn Fred</v>
      </c>
      <c r="E4379" t="s">
        <v>22</v>
      </c>
      <c r="F4379" t="s">
        <v>84</v>
      </c>
      <c r="G4379" t="s">
        <v>2305</v>
      </c>
      <c r="H4379" t="s">
        <v>1826</v>
      </c>
      <c r="I4379" t="s">
        <v>84</v>
      </c>
      <c r="J4379" t="s">
        <v>19</v>
      </c>
      <c r="K4379" t="str">
        <f>INDEX(Table6[Column1],MATCH(L4379,Table6[Column2]))</f>
        <v>Young Adults</v>
      </c>
      <c r="L4379">
        <v>37.099671659999998</v>
      </c>
      <c r="M4379" t="str">
        <f>VLOOKUP(L4379,Table1[],2)</f>
        <v>30 - 39</v>
      </c>
      <c r="N4379" t="str">
        <f>INDEX(Table7[Column1],MATCH(O4379,Table7[Column2]))</f>
        <v>Learning Stage</v>
      </c>
      <c r="O4379">
        <v>4.9204141779999997</v>
      </c>
      <c r="P4379" t="str">
        <f>VLOOKUP(O4379,Table13[],2)</f>
        <v>1 - 5</v>
      </c>
      <c r="Q4379" t="str">
        <f>INDEX(Table8[Column1],MATCH(R4379,Table8[Column2]))</f>
        <v>Scheduled</v>
      </c>
      <c r="R4379">
        <v>5.9861224110000002</v>
      </c>
      <c r="S4379">
        <f t="shared" si="137"/>
        <v>0.24942176712500003</v>
      </c>
      <c r="T4379" t="s">
        <v>19</v>
      </c>
    </row>
    <row r="4380" spans="1:20" x14ac:dyDescent="0.25">
      <c r="A4380">
        <v>4379</v>
      </c>
      <c r="B4380" t="s">
        <v>2247</v>
      </c>
      <c r="C4380" t="s">
        <v>275</v>
      </c>
      <c r="D4380" t="str">
        <f t="shared" si="136"/>
        <v>Henderson Nancy</v>
      </c>
      <c r="E4380" t="s">
        <v>15</v>
      </c>
      <c r="F4380" t="s">
        <v>16</v>
      </c>
      <c r="G4380" t="s">
        <v>611</v>
      </c>
      <c r="H4380" t="s">
        <v>612</v>
      </c>
      <c r="I4380" t="s">
        <v>16</v>
      </c>
      <c r="J4380" t="s">
        <v>19</v>
      </c>
      <c r="K4380" t="str">
        <f>INDEX(Table6[Column1],MATCH(L4380,Table6[Column2]))</f>
        <v>Young Adults</v>
      </c>
      <c r="L4380">
        <v>32.163516219999998</v>
      </c>
      <c r="M4380" t="str">
        <f>VLOOKUP(L4380,Table1[],2)</f>
        <v>30 - 39</v>
      </c>
      <c r="N4380" t="str">
        <f>INDEX(Table7[Column1],MATCH(O4380,Table7[Column2]))</f>
        <v>Learning Stage</v>
      </c>
      <c r="O4380">
        <v>2.1084631850000002</v>
      </c>
      <c r="P4380" t="str">
        <f>VLOOKUP(O4380,Table13[],2)</f>
        <v>1 - 5</v>
      </c>
      <c r="Q4380" t="str">
        <f>INDEX(Table8[Column1],MATCH(R4380,Table8[Column2]))</f>
        <v>Scheduled</v>
      </c>
      <c r="R4380">
        <v>0</v>
      </c>
      <c r="S4380">
        <f t="shared" si="137"/>
        <v>0</v>
      </c>
      <c r="T4380" t="s">
        <v>19</v>
      </c>
    </row>
    <row r="4381" spans="1:20" x14ac:dyDescent="0.25">
      <c r="A4381">
        <v>4380</v>
      </c>
      <c r="B4381" t="s">
        <v>3897</v>
      </c>
      <c r="C4381" t="s">
        <v>899</v>
      </c>
      <c r="D4381" t="str">
        <f t="shared" si="136"/>
        <v>Fluker Martha</v>
      </c>
      <c r="E4381" t="s">
        <v>15</v>
      </c>
      <c r="F4381" t="s">
        <v>54</v>
      </c>
      <c r="G4381" t="s">
        <v>2305</v>
      </c>
      <c r="H4381" t="s">
        <v>1826</v>
      </c>
      <c r="I4381" t="s">
        <v>54</v>
      </c>
      <c r="J4381" t="s">
        <v>19</v>
      </c>
      <c r="K4381" t="str">
        <f>INDEX(Table6[Column1],MATCH(L4381,Table6[Column2]))</f>
        <v>Adults</v>
      </c>
      <c r="L4381">
        <v>47.749078240000003</v>
      </c>
      <c r="M4381" t="str">
        <f>VLOOKUP(L4381,Table1[],2)</f>
        <v>40 - 49</v>
      </c>
      <c r="N4381" t="str">
        <f>INDEX(Table7[Column1],MATCH(O4381,Table7[Column2]))</f>
        <v>Learning Stage</v>
      </c>
      <c r="O4381">
        <v>3.7483689120000001</v>
      </c>
      <c r="P4381" t="str">
        <f>VLOOKUP(O4381,Table13[],2)</f>
        <v>1 - 5</v>
      </c>
      <c r="Q4381" t="str">
        <f>INDEX(Table8[Column1],MATCH(R4381,Table8[Column2]))</f>
        <v>Habitual</v>
      </c>
      <c r="R4381">
        <v>95.557291019999994</v>
      </c>
      <c r="S4381">
        <f t="shared" si="137"/>
        <v>3.9815537924999997</v>
      </c>
      <c r="T4381" t="s">
        <v>19</v>
      </c>
    </row>
    <row r="4382" spans="1:20" x14ac:dyDescent="0.25">
      <c r="A4382">
        <v>4381</v>
      </c>
      <c r="B4382" t="s">
        <v>3898</v>
      </c>
      <c r="C4382" t="s">
        <v>52</v>
      </c>
      <c r="D4382" t="str">
        <f t="shared" si="136"/>
        <v>Conover John</v>
      </c>
      <c r="E4382" t="s">
        <v>22</v>
      </c>
      <c r="F4382" t="s">
        <v>189</v>
      </c>
      <c r="G4382" t="s">
        <v>1060</v>
      </c>
      <c r="H4382" t="s">
        <v>1061</v>
      </c>
      <c r="I4382" t="s">
        <v>46</v>
      </c>
      <c r="J4382" t="s">
        <v>19</v>
      </c>
      <c r="K4382" t="str">
        <f>INDEX(Table6[Column1],MATCH(L4382,Table6[Column2]))</f>
        <v>Adults</v>
      </c>
      <c r="L4382">
        <v>45.98152975</v>
      </c>
      <c r="M4382" t="str">
        <f>VLOOKUP(L4382,Table1[],2)</f>
        <v>40 - 49</v>
      </c>
      <c r="N4382" t="str">
        <f>INDEX(Table7[Column1],MATCH(O4382,Table7[Column2]))</f>
        <v>Learning Stage</v>
      </c>
      <c r="O4382">
        <v>4.2244468309999998</v>
      </c>
      <c r="P4382" t="str">
        <f>VLOOKUP(O4382,Table13[],2)</f>
        <v>1 - 5</v>
      </c>
      <c r="Q4382" t="str">
        <f>INDEX(Table8[Column1],MATCH(R4382,Table8[Column2]))</f>
        <v>Scheduled</v>
      </c>
      <c r="R4382">
        <v>35.11201939</v>
      </c>
      <c r="S4382">
        <f t="shared" si="137"/>
        <v>1.4630008079166665</v>
      </c>
      <c r="T4382" t="s">
        <v>19</v>
      </c>
    </row>
    <row r="4383" spans="1:20" x14ac:dyDescent="0.25">
      <c r="A4383">
        <v>4382</v>
      </c>
      <c r="B4383" t="s">
        <v>156</v>
      </c>
      <c r="C4383" t="s">
        <v>312</v>
      </c>
      <c r="D4383" t="str">
        <f t="shared" si="136"/>
        <v>Mejia Terry</v>
      </c>
      <c r="E4383" t="s">
        <v>15</v>
      </c>
      <c r="F4383" t="s">
        <v>277</v>
      </c>
      <c r="G4383" t="s">
        <v>2305</v>
      </c>
      <c r="H4383" t="s">
        <v>1826</v>
      </c>
      <c r="I4383" t="s">
        <v>277</v>
      </c>
      <c r="J4383" t="s">
        <v>19</v>
      </c>
      <c r="K4383" t="str">
        <f>INDEX(Table6[Column1],MATCH(L4383,Table6[Column2]))</f>
        <v>Elders</v>
      </c>
      <c r="L4383">
        <v>50.239722669999999</v>
      </c>
      <c r="M4383" t="str">
        <f>VLOOKUP(L4383,Table1[],2)</f>
        <v>50 - 59</v>
      </c>
      <c r="N4383" t="str">
        <f>INDEX(Table7[Column1],MATCH(O4383,Table7[Column2]))</f>
        <v>Learning Stage</v>
      </c>
      <c r="O4383">
        <v>2.8745506019999998</v>
      </c>
      <c r="P4383" t="str">
        <f>VLOOKUP(O4383,Table13[],2)</f>
        <v>1 - 5</v>
      </c>
      <c r="Q4383" t="str">
        <f>INDEX(Table8[Column1],MATCH(R4383,Table8[Column2]))</f>
        <v>Habitual</v>
      </c>
      <c r="R4383">
        <v>114.4674042</v>
      </c>
      <c r="S4383">
        <f t="shared" si="137"/>
        <v>4.7694751750000002</v>
      </c>
      <c r="T4383" t="s">
        <v>19</v>
      </c>
    </row>
    <row r="4384" spans="1:20" x14ac:dyDescent="0.25">
      <c r="A4384">
        <v>4383</v>
      </c>
      <c r="B4384" t="s">
        <v>3899</v>
      </c>
      <c r="C4384" t="s">
        <v>1232</v>
      </c>
      <c r="D4384" t="str">
        <f t="shared" si="136"/>
        <v>Salmons Joel</v>
      </c>
      <c r="E4384" t="s">
        <v>22</v>
      </c>
      <c r="F4384" t="s">
        <v>176</v>
      </c>
      <c r="G4384" t="s">
        <v>2305</v>
      </c>
      <c r="H4384" t="s">
        <v>1826</v>
      </c>
      <c r="I4384" t="s">
        <v>134</v>
      </c>
      <c r="J4384" t="s">
        <v>19</v>
      </c>
      <c r="K4384" t="str">
        <f>INDEX(Table6[Column1],MATCH(L4384,Table6[Column2]))</f>
        <v>Elders</v>
      </c>
      <c r="L4384">
        <v>50.378803300000001</v>
      </c>
      <c r="M4384" t="str">
        <f>VLOOKUP(L4384,Table1[],2)</f>
        <v>50 - 59</v>
      </c>
      <c r="N4384" t="str">
        <f>INDEX(Table7[Column1],MATCH(O4384,Table7[Column2]))</f>
        <v>Fitting in Stage</v>
      </c>
      <c r="O4384">
        <v>6.9520903560000002</v>
      </c>
      <c r="P4384" t="str">
        <f>VLOOKUP(O4384,Table13[],2)</f>
        <v>6 - 10</v>
      </c>
      <c r="Q4384" t="str">
        <f>INDEX(Table8[Column1],MATCH(R4384,Table8[Column2]))</f>
        <v>Habitual</v>
      </c>
      <c r="R4384">
        <v>91.126871820000005</v>
      </c>
      <c r="S4384">
        <f t="shared" si="137"/>
        <v>3.7969529925000001</v>
      </c>
      <c r="T4384" t="s">
        <v>19</v>
      </c>
    </row>
    <row r="4385" spans="1:20" x14ac:dyDescent="0.25">
      <c r="A4385">
        <v>4384</v>
      </c>
      <c r="B4385" t="s">
        <v>3278</v>
      </c>
      <c r="C4385" t="s">
        <v>340</v>
      </c>
      <c r="D4385" t="str">
        <f t="shared" si="136"/>
        <v>Nunez Christopher</v>
      </c>
      <c r="E4385" t="s">
        <v>22</v>
      </c>
      <c r="F4385" t="s">
        <v>30</v>
      </c>
      <c r="G4385" t="s">
        <v>611</v>
      </c>
      <c r="H4385" t="s">
        <v>612</v>
      </c>
      <c r="I4385" t="s">
        <v>30</v>
      </c>
      <c r="J4385" t="s">
        <v>19</v>
      </c>
      <c r="K4385" t="str">
        <f>INDEX(Table6[Column1],MATCH(L4385,Table6[Column2]))</f>
        <v>Adults</v>
      </c>
      <c r="L4385">
        <v>43.611428619999998</v>
      </c>
      <c r="M4385" t="str">
        <f>VLOOKUP(L4385,Table1[],2)</f>
        <v>40 - 49</v>
      </c>
      <c r="N4385" t="str">
        <f>INDEX(Table7[Column1],MATCH(O4385,Table7[Column2]))</f>
        <v>Learning Stage</v>
      </c>
      <c r="O4385">
        <v>1.388586358</v>
      </c>
      <c r="P4385" t="str">
        <f>VLOOKUP(O4385,Table13[],2)</f>
        <v>1 - 5</v>
      </c>
      <c r="Q4385" t="str">
        <f>INDEX(Table8[Column1],MATCH(R4385,Table8[Column2]))</f>
        <v>Maintained</v>
      </c>
      <c r="R4385">
        <v>67.518507540000002</v>
      </c>
      <c r="S4385">
        <f t="shared" si="137"/>
        <v>2.8132711475000001</v>
      </c>
      <c r="T4385" t="s">
        <v>19</v>
      </c>
    </row>
    <row r="4386" spans="1:20" x14ac:dyDescent="0.25">
      <c r="A4386">
        <v>4385</v>
      </c>
      <c r="B4386" t="s">
        <v>2670</v>
      </c>
      <c r="C4386" t="s">
        <v>813</v>
      </c>
      <c r="D4386" t="str">
        <f t="shared" si="136"/>
        <v>Bruce April</v>
      </c>
      <c r="E4386" t="s">
        <v>15</v>
      </c>
      <c r="F4386" t="s">
        <v>38</v>
      </c>
      <c r="G4386" t="s">
        <v>820</v>
      </c>
      <c r="H4386" t="s">
        <v>821</v>
      </c>
      <c r="I4386" t="s">
        <v>38</v>
      </c>
      <c r="J4386" t="s">
        <v>19</v>
      </c>
      <c r="K4386" t="str">
        <f>INDEX(Table6[Column1],MATCH(L4386,Table6[Column2]))</f>
        <v>Elders</v>
      </c>
      <c r="L4386">
        <v>51.10028423</v>
      </c>
      <c r="M4386" t="str">
        <f>VLOOKUP(L4386,Table1[],2)</f>
        <v>50 - 59</v>
      </c>
      <c r="N4386" t="str">
        <f>INDEX(Table7[Column1],MATCH(O4386,Table7[Column2]))</f>
        <v>Learning Stage</v>
      </c>
      <c r="O4386">
        <v>4.338429348</v>
      </c>
      <c r="P4386" t="str">
        <f>VLOOKUP(O4386,Table13[],2)</f>
        <v>1 - 5</v>
      </c>
      <c r="Q4386" t="str">
        <f>INDEX(Table8[Column1],MATCH(R4386,Table8[Column2]))</f>
        <v>Unexcused</v>
      </c>
      <c r="R4386">
        <v>170.8171945</v>
      </c>
      <c r="S4386">
        <f t="shared" si="137"/>
        <v>7.1173831041666666</v>
      </c>
      <c r="T4386" t="s">
        <v>19</v>
      </c>
    </row>
    <row r="4387" spans="1:20" x14ac:dyDescent="0.25">
      <c r="A4387">
        <v>4386</v>
      </c>
      <c r="B4387" t="s">
        <v>3900</v>
      </c>
      <c r="C4387" t="s">
        <v>1853</v>
      </c>
      <c r="D4387" t="str">
        <f t="shared" si="136"/>
        <v>Deckard Tara</v>
      </c>
      <c r="E4387" t="s">
        <v>15</v>
      </c>
      <c r="F4387" t="s">
        <v>666</v>
      </c>
      <c r="G4387" t="s">
        <v>17</v>
      </c>
      <c r="H4387" t="s">
        <v>18</v>
      </c>
      <c r="I4387" t="s">
        <v>157</v>
      </c>
      <c r="J4387" t="s">
        <v>19</v>
      </c>
      <c r="K4387" t="str">
        <f>INDEX(Table6[Column1],MATCH(L4387,Table6[Column2]))</f>
        <v>Young Adults</v>
      </c>
      <c r="L4387">
        <v>31.53205268</v>
      </c>
      <c r="M4387" t="str">
        <f>VLOOKUP(L4387,Table1[],2)</f>
        <v>30 - 39</v>
      </c>
      <c r="N4387" t="str">
        <f>INDEX(Table7[Column1],MATCH(O4387,Table7[Column2]))</f>
        <v>Learning Stage</v>
      </c>
      <c r="O4387">
        <v>2.3698580840000001</v>
      </c>
      <c r="P4387" t="str">
        <f>VLOOKUP(O4387,Table13[],2)</f>
        <v>1 - 5</v>
      </c>
      <c r="Q4387" t="str">
        <f>INDEX(Table8[Column1],MATCH(R4387,Table8[Column2]))</f>
        <v>Scheduled</v>
      </c>
      <c r="R4387">
        <v>0</v>
      </c>
      <c r="S4387">
        <f t="shared" si="137"/>
        <v>0</v>
      </c>
      <c r="T4387" t="s">
        <v>19</v>
      </c>
    </row>
    <row r="4388" spans="1:20" x14ac:dyDescent="0.25">
      <c r="A4388">
        <v>4387</v>
      </c>
      <c r="B4388" t="s">
        <v>3901</v>
      </c>
      <c r="C4388" t="s">
        <v>3902</v>
      </c>
      <c r="D4388" t="str">
        <f t="shared" si="136"/>
        <v>Hecht Brandy</v>
      </c>
      <c r="E4388" t="s">
        <v>15</v>
      </c>
      <c r="F4388" t="s">
        <v>38</v>
      </c>
      <c r="G4388" t="s">
        <v>820</v>
      </c>
      <c r="H4388" t="s">
        <v>821</v>
      </c>
      <c r="I4388" t="s">
        <v>38</v>
      </c>
      <c r="J4388" t="s">
        <v>19</v>
      </c>
      <c r="K4388" t="str">
        <f>INDEX(Table6[Column1],MATCH(L4388,Table6[Column2]))</f>
        <v>Adults</v>
      </c>
      <c r="L4388">
        <v>44.258648809999997</v>
      </c>
      <c r="M4388" t="str">
        <f>VLOOKUP(L4388,Table1[],2)</f>
        <v>40 - 49</v>
      </c>
      <c r="N4388" t="str">
        <f>INDEX(Table7[Column1],MATCH(O4388,Table7[Column2]))</f>
        <v>Learning Stage</v>
      </c>
      <c r="O4388">
        <v>2.1516085629999999</v>
      </c>
      <c r="P4388" t="str">
        <f>VLOOKUP(O4388,Table13[],2)</f>
        <v>1 - 5</v>
      </c>
      <c r="Q4388" t="str">
        <f>INDEX(Table8[Column1],MATCH(R4388,Table8[Column2]))</f>
        <v>Maintained</v>
      </c>
      <c r="R4388">
        <v>64.116318079999999</v>
      </c>
      <c r="S4388">
        <f t="shared" si="137"/>
        <v>2.6715132533333334</v>
      </c>
      <c r="T4388" t="s">
        <v>19</v>
      </c>
    </row>
    <row r="4389" spans="1:20" x14ac:dyDescent="0.25">
      <c r="A4389">
        <v>4388</v>
      </c>
      <c r="B4389" t="s">
        <v>3903</v>
      </c>
      <c r="C4389" t="s">
        <v>93</v>
      </c>
      <c r="D4389" t="str">
        <f t="shared" si="136"/>
        <v>Dugan William</v>
      </c>
      <c r="E4389" t="s">
        <v>22</v>
      </c>
      <c r="F4389" t="s">
        <v>358</v>
      </c>
      <c r="G4389" t="s">
        <v>2305</v>
      </c>
      <c r="H4389" t="s">
        <v>1826</v>
      </c>
      <c r="I4389" t="s">
        <v>358</v>
      </c>
      <c r="J4389" t="s">
        <v>19</v>
      </c>
      <c r="K4389" t="str">
        <f>INDEX(Table6[Column1],MATCH(L4389,Table6[Column2]))</f>
        <v>Elders</v>
      </c>
      <c r="L4389">
        <v>56.758096889999997</v>
      </c>
      <c r="M4389" t="str">
        <f>VLOOKUP(L4389,Table1[],2)</f>
        <v>50 - 59</v>
      </c>
      <c r="N4389" t="str">
        <f>INDEX(Table7[Column1],MATCH(O4389,Table7[Column2]))</f>
        <v>Learning Stage</v>
      </c>
      <c r="O4389">
        <v>4.6726885149999999</v>
      </c>
      <c r="P4389" t="str">
        <f>VLOOKUP(O4389,Table13[],2)</f>
        <v>1 - 5</v>
      </c>
      <c r="Q4389" t="str">
        <f>INDEX(Table8[Column1],MATCH(R4389,Table8[Column2]))</f>
        <v>Excused</v>
      </c>
      <c r="R4389">
        <v>142.26669240000001</v>
      </c>
      <c r="S4389">
        <f t="shared" si="137"/>
        <v>5.9277788500000002</v>
      </c>
      <c r="T4389" t="s">
        <v>19</v>
      </c>
    </row>
    <row r="4390" spans="1:20" x14ac:dyDescent="0.25">
      <c r="A4390">
        <v>4389</v>
      </c>
      <c r="B4390" t="s">
        <v>2357</v>
      </c>
      <c r="C4390" t="s">
        <v>249</v>
      </c>
      <c r="D4390" t="str">
        <f t="shared" si="136"/>
        <v>Colon Esther</v>
      </c>
      <c r="E4390" t="s">
        <v>15</v>
      </c>
      <c r="F4390" t="s">
        <v>2325</v>
      </c>
      <c r="G4390" t="s">
        <v>2305</v>
      </c>
      <c r="H4390" t="s">
        <v>1826</v>
      </c>
      <c r="I4390" t="s">
        <v>24</v>
      </c>
      <c r="J4390" t="s">
        <v>19</v>
      </c>
      <c r="K4390" t="str">
        <f>INDEX(Table6[Column1],MATCH(L4390,Table6[Column2]))</f>
        <v>Elders</v>
      </c>
      <c r="L4390">
        <v>52.417293700000002</v>
      </c>
      <c r="M4390" t="str">
        <f>VLOOKUP(L4390,Table1[],2)</f>
        <v>50 - 59</v>
      </c>
      <c r="N4390" t="str">
        <f>INDEX(Table7[Column1],MATCH(O4390,Table7[Column2]))</f>
        <v>Learning Stage</v>
      </c>
      <c r="O4390">
        <v>4.9090438450000002</v>
      </c>
      <c r="P4390" t="str">
        <f>VLOOKUP(O4390,Table13[],2)</f>
        <v>1 - 5</v>
      </c>
      <c r="Q4390" t="str">
        <f>INDEX(Table8[Column1],MATCH(R4390,Table8[Column2]))</f>
        <v>Excused</v>
      </c>
      <c r="R4390">
        <v>155.75551569999999</v>
      </c>
      <c r="S4390">
        <f t="shared" si="137"/>
        <v>6.4898131541666659</v>
      </c>
      <c r="T4390" t="s">
        <v>19</v>
      </c>
    </row>
    <row r="4391" spans="1:20" x14ac:dyDescent="0.25">
      <c r="A4391">
        <v>4390</v>
      </c>
      <c r="B4391" t="s">
        <v>443</v>
      </c>
      <c r="C4391" t="s">
        <v>52</v>
      </c>
      <c r="D4391" t="str">
        <f t="shared" si="136"/>
        <v>Dennis John</v>
      </c>
      <c r="E4391" t="s">
        <v>22</v>
      </c>
      <c r="F4391" t="s">
        <v>38</v>
      </c>
      <c r="G4391" t="s">
        <v>1060</v>
      </c>
      <c r="H4391" t="s">
        <v>1061</v>
      </c>
      <c r="I4391" t="s">
        <v>38</v>
      </c>
      <c r="J4391" t="s">
        <v>19</v>
      </c>
      <c r="K4391" t="str">
        <f>INDEX(Table6[Column1],MATCH(L4391,Table6[Column2]))</f>
        <v>Elders</v>
      </c>
      <c r="L4391">
        <v>59.872544650000002</v>
      </c>
      <c r="M4391" t="str">
        <f>VLOOKUP(L4391,Table1[],2)</f>
        <v>50 - 59</v>
      </c>
      <c r="N4391" t="str">
        <f>INDEX(Table7[Column1],MATCH(O4391,Table7[Column2]))</f>
        <v>Fitting in Stage</v>
      </c>
      <c r="O4391">
        <v>6.9969516809999996</v>
      </c>
      <c r="P4391" t="str">
        <f>VLOOKUP(O4391,Table13[],2)</f>
        <v>6 - 10</v>
      </c>
      <c r="Q4391" t="str">
        <f>INDEX(Table8[Column1],MATCH(R4391,Table8[Column2]))</f>
        <v>Habitual</v>
      </c>
      <c r="R4391">
        <v>103.5688767</v>
      </c>
      <c r="S4391">
        <f t="shared" si="137"/>
        <v>4.3153698624999999</v>
      </c>
      <c r="T4391" t="s">
        <v>19</v>
      </c>
    </row>
    <row r="4392" spans="1:20" x14ac:dyDescent="0.25">
      <c r="A4392">
        <v>4391</v>
      </c>
      <c r="B4392" t="s">
        <v>3904</v>
      </c>
      <c r="C4392" t="s">
        <v>1169</v>
      </c>
      <c r="D4392" t="str">
        <f t="shared" si="136"/>
        <v>Benoit Bradley</v>
      </c>
      <c r="E4392" t="s">
        <v>22</v>
      </c>
      <c r="F4392" t="s">
        <v>664</v>
      </c>
      <c r="G4392" t="s">
        <v>820</v>
      </c>
      <c r="H4392" t="s">
        <v>821</v>
      </c>
      <c r="I4392" t="s">
        <v>664</v>
      </c>
      <c r="J4392" t="s">
        <v>19</v>
      </c>
      <c r="K4392" t="str">
        <f>INDEX(Table6[Column1],MATCH(L4392,Table6[Column2]))</f>
        <v>Adults</v>
      </c>
      <c r="L4392">
        <v>42.44088327</v>
      </c>
      <c r="M4392" t="str">
        <f>VLOOKUP(L4392,Table1[],2)</f>
        <v>40 - 49</v>
      </c>
      <c r="N4392" t="str">
        <f>INDEX(Table7[Column1],MATCH(O4392,Table7[Column2]))</f>
        <v>Learning Stage</v>
      </c>
      <c r="O4392">
        <v>5.5224566240000001</v>
      </c>
      <c r="P4392" t="str">
        <f>VLOOKUP(O4392,Table13[],2)</f>
        <v>1 - 5</v>
      </c>
      <c r="Q4392" t="str">
        <f>INDEX(Table8[Column1],MATCH(R4392,Table8[Column2]))</f>
        <v>Scheduled</v>
      </c>
      <c r="R4392">
        <v>22.550520519999999</v>
      </c>
      <c r="S4392">
        <f t="shared" si="137"/>
        <v>0.9396050216666666</v>
      </c>
      <c r="T4392" t="s">
        <v>19</v>
      </c>
    </row>
    <row r="4393" spans="1:20" x14ac:dyDescent="0.25">
      <c r="A4393">
        <v>4392</v>
      </c>
      <c r="B4393" t="s">
        <v>3905</v>
      </c>
      <c r="C4393" t="s">
        <v>144</v>
      </c>
      <c r="D4393" t="str">
        <f t="shared" si="136"/>
        <v>Redmond David</v>
      </c>
      <c r="E4393" t="s">
        <v>22</v>
      </c>
      <c r="F4393" t="s">
        <v>30</v>
      </c>
      <c r="G4393" t="s">
        <v>611</v>
      </c>
      <c r="H4393" t="s">
        <v>612</v>
      </c>
      <c r="I4393" t="s">
        <v>30</v>
      </c>
      <c r="J4393" t="s">
        <v>19</v>
      </c>
      <c r="K4393" t="str">
        <f>INDEX(Table6[Column1],MATCH(L4393,Table6[Column2]))</f>
        <v>Adults</v>
      </c>
      <c r="L4393">
        <v>47.511882</v>
      </c>
      <c r="M4393" t="str">
        <f>VLOOKUP(L4393,Table1[],2)</f>
        <v>40 - 49</v>
      </c>
      <c r="N4393" t="str">
        <f>INDEX(Table7[Column1],MATCH(O4393,Table7[Column2]))</f>
        <v>Learning Stage</v>
      </c>
      <c r="O4393">
        <v>5.2247285220000004</v>
      </c>
      <c r="P4393" t="str">
        <f>VLOOKUP(O4393,Table13[],2)</f>
        <v>1 - 5</v>
      </c>
      <c r="Q4393" t="str">
        <f>INDEX(Table8[Column1],MATCH(R4393,Table8[Column2]))</f>
        <v>Scheduled</v>
      </c>
      <c r="R4393">
        <v>17.48472774</v>
      </c>
      <c r="S4393">
        <f t="shared" si="137"/>
        <v>0.72853032250000005</v>
      </c>
      <c r="T4393" t="s">
        <v>19</v>
      </c>
    </row>
    <row r="4394" spans="1:20" x14ac:dyDescent="0.25">
      <c r="A4394">
        <v>4393</v>
      </c>
      <c r="B4394" t="s">
        <v>944</v>
      </c>
      <c r="C4394" t="s">
        <v>1105</v>
      </c>
      <c r="D4394" t="str">
        <f t="shared" si="136"/>
        <v>Payne Mark</v>
      </c>
      <c r="E4394" t="s">
        <v>22</v>
      </c>
      <c r="F4394" t="s">
        <v>38</v>
      </c>
      <c r="G4394" t="s">
        <v>820</v>
      </c>
      <c r="H4394" t="s">
        <v>821</v>
      </c>
      <c r="I4394" t="s">
        <v>38</v>
      </c>
      <c r="J4394" t="s">
        <v>19</v>
      </c>
      <c r="K4394" t="str">
        <f>INDEX(Table6[Column1],MATCH(L4394,Table6[Column2]))</f>
        <v>Adults</v>
      </c>
      <c r="L4394">
        <v>48.289766479999997</v>
      </c>
      <c r="M4394" t="str">
        <f>VLOOKUP(L4394,Table1[],2)</f>
        <v>40 - 49</v>
      </c>
      <c r="N4394" t="str">
        <f>INDEX(Table7[Column1],MATCH(O4394,Table7[Column2]))</f>
        <v>Learning Stage</v>
      </c>
      <c r="O4394">
        <v>5.1842563300000002</v>
      </c>
      <c r="P4394" t="str">
        <f>VLOOKUP(O4394,Table13[],2)</f>
        <v>1 - 5</v>
      </c>
      <c r="Q4394" t="str">
        <f>INDEX(Table8[Column1],MATCH(R4394,Table8[Column2]))</f>
        <v>Habitual</v>
      </c>
      <c r="R4394">
        <v>89.294757660000002</v>
      </c>
      <c r="S4394">
        <f t="shared" si="137"/>
        <v>3.7206149024999999</v>
      </c>
      <c r="T4394" t="s">
        <v>19</v>
      </c>
    </row>
    <row r="4395" spans="1:20" x14ac:dyDescent="0.25">
      <c r="A4395">
        <v>4394</v>
      </c>
      <c r="B4395" t="s">
        <v>2284</v>
      </c>
      <c r="C4395" t="s">
        <v>1512</v>
      </c>
      <c r="D4395" t="str">
        <f t="shared" si="136"/>
        <v>Aguiar Gene</v>
      </c>
      <c r="E4395" t="s">
        <v>22</v>
      </c>
      <c r="F4395" t="s">
        <v>369</v>
      </c>
      <c r="G4395" t="s">
        <v>1060</v>
      </c>
      <c r="H4395" t="s">
        <v>1061</v>
      </c>
      <c r="I4395" t="s">
        <v>369</v>
      </c>
      <c r="J4395" t="s">
        <v>19</v>
      </c>
      <c r="K4395" t="str">
        <f>INDEX(Table6[Column1],MATCH(L4395,Table6[Column2]))</f>
        <v>Young Adults</v>
      </c>
      <c r="L4395">
        <v>38.857377620000001</v>
      </c>
      <c r="M4395" t="str">
        <f>VLOOKUP(L4395,Table1[],2)</f>
        <v>30 - 39</v>
      </c>
      <c r="N4395" t="str">
        <f>INDEX(Table7[Column1],MATCH(O4395,Table7[Column2]))</f>
        <v>Learning Stage</v>
      </c>
      <c r="O4395">
        <v>3.0909594359999999</v>
      </c>
      <c r="P4395" t="str">
        <f>VLOOKUP(O4395,Table13[],2)</f>
        <v>1 - 5</v>
      </c>
      <c r="Q4395" t="str">
        <f>INDEX(Table8[Column1],MATCH(R4395,Table8[Column2]))</f>
        <v>Maintained</v>
      </c>
      <c r="R4395">
        <v>54.710561210000002</v>
      </c>
      <c r="S4395">
        <f t="shared" si="137"/>
        <v>2.2796067170833334</v>
      </c>
      <c r="T4395" t="s">
        <v>19</v>
      </c>
    </row>
    <row r="4396" spans="1:20" x14ac:dyDescent="0.25">
      <c r="A4396">
        <v>4395</v>
      </c>
      <c r="B4396" t="s">
        <v>34</v>
      </c>
      <c r="C4396" t="s">
        <v>3906</v>
      </c>
      <c r="D4396" t="str">
        <f t="shared" si="136"/>
        <v>Jones Rhea</v>
      </c>
      <c r="E4396" t="s">
        <v>15</v>
      </c>
      <c r="F4396" t="s">
        <v>1434</v>
      </c>
      <c r="G4396" t="s">
        <v>17</v>
      </c>
      <c r="H4396" t="s">
        <v>18</v>
      </c>
      <c r="I4396" t="s">
        <v>1435</v>
      </c>
      <c r="J4396" t="s">
        <v>19</v>
      </c>
      <c r="K4396" t="str">
        <f>INDEX(Table6[Column1],MATCH(L4396,Table6[Column2]))</f>
        <v>Young Adults</v>
      </c>
      <c r="L4396">
        <v>35.312910379999998</v>
      </c>
      <c r="M4396" t="str">
        <f>VLOOKUP(L4396,Table1[],2)</f>
        <v>30 - 39</v>
      </c>
      <c r="N4396" t="str">
        <f>INDEX(Table7[Column1],MATCH(O4396,Table7[Column2]))</f>
        <v>Learning Stage</v>
      </c>
      <c r="O4396">
        <v>5.8666354299999997</v>
      </c>
      <c r="P4396" t="str">
        <f>VLOOKUP(O4396,Table13[],2)</f>
        <v>1 - 5</v>
      </c>
      <c r="Q4396" t="str">
        <f>INDEX(Table8[Column1],MATCH(R4396,Table8[Column2]))</f>
        <v>Scheduled</v>
      </c>
      <c r="R4396">
        <v>0</v>
      </c>
      <c r="S4396">
        <f t="shared" si="137"/>
        <v>0</v>
      </c>
      <c r="T4396" t="s">
        <v>19</v>
      </c>
    </row>
    <row r="4397" spans="1:20" x14ac:dyDescent="0.25">
      <c r="A4397">
        <v>4396</v>
      </c>
      <c r="B4397" t="s">
        <v>2736</v>
      </c>
      <c r="C4397" t="s">
        <v>56</v>
      </c>
      <c r="D4397" t="str">
        <f t="shared" si="136"/>
        <v>Padilla James</v>
      </c>
      <c r="E4397" t="s">
        <v>22</v>
      </c>
      <c r="F4397" t="s">
        <v>407</v>
      </c>
      <c r="G4397" t="s">
        <v>17</v>
      </c>
      <c r="H4397" t="s">
        <v>18</v>
      </c>
      <c r="I4397" t="s">
        <v>407</v>
      </c>
      <c r="J4397" t="s">
        <v>19</v>
      </c>
      <c r="K4397" t="str">
        <f>INDEX(Table6[Column1],MATCH(L4397,Table6[Column2]))</f>
        <v>Adults</v>
      </c>
      <c r="L4397">
        <v>42.576115569999999</v>
      </c>
      <c r="M4397" t="str">
        <f>VLOOKUP(L4397,Table1[],2)</f>
        <v>40 - 49</v>
      </c>
      <c r="N4397" t="str">
        <f>INDEX(Table7[Column1],MATCH(O4397,Table7[Column2]))</f>
        <v>Learning Stage</v>
      </c>
      <c r="O4397">
        <v>5.6622782389999999</v>
      </c>
      <c r="P4397" t="str">
        <f>VLOOKUP(O4397,Table13[],2)</f>
        <v>1 - 5</v>
      </c>
      <c r="Q4397" t="str">
        <f>INDEX(Table8[Column1],MATCH(R4397,Table8[Column2]))</f>
        <v>Scheduled</v>
      </c>
      <c r="R4397">
        <v>11.944142769999999</v>
      </c>
      <c r="S4397">
        <f t="shared" si="137"/>
        <v>0.49767261541666663</v>
      </c>
      <c r="T4397" t="s">
        <v>19</v>
      </c>
    </row>
    <row r="4398" spans="1:20" x14ac:dyDescent="0.25">
      <c r="A4398">
        <v>4397</v>
      </c>
      <c r="B4398" t="s">
        <v>3907</v>
      </c>
      <c r="C4398" t="s">
        <v>426</v>
      </c>
      <c r="D4398" t="str">
        <f t="shared" si="136"/>
        <v>Patricio George</v>
      </c>
      <c r="E4398" t="s">
        <v>22</v>
      </c>
      <c r="F4398" t="s">
        <v>38</v>
      </c>
      <c r="G4398" t="s">
        <v>820</v>
      </c>
      <c r="H4398" t="s">
        <v>821</v>
      </c>
      <c r="I4398" t="s">
        <v>38</v>
      </c>
      <c r="J4398" t="s">
        <v>19</v>
      </c>
      <c r="K4398" t="str">
        <f>INDEX(Table6[Column1],MATCH(L4398,Table6[Column2]))</f>
        <v>Young Adults</v>
      </c>
      <c r="L4398">
        <v>32.194501010000003</v>
      </c>
      <c r="M4398" t="str">
        <f>VLOOKUP(L4398,Table1[],2)</f>
        <v>30 - 39</v>
      </c>
      <c r="N4398" t="str">
        <f>INDEX(Table7[Column1],MATCH(O4398,Table7[Column2]))</f>
        <v>Learning Stage</v>
      </c>
      <c r="O4398">
        <v>4.586078369</v>
      </c>
      <c r="P4398" t="str">
        <f>VLOOKUP(O4398,Table13[],2)</f>
        <v>1 - 5</v>
      </c>
      <c r="Q4398" t="str">
        <f>INDEX(Table8[Column1],MATCH(R4398,Table8[Column2]))</f>
        <v>Scheduled</v>
      </c>
      <c r="R4398">
        <v>0</v>
      </c>
      <c r="S4398">
        <f t="shared" si="137"/>
        <v>0</v>
      </c>
      <c r="T4398" t="s">
        <v>19</v>
      </c>
    </row>
    <row r="4399" spans="1:20" x14ac:dyDescent="0.25">
      <c r="A4399">
        <v>4398</v>
      </c>
      <c r="B4399" t="s">
        <v>1038</v>
      </c>
      <c r="C4399" t="s">
        <v>66</v>
      </c>
      <c r="D4399" t="str">
        <f t="shared" si="136"/>
        <v>Pullen Anne</v>
      </c>
      <c r="E4399" t="s">
        <v>15</v>
      </c>
      <c r="F4399" t="s">
        <v>16</v>
      </c>
      <c r="G4399" t="s">
        <v>611</v>
      </c>
      <c r="H4399" t="s">
        <v>612</v>
      </c>
      <c r="I4399" t="s">
        <v>16</v>
      </c>
      <c r="J4399" t="s">
        <v>19</v>
      </c>
      <c r="K4399" t="str">
        <f>INDEX(Table6[Column1],MATCH(L4399,Table6[Column2]))</f>
        <v>Elders</v>
      </c>
      <c r="L4399">
        <v>52.669240940000002</v>
      </c>
      <c r="M4399" t="str">
        <f>VLOOKUP(L4399,Table1[],2)</f>
        <v>50 - 59</v>
      </c>
      <c r="N4399" t="str">
        <f>INDEX(Table7[Column1],MATCH(O4399,Table7[Column2]))</f>
        <v>Learning Stage</v>
      </c>
      <c r="O4399">
        <v>2.9268420270000002</v>
      </c>
      <c r="P4399" t="str">
        <f>VLOOKUP(O4399,Table13[],2)</f>
        <v>1 - 5</v>
      </c>
      <c r="Q4399" t="str">
        <f>INDEX(Table8[Column1],MATCH(R4399,Table8[Column2]))</f>
        <v>Excused</v>
      </c>
      <c r="R4399">
        <v>137.8986568</v>
      </c>
      <c r="S4399">
        <f t="shared" si="137"/>
        <v>5.7457773666666663</v>
      </c>
      <c r="T4399" t="s">
        <v>19</v>
      </c>
    </row>
    <row r="4400" spans="1:20" x14ac:dyDescent="0.25">
      <c r="A4400">
        <v>4399</v>
      </c>
      <c r="B4400" t="s">
        <v>47</v>
      </c>
      <c r="C4400" t="s">
        <v>241</v>
      </c>
      <c r="D4400" t="str">
        <f t="shared" si="136"/>
        <v>Smith Jessica</v>
      </c>
      <c r="E4400" t="s">
        <v>15</v>
      </c>
      <c r="F4400" t="s">
        <v>258</v>
      </c>
      <c r="G4400" t="s">
        <v>2305</v>
      </c>
      <c r="H4400" t="s">
        <v>1826</v>
      </c>
      <c r="I4400" t="s">
        <v>107</v>
      </c>
      <c r="J4400" t="s">
        <v>19</v>
      </c>
      <c r="K4400" t="str">
        <f>INDEX(Table6[Column1],MATCH(L4400,Table6[Column2]))</f>
        <v>Adults</v>
      </c>
      <c r="L4400">
        <v>49.604147820000001</v>
      </c>
      <c r="M4400" t="str">
        <f>VLOOKUP(L4400,Table1[],2)</f>
        <v>40 - 49</v>
      </c>
      <c r="N4400" t="str">
        <f>INDEX(Table7[Column1],MATCH(O4400,Table7[Column2]))</f>
        <v>Learning Stage</v>
      </c>
      <c r="O4400">
        <v>3.100637082</v>
      </c>
      <c r="P4400" t="str">
        <f>VLOOKUP(O4400,Table13[],2)</f>
        <v>1 - 5</v>
      </c>
      <c r="Q4400" t="str">
        <f>INDEX(Table8[Column1],MATCH(R4400,Table8[Column2]))</f>
        <v>Violative</v>
      </c>
      <c r="R4400">
        <v>201.7135361</v>
      </c>
      <c r="S4400">
        <f t="shared" si="137"/>
        <v>8.4047306708333345</v>
      </c>
      <c r="T4400" t="s">
        <v>19</v>
      </c>
    </row>
    <row r="4401" spans="1:20" x14ac:dyDescent="0.25">
      <c r="A4401">
        <v>4400</v>
      </c>
      <c r="B4401" t="s">
        <v>1526</v>
      </c>
      <c r="C4401" t="s">
        <v>1042</v>
      </c>
      <c r="D4401" t="str">
        <f t="shared" si="136"/>
        <v>Hicks Ruth</v>
      </c>
      <c r="E4401" t="s">
        <v>15</v>
      </c>
      <c r="F4401" t="s">
        <v>33</v>
      </c>
      <c r="G4401" t="s">
        <v>2305</v>
      </c>
      <c r="H4401" t="s">
        <v>1826</v>
      </c>
      <c r="I4401" t="s">
        <v>33</v>
      </c>
      <c r="J4401" t="s">
        <v>19</v>
      </c>
      <c r="K4401" t="str">
        <f>INDEX(Table6[Column1],MATCH(L4401,Table6[Column2]))</f>
        <v>Seniors</v>
      </c>
      <c r="L4401">
        <v>61.000253409999999</v>
      </c>
      <c r="M4401" t="str">
        <f>VLOOKUP(L4401,Table1[],2)</f>
        <v>60 and Above</v>
      </c>
      <c r="N4401" t="str">
        <f>INDEX(Table7[Column1],MATCH(O4401,Table7[Column2]))</f>
        <v>Learning Stage</v>
      </c>
      <c r="O4401">
        <v>2.9739830010000001</v>
      </c>
      <c r="P4401" t="str">
        <f>VLOOKUP(O4401,Table13[],2)</f>
        <v>1 - 5</v>
      </c>
      <c r="Q4401" t="str">
        <f>INDEX(Table8[Column1],MATCH(R4401,Table8[Column2]))</f>
        <v>Unexcused</v>
      </c>
      <c r="R4401">
        <v>177.3977246</v>
      </c>
      <c r="S4401">
        <f t="shared" si="137"/>
        <v>7.3915718583333341</v>
      </c>
      <c r="T4401" t="s">
        <v>19</v>
      </c>
    </row>
    <row r="4402" spans="1:20" x14ac:dyDescent="0.25">
      <c r="A4402">
        <v>4401</v>
      </c>
      <c r="B4402" t="s">
        <v>789</v>
      </c>
      <c r="C4402" t="s">
        <v>401</v>
      </c>
      <c r="D4402" t="str">
        <f t="shared" si="136"/>
        <v>Pierce Michael</v>
      </c>
      <c r="E4402" t="s">
        <v>22</v>
      </c>
      <c r="F4402" t="s">
        <v>100</v>
      </c>
      <c r="G4402" t="s">
        <v>1060</v>
      </c>
      <c r="H4402" t="s">
        <v>1061</v>
      </c>
      <c r="I4402" t="s">
        <v>101</v>
      </c>
      <c r="J4402" t="s">
        <v>19</v>
      </c>
      <c r="K4402" t="str">
        <f>INDEX(Table6[Column1],MATCH(L4402,Table6[Column2]))</f>
        <v>Young Adults</v>
      </c>
      <c r="L4402">
        <v>39.332316300000002</v>
      </c>
      <c r="M4402" t="str">
        <f>VLOOKUP(L4402,Table1[],2)</f>
        <v>30 - 39</v>
      </c>
      <c r="N4402" t="str">
        <f>INDEX(Table7[Column1],MATCH(O4402,Table7[Column2]))</f>
        <v>Learning Stage</v>
      </c>
      <c r="O4402">
        <v>4.4575243929999999</v>
      </c>
      <c r="P4402" t="str">
        <f>VLOOKUP(O4402,Table13[],2)</f>
        <v>1 - 5</v>
      </c>
      <c r="Q4402" t="str">
        <f>INDEX(Table8[Column1],MATCH(R4402,Table8[Column2]))</f>
        <v>Scheduled</v>
      </c>
      <c r="R4402">
        <v>12.969000039999999</v>
      </c>
      <c r="S4402">
        <f t="shared" si="137"/>
        <v>0.54037500166666663</v>
      </c>
      <c r="T4402" t="s">
        <v>19</v>
      </c>
    </row>
    <row r="4403" spans="1:20" x14ac:dyDescent="0.25">
      <c r="A4403">
        <v>4402</v>
      </c>
      <c r="B4403" t="s">
        <v>2121</v>
      </c>
      <c r="C4403" t="s">
        <v>812</v>
      </c>
      <c r="D4403" t="str">
        <f t="shared" si="136"/>
        <v>Brooks Helen</v>
      </c>
      <c r="E4403" t="s">
        <v>15</v>
      </c>
      <c r="F4403" t="s">
        <v>169</v>
      </c>
      <c r="G4403" t="s">
        <v>2305</v>
      </c>
      <c r="H4403" t="s">
        <v>1826</v>
      </c>
      <c r="I4403" t="s">
        <v>169</v>
      </c>
      <c r="J4403" t="s">
        <v>19</v>
      </c>
      <c r="K4403" t="str">
        <f>INDEX(Table6[Column1],MATCH(L4403,Table6[Column2]))</f>
        <v>Adults</v>
      </c>
      <c r="L4403">
        <v>45.178248099999998</v>
      </c>
      <c r="M4403" t="str">
        <f>VLOOKUP(L4403,Table1[],2)</f>
        <v>40 - 49</v>
      </c>
      <c r="N4403" t="str">
        <f>INDEX(Table7[Column1],MATCH(O4403,Table7[Column2]))</f>
        <v>Learning Stage</v>
      </c>
      <c r="O4403">
        <v>3.34357916</v>
      </c>
      <c r="P4403" t="str">
        <f>VLOOKUP(O4403,Table13[],2)</f>
        <v>1 - 5</v>
      </c>
      <c r="Q4403" t="str">
        <f>INDEX(Table8[Column1],MATCH(R4403,Table8[Column2]))</f>
        <v>Habitual</v>
      </c>
      <c r="R4403">
        <v>99.079394989999997</v>
      </c>
      <c r="S4403">
        <f t="shared" si="137"/>
        <v>4.1283081245833335</v>
      </c>
      <c r="T4403" t="s">
        <v>19</v>
      </c>
    </row>
    <row r="4404" spans="1:20" x14ac:dyDescent="0.25">
      <c r="A4404">
        <v>4403</v>
      </c>
      <c r="B4404" t="s">
        <v>596</v>
      </c>
      <c r="C4404" t="s">
        <v>410</v>
      </c>
      <c r="D4404" t="str">
        <f t="shared" si="136"/>
        <v>Crafton Bryan</v>
      </c>
      <c r="E4404" t="s">
        <v>22</v>
      </c>
      <c r="F4404" t="s">
        <v>38</v>
      </c>
      <c r="G4404" t="s">
        <v>820</v>
      </c>
      <c r="H4404" t="s">
        <v>821</v>
      </c>
      <c r="I4404" t="s">
        <v>38</v>
      </c>
      <c r="J4404" t="s">
        <v>19</v>
      </c>
      <c r="K4404" t="str">
        <f>INDEX(Table6[Column1],MATCH(L4404,Table6[Column2]))</f>
        <v>Elders</v>
      </c>
      <c r="L4404">
        <v>52.446217279999999</v>
      </c>
      <c r="M4404" t="str">
        <f>VLOOKUP(L4404,Table1[],2)</f>
        <v>50 - 59</v>
      </c>
      <c r="N4404" t="str">
        <f>INDEX(Table7[Column1],MATCH(O4404,Table7[Column2]))</f>
        <v>Learning Stage</v>
      </c>
      <c r="O4404">
        <v>4.5206290190000002</v>
      </c>
      <c r="P4404" t="str">
        <f>VLOOKUP(O4404,Table13[],2)</f>
        <v>1 - 5</v>
      </c>
      <c r="Q4404" t="str">
        <f>INDEX(Table8[Column1],MATCH(R4404,Table8[Column2]))</f>
        <v>Maintained</v>
      </c>
      <c r="R4404">
        <v>77.448446259999997</v>
      </c>
      <c r="S4404">
        <f t="shared" si="137"/>
        <v>3.2270185941666663</v>
      </c>
      <c r="T4404" t="s">
        <v>19</v>
      </c>
    </row>
    <row r="4405" spans="1:20" x14ac:dyDescent="0.25">
      <c r="A4405">
        <v>4404</v>
      </c>
      <c r="B4405" t="s">
        <v>321</v>
      </c>
      <c r="C4405" t="s">
        <v>443</v>
      </c>
      <c r="D4405" t="str">
        <f t="shared" si="136"/>
        <v>Cook Dennis</v>
      </c>
      <c r="E4405" t="s">
        <v>22</v>
      </c>
      <c r="F4405" t="s">
        <v>16</v>
      </c>
      <c r="G4405" t="s">
        <v>611</v>
      </c>
      <c r="H4405" t="s">
        <v>612</v>
      </c>
      <c r="I4405" t="s">
        <v>16</v>
      </c>
      <c r="J4405" t="s">
        <v>19</v>
      </c>
      <c r="K4405" t="str">
        <f>INDEX(Table6[Column1],MATCH(L4405,Table6[Column2]))</f>
        <v>Young Adults</v>
      </c>
      <c r="L4405">
        <v>33.236538009999997</v>
      </c>
      <c r="M4405" t="str">
        <f>VLOOKUP(L4405,Table1[],2)</f>
        <v>30 - 39</v>
      </c>
      <c r="N4405" t="str">
        <f>INDEX(Table7[Column1],MATCH(O4405,Table7[Column2]))</f>
        <v>Learning Stage</v>
      </c>
      <c r="O4405">
        <v>2.7853433509999999</v>
      </c>
      <c r="P4405" t="str">
        <f>VLOOKUP(O4405,Table13[],2)</f>
        <v>1 - 5</v>
      </c>
      <c r="Q4405" t="str">
        <f>INDEX(Table8[Column1],MATCH(R4405,Table8[Column2]))</f>
        <v>Scheduled</v>
      </c>
      <c r="R4405">
        <v>11.16182538</v>
      </c>
      <c r="S4405">
        <f t="shared" si="137"/>
        <v>0.46507605749999997</v>
      </c>
      <c r="T4405" t="s">
        <v>19</v>
      </c>
    </row>
    <row r="4406" spans="1:20" x14ac:dyDescent="0.25">
      <c r="A4406">
        <v>4405</v>
      </c>
      <c r="B4406" t="s">
        <v>3908</v>
      </c>
      <c r="C4406" t="s">
        <v>3909</v>
      </c>
      <c r="D4406" t="str">
        <f t="shared" si="136"/>
        <v>Brownell Alicia</v>
      </c>
      <c r="E4406" t="s">
        <v>15</v>
      </c>
      <c r="F4406" t="s">
        <v>38</v>
      </c>
      <c r="G4406" t="s">
        <v>820</v>
      </c>
      <c r="H4406" t="s">
        <v>821</v>
      </c>
      <c r="I4406" t="s">
        <v>38</v>
      </c>
      <c r="J4406" t="s">
        <v>19</v>
      </c>
      <c r="K4406" t="str">
        <f>INDEX(Table6[Column1],MATCH(L4406,Table6[Column2]))</f>
        <v>Young Adults</v>
      </c>
      <c r="L4406">
        <v>34.490478070000002</v>
      </c>
      <c r="M4406" t="str">
        <f>VLOOKUP(L4406,Table1[],2)</f>
        <v>30 - 39</v>
      </c>
      <c r="N4406" t="str">
        <f>INDEX(Table7[Column1],MATCH(O4406,Table7[Column2]))</f>
        <v>Learning Stage</v>
      </c>
      <c r="O4406">
        <v>5.729852384</v>
      </c>
      <c r="P4406" t="str">
        <f>VLOOKUP(O4406,Table13[],2)</f>
        <v>1 - 5</v>
      </c>
      <c r="Q4406" t="str">
        <f>INDEX(Table8[Column1],MATCH(R4406,Table8[Column2]))</f>
        <v>Scheduled</v>
      </c>
      <c r="R4406">
        <v>0</v>
      </c>
      <c r="S4406">
        <f t="shared" si="137"/>
        <v>0</v>
      </c>
      <c r="T4406" t="s">
        <v>19</v>
      </c>
    </row>
    <row r="4407" spans="1:20" x14ac:dyDescent="0.25">
      <c r="A4407">
        <v>4406</v>
      </c>
      <c r="B4407" t="s">
        <v>3910</v>
      </c>
      <c r="C4407" t="s">
        <v>3911</v>
      </c>
      <c r="D4407" t="str">
        <f t="shared" si="136"/>
        <v>Clawson Chung</v>
      </c>
      <c r="E4407" t="s">
        <v>15</v>
      </c>
      <c r="F4407" t="s">
        <v>46</v>
      </c>
      <c r="G4407" t="s">
        <v>1060</v>
      </c>
      <c r="H4407" t="s">
        <v>1061</v>
      </c>
      <c r="I4407" t="s">
        <v>46</v>
      </c>
      <c r="J4407" t="s">
        <v>19</v>
      </c>
      <c r="K4407" t="str">
        <f>INDEX(Table6[Column1],MATCH(L4407,Table6[Column2]))</f>
        <v>Elders</v>
      </c>
      <c r="L4407">
        <v>53.815794189999998</v>
      </c>
      <c r="M4407" t="str">
        <f>VLOOKUP(L4407,Table1[],2)</f>
        <v>50 - 59</v>
      </c>
      <c r="N4407" t="str">
        <f>INDEX(Table7[Column1],MATCH(O4407,Table7[Column2]))</f>
        <v>Learning Stage</v>
      </c>
      <c r="O4407">
        <v>3.2639486720000002</v>
      </c>
      <c r="P4407" t="str">
        <f>VLOOKUP(O4407,Table13[],2)</f>
        <v>1 - 5</v>
      </c>
      <c r="Q4407" t="str">
        <f>INDEX(Table8[Column1],MATCH(R4407,Table8[Column2]))</f>
        <v>Excused</v>
      </c>
      <c r="R4407">
        <v>136.0652221</v>
      </c>
      <c r="S4407">
        <f t="shared" si="137"/>
        <v>5.6693842541666672</v>
      </c>
      <c r="T4407" t="s">
        <v>19</v>
      </c>
    </row>
    <row r="4408" spans="1:20" x14ac:dyDescent="0.25">
      <c r="A4408">
        <v>4407</v>
      </c>
      <c r="B4408" t="s">
        <v>1413</v>
      </c>
      <c r="C4408" t="s">
        <v>3855</v>
      </c>
      <c r="D4408" t="str">
        <f t="shared" si="136"/>
        <v>Mayes Erik</v>
      </c>
      <c r="E4408" t="s">
        <v>22</v>
      </c>
      <c r="F4408" t="s">
        <v>24</v>
      </c>
      <c r="G4408" t="s">
        <v>17</v>
      </c>
      <c r="H4408" t="s">
        <v>18</v>
      </c>
      <c r="I4408" t="s">
        <v>24</v>
      </c>
      <c r="J4408" t="s">
        <v>19</v>
      </c>
      <c r="K4408" t="str">
        <f>INDEX(Table6[Column1],MATCH(L4408,Table6[Column2]))</f>
        <v>Adults</v>
      </c>
      <c r="L4408">
        <v>47.763290939999997</v>
      </c>
      <c r="M4408" t="str">
        <f>VLOOKUP(L4408,Table1[],2)</f>
        <v>40 - 49</v>
      </c>
      <c r="N4408" t="str">
        <f>INDEX(Table7[Column1],MATCH(O4408,Table7[Column2]))</f>
        <v>Learning Stage</v>
      </c>
      <c r="O4408">
        <v>2.2785952169999999</v>
      </c>
      <c r="P4408" t="str">
        <f>VLOOKUP(O4408,Table13[],2)</f>
        <v>1 - 5</v>
      </c>
      <c r="Q4408" t="str">
        <f>INDEX(Table8[Column1],MATCH(R4408,Table8[Column2]))</f>
        <v>Maintained</v>
      </c>
      <c r="R4408">
        <v>79.347556019999999</v>
      </c>
      <c r="S4408">
        <f t="shared" si="137"/>
        <v>3.3061481675</v>
      </c>
      <c r="T4408" t="s">
        <v>19</v>
      </c>
    </row>
    <row r="4409" spans="1:20" x14ac:dyDescent="0.25">
      <c r="A4409">
        <v>4408</v>
      </c>
      <c r="B4409" t="s">
        <v>2680</v>
      </c>
      <c r="C4409" t="s">
        <v>3056</v>
      </c>
      <c r="D4409" t="str">
        <f t="shared" si="136"/>
        <v>Park Darryl</v>
      </c>
      <c r="E4409" t="s">
        <v>22</v>
      </c>
      <c r="F4409" t="s">
        <v>2045</v>
      </c>
      <c r="G4409" t="s">
        <v>2305</v>
      </c>
      <c r="H4409" t="s">
        <v>1826</v>
      </c>
      <c r="I4409" t="s">
        <v>169</v>
      </c>
      <c r="J4409" t="s">
        <v>19</v>
      </c>
      <c r="K4409" t="str">
        <f>INDEX(Table6[Column1],MATCH(L4409,Table6[Column2]))</f>
        <v>Young Adults</v>
      </c>
      <c r="L4409">
        <v>35.629088660000001</v>
      </c>
      <c r="M4409" t="str">
        <f>VLOOKUP(L4409,Table1[],2)</f>
        <v>30 - 39</v>
      </c>
      <c r="N4409" t="str">
        <f>INDEX(Table7[Column1],MATCH(O4409,Table7[Column2]))</f>
        <v>Learning Stage</v>
      </c>
      <c r="O4409">
        <v>1</v>
      </c>
      <c r="P4409" t="str">
        <f>VLOOKUP(O4409,Table13[],2)</f>
        <v>1 - 5</v>
      </c>
      <c r="Q4409" t="str">
        <f>INDEX(Table8[Column1],MATCH(R4409,Table8[Column2]))</f>
        <v>Scheduled</v>
      </c>
      <c r="R4409">
        <v>23.185427539999999</v>
      </c>
      <c r="S4409">
        <f t="shared" si="137"/>
        <v>0.96605948083333326</v>
      </c>
      <c r="T4409" t="s">
        <v>19</v>
      </c>
    </row>
    <row r="4410" spans="1:20" x14ac:dyDescent="0.25">
      <c r="A4410">
        <v>4409</v>
      </c>
      <c r="B4410" t="s">
        <v>1752</v>
      </c>
      <c r="C4410" t="s">
        <v>813</v>
      </c>
      <c r="D4410" t="str">
        <f t="shared" si="136"/>
        <v>Moreno April</v>
      </c>
      <c r="E4410" t="s">
        <v>15</v>
      </c>
      <c r="F4410" t="s">
        <v>1029</v>
      </c>
      <c r="G4410" t="s">
        <v>2305</v>
      </c>
      <c r="H4410" t="s">
        <v>1826</v>
      </c>
      <c r="I4410" t="s">
        <v>24</v>
      </c>
      <c r="J4410" t="s">
        <v>19</v>
      </c>
      <c r="K4410" t="str">
        <f>INDEX(Table6[Column1],MATCH(L4410,Table6[Column2]))</f>
        <v>Young Adults</v>
      </c>
      <c r="L4410">
        <v>33.722827049999999</v>
      </c>
      <c r="M4410" t="str">
        <f>VLOOKUP(L4410,Table1[],2)</f>
        <v>30 - 39</v>
      </c>
      <c r="N4410" t="str">
        <f>INDEX(Table7[Column1],MATCH(O4410,Table7[Column2]))</f>
        <v>Learning Stage</v>
      </c>
      <c r="O4410">
        <v>5.463561855</v>
      </c>
      <c r="P4410" t="str">
        <f>VLOOKUP(O4410,Table13[],2)</f>
        <v>1 - 5</v>
      </c>
      <c r="Q4410" t="str">
        <f>INDEX(Table8[Column1],MATCH(R4410,Table8[Column2]))</f>
        <v>Scheduled</v>
      </c>
      <c r="R4410">
        <v>15.593884259999999</v>
      </c>
      <c r="S4410">
        <f t="shared" si="137"/>
        <v>0.64974517749999994</v>
      </c>
      <c r="T4410" t="s">
        <v>19</v>
      </c>
    </row>
    <row r="4411" spans="1:20" x14ac:dyDescent="0.25">
      <c r="A4411">
        <v>4410</v>
      </c>
      <c r="B4411" t="s">
        <v>1186</v>
      </c>
      <c r="C4411" t="s">
        <v>3912</v>
      </c>
      <c r="D4411" t="str">
        <f t="shared" si="136"/>
        <v>Jenkins Athena</v>
      </c>
      <c r="E4411" t="s">
        <v>15</v>
      </c>
      <c r="F4411" t="s">
        <v>38</v>
      </c>
      <c r="G4411" t="s">
        <v>820</v>
      </c>
      <c r="H4411" t="s">
        <v>821</v>
      </c>
      <c r="I4411" t="s">
        <v>38</v>
      </c>
      <c r="J4411" t="s">
        <v>19</v>
      </c>
      <c r="K4411" t="str">
        <f>INDEX(Table6[Column1],MATCH(L4411,Table6[Column2]))</f>
        <v>Young Adults</v>
      </c>
      <c r="L4411">
        <v>34.442013350000003</v>
      </c>
      <c r="M4411" t="str">
        <f>VLOOKUP(L4411,Table1[],2)</f>
        <v>30 - 39</v>
      </c>
      <c r="N4411" t="str">
        <f>INDEX(Table7[Column1],MATCH(O4411,Table7[Column2]))</f>
        <v>Learning Stage</v>
      </c>
      <c r="O4411">
        <v>4.2649522820000003</v>
      </c>
      <c r="P4411" t="str">
        <f>VLOOKUP(O4411,Table13[],2)</f>
        <v>1 - 5</v>
      </c>
      <c r="Q4411" t="str">
        <f>INDEX(Table8[Column1],MATCH(R4411,Table8[Column2]))</f>
        <v>Maintained</v>
      </c>
      <c r="R4411">
        <v>47.025857680000001</v>
      </c>
      <c r="S4411">
        <f t="shared" si="137"/>
        <v>1.9594107366666669</v>
      </c>
      <c r="T4411" t="s">
        <v>19</v>
      </c>
    </row>
    <row r="4412" spans="1:20" x14ac:dyDescent="0.25">
      <c r="A4412">
        <v>4411</v>
      </c>
      <c r="B4412" t="s">
        <v>3913</v>
      </c>
      <c r="C4412" t="s">
        <v>885</v>
      </c>
      <c r="D4412" t="str">
        <f t="shared" si="136"/>
        <v>Finch Elizabeth</v>
      </c>
      <c r="E4412" t="s">
        <v>15</v>
      </c>
      <c r="F4412" t="s">
        <v>655</v>
      </c>
      <c r="G4412" t="s">
        <v>611</v>
      </c>
      <c r="H4412" t="s">
        <v>612</v>
      </c>
      <c r="I4412" t="s">
        <v>30</v>
      </c>
      <c r="J4412" t="s">
        <v>19</v>
      </c>
      <c r="K4412" t="str">
        <f>INDEX(Table6[Column1],MATCH(L4412,Table6[Column2]))</f>
        <v>Young Adults</v>
      </c>
      <c r="L4412">
        <v>37.105088979999998</v>
      </c>
      <c r="M4412" t="str">
        <f>VLOOKUP(L4412,Table1[],2)</f>
        <v>30 - 39</v>
      </c>
      <c r="N4412" t="str">
        <f>INDEX(Table7[Column1],MATCH(O4412,Table7[Column2]))</f>
        <v>Learning Stage</v>
      </c>
      <c r="O4412">
        <v>5.8858390270000003</v>
      </c>
      <c r="P4412" t="str">
        <f>VLOOKUP(O4412,Table13[],2)</f>
        <v>1 - 5</v>
      </c>
      <c r="Q4412" t="str">
        <f>INDEX(Table8[Column1],MATCH(R4412,Table8[Column2]))</f>
        <v>Scheduled</v>
      </c>
      <c r="R4412">
        <v>0</v>
      </c>
      <c r="S4412">
        <f t="shared" si="137"/>
        <v>0</v>
      </c>
      <c r="T4412" t="s">
        <v>19</v>
      </c>
    </row>
    <row r="4413" spans="1:20" x14ac:dyDescent="0.25">
      <c r="A4413">
        <v>4412</v>
      </c>
      <c r="B4413" t="s">
        <v>3914</v>
      </c>
      <c r="C4413" t="s">
        <v>401</v>
      </c>
      <c r="D4413" t="str">
        <f t="shared" si="136"/>
        <v>Gribble Michael</v>
      </c>
      <c r="E4413" t="s">
        <v>22</v>
      </c>
      <c r="F4413" t="s">
        <v>38</v>
      </c>
      <c r="G4413" t="s">
        <v>1060</v>
      </c>
      <c r="H4413" t="s">
        <v>1061</v>
      </c>
      <c r="I4413" t="s">
        <v>38</v>
      </c>
      <c r="J4413" t="s">
        <v>19</v>
      </c>
      <c r="K4413" t="str">
        <f>INDEX(Table6[Column1],MATCH(L4413,Table6[Column2]))</f>
        <v>Adults</v>
      </c>
      <c r="L4413">
        <v>47.700473770000002</v>
      </c>
      <c r="M4413" t="str">
        <f>VLOOKUP(L4413,Table1[],2)</f>
        <v>40 - 49</v>
      </c>
      <c r="N4413" t="str">
        <f>INDEX(Table7[Column1],MATCH(O4413,Table7[Column2]))</f>
        <v>Learning Stage</v>
      </c>
      <c r="O4413">
        <v>4.7723344619999999</v>
      </c>
      <c r="P4413" t="str">
        <f>VLOOKUP(O4413,Table13[],2)</f>
        <v>1 - 5</v>
      </c>
      <c r="Q4413" t="str">
        <f>INDEX(Table8[Column1],MATCH(R4413,Table8[Column2]))</f>
        <v>Maintained</v>
      </c>
      <c r="R4413">
        <v>46.215943080000002</v>
      </c>
      <c r="S4413">
        <f t="shared" si="137"/>
        <v>1.9256642950000002</v>
      </c>
      <c r="T4413" t="s">
        <v>19</v>
      </c>
    </row>
    <row r="4414" spans="1:20" x14ac:dyDescent="0.25">
      <c r="A4414">
        <v>4413</v>
      </c>
      <c r="B4414" t="s">
        <v>1209</v>
      </c>
      <c r="C4414" t="s">
        <v>2037</v>
      </c>
      <c r="D4414" t="str">
        <f t="shared" si="136"/>
        <v>Taylor Charlotte</v>
      </c>
      <c r="E4414" t="s">
        <v>15</v>
      </c>
      <c r="F4414" t="s">
        <v>95</v>
      </c>
      <c r="G4414" t="s">
        <v>2305</v>
      </c>
      <c r="H4414" t="s">
        <v>1826</v>
      </c>
      <c r="I4414" t="s">
        <v>87</v>
      </c>
      <c r="J4414" t="s">
        <v>19</v>
      </c>
      <c r="K4414" t="str">
        <f>INDEX(Table6[Column1],MATCH(L4414,Table6[Column2]))</f>
        <v>Young Adults</v>
      </c>
      <c r="L4414">
        <v>36.711075960000002</v>
      </c>
      <c r="M4414" t="str">
        <f>VLOOKUP(L4414,Table1[],2)</f>
        <v>30 - 39</v>
      </c>
      <c r="N4414" t="str">
        <f>INDEX(Table7[Column1],MATCH(O4414,Table7[Column2]))</f>
        <v>Fitting in Stage</v>
      </c>
      <c r="O4414">
        <v>6.8786509359999997</v>
      </c>
      <c r="P4414" t="str">
        <f>VLOOKUP(O4414,Table13[],2)</f>
        <v>6 - 10</v>
      </c>
      <c r="Q4414" t="str">
        <f>INDEX(Table8[Column1],MATCH(R4414,Table8[Column2]))</f>
        <v>Scheduled</v>
      </c>
      <c r="R4414">
        <v>16.9893815</v>
      </c>
      <c r="S4414">
        <f t="shared" si="137"/>
        <v>0.70789089583333331</v>
      </c>
      <c r="T4414" t="s">
        <v>19</v>
      </c>
    </row>
    <row r="4415" spans="1:20" x14ac:dyDescent="0.25">
      <c r="A4415">
        <v>4414</v>
      </c>
      <c r="B4415" t="s">
        <v>741</v>
      </c>
      <c r="C4415" t="s">
        <v>3915</v>
      </c>
      <c r="D4415" t="str">
        <f t="shared" si="136"/>
        <v>Rose Raven</v>
      </c>
      <c r="E4415" t="s">
        <v>15</v>
      </c>
      <c r="F4415" t="s">
        <v>33</v>
      </c>
      <c r="G4415" t="s">
        <v>2305</v>
      </c>
      <c r="H4415" t="s">
        <v>1826</v>
      </c>
      <c r="I4415" t="s">
        <v>33</v>
      </c>
      <c r="J4415" t="s">
        <v>19</v>
      </c>
      <c r="K4415" t="str">
        <f>INDEX(Table6[Column1],MATCH(L4415,Table6[Column2]))</f>
        <v>Young Adults</v>
      </c>
      <c r="L4415">
        <v>39.322253850000003</v>
      </c>
      <c r="M4415" t="str">
        <f>VLOOKUP(L4415,Table1[],2)</f>
        <v>30 - 39</v>
      </c>
      <c r="N4415" t="str">
        <f>INDEX(Table7[Column1],MATCH(O4415,Table7[Column2]))</f>
        <v>Learning Stage</v>
      </c>
      <c r="O4415">
        <v>5.3279482829999996</v>
      </c>
      <c r="P4415" t="str">
        <f>VLOOKUP(O4415,Table13[],2)</f>
        <v>1 - 5</v>
      </c>
      <c r="Q4415" t="str">
        <f>INDEX(Table8[Column1],MATCH(R4415,Table8[Column2]))</f>
        <v>Maintained</v>
      </c>
      <c r="R4415">
        <v>46.374988680000001</v>
      </c>
      <c r="S4415">
        <f t="shared" si="137"/>
        <v>1.9322911949999999</v>
      </c>
      <c r="T4415" t="s">
        <v>19</v>
      </c>
    </row>
    <row r="4416" spans="1:20" x14ac:dyDescent="0.25">
      <c r="A4416">
        <v>4415</v>
      </c>
      <c r="B4416" t="s">
        <v>253</v>
      </c>
      <c r="C4416" t="s">
        <v>414</v>
      </c>
      <c r="D4416" t="str">
        <f t="shared" si="136"/>
        <v>Harris Anna</v>
      </c>
      <c r="E4416" t="s">
        <v>15</v>
      </c>
      <c r="F4416" t="s">
        <v>16</v>
      </c>
      <c r="G4416" t="s">
        <v>611</v>
      </c>
      <c r="H4416" t="s">
        <v>612</v>
      </c>
      <c r="I4416" t="s">
        <v>16</v>
      </c>
      <c r="J4416" t="s">
        <v>19</v>
      </c>
      <c r="K4416" t="str">
        <f>INDEX(Table6[Column1],MATCH(L4416,Table6[Column2]))</f>
        <v>Adults</v>
      </c>
      <c r="L4416">
        <v>40.265224230000001</v>
      </c>
      <c r="M4416" t="str">
        <f>VLOOKUP(L4416,Table1[],2)</f>
        <v>40 - 49</v>
      </c>
      <c r="N4416" t="str">
        <f>INDEX(Table7[Column1],MATCH(O4416,Table7[Column2]))</f>
        <v>Learning Stage</v>
      </c>
      <c r="O4416">
        <v>4.7876263760000004</v>
      </c>
      <c r="P4416" t="str">
        <f>VLOOKUP(O4416,Table13[],2)</f>
        <v>1 - 5</v>
      </c>
      <c r="Q4416" t="str">
        <f>INDEX(Table8[Column1],MATCH(R4416,Table8[Column2]))</f>
        <v>Habitual</v>
      </c>
      <c r="R4416">
        <v>85.604661949999993</v>
      </c>
      <c r="S4416">
        <f t="shared" si="137"/>
        <v>3.5668609145833332</v>
      </c>
      <c r="T4416" t="s">
        <v>19</v>
      </c>
    </row>
    <row r="4417" spans="1:20" x14ac:dyDescent="0.25">
      <c r="A4417">
        <v>4416</v>
      </c>
      <c r="B4417" t="s">
        <v>3916</v>
      </c>
      <c r="C4417" t="s">
        <v>857</v>
      </c>
      <c r="D4417" t="str">
        <f t="shared" si="136"/>
        <v>Shead Chris</v>
      </c>
      <c r="E4417" t="s">
        <v>22</v>
      </c>
      <c r="F4417" t="s">
        <v>30</v>
      </c>
      <c r="G4417" t="s">
        <v>611</v>
      </c>
      <c r="H4417" t="s">
        <v>612</v>
      </c>
      <c r="I4417" t="s">
        <v>30</v>
      </c>
      <c r="J4417" t="s">
        <v>19</v>
      </c>
      <c r="K4417" t="str">
        <f>INDEX(Table6[Column1],MATCH(L4417,Table6[Column2]))</f>
        <v>Elders</v>
      </c>
      <c r="L4417">
        <v>58.145672759999997</v>
      </c>
      <c r="M4417" t="str">
        <f>VLOOKUP(L4417,Table1[],2)</f>
        <v>50 - 59</v>
      </c>
      <c r="N4417" t="str">
        <f>INDEX(Table7[Column1],MATCH(O4417,Table7[Column2]))</f>
        <v>Learning Stage</v>
      </c>
      <c r="O4417">
        <v>5.4951118169999997</v>
      </c>
      <c r="P4417" t="str">
        <f>VLOOKUP(O4417,Table13[],2)</f>
        <v>1 - 5</v>
      </c>
      <c r="Q4417" t="str">
        <f>INDEX(Table8[Column1],MATCH(R4417,Table8[Column2]))</f>
        <v>Excused</v>
      </c>
      <c r="R4417">
        <v>123.947056</v>
      </c>
      <c r="S4417">
        <f t="shared" si="137"/>
        <v>5.1644606666666668</v>
      </c>
      <c r="T4417" t="s">
        <v>19</v>
      </c>
    </row>
    <row r="4418" spans="1:20" x14ac:dyDescent="0.25">
      <c r="A4418">
        <v>4417</v>
      </c>
      <c r="B4418" t="s">
        <v>3917</v>
      </c>
      <c r="C4418" t="s">
        <v>1438</v>
      </c>
      <c r="D4418" t="str">
        <f t="shared" si="136"/>
        <v>Arciniega Hector</v>
      </c>
      <c r="E4418" t="s">
        <v>22</v>
      </c>
      <c r="F4418" t="s">
        <v>33</v>
      </c>
      <c r="G4418" t="s">
        <v>17</v>
      </c>
      <c r="H4418" t="s">
        <v>18</v>
      </c>
      <c r="I4418" t="s">
        <v>33</v>
      </c>
      <c r="J4418" t="s">
        <v>19</v>
      </c>
      <c r="K4418" t="str">
        <f>INDEX(Table6[Column1],MATCH(L4418,Table6[Column2]))</f>
        <v>Young Adults</v>
      </c>
      <c r="L4418">
        <v>37.669846679999999</v>
      </c>
      <c r="M4418" t="str">
        <f>VLOOKUP(L4418,Table1[],2)</f>
        <v>30 - 39</v>
      </c>
      <c r="N4418" t="str">
        <f>INDEX(Table7[Column1],MATCH(O4418,Table7[Column2]))</f>
        <v>Learning Stage</v>
      </c>
      <c r="O4418">
        <v>3.2942311869999998</v>
      </c>
      <c r="P4418" t="str">
        <f>VLOOKUP(O4418,Table13[],2)</f>
        <v>1 - 5</v>
      </c>
      <c r="Q4418" t="str">
        <f>INDEX(Table8[Column1],MATCH(R4418,Table8[Column2]))</f>
        <v>Scheduled</v>
      </c>
      <c r="R4418">
        <v>27.383904860000001</v>
      </c>
      <c r="S4418">
        <f t="shared" si="137"/>
        <v>1.1409960358333335</v>
      </c>
      <c r="T4418" t="s">
        <v>19</v>
      </c>
    </row>
    <row r="4419" spans="1:20" x14ac:dyDescent="0.25">
      <c r="A4419">
        <v>4418</v>
      </c>
      <c r="B4419" t="s">
        <v>201</v>
      </c>
      <c r="C4419" t="s">
        <v>2952</v>
      </c>
      <c r="D4419" t="str">
        <f t="shared" ref="D4419:D4482" si="138">CONCATENATE(B4419, " ",C4419)</f>
        <v>Anthony Cornelia</v>
      </c>
      <c r="E4419" t="s">
        <v>15</v>
      </c>
      <c r="F4419" t="s">
        <v>38</v>
      </c>
      <c r="G4419" t="s">
        <v>820</v>
      </c>
      <c r="H4419" t="s">
        <v>821</v>
      </c>
      <c r="I4419" t="s">
        <v>38</v>
      </c>
      <c r="J4419" t="s">
        <v>19</v>
      </c>
      <c r="K4419" t="str">
        <f>INDEX(Table6[Column1],MATCH(L4419,Table6[Column2]))</f>
        <v>Adults</v>
      </c>
      <c r="L4419">
        <v>40.937499010000003</v>
      </c>
      <c r="M4419" t="str">
        <f>VLOOKUP(L4419,Table1[],2)</f>
        <v>40 - 49</v>
      </c>
      <c r="N4419" t="str">
        <f>INDEX(Table7[Column1],MATCH(O4419,Table7[Column2]))</f>
        <v>Fitting in Stage</v>
      </c>
      <c r="O4419">
        <v>6.018388861</v>
      </c>
      <c r="P4419" t="str">
        <f>VLOOKUP(O4419,Table13[],2)</f>
        <v>6 - 10</v>
      </c>
      <c r="Q4419" t="str">
        <f>INDEX(Table8[Column1],MATCH(R4419,Table8[Column2]))</f>
        <v>Habitual</v>
      </c>
      <c r="R4419">
        <v>88.094860870000005</v>
      </c>
      <c r="S4419">
        <f t="shared" ref="S4419:S4482" si="139">CONVERT(R4419,"hr","day")</f>
        <v>3.6706192029166669</v>
      </c>
      <c r="T4419" t="s">
        <v>19</v>
      </c>
    </row>
    <row r="4420" spans="1:20" x14ac:dyDescent="0.25">
      <c r="A4420">
        <v>4419</v>
      </c>
      <c r="B4420" t="s">
        <v>367</v>
      </c>
      <c r="C4420" t="s">
        <v>326</v>
      </c>
      <c r="D4420" t="str">
        <f t="shared" si="138"/>
        <v>Campbell Arthur</v>
      </c>
      <c r="E4420" t="s">
        <v>22</v>
      </c>
      <c r="F4420" t="s">
        <v>33</v>
      </c>
      <c r="G4420" t="s">
        <v>2305</v>
      </c>
      <c r="H4420" t="s">
        <v>1826</v>
      </c>
      <c r="I4420" t="s">
        <v>33</v>
      </c>
      <c r="J4420" t="s">
        <v>19</v>
      </c>
      <c r="K4420" t="str">
        <f>INDEX(Table6[Column1],MATCH(L4420,Table6[Column2]))</f>
        <v>Young Adults</v>
      </c>
      <c r="L4420">
        <v>39.126204610000002</v>
      </c>
      <c r="M4420" t="str">
        <f>VLOOKUP(L4420,Table1[],2)</f>
        <v>30 - 39</v>
      </c>
      <c r="N4420" t="str">
        <f>INDEX(Table7[Column1],MATCH(O4420,Table7[Column2]))</f>
        <v>Learning Stage</v>
      </c>
      <c r="O4420">
        <v>4.9641882260000001</v>
      </c>
      <c r="P4420" t="str">
        <f>VLOOKUP(O4420,Table13[],2)</f>
        <v>1 - 5</v>
      </c>
      <c r="Q4420" t="str">
        <f>INDEX(Table8[Column1],MATCH(R4420,Table8[Column2]))</f>
        <v>Scheduled</v>
      </c>
      <c r="R4420">
        <v>18.27959834</v>
      </c>
      <c r="S4420">
        <f t="shared" si="139"/>
        <v>0.76164993083333332</v>
      </c>
      <c r="T4420" t="s">
        <v>19</v>
      </c>
    </row>
    <row r="4421" spans="1:20" x14ac:dyDescent="0.25">
      <c r="A4421">
        <v>4420</v>
      </c>
      <c r="B4421" t="s">
        <v>1495</v>
      </c>
      <c r="C4421" t="s">
        <v>401</v>
      </c>
      <c r="D4421" t="str">
        <f t="shared" si="138"/>
        <v>McCarty Michael</v>
      </c>
      <c r="E4421" t="s">
        <v>22</v>
      </c>
      <c r="F4421" t="s">
        <v>38</v>
      </c>
      <c r="G4421" t="s">
        <v>820</v>
      </c>
      <c r="H4421" t="s">
        <v>821</v>
      </c>
      <c r="I4421" t="s">
        <v>38</v>
      </c>
      <c r="J4421" t="s">
        <v>19</v>
      </c>
      <c r="K4421" t="str">
        <f>INDEX(Table6[Column1],MATCH(L4421,Table6[Column2]))</f>
        <v>Youth</v>
      </c>
      <c r="L4421">
        <v>21.730070120000001</v>
      </c>
      <c r="M4421" t="str">
        <f>VLOOKUP(L4421,Table1[],2)</f>
        <v>20 - 29</v>
      </c>
      <c r="N4421" t="str">
        <f>INDEX(Table7[Column1],MATCH(O4421,Table7[Column2]))</f>
        <v>Learning Stage</v>
      </c>
      <c r="O4421">
        <v>4.4514025249999998</v>
      </c>
      <c r="P4421" t="str">
        <f>VLOOKUP(O4421,Table13[],2)</f>
        <v>1 - 5</v>
      </c>
      <c r="Q4421" t="str">
        <f>INDEX(Table8[Column1],MATCH(R4421,Table8[Column2]))</f>
        <v>Scheduled</v>
      </c>
      <c r="R4421">
        <v>0</v>
      </c>
      <c r="S4421">
        <f t="shared" si="139"/>
        <v>0</v>
      </c>
      <c r="T4421" t="s">
        <v>19</v>
      </c>
    </row>
    <row r="4422" spans="1:20" x14ac:dyDescent="0.25">
      <c r="A4422">
        <v>4421</v>
      </c>
      <c r="B4422" t="s">
        <v>253</v>
      </c>
      <c r="C4422" t="s">
        <v>245</v>
      </c>
      <c r="D4422" t="str">
        <f t="shared" si="138"/>
        <v>Harris Mary</v>
      </c>
      <c r="E4422" t="s">
        <v>15</v>
      </c>
      <c r="F4422" t="s">
        <v>27</v>
      </c>
      <c r="G4422" t="s">
        <v>2305</v>
      </c>
      <c r="H4422" t="s">
        <v>1826</v>
      </c>
      <c r="I4422" t="s">
        <v>27</v>
      </c>
      <c r="J4422" t="s">
        <v>19</v>
      </c>
      <c r="K4422" t="str">
        <f>INDEX(Table6[Column1],MATCH(L4422,Table6[Column2]))</f>
        <v>Adults</v>
      </c>
      <c r="L4422">
        <v>44.231332850000001</v>
      </c>
      <c r="M4422" t="str">
        <f>VLOOKUP(L4422,Table1[],2)</f>
        <v>40 - 49</v>
      </c>
      <c r="N4422" t="str">
        <f>INDEX(Table7[Column1],MATCH(O4422,Table7[Column2]))</f>
        <v>Learning Stage</v>
      </c>
      <c r="O4422">
        <v>3.5513906799999999</v>
      </c>
      <c r="P4422" t="str">
        <f>VLOOKUP(O4422,Table13[],2)</f>
        <v>1 - 5</v>
      </c>
      <c r="Q4422" t="str">
        <f>INDEX(Table8[Column1],MATCH(R4422,Table8[Column2]))</f>
        <v>Habitual</v>
      </c>
      <c r="R4422">
        <v>80.672925179999993</v>
      </c>
      <c r="S4422">
        <f t="shared" si="139"/>
        <v>3.3613718824999994</v>
      </c>
      <c r="T4422" t="s">
        <v>19</v>
      </c>
    </row>
    <row r="4423" spans="1:20" x14ac:dyDescent="0.25">
      <c r="A4423">
        <v>4422</v>
      </c>
      <c r="B4423" t="s">
        <v>2365</v>
      </c>
      <c r="C4423" t="s">
        <v>1532</v>
      </c>
      <c r="D4423" t="str">
        <f t="shared" si="138"/>
        <v>Yates Laura</v>
      </c>
      <c r="E4423" t="s">
        <v>15</v>
      </c>
      <c r="F4423" t="s">
        <v>107</v>
      </c>
      <c r="G4423" t="s">
        <v>2305</v>
      </c>
      <c r="H4423" t="s">
        <v>1826</v>
      </c>
      <c r="I4423" t="s">
        <v>107</v>
      </c>
      <c r="J4423" t="s">
        <v>19</v>
      </c>
      <c r="K4423" t="str">
        <f>INDEX(Table6[Column1],MATCH(L4423,Table6[Column2]))</f>
        <v>Young Adults</v>
      </c>
      <c r="L4423">
        <v>34.57824351</v>
      </c>
      <c r="M4423" t="str">
        <f>VLOOKUP(L4423,Table1[],2)</f>
        <v>30 - 39</v>
      </c>
      <c r="N4423" t="str">
        <f>INDEX(Table7[Column1],MATCH(O4423,Table7[Column2]))</f>
        <v>Fitting in Stage</v>
      </c>
      <c r="O4423">
        <v>6.4040009229999999</v>
      </c>
      <c r="P4423" t="str">
        <f>VLOOKUP(O4423,Table13[],2)</f>
        <v>6 - 10</v>
      </c>
      <c r="Q4423" t="str">
        <f>INDEX(Table8[Column1],MATCH(R4423,Table8[Column2]))</f>
        <v>Scheduled</v>
      </c>
      <c r="R4423">
        <v>32.674731530000003</v>
      </c>
      <c r="S4423">
        <f t="shared" si="139"/>
        <v>1.3614471470833334</v>
      </c>
      <c r="T4423" t="s">
        <v>19</v>
      </c>
    </row>
    <row r="4424" spans="1:20" x14ac:dyDescent="0.25">
      <c r="A4424">
        <v>4423</v>
      </c>
      <c r="B4424" t="s">
        <v>1749</v>
      </c>
      <c r="C4424" t="s">
        <v>183</v>
      </c>
      <c r="D4424" t="str">
        <f t="shared" si="138"/>
        <v>Maldonado Donald</v>
      </c>
      <c r="E4424" t="s">
        <v>22</v>
      </c>
      <c r="F4424" t="s">
        <v>57</v>
      </c>
      <c r="G4424" t="s">
        <v>2305</v>
      </c>
      <c r="H4424" t="s">
        <v>1826</v>
      </c>
      <c r="I4424" t="s">
        <v>57</v>
      </c>
      <c r="J4424" t="s">
        <v>19</v>
      </c>
      <c r="K4424" t="str">
        <f>INDEX(Table6[Column1],MATCH(L4424,Table6[Column2]))</f>
        <v>Adults</v>
      </c>
      <c r="L4424">
        <v>41.519107990000002</v>
      </c>
      <c r="M4424" t="str">
        <f>VLOOKUP(L4424,Table1[],2)</f>
        <v>40 - 49</v>
      </c>
      <c r="N4424" t="str">
        <f>INDEX(Table7[Column1],MATCH(O4424,Table7[Column2]))</f>
        <v>Learning Stage</v>
      </c>
      <c r="O4424">
        <v>4.5667558379999997</v>
      </c>
      <c r="P4424" t="str">
        <f>VLOOKUP(O4424,Table13[],2)</f>
        <v>1 - 5</v>
      </c>
      <c r="Q4424" t="str">
        <f>INDEX(Table8[Column1],MATCH(R4424,Table8[Column2]))</f>
        <v>Maintained</v>
      </c>
      <c r="R4424">
        <v>79.886159050000003</v>
      </c>
      <c r="S4424">
        <f t="shared" si="139"/>
        <v>3.3285899604166667</v>
      </c>
      <c r="T4424" t="s">
        <v>19</v>
      </c>
    </row>
    <row r="4425" spans="1:20" x14ac:dyDescent="0.25">
      <c r="A4425">
        <v>4424</v>
      </c>
      <c r="B4425" t="s">
        <v>230</v>
      </c>
      <c r="C4425" t="s">
        <v>368</v>
      </c>
      <c r="D4425" t="str">
        <f t="shared" si="138"/>
        <v>Jackson Frank</v>
      </c>
      <c r="E4425" t="s">
        <v>22</v>
      </c>
      <c r="F4425" t="s">
        <v>38</v>
      </c>
      <c r="G4425" t="s">
        <v>820</v>
      </c>
      <c r="H4425" t="s">
        <v>821</v>
      </c>
      <c r="I4425" t="s">
        <v>38</v>
      </c>
      <c r="J4425" t="s">
        <v>19</v>
      </c>
      <c r="K4425" t="str">
        <f>INDEX(Table6[Column1],MATCH(L4425,Table6[Column2]))</f>
        <v>Adults</v>
      </c>
      <c r="L4425">
        <v>47.5553217</v>
      </c>
      <c r="M4425" t="str">
        <f>VLOOKUP(L4425,Table1[],2)</f>
        <v>40 - 49</v>
      </c>
      <c r="N4425" t="str">
        <f>INDEX(Table7[Column1],MATCH(O4425,Table7[Column2]))</f>
        <v>Fitting in Stage</v>
      </c>
      <c r="O4425">
        <v>7.7072112150000001</v>
      </c>
      <c r="P4425" t="str">
        <f>VLOOKUP(O4425,Table13[],2)</f>
        <v>6 - 10</v>
      </c>
      <c r="Q4425" t="str">
        <f>INDEX(Table8[Column1],MATCH(R4425,Table8[Column2]))</f>
        <v>Habitual</v>
      </c>
      <c r="R4425">
        <v>113.9958857</v>
      </c>
      <c r="S4425">
        <f t="shared" si="139"/>
        <v>4.7498285708333334</v>
      </c>
      <c r="T4425" t="s">
        <v>19</v>
      </c>
    </row>
    <row r="4426" spans="1:20" x14ac:dyDescent="0.25">
      <c r="A4426">
        <v>4425</v>
      </c>
      <c r="B4426" t="s">
        <v>2608</v>
      </c>
      <c r="C4426" t="s">
        <v>1386</v>
      </c>
      <c r="D4426" t="str">
        <f t="shared" si="138"/>
        <v>Melendez Sheila</v>
      </c>
      <c r="E4426" t="s">
        <v>15</v>
      </c>
      <c r="F4426" t="s">
        <v>127</v>
      </c>
      <c r="G4426" t="s">
        <v>17</v>
      </c>
      <c r="H4426" t="s">
        <v>18</v>
      </c>
      <c r="I4426" t="s">
        <v>127</v>
      </c>
      <c r="J4426" t="s">
        <v>19</v>
      </c>
      <c r="K4426" t="str">
        <f>INDEX(Table6[Column1],MATCH(L4426,Table6[Column2]))</f>
        <v>Young Adults</v>
      </c>
      <c r="L4426">
        <v>37.91093274</v>
      </c>
      <c r="M4426" t="str">
        <f>VLOOKUP(L4426,Table1[],2)</f>
        <v>30 - 39</v>
      </c>
      <c r="N4426" t="str">
        <f>INDEX(Table7[Column1],MATCH(O4426,Table7[Column2]))</f>
        <v>Learning Stage</v>
      </c>
      <c r="O4426">
        <v>4.5791649120000004</v>
      </c>
      <c r="P4426" t="str">
        <f>VLOOKUP(O4426,Table13[],2)</f>
        <v>1 - 5</v>
      </c>
      <c r="Q4426" t="str">
        <f>INDEX(Table8[Column1],MATCH(R4426,Table8[Column2]))</f>
        <v>Habitual</v>
      </c>
      <c r="R4426">
        <v>80.456706980000007</v>
      </c>
      <c r="S4426">
        <f t="shared" si="139"/>
        <v>3.3523627908333333</v>
      </c>
      <c r="T4426" t="s">
        <v>19</v>
      </c>
    </row>
    <row r="4427" spans="1:20" x14ac:dyDescent="0.25">
      <c r="A4427">
        <v>4426</v>
      </c>
      <c r="B4427" t="s">
        <v>2230</v>
      </c>
      <c r="C4427" t="s">
        <v>599</v>
      </c>
      <c r="D4427" t="str">
        <f t="shared" si="138"/>
        <v>Singleton Bernice</v>
      </c>
      <c r="E4427" t="s">
        <v>15</v>
      </c>
      <c r="F4427" t="s">
        <v>452</v>
      </c>
      <c r="G4427" t="s">
        <v>17</v>
      </c>
      <c r="H4427" t="s">
        <v>18</v>
      </c>
      <c r="I4427" t="s">
        <v>407</v>
      </c>
      <c r="J4427" t="s">
        <v>19</v>
      </c>
      <c r="K4427" t="str">
        <f>INDEX(Table6[Column1],MATCH(L4427,Table6[Column2]))</f>
        <v>Adults</v>
      </c>
      <c r="L4427">
        <v>48.067922979999999</v>
      </c>
      <c r="M4427" t="str">
        <f>VLOOKUP(L4427,Table1[],2)</f>
        <v>40 - 49</v>
      </c>
      <c r="N4427" t="str">
        <f>INDEX(Table7[Column1],MATCH(O4427,Table7[Column2]))</f>
        <v>Fitting in Stage</v>
      </c>
      <c r="O4427">
        <v>6.0155883250000004</v>
      </c>
      <c r="P4427" t="str">
        <f>VLOOKUP(O4427,Table13[],2)</f>
        <v>6 - 10</v>
      </c>
      <c r="Q4427" t="str">
        <f>INDEX(Table8[Column1],MATCH(R4427,Table8[Column2]))</f>
        <v>Excused</v>
      </c>
      <c r="R4427">
        <v>131.00786389999999</v>
      </c>
      <c r="S4427">
        <f t="shared" si="139"/>
        <v>5.4586609958333332</v>
      </c>
      <c r="T4427" t="s">
        <v>19</v>
      </c>
    </row>
    <row r="4428" spans="1:20" x14ac:dyDescent="0.25">
      <c r="A4428">
        <v>4427</v>
      </c>
      <c r="B4428" t="s">
        <v>1446</v>
      </c>
      <c r="C4428" t="s">
        <v>66</v>
      </c>
      <c r="D4428" t="str">
        <f t="shared" si="138"/>
        <v>Blair Anne</v>
      </c>
      <c r="E4428" t="s">
        <v>15</v>
      </c>
      <c r="F4428" t="s">
        <v>121</v>
      </c>
      <c r="G4428" t="s">
        <v>1060</v>
      </c>
      <c r="H4428" t="s">
        <v>1061</v>
      </c>
      <c r="I4428" t="s">
        <v>121</v>
      </c>
      <c r="J4428" t="s">
        <v>19</v>
      </c>
      <c r="K4428" t="str">
        <f>INDEX(Table6[Column1],MATCH(L4428,Table6[Column2]))</f>
        <v>Young Adults</v>
      </c>
      <c r="L4428">
        <v>33.728045770000001</v>
      </c>
      <c r="M4428" t="str">
        <f>VLOOKUP(L4428,Table1[],2)</f>
        <v>30 - 39</v>
      </c>
      <c r="N4428" t="str">
        <f>INDEX(Table7[Column1],MATCH(O4428,Table7[Column2]))</f>
        <v>Learning Stage</v>
      </c>
      <c r="O4428">
        <v>1.521590292</v>
      </c>
      <c r="P4428" t="str">
        <f>VLOOKUP(O4428,Table13[],2)</f>
        <v>1 - 5</v>
      </c>
      <c r="Q4428" t="str">
        <f>INDEX(Table8[Column1],MATCH(R4428,Table8[Column2]))</f>
        <v>Scheduled</v>
      </c>
      <c r="R4428">
        <v>36.2993466</v>
      </c>
      <c r="S4428">
        <f t="shared" si="139"/>
        <v>1.512472775</v>
      </c>
      <c r="T4428" t="s">
        <v>19</v>
      </c>
    </row>
    <row r="4429" spans="1:20" x14ac:dyDescent="0.25">
      <c r="A4429">
        <v>4428</v>
      </c>
      <c r="B4429" t="s">
        <v>1277</v>
      </c>
      <c r="C4429" t="s">
        <v>147</v>
      </c>
      <c r="D4429" t="str">
        <f t="shared" si="138"/>
        <v>Young Linda</v>
      </c>
      <c r="E4429" t="s">
        <v>15</v>
      </c>
      <c r="F4429" t="s">
        <v>38</v>
      </c>
      <c r="G4429" t="s">
        <v>820</v>
      </c>
      <c r="H4429" t="s">
        <v>821</v>
      </c>
      <c r="I4429" t="s">
        <v>38</v>
      </c>
      <c r="J4429" t="s">
        <v>19</v>
      </c>
      <c r="K4429" t="str">
        <f>INDEX(Table6[Column1],MATCH(L4429,Table6[Column2]))</f>
        <v>Young Adults</v>
      </c>
      <c r="L4429">
        <v>39.302094959999998</v>
      </c>
      <c r="M4429" t="str">
        <f>VLOOKUP(L4429,Table1[],2)</f>
        <v>30 - 39</v>
      </c>
      <c r="N4429" t="str">
        <f>INDEX(Table7[Column1],MATCH(O4429,Table7[Column2]))</f>
        <v>Learning Stage</v>
      </c>
      <c r="O4429">
        <v>4.6247519749999997</v>
      </c>
      <c r="P4429" t="str">
        <f>VLOOKUP(O4429,Table13[],2)</f>
        <v>1 - 5</v>
      </c>
      <c r="Q4429" t="str">
        <f>INDEX(Table8[Column1],MATCH(R4429,Table8[Column2]))</f>
        <v>Maintained</v>
      </c>
      <c r="R4429">
        <v>45.160340439999999</v>
      </c>
      <c r="S4429">
        <f t="shared" si="139"/>
        <v>1.8816808516666668</v>
      </c>
      <c r="T4429" t="s">
        <v>19</v>
      </c>
    </row>
    <row r="4430" spans="1:20" x14ac:dyDescent="0.25">
      <c r="A4430">
        <v>4429</v>
      </c>
      <c r="B4430" t="s">
        <v>3918</v>
      </c>
      <c r="C4430" t="s">
        <v>326</v>
      </c>
      <c r="D4430" t="str">
        <f t="shared" si="138"/>
        <v>Dejesus Arthur</v>
      </c>
      <c r="E4430" t="s">
        <v>22</v>
      </c>
      <c r="F4430" t="s">
        <v>38</v>
      </c>
      <c r="G4430" t="s">
        <v>820</v>
      </c>
      <c r="H4430" t="s">
        <v>821</v>
      </c>
      <c r="I4430" t="s">
        <v>38</v>
      </c>
      <c r="J4430" t="s">
        <v>19</v>
      </c>
      <c r="K4430" t="str">
        <f>INDEX(Table6[Column1],MATCH(L4430,Table6[Column2]))</f>
        <v>Adults</v>
      </c>
      <c r="L4430">
        <v>45.195693370000001</v>
      </c>
      <c r="M4430" t="str">
        <f>VLOOKUP(L4430,Table1[],2)</f>
        <v>40 - 49</v>
      </c>
      <c r="N4430" t="str">
        <f>INDEX(Table7[Column1],MATCH(O4430,Table7[Column2]))</f>
        <v>Learning Stage</v>
      </c>
      <c r="O4430">
        <v>4.1249957269999999</v>
      </c>
      <c r="P4430" t="str">
        <f>VLOOKUP(O4430,Table13[],2)</f>
        <v>1 - 5</v>
      </c>
      <c r="Q4430" t="str">
        <f>INDEX(Table8[Column1],MATCH(R4430,Table8[Column2]))</f>
        <v>Maintained</v>
      </c>
      <c r="R4430">
        <v>72.582535280000002</v>
      </c>
      <c r="S4430">
        <f t="shared" si="139"/>
        <v>3.0242723033333334</v>
      </c>
      <c r="T4430" t="s">
        <v>19</v>
      </c>
    </row>
    <row r="4431" spans="1:20" x14ac:dyDescent="0.25">
      <c r="A4431">
        <v>4430</v>
      </c>
      <c r="B4431" t="s">
        <v>184</v>
      </c>
      <c r="C4431" t="s">
        <v>125</v>
      </c>
      <c r="D4431" t="str">
        <f t="shared" si="138"/>
        <v>Green Virginia</v>
      </c>
      <c r="E4431" t="s">
        <v>15</v>
      </c>
      <c r="F4431" t="s">
        <v>54</v>
      </c>
      <c r="G4431" t="s">
        <v>17</v>
      </c>
      <c r="H4431" t="s">
        <v>18</v>
      </c>
      <c r="I4431" t="s">
        <v>54</v>
      </c>
      <c r="J4431" t="s">
        <v>19</v>
      </c>
      <c r="K4431" t="str">
        <f>INDEX(Table6[Column1],MATCH(L4431,Table6[Column2]))</f>
        <v>Adults</v>
      </c>
      <c r="L4431">
        <v>43.261337249999997</v>
      </c>
      <c r="M4431" t="str">
        <f>VLOOKUP(L4431,Table1[],2)</f>
        <v>40 - 49</v>
      </c>
      <c r="N4431" t="str">
        <f>INDEX(Table7[Column1],MATCH(O4431,Table7[Column2]))</f>
        <v>Fitting in Stage</v>
      </c>
      <c r="O4431">
        <v>6.7097876249999997</v>
      </c>
      <c r="P4431" t="str">
        <f>VLOOKUP(O4431,Table13[],2)</f>
        <v>6 - 10</v>
      </c>
      <c r="Q4431" t="str">
        <f>INDEX(Table8[Column1],MATCH(R4431,Table8[Column2]))</f>
        <v>Habitual</v>
      </c>
      <c r="R4431">
        <v>98.809230709999994</v>
      </c>
      <c r="S4431">
        <f t="shared" si="139"/>
        <v>4.1170512795833325</v>
      </c>
      <c r="T4431" t="s">
        <v>19</v>
      </c>
    </row>
    <row r="4432" spans="1:20" x14ac:dyDescent="0.25">
      <c r="A4432">
        <v>4431</v>
      </c>
      <c r="B4432" t="s">
        <v>594</v>
      </c>
      <c r="C4432" t="s">
        <v>199</v>
      </c>
      <c r="D4432" t="str">
        <f t="shared" si="138"/>
        <v>Hollen Joyce</v>
      </c>
      <c r="E4432" t="s">
        <v>15</v>
      </c>
      <c r="F4432" t="s">
        <v>2636</v>
      </c>
      <c r="G4432" t="s">
        <v>2305</v>
      </c>
      <c r="H4432" t="s">
        <v>1826</v>
      </c>
      <c r="I4432" t="s">
        <v>262</v>
      </c>
      <c r="J4432" t="s">
        <v>19</v>
      </c>
      <c r="K4432" t="str">
        <f>INDEX(Table6[Column1],MATCH(L4432,Table6[Column2]))</f>
        <v>Elders</v>
      </c>
      <c r="L4432">
        <v>52.595099130000001</v>
      </c>
      <c r="M4432" t="str">
        <f>VLOOKUP(L4432,Table1[],2)</f>
        <v>50 - 59</v>
      </c>
      <c r="N4432" t="str">
        <f>INDEX(Table7[Column1],MATCH(O4432,Table7[Column2]))</f>
        <v>Fitting in Stage</v>
      </c>
      <c r="O4432">
        <v>6.3489854780000003</v>
      </c>
      <c r="P4432" t="str">
        <f>VLOOKUP(O4432,Table13[],2)</f>
        <v>6 - 10</v>
      </c>
      <c r="Q4432" t="str">
        <f>INDEX(Table8[Column1],MATCH(R4432,Table8[Column2]))</f>
        <v>Excused</v>
      </c>
      <c r="R4432">
        <v>123.1539235</v>
      </c>
      <c r="S4432">
        <f t="shared" si="139"/>
        <v>5.1314134791666675</v>
      </c>
      <c r="T4432" t="s">
        <v>19</v>
      </c>
    </row>
    <row r="4433" spans="1:20" x14ac:dyDescent="0.25">
      <c r="A4433">
        <v>4432</v>
      </c>
      <c r="B4433" t="s">
        <v>1053</v>
      </c>
      <c r="C4433" t="s">
        <v>445</v>
      </c>
      <c r="D4433" t="str">
        <f t="shared" si="138"/>
        <v>Hill Philip</v>
      </c>
      <c r="E4433" t="s">
        <v>22</v>
      </c>
      <c r="F4433" t="s">
        <v>45</v>
      </c>
      <c r="G4433" t="s">
        <v>1060</v>
      </c>
      <c r="H4433" t="s">
        <v>1061</v>
      </c>
      <c r="I4433" t="s">
        <v>46</v>
      </c>
      <c r="J4433" t="s">
        <v>19</v>
      </c>
      <c r="K4433" t="str">
        <f>INDEX(Table6[Column1],MATCH(L4433,Table6[Column2]))</f>
        <v>Young Adults</v>
      </c>
      <c r="L4433">
        <v>39.283427179999997</v>
      </c>
      <c r="M4433" t="str">
        <f>VLOOKUP(L4433,Table1[],2)</f>
        <v>30 - 39</v>
      </c>
      <c r="N4433" t="str">
        <f>INDEX(Table7[Column1],MATCH(O4433,Table7[Column2]))</f>
        <v>Learning Stage</v>
      </c>
      <c r="O4433">
        <v>4.5000039430000003</v>
      </c>
      <c r="P4433" t="str">
        <f>VLOOKUP(O4433,Table13[],2)</f>
        <v>1 - 5</v>
      </c>
      <c r="Q4433" t="str">
        <f>INDEX(Table8[Column1],MATCH(R4433,Table8[Column2]))</f>
        <v>Scheduled</v>
      </c>
      <c r="R4433">
        <v>27.196768479999999</v>
      </c>
      <c r="S4433">
        <f t="shared" si="139"/>
        <v>1.1331986866666666</v>
      </c>
      <c r="T4433" t="s">
        <v>19</v>
      </c>
    </row>
    <row r="4434" spans="1:20" x14ac:dyDescent="0.25">
      <c r="A4434">
        <v>4433</v>
      </c>
      <c r="B4434" t="s">
        <v>3919</v>
      </c>
      <c r="C4434" t="s">
        <v>768</v>
      </c>
      <c r="D4434" t="str">
        <f t="shared" si="138"/>
        <v>Regner Raquel</v>
      </c>
      <c r="E4434" t="s">
        <v>15</v>
      </c>
      <c r="F4434" t="s">
        <v>38</v>
      </c>
      <c r="G4434" t="s">
        <v>820</v>
      </c>
      <c r="H4434" t="s">
        <v>821</v>
      </c>
      <c r="I4434" t="s">
        <v>38</v>
      </c>
      <c r="J4434" t="s">
        <v>19</v>
      </c>
      <c r="K4434" t="str">
        <f>INDEX(Table6[Column1],MATCH(L4434,Table6[Column2]))</f>
        <v>Youth</v>
      </c>
      <c r="L4434">
        <v>29.157776810000001</v>
      </c>
      <c r="M4434" t="str">
        <f>VLOOKUP(L4434,Table1[],2)</f>
        <v>20 - 29</v>
      </c>
      <c r="N4434" t="str">
        <f>INDEX(Table7[Column1],MATCH(O4434,Table7[Column2]))</f>
        <v>Learning Stage</v>
      </c>
      <c r="O4434">
        <v>5.4678718589999997</v>
      </c>
      <c r="P4434" t="str">
        <f>VLOOKUP(O4434,Table13[],2)</f>
        <v>1 - 5</v>
      </c>
      <c r="Q4434" t="str">
        <f>INDEX(Table8[Column1],MATCH(R4434,Table8[Column2]))</f>
        <v>Scheduled</v>
      </c>
      <c r="R4434">
        <v>6.6411247959999997</v>
      </c>
      <c r="S4434">
        <f t="shared" si="139"/>
        <v>0.27671353316666664</v>
      </c>
      <c r="T4434" t="s">
        <v>19</v>
      </c>
    </row>
    <row r="4435" spans="1:20" x14ac:dyDescent="0.25">
      <c r="A4435">
        <v>4434</v>
      </c>
      <c r="B4435" t="s">
        <v>1057</v>
      </c>
      <c r="C4435" t="s">
        <v>1525</v>
      </c>
      <c r="D4435" t="str">
        <f t="shared" si="138"/>
        <v>Clune Dan</v>
      </c>
      <c r="E4435" t="s">
        <v>22</v>
      </c>
      <c r="F4435" t="s">
        <v>38</v>
      </c>
      <c r="G4435" t="s">
        <v>1060</v>
      </c>
      <c r="H4435" t="s">
        <v>1061</v>
      </c>
      <c r="I4435" t="s">
        <v>38</v>
      </c>
      <c r="J4435" t="s">
        <v>19</v>
      </c>
      <c r="K4435" t="str">
        <f>INDEX(Table6[Column1],MATCH(L4435,Table6[Column2]))</f>
        <v>Young Adults</v>
      </c>
      <c r="L4435">
        <v>38.249613189999998</v>
      </c>
      <c r="M4435" t="str">
        <f>VLOOKUP(L4435,Table1[],2)</f>
        <v>30 - 39</v>
      </c>
      <c r="N4435" t="str">
        <f>INDEX(Table7[Column1],MATCH(O4435,Table7[Column2]))</f>
        <v>Learning Stage</v>
      </c>
      <c r="O4435">
        <v>4.3336520040000002</v>
      </c>
      <c r="P4435" t="str">
        <f>VLOOKUP(O4435,Table13[],2)</f>
        <v>1 - 5</v>
      </c>
      <c r="Q4435" t="str">
        <f>INDEX(Table8[Column1],MATCH(R4435,Table8[Column2]))</f>
        <v>Scheduled</v>
      </c>
      <c r="R4435">
        <v>23.02583593</v>
      </c>
      <c r="S4435">
        <f t="shared" si="139"/>
        <v>0.95940983041666661</v>
      </c>
      <c r="T4435" t="s">
        <v>19</v>
      </c>
    </row>
    <row r="4436" spans="1:20" x14ac:dyDescent="0.25">
      <c r="A4436">
        <v>4435</v>
      </c>
      <c r="B4436" t="s">
        <v>2415</v>
      </c>
      <c r="C4436" t="s">
        <v>3920</v>
      </c>
      <c r="D4436" t="str">
        <f t="shared" si="138"/>
        <v>Ferris Cedric</v>
      </c>
      <c r="E4436" t="s">
        <v>22</v>
      </c>
      <c r="F4436" t="s">
        <v>30</v>
      </c>
      <c r="G4436" t="s">
        <v>611</v>
      </c>
      <c r="H4436" t="s">
        <v>612</v>
      </c>
      <c r="I4436" t="s">
        <v>30</v>
      </c>
      <c r="J4436" t="s">
        <v>19</v>
      </c>
      <c r="K4436" t="str">
        <f>INDEX(Table6[Column1],MATCH(L4436,Table6[Column2]))</f>
        <v>Elders</v>
      </c>
      <c r="L4436">
        <v>50.688355940000001</v>
      </c>
      <c r="M4436" t="str">
        <f>VLOOKUP(L4436,Table1[],2)</f>
        <v>50 - 59</v>
      </c>
      <c r="N4436" t="str">
        <f>INDEX(Table7[Column1],MATCH(O4436,Table7[Column2]))</f>
        <v>Learning Stage</v>
      </c>
      <c r="O4436">
        <v>5.952178161</v>
      </c>
      <c r="P4436" t="str">
        <f>VLOOKUP(O4436,Table13[],2)</f>
        <v>1 - 5</v>
      </c>
      <c r="Q4436" t="str">
        <f>INDEX(Table8[Column1],MATCH(R4436,Table8[Column2]))</f>
        <v>Habitual</v>
      </c>
      <c r="R4436">
        <v>104.7393758</v>
      </c>
      <c r="S4436">
        <f t="shared" si="139"/>
        <v>4.3641406583333335</v>
      </c>
      <c r="T4436" t="s">
        <v>19</v>
      </c>
    </row>
    <row r="4437" spans="1:20" x14ac:dyDescent="0.25">
      <c r="A4437">
        <v>4436</v>
      </c>
      <c r="B4437" t="s">
        <v>1090</v>
      </c>
      <c r="C4437" t="s">
        <v>1083</v>
      </c>
      <c r="D4437" t="str">
        <f t="shared" si="138"/>
        <v>Sanchez Kathleen</v>
      </c>
      <c r="E4437" t="s">
        <v>15</v>
      </c>
      <c r="F4437" t="s">
        <v>407</v>
      </c>
      <c r="G4437" t="s">
        <v>17</v>
      </c>
      <c r="H4437" t="s">
        <v>18</v>
      </c>
      <c r="I4437" t="s">
        <v>407</v>
      </c>
      <c r="J4437" t="s">
        <v>19</v>
      </c>
      <c r="K4437" t="str">
        <f>INDEX(Table6[Column1],MATCH(L4437,Table6[Column2]))</f>
        <v>Adults</v>
      </c>
      <c r="L4437">
        <v>40.346922130000003</v>
      </c>
      <c r="M4437" t="str">
        <f>VLOOKUP(L4437,Table1[],2)</f>
        <v>40 - 49</v>
      </c>
      <c r="N4437" t="str">
        <f>INDEX(Table7[Column1],MATCH(O4437,Table7[Column2]))</f>
        <v>Fitting in Stage</v>
      </c>
      <c r="O4437">
        <v>6.009686479</v>
      </c>
      <c r="P4437" t="str">
        <f>VLOOKUP(O4437,Table13[],2)</f>
        <v>6 - 10</v>
      </c>
      <c r="Q4437" t="str">
        <f>INDEX(Table8[Column1],MATCH(R4437,Table8[Column2]))</f>
        <v>Scheduled</v>
      </c>
      <c r="R4437">
        <v>16.743220099999998</v>
      </c>
      <c r="S4437">
        <f t="shared" si="139"/>
        <v>0.69763417083333323</v>
      </c>
      <c r="T4437" t="s">
        <v>19</v>
      </c>
    </row>
    <row r="4438" spans="1:20" x14ac:dyDescent="0.25">
      <c r="A4438">
        <v>4437</v>
      </c>
      <c r="B4438" t="s">
        <v>422</v>
      </c>
      <c r="C4438" t="s">
        <v>86</v>
      </c>
      <c r="D4438" t="str">
        <f t="shared" si="138"/>
        <v>Peterson Theodore</v>
      </c>
      <c r="E4438" t="s">
        <v>22</v>
      </c>
      <c r="F4438" t="s">
        <v>57</v>
      </c>
      <c r="G4438" t="s">
        <v>2305</v>
      </c>
      <c r="H4438" t="s">
        <v>1826</v>
      </c>
      <c r="I4438" t="s">
        <v>57</v>
      </c>
      <c r="J4438" t="s">
        <v>19</v>
      </c>
      <c r="K4438" t="str">
        <f>INDEX(Table6[Column1],MATCH(L4438,Table6[Column2]))</f>
        <v>Young Adults</v>
      </c>
      <c r="L4438">
        <v>32.904662950000002</v>
      </c>
      <c r="M4438" t="str">
        <f>VLOOKUP(L4438,Table1[],2)</f>
        <v>30 - 39</v>
      </c>
      <c r="N4438" t="str">
        <f>INDEX(Table7[Column1],MATCH(O4438,Table7[Column2]))</f>
        <v>Learning Stage</v>
      </c>
      <c r="O4438">
        <v>3.7034367650000002</v>
      </c>
      <c r="P4438" t="str">
        <f>VLOOKUP(O4438,Table13[],2)</f>
        <v>1 - 5</v>
      </c>
      <c r="Q4438" t="str">
        <f>INDEX(Table8[Column1],MATCH(R4438,Table8[Column2]))</f>
        <v>Scheduled</v>
      </c>
      <c r="R4438">
        <v>0</v>
      </c>
      <c r="S4438">
        <f t="shared" si="139"/>
        <v>0</v>
      </c>
      <c r="T4438" t="s">
        <v>19</v>
      </c>
    </row>
    <row r="4439" spans="1:20" x14ac:dyDescent="0.25">
      <c r="A4439">
        <v>4438</v>
      </c>
      <c r="B4439" t="s">
        <v>44</v>
      </c>
      <c r="C4439" t="s">
        <v>154</v>
      </c>
      <c r="D4439" t="str">
        <f t="shared" si="138"/>
        <v>Gregory Harold</v>
      </c>
      <c r="E4439" t="s">
        <v>22</v>
      </c>
      <c r="F4439" t="s">
        <v>1731</v>
      </c>
      <c r="G4439" t="s">
        <v>820</v>
      </c>
      <c r="H4439" t="s">
        <v>821</v>
      </c>
      <c r="I4439" t="s">
        <v>38</v>
      </c>
      <c r="J4439" t="s">
        <v>19</v>
      </c>
      <c r="K4439" t="str">
        <f>INDEX(Table6[Column1],MATCH(L4439,Table6[Column2]))</f>
        <v>Adults</v>
      </c>
      <c r="L4439">
        <v>46.674788249999999</v>
      </c>
      <c r="M4439" t="str">
        <f>VLOOKUP(L4439,Table1[],2)</f>
        <v>40 - 49</v>
      </c>
      <c r="N4439" t="str">
        <f>INDEX(Table7[Column1],MATCH(O4439,Table7[Column2]))</f>
        <v>Learning Stage</v>
      </c>
      <c r="O4439">
        <v>3.7099301859999998</v>
      </c>
      <c r="P4439" t="str">
        <f>VLOOKUP(O4439,Table13[],2)</f>
        <v>1 - 5</v>
      </c>
      <c r="Q4439" t="str">
        <f>INDEX(Table8[Column1],MATCH(R4439,Table8[Column2]))</f>
        <v>Habitual</v>
      </c>
      <c r="R4439">
        <v>90.768130479999996</v>
      </c>
      <c r="S4439">
        <f t="shared" si="139"/>
        <v>3.7820054366666667</v>
      </c>
      <c r="T4439" t="s">
        <v>19</v>
      </c>
    </row>
    <row r="4440" spans="1:20" x14ac:dyDescent="0.25">
      <c r="A4440">
        <v>4439</v>
      </c>
      <c r="B4440" t="s">
        <v>3921</v>
      </c>
      <c r="C4440" t="s">
        <v>3258</v>
      </c>
      <c r="D4440" t="str">
        <f t="shared" si="138"/>
        <v>Gerner Rita</v>
      </c>
      <c r="E4440" t="s">
        <v>15</v>
      </c>
      <c r="F4440" t="s">
        <v>804</v>
      </c>
      <c r="G4440" t="s">
        <v>2305</v>
      </c>
      <c r="H4440" t="s">
        <v>1826</v>
      </c>
      <c r="I4440" t="s">
        <v>90</v>
      </c>
      <c r="J4440" t="s">
        <v>19</v>
      </c>
      <c r="K4440" t="str">
        <f>INDEX(Table6[Column1],MATCH(L4440,Table6[Column2]))</f>
        <v>Young Adults</v>
      </c>
      <c r="L4440">
        <v>37.978765009999996</v>
      </c>
      <c r="M4440" t="str">
        <f>VLOOKUP(L4440,Table1[],2)</f>
        <v>30 - 39</v>
      </c>
      <c r="N4440" t="str">
        <f>INDEX(Table7[Column1],MATCH(O4440,Table7[Column2]))</f>
        <v>Learning Stage</v>
      </c>
      <c r="O4440">
        <v>3.510040923</v>
      </c>
      <c r="P4440" t="str">
        <f>VLOOKUP(O4440,Table13[],2)</f>
        <v>1 - 5</v>
      </c>
      <c r="Q4440" t="str">
        <f>INDEX(Table8[Column1],MATCH(R4440,Table8[Column2]))</f>
        <v>Scheduled</v>
      </c>
      <c r="R4440">
        <v>39.204023800000002</v>
      </c>
      <c r="S4440">
        <f t="shared" si="139"/>
        <v>1.6335009916666667</v>
      </c>
      <c r="T4440" t="s">
        <v>19</v>
      </c>
    </row>
    <row r="4441" spans="1:20" x14ac:dyDescent="0.25">
      <c r="A4441">
        <v>4440</v>
      </c>
      <c r="B4441" t="s">
        <v>3922</v>
      </c>
      <c r="C4441" t="s">
        <v>434</v>
      </c>
      <c r="D4441" t="str">
        <f t="shared" si="138"/>
        <v>Grenier Tamara</v>
      </c>
      <c r="E4441" t="s">
        <v>15</v>
      </c>
      <c r="F4441" t="s">
        <v>54</v>
      </c>
      <c r="G4441" t="s">
        <v>17</v>
      </c>
      <c r="H4441" t="s">
        <v>18</v>
      </c>
      <c r="I4441" t="s">
        <v>54</v>
      </c>
      <c r="J4441" t="s">
        <v>19</v>
      </c>
      <c r="K4441" t="str">
        <f>INDEX(Table6[Column1],MATCH(L4441,Table6[Column2]))</f>
        <v>Adults</v>
      </c>
      <c r="L4441">
        <v>42.863553189999998</v>
      </c>
      <c r="M4441" t="str">
        <f>VLOOKUP(L4441,Table1[],2)</f>
        <v>40 - 49</v>
      </c>
      <c r="N4441" t="str">
        <f>INDEX(Table7[Column1],MATCH(O4441,Table7[Column2]))</f>
        <v>Learning Stage</v>
      </c>
      <c r="O4441">
        <v>5.3517493509999996</v>
      </c>
      <c r="P4441" t="str">
        <f>VLOOKUP(O4441,Table13[],2)</f>
        <v>1 - 5</v>
      </c>
      <c r="Q4441" t="str">
        <f>INDEX(Table8[Column1],MATCH(R4441,Table8[Column2]))</f>
        <v>Maintained</v>
      </c>
      <c r="R4441">
        <v>40.978485900000003</v>
      </c>
      <c r="S4441">
        <f t="shared" si="139"/>
        <v>1.7074369125000002</v>
      </c>
      <c r="T4441" t="s">
        <v>19</v>
      </c>
    </row>
    <row r="4442" spans="1:20" x14ac:dyDescent="0.25">
      <c r="A4442">
        <v>4441</v>
      </c>
      <c r="B4442" t="s">
        <v>47</v>
      </c>
      <c r="C4442" t="s">
        <v>241</v>
      </c>
      <c r="D4442" t="str">
        <f t="shared" si="138"/>
        <v>Smith Jessica</v>
      </c>
      <c r="E4442" t="s">
        <v>15</v>
      </c>
      <c r="F4442" t="s">
        <v>825</v>
      </c>
      <c r="G4442" t="s">
        <v>17</v>
      </c>
      <c r="H4442" t="s">
        <v>18</v>
      </c>
      <c r="I4442" t="s">
        <v>157</v>
      </c>
      <c r="J4442" t="s">
        <v>19</v>
      </c>
      <c r="K4442" t="str">
        <f>INDEX(Table6[Column1],MATCH(L4442,Table6[Column2]))</f>
        <v>Young Adults</v>
      </c>
      <c r="L4442">
        <v>32.899558620000001</v>
      </c>
      <c r="M4442" t="str">
        <f>VLOOKUP(L4442,Table1[],2)</f>
        <v>30 - 39</v>
      </c>
      <c r="N4442" t="str">
        <f>INDEX(Table7[Column1],MATCH(O4442,Table7[Column2]))</f>
        <v>Fitting in Stage</v>
      </c>
      <c r="O4442">
        <v>6.0248819119999997</v>
      </c>
      <c r="P4442" t="str">
        <f>VLOOKUP(O4442,Table13[],2)</f>
        <v>6 - 10</v>
      </c>
      <c r="Q4442" t="str">
        <f>INDEX(Table8[Column1],MATCH(R4442,Table8[Column2]))</f>
        <v>Habitual</v>
      </c>
      <c r="R4442">
        <v>85.330049459999998</v>
      </c>
      <c r="S4442">
        <f t="shared" si="139"/>
        <v>3.5554187274999998</v>
      </c>
      <c r="T4442" t="s">
        <v>19</v>
      </c>
    </row>
    <row r="4443" spans="1:20" x14ac:dyDescent="0.25">
      <c r="A4443">
        <v>4442</v>
      </c>
      <c r="B4443" t="s">
        <v>3923</v>
      </c>
      <c r="C4443" t="s">
        <v>388</v>
      </c>
      <c r="D4443" t="str">
        <f t="shared" si="138"/>
        <v>Le Ray</v>
      </c>
      <c r="E4443" t="s">
        <v>22</v>
      </c>
      <c r="F4443" t="s">
        <v>38</v>
      </c>
      <c r="G4443" t="s">
        <v>1060</v>
      </c>
      <c r="H4443" t="s">
        <v>1061</v>
      </c>
      <c r="I4443" t="s">
        <v>38</v>
      </c>
      <c r="J4443" t="s">
        <v>19</v>
      </c>
      <c r="K4443" t="str">
        <f>INDEX(Table6[Column1],MATCH(L4443,Table6[Column2]))</f>
        <v>Adults</v>
      </c>
      <c r="L4443">
        <v>43.703202099999999</v>
      </c>
      <c r="M4443" t="str">
        <f>VLOOKUP(L4443,Table1[],2)</f>
        <v>40 - 49</v>
      </c>
      <c r="N4443" t="str">
        <f>INDEX(Table7[Column1],MATCH(O4443,Table7[Column2]))</f>
        <v>Learning Stage</v>
      </c>
      <c r="O4443">
        <v>3.828957607</v>
      </c>
      <c r="P4443" t="str">
        <f>VLOOKUP(O4443,Table13[],2)</f>
        <v>1 - 5</v>
      </c>
      <c r="Q4443" t="str">
        <f>INDEX(Table8[Column1],MATCH(R4443,Table8[Column2]))</f>
        <v>Maintained</v>
      </c>
      <c r="R4443">
        <v>44.479308930000002</v>
      </c>
      <c r="S4443">
        <f t="shared" si="139"/>
        <v>1.85330453875</v>
      </c>
      <c r="T4443" t="s">
        <v>19</v>
      </c>
    </row>
    <row r="4444" spans="1:20" x14ac:dyDescent="0.25">
      <c r="A4444">
        <v>4443</v>
      </c>
      <c r="B4444" t="s">
        <v>1425</v>
      </c>
      <c r="C4444" t="s">
        <v>845</v>
      </c>
      <c r="D4444" t="str">
        <f t="shared" si="138"/>
        <v>Evans Shannon</v>
      </c>
      <c r="E4444" t="s">
        <v>15</v>
      </c>
      <c r="F4444" t="s">
        <v>33</v>
      </c>
      <c r="G4444" t="s">
        <v>17</v>
      </c>
      <c r="H4444" t="s">
        <v>18</v>
      </c>
      <c r="I4444" t="s">
        <v>33</v>
      </c>
      <c r="J4444" t="s">
        <v>19</v>
      </c>
      <c r="K4444" t="str">
        <f>INDEX(Table6[Column1],MATCH(L4444,Table6[Column2]))</f>
        <v>Young Adults</v>
      </c>
      <c r="L4444">
        <v>32.097576369999999</v>
      </c>
      <c r="M4444" t="str">
        <f>VLOOKUP(L4444,Table1[],2)</f>
        <v>30 - 39</v>
      </c>
      <c r="N4444" t="str">
        <f>INDEX(Table7[Column1],MATCH(O4444,Table7[Column2]))</f>
        <v>Learning Stage</v>
      </c>
      <c r="O4444">
        <v>5.5730523099999996</v>
      </c>
      <c r="P4444" t="str">
        <f>VLOOKUP(O4444,Table13[],2)</f>
        <v>1 - 5</v>
      </c>
      <c r="Q4444" t="str">
        <f>INDEX(Table8[Column1],MATCH(R4444,Table8[Column2]))</f>
        <v>Scheduled</v>
      </c>
      <c r="R4444">
        <v>4.0951731499999999</v>
      </c>
      <c r="S4444">
        <f t="shared" si="139"/>
        <v>0.17063221458333333</v>
      </c>
      <c r="T4444" t="s">
        <v>19</v>
      </c>
    </row>
    <row r="4445" spans="1:20" x14ac:dyDescent="0.25">
      <c r="A4445">
        <v>4444</v>
      </c>
      <c r="B4445" t="s">
        <v>2559</v>
      </c>
      <c r="C4445" t="s">
        <v>447</v>
      </c>
      <c r="D4445" t="str">
        <f t="shared" si="138"/>
        <v>Diaz Karen</v>
      </c>
      <c r="E4445" t="s">
        <v>15</v>
      </c>
      <c r="F4445" t="s">
        <v>30</v>
      </c>
      <c r="G4445" t="s">
        <v>611</v>
      </c>
      <c r="H4445" t="s">
        <v>612</v>
      </c>
      <c r="I4445" t="s">
        <v>30</v>
      </c>
      <c r="J4445" t="s">
        <v>19</v>
      </c>
      <c r="K4445" t="str">
        <f>INDEX(Table6[Column1],MATCH(L4445,Table6[Column2]))</f>
        <v>Elders</v>
      </c>
      <c r="L4445">
        <v>54.508196120000001</v>
      </c>
      <c r="M4445" t="str">
        <f>VLOOKUP(L4445,Table1[],2)</f>
        <v>50 - 59</v>
      </c>
      <c r="N4445" t="str">
        <f>INDEX(Table7[Column1],MATCH(O4445,Table7[Column2]))</f>
        <v>Learning Stage</v>
      </c>
      <c r="O4445">
        <v>5.9542403139999998</v>
      </c>
      <c r="P4445" t="str">
        <f>VLOOKUP(O4445,Table13[],2)</f>
        <v>1 - 5</v>
      </c>
      <c r="Q4445" t="str">
        <f>INDEX(Table8[Column1],MATCH(R4445,Table8[Column2]))</f>
        <v>Unexcused</v>
      </c>
      <c r="R4445">
        <v>166.58089100000001</v>
      </c>
      <c r="S4445">
        <f t="shared" si="139"/>
        <v>6.9408704583333343</v>
      </c>
      <c r="T4445" t="s">
        <v>19</v>
      </c>
    </row>
    <row r="4446" spans="1:20" x14ac:dyDescent="0.25">
      <c r="A4446">
        <v>4445</v>
      </c>
      <c r="B4446" t="s">
        <v>400</v>
      </c>
      <c r="C4446" t="s">
        <v>1105</v>
      </c>
      <c r="D4446" t="str">
        <f t="shared" si="138"/>
        <v>Williams Mark</v>
      </c>
      <c r="E4446" t="s">
        <v>22</v>
      </c>
      <c r="F4446" t="s">
        <v>33</v>
      </c>
      <c r="G4446" t="s">
        <v>2305</v>
      </c>
      <c r="H4446" t="s">
        <v>1826</v>
      </c>
      <c r="I4446" t="s">
        <v>33</v>
      </c>
      <c r="J4446" t="s">
        <v>19</v>
      </c>
      <c r="K4446" t="str">
        <f>INDEX(Table6[Column1],MATCH(L4446,Table6[Column2]))</f>
        <v>Young Adults</v>
      </c>
      <c r="L4446">
        <v>37.278364400000001</v>
      </c>
      <c r="M4446" t="str">
        <f>VLOOKUP(L4446,Table1[],2)</f>
        <v>30 - 39</v>
      </c>
      <c r="N4446" t="str">
        <f>INDEX(Table7[Column1],MATCH(O4446,Table7[Column2]))</f>
        <v>Learning Stage</v>
      </c>
      <c r="O4446">
        <v>5.1536877179999996</v>
      </c>
      <c r="P4446" t="str">
        <f>VLOOKUP(O4446,Table13[],2)</f>
        <v>1 - 5</v>
      </c>
      <c r="Q4446" t="str">
        <f>INDEX(Table8[Column1],MATCH(R4446,Table8[Column2]))</f>
        <v>Scheduled</v>
      </c>
      <c r="R4446">
        <v>29.36997848</v>
      </c>
      <c r="S4446">
        <f t="shared" si="139"/>
        <v>1.2237491033333332</v>
      </c>
      <c r="T4446" t="s">
        <v>19</v>
      </c>
    </row>
    <row r="4447" spans="1:20" x14ac:dyDescent="0.25">
      <c r="A4447">
        <v>4446</v>
      </c>
      <c r="B4447" t="s">
        <v>444</v>
      </c>
      <c r="C4447" t="s">
        <v>93</v>
      </c>
      <c r="D4447" t="str">
        <f t="shared" si="138"/>
        <v>Moore William</v>
      </c>
      <c r="E4447" t="s">
        <v>22</v>
      </c>
      <c r="F4447" t="s">
        <v>57</v>
      </c>
      <c r="G4447" t="s">
        <v>2305</v>
      </c>
      <c r="H4447" t="s">
        <v>1826</v>
      </c>
      <c r="I4447" t="s">
        <v>57</v>
      </c>
      <c r="J4447" t="s">
        <v>19</v>
      </c>
      <c r="K4447" t="str">
        <f>INDEX(Table6[Column1],MATCH(L4447,Table6[Column2]))</f>
        <v>Elders</v>
      </c>
      <c r="L4447">
        <v>53.269690310000001</v>
      </c>
      <c r="M4447" t="str">
        <f>VLOOKUP(L4447,Table1[],2)</f>
        <v>50 - 59</v>
      </c>
      <c r="N4447" t="str">
        <f>INDEX(Table7[Column1],MATCH(O4447,Table7[Column2]))</f>
        <v>Fitting in Stage</v>
      </c>
      <c r="O4447">
        <v>7.4851749859999996</v>
      </c>
      <c r="P4447" t="str">
        <f>VLOOKUP(O4447,Table13[],2)</f>
        <v>6 - 10</v>
      </c>
      <c r="Q4447" t="str">
        <f>INDEX(Table8[Column1],MATCH(R4447,Table8[Column2]))</f>
        <v>Habitual</v>
      </c>
      <c r="R4447">
        <v>104.0289712</v>
      </c>
      <c r="S4447">
        <f t="shared" si="139"/>
        <v>4.3345404666666667</v>
      </c>
      <c r="T4447" t="s">
        <v>19</v>
      </c>
    </row>
    <row r="4448" spans="1:20" x14ac:dyDescent="0.25">
      <c r="A4448">
        <v>4447</v>
      </c>
      <c r="B4448" t="s">
        <v>2154</v>
      </c>
      <c r="C4448" t="s">
        <v>89</v>
      </c>
      <c r="D4448" t="str">
        <f t="shared" si="138"/>
        <v>Tarver Joseph</v>
      </c>
      <c r="E4448" t="s">
        <v>22</v>
      </c>
      <c r="F4448" t="s">
        <v>113</v>
      </c>
      <c r="G4448" t="s">
        <v>17</v>
      </c>
      <c r="H4448" t="s">
        <v>18</v>
      </c>
      <c r="I4448" t="s">
        <v>24</v>
      </c>
      <c r="J4448" t="s">
        <v>19</v>
      </c>
      <c r="K4448" t="str">
        <f>INDEX(Table6[Column1],MATCH(L4448,Table6[Column2]))</f>
        <v>Adults</v>
      </c>
      <c r="L4448">
        <v>49.666696729999998</v>
      </c>
      <c r="M4448" t="str">
        <f>VLOOKUP(L4448,Table1[],2)</f>
        <v>40 - 49</v>
      </c>
      <c r="N4448" t="str">
        <f>INDEX(Table7[Column1],MATCH(O4448,Table7[Column2]))</f>
        <v>Learning Stage</v>
      </c>
      <c r="O4448">
        <v>5.0745151499999999</v>
      </c>
      <c r="P4448" t="str">
        <f>VLOOKUP(O4448,Table13[],2)</f>
        <v>1 - 5</v>
      </c>
      <c r="Q4448" t="str">
        <f>INDEX(Table8[Column1],MATCH(R4448,Table8[Column2]))</f>
        <v>Habitual</v>
      </c>
      <c r="R4448">
        <v>99.370296890000006</v>
      </c>
      <c r="S4448">
        <f t="shared" si="139"/>
        <v>4.1404290370833339</v>
      </c>
      <c r="T4448" t="s">
        <v>19</v>
      </c>
    </row>
    <row r="4449" spans="1:20" x14ac:dyDescent="0.25">
      <c r="A4449">
        <v>4448</v>
      </c>
      <c r="B4449" t="s">
        <v>3924</v>
      </c>
      <c r="C4449" t="s">
        <v>345</v>
      </c>
      <c r="D4449" t="str">
        <f t="shared" si="138"/>
        <v>Ricker Ronald</v>
      </c>
      <c r="E4449" t="s">
        <v>22</v>
      </c>
      <c r="F4449" t="s">
        <v>1106</v>
      </c>
      <c r="G4449" t="s">
        <v>17</v>
      </c>
      <c r="H4449" t="s">
        <v>18</v>
      </c>
      <c r="I4449" t="s">
        <v>54</v>
      </c>
      <c r="J4449" t="s">
        <v>19</v>
      </c>
      <c r="K4449" t="str">
        <f>INDEX(Table6[Column1],MATCH(L4449,Table6[Column2]))</f>
        <v>Youth</v>
      </c>
      <c r="L4449">
        <v>25.950630010000001</v>
      </c>
      <c r="M4449" t="str">
        <f>VLOOKUP(L4449,Table1[],2)</f>
        <v>20 - 29</v>
      </c>
      <c r="N4449" t="str">
        <f>INDEX(Table7[Column1],MATCH(O4449,Table7[Column2]))</f>
        <v>Learning Stage</v>
      </c>
      <c r="O4449">
        <v>4.6786923509999996</v>
      </c>
      <c r="P4449" t="str">
        <f>VLOOKUP(O4449,Table13[],2)</f>
        <v>1 - 5</v>
      </c>
      <c r="Q4449" t="str">
        <f>INDEX(Table8[Column1],MATCH(R4449,Table8[Column2]))</f>
        <v>Scheduled</v>
      </c>
      <c r="R4449">
        <v>0</v>
      </c>
      <c r="S4449">
        <f t="shared" si="139"/>
        <v>0</v>
      </c>
      <c r="T4449" t="s">
        <v>19</v>
      </c>
    </row>
    <row r="4450" spans="1:20" x14ac:dyDescent="0.25">
      <c r="A4450">
        <v>4449</v>
      </c>
      <c r="B4450" t="s">
        <v>723</v>
      </c>
      <c r="C4450" t="s">
        <v>2511</v>
      </c>
      <c r="D4450" t="str">
        <f t="shared" si="138"/>
        <v>Garcia Judy</v>
      </c>
      <c r="E4450" t="s">
        <v>15</v>
      </c>
      <c r="F4450" t="s">
        <v>157</v>
      </c>
      <c r="G4450" t="s">
        <v>2305</v>
      </c>
      <c r="H4450" t="s">
        <v>1826</v>
      </c>
      <c r="I4450" t="s">
        <v>157</v>
      </c>
      <c r="J4450" t="s">
        <v>19</v>
      </c>
      <c r="K4450" t="str">
        <f>INDEX(Table6[Column1],MATCH(L4450,Table6[Column2]))</f>
        <v>Youth</v>
      </c>
      <c r="L4450">
        <v>29.829816099999999</v>
      </c>
      <c r="M4450" t="str">
        <f>VLOOKUP(L4450,Table1[],2)</f>
        <v>20 - 29</v>
      </c>
      <c r="N4450" t="str">
        <f>INDEX(Table7[Column1],MATCH(O4450,Table7[Column2]))</f>
        <v>Learning Stage</v>
      </c>
      <c r="O4450">
        <v>5.3069963070000004</v>
      </c>
      <c r="P4450" t="str">
        <f>VLOOKUP(O4450,Table13[],2)</f>
        <v>1 - 5</v>
      </c>
      <c r="Q4450" t="str">
        <f>INDEX(Table8[Column1],MATCH(R4450,Table8[Column2]))</f>
        <v>Scheduled</v>
      </c>
      <c r="R4450">
        <v>7.8912572780000003</v>
      </c>
      <c r="S4450">
        <f t="shared" si="139"/>
        <v>0.32880238658333338</v>
      </c>
      <c r="T4450" t="s">
        <v>19</v>
      </c>
    </row>
    <row r="4451" spans="1:20" x14ac:dyDescent="0.25">
      <c r="A4451">
        <v>4450</v>
      </c>
      <c r="B4451" t="s">
        <v>1795</v>
      </c>
      <c r="C4451" t="s">
        <v>3925</v>
      </c>
      <c r="D4451" t="str">
        <f t="shared" si="138"/>
        <v>Harrington Orville</v>
      </c>
      <c r="E4451" t="s">
        <v>22</v>
      </c>
      <c r="F4451" t="s">
        <v>33</v>
      </c>
      <c r="G4451" t="s">
        <v>2305</v>
      </c>
      <c r="H4451" t="s">
        <v>1826</v>
      </c>
      <c r="I4451" t="s">
        <v>33</v>
      </c>
      <c r="J4451" t="s">
        <v>19</v>
      </c>
      <c r="K4451" t="str">
        <f>INDEX(Table6[Column1],MATCH(L4451,Table6[Column2]))</f>
        <v>Elders</v>
      </c>
      <c r="L4451">
        <v>54.22235354</v>
      </c>
      <c r="M4451" t="str">
        <f>VLOOKUP(L4451,Table1[],2)</f>
        <v>50 - 59</v>
      </c>
      <c r="N4451" t="str">
        <f>INDEX(Table7[Column1],MATCH(O4451,Table7[Column2]))</f>
        <v>Fitting in Stage</v>
      </c>
      <c r="O4451">
        <v>6.567844386</v>
      </c>
      <c r="P4451" t="str">
        <f>VLOOKUP(O4451,Table13[],2)</f>
        <v>6 - 10</v>
      </c>
      <c r="Q4451" t="str">
        <f>INDEX(Table8[Column1],MATCH(R4451,Table8[Column2]))</f>
        <v>Maintained</v>
      </c>
      <c r="R4451">
        <v>73.307205929999995</v>
      </c>
      <c r="S4451">
        <f t="shared" si="139"/>
        <v>3.0544669137499998</v>
      </c>
      <c r="T4451" t="s">
        <v>19</v>
      </c>
    </row>
    <row r="4452" spans="1:20" x14ac:dyDescent="0.25">
      <c r="A4452">
        <v>4451</v>
      </c>
      <c r="B4452" t="s">
        <v>531</v>
      </c>
      <c r="C4452" t="s">
        <v>2197</v>
      </c>
      <c r="D4452" t="str">
        <f t="shared" si="138"/>
        <v>Wilson Lana</v>
      </c>
      <c r="E4452" t="s">
        <v>15</v>
      </c>
      <c r="F4452" t="s">
        <v>46</v>
      </c>
      <c r="G4452" t="s">
        <v>1060</v>
      </c>
      <c r="H4452" t="s">
        <v>1061</v>
      </c>
      <c r="I4452" t="s">
        <v>46</v>
      </c>
      <c r="J4452" t="s">
        <v>19</v>
      </c>
      <c r="K4452" t="str">
        <f>INDEX(Table6[Column1],MATCH(L4452,Table6[Column2]))</f>
        <v>Adults</v>
      </c>
      <c r="L4452">
        <v>44.04393803</v>
      </c>
      <c r="M4452" t="str">
        <f>VLOOKUP(L4452,Table1[],2)</f>
        <v>40 - 49</v>
      </c>
      <c r="N4452" t="str">
        <f>INDEX(Table7[Column1],MATCH(O4452,Table7[Column2]))</f>
        <v>Learning Stage</v>
      </c>
      <c r="O4452">
        <v>5.010775733</v>
      </c>
      <c r="P4452" t="str">
        <f>VLOOKUP(O4452,Table13[],2)</f>
        <v>1 - 5</v>
      </c>
      <c r="Q4452" t="str">
        <f>INDEX(Table8[Column1],MATCH(R4452,Table8[Column2]))</f>
        <v>Maintained</v>
      </c>
      <c r="R4452">
        <v>45.308786179999998</v>
      </c>
      <c r="S4452">
        <f t="shared" si="139"/>
        <v>1.8878660908333333</v>
      </c>
      <c r="T4452" t="s">
        <v>19</v>
      </c>
    </row>
    <row r="4453" spans="1:20" x14ac:dyDescent="0.25">
      <c r="A4453">
        <v>4452</v>
      </c>
      <c r="B4453" t="s">
        <v>643</v>
      </c>
      <c r="C4453" t="s">
        <v>443</v>
      </c>
      <c r="D4453" t="str">
        <f t="shared" si="138"/>
        <v>Franklin Dennis</v>
      </c>
      <c r="E4453" t="s">
        <v>22</v>
      </c>
      <c r="F4453" t="s">
        <v>30</v>
      </c>
      <c r="G4453" t="s">
        <v>611</v>
      </c>
      <c r="H4453" t="s">
        <v>612</v>
      </c>
      <c r="I4453" t="s">
        <v>30</v>
      </c>
      <c r="J4453" t="s">
        <v>19</v>
      </c>
      <c r="K4453" t="str">
        <f>INDEX(Table6[Column1],MATCH(L4453,Table6[Column2]))</f>
        <v>Elders</v>
      </c>
      <c r="L4453">
        <v>51.235344650000002</v>
      </c>
      <c r="M4453" t="str">
        <f>VLOOKUP(L4453,Table1[],2)</f>
        <v>50 - 59</v>
      </c>
      <c r="N4453" t="str">
        <f>INDEX(Table7[Column1],MATCH(O4453,Table7[Column2]))</f>
        <v>Fitting in Stage</v>
      </c>
      <c r="O4453">
        <v>7.6205970919999997</v>
      </c>
      <c r="P4453" t="str">
        <f>VLOOKUP(O4453,Table13[],2)</f>
        <v>6 - 10</v>
      </c>
      <c r="Q4453" t="str">
        <f>INDEX(Table8[Column1],MATCH(R4453,Table8[Column2]))</f>
        <v>Habitual</v>
      </c>
      <c r="R4453">
        <v>89.191391580000001</v>
      </c>
      <c r="S4453">
        <f t="shared" si="139"/>
        <v>3.7163079825000001</v>
      </c>
      <c r="T4453" t="s">
        <v>19</v>
      </c>
    </row>
    <row r="4454" spans="1:20" x14ac:dyDescent="0.25">
      <c r="A4454">
        <v>4453</v>
      </c>
      <c r="B4454" t="s">
        <v>725</v>
      </c>
      <c r="C4454" t="s">
        <v>1332</v>
      </c>
      <c r="D4454" t="str">
        <f t="shared" si="138"/>
        <v>Martinez Lucille</v>
      </c>
      <c r="E4454" t="s">
        <v>15</v>
      </c>
      <c r="F4454" t="s">
        <v>242</v>
      </c>
      <c r="G4454" t="s">
        <v>2305</v>
      </c>
      <c r="H4454" t="s">
        <v>1826</v>
      </c>
      <c r="I4454" t="s">
        <v>107</v>
      </c>
      <c r="J4454" t="s">
        <v>19</v>
      </c>
      <c r="K4454" t="str">
        <f>INDEX(Table6[Column1],MATCH(L4454,Table6[Column2]))</f>
        <v>Adults</v>
      </c>
      <c r="L4454">
        <v>45.676197899999998</v>
      </c>
      <c r="M4454" t="str">
        <f>VLOOKUP(L4454,Table1[],2)</f>
        <v>40 - 49</v>
      </c>
      <c r="N4454" t="str">
        <f>INDEX(Table7[Column1],MATCH(O4454,Table7[Column2]))</f>
        <v>Learning Stage</v>
      </c>
      <c r="O4454">
        <v>3.9414685340000002</v>
      </c>
      <c r="P4454" t="str">
        <f>VLOOKUP(O4454,Table13[],2)</f>
        <v>1 - 5</v>
      </c>
      <c r="Q4454" t="str">
        <f>INDEX(Table8[Column1],MATCH(R4454,Table8[Column2]))</f>
        <v>Maintained</v>
      </c>
      <c r="R4454">
        <v>60.206705450000001</v>
      </c>
      <c r="S4454">
        <f t="shared" si="139"/>
        <v>2.5086127270833334</v>
      </c>
      <c r="T4454" t="s">
        <v>19</v>
      </c>
    </row>
    <row r="4455" spans="1:20" x14ac:dyDescent="0.25">
      <c r="A4455">
        <v>4454</v>
      </c>
      <c r="B4455" t="s">
        <v>2680</v>
      </c>
      <c r="C4455" t="s">
        <v>751</v>
      </c>
      <c r="D4455" t="str">
        <f t="shared" si="138"/>
        <v>Park Jose</v>
      </c>
      <c r="E4455" t="s">
        <v>22</v>
      </c>
      <c r="F4455" t="s">
        <v>38</v>
      </c>
      <c r="G4455" t="s">
        <v>820</v>
      </c>
      <c r="H4455" t="s">
        <v>821</v>
      </c>
      <c r="I4455" t="s">
        <v>38</v>
      </c>
      <c r="J4455" t="s">
        <v>19</v>
      </c>
      <c r="K4455" t="str">
        <f>INDEX(Table6[Column1],MATCH(L4455,Table6[Column2]))</f>
        <v>Adults</v>
      </c>
      <c r="L4455">
        <v>45.237283939999998</v>
      </c>
      <c r="M4455" t="str">
        <f>VLOOKUP(L4455,Table1[],2)</f>
        <v>40 - 49</v>
      </c>
      <c r="N4455" t="str">
        <f>INDEX(Table7[Column1],MATCH(O4455,Table7[Column2]))</f>
        <v>Learning Stage</v>
      </c>
      <c r="O4455">
        <v>4.8595129830000001</v>
      </c>
      <c r="P4455" t="str">
        <f>VLOOKUP(O4455,Table13[],2)</f>
        <v>1 - 5</v>
      </c>
      <c r="Q4455" t="str">
        <f>INDEX(Table8[Column1],MATCH(R4455,Table8[Column2]))</f>
        <v>Maintained</v>
      </c>
      <c r="R4455">
        <v>65.141353719999998</v>
      </c>
      <c r="S4455">
        <f t="shared" si="139"/>
        <v>2.7142230716666664</v>
      </c>
      <c r="T4455" t="s">
        <v>19</v>
      </c>
    </row>
    <row r="4456" spans="1:20" x14ac:dyDescent="0.25">
      <c r="A4456">
        <v>4455</v>
      </c>
      <c r="B4456" t="s">
        <v>200</v>
      </c>
      <c r="C4456" t="s">
        <v>927</v>
      </c>
      <c r="D4456" t="str">
        <f t="shared" si="138"/>
        <v>White Andrea</v>
      </c>
      <c r="E4456" t="s">
        <v>15</v>
      </c>
      <c r="F4456" t="s">
        <v>1489</v>
      </c>
      <c r="G4456" t="s">
        <v>2305</v>
      </c>
      <c r="H4456" t="s">
        <v>1826</v>
      </c>
      <c r="I4456" t="s">
        <v>169</v>
      </c>
      <c r="J4456" t="s">
        <v>19</v>
      </c>
      <c r="K4456" t="str">
        <f>INDEX(Table6[Column1],MATCH(L4456,Table6[Column2]))</f>
        <v>Adults</v>
      </c>
      <c r="L4456">
        <v>46.691735530000003</v>
      </c>
      <c r="M4456" t="str">
        <f>VLOOKUP(L4456,Table1[],2)</f>
        <v>40 - 49</v>
      </c>
      <c r="N4456" t="str">
        <f>INDEX(Table7[Column1],MATCH(O4456,Table7[Column2]))</f>
        <v>Learning Stage</v>
      </c>
      <c r="O4456">
        <v>5.1131509819999996</v>
      </c>
      <c r="P4456" t="str">
        <f>VLOOKUP(O4456,Table13[],2)</f>
        <v>1 - 5</v>
      </c>
      <c r="Q4456" t="str">
        <f>INDEX(Table8[Column1],MATCH(R4456,Table8[Column2]))</f>
        <v>Habitual</v>
      </c>
      <c r="R4456">
        <v>99.281922969999997</v>
      </c>
      <c r="S4456">
        <f t="shared" si="139"/>
        <v>4.1367467904166668</v>
      </c>
      <c r="T4456" t="s">
        <v>19</v>
      </c>
    </row>
    <row r="4457" spans="1:20" x14ac:dyDescent="0.25">
      <c r="A4457">
        <v>4456</v>
      </c>
      <c r="B4457" t="s">
        <v>3661</v>
      </c>
      <c r="C4457" t="s">
        <v>1074</v>
      </c>
      <c r="D4457" t="str">
        <f t="shared" si="138"/>
        <v>Fry Paula</v>
      </c>
      <c r="E4457" t="s">
        <v>15</v>
      </c>
      <c r="F4457" t="s">
        <v>23</v>
      </c>
      <c r="G4457" t="s">
        <v>17</v>
      </c>
      <c r="H4457" t="s">
        <v>18</v>
      </c>
      <c r="I4457" t="s">
        <v>24</v>
      </c>
      <c r="J4457" t="s">
        <v>19</v>
      </c>
      <c r="K4457" t="str">
        <f>INDEX(Table6[Column1],MATCH(L4457,Table6[Column2]))</f>
        <v>Adults</v>
      </c>
      <c r="L4457">
        <v>45.460332180000002</v>
      </c>
      <c r="M4457" t="str">
        <f>VLOOKUP(L4457,Table1[],2)</f>
        <v>40 - 49</v>
      </c>
      <c r="N4457" t="str">
        <f>INDEX(Table7[Column1],MATCH(O4457,Table7[Column2]))</f>
        <v>Learning Stage</v>
      </c>
      <c r="O4457">
        <v>4.2331843579999999</v>
      </c>
      <c r="P4457" t="str">
        <f>VLOOKUP(O4457,Table13[],2)</f>
        <v>1 - 5</v>
      </c>
      <c r="Q4457" t="str">
        <f>INDEX(Table8[Column1],MATCH(R4457,Table8[Column2]))</f>
        <v>Maintained</v>
      </c>
      <c r="R4457">
        <v>41.956665129999998</v>
      </c>
      <c r="S4457">
        <f t="shared" si="139"/>
        <v>1.7481943804166666</v>
      </c>
      <c r="T4457" t="s">
        <v>19</v>
      </c>
    </row>
    <row r="4458" spans="1:20" x14ac:dyDescent="0.25">
      <c r="A4458">
        <v>4457</v>
      </c>
      <c r="B4458" t="s">
        <v>3926</v>
      </c>
      <c r="C4458" t="s">
        <v>1115</v>
      </c>
      <c r="D4458" t="str">
        <f t="shared" si="138"/>
        <v>Ellzey Jonathan</v>
      </c>
      <c r="E4458" t="s">
        <v>22</v>
      </c>
      <c r="F4458" t="s">
        <v>38</v>
      </c>
      <c r="G4458" t="s">
        <v>820</v>
      </c>
      <c r="H4458" t="s">
        <v>821</v>
      </c>
      <c r="I4458" t="s">
        <v>38</v>
      </c>
      <c r="J4458" t="s">
        <v>19</v>
      </c>
      <c r="K4458" t="str">
        <f>INDEX(Table6[Column1],MATCH(L4458,Table6[Column2]))</f>
        <v>Teenagers</v>
      </c>
      <c r="L4458">
        <v>19.65227307</v>
      </c>
      <c r="M4458" t="e">
        <f>VLOOKUP(L4458,Table1[],2)</f>
        <v>#N/A</v>
      </c>
      <c r="N4458" t="str">
        <f>INDEX(Table7[Column1],MATCH(O4458,Table7[Column2]))</f>
        <v>Learning Stage</v>
      </c>
      <c r="O4458">
        <v>4.7596600860000002</v>
      </c>
      <c r="P4458" t="str">
        <f>VLOOKUP(O4458,Table13[],2)</f>
        <v>1 - 5</v>
      </c>
      <c r="Q4458" t="str">
        <f>INDEX(Table8[Column1],MATCH(R4458,Table8[Column2]))</f>
        <v>Scheduled</v>
      </c>
      <c r="R4458">
        <v>0</v>
      </c>
      <c r="S4458">
        <f t="shared" si="139"/>
        <v>0</v>
      </c>
      <c r="T4458" t="s">
        <v>19</v>
      </c>
    </row>
    <row r="4459" spans="1:20" x14ac:dyDescent="0.25">
      <c r="A4459">
        <v>4458</v>
      </c>
      <c r="B4459" t="s">
        <v>13</v>
      </c>
      <c r="C4459" t="s">
        <v>550</v>
      </c>
      <c r="D4459" t="str">
        <f t="shared" si="138"/>
        <v>Gutierrez Barbara</v>
      </c>
      <c r="E4459" t="s">
        <v>15</v>
      </c>
      <c r="F4459" t="s">
        <v>38</v>
      </c>
      <c r="G4459" t="s">
        <v>1060</v>
      </c>
      <c r="H4459" t="s">
        <v>1061</v>
      </c>
      <c r="I4459" t="s">
        <v>38</v>
      </c>
      <c r="J4459" t="s">
        <v>19</v>
      </c>
      <c r="K4459" t="str">
        <f>INDEX(Table6[Column1],MATCH(L4459,Table6[Column2]))</f>
        <v>Adults</v>
      </c>
      <c r="L4459">
        <v>42.975002279999998</v>
      </c>
      <c r="M4459" t="str">
        <f>VLOOKUP(L4459,Table1[],2)</f>
        <v>40 - 49</v>
      </c>
      <c r="N4459" t="str">
        <f>INDEX(Table7[Column1],MATCH(O4459,Table7[Column2]))</f>
        <v>Learning Stage</v>
      </c>
      <c r="O4459">
        <v>3.487006987</v>
      </c>
      <c r="P4459" t="str">
        <f>VLOOKUP(O4459,Table13[],2)</f>
        <v>1 - 5</v>
      </c>
      <c r="Q4459" t="str">
        <f>INDEX(Table8[Column1],MATCH(R4459,Table8[Column2]))</f>
        <v>Habitual</v>
      </c>
      <c r="R4459">
        <v>119.529161</v>
      </c>
      <c r="S4459">
        <f t="shared" si="139"/>
        <v>4.9803817083333337</v>
      </c>
      <c r="T4459" t="s">
        <v>19</v>
      </c>
    </row>
    <row r="4460" spans="1:20" x14ac:dyDescent="0.25">
      <c r="A4460">
        <v>4459</v>
      </c>
      <c r="B4460" t="s">
        <v>3927</v>
      </c>
      <c r="C4460" t="s">
        <v>3928</v>
      </c>
      <c r="D4460" t="str">
        <f t="shared" si="138"/>
        <v>Grove Cleo</v>
      </c>
      <c r="E4460" t="s">
        <v>22</v>
      </c>
      <c r="F4460" t="s">
        <v>33</v>
      </c>
      <c r="G4460" t="s">
        <v>17</v>
      </c>
      <c r="H4460" t="s">
        <v>18</v>
      </c>
      <c r="I4460" t="s">
        <v>33</v>
      </c>
      <c r="J4460" t="s">
        <v>19</v>
      </c>
      <c r="K4460" t="str">
        <f>INDEX(Table6[Column1],MATCH(L4460,Table6[Column2]))</f>
        <v>Adults</v>
      </c>
      <c r="L4460">
        <v>48.212866349999999</v>
      </c>
      <c r="M4460" t="str">
        <f>VLOOKUP(L4460,Table1[],2)</f>
        <v>40 - 49</v>
      </c>
      <c r="N4460" t="str">
        <f>INDEX(Table7[Column1],MATCH(O4460,Table7[Column2]))</f>
        <v>Learning Stage</v>
      </c>
      <c r="O4460">
        <v>5.3391180159999996</v>
      </c>
      <c r="P4460" t="str">
        <f>VLOOKUP(O4460,Table13[],2)</f>
        <v>1 - 5</v>
      </c>
      <c r="Q4460" t="str">
        <f>INDEX(Table8[Column1],MATCH(R4460,Table8[Column2]))</f>
        <v>Maintained</v>
      </c>
      <c r="R4460">
        <v>78.913463089999993</v>
      </c>
      <c r="S4460">
        <f t="shared" si="139"/>
        <v>3.2880609620833328</v>
      </c>
      <c r="T4460" t="s">
        <v>19</v>
      </c>
    </row>
    <row r="4461" spans="1:20" x14ac:dyDescent="0.25">
      <c r="A4461">
        <v>4460</v>
      </c>
      <c r="B4461" t="s">
        <v>3929</v>
      </c>
      <c r="C4461" t="s">
        <v>147</v>
      </c>
      <c r="D4461" t="str">
        <f t="shared" si="138"/>
        <v>Pietsch Linda</v>
      </c>
      <c r="E4461" t="s">
        <v>15</v>
      </c>
      <c r="F4461" t="s">
        <v>385</v>
      </c>
      <c r="G4461" t="s">
        <v>2305</v>
      </c>
      <c r="H4461" t="s">
        <v>1826</v>
      </c>
      <c r="I4461" t="s">
        <v>87</v>
      </c>
      <c r="J4461" t="s">
        <v>19</v>
      </c>
      <c r="K4461" t="str">
        <f>INDEX(Table6[Column1],MATCH(L4461,Table6[Column2]))</f>
        <v>Adults</v>
      </c>
      <c r="L4461">
        <v>45.55730166</v>
      </c>
      <c r="M4461" t="str">
        <f>VLOOKUP(L4461,Table1[],2)</f>
        <v>40 - 49</v>
      </c>
      <c r="N4461" t="str">
        <f>INDEX(Table7[Column1],MATCH(O4461,Table7[Column2]))</f>
        <v>Learning Stage</v>
      </c>
      <c r="O4461">
        <v>4.4049998820000003</v>
      </c>
      <c r="P4461" t="str">
        <f>VLOOKUP(O4461,Table13[],2)</f>
        <v>1 - 5</v>
      </c>
      <c r="Q4461" t="str">
        <f>INDEX(Table8[Column1],MATCH(R4461,Table8[Column2]))</f>
        <v>Maintained</v>
      </c>
      <c r="R4461">
        <v>76.235333769999997</v>
      </c>
      <c r="S4461">
        <f t="shared" si="139"/>
        <v>3.1764722404166665</v>
      </c>
      <c r="T4461" t="s">
        <v>19</v>
      </c>
    </row>
    <row r="4462" spans="1:20" x14ac:dyDescent="0.25">
      <c r="A4462">
        <v>4461</v>
      </c>
      <c r="B4462" t="s">
        <v>3930</v>
      </c>
      <c r="C4462" t="s">
        <v>3931</v>
      </c>
      <c r="D4462" t="str">
        <f t="shared" si="138"/>
        <v>Chunn Claude</v>
      </c>
      <c r="E4462" t="s">
        <v>22</v>
      </c>
      <c r="F4462" t="s">
        <v>38</v>
      </c>
      <c r="G4462" t="s">
        <v>1060</v>
      </c>
      <c r="H4462" t="s">
        <v>1061</v>
      </c>
      <c r="I4462" t="s">
        <v>38</v>
      </c>
      <c r="J4462" t="s">
        <v>19</v>
      </c>
      <c r="K4462" t="str">
        <f>INDEX(Table6[Column1],MATCH(L4462,Table6[Column2]))</f>
        <v>Elders</v>
      </c>
      <c r="L4462">
        <v>56.994341890000001</v>
      </c>
      <c r="M4462" t="str">
        <f>VLOOKUP(L4462,Table1[],2)</f>
        <v>50 - 59</v>
      </c>
      <c r="N4462" t="str">
        <f>INDEX(Table7[Column1],MATCH(O4462,Table7[Column2]))</f>
        <v>Learning Stage</v>
      </c>
      <c r="O4462">
        <v>5.1689105030000002</v>
      </c>
      <c r="P4462" t="str">
        <f>VLOOKUP(O4462,Table13[],2)</f>
        <v>1 - 5</v>
      </c>
      <c r="Q4462" t="str">
        <f>INDEX(Table8[Column1],MATCH(R4462,Table8[Column2]))</f>
        <v>Habitual</v>
      </c>
      <c r="R4462">
        <v>102.20387719999999</v>
      </c>
      <c r="S4462">
        <f t="shared" si="139"/>
        <v>4.2584948833333325</v>
      </c>
      <c r="T4462" t="s">
        <v>19</v>
      </c>
    </row>
    <row r="4463" spans="1:20" x14ac:dyDescent="0.25">
      <c r="A4463">
        <v>4462</v>
      </c>
      <c r="B4463" t="s">
        <v>2651</v>
      </c>
      <c r="C4463" t="s">
        <v>1502</v>
      </c>
      <c r="D4463" t="str">
        <f t="shared" si="138"/>
        <v>Holmes Jack</v>
      </c>
      <c r="E4463" t="s">
        <v>22</v>
      </c>
      <c r="F4463" t="s">
        <v>2315</v>
      </c>
      <c r="G4463" t="s">
        <v>17</v>
      </c>
      <c r="H4463" t="s">
        <v>18</v>
      </c>
      <c r="I4463" t="s">
        <v>138</v>
      </c>
      <c r="J4463" t="s">
        <v>19</v>
      </c>
      <c r="K4463" t="str">
        <f>INDEX(Table6[Column1],MATCH(L4463,Table6[Column2]))</f>
        <v>Adults</v>
      </c>
      <c r="L4463">
        <v>44.517632669999998</v>
      </c>
      <c r="M4463" t="str">
        <f>VLOOKUP(L4463,Table1[],2)</f>
        <v>40 - 49</v>
      </c>
      <c r="N4463" t="str">
        <f>INDEX(Table7[Column1],MATCH(O4463,Table7[Column2]))</f>
        <v>Learning Stage</v>
      </c>
      <c r="O4463">
        <v>3.069993105</v>
      </c>
      <c r="P4463" t="str">
        <f>VLOOKUP(O4463,Table13[],2)</f>
        <v>1 - 5</v>
      </c>
      <c r="Q4463" t="str">
        <f>INDEX(Table8[Column1],MATCH(R4463,Table8[Column2]))</f>
        <v>Maintained</v>
      </c>
      <c r="R4463">
        <v>54.025573479999998</v>
      </c>
      <c r="S4463">
        <f t="shared" si="139"/>
        <v>2.2510655616666666</v>
      </c>
      <c r="T4463" t="s">
        <v>19</v>
      </c>
    </row>
    <row r="4464" spans="1:20" x14ac:dyDescent="0.25">
      <c r="A4464">
        <v>4463</v>
      </c>
      <c r="B4464" t="s">
        <v>2463</v>
      </c>
      <c r="C4464" t="s">
        <v>56</v>
      </c>
      <c r="D4464" t="str">
        <f t="shared" si="138"/>
        <v>Fleming James</v>
      </c>
      <c r="E4464" t="s">
        <v>22</v>
      </c>
      <c r="F4464" t="s">
        <v>24</v>
      </c>
      <c r="G4464" t="s">
        <v>17</v>
      </c>
      <c r="H4464" t="s">
        <v>18</v>
      </c>
      <c r="I4464" t="s">
        <v>24</v>
      </c>
      <c r="J4464" t="s">
        <v>19</v>
      </c>
      <c r="K4464" t="str">
        <f>INDEX(Table6[Column1],MATCH(L4464,Table6[Column2]))</f>
        <v>Elders</v>
      </c>
      <c r="L4464">
        <v>54.283847829999999</v>
      </c>
      <c r="M4464" t="str">
        <f>VLOOKUP(L4464,Table1[],2)</f>
        <v>50 - 59</v>
      </c>
      <c r="N4464" t="str">
        <f>INDEX(Table7[Column1],MATCH(O4464,Table7[Column2]))</f>
        <v>Learning Stage</v>
      </c>
      <c r="O4464">
        <v>3.6572061950000001</v>
      </c>
      <c r="P4464" t="str">
        <f>VLOOKUP(O4464,Table13[],2)</f>
        <v>1 - 5</v>
      </c>
      <c r="Q4464" t="str">
        <f>INDEX(Table8[Column1],MATCH(R4464,Table8[Column2]))</f>
        <v>Habitual</v>
      </c>
      <c r="R4464">
        <v>94.118008009999997</v>
      </c>
      <c r="S4464">
        <f t="shared" si="139"/>
        <v>3.9215836670833335</v>
      </c>
      <c r="T4464" t="s">
        <v>19</v>
      </c>
    </row>
    <row r="4465" spans="1:20" x14ac:dyDescent="0.25">
      <c r="A4465">
        <v>4464</v>
      </c>
      <c r="B4465" t="s">
        <v>3932</v>
      </c>
      <c r="C4465" t="s">
        <v>3701</v>
      </c>
      <c r="D4465" t="str">
        <f t="shared" si="138"/>
        <v>Laguna Vicki</v>
      </c>
      <c r="E4465" t="s">
        <v>15</v>
      </c>
      <c r="F4465" t="s">
        <v>38</v>
      </c>
      <c r="G4465" t="s">
        <v>820</v>
      </c>
      <c r="H4465" t="s">
        <v>821</v>
      </c>
      <c r="I4465" t="s">
        <v>38</v>
      </c>
      <c r="J4465" t="s">
        <v>19</v>
      </c>
      <c r="K4465" t="str">
        <f>INDEX(Table6[Column1],MATCH(L4465,Table6[Column2]))</f>
        <v>Elders</v>
      </c>
      <c r="L4465">
        <v>50.124756150000003</v>
      </c>
      <c r="M4465" t="str">
        <f>VLOOKUP(L4465,Table1[],2)</f>
        <v>50 - 59</v>
      </c>
      <c r="N4465" t="str">
        <f>INDEX(Table7[Column1],MATCH(O4465,Table7[Column2]))</f>
        <v>Learning Stage</v>
      </c>
      <c r="O4465">
        <v>2.598905631</v>
      </c>
      <c r="P4465" t="str">
        <f>VLOOKUP(O4465,Table13[],2)</f>
        <v>1 - 5</v>
      </c>
      <c r="Q4465" t="str">
        <f>INDEX(Table8[Column1],MATCH(R4465,Table8[Column2]))</f>
        <v>Habitual</v>
      </c>
      <c r="R4465">
        <v>102.6802445</v>
      </c>
      <c r="S4465">
        <f t="shared" si="139"/>
        <v>4.2783435208333334</v>
      </c>
      <c r="T4465" t="s">
        <v>19</v>
      </c>
    </row>
    <row r="4466" spans="1:20" x14ac:dyDescent="0.25">
      <c r="A4466">
        <v>4465</v>
      </c>
      <c r="B4466" t="s">
        <v>1360</v>
      </c>
      <c r="C4466" t="s">
        <v>559</v>
      </c>
      <c r="D4466" t="str">
        <f t="shared" si="138"/>
        <v>Buckley Ernest</v>
      </c>
      <c r="E4466" t="s">
        <v>22</v>
      </c>
      <c r="F4466" t="s">
        <v>54</v>
      </c>
      <c r="G4466" t="s">
        <v>17</v>
      </c>
      <c r="H4466" t="s">
        <v>18</v>
      </c>
      <c r="I4466" t="s">
        <v>54</v>
      </c>
      <c r="J4466" t="s">
        <v>19</v>
      </c>
      <c r="K4466" t="str">
        <f>INDEX(Table6[Column1],MATCH(L4466,Table6[Column2]))</f>
        <v>Adults</v>
      </c>
      <c r="L4466">
        <v>43.137994839999998</v>
      </c>
      <c r="M4466" t="str">
        <f>VLOOKUP(L4466,Table1[],2)</f>
        <v>40 - 49</v>
      </c>
      <c r="N4466" t="str">
        <f>INDEX(Table7[Column1],MATCH(O4466,Table7[Column2]))</f>
        <v>Learning Stage</v>
      </c>
      <c r="O4466">
        <v>5.9189064800000004</v>
      </c>
      <c r="P4466" t="str">
        <f>VLOOKUP(O4466,Table13[],2)</f>
        <v>1 - 5</v>
      </c>
      <c r="Q4466" t="str">
        <f>INDEX(Table8[Column1],MATCH(R4466,Table8[Column2]))</f>
        <v>Scheduled</v>
      </c>
      <c r="R4466">
        <v>29.278495419999999</v>
      </c>
      <c r="S4466">
        <f t="shared" si="139"/>
        <v>1.2199373091666665</v>
      </c>
      <c r="T4466" t="s">
        <v>19</v>
      </c>
    </row>
    <row r="4467" spans="1:20" x14ac:dyDescent="0.25">
      <c r="A4467">
        <v>4466</v>
      </c>
      <c r="B4467" t="s">
        <v>267</v>
      </c>
      <c r="C4467" t="s">
        <v>2422</v>
      </c>
      <c r="D4467" t="str">
        <f t="shared" si="138"/>
        <v>Johnson Lucia</v>
      </c>
      <c r="E4467" t="s">
        <v>15</v>
      </c>
      <c r="F4467" t="s">
        <v>30</v>
      </c>
      <c r="G4467" t="s">
        <v>2305</v>
      </c>
      <c r="H4467" t="s">
        <v>1826</v>
      </c>
      <c r="I4467" t="s">
        <v>30</v>
      </c>
      <c r="J4467" t="s">
        <v>19</v>
      </c>
      <c r="K4467" t="str">
        <f>INDEX(Table6[Column1],MATCH(L4467,Table6[Column2]))</f>
        <v>Youth</v>
      </c>
      <c r="L4467">
        <v>29.622072490000001</v>
      </c>
      <c r="M4467" t="str">
        <f>VLOOKUP(L4467,Table1[],2)</f>
        <v>20 - 29</v>
      </c>
      <c r="N4467" t="str">
        <f>INDEX(Table7[Column1],MATCH(O4467,Table7[Column2]))</f>
        <v>Learning Stage</v>
      </c>
      <c r="O4467">
        <v>5.1929800579999998</v>
      </c>
      <c r="P4467" t="str">
        <f>VLOOKUP(O4467,Table13[],2)</f>
        <v>1 - 5</v>
      </c>
      <c r="Q4467" t="str">
        <f>INDEX(Table8[Column1],MATCH(R4467,Table8[Column2]))</f>
        <v>Scheduled</v>
      </c>
      <c r="R4467">
        <v>38.957717629999998</v>
      </c>
      <c r="S4467">
        <f t="shared" si="139"/>
        <v>1.6232382345833332</v>
      </c>
      <c r="T4467" t="s">
        <v>19</v>
      </c>
    </row>
    <row r="4468" spans="1:20" x14ac:dyDescent="0.25">
      <c r="A4468">
        <v>4467</v>
      </c>
      <c r="B4468" t="s">
        <v>693</v>
      </c>
      <c r="C4468" t="s">
        <v>1394</v>
      </c>
      <c r="D4468" t="str">
        <f t="shared" si="138"/>
        <v>Mendez Louise</v>
      </c>
      <c r="E4468" t="s">
        <v>15</v>
      </c>
      <c r="F4468" t="s">
        <v>54</v>
      </c>
      <c r="G4468" t="s">
        <v>2305</v>
      </c>
      <c r="H4468" t="s">
        <v>1826</v>
      </c>
      <c r="I4468" t="s">
        <v>54</v>
      </c>
      <c r="J4468" t="s">
        <v>19</v>
      </c>
      <c r="K4468" t="str">
        <f>INDEX(Table6[Column1],MATCH(L4468,Table6[Column2]))</f>
        <v>Adults</v>
      </c>
      <c r="L4468">
        <v>47.354012820000001</v>
      </c>
      <c r="M4468" t="str">
        <f>VLOOKUP(L4468,Table1[],2)</f>
        <v>40 - 49</v>
      </c>
      <c r="N4468" t="str">
        <f>INDEX(Table7[Column1],MATCH(O4468,Table7[Column2]))</f>
        <v>Learning Stage</v>
      </c>
      <c r="O4468">
        <v>1.8797943939999999</v>
      </c>
      <c r="P4468" t="str">
        <f>VLOOKUP(O4468,Table13[],2)</f>
        <v>1 - 5</v>
      </c>
      <c r="Q4468" t="str">
        <f>INDEX(Table8[Column1],MATCH(R4468,Table8[Column2]))</f>
        <v>Habitual</v>
      </c>
      <c r="R4468">
        <v>87.560450840000001</v>
      </c>
      <c r="S4468">
        <f t="shared" si="139"/>
        <v>3.6483521183333338</v>
      </c>
      <c r="T4468" t="s">
        <v>19</v>
      </c>
    </row>
    <row r="4469" spans="1:20" x14ac:dyDescent="0.25">
      <c r="A4469">
        <v>4468</v>
      </c>
      <c r="B4469" t="s">
        <v>3933</v>
      </c>
      <c r="C4469" t="s">
        <v>830</v>
      </c>
      <c r="D4469" t="str">
        <f t="shared" si="138"/>
        <v>Grammer Marcus</v>
      </c>
      <c r="E4469" t="s">
        <v>22</v>
      </c>
      <c r="F4469" t="s">
        <v>1029</v>
      </c>
      <c r="G4469" t="s">
        <v>17</v>
      </c>
      <c r="H4469" t="s">
        <v>18</v>
      </c>
      <c r="I4469" t="s">
        <v>24</v>
      </c>
      <c r="J4469" t="s">
        <v>19</v>
      </c>
      <c r="K4469" t="str">
        <f>INDEX(Table6[Column1],MATCH(L4469,Table6[Column2]))</f>
        <v>Elders</v>
      </c>
      <c r="L4469">
        <v>51.876402740000003</v>
      </c>
      <c r="M4469" t="str">
        <f>VLOOKUP(L4469,Table1[],2)</f>
        <v>50 - 59</v>
      </c>
      <c r="N4469" t="str">
        <f>INDEX(Table7[Column1],MATCH(O4469,Table7[Column2]))</f>
        <v>Learning Stage</v>
      </c>
      <c r="O4469">
        <v>5.1120516839999999</v>
      </c>
      <c r="P4469" t="str">
        <f>VLOOKUP(O4469,Table13[],2)</f>
        <v>1 - 5</v>
      </c>
      <c r="Q4469" t="str">
        <f>INDEX(Table8[Column1],MATCH(R4469,Table8[Column2]))</f>
        <v>Habitual</v>
      </c>
      <c r="R4469">
        <v>96.643436500000007</v>
      </c>
      <c r="S4469">
        <f t="shared" si="139"/>
        <v>4.0268098541666664</v>
      </c>
      <c r="T4469" t="s">
        <v>19</v>
      </c>
    </row>
    <row r="4470" spans="1:20" x14ac:dyDescent="0.25">
      <c r="A4470">
        <v>4469</v>
      </c>
      <c r="B4470" t="s">
        <v>3934</v>
      </c>
      <c r="C4470" t="s">
        <v>1859</v>
      </c>
      <c r="D4470" t="str">
        <f t="shared" si="138"/>
        <v>Kane Ahmad</v>
      </c>
      <c r="E4470" t="s">
        <v>22</v>
      </c>
      <c r="F4470" t="s">
        <v>38</v>
      </c>
      <c r="G4470" t="s">
        <v>820</v>
      </c>
      <c r="H4470" t="s">
        <v>821</v>
      </c>
      <c r="I4470" t="s">
        <v>38</v>
      </c>
      <c r="J4470" t="s">
        <v>19</v>
      </c>
      <c r="K4470" t="str">
        <f>INDEX(Table6[Column1],MATCH(L4470,Table6[Column2]))</f>
        <v>Young Adults</v>
      </c>
      <c r="L4470">
        <v>39.399909780000002</v>
      </c>
      <c r="M4470" t="str">
        <f>VLOOKUP(L4470,Table1[],2)</f>
        <v>30 - 39</v>
      </c>
      <c r="N4470" t="str">
        <f>INDEX(Table7[Column1],MATCH(O4470,Table7[Column2]))</f>
        <v>Learning Stage</v>
      </c>
      <c r="O4470">
        <v>4.5050959879999999</v>
      </c>
      <c r="P4470" t="str">
        <f>VLOOKUP(O4470,Table13[],2)</f>
        <v>1 - 5</v>
      </c>
      <c r="Q4470" t="str">
        <f>INDEX(Table8[Column1],MATCH(R4470,Table8[Column2]))</f>
        <v>Maintained</v>
      </c>
      <c r="R4470">
        <v>73.053841140000003</v>
      </c>
      <c r="S4470">
        <f t="shared" si="139"/>
        <v>3.0439100475000003</v>
      </c>
      <c r="T4470" t="s">
        <v>19</v>
      </c>
    </row>
    <row r="4471" spans="1:20" x14ac:dyDescent="0.25">
      <c r="A4471">
        <v>4470</v>
      </c>
      <c r="B4471" t="s">
        <v>3935</v>
      </c>
      <c r="C4471" t="s">
        <v>3565</v>
      </c>
      <c r="D4471" t="str">
        <f t="shared" si="138"/>
        <v>Smalls Lauri</v>
      </c>
      <c r="E4471" t="s">
        <v>15</v>
      </c>
      <c r="F4471" t="s">
        <v>45</v>
      </c>
      <c r="G4471" t="s">
        <v>2305</v>
      </c>
      <c r="H4471" t="s">
        <v>1826</v>
      </c>
      <c r="I4471" t="s">
        <v>46</v>
      </c>
      <c r="J4471" t="s">
        <v>19</v>
      </c>
      <c r="K4471" t="str">
        <f>INDEX(Table6[Column1],MATCH(L4471,Table6[Column2]))</f>
        <v>Adults</v>
      </c>
      <c r="L4471">
        <v>44.824560529999999</v>
      </c>
      <c r="M4471" t="str">
        <f>VLOOKUP(L4471,Table1[],2)</f>
        <v>40 - 49</v>
      </c>
      <c r="N4471" t="str">
        <f>INDEX(Table7[Column1],MATCH(O4471,Table7[Column2]))</f>
        <v>Fitting in Stage</v>
      </c>
      <c r="O4471">
        <v>7.3462492319999999</v>
      </c>
      <c r="P4471" t="str">
        <f>VLOOKUP(O4471,Table13[],2)</f>
        <v>6 - 10</v>
      </c>
      <c r="Q4471" t="str">
        <f>INDEX(Table8[Column1],MATCH(R4471,Table8[Column2]))</f>
        <v>Maintained</v>
      </c>
      <c r="R4471">
        <v>48.233846460000002</v>
      </c>
      <c r="S4471">
        <f t="shared" si="139"/>
        <v>2.0097436024999999</v>
      </c>
      <c r="T4471" t="s">
        <v>19</v>
      </c>
    </row>
    <row r="4472" spans="1:20" x14ac:dyDescent="0.25">
      <c r="A4472">
        <v>4471</v>
      </c>
      <c r="B4472" t="s">
        <v>288</v>
      </c>
      <c r="C4472" t="s">
        <v>426</v>
      </c>
      <c r="D4472" t="str">
        <f t="shared" si="138"/>
        <v>Ward George</v>
      </c>
      <c r="E4472" t="s">
        <v>22</v>
      </c>
      <c r="F4472" t="s">
        <v>553</v>
      </c>
      <c r="G4472" t="s">
        <v>611</v>
      </c>
      <c r="H4472" t="s">
        <v>612</v>
      </c>
      <c r="I4472" t="s">
        <v>30</v>
      </c>
      <c r="J4472" t="s">
        <v>19</v>
      </c>
      <c r="K4472" t="str">
        <f>INDEX(Table6[Column1],MATCH(L4472,Table6[Column2]))</f>
        <v>Young Adults</v>
      </c>
      <c r="L4472">
        <v>39.913809960000002</v>
      </c>
      <c r="M4472" t="str">
        <f>VLOOKUP(L4472,Table1[],2)</f>
        <v>30 - 39</v>
      </c>
      <c r="N4472" t="str">
        <f>INDEX(Table7[Column1],MATCH(O4472,Table7[Column2]))</f>
        <v>Learning Stage</v>
      </c>
      <c r="O4472">
        <v>5.4081437360000004</v>
      </c>
      <c r="P4472" t="str">
        <f>VLOOKUP(O4472,Table13[],2)</f>
        <v>1 - 5</v>
      </c>
      <c r="Q4472" t="str">
        <f>INDEX(Table8[Column1],MATCH(R4472,Table8[Column2]))</f>
        <v>Habitual</v>
      </c>
      <c r="R4472">
        <v>87.162063430000003</v>
      </c>
      <c r="S4472">
        <f t="shared" si="139"/>
        <v>3.6317526429166667</v>
      </c>
      <c r="T4472" t="s">
        <v>19</v>
      </c>
    </row>
    <row r="4473" spans="1:20" x14ac:dyDescent="0.25">
      <c r="A4473">
        <v>4472</v>
      </c>
      <c r="B4473" t="s">
        <v>3936</v>
      </c>
      <c r="C4473" t="s">
        <v>1464</v>
      </c>
      <c r="D4473" t="str">
        <f t="shared" si="138"/>
        <v>Ballard Vera</v>
      </c>
      <c r="E4473" t="s">
        <v>15</v>
      </c>
      <c r="F4473" t="s">
        <v>1541</v>
      </c>
      <c r="G4473" t="s">
        <v>1060</v>
      </c>
      <c r="H4473" t="s">
        <v>1061</v>
      </c>
      <c r="I4473" t="s">
        <v>235</v>
      </c>
      <c r="J4473" t="s">
        <v>19</v>
      </c>
      <c r="K4473" t="str">
        <f>INDEX(Table6[Column1],MATCH(L4473,Table6[Column2]))</f>
        <v>Young Adults</v>
      </c>
      <c r="L4473">
        <v>38.796695219999997</v>
      </c>
      <c r="M4473" t="str">
        <f>VLOOKUP(L4473,Table1[],2)</f>
        <v>30 - 39</v>
      </c>
      <c r="N4473" t="str">
        <f>INDEX(Table7[Column1],MATCH(O4473,Table7[Column2]))</f>
        <v>Learning Stage</v>
      </c>
      <c r="O4473">
        <v>5.2599227439999998</v>
      </c>
      <c r="P4473" t="str">
        <f>VLOOKUP(O4473,Table13[],2)</f>
        <v>1 - 5</v>
      </c>
      <c r="Q4473" t="str">
        <f>INDEX(Table8[Column1],MATCH(R4473,Table8[Column2]))</f>
        <v>Maintained</v>
      </c>
      <c r="R4473">
        <v>53.00364819</v>
      </c>
      <c r="S4473">
        <f t="shared" si="139"/>
        <v>2.2084853412499998</v>
      </c>
      <c r="T4473" t="s">
        <v>19</v>
      </c>
    </row>
    <row r="4474" spans="1:20" x14ac:dyDescent="0.25">
      <c r="A4474">
        <v>4473</v>
      </c>
      <c r="B4474" t="s">
        <v>2135</v>
      </c>
      <c r="C4474" t="s">
        <v>467</v>
      </c>
      <c r="D4474" t="str">
        <f t="shared" si="138"/>
        <v>Stone Kevin</v>
      </c>
      <c r="E4474" t="s">
        <v>22</v>
      </c>
      <c r="F4474" t="s">
        <v>192</v>
      </c>
      <c r="G4474" t="s">
        <v>2305</v>
      </c>
      <c r="H4474" t="s">
        <v>1826</v>
      </c>
      <c r="I4474" t="s">
        <v>192</v>
      </c>
      <c r="J4474" t="s">
        <v>19</v>
      </c>
      <c r="K4474" t="str">
        <f>INDEX(Table6[Column1],MATCH(L4474,Table6[Column2]))</f>
        <v>Elders</v>
      </c>
      <c r="L4474">
        <v>55.076757559999997</v>
      </c>
      <c r="M4474" t="str">
        <f>VLOOKUP(L4474,Table1[],2)</f>
        <v>50 - 59</v>
      </c>
      <c r="N4474" t="str">
        <f>INDEX(Table7[Column1],MATCH(O4474,Table7[Column2]))</f>
        <v>Learning Stage</v>
      </c>
      <c r="O4474">
        <v>4.078407135</v>
      </c>
      <c r="P4474" t="str">
        <f>VLOOKUP(O4474,Table13[],2)</f>
        <v>1 - 5</v>
      </c>
      <c r="Q4474" t="str">
        <f>INDEX(Table8[Column1],MATCH(R4474,Table8[Column2]))</f>
        <v>Habitual</v>
      </c>
      <c r="R4474">
        <v>80.832355669999998</v>
      </c>
      <c r="S4474">
        <f t="shared" si="139"/>
        <v>3.3680148195833333</v>
      </c>
      <c r="T4474" t="s">
        <v>19</v>
      </c>
    </row>
    <row r="4475" spans="1:20" x14ac:dyDescent="0.25">
      <c r="A4475">
        <v>4474</v>
      </c>
      <c r="B4475" t="s">
        <v>3165</v>
      </c>
      <c r="C4475" t="s">
        <v>50</v>
      </c>
      <c r="D4475" t="str">
        <f t="shared" si="138"/>
        <v>Fields Robert</v>
      </c>
      <c r="E4475" t="s">
        <v>22</v>
      </c>
      <c r="F4475" t="s">
        <v>828</v>
      </c>
      <c r="G4475" t="s">
        <v>2305</v>
      </c>
      <c r="H4475" t="s">
        <v>1826</v>
      </c>
      <c r="I4475" t="s">
        <v>24</v>
      </c>
      <c r="J4475" t="s">
        <v>19</v>
      </c>
      <c r="K4475" t="str">
        <f>INDEX(Table6[Column1],MATCH(L4475,Table6[Column2]))</f>
        <v>Youth</v>
      </c>
      <c r="L4475">
        <v>25.12719487</v>
      </c>
      <c r="M4475" t="str">
        <f>VLOOKUP(L4475,Table1[],2)</f>
        <v>20 - 29</v>
      </c>
      <c r="N4475" t="str">
        <f>INDEX(Table7[Column1],MATCH(O4475,Table7[Column2]))</f>
        <v>Fitting in Stage</v>
      </c>
      <c r="O4475">
        <v>6.9542944569999996</v>
      </c>
      <c r="P4475" t="str">
        <f>VLOOKUP(O4475,Table13[],2)</f>
        <v>6 - 10</v>
      </c>
      <c r="Q4475" t="str">
        <f>INDEX(Table8[Column1],MATCH(R4475,Table8[Column2]))</f>
        <v>Scheduled</v>
      </c>
      <c r="R4475">
        <v>8.1950372100000006</v>
      </c>
      <c r="S4475">
        <f t="shared" si="139"/>
        <v>0.34145988375000003</v>
      </c>
      <c r="T4475" t="s">
        <v>19</v>
      </c>
    </row>
    <row r="4476" spans="1:20" x14ac:dyDescent="0.25">
      <c r="A4476">
        <v>4475</v>
      </c>
      <c r="B4476" t="s">
        <v>3937</v>
      </c>
      <c r="C4476" t="s">
        <v>469</v>
      </c>
      <c r="D4476" t="str">
        <f t="shared" si="138"/>
        <v>Driscoll Melissa</v>
      </c>
      <c r="E4476" t="s">
        <v>15</v>
      </c>
      <c r="F4476" t="s">
        <v>30</v>
      </c>
      <c r="G4476" t="s">
        <v>611</v>
      </c>
      <c r="H4476" t="s">
        <v>612</v>
      </c>
      <c r="I4476" t="s">
        <v>30</v>
      </c>
      <c r="J4476" t="s">
        <v>19</v>
      </c>
      <c r="K4476" t="str">
        <f>INDEX(Table6[Column1],MATCH(L4476,Table6[Column2]))</f>
        <v>Adults</v>
      </c>
      <c r="L4476">
        <v>45.298140959999998</v>
      </c>
      <c r="M4476" t="str">
        <f>VLOOKUP(L4476,Table1[],2)</f>
        <v>40 - 49</v>
      </c>
      <c r="N4476" t="str">
        <f>INDEX(Table7[Column1],MATCH(O4476,Table7[Column2]))</f>
        <v>Learning Stage</v>
      </c>
      <c r="O4476">
        <v>4.4550448500000002</v>
      </c>
      <c r="P4476" t="str">
        <f>VLOOKUP(O4476,Table13[],2)</f>
        <v>1 - 5</v>
      </c>
      <c r="Q4476" t="str">
        <f>INDEX(Table8[Column1],MATCH(R4476,Table8[Column2]))</f>
        <v>Excused</v>
      </c>
      <c r="R4476">
        <v>120.55769669999999</v>
      </c>
      <c r="S4476">
        <f t="shared" si="139"/>
        <v>5.0232373624999997</v>
      </c>
      <c r="T4476" t="s">
        <v>19</v>
      </c>
    </row>
    <row r="4477" spans="1:20" x14ac:dyDescent="0.25">
      <c r="A4477">
        <v>4476</v>
      </c>
      <c r="B4477" t="s">
        <v>51</v>
      </c>
      <c r="C4477" t="s">
        <v>2436</v>
      </c>
      <c r="D4477" t="str">
        <f t="shared" si="138"/>
        <v>Mathis Tricia</v>
      </c>
      <c r="E4477" t="s">
        <v>15</v>
      </c>
      <c r="F4477" t="s">
        <v>38</v>
      </c>
      <c r="G4477" t="s">
        <v>820</v>
      </c>
      <c r="H4477" t="s">
        <v>821</v>
      </c>
      <c r="I4477" t="s">
        <v>38</v>
      </c>
      <c r="J4477" t="s">
        <v>19</v>
      </c>
      <c r="K4477" t="str">
        <f>INDEX(Table6[Column1],MATCH(L4477,Table6[Column2]))</f>
        <v>Adults</v>
      </c>
      <c r="L4477">
        <v>40.348571870000001</v>
      </c>
      <c r="M4477" t="str">
        <f>VLOOKUP(L4477,Table1[],2)</f>
        <v>40 - 49</v>
      </c>
      <c r="N4477" t="str">
        <f>INDEX(Table7[Column1],MATCH(O4477,Table7[Column2]))</f>
        <v>Learning Stage</v>
      </c>
      <c r="O4477">
        <v>4.0513782579999997</v>
      </c>
      <c r="P4477" t="str">
        <f>VLOOKUP(O4477,Table13[],2)</f>
        <v>1 - 5</v>
      </c>
      <c r="Q4477" t="str">
        <f>INDEX(Table8[Column1],MATCH(R4477,Table8[Column2]))</f>
        <v>Maintained</v>
      </c>
      <c r="R4477">
        <v>47.227138570000001</v>
      </c>
      <c r="S4477">
        <f t="shared" si="139"/>
        <v>1.9677974404166667</v>
      </c>
      <c r="T4477" t="s">
        <v>19</v>
      </c>
    </row>
    <row r="4478" spans="1:20" x14ac:dyDescent="0.25">
      <c r="A4478">
        <v>4477</v>
      </c>
      <c r="B4478" t="s">
        <v>2235</v>
      </c>
      <c r="C4478" t="s">
        <v>125</v>
      </c>
      <c r="D4478" t="str">
        <f t="shared" si="138"/>
        <v>Gonzales Virginia</v>
      </c>
      <c r="E4478" t="s">
        <v>15</v>
      </c>
      <c r="F4478" t="s">
        <v>155</v>
      </c>
      <c r="G4478" t="s">
        <v>17</v>
      </c>
      <c r="H4478" t="s">
        <v>18</v>
      </c>
      <c r="I4478" t="s">
        <v>24</v>
      </c>
      <c r="J4478" t="s">
        <v>19</v>
      </c>
      <c r="K4478" t="str">
        <f>INDEX(Table6[Column1],MATCH(L4478,Table6[Column2]))</f>
        <v>Elders</v>
      </c>
      <c r="L4478">
        <v>52.790487280000001</v>
      </c>
      <c r="M4478" t="str">
        <f>VLOOKUP(L4478,Table1[],2)</f>
        <v>50 - 59</v>
      </c>
      <c r="N4478" t="str">
        <f>INDEX(Table7[Column1],MATCH(O4478,Table7[Column2]))</f>
        <v>Learning Stage</v>
      </c>
      <c r="O4478">
        <v>4.9940657640000001</v>
      </c>
      <c r="P4478" t="str">
        <f>VLOOKUP(O4478,Table13[],2)</f>
        <v>1 - 5</v>
      </c>
      <c r="Q4478" t="str">
        <f>INDEX(Table8[Column1],MATCH(R4478,Table8[Column2]))</f>
        <v>Habitual</v>
      </c>
      <c r="R4478">
        <v>91.336753619999996</v>
      </c>
      <c r="S4478">
        <f t="shared" si="139"/>
        <v>3.8056980674999998</v>
      </c>
      <c r="T4478" t="s">
        <v>19</v>
      </c>
    </row>
    <row r="4479" spans="1:20" x14ac:dyDescent="0.25">
      <c r="A4479">
        <v>4478</v>
      </c>
      <c r="B4479" t="s">
        <v>1209</v>
      </c>
      <c r="C4479" t="s">
        <v>1105</v>
      </c>
      <c r="D4479" t="str">
        <f t="shared" si="138"/>
        <v>Taylor Mark</v>
      </c>
      <c r="E4479" t="s">
        <v>22</v>
      </c>
      <c r="F4479" t="s">
        <v>27</v>
      </c>
      <c r="G4479" t="s">
        <v>2305</v>
      </c>
      <c r="H4479" t="s">
        <v>1826</v>
      </c>
      <c r="I4479" t="s">
        <v>27</v>
      </c>
      <c r="J4479" t="s">
        <v>19</v>
      </c>
      <c r="K4479" t="str">
        <f>INDEX(Table6[Column1],MATCH(L4479,Table6[Column2]))</f>
        <v>Elders</v>
      </c>
      <c r="L4479">
        <v>51.471067089999998</v>
      </c>
      <c r="M4479" t="str">
        <f>VLOOKUP(L4479,Table1[],2)</f>
        <v>50 - 59</v>
      </c>
      <c r="N4479" t="str">
        <f>INDEX(Table7[Column1],MATCH(O4479,Table7[Column2]))</f>
        <v>Learning Stage</v>
      </c>
      <c r="O4479">
        <v>4.361834054</v>
      </c>
      <c r="P4479" t="str">
        <f>VLOOKUP(O4479,Table13[],2)</f>
        <v>1 - 5</v>
      </c>
      <c r="Q4479" t="str">
        <f>INDEX(Table8[Column1],MATCH(R4479,Table8[Column2]))</f>
        <v>Habitual</v>
      </c>
      <c r="R4479">
        <v>104.268275</v>
      </c>
      <c r="S4479">
        <f t="shared" si="139"/>
        <v>4.3445114583333337</v>
      </c>
      <c r="T4479" t="s">
        <v>19</v>
      </c>
    </row>
    <row r="4480" spans="1:20" x14ac:dyDescent="0.25">
      <c r="A4480">
        <v>4479</v>
      </c>
      <c r="B4480" t="s">
        <v>1209</v>
      </c>
      <c r="C4480" t="s">
        <v>279</v>
      </c>
      <c r="D4480" t="str">
        <f t="shared" si="138"/>
        <v>Taylor Patricia</v>
      </c>
      <c r="E4480" t="s">
        <v>15</v>
      </c>
      <c r="F4480" t="s">
        <v>54</v>
      </c>
      <c r="G4480" t="s">
        <v>17</v>
      </c>
      <c r="H4480" t="s">
        <v>18</v>
      </c>
      <c r="I4480" t="s">
        <v>54</v>
      </c>
      <c r="J4480" t="s">
        <v>19</v>
      </c>
      <c r="K4480" t="str">
        <f>INDEX(Table6[Column1],MATCH(L4480,Table6[Column2]))</f>
        <v>Adults</v>
      </c>
      <c r="L4480">
        <v>47.138788929999997</v>
      </c>
      <c r="M4480" t="str">
        <f>VLOOKUP(L4480,Table1[],2)</f>
        <v>40 - 49</v>
      </c>
      <c r="N4480" t="str">
        <f>INDEX(Table7[Column1],MATCH(O4480,Table7[Column2]))</f>
        <v>Learning Stage</v>
      </c>
      <c r="O4480">
        <v>3.5041642519999998</v>
      </c>
      <c r="P4480" t="str">
        <f>VLOOKUP(O4480,Table13[],2)</f>
        <v>1 - 5</v>
      </c>
      <c r="Q4480" t="str">
        <f>INDEX(Table8[Column1],MATCH(R4480,Table8[Column2]))</f>
        <v>Habitual</v>
      </c>
      <c r="R4480">
        <v>85.366568959999995</v>
      </c>
      <c r="S4480">
        <f t="shared" si="139"/>
        <v>3.5569403733333327</v>
      </c>
      <c r="T4480" t="s">
        <v>19</v>
      </c>
    </row>
    <row r="4481" spans="1:20" x14ac:dyDescent="0.25">
      <c r="A4481">
        <v>4480</v>
      </c>
      <c r="B4481" t="s">
        <v>767</v>
      </c>
      <c r="C4481" t="s">
        <v>270</v>
      </c>
      <c r="D4481" t="str">
        <f t="shared" si="138"/>
        <v>McDonald Keith</v>
      </c>
      <c r="E4481" t="s">
        <v>22</v>
      </c>
      <c r="F4481" t="s">
        <v>828</v>
      </c>
      <c r="G4481" t="s">
        <v>2305</v>
      </c>
      <c r="H4481" t="s">
        <v>1826</v>
      </c>
      <c r="I4481" t="s">
        <v>24</v>
      </c>
      <c r="J4481" t="s">
        <v>19</v>
      </c>
      <c r="K4481" t="str">
        <f>INDEX(Table6[Column1],MATCH(L4481,Table6[Column2]))</f>
        <v>Seniors</v>
      </c>
      <c r="L4481">
        <v>62.216936420000003</v>
      </c>
      <c r="M4481" t="str">
        <f>VLOOKUP(L4481,Table1[],2)</f>
        <v>60 and Above</v>
      </c>
      <c r="N4481" t="str">
        <f>INDEX(Table7[Column1],MATCH(O4481,Table7[Column2]))</f>
        <v>Learning Stage</v>
      </c>
      <c r="O4481">
        <v>4.7289530219999998</v>
      </c>
      <c r="P4481" t="str">
        <f>VLOOKUP(O4481,Table13[],2)</f>
        <v>1 - 5</v>
      </c>
      <c r="Q4481" t="str">
        <f>INDEX(Table8[Column1],MATCH(R4481,Table8[Column2]))</f>
        <v>Unexcused</v>
      </c>
      <c r="R4481">
        <v>165.85756950000001</v>
      </c>
      <c r="S4481">
        <f t="shared" si="139"/>
        <v>6.9107320625000002</v>
      </c>
      <c r="T4481" t="s">
        <v>19</v>
      </c>
    </row>
    <row r="4482" spans="1:20" x14ac:dyDescent="0.25">
      <c r="A4482">
        <v>4481</v>
      </c>
      <c r="B4482" t="s">
        <v>132</v>
      </c>
      <c r="C4482" t="s">
        <v>1225</v>
      </c>
      <c r="D4482" t="str">
        <f t="shared" si="138"/>
        <v>Bryant Dessie</v>
      </c>
      <c r="E4482" t="s">
        <v>15</v>
      </c>
      <c r="F4482" t="s">
        <v>38</v>
      </c>
      <c r="G4482" t="s">
        <v>1060</v>
      </c>
      <c r="H4482" t="s">
        <v>1061</v>
      </c>
      <c r="I4482" t="s">
        <v>38</v>
      </c>
      <c r="J4482" t="s">
        <v>19</v>
      </c>
      <c r="K4482" t="str">
        <f>INDEX(Table6[Column1],MATCH(L4482,Table6[Column2]))</f>
        <v>Young Adults</v>
      </c>
      <c r="L4482">
        <v>31.183809849999999</v>
      </c>
      <c r="M4482" t="str">
        <f>VLOOKUP(L4482,Table1[],2)</f>
        <v>30 - 39</v>
      </c>
      <c r="N4482" t="str">
        <f>INDEX(Table7[Column1],MATCH(O4482,Table7[Column2]))</f>
        <v>Learning Stage</v>
      </c>
      <c r="O4482">
        <v>4.8007107529999997</v>
      </c>
      <c r="P4482" t="str">
        <f>VLOOKUP(O4482,Table13[],2)</f>
        <v>1 - 5</v>
      </c>
      <c r="Q4482" t="str">
        <f>INDEX(Table8[Column1],MATCH(R4482,Table8[Column2]))</f>
        <v>Scheduled</v>
      </c>
      <c r="R4482">
        <v>0</v>
      </c>
      <c r="S4482">
        <f t="shared" si="139"/>
        <v>0</v>
      </c>
      <c r="T4482" t="s">
        <v>19</v>
      </c>
    </row>
    <row r="4483" spans="1:20" x14ac:dyDescent="0.25">
      <c r="A4483">
        <v>4482</v>
      </c>
      <c r="B4483" t="s">
        <v>367</v>
      </c>
      <c r="C4483" t="s">
        <v>1482</v>
      </c>
      <c r="D4483" t="str">
        <f t="shared" ref="D4483:D4546" si="140">CONCATENATE(B4483, " ",C4483)</f>
        <v>Campbell Stanley</v>
      </c>
      <c r="E4483" t="s">
        <v>22</v>
      </c>
      <c r="F4483" t="s">
        <v>407</v>
      </c>
      <c r="G4483" t="s">
        <v>2305</v>
      </c>
      <c r="H4483" t="s">
        <v>1826</v>
      </c>
      <c r="I4483" t="s">
        <v>407</v>
      </c>
      <c r="J4483" t="s">
        <v>19</v>
      </c>
      <c r="K4483" t="str">
        <f>INDEX(Table6[Column1],MATCH(L4483,Table6[Column2]))</f>
        <v>Adults</v>
      </c>
      <c r="L4483">
        <v>46.861519039999997</v>
      </c>
      <c r="M4483" t="str">
        <f>VLOOKUP(L4483,Table1[],2)</f>
        <v>40 - 49</v>
      </c>
      <c r="N4483" t="str">
        <f>INDEX(Table7[Column1],MATCH(O4483,Table7[Column2]))</f>
        <v>Fitting in Stage</v>
      </c>
      <c r="O4483">
        <v>8.9248169280000003</v>
      </c>
      <c r="P4483" t="str">
        <f>VLOOKUP(O4483,Table13[],2)</f>
        <v>6 - 10</v>
      </c>
      <c r="Q4483" t="str">
        <f>INDEX(Table8[Column1],MATCH(R4483,Table8[Column2]))</f>
        <v>Maintained</v>
      </c>
      <c r="R4483">
        <v>49.572559349999999</v>
      </c>
      <c r="S4483">
        <f t="shared" ref="S4483:S4546" si="141">CONVERT(R4483,"hr","day")</f>
        <v>2.0655233062500002</v>
      </c>
      <c r="T4483" t="s">
        <v>19</v>
      </c>
    </row>
    <row r="4484" spans="1:20" x14ac:dyDescent="0.25">
      <c r="A4484">
        <v>4483</v>
      </c>
      <c r="B4484" t="s">
        <v>2509</v>
      </c>
      <c r="C4484" t="s">
        <v>899</v>
      </c>
      <c r="D4484" t="str">
        <f t="shared" si="140"/>
        <v>Ferguson Martha</v>
      </c>
      <c r="E4484" t="s">
        <v>15</v>
      </c>
      <c r="F4484" t="s">
        <v>169</v>
      </c>
      <c r="G4484" t="s">
        <v>2305</v>
      </c>
      <c r="H4484" t="s">
        <v>1826</v>
      </c>
      <c r="I4484" t="s">
        <v>169</v>
      </c>
      <c r="J4484" t="s">
        <v>19</v>
      </c>
      <c r="K4484" t="str">
        <f>INDEX(Table6[Column1],MATCH(L4484,Table6[Column2]))</f>
        <v>Seniors</v>
      </c>
      <c r="L4484">
        <v>70.082399559999999</v>
      </c>
      <c r="M4484" t="str">
        <f>VLOOKUP(L4484,Table1[],2)</f>
        <v>60 and Above</v>
      </c>
      <c r="N4484" t="str">
        <f>INDEX(Table7[Column1],MATCH(O4484,Table7[Column2]))</f>
        <v>Learning Stage</v>
      </c>
      <c r="O4484">
        <v>4.0207653250000002</v>
      </c>
      <c r="P4484" t="str">
        <f>VLOOKUP(O4484,Table13[],2)</f>
        <v>1 - 5</v>
      </c>
      <c r="Q4484" t="str">
        <f>INDEX(Table8[Column1],MATCH(R4484,Table8[Column2]))</f>
        <v xml:space="preserve">Chronic </v>
      </c>
      <c r="R4484">
        <v>239.27982460000001</v>
      </c>
      <c r="S4484">
        <f t="shared" si="141"/>
        <v>9.9699926916666683</v>
      </c>
      <c r="T4484" t="s">
        <v>19</v>
      </c>
    </row>
    <row r="4485" spans="1:20" x14ac:dyDescent="0.25">
      <c r="A4485">
        <v>4484</v>
      </c>
      <c r="B4485" t="s">
        <v>3308</v>
      </c>
      <c r="C4485" t="s">
        <v>44</v>
      </c>
      <c r="D4485" t="str">
        <f t="shared" si="140"/>
        <v>Boyle Gregory</v>
      </c>
      <c r="E4485" t="s">
        <v>22</v>
      </c>
      <c r="F4485" t="s">
        <v>16</v>
      </c>
      <c r="G4485" t="s">
        <v>611</v>
      </c>
      <c r="H4485" t="s">
        <v>612</v>
      </c>
      <c r="I4485" t="s">
        <v>16</v>
      </c>
      <c r="J4485" t="s">
        <v>19</v>
      </c>
      <c r="K4485" t="str">
        <f>INDEX(Table6[Column1],MATCH(L4485,Table6[Column2]))</f>
        <v>Elders</v>
      </c>
      <c r="L4485">
        <v>51.770466300000002</v>
      </c>
      <c r="M4485" t="str">
        <f>VLOOKUP(L4485,Table1[],2)</f>
        <v>50 - 59</v>
      </c>
      <c r="N4485" t="str">
        <f>INDEX(Table7[Column1],MATCH(O4485,Table7[Column2]))</f>
        <v>Learning Stage</v>
      </c>
      <c r="O4485">
        <v>3.5360243260000002</v>
      </c>
      <c r="P4485" t="str">
        <f>VLOOKUP(O4485,Table13[],2)</f>
        <v>1 - 5</v>
      </c>
      <c r="Q4485" t="str">
        <f>INDEX(Table8[Column1],MATCH(R4485,Table8[Column2]))</f>
        <v>Habitual</v>
      </c>
      <c r="R4485">
        <v>108.6320078</v>
      </c>
      <c r="S4485">
        <f t="shared" si="141"/>
        <v>4.5263336583333329</v>
      </c>
      <c r="T4485" t="s">
        <v>19</v>
      </c>
    </row>
    <row r="4486" spans="1:20" x14ac:dyDescent="0.25">
      <c r="A4486">
        <v>4485</v>
      </c>
      <c r="B4486" t="s">
        <v>267</v>
      </c>
      <c r="C4486" t="s">
        <v>199</v>
      </c>
      <c r="D4486" t="str">
        <f t="shared" si="140"/>
        <v>Johnson Joyce</v>
      </c>
      <c r="E4486" t="s">
        <v>15</v>
      </c>
      <c r="F4486" t="s">
        <v>38</v>
      </c>
      <c r="G4486" t="s">
        <v>820</v>
      </c>
      <c r="H4486" t="s">
        <v>821</v>
      </c>
      <c r="I4486" t="s">
        <v>38</v>
      </c>
      <c r="J4486" t="s">
        <v>19</v>
      </c>
      <c r="K4486" t="str">
        <f>INDEX(Table6[Column1],MATCH(L4486,Table6[Column2]))</f>
        <v>Elders</v>
      </c>
      <c r="L4486">
        <v>53.533166860000001</v>
      </c>
      <c r="M4486" t="str">
        <f>VLOOKUP(L4486,Table1[],2)</f>
        <v>50 - 59</v>
      </c>
      <c r="N4486" t="str">
        <f>INDEX(Table7[Column1],MATCH(O4486,Table7[Column2]))</f>
        <v>Learning Stage</v>
      </c>
      <c r="O4486">
        <v>2.3843769290000001</v>
      </c>
      <c r="P4486" t="str">
        <f>VLOOKUP(O4486,Table13[],2)</f>
        <v>1 - 5</v>
      </c>
      <c r="Q4486" t="str">
        <f>INDEX(Table8[Column1],MATCH(R4486,Table8[Column2]))</f>
        <v>Habitual</v>
      </c>
      <c r="R4486">
        <v>110.0078558</v>
      </c>
      <c r="S4486">
        <f t="shared" si="141"/>
        <v>4.5836606583333328</v>
      </c>
      <c r="T4486" t="s">
        <v>19</v>
      </c>
    </row>
    <row r="4487" spans="1:20" x14ac:dyDescent="0.25">
      <c r="A4487">
        <v>4486</v>
      </c>
      <c r="B4487" t="s">
        <v>2296</v>
      </c>
      <c r="C4487" t="s">
        <v>887</v>
      </c>
      <c r="D4487" t="str">
        <f t="shared" si="140"/>
        <v>Tomlinson Nicholas</v>
      </c>
      <c r="E4487" t="s">
        <v>22</v>
      </c>
      <c r="F4487" t="s">
        <v>16</v>
      </c>
      <c r="G4487" t="s">
        <v>2305</v>
      </c>
      <c r="H4487" t="s">
        <v>1826</v>
      </c>
      <c r="I4487" t="s">
        <v>16</v>
      </c>
      <c r="J4487" t="s">
        <v>19</v>
      </c>
      <c r="K4487" t="str">
        <f>INDEX(Table6[Column1],MATCH(L4487,Table6[Column2]))</f>
        <v>Young Adults</v>
      </c>
      <c r="L4487">
        <v>39.224844930000003</v>
      </c>
      <c r="M4487" t="str">
        <f>VLOOKUP(L4487,Table1[],2)</f>
        <v>30 - 39</v>
      </c>
      <c r="N4487" t="str">
        <f>INDEX(Table7[Column1],MATCH(O4487,Table7[Column2]))</f>
        <v>Learning Stage</v>
      </c>
      <c r="O4487">
        <v>2.9821615420000001</v>
      </c>
      <c r="P4487" t="str">
        <f>VLOOKUP(O4487,Table13[],2)</f>
        <v>1 - 5</v>
      </c>
      <c r="Q4487" t="str">
        <f>INDEX(Table8[Column1],MATCH(R4487,Table8[Column2]))</f>
        <v>Scheduled</v>
      </c>
      <c r="R4487">
        <v>35.720351280000003</v>
      </c>
      <c r="S4487">
        <f t="shared" si="141"/>
        <v>1.4883479700000002</v>
      </c>
      <c r="T4487" t="s">
        <v>19</v>
      </c>
    </row>
    <row r="4488" spans="1:20" x14ac:dyDescent="0.25">
      <c r="A4488">
        <v>4487</v>
      </c>
      <c r="B4488" t="s">
        <v>3938</v>
      </c>
      <c r="C4488" t="s">
        <v>3939</v>
      </c>
      <c r="D4488" t="str">
        <f t="shared" si="140"/>
        <v>Sammons Zane</v>
      </c>
      <c r="E4488" t="s">
        <v>22</v>
      </c>
      <c r="F4488" t="s">
        <v>121</v>
      </c>
      <c r="G4488" t="s">
        <v>1060</v>
      </c>
      <c r="H4488" t="s">
        <v>1061</v>
      </c>
      <c r="I4488" t="s">
        <v>121</v>
      </c>
      <c r="J4488" t="s">
        <v>19</v>
      </c>
      <c r="K4488" t="str">
        <f>INDEX(Table6[Column1],MATCH(L4488,Table6[Column2]))</f>
        <v>Elders</v>
      </c>
      <c r="L4488">
        <v>51.290566159999997</v>
      </c>
      <c r="M4488" t="str">
        <f>VLOOKUP(L4488,Table1[],2)</f>
        <v>50 - 59</v>
      </c>
      <c r="N4488" t="str">
        <f>INDEX(Table7[Column1],MATCH(O4488,Table7[Column2]))</f>
        <v>Learning Stage</v>
      </c>
      <c r="O4488">
        <v>4.8056154959999997</v>
      </c>
      <c r="P4488" t="str">
        <f>VLOOKUP(O4488,Table13[],2)</f>
        <v>1 - 5</v>
      </c>
      <c r="Q4488" t="str">
        <f>INDEX(Table8[Column1],MATCH(R4488,Table8[Column2]))</f>
        <v>Habitual</v>
      </c>
      <c r="R4488">
        <v>86.626202849999999</v>
      </c>
      <c r="S4488">
        <f t="shared" si="141"/>
        <v>3.6094251187500004</v>
      </c>
      <c r="T4488" t="s">
        <v>19</v>
      </c>
    </row>
    <row r="4489" spans="1:20" x14ac:dyDescent="0.25">
      <c r="A4489">
        <v>4488</v>
      </c>
      <c r="B4489" t="s">
        <v>3940</v>
      </c>
      <c r="C4489" t="s">
        <v>987</v>
      </c>
      <c r="D4489" t="str">
        <f t="shared" si="140"/>
        <v>Bradshaw Sean</v>
      </c>
      <c r="E4489" t="s">
        <v>22</v>
      </c>
      <c r="F4489" t="s">
        <v>1130</v>
      </c>
      <c r="G4489" t="s">
        <v>2305</v>
      </c>
      <c r="H4489" t="s">
        <v>1826</v>
      </c>
      <c r="I4489" t="s">
        <v>169</v>
      </c>
      <c r="J4489" t="s">
        <v>19</v>
      </c>
      <c r="K4489" t="str">
        <f>INDEX(Table6[Column1],MATCH(L4489,Table6[Column2]))</f>
        <v>Young Adults</v>
      </c>
      <c r="L4489">
        <v>34.19339909</v>
      </c>
      <c r="M4489" t="str">
        <f>VLOOKUP(L4489,Table1[],2)</f>
        <v>30 - 39</v>
      </c>
      <c r="N4489" t="str">
        <f>INDEX(Table7[Column1],MATCH(O4489,Table7[Column2]))</f>
        <v>Learning Stage</v>
      </c>
      <c r="O4489">
        <v>3.9270698099999999</v>
      </c>
      <c r="P4489" t="str">
        <f>VLOOKUP(O4489,Table13[],2)</f>
        <v>1 - 5</v>
      </c>
      <c r="Q4489" t="str">
        <f>INDEX(Table8[Column1],MATCH(R4489,Table8[Column2]))</f>
        <v>Scheduled</v>
      </c>
      <c r="R4489">
        <v>7.1046789239999999</v>
      </c>
      <c r="S4489">
        <f t="shared" si="141"/>
        <v>0.29602828850000001</v>
      </c>
      <c r="T4489" t="s">
        <v>19</v>
      </c>
    </row>
    <row r="4490" spans="1:20" x14ac:dyDescent="0.25">
      <c r="A4490">
        <v>4489</v>
      </c>
      <c r="B4490" t="s">
        <v>400</v>
      </c>
      <c r="C4490" t="s">
        <v>245</v>
      </c>
      <c r="D4490" t="str">
        <f t="shared" si="140"/>
        <v>Williams Mary</v>
      </c>
      <c r="E4490" t="s">
        <v>15</v>
      </c>
      <c r="F4490" t="s">
        <v>38</v>
      </c>
      <c r="G4490" t="s">
        <v>820</v>
      </c>
      <c r="H4490" t="s">
        <v>821</v>
      </c>
      <c r="I4490" t="s">
        <v>38</v>
      </c>
      <c r="J4490" t="s">
        <v>19</v>
      </c>
      <c r="K4490" t="str">
        <f>INDEX(Table6[Column1],MATCH(L4490,Table6[Column2]))</f>
        <v>Seniors</v>
      </c>
      <c r="L4490">
        <v>65.343607219999996</v>
      </c>
      <c r="M4490" t="str">
        <f>VLOOKUP(L4490,Table1[],2)</f>
        <v>60 and Above</v>
      </c>
      <c r="N4490" t="str">
        <f>INDEX(Table7[Column1],MATCH(O4490,Table7[Column2]))</f>
        <v>Learning Stage</v>
      </c>
      <c r="O4490">
        <v>3.503496701</v>
      </c>
      <c r="P4490" t="str">
        <f>VLOOKUP(O4490,Table13[],2)</f>
        <v>1 - 5</v>
      </c>
      <c r="Q4490" t="str">
        <f>INDEX(Table8[Column1],MATCH(R4490,Table8[Column2]))</f>
        <v>Violative</v>
      </c>
      <c r="R4490">
        <v>224.53569289999999</v>
      </c>
      <c r="S4490">
        <f t="shared" si="141"/>
        <v>9.3556538708333328</v>
      </c>
      <c r="T4490" t="s">
        <v>19</v>
      </c>
    </row>
    <row r="4491" spans="1:20" x14ac:dyDescent="0.25">
      <c r="A4491">
        <v>4490</v>
      </c>
      <c r="B4491" t="s">
        <v>3827</v>
      </c>
      <c r="C4491" t="s">
        <v>467</v>
      </c>
      <c r="D4491" t="str">
        <f t="shared" si="140"/>
        <v>Marquez Kevin</v>
      </c>
      <c r="E4491" t="s">
        <v>22</v>
      </c>
      <c r="F4491" t="s">
        <v>27</v>
      </c>
      <c r="G4491" t="s">
        <v>2305</v>
      </c>
      <c r="H4491" t="s">
        <v>1826</v>
      </c>
      <c r="I4491" t="s">
        <v>27</v>
      </c>
      <c r="J4491" t="s">
        <v>19</v>
      </c>
      <c r="K4491" t="str">
        <f>INDEX(Table6[Column1],MATCH(L4491,Table6[Column2]))</f>
        <v>Seniors</v>
      </c>
      <c r="L4491">
        <v>64.553652200000002</v>
      </c>
      <c r="M4491" t="str">
        <f>VLOOKUP(L4491,Table1[],2)</f>
        <v>60 and Above</v>
      </c>
      <c r="N4491" t="str">
        <f>INDEX(Table7[Column1],MATCH(O4491,Table7[Column2]))</f>
        <v>Learning Stage</v>
      </c>
      <c r="O4491">
        <v>5.14691177</v>
      </c>
      <c r="P4491" t="str">
        <f>VLOOKUP(O4491,Table13[],2)</f>
        <v>1 - 5</v>
      </c>
      <c r="Q4491" t="str">
        <f>INDEX(Table8[Column1],MATCH(R4491,Table8[Column2]))</f>
        <v>Excused</v>
      </c>
      <c r="R4491">
        <v>135.93735229999999</v>
      </c>
      <c r="S4491">
        <f t="shared" si="141"/>
        <v>5.6640563458333331</v>
      </c>
      <c r="T4491" t="s">
        <v>19</v>
      </c>
    </row>
    <row r="4492" spans="1:20" x14ac:dyDescent="0.25">
      <c r="A4492">
        <v>4491</v>
      </c>
      <c r="B4492" t="s">
        <v>3941</v>
      </c>
      <c r="C4492" t="s">
        <v>1146</v>
      </c>
      <c r="D4492" t="str">
        <f t="shared" si="140"/>
        <v>Sakamoto Shirley</v>
      </c>
      <c r="E4492" t="s">
        <v>15</v>
      </c>
      <c r="F4492" t="s">
        <v>3163</v>
      </c>
      <c r="G4492" t="s">
        <v>2305</v>
      </c>
      <c r="H4492" t="s">
        <v>1826</v>
      </c>
      <c r="I4492" t="s">
        <v>30</v>
      </c>
      <c r="J4492" t="s">
        <v>19</v>
      </c>
      <c r="K4492" t="str">
        <f>INDEX(Table6[Column1],MATCH(L4492,Table6[Column2]))</f>
        <v>Adults</v>
      </c>
      <c r="L4492">
        <v>46.01708584</v>
      </c>
      <c r="M4492" t="str">
        <f>VLOOKUP(L4492,Table1[],2)</f>
        <v>40 - 49</v>
      </c>
      <c r="N4492" t="str">
        <f>INDEX(Table7[Column1],MATCH(O4492,Table7[Column2]))</f>
        <v>Learning Stage</v>
      </c>
      <c r="O4492">
        <v>5.4568194349999999</v>
      </c>
      <c r="P4492" t="str">
        <f>VLOOKUP(O4492,Table13[],2)</f>
        <v>1 - 5</v>
      </c>
      <c r="Q4492" t="str">
        <f>INDEX(Table8[Column1],MATCH(R4492,Table8[Column2]))</f>
        <v>Maintained</v>
      </c>
      <c r="R4492">
        <v>79.398135010000004</v>
      </c>
      <c r="S4492">
        <f t="shared" si="141"/>
        <v>3.3082556254166668</v>
      </c>
      <c r="T4492" t="s">
        <v>19</v>
      </c>
    </row>
    <row r="4493" spans="1:20" x14ac:dyDescent="0.25">
      <c r="A4493">
        <v>4492</v>
      </c>
      <c r="B4493" t="s">
        <v>55</v>
      </c>
      <c r="C4493" t="s">
        <v>1105</v>
      </c>
      <c r="D4493" t="str">
        <f t="shared" si="140"/>
        <v>Leonard Mark</v>
      </c>
      <c r="E4493" t="s">
        <v>22</v>
      </c>
      <c r="F4493" t="s">
        <v>169</v>
      </c>
      <c r="G4493" t="s">
        <v>2305</v>
      </c>
      <c r="H4493" t="s">
        <v>1826</v>
      </c>
      <c r="I4493" t="s">
        <v>169</v>
      </c>
      <c r="J4493" t="s">
        <v>19</v>
      </c>
      <c r="K4493" t="str">
        <f>INDEX(Table6[Column1],MATCH(L4493,Table6[Column2]))</f>
        <v>Young Adults</v>
      </c>
      <c r="L4493">
        <v>35.286402420000002</v>
      </c>
      <c r="M4493" t="str">
        <f>VLOOKUP(L4493,Table1[],2)</f>
        <v>30 - 39</v>
      </c>
      <c r="N4493" t="str">
        <f>INDEX(Table7[Column1],MATCH(O4493,Table7[Column2]))</f>
        <v>Fitting in Stage</v>
      </c>
      <c r="O4493">
        <v>6.1013227800000003</v>
      </c>
      <c r="P4493" t="str">
        <f>VLOOKUP(O4493,Table13[],2)</f>
        <v>6 - 10</v>
      </c>
      <c r="Q4493" t="str">
        <f>INDEX(Table8[Column1],MATCH(R4493,Table8[Column2]))</f>
        <v>Scheduled</v>
      </c>
      <c r="R4493">
        <v>14.10243365</v>
      </c>
      <c r="S4493">
        <f t="shared" si="141"/>
        <v>0.58760140208333334</v>
      </c>
      <c r="T4493" t="s">
        <v>19</v>
      </c>
    </row>
    <row r="4494" spans="1:20" x14ac:dyDescent="0.25">
      <c r="A4494">
        <v>4493</v>
      </c>
      <c r="B4494" t="s">
        <v>375</v>
      </c>
      <c r="C4494" t="s">
        <v>651</v>
      </c>
      <c r="D4494" t="str">
        <f t="shared" si="140"/>
        <v>Coleman Lawrence</v>
      </c>
      <c r="E4494" t="s">
        <v>22</v>
      </c>
      <c r="F4494" t="s">
        <v>176</v>
      </c>
      <c r="G4494" t="s">
        <v>2305</v>
      </c>
      <c r="H4494" t="s">
        <v>1826</v>
      </c>
      <c r="I4494" t="s">
        <v>134</v>
      </c>
      <c r="J4494" t="s">
        <v>19</v>
      </c>
      <c r="K4494" t="str">
        <f>INDEX(Table6[Column1],MATCH(L4494,Table6[Column2]))</f>
        <v>Adults</v>
      </c>
      <c r="L4494">
        <v>49.252704899999998</v>
      </c>
      <c r="M4494" t="str">
        <f>VLOOKUP(L4494,Table1[],2)</f>
        <v>40 - 49</v>
      </c>
      <c r="N4494" t="str">
        <f>INDEX(Table7[Column1],MATCH(O4494,Table7[Column2]))</f>
        <v>Fitting in Stage</v>
      </c>
      <c r="O4494">
        <v>6.3461749410000001</v>
      </c>
      <c r="P4494" t="str">
        <f>VLOOKUP(O4494,Table13[],2)</f>
        <v>6 - 10</v>
      </c>
      <c r="Q4494" t="str">
        <f>INDEX(Table8[Column1],MATCH(R4494,Table8[Column2]))</f>
        <v>Maintained</v>
      </c>
      <c r="R4494">
        <v>56.892248039999998</v>
      </c>
      <c r="S4494">
        <f t="shared" si="141"/>
        <v>2.3705103350000001</v>
      </c>
      <c r="T4494" t="s">
        <v>19</v>
      </c>
    </row>
    <row r="4495" spans="1:20" x14ac:dyDescent="0.25">
      <c r="A4495">
        <v>4494</v>
      </c>
      <c r="B4495" t="s">
        <v>503</v>
      </c>
      <c r="C4495" t="s">
        <v>3942</v>
      </c>
      <c r="D4495" t="str">
        <f t="shared" si="140"/>
        <v>Healy Cary</v>
      </c>
      <c r="E4495" t="s">
        <v>22</v>
      </c>
      <c r="F4495" t="s">
        <v>30</v>
      </c>
      <c r="G4495" t="s">
        <v>611</v>
      </c>
      <c r="H4495" t="s">
        <v>612</v>
      </c>
      <c r="I4495" t="s">
        <v>30</v>
      </c>
      <c r="J4495" t="s">
        <v>19</v>
      </c>
      <c r="K4495" t="str">
        <f>INDEX(Table6[Column1],MATCH(L4495,Table6[Column2]))</f>
        <v>Young Adults</v>
      </c>
      <c r="L4495">
        <v>31.87551625</v>
      </c>
      <c r="M4495" t="str">
        <f>VLOOKUP(L4495,Table1[],2)</f>
        <v>30 - 39</v>
      </c>
      <c r="N4495" t="str">
        <f>INDEX(Table7[Column1],MATCH(O4495,Table7[Column2]))</f>
        <v>Learning Stage</v>
      </c>
      <c r="O4495">
        <v>5.6617345800000001</v>
      </c>
      <c r="P4495" t="str">
        <f>VLOOKUP(O4495,Table13[],2)</f>
        <v>1 - 5</v>
      </c>
      <c r="Q4495" t="str">
        <f>INDEX(Table8[Column1],MATCH(R4495,Table8[Column2]))</f>
        <v>Scheduled</v>
      </c>
      <c r="R4495">
        <v>0</v>
      </c>
      <c r="S4495">
        <f t="shared" si="141"/>
        <v>0</v>
      </c>
      <c r="T4495" t="s">
        <v>19</v>
      </c>
    </row>
    <row r="4496" spans="1:20" x14ac:dyDescent="0.25">
      <c r="A4496">
        <v>4495</v>
      </c>
      <c r="B4496" t="s">
        <v>3943</v>
      </c>
      <c r="C4496" t="s">
        <v>149</v>
      </c>
      <c r="D4496" t="str">
        <f t="shared" si="140"/>
        <v>Carvajal Charles</v>
      </c>
      <c r="E4496" t="s">
        <v>22</v>
      </c>
      <c r="F4496" t="s">
        <v>38</v>
      </c>
      <c r="G4496" t="s">
        <v>1060</v>
      </c>
      <c r="H4496" t="s">
        <v>1061</v>
      </c>
      <c r="I4496" t="s">
        <v>38</v>
      </c>
      <c r="J4496" t="s">
        <v>19</v>
      </c>
      <c r="K4496" t="str">
        <f>INDEX(Table6[Column1],MATCH(L4496,Table6[Column2]))</f>
        <v>Youth</v>
      </c>
      <c r="L4496">
        <v>28.621803910000001</v>
      </c>
      <c r="M4496" t="str">
        <f>VLOOKUP(L4496,Table1[],2)</f>
        <v>20 - 29</v>
      </c>
      <c r="N4496" t="str">
        <f>INDEX(Table7[Column1],MATCH(O4496,Table7[Column2]))</f>
        <v>Learning Stage</v>
      </c>
      <c r="O4496">
        <v>5.9093087320000004</v>
      </c>
      <c r="P4496" t="str">
        <f>VLOOKUP(O4496,Table13[],2)</f>
        <v>1 - 5</v>
      </c>
      <c r="Q4496" t="str">
        <f>INDEX(Table8[Column1],MATCH(R4496,Table8[Column2]))</f>
        <v>Scheduled</v>
      </c>
      <c r="R4496">
        <v>0</v>
      </c>
      <c r="S4496">
        <f t="shared" si="141"/>
        <v>0</v>
      </c>
      <c r="T4496" t="s">
        <v>19</v>
      </c>
    </row>
    <row r="4497" spans="1:20" x14ac:dyDescent="0.25">
      <c r="A4497">
        <v>4496</v>
      </c>
      <c r="B4497" t="s">
        <v>3944</v>
      </c>
      <c r="C4497" t="s">
        <v>401</v>
      </c>
      <c r="D4497" t="str">
        <f t="shared" si="140"/>
        <v>Lafleur Michael</v>
      </c>
      <c r="E4497" t="s">
        <v>22</v>
      </c>
      <c r="F4497" t="s">
        <v>16</v>
      </c>
      <c r="G4497" t="s">
        <v>2305</v>
      </c>
      <c r="H4497" t="s">
        <v>1826</v>
      </c>
      <c r="I4497" t="s">
        <v>16</v>
      </c>
      <c r="J4497" t="s">
        <v>19</v>
      </c>
      <c r="K4497" t="str">
        <f>INDEX(Table6[Column1],MATCH(L4497,Table6[Column2]))</f>
        <v>Young Adults</v>
      </c>
      <c r="L4497">
        <v>31.242245270000002</v>
      </c>
      <c r="M4497" t="str">
        <f>VLOOKUP(L4497,Table1[],2)</f>
        <v>30 - 39</v>
      </c>
      <c r="N4497" t="str">
        <f>INDEX(Table7[Column1],MATCH(O4497,Table7[Column2]))</f>
        <v>Learning Stage</v>
      </c>
      <c r="O4497">
        <v>4.5606586900000003</v>
      </c>
      <c r="P4497" t="str">
        <f>VLOOKUP(O4497,Table13[],2)</f>
        <v>1 - 5</v>
      </c>
      <c r="Q4497" t="str">
        <f>INDEX(Table8[Column1],MATCH(R4497,Table8[Column2]))</f>
        <v>Scheduled</v>
      </c>
      <c r="R4497">
        <v>16.92229906</v>
      </c>
      <c r="S4497">
        <f t="shared" si="141"/>
        <v>0.70509579416666668</v>
      </c>
      <c r="T4497" t="s">
        <v>19</v>
      </c>
    </row>
    <row r="4498" spans="1:20" x14ac:dyDescent="0.25">
      <c r="A4498">
        <v>4497</v>
      </c>
      <c r="B4498" t="s">
        <v>3945</v>
      </c>
      <c r="C4498" t="s">
        <v>885</v>
      </c>
      <c r="D4498" t="str">
        <f t="shared" si="140"/>
        <v>Sanor Elizabeth</v>
      </c>
      <c r="E4498" t="s">
        <v>15</v>
      </c>
      <c r="F4498" t="s">
        <v>38</v>
      </c>
      <c r="G4498" t="s">
        <v>1060</v>
      </c>
      <c r="H4498" t="s">
        <v>1061</v>
      </c>
      <c r="I4498" t="s">
        <v>38</v>
      </c>
      <c r="J4498" t="s">
        <v>19</v>
      </c>
      <c r="K4498" t="str">
        <f>INDEX(Table6[Column1],MATCH(L4498,Table6[Column2]))</f>
        <v>Adults</v>
      </c>
      <c r="L4498">
        <v>48.522315949999999</v>
      </c>
      <c r="M4498" t="str">
        <f>VLOOKUP(L4498,Table1[],2)</f>
        <v>40 - 49</v>
      </c>
      <c r="N4498" t="str">
        <f>INDEX(Table7[Column1],MATCH(O4498,Table7[Column2]))</f>
        <v>Learning Stage</v>
      </c>
      <c r="O4498">
        <v>3.0253664069999999</v>
      </c>
      <c r="P4498" t="str">
        <f>VLOOKUP(O4498,Table13[],2)</f>
        <v>1 - 5</v>
      </c>
      <c r="Q4498" t="str">
        <f>INDEX(Table8[Column1],MATCH(R4498,Table8[Column2]))</f>
        <v>Maintained</v>
      </c>
      <c r="R4498">
        <v>42.998067859999999</v>
      </c>
      <c r="S4498">
        <f t="shared" si="141"/>
        <v>1.7915861608333334</v>
      </c>
      <c r="T4498" t="s">
        <v>19</v>
      </c>
    </row>
    <row r="4499" spans="1:20" x14ac:dyDescent="0.25">
      <c r="A4499">
        <v>4498</v>
      </c>
      <c r="B4499" t="s">
        <v>1523</v>
      </c>
      <c r="C4499" t="s">
        <v>1663</v>
      </c>
      <c r="D4499" t="str">
        <f t="shared" si="140"/>
        <v>Dale Cheryl</v>
      </c>
      <c r="E4499" t="s">
        <v>15</v>
      </c>
      <c r="F4499" t="s">
        <v>2008</v>
      </c>
      <c r="G4499" t="s">
        <v>2305</v>
      </c>
      <c r="H4499" t="s">
        <v>1826</v>
      </c>
      <c r="I4499" t="s">
        <v>107</v>
      </c>
      <c r="J4499" t="s">
        <v>19</v>
      </c>
      <c r="K4499" t="str">
        <f>INDEX(Table6[Column1],MATCH(L4499,Table6[Column2]))</f>
        <v>Adults</v>
      </c>
      <c r="L4499">
        <v>49.347436520000002</v>
      </c>
      <c r="M4499" t="str">
        <f>VLOOKUP(L4499,Table1[],2)</f>
        <v>40 - 49</v>
      </c>
      <c r="N4499" t="str">
        <f>INDEX(Table7[Column1],MATCH(O4499,Table7[Column2]))</f>
        <v>Learning Stage</v>
      </c>
      <c r="O4499">
        <v>4.9166606499999999</v>
      </c>
      <c r="P4499" t="str">
        <f>VLOOKUP(O4499,Table13[],2)</f>
        <v>1 - 5</v>
      </c>
      <c r="Q4499" t="str">
        <f>INDEX(Table8[Column1],MATCH(R4499,Table8[Column2]))</f>
        <v>Habitual</v>
      </c>
      <c r="R4499">
        <v>116.3604565</v>
      </c>
      <c r="S4499">
        <f t="shared" si="141"/>
        <v>4.8483523541666669</v>
      </c>
      <c r="T4499" t="s">
        <v>19</v>
      </c>
    </row>
    <row r="4500" spans="1:20" x14ac:dyDescent="0.25">
      <c r="A4500">
        <v>4499</v>
      </c>
      <c r="B4500" t="s">
        <v>3946</v>
      </c>
      <c r="C4500" t="s">
        <v>1532</v>
      </c>
      <c r="D4500" t="str">
        <f t="shared" si="140"/>
        <v>Nash Laura</v>
      </c>
      <c r="E4500" t="s">
        <v>15</v>
      </c>
      <c r="F4500" t="s">
        <v>127</v>
      </c>
      <c r="G4500" t="s">
        <v>17</v>
      </c>
      <c r="H4500" t="s">
        <v>18</v>
      </c>
      <c r="I4500" t="s">
        <v>127</v>
      </c>
      <c r="J4500" t="s">
        <v>19</v>
      </c>
      <c r="K4500" t="str">
        <f>INDEX(Table6[Column1],MATCH(L4500,Table6[Column2]))</f>
        <v>Young Adults</v>
      </c>
      <c r="L4500">
        <v>34.540867169999999</v>
      </c>
      <c r="M4500" t="str">
        <f>VLOOKUP(L4500,Table1[],2)</f>
        <v>30 - 39</v>
      </c>
      <c r="N4500" t="str">
        <f>INDEX(Table7[Column1],MATCH(O4500,Table7[Column2]))</f>
        <v>Fitting in Stage</v>
      </c>
      <c r="O4500">
        <v>7.4758041100000003</v>
      </c>
      <c r="P4500" t="str">
        <f>VLOOKUP(O4500,Table13[],2)</f>
        <v>6 - 10</v>
      </c>
      <c r="Q4500" t="str">
        <f>INDEX(Table8[Column1],MATCH(R4500,Table8[Column2]))</f>
        <v>Maintained</v>
      </c>
      <c r="R4500">
        <v>54.576148019999998</v>
      </c>
      <c r="S4500">
        <f t="shared" si="141"/>
        <v>2.2740061675000001</v>
      </c>
      <c r="T4500" t="s">
        <v>19</v>
      </c>
    </row>
    <row r="4501" spans="1:20" x14ac:dyDescent="0.25">
      <c r="A4501">
        <v>4500</v>
      </c>
      <c r="B4501" t="s">
        <v>1039</v>
      </c>
      <c r="C4501" t="s">
        <v>2244</v>
      </c>
      <c r="D4501" t="str">
        <f t="shared" si="140"/>
        <v>Roberts Sherry</v>
      </c>
      <c r="E4501" t="s">
        <v>15</v>
      </c>
      <c r="F4501" t="s">
        <v>38</v>
      </c>
      <c r="G4501" t="s">
        <v>1060</v>
      </c>
      <c r="H4501" t="s">
        <v>1061</v>
      </c>
      <c r="I4501" t="s">
        <v>38</v>
      </c>
      <c r="J4501" t="s">
        <v>19</v>
      </c>
      <c r="K4501" t="str">
        <f>INDEX(Table6[Column1],MATCH(L4501,Table6[Column2]))</f>
        <v>Adults</v>
      </c>
      <c r="L4501">
        <v>49.337310240000001</v>
      </c>
      <c r="M4501" t="str">
        <f>VLOOKUP(L4501,Table1[],2)</f>
        <v>40 - 49</v>
      </c>
      <c r="N4501" t="str">
        <f>INDEX(Table7[Column1],MATCH(O4501,Table7[Column2]))</f>
        <v>Fitting in Stage</v>
      </c>
      <c r="O4501">
        <v>7.3764874440000003</v>
      </c>
      <c r="P4501" t="str">
        <f>VLOOKUP(O4501,Table13[],2)</f>
        <v>6 - 10</v>
      </c>
      <c r="Q4501" t="str">
        <f>INDEX(Table8[Column1],MATCH(R4501,Table8[Column2]))</f>
        <v>Excused</v>
      </c>
      <c r="R4501">
        <v>122.1965115</v>
      </c>
      <c r="S4501">
        <f t="shared" si="141"/>
        <v>5.0915213125000003</v>
      </c>
      <c r="T4501" t="s">
        <v>19</v>
      </c>
    </row>
    <row r="4502" spans="1:20" x14ac:dyDescent="0.25">
      <c r="A4502">
        <v>4501</v>
      </c>
      <c r="B4502" t="s">
        <v>808</v>
      </c>
      <c r="C4502" t="s">
        <v>687</v>
      </c>
      <c r="D4502" t="str">
        <f t="shared" si="140"/>
        <v>Ruiz Samuel</v>
      </c>
      <c r="E4502" t="s">
        <v>22</v>
      </c>
      <c r="F4502" t="s">
        <v>30</v>
      </c>
      <c r="G4502" t="s">
        <v>2305</v>
      </c>
      <c r="H4502" t="s">
        <v>1826</v>
      </c>
      <c r="I4502" t="s">
        <v>30</v>
      </c>
      <c r="J4502" t="s">
        <v>19</v>
      </c>
      <c r="K4502" t="str">
        <f>INDEX(Table6[Column1],MATCH(L4502,Table6[Column2]))</f>
        <v>Adults</v>
      </c>
      <c r="L4502">
        <v>41.527843240000003</v>
      </c>
      <c r="M4502" t="str">
        <f>VLOOKUP(L4502,Table1[],2)</f>
        <v>40 - 49</v>
      </c>
      <c r="N4502" t="str">
        <f>INDEX(Table7[Column1],MATCH(O4502,Table7[Column2]))</f>
        <v>Learning Stage</v>
      </c>
      <c r="O4502">
        <v>3.7744586880000002</v>
      </c>
      <c r="P4502" t="str">
        <f>VLOOKUP(O4502,Table13[],2)</f>
        <v>1 - 5</v>
      </c>
      <c r="Q4502" t="str">
        <f>INDEX(Table8[Column1],MATCH(R4502,Table8[Column2]))</f>
        <v>Maintained</v>
      </c>
      <c r="R4502">
        <v>44.462257139999998</v>
      </c>
      <c r="S4502">
        <f t="shared" si="141"/>
        <v>1.8525940475</v>
      </c>
      <c r="T4502" t="s">
        <v>19</v>
      </c>
    </row>
    <row r="4503" spans="1:20" x14ac:dyDescent="0.25">
      <c r="A4503">
        <v>4502</v>
      </c>
      <c r="B4503" t="s">
        <v>3947</v>
      </c>
      <c r="C4503" t="s">
        <v>1105</v>
      </c>
      <c r="D4503" t="str">
        <f t="shared" si="140"/>
        <v>Lew Mark</v>
      </c>
      <c r="E4503" t="s">
        <v>22</v>
      </c>
      <c r="F4503" t="s">
        <v>87</v>
      </c>
      <c r="G4503" t="s">
        <v>2305</v>
      </c>
      <c r="H4503" t="s">
        <v>1826</v>
      </c>
      <c r="I4503" t="s">
        <v>87</v>
      </c>
      <c r="J4503" t="s">
        <v>19</v>
      </c>
      <c r="K4503" t="str">
        <f>INDEX(Table6[Column1],MATCH(L4503,Table6[Column2]))</f>
        <v>Adults</v>
      </c>
      <c r="L4503">
        <v>49.893587109999999</v>
      </c>
      <c r="M4503" t="str">
        <f>VLOOKUP(L4503,Table1[],2)</f>
        <v>40 - 49</v>
      </c>
      <c r="N4503" t="str">
        <f>INDEX(Table7[Column1],MATCH(O4503,Table7[Column2]))</f>
        <v>Learning Stage</v>
      </c>
      <c r="O4503">
        <v>3.8467286089999999</v>
      </c>
      <c r="P4503" t="str">
        <f>VLOOKUP(O4503,Table13[],2)</f>
        <v>1 - 5</v>
      </c>
      <c r="Q4503" t="str">
        <f>INDEX(Table8[Column1],MATCH(R4503,Table8[Column2]))</f>
        <v>Habitual</v>
      </c>
      <c r="R4503">
        <v>101.2146338</v>
      </c>
      <c r="S4503">
        <f t="shared" si="141"/>
        <v>4.2172764083333334</v>
      </c>
      <c r="T4503" t="s">
        <v>19</v>
      </c>
    </row>
    <row r="4504" spans="1:20" x14ac:dyDescent="0.25">
      <c r="A4504">
        <v>4503</v>
      </c>
      <c r="B4504" t="s">
        <v>47</v>
      </c>
      <c r="C4504" t="s">
        <v>1648</v>
      </c>
      <c r="D4504" t="str">
        <f t="shared" si="140"/>
        <v>Smith Gail</v>
      </c>
      <c r="E4504" t="s">
        <v>15</v>
      </c>
      <c r="F4504" t="s">
        <v>33</v>
      </c>
      <c r="G4504" t="s">
        <v>17</v>
      </c>
      <c r="H4504" t="s">
        <v>18</v>
      </c>
      <c r="I4504" t="s">
        <v>33</v>
      </c>
      <c r="J4504" t="s">
        <v>19</v>
      </c>
      <c r="K4504" t="str">
        <f>INDEX(Table6[Column1],MATCH(L4504,Table6[Column2]))</f>
        <v>Adults</v>
      </c>
      <c r="L4504">
        <v>49.601195480000001</v>
      </c>
      <c r="M4504" t="str">
        <f>VLOOKUP(L4504,Table1[],2)</f>
        <v>40 - 49</v>
      </c>
      <c r="N4504" t="str">
        <f>INDEX(Table7[Column1],MATCH(O4504,Table7[Column2]))</f>
        <v>Learning Stage</v>
      </c>
      <c r="O4504">
        <v>3.869577955</v>
      </c>
      <c r="P4504" t="str">
        <f>VLOOKUP(O4504,Table13[],2)</f>
        <v>1 - 5</v>
      </c>
      <c r="Q4504" t="str">
        <f>INDEX(Table8[Column1],MATCH(R4504,Table8[Column2]))</f>
        <v>Maintained</v>
      </c>
      <c r="R4504">
        <v>62.448661749999999</v>
      </c>
      <c r="S4504">
        <f t="shared" si="141"/>
        <v>2.6020275729166666</v>
      </c>
      <c r="T4504" t="s">
        <v>19</v>
      </c>
    </row>
    <row r="4505" spans="1:20" x14ac:dyDescent="0.25">
      <c r="A4505">
        <v>4504</v>
      </c>
      <c r="B4505" t="s">
        <v>1364</v>
      </c>
      <c r="C4505" t="s">
        <v>298</v>
      </c>
      <c r="D4505" t="str">
        <f t="shared" si="140"/>
        <v>Rivera Steve</v>
      </c>
      <c r="E4505" t="s">
        <v>22</v>
      </c>
      <c r="F4505" t="s">
        <v>90</v>
      </c>
      <c r="G4505" t="s">
        <v>2305</v>
      </c>
      <c r="H4505" t="s">
        <v>1826</v>
      </c>
      <c r="I4505" t="s">
        <v>90</v>
      </c>
      <c r="J4505" t="s">
        <v>19</v>
      </c>
      <c r="K4505" t="str">
        <f>INDEX(Table6[Column1],MATCH(L4505,Table6[Column2]))</f>
        <v>Young Adults</v>
      </c>
      <c r="L4505">
        <v>38.259357100000003</v>
      </c>
      <c r="M4505" t="str">
        <f>VLOOKUP(L4505,Table1[],2)</f>
        <v>30 - 39</v>
      </c>
      <c r="N4505" t="str">
        <f>INDEX(Table7[Column1],MATCH(O4505,Table7[Column2]))</f>
        <v>Learning Stage</v>
      </c>
      <c r="O4505">
        <v>4.8014134720000001</v>
      </c>
      <c r="P4505" t="str">
        <f>VLOOKUP(O4505,Table13[],2)</f>
        <v>1 - 5</v>
      </c>
      <c r="Q4505" t="str">
        <f>INDEX(Table8[Column1],MATCH(R4505,Table8[Column2]))</f>
        <v>Maintained</v>
      </c>
      <c r="R4505">
        <v>51.219721159999999</v>
      </c>
      <c r="S4505">
        <f t="shared" si="141"/>
        <v>2.1341550483333331</v>
      </c>
      <c r="T4505" t="s">
        <v>19</v>
      </c>
    </row>
    <row r="4506" spans="1:20" x14ac:dyDescent="0.25">
      <c r="A4506">
        <v>4505</v>
      </c>
      <c r="B4506" t="s">
        <v>3948</v>
      </c>
      <c r="C4506" t="s">
        <v>79</v>
      </c>
      <c r="D4506" t="str">
        <f t="shared" si="140"/>
        <v>Legrand Jennifer</v>
      </c>
      <c r="E4506" t="s">
        <v>15</v>
      </c>
      <c r="F4506" t="s">
        <v>38</v>
      </c>
      <c r="G4506" t="s">
        <v>1060</v>
      </c>
      <c r="H4506" t="s">
        <v>1061</v>
      </c>
      <c r="I4506" t="s">
        <v>38</v>
      </c>
      <c r="J4506" t="s">
        <v>19</v>
      </c>
      <c r="K4506" t="str">
        <f>INDEX(Table6[Column1],MATCH(L4506,Table6[Column2]))</f>
        <v>Adults</v>
      </c>
      <c r="L4506">
        <v>44.075613670000003</v>
      </c>
      <c r="M4506" t="str">
        <f>VLOOKUP(L4506,Table1[],2)</f>
        <v>40 - 49</v>
      </c>
      <c r="N4506" t="str">
        <f>INDEX(Table7[Column1],MATCH(O4506,Table7[Column2]))</f>
        <v>Fitting in Stage</v>
      </c>
      <c r="O4506">
        <v>7.9107013630000003</v>
      </c>
      <c r="P4506" t="str">
        <f>VLOOKUP(O4506,Table13[],2)</f>
        <v>6 - 10</v>
      </c>
      <c r="Q4506" t="str">
        <f>INDEX(Table8[Column1],MATCH(R4506,Table8[Column2]))</f>
        <v>Habitual</v>
      </c>
      <c r="R4506">
        <v>116.1189992</v>
      </c>
      <c r="S4506">
        <f t="shared" si="141"/>
        <v>4.8382916333333341</v>
      </c>
      <c r="T4506" t="s">
        <v>19</v>
      </c>
    </row>
    <row r="4507" spans="1:20" x14ac:dyDescent="0.25">
      <c r="A4507">
        <v>4506</v>
      </c>
      <c r="B4507" t="s">
        <v>1977</v>
      </c>
      <c r="C4507" t="s">
        <v>567</v>
      </c>
      <c r="D4507" t="str">
        <f t="shared" si="140"/>
        <v>Eaton Tracy</v>
      </c>
      <c r="E4507" t="s">
        <v>22</v>
      </c>
      <c r="F4507" t="s">
        <v>369</v>
      </c>
      <c r="G4507" t="s">
        <v>1060</v>
      </c>
      <c r="H4507" t="s">
        <v>1061</v>
      </c>
      <c r="I4507" t="s">
        <v>369</v>
      </c>
      <c r="J4507" t="s">
        <v>19</v>
      </c>
      <c r="K4507" t="str">
        <f>INDEX(Table6[Column1],MATCH(L4507,Table6[Column2]))</f>
        <v>Elders</v>
      </c>
      <c r="L4507">
        <v>53.71958497</v>
      </c>
      <c r="M4507" t="str">
        <f>VLOOKUP(L4507,Table1[],2)</f>
        <v>50 - 59</v>
      </c>
      <c r="N4507" t="str">
        <f>INDEX(Table7[Column1],MATCH(O4507,Table7[Column2]))</f>
        <v>Learning Stage</v>
      </c>
      <c r="O4507">
        <v>5.3344614899999998</v>
      </c>
      <c r="P4507" t="str">
        <f>VLOOKUP(O4507,Table13[],2)</f>
        <v>1 - 5</v>
      </c>
      <c r="Q4507" t="str">
        <f>INDEX(Table8[Column1],MATCH(R4507,Table8[Column2]))</f>
        <v>Habitual</v>
      </c>
      <c r="R4507">
        <v>101.32995390000001</v>
      </c>
      <c r="S4507">
        <f t="shared" si="141"/>
        <v>4.2220814125000006</v>
      </c>
      <c r="T4507" t="s">
        <v>19</v>
      </c>
    </row>
    <row r="4508" spans="1:20" x14ac:dyDescent="0.25">
      <c r="A4508">
        <v>4507</v>
      </c>
      <c r="B4508" t="s">
        <v>288</v>
      </c>
      <c r="C4508" t="s">
        <v>2209</v>
      </c>
      <c r="D4508" t="str">
        <f t="shared" si="140"/>
        <v>Ward Roberta</v>
      </c>
      <c r="E4508" t="s">
        <v>15</v>
      </c>
      <c r="F4508" t="s">
        <v>38</v>
      </c>
      <c r="G4508" t="s">
        <v>820</v>
      </c>
      <c r="H4508" t="s">
        <v>821</v>
      </c>
      <c r="I4508" t="s">
        <v>38</v>
      </c>
      <c r="J4508" t="s">
        <v>19</v>
      </c>
      <c r="K4508" t="str">
        <f>INDEX(Table6[Column1],MATCH(L4508,Table6[Column2]))</f>
        <v>Youth</v>
      </c>
      <c r="L4508">
        <v>28.991826970000002</v>
      </c>
      <c r="M4508" t="str">
        <f>VLOOKUP(L4508,Table1[],2)</f>
        <v>20 - 29</v>
      </c>
      <c r="N4508" t="str">
        <f>INDEX(Table7[Column1],MATCH(O4508,Table7[Column2]))</f>
        <v>Learning Stage</v>
      </c>
      <c r="O4508">
        <v>5.9079764260000003</v>
      </c>
      <c r="P4508" t="str">
        <f>VLOOKUP(O4508,Table13[],2)</f>
        <v>1 - 5</v>
      </c>
      <c r="Q4508" t="str">
        <f>INDEX(Table8[Column1],MATCH(R4508,Table8[Column2]))</f>
        <v>Scheduled</v>
      </c>
      <c r="R4508">
        <v>0</v>
      </c>
      <c r="S4508">
        <f t="shared" si="141"/>
        <v>0</v>
      </c>
      <c r="T4508" t="s">
        <v>19</v>
      </c>
    </row>
    <row r="4509" spans="1:20" x14ac:dyDescent="0.25">
      <c r="A4509">
        <v>4508</v>
      </c>
      <c r="B4509" t="s">
        <v>3539</v>
      </c>
      <c r="C4509" t="s">
        <v>149</v>
      </c>
      <c r="D4509" t="str">
        <f t="shared" si="140"/>
        <v>Cranford Charles</v>
      </c>
      <c r="E4509" t="s">
        <v>22</v>
      </c>
      <c r="F4509" t="s">
        <v>242</v>
      </c>
      <c r="G4509" t="s">
        <v>2305</v>
      </c>
      <c r="H4509" t="s">
        <v>1826</v>
      </c>
      <c r="I4509" t="s">
        <v>107</v>
      </c>
      <c r="J4509" t="s">
        <v>19</v>
      </c>
      <c r="K4509" t="str">
        <f>INDEX(Table6[Column1],MATCH(L4509,Table6[Column2]))</f>
        <v>Young Adults</v>
      </c>
      <c r="L4509">
        <v>38.573775750000003</v>
      </c>
      <c r="M4509" t="str">
        <f>VLOOKUP(L4509,Table1[],2)</f>
        <v>30 - 39</v>
      </c>
      <c r="N4509" t="str">
        <f>INDEX(Table7[Column1],MATCH(O4509,Table7[Column2]))</f>
        <v>Learning Stage</v>
      </c>
      <c r="O4509">
        <v>4.1796908119999996</v>
      </c>
      <c r="P4509" t="str">
        <f>VLOOKUP(O4509,Table13[],2)</f>
        <v>1 - 5</v>
      </c>
      <c r="Q4509" t="str">
        <f>INDEX(Table8[Column1],MATCH(R4509,Table8[Column2]))</f>
        <v>Scheduled</v>
      </c>
      <c r="R4509">
        <v>0</v>
      </c>
      <c r="S4509">
        <f t="shared" si="141"/>
        <v>0</v>
      </c>
      <c r="T4509" t="s">
        <v>19</v>
      </c>
    </row>
    <row r="4510" spans="1:20" x14ac:dyDescent="0.25">
      <c r="A4510">
        <v>4509</v>
      </c>
      <c r="B4510" t="s">
        <v>1545</v>
      </c>
      <c r="C4510" t="s">
        <v>1194</v>
      </c>
      <c r="D4510" t="str">
        <f t="shared" si="140"/>
        <v>Santos Emily</v>
      </c>
      <c r="E4510" t="s">
        <v>15</v>
      </c>
      <c r="F4510" t="s">
        <v>825</v>
      </c>
      <c r="G4510" t="s">
        <v>17</v>
      </c>
      <c r="H4510" t="s">
        <v>18</v>
      </c>
      <c r="I4510" t="s">
        <v>157</v>
      </c>
      <c r="J4510" t="s">
        <v>19</v>
      </c>
      <c r="K4510" t="str">
        <f>INDEX(Table6[Column1],MATCH(L4510,Table6[Column2]))</f>
        <v>Adults</v>
      </c>
      <c r="L4510">
        <v>43.720977599999998</v>
      </c>
      <c r="M4510" t="str">
        <f>VLOOKUP(L4510,Table1[],2)</f>
        <v>40 - 49</v>
      </c>
      <c r="N4510" t="str">
        <f>INDEX(Table7[Column1],MATCH(O4510,Table7[Column2]))</f>
        <v>Learning Stage</v>
      </c>
      <c r="O4510">
        <v>4.6678917320000002</v>
      </c>
      <c r="P4510" t="str">
        <f>VLOOKUP(O4510,Table13[],2)</f>
        <v>1 - 5</v>
      </c>
      <c r="Q4510" t="str">
        <f>INDEX(Table8[Column1],MATCH(R4510,Table8[Column2]))</f>
        <v>Habitual</v>
      </c>
      <c r="R4510">
        <v>116.455015</v>
      </c>
      <c r="S4510">
        <f t="shared" si="141"/>
        <v>4.8522922916666671</v>
      </c>
      <c r="T4510" t="s">
        <v>19</v>
      </c>
    </row>
    <row r="4511" spans="1:20" x14ac:dyDescent="0.25">
      <c r="A4511">
        <v>4510</v>
      </c>
      <c r="B4511" t="s">
        <v>1568</v>
      </c>
      <c r="C4511" t="s">
        <v>2070</v>
      </c>
      <c r="D4511" t="str">
        <f t="shared" si="140"/>
        <v>Faulkner Felicia</v>
      </c>
      <c r="E4511" t="s">
        <v>15</v>
      </c>
      <c r="F4511" t="s">
        <v>16</v>
      </c>
      <c r="G4511" t="s">
        <v>2305</v>
      </c>
      <c r="H4511" t="s">
        <v>1826</v>
      </c>
      <c r="I4511" t="s">
        <v>16</v>
      </c>
      <c r="J4511" t="s">
        <v>19</v>
      </c>
      <c r="K4511" t="str">
        <f>INDEX(Table6[Column1],MATCH(L4511,Table6[Column2]))</f>
        <v>Young Adults</v>
      </c>
      <c r="L4511">
        <v>31.096025959999999</v>
      </c>
      <c r="M4511" t="str">
        <f>VLOOKUP(L4511,Table1[],2)</f>
        <v>30 - 39</v>
      </c>
      <c r="N4511" t="str">
        <f>INDEX(Table7[Column1],MATCH(O4511,Table7[Column2]))</f>
        <v>Learning Stage</v>
      </c>
      <c r="O4511">
        <v>4.9940674740000004</v>
      </c>
      <c r="P4511" t="str">
        <f>VLOOKUP(O4511,Table13[],2)</f>
        <v>1 - 5</v>
      </c>
      <c r="Q4511" t="str">
        <f>INDEX(Table8[Column1],MATCH(R4511,Table8[Column2]))</f>
        <v>Scheduled</v>
      </c>
      <c r="R4511">
        <v>10.828233839999999</v>
      </c>
      <c r="S4511">
        <f t="shared" si="141"/>
        <v>0.45117640999999997</v>
      </c>
      <c r="T4511" t="s">
        <v>19</v>
      </c>
    </row>
    <row r="4512" spans="1:20" x14ac:dyDescent="0.25">
      <c r="A4512">
        <v>4511</v>
      </c>
      <c r="B4512" t="s">
        <v>442</v>
      </c>
      <c r="C4512" t="s">
        <v>2075</v>
      </c>
      <c r="D4512" t="str">
        <f t="shared" si="140"/>
        <v>Roberson Jessie</v>
      </c>
      <c r="E4512" t="s">
        <v>15</v>
      </c>
      <c r="F4512" t="s">
        <v>520</v>
      </c>
      <c r="G4512" t="s">
        <v>2305</v>
      </c>
      <c r="H4512" t="s">
        <v>1826</v>
      </c>
      <c r="I4512" t="s">
        <v>54</v>
      </c>
      <c r="J4512" t="s">
        <v>19</v>
      </c>
      <c r="K4512" t="str">
        <f>INDEX(Table6[Column1],MATCH(L4512,Table6[Column2]))</f>
        <v>Adults</v>
      </c>
      <c r="L4512">
        <v>42.012243050000002</v>
      </c>
      <c r="M4512" t="str">
        <f>VLOOKUP(L4512,Table1[],2)</f>
        <v>40 - 49</v>
      </c>
      <c r="N4512" t="str">
        <f>INDEX(Table7[Column1],MATCH(O4512,Table7[Column2]))</f>
        <v>Learning Stage</v>
      </c>
      <c r="O4512">
        <v>2.9439796519999999</v>
      </c>
      <c r="P4512" t="str">
        <f>VLOOKUP(O4512,Table13[],2)</f>
        <v>1 - 5</v>
      </c>
      <c r="Q4512" t="str">
        <f>INDEX(Table8[Column1],MATCH(R4512,Table8[Column2]))</f>
        <v>Habitual</v>
      </c>
      <c r="R4512">
        <v>81.746283660000003</v>
      </c>
      <c r="S4512">
        <f t="shared" si="141"/>
        <v>3.4060951524999998</v>
      </c>
      <c r="T4512" t="s">
        <v>19</v>
      </c>
    </row>
    <row r="4513" spans="1:20" x14ac:dyDescent="0.25">
      <c r="A4513">
        <v>4512</v>
      </c>
      <c r="B4513" t="s">
        <v>153</v>
      </c>
      <c r="C4513" t="s">
        <v>3949</v>
      </c>
      <c r="D4513" t="str">
        <f t="shared" si="140"/>
        <v>Houston Fernando</v>
      </c>
      <c r="E4513" t="s">
        <v>22</v>
      </c>
      <c r="F4513" t="s">
        <v>2129</v>
      </c>
      <c r="G4513" t="s">
        <v>2305</v>
      </c>
      <c r="H4513" t="s">
        <v>1826</v>
      </c>
      <c r="I4513" t="s">
        <v>157</v>
      </c>
      <c r="J4513" t="s">
        <v>19</v>
      </c>
      <c r="K4513" t="str">
        <f>INDEX(Table6[Column1],MATCH(L4513,Table6[Column2]))</f>
        <v>Young Adults</v>
      </c>
      <c r="L4513">
        <v>37.090544039999997</v>
      </c>
      <c r="M4513" t="str">
        <f>VLOOKUP(L4513,Table1[],2)</f>
        <v>30 - 39</v>
      </c>
      <c r="N4513" t="str">
        <f>INDEX(Table7[Column1],MATCH(O4513,Table7[Column2]))</f>
        <v>Learning Stage</v>
      </c>
      <c r="O4513">
        <v>2.6779877590000001</v>
      </c>
      <c r="P4513" t="str">
        <f>VLOOKUP(O4513,Table13[],2)</f>
        <v>1 - 5</v>
      </c>
      <c r="Q4513" t="str">
        <f>INDEX(Table8[Column1],MATCH(R4513,Table8[Column2]))</f>
        <v>Scheduled</v>
      </c>
      <c r="R4513">
        <v>0</v>
      </c>
      <c r="S4513">
        <f t="shared" si="141"/>
        <v>0</v>
      </c>
      <c r="T4513" t="s">
        <v>19</v>
      </c>
    </row>
    <row r="4514" spans="1:20" x14ac:dyDescent="0.25">
      <c r="A4514">
        <v>4513</v>
      </c>
      <c r="B4514" t="s">
        <v>774</v>
      </c>
      <c r="C4514" t="s">
        <v>451</v>
      </c>
      <c r="D4514" t="str">
        <f t="shared" si="140"/>
        <v>Vargas Vaughn</v>
      </c>
      <c r="E4514" t="s">
        <v>22</v>
      </c>
      <c r="F4514" t="s">
        <v>3541</v>
      </c>
      <c r="G4514" t="s">
        <v>2305</v>
      </c>
      <c r="H4514" t="s">
        <v>1826</v>
      </c>
      <c r="I4514" t="s">
        <v>107</v>
      </c>
      <c r="J4514" t="s">
        <v>19</v>
      </c>
      <c r="K4514" t="str">
        <f>INDEX(Table6[Column1],MATCH(L4514,Table6[Column2]))</f>
        <v>Adults</v>
      </c>
      <c r="L4514">
        <v>42.71571556</v>
      </c>
      <c r="M4514" t="str">
        <f>VLOOKUP(L4514,Table1[],2)</f>
        <v>40 - 49</v>
      </c>
      <c r="N4514" t="str">
        <f>INDEX(Table7[Column1],MATCH(O4514,Table7[Column2]))</f>
        <v>Learning Stage</v>
      </c>
      <c r="O4514">
        <v>4.5313153929999999</v>
      </c>
      <c r="P4514" t="str">
        <f>VLOOKUP(O4514,Table13[],2)</f>
        <v>1 - 5</v>
      </c>
      <c r="Q4514" t="str">
        <f>INDEX(Table8[Column1],MATCH(R4514,Table8[Column2]))</f>
        <v>Maintained</v>
      </c>
      <c r="R4514">
        <v>49.289300590000003</v>
      </c>
      <c r="S4514">
        <f t="shared" si="141"/>
        <v>2.0537208579166668</v>
      </c>
      <c r="T4514" t="s">
        <v>19</v>
      </c>
    </row>
    <row r="4515" spans="1:20" x14ac:dyDescent="0.25">
      <c r="A4515">
        <v>4514</v>
      </c>
      <c r="B4515" t="s">
        <v>3950</v>
      </c>
      <c r="C4515" t="s">
        <v>154</v>
      </c>
      <c r="D4515" t="str">
        <f t="shared" si="140"/>
        <v>Stjohn Harold</v>
      </c>
      <c r="E4515" t="s">
        <v>22</v>
      </c>
      <c r="F4515" t="s">
        <v>38</v>
      </c>
      <c r="G4515" t="s">
        <v>1060</v>
      </c>
      <c r="H4515" t="s">
        <v>1061</v>
      </c>
      <c r="I4515" t="s">
        <v>38</v>
      </c>
      <c r="J4515" t="s">
        <v>19</v>
      </c>
      <c r="K4515" t="str">
        <f>INDEX(Table6[Column1],MATCH(L4515,Table6[Column2]))</f>
        <v>Adults</v>
      </c>
      <c r="L4515">
        <v>41.69086411</v>
      </c>
      <c r="M4515" t="str">
        <f>VLOOKUP(L4515,Table1[],2)</f>
        <v>40 - 49</v>
      </c>
      <c r="N4515" t="str">
        <f>INDEX(Table7[Column1],MATCH(O4515,Table7[Column2]))</f>
        <v>Learning Stage</v>
      </c>
      <c r="O4515">
        <v>5.3873985370000002</v>
      </c>
      <c r="P4515" t="str">
        <f>VLOOKUP(O4515,Table13[],2)</f>
        <v>1 - 5</v>
      </c>
      <c r="Q4515" t="str">
        <f>INDEX(Table8[Column1],MATCH(R4515,Table8[Column2]))</f>
        <v>Maintained</v>
      </c>
      <c r="R4515">
        <v>61.210241590000003</v>
      </c>
      <c r="S4515">
        <f t="shared" si="141"/>
        <v>2.5504267329166668</v>
      </c>
      <c r="T4515" t="s">
        <v>19</v>
      </c>
    </row>
    <row r="4516" spans="1:20" x14ac:dyDescent="0.25">
      <c r="A4516">
        <v>4515</v>
      </c>
      <c r="B4516" t="s">
        <v>2079</v>
      </c>
      <c r="C4516" t="s">
        <v>326</v>
      </c>
      <c r="D4516" t="str">
        <f t="shared" si="140"/>
        <v>Kyle Arthur</v>
      </c>
      <c r="E4516" t="s">
        <v>22</v>
      </c>
      <c r="F4516" t="s">
        <v>2628</v>
      </c>
      <c r="G4516" t="s">
        <v>17</v>
      </c>
      <c r="H4516" t="s">
        <v>18</v>
      </c>
      <c r="I4516" t="s">
        <v>24</v>
      </c>
      <c r="J4516" t="s">
        <v>19</v>
      </c>
      <c r="K4516" t="str">
        <f>INDEX(Table6[Column1],MATCH(L4516,Table6[Column2]))</f>
        <v>Adults</v>
      </c>
      <c r="L4516">
        <v>45.25671526</v>
      </c>
      <c r="M4516" t="str">
        <f>VLOOKUP(L4516,Table1[],2)</f>
        <v>40 - 49</v>
      </c>
      <c r="N4516" t="str">
        <f>INDEX(Table7[Column1],MATCH(O4516,Table7[Column2]))</f>
        <v>Learning Stage</v>
      </c>
      <c r="O4516">
        <v>2.771993621</v>
      </c>
      <c r="P4516" t="str">
        <f>VLOOKUP(O4516,Table13[],2)</f>
        <v>1 - 5</v>
      </c>
      <c r="Q4516" t="str">
        <f>INDEX(Table8[Column1],MATCH(R4516,Table8[Column2]))</f>
        <v>Scheduled</v>
      </c>
      <c r="R4516">
        <v>23.100543030000001</v>
      </c>
      <c r="S4516">
        <f t="shared" si="141"/>
        <v>0.96252262624999996</v>
      </c>
      <c r="T4516" t="s">
        <v>19</v>
      </c>
    </row>
    <row r="4517" spans="1:20" x14ac:dyDescent="0.25">
      <c r="A4517">
        <v>4516</v>
      </c>
      <c r="B4517" t="s">
        <v>267</v>
      </c>
      <c r="C4517" t="s">
        <v>279</v>
      </c>
      <c r="D4517" t="str">
        <f t="shared" si="140"/>
        <v>Johnson Patricia</v>
      </c>
      <c r="E4517" t="s">
        <v>15</v>
      </c>
      <c r="F4517" t="s">
        <v>38</v>
      </c>
      <c r="G4517" t="s">
        <v>820</v>
      </c>
      <c r="H4517" t="s">
        <v>821</v>
      </c>
      <c r="I4517" t="s">
        <v>38</v>
      </c>
      <c r="J4517" t="s">
        <v>19</v>
      </c>
      <c r="K4517" t="str">
        <f>INDEX(Table6[Column1],MATCH(L4517,Table6[Column2]))</f>
        <v>Young Adults</v>
      </c>
      <c r="L4517">
        <v>39.529501689999996</v>
      </c>
      <c r="M4517" t="str">
        <f>VLOOKUP(L4517,Table1[],2)</f>
        <v>30 - 39</v>
      </c>
      <c r="N4517" t="str">
        <f>INDEX(Table7[Column1],MATCH(O4517,Table7[Column2]))</f>
        <v>Fitting in Stage</v>
      </c>
      <c r="O4517">
        <v>7.0329070409999996</v>
      </c>
      <c r="P4517" t="str">
        <f>VLOOKUP(O4517,Table13[],2)</f>
        <v>6 - 10</v>
      </c>
      <c r="Q4517" t="str">
        <f>INDEX(Table8[Column1],MATCH(R4517,Table8[Column2]))</f>
        <v>Maintained</v>
      </c>
      <c r="R4517">
        <v>78.796009190000007</v>
      </c>
      <c r="S4517">
        <f t="shared" si="141"/>
        <v>3.2831670495833336</v>
      </c>
      <c r="T4517" t="s">
        <v>19</v>
      </c>
    </row>
    <row r="4518" spans="1:20" x14ac:dyDescent="0.25">
      <c r="A4518">
        <v>4517</v>
      </c>
      <c r="B4518" t="s">
        <v>625</v>
      </c>
      <c r="C4518" t="s">
        <v>1187</v>
      </c>
      <c r="D4518" t="str">
        <f t="shared" si="140"/>
        <v>Carbaugh Douglas</v>
      </c>
      <c r="E4518" t="s">
        <v>22</v>
      </c>
      <c r="F4518" t="s">
        <v>30</v>
      </c>
      <c r="G4518" t="s">
        <v>2305</v>
      </c>
      <c r="H4518" t="s">
        <v>1826</v>
      </c>
      <c r="I4518" t="s">
        <v>30</v>
      </c>
      <c r="J4518" t="s">
        <v>19</v>
      </c>
      <c r="K4518" t="str">
        <f>INDEX(Table6[Column1],MATCH(L4518,Table6[Column2]))</f>
        <v>Adults</v>
      </c>
      <c r="L4518">
        <v>40.407743619999998</v>
      </c>
      <c r="M4518" t="str">
        <f>VLOOKUP(L4518,Table1[],2)</f>
        <v>40 - 49</v>
      </c>
      <c r="N4518" t="str">
        <f>INDEX(Table7[Column1],MATCH(O4518,Table7[Column2]))</f>
        <v>Learning Stage</v>
      </c>
      <c r="O4518">
        <v>5.2402937139999999</v>
      </c>
      <c r="P4518" t="str">
        <f>VLOOKUP(O4518,Table13[],2)</f>
        <v>1 - 5</v>
      </c>
      <c r="Q4518" t="str">
        <f>INDEX(Table8[Column1],MATCH(R4518,Table8[Column2]))</f>
        <v>Maintained</v>
      </c>
      <c r="R4518">
        <v>45.755322130000003</v>
      </c>
      <c r="S4518">
        <f t="shared" si="141"/>
        <v>1.9064717554166668</v>
      </c>
      <c r="T4518" t="s">
        <v>19</v>
      </c>
    </row>
    <row r="4519" spans="1:20" x14ac:dyDescent="0.25">
      <c r="A4519">
        <v>4518</v>
      </c>
      <c r="B4519" t="s">
        <v>2138</v>
      </c>
      <c r="C4519" t="s">
        <v>144</v>
      </c>
      <c r="D4519" t="str">
        <f t="shared" si="140"/>
        <v>Richards David</v>
      </c>
      <c r="E4519" t="s">
        <v>22</v>
      </c>
      <c r="F4519" t="s">
        <v>95</v>
      </c>
      <c r="G4519" t="s">
        <v>17</v>
      </c>
      <c r="H4519" t="s">
        <v>18</v>
      </c>
      <c r="I4519" t="s">
        <v>87</v>
      </c>
      <c r="J4519" t="s">
        <v>19</v>
      </c>
      <c r="K4519" t="str">
        <f>INDEX(Table6[Column1],MATCH(L4519,Table6[Column2]))</f>
        <v>Adults</v>
      </c>
      <c r="L4519">
        <v>47.545158309999998</v>
      </c>
      <c r="M4519" t="str">
        <f>VLOOKUP(L4519,Table1[],2)</f>
        <v>40 - 49</v>
      </c>
      <c r="N4519" t="str">
        <f>INDEX(Table7[Column1],MATCH(O4519,Table7[Column2]))</f>
        <v>Learning Stage</v>
      </c>
      <c r="O4519">
        <v>4.6820862160000001</v>
      </c>
      <c r="P4519" t="str">
        <f>VLOOKUP(O4519,Table13[],2)</f>
        <v>1 - 5</v>
      </c>
      <c r="Q4519" t="str">
        <f>INDEX(Table8[Column1],MATCH(R4519,Table8[Column2]))</f>
        <v>Habitual</v>
      </c>
      <c r="R4519">
        <v>91.365844510000002</v>
      </c>
      <c r="S4519">
        <f t="shared" si="141"/>
        <v>3.8069101879166669</v>
      </c>
      <c r="T4519" t="s">
        <v>19</v>
      </c>
    </row>
    <row r="4520" spans="1:20" x14ac:dyDescent="0.25">
      <c r="A4520">
        <v>4519</v>
      </c>
      <c r="B4520" t="s">
        <v>3951</v>
      </c>
      <c r="C4520" t="s">
        <v>447</v>
      </c>
      <c r="D4520" t="str">
        <f t="shared" si="140"/>
        <v>Finkle Karen</v>
      </c>
      <c r="E4520" t="s">
        <v>15</v>
      </c>
      <c r="F4520" t="s">
        <v>2398</v>
      </c>
      <c r="G4520" t="s">
        <v>17</v>
      </c>
      <c r="H4520" t="s">
        <v>18</v>
      </c>
      <c r="I4520" t="s">
        <v>87</v>
      </c>
      <c r="J4520" t="s">
        <v>19</v>
      </c>
      <c r="K4520" t="str">
        <f>INDEX(Table6[Column1],MATCH(L4520,Table6[Column2]))</f>
        <v>Adults</v>
      </c>
      <c r="L4520">
        <v>48.754805619999999</v>
      </c>
      <c r="M4520" t="str">
        <f>VLOOKUP(L4520,Table1[],2)</f>
        <v>40 - 49</v>
      </c>
      <c r="N4520" t="str">
        <f>INDEX(Table7[Column1],MATCH(O4520,Table7[Column2]))</f>
        <v>Learning Stage</v>
      </c>
      <c r="O4520">
        <v>4.706603522</v>
      </c>
      <c r="P4520" t="str">
        <f>VLOOKUP(O4520,Table13[],2)</f>
        <v>1 - 5</v>
      </c>
      <c r="Q4520" t="str">
        <f>INDEX(Table8[Column1],MATCH(R4520,Table8[Column2]))</f>
        <v>Maintained</v>
      </c>
      <c r="R4520">
        <v>47.970335900000002</v>
      </c>
      <c r="S4520">
        <f t="shared" si="141"/>
        <v>1.9987639958333332</v>
      </c>
      <c r="T4520" t="s">
        <v>19</v>
      </c>
    </row>
    <row r="4521" spans="1:20" x14ac:dyDescent="0.25">
      <c r="A4521">
        <v>4520</v>
      </c>
      <c r="B4521" t="s">
        <v>334</v>
      </c>
      <c r="C4521" t="s">
        <v>873</v>
      </c>
      <c r="D4521" t="str">
        <f t="shared" si="140"/>
        <v>Flores Gertrude</v>
      </c>
      <c r="E4521" t="s">
        <v>15</v>
      </c>
      <c r="F4521" t="s">
        <v>54</v>
      </c>
      <c r="G4521" t="s">
        <v>17</v>
      </c>
      <c r="H4521" t="s">
        <v>18</v>
      </c>
      <c r="I4521" t="s">
        <v>54</v>
      </c>
      <c r="J4521" t="s">
        <v>19</v>
      </c>
      <c r="K4521" t="str">
        <f>INDEX(Table6[Column1],MATCH(L4521,Table6[Column2]))</f>
        <v>Adults</v>
      </c>
      <c r="L4521">
        <v>43.633301969999998</v>
      </c>
      <c r="M4521" t="str">
        <f>VLOOKUP(L4521,Table1[],2)</f>
        <v>40 - 49</v>
      </c>
      <c r="N4521" t="str">
        <f>INDEX(Table7[Column1],MATCH(O4521,Table7[Column2]))</f>
        <v>Learning Stage</v>
      </c>
      <c r="O4521">
        <v>5.1496105319999996</v>
      </c>
      <c r="P4521" t="str">
        <f>VLOOKUP(O4521,Table13[],2)</f>
        <v>1 - 5</v>
      </c>
      <c r="Q4521" t="str">
        <f>INDEX(Table8[Column1],MATCH(R4521,Table8[Column2]))</f>
        <v>Maintained</v>
      </c>
      <c r="R4521">
        <v>75.675402930000004</v>
      </c>
      <c r="S4521">
        <f t="shared" si="141"/>
        <v>3.1531417887499997</v>
      </c>
      <c r="T4521" t="s">
        <v>19</v>
      </c>
    </row>
    <row r="4522" spans="1:20" x14ac:dyDescent="0.25">
      <c r="A4522">
        <v>4521</v>
      </c>
      <c r="B4522" t="s">
        <v>1492</v>
      </c>
      <c r="C4522" t="s">
        <v>567</v>
      </c>
      <c r="D4522" t="str">
        <f t="shared" si="140"/>
        <v>Vasquez Tracy</v>
      </c>
      <c r="E4522" t="s">
        <v>15</v>
      </c>
      <c r="F4522" t="s">
        <v>38</v>
      </c>
      <c r="G4522" t="s">
        <v>820</v>
      </c>
      <c r="H4522" t="s">
        <v>821</v>
      </c>
      <c r="I4522" t="s">
        <v>38</v>
      </c>
      <c r="J4522" t="s">
        <v>19</v>
      </c>
      <c r="K4522" t="str">
        <f>INDEX(Table6[Column1],MATCH(L4522,Table6[Column2]))</f>
        <v>Adults</v>
      </c>
      <c r="L4522">
        <v>45.857769079999997</v>
      </c>
      <c r="M4522" t="str">
        <f>VLOOKUP(L4522,Table1[],2)</f>
        <v>40 - 49</v>
      </c>
      <c r="N4522" t="str">
        <f>INDEX(Table7[Column1],MATCH(O4522,Table7[Column2]))</f>
        <v>Learning Stage</v>
      </c>
      <c r="O4522">
        <v>5.0259755970000004</v>
      </c>
      <c r="P4522" t="str">
        <f>VLOOKUP(O4522,Table13[],2)</f>
        <v>1 - 5</v>
      </c>
      <c r="Q4522" t="str">
        <f>INDEX(Table8[Column1],MATCH(R4522,Table8[Column2]))</f>
        <v>Habitual</v>
      </c>
      <c r="R4522">
        <v>82.288950229999998</v>
      </c>
      <c r="S4522">
        <f t="shared" si="141"/>
        <v>3.4287062595833331</v>
      </c>
      <c r="T4522" t="s">
        <v>19</v>
      </c>
    </row>
    <row r="4523" spans="1:20" x14ac:dyDescent="0.25">
      <c r="A4523">
        <v>4522</v>
      </c>
      <c r="B4523" t="s">
        <v>1107</v>
      </c>
      <c r="C4523" t="s">
        <v>1482</v>
      </c>
      <c r="D4523" t="str">
        <f t="shared" si="140"/>
        <v>Dixon Stanley</v>
      </c>
      <c r="E4523" t="s">
        <v>22</v>
      </c>
      <c r="F4523" t="s">
        <v>38</v>
      </c>
      <c r="G4523" t="s">
        <v>820</v>
      </c>
      <c r="H4523" t="s">
        <v>821</v>
      </c>
      <c r="I4523" t="s">
        <v>38</v>
      </c>
      <c r="J4523" t="s">
        <v>19</v>
      </c>
      <c r="K4523" t="str">
        <f>INDEX(Table6[Column1],MATCH(L4523,Table6[Column2]))</f>
        <v>Elders</v>
      </c>
      <c r="L4523">
        <v>51.876663229999998</v>
      </c>
      <c r="M4523" t="str">
        <f>VLOOKUP(L4523,Table1[],2)</f>
        <v>50 - 59</v>
      </c>
      <c r="N4523" t="str">
        <f>INDEX(Table7[Column1],MATCH(O4523,Table7[Column2]))</f>
        <v>Learning Stage</v>
      </c>
      <c r="O4523">
        <v>1.690127696</v>
      </c>
      <c r="P4523" t="str">
        <f>VLOOKUP(O4523,Table13[],2)</f>
        <v>1 - 5</v>
      </c>
      <c r="Q4523" t="str">
        <f>INDEX(Table8[Column1],MATCH(R4523,Table8[Column2]))</f>
        <v>Habitual</v>
      </c>
      <c r="R4523">
        <v>101.49196550000001</v>
      </c>
      <c r="S4523">
        <f t="shared" si="141"/>
        <v>4.2288318958333342</v>
      </c>
      <c r="T4523" t="s">
        <v>19</v>
      </c>
    </row>
    <row r="4524" spans="1:20" x14ac:dyDescent="0.25">
      <c r="A4524">
        <v>4523</v>
      </c>
      <c r="B4524" t="s">
        <v>334</v>
      </c>
      <c r="C4524" t="s">
        <v>635</v>
      </c>
      <c r="D4524" t="str">
        <f t="shared" si="140"/>
        <v>Flores Justin</v>
      </c>
      <c r="E4524" t="s">
        <v>22</v>
      </c>
      <c r="F4524" t="s">
        <v>127</v>
      </c>
      <c r="G4524" t="s">
        <v>17</v>
      </c>
      <c r="H4524" t="s">
        <v>18</v>
      </c>
      <c r="I4524" t="s">
        <v>127</v>
      </c>
      <c r="J4524" t="s">
        <v>19</v>
      </c>
      <c r="K4524" t="str">
        <f>INDEX(Table6[Column1],MATCH(L4524,Table6[Column2]))</f>
        <v>Young Adults</v>
      </c>
      <c r="L4524">
        <v>32.934994340000003</v>
      </c>
      <c r="M4524" t="str">
        <f>VLOOKUP(L4524,Table1[],2)</f>
        <v>30 - 39</v>
      </c>
      <c r="N4524" t="str">
        <f>INDEX(Table7[Column1],MATCH(O4524,Table7[Column2]))</f>
        <v>Learning Stage</v>
      </c>
      <c r="O4524">
        <v>1.455067211</v>
      </c>
      <c r="P4524" t="str">
        <f>VLOOKUP(O4524,Table13[],2)</f>
        <v>1 - 5</v>
      </c>
      <c r="Q4524" t="str">
        <f>INDEX(Table8[Column1],MATCH(R4524,Table8[Column2]))</f>
        <v>Habitual</v>
      </c>
      <c r="R4524">
        <v>80.723922580000007</v>
      </c>
      <c r="S4524">
        <f t="shared" si="141"/>
        <v>3.3634967741666668</v>
      </c>
      <c r="T4524" t="s">
        <v>19</v>
      </c>
    </row>
    <row r="4525" spans="1:20" x14ac:dyDescent="0.25">
      <c r="A4525">
        <v>4524</v>
      </c>
      <c r="B4525" t="s">
        <v>1142</v>
      </c>
      <c r="C4525" t="s">
        <v>447</v>
      </c>
      <c r="D4525" t="str">
        <f t="shared" si="140"/>
        <v>Kenyon Karen</v>
      </c>
      <c r="E4525" t="s">
        <v>15</v>
      </c>
      <c r="F4525" t="s">
        <v>16</v>
      </c>
      <c r="G4525" t="s">
        <v>611</v>
      </c>
      <c r="H4525" t="s">
        <v>612</v>
      </c>
      <c r="I4525" t="s">
        <v>16</v>
      </c>
      <c r="J4525" t="s">
        <v>19</v>
      </c>
      <c r="K4525" t="str">
        <f>INDEX(Table6[Column1],MATCH(L4525,Table6[Column2]))</f>
        <v>Young Adults</v>
      </c>
      <c r="L4525">
        <v>38.996083149999997</v>
      </c>
      <c r="M4525" t="str">
        <f>VLOOKUP(L4525,Table1[],2)</f>
        <v>30 - 39</v>
      </c>
      <c r="N4525" t="str">
        <f>INDEX(Table7[Column1],MATCH(O4525,Table7[Column2]))</f>
        <v>Learning Stage</v>
      </c>
      <c r="O4525">
        <v>4.5206127800000004</v>
      </c>
      <c r="P4525" t="str">
        <f>VLOOKUP(O4525,Table13[],2)</f>
        <v>1 - 5</v>
      </c>
      <c r="Q4525" t="str">
        <f>INDEX(Table8[Column1],MATCH(R4525,Table8[Column2]))</f>
        <v>Maintained</v>
      </c>
      <c r="R4525">
        <v>45.457839630000002</v>
      </c>
      <c r="S4525">
        <f t="shared" si="141"/>
        <v>1.89407665125</v>
      </c>
      <c r="T4525" t="s">
        <v>19</v>
      </c>
    </row>
    <row r="4526" spans="1:20" x14ac:dyDescent="0.25">
      <c r="A4526">
        <v>4525</v>
      </c>
      <c r="B4526" t="s">
        <v>3952</v>
      </c>
      <c r="C4526" t="s">
        <v>1003</v>
      </c>
      <c r="D4526" t="str">
        <f t="shared" si="140"/>
        <v>Lusk Jim</v>
      </c>
      <c r="E4526" t="s">
        <v>22</v>
      </c>
      <c r="F4526" t="s">
        <v>24</v>
      </c>
      <c r="G4526" t="s">
        <v>2305</v>
      </c>
      <c r="H4526" t="s">
        <v>1826</v>
      </c>
      <c r="I4526" t="s">
        <v>24</v>
      </c>
      <c r="J4526" t="s">
        <v>19</v>
      </c>
      <c r="K4526" t="str">
        <f>INDEX(Table6[Column1],MATCH(L4526,Table6[Column2]))</f>
        <v>Adults</v>
      </c>
      <c r="L4526">
        <v>46.986020670000002</v>
      </c>
      <c r="M4526" t="str">
        <f>VLOOKUP(L4526,Table1[],2)</f>
        <v>40 - 49</v>
      </c>
      <c r="N4526" t="str">
        <f>INDEX(Table7[Column1],MATCH(O4526,Table7[Column2]))</f>
        <v>Learning Stage</v>
      </c>
      <c r="O4526">
        <v>5.5460881439999996</v>
      </c>
      <c r="P4526" t="str">
        <f>VLOOKUP(O4526,Table13[],2)</f>
        <v>1 - 5</v>
      </c>
      <c r="Q4526" t="str">
        <f>INDEX(Table8[Column1],MATCH(R4526,Table8[Column2]))</f>
        <v>Excused</v>
      </c>
      <c r="R4526">
        <v>121.91204690000001</v>
      </c>
      <c r="S4526">
        <f t="shared" si="141"/>
        <v>5.079668620833333</v>
      </c>
      <c r="T4526" t="s">
        <v>19</v>
      </c>
    </row>
    <row r="4527" spans="1:20" x14ac:dyDescent="0.25">
      <c r="A4527">
        <v>4526</v>
      </c>
      <c r="B4527" t="s">
        <v>3953</v>
      </c>
      <c r="C4527" t="s">
        <v>1841</v>
      </c>
      <c r="D4527" t="str">
        <f t="shared" si="140"/>
        <v>Paris Carmela</v>
      </c>
      <c r="E4527" t="s">
        <v>15</v>
      </c>
      <c r="F4527" t="s">
        <v>1226</v>
      </c>
      <c r="G4527" t="s">
        <v>17</v>
      </c>
      <c r="H4527" t="s">
        <v>18</v>
      </c>
      <c r="I4527" t="s">
        <v>24</v>
      </c>
      <c r="J4527" t="s">
        <v>19</v>
      </c>
      <c r="K4527" t="str">
        <f>INDEX(Table6[Column1],MATCH(L4527,Table6[Column2]))</f>
        <v>Elders</v>
      </c>
      <c r="L4527">
        <v>51.080543820000003</v>
      </c>
      <c r="M4527" t="str">
        <f>VLOOKUP(L4527,Table1[],2)</f>
        <v>50 - 59</v>
      </c>
      <c r="N4527" t="str">
        <f>INDEX(Table7[Column1],MATCH(O4527,Table7[Column2]))</f>
        <v>Fitting in Stage</v>
      </c>
      <c r="O4527">
        <v>6.161499858</v>
      </c>
      <c r="P4527" t="str">
        <f>VLOOKUP(O4527,Table13[],2)</f>
        <v>6 - 10</v>
      </c>
      <c r="Q4527" t="str">
        <f>INDEX(Table8[Column1],MATCH(R4527,Table8[Column2]))</f>
        <v>Excused</v>
      </c>
      <c r="R4527">
        <v>132.21998260000001</v>
      </c>
      <c r="S4527">
        <f t="shared" si="141"/>
        <v>5.5091659416666667</v>
      </c>
      <c r="T4527" t="s">
        <v>19</v>
      </c>
    </row>
    <row r="4528" spans="1:20" x14ac:dyDescent="0.25">
      <c r="A4528">
        <v>4527</v>
      </c>
      <c r="B4528" t="s">
        <v>2964</v>
      </c>
      <c r="C4528" t="s">
        <v>1275</v>
      </c>
      <c r="D4528" t="str">
        <f t="shared" si="140"/>
        <v>Greene Kristy</v>
      </c>
      <c r="E4528" t="s">
        <v>15</v>
      </c>
      <c r="F4528" t="s">
        <v>593</v>
      </c>
      <c r="G4528" t="s">
        <v>17</v>
      </c>
      <c r="H4528" t="s">
        <v>18</v>
      </c>
      <c r="I4528" t="s">
        <v>90</v>
      </c>
      <c r="J4528" t="s">
        <v>19</v>
      </c>
      <c r="K4528" t="str">
        <f>INDEX(Table6[Column1],MATCH(L4528,Table6[Column2]))</f>
        <v>Adults</v>
      </c>
      <c r="L4528">
        <v>44.44288727</v>
      </c>
      <c r="M4528" t="str">
        <f>VLOOKUP(L4528,Table1[],2)</f>
        <v>40 - 49</v>
      </c>
      <c r="N4528" t="str">
        <f>INDEX(Table7[Column1],MATCH(O4528,Table7[Column2]))</f>
        <v>Learning Stage</v>
      </c>
      <c r="O4528">
        <v>5.367758051</v>
      </c>
      <c r="P4528" t="str">
        <f>VLOOKUP(O4528,Table13[],2)</f>
        <v>1 - 5</v>
      </c>
      <c r="Q4528" t="str">
        <f>INDEX(Table8[Column1],MATCH(R4528,Table8[Column2]))</f>
        <v>Maintained</v>
      </c>
      <c r="R4528">
        <v>74.661894340000003</v>
      </c>
      <c r="S4528">
        <f t="shared" si="141"/>
        <v>3.1109122641666667</v>
      </c>
      <c r="T4528" t="s">
        <v>19</v>
      </c>
    </row>
    <row r="4529" spans="1:20" x14ac:dyDescent="0.25">
      <c r="A4529">
        <v>4528</v>
      </c>
      <c r="B4529" t="s">
        <v>3954</v>
      </c>
      <c r="C4529" t="s">
        <v>50</v>
      </c>
      <c r="D4529" t="str">
        <f t="shared" si="140"/>
        <v>Brunt Robert</v>
      </c>
      <c r="E4529" t="s">
        <v>22</v>
      </c>
      <c r="F4529" t="s">
        <v>54</v>
      </c>
      <c r="G4529" t="s">
        <v>17</v>
      </c>
      <c r="H4529" t="s">
        <v>18</v>
      </c>
      <c r="I4529" t="s">
        <v>54</v>
      </c>
      <c r="J4529" t="s">
        <v>19</v>
      </c>
      <c r="K4529" t="str">
        <f>INDEX(Table6[Column1],MATCH(L4529,Table6[Column2]))</f>
        <v>Adults</v>
      </c>
      <c r="L4529">
        <v>46.915062229999997</v>
      </c>
      <c r="M4529" t="str">
        <f>VLOOKUP(L4529,Table1[],2)</f>
        <v>40 - 49</v>
      </c>
      <c r="N4529" t="str">
        <f>INDEX(Table7[Column1],MATCH(O4529,Table7[Column2]))</f>
        <v>Fitting in Stage</v>
      </c>
      <c r="O4529">
        <v>6.1366163020000002</v>
      </c>
      <c r="P4529" t="str">
        <f>VLOOKUP(O4529,Table13[],2)</f>
        <v>6 - 10</v>
      </c>
      <c r="Q4529" t="str">
        <f>INDEX(Table8[Column1],MATCH(R4529,Table8[Column2]))</f>
        <v>Maintained</v>
      </c>
      <c r="R4529">
        <v>67.379647849999998</v>
      </c>
      <c r="S4529">
        <f t="shared" si="141"/>
        <v>2.8074853270833331</v>
      </c>
      <c r="T4529" t="s">
        <v>19</v>
      </c>
    </row>
    <row r="4530" spans="1:20" x14ac:dyDescent="0.25">
      <c r="A4530">
        <v>4529</v>
      </c>
      <c r="B4530" t="s">
        <v>3955</v>
      </c>
      <c r="C4530" t="s">
        <v>308</v>
      </c>
      <c r="D4530" t="str">
        <f t="shared" si="140"/>
        <v>Jameson Maria</v>
      </c>
      <c r="E4530" t="s">
        <v>15</v>
      </c>
      <c r="F4530" t="s">
        <v>87</v>
      </c>
      <c r="G4530" t="s">
        <v>17</v>
      </c>
      <c r="H4530" t="s">
        <v>18</v>
      </c>
      <c r="I4530" t="s">
        <v>87</v>
      </c>
      <c r="J4530" t="s">
        <v>19</v>
      </c>
      <c r="K4530" t="str">
        <f>INDEX(Table6[Column1],MATCH(L4530,Table6[Column2]))</f>
        <v>Young Adults</v>
      </c>
      <c r="L4530">
        <v>39.329808069999999</v>
      </c>
      <c r="M4530" t="str">
        <f>VLOOKUP(L4530,Table1[],2)</f>
        <v>30 - 39</v>
      </c>
      <c r="N4530" t="str">
        <f>INDEX(Table7[Column1],MATCH(O4530,Table7[Column2]))</f>
        <v>Fitting in Stage</v>
      </c>
      <c r="O4530">
        <v>6.275860046</v>
      </c>
      <c r="P4530" t="str">
        <f>VLOOKUP(O4530,Table13[],2)</f>
        <v>6 - 10</v>
      </c>
      <c r="Q4530" t="str">
        <f>INDEX(Table8[Column1],MATCH(R4530,Table8[Column2]))</f>
        <v>Maintained</v>
      </c>
      <c r="R4530">
        <v>41.441224300000002</v>
      </c>
      <c r="S4530">
        <f t="shared" si="141"/>
        <v>1.7267176791666665</v>
      </c>
      <c r="T4530" t="s">
        <v>19</v>
      </c>
    </row>
    <row r="4531" spans="1:20" x14ac:dyDescent="0.25">
      <c r="A4531">
        <v>4530</v>
      </c>
      <c r="B4531" t="s">
        <v>432</v>
      </c>
      <c r="C4531" t="s">
        <v>443</v>
      </c>
      <c r="D4531" t="str">
        <f t="shared" si="140"/>
        <v>Norman Dennis</v>
      </c>
      <c r="E4531" t="s">
        <v>22</v>
      </c>
      <c r="F4531" t="s">
        <v>27</v>
      </c>
      <c r="G4531" t="s">
        <v>2305</v>
      </c>
      <c r="H4531" t="s">
        <v>1826</v>
      </c>
      <c r="I4531" t="s">
        <v>27</v>
      </c>
      <c r="J4531" t="s">
        <v>19</v>
      </c>
      <c r="K4531" t="str">
        <f>INDEX(Table6[Column1],MATCH(L4531,Table6[Column2]))</f>
        <v>Young Adults</v>
      </c>
      <c r="L4531">
        <v>35.031434439999998</v>
      </c>
      <c r="M4531" t="str">
        <f>VLOOKUP(L4531,Table1[],2)</f>
        <v>30 - 39</v>
      </c>
      <c r="N4531" t="str">
        <f>INDEX(Table7[Column1],MATCH(O4531,Table7[Column2]))</f>
        <v>Learning Stage</v>
      </c>
      <c r="O4531">
        <v>4.8876510160000004</v>
      </c>
      <c r="P4531" t="str">
        <f>VLOOKUP(O4531,Table13[],2)</f>
        <v>1 - 5</v>
      </c>
      <c r="Q4531" t="str">
        <f>INDEX(Table8[Column1],MATCH(R4531,Table8[Column2]))</f>
        <v>Maintained</v>
      </c>
      <c r="R4531">
        <v>45.302858790000002</v>
      </c>
      <c r="S4531">
        <f t="shared" si="141"/>
        <v>1.8876191162500002</v>
      </c>
      <c r="T4531" t="s">
        <v>19</v>
      </c>
    </row>
    <row r="4532" spans="1:20" x14ac:dyDescent="0.25">
      <c r="A4532">
        <v>4531</v>
      </c>
      <c r="B4532" t="s">
        <v>3956</v>
      </c>
      <c r="C4532" t="s">
        <v>2142</v>
      </c>
      <c r="D4532" t="str">
        <f t="shared" si="140"/>
        <v>Hightower Shawn</v>
      </c>
      <c r="E4532" t="s">
        <v>22</v>
      </c>
      <c r="F4532" t="s">
        <v>38</v>
      </c>
      <c r="G4532" t="s">
        <v>820</v>
      </c>
      <c r="H4532" t="s">
        <v>821</v>
      </c>
      <c r="I4532" t="s">
        <v>38</v>
      </c>
      <c r="J4532" t="s">
        <v>19</v>
      </c>
      <c r="K4532" t="str">
        <f>INDEX(Table6[Column1],MATCH(L4532,Table6[Column2]))</f>
        <v>Youth</v>
      </c>
      <c r="L4532">
        <v>27.282339069999999</v>
      </c>
      <c r="M4532" t="str">
        <f>VLOOKUP(L4532,Table1[],2)</f>
        <v>20 - 29</v>
      </c>
      <c r="N4532" t="str">
        <f>INDEX(Table7[Column1],MATCH(O4532,Table7[Column2]))</f>
        <v>Learning Stage</v>
      </c>
      <c r="O4532">
        <v>5.8148385469999999</v>
      </c>
      <c r="P4532" t="str">
        <f>VLOOKUP(O4532,Table13[],2)</f>
        <v>1 - 5</v>
      </c>
      <c r="Q4532" t="str">
        <f>INDEX(Table8[Column1],MATCH(R4532,Table8[Column2]))</f>
        <v>Scheduled</v>
      </c>
      <c r="R4532">
        <v>26.83982511</v>
      </c>
      <c r="S4532">
        <f t="shared" si="141"/>
        <v>1.11832604625</v>
      </c>
      <c r="T4532" t="s">
        <v>19</v>
      </c>
    </row>
    <row r="4533" spans="1:20" x14ac:dyDescent="0.25">
      <c r="A4533">
        <v>4532</v>
      </c>
      <c r="B4533" t="s">
        <v>3957</v>
      </c>
      <c r="C4533" t="s">
        <v>3595</v>
      </c>
      <c r="D4533" t="str">
        <f t="shared" si="140"/>
        <v>Olds Tyler</v>
      </c>
      <c r="E4533" t="s">
        <v>22</v>
      </c>
      <c r="F4533" t="s">
        <v>540</v>
      </c>
      <c r="G4533" t="s">
        <v>2305</v>
      </c>
      <c r="H4533" t="s">
        <v>1826</v>
      </c>
      <c r="I4533" t="s">
        <v>169</v>
      </c>
      <c r="J4533" t="s">
        <v>19</v>
      </c>
      <c r="K4533" t="str">
        <f>INDEX(Table6[Column1],MATCH(L4533,Table6[Column2]))</f>
        <v>Young Adults</v>
      </c>
      <c r="L4533">
        <v>33.982656910000003</v>
      </c>
      <c r="M4533" t="str">
        <f>VLOOKUP(L4533,Table1[],2)</f>
        <v>30 - 39</v>
      </c>
      <c r="N4533" t="str">
        <f>INDEX(Table7[Column1],MATCH(O4533,Table7[Column2]))</f>
        <v>Learning Stage</v>
      </c>
      <c r="O4533">
        <v>3.0025536100000001</v>
      </c>
      <c r="P4533" t="str">
        <f>VLOOKUP(O4533,Table13[],2)</f>
        <v>1 - 5</v>
      </c>
      <c r="Q4533" t="str">
        <f>INDEX(Table8[Column1],MATCH(R4533,Table8[Column2]))</f>
        <v>Scheduled</v>
      </c>
      <c r="R4533">
        <v>25.403092940000001</v>
      </c>
      <c r="S4533">
        <f t="shared" si="141"/>
        <v>1.0584622058333333</v>
      </c>
      <c r="T4533" t="s">
        <v>19</v>
      </c>
    </row>
    <row r="4534" spans="1:20" x14ac:dyDescent="0.25">
      <c r="A4534">
        <v>4533</v>
      </c>
      <c r="B4534" t="s">
        <v>2021</v>
      </c>
      <c r="C4534" t="s">
        <v>3958</v>
      </c>
      <c r="D4534" t="str">
        <f t="shared" si="140"/>
        <v>Roth Guy</v>
      </c>
      <c r="E4534" t="s">
        <v>22</v>
      </c>
      <c r="F4534" t="s">
        <v>54</v>
      </c>
      <c r="G4534" t="s">
        <v>17</v>
      </c>
      <c r="H4534" t="s">
        <v>18</v>
      </c>
      <c r="I4534" t="s">
        <v>54</v>
      </c>
      <c r="J4534" t="s">
        <v>19</v>
      </c>
      <c r="K4534" t="str">
        <f>INDEX(Table6[Column1],MATCH(L4534,Table6[Column2]))</f>
        <v>Adults</v>
      </c>
      <c r="L4534">
        <v>42.023316800000003</v>
      </c>
      <c r="M4534" t="str">
        <f>VLOOKUP(L4534,Table1[],2)</f>
        <v>40 - 49</v>
      </c>
      <c r="N4534" t="str">
        <f>INDEX(Table7[Column1],MATCH(O4534,Table7[Column2]))</f>
        <v>Fitting in Stage</v>
      </c>
      <c r="O4534">
        <v>7.2213997250000004</v>
      </c>
      <c r="P4534" t="str">
        <f>VLOOKUP(O4534,Table13[],2)</f>
        <v>6 - 10</v>
      </c>
      <c r="Q4534" t="str">
        <f>INDEX(Table8[Column1],MATCH(R4534,Table8[Column2]))</f>
        <v>Maintained</v>
      </c>
      <c r="R4534">
        <v>64.492139559999998</v>
      </c>
      <c r="S4534">
        <f t="shared" si="141"/>
        <v>2.6871724816666664</v>
      </c>
      <c r="T4534" t="s">
        <v>19</v>
      </c>
    </row>
    <row r="4535" spans="1:20" x14ac:dyDescent="0.25">
      <c r="A4535">
        <v>4534</v>
      </c>
      <c r="B4535" t="s">
        <v>3959</v>
      </c>
      <c r="C4535" t="s">
        <v>125</v>
      </c>
      <c r="D4535" t="str">
        <f t="shared" si="140"/>
        <v>Trice Virginia</v>
      </c>
      <c r="E4535" t="s">
        <v>15</v>
      </c>
      <c r="F4535" t="s">
        <v>369</v>
      </c>
      <c r="G4535" t="s">
        <v>1060</v>
      </c>
      <c r="H4535" t="s">
        <v>1061</v>
      </c>
      <c r="I4535" t="s">
        <v>369</v>
      </c>
      <c r="J4535" t="s">
        <v>19</v>
      </c>
      <c r="K4535" t="str">
        <f>INDEX(Table6[Column1],MATCH(L4535,Table6[Column2]))</f>
        <v>Adults</v>
      </c>
      <c r="L4535">
        <v>44.609409790000001</v>
      </c>
      <c r="M4535" t="str">
        <f>VLOOKUP(L4535,Table1[],2)</f>
        <v>40 - 49</v>
      </c>
      <c r="N4535" t="str">
        <f>INDEX(Table7[Column1],MATCH(O4535,Table7[Column2]))</f>
        <v>Learning Stage</v>
      </c>
      <c r="O4535">
        <v>1.150268533</v>
      </c>
      <c r="P4535" t="str">
        <f>VLOOKUP(O4535,Table13[],2)</f>
        <v>1 - 5</v>
      </c>
      <c r="Q4535" t="str">
        <f>INDEX(Table8[Column1],MATCH(R4535,Table8[Column2]))</f>
        <v>Habitual</v>
      </c>
      <c r="R4535">
        <v>85.548220709999995</v>
      </c>
      <c r="S4535">
        <f t="shared" si="141"/>
        <v>3.5645091962499995</v>
      </c>
      <c r="T4535" t="s">
        <v>19</v>
      </c>
    </row>
    <row r="4536" spans="1:20" x14ac:dyDescent="0.25">
      <c r="A4536">
        <v>4535</v>
      </c>
      <c r="B4536" t="s">
        <v>411</v>
      </c>
      <c r="C4536" t="s">
        <v>989</v>
      </c>
      <c r="D4536" t="str">
        <f t="shared" si="140"/>
        <v>Hines Spencer</v>
      </c>
      <c r="E4536" t="s">
        <v>22</v>
      </c>
      <c r="F4536" t="s">
        <v>846</v>
      </c>
      <c r="G4536" t="s">
        <v>17</v>
      </c>
      <c r="H4536" t="s">
        <v>18</v>
      </c>
      <c r="I4536" t="s">
        <v>169</v>
      </c>
      <c r="J4536" t="s">
        <v>19</v>
      </c>
      <c r="K4536" t="str">
        <f>INDEX(Table6[Column1],MATCH(L4536,Table6[Column2]))</f>
        <v>Elders</v>
      </c>
      <c r="L4536">
        <v>56.536749069999999</v>
      </c>
      <c r="M4536" t="str">
        <f>VLOOKUP(L4536,Table1[],2)</f>
        <v>50 - 59</v>
      </c>
      <c r="N4536" t="str">
        <f>INDEX(Table7[Column1],MATCH(O4536,Table7[Column2]))</f>
        <v>Learning Stage</v>
      </c>
      <c r="O4536">
        <v>5.2170341699999998</v>
      </c>
      <c r="P4536" t="str">
        <f>VLOOKUP(O4536,Table13[],2)</f>
        <v>1 - 5</v>
      </c>
      <c r="Q4536" t="str">
        <f>INDEX(Table8[Column1],MATCH(R4536,Table8[Column2]))</f>
        <v>Habitual</v>
      </c>
      <c r="R4536">
        <v>112.0515212</v>
      </c>
      <c r="S4536">
        <f t="shared" si="141"/>
        <v>4.6688133833333332</v>
      </c>
      <c r="T4536" t="s">
        <v>19</v>
      </c>
    </row>
    <row r="4537" spans="1:20" x14ac:dyDescent="0.25">
      <c r="A4537">
        <v>4536</v>
      </c>
      <c r="B4537" t="s">
        <v>1393</v>
      </c>
      <c r="C4537" t="s">
        <v>374</v>
      </c>
      <c r="D4537" t="str">
        <f t="shared" si="140"/>
        <v>Martens Melinda</v>
      </c>
      <c r="E4537" t="s">
        <v>15</v>
      </c>
      <c r="F4537" t="s">
        <v>38</v>
      </c>
      <c r="G4537" t="s">
        <v>820</v>
      </c>
      <c r="H4537" t="s">
        <v>821</v>
      </c>
      <c r="I4537" t="s">
        <v>38</v>
      </c>
      <c r="J4537" t="s">
        <v>19</v>
      </c>
      <c r="K4537" t="str">
        <f>INDEX(Table6[Column1],MATCH(L4537,Table6[Column2]))</f>
        <v>Adults</v>
      </c>
      <c r="L4537">
        <v>47.290100840000001</v>
      </c>
      <c r="M4537" t="str">
        <f>VLOOKUP(L4537,Table1[],2)</f>
        <v>40 - 49</v>
      </c>
      <c r="N4537" t="str">
        <f>INDEX(Table7[Column1],MATCH(O4537,Table7[Column2]))</f>
        <v>Learning Stage</v>
      </c>
      <c r="O4537">
        <v>2.4809463300000001</v>
      </c>
      <c r="P4537" t="str">
        <f>VLOOKUP(O4537,Table13[],2)</f>
        <v>1 - 5</v>
      </c>
      <c r="Q4537" t="str">
        <f>INDEX(Table8[Column1],MATCH(R4537,Table8[Column2]))</f>
        <v>Scheduled</v>
      </c>
      <c r="R4537">
        <v>10.28347969</v>
      </c>
      <c r="S4537">
        <f t="shared" si="141"/>
        <v>0.42847832041666667</v>
      </c>
      <c r="T4537" t="s">
        <v>19</v>
      </c>
    </row>
    <row r="4538" spans="1:20" x14ac:dyDescent="0.25">
      <c r="A4538">
        <v>4537</v>
      </c>
      <c r="B4538" t="s">
        <v>98</v>
      </c>
      <c r="C4538" t="s">
        <v>3960</v>
      </c>
      <c r="D4538" t="str">
        <f t="shared" si="140"/>
        <v>Thompson Cesar</v>
      </c>
      <c r="E4538" t="s">
        <v>22</v>
      </c>
      <c r="F4538" t="s">
        <v>152</v>
      </c>
      <c r="G4538" t="s">
        <v>611</v>
      </c>
      <c r="H4538" t="s">
        <v>612</v>
      </c>
      <c r="I4538" t="s">
        <v>30</v>
      </c>
      <c r="J4538" t="s">
        <v>19</v>
      </c>
      <c r="K4538" t="str">
        <f>INDEX(Table6[Column1],MATCH(L4538,Table6[Column2]))</f>
        <v>Young Adults</v>
      </c>
      <c r="L4538">
        <v>36.601656319999996</v>
      </c>
      <c r="M4538" t="str">
        <f>VLOOKUP(L4538,Table1[],2)</f>
        <v>30 - 39</v>
      </c>
      <c r="N4538" t="str">
        <f>INDEX(Table7[Column1],MATCH(O4538,Table7[Column2]))</f>
        <v>Learning Stage</v>
      </c>
      <c r="O4538">
        <v>4.3953108529999998</v>
      </c>
      <c r="P4538" t="str">
        <f>VLOOKUP(O4538,Table13[],2)</f>
        <v>1 - 5</v>
      </c>
      <c r="Q4538" t="str">
        <f>INDEX(Table8[Column1],MATCH(R4538,Table8[Column2]))</f>
        <v>Maintained</v>
      </c>
      <c r="R4538">
        <v>74.192789070000003</v>
      </c>
      <c r="S4538">
        <f t="shared" si="141"/>
        <v>3.09136621125</v>
      </c>
      <c r="T4538" t="s">
        <v>19</v>
      </c>
    </row>
    <row r="4539" spans="1:20" x14ac:dyDescent="0.25">
      <c r="A4539">
        <v>4538</v>
      </c>
      <c r="B4539" t="s">
        <v>117</v>
      </c>
      <c r="C4539" t="s">
        <v>241</v>
      </c>
      <c r="D4539" t="str">
        <f t="shared" si="140"/>
        <v>Morris Jessica</v>
      </c>
      <c r="E4539" t="s">
        <v>15</v>
      </c>
      <c r="F4539" t="s">
        <v>775</v>
      </c>
      <c r="G4539" t="s">
        <v>2305</v>
      </c>
      <c r="H4539" t="s">
        <v>1826</v>
      </c>
      <c r="I4539" t="s">
        <v>262</v>
      </c>
      <c r="J4539" t="s">
        <v>19</v>
      </c>
      <c r="K4539" t="str">
        <f>INDEX(Table6[Column1],MATCH(L4539,Table6[Column2]))</f>
        <v>Elders</v>
      </c>
      <c r="L4539">
        <v>51.372314789999997</v>
      </c>
      <c r="M4539" t="str">
        <f>VLOOKUP(L4539,Table1[],2)</f>
        <v>50 - 59</v>
      </c>
      <c r="N4539" t="str">
        <f>INDEX(Table7[Column1],MATCH(O4539,Table7[Column2]))</f>
        <v>Learning Stage</v>
      </c>
      <c r="O4539">
        <v>4.0195559589999998</v>
      </c>
      <c r="P4539" t="str">
        <f>VLOOKUP(O4539,Table13[],2)</f>
        <v>1 - 5</v>
      </c>
      <c r="Q4539" t="str">
        <f>INDEX(Table8[Column1],MATCH(R4539,Table8[Column2]))</f>
        <v>Maintained</v>
      </c>
      <c r="R4539">
        <v>79.903778290000005</v>
      </c>
      <c r="S4539">
        <f t="shared" si="141"/>
        <v>3.3293240954166672</v>
      </c>
      <c r="T4539" t="s">
        <v>19</v>
      </c>
    </row>
    <row r="4540" spans="1:20" x14ac:dyDescent="0.25">
      <c r="A4540">
        <v>4539</v>
      </c>
      <c r="B4540" t="s">
        <v>3331</v>
      </c>
      <c r="C4540" t="s">
        <v>149</v>
      </c>
      <c r="D4540" t="str">
        <f t="shared" si="140"/>
        <v>Lara Charles</v>
      </c>
      <c r="E4540" t="s">
        <v>22</v>
      </c>
      <c r="F4540" t="s">
        <v>262</v>
      </c>
      <c r="G4540" t="s">
        <v>2305</v>
      </c>
      <c r="H4540" t="s">
        <v>1826</v>
      </c>
      <c r="I4540" t="s">
        <v>262</v>
      </c>
      <c r="J4540" t="s">
        <v>19</v>
      </c>
      <c r="K4540" t="str">
        <f>INDEX(Table6[Column1],MATCH(L4540,Table6[Column2]))</f>
        <v>Teenagers</v>
      </c>
      <c r="L4540">
        <v>19.824504470000001</v>
      </c>
      <c r="M4540" t="e">
        <f>VLOOKUP(L4540,Table1[],2)</f>
        <v>#N/A</v>
      </c>
      <c r="N4540" t="str">
        <f>INDEX(Table7[Column1],MATCH(O4540,Table7[Column2]))</f>
        <v>Fitting in Stage</v>
      </c>
      <c r="O4540">
        <v>8.0970024810000005</v>
      </c>
      <c r="P4540" t="str">
        <f>VLOOKUP(O4540,Table13[],2)</f>
        <v>6 - 10</v>
      </c>
      <c r="Q4540" t="str">
        <f>INDEX(Table8[Column1],MATCH(R4540,Table8[Column2]))</f>
        <v>Scheduled</v>
      </c>
      <c r="R4540">
        <v>0</v>
      </c>
      <c r="S4540">
        <f t="shared" si="141"/>
        <v>0</v>
      </c>
      <c r="T4540" t="s">
        <v>19</v>
      </c>
    </row>
    <row r="4541" spans="1:20" x14ac:dyDescent="0.25">
      <c r="A4541">
        <v>4540</v>
      </c>
      <c r="B4541" t="s">
        <v>2302</v>
      </c>
      <c r="C4541" t="s">
        <v>453</v>
      </c>
      <c r="D4541" t="str">
        <f t="shared" si="140"/>
        <v>Burns Juan</v>
      </c>
      <c r="E4541" t="s">
        <v>22</v>
      </c>
      <c r="F4541" t="s">
        <v>30</v>
      </c>
      <c r="G4541" t="s">
        <v>2305</v>
      </c>
      <c r="H4541" t="s">
        <v>1826</v>
      </c>
      <c r="I4541" t="s">
        <v>30</v>
      </c>
      <c r="J4541" t="s">
        <v>19</v>
      </c>
      <c r="K4541" t="str">
        <f>INDEX(Table6[Column1],MATCH(L4541,Table6[Column2]))</f>
        <v>Adults</v>
      </c>
      <c r="L4541">
        <v>43.523942050000002</v>
      </c>
      <c r="M4541" t="str">
        <f>VLOOKUP(L4541,Table1[],2)</f>
        <v>40 - 49</v>
      </c>
      <c r="N4541" t="str">
        <f>INDEX(Table7[Column1],MATCH(O4541,Table7[Column2]))</f>
        <v>Learning Stage</v>
      </c>
      <c r="O4541">
        <v>4.2900478929999997</v>
      </c>
      <c r="P4541" t="str">
        <f>VLOOKUP(O4541,Table13[],2)</f>
        <v>1 - 5</v>
      </c>
      <c r="Q4541" t="str">
        <f>INDEX(Table8[Column1],MATCH(R4541,Table8[Column2]))</f>
        <v>Scheduled</v>
      </c>
      <c r="R4541">
        <v>22.914183000000001</v>
      </c>
      <c r="S4541">
        <f t="shared" si="141"/>
        <v>0.95475762499999994</v>
      </c>
      <c r="T4541" t="s">
        <v>19</v>
      </c>
    </row>
    <row r="4542" spans="1:20" x14ac:dyDescent="0.25">
      <c r="A4542">
        <v>4541</v>
      </c>
      <c r="B4542" t="s">
        <v>3961</v>
      </c>
      <c r="C4542" t="s">
        <v>3962</v>
      </c>
      <c r="D4542" t="str">
        <f t="shared" si="140"/>
        <v>McKinnie Marcelino</v>
      </c>
      <c r="E4542" t="s">
        <v>22</v>
      </c>
      <c r="F4542" t="s">
        <v>622</v>
      </c>
      <c r="G4542" t="s">
        <v>17</v>
      </c>
      <c r="H4542" t="s">
        <v>18</v>
      </c>
      <c r="I4542" t="s">
        <v>90</v>
      </c>
      <c r="J4542" t="s">
        <v>19</v>
      </c>
      <c r="K4542" t="str">
        <f>INDEX(Table6[Column1],MATCH(L4542,Table6[Column2]))</f>
        <v>Adults</v>
      </c>
      <c r="L4542">
        <v>46.007659369999999</v>
      </c>
      <c r="M4542" t="str">
        <f>VLOOKUP(L4542,Table1[],2)</f>
        <v>40 - 49</v>
      </c>
      <c r="N4542" t="str">
        <f>INDEX(Table7[Column1],MATCH(O4542,Table7[Column2]))</f>
        <v>Fitting in Stage</v>
      </c>
      <c r="O4542">
        <v>7.100101027</v>
      </c>
      <c r="P4542" t="str">
        <f>VLOOKUP(O4542,Table13[],2)</f>
        <v>6 - 10</v>
      </c>
      <c r="Q4542" t="str">
        <f>INDEX(Table8[Column1],MATCH(R4542,Table8[Column2]))</f>
        <v>Maintained</v>
      </c>
      <c r="R4542">
        <v>60.294467240000003</v>
      </c>
      <c r="S4542">
        <f t="shared" si="141"/>
        <v>2.5122694683333333</v>
      </c>
      <c r="T4542" t="s">
        <v>19</v>
      </c>
    </row>
    <row r="4543" spans="1:20" x14ac:dyDescent="0.25">
      <c r="A4543">
        <v>4542</v>
      </c>
      <c r="B4543" t="s">
        <v>3963</v>
      </c>
      <c r="C4543" t="s">
        <v>3964</v>
      </c>
      <c r="D4543" t="str">
        <f t="shared" si="140"/>
        <v>Easton Buddy</v>
      </c>
      <c r="E4543" t="s">
        <v>22</v>
      </c>
      <c r="F4543" t="s">
        <v>505</v>
      </c>
      <c r="G4543" t="s">
        <v>17</v>
      </c>
      <c r="H4543" t="s">
        <v>18</v>
      </c>
      <c r="I4543" t="s">
        <v>24</v>
      </c>
      <c r="J4543" t="s">
        <v>19</v>
      </c>
      <c r="K4543" t="str">
        <f>INDEX(Table6[Column1],MATCH(L4543,Table6[Column2]))</f>
        <v>Young Adults</v>
      </c>
      <c r="L4543">
        <v>39.134157160000001</v>
      </c>
      <c r="M4543" t="str">
        <f>VLOOKUP(L4543,Table1[],2)</f>
        <v>30 - 39</v>
      </c>
      <c r="N4543" t="str">
        <f>INDEX(Table7[Column1],MATCH(O4543,Table7[Column2]))</f>
        <v>Fitting in Stage</v>
      </c>
      <c r="O4543">
        <v>6.5600064319999998</v>
      </c>
      <c r="P4543" t="str">
        <f>VLOOKUP(O4543,Table13[],2)</f>
        <v>6 - 10</v>
      </c>
      <c r="Q4543" t="str">
        <f>INDEX(Table8[Column1],MATCH(R4543,Table8[Column2]))</f>
        <v>Scheduled</v>
      </c>
      <c r="R4543">
        <v>39.067759189999997</v>
      </c>
      <c r="S4543">
        <f t="shared" si="141"/>
        <v>1.6278232995833333</v>
      </c>
      <c r="T4543" t="s">
        <v>19</v>
      </c>
    </row>
    <row r="4544" spans="1:20" x14ac:dyDescent="0.25">
      <c r="A4544">
        <v>4543</v>
      </c>
      <c r="B4544" t="s">
        <v>3296</v>
      </c>
      <c r="C4544" t="s">
        <v>390</v>
      </c>
      <c r="D4544" t="str">
        <f t="shared" si="140"/>
        <v>Hoff Stephanie</v>
      </c>
      <c r="E4544" t="s">
        <v>15</v>
      </c>
      <c r="F4544" t="s">
        <v>46</v>
      </c>
      <c r="G4544" t="s">
        <v>2305</v>
      </c>
      <c r="H4544" t="s">
        <v>1826</v>
      </c>
      <c r="I4544" t="s">
        <v>46</v>
      </c>
      <c r="J4544" t="s">
        <v>19</v>
      </c>
      <c r="K4544" t="str">
        <f>INDEX(Table6[Column1],MATCH(L4544,Table6[Column2]))</f>
        <v>Young Adults</v>
      </c>
      <c r="L4544">
        <v>38.258160369999999</v>
      </c>
      <c r="M4544" t="str">
        <f>VLOOKUP(L4544,Table1[],2)</f>
        <v>30 - 39</v>
      </c>
      <c r="N4544" t="str">
        <f>INDEX(Table7[Column1],MATCH(O4544,Table7[Column2]))</f>
        <v>Learning Stage</v>
      </c>
      <c r="O4544">
        <v>5.2942235130000004</v>
      </c>
      <c r="P4544" t="str">
        <f>VLOOKUP(O4544,Table13[],2)</f>
        <v>1 - 5</v>
      </c>
      <c r="Q4544" t="str">
        <f>INDEX(Table8[Column1],MATCH(R4544,Table8[Column2]))</f>
        <v>Maintained</v>
      </c>
      <c r="R4544">
        <v>71.801596450000005</v>
      </c>
      <c r="S4544">
        <f t="shared" si="141"/>
        <v>2.9917331854166669</v>
      </c>
      <c r="T4544" t="s">
        <v>19</v>
      </c>
    </row>
    <row r="4545" spans="1:20" x14ac:dyDescent="0.25">
      <c r="A4545">
        <v>4544</v>
      </c>
      <c r="B4545" t="s">
        <v>419</v>
      </c>
      <c r="C4545" t="s">
        <v>245</v>
      </c>
      <c r="D4545" t="str">
        <f t="shared" si="140"/>
        <v>Foster Mary</v>
      </c>
      <c r="E4545" t="s">
        <v>15</v>
      </c>
      <c r="F4545" t="s">
        <v>255</v>
      </c>
      <c r="G4545" t="s">
        <v>2305</v>
      </c>
      <c r="H4545" t="s">
        <v>1826</v>
      </c>
      <c r="I4545" t="s">
        <v>107</v>
      </c>
      <c r="J4545" t="s">
        <v>19</v>
      </c>
      <c r="K4545" t="str">
        <f>INDEX(Table6[Column1],MATCH(L4545,Table6[Column2]))</f>
        <v>Youth</v>
      </c>
      <c r="L4545">
        <v>28.58946684</v>
      </c>
      <c r="M4545" t="str">
        <f>VLOOKUP(L4545,Table1[],2)</f>
        <v>20 - 29</v>
      </c>
      <c r="N4545" t="str">
        <f>INDEX(Table7[Column1],MATCH(O4545,Table7[Column2]))</f>
        <v>Learning Stage</v>
      </c>
      <c r="O4545">
        <v>4.893268344</v>
      </c>
      <c r="P4545" t="str">
        <f>VLOOKUP(O4545,Table13[],2)</f>
        <v>1 - 5</v>
      </c>
      <c r="Q4545" t="str">
        <f>INDEX(Table8[Column1],MATCH(R4545,Table8[Column2]))</f>
        <v>Scheduled</v>
      </c>
      <c r="R4545">
        <v>0.31637249200000001</v>
      </c>
      <c r="S4545">
        <f t="shared" si="141"/>
        <v>1.3182187166666666E-2</v>
      </c>
      <c r="T4545" t="s">
        <v>19</v>
      </c>
    </row>
    <row r="4546" spans="1:20" x14ac:dyDescent="0.25">
      <c r="A4546">
        <v>4545</v>
      </c>
      <c r="B4546" t="s">
        <v>267</v>
      </c>
      <c r="C4546" t="s">
        <v>812</v>
      </c>
      <c r="D4546" t="str">
        <f t="shared" si="140"/>
        <v>Johnson Helen</v>
      </c>
      <c r="E4546" t="s">
        <v>15</v>
      </c>
      <c r="F4546" t="s">
        <v>38</v>
      </c>
      <c r="G4546" t="s">
        <v>820</v>
      </c>
      <c r="H4546" t="s">
        <v>821</v>
      </c>
      <c r="I4546" t="s">
        <v>38</v>
      </c>
      <c r="J4546" t="s">
        <v>19</v>
      </c>
      <c r="K4546" t="str">
        <f>INDEX(Table6[Column1],MATCH(L4546,Table6[Column2]))</f>
        <v>Adults</v>
      </c>
      <c r="L4546">
        <v>43.398433990000001</v>
      </c>
      <c r="M4546" t="str">
        <f>VLOOKUP(L4546,Table1[],2)</f>
        <v>40 - 49</v>
      </c>
      <c r="N4546" t="str">
        <f>INDEX(Table7[Column1],MATCH(O4546,Table7[Column2]))</f>
        <v>Learning Stage</v>
      </c>
      <c r="O4546">
        <v>2.9640419050000002</v>
      </c>
      <c r="P4546" t="str">
        <f>VLOOKUP(O4546,Table13[],2)</f>
        <v>1 - 5</v>
      </c>
      <c r="Q4546" t="str">
        <f>INDEX(Table8[Column1],MATCH(R4546,Table8[Column2]))</f>
        <v>Habitual</v>
      </c>
      <c r="R4546">
        <v>91.443153140000007</v>
      </c>
      <c r="S4546">
        <f t="shared" si="141"/>
        <v>3.8101313808333335</v>
      </c>
      <c r="T4546" t="s">
        <v>19</v>
      </c>
    </row>
    <row r="4547" spans="1:20" x14ac:dyDescent="0.25">
      <c r="A4547">
        <v>4546</v>
      </c>
      <c r="B4547" t="s">
        <v>1258</v>
      </c>
      <c r="C4547" t="s">
        <v>332</v>
      </c>
      <c r="D4547" t="str">
        <f t="shared" ref="D4547:D4610" si="142">CONCATENATE(B4547, " ",C4547)</f>
        <v>Drummond Zachary</v>
      </c>
      <c r="E4547" t="s">
        <v>22</v>
      </c>
      <c r="F4547" t="s">
        <v>505</v>
      </c>
      <c r="G4547" t="s">
        <v>2305</v>
      </c>
      <c r="H4547" t="s">
        <v>1826</v>
      </c>
      <c r="I4547" t="s">
        <v>24</v>
      </c>
      <c r="J4547" t="s">
        <v>19</v>
      </c>
      <c r="K4547" t="str">
        <f>INDEX(Table6[Column1],MATCH(L4547,Table6[Column2]))</f>
        <v>Young Adults</v>
      </c>
      <c r="L4547">
        <v>34.047465029999998</v>
      </c>
      <c r="M4547" t="str">
        <f>VLOOKUP(L4547,Table1[],2)</f>
        <v>30 - 39</v>
      </c>
      <c r="N4547" t="str">
        <f>INDEX(Table7[Column1],MATCH(O4547,Table7[Column2]))</f>
        <v>Learning Stage</v>
      </c>
      <c r="O4547">
        <v>4.043325963</v>
      </c>
      <c r="P4547" t="str">
        <f>VLOOKUP(O4547,Table13[],2)</f>
        <v>1 - 5</v>
      </c>
      <c r="Q4547" t="str">
        <f>INDEX(Table8[Column1],MATCH(R4547,Table8[Column2]))</f>
        <v>Scheduled</v>
      </c>
      <c r="R4547">
        <v>0.95659746400000001</v>
      </c>
      <c r="S4547">
        <f t="shared" ref="S4547:S4610" si="143">CONVERT(R4547,"hr","day")</f>
        <v>3.9858227666666669E-2</v>
      </c>
      <c r="T4547" t="s">
        <v>19</v>
      </c>
    </row>
    <row r="4548" spans="1:20" x14ac:dyDescent="0.25">
      <c r="A4548">
        <v>4547</v>
      </c>
      <c r="B4548" t="s">
        <v>209</v>
      </c>
      <c r="C4548" t="s">
        <v>927</v>
      </c>
      <c r="D4548" t="str">
        <f t="shared" si="142"/>
        <v>Alvarez Andrea</v>
      </c>
      <c r="E4548" t="s">
        <v>15</v>
      </c>
      <c r="F4548" t="s">
        <v>452</v>
      </c>
      <c r="G4548" t="s">
        <v>17</v>
      </c>
      <c r="H4548" t="s">
        <v>18</v>
      </c>
      <c r="I4548" t="s">
        <v>407</v>
      </c>
      <c r="J4548" t="s">
        <v>19</v>
      </c>
      <c r="K4548" t="str">
        <f>INDEX(Table6[Column1],MATCH(L4548,Table6[Column2]))</f>
        <v>Youth</v>
      </c>
      <c r="L4548">
        <v>27.912028129999999</v>
      </c>
      <c r="M4548" t="str">
        <f>VLOOKUP(L4548,Table1[],2)</f>
        <v>20 - 29</v>
      </c>
      <c r="N4548" t="str">
        <f>INDEX(Table7[Column1],MATCH(O4548,Table7[Column2]))</f>
        <v>Learning Stage</v>
      </c>
      <c r="O4548">
        <v>3.439467847</v>
      </c>
      <c r="P4548" t="str">
        <f>VLOOKUP(O4548,Table13[],2)</f>
        <v>1 - 5</v>
      </c>
      <c r="Q4548" t="str">
        <f>INDEX(Table8[Column1],MATCH(R4548,Table8[Column2]))</f>
        <v>Scheduled</v>
      </c>
      <c r="R4548">
        <v>8.6711586839999999</v>
      </c>
      <c r="S4548">
        <f t="shared" si="143"/>
        <v>0.36129827850000001</v>
      </c>
      <c r="T4548" t="s">
        <v>19</v>
      </c>
    </row>
    <row r="4549" spans="1:20" x14ac:dyDescent="0.25">
      <c r="A4549">
        <v>4548</v>
      </c>
      <c r="B4549" t="s">
        <v>3965</v>
      </c>
      <c r="C4549" t="s">
        <v>3966</v>
      </c>
      <c r="D4549" t="str">
        <f t="shared" si="142"/>
        <v>Barre Cleopatra</v>
      </c>
      <c r="E4549" t="s">
        <v>15</v>
      </c>
      <c r="F4549" t="s">
        <v>38</v>
      </c>
      <c r="G4549" t="s">
        <v>1060</v>
      </c>
      <c r="H4549" t="s">
        <v>1061</v>
      </c>
      <c r="I4549" t="s">
        <v>38</v>
      </c>
      <c r="J4549" t="s">
        <v>19</v>
      </c>
      <c r="K4549" t="str">
        <f>INDEX(Table6[Column1],MATCH(L4549,Table6[Column2]))</f>
        <v>Young Adults</v>
      </c>
      <c r="L4549">
        <v>39.383104520000003</v>
      </c>
      <c r="M4549" t="str">
        <f>VLOOKUP(L4549,Table1[],2)</f>
        <v>30 - 39</v>
      </c>
      <c r="N4549" t="str">
        <f>INDEX(Table7[Column1],MATCH(O4549,Table7[Column2]))</f>
        <v>Learning Stage</v>
      </c>
      <c r="O4549">
        <v>5.3722581109999998</v>
      </c>
      <c r="P4549" t="str">
        <f>VLOOKUP(O4549,Table13[],2)</f>
        <v>1 - 5</v>
      </c>
      <c r="Q4549" t="str">
        <f>INDEX(Table8[Column1],MATCH(R4549,Table8[Column2]))</f>
        <v>Maintained</v>
      </c>
      <c r="R4549">
        <v>70.475926819999998</v>
      </c>
      <c r="S4549">
        <f t="shared" si="143"/>
        <v>2.9364969508333334</v>
      </c>
      <c r="T4549" t="s">
        <v>19</v>
      </c>
    </row>
    <row r="4550" spans="1:20" x14ac:dyDescent="0.25">
      <c r="A4550">
        <v>4549</v>
      </c>
      <c r="B4550" t="s">
        <v>3967</v>
      </c>
      <c r="C4550" t="s">
        <v>1518</v>
      </c>
      <c r="D4550" t="str">
        <f t="shared" si="142"/>
        <v>Faust Victor</v>
      </c>
      <c r="E4550" t="s">
        <v>22</v>
      </c>
      <c r="F4550" t="s">
        <v>38</v>
      </c>
      <c r="G4550" t="s">
        <v>1060</v>
      </c>
      <c r="H4550" t="s">
        <v>1061</v>
      </c>
      <c r="I4550" t="s">
        <v>38</v>
      </c>
      <c r="J4550" t="s">
        <v>19</v>
      </c>
      <c r="K4550" t="str">
        <f>INDEX(Table6[Column1],MATCH(L4550,Table6[Column2]))</f>
        <v>Adults</v>
      </c>
      <c r="L4550">
        <v>45.609939750000002</v>
      </c>
      <c r="M4550" t="str">
        <f>VLOOKUP(L4550,Table1[],2)</f>
        <v>40 - 49</v>
      </c>
      <c r="N4550" t="str">
        <f>INDEX(Table7[Column1],MATCH(O4550,Table7[Column2]))</f>
        <v>Learning Stage</v>
      </c>
      <c r="O4550">
        <v>5.3244286479999996</v>
      </c>
      <c r="P4550" t="str">
        <f>VLOOKUP(O4550,Table13[],2)</f>
        <v>1 - 5</v>
      </c>
      <c r="Q4550" t="str">
        <f>INDEX(Table8[Column1],MATCH(R4550,Table8[Column2]))</f>
        <v>Habitual</v>
      </c>
      <c r="R4550">
        <v>118.5818455</v>
      </c>
      <c r="S4550">
        <f t="shared" si="143"/>
        <v>4.9409102291666667</v>
      </c>
      <c r="T4550" t="s">
        <v>19</v>
      </c>
    </row>
    <row r="4551" spans="1:20" x14ac:dyDescent="0.25">
      <c r="A4551">
        <v>4550</v>
      </c>
      <c r="B4551" t="s">
        <v>3968</v>
      </c>
      <c r="C4551" t="s">
        <v>62</v>
      </c>
      <c r="D4551" t="str">
        <f t="shared" si="142"/>
        <v>Bullock Thomas</v>
      </c>
      <c r="E4551" t="s">
        <v>15</v>
      </c>
      <c r="F4551" t="s">
        <v>95</v>
      </c>
      <c r="G4551" t="s">
        <v>2305</v>
      </c>
      <c r="H4551" t="s">
        <v>1826</v>
      </c>
      <c r="I4551" t="s">
        <v>87</v>
      </c>
      <c r="J4551" t="s">
        <v>19</v>
      </c>
      <c r="K4551" t="str">
        <f>INDEX(Table6[Column1],MATCH(L4551,Table6[Column2]))</f>
        <v>Youth</v>
      </c>
      <c r="L4551">
        <v>26.950203630000001</v>
      </c>
      <c r="M4551" t="str">
        <f>VLOOKUP(L4551,Table1[],2)</f>
        <v>20 - 29</v>
      </c>
      <c r="N4551" t="str">
        <f>INDEX(Table7[Column1],MATCH(O4551,Table7[Column2]))</f>
        <v>Learning Stage</v>
      </c>
      <c r="O4551">
        <v>4.0953899930000004</v>
      </c>
      <c r="P4551" t="str">
        <f>VLOOKUP(O4551,Table13[],2)</f>
        <v>1 - 5</v>
      </c>
      <c r="Q4551" t="str">
        <f>INDEX(Table8[Column1],MATCH(R4551,Table8[Column2]))</f>
        <v>Scheduled</v>
      </c>
      <c r="R4551">
        <v>24.8800159</v>
      </c>
      <c r="S4551">
        <f t="shared" si="143"/>
        <v>1.0366673291666666</v>
      </c>
      <c r="T4551" t="s">
        <v>19</v>
      </c>
    </row>
    <row r="4552" spans="1:20" x14ac:dyDescent="0.25">
      <c r="A4552">
        <v>4551</v>
      </c>
      <c r="B4552" t="s">
        <v>3969</v>
      </c>
      <c r="C4552" t="s">
        <v>199</v>
      </c>
      <c r="D4552" t="str">
        <f t="shared" si="142"/>
        <v>Mendel Joyce</v>
      </c>
      <c r="E4552" t="s">
        <v>15</v>
      </c>
      <c r="F4552" t="s">
        <v>3277</v>
      </c>
      <c r="G4552" t="s">
        <v>17</v>
      </c>
      <c r="H4552" t="s">
        <v>18</v>
      </c>
      <c r="I4552" t="s">
        <v>54</v>
      </c>
      <c r="J4552" t="s">
        <v>19</v>
      </c>
      <c r="K4552" t="str">
        <f>INDEX(Table6[Column1],MATCH(L4552,Table6[Column2]))</f>
        <v>Adults</v>
      </c>
      <c r="L4552">
        <v>40.099943799999998</v>
      </c>
      <c r="M4552" t="str">
        <f>VLOOKUP(L4552,Table1[],2)</f>
        <v>40 - 49</v>
      </c>
      <c r="N4552" t="str">
        <f>INDEX(Table7[Column1],MATCH(O4552,Table7[Column2]))</f>
        <v>Learning Stage</v>
      </c>
      <c r="O4552">
        <v>3.8916678409999999</v>
      </c>
      <c r="P4552" t="str">
        <f>VLOOKUP(O4552,Table13[],2)</f>
        <v>1 - 5</v>
      </c>
      <c r="Q4552" t="str">
        <f>INDEX(Table8[Column1],MATCH(R4552,Table8[Column2]))</f>
        <v>Maintained</v>
      </c>
      <c r="R4552">
        <v>58.730773829999997</v>
      </c>
      <c r="S4552">
        <f t="shared" si="143"/>
        <v>2.4471155762499999</v>
      </c>
      <c r="T4552" t="s">
        <v>19</v>
      </c>
    </row>
    <row r="4553" spans="1:20" x14ac:dyDescent="0.25">
      <c r="A4553">
        <v>4552</v>
      </c>
      <c r="B4553" t="s">
        <v>904</v>
      </c>
      <c r="C4553" t="s">
        <v>3122</v>
      </c>
      <c r="D4553" t="str">
        <f t="shared" si="142"/>
        <v>Brown Christian</v>
      </c>
      <c r="E4553" t="s">
        <v>22</v>
      </c>
      <c r="F4553" t="s">
        <v>121</v>
      </c>
      <c r="G4553" t="s">
        <v>1060</v>
      </c>
      <c r="H4553" t="s">
        <v>1061</v>
      </c>
      <c r="I4553" t="s">
        <v>121</v>
      </c>
      <c r="J4553" t="s">
        <v>19</v>
      </c>
      <c r="K4553" t="str">
        <f>INDEX(Table6[Column1],MATCH(L4553,Table6[Column2]))</f>
        <v>Young Adults</v>
      </c>
      <c r="L4553">
        <v>32.119028350000001</v>
      </c>
      <c r="M4553" t="str">
        <f>VLOOKUP(L4553,Table1[],2)</f>
        <v>30 - 39</v>
      </c>
      <c r="N4553" t="str">
        <f>INDEX(Table7[Column1],MATCH(O4553,Table7[Column2]))</f>
        <v>Fitting in Stage</v>
      </c>
      <c r="O4553">
        <v>8.6390657999999991</v>
      </c>
      <c r="P4553" t="str">
        <f>VLOOKUP(O4553,Table13[],2)</f>
        <v>6 - 10</v>
      </c>
      <c r="Q4553" t="str">
        <f>INDEX(Table8[Column1],MATCH(R4553,Table8[Column2]))</f>
        <v>Scheduled</v>
      </c>
      <c r="R4553">
        <v>0</v>
      </c>
      <c r="S4553">
        <f t="shared" si="143"/>
        <v>0</v>
      </c>
      <c r="T4553" t="s">
        <v>19</v>
      </c>
    </row>
    <row r="4554" spans="1:20" x14ac:dyDescent="0.25">
      <c r="A4554">
        <v>4553</v>
      </c>
      <c r="B4554" t="s">
        <v>388</v>
      </c>
      <c r="C4554" t="s">
        <v>978</v>
      </c>
      <c r="D4554" t="str">
        <f t="shared" si="142"/>
        <v>Ray Bobby</v>
      </c>
      <c r="E4554" t="s">
        <v>22</v>
      </c>
      <c r="F4554" t="s">
        <v>153</v>
      </c>
      <c r="G4554" t="s">
        <v>17</v>
      </c>
      <c r="H4554" t="s">
        <v>18</v>
      </c>
      <c r="I4554" t="s">
        <v>138</v>
      </c>
      <c r="J4554" t="s">
        <v>19</v>
      </c>
      <c r="K4554" t="str">
        <f>INDEX(Table6[Column1],MATCH(L4554,Table6[Column2]))</f>
        <v>Elders</v>
      </c>
      <c r="L4554">
        <v>56.3409306</v>
      </c>
      <c r="M4554" t="str">
        <f>VLOOKUP(L4554,Table1[],2)</f>
        <v>50 - 59</v>
      </c>
      <c r="N4554" t="str">
        <f>INDEX(Table7[Column1],MATCH(O4554,Table7[Column2]))</f>
        <v>Learning Stage</v>
      </c>
      <c r="O4554">
        <v>2.5125183579999999</v>
      </c>
      <c r="P4554" t="str">
        <f>VLOOKUP(O4554,Table13[],2)</f>
        <v>1 - 5</v>
      </c>
      <c r="Q4554" t="str">
        <f>INDEX(Table8[Column1],MATCH(R4554,Table8[Column2]))</f>
        <v>Excused</v>
      </c>
      <c r="R4554">
        <v>122.14716199999999</v>
      </c>
      <c r="S4554">
        <f t="shared" si="143"/>
        <v>5.0894650833333337</v>
      </c>
      <c r="T4554" t="s">
        <v>19</v>
      </c>
    </row>
    <row r="4555" spans="1:20" x14ac:dyDescent="0.25">
      <c r="A4555">
        <v>4554</v>
      </c>
      <c r="B4555" t="s">
        <v>3970</v>
      </c>
      <c r="C4555" t="s">
        <v>1570</v>
      </c>
      <c r="D4555" t="str">
        <f t="shared" si="142"/>
        <v>Shriver Sheryl</v>
      </c>
      <c r="E4555" t="s">
        <v>15</v>
      </c>
      <c r="F4555" t="s">
        <v>33</v>
      </c>
      <c r="G4555" t="s">
        <v>17</v>
      </c>
      <c r="H4555" t="s">
        <v>18</v>
      </c>
      <c r="I4555" t="s">
        <v>33</v>
      </c>
      <c r="J4555" t="s">
        <v>19</v>
      </c>
      <c r="K4555" t="str">
        <f>INDEX(Table6[Column1],MATCH(L4555,Table6[Column2]))</f>
        <v>Elders</v>
      </c>
      <c r="L4555">
        <v>51.849698050000001</v>
      </c>
      <c r="M4555" t="str">
        <f>VLOOKUP(L4555,Table1[],2)</f>
        <v>50 - 59</v>
      </c>
      <c r="N4555" t="str">
        <f>INDEX(Table7[Column1],MATCH(O4555,Table7[Column2]))</f>
        <v>Learning Stage</v>
      </c>
      <c r="O4555">
        <v>5.3415376940000003</v>
      </c>
      <c r="P4555" t="str">
        <f>VLOOKUP(O4555,Table13[],2)</f>
        <v>1 - 5</v>
      </c>
      <c r="Q4555" t="str">
        <f>INDEX(Table8[Column1],MATCH(R4555,Table8[Column2]))</f>
        <v>Habitual</v>
      </c>
      <c r="R4555">
        <v>104.7083006</v>
      </c>
      <c r="S4555">
        <f t="shared" si="143"/>
        <v>4.3628458583333334</v>
      </c>
      <c r="T4555" t="s">
        <v>19</v>
      </c>
    </row>
    <row r="4556" spans="1:20" x14ac:dyDescent="0.25">
      <c r="A4556">
        <v>4555</v>
      </c>
      <c r="B4556" t="s">
        <v>3971</v>
      </c>
      <c r="C4556" t="s">
        <v>3335</v>
      </c>
      <c r="D4556" t="str">
        <f t="shared" si="142"/>
        <v>Doyle Eddie</v>
      </c>
      <c r="E4556" t="s">
        <v>22</v>
      </c>
      <c r="F4556" t="s">
        <v>38</v>
      </c>
      <c r="G4556" t="s">
        <v>1060</v>
      </c>
      <c r="H4556" t="s">
        <v>1061</v>
      </c>
      <c r="I4556" t="s">
        <v>38</v>
      </c>
      <c r="J4556" t="s">
        <v>19</v>
      </c>
      <c r="K4556" t="str">
        <f>INDEX(Table6[Column1],MATCH(L4556,Table6[Column2]))</f>
        <v>Young Adults</v>
      </c>
      <c r="L4556">
        <v>38.813990160000003</v>
      </c>
      <c r="M4556" t="str">
        <f>VLOOKUP(L4556,Table1[],2)</f>
        <v>30 - 39</v>
      </c>
      <c r="N4556" t="str">
        <f>INDEX(Table7[Column1],MATCH(O4556,Table7[Column2]))</f>
        <v>Learning Stage</v>
      </c>
      <c r="O4556">
        <v>4.3835472629999996</v>
      </c>
      <c r="P4556" t="str">
        <f>VLOOKUP(O4556,Table13[],2)</f>
        <v>1 - 5</v>
      </c>
      <c r="Q4556" t="str">
        <f>INDEX(Table8[Column1],MATCH(R4556,Table8[Column2]))</f>
        <v>Maintained</v>
      </c>
      <c r="R4556">
        <v>47.214447649999997</v>
      </c>
      <c r="S4556">
        <f t="shared" si="143"/>
        <v>1.9672686520833331</v>
      </c>
      <c r="T4556" t="s">
        <v>19</v>
      </c>
    </row>
    <row r="4557" spans="1:20" x14ac:dyDescent="0.25">
      <c r="A4557">
        <v>4556</v>
      </c>
      <c r="B4557" t="s">
        <v>3283</v>
      </c>
      <c r="C4557" t="s">
        <v>2289</v>
      </c>
      <c r="D4557" t="str">
        <f t="shared" si="142"/>
        <v>Delarosa Ronnie</v>
      </c>
      <c r="E4557" t="s">
        <v>22</v>
      </c>
      <c r="F4557" t="s">
        <v>38</v>
      </c>
      <c r="G4557" t="s">
        <v>820</v>
      </c>
      <c r="H4557" t="s">
        <v>821</v>
      </c>
      <c r="I4557" t="s">
        <v>38</v>
      </c>
      <c r="J4557" t="s">
        <v>19</v>
      </c>
      <c r="K4557" t="str">
        <f>INDEX(Table6[Column1],MATCH(L4557,Table6[Column2]))</f>
        <v>Young Adults</v>
      </c>
      <c r="L4557">
        <v>39.563380019999997</v>
      </c>
      <c r="M4557" t="str">
        <f>VLOOKUP(L4557,Table1[],2)</f>
        <v>30 - 39</v>
      </c>
      <c r="N4557" t="str">
        <f>INDEX(Table7[Column1],MATCH(O4557,Table7[Column2]))</f>
        <v>Learning Stage</v>
      </c>
      <c r="O4557">
        <v>4.5221957640000001</v>
      </c>
      <c r="P4557" t="str">
        <f>VLOOKUP(O4557,Table13[],2)</f>
        <v>1 - 5</v>
      </c>
      <c r="Q4557" t="str">
        <f>INDEX(Table8[Column1],MATCH(R4557,Table8[Column2]))</f>
        <v>Scheduled</v>
      </c>
      <c r="R4557">
        <v>24.146827179999999</v>
      </c>
      <c r="S4557">
        <f t="shared" si="143"/>
        <v>1.0061177991666668</v>
      </c>
      <c r="T4557" t="s">
        <v>19</v>
      </c>
    </row>
    <row r="4558" spans="1:20" x14ac:dyDescent="0.25">
      <c r="A4558">
        <v>4557</v>
      </c>
      <c r="B4558" t="s">
        <v>2388</v>
      </c>
      <c r="C4558" t="s">
        <v>3972</v>
      </c>
      <c r="D4558" t="str">
        <f t="shared" si="142"/>
        <v>Gilbert Beatrice</v>
      </c>
      <c r="E4558" t="s">
        <v>15</v>
      </c>
      <c r="F4558" t="s">
        <v>407</v>
      </c>
      <c r="G4558" t="s">
        <v>2305</v>
      </c>
      <c r="H4558" t="s">
        <v>1826</v>
      </c>
      <c r="I4558" t="s">
        <v>407</v>
      </c>
      <c r="J4558" t="s">
        <v>19</v>
      </c>
      <c r="K4558" t="str">
        <f>INDEX(Table6[Column1],MATCH(L4558,Table6[Column2]))</f>
        <v>Youth</v>
      </c>
      <c r="L4558">
        <v>27.23296581</v>
      </c>
      <c r="M4558" t="str">
        <f>VLOOKUP(L4558,Table1[],2)</f>
        <v>20 - 29</v>
      </c>
      <c r="N4558" t="str">
        <f>INDEX(Table7[Column1],MATCH(O4558,Table7[Column2]))</f>
        <v>Fitting in Stage</v>
      </c>
      <c r="O4558">
        <v>6.8250929840000003</v>
      </c>
      <c r="P4558" t="str">
        <f>VLOOKUP(O4558,Table13[],2)</f>
        <v>6 - 10</v>
      </c>
      <c r="Q4558" t="str">
        <f>INDEX(Table8[Column1],MATCH(R4558,Table8[Column2]))</f>
        <v>Scheduled</v>
      </c>
      <c r="R4558">
        <v>0</v>
      </c>
      <c r="S4558">
        <f t="shared" si="143"/>
        <v>0</v>
      </c>
      <c r="T4558" t="s">
        <v>19</v>
      </c>
    </row>
    <row r="4559" spans="1:20" x14ac:dyDescent="0.25">
      <c r="A4559">
        <v>4558</v>
      </c>
      <c r="B4559" t="s">
        <v>904</v>
      </c>
      <c r="C4559" t="s">
        <v>3973</v>
      </c>
      <c r="D4559" t="str">
        <f t="shared" si="142"/>
        <v>Brown Normand</v>
      </c>
      <c r="E4559" t="s">
        <v>22</v>
      </c>
      <c r="F4559" t="s">
        <v>527</v>
      </c>
      <c r="G4559" t="s">
        <v>2305</v>
      </c>
      <c r="H4559" t="s">
        <v>1826</v>
      </c>
      <c r="I4559" t="s">
        <v>30</v>
      </c>
      <c r="J4559" t="s">
        <v>19</v>
      </c>
      <c r="K4559" t="str">
        <f>INDEX(Table6[Column1],MATCH(L4559,Table6[Column2]))</f>
        <v>Adults</v>
      </c>
      <c r="L4559">
        <v>40.572094470000003</v>
      </c>
      <c r="M4559" t="str">
        <f>VLOOKUP(L4559,Table1[],2)</f>
        <v>40 - 49</v>
      </c>
      <c r="N4559" t="str">
        <f>INDEX(Table7[Column1],MATCH(O4559,Table7[Column2]))</f>
        <v>Learning Stage</v>
      </c>
      <c r="O4559">
        <v>3.361212417</v>
      </c>
      <c r="P4559" t="str">
        <f>VLOOKUP(O4559,Table13[],2)</f>
        <v>1 - 5</v>
      </c>
      <c r="Q4559" t="str">
        <f>INDEX(Table8[Column1],MATCH(R4559,Table8[Column2]))</f>
        <v>Scheduled</v>
      </c>
      <c r="R4559">
        <v>25.154303299999999</v>
      </c>
      <c r="S4559">
        <f t="shared" si="143"/>
        <v>1.0480959708333333</v>
      </c>
      <c r="T4559" t="s">
        <v>19</v>
      </c>
    </row>
    <row r="4560" spans="1:20" x14ac:dyDescent="0.25">
      <c r="A4560">
        <v>4559</v>
      </c>
      <c r="B4560" t="s">
        <v>267</v>
      </c>
      <c r="C4560" t="s">
        <v>998</v>
      </c>
      <c r="D4560" t="str">
        <f t="shared" si="142"/>
        <v>Johnson Marguerite</v>
      </c>
      <c r="E4560" t="s">
        <v>15</v>
      </c>
      <c r="F4560" t="s">
        <v>1769</v>
      </c>
      <c r="G4560" t="s">
        <v>2305</v>
      </c>
      <c r="H4560" t="s">
        <v>1826</v>
      </c>
      <c r="I4560" t="s">
        <v>24</v>
      </c>
      <c r="J4560" t="s">
        <v>19</v>
      </c>
      <c r="K4560" t="str">
        <f>INDEX(Table6[Column1],MATCH(L4560,Table6[Column2]))</f>
        <v>Adults</v>
      </c>
      <c r="L4560">
        <v>40.43890691</v>
      </c>
      <c r="M4560" t="str">
        <f>VLOOKUP(L4560,Table1[],2)</f>
        <v>40 - 49</v>
      </c>
      <c r="N4560" t="str">
        <f>INDEX(Table7[Column1],MATCH(O4560,Table7[Column2]))</f>
        <v>Learning Stage</v>
      </c>
      <c r="O4560">
        <v>4.2349616210000001</v>
      </c>
      <c r="P4560" t="str">
        <f>VLOOKUP(O4560,Table13[],2)</f>
        <v>1 - 5</v>
      </c>
      <c r="Q4560" t="str">
        <f>INDEX(Table8[Column1],MATCH(R4560,Table8[Column2]))</f>
        <v>Maintained</v>
      </c>
      <c r="R4560">
        <v>69.384839310000004</v>
      </c>
      <c r="S4560">
        <f t="shared" si="143"/>
        <v>2.8910349712499999</v>
      </c>
      <c r="T4560" t="s">
        <v>19</v>
      </c>
    </row>
    <row r="4561" spans="1:20" x14ac:dyDescent="0.25">
      <c r="A4561">
        <v>4560</v>
      </c>
      <c r="B4561" t="s">
        <v>3974</v>
      </c>
      <c r="C4561" t="s">
        <v>3975</v>
      </c>
      <c r="D4561" t="str">
        <f t="shared" si="142"/>
        <v>Deleon Deshawn</v>
      </c>
      <c r="E4561" t="s">
        <v>22</v>
      </c>
      <c r="F4561" t="s">
        <v>46</v>
      </c>
      <c r="G4561" t="s">
        <v>2305</v>
      </c>
      <c r="H4561" t="s">
        <v>1826</v>
      </c>
      <c r="I4561" t="s">
        <v>46</v>
      </c>
      <c r="J4561" t="s">
        <v>19</v>
      </c>
      <c r="K4561" t="str">
        <f>INDEX(Table6[Column1],MATCH(L4561,Table6[Column2]))</f>
        <v>Adults</v>
      </c>
      <c r="L4561">
        <v>48.212095439999999</v>
      </c>
      <c r="M4561" t="str">
        <f>VLOOKUP(L4561,Table1[],2)</f>
        <v>40 - 49</v>
      </c>
      <c r="N4561" t="str">
        <f>INDEX(Table7[Column1],MATCH(O4561,Table7[Column2]))</f>
        <v>Learning Stage</v>
      </c>
      <c r="O4561">
        <v>2.3800602839999998</v>
      </c>
      <c r="P4561" t="str">
        <f>VLOOKUP(O4561,Table13[],2)</f>
        <v>1 - 5</v>
      </c>
      <c r="Q4561" t="str">
        <f>INDEX(Table8[Column1],MATCH(R4561,Table8[Column2]))</f>
        <v>Scheduled</v>
      </c>
      <c r="R4561">
        <v>32.344777350000001</v>
      </c>
      <c r="S4561">
        <f t="shared" si="143"/>
        <v>1.34769905625</v>
      </c>
      <c r="T4561" t="s">
        <v>19</v>
      </c>
    </row>
    <row r="4562" spans="1:20" x14ac:dyDescent="0.25">
      <c r="A4562">
        <v>4561</v>
      </c>
      <c r="B4562" t="s">
        <v>2773</v>
      </c>
      <c r="C4562" t="s">
        <v>149</v>
      </c>
      <c r="D4562" t="str">
        <f t="shared" si="142"/>
        <v>Rother Charles</v>
      </c>
      <c r="E4562" t="s">
        <v>22</v>
      </c>
      <c r="F4562" t="s">
        <v>1028</v>
      </c>
      <c r="G4562" t="s">
        <v>2305</v>
      </c>
      <c r="H4562" t="s">
        <v>1826</v>
      </c>
      <c r="I4562" t="s">
        <v>107</v>
      </c>
      <c r="J4562" t="s">
        <v>19</v>
      </c>
      <c r="K4562" t="str">
        <f>INDEX(Table6[Column1],MATCH(L4562,Table6[Column2]))</f>
        <v>Adults</v>
      </c>
      <c r="L4562">
        <v>49.360640609999997</v>
      </c>
      <c r="M4562" t="str">
        <f>VLOOKUP(L4562,Table1[],2)</f>
        <v>40 - 49</v>
      </c>
      <c r="N4562" t="str">
        <f>INDEX(Table7[Column1],MATCH(O4562,Table7[Column2]))</f>
        <v>Learning Stage</v>
      </c>
      <c r="O4562">
        <v>5.9295392930000004</v>
      </c>
      <c r="P4562" t="str">
        <f>VLOOKUP(O4562,Table13[],2)</f>
        <v>1 - 5</v>
      </c>
      <c r="Q4562" t="str">
        <f>INDEX(Table8[Column1],MATCH(R4562,Table8[Column2]))</f>
        <v>Habitual</v>
      </c>
      <c r="R4562">
        <v>93.472471440000007</v>
      </c>
      <c r="S4562">
        <f t="shared" si="143"/>
        <v>3.89468631</v>
      </c>
      <c r="T4562" t="s">
        <v>19</v>
      </c>
    </row>
    <row r="4563" spans="1:20" x14ac:dyDescent="0.25">
      <c r="A4563">
        <v>4562</v>
      </c>
      <c r="B4563" t="s">
        <v>367</v>
      </c>
      <c r="C4563" t="s">
        <v>1187</v>
      </c>
      <c r="D4563" t="str">
        <f t="shared" si="142"/>
        <v>Campbell Douglas</v>
      </c>
      <c r="E4563" t="s">
        <v>22</v>
      </c>
      <c r="F4563" t="s">
        <v>121</v>
      </c>
      <c r="G4563" t="s">
        <v>1060</v>
      </c>
      <c r="H4563" t="s">
        <v>1061</v>
      </c>
      <c r="I4563" t="s">
        <v>121</v>
      </c>
      <c r="J4563" t="s">
        <v>19</v>
      </c>
      <c r="K4563" t="str">
        <f>INDEX(Table6[Column1],MATCH(L4563,Table6[Column2]))</f>
        <v>Elders</v>
      </c>
      <c r="L4563">
        <v>51.748499469999999</v>
      </c>
      <c r="M4563" t="str">
        <f>VLOOKUP(L4563,Table1[],2)</f>
        <v>50 - 59</v>
      </c>
      <c r="N4563" t="str">
        <f>INDEX(Table7[Column1],MATCH(O4563,Table7[Column2]))</f>
        <v>Learning Stage</v>
      </c>
      <c r="O4563">
        <v>4.4062988089999999</v>
      </c>
      <c r="P4563" t="str">
        <f>VLOOKUP(O4563,Table13[],2)</f>
        <v>1 - 5</v>
      </c>
      <c r="Q4563" t="str">
        <f>INDEX(Table8[Column1],MATCH(R4563,Table8[Column2]))</f>
        <v>Habitual</v>
      </c>
      <c r="R4563">
        <v>100.069908</v>
      </c>
      <c r="S4563">
        <f t="shared" si="143"/>
        <v>4.1695795000000002</v>
      </c>
      <c r="T4563" t="s">
        <v>19</v>
      </c>
    </row>
    <row r="4564" spans="1:20" x14ac:dyDescent="0.25">
      <c r="A4564">
        <v>4563</v>
      </c>
      <c r="B4564" t="s">
        <v>1195</v>
      </c>
      <c r="C4564" t="s">
        <v>245</v>
      </c>
      <c r="D4564" t="str">
        <f t="shared" si="142"/>
        <v>Poole Mary</v>
      </c>
      <c r="E4564" t="s">
        <v>15</v>
      </c>
      <c r="F4564" t="s">
        <v>586</v>
      </c>
      <c r="G4564" t="s">
        <v>17</v>
      </c>
      <c r="H4564" t="s">
        <v>18</v>
      </c>
      <c r="I4564" t="s">
        <v>90</v>
      </c>
      <c r="J4564" t="s">
        <v>19</v>
      </c>
      <c r="K4564" t="str">
        <f>INDEX(Table6[Column1],MATCH(L4564,Table6[Column2]))</f>
        <v>Adults</v>
      </c>
      <c r="L4564">
        <v>49.133642960000003</v>
      </c>
      <c r="M4564" t="str">
        <f>VLOOKUP(L4564,Table1[],2)</f>
        <v>40 - 49</v>
      </c>
      <c r="N4564" t="str">
        <f>INDEX(Table7[Column1],MATCH(O4564,Table7[Column2]))</f>
        <v>Learning Stage</v>
      </c>
      <c r="O4564">
        <v>5.3827458439999996</v>
      </c>
      <c r="P4564" t="str">
        <f>VLOOKUP(O4564,Table13[],2)</f>
        <v>1 - 5</v>
      </c>
      <c r="Q4564" t="str">
        <f>INDEX(Table8[Column1],MATCH(R4564,Table8[Column2]))</f>
        <v>Excused</v>
      </c>
      <c r="R4564">
        <v>127.9886915</v>
      </c>
      <c r="S4564">
        <f t="shared" si="143"/>
        <v>5.3328621458333334</v>
      </c>
      <c r="T4564" t="s">
        <v>19</v>
      </c>
    </row>
    <row r="4565" spans="1:20" x14ac:dyDescent="0.25">
      <c r="A4565">
        <v>4564</v>
      </c>
      <c r="B4565" t="s">
        <v>2388</v>
      </c>
      <c r="C4565" t="s">
        <v>401</v>
      </c>
      <c r="D4565" t="str">
        <f t="shared" si="142"/>
        <v>Gilbert Michael</v>
      </c>
      <c r="E4565" t="s">
        <v>22</v>
      </c>
      <c r="F4565" t="s">
        <v>38</v>
      </c>
      <c r="G4565" t="s">
        <v>820</v>
      </c>
      <c r="H4565" t="s">
        <v>821</v>
      </c>
      <c r="I4565" t="s">
        <v>38</v>
      </c>
      <c r="J4565" t="s">
        <v>19</v>
      </c>
      <c r="K4565" t="str">
        <f>INDEX(Table6[Column1],MATCH(L4565,Table6[Column2]))</f>
        <v>Youth</v>
      </c>
      <c r="L4565">
        <v>28.989626550000001</v>
      </c>
      <c r="M4565" t="str">
        <f>VLOOKUP(L4565,Table1[],2)</f>
        <v>20 - 29</v>
      </c>
      <c r="N4565" t="str">
        <f>INDEX(Table7[Column1],MATCH(O4565,Table7[Column2]))</f>
        <v>Learning Stage</v>
      </c>
      <c r="O4565">
        <v>5.0835765039999998</v>
      </c>
      <c r="P4565" t="str">
        <f>VLOOKUP(O4565,Table13[],2)</f>
        <v>1 - 5</v>
      </c>
      <c r="Q4565" t="str">
        <f>INDEX(Table8[Column1],MATCH(R4565,Table8[Column2]))</f>
        <v>Scheduled</v>
      </c>
      <c r="R4565">
        <v>5.2271923060000001</v>
      </c>
      <c r="S4565">
        <f t="shared" si="143"/>
        <v>0.21779967941666667</v>
      </c>
      <c r="T4565" t="s">
        <v>19</v>
      </c>
    </row>
    <row r="4566" spans="1:20" x14ac:dyDescent="0.25">
      <c r="A4566">
        <v>4565</v>
      </c>
      <c r="B4566" t="s">
        <v>253</v>
      </c>
      <c r="C4566" t="s">
        <v>245</v>
      </c>
      <c r="D4566" t="str">
        <f t="shared" si="142"/>
        <v>Harris Mary</v>
      </c>
      <c r="E4566" t="s">
        <v>15</v>
      </c>
      <c r="F4566" t="s">
        <v>84</v>
      </c>
      <c r="G4566" t="s">
        <v>2305</v>
      </c>
      <c r="H4566" t="s">
        <v>1826</v>
      </c>
      <c r="I4566" t="s">
        <v>84</v>
      </c>
      <c r="J4566" t="s">
        <v>19</v>
      </c>
      <c r="K4566" t="str">
        <f>INDEX(Table6[Column1],MATCH(L4566,Table6[Column2]))</f>
        <v>Young Adults</v>
      </c>
      <c r="L4566">
        <v>32.250790139999999</v>
      </c>
      <c r="M4566" t="str">
        <f>VLOOKUP(L4566,Table1[],2)</f>
        <v>30 - 39</v>
      </c>
      <c r="N4566" t="str">
        <f>INDEX(Table7[Column1],MATCH(O4566,Table7[Column2]))</f>
        <v>Learning Stage</v>
      </c>
      <c r="O4566">
        <v>5.3942933699999998</v>
      </c>
      <c r="P4566" t="str">
        <f>VLOOKUP(O4566,Table13[],2)</f>
        <v>1 - 5</v>
      </c>
      <c r="Q4566" t="str">
        <f>INDEX(Table8[Column1],MATCH(R4566,Table8[Column2]))</f>
        <v>Scheduled</v>
      </c>
      <c r="R4566">
        <v>12.897546849999999</v>
      </c>
      <c r="S4566">
        <f t="shared" si="143"/>
        <v>0.53739778541666661</v>
      </c>
      <c r="T4566" t="s">
        <v>19</v>
      </c>
    </row>
    <row r="4567" spans="1:20" x14ac:dyDescent="0.25">
      <c r="A4567">
        <v>4566</v>
      </c>
      <c r="B4567" t="s">
        <v>1478</v>
      </c>
      <c r="C4567" t="s">
        <v>3976</v>
      </c>
      <c r="D4567" t="str">
        <f t="shared" si="142"/>
        <v>Gauthier Iris</v>
      </c>
      <c r="E4567" t="s">
        <v>15</v>
      </c>
      <c r="F4567" t="s">
        <v>3163</v>
      </c>
      <c r="G4567" t="s">
        <v>2305</v>
      </c>
      <c r="H4567" t="s">
        <v>1826</v>
      </c>
      <c r="I4567" t="s">
        <v>30</v>
      </c>
      <c r="J4567" t="s">
        <v>19</v>
      </c>
      <c r="K4567" t="str">
        <f>INDEX(Table6[Column1],MATCH(L4567,Table6[Column2]))</f>
        <v>Adults</v>
      </c>
      <c r="L4567">
        <v>47.449331309999998</v>
      </c>
      <c r="M4567" t="str">
        <f>VLOOKUP(L4567,Table1[],2)</f>
        <v>40 - 49</v>
      </c>
      <c r="N4567" t="str">
        <f>INDEX(Table7[Column1],MATCH(O4567,Table7[Column2]))</f>
        <v>Learning Stage</v>
      </c>
      <c r="O4567">
        <v>4.5543969329999996</v>
      </c>
      <c r="P4567" t="str">
        <f>VLOOKUP(O4567,Table13[],2)</f>
        <v>1 - 5</v>
      </c>
      <c r="Q4567" t="str">
        <f>INDEX(Table8[Column1],MATCH(R4567,Table8[Column2]))</f>
        <v>Maintained</v>
      </c>
      <c r="R4567">
        <v>54.035521070000001</v>
      </c>
      <c r="S4567">
        <f t="shared" si="143"/>
        <v>2.2514800445833334</v>
      </c>
      <c r="T4567" t="s">
        <v>19</v>
      </c>
    </row>
    <row r="4568" spans="1:20" x14ac:dyDescent="0.25">
      <c r="A4568">
        <v>4567</v>
      </c>
      <c r="B4568" t="s">
        <v>1094</v>
      </c>
      <c r="C4568" t="s">
        <v>2623</v>
      </c>
      <c r="D4568" t="str">
        <f t="shared" si="142"/>
        <v>Sims Francine</v>
      </c>
      <c r="E4568" t="s">
        <v>15</v>
      </c>
      <c r="F4568" t="s">
        <v>127</v>
      </c>
      <c r="G4568" t="s">
        <v>2305</v>
      </c>
      <c r="H4568" t="s">
        <v>1826</v>
      </c>
      <c r="I4568" t="s">
        <v>127</v>
      </c>
      <c r="J4568" t="s">
        <v>19</v>
      </c>
      <c r="K4568" t="str">
        <f>INDEX(Table6[Column1],MATCH(L4568,Table6[Column2]))</f>
        <v>Adults</v>
      </c>
      <c r="L4568">
        <v>41.591474779999999</v>
      </c>
      <c r="M4568" t="str">
        <f>VLOOKUP(L4568,Table1[],2)</f>
        <v>40 - 49</v>
      </c>
      <c r="N4568" t="str">
        <f>INDEX(Table7[Column1],MATCH(O4568,Table7[Column2]))</f>
        <v>Learning Stage</v>
      </c>
      <c r="O4568">
        <v>4.4874043139999999</v>
      </c>
      <c r="P4568" t="str">
        <f>VLOOKUP(O4568,Table13[],2)</f>
        <v>1 - 5</v>
      </c>
      <c r="Q4568" t="str">
        <f>INDEX(Table8[Column1],MATCH(R4568,Table8[Column2]))</f>
        <v>Maintained</v>
      </c>
      <c r="R4568">
        <v>73.012181699999999</v>
      </c>
      <c r="S4568">
        <f t="shared" si="143"/>
        <v>3.0421742374999998</v>
      </c>
      <c r="T4568" t="s">
        <v>19</v>
      </c>
    </row>
    <row r="4569" spans="1:20" x14ac:dyDescent="0.25">
      <c r="A4569">
        <v>4568</v>
      </c>
      <c r="B4569" t="s">
        <v>2891</v>
      </c>
      <c r="C4569" t="s">
        <v>978</v>
      </c>
      <c r="D4569" t="str">
        <f t="shared" si="142"/>
        <v>Cerda Bobby</v>
      </c>
      <c r="E4569" t="s">
        <v>22</v>
      </c>
      <c r="F4569" t="s">
        <v>27</v>
      </c>
      <c r="G4569" t="s">
        <v>2305</v>
      </c>
      <c r="H4569" t="s">
        <v>1826</v>
      </c>
      <c r="I4569" t="s">
        <v>27</v>
      </c>
      <c r="J4569" t="s">
        <v>19</v>
      </c>
      <c r="K4569" t="str">
        <f>INDEX(Table6[Column1],MATCH(L4569,Table6[Column2]))</f>
        <v>Seniors</v>
      </c>
      <c r="L4569">
        <v>65.545231169999994</v>
      </c>
      <c r="M4569" t="str">
        <f>VLOOKUP(L4569,Table1[],2)</f>
        <v>60 and Above</v>
      </c>
      <c r="N4569" t="str">
        <f>INDEX(Table7[Column1],MATCH(O4569,Table7[Column2]))</f>
        <v>Learning Stage</v>
      </c>
      <c r="O4569">
        <v>2.9985060259999998</v>
      </c>
      <c r="P4569" t="str">
        <f>VLOOKUP(O4569,Table13[],2)</f>
        <v>1 - 5</v>
      </c>
      <c r="Q4569" t="str">
        <f>INDEX(Table8[Column1],MATCH(R4569,Table8[Column2]))</f>
        <v>Excused</v>
      </c>
      <c r="R4569">
        <v>138.4273791</v>
      </c>
      <c r="S4569">
        <f t="shared" si="143"/>
        <v>5.7678074624999995</v>
      </c>
      <c r="T4569" t="s">
        <v>19</v>
      </c>
    </row>
    <row r="4570" spans="1:20" x14ac:dyDescent="0.25">
      <c r="A4570">
        <v>4569</v>
      </c>
      <c r="B4570" t="s">
        <v>651</v>
      </c>
      <c r="C4570" t="s">
        <v>396</v>
      </c>
      <c r="D4570" t="str">
        <f t="shared" si="142"/>
        <v>Lawrence Sarah</v>
      </c>
      <c r="E4570" t="s">
        <v>15</v>
      </c>
      <c r="F4570" t="s">
        <v>505</v>
      </c>
      <c r="G4570" t="s">
        <v>17</v>
      </c>
      <c r="H4570" t="s">
        <v>18</v>
      </c>
      <c r="I4570" t="s">
        <v>24</v>
      </c>
      <c r="J4570" t="s">
        <v>19</v>
      </c>
      <c r="K4570" t="str">
        <f>INDEX(Table6[Column1],MATCH(L4570,Table6[Column2]))</f>
        <v>Youth</v>
      </c>
      <c r="L4570">
        <v>28.347717020000001</v>
      </c>
      <c r="M4570" t="str">
        <f>VLOOKUP(L4570,Table1[],2)</f>
        <v>20 - 29</v>
      </c>
      <c r="N4570" t="str">
        <f>INDEX(Table7[Column1],MATCH(O4570,Table7[Column2]))</f>
        <v>Learning Stage</v>
      </c>
      <c r="O4570">
        <v>3.8184721509999999</v>
      </c>
      <c r="P4570" t="str">
        <f>VLOOKUP(O4570,Table13[],2)</f>
        <v>1 - 5</v>
      </c>
      <c r="Q4570" t="str">
        <f>INDEX(Table8[Column1],MATCH(R4570,Table8[Column2]))</f>
        <v>Scheduled</v>
      </c>
      <c r="R4570">
        <v>9.1191729969999997</v>
      </c>
      <c r="S4570">
        <f t="shared" si="143"/>
        <v>0.37996554154166662</v>
      </c>
      <c r="T4570" t="s">
        <v>19</v>
      </c>
    </row>
    <row r="4571" spans="1:20" x14ac:dyDescent="0.25">
      <c r="A4571">
        <v>4570</v>
      </c>
      <c r="B4571" t="s">
        <v>3977</v>
      </c>
      <c r="C4571" t="s">
        <v>975</v>
      </c>
      <c r="D4571" t="str">
        <f t="shared" si="142"/>
        <v>Jurado Clara</v>
      </c>
      <c r="E4571" t="s">
        <v>15</v>
      </c>
      <c r="F4571" t="s">
        <v>242</v>
      </c>
      <c r="G4571" t="s">
        <v>2305</v>
      </c>
      <c r="H4571" t="s">
        <v>1826</v>
      </c>
      <c r="I4571" t="s">
        <v>107</v>
      </c>
      <c r="J4571" t="s">
        <v>19</v>
      </c>
      <c r="K4571" t="str">
        <f>INDEX(Table6[Column1],MATCH(L4571,Table6[Column2]))</f>
        <v>Adults</v>
      </c>
      <c r="L4571">
        <v>40.555751819999998</v>
      </c>
      <c r="M4571" t="str">
        <f>VLOOKUP(L4571,Table1[],2)</f>
        <v>40 - 49</v>
      </c>
      <c r="N4571" t="str">
        <f>INDEX(Table7[Column1],MATCH(O4571,Table7[Column2]))</f>
        <v>Learning Stage</v>
      </c>
      <c r="O4571">
        <v>4.3220433539999998</v>
      </c>
      <c r="P4571" t="str">
        <f>VLOOKUP(O4571,Table13[],2)</f>
        <v>1 - 5</v>
      </c>
      <c r="Q4571" t="str">
        <f>INDEX(Table8[Column1],MATCH(R4571,Table8[Column2]))</f>
        <v>Scheduled</v>
      </c>
      <c r="R4571">
        <v>34.843505579999999</v>
      </c>
      <c r="S4571">
        <f t="shared" si="143"/>
        <v>1.4518127324999999</v>
      </c>
      <c r="T4571" t="s">
        <v>19</v>
      </c>
    </row>
    <row r="4572" spans="1:20" x14ac:dyDescent="0.25">
      <c r="A4572">
        <v>4571</v>
      </c>
      <c r="B4572" t="s">
        <v>3978</v>
      </c>
      <c r="C4572" t="s">
        <v>1133</v>
      </c>
      <c r="D4572" t="str">
        <f t="shared" si="142"/>
        <v>Contreras Juanita</v>
      </c>
      <c r="E4572" t="s">
        <v>15</v>
      </c>
      <c r="F4572" t="s">
        <v>24</v>
      </c>
      <c r="G4572" t="s">
        <v>17</v>
      </c>
      <c r="H4572" t="s">
        <v>18</v>
      </c>
      <c r="I4572" t="s">
        <v>24</v>
      </c>
      <c r="J4572" t="s">
        <v>19</v>
      </c>
      <c r="K4572" t="str">
        <f>INDEX(Table6[Column1],MATCH(L4572,Table6[Column2]))</f>
        <v>Youth</v>
      </c>
      <c r="L4572">
        <v>27.43018116</v>
      </c>
      <c r="M4572" t="str">
        <f>VLOOKUP(L4572,Table1[],2)</f>
        <v>20 - 29</v>
      </c>
      <c r="N4572" t="str">
        <f>INDEX(Table7[Column1],MATCH(O4572,Table7[Column2]))</f>
        <v>Learning Stage</v>
      </c>
      <c r="O4572">
        <v>3.1416275200000001</v>
      </c>
      <c r="P4572" t="str">
        <f>VLOOKUP(O4572,Table13[],2)</f>
        <v>1 - 5</v>
      </c>
      <c r="Q4572" t="str">
        <f>INDEX(Table8[Column1],MATCH(R4572,Table8[Column2]))</f>
        <v>Scheduled</v>
      </c>
      <c r="R4572">
        <v>0</v>
      </c>
      <c r="S4572">
        <f t="shared" si="143"/>
        <v>0</v>
      </c>
      <c r="T4572" t="s">
        <v>19</v>
      </c>
    </row>
    <row r="4573" spans="1:20" x14ac:dyDescent="0.25">
      <c r="A4573">
        <v>4572</v>
      </c>
      <c r="B4573" t="s">
        <v>280</v>
      </c>
      <c r="C4573" t="s">
        <v>1549</v>
      </c>
      <c r="D4573" t="str">
        <f t="shared" si="142"/>
        <v>Armstrong Benjamin</v>
      </c>
      <c r="E4573" t="s">
        <v>22</v>
      </c>
      <c r="F4573" t="s">
        <v>1489</v>
      </c>
      <c r="G4573" t="s">
        <v>17</v>
      </c>
      <c r="H4573" t="s">
        <v>18</v>
      </c>
      <c r="I4573" t="s">
        <v>169</v>
      </c>
      <c r="J4573" t="s">
        <v>19</v>
      </c>
      <c r="K4573" t="str">
        <f>INDEX(Table6[Column1],MATCH(L4573,Table6[Column2]))</f>
        <v>Adults</v>
      </c>
      <c r="L4573">
        <v>46.307413529999998</v>
      </c>
      <c r="M4573" t="str">
        <f>VLOOKUP(L4573,Table1[],2)</f>
        <v>40 - 49</v>
      </c>
      <c r="N4573" t="str">
        <f>INDEX(Table7[Column1],MATCH(O4573,Table7[Column2]))</f>
        <v>Learning Stage</v>
      </c>
      <c r="O4573">
        <v>3.5736058239999999</v>
      </c>
      <c r="P4573" t="str">
        <f>VLOOKUP(O4573,Table13[],2)</f>
        <v>1 - 5</v>
      </c>
      <c r="Q4573" t="str">
        <f>INDEX(Table8[Column1],MATCH(R4573,Table8[Column2]))</f>
        <v>Scheduled</v>
      </c>
      <c r="R4573">
        <v>38.38328087</v>
      </c>
      <c r="S4573">
        <f t="shared" si="143"/>
        <v>1.5993033695833334</v>
      </c>
      <c r="T4573" t="s">
        <v>19</v>
      </c>
    </row>
    <row r="4574" spans="1:20" x14ac:dyDescent="0.25">
      <c r="A4574">
        <v>4573</v>
      </c>
      <c r="B4574" t="s">
        <v>1372</v>
      </c>
      <c r="C4574" t="s">
        <v>2090</v>
      </c>
      <c r="D4574" t="str">
        <f t="shared" si="142"/>
        <v>Frazier Donnie</v>
      </c>
      <c r="E4574" t="s">
        <v>22</v>
      </c>
      <c r="F4574" t="s">
        <v>33</v>
      </c>
      <c r="G4574" t="s">
        <v>17</v>
      </c>
      <c r="H4574" t="s">
        <v>18</v>
      </c>
      <c r="I4574" t="s">
        <v>33</v>
      </c>
      <c r="J4574" t="s">
        <v>19</v>
      </c>
      <c r="K4574" t="str">
        <f>INDEX(Table6[Column1],MATCH(L4574,Table6[Column2]))</f>
        <v>Adults</v>
      </c>
      <c r="L4574">
        <v>48.672608570000001</v>
      </c>
      <c r="M4574" t="str">
        <f>VLOOKUP(L4574,Table1[],2)</f>
        <v>40 - 49</v>
      </c>
      <c r="N4574" t="str">
        <f>INDEX(Table7[Column1],MATCH(O4574,Table7[Column2]))</f>
        <v>Fitting in Stage</v>
      </c>
      <c r="O4574">
        <v>7.3866742949999997</v>
      </c>
      <c r="P4574" t="str">
        <f>VLOOKUP(O4574,Table13[],2)</f>
        <v>6 - 10</v>
      </c>
      <c r="Q4574" t="str">
        <f>INDEX(Table8[Column1],MATCH(R4574,Table8[Column2]))</f>
        <v>Habitual</v>
      </c>
      <c r="R4574">
        <v>98.836245660000003</v>
      </c>
      <c r="S4574">
        <f t="shared" si="143"/>
        <v>4.1181769025000001</v>
      </c>
      <c r="T4574" t="s">
        <v>19</v>
      </c>
    </row>
    <row r="4575" spans="1:20" x14ac:dyDescent="0.25">
      <c r="A4575">
        <v>4574</v>
      </c>
      <c r="B4575" t="s">
        <v>3385</v>
      </c>
      <c r="C4575" t="s">
        <v>651</v>
      </c>
      <c r="D4575" t="str">
        <f t="shared" si="142"/>
        <v>McCarthy Lawrence</v>
      </c>
      <c r="E4575" t="s">
        <v>22</v>
      </c>
      <c r="F4575" t="s">
        <v>169</v>
      </c>
      <c r="G4575" t="s">
        <v>2305</v>
      </c>
      <c r="H4575" t="s">
        <v>1826</v>
      </c>
      <c r="I4575" t="s">
        <v>169</v>
      </c>
      <c r="J4575" t="s">
        <v>19</v>
      </c>
      <c r="K4575" t="str">
        <f>INDEX(Table6[Column1],MATCH(L4575,Table6[Column2]))</f>
        <v>Elders</v>
      </c>
      <c r="L4575">
        <v>52.17377596</v>
      </c>
      <c r="M4575" t="str">
        <f>VLOOKUP(L4575,Table1[],2)</f>
        <v>50 - 59</v>
      </c>
      <c r="N4575" t="str">
        <f>INDEX(Table7[Column1],MATCH(O4575,Table7[Column2]))</f>
        <v>Learning Stage</v>
      </c>
      <c r="O4575">
        <v>3.516292338</v>
      </c>
      <c r="P4575" t="str">
        <f>VLOOKUP(O4575,Table13[],2)</f>
        <v>1 - 5</v>
      </c>
      <c r="Q4575" t="str">
        <f>INDEX(Table8[Column1],MATCH(R4575,Table8[Column2]))</f>
        <v>Habitual</v>
      </c>
      <c r="R4575">
        <v>101.5337595</v>
      </c>
      <c r="S4575">
        <f t="shared" si="143"/>
        <v>4.2305733124999998</v>
      </c>
      <c r="T4575" t="s">
        <v>19</v>
      </c>
    </row>
    <row r="4576" spans="1:20" x14ac:dyDescent="0.25">
      <c r="A4576">
        <v>4575</v>
      </c>
      <c r="B4576" t="s">
        <v>3979</v>
      </c>
      <c r="C4576" t="s">
        <v>194</v>
      </c>
      <c r="D4576" t="str">
        <f t="shared" si="142"/>
        <v>Hsu Florence</v>
      </c>
      <c r="E4576" t="s">
        <v>15</v>
      </c>
      <c r="F4576" t="s">
        <v>38</v>
      </c>
      <c r="G4576" t="s">
        <v>820</v>
      </c>
      <c r="H4576" t="s">
        <v>821</v>
      </c>
      <c r="I4576" t="s">
        <v>38</v>
      </c>
      <c r="J4576" t="s">
        <v>19</v>
      </c>
      <c r="K4576" t="str">
        <f>INDEX(Table6[Column1],MATCH(L4576,Table6[Column2]))</f>
        <v>Adults</v>
      </c>
      <c r="L4576">
        <v>43.751830169999998</v>
      </c>
      <c r="M4576" t="str">
        <f>VLOOKUP(L4576,Table1[],2)</f>
        <v>40 - 49</v>
      </c>
      <c r="N4576" t="str">
        <f>INDEX(Table7[Column1],MATCH(O4576,Table7[Column2]))</f>
        <v>Learning Stage</v>
      </c>
      <c r="O4576">
        <v>5.3927131609999996</v>
      </c>
      <c r="P4576" t="str">
        <f>VLOOKUP(O4576,Table13[],2)</f>
        <v>1 - 5</v>
      </c>
      <c r="Q4576" t="str">
        <f>INDEX(Table8[Column1],MATCH(R4576,Table8[Column2]))</f>
        <v>Maintained</v>
      </c>
      <c r="R4576">
        <v>69.957695099999995</v>
      </c>
      <c r="S4576">
        <f t="shared" si="143"/>
        <v>2.9149039624999999</v>
      </c>
      <c r="T4576" t="s">
        <v>19</v>
      </c>
    </row>
    <row r="4577" spans="1:20" x14ac:dyDescent="0.25">
      <c r="A4577">
        <v>4576</v>
      </c>
      <c r="B4577" t="s">
        <v>341</v>
      </c>
      <c r="C4577" t="s">
        <v>972</v>
      </c>
      <c r="D4577" t="str">
        <f t="shared" si="142"/>
        <v>Fernandez Joan</v>
      </c>
      <c r="E4577" t="s">
        <v>15</v>
      </c>
      <c r="F4577" t="s">
        <v>2398</v>
      </c>
      <c r="G4577" t="s">
        <v>17</v>
      </c>
      <c r="H4577" t="s">
        <v>18</v>
      </c>
      <c r="I4577" t="s">
        <v>87</v>
      </c>
      <c r="J4577" t="s">
        <v>19</v>
      </c>
      <c r="K4577" t="str">
        <f>INDEX(Table6[Column1],MATCH(L4577,Table6[Column2]))</f>
        <v>Adults</v>
      </c>
      <c r="L4577">
        <v>43.951438099999997</v>
      </c>
      <c r="M4577" t="str">
        <f>VLOOKUP(L4577,Table1[],2)</f>
        <v>40 - 49</v>
      </c>
      <c r="N4577" t="str">
        <f>INDEX(Table7[Column1],MATCH(O4577,Table7[Column2]))</f>
        <v>Learning Stage</v>
      </c>
      <c r="O4577">
        <v>5.3765387479999998</v>
      </c>
      <c r="P4577" t="str">
        <f>VLOOKUP(O4577,Table13[],2)</f>
        <v>1 - 5</v>
      </c>
      <c r="Q4577" t="str">
        <f>INDEX(Table8[Column1],MATCH(R4577,Table8[Column2]))</f>
        <v>Habitual</v>
      </c>
      <c r="R4577">
        <v>101.9928632</v>
      </c>
      <c r="S4577">
        <f t="shared" si="143"/>
        <v>4.2497026333333334</v>
      </c>
      <c r="T4577" t="s">
        <v>19</v>
      </c>
    </row>
    <row r="4578" spans="1:20" x14ac:dyDescent="0.25">
      <c r="A4578">
        <v>4577</v>
      </c>
      <c r="B4578" t="s">
        <v>2144</v>
      </c>
      <c r="C4578" t="s">
        <v>3980</v>
      </c>
      <c r="D4578" t="str">
        <f t="shared" si="142"/>
        <v>Warner Elane</v>
      </c>
      <c r="E4578" t="s">
        <v>15</v>
      </c>
      <c r="F4578" t="s">
        <v>100</v>
      </c>
      <c r="G4578" t="s">
        <v>2305</v>
      </c>
      <c r="H4578" t="s">
        <v>1826</v>
      </c>
      <c r="I4578" t="s">
        <v>101</v>
      </c>
      <c r="J4578" t="s">
        <v>19</v>
      </c>
      <c r="K4578" t="str">
        <f>INDEX(Table6[Column1],MATCH(L4578,Table6[Column2]))</f>
        <v>Elders</v>
      </c>
      <c r="L4578">
        <v>52.455403969999999</v>
      </c>
      <c r="M4578" t="str">
        <f>VLOOKUP(L4578,Table1[],2)</f>
        <v>50 - 59</v>
      </c>
      <c r="N4578" t="str">
        <f>INDEX(Table7[Column1],MATCH(O4578,Table7[Column2]))</f>
        <v>Learning Stage</v>
      </c>
      <c r="O4578">
        <v>4.4228179689999996</v>
      </c>
      <c r="P4578" t="str">
        <f>VLOOKUP(O4578,Table13[],2)</f>
        <v>1 - 5</v>
      </c>
      <c r="Q4578" t="str">
        <f>INDEX(Table8[Column1],MATCH(R4578,Table8[Column2]))</f>
        <v>Habitual</v>
      </c>
      <c r="R4578">
        <v>90.172115959999999</v>
      </c>
      <c r="S4578">
        <f t="shared" si="143"/>
        <v>3.7571714983333333</v>
      </c>
      <c r="T4578" t="s">
        <v>19</v>
      </c>
    </row>
    <row r="4579" spans="1:20" x14ac:dyDescent="0.25">
      <c r="A4579">
        <v>4578</v>
      </c>
      <c r="B4579" t="s">
        <v>3337</v>
      </c>
      <c r="C4579" t="s">
        <v>26</v>
      </c>
      <c r="D4579" t="str">
        <f t="shared" si="142"/>
        <v>Roche Chester</v>
      </c>
      <c r="E4579" t="s">
        <v>22</v>
      </c>
      <c r="F4579" t="s">
        <v>38</v>
      </c>
      <c r="G4579" t="s">
        <v>820</v>
      </c>
      <c r="H4579" t="s">
        <v>821</v>
      </c>
      <c r="I4579" t="s">
        <v>38</v>
      </c>
      <c r="J4579" t="s">
        <v>19</v>
      </c>
      <c r="K4579" t="str">
        <f>INDEX(Table6[Column1],MATCH(L4579,Table6[Column2]))</f>
        <v>Adults</v>
      </c>
      <c r="L4579">
        <v>47.729878579999998</v>
      </c>
      <c r="M4579" t="str">
        <f>VLOOKUP(L4579,Table1[],2)</f>
        <v>40 - 49</v>
      </c>
      <c r="N4579" t="str">
        <f>INDEX(Table7[Column1],MATCH(O4579,Table7[Column2]))</f>
        <v>Learning Stage</v>
      </c>
      <c r="O4579">
        <v>3.4904751940000001</v>
      </c>
      <c r="P4579" t="str">
        <f>VLOOKUP(O4579,Table13[],2)</f>
        <v>1 - 5</v>
      </c>
      <c r="Q4579" t="str">
        <f>INDEX(Table8[Column1],MATCH(R4579,Table8[Column2]))</f>
        <v>Habitual</v>
      </c>
      <c r="R4579">
        <v>83.543678979999996</v>
      </c>
      <c r="S4579">
        <f t="shared" si="143"/>
        <v>3.4809866241666665</v>
      </c>
      <c r="T4579" t="s">
        <v>19</v>
      </c>
    </row>
    <row r="4580" spans="1:20" x14ac:dyDescent="0.25">
      <c r="A4580">
        <v>4579</v>
      </c>
      <c r="B4580" t="s">
        <v>2816</v>
      </c>
      <c r="C4580" t="s">
        <v>52</v>
      </c>
      <c r="D4580" t="str">
        <f t="shared" si="142"/>
        <v>Moses John</v>
      </c>
      <c r="E4580" t="s">
        <v>22</v>
      </c>
      <c r="F4580" t="s">
        <v>452</v>
      </c>
      <c r="G4580" t="s">
        <v>17</v>
      </c>
      <c r="H4580" t="s">
        <v>18</v>
      </c>
      <c r="I4580" t="s">
        <v>407</v>
      </c>
      <c r="J4580" t="s">
        <v>19</v>
      </c>
      <c r="K4580" t="str">
        <f>INDEX(Table6[Column1],MATCH(L4580,Table6[Column2]))</f>
        <v>Young Adults</v>
      </c>
      <c r="L4580">
        <v>37.906981539999997</v>
      </c>
      <c r="M4580" t="str">
        <f>VLOOKUP(L4580,Table1[],2)</f>
        <v>30 - 39</v>
      </c>
      <c r="N4580" t="str">
        <f>INDEX(Table7[Column1],MATCH(O4580,Table7[Column2]))</f>
        <v>Learning Stage</v>
      </c>
      <c r="O4580">
        <v>4.2988342670000002</v>
      </c>
      <c r="P4580" t="str">
        <f>VLOOKUP(O4580,Table13[],2)</f>
        <v>1 - 5</v>
      </c>
      <c r="Q4580" t="str">
        <f>INDEX(Table8[Column1],MATCH(R4580,Table8[Column2]))</f>
        <v>Scheduled</v>
      </c>
      <c r="R4580">
        <v>35.064709030000003</v>
      </c>
      <c r="S4580">
        <f t="shared" si="143"/>
        <v>1.4610295429166669</v>
      </c>
      <c r="T4580" t="s">
        <v>19</v>
      </c>
    </row>
    <row r="4581" spans="1:20" x14ac:dyDescent="0.25">
      <c r="A4581">
        <v>4580</v>
      </c>
      <c r="B4581" t="s">
        <v>124</v>
      </c>
      <c r="C4581" t="s">
        <v>1804</v>
      </c>
      <c r="D4581" t="str">
        <f t="shared" si="142"/>
        <v>Kelley Ruben</v>
      </c>
      <c r="E4581" t="s">
        <v>22</v>
      </c>
      <c r="F4581" t="s">
        <v>407</v>
      </c>
      <c r="G4581" t="s">
        <v>2305</v>
      </c>
      <c r="H4581" t="s">
        <v>1826</v>
      </c>
      <c r="I4581" t="s">
        <v>407</v>
      </c>
      <c r="J4581" t="s">
        <v>19</v>
      </c>
      <c r="K4581" t="str">
        <f>INDEX(Table6[Column1],MATCH(L4581,Table6[Column2]))</f>
        <v>Adults</v>
      </c>
      <c r="L4581">
        <v>44.01963233</v>
      </c>
      <c r="M4581" t="str">
        <f>VLOOKUP(L4581,Table1[],2)</f>
        <v>40 - 49</v>
      </c>
      <c r="N4581" t="str">
        <f>INDEX(Table7[Column1],MATCH(O4581,Table7[Column2]))</f>
        <v>Learning Stage</v>
      </c>
      <c r="O4581">
        <v>5.9974397379999997</v>
      </c>
      <c r="P4581" t="str">
        <f>VLOOKUP(O4581,Table13[],2)</f>
        <v>1 - 5</v>
      </c>
      <c r="Q4581" t="str">
        <f>INDEX(Table8[Column1],MATCH(R4581,Table8[Column2]))</f>
        <v>Scheduled</v>
      </c>
      <c r="R4581">
        <v>38.845334129999998</v>
      </c>
      <c r="S4581">
        <f t="shared" si="143"/>
        <v>1.6185555887499998</v>
      </c>
      <c r="T4581" t="s">
        <v>19</v>
      </c>
    </row>
    <row r="4582" spans="1:20" x14ac:dyDescent="0.25">
      <c r="A4582">
        <v>4581</v>
      </c>
      <c r="B4582" t="s">
        <v>421</v>
      </c>
      <c r="C4582" t="s">
        <v>965</v>
      </c>
      <c r="D4582" t="str">
        <f t="shared" si="142"/>
        <v>Mitchell Kimberly</v>
      </c>
      <c r="E4582" t="s">
        <v>15</v>
      </c>
      <c r="F4582" t="s">
        <v>38</v>
      </c>
      <c r="G4582" t="s">
        <v>820</v>
      </c>
      <c r="H4582" t="s">
        <v>821</v>
      </c>
      <c r="I4582" t="s">
        <v>38</v>
      </c>
      <c r="J4582" t="s">
        <v>19</v>
      </c>
      <c r="K4582" t="str">
        <f>INDEX(Table6[Column1],MATCH(L4582,Table6[Column2]))</f>
        <v>Young Adults</v>
      </c>
      <c r="L4582">
        <v>30.320591700000001</v>
      </c>
      <c r="M4582" t="str">
        <f>VLOOKUP(L4582,Table1[],2)</f>
        <v>30 - 39</v>
      </c>
      <c r="N4582" t="str">
        <f>INDEX(Table7[Column1],MATCH(O4582,Table7[Column2]))</f>
        <v>Learning Stage</v>
      </c>
      <c r="O4582">
        <v>4.491385899</v>
      </c>
      <c r="P4582" t="str">
        <f>VLOOKUP(O4582,Table13[],2)</f>
        <v>1 - 5</v>
      </c>
      <c r="Q4582" t="str">
        <f>INDEX(Table8[Column1],MATCH(R4582,Table8[Column2]))</f>
        <v>Scheduled</v>
      </c>
      <c r="R4582">
        <v>0</v>
      </c>
      <c r="S4582">
        <f t="shared" si="143"/>
        <v>0</v>
      </c>
      <c r="T4582" t="s">
        <v>19</v>
      </c>
    </row>
    <row r="4583" spans="1:20" x14ac:dyDescent="0.25">
      <c r="A4583">
        <v>4582</v>
      </c>
      <c r="B4583" t="s">
        <v>3981</v>
      </c>
      <c r="C4583" t="s">
        <v>418</v>
      </c>
      <c r="D4583" t="str">
        <f t="shared" si="142"/>
        <v>McHugh Diana</v>
      </c>
      <c r="E4583" t="s">
        <v>15</v>
      </c>
      <c r="F4583" t="s">
        <v>38</v>
      </c>
      <c r="G4583" t="s">
        <v>820</v>
      </c>
      <c r="H4583" t="s">
        <v>821</v>
      </c>
      <c r="I4583" t="s">
        <v>38</v>
      </c>
      <c r="J4583" t="s">
        <v>19</v>
      </c>
      <c r="K4583" t="str">
        <f>INDEX(Table6[Column1],MATCH(L4583,Table6[Column2]))</f>
        <v>Young Adults</v>
      </c>
      <c r="L4583">
        <v>36.004529470000001</v>
      </c>
      <c r="M4583" t="str">
        <f>VLOOKUP(L4583,Table1[],2)</f>
        <v>30 - 39</v>
      </c>
      <c r="N4583" t="str">
        <f>INDEX(Table7[Column1],MATCH(O4583,Table7[Column2]))</f>
        <v>Fitting in Stage</v>
      </c>
      <c r="O4583">
        <v>6.1070241320000003</v>
      </c>
      <c r="P4583" t="str">
        <f>VLOOKUP(O4583,Table13[],2)</f>
        <v>6 - 10</v>
      </c>
      <c r="Q4583" t="str">
        <f>INDEX(Table8[Column1],MATCH(R4583,Table8[Column2]))</f>
        <v>Scheduled</v>
      </c>
      <c r="R4583">
        <v>0</v>
      </c>
      <c r="S4583">
        <f t="shared" si="143"/>
        <v>0</v>
      </c>
      <c r="T4583" t="s">
        <v>19</v>
      </c>
    </row>
    <row r="4584" spans="1:20" x14ac:dyDescent="0.25">
      <c r="A4584">
        <v>4583</v>
      </c>
      <c r="B4584" t="s">
        <v>3982</v>
      </c>
      <c r="C4584" t="s">
        <v>3983</v>
      </c>
      <c r="D4584" t="str">
        <f t="shared" si="142"/>
        <v>Fain Merlin</v>
      </c>
      <c r="E4584" t="s">
        <v>22</v>
      </c>
      <c r="F4584" t="s">
        <v>30</v>
      </c>
      <c r="G4584" t="s">
        <v>611</v>
      </c>
      <c r="H4584" t="s">
        <v>612</v>
      </c>
      <c r="I4584" t="s">
        <v>30</v>
      </c>
      <c r="J4584" t="s">
        <v>19</v>
      </c>
      <c r="K4584" t="str">
        <f>INDEX(Table6[Column1],MATCH(L4584,Table6[Column2]))</f>
        <v>Young Adults</v>
      </c>
      <c r="L4584">
        <v>39.154777150000001</v>
      </c>
      <c r="M4584" t="str">
        <f>VLOOKUP(L4584,Table1[],2)</f>
        <v>30 - 39</v>
      </c>
      <c r="N4584" t="str">
        <f>INDEX(Table7[Column1],MATCH(O4584,Table7[Column2]))</f>
        <v>Fitting in Stage</v>
      </c>
      <c r="O4584">
        <v>6.9145761480000001</v>
      </c>
      <c r="P4584" t="str">
        <f>VLOOKUP(O4584,Table13[],2)</f>
        <v>6 - 10</v>
      </c>
      <c r="Q4584" t="str">
        <f>INDEX(Table8[Column1],MATCH(R4584,Table8[Column2]))</f>
        <v>Maintained</v>
      </c>
      <c r="R4584">
        <v>54.597537629999998</v>
      </c>
      <c r="S4584">
        <f t="shared" si="143"/>
        <v>2.2748974012500001</v>
      </c>
      <c r="T4584" t="s">
        <v>19</v>
      </c>
    </row>
    <row r="4585" spans="1:20" x14ac:dyDescent="0.25">
      <c r="A4585">
        <v>4584</v>
      </c>
      <c r="B4585" t="s">
        <v>1175</v>
      </c>
      <c r="C4585" t="s">
        <v>62</v>
      </c>
      <c r="D4585" t="str">
        <f t="shared" si="142"/>
        <v>Fowler Thomas</v>
      </c>
      <c r="E4585" t="s">
        <v>22</v>
      </c>
      <c r="F4585" t="s">
        <v>33</v>
      </c>
      <c r="G4585" t="s">
        <v>17</v>
      </c>
      <c r="H4585" t="s">
        <v>18</v>
      </c>
      <c r="I4585" t="s">
        <v>33</v>
      </c>
      <c r="J4585" t="s">
        <v>19</v>
      </c>
      <c r="K4585" t="str">
        <f>INDEX(Table6[Column1],MATCH(L4585,Table6[Column2]))</f>
        <v>Youth</v>
      </c>
      <c r="L4585">
        <v>22.406368950000001</v>
      </c>
      <c r="M4585" t="str">
        <f>VLOOKUP(L4585,Table1[],2)</f>
        <v>20 - 29</v>
      </c>
      <c r="N4585" t="str">
        <f>INDEX(Table7[Column1],MATCH(O4585,Table7[Column2]))</f>
        <v>Learning Stage</v>
      </c>
      <c r="O4585">
        <v>2.4232064050000002</v>
      </c>
      <c r="P4585" t="str">
        <f>VLOOKUP(O4585,Table13[],2)</f>
        <v>1 - 5</v>
      </c>
      <c r="Q4585" t="str">
        <f>INDEX(Table8[Column1],MATCH(R4585,Table8[Column2]))</f>
        <v>Scheduled</v>
      </c>
      <c r="R4585">
        <v>0</v>
      </c>
      <c r="S4585">
        <f t="shared" si="143"/>
        <v>0</v>
      </c>
      <c r="T4585" t="s">
        <v>19</v>
      </c>
    </row>
    <row r="4586" spans="1:20" x14ac:dyDescent="0.25">
      <c r="A4586">
        <v>4585</v>
      </c>
      <c r="B4586" t="s">
        <v>3984</v>
      </c>
      <c r="C4586" t="s">
        <v>1187</v>
      </c>
      <c r="D4586" t="str">
        <f t="shared" si="142"/>
        <v>Fagin Douglas</v>
      </c>
      <c r="E4586" t="s">
        <v>22</v>
      </c>
      <c r="F4586" t="s">
        <v>38</v>
      </c>
      <c r="G4586" t="s">
        <v>820</v>
      </c>
      <c r="H4586" t="s">
        <v>821</v>
      </c>
      <c r="I4586" t="s">
        <v>38</v>
      </c>
      <c r="J4586" t="s">
        <v>19</v>
      </c>
      <c r="K4586" t="str">
        <f>INDEX(Table6[Column1],MATCH(L4586,Table6[Column2]))</f>
        <v>Young Adults</v>
      </c>
      <c r="L4586">
        <v>30.108020289999999</v>
      </c>
      <c r="M4586" t="str">
        <f>VLOOKUP(L4586,Table1[],2)</f>
        <v>30 - 39</v>
      </c>
      <c r="N4586" t="str">
        <f>INDEX(Table7[Column1],MATCH(O4586,Table7[Column2]))</f>
        <v>Learning Stage</v>
      </c>
      <c r="O4586">
        <v>3.6243691400000002</v>
      </c>
      <c r="P4586" t="str">
        <f>VLOOKUP(O4586,Table13[],2)</f>
        <v>1 - 5</v>
      </c>
      <c r="Q4586" t="str">
        <f>INDEX(Table8[Column1],MATCH(R4586,Table8[Column2]))</f>
        <v>Scheduled</v>
      </c>
      <c r="R4586">
        <v>0</v>
      </c>
      <c r="S4586">
        <f t="shared" si="143"/>
        <v>0</v>
      </c>
      <c r="T4586" t="s">
        <v>19</v>
      </c>
    </row>
    <row r="4587" spans="1:20" x14ac:dyDescent="0.25">
      <c r="A4587">
        <v>4586</v>
      </c>
      <c r="B4587" t="s">
        <v>1425</v>
      </c>
      <c r="C4587" t="s">
        <v>965</v>
      </c>
      <c r="D4587" t="str">
        <f t="shared" si="142"/>
        <v>Evans Kimberly</v>
      </c>
      <c r="E4587" t="s">
        <v>15</v>
      </c>
      <c r="F4587" t="s">
        <v>176</v>
      </c>
      <c r="G4587" t="s">
        <v>2305</v>
      </c>
      <c r="H4587" t="s">
        <v>1826</v>
      </c>
      <c r="I4587" t="s">
        <v>134</v>
      </c>
      <c r="J4587" t="s">
        <v>19</v>
      </c>
      <c r="K4587" t="str">
        <f>INDEX(Table6[Column1],MATCH(L4587,Table6[Column2]))</f>
        <v>Adults</v>
      </c>
      <c r="L4587">
        <v>43.84223162</v>
      </c>
      <c r="M4587" t="str">
        <f>VLOOKUP(L4587,Table1[],2)</f>
        <v>40 - 49</v>
      </c>
      <c r="N4587" t="str">
        <f>INDEX(Table7[Column1],MATCH(O4587,Table7[Column2]))</f>
        <v>Learning Stage</v>
      </c>
      <c r="O4587">
        <v>5.7104051340000002</v>
      </c>
      <c r="P4587" t="str">
        <f>VLOOKUP(O4587,Table13[],2)</f>
        <v>1 - 5</v>
      </c>
      <c r="Q4587" t="str">
        <f>INDEX(Table8[Column1],MATCH(R4587,Table8[Column2]))</f>
        <v>Maintained</v>
      </c>
      <c r="R4587">
        <v>76.646852890000005</v>
      </c>
      <c r="S4587">
        <f t="shared" si="143"/>
        <v>3.193618870416667</v>
      </c>
      <c r="T4587" t="s">
        <v>19</v>
      </c>
    </row>
    <row r="4588" spans="1:20" x14ac:dyDescent="0.25">
      <c r="A4588">
        <v>4587</v>
      </c>
      <c r="B4588" t="s">
        <v>3165</v>
      </c>
      <c r="C4588" t="s">
        <v>89</v>
      </c>
      <c r="D4588" t="str">
        <f t="shared" si="142"/>
        <v>Fields Joseph</v>
      </c>
      <c r="E4588" t="s">
        <v>22</v>
      </c>
      <c r="F4588" t="s">
        <v>2674</v>
      </c>
      <c r="G4588" t="s">
        <v>2305</v>
      </c>
      <c r="H4588" t="s">
        <v>1826</v>
      </c>
      <c r="I4588" t="s">
        <v>107</v>
      </c>
      <c r="J4588" t="s">
        <v>19</v>
      </c>
      <c r="K4588" t="str">
        <f>INDEX(Table6[Column1],MATCH(L4588,Table6[Column2]))</f>
        <v>Young Adults</v>
      </c>
      <c r="L4588">
        <v>39.61758081</v>
      </c>
      <c r="M4588" t="str">
        <f>VLOOKUP(L4588,Table1[],2)</f>
        <v>30 - 39</v>
      </c>
      <c r="N4588" t="str">
        <f>INDEX(Table7[Column1],MATCH(O4588,Table7[Column2]))</f>
        <v>Fitting in Stage</v>
      </c>
      <c r="O4588">
        <v>6.7213961129999999</v>
      </c>
      <c r="P4588" t="str">
        <f>VLOOKUP(O4588,Table13[],2)</f>
        <v>6 - 10</v>
      </c>
      <c r="Q4588" t="str">
        <f>INDEX(Table8[Column1],MATCH(R4588,Table8[Column2]))</f>
        <v>Maintained</v>
      </c>
      <c r="R4588">
        <v>46.236025820000002</v>
      </c>
      <c r="S4588">
        <f t="shared" si="143"/>
        <v>1.9265010758333334</v>
      </c>
      <c r="T4588" t="s">
        <v>19</v>
      </c>
    </row>
    <row r="4589" spans="1:20" x14ac:dyDescent="0.25">
      <c r="A4589">
        <v>4588</v>
      </c>
      <c r="B4589" t="s">
        <v>3247</v>
      </c>
      <c r="C4589" t="s">
        <v>3576</v>
      </c>
      <c r="D4589" t="str">
        <f t="shared" si="142"/>
        <v>Robison Nina</v>
      </c>
      <c r="E4589" t="s">
        <v>15</v>
      </c>
      <c r="F4589" t="s">
        <v>38</v>
      </c>
      <c r="G4589" t="s">
        <v>1060</v>
      </c>
      <c r="H4589" t="s">
        <v>1061</v>
      </c>
      <c r="I4589" t="s">
        <v>38</v>
      </c>
      <c r="J4589" t="s">
        <v>19</v>
      </c>
      <c r="K4589" t="str">
        <f>INDEX(Table6[Column1],MATCH(L4589,Table6[Column2]))</f>
        <v>Teenagers</v>
      </c>
      <c r="L4589">
        <v>15.66484651</v>
      </c>
      <c r="M4589" t="e">
        <f>VLOOKUP(L4589,Table1[],2)</f>
        <v>#N/A</v>
      </c>
      <c r="N4589" t="str">
        <f>INDEX(Table7[Column1],MATCH(O4589,Table7[Column2]))</f>
        <v>Learning Stage</v>
      </c>
      <c r="O4589">
        <v>3.3860129579999998</v>
      </c>
      <c r="P4589" t="str">
        <f>VLOOKUP(O4589,Table13[],2)</f>
        <v>1 - 5</v>
      </c>
      <c r="Q4589" t="str">
        <f>INDEX(Table8[Column1],MATCH(R4589,Table8[Column2]))</f>
        <v>Scheduled</v>
      </c>
      <c r="R4589">
        <v>0</v>
      </c>
      <c r="S4589">
        <f t="shared" si="143"/>
        <v>0</v>
      </c>
      <c r="T4589" t="s">
        <v>19</v>
      </c>
    </row>
    <row r="4590" spans="1:20" x14ac:dyDescent="0.25">
      <c r="A4590">
        <v>4589</v>
      </c>
      <c r="B4590" t="s">
        <v>160</v>
      </c>
      <c r="C4590" t="s">
        <v>3949</v>
      </c>
      <c r="D4590" t="str">
        <f t="shared" si="142"/>
        <v>Ross Fernando</v>
      </c>
      <c r="E4590" t="s">
        <v>22</v>
      </c>
      <c r="F4590" t="s">
        <v>16</v>
      </c>
      <c r="G4590" t="s">
        <v>2305</v>
      </c>
      <c r="H4590" t="s">
        <v>1826</v>
      </c>
      <c r="I4590" t="s">
        <v>16</v>
      </c>
      <c r="J4590" t="s">
        <v>19</v>
      </c>
      <c r="K4590" t="str">
        <f>INDEX(Table6[Column1],MATCH(L4590,Table6[Column2]))</f>
        <v>Young Adults</v>
      </c>
      <c r="L4590">
        <v>30.042227530000002</v>
      </c>
      <c r="M4590" t="str">
        <f>VLOOKUP(L4590,Table1[],2)</f>
        <v>30 - 39</v>
      </c>
      <c r="N4590" t="str">
        <f>INDEX(Table7[Column1],MATCH(O4590,Table7[Column2]))</f>
        <v>Learning Stage</v>
      </c>
      <c r="O4590">
        <v>3.7918814890000001</v>
      </c>
      <c r="P4590" t="str">
        <f>VLOOKUP(O4590,Table13[],2)</f>
        <v>1 - 5</v>
      </c>
      <c r="Q4590" t="str">
        <f>INDEX(Table8[Column1],MATCH(R4590,Table8[Column2]))</f>
        <v>Scheduled</v>
      </c>
      <c r="R4590">
        <v>30.48416478</v>
      </c>
      <c r="S4590">
        <f t="shared" si="143"/>
        <v>1.2701735325000001</v>
      </c>
      <c r="T4590" t="s">
        <v>19</v>
      </c>
    </row>
    <row r="4591" spans="1:20" x14ac:dyDescent="0.25">
      <c r="A4591">
        <v>4590</v>
      </c>
      <c r="B4591" t="s">
        <v>795</v>
      </c>
      <c r="C4591" t="s">
        <v>264</v>
      </c>
      <c r="D4591" t="str">
        <f t="shared" si="142"/>
        <v>Sullivan Cynthia</v>
      </c>
      <c r="E4591" t="s">
        <v>15</v>
      </c>
      <c r="F4591" t="s">
        <v>30</v>
      </c>
      <c r="G4591" t="s">
        <v>611</v>
      </c>
      <c r="H4591" t="s">
        <v>612</v>
      </c>
      <c r="I4591" t="s">
        <v>30</v>
      </c>
      <c r="J4591" t="s">
        <v>19</v>
      </c>
      <c r="K4591" t="str">
        <f>INDEX(Table6[Column1],MATCH(L4591,Table6[Column2]))</f>
        <v>Seniors</v>
      </c>
      <c r="L4591">
        <v>65.368374290000006</v>
      </c>
      <c r="M4591" t="str">
        <f>VLOOKUP(L4591,Table1[],2)</f>
        <v>60 and Above</v>
      </c>
      <c r="N4591" t="str">
        <f>INDEX(Table7[Column1],MATCH(O4591,Table7[Column2]))</f>
        <v>Learning Stage</v>
      </c>
      <c r="O4591">
        <v>3.0334143220000001</v>
      </c>
      <c r="P4591" t="str">
        <f>VLOOKUP(O4591,Table13[],2)</f>
        <v>1 - 5</v>
      </c>
      <c r="Q4591" t="str">
        <f>INDEX(Table8[Column1],MATCH(R4591,Table8[Column2]))</f>
        <v>Violative</v>
      </c>
      <c r="R4591">
        <v>223.35039760000001</v>
      </c>
      <c r="S4591">
        <f t="shared" si="143"/>
        <v>9.3062665666666664</v>
      </c>
      <c r="T4591" t="s">
        <v>19</v>
      </c>
    </row>
    <row r="4592" spans="1:20" x14ac:dyDescent="0.25">
      <c r="A4592">
        <v>4591</v>
      </c>
      <c r="B4592" t="s">
        <v>3985</v>
      </c>
      <c r="C4592" t="s">
        <v>50</v>
      </c>
      <c r="D4592" t="str">
        <f t="shared" si="142"/>
        <v>Tillotson Robert</v>
      </c>
      <c r="E4592" t="s">
        <v>22</v>
      </c>
      <c r="F4592" t="s">
        <v>2614</v>
      </c>
      <c r="G4592" t="s">
        <v>2305</v>
      </c>
      <c r="H4592" t="s">
        <v>1826</v>
      </c>
      <c r="I4592" t="s">
        <v>107</v>
      </c>
      <c r="J4592" t="s">
        <v>19</v>
      </c>
      <c r="K4592" t="str">
        <f>INDEX(Table6[Column1],MATCH(L4592,Table6[Column2]))</f>
        <v>Adults</v>
      </c>
      <c r="L4592">
        <v>41.946522559999998</v>
      </c>
      <c r="M4592" t="str">
        <f>VLOOKUP(L4592,Table1[],2)</f>
        <v>40 - 49</v>
      </c>
      <c r="N4592" t="str">
        <f>INDEX(Table7[Column1],MATCH(O4592,Table7[Column2]))</f>
        <v>Learning Stage</v>
      </c>
      <c r="O4592">
        <v>5.2120745209999999</v>
      </c>
      <c r="P4592" t="str">
        <f>VLOOKUP(O4592,Table13[],2)</f>
        <v>1 - 5</v>
      </c>
      <c r="Q4592" t="str">
        <f>INDEX(Table8[Column1],MATCH(R4592,Table8[Column2]))</f>
        <v>Maintained</v>
      </c>
      <c r="R4592">
        <v>67.449947089999995</v>
      </c>
      <c r="S4592">
        <f t="shared" si="143"/>
        <v>2.8104144620833331</v>
      </c>
      <c r="T4592" t="s">
        <v>19</v>
      </c>
    </row>
    <row r="4593" spans="1:20" x14ac:dyDescent="0.25">
      <c r="A4593">
        <v>4592</v>
      </c>
      <c r="B4593" t="s">
        <v>3986</v>
      </c>
      <c r="C4593" t="s">
        <v>390</v>
      </c>
      <c r="D4593" t="str">
        <f t="shared" si="142"/>
        <v>Bourque Stephanie</v>
      </c>
      <c r="E4593" t="s">
        <v>15</v>
      </c>
      <c r="F4593" t="s">
        <v>1806</v>
      </c>
      <c r="G4593" t="s">
        <v>17</v>
      </c>
      <c r="H4593" t="s">
        <v>18</v>
      </c>
      <c r="I4593" t="s">
        <v>235</v>
      </c>
      <c r="J4593" t="s">
        <v>19</v>
      </c>
      <c r="K4593" t="str">
        <f>INDEX(Table6[Column1],MATCH(L4593,Table6[Column2]))</f>
        <v>Adults</v>
      </c>
      <c r="L4593">
        <v>47.833963900000001</v>
      </c>
      <c r="M4593" t="str">
        <f>VLOOKUP(L4593,Table1[],2)</f>
        <v>40 - 49</v>
      </c>
      <c r="N4593" t="str">
        <f>INDEX(Table7[Column1],MATCH(O4593,Table7[Column2]))</f>
        <v>Learning Stage</v>
      </c>
      <c r="O4593">
        <v>5.0271669680000004</v>
      </c>
      <c r="P4593" t="str">
        <f>VLOOKUP(O4593,Table13[],2)</f>
        <v>1 - 5</v>
      </c>
      <c r="Q4593" t="str">
        <f>INDEX(Table8[Column1],MATCH(R4593,Table8[Column2]))</f>
        <v>Maintained</v>
      </c>
      <c r="R4593">
        <v>48.733322639999997</v>
      </c>
      <c r="S4593">
        <f t="shared" si="143"/>
        <v>2.0305551099999999</v>
      </c>
      <c r="T4593" t="s">
        <v>19</v>
      </c>
    </row>
    <row r="4594" spans="1:20" x14ac:dyDescent="0.25">
      <c r="A4594">
        <v>4593</v>
      </c>
      <c r="B4594" t="s">
        <v>2671</v>
      </c>
      <c r="C4594" t="s">
        <v>453</v>
      </c>
      <c r="D4594" t="str">
        <f t="shared" si="142"/>
        <v>Calhoun Juan</v>
      </c>
      <c r="E4594" t="s">
        <v>22</v>
      </c>
      <c r="F4594" t="s">
        <v>901</v>
      </c>
      <c r="G4594" t="s">
        <v>17</v>
      </c>
      <c r="H4594" t="s">
        <v>18</v>
      </c>
      <c r="I4594" t="s">
        <v>87</v>
      </c>
      <c r="J4594" t="s">
        <v>19</v>
      </c>
      <c r="K4594" t="str">
        <f>INDEX(Table6[Column1],MATCH(L4594,Table6[Column2]))</f>
        <v>Young Adults</v>
      </c>
      <c r="L4594">
        <v>35.801113809999997</v>
      </c>
      <c r="M4594" t="str">
        <f>VLOOKUP(L4594,Table1[],2)</f>
        <v>30 - 39</v>
      </c>
      <c r="N4594" t="str">
        <f>INDEX(Table7[Column1],MATCH(O4594,Table7[Column2]))</f>
        <v>Learning Stage</v>
      </c>
      <c r="O4594">
        <v>3.685881771</v>
      </c>
      <c r="P4594" t="str">
        <f>VLOOKUP(O4594,Table13[],2)</f>
        <v>1 - 5</v>
      </c>
      <c r="Q4594" t="str">
        <f>INDEX(Table8[Column1],MATCH(R4594,Table8[Column2]))</f>
        <v>Scheduled</v>
      </c>
      <c r="R4594">
        <v>37.961647079999999</v>
      </c>
      <c r="S4594">
        <f t="shared" si="143"/>
        <v>1.5817352949999999</v>
      </c>
      <c r="T4594" t="s">
        <v>19</v>
      </c>
    </row>
    <row r="4595" spans="1:20" x14ac:dyDescent="0.25">
      <c r="A4595">
        <v>4594</v>
      </c>
      <c r="B4595" t="s">
        <v>3987</v>
      </c>
      <c r="C4595" t="s">
        <v>401</v>
      </c>
      <c r="D4595" t="str">
        <f t="shared" si="142"/>
        <v>Deane Michael</v>
      </c>
      <c r="E4595" t="s">
        <v>22</v>
      </c>
      <c r="F4595" t="s">
        <v>169</v>
      </c>
      <c r="G4595" t="s">
        <v>17</v>
      </c>
      <c r="H4595" t="s">
        <v>18</v>
      </c>
      <c r="I4595" t="s">
        <v>169</v>
      </c>
      <c r="J4595" t="s">
        <v>19</v>
      </c>
      <c r="K4595" t="str">
        <f>INDEX(Table6[Column1],MATCH(L4595,Table6[Column2]))</f>
        <v>Young Adults</v>
      </c>
      <c r="L4595">
        <v>33.990213760000003</v>
      </c>
      <c r="M4595" t="str">
        <f>VLOOKUP(L4595,Table1[],2)</f>
        <v>30 - 39</v>
      </c>
      <c r="N4595" t="str">
        <f>INDEX(Table7[Column1],MATCH(O4595,Table7[Column2]))</f>
        <v>Learning Stage</v>
      </c>
      <c r="O4595">
        <v>3.7879028240000001</v>
      </c>
      <c r="P4595" t="str">
        <f>VLOOKUP(O4595,Table13[],2)</f>
        <v>1 - 5</v>
      </c>
      <c r="Q4595" t="str">
        <f>INDEX(Table8[Column1],MATCH(R4595,Table8[Column2]))</f>
        <v>Scheduled</v>
      </c>
      <c r="R4595">
        <v>12.989701609999999</v>
      </c>
      <c r="S4595">
        <f t="shared" si="143"/>
        <v>0.54123756708333326</v>
      </c>
      <c r="T4595" t="s">
        <v>19</v>
      </c>
    </row>
    <row r="4596" spans="1:20" x14ac:dyDescent="0.25">
      <c r="A4596">
        <v>4595</v>
      </c>
      <c r="B4596" t="s">
        <v>243</v>
      </c>
      <c r="C4596" t="s">
        <v>2176</v>
      </c>
      <c r="D4596" t="str">
        <f t="shared" si="142"/>
        <v>Drake Antonio</v>
      </c>
      <c r="E4596" t="s">
        <v>22</v>
      </c>
      <c r="F4596" t="s">
        <v>499</v>
      </c>
      <c r="G4596" t="s">
        <v>2305</v>
      </c>
      <c r="H4596" t="s">
        <v>1826</v>
      </c>
      <c r="I4596" t="s">
        <v>277</v>
      </c>
      <c r="J4596" t="s">
        <v>19</v>
      </c>
      <c r="K4596" t="str">
        <f>INDEX(Table6[Column1],MATCH(L4596,Table6[Column2]))</f>
        <v>Youth</v>
      </c>
      <c r="L4596">
        <v>29.427494710000001</v>
      </c>
      <c r="M4596" t="str">
        <f>VLOOKUP(L4596,Table1[],2)</f>
        <v>20 - 29</v>
      </c>
      <c r="N4596" t="str">
        <f>INDEX(Table7[Column1],MATCH(O4596,Table7[Column2]))</f>
        <v>Learning Stage</v>
      </c>
      <c r="O4596">
        <v>3.7751040599999999</v>
      </c>
      <c r="P4596" t="str">
        <f>VLOOKUP(O4596,Table13[],2)</f>
        <v>1 - 5</v>
      </c>
      <c r="Q4596" t="str">
        <f>INDEX(Table8[Column1],MATCH(R4596,Table8[Column2]))</f>
        <v>Scheduled</v>
      </c>
      <c r="R4596">
        <v>0</v>
      </c>
      <c r="S4596">
        <f t="shared" si="143"/>
        <v>0</v>
      </c>
      <c r="T4596" t="s">
        <v>19</v>
      </c>
    </row>
    <row r="4597" spans="1:20" x14ac:dyDescent="0.25">
      <c r="A4597">
        <v>4596</v>
      </c>
      <c r="B4597" t="s">
        <v>3988</v>
      </c>
      <c r="C4597" t="s">
        <v>3989</v>
      </c>
      <c r="D4597" t="str">
        <f t="shared" si="142"/>
        <v>Macaluso Dorris</v>
      </c>
      <c r="E4597" t="s">
        <v>15</v>
      </c>
      <c r="F4597" t="s">
        <v>666</v>
      </c>
      <c r="G4597" t="s">
        <v>17</v>
      </c>
      <c r="H4597" t="s">
        <v>18</v>
      </c>
      <c r="I4597" t="s">
        <v>157</v>
      </c>
      <c r="J4597" t="s">
        <v>19</v>
      </c>
      <c r="K4597" t="str">
        <f>INDEX(Table6[Column1],MATCH(L4597,Table6[Column2]))</f>
        <v>Young Adults</v>
      </c>
      <c r="L4597">
        <v>31.308635590000002</v>
      </c>
      <c r="M4597" t="str">
        <f>VLOOKUP(L4597,Table1[],2)</f>
        <v>30 - 39</v>
      </c>
      <c r="N4597" t="str">
        <f>INDEX(Table7[Column1],MATCH(O4597,Table7[Column2]))</f>
        <v>Learning Stage</v>
      </c>
      <c r="O4597">
        <v>4.8335170290000002</v>
      </c>
      <c r="P4597" t="str">
        <f>VLOOKUP(O4597,Table13[],2)</f>
        <v>1 - 5</v>
      </c>
      <c r="Q4597" t="str">
        <f>INDEX(Table8[Column1],MATCH(R4597,Table8[Column2]))</f>
        <v>Scheduled</v>
      </c>
      <c r="R4597">
        <v>3.8563730330000001</v>
      </c>
      <c r="S4597">
        <f t="shared" si="143"/>
        <v>0.16068220970833336</v>
      </c>
      <c r="T4597" t="s">
        <v>19</v>
      </c>
    </row>
    <row r="4598" spans="1:20" x14ac:dyDescent="0.25">
      <c r="A4598">
        <v>4597</v>
      </c>
      <c r="B4598" t="s">
        <v>367</v>
      </c>
      <c r="C4598" t="s">
        <v>812</v>
      </c>
      <c r="D4598" t="str">
        <f t="shared" si="142"/>
        <v>Campbell Helen</v>
      </c>
      <c r="E4598" t="s">
        <v>15</v>
      </c>
      <c r="F4598" t="s">
        <v>169</v>
      </c>
      <c r="G4598" t="s">
        <v>17</v>
      </c>
      <c r="H4598" t="s">
        <v>18</v>
      </c>
      <c r="I4598" t="s">
        <v>169</v>
      </c>
      <c r="J4598" t="s">
        <v>19</v>
      </c>
      <c r="K4598" t="str">
        <f>INDEX(Table6[Column1],MATCH(L4598,Table6[Column2]))</f>
        <v>Adults</v>
      </c>
      <c r="L4598">
        <v>41.363157719999997</v>
      </c>
      <c r="M4598" t="str">
        <f>VLOOKUP(L4598,Table1[],2)</f>
        <v>40 - 49</v>
      </c>
      <c r="N4598" t="str">
        <f>INDEX(Table7[Column1],MATCH(O4598,Table7[Column2]))</f>
        <v>Learning Stage</v>
      </c>
      <c r="O4598">
        <v>3.6032775290000001</v>
      </c>
      <c r="P4598" t="str">
        <f>VLOOKUP(O4598,Table13[],2)</f>
        <v>1 - 5</v>
      </c>
      <c r="Q4598" t="str">
        <f>INDEX(Table8[Column1],MATCH(R4598,Table8[Column2]))</f>
        <v>Habitual</v>
      </c>
      <c r="R4598">
        <v>111.92421160000001</v>
      </c>
      <c r="S4598">
        <f t="shared" si="143"/>
        <v>4.6635088166666669</v>
      </c>
      <c r="T4598" t="s">
        <v>19</v>
      </c>
    </row>
    <row r="4599" spans="1:20" x14ac:dyDescent="0.25">
      <c r="A4599">
        <v>4598</v>
      </c>
      <c r="B4599" t="s">
        <v>3990</v>
      </c>
      <c r="C4599" t="s">
        <v>1411</v>
      </c>
      <c r="D4599" t="str">
        <f t="shared" si="142"/>
        <v>Hatfield Carla</v>
      </c>
      <c r="E4599" t="s">
        <v>15</v>
      </c>
      <c r="F4599" t="s">
        <v>54</v>
      </c>
      <c r="G4599" t="s">
        <v>17</v>
      </c>
      <c r="H4599" t="s">
        <v>18</v>
      </c>
      <c r="I4599" t="s">
        <v>54</v>
      </c>
      <c r="J4599" t="s">
        <v>19</v>
      </c>
      <c r="K4599" t="str">
        <f>INDEX(Table6[Column1],MATCH(L4599,Table6[Column2]))</f>
        <v>Youth</v>
      </c>
      <c r="L4599">
        <v>28.565404350000001</v>
      </c>
      <c r="M4599" t="str">
        <f>VLOOKUP(L4599,Table1[],2)</f>
        <v>20 - 29</v>
      </c>
      <c r="N4599" t="str">
        <f>INDEX(Table7[Column1],MATCH(O4599,Table7[Column2]))</f>
        <v>Learning Stage</v>
      </c>
      <c r="O4599">
        <v>5.2615206649999999</v>
      </c>
      <c r="P4599" t="str">
        <f>VLOOKUP(O4599,Table13[],2)</f>
        <v>1 - 5</v>
      </c>
      <c r="Q4599" t="str">
        <f>INDEX(Table8[Column1],MATCH(R4599,Table8[Column2]))</f>
        <v>Scheduled</v>
      </c>
      <c r="R4599">
        <v>20.559659109999998</v>
      </c>
      <c r="S4599">
        <f t="shared" si="143"/>
        <v>0.85665246291666652</v>
      </c>
      <c r="T4599" t="s">
        <v>19</v>
      </c>
    </row>
    <row r="4600" spans="1:20" x14ac:dyDescent="0.25">
      <c r="A4600">
        <v>4599</v>
      </c>
      <c r="B4600" t="s">
        <v>721</v>
      </c>
      <c r="C4600" t="s">
        <v>954</v>
      </c>
      <c r="D4600" t="str">
        <f t="shared" si="142"/>
        <v>Walker Jean</v>
      </c>
      <c r="E4600" t="s">
        <v>15</v>
      </c>
      <c r="F4600" t="s">
        <v>38</v>
      </c>
      <c r="G4600" t="s">
        <v>1060</v>
      </c>
      <c r="H4600" t="s">
        <v>1061</v>
      </c>
      <c r="I4600" t="s">
        <v>38</v>
      </c>
      <c r="J4600" t="s">
        <v>19</v>
      </c>
      <c r="K4600" t="str">
        <f>INDEX(Table6[Column1],MATCH(L4600,Table6[Column2]))</f>
        <v>Elders</v>
      </c>
      <c r="L4600">
        <v>56.447707110000003</v>
      </c>
      <c r="M4600" t="str">
        <f>VLOOKUP(L4600,Table1[],2)</f>
        <v>50 - 59</v>
      </c>
      <c r="N4600" t="str">
        <f>INDEX(Table7[Column1],MATCH(O4600,Table7[Column2]))</f>
        <v>Learning Stage</v>
      </c>
      <c r="O4600">
        <v>5.3109995310000002</v>
      </c>
      <c r="P4600" t="str">
        <f>VLOOKUP(O4600,Table13[],2)</f>
        <v>1 - 5</v>
      </c>
      <c r="Q4600" t="str">
        <f>INDEX(Table8[Column1],MATCH(R4600,Table8[Column2]))</f>
        <v>Excused</v>
      </c>
      <c r="R4600">
        <v>145.6696029</v>
      </c>
      <c r="S4600">
        <f t="shared" si="143"/>
        <v>6.0695667875000003</v>
      </c>
      <c r="T4600" t="s">
        <v>19</v>
      </c>
    </row>
    <row r="4601" spans="1:20" x14ac:dyDescent="0.25">
      <c r="A4601">
        <v>4600</v>
      </c>
      <c r="B4601" t="s">
        <v>3845</v>
      </c>
      <c r="C4601" t="s">
        <v>899</v>
      </c>
      <c r="D4601" t="str">
        <f t="shared" si="142"/>
        <v>McGee Martha</v>
      </c>
      <c r="E4601" t="s">
        <v>15</v>
      </c>
      <c r="F4601" t="s">
        <v>38</v>
      </c>
      <c r="G4601" t="s">
        <v>820</v>
      </c>
      <c r="H4601" t="s">
        <v>821</v>
      </c>
      <c r="I4601" t="s">
        <v>38</v>
      </c>
      <c r="J4601" t="s">
        <v>19</v>
      </c>
      <c r="K4601" t="str">
        <f>INDEX(Table6[Column1],MATCH(L4601,Table6[Column2]))</f>
        <v>Young Adults</v>
      </c>
      <c r="L4601">
        <v>39.656711379999997</v>
      </c>
      <c r="M4601" t="str">
        <f>VLOOKUP(L4601,Table1[],2)</f>
        <v>30 - 39</v>
      </c>
      <c r="N4601" t="str">
        <f>INDEX(Table7[Column1],MATCH(O4601,Table7[Column2]))</f>
        <v>Learning Stage</v>
      </c>
      <c r="O4601">
        <v>5.998805763</v>
      </c>
      <c r="P4601" t="str">
        <f>VLOOKUP(O4601,Table13[],2)</f>
        <v>1 - 5</v>
      </c>
      <c r="Q4601" t="str">
        <f>INDEX(Table8[Column1],MATCH(R4601,Table8[Column2]))</f>
        <v>Habitual</v>
      </c>
      <c r="R4601">
        <v>95.958801579999999</v>
      </c>
      <c r="S4601">
        <f t="shared" si="143"/>
        <v>3.9982833991666666</v>
      </c>
      <c r="T4601" t="s">
        <v>19</v>
      </c>
    </row>
    <row r="4602" spans="1:20" x14ac:dyDescent="0.25">
      <c r="A4602">
        <v>4601</v>
      </c>
      <c r="B4602" t="s">
        <v>3991</v>
      </c>
      <c r="C4602" t="s">
        <v>93</v>
      </c>
      <c r="D4602" t="str">
        <f t="shared" si="142"/>
        <v>Spear William</v>
      </c>
      <c r="E4602" t="s">
        <v>22</v>
      </c>
      <c r="F4602" t="s">
        <v>38</v>
      </c>
      <c r="G4602" t="s">
        <v>820</v>
      </c>
      <c r="H4602" t="s">
        <v>821</v>
      </c>
      <c r="I4602" t="s">
        <v>38</v>
      </c>
      <c r="J4602" t="s">
        <v>19</v>
      </c>
      <c r="K4602" t="str">
        <f>INDEX(Table6[Column1],MATCH(L4602,Table6[Column2]))</f>
        <v>Adults</v>
      </c>
      <c r="L4602">
        <v>41.972261629999998</v>
      </c>
      <c r="M4602" t="str">
        <f>VLOOKUP(L4602,Table1[],2)</f>
        <v>40 - 49</v>
      </c>
      <c r="N4602" t="str">
        <f>INDEX(Table7[Column1],MATCH(O4602,Table7[Column2]))</f>
        <v>Learning Stage</v>
      </c>
      <c r="O4602">
        <v>3.8176450050000001</v>
      </c>
      <c r="P4602" t="str">
        <f>VLOOKUP(O4602,Table13[],2)</f>
        <v>1 - 5</v>
      </c>
      <c r="Q4602" t="str">
        <f>INDEX(Table8[Column1],MATCH(R4602,Table8[Column2]))</f>
        <v>Maintained</v>
      </c>
      <c r="R4602">
        <v>56.390664180000002</v>
      </c>
      <c r="S4602">
        <f t="shared" si="143"/>
        <v>2.3496110075000001</v>
      </c>
      <c r="T4602" t="s">
        <v>19</v>
      </c>
    </row>
    <row r="4603" spans="1:20" x14ac:dyDescent="0.25">
      <c r="A4603">
        <v>4602</v>
      </c>
      <c r="B4603" t="s">
        <v>3992</v>
      </c>
      <c r="C4603" t="s">
        <v>3993</v>
      </c>
      <c r="D4603" t="str">
        <f t="shared" si="142"/>
        <v>Soderberg Alleen</v>
      </c>
      <c r="E4603" t="s">
        <v>15</v>
      </c>
      <c r="F4603" t="s">
        <v>30</v>
      </c>
      <c r="G4603" t="s">
        <v>2305</v>
      </c>
      <c r="H4603" t="s">
        <v>1826</v>
      </c>
      <c r="I4603" t="s">
        <v>30</v>
      </c>
      <c r="J4603" t="s">
        <v>19</v>
      </c>
      <c r="K4603" t="str">
        <f>INDEX(Table6[Column1],MATCH(L4603,Table6[Column2]))</f>
        <v>Adults</v>
      </c>
      <c r="L4603">
        <v>46.563764569999996</v>
      </c>
      <c r="M4603" t="str">
        <f>VLOOKUP(L4603,Table1[],2)</f>
        <v>40 - 49</v>
      </c>
      <c r="N4603" t="str">
        <f>INDEX(Table7[Column1],MATCH(O4603,Table7[Column2]))</f>
        <v>Learning Stage</v>
      </c>
      <c r="O4603">
        <v>4.6044967809999999</v>
      </c>
      <c r="P4603" t="str">
        <f>VLOOKUP(O4603,Table13[],2)</f>
        <v>1 - 5</v>
      </c>
      <c r="Q4603" t="str">
        <f>INDEX(Table8[Column1],MATCH(R4603,Table8[Column2]))</f>
        <v>Excused</v>
      </c>
      <c r="R4603">
        <v>139.4226888</v>
      </c>
      <c r="S4603">
        <f t="shared" si="143"/>
        <v>5.8092787000000001</v>
      </c>
      <c r="T4603" t="s">
        <v>19</v>
      </c>
    </row>
    <row r="4604" spans="1:20" x14ac:dyDescent="0.25">
      <c r="A4604">
        <v>4603</v>
      </c>
      <c r="B4604" t="s">
        <v>2335</v>
      </c>
      <c r="C4604" t="s">
        <v>44</v>
      </c>
      <c r="D4604" t="str">
        <f t="shared" si="142"/>
        <v>Aleman Gregory</v>
      </c>
      <c r="E4604" t="s">
        <v>22</v>
      </c>
      <c r="F4604" t="s">
        <v>2896</v>
      </c>
      <c r="G4604" t="s">
        <v>820</v>
      </c>
      <c r="H4604" t="s">
        <v>821</v>
      </c>
      <c r="I4604" t="s">
        <v>138</v>
      </c>
      <c r="J4604" t="s">
        <v>19</v>
      </c>
      <c r="K4604" t="str">
        <f>INDEX(Table6[Column1],MATCH(L4604,Table6[Column2]))</f>
        <v>Young Adults</v>
      </c>
      <c r="L4604">
        <v>36.671441029999997</v>
      </c>
      <c r="M4604" t="str">
        <f>VLOOKUP(L4604,Table1[],2)</f>
        <v>30 - 39</v>
      </c>
      <c r="N4604" t="str">
        <f>INDEX(Table7[Column1],MATCH(O4604,Table7[Column2]))</f>
        <v>Learning Stage</v>
      </c>
      <c r="O4604">
        <v>5.5330363370000004</v>
      </c>
      <c r="P4604" t="str">
        <f>VLOOKUP(O4604,Table13[],2)</f>
        <v>1 - 5</v>
      </c>
      <c r="Q4604" t="str">
        <f>INDEX(Table8[Column1],MATCH(R4604,Table8[Column2]))</f>
        <v>Scheduled</v>
      </c>
      <c r="R4604">
        <v>17.05126988</v>
      </c>
      <c r="S4604">
        <f t="shared" si="143"/>
        <v>0.71046957833333335</v>
      </c>
      <c r="T4604" t="s">
        <v>19</v>
      </c>
    </row>
    <row r="4605" spans="1:20" x14ac:dyDescent="0.25">
      <c r="A4605">
        <v>4604</v>
      </c>
      <c r="B4605" t="s">
        <v>3473</v>
      </c>
      <c r="C4605" t="s">
        <v>635</v>
      </c>
      <c r="D4605" t="str">
        <f t="shared" si="142"/>
        <v>Bragg Justin</v>
      </c>
      <c r="E4605" t="s">
        <v>22</v>
      </c>
      <c r="F4605" t="s">
        <v>505</v>
      </c>
      <c r="G4605" t="s">
        <v>2305</v>
      </c>
      <c r="H4605" t="s">
        <v>1826</v>
      </c>
      <c r="I4605" t="s">
        <v>24</v>
      </c>
      <c r="J4605" t="s">
        <v>19</v>
      </c>
      <c r="K4605" t="str">
        <f>INDEX(Table6[Column1],MATCH(L4605,Table6[Column2]))</f>
        <v>Seniors</v>
      </c>
      <c r="L4605">
        <v>63.421286639999998</v>
      </c>
      <c r="M4605" t="str">
        <f>VLOOKUP(L4605,Table1[],2)</f>
        <v>60 and Above</v>
      </c>
      <c r="N4605" t="str">
        <f>INDEX(Table7[Column1],MATCH(O4605,Table7[Column2]))</f>
        <v>Learning Stage</v>
      </c>
      <c r="O4605">
        <v>5.8886281030000003</v>
      </c>
      <c r="P4605" t="str">
        <f>VLOOKUP(O4605,Table13[],2)</f>
        <v>1 - 5</v>
      </c>
      <c r="Q4605" t="str">
        <f>INDEX(Table8[Column1],MATCH(R4605,Table8[Column2]))</f>
        <v>Excused</v>
      </c>
      <c r="R4605">
        <v>133.2744491</v>
      </c>
      <c r="S4605">
        <f t="shared" si="143"/>
        <v>5.5531020458333327</v>
      </c>
      <c r="T4605" t="s">
        <v>19</v>
      </c>
    </row>
    <row r="4606" spans="1:20" x14ac:dyDescent="0.25">
      <c r="A4606">
        <v>4605</v>
      </c>
      <c r="B4606" t="s">
        <v>3873</v>
      </c>
      <c r="C4606" t="s">
        <v>1089</v>
      </c>
      <c r="D4606" t="str">
        <f t="shared" si="142"/>
        <v>Major Rebecca</v>
      </c>
      <c r="E4606" t="s">
        <v>15</v>
      </c>
      <c r="F4606" t="s">
        <v>169</v>
      </c>
      <c r="G4606" t="s">
        <v>2305</v>
      </c>
      <c r="H4606" t="s">
        <v>1826</v>
      </c>
      <c r="I4606" t="s">
        <v>169</v>
      </c>
      <c r="J4606" t="s">
        <v>19</v>
      </c>
      <c r="K4606" t="str">
        <f>INDEX(Table6[Column1],MATCH(L4606,Table6[Column2]))</f>
        <v>Young Adults</v>
      </c>
      <c r="L4606">
        <v>38.572652519999998</v>
      </c>
      <c r="M4606" t="str">
        <f>VLOOKUP(L4606,Table1[],2)</f>
        <v>30 - 39</v>
      </c>
      <c r="N4606" t="str">
        <f>INDEX(Table7[Column1],MATCH(O4606,Table7[Column2]))</f>
        <v>Learning Stage</v>
      </c>
      <c r="O4606">
        <v>4.7465206899999997</v>
      </c>
      <c r="P4606" t="str">
        <f>VLOOKUP(O4606,Table13[],2)</f>
        <v>1 - 5</v>
      </c>
      <c r="Q4606" t="str">
        <f>INDEX(Table8[Column1],MATCH(R4606,Table8[Column2]))</f>
        <v>Maintained</v>
      </c>
      <c r="R4606">
        <v>42.812267009999999</v>
      </c>
      <c r="S4606">
        <f t="shared" si="143"/>
        <v>1.7838444587499998</v>
      </c>
      <c r="T4606" t="s">
        <v>19</v>
      </c>
    </row>
    <row r="4607" spans="1:20" x14ac:dyDescent="0.25">
      <c r="A4607">
        <v>4606</v>
      </c>
      <c r="B4607" t="s">
        <v>982</v>
      </c>
      <c r="C4607" t="s">
        <v>2075</v>
      </c>
      <c r="D4607" t="str">
        <f t="shared" si="142"/>
        <v>Harrison Jessie</v>
      </c>
      <c r="E4607" t="s">
        <v>15</v>
      </c>
      <c r="F4607" t="s">
        <v>1895</v>
      </c>
      <c r="G4607" t="s">
        <v>17</v>
      </c>
      <c r="H4607" t="s">
        <v>18</v>
      </c>
      <c r="I4607" t="s">
        <v>54</v>
      </c>
      <c r="J4607" t="s">
        <v>19</v>
      </c>
      <c r="K4607" t="str">
        <f>INDEX(Table6[Column1],MATCH(L4607,Table6[Column2]))</f>
        <v>Adults</v>
      </c>
      <c r="L4607">
        <v>40.271542009999997</v>
      </c>
      <c r="M4607" t="str">
        <f>VLOOKUP(L4607,Table1[],2)</f>
        <v>40 - 49</v>
      </c>
      <c r="N4607" t="str">
        <f>INDEX(Table7[Column1],MATCH(O4607,Table7[Column2]))</f>
        <v>Learning Stage</v>
      </c>
      <c r="O4607">
        <v>4.3490417810000004</v>
      </c>
      <c r="P4607" t="str">
        <f>VLOOKUP(O4607,Table13[],2)</f>
        <v>1 - 5</v>
      </c>
      <c r="Q4607" t="str">
        <f>INDEX(Table8[Column1],MATCH(R4607,Table8[Column2]))</f>
        <v>Habitual</v>
      </c>
      <c r="R4607">
        <v>100.9519821</v>
      </c>
      <c r="S4607">
        <f t="shared" si="143"/>
        <v>4.2063325874999995</v>
      </c>
      <c r="T4607" t="s">
        <v>19</v>
      </c>
    </row>
    <row r="4608" spans="1:20" x14ac:dyDescent="0.25">
      <c r="A4608">
        <v>4607</v>
      </c>
      <c r="B4608" t="s">
        <v>3994</v>
      </c>
      <c r="C4608" t="s">
        <v>3995</v>
      </c>
      <c r="D4608" t="str">
        <f t="shared" si="142"/>
        <v>Sublett Marilu</v>
      </c>
      <c r="E4608" t="s">
        <v>15</v>
      </c>
      <c r="F4608" t="s">
        <v>1460</v>
      </c>
      <c r="G4608" t="s">
        <v>17</v>
      </c>
      <c r="H4608" t="s">
        <v>18</v>
      </c>
      <c r="I4608" t="s">
        <v>54</v>
      </c>
      <c r="J4608" t="s">
        <v>19</v>
      </c>
      <c r="K4608" t="str">
        <f>INDEX(Table6[Column1],MATCH(L4608,Table6[Column2]))</f>
        <v>Adults</v>
      </c>
      <c r="L4608">
        <v>47.809486649999997</v>
      </c>
      <c r="M4608" t="str">
        <f>VLOOKUP(L4608,Table1[],2)</f>
        <v>40 - 49</v>
      </c>
      <c r="N4608" t="str">
        <f>INDEX(Table7[Column1],MATCH(O4608,Table7[Column2]))</f>
        <v>Learning Stage</v>
      </c>
      <c r="O4608">
        <v>4.0445374029999996</v>
      </c>
      <c r="P4608" t="str">
        <f>VLOOKUP(O4608,Table13[],2)</f>
        <v>1 - 5</v>
      </c>
      <c r="Q4608" t="str">
        <f>INDEX(Table8[Column1],MATCH(R4608,Table8[Column2]))</f>
        <v>Excused</v>
      </c>
      <c r="R4608">
        <v>152.1984803</v>
      </c>
      <c r="S4608">
        <f t="shared" si="143"/>
        <v>6.3416033458333336</v>
      </c>
      <c r="T4608" t="s">
        <v>19</v>
      </c>
    </row>
    <row r="4609" spans="1:20" x14ac:dyDescent="0.25">
      <c r="A4609">
        <v>4608</v>
      </c>
      <c r="B4609" t="s">
        <v>1098</v>
      </c>
      <c r="C4609" t="s">
        <v>434</v>
      </c>
      <c r="D4609" t="str">
        <f t="shared" si="142"/>
        <v>Bailey Tamara</v>
      </c>
      <c r="E4609" t="s">
        <v>15</v>
      </c>
      <c r="F4609" t="s">
        <v>38</v>
      </c>
      <c r="G4609" t="s">
        <v>1060</v>
      </c>
      <c r="H4609" t="s">
        <v>1061</v>
      </c>
      <c r="I4609" t="s">
        <v>38</v>
      </c>
      <c r="J4609" t="s">
        <v>19</v>
      </c>
      <c r="K4609" t="str">
        <f>INDEX(Table6[Column1],MATCH(L4609,Table6[Column2]))</f>
        <v>Adults</v>
      </c>
      <c r="L4609">
        <v>45.778986330000002</v>
      </c>
      <c r="M4609" t="str">
        <f>VLOOKUP(L4609,Table1[],2)</f>
        <v>40 - 49</v>
      </c>
      <c r="N4609" t="str">
        <f>INDEX(Table7[Column1],MATCH(O4609,Table7[Column2]))</f>
        <v>Learning Stage</v>
      </c>
      <c r="O4609">
        <v>4.4401715380000004</v>
      </c>
      <c r="P4609" t="str">
        <f>VLOOKUP(O4609,Table13[],2)</f>
        <v>1 - 5</v>
      </c>
      <c r="Q4609" t="str">
        <f>INDEX(Table8[Column1],MATCH(R4609,Table8[Column2]))</f>
        <v>Habitual</v>
      </c>
      <c r="R4609">
        <v>115.2260515</v>
      </c>
      <c r="S4609">
        <f t="shared" si="143"/>
        <v>4.8010854791666668</v>
      </c>
      <c r="T4609" t="s">
        <v>19</v>
      </c>
    </row>
    <row r="4610" spans="1:20" x14ac:dyDescent="0.25">
      <c r="A4610">
        <v>4609</v>
      </c>
      <c r="B4610" t="s">
        <v>422</v>
      </c>
      <c r="C4610" t="s">
        <v>56</v>
      </c>
      <c r="D4610" t="str">
        <f t="shared" si="142"/>
        <v>Peterson James</v>
      </c>
      <c r="E4610" t="s">
        <v>22</v>
      </c>
      <c r="F4610" t="s">
        <v>46</v>
      </c>
      <c r="G4610" t="s">
        <v>2305</v>
      </c>
      <c r="H4610" t="s">
        <v>1826</v>
      </c>
      <c r="I4610" t="s">
        <v>46</v>
      </c>
      <c r="J4610" t="s">
        <v>19</v>
      </c>
      <c r="K4610" t="str">
        <f>INDEX(Table6[Column1],MATCH(L4610,Table6[Column2]))</f>
        <v>Adults</v>
      </c>
      <c r="L4610">
        <v>43.493626880000001</v>
      </c>
      <c r="M4610" t="str">
        <f>VLOOKUP(L4610,Table1[],2)</f>
        <v>40 - 49</v>
      </c>
      <c r="N4610" t="str">
        <f>INDEX(Table7[Column1],MATCH(O4610,Table7[Column2]))</f>
        <v>Learning Stage</v>
      </c>
      <c r="O4610">
        <v>4.9691859459999996</v>
      </c>
      <c r="P4610" t="str">
        <f>VLOOKUP(O4610,Table13[],2)</f>
        <v>1 - 5</v>
      </c>
      <c r="Q4610" t="str">
        <f>INDEX(Table8[Column1],MATCH(R4610,Table8[Column2]))</f>
        <v>Scheduled</v>
      </c>
      <c r="R4610">
        <v>17.610896589999999</v>
      </c>
      <c r="S4610">
        <f t="shared" si="143"/>
        <v>0.7337873579166666</v>
      </c>
      <c r="T4610" t="s">
        <v>19</v>
      </c>
    </row>
    <row r="4611" spans="1:20" x14ac:dyDescent="0.25">
      <c r="A4611">
        <v>4610</v>
      </c>
      <c r="B4611" t="s">
        <v>2357</v>
      </c>
      <c r="C4611" t="s">
        <v>108</v>
      </c>
      <c r="D4611" t="str">
        <f t="shared" ref="D4611:D4674" si="144">CONCATENATE(B4611, " ",C4611)</f>
        <v>Colon Jeffery</v>
      </c>
      <c r="E4611" t="s">
        <v>22</v>
      </c>
      <c r="F4611" t="s">
        <v>407</v>
      </c>
      <c r="G4611" t="s">
        <v>17</v>
      </c>
      <c r="H4611" t="s">
        <v>18</v>
      </c>
      <c r="I4611" t="s">
        <v>407</v>
      </c>
      <c r="J4611" t="s">
        <v>19</v>
      </c>
      <c r="K4611" t="str">
        <f>INDEX(Table6[Column1],MATCH(L4611,Table6[Column2]))</f>
        <v>Young Adults</v>
      </c>
      <c r="L4611">
        <v>34.279395940000001</v>
      </c>
      <c r="M4611" t="str">
        <f>VLOOKUP(L4611,Table1[],2)</f>
        <v>30 - 39</v>
      </c>
      <c r="N4611" t="str">
        <f>INDEX(Table7[Column1],MATCH(O4611,Table7[Column2]))</f>
        <v>Learning Stage</v>
      </c>
      <c r="O4611">
        <v>3.3241782550000001</v>
      </c>
      <c r="P4611" t="str">
        <f>VLOOKUP(O4611,Table13[],2)</f>
        <v>1 - 5</v>
      </c>
      <c r="Q4611" t="str">
        <f>INDEX(Table8[Column1],MATCH(R4611,Table8[Column2]))</f>
        <v>Scheduled</v>
      </c>
      <c r="R4611">
        <v>0</v>
      </c>
      <c r="S4611">
        <f t="shared" ref="S4611:S4674" si="145">CONVERT(R4611,"hr","day")</f>
        <v>0</v>
      </c>
      <c r="T4611" t="s">
        <v>19</v>
      </c>
    </row>
    <row r="4612" spans="1:20" x14ac:dyDescent="0.25">
      <c r="A4612">
        <v>4611</v>
      </c>
      <c r="B4612" t="s">
        <v>792</v>
      </c>
      <c r="C4612" t="s">
        <v>146</v>
      </c>
      <c r="D4612" t="str">
        <f t="shared" si="144"/>
        <v>Reeves Corey</v>
      </c>
      <c r="E4612" t="s">
        <v>22</v>
      </c>
      <c r="F4612" t="s">
        <v>828</v>
      </c>
      <c r="G4612" t="s">
        <v>2305</v>
      </c>
      <c r="H4612" t="s">
        <v>1826</v>
      </c>
      <c r="I4612" t="s">
        <v>24</v>
      </c>
      <c r="J4612" t="s">
        <v>19</v>
      </c>
      <c r="K4612" t="str">
        <f>INDEX(Table6[Column1],MATCH(L4612,Table6[Column2]))</f>
        <v>Elders</v>
      </c>
      <c r="L4612">
        <v>59.781969840000002</v>
      </c>
      <c r="M4612" t="str">
        <f>VLOOKUP(L4612,Table1[],2)</f>
        <v>50 - 59</v>
      </c>
      <c r="N4612" t="str">
        <f>INDEX(Table7[Column1],MATCH(O4612,Table7[Column2]))</f>
        <v>Learning Stage</v>
      </c>
      <c r="O4612">
        <v>4.9847986080000002</v>
      </c>
      <c r="P4612" t="str">
        <f>VLOOKUP(O4612,Table13[],2)</f>
        <v>1 - 5</v>
      </c>
      <c r="Q4612" t="str">
        <f>INDEX(Table8[Column1],MATCH(R4612,Table8[Column2]))</f>
        <v>Maintained</v>
      </c>
      <c r="R4612">
        <v>60.552572730000001</v>
      </c>
      <c r="S4612">
        <f t="shared" si="145"/>
        <v>2.5230238637500002</v>
      </c>
      <c r="T4612" t="s">
        <v>19</v>
      </c>
    </row>
    <row r="4613" spans="1:20" x14ac:dyDescent="0.25">
      <c r="A4613">
        <v>4612</v>
      </c>
      <c r="B4613" t="s">
        <v>1624</v>
      </c>
      <c r="C4613" t="s">
        <v>345</v>
      </c>
      <c r="D4613" t="str">
        <f t="shared" si="144"/>
        <v>Rodriguez Ronald</v>
      </c>
      <c r="E4613" t="s">
        <v>22</v>
      </c>
      <c r="F4613" t="s">
        <v>30</v>
      </c>
      <c r="G4613" t="s">
        <v>611</v>
      </c>
      <c r="H4613" t="s">
        <v>612</v>
      </c>
      <c r="I4613" t="s">
        <v>30</v>
      </c>
      <c r="J4613" t="s">
        <v>19</v>
      </c>
      <c r="K4613" t="str">
        <f>INDEX(Table6[Column1],MATCH(L4613,Table6[Column2]))</f>
        <v>Adults</v>
      </c>
      <c r="L4613">
        <v>41.753131160000002</v>
      </c>
      <c r="M4613" t="str">
        <f>VLOOKUP(L4613,Table1[],2)</f>
        <v>40 - 49</v>
      </c>
      <c r="N4613" t="str">
        <f>INDEX(Table7[Column1],MATCH(O4613,Table7[Column2]))</f>
        <v>Learning Stage</v>
      </c>
      <c r="O4613">
        <v>2.534665419</v>
      </c>
      <c r="P4613" t="str">
        <f>VLOOKUP(O4613,Table13[],2)</f>
        <v>1 - 5</v>
      </c>
      <c r="Q4613" t="str">
        <f>INDEX(Table8[Column1],MATCH(R4613,Table8[Column2]))</f>
        <v>Scheduled</v>
      </c>
      <c r="R4613">
        <v>15.464067999999999</v>
      </c>
      <c r="S4613">
        <f t="shared" si="145"/>
        <v>0.6443361666666666</v>
      </c>
      <c r="T4613" t="s">
        <v>19</v>
      </c>
    </row>
    <row r="4614" spans="1:20" x14ac:dyDescent="0.25">
      <c r="A4614">
        <v>4613</v>
      </c>
      <c r="B4614" t="s">
        <v>1617</v>
      </c>
      <c r="C4614" t="s">
        <v>2486</v>
      </c>
      <c r="D4614" t="str">
        <f t="shared" si="144"/>
        <v>Barnes Lloyd</v>
      </c>
      <c r="E4614" t="s">
        <v>22</v>
      </c>
      <c r="F4614" t="s">
        <v>38</v>
      </c>
      <c r="G4614" t="s">
        <v>1060</v>
      </c>
      <c r="H4614" t="s">
        <v>1061</v>
      </c>
      <c r="I4614" t="s">
        <v>38</v>
      </c>
      <c r="J4614" t="s">
        <v>19</v>
      </c>
      <c r="K4614" t="str">
        <f>INDEX(Table6[Column1],MATCH(L4614,Table6[Column2]))</f>
        <v>Elders</v>
      </c>
      <c r="L4614">
        <v>52.945320389999999</v>
      </c>
      <c r="M4614" t="str">
        <f>VLOOKUP(L4614,Table1[],2)</f>
        <v>50 - 59</v>
      </c>
      <c r="N4614" t="str">
        <f>INDEX(Table7[Column1],MATCH(O4614,Table7[Column2]))</f>
        <v>Learning Stage</v>
      </c>
      <c r="O4614">
        <v>2.6809360130000002</v>
      </c>
      <c r="P4614" t="str">
        <f>VLOOKUP(O4614,Table13[],2)</f>
        <v>1 - 5</v>
      </c>
      <c r="Q4614" t="str">
        <f>INDEX(Table8[Column1],MATCH(R4614,Table8[Column2]))</f>
        <v>Maintained</v>
      </c>
      <c r="R4614">
        <v>63.572052909999996</v>
      </c>
      <c r="S4614">
        <f t="shared" si="145"/>
        <v>2.6488355379166668</v>
      </c>
      <c r="T4614" t="s">
        <v>19</v>
      </c>
    </row>
    <row r="4615" spans="1:20" x14ac:dyDescent="0.25">
      <c r="A4615">
        <v>4614</v>
      </c>
      <c r="B4615" t="s">
        <v>3996</v>
      </c>
      <c r="C4615" t="s">
        <v>401</v>
      </c>
      <c r="D4615" t="str">
        <f t="shared" si="144"/>
        <v>Lambdin Michael</v>
      </c>
      <c r="E4615" t="s">
        <v>22</v>
      </c>
      <c r="F4615" t="s">
        <v>16</v>
      </c>
      <c r="G4615" t="s">
        <v>2305</v>
      </c>
      <c r="H4615" t="s">
        <v>1826</v>
      </c>
      <c r="I4615" t="s">
        <v>16</v>
      </c>
      <c r="J4615" t="s">
        <v>19</v>
      </c>
      <c r="K4615" t="str">
        <f>INDEX(Table6[Column1],MATCH(L4615,Table6[Column2]))</f>
        <v>Adults</v>
      </c>
      <c r="L4615">
        <v>45.676358059999998</v>
      </c>
      <c r="M4615" t="str">
        <f>VLOOKUP(L4615,Table1[],2)</f>
        <v>40 - 49</v>
      </c>
      <c r="N4615" t="str">
        <f>INDEX(Table7[Column1],MATCH(O4615,Table7[Column2]))</f>
        <v>Learning Stage</v>
      </c>
      <c r="O4615">
        <v>4.5655533339999996</v>
      </c>
      <c r="P4615" t="str">
        <f>VLOOKUP(O4615,Table13[],2)</f>
        <v>1 - 5</v>
      </c>
      <c r="Q4615" t="str">
        <f>INDEX(Table8[Column1],MATCH(R4615,Table8[Column2]))</f>
        <v>Habitual</v>
      </c>
      <c r="R4615">
        <v>98.954648789999993</v>
      </c>
      <c r="S4615">
        <f t="shared" si="145"/>
        <v>4.1231103662499997</v>
      </c>
      <c r="T4615" t="s">
        <v>19</v>
      </c>
    </row>
    <row r="4616" spans="1:20" x14ac:dyDescent="0.25">
      <c r="A4616">
        <v>4615</v>
      </c>
      <c r="B4616" t="s">
        <v>3997</v>
      </c>
      <c r="C4616" t="s">
        <v>3998</v>
      </c>
      <c r="D4616" t="str">
        <f t="shared" si="144"/>
        <v>Kuhns Brett</v>
      </c>
      <c r="E4616" t="s">
        <v>22</v>
      </c>
      <c r="F4616" t="s">
        <v>1159</v>
      </c>
      <c r="G4616" t="s">
        <v>820</v>
      </c>
      <c r="H4616" t="s">
        <v>821</v>
      </c>
      <c r="I4616" t="s">
        <v>1159</v>
      </c>
      <c r="J4616" t="s">
        <v>19</v>
      </c>
      <c r="K4616" t="str">
        <f>INDEX(Table6[Column1],MATCH(L4616,Table6[Column2]))</f>
        <v>Young Adults</v>
      </c>
      <c r="L4616">
        <v>39.610151029999997</v>
      </c>
      <c r="M4616" t="str">
        <f>VLOOKUP(L4616,Table1[],2)</f>
        <v>30 - 39</v>
      </c>
      <c r="N4616" t="str">
        <f>INDEX(Table7[Column1],MATCH(O4616,Table7[Column2]))</f>
        <v>Learning Stage</v>
      </c>
      <c r="O4616">
        <v>5.318394047</v>
      </c>
      <c r="P4616" t="str">
        <f>VLOOKUP(O4616,Table13[],2)</f>
        <v>1 - 5</v>
      </c>
      <c r="Q4616" t="str">
        <f>INDEX(Table8[Column1],MATCH(R4616,Table8[Column2]))</f>
        <v>Maintained</v>
      </c>
      <c r="R4616">
        <v>46.044958250000001</v>
      </c>
      <c r="S4616">
        <f t="shared" si="145"/>
        <v>1.9185399270833332</v>
      </c>
      <c r="T4616" t="s">
        <v>19</v>
      </c>
    </row>
    <row r="4617" spans="1:20" x14ac:dyDescent="0.25">
      <c r="A4617">
        <v>4616</v>
      </c>
      <c r="B4617" t="s">
        <v>3999</v>
      </c>
      <c r="C4617" t="s">
        <v>492</v>
      </c>
      <c r="D4617" t="str">
        <f t="shared" si="144"/>
        <v>Lemaster Raymond</v>
      </c>
      <c r="E4617" t="s">
        <v>22</v>
      </c>
      <c r="F4617" t="s">
        <v>192</v>
      </c>
      <c r="G4617" t="s">
        <v>17</v>
      </c>
      <c r="H4617" t="s">
        <v>18</v>
      </c>
      <c r="I4617" t="s">
        <v>192</v>
      </c>
      <c r="J4617" t="s">
        <v>19</v>
      </c>
      <c r="K4617" t="str">
        <f>INDEX(Table6[Column1],MATCH(L4617,Table6[Column2]))</f>
        <v>Elders</v>
      </c>
      <c r="L4617">
        <v>51.763105979999999</v>
      </c>
      <c r="M4617" t="str">
        <f>VLOOKUP(L4617,Table1[],2)</f>
        <v>50 - 59</v>
      </c>
      <c r="N4617" t="str">
        <f>INDEX(Table7[Column1],MATCH(O4617,Table7[Column2]))</f>
        <v>Learning Stage</v>
      </c>
      <c r="O4617">
        <v>2.963447071</v>
      </c>
      <c r="P4617" t="str">
        <f>VLOOKUP(O4617,Table13[],2)</f>
        <v>1 - 5</v>
      </c>
      <c r="Q4617" t="str">
        <f>INDEX(Table8[Column1],MATCH(R4617,Table8[Column2]))</f>
        <v>Habitual</v>
      </c>
      <c r="R4617">
        <v>104.0127122</v>
      </c>
      <c r="S4617">
        <f t="shared" si="145"/>
        <v>4.3338630083333332</v>
      </c>
      <c r="T4617" t="s">
        <v>19</v>
      </c>
    </row>
    <row r="4618" spans="1:20" x14ac:dyDescent="0.25">
      <c r="A4618">
        <v>4617</v>
      </c>
      <c r="B4618" t="s">
        <v>3116</v>
      </c>
      <c r="C4618" t="s">
        <v>2556</v>
      </c>
      <c r="D4618" t="str">
        <f t="shared" si="144"/>
        <v>Shaw Rosalyn</v>
      </c>
      <c r="E4618" t="s">
        <v>15</v>
      </c>
      <c r="F4618" t="s">
        <v>186</v>
      </c>
      <c r="G4618" t="s">
        <v>2305</v>
      </c>
      <c r="H4618" t="s">
        <v>1826</v>
      </c>
      <c r="I4618" t="s">
        <v>186</v>
      </c>
      <c r="J4618" t="s">
        <v>19</v>
      </c>
      <c r="K4618" t="str">
        <f>INDEX(Table6[Column1],MATCH(L4618,Table6[Column2]))</f>
        <v>Young Adults</v>
      </c>
      <c r="L4618">
        <v>33.091881170000001</v>
      </c>
      <c r="M4618" t="str">
        <f>VLOOKUP(L4618,Table1[],2)</f>
        <v>30 - 39</v>
      </c>
      <c r="N4618" t="str">
        <f>INDEX(Table7[Column1],MATCH(O4618,Table7[Column2]))</f>
        <v>Learning Stage</v>
      </c>
      <c r="O4618">
        <v>4.8782862969999998</v>
      </c>
      <c r="P4618" t="str">
        <f>VLOOKUP(O4618,Table13[],2)</f>
        <v>1 - 5</v>
      </c>
      <c r="Q4618" t="str">
        <f>INDEX(Table8[Column1],MATCH(R4618,Table8[Column2]))</f>
        <v>Scheduled</v>
      </c>
      <c r="R4618">
        <v>20.150917530000001</v>
      </c>
      <c r="S4618">
        <f t="shared" si="145"/>
        <v>0.83962156375000008</v>
      </c>
      <c r="T4618" t="s">
        <v>19</v>
      </c>
    </row>
    <row r="4619" spans="1:20" x14ac:dyDescent="0.25">
      <c r="A4619">
        <v>4618</v>
      </c>
      <c r="B4619" t="s">
        <v>724</v>
      </c>
      <c r="C4619" t="s">
        <v>2366</v>
      </c>
      <c r="D4619" t="str">
        <f t="shared" si="144"/>
        <v>Myers Stefanie</v>
      </c>
      <c r="E4619" t="s">
        <v>15</v>
      </c>
      <c r="F4619" t="s">
        <v>38</v>
      </c>
      <c r="G4619" t="s">
        <v>820</v>
      </c>
      <c r="H4619" t="s">
        <v>821</v>
      </c>
      <c r="I4619" t="s">
        <v>38</v>
      </c>
      <c r="J4619" t="s">
        <v>19</v>
      </c>
      <c r="K4619" t="str">
        <f>INDEX(Table6[Column1],MATCH(L4619,Table6[Column2]))</f>
        <v>Young Adults</v>
      </c>
      <c r="L4619">
        <v>34.60072358</v>
      </c>
      <c r="M4619" t="str">
        <f>VLOOKUP(L4619,Table1[],2)</f>
        <v>30 - 39</v>
      </c>
      <c r="N4619" t="str">
        <f>INDEX(Table7[Column1],MATCH(O4619,Table7[Column2]))</f>
        <v>Learning Stage</v>
      </c>
      <c r="O4619">
        <v>5.1384655669999999</v>
      </c>
      <c r="P4619" t="str">
        <f>VLOOKUP(O4619,Table13[],2)</f>
        <v>1 - 5</v>
      </c>
      <c r="Q4619" t="str">
        <f>INDEX(Table8[Column1],MATCH(R4619,Table8[Column2]))</f>
        <v>Scheduled</v>
      </c>
      <c r="R4619">
        <v>0</v>
      </c>
      <c r="S4619">
        <f t="shared" si="145"/>
        <v>0</v>
      </c>
      <c r="T4619" t="s">
        <v>19</v>
      </c>
    </row>
    <row r="4620" spans="1:20" x14ac:dyDescent="0.25">
      <c r="A4620">
        <v>4619</v>
      </c>
      <c r="B4620" t="s">
        <v>4000</v>
      </c>
      <c r="C4620" t="s">
        <v>624</v>
      </c>
      <c r="D4620" t="str">
        <f t="shared" si="144"/>
        <v>Pettyjohn Sharon</v>
      </c>
      <c r="E4620" t="s">
        <v>15</v>
      </c>
      <c r="F4620" t="s">
        <v>3564</v>
      </c>
      <c r="G4620" t="s">
        <v>2305</v>
      </c>
      <c r="H4620" t="s">
        <v>1826</v>
      </c>
      <c r="I4620" t="s">
        <v>277</v>
      </c>
      <c r="J4620" t="s">
        <v>19</v>
      </c>
      <c r="K4620" t="str">
        <f>INDEX(Table6[Column1],MATCH(L4620,Table6[Column2]))</f>
        <v>Adults</v>
      </c>
      <c r="L4620">
        <v>40.400620969999999</v>
      </c>
      <c r="M4620" t="str">
        <f>VLOOKUP(L4620,Table1[],2)</f>
        <v>40 - 49</v>
      </c>
      <c r="N4620" t="str">
        <f>INDEX(Table7[Column1],MATCH(O4620,Table7[Column2]))</f>
        <v>Learning Stage</v>
      </c>
      <c r="O4620">
        <v>3.7105681760000002</v>
      </c>
      <c r="P4620" t="str">
        <f>VLOOKUP(O4620,Table13[],2)</f>
        <v>1 - 5</v>
      </c>
      <c r="Q4620" t="str">
        <f>INDEX(Table8[Column1],MATCH(R4620,Table8[Column2]))</f>
        <v>Habitual</v>
      </c>
      <c r="R4620">
        <v>80.509997310000003</v>
      </c>
      <c r="S4620">
        <f t="shared" si="145"/>
        <v>3.35458322125</v>
      </c>
      <c r="T4620" t="s">
        <v>19</v>
      </c>
    </row>
    <row r="4621" spans="1:20" x14ac:dyDescent="0.25">
      <c r="A4621">
        <v>4620</v>
      </c>
      <c r="B4621" t="s">
        <v>2287</v>
      </c>
      <c r="C4621" t="s">
        <v>401</v>
      </c>
      <c r="D4621" t="str">
        <f t="shared" si="144"/>
        <v>Pruitt Michael</v>
      </c>
      <c r="E4621" t="s">
        <v>22</v>
      </c>
      <c r="F4621" t="s">
        <v>1328</v>
      </c>
      <c r="G4621" t="s">
        <v>17</v>
      </c>
      <c r="H4621" t="s">
        <v>18</v>
      </c>
      <c r="I4621" t="s">
        <v>24</v>
      </c>
      <c r="J4621" t="s">
        <v>19</v>
      </c>
      <c r="K4621" t="str">
        <f>INDEX(Table6[Column1],MATCH(L4621,Table6[Column2]))</f>
        <v>Seniors</v>
      </c>
      <c r="L4621">
        <v>68.492141849999996</v>
      </c>
      <c r="M4621" t="str">
        <f>VLOOKUP(L4621,Table1[],2)</f>
        <v>60 and Above</v>
      </c>
      <c r="N4621" t="str">
        <f>INDEX(Table7[Column1],MATCH(O4621,Table7[Column2]))</f>
        <v>Learning Stage</v>
      </c>
      <c r="O4621">
        <v>4.1359450180000001</v>
      </c>
      <c r="P4621" t="str">
        <f>VLOOKUP(O4621,Table13[],2)</f>
        <v>1 - 5</v>
      </c>
      <c r="Q4621" t="str">
        <f>INDEX(Table8[Column1],MATCH(R4621,Table8[Column2]))</f>
        <v>Excused</v>
      </c>
      <c r="R4621">
        <v>154.50442219999999</v>
      </c>
      <c r="S4621">
        <f t="shared" si="145"/>
        <v>6.4376842583333334</v>
      </c>
      <c r="T4621" t="s">
        <v>19</v>
      </c>
    </row>
    <row r="4622" spans="1:20" x14ac:dyDescent="0.25">
      <c r="A4622">
        <v>4621</v>
      </c>
      <c r="B4622" t="s">
        <v>4001</v>
      </c>
      <c r="C4622" t="s">
        <v>525</v>
      </c>
      <c r="D4622" t="str">
        <f t="shared" si="144"/>
        <v>Tinkham Amanda</v>
      </c>
      <c r="E4622" t="s">
        <v>15</v>
      </c>
      <c r="F4622" t="s">
        <v>100</v>
      </c>
      <c r="G4622" t="s">
        <v>2305</v>
      </c>
      <c r="H4622" t="s">
        <v>1826</v>
      </c>
      <c r="I4622" t="s">
        <v>101</v>
      </c>
      <c r="J4622" t="s">
        <v>19</v>
      </c>
      <c r="K4622" t="str">
        <f>INDEX(Table6[Column1],MATCH(L4622,Table6[Column2]))</f>
        <v>Adults</v>
      </c>
      <c r="L4622">
        <v>42.057450359999997</v>
      </c>
      <c r="M4622" t="str">
        <f>VLOOKUP(L4622,Table1[],2)</f>
        <v>40 - 49</v>
      </c>
      <c r="N4622" t="str">
        <f>INDEX(Table7[Column1],MATCH(O4622,Table7[Column2]))</f>
        <v>Learning Stage</v>
      </c>
      <c r="O4622">
        <v>3.7273869679999998</v>
      </c>
      <c r="P4622" t="str">
        <f>VLOOKUP(O4622,Table13[],2)</f>
        <v>1 - 5</v>
      </c>
      <c r="Q4622" t="str">
        <f>INDEX(Table8[Column1],MATCH(R4622,Table8[Column2]))</f>
        <v>Maintained</v>
      </c>
      <c r="R4622">
        <v>64.689139499999996</v>
      </c>
      <c r="S4622">
        <f t="shared" si="145"/>
        <v>2.6953808124999998</v>
      </c>
      <c r="T4622" t="s">
        <v>19</v>
      </c>
    </row>
    <row r="4623" spans="1:20" x14ac:dyDescent="0.25">
      <c r="A4623">
        <v>4622</v>
      </c>
      <c r="B4623" t="s">
        <v>1092</v>
      </c>
      <c r="C4623" t="s">
        <v>3286</v>
      </c>
      <c r="D4623" t="str">
        <f t="shared" si="144"/>
        <v>Robinson Johnny</v>
      </c>
      <c r="E4623" t="s">
        <v>22</v>
      </c>
      <c r="F4623" t="s">
        <v>1434</v>
      </c>
      <c r="G4623" t="s">
        <v>2724</v>
      </c>
      <c r="H4623" t="s">
        <v>1863</v>
      </c>
      <c r="I4623" t="s">
        <v>1435</v>
      </c>
      <c r="J4623" t="s">
        <v>19</v>
      </c>
      <c r="K4623" t="str">
        <f>INDEX(Table6[Column1],MATCH(L4623,Table6[Column2]))</f>
        <v>Young Adults</v>
      </c>
      <c r="L4623">
        <v>33.209566150000001</v>
      </c>
      <c r="M4623" t="str">
        <f>VLOOKUP(L4623,Table1[],2)</f>
        <v>30 - 39</v>
      </c>
      <c r="N4623" t="str">
        <f>INDEX(Table7[Column1],MATCH(O4623,Table7[Column2]))</f>
        <v>Learning Stage</v>
      </c>
      <c r="O4623">
        <v>3.979981306</v>
      </c>
      <c r="P4623" t="str">
        <f>VLOOKUP(O4623,Table13[],2)</f>
        <v>1 - 5</v>
      </c>
      <c r="Q4623" t="str">
        <f>INDEX(Table8[Column1],MATCH(R4623,Table8[Column2]))</f>
        <v>Scheduled</v>
      </c>
      <c r="R4623">
        <v>0</v>
      </c>
      <c r="S4623">
        <f t="shared" si="145"/>
        <v>0</v>
      </c>
      <c r="T4623" t="s">
        <v>19</v>
      </c>
    </row>
    <row r="4624" spans="1:20" x14ac:dyDescent="0.25">
      <c r="A4624">
        <v>4623</v>
      </c>
      <c r="B4624" t="s">
        <v>2516</v>
      </c>
      <c r="C4624" t="s">
        <v>279</v>
      </c>
      <c r="D4624" t="str">
        <f t="shared" si="144"/>
        <v>Sloan Patricia</v>
      </c>
      <c r="E4624" t="s">
        <v>15</v>
      </c>
      <c r="F4624" t="s">
        <v>38</v>
      </c>
      <c r="G4624" t="s">
        <v>820</v>
      </c>
      <c r="H4624" t="s">
        <v>821</v>
      </c>
      <c r="I4624" t="s">
        <v>38</v>
      </c>
      <c r="J4624" t="s">
        <v>19</v>
      </c>
      <c r="K4624" t="str">
        <f>INDEX(Table6[Column1],MATCH(L4624,Table6[Column2]))</f>
        <v>Young Adults</v>
      </c>
      <c r="L4624">
        <v>34.915805470000002</v>
      </c>
      <c r="M4624" t="str">
        <f>VLOOKUP(L4624,Table1[],2)</f>
        <v>30 - 39</v>
      </c>
      <c r="N4624" t="str">
        <f>INDEX(Table7[Column1],MATCH(O4624,Table7[Column2]))</f>
        <v>Learning Stage</v>
      </c>
      <c r="O4624">
        <v>4.1226525470000004</v>
      </c>
      <c r="P4624" t="str">
        <f>VLOOKUP(O4624,Table13[],2)</f>
        <v>1 - 5</v>
      </c>
      <c r="Q4624" t="str">
        <f>INDEX(Table8[Column1],MATCH(R4624,Table8[Column2]))</f>
        <v>Scheduled</v>
      </c>
      <c r="R4624">
        <v>2.1495612149999999</v>
      </c>
      <c r="S4624">
        <f t="shared" si="145"/>
        <v>8.9565050624999989E-2</v>
      </c>
      <c r="T4624" t="s">
        <v>19</v>
      </c>
    </row>
    <row r="4625" spans="1:20" x14ac:dyDescent="0.25">
      <c r="A4625">
        <v>4624</v>
      </c>
      <c r="B4625" t="s">
        <v>4002</v>
      </c>
      <c r="C4625" t="s">
        <v>2289</v>
      </c>
      <c r="D4625" t="str">
        <f t="shared" si="144"/>
        <v>Gress Ronnie</v>
      </c>
      <c r="E4625" t="s">
        <v>22</v>
      </c>
      <c r="F4625" t="s">
        <v>30</v>
      </c>
      <c r="G4625" t="s">
        <v>611</v>
      </c>
      <c r="H4625" t="s">
        <v>612</v>
      </c>
      <c r="I4625" t="s">
        <v>30</v>
      </c>
      <c r="J4625" t="s">
        <v>19</v>
      </c>
      <c r="K4625" t="str">
        <f>INDEX(Table6[Column1],MATCH(L4625,Table6[Column2]))</f>
        <v>Adults</v>
      </c>
      <c r="L4625">
        <v>43.184782400000003</v>
      </c>
      <c r="M4625" t="str">
        <f>VLOOKUP(L4625,Table1[],2)</f>
        <v>40 - 49</v>
      </c>
      <c r="N4625" t="str">
        <f>INDEX(Table7[Column1],MATCH(O4625,Table7[Column2]))</f>
        <v>Learning Stage</v>
      </c>
      <c r="O4625">
        <v>3.555819031</v>
      </c>
      <c r="P4625" t="str">
        <f>VLOOKUP(O4625,Table13[],2)</f>
        <v>1 - 5</v>
      </c>
      <c r="Q4625" t="str">
        <f>INDEX(Table8[Column1],MATCH(R4625,Table8[Column2]))</f>
        <v>Maintained</v>
      </c>
      <c r="R4625">
        <v>60.556908470000003</v>
      </c>
      <c r="S4625">
        <f t="shared" si="145"/>
        <v>2.5232045195833335</v>
      </c>
      <c r="T4625" t="s">
        <v>19</v>
      </c>
    </row>
    <row r="4626" spans="1:20" x14ac:dyDescent="0.25">
      <c r="A4626">
        <v>4625</v>
      </c>
      <c r="B4626" t="s">
        <v>4003</v>
      </c>
      <c r="C4626" t="s">
        <v>401</v>
      </c>
      <c r="D4626" t="str">
        <f t="shared" si="144"/>
        <v>Stayton Michael</v>
      </c>
      <c r="E4626" t="s">
        <v>22</v>
      </c>
      <c r="F4626" t="s">
        <v>60</v>
      </c>
      <c r="G4626" t="s">
        <v>17</v>
      </c>
      <c r="H4626" t="s">
        <v>18</v>
      </c>
      <c r="I4626" t="s">
        <v>24</v>
      </c>
      <c r="J4626" t="s">
        <v>19</v>
      </c>
      <c r="K4626" t="str">
        <f>INDEX(Table6[Column1],MATCH(L4626,Table6[Column2]))</f>
        <v>Adults</v>
      </c>
      <c r="L4626">
        <v>42.945406769999998</v>
      </c>
      <c r="M4626" t="str">
        <f>VLOOKUP(L4626,Table1[],2)</f>
        <v>40 - 49</v>
      </c>
      <c r="N4626" t="str">
        <f>INDEX(Table7[Column1],MATCH(O4626,Table7[Column2]))</f>
        <v>Learning Stage</v>
      </c>
      <c r="O4626">
        <v>4.8614555360000002</v>
      </c>
      <c r="P4626" t="str">
        <f>VLOOKUP(O4626,Table13[],2)</f>
        <v>1 - 5</v>
      </c>
      <c r="Q4626" t="str">
        <f>INDEX(Table8[Column1],MATCH(R4626,Table8[Column2]))</f>
        <v>Maintained</v>
      </c>
      <c r="R4626">
        <v>72.204765850000001</v>
      </c>
      <c r="S4626">
        <f t="shared" si="145"/>
        <v>3.0085319104166666</v>
      </c>
      <c r="T4626" t="s">
        <v>19</v>
      </c>
    </row>
    <row r="4627" spans="1:20" x14ac:dyDescent="0.25">
      <c r="A4627">
        <v>4626</v>
      </c>
      <c r="B4627" t="s">
        <v>4004</v>
      </c>
      <c r="C4627" t="s">
        <v>525</v>
      </c>
      <c r="D4627" t="str">
        <f t="shared" si="144"/>
        <v>Look Amanda</v>
      </c>
      <c r="E4627" t="s">
        <v>15</v>
      </c>
      <c r="F4627" t="s">
        <v>1984</v>
      </c>
      <c r="G4627" t="s">
        <v>17</v>
      </c>
      <c r="H4627" t="s">
        <v>18</v>
      </c>
      <c r="I4627" t="s">
        <v>169</v>
      </c>
      <c r="J4627" t="s">
        <v>19</v>
      </c>
      <c r="K4627" t="str">
        <f>INDEX(Table6[Column1],MATCH(L4627,Table6[Column2]))</f>
        <v>Youth</v>
      </c>
      <c r="L4627">
        <v>27.7879328</v>
      </c>
      <c r="M4627" t="str">
        <f>VLOOKUP(L4627,Table1[],2)</f>
        <v>20 - 29</v>
      </c>
      <c r="N4627" t="str">
        <f>INDEX(Table7[Column1],MATCH(O4627,Table7[Column2]))</f>
        <v>Learning Stage</v>
      </c>
      <c r="O4627">
        <v>3.5657884449999999</v>
      </c>
      <c r="P4627" t="str">
        <f>VLOOKUP(O4627,Table13[],2)</f>
        <v>1 - 5</v>
      </c>
      <c r="Q4627" t="str">
        <f>INDEX(Table8[Column1],MATCH(R4627,Table8[Column2]))</f>
        <v>Scheduled</v>
      </c>
      <c r="R4627">
        <v>25.056359430000001</v>
      </c>
      <c r="S4627">
        <f t="shared" si="145"/>
        <v>1.0440149762499999</v>
      </c>
      <c r="T4627" t="s">
        <v>19</v>
      </c>
    </row>
    <row r="4628" spans="1:20" x14ac:dyDescent="0.25">
      <c r="A4628">
        <v>4627</v>
      </c>
      <c r="B4628" t="s">
        <v>2299</v>
      </c>
      <c r="C4628" t="s">
        <v>4005</v>
      </c>
      <c r="D4628" t="str">
        <f t="shared" si="144"/>
        <v>Schwartz Benny</v>
      </c>
      <c r="E4628" t="s">
        <v>22</v>
      </c>
      <c r="F4628" t="s">
        <v>169</v>
      </c>
      <c r="G4628" t="s">
        <v>17</v>
      </c>
      <c r="H4628" t="s">
        <v>18</v>
      </c>
      <c r="I4628" t="s">
        <v>169</v>
      </c>
      <c r="J4628" t="s">
        <v>19</v>
      </c>
      <c r="K4628" t="str">
        <f>INDEX(Table6[Column1],MATCH(L4628,Table6[Column2]))</f>
        <v>Adults</v>
      </c>
      <c r="L4628">
        <v>44.014515330000002</v>
      </c>
      <c r="M4628" t="str">
        <f>VLOOKUP(L4628,Table1[],2)</f>
        <v>40 - 49</v>
      </c>
      <c r="N4628" t="str">
        <f>INDEX(Table7[Column1],MATCH(O4628,Table7[Column2]))</f>
        <v>Learning Stage</v>
      </c>
      <c r="O4628">
        <v>3.9250721070000001</v>
      </c>
      <c r="P4628" t="str">
        <f>VLOOKUP(O4628,Table13[],2)</f>
        <v>1 - 5</v>
      </c>
      <c r="Q4628" t="str">
        <f>INDEX(Table8[Column1],MATCH(R4628,Table8[Column2]))</f>
        <v>Scheduled</v>
      </c>
      <c r="R4628">
        <v>3.5029030109999999</v>
      </c>
      <c r="S4628">
        <f t="shared" si="145"/>
        <v>0.145954292125</v>
      </c>
      <c r="T4628" t="s">
        <v>19</v>
      </c>
    </row>
    <row r="4629" spans="1:20" x14ac:dyDescent="0.25">
      <c r="A4629">
        <v>4628</v>
      </c>
      <c r="B4629" t="s">
        <v>1181</v>
      </c>
      <c r="C4629" t="s">
        <v>52</v>
      </c>
      <c r="D4629" t="str">
        <f t="shared" si="144"/>
        <v>Malone John</v>
      </c>
      <c r="E4629" t="s">
        <v>22</v>
      </c>
      <c r="F4629" t="s">
        <v>593</v>
      </c>
      <c r="G4629" t="s">
        <v>2305</v>
      </c>
      <c r="H4629" t="s">
        <v>1826</v>
      </c>
      <c r="I4629" t="s">
        <v>90</v>
      </c>
      <c r="J4629" t="s">
        <v>19</v>
      </c>
      <c r="K4629" t="str">
        <f>INDEX(Table6[Column1],MATCH(L4629,Table6[Column2]))</f>
        <v>Youth</v>
      </c>
      <c r="L4629">
        <v>27.19513443</v>
      </c>
      <c r="M4629" t="str">
        <f>VLOOKUP(L4629,Table1[],2)</f>
        <v>20 - 29</v>
      </c>
      <c r="N4629" t="str">
        <f>INDEX(Table7[Column1],MATCH(O4629,Table7[Column2]))</f>
        <v>Learning Stage</v>
      </c>
      <c r="O4629">
        <v>1.10133974</v>
      </c>
      <c r="P4629" t="str">
        <f>VLOOKUP(O4629,Table13[],2)</f>
        <v>1 - 5</v>
      </c>
      <c r="Q4629" t="str">
        <f>INDEX(Table8[Column1],MATCH(R4629,Table8[Column2]))</f>
        <v>Scheduled</v>
      </c>
      <c r="R4629">
        <v>0</v>
      </c>
      <c r="S4629">
        <f t="shared" si="145"/>
        <v>0</v>
      </c>
      <c r="T4629" t="s">
        <v>19</v>
      </c>
    </row>
    <row r="4630" spans="1:20" x14ac:dyDescent="0.25">
      <c r="A4630">
        <v>4629</v>
      </c>
      <c r="B4630" t="s">
        <v>4006</v>
      </c>
      <c r="C4630" t="s">
        <v>1686</v>
      </c>
      <c r="D4630" t="str">
        <f t="shared" si="144"/>
        <v>Halle Travis</v>
      </c>
      <c r="E4630" t="s">
        <v>22</v>
      </c>
      <c r="F4630" t="s">
        <v>101</v>
      </c>
      <c r="G4630" t="s">
        <v>17</v>
      </c>
      <c r="H4630" t="s">
        <v>18</v>
      </c>
      <c r="I4630" t="s">
        <v>101</v>
      </c>
      <c r="J4630" t="s">
        <v>19</v>
      </c>
      <c r="K4630" t="str">
        <f>INDEX(Table6[Column1],MATCH(L4630,Table6[Column2]))</f>
        <v>Adults</v>
      </c>
      <c r="L4630">
        <v>46.830411679999997</v>
      </c>
      <c r="M4630" t="str">
        <f>VLOOKUP(L4630,Table1[],2)</f>
        <v>40 - 49</v>
      </c>
      <c r="N4630" t="str">
        <f>INDEX(Table7[Column1],MATCH(O4630,Table7[Column2]))</f>
        <v>Learning Stage</v>
      </c>
      <c r="O4630">
        <v>4.0681665310000001</v>
      </c>
      <c r="P4630" t="str">
        <f>VLOOKUP(O4630,Table13[],2)</f>
        <v>1 - 5</v>
      </c>
      <c r="Q4630" t="str">
        <f>INDEX(Table8[Column1],MATCH(R4630,Table8[Column2]))</f>
        <v>Habitual</v>
      </c>
      <c r="R4630">
        <v>86.565211320000003</v>
      </c>
      <c r="S4630">
        <f t="shared" si="145"/>
        <v>3.6068838050000003</v>
      </c>
      <c r="T4630" t="s">
        <v>19</v>
      </c>
    </row>
    <row r="4631" spans="1:20" x14ac:dyDescent="0.25">
      <c r="A4631">
        <v>4630</v>
      </c>
      <c r="B4631" t="s">
        <v>4007</v>
      </c>
      <c r="C4631" t="s">
        <v>4008</v>
      </c>
      <c r="D4631" t="str">
        <f t="shared" si="144"/>
        <v>McFadden Javier</v>
      </c>
      <c r="E4631" t="s">
        <v>22</v>
      </c>
      <c r="F4631" t="s">
        <v>57</v>
      </c>
      <c r="G4631" t="s">
        <v>2305</v>
      </c>
      <c r="H4631" t="s">
        <v>1826</v>
      </c>
      <c r="I4631" t="s">
        <v>57</v>
      </c>
      <c r="J4631" t="s">
        <v>19</v>
      </c>
      <c r="K4631" t="str">
        <f>INDEX(Table6[Column1],MATCH(L4631,Table6[Column2]))</f>
        <v>Elders</v>
      </c>
      <c r="L4631">
        <v>57.29141001</v>
      </c>
      <c r="M4631" t="str">
        <f>VLOOKUP(L4631,Table1[],2)</f>
        <v>50 - 59</v>
      </c>
      <c r="N4631" t="str">
        <f>INDEX(Table7[Column1],MATCH(O4631,Table7[Column2]))</f>
        <v>Fitting in Stage</v>
      </c>
      <c r="O4631">
        <v>6.7905173989999996</v>
      </c>
      <c r="P4631" t="str">
        <f>VLOOKUP(O4631,Table13[],2)</f>
        <v>6 - 10</v>
      </c>
      <c r="Q4631" t="str">
        <f>INDEX(Table8[Column1],MATCH(R4631,Table8[Column2]))</f>
        <v>Unexcused</v>
      </c>
      <c r="R4631">
        <v>174.1295465</v>
      </c>
      <c r="S4631">
        <f t="shared" si="145"/>
        <v>7.2553977708333335</v>
      </c>
      <c r="T4631" t="s">
        <v>19</v>
      </c>
    </row>
    <row r="4632" spans="1:20" x14ac:dyDescent="0.25">
      <c r="A4632">
        <v>4631</v>
      </c>
      <c r="B4632" t="s">
        <v>375</v>
      </c>
      <c r="C4632" t="s">
        <v>494</v>
      </c>
      <c r="D4632" t="str">
        <f t="shared" si="144"/>
        <v>Coleman Ryan</v>
      </c>
      <c r="E4632" t="s">
        <v>22</v>
      </c>
      <c r="F4632" t="s">
        <v>505</v>
      </c>
      <c r="G4632" t="s">
        <v>17</v>
      </c>
      <c r="H4632" t="s">
        <v>18</v>
      </c>
      <c r="I4632" t="s">
        <v>24</v>
      </c>
      <c r="J4632" t="s">
        <v>19</v>
      </c>
      <c r="K4632" t="str">
        <f>INDEX(Table6[Column1],MATCH(L4632,Table6[Column2]))</f>
        <v>Young Adults</v>
      </c>
      <c r="L4632">
        <v>31.911297579999999</v>
      </c>
      <c r="M4632" t="str">
        <f>VLOOKUP(L4632,Table1[],2)</f>
        <v>30 - 39</v>
      </c>
      <c r="N4632" t="str">
        <f>INDEX(Table7[Column1],MATCH(O4632,Table7[Column2]))</f>
        <v>Learning Stage</v>
      </c>
      <c r="O4632">
        <v>4.9086654909999998</v>
      </c>
      <c r="P4632" t="str">
        <f>VLOOKUP(O4632,Table13[],2)</f>
        <v>1 - 5</v>
      </c>
      <c r="Q4632" t="str">
        <f>INDEX(Table8[Column1],MATCH(R4632,Table8[Column2]))</f>
        <v>Scheduled</v>
      </c>
      <c r="R4632">
        <v>0</v>
      </c>
      <c r="S4632">
        <f t="shared" si="145"/>
        <v>0</v>
      </c>
      <c r="T4632" t="s">
        <v>19</v>
      </c>
    </row>
    <row r="4633" spans="1:20" x14ac:dyDescent="0.25">
      <c r="A4633">
        <v>4632</v>
      </c>
      <c r="B4633" t="s">
        <v>4009</v>
      </c>
      <c r="C4633" t="s">
        <v>546</v>
      </c>
      <c r="D4633" t="str">
        <f t="shared" si="144"/>
        <v>Garrison Gary</v>
      </c>
      <c r="E4633" t="s">
        <v>22</v>
      </c>
      <c r="F4633" t="s">
        <v>169</v>
      </c>
      <c r="G4633" t="s">
        <v>2305</v>
      </c>
      <c r="H4633" t="s">
        <v>1826</v>
      </c>
      <c r="I4633" t="s">
        <v>169</v>
      </c>
      <c r="J4633" t="s">
        <v>19</v>
      </c>
      <c r="K4633" t="str">
        <f>INDEX(Table6[Column1],MATCH(L4633,Table6[Column2]))</f>
        <v>Youth</v>
      </c>
      <c r="L4633">
        <v>25.849422480000001</v>
      </c>
      <c r="M4633" t="str">
        <f>VLOOKUP(L4633,Table1[],2)</f>
        <v>20 - 29</v>
      </c>
      <c r="N4633" t="str">
        <f>INDEX(Table7[Column1],MATCH(O4633,Table7[Column2]))</f>
        <v>Learning Stage</v>
      </c>
      <c r="O4633">
        <v>3.0470468180000001</v>
      </c>
      <c r="P4633" t="str">
        <f>VLOOKUP(O4633,Table13[],2)</f>
        <v>1 - 5</v>
      </c>
      <c r="Q4633" t="str">
        <f>INDEX(Table8[Column1],MATCH(R4633,Table8[Column2]))</f>
        <v>Scheduled</v>
      </c>
      <c r="R4633">
        <v>0</v>
      </c>
      <c r="S4633">
        <f t="shared" si="145"/>
        <v>0</v>
      </c>
      <c r="T4633" t="s">
        <v>19</v>
      </c>
    </row>
    <row r="4634" spans="1:20" x14ac:dyDescent="0.25">
      <c r="A4634">
        <v>4633</v>
      </c>
      <c r="B4634" t="s">
        <v>1795</v>
      </c>
      <c r="C4634" t="s">
        <v>368</v>
      </c>
      <c r="D4634" t="str">
        <f t="shared" si="144"/>
        <v>Harrington Frank</v>
      </c>
      <c r="E4634" t="s">
        <v>22</v>
      </c>
      <c r="F4634" t="s">
        <v>153</v>
      </c>
      <c r="G4634" t="s">
        <v>2305</v>
      </c>
      <c r="H4634" t="s">
        <v>1826</v>
      </c>
      <c r="I4634" t="s">
        <v>138</v>
      </c>
      <c r="J4634" t="s">
        <v>19</v>
      </c>
      <c r="K4634" t="str">
        <f>INDEX(Table6[Column1],MATCH(L4634,Table6[Column2]))</f>
        <v>Young Adults</v>
      </c>
      <c r="L4634">
        <v>31.459474530000001</v>
      </c>
      <c r="M4634" t="str">
        <f>VLOOKUP(L4634,Table1[],2)</f>
        <v>30 - 39</v>
      </c>
      <c r="N4634" t="str">
        <f>INDEX(Table7[Column1],MATCH(O4634,Table7[Column2]))</f>
        <v>Learning Stage</v>
      </c>
      <c r="O4634">
        <v>3.9874942839999998</v>
      </c>
      <c r="P4634" t="str">
        <f>VLOOKUP(O4634,Table13[],2)</f>
        <v>1 - 5</v>
      </c>
      <c r="Q4634" t="str">
        <f>INDEX(Table8[Column1],MATCH(R4634,Table8[Column2]))</f>
        <v>Maintained</v>
      </c>
      <c r="R4634">
        <v>41.237464860000003</v>
      </c>
      <c r="S4634">
        <f t="shared" si="145"/>
        <v>1.7182277025000001</v>
      </c>
      <c r="T4634" t="s">
        <v>19</v>
      </c>
    </row>
    <row r="4635" spans="1:20" x14ac:dyDescent="0.25">
      <c r="A4635">
        <v>4634</v>
      </c>
      <c r="B4635" t="s">
        <v>2331</v>
      </c>
      <c r="C4635" t="s">
        <v>4010</v>
      </c>
      <c r="D4635" t="str">
        <f t="shared" si="144"/>
        <v>Hubbard Aimee</v>
      </c>
      <c r="E4635" t="s">
        <v>15</v>
      </c>
      <c r="F4635" t="s">
        <v>138</v>
      </c>
      <c r="G4635" t="s">
        <v>2305</v>
      </c>
      <c r="H4635" t="s">
        <v>1826</v>
      </c>
      <c r="I4635" t="s">
        <v>138</v>
      </c>
      <c r="J4635" t="s">
        <v>19</v>
      </c>
      <c r="K4635" t="str">
        <f>INDEX(Table6[Column1],MATCH(L4635,Table6[Column2]))</f>
        <v>Adults</v>
      </c>
      <c r="L4635">
        <v>41.854135339999999</v>
      </c>
      <c r="M4635" t="str">
        <f>VLOOKUP(L4635,Table1[],2)</f>
        <v>40 - 49</v>
      </c>
      <c r="N4635" t="str">
        <f>INDEX(Table7[Column1],MATCH(O4635,Table7[Column2]))</f>
        <v>Learning Stage</v>
      </c>
      <c r="O4635">
        <v>4.3478412339999997</v>
      </c>
      <c r="P4635" t="str">
        <f>VLOOKUP(O4635,Table13[],2)</f>
        <v>1 - 5</v>
      </c>
      <c r="Q4635" t="str">
        <f>INDEX(Table8[Column1],MATCH(R4635,Table8[Column2]))</f>
        <v>Maintained</v>
      </c>
      <c r="R4635">
        <v>71.780487170000001</v>
      </c>
      <c r="S4635">
        <f t="shared" si="145"/>
        <v>2.9908536320833337</v>
      </c>
      <c r="T4635" t="s">
        <v>19</v>
      </c>
    </row>
    <row r="4636" spans="1:20" x14ac:dyDescent="0.25">
      <c r="A4636">
        <v>4635</v>
      </c>
      <c r="B4636" t="s">
        <v>47</v>
      </c>
      <c r="C4636" t="s">
        <v>3030</v>
      </c>
      <c r="D4636" t="str">
        <f t="shared" si="144"/>
        <v>Smith Rosie</v>
      </c>
      <c r="E4636" t="s">
        <v>15</v>
      </c>
      <c r="F4636" t="s">
        <v>788</v>
      </c>
      <c r="G4636" t="s">
        <v>2305</v>
      </c>
      <c r="H4636" t="s">
        <v>1826</v>
      </c>
      <c r="I4636" t="s">
        <v>788</v>
      </c>
      <c r="J4636" t="s">
        <v>19</v>
      </c>
      <c r="K4636" t="str">
        <f>INDEX(Table6[Column1],MATCH(L4636,Table6[Column2]))</f>
        <v>Adults</v>
      </c>
      <c r="L4636">
        <v>47.889058669999997</v>
      </c>
      <c r="M4636" t="str">
        <f>VLOOKUP(L4636,Table1[],2)</f>
        <v>40 - 49</v>
      </c>
      <c r="N4636" t="str">
        <f>INDEX(Table7[Column1],MATCH(O4636,Table7[Column2]))</f>
        <v>Learning Stage</v>
      </c>
      <c r="O4636">
        <v>3.2024122629999998</v>
      </c>
      <c r="P4636" t="str">
        <f>VLOOKUP(O4636,Table13[],2)</f>
        <v>1 - 5</v>
      </c>
      <c r="Q4636" t="str">
        <f>INDEX(Table8[Column1],MATCH(R4636,Table8[Column2]))</f>
        <v>Maintained</v>
      </c>
      <c r="R4636">
        <v>75.006941690000005</v>
      </c>
      <c r="S4636">
        <f t="shared" si="145"/>
        <v>3.1252892370833334</v>
      </c>
      <c r="T4636" t="s">
        <v>19</v>
      </c>
    </row>
    <row r="4637" spans="1:20" x14ac:dyDescent="0.25">
      <c r="A4637">
        <v>4636</v>
      </c>
      <c r="B4637" t="s">
        <v>2719</v>
      </c>
      <c r="C4637" t="s">
        <v>2843</v>
      </c>
      <c r="D4637" t="str">
        <f t="shared" si="144"/>
        <v>Barkley Margarita</v>
      </c>
      <c r="E4637" t="s">
        <v>15</v>
      </c>
      <c r="F4637" t="s">
        <v>169</v>
      </c>
      <c r="G4637" t="s">
        <v>2305</v>
      </c>
      <c r="H4637" t="s">
        <v>1826</v>
      </c>
      <c r="I4637" t="s">
        <v>169</v>
      </c>
      <c r="J4637" t="s">
        <v>19</v>
      </c>
      <c r="K4637" t="str">
        <f>INDEX(Table6[Column1],MATCH(L4637,Table6[Column2]))</f>
        <v>Adults</v>
      </c>
      <c r="L4637">
        <v>42.561920000000001</v>
      </c>
      <c r="M4637" t="str">
        <f>VLOOKUP(L4637,Table1[],2)</f>
        <v>40 - 49</v>
      </c>
      <c r="N4637" t="str">
        <f>INDEX(Table7[Column1],MATCH(O4637,Table7[Column2]))</f>
        <v>Learning Stage</v>
      </c>
      <c r="O4637">
        <v>5.9681122499999999</v>
      </c>
      <c r="P4637" t="str">
        <f>VLOOKUP(O4637,Table13[],2)</f>
        <v>1 - 5</v>
      </c>
      <c r="Q4637" t="str">
        <f>INDEX(Table8[Column1],MATCH(R4637,Table8[Column2]))</f>
        <v>Scheduled</v>
      </c>
      <c r="R4637">
        <v>23.41337914</v>
      </c>
      <c r="S4637">
        <f t="shared" si="145"/>
        <v>0.97555746416666678</v>
      </c>
      <c r="T4637" t="s">
        <v>19</v>
      </c>
    </row>
    <row r="4638" spans="1:20" x14ac:dyDescent="0.25">
      <c r="A4638">
        <v>4637</v>
      </c>
      <c r="B4638" t="s">
        <v>1094</v>
      </c>
      <c r="C4638" t="s">
        <v>548</v>
      </c>
      <c r="D4638" t="str">
        <f t="shared" si="144"/>
        <v>Sims Todd</v>
      </c>
      <c r="E4638" t="s">
        <v>22</v>
      </c>
      <c r="F4638" t="s">
        <v>33</v>
      </c>
      <c r="G4638" t="s">
        <v>2305</v>
      </c>
      <c r="H4638" t="s">
        <v>1826</v>
      </c>
      <c r="I4638" t="s">
        <v>33</v>
      </c>
      <c r="J4638" t="s">
        <v>19</v>
      </c>
      <c r="K4638" t="str">
        <f>INDEX(Table6[Column1],MATCH(L4638,Table6[Column2]))</f>
        <v>Young Adults</v>
      </c>
      <c r="L4638">
        <v>38.076842739999996</v>
      </c>
      <c r="M4638" t="str">
        <f>VLOOKUP(L4638,Table1[],2)</f>
        <v>30 - 39</v>
      </c>
      <c r="N4638" t="str">
        <f>INDEX(Table7[Column1],MATCH(O4638,Table7[Column2]))</f>
        <v>Learning Stage</v>
      </c>
      <c r="O4638">
        <v>5.0675524039999997</v>
      </c>
      <c r="P4638" t="str">
        <f>VLOOKUP(O4638,Table13[],2)</f>
        <v>1 - 5</v>
      </c>
      <c r="Q4638" t="str">
        <f>INDEX(Table8[Column1],MATCH(R4638,Table8[Column2]))</f>
        <v>Scheduled</v>
      </c>
      <c r="R4638">
        <v>19.14067893</v>
      </c>
      <c r="S4638">
        <f t="shared" si="145"/>
        <v>0.79752828874999993</v>
      </c>
      <c r="T4638" t="s">
        <v>19</v>
      </c>
    </row>
    <row r="4639" spans="1:20" x14ac:dyDescent="0.25">
      <c r="A4639">
        <v>4638</v>
      </c>
      <c r="B4639" t="s">
        <v>3078</v>
      </c>
      <c r="C4639" t="s">
        <v>4011</v>
      </c>
      <c r="D4639" t="str">
        <f t="shared" si="144"/>
        <v>Booker Goldie</v>
      </c>
      <c r="E4639" t="s">
        <v>15</v>
      </c>
      <c r="F4639" t="s">
        <v>87</v>
      </c>
      <c r="G4639" t="s">
        <v>17</v>
      </c>
      <c r="H4639" t="s">
        <v>18</v>
      </c>
      <c r="I4639" t="s">
        <v>87</v>
      </c>
      <c r="J4639" t="s">
        <v>19</v>
      </c>
      <c r="K4639" t="str">
        <f>INDEX(Table6[Column1],MATCH(L4639,Table6[Column2]))</f>
        <v>Elders</v>
      </c>
      <c r="L4639">
        <v>51.638501949999998</v>
      </c>
      <c r="M4639" t="str">
        <f>VLOOKUP(L4639,Table1[],2)</f>
        <v>50 - 59</v>
      </c>
      <c r="N4639" t="str">
        <f>INDEX(Table7[Column1],MATCH(O4639,Table7[Column2]))</f>
        <v>Learning Stage</v>
      </c>
      <c r="O4639">
        <v>4.4995366829999996</v>
      </c>
      <c r="P4639" t="str">
        <f>VLOOKUP(O4639,Table13[],2)</f>
        <v>1 - 5</v>
      </c>
      <c r="Q4639" t="str">
        <f>INDEX(Table8[Column1],MATCH(R4639,Table8[Column2]))</f>
        <v>Habitual</v>
      </c>
      <c r="R4639">
        <v>86.147432499999994</v>
      </c>
      <c r="S4639">
        <f t="shared" si="145"/>
        <v>3.5894763541666665</v>
      </c>
      <c r="T4639" t="s">
        <v>19</v>
      </c>
    </row>
    <row r="4640" spans="1:20" x14ac:dyDescent="0.25">
      <c r="A4640">
        <v>4639</v>
      </c>
      <c r="B4640" t="s">
        <v>725</v>
      </c>
      <c r="C4640" t="s">
        <v>226</v>
      </c>
      <c r="D4640" t="str">
        <f t="shared" si="144"/>
        <v>Martinez Colleen</v>
      </c>
      <c r="E4640" t="s">
        <v>15</v>
      </c>
      <c r="F4640" t="s">
        <v>57</v>
      </c>
      <c r="G4640" t="s">
        <v>17</v>
      </c>
      <c r="H4640" t="s">
        <v>18</v>
      </c>
      <c r="I4640" t="s">
        <v>57</v>
      </c>
      <c r="J4640" t="s">
        <v>19</v>
      </c>
      <c r="K4640" t="str">
        <f>INDEX(Table6[Column1],MATCH(L4640,Table6[Column2]))</f>
        <v>Youth</v>
      </c>
      <c r="L4640">
        <v>26.174062110000001</v>
      </c>
      <c r="M4640" t="str">
        <f>VLOOKUP(L4640,Table1[],2)</f>
        <v>20 - 29</v>
      </c>
      <c r="N4640" t="str">
        <f>INDEX(Table7[Column1],MATCH(O4640,Table7[Column2]))</f>
        <v>Learning Stage</v>
      </c>
      <c r="O4640">
        <v>4.1451367030000004</v>
      </c>
      <c r="P4640" t="str">
        <f>VLOOKUP(O4640,Table13[],2)</f>
        <v>1 - 5</v>
      </c>
      <c r="Q4640" t="str">
        <f>INDEX(Table8[Column1],MATCH(R4640,Table8[Column2]))</f>
        <v>Scheduled</v>
      </c>
      <c r="R4640">
        <v>0</v>
      </c>
      <c r="S4640">
        <f t="shared" si="145"/>
        <v>0</v>
      </c>
      <c r="T4640" t="s">
        <v>19</v>
      </c>
    </row>
    <row r="4641" spans="1:20" x14ac:dyDescent="0.25">
      <c r="A4641">
        <v>4640</v>
      </c>
      <c r="B4641" t="s">
        <v>4012</v>
      </c>
      <c r="C4641" t="s">
        <v>2034</v>
      </c>
      <c r="D4641" t="str">
        <f t="shared" si="144"/>
        <v>Coates Elijah</v>
      </c>
      <c r="E4641" t="s">
        <v>22</v>
      </c>
      <c r="F4641" t="s">
        <v>30</v>
      </c>
      <c r="G4641" t="s">
        <v>611</v>
      </c>
      <c r="H4641" t="s">
        <v>612</v>
      </c>
      <c r="I4641" t="s">
        <v>30</v>
      </c>
      <c r="J4641" t="s">
        <v>19</v>
      </c>
      <c r="K4641" t="str">
        <f>INDEX(Table6[Column1],MATCH(L4641,Table6[Column2]))</f>
        <v>Elders</v>
      </c>
      <c r="L4641">
        <v>59.957786509999998</v>
      </c>
      <c r="M4641" t="str">
        <f>VLOOKUP(L4641,Table1[],2)</f>
        <v>50 - 59</v>
      </c>
      <c r="N4641" t="str">
        <f>INDEX(Table7[Column1],MATCH(O4641,Table7[Column2]))</f>
        <v>Fitting in Stage</v>
      </c>
      <c r="O4641">
        <v>7.1773783419999999</v>
      </c>
      <c r="P4641" t="str">
        <f>VLOOKUP(O4641,Table13[],2)</f>
        <v>6 - 10</v>
      </c>
      <c r="Q4641" t="str">
        <f>INDEX(Table8[Column1],MATCH(R4641,Table8[Column2]))</f>
        <v>Excused</v>
      </c>
      <c r="R4641">
        <v>128.95334059999999</v>
      </c>
      <c r="S4641">
        <f t="shared" si="145"/>
        <v>5.3730558583333323</v>
      </c>
      <c r="T4641" t="s">
        <v>19</v>
      </c>
    </row>
    <row r="4642" spans="1:20" x14ac:dyDescent="0.25">
      <c r="A4642">
        <v>4641</v>
      </c>
      <c r="B4642" t="s">
        <v>4013</v>
      </c>
      <c r="C4642" t="s">
        <v>226</v>
      </c>
      <c r="D4642" t="str">
        <f t="shared" si="144"/>
        <v>Langdon Colleen</v>
      </c>
      <c r="E4642" t="s">
        <v>15</v>
      </c>
      <c r="F4642" t="s">
        <v>16</v>
      </c>
      <c r="G4642" t="s">
        <v>2305</v>
      </c>
      <c r="H4642" t="s">
        <v>1826</v>
      </c>
      <c r="I4642" t="s">
        <v>16</v>
      </c>
      <c r="J4642" t="s">
        <v>19</v>
      </c>
      <c r="K4642" t="str">
        <f>INDEX(Table6[Column1],MATCH(L4642,Table6[Column2]))</f>
        <v>Elders</v>
      </c>
      <c r="L4642">
        <v>51.922834399999999</v>
      </c>
      <c r="M4642" t="str">
        <f>VLOOKUP(L4642,Table1[],2)</f>
        <v>50 - 59</v>
      </c>
      <c r="N4642" t="str">
        <f>INDEX(Table7[Column1],MATCH(O4642,Table7[Column2]))</f>
        <v>Learning Stage</v>
      </c>
      <c r="O4642">
        <v>4.0236977339999997</v>
      </c>
      <c r="P4642" t="str">
        <f>VLOOKUP(O4642,Table13[],2)</f>
        <v>1 - 5</v>
      </c>
      <c r="Q4642" t="str">
        <f>INDEX(Table8[Column1],MATCH(R4642,Table8[Column2]))</f>
        <v>Habitual</v>
      </c>
      <c r="R4642">
        <v>95.128279280000001</v>
      </c>
      <c r="S4642">
        <f t="shared" si="145"/>
        <v>3.9636783033333334</v>
      </c>
      <c r="T4642" t="s">
        <v>19</v>
      </c>
    </row>
    <row r="4643" spans="1:20" x14ac:dyDescent="0.25">
      <c r="A4643">
        <v>4642</v>
      </c>
      <c r="B4643" t="s">
        <v>4014</v>
      </c>
      <c r="C4643" t="s">
        <v>1095</v>
      </c>
      <c r="D4643" t="str">
        <f t="shared" si="144"/>
        <v>Hoeppner Teresa</v>
      </c>
      <c r="E4643" t="s">
        <v>15</v>
      </c>
      <c r="F4643" t="s">
        <v>30</v>
      </c>
      <c r="G4643" t="s">
        <v>611</v>
      </c>
      <c r="H4643" t="s">
        <v>612</v>
      </c>
      <c r="I4643" t="s">
        <v>30</v>
      </c>
      <c r="J4643" t="s">
        <v>19</v>
      </c>
      <c r="K4643" t="str">
        <f>INDEX(Table6[Column1],MATCH(L4643,Table6[Column2]))</f>
        <v>Adults</v>
      </c>
      <c r="L4643">
        <v>40.243708769999998</v>
      </c>
      <c r="M4643" t="str">
        <f>VLOOKUP(L4643,Table1[],2)</f>
        <v>40 - 49</v>
      </c>
      <c r="N4643" t="str">
        <f>INDEX(Table7[Column1],MATCH(O4643,Table7[Column2]))</f>
        <v>Learning Stage</v>
      </c>
      <c r="O4643">
        <v>5.3333950809999999</v>
      </c>
      <c r="P4643" t="str">
        <f>VLOOKUP(O4643,Table13[],2)</f>
        <v>1 - 5</v>
      </c>
      <c r="Q4643" t="str">
        <f>INDEX(Table8[Column1],MATCH(R4643,Table8[Column2]))</f>
        <v>Maintained</v>
      </c>
      <c r="R4643">
        <v>77.834899570000005</v>
      </c>
      <c r="S4643">
        <f t="shared" si="145"/>
        <v>3.2431208154166673</v>
      </c>
      <c r="T4643" t="s">
        <v>19</v>
      </c>
    </row>
    <row r="4644" spans="1:20" x14ac:dyDescent="0.25">
      <c r="A4644">
        <v>4643</v>
      </c>
      <c r="B4644" t="s">
        <v>1023</v>
      </c>
      <c r="C4644" t="s">
        <v>208</v>
      </c>
      <c r="D4644" t="str">
        <f t="shared" si="144"/>
        <v>Wright Alice</v>
      </c>
      <c r="E4644" t="s">
        <v>15</v>
      </c>
      <c r="F4644" t="s">
        <v>1284</v>
      </c>
      <c r="G4644" t="s">
        <v>2305</v>
      </c>
      <c r="H4644" t="s">
        <v>1826</v>
      </c>
      <c r="I4644" t="s">
        <v>157</v>
      </c>
      <c r="J4644" t="s">
        <v>19</v>
      </c>
      <c r="K4644" t="str">
        <f>INDEX(Table6[Column1],MATCH(L4644,Table6[Column2]))</f>
        <v>Adults</v>
      </c>
      <c r="L4644">
        <v>42.563527540000003</v>
      </c>
      <c r="M4644" t="str">
        <f>VLOOKUP(L4644,Table1[],2)</f>
        <v>40 - 49</v>
      </c>
      <c r="N4644" t="str">
        <f>INDEX(Table7[Column1],MATCH(O4644,Table7[Column2]))</f>
        <v>Learning Stage</v>
      </c>
      <c r="O4644">
        <v>4.2189959500000001</v>
      </c>
      <c r="P4644" t="str">
        <f>VLOOKUP(O4644,Table13[],2)</f>
        <v>1 - 5</v>
      </c>
      <c r="Q4644" t="str">
        <f>INDEX(Table8[Column1],MATCH(R4644,Table8[Column2]))</f>
        <v>Habitual</v>
      </c>
      <c r="R4644">
        <v>90.225027449999999</v>
      </c>
      <c r="S4644">
        <f t="shared" si="145"/>
        <v>3.75937614375</v>
      </c>
      <c r="T4644" t="s">
        <v>19</v>
      </c>
    </row>
    <row r="4645" spans="1:20" x14ac:dyDescent="0.25">
      <c r="A4645">
        <v>4644</v>
      </c>
      <c r="B4645" t="s">
        <v>2712</v>
      </c>
      <c r="C4645" t="s">
        <v>1851</v>
      </c>
      <c r="D4645" t="str">
        <f t="shared" si="144"/>
        <v>Triplett Christine</v>
      </c>
      <c r="E4645" t="s">
        <v>15</v>
      </c>
      <c r="F4645" t="s">
        <v>262</v>
      </c>
      <c r="G4645" t="s">
        <v>2305</v>
      </c>
      <c r="H4645" t="s">
        <v>1826</v>
      </c>
      <c r="I4645" t="s">
        <v>262</v>
      </c>
      <c r="J4645" t="s">
        <v>19</v>
      </c>
      <c r="K4645" t="str">
        <f>INDEX(Table6[Column1],MATCH(L4645,Table6[Column2]))</f>
        <v>Young Adults</v>
      </c>
      <c r="L4645">
        <v>37.064943479999997</v>
      </c>
      <c r="M4645" t="str">
        <f>VLOOKUP(L4645,Table1[],2)</f>
        <v>30 - 39</v>
      </c>
      <c r="N4645" t="str">
        <f>INDEX(Table7[Column1],MATCH(O4645,Table7[Column2]))</f>
        <v>Learning Stage</v>
      </c>
      <c r="O4645">
        <v>5.4028952739999996</v>
      </c>
      <c r="P4645" t="str">
        <f>VLOOKUP(O4645,Table13[],2)</f>
        <v>1 - 5</v>
      </c>
      <c r="Q4645" t="str">
        <f>INDEX(Table8[Column1],MATCH(R4645,Table8[Column2]))</f>
        <v>Scheduled</v>
      </c>
      <c r="R4645">
        <v>21.504440240000001</v>
      </c>
      <c r="S4645">
        <f t="shared" si="145"/>
        <v>0.8960183433333333</v>
      </c>
      <c r="T4645" t="s">
        <v>19</v>
      </c>
    </row>
    <row r="4646" spans="1:20" x14ac:dyDescent="0.25">
      <c r="A4646">
        <v>4645</v>
      </c>
      <c r="B4646" t="s">
        <v>4015</v>
      </c>
      <c r="C4646" t="s">
        <v>504</v>
      </c>
      <c r="D4646" t="str">
        <f t="shared" si="144"/>
        <v>Orozco Ann</v>
      </c>
      <c r="E4646" t="s">
        <v>15</v>
      </c>
      <c r="F4646" t="s">
        <v>586</v>
      </c>
      <c r="G4646" t="s">
        <v>2305</v>
      </c>
      <c r="H4646" t="s">
        <v>1826</v>
      </c>
      <c r="I4646" t="s">
        <v>90</v>
      </c>
      <c r="J4646" t="s">
        <v>19</v>
      </c>
      <c r="K4646" t="str">
        <f>INDEX(Table6[Column1],MATCH(L4646,Table6[Column2]))</f>
        <v>Young Adults</v>
      </c>
      <c r="L4646">
        <v>38.626071090000003</v>
      </c>
      <c r="M4646" t="str">
        <f>VLOOKUP(L4646,Table1[],2)</f>
        <v>30 - 39</v>
      </c>
      <c r="N4646" t="str">
        <f>INDEX(Table7[Column1],MATCH(O4646,Table7[Column2]))</f>
        <v>Learning Stage</v>
      </c>
      <c r="O4646">
        <v>4.3619131949999996</v>
      </c>
      <c r="P4646" t="str">
        <f>VLOOKUP(O4646,Table13[],2)</f>
        <v>1 - 5</v>
      </c>
      <c r="Q4646" t="str">
        <f>INDEX(Table8[Column1],MATCH(R4646,Table8[Column2]))</f>
        <v>Maintained</v>
      </c>
      <c r="R4646">
        <v>74.137350670000004</v>
      </c>
      <c r="S4646">
        <f t="shared" si="145"/>
        <v>3.0890562779166664</v>
      </c>
      <c r="T4646" t="s">
        <v>19</v>
      </c>
    </row>
    <row r="4647" spans="1:20" x14ac:dyDescent="0.25">
      <c r="A4647">
        <v>4646</v>
      </c>
      <c r="B4647" t="s">
        <v>4016</v>
      </c>
      <c r="C4647" t="s">
        <v>1034</v>
      </c>
      <c r="D4647" t="str">
        <f t="shared" si="144"/>
        <v>Leboeuf Lorraine</v>
      </c>
      <c r="E4647" t="s">
        <v>15</v>
      </c>
      <c r="F4647" t="s">
        <v>46</v>
      </c>
      <c r="G4647" t="s">
        <v>2305</v>
      </c>
      <c r="H4647" t="s">
        <v>1826</v>
      </c>
      <c r="I4647" t="s">
        <v>46</v>
      </c>
      <c r="J4647" t="s">
        <v>19</v>
      </c>
      <c r="K4647" t="str">
        <f>INDEX(Table6[Column1],MATCH(L4647,Table6[Column2]))</f>
        <v>Adults</v>
      </c>
      <c r="L4647">
        <v>40.289102399999997</v>
      </c>
      <c r="M4647" t="str">
        <f>VLOOKUP(L4647,Table1[],2)</f>
        <v>40 - 49</v>
      </c>
      <c r="N4647" t="str">
        <f>INDEX(Table7[Column1],MATCH(O4647,Table7[Column2]))</f>
        <v>Fitting in Stage</v>
      </c>
      <c r="O4647">
        <v>6.0719101479999997</v>
      </c>
      <c r="P4647" t="str">
        <f>VLOOKUP(O4647,Table13[],2)</f>
        <v>6 - 10</v>
      </c>
      <c r="Q4647" t="str">
        <f>INDEX(Table8[Column1],MATCH(R4647,Table8[Column2]))</f>
        <v>Scheduled</v>
      </c>
      <c r="R4647">
        <v>37.944203399999999</v>
      </c>
      <c r="S4647">
        <f t="shared" si="145"/>
        <v>1.581008475</v>
      </c>
      <c r="T4647" t="s">
        <v>19</v>
      </c>
    </row>
    <row r="4648" spans="1:20" x14ac:dyDescent="0.25">
      <c r="A4648">
        <v>4647</v>
      </c>
      <c r="B4648" t="s">
        <v>4017</v>
      </c>
      <c r="C4648" t="s">
        <v>447</v>
      </c>
      <c r="D4648" t="str">
        <f t="shared" si="144"/>
        <v>Estes Karen</v>
      </c>
      <c r="E4648" t="s">
        <v>15</v>
      </c>
      <c r="F4648" t="s">
        <v>100</v>
      </c>
      <c r="G4648" t="s">
        <v>2305</v>
      </c>
      <c r="H4648" t="s">
        <v>1826</v>
      </c>
      <c r="I4648" t="s">
        <v>101</v>
      </c>
      <c r="J4648" t="s">
        <v>19</v>
      </c>
      <c r="K4648" t="str">
        <f>INDEX(Table6[Column1],MATCH(L4648,Table6[Column2]))</f>
        <v>Adults</v>
      </c>
      <c r="L4648">
        <v>42.039590699999998</v>
      </c>
      <c r="M4648" t="str">
        <f>VLOOKUP(L4648,Table1[],2)</f>
        <v>40 - 49</v>
      </c>
      <c r="N4648" t="str">
        <f>INDEX(Table7[Column1],MATCH(O4648,Table7[Column2]))</f>
        <v>Fitting in Stage</v>
      </c>
      <c r="O4648">
        <v>6.6451045469999999</v>
      </c>
      <c r="P4648" t="str">
        <f>VLOOKUP(O4648,Table13[],2)</f>
        <v>6 - 10</v>
      </c>
      <c r="Q4648" t="str">
        <f>INDEX(Table8[Column1],MATCH(R4648,Table8[Column2]))</f>
        <v>Habitual</v>
      </c>
      <c r="R4648">
        <v>115.1214619</v>
      </c>
      <c r="S4648">
        <f t="shared" si="145"/>
        <v>4.7967275791666664</v>
      </c>
      <c r="T4648" t="s">
        <v>19</v>
      </c>
    </row>
    <row r="4649" spans="1:20" x14ac:dyDescent="0.25">
      <c r="A4649">
        <v>4648</v>
      </c>
      <c r="B4649" t="s">
        <v>17</v>
      </c>
      <c r="C4649" t="s">
        <v>390</v>
      </c>
      <c r="D4649" t="str">
        <f t="shared" si="144"/>
        <v>Baker Stephanie</v>
      </c>
      <c r="E4649" t="s">
        <v>15</v>
      </c>
      <c r="F4649" t="s">
        <v>38</v>
      </c>
      <c r="G4649" t="s">
        <v>820</v>
      </c>
      <c r="H4649" t="s">
        <v>821</v>
      </c>
      <c r="I4649" t="s">
        <v>38</v>
      </c>
      <c r="J4649" t="s">
        <v>19</v>
      </c>
      <c r="K4649" t="str">
        <f>INDEX(Table6[Column1],MATCH(L4649,Table6[Column2]))</f>
        <v>Young Adults</v>
      </c>
      <c r="L4649">
        <v>34.083986869999997</v>
      </c>
      <c r="M4649" t="str">
        <f>VLOOKUP(L4649,Table1[],2)</f>
        <v>30 - 39</v>
      </c>
      <c r="N4649" t="str">
        <f>INDEX(Table7[Column1],MATCH(O4649,Table7[Column2]))</f>
        <v>Learning Stage</v>
      </c>
      <c r="O4649">
        <v>4.6797182910000004</v>
      </c>
      <c r="P4649" t="str">
        <f>VLOOKUP(O4649,Table13[],2)</f>
        <v>1 - 5</v>
      </c>
      <c r="Q4649" t="str">
        <f>INDEX(Table8[Column1],MATCH(R4649,Table8[Column2]))</f>
        <v>Scheduled</v>
      </c>
      <c r="R4649">
        <v>4.7758492820000003</v>
      </c>
      <c r="S4649">
        <f t="shared" si="145"/>
        <v>0.19899372008333335</v>
      </c>
      <c r="T4649" t="s">
        <v>19</v>
      </c>
    </row>
    <row r="4650" spans="1:20" x14ac:dyDescent="0.25">
      <c r="A4650">
        <v>4649</v>
      </c>
      <c r="B4650" t="s">
        <v>4018</v>
      </c>
      <c r="C4650" t="s">
        <v>144</v>
      </c>
      <c r="D4650" t="str">
        <f t="shared" si="144"/>
        <v>Sprayberry David</v>
      </c>
      <c r="E4650" t="s">
        <v>22</v>
      </c>
      <c r="F4650" t="s">
        <v>30</v>
      </c>
      <c r="G4650" t="s">
        <v>2305</v>
      </c>
      <c r="H4650" t="s">
        <v>1826</v>
      </c>
      <c r="I4650" t="s">
        <v>30</v>
      </c>
      <c r="J4650" t="s">
        <v>19</v>
      </c>
      <c r="K4650" t="str">
        <f>INDEX(Table6[Column1],MATCH(L4650,Table6[Column2]))</f>
        <v>Young Adults</v>
      </c>
      <c r="L4650">
        <v>35.6039143</v>
      </c>
      <c r="M4650" t="str">
        <f>VLOOKUP(L4650,Table1[],2)</f>
        <v>30 - 39</v>
      </c>
      <c r="N4650" t="str">
        <f>INDEX(Table7[Column1],MATCH(O4650,Table7[Column2]))</f>
        <v>Learning Stage</v>
      </c>
      <c r="O4650">
        <v>5.6976958900000003</v>
      </c>
      <c r="P4650" t="str">
        <f>VLOOKUP(O4650,Table13[],2)</f>
        <v>1 - 5</v>
      </c>
      <c r="Q4650" t="str">
        <f>INDEX(Table8[Column1],MATCH(R4650,Table8[Column2]))</f>
        <v>Scheduled</v>
      </c>
      <c r="R4650">
        <v>0</v>
      </c>
      <c r="S4650">
        <f t="shared" si="145"/>
        <v>0</v>
      </c>
      <c r="T4650" t="s">
        <v>19</v>
      </c>
    </row>
    <row r="4651" spans="1:20" x14ac:dyDescent="0.25">
      <c r="A4651">
        <v>4650</v>
      </c>
      <c r="B4651" t="s">
        <v>4019</v>
      </c>
      <c r="C4651" t="s">
        <v>279</v>
      </c>
      <c r="D4651" t="str">
        <f t="shared" si="144"/>
        <v>McDougal Patricia</v>
      </c>
      <c r="E4651" t="s">
        <v>15</v>
      </c>
      <c r="F4651" t="s">
        <v>315</v>
      </c>
      <c r="G4651" t="s">
        <v>2305</v>
      </c>
      <c r="H4651" t="s">
        <v>1826</v>
      </c>
      <c r="I4651" t="s">
        <v>262</v>
      </c>
      <c r="J4651" t="s">
        <v>19</v>
      </c>
      <c r="K4651" t="str">
        <f>INDEX(Table6[Column1],MATCH(L4651,Table6[Column2]))</f>
        <v>Seniors</v>
      </c>
      <c r="L4651">
        <v>66.608567039999997</v>
      </c>
      <c r="M4651" t="str">
        <f>VLOOKUP(L4651,Table1[],2)</f>
        <v>60 and Above</v>
      </c>
      <c r="N4651" t="str">
        <f>INDEX(Table7[Column1],MATCH(O4651,Table7[Column2]))</f>
        <v>Learning Stage</v>
      </c>
      <c r="O4651">
        <v>5.0446346980000003</v>
      </c>
      <c r="P4651" t="str">
        <f>VLOOKUP(O4651,Table13[],2)</f>
        <v>1 - 5</v>
      </c>
      <c r="Q4651" t="str">
        <f>INDEX(Table8[Column1],MATCH(R4651,Table8[Column2]))</f>
        <v>Violative</v>
      </c>
      <c r="R4651">
        <v>207.01174549999999</v>
      </c>
      <c r="S4651">
        <f t="shared" si="145"/>
        <v>8.6254893958333323</v>
      </c>
      <c r="T4651" t="s">
        <v>19</v>
      </c>
    </row>
    <row r="4652" spans="1:20" x14ac:dyDescent="0.25">
      <c r="A4652">
        <v>4651</v>
      </c>
      <c r="B4652" t="s">
        <v>366</v>
      </c>
      <c r="C4652" t="s">
        <v>149</v>
      </c>
      <c r="D4652" t="str">
        <f t="shared" si="144"/>
        <v>Hernandez Charles</v>
      </c>
      <c r="E4652" t="s">
        <v>22</v>
      </c>
      <c r="F4652" t="s">
        <v>38</v>
      </c>
      <c r="G4652" t="s">
        <v>2724</v>
      </c>
      <c r="H4652" t="s">
        <v>1863</v>
      </c>
      <c r="I4652" t="s">
        <v>38</v>
      </c>
      <c r="J4652" t="s">
        <v>19</v>
      </c>
      <c r="K4652" t="str">
        <f>INDEX(Table6[Column1],MATCH(L4652,Table6[Column2]))</f>
        <v>Youth</v>
      </c>
      <c r="L4652">
        <v>28.478183909999998</v>
      </c>
      <c r="M4652" t="str">
        <f>VLOOKUP(L4652,Table1[],2)</f>
        <v>20 - 29</v>
      </c>
      <c r="N4652" t="str">
        <f>INDEX(Table7[Column1],MATCH(O4652,Table7[Column2]))</f>
        <v>Learning Stage</v>
      </c>
      <c r="O4652">
        <v>2.022084548</v>
      </c>
      <c r="P4652" t="str">
        <f>VLOOKUP(O4652,Table13[],2)</f>
        <v>1 - 5</v>
      </c>
      <c r="Q4652" t="str">
        <f>INDEX(Table8[Column1],MATCH(R4652,Table8[Column2]))</f>
        <v>Scheduled</v>
      </c>
      <c r="R4652">
        <v>0</v>
      </c>
      <c r="S4652">
        <f t="shared" si="145"/>
        <v>0</v>
      </c>
      <c r="T4652" t="s">
        <v>19</v>
      </c>
    </row>
    <row r="4653" spans="1:20" x14ac:dyDescent="0.25">
      <c r="A4653">
        <v>4652</v>
      </c>
      <c r="B4653" t="s">
        <v>4020</v>
      </c>
      <c r="C4653" t="s">
        <v>3208</v>
      </c>
      <c r="D4653" t="str">
        <f t="shared" si="144"/>
        <v>Johnston Maureen</v>
      </c>
      <c r="E4653" t="s">
        <v>15</v>
      </c>
      <c r="F4653" t="s">
        <v>27</v>
      </c>
      <c r="G4653" t="s">
        <v>2305</v>
      </c>
      <c r="H4653" t="s">
        <v>1826</v>
      </c>
      <c r="I4653" t="s">
        <v>27</v>
      </c>
      <c r="J4653" t="s">
        <v>19</v>
      </c>
      <c r="K4653" t="str">
        <f>INDEX(Table6[Column1],MATCH(L4653,Table6[Column2]))</f>
        <v>Young Adults</v>
      </c>
      <c r="L4653">
        <v>34.376375609999997</v>
      </c>
      <c r="M4653" t="str">
        <f>VLOOKUP(L4653,Table1[],2)</f>
        <v>30 - 39</v>
      </c>
      <c r="N4653" t="str">
        <f>INDEX(Table7[Column1],MATCH(O4653,Table7[Column2]))</f>
        <v>Learning Stage</v>
      </c>
      <c r="O4653">
        <v>5.3207630610000001</v>
      </c>
      <c r="P4653" t="str">
        <f>VLOOKUP(O4653,Table13[],2)</f>
        <v>1 - 5</v>
      </c>
      <c r="Q4653" t="str">
        <f>INDEX(Table8[Column1],MATCH(R4653,Table8[Column2]))</f>
        <v>Scheduled</v>
      </c>
      <c r="R4653">
        <v>0</v>
      </c>
      <c r="S4653">
        <f t="shared" si="145"/>
        <v>0</v>
      </c>
      <c r="T4653" t="s">
        <v>19</v>
      </c>
    </row>
    <row r="4654" spans="1:20" x14ac:dyDescent="0.25">
      <c r="A4654">
        <v>4653</v>
      </c>
      <c r="B4654" t="s">
        <v>3635</v>
      </c>
      <c r="C4654" t="s">
        <v>885</v>
      </c>
      <c r="D4654" t="str">
        <f t="shared" si="144"/>
        <v>Metcalf Elizabeth</v>
      </c>
      <c r="E4654" t="s">
        <v>15</v>
      </c>
      <c r="F4654" t="s">
        <v>1674</v>
      </c>
      <c r="G4654" t="s">
        <v>17</v>
      </c>
      <c r="H4654" t="s">
        <v>18</v>
      </c>
      <c r="I4654" t="s">
        <v>87</v>
      </c>
      <c r="J4654" t="s">
        <v>19</v>
      </c>
      <c r="K4654" t="str">
        <f>INDEX(Table6[Column1],MATCH(L4654,Table6[Column2]))</f>
        <v>Young Adults</v>
      </c>
      <c r="L4654">
        <v>39.237344610000001</v>
      </c>
      <c r="M4654" t="str">
        <f>VLOOKUP(L4654,Table1[],2)</f>
        <v>30 - 39</v>
      </c>
      <c r="N4654" t="str">
        <f>INDEX(Table7[Column1],MATCH(O4654,Table7[Column2]))</f>
        <v>Learning Stage</v>
      </c>
      <c r="O4654">
        <v>4.2002601339999996</v>
      </c>
      <c r="P4654" t="str">
        <f>VLOOKUP(O4654,Table13[],2)</f>
        <v>1 - 5</v>
      </c>
      <c r="Q4654" t="str">
        <f>INDEX(Table8[Column1],MATCH(R4654,Table8[Column2]))</f>
        <v>Scheduled</v>
      </c>
      <c r="R4654">
        <v>34.448898389999997</v>
      </c>
      <c r="S4654">
        <f t="shared" si="145"/>
        <v>1.4353707662499997</v>
      </c>
      <c r="T4654" t="s">
        <v>19</v>
      </c>
    </row>
    <row r="4655" spans="1:20" x14ac:dyDescent="0.25">
      <c r="A4655">
        <v>4654</v>
      </c>
      <c r="B4655" t="s">
        <v>4021</v>
      </c>
      <c r="C4655" t="s">
        <v>467</v>
      </c>
      <c r="D4655" t="str">
        <f t="shared" si="144"/>
        <v>Morey Kevin</v>
      </c>
      <c r="E4655" t="s">
        <v>22</v>
      </c>
      <c r="F4655" t="s">
        <v>38</v>
      </c>
      <c r="G4655" t="s">
        <v>2724</v>
      </c>
      <c r="H4655" t="s">
        <v>1863</v>
      </c>
      <c r="I4655" t="s">
        <v>38</v>
      </c>
      <c r="J4655" t="s">
        <v>19</v>
      </c>
      <c r="K4655" t="str">
        <f>INDEX(Table6[Column1],MATCH(L4655,Table6[Column2]))</f>
        <v>Young Adults</v>
      </c>
      <c r="L4655">
        <v>37.799870949999999</v>
      </c>
      <c r="M4655" t="str">
        <f>VLOOKUP(L4655,Table1[],2)</f>
        <v>30 - 39</v>
      </c>
      <c r="N4655" t="str">
        <f>INDEX(Table7[Column1],MATCH(O4655,Table7[Column2]))</f>
        <v>Learning Stage</v>
      </c>
      <c r="O4655">
        <v>3.9332462050000001</v>
      </c>
      <c r="P4655" t="str">
        <f>VLOOKUP(O4655,Table13[],2)</f>
        <v>1 - 5</v>
      </c>
      <c r="Q4655" t="str">
        <f>INDEX(Table8[Column1],MATCH(R4655,Table8[Column2]))</f>
        <v>Scheduled</v>
      </c>
      <c r="R4655">
        <v>0</v>
      </c>
      <c r="S4655">
        <f t="shared" si="145"/>
        <v>0</v>
      </c>
      <c r="T4655" t="s">
        <v>19</v>
      </c>
    </row>
    <row r="4656" spans="1:20" x14ac:dyDescent="0.25">
      <c r="A4656">
        <v>4655</v>
      </c>
      <c r="B4656" t="s">
        <v>4022</v>
      </c>
      <c r="C4656" t="s">
        <v>2013</v>
      </c>
      <c r="D4656" t="str">
        <f t="shared" si="144"/>
        <v>Raya Hassan</v>
      </c>
      <c r="E4656" t="s">
        <v>22</v>
      </c>
      <c r="F4656" t="s">
        <v>38</v>
      </c>
      <c r="G4656" t="s">
        <v>2724</v>
      </c>
      <c r="H4656" t="s">
        <v>1863</v>
      </c>
      <c r="I4656" t="s">
        <v>38</v>
      </c>
      <c r="J4656" t="s">
        <v>19</v>
      </c>
      <c r="K4656" t="str">
        <f>INDEX(Table6[Column1],MATCH(L4656,Table6[Column2]))</f>
        <v>Young Adults</v>
      </c>
      <c r="L4656">
        <v>38.035898840000002</v>
      </c>
      <c r="M4656" t="str">
        <f>VLOOKUP(L4656,Table1[],2)</f>
        <v>30 - 39</v>
      </c>
      <c r="N4656" t="str">
        <f>INDEX(Table7[Column1],MATCH(O4656,Table7[Column2]))</f>
        <v>Learning Stage</v>
      </c>
      <c r="O4656">
        <v>3.5519244209999998</v>
      </c>
      <c r="P4656" t="str">
        <f>VLOOKUP(O4656,Table13[],2)</f>
        <v>1 - 5</v>
      </c>
      <c r="Q4656" t="str">
        <f>INDEX(Table8[Column1],MATCH(R4656,Table8[Column2]))</f>
        <v>Maintained</v>
      </c>
      <c r="R4656">
        <v>75.538245250000003</v>
      </c>
      <c r="S4656">
        <f t="shared" si="145"/>
        <v>3.1474268854166669</v>
      </c>
      <c r="T4656" t="s">
        <v>19</v>
      </c>
    </row>
    <row r="4657" spans="1:20" x14ac:dyDescent="0.25">
      <c r="A4657">
        <v>4656</v>
      </c>
      <c r="B4657" t="s">
        <v>4023</v>
      </c>
      <c r="C4657" t="s">
        <v>1118</v>
      </c>
      <c r="D4657" t="str">
        <f t="shared" si="144"/>
        <v>Mitcham Barry</v>
      </c>
      <c r="E4657" t="s">
        <v>22</v>
      </c>
      <c r="F4657" t="s">
        <v>169</v>
      </c>
      <c r="G4657" t="s">
        <v>17</v>
      </c>
      <c r="H4657" t="s">
        <v>18</v>
      </c>
      <c r="I4657" t="s">
        <v>169</v>
      </c>
      <c r="J4657" t="s">
        <v>19</v>
      </c>
      <c r="K4657" t="str">
        <f>INDEX(Table6[Column1],MATCH(L4657,Table6[Column2]))</f>
        <v>Young Adults</v>
      </c>
      <c r="L4657">
        <v>32.445418879999998</v>
      </c>
      <c r="M4657" t="str">
        <f>VLOOKUP(L4657,Table1[],2)</f>
        <v>30 - 39</v>
      </c>
      <c r="N4657" t="str">
        <f>INDEX(Table7[Column1],MATCH(O4657,Table7[Column2]))</f>
        <v>Learning Stage</v>
      </c>
      <c r="O4657">
        <v>3.1912818650000001</v>
      </c>
      <c r="P4657" t="str">
        <f>VLOOKUP(O4657,Table13[],2)</f>
        <v>1 - 5</v>
      </c>
      <c r="Q4657" t="str">
        <f>INDEX(Table8[Column1],MATCH(R4657,Table8[Column2]))</f>
        <v>Scheduled</v>
      </c>
      <c r="R4657">
        <v>38.250333650000002</v>
      </c>
      <c r="S4657">
        <f t="shared" si="145"/>
        <v>1.5937639020833336</v>
      </c>
      <c r="T4657" t="s">
        <v>19</v>
      </c>
    </row>
    <row r="4658" spans="1:20" x14ac:dyDescent="0.25">
      <c r="A4658">
        <v>4657</v>
      </c>
      <c r="B4658" t="s">
        <v>4024</v>
      </c>
      <c r="C4658" t="s">
        <v>779</v>
      </c>
      <c r="D4658" t="str">
        <f t="shared" si="144"/>
        <v>Matheny Eric</v>
      </c>
      <c r="E4658" t="s">
        <v>22</v>
      </c>
      <c r="F4658" t="s">
        <v>137</v>
      </c>
      <c r="G4658" t="s">
        <v>2305</v>
      </c>
      <c r="H4658" t="s">
        <v>1826</v>
      </c>
      <c r="I4658" t="s">
        <v>138</v>
      </c>
      <c r="J4658" t="s">
        <v>19</v>
      </c>
      <c r="K4658" t="str">
        <f>INDEX(Table6[Column1],MATCH(L4658,Table6[Column2]))</f>
        <v>Adults</v>
      </c>
      <c r="L4658">
        <v>49.840917040000001</v>
      </c>
      <c r="M4658" t="str">
        <f>VLOOKUP(L4658,Table1[],2)</f>
        <v>40 - 49</v>
      </c>
      <c r="N4658" t="str">
        <f>INDEX(Table7[Column1],MATCH(O4658,Table7[Column2]))</f>
        <v>Learning Stage</v>
      </c>
      <c r="O4658">
        <v>1.97528266</v>
      </c>
      <c r="P4658" t="str">
        <f>VLOOKUP(O4658,Table13[],2)</f>
        <v>1 - 5</v>
      </c>
      <c r="Q4658" t="str">
        <f>INDEX(Table8[Column1],MATCH(R4658,Table8[Column2]))</f>
        <v>Habitual</v>
      </c>
      <c r="R4658">
        <v>94.711256770000006</v>
      </c>
      <c r="S4658">
        <f t="shared" si="145"/>
        <v>3.9463023654166669</v>
      </c>
      <c r="T4658" t="s">
        <v>19</v>
      </c>
    </row>
    <row r="4659" spans="1:20" x14ac:dyDescent="0.25">
      <c r="A4659">
        <v>4658</v>
      </c>
      <c r="B4659" t="s">
        <v>4025</v>
      </c>
      <c r="C4659" t="s">
        <v>4026</v>
      </c>
      <c r="D4659" t="str">
        <f t="shared" si="144"/>
        <v>Rankin Fabian</v>
      </c>
      <c r="E4659" t="s">
        <v>22</v>
      </c>
      <c r="F4659" t="s">
        <v>30</v>
      </c>
      <c r="G4659" t="s">
        <v>2305</v>
      </c>
      <c r="H4659" t="s">
        <v>1826</v>
      </c>
      <c r="I4659" t="s">
        <v>30</v>
      </c>
      <c r="J4659" t="s">
        <v>19</v>
      </c>
      <c r="K4659" t="str">
        <f>INDEX(Table6[Column1],MATCH(L4659,Table6[Column2]))</f>
        <v>Adults</v>
      </c>
      <c r="L4659">
        <v>47.037180149999998</v>
      </c>
      <c r="M4659" t="str">
        <f>VLOOKUP(L4659,Table1[],2)</f>
        <v>40 - 49</v>
      </c>
      <c r="N4659" t="str">
        <f>INDEX(Table7[Column1],MATCH(O4659,Table7[Column2]))</f>
        <v>Learning Stage</v>
      </c>
      <c r="O4659">
        <v>4.2625273850000003</v>
      </c>
      <c r="P4659" t="str">
        <f>VLOOKUP(O4659,Table13[],2)</f>
        <v>1 - 5</v>
      </c>
      <c r="Q4659" t="str">
        <f>INDEX(Table8[Column1],MATCH(R4659,Table8[Column2]))</f>
        <v>Habitual</v>
      </c>
      <c r="R4659">
        <v>80.107970210000005</v>
      </c>
      <c r="S4659">
        <f t="shared" si="145"/>
        <v>3.3378320920833335</v>
      </c>
      <c r="T4659" t="s">
        <v>19</v>
      </c>
    </row>
    <row r="4660" spans="1:20" x14ac:dyDescent="0.25">
      <c r="A4660">
        <v>4659</v>
      </c>
      <c r="B4660" t="s">
        <v>230</v>
      </c>
      <c r="C4660" t="s">
        <v>885</v>
      </c>
      <c r="D4660" t="str">
        <f t="shared" si="144"/>
        <v>Jackson Elizabeth</v>
      </c>
      <c r="E4660" t="s">
        <v>15</v>
      </c>
      <c r="F4660" t="s">
        <v>123</v>
      </c>
      <c r="G4660" t="s">
        <v>611</v>
      </c>
      <c r="H4660" t="s">
        <v>612</v>
      </c>
      <c r="I4660" t="s">
        <v>123</v>
      </c>
      <c r="J4660" t="s">
        <v>19</v>
      </c>
      <c r="K4660" t="str">
        <f>INDEX(Table6[Column1],MATCH(L4660,Table6[Column2]))</f>
        <v>Adults</v>
      </c>
      <c r="L4660">
        <v>45.716076800000003</v>
      </c>
      <c r="M4660" t="str">
        <f>VLOOKUP(L4660,Table1[],2)</f>
        <v>40 - 49</v>
      </c>
      <c r="N4660" t="str">
        <f>INDEX(Table7[Column1],MATCH(O4660,Table7[Column2]))</f>
        <v>Learning Stage</v>
      </c>
      <c r="O4660">
        <v>3.432529621</v>
      </c>
      <c r="P4660" t="str">
        <f>VLOOKUP(O4660,Table13[],2)</f>
        <v>1 - 5</v>
      </c>
      <c r="Q4660" t="str">
        <f>INDEX(Table8[Column1],MATCH(R4660,Table8[Column2]))</f>
        <v>Excused</v>
      </c>
      <c r="R4660">
        <v>138.27092279999999</v>
      </c>
      <c r="S4660">
        <f t="shared" si="145"/>
        <v>5.7612884499999995</v>
      </c>
      <c r="T4660" t="s">
        <v>19</v>
      </c>
    </row>
    <row r="4661" spans="1:20" x14ac:dyDescent="0.25">
      <c r="A4661">
        <v>4660</v>
      </c>
      <c r="B4661" t="s">
        <v>4027</v>
      </c>
      <c r="C4661" t="s">
        <v>719</v>
      </c>
      <c r="D4661" t="str">
        <f t="shared" si="144"/>
        <v>Ostler Alonzo</v>
      </c>
      <c r="E4661" t="s">
        <v>22</v>
      </c>
      <c r="F4661" t="s">
        <v>24</v>
      </c>
      <c r="G4661" t="s">
        <v>17</v>
      </c>
      <c r="H4661" t="s">
        <v>18</v>
      </c>
      <c r="I4661" t="s">
        <v>24</v>
      </c>
      <c r="J4661" t="s">
        <v>19</v>
      </c>
      <c r="K4661" t="str">
        <f>INDEX(Table6[Column1],MATCH(L4661,Table6[Column2]))</f>
        <v>Elders</v>
      </c>
      <c r="L4661">
        <v>51.655469619999998</v>
      </c>
      <c r="M4661" t="str">
        <f>VLOOKUP(L4661,Table1[],2)</f>
        <v>50 - 59</v>
      </c>
      <c r="N4661" t="str">
        <f>INDEX(Table7[Column1],MATCH(O4661,Table7[Column2]))</f>
        <v>Learning Stage</v>
      </c>
      <c r="O4661">
        <v>1.3061584930000001</v>
      </c>
      <c r="P4661" t="str">
        <f>VLOOKUP(O4661,Table13[],2)</f>
        <v>1 - 5</v>
      </c>
      <c r="Q4661" t="str">
        <f>INDEX(Table8[Column1],MATCH(R4661,Table8[Column2]))</f>
        <v>Habitual</v>
      </c>
      <c r="R4661">
        <v>110.97340850000001</v>
      </c>
      <c r="S4661">
        <f t="shared" si="145"/>
        <v>4.6238920208333338</v>
      </c>
      <c r="T4661" t="s">
        <v>19</v>
      </c>
    </row>
    <row r="4662" spans="1:20" x14ac:dyDescent="0.25">
      <c r="A4662">
        <v>4661</v>
      </c>
      <c r="B4662" t="s">
        <v>4028</v>
      </c>
      <c r="C4662" t="s">
        <v>284</v>
      </c>
      <c r="D4662" t="str">
        <f t="shared" si="144"/>
        <v>Schueler Debra</v>
      </c>
      <c r="E4662" t="s">
        <v>15</v>
      </c>
      <c r="F4662" t="s">
        <v>33</v>
      </c>
      <c r="G4662" t="s">
        <v>17</v>
      </c>
      <c r="H4662" t="s">
        <v>18</v>
      </c>
      <c r="I4662" t="s">
        <v>33</v>
      </c>
      <c r="J4662" t="s">
        <v>19</v>
      </c>
      <c r="K4662" t="str">
        <f>INDEX(Table6[Column1],MATCH(L4662,Table6[Column2]))</f>
        <v>Young Adults</v>
      </c>
      <c r="L4662">
        <v>35.957725840000002</v>
      </c>
      <c r="M4662" t="str">
        <f>VLOOKUP(L4662,Table1[],2)</f>
        <v>30 - 39</v>
      </c>
      <c r="N4662" t="str">
        <f>INDEX(Table7[Column1],MATCH(O4662,Table7[Column2]))</f>
        <v>Fitting in Stage</v>
      </c>
      <c r="O4662">
        <v>6.349005558</v>
      </c>
      <c r="P4662" t="str">
        <f>VLOOKUP(O4662,Table13[],2)</f>
        <v>6 - 10</v>
      </c>
      <c r="Q4662" t="str">
        <f>INDEX(Table8[Column1],MATCH(R4662,Table8[Column2]))</f>
        <v>Scheduled</v>
      </c>
      <c r="R4662">
        <v>26.082001779999999</v>
      </c>
      <c r="S4662">
        <f t="shared" si="145"/>
        <v>1.0867500741666667</v>
      </c>
      <c r="T4662" t="s">
        <v>19</v>
      </c>
    </row>
    <row r="4663" spans="1:20" x14ac:dyDescent="0.25">
      <c r="A4663">
        <v>4662</v>
      </c>
      <c r="B4663" t="s">
        <v>831</v>
      </c>
      <c r="C4663" t="s">
        <v>401</v>
      </c>
      <c r="D4663" t="str">
        <f t="shared" si="144"/>
        <v>Webb Michael</v>
      </c>
      <c r="E4663" t="s">
        <v>22</v>
      </c>
      <c r="F4663" t="s">
        <v>30</v>
      </c>
      <c r="G4663" t="s">
        <v>2305</v>
      </c>
      <c r="H4663" t="s">
        <v>1826</v>
      </c>
      <c r="I4663" t="s">
        <v>30</v>
      </c>
      <c r="J4663" t="s">
        <v>19</v>
      </c>
      <c r="K4663" t="str">
        <f>INDEX(Table6[Column1],MATCH(L4663,Table6[Column2]))</f>
        <v>Youth</v>
      </c>
      <c r="L4663">
        <v>25.846634940000001</v>
      </c>
      <c r="M4663" t="str">
        <f>VLOOKUP(L4663,Table1[],2)</f>
        <v>20 - 29</v>
      </c>
      <c r="N4663" t="str">
        <f>INDEX(Table7[Column1],MATCH(O4663,Table7[Column2]))</f>
        <v>Learning Stage</v>
      </c>
      <c r="O4663">
        <v>5.9097981490000002</v>
      </c>
      <c r="P4663" t="str">
        <f>VLOOKUP(O4663,Table13[],2)</f>
        <v>1 - 5</v>
      </c>
      <c r="Q4663" t="str">
        <f>INDEX(Table8[Column1],MATCH(R4663,Table8[Column2]))</f>
        <v>Scheduled</v>
      </c>
      <c r="R4663">
        <v>0</v>
      </c>
      <c r="S4663">
        <f t="shared" si="145"/>
        <v>0</v>
      </c>
      <c r="T4663" t="s">
        <v>19</v>
      </c>
    </row>
    <row r="4664" spans="1:20" x14ac:dyDescent="0.25">
      <c r="A4664">
        <v>4663</v>
      </c>
      <c r="B4664" t="s">
        <v>2330</v>
      </c>
      <c r="C4664" t="s">
        <v>813</v>
      </c>
      <c r="D4664" t="str">
        <f t="shared" si="144"/>
        <v>Crews April</v>
      </c>
      <c r="E4664" t="s">
        <v>15</v>
      </c>
      <c r="F4664" t="s">
        <v>38</v>
      </c>
      <c r="G4664" t="s">
        <v>2724</v>
      </c>
      <c r="H4664" t="s">
        <v>1863</v>
      </c>
      <c r="I4664" t="s">
        <v>38</v>
      </c>
      <c r="J4664" t="s">
        <v>19</v>
      </c>
      <c r="K4664" t="str">
        <f>INDEX(Table6[Column1],MATCH(L4664,Table6[Column2]))</f>
        <v>Adults</v>
      </c>
      <c r="L4664">
        <v>47.195669270000003</v>
      </c>
      <c r="M4664" t="str">
        <f>VLOOKUP(L4664,Table1[],2)</f>
        <v>40 - 49</v>
      </c>
      <c r="N4664" t="str">
        <f>INDEX(Table7[Column1],MATCH(O4664,Table7[Column2]))</f>
        <v>Learning Stage</v>
      </c>
      <c r="O4664">
        <v>3.9814737309999999</v>
      </c>
      <c r="P4664" t="str">
        <f>VLOOKUP(O4664,Table13[],2)</f>
        <v>1 - 5</v>
      </c>
      <c r="Q4664" t="str">
        <f>INDEX(Table8[Column1],MATCH(R4664,Table8[Column2]))</f>
        <v>Habitual</v>
      </c>
      <c r="R4664">
        <v>100.4696691</v>
      </c>
      <c r="S4664">
        <f t="shared" si="145"/>
        <v>4.1862362125000008</v>
      </c>
      <c r="T4664" t="s">
        <v>19</v>
      </c>
    </row>
    <row r="4665" spans="1:20" x14ac:dyDescent="0.25">
      <c r="A4665">
        <v>4664</v>
      </c>
      <c r="B4665" t="s">
        <v>267</v>
      </c>
      <c r="C4665" t="s">
        <v>1198</v>
      </c>
      <c r="D4665" t="str">
        <f t="shared" si="144"/>
        <v>Johnson Jamie</v>
      </c>
      <c r="E4665" t="s">
        <v>22</v>
      </c>
      <c r="F4665" t="s">
        <v>27</v>
      </c>
      <c r="G4665" t="s">
        <v>2305</v>
      </c>
      <c r="H4665" t="s">
        <v>1826</v>
      </c>
      <c r="I4665" t="s">
        <v>27</v>
      </c>
      <c r="J4665" t="s">
        <v>19</v>
      </c>
      <c r="K4665" t="str">
        <f>INDEX(Table6[Column1],MATCH(L4665,Table6[Column2]))</f>
        <v>Adults</v>
      </c>
      <c r="L4665">
        <v>41.903245839999997</v>
      </c>
      <c r="M4665" t="str">
        <f>VLOOKUP(L4665,Table1[],2)</f>
        <v>40 - 49</v>
      </c>
      <c r="N4665" t="str">
        <f>INDEX(Table7[Column1],MATCH(O4665,Table7[Column2]))</f>
        <v>Fitting in Stage</v>
      </c>
      <c r="O4665">
        <v>6.1593096569999997</v>
      </c>
      <c r="P4665" t="str">
        <f>VLOOKUP(O4665,Table13[],2)</f>
        <v>6 - 10</v>
      </c>
      <c r="Q4665" t="str">
        <f>INDEX(Table8[Column1],MATCH(R4665,Table8[Column2]))</f>
        <v>Maintained</v>
      </c>
      <c r="R4665">
        <v>45.102184440000002</v>
      </c>
      <c r="S4665">
        <f t="shared" si="145"/>
        <v>1.879257685</v>
      </c>
      <c r="T4665" t="s">
        <v>19</v>
      </c>
    </row>
    <row r="4666" spans="1:20" x14ac:dyDescent="0.25">
      <c r="A4666">
        <v>4665</v>
      </c>
      <c r="B4666" t="s">
        <v>511</v>
      </c>
      <c r="C4666" t="s">
        <v>1922</v>
      </c>
      <c r="D4666" t="str">
        <f t="shared" si="144"/>
        <v>Adams Dorothy</v>
      </c>
      <c r="E4666" t="s">
        <v>15</v>
      </c>
      <c r="F4666" t="s">
        <v>152</v>
      </c>
      <c r="G4666" t="s">
        <v>2305</v>
      </c>
      <c r="H4666" t="s">
        <v>1826</v>
      </c>
      <c r="I4666" t="s">
        <v>30</v>
      </c>
      <c r="J4666" t="s">
        <v>19</v>
      </c>
      <c r="K4666" t="str">
        <f>INDEX(Table6[Column1],MATCH(L4666,Table6[Column2]))</f>
        <v>Young Adults</v>
      </c>
      <c r="L4666">
        <v>31.08689923</v>
      </c>
      <c r="M4666" t="str">
        <f>VLOOKUP(L4666,Table1[],2)</f>
        <v>30 - 39</v>
      </c>
      <c r="N4666" t="str">
        <f>INDEX(Table7[Column1],MATCH(O4666,Table7[Column2]))</f>
        <v>Learning Stage</v>
      </c>
      <c r="O4666">
        <v>4.7670430489999998</v>
      </c>
      <c r="P4666" t="str">
        <f>VLOOKUP(O4666,Table13[],2)</f>
        <v>1 - 5</v>
      </c>
      <c r="Q4666" t="str">
        <f>INDEX(Table8[Column1],MATCH(R4666,Table8[Column2]))</f>
        <v>Scheduled</v>
      </c>
      <c r="R4666">
        <v>0</v>
      </c>
      <c r="S4666">
        <f t="shared" si="145"/>
        <v>0</v>
      </c>
      <c r="T4666" t="s">
        <v>19</v>
      </c>
    </row>
    <row r="4667" spans="1:20" x14ac:dyDescent="0.25">
      <c r="A4667">
        <v>4666</v>
      </c>
      <c r="B4667" t="s">
        <v>511</v>
      </c>
      <c r="C4667" t="s">
        <v>352</v>
      </c>
      <c r="D4667" t="str">
        <f t="shared" si="144"/>
        <v>Adams Matthew</v>
      </c>
      <c r="E4667" t="s">
        <v>22</v>
      </c>
      <c r="F4667" t="s">
        <v>30</v>
      </c>
      <c r="G4667" t="s">
        <v>611</v>
      </c>
      <c r="H4667" t="s">
        <v>612</v>
      </c>
      <c r="I4667" t="s">
        <v>30</v>
      </c>
      <c r="J4667" t="s">
        <v>19</v>
      </c>
      <c r="K4667" t="str">
        <f>INDEX(Table6[Column1],MATCH(L4667,Table6[Column2]))</f>
        <v>Elders</v>
      </c>
      <c r="L4667">
        <v>56.883313270000002</v>
      </c>
      <c r="M4667" t="str">
        <f>VLOOKUP(L4667,Table1[],2)</f>
        <v>50 - 59</v>
      </c>
      <c r="N4667" t="str">
        <f>INDEX(Table7[Column1],MATCH(O4667,Table7[Column2]))</f>
        <v>Learning Stage</v>
      </c>
      <c r="O4667">
        <v>4.3896332759999996</v>
      </c>
      <c r="P4667" t="str">
        <f>VLOOKUP(O4667,Table13[],2)</f>
        <v>1 - 5</v>
      </c>
      <c r="Q4667" t="str">
        <f>INDEX(Table8[Column1],MATCH(R4667,Table8[Column2]))</f>
        <v>Habitual</v>
      </c>
      <c r="R4667">
        <v>109.5073654</v>
      </c>
      <c r="S4667">
        <f t="shared" si="145"/>
        <v>4.5628068916666669</v>
      </c>
      <c r="T4667" t="s">
        <v>19</v>
      </c>
    </row>
    <row r="4668" spans="1:20" x14ac:dyDescent="0.25">
      <c r="A4668">
        <v>4667</v>
      </c>
      <c r="B4668" t="s">
        <v>1520</v>
      </c>
      <c r="C4668" t="s">
        <v>3755</v>
      </c>
      <c r="D4668" t="str">
        <f t="shared" si="144"/>
        <v>Stuart Darin</v>
      </c>
      <c r="E4668" t="s">
        <v>22</v>
      </c>
      <c r="F4668" t="s">
        <v>46</v>
      </c>
      <c r="G4668" t="s">
        <v>17</v>
      </c>
      <c r="H4668" t="s">
        <v>18</v>
      </c>
      <c r="I4668" t="s">
        <v>46</v>
      </c>
      <c r="J4668" t="s">
        <v>19</v>
      </c>
      <c r="K4668" t="str">
        <f>INDEX(Table6[Column1],MATCH(L4668,Table6[Column2]))</f>
        <v>Elders</v>
      </c>
      <c r="L4668">
        <v>51.463902689999998</v>
      </c>
      <c r="M4668" t="str">
        <f>VLOOKUP(L4668,Table1[],2)</f>
        <v>50 - 59</v>
      </c>
      <c r="N4668" t="str">
        <f>INDEX(Table7[Column1],MATCH(O4668,Table7[Column2]))</f>
        <v>Fitting in Stage</v>
      </c>
      <c r="O4668">
        <v>7.1458998070000002</v>
      </c>
      <c r="P4668" t="str">
        <f>VLOOKUP(O4668,Table13[],2)</f>
        <v>6 - 10</v>
      </c>
      <c r="Q4668" t="str">
        <f>INDEX(Table8[Column1],MATCH(R4668,Table8[Column2]))</f>
        <v>Maintained</v>
      </c>
      <c r="R4668">
        <v>64.368487939999994</v>
      </c>
      <c r="S4668">
        <f t="shared" si="145"/>
        <v>2.6820203308333332</v>
      </c>
      <c r="T4668" t="s">
        <v>19</v>
      </c>
    </row>
    <row r="4669" spans="1:20" x14ac:dyDescent="0.25">
      <c r="A4669">
        <v>4668</v>
      </c>
      <c r="B4669" t="s">
        <v>4029</v>
      </c>
      <c r="C4669" t="s">
        <v>1105</v>
      </c>
      <c r="D4669" t="str">
        <f t="shared" si="144"/>
        <v>Shutts Mark</v>
      </c>
      <c r="E4669" t="s">
        <v>22</v>
      </c>
      <c r="F4669" t="s">
        <v>358</v>
      </c>
      <c r="G4669" t="s">
        <v>820</v>
      </c>
      <c r="H4669" t="s">
        <v>821</v>
      </c>
      <c r="I4669" t="s">
        <v>358</v>
      </c>
      <c r="J4669" t="s">
        <v>19</v>
      </c>
      <c r="K4669" t="str">
        <f>INDEX(Table6[Column1],MATCH(L4669,Table6[Column2]))</f>
        <v>Young Adults</v>
      </c>
      <c r="L4669">
        <v>39.726571329999999</v>
      </c>
      <c r="M4669" t="str">
        <f>VLOOKUP(L4669,Table1[],2)</f>
        <v>30 - 39</v>
      </c>
      <c r="N4669" t="str">
        <f>INDEX(Table7[Column1],MATCH(O4669,Table7[Column2]))</f>
        <v>Fitting in Stage</v>
      </c>
      <c r="O4669">
        <v>7.0586078800000003</v>
      </c>
      <c r="P4669" t="str">
        <f>VLOOKUP(O4669,Table13[],2)</f>
        <v>6 - 10</v>
      </c>
      <c r="Q4669" t="str">
        <f>INDEX(Table8[Column1],MATCH(R4669,Table8[Column2]))</f>
        <v>Maintained</v>
      </c>
      <c r="R4669">
        <v>68.100127999999998</v>
      </c>
      <c r="S4669">
        <f t="shared" si="145"/>
        <v>2.8375053333333335</v>
      </c>
      <c r="T4669" t="s">
        <v>19</v>
      </c>
    </row>
    <row r="4670" spans="1:20" x14ac:dyDescent="0.25">
      <c r="A4670">
        <v>4669</v>
      </c>
      <c r="B4670" t="s">
        <v>1092</v>
      </c>
      <c r="C4670" t="s">
        <v>396</v>
      </c>
      <c r="D4670" t="str">
        <f t="shared" si="144"/>
        <v>Robinson Sarah</v>
      </c>
      <c r="E4670" t="s">
        <v>15</v>
      </c>
      <c r="F4670" t="s">
        <v>33</v>
      </c>
      <c r="G4670" t="s">
        <v>2305</v>
      </c>
      <c r="H4670" t="s">
        <v>1826</v>
      </c>
      <c r="I4670" t="s">
        <v>33</v>
      </c>
      <c r="J4670" t="s">
        <v>19</v>
      </c>
      <c r="K4670" t="str">
        <f>INDEX(Table6[Column1],MATCH(L4670,Table6[Column2]))</f>
        <v>Young Adults</v>
      </c>
      <c r="L4670">
        <v>38.177219010000002</v>
      </c>
      <c r="M4670" t="str">
        <f>VLOOKUP(L4670,Table1[],2)</f>
        <v>30 - 39</v>
      </c>
      <c r="N4670" t="str">
        <f>INDEX(Table7[Column1],MATCH(O4670,Table7[Column2]))</f>
        <v>Fitting in Stage</v>
      </c>
      <c r="O4670">
        <v>6.4787441750000001</v>
      </c>
      <c r="P4670" t="str">
        <f>VLOOKUP(O4670,Table13[],2)</f>
        <v>6 - 10</v>
      </c>
      <c r="Q4670" t="str">
        <f>INDEX(Table8[Column1],MATCH(R4670,Table8[Column2]))</f>
        <v>Maintained</v>
      </c>
      <c r="R4670">
        <v>57.07989894</v>
      </c>
      <c r="S4670">
        <f t="shared" si="145"/>
        <v>2.3783291224999998</v>
      </c>
      <c r="T4670" t="s">
        <v>19</v>
      </c>
    </row>
    <row r="4671" spans="1:20" x14ac:dyDescent="0.25">
      <c r="A4671">
        <v>4670</v>
      </c>
      <c r="B4671" t="s">
        <v>1624</v>
      </c>
      <c r="C4671" t="s">
        <v>1431</v>
      </c>
      <c r="D4671" t="str">
        <f t="shared" si="144"/>
        <v>Rodriguez Clifford</v>
      </c>
      <c r="E4671" t="s">
        <v>22</v>
      </c>
      <c r="F4671" t="s">
        <v>38</v>
      </c>
      <c r="G4671" t="s">
        <v>1060</v>
      </c>
      <c r="H4671" t="s">
        <v>1061</v>
      </c>
      <c r="I4671" t="s">
        <v>38</v>
      </c>
      <c r="J4671" t="s">
        <v>19</v>
      </c>
      <c r="K4671" t="str">
        <f>INDEX(Table6[Column1],MATCH(L4671,Table6[Column2]))</f>
        <v>Youth</v>
      </c>
      <c r="L4671">
        <v>27.52842279</v>
      </c>
      <c r="M4671" t="str">
        <f>VLOOKUP(L4671,Table1[],2)</f>
        <v>20 - 29</v>
      </c>
      <c r="N4671" t="str">
        <f>INDEX(Table7[Column1],MATCH(O4671,Table7[Column2]))</f>
        <v>Learning Stage</v>
      </c>
      <c r="O4671">
        <v>5.6114599680000001</v>
      </c>
      <c r="P4671" t="str">
        <f>VLOOKUP(O4671,Table13[],2)</f>
        <v>1 - 5</v>
      </c>
      <c r="Q4671" t="str">
        <f>INDEX(Table8[Column1],MATCH(R4671,Table8[Column2]))</f>
        <v>Scheduled</v>
      </c>
      <c r="R4671">
        <v>0</v>
      </c>
      <c r="S4671">
        <f t="shared" si="145"/>
        <v>0</v>
      </c>
      <c r="T4671" t="s">
        <v>19</v>
      </c>
    </row>
    <row r="4672" spans="1:20" x14ac:dyDescent="0.25">
      <c r="A4672">
        <v>4671</v>
      </c>
      <c r="B4672" t="s">
        <v>509</v>
      </c>
      <c r="C4672" t="s">
        <v>104</v>
      </c>
      <c r="D4672" t="str">
        <f t="shared" si="144"/>
        <v>Wells Ashley</v>
      </c>
      <c r="E4672" t="s">
        <v>15</v>
      </c>
      <c r="F4672" t="s">
        <v>38</v>
      </c>
      <c r="G4672" t="s">
        <v>1060</v>
      </c>
      <c r="H4672" t="s">
        <v>1061</v>
      </c>
      <c r="I4672" t="s">
        <v>38</v>
      </c>
      <c r="J4672" t="s">
        <v>19</v>
      </c>
      <c r="K4672" t="str">
        <f>INDEX(Table6[Column1],MATCH(L4672,Table6[Column2]))</f>
        <v>Youth</v>
      </c>
      <c r="L4672">
        <v>29.13605712</v>
      </c>
      <c r="M4672" t="str">
        <f>VLOOKUP(L4672,Table1[],2)</f>
        <v>20 - 29</v>
      </c>
      <c r="N4672" t="str">
        <f>INDEX(Table7[Column1],MATCH(O4672,Table7[Column2]))</f>
        <v>Learning Stage</v>
      </c>
      <c r="O4672">
        <v>4.1590261699999997</v>
      </c>
      <c r="P4672" t="str">
        <f>VLOOKUP(O4672,Table13[],2)</f>
        <v>1 - 5</v>
      </c>
      <c r="Q4672" t="str">
        <f>INDEX(Table8[Column1],MATCH(R4672,Table8[Column2]))</f>
        <v>Scheduled</v>
      </c>
      <c r="R4672">
        <v>26.874367639999999</v>
      </c>
      <c r="S4672">
        <f t="shared" si="145"/>
        <v>1.1197653183333334</v>
      </c>
      <c r="T4672" t="s">
        <v>19</v>
      </c>
    </row>
    <row r="4673" spans="1:20" x14ac:dyDescent="0.25">
      <c r="A4673">
        <v>4672</v>
      </c>
      <c r="B4673" t="s">
        <v>4030</v>
      </c>
      <c r="C4673" t="s">
        <v>432</v>
      </c>
      <c r="D4673" t="str">
        <f t="shared" si="144"/>
        <v>Flannery Norman</v>
      </c>
      <c r="E4673" t="s">
        <v>22</v>
      </c>
      <c r="F4673" t="s">
        <v>23</v>
      </c>
      <c r="G4673" t="s">
        <v>2305</v>
      </c>
      <c r="H4673" t="s">
        <v>1826</v>
      </c>
      <c r="I4673" t="s">
        <v>24</v>
      </c>
      <c r="J4673" t="s">
        <v>19</v>
      </c>
      <c r="K4673" t="str">
        <f>INDEX(Table6[Column1],MATCH(L4673,Table6[Column2]))</f>
        <v>Adults</v>
      </c>
      <c r="L4673">
        <v>41.632771169999998</v>
      </c>
      <c r="M4673" t="str">
        <f>VLOOKUP(L4673,Table1[],2)</f>
        <v>40 - 49</v>
      </c>
      <c r="N4673" t="str">
        <f>INDEX(Table7[Column1],MATCH(O4673,Table7[Column2]))</f>
        <v>Learning Stage</v>
      </c>
      <c r="O4673">
        <v>3.3593841809999998</v>
      </c>
      <c r="P4673" t="str">
        <f>VLOOKUP(O4673,Table13[],2)</f>
        <v>1 - 5</v>
      </c>
      <c r="Q4673" t="str">
        <f>INDEX(Table8[Column1],MATCH(R4673,Table8[Column2]))</f>
        <v>Maintained</v>
      </c>
      <c r="R4673">
        <v>75.42715475</v>
      </c>
      <c r="S4673">
        <f t="shared" si="145"/>
        <v>3.142798114583333</v>
      </c>
      <c r="T4673" t="s">
        <v>19</v>
      </c>
    </row>
    <row r="4674" spans="1:20" x14ac:dyDescent="0.25">
      <c r="A4674">
        <v>4673</v>
      </c>
      <c r="B4674" t="s">
        <v>4031</v>
      </c>
      <c r="C4674" t="s">
        <v>1464</v>
      </c>
      <c r="D4674" t="str">
        <f t="shared" si="144"/>
        <v>Stanton Vera</v>
      </c>
      <c r="E4674" t="s">
        <v>15</v>
      </c>
      <c r="F4674" t="s">
        <v>33</v>
      </c>
      <c r="G4674" t="s">
        <v>17</v>
      </c>
      <c r="H4674" t="s">
        <v>18</v>
      </c>
      <c r="I4674" t="s">
        <v>33</v>
      </c>
      <c r="J4674" t="s">
        <v>19</v>
      </c>
      <c r="K4674" t="str">
        <f>INDEX(Table6[Column1],MATCH(L4674,Table6[Column2]))</f>
        <v>Young Adults</v>
      </c>
      <c r="L4674">
        <v>39.814193490000001</v>
      </c>
      <c r="M4674" t="str">
        <f>VLOOKUP(L4674,Table1[],2)</f>
        <v>30 - 39</v>
      </c>
      <c r="N4674" t="str">
        <f>INDEX(Table7[Column1],MATCH(O4674,Table7[Column2]))</f>
        <v>Learning Stage</v>
      </c>
      <c r="O4674">
        <v>5.1679460979999998</v>
      </c>
      <c r="P4674" t="str">
        <f>VLOOKUP(O4674,Table13[],2)</f>
        <v>1 - 5</v>
      </c>
      <c r="Q4674" t="str">
        <f>INDEX(Table8[Column1],MATCH(R4674,Table8[Column2]))</f>
        <v>Maintained</v>
      </c>
      <c r="R4674">
        <v>44.67713475</v>
      </c>
      <c r="S4674">
        <f t="shared" si="145"/>
        <v>1.86154728125</v>
      </c>
      <c r="T4674" t="s">
        <v>19</v>
      </c>
    </row>
    <row r="4675" spans="1:20" x14ac:dyDescent="0.25">
      <c r="A4675">
        <v>4674</v>
      </c>
      <c r="B4675" t="s">
        <v>4032</v>
      </c>
      <c r="C4675" t="s">
        <v>4033</v>
      </c>
      <c r="D4675" t="str">
        <f t="shared" ref="D4675:D4738" si="146">CONCATENATE(B4675, " ",C4675)</f>
        <v>Fransen Ria</v>
      </c>
      <c r="E4675" t="s">
        <v>15</v>
      </c>
      <c r="F4675" t="s">
        <v>30</v>
      </c>
      <c r="G4675" t="s">
        <v>611</v>
      </c>
      <c r="H4675" t="s">
        <v>612</v>
      </c>
      <c r="I4675" t="s">
        <v>30</v>
      </c>
      <c r="J4675" t="s">
        <v>19</v>
      </c>
      <c r="K4675" t="str">
        <f>INDEX(Table6[Column1],MATCH(L4675,Table6[Column2]))</f>
        <v>Adults</v>
      </c>
      <c r="L4675">
        <v>45.289715229999999</v>
      </c>
      <c r="M4675" t="str">
        <f>VLOOKUP(L4675,Table1[],2)</f>
        <v>40 - 49</v>
      </c>
      <c r="N4675" t="str">
        <f>INDEX(Table7[Column1],MATCH(O4675,Table7[Column2]))</f>
        <v>Learning Stage</v>
      </c>
      <c r="O4675">
        <v>2.8991030609999999</v>
      </c>
      <c r="P4675" t="str">
        <f>VLOOKUP(O4675,Table13[],2)</f>
        <v>1 - 5</v>
      </c>
      <c r="Q4675" t="str">
        <f>INDEX(Table8[Column1],MATCH(R4675,Table8[Column2]))</f>
        <v>Habitual</v>
      </c>
      <c r="R4675">
        <v>115.1232279</v>
      </c>
      <c r="S4675">
        <f t="shared" ref="S4675:S4738" si="147">CONVERT(R4675,"hr","day")</f>
        <v>4.7968011625000004</v>
      </c>
      <c r="T4675" t="s">
        <v>19</v>
      </c>
    </row>
    <row r="4676" spans="1:20" x14ac:dyDescent="0.25">
      <c r="A4676">
        <v>4675</v>
      </c>
      <c r="B4676" t="s">
        <v>4034</v>
      </c>
      <c r="C4676" t="s">
        <v>345</v>
      </c>
      <c r="D4676" t="str">
        <f t="shared" si="146"/>
        <v>Neary Ronald</v>
      </c>
      <c r="E4676" t="s">
        <v>22</v>
      </c>
      <c r="F4676" t="s">
        <v>27</v>
      </c>
      <c r="G4676" t="s">
        <v>2305</v>
      </c>
      <c r="H4676" t="s">
        <v>1826</v>
      </c>
      <c r="I4676" t="s">
        <v>27</v>
      </c>
      <c r="J4676" t="s">
        <v>19</v>
      </c>
      <c r="K4676" t="str">
        <f>INDEX(Table6[Column1],MATCH(L4676,Table6[Column2]))</f>
        <v>Adults</v>
      </c>
      <c r="L4676">
        <v>48.666811070000001</v>
      </c>
      <c r="M4676" t="str">
        <f>VLOOKUP(L4676,Table1[],2)</f>
        <v>40 - 49</v>
      </c>
      <c r="N4676" t="str">
        <f>INDEX(Table7[Column1],MATCH(O4676,Table7[Column2]))</f>
        <v>Learning Stage</v>
      </c>
      <c r="O4676">
        <v>1.748633289</v>
      </c>
      <c r="P4676" t="str">
        <f>VLOOKUP(O4676,Table13[],2)</f>
        <v>1 - 5</v>
      </c>
      <c r="Q4676" t="str">
        <f>INDEX(Table8[Column1],MATCH(R4676,Table8[Column2]))</f>
        <v>Habitual</v>
      </c>
      <c r="R4676">
        <v>107.3334739</v>
      </c>
      <c r="S4676">
        <f t="shared" si="147"/>
        <v>4.4722280791666664</v>
      </c>
      <c r="T4676" t="s">
        <v>19</v>
      </c>
    </row>
    <row r="4677" spans="1:20" x14ac:dyDescent="0.25">
      <c r="A4677">
        <v>4676</v>
      </c>
      <c r="B4677" t="s">
        <v>4035</v>
      </c>
      <c r="C4677" t="s">
        <v>62</v>
      </c>
      <c r="D4677" t="str">
        <f t="shared" si="146"/>
        <v>Howerton Thomas</v>
      </c>
      <c r="E4677" t="s">
        <v>22</v>
      </c>
      <c r="F4677" t="s">
        <v>277</v>
      </c>
      <c r="G4677" t="s">
        <v>17</v>
      </c>
      <c r="H4677" t="s">
        <v>18</v>
      </c>
      <c r="I4677" t="s">
        <v>277</v>
      </c>
      <c r="J4677" t="s">
        <v>19</v>
      </c>
      <c r="K4677" t="str">
        <f>INDEX(Table6[Column1],MATCH(L4677,Table6[Column2]))</f>
        <v>Youth</v>
      </c>
      <c r="L4677">
        <v>29.779734300000001</v>
      </c>
      <c r="M4677" t="str">
        <f>VLOOKUP(L4677,Table1[],2)</f>
        <v>20 - 29</v>
      </c>
      <c r="N4677" t="str">
        <f>INDEX(Table7[Column1],MATCH(O4677,Table7[Column2]))</f>
        <v>Learning Stage</v>
      </c>
      <c r="O4677">
        <v>3.473374067</v>
      </c>
      <c r="P4677" t="str">
        <f>VLOOKUP(O4677,Table13[],2)</f>
        <v>1 - 5</v>
      </c>
      <c r="Q4677" t="str">
        <f>INDEX(Table8[Column1],MATCH(R4677,Table8[Column2]))</f>
        <v>Scheduled</v>
      </c>
      <c r="R4677">
        <v>0</v>
      </c>
      <c r="S4677">
        <f t="shared" si="147"/>
        <v>0</v>
      </c>
      <c r="T4677" t="s">
        <v>19</v>
      </c>
    </row>
    <row r="4678" spans="1:20" x14ac:dyDescent="0.25">
      <c r="A4678">
        <v>4677</v>
      </c>
      <c r="B4678" t="s">
        <v>2268</v>
      </c>
      <c r="C4678" t="s">
        <v>4036</v>
      </c>
      <c r="D4678" t="str">
        <f t="shared" si="146"/>
        <v>Berg Elissa</v>
      </c>
      <c r="E4678" t="s">
        <v>15</v>
      </c>
      <c r="F4678" t="s">
        <v>33</v>
      </c>
      <c r="G4678" t="s">
        <v>17</v>
      </c>
      <c r="H4678" t="s">
        <v>18</v>
      </c>
      <c r="I4678" t="s">
        <v>33</v>
      </c>
      <c r="J4678" t="s">
        <v>19</v>
      </c>
      <c r="K4678" t="str">
        <f>INDEX(Table6[Column1],MATCH(L4678,Table6[Column2]))</f>
        <v>Adults</v>
      </c>
      <c r="L4678">
        <v>40.681178250000002</v>
      </c>
      <c r="M4678" t="str">
        <f>VLOOKUP(L4678,Table1[],2)</f>
        <v>40 - 49</v>
      </c>
      <c r="N4678" t="str">
        <f>INDEX(Table7[Column1],MATCH(O4678,Table7[Column2]))</f>
        <v>Learning Stage</v>
      </c>
      <c r="O4678">
        <v>4.1830878839999999</v>
      </c>
      <c r="P4678" t="str">
        <f>VLOOKUP(O4678,Table13[],2)</f>
        <v>1 - 5</v>
      </c>
      <c r="Q4678" t="str">
        <f>INDEX(Table8[Column1],MATCH(R4678,Table8[Column2]))</f>
        <v>Habitual</v>
      </c>
      <c r="R4678">
        <v>84.909348800000004</v>
      </c>
      <c r="S4678">
        <f t="shared" si="147"/>
        <v>3.5378895333333338</v>
      </c>
      <c r="T4678" t="s">
        <v>19</v>
      </c>
    </row>
    <row r="4679" spans="1:20" x14ac:dyDescent="0.25">
      <c r="A4679">
        <v>4678</v>
      </c>
      <c r="B4679" t="s">
        <v>4037</v>
      </c>
      <c r="C4679" t="s">
        <v>77</v>
      </c>
      <c r="D4679" t="str">
        <f t="shared" si="146"/>
        <v>Beech Sandra</v>
      </c>
      <c r="E4679" t="s">
        <v>15</v>
      </c>
      <c r="F4679" t="s">
        <v>38</v>
      </c>
      <c r="G4679" t="s">
        <v>2724</v>
      </c>
      <c r="H4679" t="s">
        <v>1863</v>
      </c>
      <c r="I4679" t="s">
        <v>38</v>
      </c>
      <c r="J4679" t="s">
        <v>19</v>
      </c>
      <c r="K4679" t="str">
        <f>INDEX(Table6[Column1],MATCH(L4679,Table6[Column2]))</f>
        <v>Elders</v>
      </c>
      <c r="L4679">
        <v>50.82895001</v>
      </c>
      <c r="M4679" t="str">
        <f>VLOOKUP(L4679,Table1[],2)</f>
        <v>50 - 59</v>
      </c>
      <c r="N4679" t="str">
        <f>INDEX(Table7[Column1],MATCH(O4679,Table7[Column2]))</f>
        <v>Learning Stage</v>
      </c>
      <c r="O4679">
        <v>4.6713812089999998</v>
      </c>
      <c r="P4679" t="str">
        <f>VLOOKUP(O4679,Table13[],2)</f>
        <v>1 - 5</v>
      </c>
      <c r="Q4679" t="str">
        <f>INDEX(Table8[Column1],MATCH(R4679,Table8[Column2]))</f>
        <v>Habitual</v>
      </c>
      <c r="R4679">
        <v>118.1561394</v>
      </c>
      <c r="S4679">
        <f t="shared" si="147"/>
        <v>4.9231724750000003</v>
      </c>
      <c r="T4679" t="s">
        <v>19</v>
      </c>
    </row>
    <row r="4680" spans="1:20" x14ac:dyDescent="0.25">
      <c r="A4680">
        <v>4679</v>
      </c>
      <c r="B4680" t="s">
        <v>4038</v>
      </c>
      <c r="C4680" t="s">
        <v>2792</v>
      </c>
      <c r="D4680" t="str">
        <f t="shared" si="146"/>
        <v>Slaugh Wilma</v>
      </c>
      <c r="E4680" t="s">
        <v>15</v>
      </c>
      <c r="F4680" t="s">
        <v>38</v>
      </c>
      <c r="G4680" t="s">
        <v>1060</v>
      </c>
      <c r="H4680" t="s">
        <v>1061</v>
      </c>
      <c r="I4680" t="s">
        <v>38</v>
      </c>
      <c r="J4680" t="s">
        <v>19</v>
      </c>
      <c r="K4680" t="str">
        <f>INDEX(Table6[Column1],MATCH(L4680,Table6[Column2]))</f>
        <v>Young Adults</v>
      </c>
      <c r="L4680">
        <v>30.476493139999999</v>
      </c>
      <c r="M4680" t="str">
        <f>VLOOKUP(L4680,Table1[],2)</f>
        <v>30 - 39</v>
      </c>
      <c r="N4680" t="str">
        <f>INDEX(Table7[Column1],MATCH(O4680,Table7[Column2]))</f>
        <v>Learning Stage</v>
      </c>
      <c r="O4680">
        <v>5.8126979910000003</v>
      </c>
      <c r="P4680" t="str">
        <f>VLOOKUP(O4680,Table13[],2)</f>
        <v>1 - 5</v>
      </c>
      <c r="Q4680" t="str">
        <f>INDEX(Table8[Column1],MATCH(R4680,Table8[Column2]))</f>
        <v>Scheduled</v>
      </c>
      <c r="R4680">
        <v>0</v>
      </c>
      <c r="S4680">
        <f t="shared" si="147"/>
        <v>0</v>
      </c>
      <c r="T4680" t="s">
        <v>19</v>
      </c>
    </row>
    <row r="4681" spans="1:20" x14ac:dyDescent="0.25">
      <c r="A4681">
        <v>4680</v>
      </c>
      <c r="B4681" t="s">
        <v>966</v>
      </c>
      <c r="C4681" t="s">
        <v>1400</v>
      </c>
      <c r="D4681" t="str">
        <f t="shared" si="146"/>
        <v>Miller Albert</v>
      </c>
      <c r="E4681" t="s">
        <v>22</v>
      </c>
      <c r="F4681" t="s">
        <v>439</v>
      </c>
      <c r="G4681" t="s">
        <v>2724</v>
      </c>
      <c r="H4681" t="s">
        <v>1863</v>
      </c>
      <c r="I4681" t="s">
        <v>439</v>
      </c>
      <c r="J4681" t="s">
        <v>19</v>
      </c>
      <c r="K4681" t="str">
        <f>INDEX(Table6[Column1],MATCH(L4681,Table6[Column2]))</f>
        <v>Young Adults</v>
      </c>
      <c r="L4681">
        <v>35.131683879999997</v>
      </c>
      <c r="M4681" t="str">
        <f>VLOOKUP(L4681,Table1[],2)</f>
        <v>30 - 39</v>
      </c>
      <c r="N4681" t="str">
        <f>INDEX(Table7[Column1],MATCH(O4681,Table7[Column2]))</f>
        <v>Learning Stage</v>
      </c>
      <c r="O4681">
        <v>4.0361033549999998</v>
      </c>
      <c r="P4681" t="str">
        <f>VLOOKUP(O4681,Table13[],2)</f>
        <v>1 - 5</v>
      </c>
      <c r="Q4681" t="str">
        <f>INDEX(Table8[Column1],MATCH(R4681,Table8[Column2]))</f>
        <v>Scheduled</v>
      </c>
      <c r="R4681">
        <v>9.1763226299999996</v>
      </c>
      <c r="S4681">
        <f t="shared" si="147"/>
        <v>0.38234677624999996</v>
      </c>
      <c r="T4681" t="s">
        <v>19</v>
      </c>
    </row>
    <row r="4682" spans="1:20" x14ac:dyDescent="0.25">
      <c r="A4682">
        <v>4681</v>
      </c>
      <c r="B4682" t="s">
        <v>334</v>
      </c>
      <c r="C4682" t="s">
        <v>787</v>
      </c>
      <c r="D4682" t="str">
        <f t="shared" si="146"/>
        <v>Flores Jeremy</v>
      </c>
      <c r="E4682" t="s">
        <v>22</v>
      </c>
      <c r="F4682" t="s">
        <v>30</v>
      </c>
      <c r="G4682" t="s">
        <v>611</v>
      </c>
      <c r="H4682" t="s">
        <v>612</v>
      </c>
      <c r="I4682" t="s">
        <v>30</v>
      </c>
      <c r="J4682" t="s">
        <v>19</v>
      </c>
      <c r="K4682" t="str">
        <f>INDEX(Table6[Column1],MATCH(L4682,Table6[Column2]))</f>
        <v>Young Adults</v>
      </c>
      <c r="L4682">
        <v>37.79856985</v>
      </c>
      <c r="M4682" t="str">
        <f>VLOOKUP(L4682,Table1[],2)</f>
        <v>30 - 39</v>
      </c>
      <c r="N4682" t="str">
        <f>INDEX(Table7[Column1],MATCH(O4682,Table7[Column2]))</f>
        <v>Learning Stage</v>
      </c>
      <c r="O4682">
        <v>5.6299151360000002</v>
      </c>
      <c r="P4682" t="str">
        <f>VLOOKUP(O4682,Table13[],2)</f>
        <v>1 - 5</v>
      </c>
      <c r="Q4682" t="str">
        <f>INDEX(Table8[Column1],MATCH(R4682,Table8[Column2]))</f>
        <v>Maintained</v>
      </c>
      <c r="R4682">
        <v>41.751159749999999</v>
      </c>
      <c r="S4682">
        <f t="shared" si="147"/>
        <v>1.7396316562499998</v>
      </c>
      <c r="T4682" t="s">
        <v>19</v>
      </c>
    </row>
    <row r="4683" spans="1:20" x14ac:dyDescent="0.25">
      <c r="A4683">
        <v>4682</v>
      </c>
      <c r="B4683" t="s">
        <v>3971</v>
      </c>
      <c r="C4683" t="s">
        <v>221</v>
      </c>
      <c r="D4683" t="str">
        <f t="shared" si="146"/>
        <v>Doyle Mildred</v>
      </c>
      <c r="E4683" t="s">
        <v>15</v>
      </c>
      <c r="F4683" t="s">
        <v>38</v>
      </c>
      <c r="G4683" t="s">
        <v>2724</v>
      </c>
      <c r="H4683" t="s">
        <v>1863</v>
      </c>
      <c r="I4683" t="s">
        <v>38</v>
      </c>
      <c r="J4683" t="s">
        <v>19</v>
      </c>
      <c r="K4683" t="str">
        <f>INDEX(Table6[Column1],MATCH(L4683,Table6[Column2]))</f>
        <v>Adults</v>
      </c>
      <c r="L4683">
        <v>41.048821959999998</v>
      </c>
      <c r="M4683" t="str">
        <f>VLOOKUP(L4683,Table1[],2)</f>
        <v>40 - 49</v>
      </c>
      <c r="N4683" t="str">
        <f>INDEX(Table7[Column1],MATCH(O4683,Table7[Column2]))</f>
        <v>Learning Stage</v>
      </c>
      <c r="O4683">
        <v>2.806250833</v>
      </c>
      <c r="P4683" t="str">
        <f>VLOOKUP(O4683,Table13[],2)</f>
        <v>1 - 5</v>
      </c>
      <c r="Q4683" t="str">
        <f>INDEX(Table8[Column1],MATCH(R4683,Table8[Column2]))</f>
        <v>Maintained</v>
      </c>
      <c r="R4683">
        <v>63.895646300000003</v>
      </c>
      <c r="S4683">
        <f t="shared" si="147"/>
        <v>2.6623185958333333</v>
      </c>
      <c r="T4683" t="s">
        <v>19</v>
      </c>
    </row>
    <row r="4684" spans="1:20" x14ac:dyDescent="0.25">
      <c r="A4684">
        <v>4683</v>
      </c>
      <c r="B4684" t="s">
        <v>707</v>
      </c>
      <c r="C4684" t="s">
        <v>1690</v>
      </c>
      <c r="D4684" t="str">
        <f t="shared" si="146"/>
        <v>Rowen Cindy</v>
      </c>
      <c r="E4684" t="s">
        <v>15</v>
      </c>
      <c r="F4684" t="s">
        <v>38</v>
      </c>
      <c r="G4684" t="s">
        <v>2724</v>
      </c>
      <c r="H4684" t="s">
        <v>1863</v>
      </c>
      <c r="I4684" t="s">
        <v>38</v>
      </c>
      <c r="J4684" t="s">
        <v>19</v>
      </c>
      <c r="K4684" t="str">
        <f>INDEX(Table6[Column1],MATCH(L4684,Table6[Column2]))</f>
        <v>Youth</v>
      </c>
      <c r="L4684">
        <v>29.47494906</v>
      </c>
      <c r="M4684" t="str">
        <f>VLOOKUP(L4684,Table1[],2)</f>
        <v>20 - 29</v>
      </c>
      <c r="N4684" t="str">
        <f>INDEX(Table7[Column1],MATCH(O4684,Table7[Column2]))</f>
        <v>Fitting in Stage</v>
      </c>
      <c r="O4684">
        <v>6.6210747110000003</v>
      </c>
      <c r="P4684" t="str">
        <f>VLOOKUP(O4684,Table13[],2)</f>
        <v>6 - 10</v>
      </c>
      <c r="Q4684" t="str">
        <f>INDEX(Table8[Column1],MATCH(R4684,Table8[Column2]))</f>
        <v>Scheduled</v>
      </c>
      <c r="R4684">
        <v>0</v>
      </c>
      <c r="S4684">
        <f t="shared" si="147"/>
        <v>0</v>
      </c>
      <c r="T4684" t="s">
        <v>19</v>
      </c>
    </row>
    <row r="4685" spans="1:20" x14ac:dyDescent="0.25">
      <c r="A4685">
        <v>4684</v>
      </c>
      <c r="B4685" t="s">
        <v>2130</v>
      </c>
      <c r="C4685" t="s">
        <v>56</v>
      </c>
      <c r="D4685" t="str">
        <f t="shared" si="146"/>
        <v>Black James</v>
      </c>
      <c r="E4685" t="s">
        <v>22</v>
      </c>
      <c r="F4685" t="s">
        <v>169</v>
      </c>
      <c r="G4685" t="s">
        <v>17</v>
      </c>
      <c r="H4685" t="s">
        <v>18</v>
      </c>
      <c r="I4685" t="s">
        <v>169</v>
      </c>
      <c r="J4685" t="s">
        <v>19</v>
      </c>
      <c r="K4685" t="str">
        <f>INDEX(Table6[Column1],MATCH(L4685,Table6[Column2]))</f>
        <v>Adults</v>
      </c>
      <c r="L4685">
        <v>48.00552974</v>
      </c>
      <c r="M4685" t="str">
        <f>VLOOKUP(L4685,Table1[],2)</f>
        <v>40 - 49</v>
      </c>
      <c r="N4685" t="str">
        <f>INDEX(Table7[Column1],MATCH(O4685,Table7[Column2]))</f>
        <v>Learning Stage</v>
      </c>
      <c r="O4685">
        <v>4.4825895549999997</v>
      </c>
      <c r="P4685" t="str">
        <f>VLOOKUP(O4685,Table13[],2)</f>
        <v>1 - 5</v>
      </c>
      <c r="Q4685" t="str">
        <f>INDEX(Table8[Column1],MATCH(R4685,Table8[Column2]))</f>
        <v>Maintained</v>
      </c>
      <c r="R4685">
        <v>72.707272930000002</v>
      </c>
      <c r="S4685">
        <f t="shared" si="147"/>
        <v>3.0294697054166666</v>
      </c>
      <c r="T4685" t="s">
        <v>19</v>
      </c>
    </row>
    <row r="4686" spans="1:20" x14ac:dyDescent="0.25">
      <c r="A4686">
        <v>4685</v>
      </c>
      <c r="B4686" t="s">
        <v>4039</v>
      </c>
      <c r="C4686" t="s">
        <v>201</v>
      </c>
      <c r="D4686" t="str">
        <f t="shared" si="146"/>
        <v>Simmerman Anthony</v>
      </c>
      <c r="E4686" t="s">
        <v>22</v>
      </c>
      <c r="F4686" t="s">
        <v>33</v>
      </c>
      <c r="G4686" t="s">
        <v>17</v>
      </c>
      <c r="H4686" t="s">
        <v>18</v>
      </c>
      <c r="I4686" t="s">
        <v>33</v>
      </c>
      <c r="J4686" t="s">
        <v>19</v>
      </c>
      <c r="K4686" t="str">
        <f>INDEX(Table6[Column1],MATCH(L4686,Table6[Column2]))</f>
        <v>Adults</v>
      </c>
      <c r="L4686">
        <v>43.52630697</v>
      </c>
      <c r="M4686" t="str">
        <f>VLOOKUP(L4686,Table1[],2)</f>
        <v>40 - 49</v>
      </c>
      <c r="N4686" t="str">
        <f>INDEX(Table7[Column1],MATCH(O4686,Table7[Column2]))</f>
        <v>Fitting in Stage</v>
      </c>
      <c r="O4686">
        <v>7.0290597420000003</v>
      </c>
      <c r="P4686" t="str">
        <f>VLOOKUP(O4686,Table13[],2)</f>
        <v>6 - 10</v>
      </c>
      <c r="Q4686" t="str">
        <f>INDEX(Table8[Column1],MATCH(R4686,Table8[Column2]))</f>
        <v>Habitual</v>
      </c>
      <c r="R4686">
        <v>86.444630919999994</v>
      </c>
      <c r="S4686">
        <f t="shared" si="147"/>
        <v>3.6018596216666663</v>
      </c>
      <c r="T4686" t="s">
        <v>19</v>
      </c>
    </row>
    <row r="4687" spans="1:20" x14ac:dyDescent="0.25">
      <c r="A4687">
        <v>4686</v>
      </c>
      <c r="B4687" t="s">
        <v>506</v>
      </c>
      <c r="C4687" t="s">
        <v>275</v>
      </c>
      <c r="D4687" t="str">
        <f t="shared" si="146"/>
        <v>Blake Nancy</v>
      </c>
      <c r="E4687" t="s">
        <v>15</v>
      </c>
      <c r="F4687" t="s">
        <v>24</v>
      </c>
      <c r="G4687" t="s">
        <v>17</v>
      </c>
      <c r="H4687" t="s">
        <v>18</v>
      </c>
      <c r="I4687" t="s">
        <v>24</v>
      </c>
      <c r="J4687" t="s">
        <v>19</v>
      </c>
      <c r="K4687" t="str">
        <f>INDEX(Table6[Column1],MATCH(L4687,Table6[Column2]))</f>
        <v>Youth</v>
      </c>
      <c r="L4687">
        <v>28.195429270000002</v>
      </c>
      <c r="M4687" t="str">
        <f>VLOOKUP(L4687,Table1[],2)</f>
        <v>20 - 29</v>
      </c>
      <c r="N4687" t="str">
        <f>INDEX(Table7[Column1],MATCH(O4687,Table7[Column2]))</f>
        <v>Learning Stage</v>
      </c>
      <c r="O4687">
        <v>4.6522112990000002</v>
      </c>
      <c r="P4687" t="str">
        <f>VLOOKUP(O4687,Table13[],2)</f>
        <v>1 - 5</v>
      </c>
      <c r="Q4687" t="str">
        <f>INDEX(Table8[Column1],MATCH(R4687,Table8[Column2]))</f>
        <v>Scheduled</v>
      </c>
      <c r="R4687">
        <v>0</v>
      </c>
      <c r="S4687">
        <f t="shared" si="147"/>
        <v>0</v>
      </c>
      <c r="T4687" t="s">
        <v>19</v>
      </c>
    </row>
    <row r="4688" spans="1:20" x14ac:dyDescent="0.25">
      <c r="A4688">
        <v>4687</v>
      </c>
      <c r="B4688" t="s">
        <v>4040</v>
      </c>
      <c r="C4688" t="s">
        <v>630</v>
      </c>
      <c r="D4688" t="str">
        <f t="shared" si="146"/>
        <v>Stukes Richard</v>
      </c>
      <c r="E4688" t="s">
        <v>22</v>
      </c>
      <c r="F4688" t="s">
        <v>192</v>
      </c>
      <c r="G4688" t="s">
        <v>17</v>
      </c>
      <c r="H4688" t="s">
        <v>18</v>
      </c>
      <c r="I4688" t="s">
        <v>192</v>
      </c>
      <c r="J4688" t="s">
        <v>19</v>
      </c>
      <c r="K4688" t="str">
        <f>INDEX(Table6[Column1],MATCH(L4688,Table6[Column2]))</f>
        <v>Young Adults</v>
      </c>
      <c r="L4688">
        <v>39.065409189999997</v>
      </c>
      <c r="M4688" t="str">
        <f>VLOOKUP(L4688,Table1[],2)</f>
        <v>30 - 39</v>
      </c>
      <c r="N4688" t="str">
        <f>INDEX(Table7[Column1],MATCH(O4688,Table7[Column2]))</f>
        <v>Learning Stage</v>
      </c>
      <c r="O4688">
        <v>3.5120416140000001</v>
      </c>
      <c r="P4688" t="str">
        <f>VLOOKUP(O4688,Table13[],2)</f>
        <v>1 - 5</v>
      </c>
      <c r="Q4688" t="str">
        <f>INDEX(Table8[Column1],MATCH(R4688,Table8[Column2]))</f>
        <v>Scheduled</v>
      </c>
      <c r="R4688">
        <v>35.594659720000003</v>
      </c>
      <c r="S4688">
        <f t="shared" si="147"/>
        <v>1.4831108216666666</v>
      </c>
      <c r="T4688" t="s">
        <v>19</v>
      </c>
    </row>
    <row r="4689" spans="1:20" x14ac:dyDescent="0.25">
      <c r="A4689">
        <v>4688</v>
      </c>
      <c r="B4689" t="s">
        <v>3298</v>
      </c>
      <c r="C4689" t="s">
        <v>494</v>
      </c>
      <c r="D4689" t="str">
        <f t="shared" si="146"/>
        <v>Fulton Ryan</v>
      </c>
      <c r="E4689" t="s">
        <v>22</v>
      </c>
      <c r="F4689" t="s">
        <v>449</v>
      </c>
      <c r="G4689" t="s">
        <v>2724</v>
      </c>
      <c r="H4689" t="s">
        <v>1863</v>
      </c>
      <c r="I4689" t="s">
        <v>38</v>
      </c>
      <c r="J4689" t="s">
        <v>19</v>
      </c>
      <c r="K4689" t="str">
        <f>INDEX(Table6[Column1],MATCH(L4689,Table6[Column2]))</f>
        <v>Youth</v>
      </c>
      <c r="L4689">
        <v>23.62449749</v>
      </c>
      <c r="M4689" t="str">
        <f>VLOOKUP(L4689,Table1[],2)</f>
        <v>20 - 29</v>
      </c>
      <c r="N4689" t="str">
        <f>INDEX(Table7[Column1],MATCH(O4689,Table7[Column2]))</f>
        <v>Learning Stage</v>
      </c>
      <c r="O4689">
        <v>5.5526548900000003</v>
      </c>
      <c r="P4689" t="str">
        <f>VLOOKUP(O4689,Table13[],2)</f>
        <v>1 - 5</v>
      </c>
      <c r="Q4689" t="str">
        <f>INDEX(Table8[Column1],MATCH(R4689,Table8[Column2]))</f>
        <v>Scheduled</v>
      </c>
      <c r="R4689">
        <v>0</v>
      </c>
      <c r="S4689">
        <f t="shared" si="147"/>
        <v>0</v>
      </c>
      <c r="T4689" t="s">
        <v>19</v>
      </c>
    </row>
    <row r="4690" spans="1:20" x14ac:dyDescent="0.25">
      <c r="A4690">
        <v>4689</v>
      </c>
      <c r="B4690" t="s">
        <v>4041</v>
      </c>
      <c r="C4690" t="s">
        <v>2436</v>
      </c>
      <c r="D4690" t="str">
        <f t="shared" si="146"/>
        <v>Allender Tricia</v>
      </c>
      <c r="E4690" t="s">
        <v>15</v>
      </c>
      <c r="F4690" t="s">
        <v>38</v>
      </c>
      <c r="G4690" t="s">
        <v>1060</v>
      </c>
      <c r="H4690" t="s">
        <v>1061</v>
      </c>
      <c r="I4690" t="s">
        <v>38</v>
      </c>
      <c r="J4690" t="s">
        <v>19</v>
      </c>
      <c r="K4690" t="str">
        <f>INDEX(Table6[Column1],MATCH(L4690,Table6[Column2]))</f>
        <v>Young Adults</v>
      </c>
      <c r="L4690">
        <v>39.826503709999997</v>
      </c>
      <c r="M4690" t="str">
        <f>VLOOKUP(L4690,Table1[],2)</f>
        <v>30 - 39</v>
      </c>
      <c r="N4690" t="str">
        <f>INDEX(Table7[Column1],MATCH(O4690,Table7[Column2]))</f>
        <v>Learning Stage</v>
      </c>
      <c r="O4690">
        <v>5.7808915010000002</v>
      </c>
      <c r="P4690" t="str">
        <f>VLOOKUP(O4690,Table13[],2)</f>
        <v>1 - 5</v>
      </c>
      <c r="Q4690" t="str">
        <f>INDEX(Table8[Column1],MATCH(R4690,Table8[Column2]))</f>
        <v>Maintained</v>
      </c>
      <c r="R4690">
        <v>65.449384159999994</v>
      </c>
      <c r="S4690">
        <f t="shared" si="147"/>
        <v>2.7270576733333334</v>
      </c>
      <c r="T4690" t="s">
        <v>19</v>
      </c>
    </row>
    <row r="4691" spans="1:20" x14ac:dyDescent="0.25">
      <c r="A4691">
        <v>4690</v>
      </c>
      <c r="B4691" t="s">
        <v>4042</v>
      </c>
      <c r="C4691" t="s">
        <v>1817</v>
      </c>
      <c r="D4691" t="str">
        <f t="shared" si="146"/>
        <v>Rushing Freddie</v>
      </c>
      <c r="E4691" t="s">
        <v>22</v>
      </c>
      <c r="F4691" t="s">
        <v>169</v>
      </c>
      <c r="G4691" t="s">
        <v>2305</v>
      </c>
      <c r="H4691" t="s">
        <v>1826</v>
      </c>
      <c r="I4691" t="s">
        <v>169</v>
      </c>
      <c r="J4691" t="s">
        <v>19</v>
      </c>
      <c r="K4691" t="str">
        <f>INDEX(Table6[Column1],MATCH(L4691,Table6[Column2]))</f>
        <v>Adults</v>
      </c>
      <c r="L4691">
        <v>43.249975390000003</v>
      </c>
      <c r="M4691" t="str">
        <f>VLOOKUP(L4691,Table1[],2)</f>
        <v>40 - 49</v>
      </c>
      <c r="N4691" t="str">
        <f>INDEX(Table7[Column1],MATCH(O4691,Table7[Column2]))</f>
        <v>Learning Stage</v>
      </c>
      <c r="O4691">
        <v>4.0563438249999999</v>
      </c>
      <c r="P4691" t="str">
        <f>VLOOKUP(O4691,Table13[],2)</f>
        <v>1 - 5</v>
      </c>
      <c r="Q4691" t="str">
        <f>INDEX(Table8[Column1],MATCH(R4691,Table8[Column2]))</f>
        <v>Habitual</v>
      </c>
      <c r="R4691">
        <v>99.50222918</v>
      </c>
      <c r="S4691">
        <f t="shared" si="147"/>
        <v>4.1459262158333328</v>
      </c>
      <c r="T4691" t="s">
        <v>19</v>
      </c>
    </row>
    <row r="4692" spans="1:20" x14ac:dyDescent="0.25">
      <c r="A4692">
        <v>4691</v>
      </c>
      <c r="B4692" t="s">
        <v>1404</v>
      </c>
      <c r="C4692" t="s">
        <v>1034</v>
      </c>
      <c r="D4692" t="str">
        <f t="shared" si="146"/>
        <v>Brownlee Lorraine</v>
      </c>
      <c r="E4692" t="s">
        <v>15</v>
      </c>
      <c r="F4692" t="s">
        <v>23</v>
      </c>
      <c r="G4692" t="s">
        <v>17</v>
      </c>
      <c r="H4692" t="s">
        <v>18</v>
      </c>
      <c r="I4692" t="s">
        <v>24</v>
      </c>
      <c r="J4692" t="s">
        <v>19</v>
      </c>
      <c r="K4692" t="str">
        <f>INDEX(Table6[Column1],MATCH(L4692,Table6[Column2]))</f>
        <v>Youth</v>
      </c>
      <c r="L4692">
        <v>26.010216920000001</v>
      </c>
      <c r="M4692" t="str">
        <f>VLOOKUP(L4692,Table1[],2)</f>
        <v>20 - 29</v>
      </c>
      <c r="N4692" t="str">
        <f>INDEX(Table7[Column1],MATCH(O4692,Table7[Column2]))</f>
        <v>Learning Stage</v>
      </c>
      <c r="O4692">
        <v>4.6962883230000001</v>
      </c>
      <c r="P4692" t="str">
        <f>VLOOKUP(O4692,Table13[],2)</f>
        <v>1 - 5</v>
      </c>
      <c r="Q4692" t="str">
        <f>INDEX(Table8[Column1],MATCH(R4692,Table8[Column2]))</f>
        <v>Scheduled</v>
      </c>
      <c r="R4692">
        <v>0</v>
      </c>
      <c r="S4692">
        <f t="shared" si="147"/>
        <v>0</v>
      </c>
      <c r="T4692" t="s">
        <v>19</v>
      </c>
    </row>
    <row r="4693" spans="1:20" x14ac:dyDescent="0.25">
      <c r="A4693">
        <v>4692</v>
      </c>
      <c r="B4693" t="s">
        <v>3313</v>
      </c>
      <c r="C4693" t="s">
        <v>3579</v>
      </c>
      <c r="D4693" t="str">
        <f t="shared" si="146"/>
        <v>Timmons Marlon</v>
      </c>
      <c r="E4693" t="s">
        <v>22</v>
      </c>
      <c r="F4693" t="s">
        <v>1458</v>
      </c>
      <c r="G4693" t="s">
        <v>2305</v>
      </c>
      <c r="H4693" t="s">
        <v>1826</v>
      </c>
      <c r="I4693" t="s">
        <v>192</v>
      </c>
      <c r="J4693" t="s">
        <v>19</v>
      </c>
      <c r="K4693" t="str">
        <f>INDEX(Table6[Column1],MATCH(L4693,Table6[Column2]))</f>
        <v>Elders</v>
      </c>
      <c r="L4693">
        <v>53.724811109999997</v>
      </c>
      <c r="M4693" t="str">
        <f>VLOOKUP(L4693,Table1[],2)</f>
        <v>50 - 59</v>
      </c>
      <c r="N4693" t="str">
        <f>INDEX(Table7[Column1],MATCH(O4693,Table7[Column2]))</f>
        <v>Fitting in Stage</v>
      </c>
      <c r="O4693">
        <v>6.4358052160000003</v>
      </c>
      <c r="P4693" t="str">
        <f>VLOOKUP(O4693,Table13[],2)</f>
        <v>6 - 10</v>
      </c>
      <c r="Q4693" t="str">
        <f>INDEX(Table8[Column1],MATCH(R4693,Table8[Column2]))</f>
        <v>Maintained</v>
      </c>
      <c r="R4693">
        <v>60.641347850000002</v>
      </c>
      <c r="S4693">
        <f t="shared" si="147"/>
        <v>2.5267228270833333</v>
      </c>
      <c r="T4693" t="s">
        <v>19</v>
      </c>
    </row>
    <row r="4694" spans="1:20" x14ac:dyDescent="0.25">
      <c r="A4694">
        <v>4693</v>
      </c>
      <c r="B4694" t="s">
        <v>148</v>
      </c>
      <c r="C4694" t="s">
        <v>1089</v>
      </c>
      <c r="D4694" t="str">
        <f t="shared" si="146"/>
        <v>Shultz Rebecca</v>
      </c>
      <c r="E4694" t="s">
        <v>15</v>
      </c>
      <c r="F4694" t="s">
        <v>33</v>
      </c>
      <c r="G4694" t="s">
        <v>17</v>
      </c>
      <c r="H4694" t="s">
        <v>18</v>
      </c>
      <c r="I4694" t="s">
        <v>33</v>
      </c>
      <c r="J4694" t="s">
        <v>19</v>
      </c>
      <c r="K4694" t="str">
        <f>INDEX(Table6[Column1],MATCH(L4694,Table6[Column2]))</f>
        <v>Young Adults</v>
      </c>
      <c r="L4694">
        <v>36.980882139999999</v>
      </c>
      <c r="M4694" t="str">
        <f>VLOOKUP(L4694,Table1[],2)</f>
        <v>30 - 39</v>
      </c>
      <c r="N4694" t="str">
        <f>INDEX(Table7[Column1],MATCH(O4694,Table7[Column2]))</f>
        <v>Learning Stage</v>
      </c>
      <c r="O4694">
        <v>4.6003801769999999</v>
      </c>
      <c r="P4694" t="str">
        <f>VLOOKUP(O4694,Table13[],2)</f>
        <v>1 - 5</v>
      </c>
      <c r="Q4694" t="str">
        <f>INDEX(Table8[Column1],MATCH(R4694,Table8[Column2]))</f>
        <v>Scheduled</v>
      </c>
      <c r="R4694">
        <v>31.791681239999999</v>
      </c>
      <c r="S4694">
        <f t="shared" si="147"/>
        <v>1.324653385</v>
      </c>
      <c r="T4694" t="s">
        <v>19</v>
      </c>
    </row>
    <row r="4695" spans="1:20" x14ac:dyDescent="0.25">
      <c r="A4695">
        <v>4694</v>
      </c>
      <c r="B4695" t="s">
        <v>4043</v>
      </c>
      <c r="C4695" t="s">
        <v>478</v>
      </c>
      <c r="D4695" t="str">
        <f t="shared" si="146"/>
        <v>Brodie Betty</v>
      </c>
      <c r="E4695" t="s">
        <v>15</v>
      </c>
      <c r="F4695" t="s">
        <v>38</v>
      </c>
      <c r="G4695" t="s">
        <v>1060</v>
      </c>
      <c r="H4695" t="s">
        <v>1061</v>
      </c>
      <c r="I4695" t="s">
        <v>38</v>
      </c>
      <c r="J4695" t="s">
        <v>19</v>
      </c>
      <c r="K4695" t="str">
        <f>INDEX(Table6[Column1],MATCH(L4695,Table6[Column2]))</f>
        <v>Elders</v>
      </c>
      <c r="L4695">
        <v>50.927996200000003</v>
      </c>
      <c r="M4695" t="str">
        <f>VLOOKUP(L4695,Table1[],2)</f>
        <v>50 - 59</v>
      </c>
      <c r="N4695" t="str">
        <f>INDEX(Table7[Column1],MATCH(O4695,Table7[Column2]))</f>
        <v>Learning Stage</v>
      </c>
      <c r="O4695">
        <v>5.2017524570000004</v>
      </c>
      <c r="P4695" t="str">
        <f>VLOOKUP(O4695,Table13[],2)</f>
        <v>1 - 5</v>
      </c>
      <c r="Q4695" t="str">
        <f>INDEX(Table8[Column1],MATCH(R4695,Table8[Column2]))</f>
        <v>Habitual</v>
      </c>
      <c r="R4695">
        <v>103.01538360000001</v>
      </c>
      <c r="S4695">
        <f t="shared" si="147"/>
        <v>4.2923076500000006</v>
      </c>
      <c r="T4695" t="s">
        <v>19</v>
      </c>
    </row>
    <row r="4696" spans="1:20" x14ac:dyDescent="0.25">
      <c r="A4696">
        <v>4695</v>
      </c>
      <c r="B4696" t="s">
        <v>4044</v>
      </c>
      <c r="C4696" t="s">
        <v>1105</v>
      </c>
      <c r="D4696" t="str">
        <f t="shared" si="146"/>
        <v>Prado Mark</v>
      </c>
      <c r="E4696" t="s">
        <v>22</v>
      </c>
      <c r="F4696" t="s">
        <v>181</v>
      </c>
      <c r="G4696" t="s">
        <v>17</v>
      </c>
      <c r="H4696" t="s">
        <v>18</v>
      </c>
      <c r="I4696" t="s">
        <v>54</v>
      </c>
      <c r="J4696" t="s">
        <v>19</v>
      </c>
      <c r="K4696" t="str">
        <f>INDEX(Table6[Column1],MATCH(L4696,Table6[Column2]))</f>
        <v>Adults</v>
      </c>
      <c r="L4696">
        <v>49.126021950000002</v>
      </c>
      <c r="M4696" t="str">
        <f>VLOOKUP(L4696,Table1[],2)</f>
        <v>40 - 49</v>
      </c>
      <c r="N4696" t="str">
        <f>INDEX(Table7[Column1],MATCH(O4696,Table7[Column2]))</f>
        <v>Learning Stage</v>
      </c>
      <c r="O4696">
        <v>2.4580249379999999</v>
      </c>
      <c r="P4696" t="str">
        <f>VLOOKUP(O4696,Table13[],2)</f>
        <v>1 - 5</v>
      </c>
      <c r="Q4696" t="str">
        <f>INDEX(Table8[Column1],MATCH(R4696,Table8[Column2]))</f>
        <v>Habitual</v>
      </c>
      <c r="R4696">
        <v>82.308566630000001</v>
      </c>
      <c r="S4696">
        <f t="shared" si="147"/>
        <v>3.4295236095833332</v>
      </c>
      <c r="T4696" t="s">
        <v>19</v>
      </c>
    </row>
    <row r="4697" spans="1:20" x14ac:dyDescent="0.25">
      <c r="A4697">
        <v>4696</v>
      </c>
      <c r="B4697" t="s">
        <v>1073</v>
      </c>
      <c r="C4697" t="s">
        <v>2803</v>
      </c>
      <c r="D4697" t="str">
        <f t="shared" si="146"/>
        <v>Long Gordon</v>
      </c>
      <c r="E4697" t="s">
        <v>22</v>
      </c>
      <c r="F4697" t="s">
        <v>38</v>
      </c>
      <c r="G4697" t="s">
        <v>2724</v>
      </c>
      <c r="H4697" t="s">
        <v>1863</v>
      </c>
      <c r="I4697" t="s">
        <v>38</v>
      </c>
      <c r="J4697" t="s">
        <v>19</v>
      </c>
      <c r="K4697" t="str">
        <f>INDEX(Table6[Column1],MATCH(L4697,Table6[Column2]))</f>
        <v>Elders</v>
      </c>
      <c r="L4697">
        <v>54.608949680000002</v>
      </c>
      <c r="M4697" t="str">
        <f>VLOOKUP(L4697,Table1[],2)</f>
        <v>50 - 59</v>
      </c>
      <c r="N4697" t="str">
        <f>INDEX(Table7[Column1],MATCH(O4697,Table7[Column2]))</f>
        <v>Learning Stage</v>
      </c>
      <c r="O4697">
        <v>2.6368427350000001</v>
      </c>
      <c r="P4697" t="str">
        <f>VLOOKUP(O4697,Table13[],2)</f>
        <v>1 - 5</v>
      </c>
      <c r="Q4697" t="str">
        <f>INDEX(Table8[Column1],MATCH(R4697,Table8[Column2]))</f>
        <v>Excused</v>
      </c>
      <c r="R4697">
        <v>137.26280560000001</v>
      </c>
      <c r="S4697">
        <f t="shared" si="147"/>
        <v>5.7192835666666673</v>
      </c>
      <c r="T4697" t="s">
        <v>19</v>
      </c>
    </row>
    <row r="4698" spans="1:20" x14ac:dyDescent="0.25">
      <c r="A4698">
        <v>4697</v>
      </c>
      <c r="B4698" t="s">
        <v>1425</v>
      </c>
      <c r="C4698" t="s">
        <v>628</v>
      </c>
      <c r="D4698" t="str">
        <f t="shared" si="146"/>
        <v>Evans Tiffany</v>
      </c>
      <c r="E4698" t="s">
        <v>15</v>
      </c>
      <c r="F4698" t="s">
        <v>38</v>
      </c>
      <c r="G4698" t="s">
        <v>1060</v>
      </c>
      <c r="H4698" t="s">
        <v>1061</v>
      </c>
      <c r="I4698" t="s">
        <v>38</v>
      </c>
      <c r="J4698" t="s">
        <v>19</v>
      </c>
      <c r="K4698" t="str">
        <f>INDEX(Table6[Column1],MATCH(L4698,Table6[Column2]))</f>
        <v>Adults</v>
      </c>
      <c r="L4698">
        <v>41.291972149999999</v>
      </c>
      <c r="M4698" t="str">
        <f>VLOOKUP(L4698,Table1[],2)</f>
        <v>40 - 49</v>
      </c>
      <c r="N4698" t="str">
        <f>INDEX(Table7[Column1],MATCH(O4698,Table7[Column2]))</f>
        <v>Learning Stage</v>
      </c>
      <c r="O4698">
        <v>3.4100131149999999</v>
      </c>
      <c r="P4698" t="str">
        <f>VLOOKUP(O4698,Table13[],2)</f>
        <v>1 - 5</v>
      </c>
      <c r="Q4698" t="str">
        <f>INDEX(Table8[Column1],MATCH(R4698,Table8[Column2]))</f>
        <v>Habitual</v>
      </c>
      <c r="R4698">
        <v>80.336009489999995</v>
      </c>
      <c r="S4698">
        <f t="shared" si="147"/>
        <v>3.3473337287499998</v>
      </c>
      <c r="T4698" t="s">
        <v>19</v>
      </c>
    </row>
    <row r="4699" spans="1:20" x14ac:dyDescent="0.25">
      <c r="A4699">
        <v>4698</v>
      </c>
      <c r="B4699" t="s">
        <v>4045</v>
      </c>
      <c r="C4699" t="s">
        <v>401</v>
      </c>
      <c r="D4699" t="str">
        <f t="shared" si="146"/>
        <v>Munguia Michael</v>
      </c>
      <c r="E4699" t="s">
        <v>22</v>
      </c>
      <c r="F4699" t="s">
        <v>673</v>
      </c>
      <c r="G4699" t="s">
        <v>2305</v>
      </c>
      <c r="H4699" t="s">
        <v>1826</v>
      </c>
      <c r="I4699" t="s">
        <v>107</v>
      </c>
      <c r="J4699" t="s">
        <v>19</v>
      </c>
      <c r="K4699" t="str">
        <f>INDEX(Table6[Column1],MATCH(L4699,Table6[Column2]))</f>
        <v>Adults</v>
      </c>
      <c r="L4699">
        <v>43.695953070000002</v>
      </c>
      <c r="M4699" t="str">
        <f>VLOOKUP(L4699,Table1[],2)</f>
        <v>40 - 49</v>
      </c>
      <c r="N4699" t="str">
        <f>INDEX(Table7[Column1],MATCH(O4699,Table7[Column2]))</f>
        <v>Learning Stage</v>
      </c>
      <c r="O4699">
        <v>4.6263817539999996</v>
      </c>
      <c r="P4699" t="str">
        <f>VLOOKUP(O4699,Table13[],2)</f>
        <v>1 - 5</v>
      </c>
      <c r="Q4699" t="str">
        <f>INDEX(Table8[Column1],MATCH(R4699,Table8[Column2]))</f>
        <v>Maintained</v>
      </c>
      <c r="R4699">
        <v>45.637644160000001</v>
      </c>
      <c r="S4699">
        <f t="shared" si="147"/>
        <v>1.9015685066666665</v>
      </c>
      <c r="T4699" t="s">
        <v>19</v>
      </c>
    </row>
    <row r="4700" spans="1:20" x14ac:dyDescent="0.25">
      <c r="A4700">
        <v>4699</v>
      </c>
      <c r="B4700" t="s">
        <v>400</v>
      </c>
      <c r="C4700" t="s">
        <v>456</v>
      </c>
      <c r="D4700" t="str">
        <f t="shared" si="146"/>
        <v>Williams Glen</v>
      </c>
      <c r="E4700" t="s">
        <v>22</v>
      </c>
      <c r="F4700" t="s">
        <v>38</v>
      </c>
      <c r="G4700" t="s">
        <v>2724</v>
      </c>
      <c r="H4700" t="s">
        <v>1863</v>
      </c>
      <c r="I4700" t="s">
        <v>38</v>
      </c>
      <c r="J4700" t="s">
        <v>19</v>
      </c>
      <c r="K4700" t="str">
        <f>INDEX(Table6[Column1],MATCH(L4700,Table6[Column2]))</f>
        <v>Elders</v>
      </c>
      <c r="L4700">
        <v>53.978295180000003</v>
      </c>
      <c r="M4700" t="str">
        <f>VLOOKUP(L4700,Table1[],2)</f>
        <v>50 - 59</v>
      </c>
      <c r="N4700" t="str">
        <f>INDEX(Table7[Column1],MATCH(O4700,Table7[Column2]))</f>
        <v>Learning Stage</v>
      </c>
      <c r="O4700">
        <v>3.0639852869999999</v>
      </c>
      <c r="P4700" t="str">
        <f>VLOOKUP(O4700,Table13[],2)</f>
        <v>1 - 5</v>
      </c>
      <c r="Q4700" t="str">
        <f>INDEX(Table8[Column1],MATCH(R4700,Table8[Column2]))</f>
        <v>Habitual</v>
      </c>
      <c r="R4700">
        <v>110.7549466</v>
      </c>
      <c r="S4700">
        <f t="shared" si="147"/>
        <v>4.6147894416666668</v>
      </c>
      <c r="T4700" t="s">
        <v>19</v>
      </c>
    </row>
    <row r="4701" spans="1:20" x14ac:dyDescent="0.25">
      <c r="A4701">
        <v>4700</v>
      </c>
      <c r="B4701" t="s">
        <v>388</v>
      </c>
      <c r="C4701" t="s">
        <v>149</v>
      </c>
      <c r="D4701" t="str">
        <f t="shared" si="146"/>
        <v>Ray Charles</v>
      </c>
      <c r="E4701" t="s">
        <v>22</v>
      </c>
      <c r="F4701" t="s">
        <v>38</v>
      </c>
      <c r="G4701" t="s">
        <v>2724</v>
      </c>
      <c r="H4701" t="s">
        <v>1863</v>
      </c>
      <c r="I4701" t="s">
        <v>38</v>
      </c>
      <c r="J4701" t="s">
        <v>19</v>
      </c>
      <c r="K4701" t="str">
        <f>INDEX(Table6[Column1],MATCH(L4701,Table6[Column2]))</f>
        <v>Elders</v>
      </c>
      <c r="L4701">
        <v>56.20333042</v>
      </c>
      <c r="M4701" t="str">
        <f>VLOOKUP(L4701,Table1[],2)</f>
        <v>50 - 59</v>
      </c>
      <c r="N4701" t="str">
        <f>INDEX(Table7[Column1],MATCH(O4701,Table7[Column2]))</f>
        <v>Learning Stage</v>
      </c>
      <c r="O4701">
        <v>4.0911684060000004</v>
      </c>
      <c r="P4701" t="str">
        <f>VLOOKUP(O4701,Table13[],2)</f>
        <v>1 - 5</v>
      </c>
      <c r="Q4701" t="str">
        <f>INDEX(Table8[Column1],MATCH(R4701,Table8[Column2]))</f>
        <v>Excused</v>
      </c>
      <c r="R4701">
        <v>157.75227849999999</v>
      </c>
      <c r="S4701">
        <f t="shared" si="147"/>
        <v>6.5730116041666662</v>
      </c>
      <c r="T4701" t="s">
        <v>19</v>
      </c>
    </row>
    <row r="4702" spans="1:20" x14ac:dyDescent="0.25">
      <c r="A4702">
        <v>4701</v>
      </c>
      <c r="B4702" t="s">
        <v>912</v>
      </c>
      <c r="C4702" t="s">
        <v>883</v>
      </c>
      <c r="D4702" t="str">
        <f t="shared" si="146"/>
        <v>Boyd Jason</v>
      </c>
      <c r="E4702" t="s">
        <v>22</v>
      </c>
      <c r="F4702" t="s">
        <v>24</v>
      </c>
      <c r="G4702" t="s">
        <v>17</v>
      </c>
      <c r="H4702" t="s">
        <v>18</v>
      </c>
      <c r="I4702" t="s">
        <v>24</v>
      </c>
      <c r="J4702" t="s">
        <v>19</v>
      </c>
      <c r="K4702" t="str">
        <f>INDEX(Table6[Column1],MATCH(L4702,Table6[Column2]))</f>
        <v>Adults</v>
      </c>
      <c r="L4702">
        <v>43.09799435</v>
      </c>
      <c r="M4702" t="str">
        <f>VLOOKUP(L4702,Table1[],2)</f>
        <v>40 - 49</v>
      </c>
      <c r="N4702" t="str">
        <f>INDEX(Table7[Column1],MATCH(O4702,Table7[Column2]))</f>
        <v>Learning Stage</v>
      </c>
      <c r="O4702">
        <v>4.309756996</v>
      </c>
      <c r="P4702" t="str">
        <f>VLOOKUP(O4702,Table13[],2)</f>
        <v>1 - 5</v>
      </c>
      <c r="Q4702" t="str">
        <f>INDEX(Table8[Column1],MATCH(R4702,Table8[Column2]))</f>
        <v>Maintained</v>
      </c>
      <c r="R4702">
        <v>65.600235909999995</v>
      </c>
      <c r="S4702">
        <f t="shared" si="147"/>
        <v>2.7333431629166665</v>
      </c>
      <c r="T4702" t="s">
        <v>19</v>
      </c>
    </row>
    <row r="4703" spans="1:20" x14ac:dyDescent="0.25">
      <c r="A4703">
        <v>4702</v>
      </c>
      <c r="B4703" t="s">
        <v>4046</v>
      </c>
      <c r="C4703" t="s">
        <v>345</v>
      </c>
      <c r="D4703" t="str">
        <f t="shared" si="146"/>
        <v>Swiger Ronald</v>
      </c>
      <c r="E4703" t="s">
        <v>22</v>
      </c>
      <c r="F4703" t="s">
        <v>33</v>
      </c>
      <c r="G4703" t="s">
        <v>2305</v>
      </c>
      <c r="H4703" t="s">
        <v>1826</v>
      </c>
      <c r="I4703" t="s">
        <v>33</v>
      </c>
      <c r="J4703" t="s">
        <v>19</v>
      </c>
      <c r="K4703" t="str">
        <f>INDEX(Table6[Column1],MATCH(L4703,Table6[Column2]))</f>
        <v>Young Adults</v>
      </c>
      <c r="L4703">
        <v>33.341324030000003</v>
      </c>
      <c r="M4703" t="str">
        <f>VLOOKUP(L4703,Table1[],2)</f>
        <v>30 - 39</v>
      </c>
      <c r="N4703" t="str">
        <f>INDEX(Table7[Column1],MATCH(O4703,Table7[Column2]))</f>
        <v>Learning Stage</v>
      </c>
      <c r="O4703">
        <v>4.9888392289999999</v>
      </c>
      <c r="P4703" t="str">
        <f>VLOOKUP(O4703,Table13[],2)</f>
        <v>1 - 5</v>
      </c>
      <c r="Q4703" t="str">
        <f>INDEX(Table8[Column1],MATCH(R4703,Table8[Column2]))</f>
        <v>Maintained</v>
      </c>
      <c r="R4703">
        <v>44.079098889999997</v>
      </c>
      <c r="S4703">
        <f t="shared" si="147"/>
        <v>1.8366291204166667</v>
      </c>
      <c r="T4703" t="s">
        <v>19</v>
      </c>
    </row>
    <row r="4704" spans="1:20" x14ac:dyDescent="0.25">
      <c r="A4704">
        <v>4703</v>
      </c>
      <c r="B4704" t="s">
        <v>1299</v>
      </c>
      <c r="C4704" t="s">
        <v>201</v>
      </c>
      <c r="D4704" t="str">
        <f t="shared" si="146"/>
        <v>Perkins Anthony</v>
      </c>
      <c r="E4704" t="s">
        <v>22</v>
      </c>
      <c r="F4704" t="s">
        <v>2645</v>
      </c>
      <c r="G4704" t="s">
        <v>17</v>
      </c>
      <c r="H4704" t="s">
        <v>18</v>
      </c>
      <c r="I4704" t="s">
        <v>90</v>
      </c>
      <c r="J4704" t="s">
        <v>19</v>
      </c>
      <c r="K4704" t="str">
        <f>INDEX(Table6[Column1],MATCH(L4704,Table6[Column2]))</f>
        <v>Adults</v>
      </c>
      <c r="L4704">
        <v>40.668618850000001</v>
      </c>
      <c r="M4704" t="str">
        <f>VLOOKUP(L4704,Table1[],2)</f>
        <v>40 - 49</v>
      </c>
      <c r="N4704" t="str">
        <f>INDEX(Table7[Column1],MATCH(O4704,Table7[Column2]))</f>
        <v>Learning Stage</v>
      </c>
      <c r="O4704">
        <v>2.160274786</v>
      </c>
      <c r="P4704" t="str">
        <f>VLOOKUP(O4704,Table13[],2)</f>
        <v>1 - 5</v>
      </c>
      <c r="Q4704" t="str">
        <f>INDEX(Table8[Column1],MATCH(R4704,Table8[Column2]))</f>
        <v>Scheduled</v>
      </c>
      <c r="R4704">
        <v>25.227110289999999</v>
      </c>
      <c r="S4704">
        <f t="shared" si="147"/>
        <v>1.0511295954166666</v>
      </c>
      <c r="T4704" t="s">
        <v>19</v>
      </c>
    </row>
    <row r="4705" spans="1:20" x14ac:dyDescent="0.25">
      <c r="A4705">
        <v>4704</v>
      </c>
      <c r="B4705" t="s">
        <v>194</v>
      </c>
      <c r="C4705" t="s">
        <v>2142</v>
      </c>
      <c r="D4705" t="str">
        <f t="shared" si="146"/>
        <v>Florence Shawn</v>
      </c>
      <c r="E4705" t="s">
        <v>22</v>
      </c>
      <c r="F4705" t="s">
        <v>46</v>
      </c>
      <c r="G4705" t="s">
        <v>17</v>
      </c>
      <c r="H4705" t="s">
        <v>18</v>
      </c>
      <c r="I4705" t="s">
        <v>46</v>
      </c>
      <c r="J4705" t="s">
        <v>19</v>
      </c>
      <c r="K4705" t="str">
        <f>INDEX(Table6[Column1],MATCH(L4705,Table6[Column2]))</f>
        <v>Elders</v>
      </c>
      <c r="L4705">
        <v>57.538705960000001</v>
      </c>
      <c r="M4705" t="str">
        <f>VLOOKUP(L4705,Table1[],2)</f>
        <v>50 - 59</v>
      </c>
      <c r="N4705" t="str">
        <f>INDEX(Table7[Column1],MATCH(O4705,Table7[Column2]))</f>
        <v>Learning Stage</v>
      </c>
      <c r="O4705">
        <v>3.093515123</v>
      </c>
      <c r="P4705" t="str">
        <f>VLOOKUP(O4705,Table13[],2)</f>
        <v>1 - 5</v>
      </c>
      <c r="Q4705" t="str">
        <f>INDEX(Table8[Column1],MATCH(R4705,Table8[Column2]))</f>
        <v>Habitual</v>
      </c>
      <c r="R4705">
        <v>102.55059009999999</v>
      </c>
      <c r="S4705">
        <f t="shared" si="147"/>
        <v>4.2729412541666658</v>
      </c>
      <c r="T4705" t="s">
        <v>19</v>
      </c>
    </row>
    <row r="4706" spans="1:20" x14ac:dyDescent="0.25">
      <c r="A4706">
        <v>4705</v>
      </c>
      <c r="B4706" t="s">
        <v>4047</v>
      </c>
      <c r="C4706" t="s">
        <v>21</v>
      </c>
      <c r="D4706" t="str">
        <f t="shared" si="146"/>
        <v>Gorman Stephen</v>
      </c>
      <c r="E4706" t="s">
        <v>22</v>
      </c>
      <c r="F4706" t="s">
        <v>169</v>
      </c>
      <c r="G4706" t="s">
        <v>2305</v>
      </c>
      <c r="H4706" t="s">
        <v>1826</v>
      </c>
      <c r="I4706" t="s">
        <v>169</v>
      </c>
      <c r="J4706" t="s">
        <v>19</v>
      </c>
      <c r="K4706" t="str">
        <f>INDEX(Table6[Column1],MATCH(L4706,Table6[Column2]))</f>
        <v>Young Adults</v>
      </c>
      <c r="L4706">
        <v>35.461544080000003</v>
      </c>
      <c r="M4706" t="str">
        <f>VLOOKUP(L4706,Table1[],2)</f>
        <v>30 - 39</v>
      </c>
      <c r="N4706" t="str">
        <f>INDEX(Table7[Column1],MATCH(O4706,Table7[Column2]))</f>
        <v>Fitting in Stage</v>
      </c>
      <c r="O4706">
        <v>6.1697717580000004</v>
      </c>
      <c r="P4706" t="str">
        <f>VLOOKUP(O4706,Table13[],2)</f>
        <v>6 - 10</v>
      </c>
      <c r="Q4706" t="str">
        <f>INDEX(Table8[Column1],MATCH(R4706,Table8[Column2]))</f>
        <v>Scheduled</v>
      </c>
      <c r="R4706">
        <v>33.214993569999997</v>
      </c>
      <c r="S4706">
        <f t="shared" si="147"/>
        <v>1.3839580654166665</v>
      </c>
      <c r="T4706" t="s">
        <v>19</v>
      </c>
    </row>
    <row r="4707" spans="1:20" x14ac:dyDescent="0.25">
      <c r="A4707">
        <v>4706</v>
      </c>
      <c r="B4707" t="s">
        <v>4048</v>
      </c>
      <c r="C4707" t="s">
        <v>326</v>
      </c>
      <c r="D4707" t="str">
        <f t="shared" si="146"/>
        <v>Demars Arthur</v>
      </c>
      <c r="E4707" t="s">
        <v>22</v>
      </c>
      <c r="F4707" t="s">
        <v>169</v>
      </c>
      <c r="G4707" t="s">
        <v>17</v>
      </c>
      <c r="H4707" t="s">
        <v>18</v>
      </c>
      <c r="I4707" t="s">
        <v>169</v>
      </c>
      <c r="J4707" t="s">
        <v>19</v>
      </c>
      <c r="K4707" t="str">
        <f>INDEX(Table6[Column1],MATCH(L4707,Table6[Column2]))</f>
        <v>Elders</v>
      </c>
      <c r="L4707">
        <v>50.456604890000001</v>
      </c>
      <c r="M4707" t="str">
        <f>VLOOKUP(L4707,Table1[],2)</f>
        <v>50 - 59</v>
      </c>
      <c r="N4707" t="str">
        <f>INDEX(Table7[Column1],MATCH(O4707,Table7[Column2]))</f>
        <v>Learning Stage</v>
      </c>
      <c r="O4707">
        <v>4.7310989819999998</v>
      </c>
      <c r="P4707" t="str">
        <f>VLOOKUP(O4707,Table13[],2)</f>
        <v>1 - 5</v>
      </c>
      <c r="Q4707" t="str">
        <f>INDEX(Table8[Column1],MATCH(R4707,Table8[Column2]))</f>
        <v>Habitual</v>
      </c>
      <c r="R4707">
        <v>80.823474739999995</v>
      </c>
      <c r="S4707">
        <f t="shared" si="147"/>
        <v>3.367644780833333</v>
      </c>
      <c r="T4707" t="s">
        <v>19</v>
      </c>
    </row>
    <row r="4708" spans="1:20" x14ac:dyDescent="0.25">
      <c r="A4708">
        <v>4707</v>
      </c>
      <c r="B4708" t="s">
        <v>4049</v>
      </c>
      <c r="C4708" t="s">
        <v>1663</v>
      </c>
      <c r="D4708" t="str">
        <f t="shared" si="146"/>
        <v>Waite Cheryl</v>
      </c>
      <c r="E4708" t="s">
        <v>15</v>
      </c>
      <c r="F4708" t="s">
        <v>121</v>
      </c>
      <c r="G4708" t="s">
        <v>17</v>
      </c>
      <c r="H4708" t="s">
        <v>18</v>
      </c>
      <c r="I4708" t="s">
        <v>121</v>
      </c>
      <c r="J4708" t="s">
        <v>19</v>
      </c>
      <c r="K4708" t="str">
        <f>INDEX(Table6[Column1],MATCH(L4708,Table6[Column2]))</f>
        <v>Youth</v>
      </c>
      <c r="L4708">
        <v>20.548194070000001</v>
      </c>
      <c r="M4708" t="str">
        <f>VLOOKUP(L4708,Table1[],2)</f>
        <v>20 - 29</v>
      </c>
      <c r="N4708" t="str">
        <f>INDEX(Table7[Column1],MATCH(O4708,Table7[Column2]))</f>
        <v>Learning Stage</v>
      </c>
      <c r="O4708">
        <v>5.9347922070000001</v>
      </c>
      <c r="P4708" t="str">
        <f>VLOOKUP(O4708,Table13[],2)</f>
        <v>1 - 5</v>
      </c>
      <c r="Q4708" t="str">
        <f>INDEX(Table8[Column1],MATCH(R4708,Table8[Column2]))</f>
        <v>Scheduled</v>
      </c>
      <c r="R4708">
        <v>0</v>
      </c>
      <c r="S4708">
        <f t="shared" si="147"/>
        <v>0</v>
      </c>
      <c r="T4708" t="s">
        <v>19</v>
      </c>
    </row>
    <row r="4709" spans="1:20" x14ac:dyDescent="0.25">
      <c r="A4709">
        <v>4708</v>
      </c>
      <c r="B4709" t="s">
        <v>4050</v>
      </c>
      <c r="C4709" t="s">
        <v>2827</v>
      </c>
      <c r="D4709" t="str">
        <f t="shared" si="146"/>
        <v>Dipaolo Joe</v>
      </c>
      <c r="E4709" t="s">
        <v>22</v>
      </c>
      <c r="F4709" t="s">
        <v>33</v>
      </c>
      <c r="G4709" t="s">
        <v>2305</v>
      </c>
      <c r="H4709" t="s">
        <v>1826</v>
      </c>
      <c r="I4709" t="s">
        <v>33</v>
      </c>
      <c r="J4709" t="s">
        <v>19</v>
      </c>
      <c r="K4709" t="str">
        <f>INDEX(Table6[Column1],MATCH(L4709,Table6[Column2]))</f>
        <v>Elders</v>
      </c>
      <c r="L4709">
        <v>54.089711219999998</v>
      </c>
      <c r="M4709" t="str">
        <f>VLOOKUP(L4709,Table1[],2)</f>
        <v>50 - 59</v>
      </c>
      <c r="N4709" t="str">
        <f>INDEX(Table7[Column1],MATCH(O4709,Table7[Column2]))</f>
        <v>Learning Stage</v>
      </c>
      <c r="O4709">
        <v>3.9267208309999999</v>
      </c>
      <c r="P4709" t="str">
        <f>VLOOKUP(O4709,Table13[],2)</f>
        <v>1 - 5</v>
      </c>
      <c r="Q4709" t="str">
        <f>INDEX(Table8[Column1],MATCH(R4709,Table8[Column2]))</f>
        <v>Habitual</v>
      </c>
      <c r="R4709">
        <v>102.4592303</v>
      </c>
      <c r="S4709">
        <f t="shared" si="147"/>
        <v>4.269134595833334</v>
      </c>
      <c r="T4709" t="s">
        <v>19</v>
      </c>
    </row>
    <row r="4710" spans="1:20" x14ac:dyDescent="0.25">
      <c r="A4710">
        <v>4709</v>
      </c>
      <c r="B4710" t="s">
        <v>4051</v>
      </c>
      <c r="C4710" t="s">
        <v>50</v>
      </c>
      <c r="D4710" t="str">
        <f t="shared" si="146"/>
        <v>Holgate Robert</v>
      </c>
      <c r="E4710" t="s">
        <v>22</v>
      </c>
      <c r="F4710" t="s">
        <v>16</v>
      </c>
      <c r="G4710" t="s">
        <v>611</v>
      </c>
      <c r="H4710" t="s">
        <v>612</v>
      </c>
      <c r="I4710" t="s">
        <v>16</v>
      </c>
      <c r="J4710" t="s">
        <v>19</v>
      </c>
      <c r="K4710" t="str">
        <f>INDEX(Table6[Column1],MATCH(L4710,Table6[Column2]))</f>
        <v>Young Adults</v>
      </c>
      <c r="L4710">
        <v>37.203419089999997</v>
      </c>
      <c r="M4710" t="str">
        <f>VLOOKUP(L4710,Table1[],2)</f>
        <v>30 - 39</v>
      </c>
      <c r="N4710" t="str">
        <f>INDEX(Table7[Column1],MATCH(O4710,Table7[Column2]))</f>
        <v>Learning Stage</v>
      </c>
      <c r="O4710">
        <v>3.2132694079999999</v>
      </c>
      <c r="P4710" t="str">
        <f>VLOOKUP(O4710,Table13[],2)</f>
        <v>1 - 5</v>
      </c>
      <c r="Q4710" t="str">
        <f>INDEX(Table8[Column1],MATCH(R4710,Table8[Column2]))</f>
        <v>Scheduled</v>
      </c>
      <c r="R4710">
        <v>7.7896026779999996</v>
      </c>
      <c r="S4710">
        <f t="shared" si="147"/>
        <v>0.32456677825000002</v>
      </c>
      <c r="T4710" t="s">
        <v>19</v>
      </c>
    </row>
    <row r="4711" spans="1:20" x14ac:dyDescent="0.25">
      <c r="A4711">
        <v>4710</v>
      </c>
      <c r="B4711" t="s">
        <v>1425</v>
      </c>
      <c r="C4711" t="s">
        <v>303</v>
      </c>
      <c r="D4711" t="str">
        <f t="shared" si="146"/>
        <v>Evans Carrie</v>
      </c>
      <c r="E4711" t="s">
        <v>15</v>
      </c>
      <c r="F4711" t="s">
        <v>1672</v>
      </c>
      <c r="G4711" t="s">
        <v>1862</v>
      </c>
      <c r="H4711" t="s">
        <v>1863</v>
      </c>
      <c r="I4711" t="s">
        <v>1472</v>
      </c>
      <c r="J4711" t="s">
        <v>19</v>
      </c>
      <c r="K4711" t="str">
        <f>INDEX(Table6[Column1],MATCH(L4711,Table6[Column2]))</f>
        <v>Young Adults</v>
      </c>
      <c r="L4711">
        <v>33.685991229999999</v>
      </c>
      <c r="M4711" t="str">
        <f>VLOOKUP(L4711,Table1[],2)</f>
        <v>30 - 39</v>
      </c>
      <c r="N4711" t="str">
        <f>INDEX(Table7[Column1],MATCH(O4711,Table7[Column2]))</f>
        <v>Learning Stage</v>
      </c>
      <c r="O4711">
        <v>4.1754301910000002</v>
      </c>
      <c r="P4711" t="str">
        <f>VLOOKUP(O4711,Table13[],2)</f>
        <v>1 - 5</v>
      </c>
      <c r="Q4711" t="str">
        <f>INDEX(Table8[Column1],MATCH(R4711,Table8[Column2]))</f>
        <v>Habitual</v>
      </c>
      <c r="R4711">
        <v>80.0511403</v>
      </c>
      <c r="S4711">
        <f t="shared" si="147"/>
        <v>3.3354641791666668</v>
      </c>
      <c r="T4711" t="s">
        <v>19</v>
      </c>
    </row>
    <row r="4712" spans="1:20" x14ac:dyDescent="0.25">
      <c r="A4712">
        <v>4711</v>
      </c>
      <c r="B4712" t="s">
        <v>4052</v>
      </c>
      <c r="C4712" t="s">
        <v>2899</v>
      </c>
      <c r="D4712" t="str">
        <f t="shared" si="146"/>
        <v>Galvez Desiree</v>
      </c>
      <c r="E4712" t="s">
        <v>15</v>
      </c>
      <c r="F4712" t="s">
        <v>38</v>
      </c>
      <c r="G4712" t="s">
        <v>2724</v>
      </c>
      <c r="H4712" t="s">
        <v>1863</v>
      </c>
      <c r="I4712" t="s">
        <v>38</v>
      </c>
      <c r="J4712" t="s">
        <v>19</v>
      </c>
      <c r="K4712" t="str">
        <f>INDEX(Table6[Column1],MATCH(L4712,Table6[Column2]))</f>
        <v>Elders</v>
      </c>
      <c r="L4712">
        <v>58.853247529999997</v>
      </c>
      <c r="M4712" t="str">
        <f>VLOOKUP(L4712,Table1[],2)</f>
        <v>50 - 59</v>
      </c>
      <c r="N4712" t="str">
        <f>INDEX(Table7[Column1],MATCH(O4712,Table7[Column2]))</f>
        <v>Learning Stage</v>
      </c>
      <c r="O4712">
        <v>2.8885024330000002</v>
      </c>
      <c r="P4712" t="str">
        <f>VLOOKUP(O4712,Table13[],2)</f>
        <v>1 - 5</v>
      </c>
      <c r="Q4712" t="str">
        <f>INDEX(Table8[Column1],MATCH(R4712,Table8[Column2]))</f>
        <v>Habitual</v>
      </c>
      <c r="R4712">
        <v>101.9278352</v>
      </c>
      <c r="S4712">
        <f t="shared" si="147"/>
        <v>4.2469931333333335</v>
      </c>
      <c r="T4712" t="s">
        <v>19</v>
      </c>
    </row>
    <row r="4713" spans="1:20" x14ac:dyDescent="0.25">
      <c r="A4713">
        <v>4712</v>
      </c>
      <c r="B4713" t="s">
        <v>2146</v>
      </c>
      <c r="C4713" t="s">
        <v>56</v>
      </c>
      <c r="D4713" t="str">
        <f t="shared" si="146"/>
        <v>Gray James</v>
      </c>
      <c r="E4713" t="s">
        <v>22</v>
      </c>
      <c r="F4713" t="s">
        <v>127</v>
      </c>
      <c r="G4713" t="s">
        <v>17</v>
      </c>
      <c r="H4713" t="s">
        <v>18</v>
      </c>
      <c r="I4713" t="s">
        <v>127</v>
      </c>
      <c r="J4713" t="s">
        <v>19</v>
      </c>
      <c r="K4713" t="str">
        <f>INDEX(Table6[Column1],MATCH(L4713,Table6[Column2]))</f>
        <v>Young Adults</v>
      </c>
      <c r="L4713">
        <v>37.714334200000003</v>
      </c>
      <c r="M4713" t="str">
        <f>VLOOKUP(L4713,Table1[],2)</f>
        <v>30 - 39</v>
      </c>
      <c r="N4713" t="str">
        <f>INDEX(Table7[Column1],MATCH(O4713,Table7[Column2]))</f>
        <v>Learning Stage</v>
      </c>
      <c r="O4713">
        <v>4.8916133789999998</v>
      </c>
      <c r="P4713" t="str">
        <f>VLOOKUP(O4713,Table13[],2)</f>
        <v>1 - 5</v>
      </c>
      <c r="Q4713" t="str">
        <f>INDEX(Table8[Column1],MATCH(R4713,Table8[Column2]))</f>
        <v>Scheduled</v>
      </c>
      <c r="R4713">
        <v>13.79257844</v>
      </c>
      <c r="S4713">
        <f t="shared" si="147"/>
        <v>0.57469076833333332</v>
      </c>
      <c r="T4713" t="s">
        <v>19</v>
      </c>
    </row>
    <row r="4714" spans="1:20" x14ac:dyDescent="0.25">
      <c r="A4714">
        <v>4713</v>
      </c>
      <c r="B4714" t="s">
        <v>4053</v>
      </c>
      <c r="C4714" t="s">
        <v>473</v>
      </c>
      <c r="D4714" t="str">
        <f t="shared" si="146"/>
        <v>Leonardo Jeffrey</v>
      </c>
      <c r="E4714" t="s">
        <v>22</v>
      </c>
      <c r="F4714" t="s">
        <v>127</v>
      </c>
      <c r="G4714" t="s">
        <v>17</v>
      </c>
      <c r="H4714" t="s">
        <v>18</v>
      </c>
      <c r="I4714" t="s">
        <v>127</v>
      </c>
      <c r="J4714" t="s">
        <v>19</v>
      </c>
      <c r="K4714" t="str">
        <f>INDEX(Table6[Column1],MATCH(L4714,Table6[Column2]))</f>
        <v>Young Adults</v>
      </c>
      <c r="L4714">
        <v>32.612936079999997</v>
      </c>
      <c r="M4714" t="str">
        <f>VLOOKUP(L4714,Table1[],2)</f>
        <v>30 - 39</v>
      </c>
      <c r="N4714" t="str">
        <f>INDEX(Table7[Column1],MATCH(O4714,Table7[Column2]))</f>
        <v>Fitting in Stage</v>
      </c>
      <c r="O4714">
        <v>7.3761078339999999</v>
      </c>
      <c r="P4714" t="str">
        <f>VLOOKUP(O4714,Table13[],2)</f>
        <v>6 - 10</v>
      </c>
      <c r="Q4714" t="str">
        <f>INDEX(Table8[Column1],MATCH(R4714,Table8[Column2]))</f>
        <v>Scheduled</v>
      </c>
      <c r="R4714">
        <v>9.7934697669999995</v>
      </c>
      <c r="S4714">
        <f t="shared" si="147"/>
        <v>0.40806124029166668</v>
      </c>
      <c r="T4714" t="s">
        <v>19</v>
      </c>
    </row>
    <row r="4715" spans="1:20" x14ac:dyDescent="0.25">
      <c r="A4715">
        <v>4714</v>
      </c>
      <c r="B4715" t="s">
        <v>4054</v>
      </c>
      <c r="C4715" t="s">
        <v>175</v>
      </c>
      <c r="D4715" t="str">
        <f t="shared" si="146"/>
        <v>Bly Paul</v>
      </c>
      <c r="E4715" t="s">
        <v>22</v>
      </c>
      <c r="F4715" t="s">
        <v>38</v>
      </c>
      <c r="G4715" t="s">
        <v>2724</v>
      </c>
      <c r="H4715" t="s">
        <v>1863</v>
      </c>
      <c r="I4715" t="s">
        <v>38</v>
      </c>
      <c r="J4715" t="s">
        <v>19</v>
      </c>
      <c r="K4715" t="str">
        <f>INDEX(Table6[Column1],MATCH(L4715,Table6[Column2]))</f>
        <v>Young Adults</v>
      </c>
      <c r="L4715">
        <v>34.493462030000003</v>
      </c>
      <c r="M4715" t="str">
        <f>VLOOKUP(L4715,Table1[],2)</f>
        <v>30 - 39</v>
      </c>
      <c r="N4715" t="str">
        <f>INDEX(Table7[Column1],MATCH(O4715,Table7[Column2]))</f>
        <v>Fitting in Stage</v>
      </c>
      <c r="O4715">
        <v>6.2449935600000002</v>
      </c>
      <c r="P4715" t="str">
        <f>VLOOKUP(O4715,Table13[],2)</f>
        <v>6 - 10</v>
      </c>
      <c r="Q4715" t="str">
        <f>INDEX(Table8[Column1],MATCH(R4715,Table8[Column2]))</f>
        <v>Scheduled</v>
      </c>
      <c r="R4715">
        <v>15.719113760000001</v>
      </c>
      <c r="S4715">
        <f t="shared" si="147"/>
        <v>0.65496307333333337</v>
      </c>
      <c r="T4715" t="s">
        <v>19</v>
      </c>
    </row>
    <row r="4716" spans="1:20" x14ac:dyDescent="0.25">
      <c r="A4716">
        <v>4715</v>
      </c>
      <c r="B4716" t="s">
        <v>47</v>
      </c>
      <c r="C4716" t="s">
        <v>943</v>
      </c>
      <c r="D4716" t="str">
        <f t="shared" si="146"/>
        <v>Smith Roger</v>
      </c>
      <c r="E4716" t="s">
        <v>22</v>
      </c>
      <c r="F4716" t="s">
        <v>127</v>
      </c>
      <c r="G4716" t="s">
        <v>17</v>
      </c>
      <c r="H4716" t="s">
        <v>18</v>
      </c>
      <c r="I4716" t="s">
        <v>127</v>
      </c>
      <c r="J4716" t="s">
        <v>19</v>
      </c>
      <c r="K4716" t="str">
        <f>INDEX(Table6[Column1],MATCH(L4716,Table6[Column2]))</f>
        <v>Young Adults</v>
      </c>
      <c r="L4716">
        <v>37.5109475</v>
      </c>
      <c r="M4716" t="str">
        <f>VLOOKUP(L4716,Table1[],2)</f>
        <v>30 - 39</v>
      </c>
      <c r="N4716" t="str">
        <f>INDEX(Table7[Column1],MATCH(O4716,Table7[Column2]))</f>
        <v>Learning Stage</v>
      </c>
      <c r="O4716">
        <v>1.1974245210000001</v>
      </c>
      <c r="P4716" t="str">
        <f>VLOOKUP(O4716,Table13[],2)</f>
        <v>1 - 5</v>
      </c>
      <c r="Q4716" t="str">
        <f>INDEX(Table8[Column1],MATCH(R4716,Table8[Column2]))</f>
        <v>Scheduled</v>
      </c>
      <c r="R4716">
        <v>23.596105319999999</v>
      </c>
      <c r="S4716">
        <f t="shared" si="147"/>
        <v>0.98317105500000002</v>
      </c>
      <c r="T4716" t="s">
        <v>19</v>
      </c>
    </row>
    <row r="4717" spans="1:20" x14ac:dyDescent="0.25">
      <c r="A4717">
        <v>4716</v>
      </c>
      <c r="B4717" t="s">
        <v>4055</v>
      </c>
      <c r="C4717" t="s">
        <v>4056</v>
      </c>
      <c r="D4717" t="str">
        <f t="shared" si="146"/>
        <v>Gerry Misty</v>
      </c>
      <c r="E4717" t="s">
        <v>15</v>
      </c>
      <c r="F4717" t="s">
        <v>534</v>
      </c>
      <c r="G4717" t="s">
        <v>2305</v>
      </c>
      <c r="H4717" t="s">
        <v>1826</v>
      </c>
      <c r="I4717" t="s">
        <v>107</v>
      </c>
      <c r="J4717" t="s">
        <v>19</v>
      </c>
      <c r="K4717" t="str">
        <f>INDEX(Table6[Column1],MATCH(L4717,Table6[Column2]))</f>
        <v>Seniors</v>
      </c>
      <c r="L4717">
        <v>65.521194120000004</v>
      </c>
      <c r="M4717" t="str">
        <f>VLOOKUP(L4717,Table1[],2)</f>
        <v>60 and Above</v>
      </c>
      <c r="N4717" t="str">
        <f>INDEX(Table7[Column1],MATCH(O4717,Table7[Column2]))</f>
        <v>Learning Stage</v>
      </c>
      <c r="O4717">
        <v>2.494527691</v>
      </c>
      <c r="P4717" t="str">
        <f>VLOOKUP(O4717,Table13[],2)</f>
        <v>1 - 5</v>
      </c>
      <c r="Q4717" t="str">
        <f>INDEX(Table8[Column1],MATCH(R4717,Table8[Column2]))</f>
        <v>Unexcused</v>
      </c>
      <c r="R4717">
        <v>171.94011939999999</v>
      </c>
      <c r="S4717">
        <f t="shared" si="147"/>
        <v>7.164171641666667</v>
      </c>
      <c r="T4717" t="s">
        <v>19</v>
      </c>
    </row>
    <row r="4718" spans="1:20" x14ac:dyDescent="0.25">
      <c r="A4718">
        <v>4717</v>
      </c>
      <c r="B4718" t="s">
        <v>4057</v>
      </c>
      <c r="C4718" t="s">
        <v>149</v>
      </c>
      <c r="D4718" t="str">
        <f t="shared" si="146"/>
        <v>Cutler Charles</v>
      </c>
      <c r="E4718" t="s">
        <v>22</v>
      </c>
      <c r="F4718" t="s">
        <v>54</v>
      </c>
      <c r="G4718" t="s">
        <v>17</v>
      </c>
      <c r="H4718" t="s">
        <v>18</v>
      </c>
      <c r="I4718" t="s">
        <v>54</v>
      </c>
      <c r="J4718" t="s">
        <v>19</v>
      </c>
      <c r="K4718" t="str">
        <f>INDEX(Table6[Column1],MATCH(L4718,Table6[Column2]))</f>
        <v>Adults</v>
      </c>
      <c r="L4718">
        <v>47.820418009999997</v>
      </c>
      <c r="M4718" t="str">
        <f>VLOOKUP(L4718,Table1[],2)</f>
        <v>40 - 49</v>
      </c>
      <c r="N4718" t="str">
        <f>INDEX(Table7[Column1],MATCH(O4718,Table7[Column2]))</f>
        <v>Learning Stage</v>
      </c>
      <c r="O4718">
        <v>2.409871184</v>
      </c>
      <c r="P4718" t="str">
        <f>VLOOKUP(O4718,Table13[],2)</f>
        <v>1 - 5</v>
      </c>
      <c r="Q4718" t="str">
        <f>INDEX(Table8[Column1],MATCH(R4718,Table8[Column2]))</f>
        <v>Habitual</v>
      </c>
      <c r="R4718">
        <v>80.402013690000004</v>
      </c>
      <c r="S4718">
        <f t="shared" si="147"/>
        <v>3.3500839037500003</v>
      </c>
      <c r="T4718" t="s">
        <v>19</v>
      </c>
    </row>
    <row r="4719" spans="1:20" x14ac:dyDescent="0.25">
      <c r="A4719">
        <v>4718</v>
      </c>
      <c r="B4719" t="s">
        <v>4058</v>
      </c>
      <c r="C4719" t="s">
        <v>1465</v>
      </c>
      <c r="D4719" t="str">
        <f t="shared" si="146"/>
        <v>Fye Andrew</v>
      </c>
      <c r="E4719" t="s">
        <v>22</v>
      </c>
      <c r="F4719" t="s">
        <v>828</v>
      </c>
      <c r="G4719" t="s">
        <v>17</v>
      </c>
      <c r="H4719" t="s">
        <v>18</v>
      </c>
      <c r="I4719" t="s">
        <v>24</v>
      </c>
      <c r="J4719" t="s">
        <v>19</v>
      </c>
      <c r="K4719" t="str">
        <f>INDEX(Table6[Column1],MATCH(L4719,Table6[Column2]))</f>
        <v>Adults</v>
      </c>
      <c r="L4719">
        <v>49.927685369999999</v>
      </c>
      <c r="M4719" t="str">
        <f>VLOOKUP(L4719,Table1[],2)</f>
        <v>40 - 49</v>
      </c>
      <c r="N4719" t="str">
        <f>INDEX(Table7[Column1],MATCH(O4719,Table7[Column2]))</f>
        <v>Learning Stage</v>
      </c>
      <c r="O4719">
        <v>5.4496557870000002</v>
      </c>
      <c r="P4719" t="str">
        <f>VLOOKUP(O4719,Table13[],2)</f>
        <v>1 - 5</v>
      </c>
      <c r="Q4719" t="str">
        <f>INDEX(Table8[Column1],MATCH(R4719,Table8[Column2]))</f>
        <v>Habitual</v>
      </c>
      <c r="R4719">
        <v>119.11227940000001</v>
      </c>
      <c r="S4719">
        <f t="shared" si="147"/>
        <v>4.9630116416666672</v>
      </c>
      <c r="T4719" t="s">
        <v>19</v>
      </c>
    </row>
    <row r="4720" spans="1:20" x14ac:dyDescent="0.25">
      <c r="A4720">
        <v>4719</v>
      </c>
      <c r="B4720" t="s">
        <v>4059</v>
      </c>
      <c r="C4720" t="s">
        <v>249</v>
      </c>
      <c r="D4720" t="str">
        <f t="shared" si="146"/>
        <v>Tibbetts Esther</v>
      </c>
      <c r="E4720" t="s">
        <v>15</v>
      </c>
      <c r="F4720" t="s">
        <v>186</v>
      </c>
      <c r="G4720" t="s">
        <v>2305</v>
      </c>
      <c r="H4720" t="s">
        <v>1826</v>
      </c>
      <c r="I4720" t="s">
        <v>186</v>
      </c>
      <c r="J4720" t="s">
        <v>19</v>
      </c>
      <c r="K4720" t="str">
        <f>INDEX(Table6[Column1],MATCH(L4720,Table6[Column2]))</f>
        <v>Adults</v>
      </c>
      <c r="L4720">
        <v>44.27978727</v>
      </c>
      <c r="M4720" t="str">
        <f>VLOOKUP(L4720,Table1[],2)</f>
        <v>40 - 49</v>
      </c>
      <c r="N4720" t="str">
        <f>INDEX(Table7[Column1],MATCH(O4720,Table7[Column2]))</f>
        <v>Learning Stage</v>
      </c>
      <c r="O4720">
        <v>2.6096951000000002</v>
      </c>
      <c r="P4720" t="str">
        <f>VLOOKUP(O4720,Table13[],2)</f>
        <v>1 - 5</v>
      </c>
      <c r="Q4720" t="str">
        <f>INDEX(Table8[Column1],MATCH(R4720,Table8[Column2]))</f>
        <v>Maintained</v>
      </c>
      <c r="R4720">
        <v>56.502378880000002</v>
      </c>
      <c r="S4720">
        <f t="shared" si="147"/>
        <v>2.3542657866666667</v>
      </c>
      <c r="T4720" t="s">
        <v>19</v>
      </c>
    </row>
    <row r="4721" spans="1:20" x14ac:dyDescent="0.25">
      <c r="A4721">
        <v>4720</v>
      </c>
      <c r="B4721" t="s">
        <v>78</v>
      </c>
      <c r="C4721" t="s">
        <v>1747</v>
      </c>
      <c r="D4721" t="str">
        <f t="shared" si="146"/>
        <v>Butler Eva</v>
      </c>
      <c r="E4721" t="s">
        <v>15</v>
      </c>
      <c r="F4721" t="s">
        <v>16</v>
      </c>
      <c r="G4721" t="s">
        <v>611</v>
      </c>
      <c r="H4721" t="s">
        <v>612</v>
      </c>
      <c r="I4721" t="s">
        <v>16</v>
      </c>
      <c r="J4721" t="s">
        <v>19</v>
      </c>
      <c r="K4721" t="str">
        <f>INDEX(Table6[Column1],MATCH(L4721,Table6[Column2]))</f>
        <v>Adults</v>
      </c>
      <c r="L4721">
        <v>47.675804999999997</v>
      </c>
      <c r="M4721" t="str">
        <f>VLOOKUP(L4721,Table1[],2)</f>
        <v>40 - 49</v>
      </c>
      <c r="N4721" t="str">
        <f>INDEX(Table7[Column1],MATCH(O4721,Table7[Column2]))</f>
        <v>Learning Stage</v>
      </c>
      <c r="O4721">
        <v>2.0705979170000002</v>
      </c>
      <c r="P4721" t="str">
        <f>VLOOKUP(O4721,Table13[],2)</f>
        <v>1 - 5</v>
      </c>
      <c r="Q4721" t="str">
        <f>INDEX(Table8[Column1],MATCH(R4721,Table8[Column2]))</f>
        <v>Habitual</v>
      </c>
      <c r="R4721">
        <v>107.02598740000001</v>
      </c>
      <c r="S4721">
        <f t="shared" si="147"/>
        <v>4.4594161416666669</v>
      </c>
      <c r="T4721" t="s">
        <v>19</v>
      </c>
    </row>
    <row r="4722" spans="1:20" x14ac:dyDescent="0.25">
      <c r="A4722">
        <v>4721</v>
      </c>
      <c r="B4722" t="s">
        <v>3156</v>
      </c>
      <c r="C4722" t="s">
        <v>1279</v>
      </c>
      <c r="D4722" t="str">
        <f t="shared" si="146"/>
        <v>Edwards Dustin</v>
      </c>
      <c r="E4722" t="s">
        <v>22</v>
      </c>
      <c r="F4722" t="s">
        <v>407</v>
      </c>
      <c r="G4722" t="s">
        <v>2305</v>
      </c>
      <c r="H4722" t="s">
        <v>1826</v>
      </c>
      <c r="I4722" t="s">
        <v>407</v>
      </c>
      <c r="J4722" t="s">
        <v>19</v>
      </c>
      <c r="K4722" t="str">
        <f>INDEX(Table6[Column1],MATCH(L4722,Table6[Column2]))</f>
        <v>Young Adults</v>
      </c>
      <c r="L4722">
        <v>35.299348520000002</v>
      </c>
      <c r="M4722" t="str">
        <f>VLOOKUP(L4722,Table1[],2)</f>
        <v>30 - 39</v>
      </c>
      <c r="N4722" t="str">
        <f>INDEX(Table7[Column1],MATCH(O4722,Table7[Column2]))</f>
        <v>Learning Stage</v>
      </c>
      <c r="O4722">
        <v>5.1594614099999996</v>
      </c>
      <c r="P4722" t="str">
        <f>VLOOKUP(O4722,Table13[],2)</f>
        <v>1 - 5</v>
      </c>
      <c r="Q4722" t="str">
        <f>INDEX(Table8[Column1],MATCH(R4722,Table8[Column2]))</f>
        <v>Scheduled</v>
      </c>
      <c r="R4722">
        <v>28.864792619999999</v>
      </c>
      <c r="S4722">
        <f t="shared" si="147"/>
        <v>1.2026996925</v>
      </c>
      <c r="T4722" t="s">
        <v>19</v>
      </c>
    </row>
    <row r="4723" spans="1:20" x14ac:dyDescent="0.25">
      <c r="A4723">
        <v>4722</v>
      </c>
      <c r="B4723" t="s">
        <v>4060</v>
      </c>
      <c r="C4723" t="s">
        <v>62</v>
      </c>
      <c r="D4723" t="str">
        <f t="shared" si="146"/>
        <v>Martz Thomas</v>
      </c>
      <c r="E4723" t="s">
        <v>22</v>
      </c>
      <c r="F4723" t="s">
        <v>87</v>
      </c>
      <c r="G4723" t="s">
        <v>17</v>
      </c>
      <c r="H4723" t="s">
        <v>18</v>
      </c>
      <c r="I4723" t="s">
        <v>87</v>
      </c>
      <c r="J4723" t="s">
        <v>19</v>
      </c>
      <c r="K4723" t="str">
        <f>INDEX(Table6[Column1],MATCH(L4723,Table6[Column2]))</f>
        <v>Elders</v>
      </c>
      <c r="L4723">
        <v>58.807854319999997</v>
      </c>
      <c r="M4723" t="str">
        <f>VLOOKUP(L4723,Table1[],2)</f>
        <v>50 - 59</v>
      </c>
      <c r="N4723" t="str">
        <f>INDEX(Table7[Column1],MATCH(O4723,Table7[Column2]))</f>
        <v>Learning Stage</v>
      </c>
      <c r="O4723">
        <v>1.299437846</v>
      </c>
      <c r="P4723" t="str">
        <f>VLOOKUP(O4723,Table13[],2)</f>
        <v>1 - 5</v>
      </c>
      <c r="Q4723" t="str">
        <f>INDEX(Table8[Column1],MATCH(R4723,Table8[Column2]))</f>
        <v>Habitual</v>
      </c>
      <c r="R4723">
        <v>100.2389398</v>
      </c>
      <c r="S4723">
        <f t="shared" si="147"/>
        <v>4.1766224916666665</v>
      </c>
      <c r="T4723" t="s">
        <v>19</v>
      </c>
    </row>
    <row r="4724" spans="1:20" x14ac:dyDescent="0.25">
      <c r="A4724">
        <v>4723</v>
      </c>
      <c r="B4724" t="s">
        <v>876</v>
      </c>
      <c r="C4724" t="s">
        <v>1002</v>
      </c>
      <c r="D4724" t="str">
        <f t="shared" si="146"/>
        <v>Robbins Pamela</v>
      </c>
      <c r="E4724" t="s">
        <v>15</v>
      </c>
      <c r="F4724" t="s">
        <v>38</v>
      </c>
      <c r="G4724" t="s">
        <v>1060</v>
      </c>
      <c r="H4724" t="s">
        <v>1061</v>
      </c>
      <c r="I4724" t="s">
        <v>38</v>
      </c>
      <c r="J4724" t="s">
        <v>19</v>
      </c>
      <c r="K4724" t="str">
        <f>INDEX(Table6[Column1],MATCH(L4724,Table6[Column2]))</f>
        <v>Adults</v>
      </c>
      <c r="L4724">
        <v>48.656568319999998</v>
      </c>
      <c r="M4724" t="str">
        <f>VLOOKUP(L4724,Table1[],2)</f>
        <v>40 - 49</v>
      </c>
      <c r="N4724" t="str">
        <f>INDEX(Table7[Column1],MATCH(O4724,Table7[Column2]))</f>
        <v>Fitting in Stage</v>
      </c>
      <c r="O4724">
        <v>7.1124810289999996</v>
      </c>
      <c r="P4724" t="str">
        <f>VLOOKUP(O4724,Table13[],2)</f>
        <v>6 - 10</v>
      </c>
      <c r="Q4724" t="str">
        <f>INDEX(Table8[Column1],MATCH(R4724,Table8[Column2]))</f>
        <v>Habitual</v>
      </c>
      <c r="R4724">
        <v>93.134527129999995</v>
      </c>
      <c r="S4724">
        <f t="shared" si="147"/>
        <v>3.8806052970833331</v>
      </c>
      <c r="T4724" t="s">
        <v>19</v>
      </c>
    </row>
    <row r="4725" spans="1:20" x14ac:dyDescent="0.25">
      <c r="A4725">
        <v>4724</v>
      </c>
      <c r="B4725" t="s">
        <v>4061</v>
      </c>
      <c r="C4725" t="s">
        <v>396</v>
      </c>
      <c r="D4725" t="str">
        <f t="shared" si="146"/>
        <v>Appel Sarah</v>
      </c>
      <c r="E4725" t="s">
        <v>15</v>
      </c>
      <c r="F4725" t="s">
        <v>127</v>
      </c>
      <c r="G4725" t="s">
        <v>17</v>
      </c>
      <c r="H4725" t="s">
        <v>18</v>
      </c>
      <c r="I4725" t="s">
        <v>127</v>
      </c>
      <c r="J4725" t="s">
        <v>19</v>
      </c>
      <c r="K4725" t="str">
        <f>INDEX(Table6[Column1],MATCH(L4725,Table6[Column2]))</f>
        <v>Adults</v>
      </c>
      <c r="L4725">
        <v>44.200380610000003</v>
      </c>
      <c r="M4725" t="str">
        <f>VLOOKUP(L4725,Table1[],2)</f>
        <v>40 - 49</v>
      </c>
      <c r="N4725" t="str">
        <f>INDEX(Table7[Column1],MATCH(O4725,Table7[Column2]))</f>
        <v>Learning Stage</v>
      </c>
      <c r="O4725">
        <v>4.7424948860000002</v>
      </c>
      <c r="P4725" t="str">
        <f>VLOOKUP(O4725,Table13[],2)</f>
        <v>1 - 5</v>
      </c>
      <c r="Q4725" t="str">
        <f>INDEX(Table8[Column1],MATCH(R4725,Table8[Column2]))</f>
        <v>Habitual</v>
      </c>
      <c r="R4725">
        <v>115.912638</v>
      </c>
      <c r="S4725">
        <f t="shared" si="147"/>
        <v>4.82969325</v>
      </c>
      <c r="T4725" t="s">
        <v>19</v>
      </c>
    </row>
    <row r="4726" spans="1:20" x14ac:dyDescent="0.25">
      <c r="A4726">
        <v>4725</v>
      </c>
      <c r="B4726" t="s">
        <v>931</v>
      </c>
      <c r="C4726" t="s">
        <v>3554</v>
      </c>
      <c r="D4726" t="str">
        <f t="shared" si="146"/>
        <v>Koopman Calvin</v>
      </c>
      <c r="E4726" t="s">
        <v>22</v>
      </c>
      <c r="F4726" t="s">
        <v>127</v>
      </c>
      <c r="G4726" t="s">
        <v>17</v>
      </c>
      <c r="H4726" t="s">
        <v>18</v>
      </c>
      <c r="I4726" t="s">
        <v>127</v>
      </c>
      <c r="J4726" t="s">
        <v>19</v>
      </c>
      <c r="K4726" t="str">
        <f>INDEX(Table6[Column1],MATCH(L4726,Table6[Column2]))</f>
        <v>Elders</v>
      </c>
      <c r="L4726">
        <v>52.305912630000002</v>
      </c>
      <c r="M4726" t="str">
        <f>VLOOKUP(L4726,Table1[],2)</f>
        <v>50 - 59</v>
      </c>
      <c r="N4726" t="str">
        <f>INDEX(Table7[Column1],MATCH(O4726,Table7[Column2]))</f>
        <v>Learning Stage</v>
      </c>
      <c r="O4726">
        <v>4.6954252780000001</v>
      </c>
      <c r="P4726" t="str">
        <f>VLOOKUP(O4726,Table13[],2)</f>
        <v>1 - 5</v>
      </c>
      <c r="Q4726" t="str">
        <f>INDEX(Table8[Column1],MATCH(R4726,Table8[Column2]))</f>
        <v>Habitual</v>
      </c>
      <c r="R4726">
        <v>104.27816230000001</v>
      </c>
      <c r="S4726">
        <f t="shared" si="147"/>
        <v>4.3449234291666663</v>
      </c>
      <c r="T4726" t="s">
        <v>19</v>
      </c>
    </row>
    <row r="4727" spans="1:20" x14ac:dyDescent="0.25">
      <c r="A4727">
        <v>4726</v>
      </c>
      <c r="B4727" t="s">
        <v>4062</v>
      </c>
      <c r="C4727" t="s">
        <v>32</v>
      </c>
      <c r="D4727" t="str">
        <f t="shared" si="146"/>
        <v>Towe Edward</v>
      </c>
      <c r="E4727" t="s">
        <v>22</v>
      </c>
      <c r="F4727" t="s">
        <v>113</v>
      </c>
      <c r="G4727" t="s">
        <v>2305</v>
      </c>
      <c r="H4727" t="s">
        <v>1826</v>
      </c>
      <c r="I4727" t="s">
        <v>24</v>
      </c>
      <c r="J4727" t="s">
        <v>19</v>
      </c>
      <c r="K4727" t="str">
        <f>INDEX(Table6[Column1],MATCH(L4727,Table6[Column2]))</f>
        <v>Adults</v>
      </c>
      <c r="L4727">
        <v>48.226628740000002</v>
      </c>
      <c r="M4727" t="str">
        <f>VLOOKUP(L4727,Table1[],2)</f>
        <v>40 - 49</v>
      </c>
      <c r="N4727" t="str">
        <f>INDEX(Table7[Column1],MATCH(O4727,Table7[Column2]))</f>
        <v>Learning Stage</v>
      </c>
      <c r="O4727">
        <v>3.889167542</v>
      </c>
      <c r="P4727" t="str">
        <f>VLOOKUP(O4727,Table13[],2)</f>
        <v>1 - 5</v>
      </c>
      <c r="Q4727" t="str">
        <f>INDEX(Table8[Column1],MATCH(R4727,Table8[Column2]))</f>
        <v>Habitual</v>
      </c>
      <c r="R4727">
        <v>112.6662214</v>
      </c>
      <c r="S4727">
        <f t="shared" si="147"/>
        <v>4.6944258916666666</v>
      </c>
      <c r="T4727" t="s">
        <v>19</v>
      </c>
    </row>
    <row r="4728" spans="1:20" x14ac:dyDescent="0.25">
      <c r="A4728">
        <v>4727</v>
      </c>
      <c r="B4728" t="s">
        <v>4063</v>
      </c>
      <c r="C4728" t="s">
        <v>62</v>
      </c>
      <c r="D4728" t="str">
        <f t="shared" si="146"/>
        <v>Queen Thomas</v>
      </c>
      <c r="E4728" t="s">
        <v>22</v>
      </c>
      <c r="F4728" t="s">
        <v>38</v>
      </c>
      <c r="G4728" t="s">
        <v>1060</v>
      </c>
      <c r="H4728" t="s">
        <v>1061</v>
      </c>
      <c r="I4728" t="s">
        <v>38</v>
      </c>
      <c r="J4728" t="s">
        <v>19</v>
      </c>
      <c r="K4728" t="str">
        <f>INDEX(Table6[Column1],MATCH(L4728,Table6[Column2]))</f>
        <v>Young Adults</v>
      </c>
      <c r="L4728">
        <v>38.224443039999997</v>
      </c>
      <c r="M4728" t="str">
        <f>VLOOKUP(L4728,Table1[],2)</f>
        <v>30 - 39</v>
      </c>
      <c r="N4728" t="str">
        <f>INDEX(Table7[Column1],MATCH(O4728,Table7[Column2]))</f>
        <v>Learning Stage</v>
      </c>
      <c r="O4728">
        <v>5.2552113140000003</v>
      </c>
      <c r="P4728" t="str">
        <f>VLOOKUP(O4728,Table13[],2)</f>
        <v>1 - 5</v>
      </c>
      <c r="Q4728" t="str">
        <f>INDEX(Table8[Column1],MATCH(R4728,Table8[Column2]))</f>
        <v>Maintained</v>
      </c>
      <c r="R4728">
        <v>47.448243759999997</v>
      </c>
      <c r="S4728">
        <f t="shared" si="147"/>
        <v>1.9770101566666667</v>
      </c>
      <c r="T4728" t="s">
        <v>19</v>
      </c>
    </row>
    <row r="4729" spans="1:20" x14ac:dyDescent="0.25">
      <c r="A4729">
        <v>4728</v>
      </c>
      <c r="B4729" t="s">
        <v>3347</v>
      </c>
      <c r="C4729" t="s">
        <v>3260</v>
      </c>
      <c r="D4729" t="str">
        <f t="shared" si="146"/>
        <v>Penn Natasha</v>
      </c>
      <c r="E4729" t="s">
        <v>15</v>
      </c>
      <c r="F4729" t="s">
        <v>155</v>
      </c>
      <c r="G4729" t="s">
        <v>17</v>
      </c>
      <c r="H4729" t="s">
        <v>18</v>
      </c>
      <c r="I4729" t="s">
        <v>24</v>
      </c>
      <c r="J4729" t="s">
        <v>19</v>
      </c>
      <c r="K4729" t="str">
        <f>INDEX(Table6[Column1],MATCH(L4729,Table6[Column2]))</f>
        <v>Adults</v>
      </c>
      <c r="L4729">
        <v>43.17938822</v>
      </c>
      <c r="M4729" t="str">
        <f>VLOOKUP(L4729,Table1[],2)</f>
        <v>40 - 49</v>
      </c>
      <c r="N4729" t="str">
        <f>INDEX(Table7[Column1],MATCH(O4729,Table7[Column2]))</f>
        <v>Learning Stage</v>
      </c>
      <c r="O4729">
        <v>3.5085383650000002</v>
      </c>
      <c r="P4729" t="str">
        <f>VLOOKUP(O4729,Table13[],2)</f>
        <v>1 - 5</v>
      </c>
      <c r="Q4729" t="str">
        <f>INDEX(Table8[Column1],MATCH(R4729,Table8[Column2]))</f>
        <v>Habitual</v>
      </c>
      <c r="R4729">
        <v>96.295715889999997</v>
      </c>
      <c r="S4729">
        <f t="shared" si="147"/>
        <v>4.0123214954166659</v>
      </c>
      <c r="T4729" t="s">
        <v>19</v>
      </c>
    </row>
    <row r="4730" spans="1:20" x14ac:dyDescent="0.25">
      <c r="A4730">
        <v>4729</v>
      </c>
      <c r="B4730" t="s">
        <v>774</v>
      </c>
      <c r="C4730" t="s">
        <v>461</v>
      </c>
      <c r="D4730" t="str">
        <f t="shared" si="146"/>
        <v>Vargas Billy</v>
      </c>
      <c r="E4730" t="s">
        <v>22</v>
      </c>
      <c r="F4730" t="s">
        <v>38</v>
      </c>
      <c r="G4730" t="s">
        <v>2724</v>
      </c>
      <c r="H4730" t="s">
        <v>1863</v>
      </c>
      <c r="I4730" t="s">
        <v>38</v>
      </c>
      <c r="J4730" t="s">
        <v>19</v>
      </c>
      <c r="K4730" t="str">
        <f>INDEX(Table6[Column1],MATCH(L4730,Table6[Column2]))</f>
        <v>Elders</v>
      </c>
      <c r="L4730">
        <v>59.662950279999997</v>
      </c>
      <c r="M4730" t="str">
        <f>VLOOKUP(L4730,Table1[],2)</f>
        <v>50 - 59</v>
      </c>
      <c r="N4730" t="str">
        <f>INDEX(Table7[Column1],MATCH(O4730,Table7[Column2]))</f>
        <v>Fitting in Stage</v>
      </c>
      <c r="O4730">
        <v>6.6791674570000001</v>
      </c>
      <c r="P4730" t="str">
        <f>VLOOKUP(O4730,Table13[],2)</f>
        <v>6 - 10</v>
      </c>
      <c r="Q4730" t="str">
        <f>INDEX(Table8[Column1],MATCH(R4730,Table8[Column2]))</f>
        <v>Maintained</v>
      </c>
      <c r="R4730">
        <v>60.125289010000003</v>
      </c>
      <c r="S4730">
        <f t="shared" si="147"/>
        <v>2.5052203754166666</v>
      </c>
      <c r="T4730" t="s">
        <v>19</v>
      </c>
    </row>
    <row r="4731" spans="1:20" x14ac:dyDescent="0.25">
      <c r="A4731">
        <v>4730</v>
      </c>
      <c r="B4731" t="s">
        <v>269</v>
      </c>
      <c r="C4731" t="s">
        <v>879</v>
      </c>
      <c r="D4731" t="str">
        <f t="shared" si="146"/>
        <v>Fox Danielle</v>
      </c>
      <c r="E4731" t="s">
        <v>15</v>
      </c>
      <c r="F4731" t="s">
        <v>24</v>
      </c>
      <c r="G4731" t="s">
        <v>17</v>
      </c>
      <c r="H4731" t="s">
        <v>18</v>
      </c>
      <c r="I4731" t="s">
        <v>24</v>
      </c>
      <c r="J4731" t="s">
        <v>19</v>
      </c>
      <c r="K4731" t="str">
        <f>INDEX(Table6[Column1],MATCH(L4731,Table6[Column2]))</f>
        <v>Elders</v>
      </c>
      <c r="L4731">
        <v>54.677606570000002</v>
      </c>
      <c r="M4731" t="str">
        <f>VLOOKUP(L4731,Table1[],2)</f>
        <v>50 - 59</v>
      </c>
      <c r="N4731" t="str">
        <f>INDEX(Table7[Column1],MATCH(O4731,Table7[Column2]))</f>
        <v>Learning Stage</v>
      </c>
      <c r="O4731">
        <v>0.91840731799999997</v>
      </c>
      <c r="P4731" t="e">
        <f>VLOOKUP(O4731,Table13[],2)</f>
        <v>#N/A</v>
      </c>
      <c r="Q4731" t="str">
        <f>INDEX(Table8[Column1],MATCH(R4731,Table8[Column2]))</f>
        <v>Unexcused</v>
      </c>
      <c r="R4731">
        <v>165.0072605</v>
      </c>
      <c r="S4731">
        <f t="shared" si="147"/>
        <v>6.8753025208333334</v>
      </c>
      <c r="T4731" t="s">
        <v>19</v>
      </c>
    </row>
    <row r="4732" spans="1:20" x14ac:dyDescent="0.25">
      <c r="A4732">
        <v>4731</v>
      </c>
      <c r="B4732" t="s">
        <v>4064</v>
      </c>
      <c r="C4732" t="s">
        <v>2763</v>
      </c>
      <c r="D4732" t="str">
        <f t="shared" si="146"/>
        <v>Lozano Wanda</v>
      </c>
      <c r="E4732" t="s">
        <v>15</v>
      </c>
      <c r="F4732" t="s">
        <v>788</v>
      </c>
      <c r="G4732" t="s">
        <v>17</v>
      </c>
      <c r="H4732" t="s">
        <v>18</v>
      </c>
      <c r="I4732" t="s">
        <v>788</v>
      </c>
      <c r="J4732" t="s">
        <v>19</v>
      </c>
      <c r="K4732" t="str">
        <f>INDEX(Table6[Column1],MATCH(L4732,Table6[Column2]))</f>
        <v>Youth</v>
      </c>
      <c r="L4732">
        <v>28.967739659999999</v>
      </c>
      <c r="M4732" t="str">
        <f>VLOOKUP(L4732,Table1[],2)</f>
        <v>20 - 29</v>
      </c>
      <c r="N4732" t="str">
        <f>INDEX(Table7[Column1],MATCH(O4732,Table7[Column2]))</f>
        <v>Learning Stage</v>
      </c>
      <c r="O4732">
        <v>5.0929270349999998</v>
      </c>
      <c r="P4732" t="str">
        <f>VLOOKUP(O4732,Table13[],2)</f>
        <v>1 - 5</v>
      </c>
      <c r="Q4732" t="str">
        <f>INDEX(Table8[Column1],MATCH(R4732,Table8[Column2]))</f>
        <v>Scheduled</v>
      </c>
      <c r="R4732">
        <v>0</v>
      </c>
      <c r="S4732">
        <f t="shared" si="147"/>
        <v>0</v>
      </c>
      <c r="T4732" t="s">
        <v>19</v>
      </c>
    </row>
    <row r="4733" spans="1:20" x14ac:dyDescent="0.25">
      <c r="A4733">
        <v>4732</v>
      </c>
      <c r="B4733" t="s">
        <v>4065</v>
      </c>
      <c r="C4733" t="s">
        <v>2759</v>
      </c>
      <c r="D4733" t="str">
        <f t="shared" si="146"/>
        <v>Stine Marilyn</v>
      </c>
      <c r="E4733" t="s">
        <v>15</v>
      </c>
      <c r="F4733" t="s">
        <v>16</v>
      </c>
      <c r="G4733" t="s">
        <v>611</v>
      </c>
      <c r="H4733" t="s">
        <v>612</v>
      </c>
      <c r="I4733" t="s">
        <v>16</v>
      </c>
      <c r="J4733" t="s">
        <v>19</v>
      </c>
      <c r="K4733" t="str">
        <f>INDEX(Table6[Column1],MATCH(L4733,Table6[Column2]))</f>
        <v>Seniors</v>
      </c>
      <c r="L4733">
        <v>60.185465550000004</v>
      </c>
      <c r="M4733" t="str">
        <f>VLOOKUP(L4733,Table1[],2)</f>
        <v>60 and Above</v>
      </c>
      <c r="N4733" t="str">
        <f>INDEX(Table7[Column1],MATCH(O4733,Table7[Column2]))</f>
        <v>Learning Stage</v>
      </c>
      <c r="O4733">
        <v>5.6427337839999998</v>
      </c>
      <c r="P4733" t="str">
        <f>VLOOKUP(O4733,Table13[],2)</f>
        <v>1 - 5</v>
      </c>
      <c r="Q4733" t="str">
        <f>INDEX(Table8[Column1],MATCH(R4733,Table8[Column2]))</f>
        <v>Violative</v>
      </c>
      <c r="R4733">
        <v>230.57851779999999</v>
      </c>
      <c r="S4733">
        <f t="shared" si="147"/>
        <v>9.6074382416666655</v>
      </c>
      <c r="T4733" t="s">
        <v>19</v>
      </c>
    </row>
    <row r="4734" spans="1:20" x14ac:dyDescent="0.25">
      <c r="A4734">
        <v>4733</v>
      </c>
      <c r="B4734" t="s">
        <v>4066</v>
      </c>
      <c r="C4734" t="s">
        <v>414</v>
      </c>
      <c r="D4734" t="str">
        <f t="shared" si="146"/>
        <v>Binder Anna</v>
      </c>
      <c r="E4734" t="s">
        <v>15</v>
      </c>
      <c r="F4734" t="s">
        <v>16</v>
      </c>
      <c r="G4734" t="s">
        <v>2305</v>
      </c>
      <c r="H4734" t="s">
        <v>1826</v>
      </c>
      <c r="I4734" t="s">
        <v>16</v>
      </c>
      <c r="J4734" t="s">
        <v>19</v>
      </c>
      <c r="K4734" t="str">
        <f>INDEX(Table6[Column1],MATCH(L4734,Table6[Column2]))</f>
        <v>Young Adults</v>
      </c>
      <c r="L4734">
        <v>31.376396499999998</v>
      </c>
      <c r="M4734" t="str">
        <f>VLOOKUP(L4734,Table1[],2)</f>
        <v>30 - 39</v>
      </c>
      <c r="N4734" t="str">
        <f>INDEX(Table7[Column1],MATCH(O4734,Table7[Column2]))</f>
        <v>Fitting in Stage</v>
      </c>
      <c r="O4734">
        <v>6.3743200020000002</v>
      </c>
      <c r="P4734" t="str">
        <f>VLOOKUP(O4734,Table13[],2)</f>
        <v>6 - 10</v>
      </c>
      <c r="Q4734" t="str">
        <f>INDEX(Table8[Column1],MATCH(R4734,Table8[Column2]))</f>
        <v>Scheduled</v>
      </c>
      <c r="R4734">
        <v>33.981685800000001</v>
      </c>
      <c r="S4734">
        <f t="shared" si="147"/>
        <v>1.415903575</v>
      </c>
      <c r="T4734" t="s">
        <v>19</v>
      </c>
    </row>
    <row r="4735" spans="1:20" x14ac:dyDescent="0.25">
      <c r="A4735">
        <v>4734</v>
      </c>
      <c r="B4735" t="s">
        <v>4067</v>
      </c>
      <c r="C4735" t="s">
        <v>965</v>
      </c>
      <c r="D4735" t="str">
        <f t="shared" si="146"/>
        <v>Conti Kimberly</v>
      </c>
      <c r="E4735" t="s">
        <v>15</v>
      </c>
      <c r="F4735" t="s">
        <v>579</v>
      </c>
      <c r="G4735" t="s">
        <v>17</v>
      </c>
      <c r="H4735" t="s">
        <v>18</v>
      </c>
      <c r="I4735" t="s">
        <v>54</v>
      </c>
      <c r="J4735" t="s">
        <v>19</v>
      </c>
      <c r="K4735" t="str">
        <f>INDEX(Table6[Column1],MATCH(L4735,Table6[Column2]))</f>
        <v>Adults</v>
      </c>
      <c r="L4735">
        <v>44.476580460000001</v>
      </c>
      <c r="M4735" t="str">
        <f>VLOOKUP(L4735,Table1[],2)</f>
        <v>40 - 49</v>
      </c>
      <c r="N4735" t="str">
        <f>INDEX(Table7[Column1],MATCH(O4735,Table7[Column2]))</f>
        <v>Learning Stage</v>
      </c>
      <c r="O4735">
        <v>4.7065562319999996</v>
      </c>
      <c r="P4735" t="str">
        <f>VLOOKUP(O4735,Table13[],2)</f>
        <v>1 - 5</v>
      </c>
      <c r="Q4735" t="str">
        <f>INDEX(Table8[Column1],MATCH(R4735,Table8[Column2]))</f>
        <v>Habitual</v>
      </c>
      <c r="R4735">
        <v>115.9566056</v>
      </c>
      <c r="S4735">
        <f t="shared" si="147"/>
        <v>4.8315252333333332</v>
      </c>
      <c r="T4735" t="s">
        <v>19</v>
      </c>
    </row>
    <row r="4736" spans="1:20" x14ac:dyDescent="0.25">
      <c r="A4736">
        <v>4735</v>
      </c>
      <c r="B4736" t="s">
        <v>4068</v>
      </c>
      <c r="C4736" t="s">
        <v>1628</v>
      </c>
      <c r="D4736" t="str">
        <f t="shared" si="146"/>
        <v>Guevara Jacob</v>
      </c>
      <c r="E4736" t="s">
        <v>22</v>
      </c>
      <c r="F4736" t="s">
        <v>30</v>
      </c>
      <c r="G4736" t="s">
        <v>2305</v>
      </c>
      <c r="H4736" t="s">
        <v>1826</v>
      </c>
      <c r="I4736" t="s">
        <v>30</v>
      </c>
      <c r="J4736" t="s">
        <v>19</v>
      </c>
      <c r="K4736" t="str">
        <f>INDEX(Table6[Column1],MATCH(L4736,Table6[Column2]))</f>
        <v>Adults</v>
      </c>
      <c r="L4736">
        <v>43.458672249999999</v>
      </c>
      <c r="M4736" t="str">
        <f>VLOOKUP(L4736,Table1[],2)</f>
        <v>40 - 49</v>
      </c>
      <c r="N4736" t="str">
        <f>INDEX(Table7[Column1],MATCH(O4736,Table7[Column2]))</f>
        <v>Learning Stage</v>
      </c>
      <c r="O4736">
        <v>3.4663149299999998</v>
      </c>
      <c r="P4736" t="str">
        <f>VLOOKUP(O4736,Table13[],2)</f>
        <v>1 - 5</v>
      </c>
      <c r="Q4736" t="str">
        <f>INDEX(Table8[Column1],MATCH(R4736,Table8[Column2]))</f>
        <v>Scheduled</v>
      </c>
      <c r="R4736">
        <v>37.71768453</v>
      </c>
      <c r="S4736">
        <f t="shared" si="147"/>
        <v>1.57157018875</v>
      </c>
      <c r="T4736" t="s">
        <v>19</v>
      </c>
    </row>
    <row r="4737" spans="1:20" x14ac:dyDescent="0.25">
      <c r="A4737">
        <v>4736</v>
      </c>
      <c r="B4737" t="s">
        <v>600</v>
      </c>
      <c r="C4737" t="s">
        <v>335</v>
      </c>
      <c r="D4737" t="str">
        <f t="shared" si="146"/>
        <v>Neal Doris</v>
      </c>
      <c r="E4737" t="s">
        <v>15</v>
      </c>
      <c r="F4737" t="s">
        <v>407</v>
      </c>
      <c r="G4737" t="s">
        <v>17</v>
      </c>
      <c r="H4737" t="s">
        <v>18</v>
      </c>
      <c r="I4737" t="s">
        <v>407</v>
      </c>
      <c r="J4737" t="s">
        <v>19</v>
      </c>
      <c r="K4737" t="str">
        <f>INDEX(Table6[Column1],MATCH(L4737,Table6[Column2]))</f>
        <v>Adults</v>
      </c>
      <c r="L4737">
        <v>45.90960656</v>
      </c>
      <c r="M4737" t="str">
        <f>VLOOKUP(L4737,Table1[],2)</f>
        <v>40 - 49</v>
      </c>
      <c r="N4737" t="str">
        <f>INDEX(Table7[Column1],MATCH(O4737,Table7[Column2]))</f>
        <v>Learning Stage</v>
      </c>
      <c r="O4737">
        <v>2.1677662820000001</v>
      </c>
      <c r="P4737" t="str">
        <f>VLOOKUP(O4737,Table13[],2)</f>
        <v>1 - 5</v>
      </c>
      <c r="Q4737" t="str">
        <f>INDEX(Table8[Column1],MATCH(R4737,Table8[Column2]))</f>
        <v>Maintained</v>
      </c>
      <c r="R4737">
        <v>62.818541410000002</v>
      </c>
      <c r="S4737">
        <f t="shared" si="147"/>
        <v>2.6174392254166667</v>
      </c>
      <c r="T4737" t="s">
        <v>19</v>
      </c>
    </row>
    <row r="4738" spans="1:20" x14ac:dyDescent="0.25">
      <c r="A4738">
        <v>4737</v>
      </c>
      <c r="B4738" t="s">
        <v>4069</v>
      </c>
      <c r="C4738" t="s">
        <v>149</v>
      </c>
      <c r="D4738" t="str">
        <f t="shared" si="146"/>
        <v>Blackburn Charles</v>
      </c>
      <c r="E4738" t="s">
        <v>22</v>
      </c>
      <c r="F4738" t="s">
        <v>38</v>
      </c>
      <c r="G4738" t="s">
        <v>2724</v>
      </c>
      <c r="H4738" t="s">
        <v>1863</v>
      </c>
      <c r="I4738" t="s">
        <v>38</v>
      </c>
      <c r="J4738" t="s">
        <v>19</v>
      </c>
      <c r="K4738" t="str">
        <f>INDEX(Table6[Column1],MATCH(L4738,Table6[Column2]))</f>
        <v>Young Adults</v>
      </c>
      <c r="L4738">
        <v>36.679422770000002</v>
      </c>
      <c r="M4738" t="str">
        <f>VLOOKUP(L4738,Table1[],2)</f>
        <v>30 - 39</v>
      </c>
      <c r="N4738" t="str">
        <f>INDEX(Table7[Column1],MATCH(O4738,Table7[Column2]))</f>
        <v>Learning Stage</v>
      </c>
      <c r="O4738">
        <v>4.6879683410000004</v>
      </c>
      <c r="P4738" t="str">
        <f>VLOOKUP(O4738,Table13[],2)</f>
        <v>1 - 5</v>
      </c>
      <c r="Q4738" t="str">
        <f>INDEX(Table8[Column1],MATCH(R4738,Table8[Column2]))</f>
        <v>Scheduled</v>
      </c>
      <c r="R4738">
        <v>0</v>
      </c>
      <c r="S4738">
        <f t="shared" si="147"/>
        <v>0</v>
      </c>
      <c r="T4738" t="s">
        <v>19</v>
      </c>
    </row>
    <row r="4739" spans="1:20" x14ac:dyDescent="0.25">
      <c r="A4739">
        <v>4738</v>
      </c>
      <c r="B4739" t="s">
        <v>4070</v>
      </c>
      <c r="C4739" t="s">
        <v>936</v>
      </c>
      <c r="D4739" t="str">
        <f t="shared" ref="D4739:D4802" si="148">CONCATENATE(B4739, " ",C4739)</f>
        <v>Seward Nathan</v>
      </c>
      <c r="E4739" t="s">
        <v>22</v>
      </c>
      <c r="F4739" t="s">
        <v>127</v>
      </c>
      <c r="G4739" t="s">
        <v>2305</v>
      </c>
      <c r="H4739" t="s">
        <v>1826</v>
      </c>
      <c r="I4739" t="s">
        <v>127</v>
      </c>
      <c r="J4739" t="s">
        <v>19</v>
      </c>
      <c r="K4739" t="str">
        <f>INDEX(Table6[Column1],MATCH(L4739,Table6[Column2]))</f>
        <v>Seniors</v>
      </c>
      <c r="L4739">
        <v>64.936731449999996</v>
      </c>
      <c r="M4739" t="str">
        <f>VLOOKUP(L4739,Table1[],2)</f>
        <v>60 and Above</v>
      </c>
      <c r="N4739" t="str">
        <f>INDEX(Table7[Column1],MATCH(O4739,Table7[Column2]))</f>
        <v>Learning Stage</v>
      </c>
      <c r="O4739">
        <v>5.9814111900000002</v>
      </c>
      <c r="P4739" t="str">
        <f>VLOOKUP(O4739,Table13[],2)</f>
        <v>1 - 5</v>
      </c>
      <c r="Q4739" t="str">
        <f>INDEX(Table8[Column1],MATCH(R4739,Table8[Column2]))</f>
        <v>Excused</v>
      </c>
      <c r="R4739">
        <v>157.9561434</v>
      </c>
      <c r="S4739">
        <f t="shared" ref="S4739:S4802" si="149">CONVERT(R4739,"hr","day")</f>
        <v>6.5815059749999998</v>
      </c>
      <c r="T4739" t="s">
        <v>19</v>
      </c>
    </row>
    <row r="4740" spans="1:20" x14ac:dyDescent="0.25">
      <c r="A4740">
        <v>4739</v>
      </c>
      <c r="B4740" t="s">
        <v>3283</v>
      </c>
      <c r="C4740" t="s">
        <v>103</v>
      </c>
      <c r="D4740" t="str">
        <f t="shared" si="148"/>
        <v>Delarosa Lester</v>
      </c>
      <c r="E4740" t="s">
        <v>22</v>
      </c>
      <c r="F4740" t="s">
        <v>1138</v>
      </c>
      <c r="G4740" t="s">
        <v>611</v>
      </c>
      <c r="H4740" t="s">
        <v>612</v>
      </c>
      <c r="I4740" t="s">
        <v>30</v>
      </c>
      <c r="J4740" t="s">
        <v>19</v>
      </c>
      <c r="K4740" t="str">
        <f>INDEX(Table6[Column1],MATCH(L4740,Table6[Column2]))</f>
        <v>Adults</v>
      </c>
      <c r="L4740">
        <v>49.193630890000001</v>
      </c>
      <c r="M4740" t="str">
        <f>VLOOKUP(L4740,Table1[],2)</f>
        <v>40 - 49</v>
      </c>
      <c r="N4740" t="str">
        <f>INDEX(Table7[Column1],MATCH(O4740,Table7[Column2]))</f>
        <v>Learning Stage</v>
      </c>
      <c r="O4740">
        <v>1.384971529</v>
      </c>
      <c r="P4740" t="str">
        <f>VLOOKUP(O4740,Table13[],2)</f>
        <v>1 - 5</v>
      </c>
      <c r="Q4740" t="str">
        <f>INDEX(Table8[Column1],MATCH(R4740,Table8[Column2]))</f>
        <v>Maintained</v>
      </c>
      <c r="R4740">
        <v>47.027731639999999</v>
      </c>
      <c r="S4740">
        <f t="shared" si="149"/>
        <v>1.9594888183333332</v>
      </c>
      <c r="T4740" t="s">
        <v>19</v>
      </c>
    </row>
    <row r="4741" spans="1:20" x14ac:dyDescent="0.25">
      <c r="A4741">
        <v>4740</v>
      </c>
      <c r="B4741" t="s">
        <v>3468</v>
      </c>
      <c r="C4741" t="s">
        <v>1312</v>
      </c>
      <c r="D4741" t="str">
        <f t="shared" si="148"/>
        <v>Applegate Scott</v>
      </c>
      <c r="E4741" t="s">
        <v>22</v>
      </c>
      <c r="F4741" t="s">
        <v>2434</v>
      </c>
      <c r="G4741" t="s">
        <v>2305</v>
      </c>
      <c r="H4741" t="s">
        <v>1826</v>
      </c>
      <c r="I4741" t="s">
        <v>107</v>
      </c>
      <c r="J4741" t="s">
        <v>19</v>
      </c>
      <c r="K4741" t="str">
        <f>INDEX(Table6[Column1],MATCH(L4741,Table6[Column2]))</f>
        <v>Elders</v>
      </c>
      <c r="L4741">
        <v>52.651836840000001</v>
      </c>
      <c r="M4741" t="str">
        <f>VLOOKUP(L4741,Table1[],2)</f>
        <v>50 - 59</v>
      </c>
      <c r="N4741" t="str">
        <f>INDEX(Table7[Column1],MATCH(O4741,Table7[Column2]))</f>
        <v>Learning Stage</v>
      </c>
      <c r="O4741">
        <v>3.2611039960000001</v>
      </c>
      <c r="P4741" t="str">
        <f>VLOOKUP(O4741,Table13[],2)</f>
        <v>1 - 5</v>
      </c>
      <c r="Q4741" t="str">
        <f>INDEX(Table8[Column1],MATCH(R4741,Table8[Column2]))</f>
        <v>Habitual</v>
      </c>
      <c r="R4741">
        <v>86.008194939999996</v>
      </c>
      <c r="S4741">
        <f t="shared" si="149"/>
        <v>3.583674789166666</v>
      </c>
      <c r="T4741" t="s">
        <v>19</v>
      </c>
    </row>
    <row r="4742" spans="1:20" x14ac:dyDescent="0.25">
      <c r="A4742">
        <v>4741</v>
      </c>
      <c r="B4742" t="s">
        <v>4071</v>
      </c>
      <c r="C4742" t="s">
        <v>1112</v>
      </c>
      <c r="D4742" t="str">
        <f t="shared" si="148"/>
        <v>Tomlin Bessie</v>
      </c>
      <c r="E4742" t="s">
        <v>15</v>
      </c>
      <c r="F4742" t="s">
        <v>107</v>
      </c>
      <c r="G4742" t="s">
        <v>2305</v>
      </c>
      <c r="H4742" t="s">
        <v>1826</v>
      </c>
      <c r="I4742" t="s">
        <v>107</v>
      </c>
      <c r="J4742" t="s">
        <v>19</v>
      </c>
      <c r="K4742" t="str">
        <f>INDEX(Table6[Column1],MATCH(L4742,Table6[Column2]))</f>
        <v>Youth</v>
      </c>
      <c r="L4742">
        <v>24.777879779999999</v>
      </c>
      <c r="M4742" t="str">
        <f>VLOOKUP(L4742,Table1[],2)</f>
        <v>20 - 29</v>
      </c>
      <c r="N4742" t="str">
        <f>INDEX(Table7[Column1],MATCH(O4742,Table7[Column2]))</f>
        <v>Learning Stage</v>
      </c>
      <c r="O4742">
        <v>4.810891378</v>
      </c>
      <c r="P4742" t="str">
        <f>VLOOKUP(O4742,Table13[],2)</f>
        <v>1 - 5</v>
      </c>
      <c r="Q4742" t="str">
        <f>INDEX(Table8[Column1],MATCH(R4742,Table8[Column2]))</f>
        <v>Scheduled</v>
      </c>
      <c r="R4742">
        <v>0</v>
      </c>
      <c r="S4742">
        <f t="shared" si="149"/>
        <v>0</v>
      </c>
      <c r="T4742" t="s">
        <v>19</v>
      </c>
    </row>
    <row r="4743" spans="1:20" x14ac:dyDescent="0.25">
      <c r="A4743">
        <v>4742</v>
      </c>
      <c r="B4743" t="s">
        <v>1899</v>
      </c>
      <c r="C4743" t="s">
        <v>487</v>
      </c>
      <c r="D4743" t="str">
        <f t="shared" si="148"/>
        <v>Durham Melanie</v>
      </c>
      <c r="E4743" t="s">
        <v>15</v>
      </c>
      <c r="F4743" t="s">
        <v>1674</v>
      </c>
      <c r="G4743" t="s">
        <v>17</v>
      </c>
      <c r="H4743" t="s">
        <v>18</v>
      </c>
      <c r="I4743" t="s">
        <v>87</v>
      </c>
      <c r="J4743" t="s">
        <v>19</v>
      </c>
      <c r="K4743" t="str">
        <f>INDEX(Table6[Column1],MATCH(L4743,Table6[Column2]))</f>
        <v>Adults</v>
      </c>
      <c r="L4743">
        <v>44.458595619999997</v>
      </c>
      <c r="M4743" t="str">
        <f>VLOOKUP(L4743,Table1[],2)</f>
        <v>40 - 49</v>
      </c>
      <c r="N4743" t="str">
        <f>INDEX(Table7[Column1],MATCH(O4743,Table7[Column2]))</f>
        <v>Learning Stage</v>
      </c>
      <c r="O4743">
        <v>3.6377734140000002</v>
      </c>
      <c r="P4743" t="str">
        <f>VLOOKUP(O4743,Table13[],2)</f>
        <v>1 - 5</v>
      </c>
      <c r="Q4743" t="str">
        <f>INDEX(Table8[Column1],MATCH(R4743,Table8[Column2]))</f>
        <v>Habitual</v>
      </c>
      <c r="R4743">
        <v>93.81982008</v>
      </c>
      <c r="S4743">
        <f t="shared" si="149"/>
        <v>3.9091591700000001</v>
      </c>
      <c r="T4743" t="s">
        <v>19</v>
      </c>
    </row>
    <row r="4744" spans="1:20" x14ac:dyDescent="0.25">
      <c r="A4744">
        <v>4743</v>
      </c>
      <c r="B4744" t="s">
        <v>4072</v>
      </c>
      <c r="C4744" t="s">
        <v>371</v>
      </c>
      <c r="D4744" t="str">
        <f t="shared" si="148"/>
        <v>Clemons Charlie</v>
      </c>
      <c r="E4744" t="s">
        <v>22</v>
      </c>
      <c r="F4744" t="s">
        <v>38</v>
      </c>
      <c r="G4744" t="s">
        <v>1060</v>
      </c>
      <c r="H4744" t="s">
        <v>1061</v>
      </c>
      <c r="I4744" t="s">
        <v>38</v>
      </c>
      <c r="J4744" t="s">
        <v>19</v>
      </c>
      <c r="K4744" t="str">
        <f>INDEX(Table6[Column1],MATCH(L4744,Table6[Column2]))</f>
        <v>Elders</v>
      </c>
      <c r="L4744">
        <v>50.096026999999999</v>
      </c>
      <c r="M4744" t="str">
        <f>VLOOKUP(L4744,Table1[],2)</f>
        <v>50 - 59</v>
      </c>
      <c r="N4744" t="str">
        <f>INDEX(Table7[Column1],MATCH(O4744,Table7[Column2]))</f>
        <v>Learning Stage</v>
      </c>
      <c r="O4744">
        <v>5.335178967</v>
      </c>
      <c r="P4744" t="str">
        <f>VLOOKUP(O4744,Table13[],2)</f>
        <v>1 - 5</v>
      </c>
      <c r="Q4744" t="str">
        <f>INDEX(Table8[Column1],MATCH(R4744,Table8[Column2]))</f>
        <v>Habitual</v>
      </c>
      <c r="R4744">
        <v>112.2200126</v>
      </c>
      <c r="S4744">
        <f t="shared" si="149"/>
        <v>4.6758338583333332</v>
      </c>
      <c r="T4744" t="s">
        <v>19</v>
      </c>
    </row>
    <row r="4745" spans="1:20" x14ac:dyDescent="0.25">
      <c r="A4745">
        <v>4744</v>
      </c>
      <c r="B4745" t="s">
        <v>4073</v>
      </c>
      <c r="C4745" t="s">
        <v>1071</v>
      </c>
      <c r="D4745" t="str">
        <f t="shared" si="148"/>
        <v>Elsner Allan</v>
      </c>
      <c r="E4745" t="s">
        <v>22</v>
      </c>
      <c r="F4745" t="s">
        <v>33</v>
      </c>
      <c r="G4745" t="s">
        <v>17</v>
      </c>
      <c r="H4745" t="s">
        <v>18</v>
      </c>
      <c r="I4745" t="s">
        <v>33</v>
      </c>
      <c r="J4745" t="s">
        <v>19</v>
      </c>
      <c r="K4745" t="str">
        <f>INDEX(Table6[Column1],MATCH(L4745,Table6[Column2]))</f>
        <v>Adults</v>
      </c>
      <c r="L4745">
        <v>45.054088989999997</v>
      </c>
      <c r="M4745" t="str">
        <f>VLOOKUP(L4745,Table1[],2)</f>
        <v>40 - 49</v>
      </c>
      <c r="N4745" t="str">
        <f>INDEX(Table7[Column1],MATCH(O4745,Table7[Column2]))</f>
        <v>Learning Stage</v>
      </c>
      <c r="O4745">
        <v>4.5296484359999996</v>
      </c>
      <c r="P4745" t="str">
        <f>VLOOKUP(O4745,Table13[],2)</f>
        <v>1 - 5</v>
      </c>
      <c r="Q4745" t="str">
        <f>INDEX(Table8[Column1],MATCH(R4745,Table8[Column2]))</f>
        <v>Maintained</v>
      </c>
      <c r="R4745">
        <v>51.14840444</v>
      </c>
      <c r="S4745">
        <f t="shared" si="149"/>
        <v>2.1311835183333332</v>
      </c>
      <c r="T4745" t="s">
        <v>19</v>
      </c>
    </row>
    <row r="4746" spans="1:20" x14ac:dyDescent="0.25">
      <c r="A4746">
        <v>4745</v>
      </c>
      <c r="B4746" t="s">
        <v>4074</v>
      </c>
      <c r="C4746" t="s">
        <v>1543</v>
      </c>
      <c r="D4746" t="str">
        <f t="shared" si="148"/>
        <v>Gaines Lesley</v>
      </c>
      <c r="E4746" t="s">
        <v>15</v>
      </c>
      <c r="F4746" t="s">
        <v>1430</v>
      </c>
      <c r="G4746" t="s">
        <v>17</v>
      </c>
      <c r="H4746" t="s">
        <v>18</v>
      </c>
      <c r="I4746" t="s">
        <v>54</v>
      </c>
      <c r="J4746" t="s">
        <v>19</v>
      </c>
      <c r="K4746" t="str">
        <f>INDEX(Table6[Column1],MATCH(L4746,Table6[Column2]))</f>
        <v>Adults</v>
      </c>
      <c r="L4746">
        <v>42.129943779999998</v>
      </c>
      <c r="M4746" t="str">
        <f>VLOOKUP(L4746,Table1[],2)</f>
        <v>40 - 49</v>
      </c>
      <c r="N4746" t="str">
        <f>INDEX(Table7[Column1],MATCH(O4746,Table7[Column2]))</f>
        <v>Fitting in Stage</v>
      </c>
      <c r="O4746">
        <v>7.6847328729999997</v>
      </c>
      <c r="P4746" t="str">
        <f>VLOOKUP(O4746,Table13[],2)</f>
        <v>6 - 10</v>
      </c>
      <c r="Q4746" t="str">
        <f>INDEX(Table8[Column1],MATCH(R4746,Table8[Column2]))</f>
        <v>Maintained</v>
      </c>
      <c r="R4746">
        <v>76.369289760000001</v>
      </c>
      <c r="S4746">
        <f t="shared" si="149"/>
        <v>3.1820537400000002</v>
      </c>
      <c r="T4746" t="s">
        <v>19</v>
      </c>
    </row>
    <row r="4747" spans="1:20" x14ac:dyDescent="0.25">
      <c r="A4747">
        <v>4746</v>
      </c>
      <c r="B4747" t="s">
        <v>3090</v>
      </c>
      <c r="C4747" t="s">
        <v>2086</v>
      </c>
      <c r="D4747" t="str">
        <f t="shared" si="148"/>
        <v>Odom Kathy</v>
      </c>
      <c r="E4747" t="s">
        <v>15</v>
      </c>
      <c r="F4747" t="s">
        <v>1500</v>
      </c>
      <c r="G4747" t="s">
        <v>17</v>
      </c>
      <c r="H4747" t="s">
        <v>18</v>
      </c>
      <c r="I4747" t="s">
        <v>277</v>
      </c>
      <c r="J4747" t="s">
        <v>19</v>
      </c>
      <c r="K4747" t="str">
        <f>INDEX(Table6[Column1],MATCH(L4747,Table6[Column2]))</f>
        <v>Young Adults</v>
      </c>
      <c r="L4747">
        <v>31.772919940000001</v>
      </c>
      <c r="M4747" t="str">
        <f>VLOOKUP(L4747,Table1[],2)</f>
        <v>30 - 39</v>
      </c>
      <c r="N4747" t="str">
        <f>INDEX(Table7[Column1],MATCH(O4747,Table7[Column2]))</f>
        <v>Learning Stage</v>
      </c>
      <c r="O4747">
        <v>3.9303291520000001</v>
      </c>
      <c r="P4747" t="str">
        <f>VLOOKUP(O4747,Table13[],2)</f>
        <v>1 - 5</v>
      </c>
      <c r="Q4747" t="str">
        <f>INDEX(Table8[Column1],MATCH(R4747,Table8[Column2]))</f>
        <v>Scheduled</v>
      </c>
      <c r="R4747">
        <v>13.836825749999999</v>
      </c>
      <c r="S4747">
        <f t="shared" si="149"/>
        <v>0.57653440624999996</v>
      </c>
      <c r="T4747" t="s">
        <v>19</v>
      </c>
    </row>
    <row r="4748" spans="1:20" x14ac:dyDescent="0.25">
      <c r="A4748">
        <v>4747</v>
      </c>
      <c r="B4748" t="s">
        <v>4075</v>
      </c>
      <c r="C4748" t="s">
        <v>396</v>
      </c>
      <c r="D4748" t="str">
        <f t="shared" si="148"/>
        <v>Augustine Sarah</v>
      </c>
      <c r="E4748" t="s">
        <v>15</v>
      </c>
      <c r="F4748" t="s">
        <v>458</v>
      </c>
      <c r="G4748" t="s">
        <v>2305</v>
      </c>
      <c r="H4748" t="s">
        <v>1826</v>
      </c>
      <c r="I4748" t="s">
        <v>138</v>
      </c>
      <c r="J4748" t="s">
        <v>19</v>
      </c>
      <c r="K4748" t="str">
        <f>INDEX(Table6[Column1],MATCH(L4748,Table6[Column2]))</f>
        <v>Youth</v>
      </c>
      <c r="L4748">
        <v>25.922267219999998</v>
      </c>
      <c r="M4748" t="str">
        <f>VLOOKUP(L4748,Table1[],2)</f>
        <v>20 - 29</v>
      </c>
      <c r="N4748" t="str">
        <f>INDEX(Table7[Column1],MATCH(O4748,Table7[Column2]))</f>
        <v>Learning Stage</v>
      </c>
      <c r="O4748">
        <v>4.0868140339999997</v>
      </c>
      <c r="P4748" t="str">
        <f>VLOOKUP(O4748,Table13[],2)</f>
        <v>1 - 5</v>
      </c>
      <c r="Q4748" t="str">
        <f>INDEX(Table8[Column1],MATCH(R4748,Table8[Column2]))</f>
        <v>Scheduled</v>
      </c>
      <c r="R4748">
        <v>0</v>
      </c>
      <c r="S4748">
        <f t="shared" si="149"/>
        <v>0</v>
      </c>
      <c r="T4748" t="s">
        <v>19</v>
      </c>
    </row>
    <row r="4749" spans="1:20" x14ac:dyDescent="0.25">
      <c r="A4749">
        <v>4748</v>
      </c>
      <c r="B4749" t="s">
        <v>1574</v>
      </c>
      <c r="C4749" t="s">
        <v>192</v>
      </c>
      <c r="D4749" t="str">
        <f t="shared" si="148"/>
        <v>Parks Vernon</v>
      </c>
      <c r="E4749" t="s">
        <v>22</v>
      </c>
      <c r="F4749" t="s">
        <v>186</v>
      </c>
      <c r="G4749" t="s">
        <v>2305</v>
      </c>
      <c r="H4749" t="s">
        <v>1826</v>
      </c>
      <c r="I4749" t="s">
        <v>186</v>
      </c>
      <c r="J4749" t="s">
        <v>19</v>
      </c>
      <c r="K4749" t="str">
        <f>INDEX(Table6[Column1],MATCH(L4749,Table6[Column2]))</f>
        <v>Adults</v>
      </c>
      <c r="L4749">
        <v>48.388780580000002</v>
      </c>
      <c r="M4749" t="str">
        <f>VLOOKUP(L4749,Table1[],2)</f>
        <v>40 - 49</v>
      </c>
      <c r="N4749" t="str">
        <f>INDEX(Table7[Column1],MATCH(O4749,Table7[Column2]))</f>
        <v>Learning Stage</v>
      </c>
      <c r="O4749">
        <v>2.1927905870000002</v>
      </c>
      <c r="P4749" t="str">
        <f>VLOOKUP(O4749,Table13[],2)</f>
        <v>1 - 5</v>
      </c>
      <c r="Q4749" t="str">
        <f>INDEX(Table8[Column1],MATCH(R4749,Table8[Column2]))</f>
        <v>Habitual</v>
      </c>
      <c r="R4749">
        <v>87.218845229999999</v>
      </c>
      <c r="S4749">
        <f t="shared" si="149"/>
        <v>3.6341185512500003</v>
      </c>
      <c r="T4749" t="s">
        <v>19</v>
      </c>
    </row>
    <row r="4750" spans="1:20" x14ac:dyDescent="0.25">
      <c r="A4750">
        <v>4749</v>
      </c>
      <c r="B4750" t="s">
        <v>991</v>
      </c>
      <c r="C4750" t="s">
        <v>4076</v>
      </c>
      <c r="D4750" t="str">
        <f t="shared" si="148"/>
        <v>Tucker Mattie</v>
      </c>
      <c r="E4750" t="s">
        <v>15</v>
      </c>
      <c r="F4750" t="s">
        <v>189</v>
      </c>
      <c r="G4750" t="s">
        <v>17</v>
      </c>
      <c r="H4750" t="s">
        <v>18</v>
      </c>
      <c r="I4750" t="s">
        <v>46</v>
      </c>
      <c r="J4750" t="s">
        <v>19</v>
      </c>
      <c r="K4750" t="str">
        <f>INDEX(Table6[Column1],MATCH(L4750,Table6[Column2]))</f>
        <v>Young Adults</v>
      </c>
      <c r="L4750">
        <v>36.199692849999998</v>
      </c>
      <c r="M4750" t="str">
        <f>VLOOKUP(L4750,Table1[],2)</f>
        <v>30 - 39</v>
      </c>
      <c r="N4750" t="str">
        <f>INDEX(Table7[Column1],MATCH(O4750,Table7[Column2]))</f>
        <v>Fitting in Stage</v>
      </c>
      <c r="O4750">
        <v>6.7476984260000004</v>
      </c>
      <c r="P4750" t="str">
        <f>VLOOKUP(O4750,Table13[],2)</f>
        <v>6 - 10</v>
      </c>
      <c r="Q4750" t="str">
        <f>INDEX(Table8[Column1],MATCH(R4750,Table8[Column2]))</f>
        <v>Scheduled</v>
      </c>
      <c r="R4750">
        <v>9.3734333410000001</v>
      </c>
      <c r="S4750">
        <f t="shared" si="149"/>
        <v>0.39055972254166665</v>
      </c>
      <c r="T4750" t="s">
        <v>19</v>
      </c>
    </row>
    <row r="4751" spans="1:20" x14ac:dyDescent="0.25">
      <c r="A4751">
        <v>4750</v>
      </c>
      <c r="B4751" t="s">
        <v>4077</v>
      </c>
      <c r="C4751" t="s">
        <v>4078</v>
      </c>
      <c r="D4751" t="str">
        <f t="shared" si="148"/>
        <v>Landers Keesha</v>
      </c>
      <c r="E4751" t="s">
        <v>15</v>
      </c>
      <c r="F4751" t="s">
        <v>38</v>
      </c>
      <c r="G4751" t="s">
        <v>1060</v>
      </c>
      <c r="H4751" t="s">
        <v>1061</v>
      </c>
      <c r="I4751" t="s">
        <v>38</v>
      </c>
      <c r="J4751" t="s">
        <v>19</v>
      </c>
      <c r="K4751" t="str">
        <f>INDEX(Table6[Column1],MATCH(L4751,Table6[Column2]))</f>
        <v>Young Adults</v>
      </c>
      <c r="L4751">
        <v>38.332911959999997</v>
      </c>
      <c r="M4751" t="str">
        <f>VLOOKUP(L4751,Table1[],2)</f>
        <v>30 - 39</v>
      </c>
      <c r="N4751" t="str">
        <f>INDEX(Table7[Column1],MATCH(O4751,Table7[Column2]))</f>
        <v>Fitting in Stage</v>
      </c>
      <c r="O4751">
        <v>6.9077475320000001</v>
      </c>
      <c r="P4751" t="str">
        <f>VLOOKUP(O4751,Table13[],2)</f>
        <v>6 - 10</v>
      </c>
      <c r="Q4751" t="str">
        <f>INDEX(Table8[Column1],MATCH(R4751,Table8[Column2]))</f>
        <v>Habitual</v>
      </c>
      <c r="R4751">
        <v>92.616965629999996</v>
      </c>
      <c r="S4751">
        <f t="shared" si="149"/>
        <v>3.8590402345833335</v>
      </c>
      <c r="T4751" t="s">
        <v>19</v>
      </c>
    </row>
    <row r="4752" spans="1:20" x14ac:dyDescent="0.25">
      <c r="A4752">
        <v>4751</v>
      </c>
      <c r="B4752" t="s">
        <v>4079</v>
      </c>
      <c r="C4752" t="s">
        <v>1105</v>
      </c>
      <c r="D4752" t="str">
        <f t="shared" si="148"/>
        <v>Hadley Mark</v>
      </c>
      <c r="E4752" t="s">
        <v>22</v>
      </c>
      <c r="F4752" t="s">
        <v>518</v>
      </c>
      <c r="G4752" t="s">
        <v>17</v>
      </c>
      <c r="H4752" t="s">
        <v>18</v>
      </c>
      <c r="I4752" t="s">
        <v>169</v>
      </c>
      <c r="J4752" t="s">
        <v>19</v>
      </c>
      <c r="K4752" t="str">
        <f>INDEX(Table6[Column1],MATCH(L4752,Table6[Column2]))</f>
        <v>Adults</v>
      </c>
      <c r="L4752">
        <v>47.131011020000003</v>
      </c>
      <c r="M4752" t="str">
        <f>VLOOKUP(L4752,Table1[],2)</f>
        <v>40 - 49</v>
      </c>
      <c r="N4752" t="str">
        <f>INDEX(Table7[Column1],MATCH(O4752,Table7[Column2]))</f>
        <v>Learning Stage</v>
      </c>
      <c r="O4752">
        <v>5.3845244680000004</v>
      </c>
      <c r="P4752" t="str">
        <f>VLOOKUP(O4752,Table13[],2)</f>
        <v>1 - 5</v>
      </c>
      <c r="Q4752" t="str">
        <f>INDEX(Table8[Column1],MATCH(R4752,Table8[Column2]))</f>
        <v>Maintained</v>
      </c>
      <c r="R4752">
        <v>64.342021729999999</v>
      </c>
      <c r="S4752">
        <f t="shared" si="149"/>
        <v>2.6809175720833336</v>
      </c>
      <c r="T4752" t="s">
        <v>19</v>
      </c>
    </row>
    <row r="4753" spans="1:20" x14ac:dyDescent="0.25">
      <c r="A4753">
        <v>4752</v>
      </c>
      <c r="B4753" t="s">
        <v>3273</v>
      </c>
      <c r="C4753" t="s">
        <v>56</v>
      </c>
      <c r="D4753" t="str">
        <f t="shared" si="148"/>
        <v>Boles James</v>
      </c>
      <c r="E4753" t="s">
        <v>22</v>
      </c>
      <c r="F4753" t="s">
        <v>38</v>
      </c>
      <c r="G4753" t="s">
        <v>1060</v>
      </c>
      <c r="H4753" t="s">
        <v>1061</v>
      </c>
      <c r="I4753" t="s">
        <v>38</v>
      </c>
      <c r="J4753" t="s">
        <v>19</v>
      </c>
      <c r="K4753" t="str">
        <f>INDEX(Table6[Column1],MATCH(L4753,Table6[Column2]))</f>
        <v>Adults</v>
      </c>
      <c r="L4753">
        <v>44.448648220000003</v>
      </c>
      <c r="M4753" t="str">
        <f>VLOOKUP(L4753,Table1[],2)</f>
        <v>40 - 49</v>
      </c>
      <c r="N4753" t="str">
        <f>INDEX(Table7[Column1],MATCH(O4753,Table7[Column2]))</f>
        <v>Learning Stage</v>
      </c>
      <c r="O4753">
        <v>3.2474129989999998</v>
      </c>
      <c r="P4753" t="str">
        <f>VLOOKUP(O4753,Table13[],2)</f>
        <v>1 - 5</v>
      </c>
      <c r="Q4753" t="str">
        <f>INDEX(Table8[Column1],MATCH(R4753,Table8[Column2]))</f>
        <v>Habitual</v>
      </c>
      <c r="R4753">
        <v>96.091561630000001</v>
      </c>
      <c r="S4753">
        <f t="shared" si="149"/>
        <v>4.0038150679166664</v>
      </c>
      <c r="T4753" t="s">
        <v>19</v>
      </c>
    </row>
    <row r="4754" spans="1:20" x14ac:dyDescent="0.25">
      <c r="A4754">
        <v>4753</v>
      </c>
      <c r="B4754" t="s">
        <v>4080</v>
      </c>
      <c r="C4754" t="s">
        <v>630</v>
      </c>
      <c r="D4754" t="str">
        <f t="shared" si="148"/>
        <v>Scheiber Richard</v>
      </c>
      <c r="E4754" t="s">
        <v>22</v>
      </c>
      <c r="F4754" t="s">
        <v>235</v>
      </c>
      <c r="G4754" t="s">
        <v>1060</v>
      </c>
      <c r="H4754" t="s">
        <v>1061</v>
      </c>
      <c r="I4754" t="s">
        <v>235</v>
      </c>
      <c r="J4754" t="s">
        <v>19</v>
      </c>
      <c r="K4754" t="str">
        <f>INDEX(Table6[Column1],MATCH(L4754,Table6[Column2]))</f>
        <v>Seniors</v>
      </c>
      <c r="L4754">
        <v>61.952619980000001</v>
      </c>
      <c r="M4754" t="str">
        <f>VLOOKUP(L4754,Table1[],2)</f>
        <v>60 and Above</v>
      </c>
      <c r="N4754" t="str">
        <f>INDEX(Table7[Column1],MATCH(O4754,Table7[Column2]))</f>
        <v>Learning Stage</v>
      </c>
      <c r="O4754">
        <v>3.8080775299999998</v>
      </c>
      <c r="P4754" t="str">
        <f>VLOOKUP(O4754,Table13[],2)</f>
        <v>1 - 5</v>
      </c>
      <c r="Q4754" t="str">
        <f>INDEX(Table8[Column1],MATCH(R4754,Table8[Column2]))</f>
        <v>Habitual</v>
      </c>
      <c r="R4754">
        <v>102.50126090000001</v>
      </c>
      <c r="S4754">
        <f t="shared" si="149"/>
        <v>4.2708858708333333</v>
      </c>
      <c r="T4754" t="s">
        <v>19</v>
      </c>
    </row>
    <row r="4755" spans="1:20" x14ac:dyDescent="0.25">
      <c r="A4755">
        <v>4754</v>
      </c>
      <c r="B4755" t="s">
        <v>4081</v>
      </c>
      <c r="C4755" t="s">
        <v>1563</v>
      </c>
      <c r="D4755" t="str">
        <f t="shared" si="148"/>
        <v>Greenhill Fred</v>
      </c>
      <c r="E4755" t="s">
        <v>22</v>
      </c>
      <c r="F4755" t="s">
        <v>38</v>
      </c>
      <c r="G4755" t="s">
        <v>2724</v>
      </c>
      <c r="H4755" t="s">
        <v>1863</v>
      </c>
      <c r="I4755" t="s">
        <v>38</v>
      </c>
      <c r="J4755" t="s">
        <v>19</v>
      </c>
      <c r="K4755" t="str">
        <f>INDEX(Table6[Column1],MATCH(L4755,Table6[Column2]))</f>
        <v>Adults</v>
      </c>
      <c r="L4755">
        <v>48.855007929999999</v>
      </c>
      <c r="M4755" t="str">
        <f>VLOOKUP(L4755,Table1[],2)</f>
        <v>40 - 49</v>
      </c>
      <c r="N4755" t="str">
        <f>INDEX(Table7[Column1],MATCH(O4755,Table7[Column2]))</f>
        <v>Learning Stage</v>
      </c>
      <c r="O4755">
        <v>5.9917389720000003</v>
      </c>
      <c r="P4755" t="str">
        <f>VLOOKUP(O4755,Table13[],2)</f>
        <v>1 - 5</v>
      </c>
      <c r="Q4755" t="str">
        <f>INDEX(Table8[Column1],MATCH(R4755,Table8[Column2]))</f>
        <v>Maintained</v>
      </c>
      <c r="R4755">
        <v>67.036396479999993</v>
      </c>
      <c r="S4755">
        <f t="shared" si="149"/>
        <v>2.7931831866666661</v>
      </c>
      <c r="T4755" t="s">
        <v>19</v>
      </c>
    </row>
    <row r="4756" spans="1:20" x14ac:dyDescent="0.25">
      <c r="A4756">
        <v>4755</v>
      </c>
      <c r="B4756" t="s">
        <v>1930</v>
      </c>
      <c r="C4756" t="s">
        <v>4082</v>
      </c>
      <c r="D4756" t="str">
        <f t="shared" si="148"/>
        <v>Horne Lowell</v>
      </c>
      <c r="E4756" t="s">
        <v>22</v>
      </c>
      <c r="F4756" t="s">
        <v>407</v>
      </c>
      <c r="G4756" t="s">
        <v>2305</v>
      </c>
      <c r="H4756" t="s">
        <v>1826</v>
      </c>
      <c r="I4756" t="s">
        <v>407</v>
      </c>
      <c r="J4756" t="s">
        <v>19</v>
      </c>
      <c r="K4756" t="str">
        <f>INDEX(Table6[Column1],MATCH(L4756,Table6[Column2]))</f>
        <v>Young Adults</v>
      </c>
      <c r="L4756">
        <v>38.249162800000001</v>
      </c>
      <c r="M4756" t="str">
        <f>VLOOKUP(L4756,Table1[],2)</f>
        <v>30 - 39</v>
      </c>
      <c r="N4756" t="str">
        <f>INDEX(Table7[Column1],MATCH(O4756,Table7[Column2]))</f>
        <v>Learning Stage</v>
      </c>
      <c r="O4756">
        <v>3.3339253000000002</v>
      </c>
      <c r="P4756" t="str">
        <f>VLOOKUP(O4756,Table13[],2)</f>
        <v>1 - 5</v>
      </c>
      <c r="Q4756" t="str">
        <f>INDEX(Table8[Column1],MATCH(R4756,Table8[Column2]))</f>
        <v>Scheduled</v>
      </c>
      <c r="R4756">
        <v>21.000509009999998</v>
      </c>
      <c r="S4756">
        <f t="shared" si="149"/>
        <v>0.87502120875</v>
      </c>
      <c r="T4756" t="s">
        <v>19</v>
      </c>
    </row>
    <row r="4757" spans="1:20" x14ac:dyDescent="0.25">
      <c r="A4757">
        <v>4756</v>
      </c>
      <c r="B4757" t="s">
        <v>3842</v>
      </c>
      <c r="C4757" t="s">
        <v>679</v>
      </c>
      <c r="D4757" t="str">
        <f t="shared" si="148"/>
        <v>Sawyer Margaret</v>
      </c>
      <c r="E4757" t="s">
        <v>15</v>
      </c>
      <c r="F4757" t="s">
        <v>262</v>
      </c>
      <c r="G4757" t="s">
        <v>17</v>
      </c>
      <c r="H4757" t="s">
        <v>18</v>
      </c>
      <c r="I4757" t="s">
        <v>262</v>
      </c>
      <c r="J4757" t="s">
        <v>19</v>
      </c>
      <c r="K4757" t="str">
        <f>INDEX(Table6[Column1],MATCH(L4757,Table6[Column2]))</f>
        <v>Adults</v>
      </c>
      <c r="L4757">
        <v>46.225937709999997</v>
      </c>
      <c r="M4757" t="str">
        <f>VLOOKUP(L4757,Table1[],2)</f>
        <v>40 - 49</v>
      </c>
      <c r="N4757" t="str">
        <f>INDEX(Table7[Column1],MATCH(O4757,Table7[Column2]))</f>
        <v>Learning Stage</v>
      </c>
      <c r="O4757">
        <v>5.2079100289999998</v>
      </c>
      <c r="P4757" t="str">
        <f>VLOOKUP(O4757,Table13[],2)</f>
        <v>1 - 5</v>
      </c>
      <c r="Q4757" t="str">
        <f>INDEX(Table8[Column1],MATCH(R4757,Table8[Column2]))</f>
        <v>Maintained</v>
      </c>
      <c r="R4757">
        <v>62.767046729999997</v>
      </c>
      <c r="S4757">
        <f t="shared" si="149"/>
        <v>2.6152936137499996</v>
      </c>
      <c r="T4757" t="s">
        <v>19</v>
      </c>
    </row>
    <row r="4758" spans="1:20" x14ac:dyDescent="0.25">
      <c r="A4758">
        <v>4757</v>
      </c>
      <c r="B4758" t="s">
        <v>1864</v>
      </c>
      <c r="C4758" t="s">
        <v>270</v>
      </c>
      <c r="D4758" t="str">
        <f t="shared" si="148"/>
        <v>Jordan Keith</v>
      </c>
      <c r="E4758" t="s">
        <v>22</v>
      </c>
      <c r="F4758" t="s">
        <v>38</v>
      </c>
      <c r="G4758" t="s">
        <v>1060</v>
      </c>
      <c r="H4758" t="s">
        <v>1061</v>
      </c>
      <c r="I4758" t="s">
        <v>38</v>
      </c>
      <c r="J4758" t="s">
        <v>19</v>
      </c>
      <c r="K4758" t="str">
        <f>INDEX(Table6[Column1],MATCH(L4758,Table6[Column2]))</f>
        <v>Young Adults</v>
      </c>
      <c r="L4758">
        <v>39.802575179999998</v>
      </c>
      <c r="M4758" t="str">
        <f>VLOOKUP(L4758,Table1[],2)</f>
        <v>30 - 39</v>
      </c>
      <c r="N4758" t="str">
        <f>INDEX(Table7[Column1],MATCH(O4758,Table7[Column2]))</f>
        <v>Learning Stage</v>
      </c>
      <c r="O4758">
        <v>4.5777094160000003</v>
      </c>
      <c r="P4758" t="str">
        <f>VLOOKUP(O4758,Table13[],2)</f>
        <v>1 - 5</v>
      </c>
      <c r="Q4758" t="str">
        <f>INDEX(Table8[Column1],MATCH(R4758,Table8[Column2]))</f>
        <v>Scheduled</v>
      </c>
      <c r="R4758">
        <v>6.4180174259999996</v>
      </c>
      <c r="S4758">
        <f t="shared" si="149"/>
        <v>0.26741739274999998</v>
      </c>
      <c r="T4758" t="s">
        <v>19</v>
      </c>
    </row>
    <row r="4759" spans="1:20" x14ac:dyDescent="0.25">
      <c r="A4759">
        <v>4758</v>
      </c>
      <c r="B4759" t="s">
        <v>3104</v>
      </c>
      <c r="C4759" t="s">
        <v>245</v>
      </c>
      <c r="D4759" t="str">
        <f t="shared" si="148"/>
        <v>Gallegos Mary</v>
      </c>
      <c r="E4759" t="s">
        <v>15</v>
      </c>
      <c r="F4759" t="s">
        <v>24</v>
      </c>
      <c r="G4759" t="s">
        <v>17</v>
      </c>
      <c r="H4759" t="s">
        <v>18</v>
      </c>
      <c r="I4759" t="s">
        <v>24</v>
      </c>
      <c r="J4759" t="s">
        <v>19</v>
      </c>
      <c r="K4759" t="str">
        <f>INDEX(Table6[Column1],MATCH(L4759,Table6[Column2]))</f>
        <v>Young Adults</v>
      </c>
      <c r="L4759">
        <v>39.55290514</v>
      </c>
      <c r="M4759" t="str">
        <f>VLOOKUP(L4759,Table1[],2)</f>
        <v>30 - 39</v>
      </c>
      <c r="N4759" t="str">
        <f>INDEX(Table7[Column1],MATCH(O4759,Table7[Column2]))</f>
        <v>Learning Stage</v>
      </c>
      <c r="O4759">
        <v>1.952985338</v>
      </c>
      <c r="P4759" t="str">
        <f>VLOOKUP(O4759,Table13[],2)</f>
        <v>1 - 5</v>
      </c>
      <c r="Q4759" t="str">
        <f>INDEX(Table8[Column1],MATCH(R4759,Table8[Column2]))</f>
        <v>Maintained</v>
      </c>
      <c r="R4759">
        <v>55.79420665</v>
      </c>
      <c r="S4759">
        <f t="shared" si="149"/>
        <v>2.3247586104166666</v>
      </c>
      <c r="T4759" t="s">
        <v>19</v>
      </c>
    </row>
    <row r="4760" spans="1:20" x14ac:dyDescent="0.25">
      <c r="A4760">
        <v>4759</v>
      </c>
      <c r="B4760" t="s">
        <v>4083</v>
      </c>
      <c r="C4760" t="s">
        <v>4084</v>
      </c>
      <c r="D4760" t="str">
        <f t="shared" si="148"/>
        <v>Drew Kassie</v>
      </c>
      <c r="E4760" t="s">
        <v>15</v>
      </c>
      <c r="F4760" t="s">
        <v>30</v>
      </c>
      <c r="G4760" t="s">
        <v>611</v>
      </c>
      <c r="H4760" t="s">
        <v>612</v>
      </c>
      <c r="I4760" t="s">
        <v>30</v>
      </c>
      <c r="J4760" t="s">
        <v>19</v>
      </c>
      <c r="K4760" t="str">
        <f>INDEX(Table6[Column1],MATCH(L4760,Table6[Column2]))</f>
        <v>Adults</v>
      </c>
      <c r="L4760">
        <v>43.908441869999997</v>
      </c>
      <c r="M4760" t="str">
        <f>VLOOKUP(L4760,Table1[],2)</f>
        <v>40 - 49</v>
      </c>
      <c r="N4760" t="str">
        <f>INDEX(Table7[Column1],MATCH(O4760,Table7[Column2]))</f>
        <v>Learning Stage</v>
      </c>
      <c r="O4760">
        <v>5.4232769489999999</v>
      </c>
      <c r="P4760" t="str">
        <f>VLOOKUP(O4760,Table13[],2)</f>
        <v>1 - 5</v>
      </c>
      <c r="Q4760" t="str">
        <f>INDEX(Table8[Column1],MATCH(R4760,Table8[Column2]))</f>
        <v>Scheduled</v>
      </c>
      <c r="R4760">
        <v>33.194913990000003</v>
      </c>
      <c r="S4760">
        <f t="shared" si="149"/>
        <v>1.3831214162500001</v>
      </c>
      <c r="T4760" t="s">
        <v>19</v>
      </c>
    </row>
    <row r="4761" spans="1:20" x14ac:dyDescent="0.25">
      <c r="A4761">
        <v>4760</v>
      </c>
      <c r="B4761" t="s">
        <v>4085</v>
      </c>
      <c r="C4761" t="s">
        <v>396</v>
      </c>
      <c r="D4761" t="str">
        <f t="shared" si="148"/>
        <v>Deaton Sarah</v>
      </c>
      <c r="E4761" t="s">
        <v>15</v>
      </c>
      <c r="F4761" t="s">
        <v>358</v>
      </c>
      <c r="G4761" t="s">
        <v>820</v>
      </c>
      <c r="H4761" t="s">
        <v>821</v>
      </c>
      <c r="I4761" t="s">
        <v>358</v>
      </c>
      <c r="J4761" t="s">
        <v>19</v>
      </c>
      <c r="K4761" t="str">
        <f>INDEX(Table6[Column1],MATCH(L4761,Table6[Column2]))</f>
        <v>Young Adults</v>
      </c>
      <c r="L4761">
        <v>36.271860060000002</v>
      </c>
      <c r="M4761" t="str">
        <f>VLOOKUP(L4761,Table1[],2)</f>
        <v>30 - 39</v>
      </c>
      <c r="N4761" t="str">
        <f>INDEX(Table7[Column1],MATCH(O4761,Table7[Column2]))</f>
        <v>Learning Stage</v>
      </c>
      <c r="O4761">
        <v>5.236062585</v>
      </c>
      <c r="P4761" t="str">
        <f>VLOOKUP(O4761,Table13[],2)</f>
        <v>1 - 5</v>
      </c>
      <c r="Q4761" t="str">
        <f>INDEX(Table8[Column1],MATCH(R4761,Table8[Column2]))</f>
        <v>Maintained</v>
      </c>
      <c r="R4761">
        <v>44.095311189999997</v>
      </c>
      <c r="S4761">
        <f t="shared" si="149"/>
        <v>1.8373046329166665</v>
      </c>
      <c r="T4761" t="s">
        <v>19</v>
      </c>
    </row>
    <row r="4762" spans="1:20" x14ac:dyDescent="0.25">
      <c r="A4762">
        <v>4761</v>
      </c>
      <c r="B4762" t="s">
        <v>2002</v>
      </c>
      <c r="C4762" t="s">
        <v>543</v>
      </c>
      <c r="D4762" t="str">
        <f t="shared" si="148"/>
        <v>Hammond Kelly</v>
      </c>
      <c r="E4762" t="s">
        <v>15</v>
      </c>
      <c r="F4762" t="s">
        <v>358</v>
      </c>
      <c r="G4762" t="s">
        <v>820</v>
      </c>
      <c r="H4762" t="s">
        <v>821</v>
      </c>
      <c r="I4762" t="s">
        <v>358</v>
      </c>
      <c r="J4762" t="s">
        <v>19</v>
      </c>
      <c r="K4762" t="str">
        <f>INDEX(Table6[Column1],MATCH(L4762,Table6[Column2]))</f>
        <v>Adults</v>
      </c>
      <c r="L4762">
        <v>49.636882030000002</v>
      </c>
      <c r="M4762" t="str">
        <f>VLOOKUP(L4762,Table1[],2)</f>
        <v>40 - 49</v>
      </c>
      <c r="N4762" t="str">
        <f>INDEX(Table7[Column1],MATCH(O4762,Table7[Column2]))</f>
        <v>Learning Stage</v>
      </c>
      <c r="O4762">
        <v>4.6054474130000003</v>
      </c>
      <c r="P4762" t="str">
        <f>VLOOKUP(O4762,Table13[],2)</f>
        <v>1 - 5</v>
      </c>
      <c r="Q4762" t="str">
        <f>INDEX(Table8[Column1],MATCH(R4762,Table8[Column2]))</f>
        <v>Maintained</v>
      </c>
      <c r="R4762">
        <v>74.717252509999994</v>
      </c>
      <c r="S4762">
        <f t="shared" si="149"/>
        <v>3.1132188545833333</v>
      </c>
      <c r="T4762" t="s">
        <v>19</v>
      </c>
    </row>
    <row r="4763" spans="1:20" x14ac:dyDescent="0.25">
      <c r="A4763">
        <v>4762</v>
      </c>
      <c r="B4763" t="s">
        <v>267</v>
      </c>
      <c r="C4763" t="s">
        <v>340</v>
      </c>
      <c r="D4763" t="str">
        <f t="shared" si="148"/>
        <v>Johnson Christopher</v>
      </c>
      <c r="E4763" t="s">
        <v>22</v>
      </c>
      <c r="F4763" t="s">
        <v>2129</v>
      </c>
      <c r="G4763" t="s">
        <v>2305</v>
      </c>
      <c r="H4763" t="s">
        <v>1826</v>
      </c>
      <c r="I4763" t="s">
        <v>157</v>
      </c>
      <c r="J4763" t="s">
        <v>19</v>
      </c>
      <c r="K4763" t="str">
        <f>INDEX(Table6[Column1],MATCH(L4763,Table6[Column2]))</f>
        <v>Teenagers</v>
      </c>
      <c r="L4763">
        <v>17.271391059999999</v>
      </c>
      <c r="M4763" t="e">
        <f>VLOOKUP(L4763,Table1[],2)</f>
        <v>#N/A</v>
      </c>
      <c r="N4763" t="str">
        <f>INDEX(Table7[Column1],MATCH(O4763,Table7[Column2]))</f>
        <v>Learning Stage</v>
      </c>
      <c r="O4763">
        <v>4.8367417049999997</v>
      </c>
      <c r="P4763" t="str">
        <f>VLOOKUP(O4763,Table13[],2)</f>
        <v>1 - 5</v>
      </c>
      <c r="Q4763" t="str">
        <f>INDEX(Table8[Column1],MATCH(R4763,Table8[Column2]))</f>
        <v>Scheduled</v>
      </c>
      <c r="R4763">
        <v>0</v>
      </c>
      <c r="S4763">
        <f t="shared" si="149"/>
        <v>0</v>
      </c>
      <c r="T4763" t="s">
        <v>19</v>
      </c>
    </row>
    <row r="4764" spans="1:20" x14ac:dyDescent="0.25">
      <c r="A4764">
        <v>4763</v>
      </c>
      <c r="B4764" t="s">
        <v>4020</v>
      </c>
      <c r="C4764" t="s">
        <v>3474</v>
      </c>
      <c r="D4764" t="str">
        <f t="shared" si="148"/>
        <v>Johnston Edwin</v>
      </c>
      <c r="E4764" t="s">
        <v>22</v>
      </c>
      <c r="F4764" t="s">
        <v>30</v>
      </c>
      <c r="G4764" t="s">
        <v>2305</v>
      </c>
      <c r="H4764" t="s">
        <v>1826</v>
      </c>
      <c r="I4764" t="s">
        <v>30</v>
      </c>
      <c r="J4764" t="s">
        <v>19</v>
      </c>
      <c r="K4764" t="str">
        <f>INDEX(Table6[Column1],MATCH(L4764,Table6[Column2]))</f>
        <v>Young Adults</v>
      </c>
      <c r="L4764">
        <v>38.849996189999999</v>
      </c>
      <c r="M4764" t="str">
        <f>VLOOKUP(L4764,Table1[],2)</f>
        <v>30 - 39</v>
      </c>
      <c r="N4764" t="str">
        <f>INDEX(Table7[Column1],MATCH(O4764,Table7[Column2]))</f>
        <v>Learning Stage</v>
      </c>
      <c r="O4764">
        <v>3.992174296</v>
      </c>
      <c r="P4764" t="str">
        <f>VLOOKUP(O4764,Table13[],2)</f>
        <v>1 - 5</v>
      </c>
      <c r="Q4764" t="str">
        <f>INDEX(Table8[Column1],MATCH(R4764,Table8[Column2]))</f>
        <v>Scheduled</v>
      </c>
      <c r="R4764">
        <v>20.60985397</v>
      </c>
      <c r="S4764">
        <f t="shared" si="149"/>
        <v>0.85874391541666661</v>
      </c>
      <c r="T4764" t="s">
        <v>19</v>
      </c>
    </row>
    <row r="4765" spans="1:20" x14ac:dyDescent="0.25">
      <c r="A4765">
        <v>4764</v>
      </c>
      <c r="B4765" t="s">
        <v>723</v>
      </c>
      <c r="C4765" t="s">
        <v>2199</v>
      </c>
      <c r="D4765" t="str">
        <f t="shared" si="148"/>
        <v>Garcia Herbert</v>
      </c>
      <c r="E4765" t="s">
        <v>22</v>
      </c>
      <c r="F4765" t="s">
        <v>424</v>
      </c>
      <c r="G4765" t="s">
        <v>1060</v>
      </c>
      <c r="H4765" t="s">
        <v>1061</v>
      </c>
      <c r="I4765" t="s">
        <v>121</v>
      </c>
      <c r="J4765" t="s">
        <v>19</v>
      </c>
      <c r="K4765" t="str">
        <f>INDEX(Table6[Column1],MATCH(L4765,Table6[Column2]))</f>
        <v>Elders</v>
      </c>
      <c r="L4765">
        <v>57.02159606</v>
      </c>
      <c r="M4765" t="str">
        <f>VLOOKUP(L4765,Table1[],2)</f>
        <v>50 - 59</v>
      </c>
      <c r="N4765" t="str">
        <f>INDEX(Table7[Column1],MATCH(O4765,Table7[Column2]))</f>
        <v>Learning Stage</v>
      </c>
      <c r="O4765">
        <v>5.4249124660000003</v>
      </c>
      <c r="P4765" t="str">
        <f>VLOOKUP(O4765,Table13[],2)</f>
        <v>1 - 5</v>
      </c>
      <c r="Q4765" t="str">
        <f>INDEX(Table8[Column1],MATCH(R4765,Table8[Column2]))</f>
        <v>Habitual</v>
      </c>
      <c r="R4765">
        <v>106.61705689999999</v>
      </c>
      <c r="S4765">
        <f t="shared" si="149"/>
        <v>4.4423773708333334</v>
      </c>
      <c r="T4765" t="s">
        <v>19</v>
      </c>
    </row>
    <row r="4766" spans="1:20" x14ac:dyDescent="0.25">
      <c r="A4766">
        <v>4765</v>
      </c>
      <c r="B4766" t="s">
        <v>2338</v>
      </c>
      <c r="C4766" t="s">
        <v>115</v>
      </c>
      <c r="D4766" t="str">
        <f t="shared" si="148"/>
        <v>Lange Daniel</v>
      </c>
      <c r="E4766" t="s">
        <v>22</v>
      </c>
      <c r="F4766" t="s">
        <v>189</v>
      </c>
      <c r="G4766" t="s">
        <v>2305</v>
      </c>
      <c r="H4766" t="s">
        <v>1826</v>
      </c>
      <c r="I4766" t="s">
        <v>46</v>
      </c>
      <c r="J4766" t="s">
        <v>19</v>
      </c>
      <c r="K4766" t="str">
        <f>INDEX(Table6[Column1],MATCH(L4766,Table6[Column2]))</f>
        <v>Youth</v>
      </c>
      <c r="L4766">
        <v>26.665488969999998</v>
      </c>
      <c r="M4766" t="str">
        <f>VLOOKUP(L4766,Table1[],2)</f>
        <v>20 - 29</v>
      </c>
      <c r="N4766" t="str">
        <f>INDEX(Table7[Column1],MATCH(O4766,Table7[Column2]))</f>
        <v>Learning Stage</v>
      </c>
      <c r="O4766">
        <v>4.6459297580000003</v>
      </c>
      <c r="P4766" t="str">
        <f>VLOOKUP(O4766,Table13[],2)</f>
        <v>1 - 5</v>
      </c>
      <c r="Q4766" t="str">
        <f>INDEX(Table8[Column1],MATCH(R4766,Table8[Column2]))</f>
        <v>Scheduled</v>
      </c>
      <c r="R4766">
        <v>12.3225663</v>
      </c>
      <c r="S4766">
        <f t="shared" si="149"/>
        <v>0.51344026250000008</v>
      </c>
      <c r="T4766" t="s">
        <v>19</v>
      </c>
    </row>
    <row r="4767" spans="1:20" x14ac:dyDescent="0.25">
      <c r="A4767">
        <v>4766</v>
      </c>
      <c r="B4767" t="s">
        <v>4086</v>
      </c>
      <c r="C4767" t="s">
        <v>751</v>
      </c>
      <c r="D4767" t="str">
        <f t="shared" si="148"/>
        <v>Mayfield Jose</v>
      </c>
      <c r="E4767" t="s">
        <v>22</v>
      </c>
      <c r="F4767" t="s">
        <v>192</v>
      </c>
      <c r="G4767" t="s">
        <v>17</v>
      </c>
      <c r="H4767" t="s">
        <v>18</v>
      </c>
      <c r="I4767" t="s">
        <v>192</v>
      </c>
      <c r="J4767" t="s">
        <v>19</v>
      </c>
      <c r="K4767" t="str">
        <f>INDEX(Table6[Column1],MATCH(L4767,Table6[Column2]))</f>
        <v>Adults</v>
      </c>
      <c r="L4767">
        <v>46.27048285</v>
      </c>
      <c r="M4767" t="str">
        <f>VLOOKUP(L4767,Table1[],2)</f>
        <v>40 - 49</v>
      </c>
      <c r="N4767" t="str">
        <f>INDEX(Table7[Column1],MATCH(O4767,Table7[Column2]))</f>
        <v>Fitting in Stage</v>
      </c>
      <c r="O4767">
        <v>6.0554298869999998</v>
      </c>
      <c r="P4767" t="str">
        <f>VLOOKUP(O4767,Table13[],2)</f>
        <v>6 - 10</v>
      </c>
      <c r="Q4767" t="str">
        <f>INDEX(Table8[Column1],MATCH(R4767,Table8[Column2]))</f>
        <v>Habitual</v>
      </c>
      <c r="R4767">
        <v>88.735225850000006</v>
      </c>
      <c r="S4767">
        <f t="shared" si="149"/>
        <v>3.6973010770833334</v>
      </c>
      <c r="T4767" t="s">
        <v>19</v>
      </c>
    </row>
    <row r="4768" spans="1:20" x14ac:dyDescent="0.25">
      <c r="A4768">
        <v>4767</v>
      </c>
      <c r="B4768" t="s">
        <v>4087</v>
      </c>
      <c r="C4768" t="s">
        <v>3734</v>
      </c>
      <c r="D4768" t="str">
        <f t="shared" si="148"/>
        <v>Barrientos Annette</v>
      </c>
      <c r="E4768" t="s">
        <v>15</v>
      </c>
      <c r="F4768" t="s">
        <v>788</v>
      </c>
      <c r="G4768" t="s">
        <v>1060</v>
      </c>
      <c r="H4768" t="s">
        <v>1061</v>
      </c>
      <c r="I4768" t="s">
        <v>788</v>
      </c>
      <c r="J4768" t="s">
        <v>19</v>
      </c>
      <c r="K4768" t="str">
        <f>INDEX(Table6[Column1],MATCH(L4768,Table6[Column2]))</f>
        <v>Adults</v>
      </c>
      <c r="L4768">
        <v>44.77015213</v>
      </c>
      <c r="M4768" t="str">
        <f>VLOOKUP(L4768,Table1[],2)</f>
        <v>40 - 49</v>
      </c>
      <c r="N4768" t="str">
        <f>INDEX(Table7[Column1],MATCH(O4768,Table7[Column2]))</f>
        <v>Learning Stage</v>
      </c>
      <c r="O4768">
        <v>2.7152122529999998</v>
      </c>
      <c r="P4768" t="str">
        <f>VLOOKUP(O4768,Table13[],2)</f>
        <v>1 - 5</v>
      </c>
      <c r="Q4768" t="str">
        <f>INDEX(Table8[Column1],MATCH(R4768,Table8[Column2]))</f>
        <v>Maintained</v>
      </c>
      <c r="R4768">
        <v>73.434703780000007</v>
      </c>
      <c r="S4768">
        <f t="shared" si="149"/>
        <v>3.0597793241666671</v>
      </c>
      <c r="T4768" t="s">
        <v>19</v>
      </c>
    </row>
    <row r="4769" spans="1:20" x14ac:dyDescent="0.25">
      <c r="A4769">
        <v>4768</v>
      </c>
      <c r="B4769" t="s">
        <v>4088</v>
      </c>
      <c r="C4769" t="s">
        <v>1089</v>
      </c>
      <c r="D4769" t="str">
        <f t="shared" si="148"/>
        <v>Corn Rebecca</v>
      </c>
      <c r="E4769" t="s">
        <v>15</v>
      </c>
      <c r="F4769" t="s">
        <v>1306</v>
      </c>
      <c r="G4769" t="s">
        <v>611</v>
      </c>
      <c r="H4769" t="s">
        <v>612</v>
      </c>
      <c r="I4769" t="s">
        <v>16</v>
      </c>
      <c r="J4769" t="s">
        <v>19</v>
      </c>
      <c r="K4769" t="str">
        <f>INDEX(Table6[Column1],MATCH(L4769,Table6[Column2]))</f>
        <v>Adults</v>
      </c>
      <c r="L4769">
        <v>43.894484779999999</v>
      </c>
      <c r="M4769" t="str">
        <f>VLOOKUP(L4769,Table1[],2)</f>
        <v>40 - 49</v>
      </c>
      <c r="N4769" t="str">
        <f>INDEX(Table7[Column1],MATCH(O4769,Table7[Column2]))</f>
        <v>Learning Stage</v>
      </c>
      <c r="O4769">
        <v>4.5060716540000003</v>
      </c>
      <c r="P4769" t="str">
        <f>VLOOKUP(O4769,Table13[],2)</f>
        <v>1 - 5</v>
      </c>
      <c r="Q4769" t="str">
        <f>INDEX(Table8[Column1],MATCH(R4769,Table8[Column2]))</f>
        <v>Habitual</v>
      </c>
      <c r="R4769">
        <v>104.43530320000001</v>
      </c>
      <c r="S4769">
        <f t="shared" si="149"/>
        <v>4.3514709666666667</v>
      </c>
      <c r="T4769" t="s">
        <v>19</v>
      </c>
    </row>
    <row r="4770" spans="1:20" x14ac:dyDescent="0.25">
      <c r="A4770">
        <v>4769</v>
      </c>
      <c r="B4770" t="s">
        <v>2399</v>
      </c>
      <c r="C4770" t="s">
        <v>447</v>
      </c>
      <c r="D4770" t="str">
        <f t="shared" si="148"/>
        <v>Soto Karen</v>
      </c>
      <c r="E4770" t="s">
        <v>15</v>
      </c>
      <c r="F4770" t="s">
        <v>38</v>
      </c>
      <c r="G4770" t="s">
        <v>1060</v>
      </c>
      <c r="H4770" t="s">
        <v>1061</v>
      </c>
      <c r="I4770" t="s">
        <v>38</v>
      </c>
      <c r="J4770" t="s">
        <v>19</v>
      </c>
      <c r="K4770" t="str">
        <f>INDEX(Table6[Column1],MATCH(L4770,Table6[Column2]))</f>
        <v>Elders</v>
      </c>
      <c r="L4770">
        <v>51.5225863</v>
      </c>
      <c r="M4770" t="str">
        <f>VLOOKUP(L4770,Table1[],2)</f>
        <v>50 - 59</v>
      </c>
      <c r="N4770" t="str">
        <f>INDEX(Table7[Column1],MATCH(O4770,Table7[Column2]))</f>
        <v>Learning Stage</v>
      </c>
      <c r="O4770">
        <v>4.6087592109999997</v>
      </c>
      <c r="P4770" t="str">
        <f>VLOOKUP(O4770,Table13[],2)</f>
        <v>1 - 5</v>
      </c>
      <c r="Q4770" t="str">
        <f>INDEX(Table8[Column1],MATCH(R4770,Table8[Column2]))</f>
        <v>Habitual</v>
      </c>
      <c r="R4770">
        <v>92.194164659999998</v>
      </c>
      <c r="S4770">
        <f t="shared" si="149"/>
        <v>3.8414235274999999</v>
      </c>
      <c r="T4770" t="s">
        <v>19</v>
      </c>
    </row>
    <row r="4771" spans="1:20" x14ac:dyDescent="0.25">
      <c r="A4771">
        <v>4770</v>
      </c>
      <c r="B4771" t="s">
        <v>25</v>
      </c>
      <c r="C4771" t="s">
        <v>770</v>
      </c>
      <c r="D4771" t="str">
        <f t="shared" si="148"/>
        <v>Delgado Clifton</v>
      </c>
      <c r="E4771" t="s">
        <v>22</v>
      </c>
      <c r="F4771" t="s">
        <v>30</v>
      </c>
      <c r="G4771" t="s">
        <v>2305</v>
      </c>
      <c r="H4771" t="s">
        <v>1826</v>
      </c>
      <c r="I4771" t="s">
        <v>30</v>
      </c>
      <c r="J4771" t="s">
        <v>19</v>
      </c>
      <c r="K4771" t="str">
        <f>INDEX(Table6[Column1],MATCH(L4771,Table6[Column2]))</f>
        <v>Young Adults</v>
      </c>
      <c r="L4771">
        <v>39.200414379999998</v>
      </c>
      <c r="M4771" t="str">
        <f>VLOOKUP(L4771,Table1[],2)</f>
        <v>30 - 39</v>
      </c>
      <c r="N4771" t="str">
        <f>INDEX(Table7[Column1],MATCH(O4771,Table7[Column2]))</f>
        <v>Learning Stage</v>
      </c>
      <c r="O4771">
        <v>5.7431312649999997</v>
      </c>
      <c r="P4771" t="str">
        <f>VLOOKUP(O4771,Table13[],2)</f>
        <v>1 - 5</v>
      </c>
      <c r="Q4771" t="str">
        <f>INDEX(Table8[Column1],MATCH(R4771,Table8[Column2]))</f>
        <v>Scheduled</v>
      </c>
      <c r="R4771">
        <v>0</v>
      </c>
      <c r="S4771">
        <f t="shared" si="149"/>
        <v>0</v>
      </c>
      <c r="T4771" t="s">
        <v>19</v>
      </c>
    </row>
    <row r="4772" spans="1:20" x14ac:dyDescent="0.25">
      <c r="A4772">
        <v>4771</v>
      </c>
      <c r="B4772" t="s">
        <v>167</v>
      </c>
      <c r="C4772" t="s">
        <v>954</v>
      </c>
      <c r="D4772" t="str">
        <f t="shared" si="148"/>
        <v>Allen Jean</v>
      </c>
      <c r="E4772" t="s">
        <v>15</v>
      </c>
      <c r="F4772" t="s">
        <v>30</v>
      </c>
      <c r="G4772" t="s">
        <v>2305</v>
      </c>
      <c r="H4772" t="s">
        <v>1826</v>
      </c>
      <c r="I4772" t="s">
        <v>30</v>
      </c>
      <c r="J4772" t="s">
        <v>19</v>
      </c>
      <c r="K4772" t="str">
        <f>INDEX(Table6[Column1],MATCH(L4772,Table6[Column2]))</f>
        <v>Young Adults</v>
      </c>
      <c r="L4772">
        <v>31.461190080000002</v>
      </c>
      <c r="M4772" t="str">
        <f>VLOOKUP(L4772,Table1[],2)</f>
        <v>30 - 39</v>
      </c>
      <c r="N4772" t="str">
        <f>INDEX(Table7[Column1],MATCH(O4772,Table7[Column2]))</f>
        <v>Learning Stage</v>
      </c>
      <c r="O4772">
        <v>5.6859475110000002</v>
      </c>
      <c r="P4772" t="str">
        <f>VLOOKUP(O4772,Table13[],2)</f>
        <v>1 - 5</v>
      </c>
      <c r="Q4772" t="str">
        <f>INDEX(Table8[Column1],MATCH(R4772,Table8[Column2]))</f>
        <v>Scheduled</v>
      </c>
      <c r="R4772">
        <v>11.552483430000001</v>
      </c>
      <c r="S4772">
        <f t="shared" si="149"/>
        <v>0.48135347625000002</v>
      </c>
      <c r="T4772" t="s">
        <v>19</v>
      </c>
    </row>
    <row r="4773" spans="1:20" x14ac:dyDescent="0.25">
      <c r="A4773">
        <v>4772</v>
      </c>
      <c r="B4773" t="s">
        <v>3534</v>
      </c>
      <c r="C4773" t="s">
        <v>2875</v>
      </c>
      <c r="D4773" t="str">
        <f t="shared" si="148"/>
        <v>Hudson Olivia</v>
      </c>
      <c r="E4773" t="s">
        <v>15</v>
      </c>
      <c r="F4773" t="s">
        <v>30</v>
      </c>
      <c r="G4773" t="s">
        <v>2305</v>
      </c>
      <c r="H4773" t="s">
        <v>1826</v>
      </c>
      <c r="I4773" t="s">
        <v>30</v>
      </c>
      <c r="J4773" t="s">
        <v>19</v>
      </c>
      <c r="K4773" t="str">
        <f>INDEX(Table6[Column1],MATCH(L4773,Table6[Column2]))</f>
        <v>Young Adults</v>
      </c>
      <c r="L4773">
        <v>32.189457060000002</v>
      </c>
      <c r="M4773" t="str">
        <f>VLOOKUP(L4773,Table1[],2)</f>
        <v>30 - 39</v>
      </c>
      <c r="N4773" t="str">
        <f>INDEX(Table7[Column1],MATCH(O4773,Table7[Column2]))</f>
        <v>Learning Stage</v>
      </c>
      <c r="O4773">
        <v>3.7684667859999998</v>
      </c>
      <c r="P4773" t="str">
        <f>VLOOKUP(O4773,Table13[],2)</f>
        <v>1 - 5</v>
      </c>
      <c r="Q4773" t="str">
        <f>INDEX(Table8[Column1],MATCH(R4773,Table8[Column2]))</f>
        <v>Scheduled</v>
      </c>
      <c r="R4773">
        <v>23.654587240000001</v>
      </c>
      <c r="S4773">
        <f t="shared" si="149"/>
        <v>0.98560780166666673</v>
      </c>
      <c r="T4773" t="s">
        <v>19</v>
      </c>
    </row>
    <row r="4774" spans="1:20" x14ac:dyDescent="0.25">
      <c r="A4774">
        <v>4773</v>
      </c>
      <c r="B4774" t="s">
        <v>4089</v>
      </c>
      <c r="C4774" t="s">
        <v>546</v>
      </c>
      <c r="D4774" t="str">
        <f t="shared" si="148"/>
        <v>McKinley Gary</v>
      </c>
      <c r="E4774" t="s">
        <v>22</v>
      </c>
      <c r="F4774" t="s">
        <v>57</v>
      </c>
      <c r="G4774" t="s">
        <v>17</v>
      </c>
      <c r="H4774" t="s">
        <v>18</v>
      </c>
      <c r="I4774" t="s">
        <v>57</v>
      </c>
      <c r="J4774" t="s">
        <v>19</v>
      </c>
      <c r="K4774" t="str">
        <f>INDEX(Table6[Column1],MATCH(L4774,Table6[Column2]))</f>
        <v>Teenagers</v>
      </c>
      <c r="L4774">
        <v>13.382391309999999</v>
      </c>
      <c r="M4774" t="e">
        <f>VLOOKUP(L4774,Table1[],2)</f>
        <v>#N/A</v>
      </c>
      <c r="N4774" t="str">
        <f>INDEX(Table7[Column1],MATCH(O4774,Table7[Column2]))</f>
        <v>Fitting in Stage</v>
      </c>
      <c r="O4774">
        <v>6.01920681</v>
      </c>
      <c r="P4774" t="str">
        <f>VLOOKUP(O4774,Table13[],2)</f>
        <v>6 - 10</v>
      </c>
      <c r="Q4774" t="str">
        <f>INDEX(Table8[Column1],MATCH(R4774,Table8[Column2]))</f>
        <v>Scheduled</v>
      </c>
      <c r="R4774">
        <v>0</v>
      </c>
      <c r="S4774">
        <f t="shared" si="149"/>
        <v>0</v>
      </c>
      <c r="T4774" t="s">
        <v>19</v>
      </c>
    </row>
    <row r="4775" spans="1:20" x14ac:dyDescent="0.25">
      <c r="A4775">
        <v>4774</v>
      </c>
      <c r="B4775" t="s">
        <v>4090</v>
      </c>
      <c r="C4775" t="s">
        <v>2084</v>
      </c>
      <c r="D4775" t="str">
        <f t="shared" si="148"/>
        <v>Hawkins Eileen</v>
      </c>
      <c r="E4775" t="s">
        <v>15</v>
      </c>
      <c r="F4775" t="s">
        <v>16</v>
      </c>
      <c r="G4775" t="s">
        <v>611</v>
      </c>
      <c r="H4775" t="s">
        <v>612</v>
      </c>
      <c r="I4775" t="s">
        <v>16</v>
      </c>
      <c r="J4775" t="s">
        <v>19</v>
      </c>
      <c r="K4775" t="str">
        <f>INDEX(Table6[Column1],MATCH(L4775,Table6[Column2]))</f>
        <v>Adults</v>
      </c>
      <c r="L4775">
        <v>44.916641179999999</v>
      </c>
      <c r="M4775" t="str">
        <f>VLOOKUP(L4775,Table1[],2)</f>
        <v>40 - 49</v>
      </c>
      <c r="N4775" t="str">
        <f>INDEX(Table7[Column1],MATCH(O4775,Table7[Column2]))</f>
        <v>Learning Stage</v>
      </c>
      <c r="O4775">
        <v>4.0983622559999997</v>
      </c>
      <c r="P4775" t="str">
        <f>VLOOKUP(O4775,Table13[],2)</f>
        <v>1 - 5</v>
      </c>
      <c r="Q4775" t="str">
        <f>INDEX(Table8[Column1],MATCH(R4775,Table8[Column2]))</f>
        <v>Maintained</v>
      </c>
      <c r="R4775">
        <v>78.150497439999995</v>
      </c>
      <c r="S4775">
        <f t="shared" si="149"/>
        <v>3.2562707266666666</v>
      </c>
      <c r="T4775" t="s">
        <v>19</v>
      </c>
    </row>
    <row r="4776" spans="1:20" x14ac:dyDescent="0.25">
      <c r="A4776">
        <v>4775</v>
      </c>
      <c r="B4776" t="s">
        <v>4091</v>
      </c>
      <c r="C4776" t="s">
        <v>79</v>
      </c>
      <c r="D4776" t="str">
        <f t="shared" si="148"/>
        <v>Halpin Jennifer</v>
      </c>
      <c r="E4776" t="s">
        <v>15</v>
      </c>
      <c r="F4776" t="s">
        <v>38</v>
      </c>
      <c r="G4776" t="s">
        <v>1060</v>
      </c>
      <c r="H4776" t="s">
        <v>1061</v>
      </c>
      <c r="I4776" t="s">
        <v>38</v>
      </c>
      <c r="J4776" t="s">
        <v>19</v>
      </c>
      <c r="K4776" t="str">
        <f>INDEX(Table6[Column1],MATCH(L4776,Table6[Column2]))</f>
        <v>Youth</v>
      </c>
      <c r="L4776">
        <v>29.4276825</v>
      </c>
      <c r="M4776" t="str">
        <f>VLOOKUP(L4776,Table1[],2)</f>
        <v>20 - 29</v>
      </c>
      <c r="N4776" t="str">
        <f>INDEX(Table7[Column1],MATCH(O4776,Table7[Column2]))</f>
        <v>Fitting in Stage</v>
      </c>
      <c r="O4776">
        <v>6.1048714510000002</v>
      </c>
      <c r="P4776" t="str">
        <f>VLOOKUP(O4776,Table13[],2)</f>
        <v>6 - 10</v>
      </c>
      <c r="Q4776" t="str">
        <f>INDEX(Table8[Column1],MATCH(R4776,Table8[Column2]))</f>
        <v>Scheduled</v>
      </c>
      <c r="R4776">
        <v>19.474458729999998</v>
      </c>
      <c r="S4776">
        <f t="shared" si="149"/>
        <v>0.81143578041666653</v>
      </c>
      <c r="T4776" t="s">
        <v>19</v>
      </c>
    </row>
    <row r="4777" spans="1:20" x14ac:dyDescent="0.25">
      <c r="A4777">
        <v>4776</v>
      </c>
      <c r="B4777" t="s">
        <v>4092</v>
      </c>
      <c r="C4777" t="s">
        <v>1187</v>
      </c>
      <c r="D4777" t="str">
        <f t="shared" si="148"/>
        <v>Cai Douglas</v>
      </c>
      <c r="E4777" t="s">
        <v>22</v>
      </c>
      <c r="F4777" t="s">
        <v>38</v>
      </c>
      <c r="G4777" t="s">
        <v>2724</v>
      </c>
      <c r="H4777" t="s">
        <v>1863</v>
      </c>
      <c r="I4777" t="s">
        <v>38</v>
      </c>
      <c r="J4777" t="s">
        <v>19</v>
      </c>
      <c r="K4777" t="str">
        <f>INDEX(Table6[Column1],MATCH(L4777,Table6[Column2]))</f>
        <v>Youth</v>
      </c>
      <c r="L4777">
        <v>23.480729490000002</v>
      </c>
      <c r="M4777" t="str">
        <f>VLOOKUP(L4777,Table1[],2)</f>
        <v>20 - 29</v>
      </c>
      <c r="N4777" t="str">
        <f>INDEX(Table7[Column1],MATCH(O4777,Table7[Column2]))</f>
        <v>Learning Stage</v>
      </c>
      <c r="O4777">
        <v>5.2485942080000001</v>
      </c>
      <c r="P4777" t="str">
        <f>VLOOKUP(O4777,Table13[],2)</f>
        <v>1 - 5</v>
      </c>
      <c r="Q4777" t="str">
        <f>INDEX(Table8[Column1],MATCH(R4777,Table8[Column2]))</f>
        <v>Scheduled</v>
      </c>
      <c r="R4777">
        <v>0</v>
      </c>
      <c r="S4777">
        <f t="shared" si="149"/>
        <v>0</v>
      </c>
      <c r="T4777" t="s">
        <v>19</v>
      </c>
    </row>
    <row r="4778" spans="1:20" x14ac:dyDescent="0.25">
      <c r="A4778">
        <v>4777</v>
      </c>
      <c r="B4778" t="s">
        <v>4093</v>
      </c>
      <c r="C4778" t="s">
        <v>56</v>
      </c>
      <c r="D4778" t="str">
        <f t="shared" si="148"/>
        <v>Yagi James</v>
      </c>
      <c r="E4778" t="s">
        <v>22</v>
      </c>
      <c r="F4778" t="s">
        <v>23</v>
      </c>
      <c r="G4778" t="s">
        <v>17</v>
      </c>
      <c r="H4778" t="s">
        <v>18</v>
      </c>
      <c r="I4778" t="s">
        <v>24</v>
      </c>
      <c r="J4778" t="s">
        <v>19</v>
      </c>
      <c r="K4778" t="str">
        <f>INDEX(Table6[Column1],MATCH(L4778,Table6[Column2]))</f>
        <v>Adults</v>
      </c>
      <c r="L4778">
        <v>41.930294670000002</v>
      </c>
      <c r="M4778" t="str">
        <f>VLOOKUP(L4778,Table1[],2)</f>
        <v>40 - 49</v>
      </c>
      <c r="N4778" t="str">
        <f>INDEX(Table7[Column1],MATCH(O4778,Table7[Column2]))</f>
        <v>Learning Stage</v>
      </c>
      <c r="O4778">
        <v>2.8393294419999999</v>
      </c>
      <c r="P4778" t="str">
        <f>VLOOKUP(O4778,Table13[],2)</f>
        <v>1 - 5</v>
      </c>
      <c r="Q4778" t="str">
        <f>INDEX(Table8[Column1],MATCH(R4778,Table8[Column2]))</f>
        <v>Maintained</v>
      </c>
      <c r="R4778">
        <v>43.411101940000002</v>
      </c>
      <c r="S4778">
        <f t="shared" si="149"/>
        <v>1.8087959141666667</v>
      </c>
      <c r="T4778" t="s">
        <v>19</v>
      </c>
    </row>
    <row r="4779" spans="1:20" x14ac:dyDescent="0.25">
      <c r="A4779">
        <v>4778</v>
      </c>
      <c r="B4779" t="s">
        <v>444</v>
      </c>
      <c r="C4779" t="s">
        <v>1125</v>
      </c>
      <c r="D4779" t="str">
        <f t="shared" si="148"/>
        <v>Moore Norma</v>
      </c>
      <c r="E4779" t="s">
        <v>15</v>
      </c>
      <c r="F4779" t="s">
        <v>169</v>
      </c>
      <c r="G4779" t="s">
        <v>2305</v>
      </c>
      <c r="H4779" t="s">
        <v>1826</v>
      </c>
      <c r="I4779" t="s">
        <v>169</v>
      </c>
      <c r="J4779" t="s">
        <v>19</v>
      </c>
      <c r="K4779" t="str">
        <f>INDEX(Table6[Column1],MATCH(L4779,Table6[Column2]))</f>
        <v>Adults</v>
      </c>
      <c r="L4779">
        <v>43.939854339999997</v>
      </c>
      <c r="M4779" t="str">
        <f>VLOOKUP(L4779,Table1[],2)</f>
        <v>40 - 49</v>
      </c>
      <c r="N4779" t="str">
        <f>INDEX(Table7[Column1],MATCH(O4779,Table7[Column2]))</f>
        <v>Learning Stage</v>
      </c>
      <c r="O4779">
        <v>5.2680848859999996</v>
      </c>
      <c r="P4779" t="str">
        <f>VLOOKUP(O4779,Table13[],2)</f>
        <v>1 - 5</v>
      </c>
      <c r="Q4779" t="str">
        <f>INDEX(Table8[Column1],MATCH(R4779,Table8[Column2]))</f>
        <v>Maintained</v>
      </c>
      <c r="R4779">
        <v>78.284041639999998</v>
      </c>
      <c r="S4779">
        <f t="shared" si="149"/>
        <v>3.2618350683333337</v>
      </c>
      <c r="T4779" t="s">
        <v>19</v>
      </c>
    </row>
    <row r="4780" spans="1:20" x14ac:dyDescent="0.25">
      <c r="A4780">
        <v>4779</v>
      </c>
      <c r="B4780" t="s">
        <v>3990</v>
      </c>
      <c r="C4780" t="s">
        <v>93</v>
      </c>
      <c r="D4780" t="str">
        <f t="shared" si="148"/>
        <v>Hatfield William</v>
      </c>
      <c r="E4780" t="s">
        <v>22</v>
      </c>
      <c r="F4780" t="s">
        <v>101</v>
      </c>
      <c r="G4780" t="s">
        <v>2305</v>
      </c>
      <c r="H4780" t="s">
        <v>1826</v>
      </c>
      <c r="I4780" t="s">
        <v>101</v>
      </c>
      <c r="J4780" t="s">
        <v>19</v>
      </c>
      <c r="K4780" t="str">
        <f>INDEX(Table6[Column1],MATCH(L4780,Table6[Column2]))</f>
        <v>Adults</v>
      </c>
      <c r="L4780">
        <v>49.662748309999998</v>
      </c>
      <c r="M4780" t="str">
        <f>VLOOKUP(L4780,Table1[],2)</f>
        <v>40 - 49</v>
      </c>
      <c r="N4780" t="str">
        <f>INDEX(Table7[Column1],MATCH(O4780,Table7[Column2]))</f>
        <v>Learning Stage</v>
      </c>
      <c r="O4780">
        <v>3.4751247200000002</v>
      </c>
      <c r="P4780" t="str">
        <f>VLOOKUP(O4780,Table13[],2)</f>
        <v>1 - 5</v>
      </c>
      <c r="Q4780" t="str">
        <f>INDEX(Table8[Column1],MATCH(R4780,Table8[Column2]))</f>
        <v>Maintained</v>
      </c>
      <c r="R4780">
        <v>69.160031570000001</v>
      </c>
      <c r="S4780">
        <f t="shared" si="149"/>
        <v>2.8816679820833335</v>
      </c>
      <c r="T4780" t="s">
        <v>19</v>
      </c>
    </row>
    <row r="4781" spans="1:20" x14ac:dyDescent="0.25">
      <c r="A4781">
        <v>4780</v>
      </c>
      <c r="B4781" t="s">
        <v>267</v>
      </c>
      <c r="C4781" t="s">
        <v>4094</v>
      </c>
      <c r="D4781" t="str">
        <f t="shared" si="148"/>
        <v>Johnson Ma</v>
      </c>
      <c r="E4781" t="s">
        <v>15</v>
      </c>
      <c r="F4781" t="s">
        <v>38</v>
      </c>
      <c r="G4781" t="s">
        <v>2724</v>
      </c>
      <c r="H4781" t="s">
        <v>1863</v>
      </c>
      <c r="I4781" t="s">
        <v>38</v>
      </c>
      <c r="J4781" t="s">
        <v>19</v>
      </c>
      <c r="K4781" t="str">
        <f>INDEX(Table6[Column1],MATCH(L4781,Table6[Column2]))</f>
        <v>Young Adults</v>
      </c>
      <c r="L4781">
        <v>33.618408780000003</v>
      </c>
      <c r="M4781" t="str">
        <f>VLOOKUP(L4781,Table1[],2)</f>
        <v>30 - 39</v>
      </c>
      <c r="N4781" t="str">
        <f>INDEX(Table7[Column1],MATCH(O4781,Table7[Column2]))</f>
        <v>Learning Stage</v>
      </c>
      <c r="O4781">
        <v>5.562311459</v>
      </c>
      <c r="P4781" t="str">
        <f>VLOOKUP(O4781,Table13[],2)</f>
        <v>1 - 5</v>
      </c>
      <c r="Q4781" t="str">
        <f>INDEX(Table8[Column1],MATCH(R4781,Table8[Column2]))</f>
        <v>Scheduled</v>
      </c>
      <c r="R4781">
        <v>22.382280590000001</v>
      </c>
      <c r="S4781">
        <f t="shared" si="149"/>
        <v>0.93259502458333343</v>
      </c>
      <c r="T4781" t="s">
        <v>19</v>
      </c>
    </row>
    <row r="4782" spans="1:20" x14ac:dyDescent="0.25">
      <c r="A4782">
        <v>4781</v>
      </c>
      <c r="B4782" t="s">
        <v>1165</v>
      </c>
      <c r="C4782" t="s">
        <v>401</v>
      </c>
      <c r="D4782" t="str">
        <f t="shared" si="148"/>
        <v>Estrada Michael</v>
      </c>
      <c r="E4782" t="s">
        <v>22</v>
      </c>
      <c r="F4782" t="s">
        <v>358</v>
      </c>
      <c r="G4782" t="s">
        <v>820</v>
      </c>
      <c r="H4782" t="s">
        <v>821</v>
      </c>
      <c r="I4782" t="s">
        <v>358</v>
      </c>
      <c r="J4782" t="s">
        <v>19</v>
      </c>
      <c r="K4782" t="str">
        <f>INDEX(Table6[Column1],MATCH(L4782,Table6[Column2]))</f>
        <v>Adults</v>
      </c>
      <c r="L4782">
        <v>41.589489630000003</v>
      </c>
      <c r="M4782" t="str">
        <f>VLOOKUP(L4782,Table1[],2)</f>
        <v>40 - 49</v>
      </c>
      <c r="N4782" t="str">
        <f>INDEX(Table7[Column1],MATCH(O4782,Table7[Column2]))</f>
        <v>Learning Stage</v>
      </c>
      <c r="O4782">
        <v>4.1112539440000004</v>
      </c>
      <c r="P4782" t="str">
        <f>VLOOKUP(O4782,Table13[],2)</f>
        <v>1 - 5</v>
      </c>
      <c r="Q4782" t="str">
        <f>INDEX(Table8[Column1],MATCH(R4782,Table8[Column2]))</f>
        <v>Maintained</v>
      </c>
      <c r="R4782">
        <v>46.003751690000001</v>
      </c>
      <c r="S4782">
        <f t="shared" si="149"/>
        <v>1.9168229870833333</v>
      </c>
      <c r="T4782" t="s">
        <v>19</v>
      </c>
    </row>
    <row r="4783" spans="1:20" x14ac:dyDescent="0.25">
      <c r="A4783">
        <v>4782</v>
      </c>
      <c r="B4783" t="s">
        <v>904</v>
      </c>
      <c r="C4783" t="s">
        <v>548</v>
      </c>
      <c r="D4783" t="str">
        <f t="shared" si="148"/>
        <v>Brown Todd</v>
      </c>
      <c r="E4783" t="s">
        <v>22</v>
      </c>
      <c r="F4783" t="s">
        <v>121</v>
      </c>
      <c r="G4783" t="s">
        <v>2724</v>
      </c>
      <c r="H4783" t="s">
        <v>1863</v>
      </c>
      <c r="I4783" t="s">
        <v>121</v>
      </c>
      <c r="J4783" t="s">
        <v>19</v>
      </c>
      <c r="K4783" t="str">
        <f>INDEX(Table6[Column1],MATCH(L4783,Table6[Column2]))</f>
        <v>Youth</v>
      </c>
      <c r="L4783">
        <v>28.437110430000001</v>
      </c>
      <c r="M4783" t="str">
        <f>VLOOKUP(L4783,Table1[],2)</f>
        <v>20 - 29</v>
      </c>
      <c r="N4783" t="str">
        <f>INDEX(Table7[Column1],MATCH(O4783,Table7[Column2]))</f>
        <v>Fitting in Stage</v>
      </c>
      <c r="O4783">
        <v>6.1890864280000004</v>
      </c>
      <c r="P4783" t="str">
        <f>VLOOKUP(O4783,Table13[],2)</f>
        <v>6 - 10</v>
      </c>
      <c r="Q4783" t="str">
        <f>INDEX(Table8[Column1],MATCH(R4783,Table8[Column2]))</f>
        <v>Scheduled</v>
      </c>
      <c r="R4783">
        <v>5.9342002090000001</v>
      </c>
      <c r="S4783">
        <f t="shared" si="149"/>
        <v>0.24725834204166669</v>
      </c>
      <c r="T4783" t="s">
        <v>19</v>
      </c>
    </row>
    <row r="4784" spans="1:20" x14ac:dyDescent="0.25">
      <c r="A4784">
        <v>4783</v>
      </c>
      <c r="B4784" t="s">
        <v>4017</v>
      </c>
      <c r="C4784" t="s">
        <v>762</v>
      </c>
      <c r="D4784" t="str">
        <f t="shared" si="148"/>
        <v>Estes Walter</v>
      </c>
      <c r="E4784" t="s">
        <v>22</v>
      </c>
      <c r="F4784" t="s">
        <v>1236</v>
      </c>
      <c r="G4784" t="s">
        <v>17</v>
      </c>
      <c r="H4784" t="s">
        <v>18</v>
      </c>
      <c r="I4784" t="s">
        <v>54</v>
      </c>
      <c r="J4784" t="s">
        <v>19</v>
      </c>
      <c r="K4784" t="str">
        <f>INDEX(Table6[Column1],MATCH(L4784,Table6[Column2]))</f>
        <v>Elders</v>
      </c>
      <c r="L4784">
        <v>52.275430540000002</v>
      </c>
      <c r="M4784" t="str">
        <f>VLOOKUP(L4784,Table1[],2)</f>
        <v>50 - 59</v>
      </c>
      <c r="N4784" t="str">
        <f>INDEX(Table7[Column1],MATCH(O4784,Table7[Column2]))</f>
        <v>Learning Stage</v>
      </c>
      <c r="O4784">
        <v>4.3121016909999996</v>
      </c>
      <c r="P4784" t="str">
        <f>VLOOKUP(O4784,Table13[],2)</f>
        <v>1 - 5</v>
      </c>
      <c r="Q4784" t="str">
        <f>INDEX(Table8[Column1],MATCH(R4784,Table8[Column2]))</f>
        <v>Habitual</v>
      </c>
      <c r="R4784">
        <v>110.2688127</v>
      </c>
      <c r="S4784">
        <f t="shared" si="149"/>
        <v>4.5945338624999996</v>
      </c>
      <c r="T4784" t="s">
        <v>19</v>
      </c>
    </row>
    <row r="4785" spans="1:20" x14ac:dyDescent="0.25">
      <c r="A4785">
        <v>4784</v>
      </c>
      <c r="B4785" t="s">
        <v>1304</v>
      </c>
      <c r="C4785" t="s">
        <v>56</v>
      </c>
      <c r="D4785" t="str">
        <f t="shared" si="148"/>
        <v>Erickson James</v>
      </c>
      <c r="E4785" t="s">
        <v>22</v>
      </c>
      <c r="F4785" t="s">
        <v>169</v>
      </c>
      <c r="G4785" t="s">
        <v>17</v>
      </c>
      <c r="H4785" t="s">
        <v>18</v>
      </c>
      <c r="I4785" t="s">
        <v>169</v>
      </c>
      <c r="J4785" t="s">
        <v>19</v>
      </c>
      <c r="K4785" t="str">
        <f>INDEX(Table6[Column1],MATCH(L4785,Table6[Column2]))</f>
        <v>Elders</v>
      </c>
      <c r="L4785">
        <v>51.972570959999999</v>
      </c>
      <c r="M4785" t="str">
        <f>VLOOKUP(L4785,Table1[],2)</f>
        <v>50 - 59</v>
      </c>
      <c r="N4785" t="str">
        <f>INDEX(Table7[Column1],MATCH(O4785,Table7[Column2]))</f>
        <v>Learning Stage</v>
      </c>
      <c r="O4785">
        <v>1.9615559389999999</v>
      </c>
      <c r="P4785" t="str">
        <f>VLOOKUP(O4785,Table13[],2)</f>
        <v>1 - 5</v>
      </c>
      <c r="Q4785" t="str">
        <f>INDEX(Table8[Column1],MATCH(R4785,Table8[Column2]))</f>
        <v>Habitual</v>
      </c>
      <c r="R4785">
        <v>91.154846449999994</v>
      </c>
      <c r="S4785">
        <f t="shared" si="149"/>
        <v>3.7981186020833331</v>
      </c>
      <c r="T4785" t="s">
        <v>19</v>
      </c>
    </row>
    <row r="4786" spans="1:20" x14ac:dyDescent="0.25">
      <c r="A4786">
        <v>4785</v>
      </c>
      <c r="B4786" t="s">
        <v>2965</v>
      </c>
      <c r="C4786" t="s">
        <v>1354</v>
      </c>
      <c r="D4786" t="str">
        <f t="shared" si="148"/>
        <v>Bartholomew Sara</v>
      </c>
      <c r="E4786" t="s">
        <v>15</v>
      </c>
      <c r="F4786" t="s">
        <v>38</v>
      </c>
      <c r="G4786" t="s">
        <v>2724</v>
      </c>
      <c r="H4786" t="s">
        <v>1863</v>
      </c>
      <c r="I4786" t="s">
        <v>38</v>
      </c>
      <c r="J4786" t="s">
        <v>19</v>
      </c>
      <c r="K4786" t="str">
        <f>INDEX(Table6[Column1],MATCH(L4786,Table6[Column2]))</f>
        <v>Adults</v>
      </c>
      <c r="L4786">
        <v>41.71278993</v>
      </c>
      <c r="M4786" t="str">
        <f>VLOOKUP(L4786,Table1[],2)</f>
        <v>40 - 49</v>
      </c>
      <c r="N4786" t="str">
        <f>INDEX(Table7[Column1],MATCH(O4786,Table7[Column2]))</f>
        <v>Learning Stage</v>
      </c>
      <c r="O4786">
        <v>5.9607107910000003</v>
      </c>
      <c r="P4786" t="str">
        <f>VLOOKUP(O4786,Table13[],2)</f>
        <v>1 - 5</v>
      </c>
      <c r="Q4786" t="str">
        <f>INDEX(Table8[Column1],MATCH(R4786,Table8[Column2]))</f>
        <v>Maintained</v>
      </c>
      <c r="R4786">
        <v>73.050143120000001</v>
      </c>
      <c r="S4786">
        <f t="shared" si="149"/>
        <v>3.0437559633333331</v>
      </c>
      <c r="T4786" t="s">
        <v>19</v>
      </c>
    </row>
    <row r="4787" spans="1:20" x14ac:dyDescent="0.25">
      <c r="A4787">
        <v>4786</v>
      </c>
      <c r="B4787" t="s">
        <v>1312</v>
      </c>
      <c r="C4787" t="s">
        <v>52</v>
      </c>
      <c r="D4787" t="str">
        <f t="shared" si="148"/>
        <v>Scott John</v>
      </c>
      <c r="E4787" t="s">
        <v>22</v>
      </c>
      <c r="F4787" t="s">
        <v>33</v>
      </c>
      <c r="G4787" t="s">
        <v>17</v>
      </c>
      <c r="H4787" t="s">
        <v>18</v>
      </c>
      <c r="I4787" t="s">
        <v>33</v>
      </c>
      <c r="J4787" t="s">
        <v>19</v>
      </c>
      <c r="K4787" t="str">
        <f>INDEX(Table6[Column1],MATCH(L4787,Table6[Column2]))</f>
        <v>Young Adults</v>
      </c>
      <c r="L4787">
        <v>37.330410180000001</v>
      </c>
      <c r="M4787" t="str">
        <f>VLOOKUP(L4787,Table1[],2)</f>
        <v>30 - 39</v>
      </c>
      <c r="N4787" t="str">
        <f>INDEX(Table7[Column1],MATCH(O4787,Table7[Column2]))</f>
        <v>Learning Stage</v>
      </c>
      <c r="O4787">
        <v>2.5408435119999999</v>
      </c>
      <c r="P4787" t="str">
        <f>VLOOKUP(O4787,Table13[],2)</f>
        <v>1 - 5</v>
      </c>
      <c r="Q4787" t="str">
        <f>INDEX(Table8[Column1],MATCH(R4787,Table8[Column2]))</f>
        <v>Scheduled</v>
      </c>
      <c r="R4787">
        <v>35.384271210000001</v>
      </c>
      <c r="S4787">
        <f t="shared" si="149"/>
        <v>1.4743446337500001</v>
      </c>
      <c r="T4787" t="s">
        <v>19</v>
      </c>
    </row>
    <row r="4788" spans="1:20" x14ac:dyDescent="0.25">
      <c r="A4788">
        <v>4787</v>
      </c>
      <c r="B4788" t="s">
        <v>1291</v>
      </c>
      <c r="C4788" t="s">
        <v>751</v>
      </c>
      <c r="D4788" t="str">
        <f t="shared" si="148"/>
        <v>Ramirez Jose</v>
      </c>
      <c r="E4788" t="s">
        <v>22</v>
      </c>
      <c r="F4788" t="s">
        <v>30</v>
      </c>
      <c r="G4788" t="s">
        <v>611</v>
      </c>
      <c r="H4788" t="s">
        <v>612</v>
      </c>
      <c r="I4788" t="s">
        <v>30</v>
      </c>
      <c r="J4788" t="s">
        <v>19</v>
      </c>
      <c r="K4788" t="str">
        <f>INDEX(Table6[Column1],MATCH(L4788,Table6[Column2]))</f>
        <v>Adults</v>
      </c>
      <c r="L4788">
        <v>43.065648420000002</v>
      </c>
      <c r="M4788" t="str">
        <f>VLOOKUP(L4788,Table1[],2)</f>
        <v>40 - 49</v>
      </c>
      <c r="N4788" t="str">
        <f>INDEX(Table7[Column1],MATCH(O4788,Table7[Column2]))</f>
        <v>Learning Stage</v>
      </c>
      <c r="O4788">
        <v>4.8274014129999996</v>
      </c>
      <c r="P4788" t="str">
        <f>VLOOKUP(O4788,Table13[],2)</f>
        <v>1 - 5</v>
      </c>
      <c r="Q4788" t="str">
        <f>INDEX(Table8[Column1],MATCH(R4788,Table8[Column2]))</f>
        <v>Maintained</v>
      </c>
      <c r="R4788">
        <v>40.854838700000002</v>
      </c>
      <c r="S4788">
        <f t="shared" si="149"/>
        <v>1.7022849458333336</v>
      </c>
      <c r="T4788" t="s">
        <v>19</v>
      </c>
    </row>
    <row r="4789" spans="1:20" x14ac:dyDescent="0.25">
      <c r="A4789">
        <v>4788</v>
      </c>
      <c r="B4789" t="s">
        <v>2170</v>
      </c>
      <c r="C4789" t="s">
        <v>842</v>
      </c>
      <c r="D4789" t="str">
        <f t="shared" si="148"/>
        <v>Eddy Leslie</v>
      </c>
      <c r="E4789" t="s">
        <v>15</v>
      </c>
      <c r="F4789" t="s">
        <v>38</v>
      </c>
      <c r="G4789" t="s">
        <v>2724</v>
      </c>
      <c r="H4789" t="s">
        <v>1863</v>
      </c>
      <c r="I4789" t="s">
        <v>38</v>
      </c>
      <c r="J4789" t="s">
        <v>19</v>
      </c>
      <c r="K4789" t="str">
        <f>INDEX(Table6[Column1],MATCH(L4789,Table6[Column2]))</f>
        <v>Adults</v>
      </c>
      <c r="L4789">
        <v>44.64812276</v>
      </c>
      <c r="M4789" t="str">
        <f>VLOOKUP(L4789,Table1[],2)</f>
        <v>40 - 49</v>
      </c>
      <c r="N4789" t="str">
        <f>INDEX(Table7[Column1],MATCH(O4789,Table7[Column2]))</f>
        <v>Learning Stage</v>
      </c>
      <c r="O4789">
        <v>5.9101958489999999</v>
      </c>
      <c r="P4789" t="str">
        <f>VLOOKUP(O4789,Table13[],2)</f>
        <v>1 - 5</v>
      </c>
      <c r="Q4789" t="str">
        <f>INDEX(Table8[Column1],MATCH(R4789,Table8[Column2]))</f>
        <v>Maintained</v>
      </c>
      <c r="R4789">
        <v>45.017301150000002</v>
      </c>
      <c r="S4789">
        <f t="shared" si="149"/>
        <v>1.8757208812500001</v>
      </c>
      <c r="T4789" t="s">
        <v>19</v>
      </c>
    </row>
    <row r="4790" spans="1:20" x14ac:dyDescent="0.25">
      <c r="A4790">
        <v>4789</v>
      </c>
      <c r="B4790" t="s">
        <v>4095</v>
      </c>
      <c r="C4790" t="s">
        <v>1764</v>
      </c>
      <c r="D4790" t="str">
        <f t="shared" si="148"/>
        <v>Ewing Courtney</v>
      </c>
      <c r="E4790" t="s">
        <v>22</v>
      </c>
      <c r="F4790" t="s">
        <v>176</v>
      </c>
      <c r="G4790" t="s">
        <v>2305</v>
      </c>
      <c r="H4790" t="s">
        <v>1826</v>
      </c>
      <c r="I4790" t="s">
        <v>134</v>
      </c>
      <c r="J4790" t="s">
        <v>19</v>
      </c>
      <c r="K4790" t="str">
        <f>INDEX(Table6[Column1],MATCH(L4790,Table6[Column2]))</f>
        <v>Adults</v>
      </c>
      <c r="L4790">
        <v>46.06213623</v>
      </c>
      <c r="M4790" t="str">
        <f>VLOOKUP(L4790,Table1[],2)</f>
        <v>40 - 49</v>
      </c>
      <c r="N4790" t="str">
        <f>INDEX(Table7[Column1],MATCH(O4790,Table7[Column2]))</f>
        <v>Learning Stage</v>
      </c>
      <c r="O4790">
        <v>2.6948369780000001</v>
      </c>
      <c r="P4790" t="str">
        <f>VLOOKUP(O4790,Table13[],2)</f>
        <v>1 - 5</v>
      </c>
      <c r="Q4790" t="str">
        <f>INDEX(Table8[Column1],MATCH(R4790,Table8[Column2]))</f>
        <v>Scheduled</v>
      </c>
      <c r="R4790">
        <v>27.98952637</v>
      </c>
      <c r="S4790">
        <f t="shared" si="149"/>
        <v>1.1662302654166667</v>
      </c>
      <c r="T4790" t="s">
        <v>19</v>
      </c>
    </row>
    <row r="4791" spans="1:20" x14ac:dyDescent="0.25">
      <c r="A4791">
        <v>4790</v>
      </c>
      <c r="B4791" t="s">
        <v>34</v>
      </c>
      <c r="C4791" t="s">
        <v>1024</v>
      </c>
      <c r="D4791" t="str">
        <f t="shared" si="148"/>
        <v>Jones Clarence</v>
      </c>
      <c r="E4791" t="s">
        <v>22</v>
      </c>
      <c r="F4791" t="s">
        <v>30</v>
      </c>
      <c r="G4791" t="s">
        <v>611</v>
      </c>
      <c r="H4791" t="s">
        <v>612</v>
      </c>
      <c r="I4791" t="s">
        <v>30</v>
      </c>
      <c r="J4791" t="s">
        <v>19</v>
      </c>
      <c r="K4791" t="str">
        <f>INDEX(Table6[Column1],MATCH(L4791,Table6[Column2]))</f>
        <v>Young Adults</v>
      </c>
      <c r="L4791">
        <v>34.022505799999998</v>
      </c>
      <c r="M4791" t="str">
        <f>VLOOKUP(L4791,Table1[],2)</f>
        <v>30 - 39</v>
      </c>
      <c r="N4791" t="str">
        <f>INDEX(Table7[Column1],MATCH(O4791,Table7[Column2]))</f>
        <v>Learning Stage</v>
      </c>
      <c r="O4791">
        <v>4.7791639180000001</v>
      </c>
      <c r="P4791" t="str">
        <f>VLOOKUP(O4791,Table13[],2)</f>
        <v>1 - 5</v>
      </c>
      <c r="Q4791" t="str">
        <f>INDEX(Table8[Column1],MATCH(R4791,Table8[Column2]))</f>
        <v>Scheduled</v>
      </c>
      <c r="R4791">
        <v>0</v>
      </c>
      <c r="S4791">
        <f t="shared" si="149"/>
        <v>0</v>
      </c>
      <c r="T4791" t="s">
        <v>19</v>
      </c>
    </row>
    <row r="4792" spans="1:20" x14ac:dyDescent="0.25">
      <c r="A4792">
        <v>4791</v>
      </c>
      <c r="B4792" t="s">
        <v>47</v>
      </c>
      <c r="C4792" t="s">
        <v>3274</v>
      </c>
      <c r="D4792" t="str">
        <f t="shared" si="148"/>
        <v>Smith Oscar</v>
      </c>
      <c r="E4792" t="s">
        <v>22</v>
      </c>
      <c r="F4792" t="s">
        <v>1231</v>
      </c>
      <c r="G4792" t="s">
        <v>17</v>
      </c>
      <c r="H4792" t="s">
        <v>18</v>
      </c>
      <c r="I4792" t="s">
        <v>87</v>
      </c>
      <c r="J4792" t="s">
        <v>19</v>
      </c>
      <c r="K4792" t="str">
        <f>INDEX(Table6[Column1],MATCH(L4792,Table6[Column2]))</f>
        <v>Elders</v>
      </c>
      <c r="L4792">
        <v>52.663155850000003</v>
      </c>
      <c r="M4792" t="str">
        <f>VLOOKUP(L4792,Table1[],2)</f>
        <v>50 - 59</v>
      </c>
      <c r="N4792" t="str">
        <f>INDEX(Table7[Column1],MATCH(O4792,Table7[Column2]))</f>
        <v>Learning Stage</v>
      </c>
      <c r="O4792">
        <v>3.8791329999999999</v>
      </c>
      <c r="P4792" t="str">
        <f>VLOOKUP(O4792,Table13[],2)</f>
        <v>1 - 5</v>
      </c>
      <c r="Q4792" t="str">
        <f>INDEX(Table8[Column1],MATCH(R4792,Table8[Column2]))</f>
        <v>Excused</v>
      </c>
      <c r="R4792">
        <v>156.4012251</v>
      </c>
      <c r="S4792">
        <f t="shared" si="149"/>
        <v>6.5167177125000002</v>
      </c>
      <c r="T4792" t="s">
        <v>19</v>
      </c>
    </row>
    <row r="4793" spans="1:20" x14ac:dyDescent="0.25">
      <c r="A4793">
        <v>4792</v>
      </c>
      <c r="B4793" t="s">
        <v>4096</v>
      </c>
      <c r="C4793" t="s">
        <v>4097</v>
      </c>
      <c r="D4793" t="str">
        <f t="shared" si="148"/>
        <v>Johansen Charise</v>
      </c>
      <c r="E4793" t="s">
        <v>15</v>
      </c>
      <c r="F4793" t="s">
        <v>2810</v>
      </c>
      <c r="G4793" t="s">
        <v>1060</v>
      </c>
      <c r="H4793" t="s">
        <v>1061</v>
      </c>
      <c r="I4793" t="s">
        <v>788</v>
      </c>
      <c r="J4793" t="s">
        <v>19</v>
      </c>
      <c r="K4793" t="str">
        <f>INDEX(Table6[Column1],MATCH(L4793,Table6[Column2]))</f>
        <v>Youth</v>
      </c>
      <c r="L4793">
        <v>27.839793719999999</v>
      </c>
      <c r="M4793" t="str">
        <f>VLOOKUP(L4793,Table1[],2)</f>
        <v>20 - 29</v>
      </c>
      <c r="N4793" t="str">
        <f>INDEX(Table7[Column1],MATCH(O4793,Table7[Column2]))</f>
        <v>Learning Stage</v>
      </c>
      <c r="O4793">
        <v>5.1723947089999998</v>
      </c>
      <c r="P4793" t="str">
        <f>VLOOKUP(O4793,Table13[],2)</f>
        <v>1 - 5</v>
      </c>
      <c r="Q4793" t="str">
        <f>INDEX(Table8[Column1],MATCH(R4793,Table8[Column2]))</f>
        <v>Scheduled</v>
      </c>
      <c r="R4793">
        <v>0</v>
      </c>
      <c r="S4793">
        <f t="shared" si="149"/>
        <v>0</v>
      </c>
      <c r="T4793" t="s">
        <v>19</v>
      </c>
    </row>
    <row r="4794" spans="1:20" x14ac:dyDescent="0.25">
      <c r="A4794">
        <v>4793</v>
      </c>
      <c r="B4794" t="s">
        <v>4098</v>
      </c>
      <c r="C4794" t="s">
        <v>920</v>
      </c>
      <c r="D4794" t="str">
        <f t="shared" si="148"/>
        <v>Stolte Nick</v>
      </c>
      <c r="E4794" t="s">
        <v>22</v>
      </c>
      <c r="F4794" t="s">
        <v>33</v>
      </c>
      <c r="G4794" t="s">
        <v>17</v>
      </c>
      <c r="H4794" t="s">
        <v>18</v>
      </c>
      <c r="I4794" t="s">
        <v>33</v>
      </c>
      <c r="J4794" t="s">
        <v>19</v>
      </c>
      <c r="K4794" t="str">
        <f>INDEX(Table6[Column1],MATCH(L4794,Table6[Column2]))</f>
        <v>Elders</v>
      </c>
      <c r="L4794">
        <v>51.122055179999997</v>
      </c>
      <c r="M4794" t="str">
        <f>VLOOKUP(L4794,Table1[],2)</f>
        <v>50 - 59</v>
      </c>
      <c r="N4794" t="str">
        <f>INDEX(Table7[Column1],MATCH(O4794,Table7[Column2]))</f>
        <v>Learning Stage</v>
      </c>
      <c r="O4794">
        <v>4.5649217340000003</v>
      </c>
      <c r="P4794" t="str">
        <f>VLOOKUP(O4794,Table13[],2)</f>
        <v>1 - 5</v>
      </c>
      <c r="Q4794" t="str">
        <f>INDEX(Table8[Column1],MATCH(R4794,Table8[Column2]))</f>
        <v>Habitual</v>
      </c>
      <c r="R4794">
        <v>83.690490269999998</v>
      </c>
      <c r="S4794">
        <f t="shared" si="149"/>
        <v>3.4871037612499998</v>
      </c>
      <c r="T4794" t="s">
        <v>19</v>
      </c>
    </row>
    <row r="4795" spans="1:20" x14ac:dyDescent="0.25">
      <c r="A4795">
        <v>4794</v>
      </c>
      <c r="B4795" t="s">
        <v>4099</v>
      </c>
      <c r="C4795" t="s">
        <v>210</v>
      </c>
      <c r="D4795" t="str">
        <f t="shared" si="148"/>
        <v>Dolezal Kenneth</v>
      </c>
      <c r="E4795" t="s">
        <v>22</v>
      </c>
      <c r="F4795" t="s">
        <v>127</v>
      </c>
      <c r="G4795" t="s">
        <v>2305</v>
      </c>
      <c r="H4795" t="s">
        <v>1826</v>
      </c>
      <c r="I4795" t="s">
        <v>127</v>
      </c>
      <c r="J4795" t="s">
        <v>19</v>
      </c>
      <c r="K4795" t="str">
        <f>INDEX(Table6[Column1],MATCH(L4795,Table6[Column2]))</f>
        <v>Adults</v>
      </c>
      <c r="L4795">
        <v>40.352465309999999</v>
      </c>
      <c r="M4795" t="str">
        <f>VLOOKUP(L4795,Table1[],2)</f>
        <v>40 - 49</v>
      </c>
      <c r="N4795" t="str">
        <f>INDEX(Table7[Column1],MATCH(O4795,Table7[Column2]))</f>
        <v>Learning Stage</v>
      </c>
      <c r="O4795">
        <v>4.6228375540000002</v>
      </c>
      <c r="P4795" t="str">
        <f>VLOOKUP(O4795,Table13[],2)</f>
        <v>1 - 5</v>
      </c>
      <c r="Q4795" t="str">
        <f>INDEX(Table8[Column1],MATCH(R4795,Table8[Column2]))</f>
        <v>Habitual</v>
      </c>
      <c r="R4795">
        <v>85.988635849999994</v>
      </c>
      <c r="S4795">
        <f t="shared" si="149"/>
        <v>3.5828598270833329</v>
      </c>
      <c r="T4795" t="s">
        <v>19</v>
      </c>
    </row>
    <row r="4796" spans="1:20" x14ac:dyDescent="0.25">
      <c r="A4796">
        <v>4795</v>
      </c>
      <c r="B4796" t="s">
        <v>1055</v>
      </c>
      <c r="C4796" t="s">
        <v>401</v>
      </c>
      <c r="D4796" t="str">
        <f t="shared" si="148"/>
        <v>Washington Michael</v>
      </c>
      <c r="E4796" t="s">
        <v>22</v>
      </c>
      <c r="F4796" t="s">
        <v>127</v>
      </c>
      <c r="G4796" t="s">
        <v>2305</v>
      </c>
      <c r="H4796" t="s">
        <v>1826</v>
      </c>
      <c r="I4796" t="s">
        <v>127</v>
      </c>
      <c r="J4796" t="s">
        <v>19</v>
      </c>
      <c r="K4796" t="str">
        <f>INDEX(Table6[Column1],MATCH(L4796,Table6[Column2]))</f>
        <v>Elders</v>
      </c>
      <c r="L4796">
        <v>53.97751701</v>
      </c>
      <c r="M4796" t="str">
        <f>VLOOKUP(L4796,Table1[],2)</f>
        <v>50 - 59</v>
      </c>
      <c r="N4796" t="str">
        <f>INDEX(Table7[Column1],MATCH(O4796,Table7[Column2]))</f>
        <v>Learning Stage</v>
      </c>
      <c r="O4796">
        <v>5.5183109440000004</v>
      </c>
      <c r="P4796" t="str">
        <f>VLOOKUP(O4796,Table13[],2)</f>
        <v>1 - 5</v>
      </c>
      <c r="Q4796" t="str">
        <f>INDEX(Table8[Column1],MATCH(R4796,Table8[Column2]))</f>
        <v>Maintained</v>
      </c>
      <c r="R4796">
        <v>57.163470830000001</v>
      </c>
      <c r="S4796">
        <f t="shared" si="149"/>
        <v>2.3818112845833332</v>
      </c>
      <c r="T4796" t="s">
        <v>19</v>
      </c>
    </row>
    <row r="4797" spans="1:20" x14ac:dyDescent="0.25">
      <c r="A4797">
        <v>4796</v>
      </c>
      <c r="B4797" t="s">
        <v>1304</v>
      </c>
      <c r="C4797" t="s">
        <v>2856</v>
      </c>
      <c r="D4797" t="str">
        <f t="shared" si="148"/>
        <v>Erickson Sophia</v>
      </c>
      <c r="E4797" t="s">
        <v>15</v>
      </c>
      <c r="F4797" t="s">
        <v>38</v>
      </c>
      <c r="G4797" t="s">
        <v>2724</v>
      </c>
      <c r="H4797" t="s">
        <v>1863</v>
      </c>
      <c r="I4797" t="s">
        <v>38</v>
      </c>
      <c r="J4797" t="s">
        <v>19</v>
      </c>
      <c r="K4797" t="str">
        <f>INDEX(Table6[Column1],MATCH(L4797,Table6[Column2]))</f>
        <v>Adults</v>
      </c>
      <c r="L4797">
        <v>42.42711954</v>
      </c>
      <c r="M4797" t="str">
        <f>VLOOKUP(L4797,Table1[],2)</f>
        <v>40 - 49</v>
      </c>
      <c r="N4797" t="str">
        <f>INDEX(Table7[Column1],MATCH(O4797,Table7[Column2]))</f>
        <v>Learning Stage</v>
      </c>
      <c r="O4797">
        <v>4.6102402659999999</v>
      </c>
      <c r="P4797" t="str">
        <f>VLOOKUP(O4797,Table13[],2)</f>
        <v>1 - 5</v>
      </c>
      <c r="Q4797" t="str">
        <f>INDEX(Table8[Column1],MATCH(R4797,Table8[Column2]))</f>
        <v>Excused</v>
      </c>
      <c r="R4797">
        <v>125.0627928</v>
      </c>
      <c r="S4797">
        <f t="shared" si="149"/>
        <v>5.2109496999999996</v>
      </c>
      <c r="T4797" t="s">
        <v>19</v>
      </c>
    </row>
    <row r="4798" spans="1:20" x14ac:dyDescent="0.25">
      <c r="A4798">
        <v>4797</v>
      </c>
      <c r="B4798" t="s">
        <v>1151</v>
      </c>
      <c r="C4798" t="s">
        <v>3798</v>
      </c>
      <c r="D4798" t="str">
        <f t="shared" si="148"/>
        <v>Stephens Cody</v>
      </c>
      <c r="E4798" t="s">
        <v>22</v>
      </c>
      <c r="F4798" t="s">
        <v>788</v>
      </c>
      <c r="G4798" t="s">
        <v>2305</v>
      </c>
      <c r="H4798" t="s">
        <v>1826</v>
      </c>
      <c r="I4798" t="s">
        <v>788</v>
      </c>
      <c r="J4798" t="s">
        <v>19</v>
      </c>
      <c r="K4798" t="str">
        <f>INDEX(Table6[Column1],MATCH(L4798,Table6[Column2]))</f>
        <v>Young Adults</v>
      </c>
      <c r="L4798">
        <v>32.265801070000002</v>
      </c>
      <c r="M4798" t="str">
        <f>VLOOKUP(L4798,Table1[],2)</f>
        <v>30 - 39</v>
      </c>
      <c r="N4798" t="str">
        <f>INDEX(Table7[Column1],MATCH(O4798,Table7[Column2]))</f>
        <v>Learning Stage</v>
      </c>
      <c r="O4798">
        <v>4.9673107669999998</v>
      </c>
      <c r="P4798" t="str">
        <f>VLOOKUP(O4798,Table13[],2)</f>
        <v>1 - 5</v>
      </c>
      <c r="Q4798" t="str">
        <f>INDEX(Table8[Column1],MATCH(R4798,Table8[Column2]))</f>
        <v>Scheduled</v>
      </c>
      <c r="R4798">
        <v>1.198713404</v>
      </c>
      <c r="S4798">
        <f t="shared" si="149"/>
        <v>4.994639183333334E-2</v>
      </c>
      <c r="T4798" t="s">
        <v>19</v>
      </c>
    </row>
    <row r="4799" spans="1:20" x14ac:dyDescent="0.25">
      <c r="A4799">
        <v>4798</v>
      </c>
      <c r="B4799" t="s">
        <v>479</v>
      </c>
      <c r="C4799" t="s">
        <v>2129</v>
      </c>
      <c r="D4799" t="str">
        <f t="shared" si="148"/>
        <v>Dunn Hope</v>
      </c>
      <c r="E4799" t="s">
        <v>15</v>
      </c>
      <c r="F4799" t="s">
        <v>30</v>
      </c>
      <c r="G4799" t="s">
        <v>611</v>
      </c>
      <c r="H4799" t="s">
        <v>612</v>
      </c>
      <c r="I4799" t="s">
        <v>30</v>
      </c>
      <c r="J4799" t="s">
        <v>19</v>
      </c>
      <c r="K4799" t="str">
        <f>INDEX(Table6[Column1],MATCH(L4799,Table6[Column2]))</f>
        <v>Adults</v>
      </c>
      <c r="L4799">
        <v>48.516829710000003</v>
      </c>
      <c r="M4799" t="str">
        <f>VLOOKUP(L4799,Table1[],2)</f>
        <v>40 - 49</v>
      </c>
      <c r="N4799" t="str">
        <f>INDEX(Table7[Column1],MATCH(O4799,Table7[Column2]))</f>
        <v>Learning Stage</v>
      </c>
      <c r="O4799">
        <v>2.7209213559999998</v>
      </c>
      <c r="P4799" t="str">
        <f>VLOOKUP(O4799,Table13[],2)</f>
        <v>1 - 5</v>
      </c>
      <c r="Q4799" t="str">
        <f>INDEX(Table8[Column1],MATCH(R4799,Table8[Column2]))</f>
        <v>Habitual</v>
      </c>
      <c r="R4799">
        <v>91.052637910000001</v>
      </c>
      <c r="S4799">
        <f t="shared" si="149"/>
        <v>3.7938599129166666</v>
      </c>
      <c r="T4799" t="s">
        <v>19</v>
      </c>
    </row>
    <row r="4800" spans="1:20" x14ac:dyDescent="0.25">
      <c r="A4800">
        <v>4799</v>
      </c>
      <c r="B4800" t="s">
        <v>2803</v>
      </c>
      <c r="C4800" t="s">
        <v>4100</v>
      </c>
      <c r="D4800" t="str">
        <f t="shared" si="148"/>
        <v>Gordon Quincy</v>
      </c>
      <c r="E4800" t="s">
        <v>22</v>
      </c>
      <c r="F4800" t="s">
        <v>33</v>
      </c>
      <c r="G4800" t="s">
        <v>17</v>
      </c>
      <c r="H4800" t="s">
        <v>18</v>
      </c>
      <c r="I4800" t="s">
        <v>33</v>
      </c>
      <c r="J4800" t="s">
        <v>19</v>
      </c>
      <c r="K4800" t="str">
        <f>INDEX(Table6[Column1],MATCH(L4800,Table6[Column2]))</f>
        <v>Adults</v>
      </c>
      <c r="L4800">
        <v>42.50071629</v>
      </c>
      <c r="M4800" t="str">
        <f>VLOOKUP(L4800,Table1[],2)</f>
        <v>40 - 49</v>
      </c>
      <c r="N4800" t="str">
        <f>INDEX(Table7[Column1],MATCH(O4800,Table7[Column2]))</f>
        <v>Learning Stage</v>
      </c>
      <c r="O4800">
        <v>4.1795869259999998</v>
      </c>
      <c r="P4800" t="str">
        <f>VLOOKUP(O4800,Table13[],2)</f>
        <v>1 - 5</v>
      </c>
      <c r="Q4800" t="str">
        <f>INDEX(Table8[Column1],MATCH(R4800,Table8[Column2]))</f>
        <v>Maintained</v>
      </c>
      <c r="R4800">
        <v>55.862962029999998</v>
      </c>
      <c r="S4800">
        <f t="shared" si="149"/>
        <v>2.3276234179166666</v>
      </c>
      <c r="T4800" t="s">
        <v>19</v>
      </c>
    </row>
    <row r="4801" spans="1:20" x14ac:dyDescent="0.25">
      <c r="A4801">
        <v>4800</v>
      </c>
      <c r="B4801" t="s">
        <v>4101</v>
      </c>
      <c r="C4801" t="s">
        <v>1191</v>
      </c>
      <c r="D4801" t="str">
        <f t="shared" si="148"/>
        <v>Beauchesne Crystal</v>
      </c>
      <c r="E4801" t="s">
        <v>15</v>
      </c>
      <c r="F4801" t="s">
        <v>439</v>
      </c>
      <c r="G4801" t="s">
        <v>1060</v>
      </c>
      <c r="H4801" t="s">
        <v>1061</v>
      </c>
      <c r="I4801" t="s">
        <v>439</v>
      </c>
      <c r="J4801" t="s">
        <v>19</v>
      </c>
      <c r="K4801" t="str">
        <f>INDEX(Table6[Column1],MATCH(L4801,Table6[Column2]))</f>
        <v>Adults</v>
      </c>
      <c r="L4801">
        <v>40.280678369999997</v>
      </c>
      <c r="M4801" t="str">
        <f>VLOOKUP(L4801,Table1[],2)</f>
        <v>40 - 49</v>
      </c>
      <c r="N4801" t="str">
        <f>INDEX(Table7[Column1],MATCH(O4801,Table7[Column2]))</f>
        <v>Fitting in Stage</v>
      </c>
      <c r="O4801">
        <v>6.220655679</v>
      </c>
      <c r="P4801" t="str">
        <f>VLOOKUP(O4801,Table13[],2)</f>
        <v>6 - 10</v>
      </c>
      <c r="Q4801" t="str">
        <f>INDEX(Table8[Column1],MATCH(R4801,Table8[Column2]))</f>
        <v>Maintained</v>
      </c>
      <c r="R4801">
        <v>58.794054299999999</v>
      </c>
      <c r="S4801">
        <f t="shared" si="149"/>
        <v>2.4497522624999997</v>
      </c>
      <c r="T4801" t="s">
        <v>19</v>
      </c>
    </row>
    <row r="4802" spans="1:20" x14ac:dyDescent="0.25">
      <c r="A4802">
        <v>4801</v>
      </c>
      <c r="B4802" t="s">
        <v>1403</v>
      </c>
      <c r="C4802" t="s">
        <v>2979</v>
      </c>
      <c r="D4802" t="str">
        <f t="shared" si="148"/>
        <v>Whitehead Randi</v>
      </c>
      <c r="E4802" t="s">
        <v>15</v>
      </c>
      <c r="F4802" t="s">
        <v>33</v>
      </c>
      <c r="G4802" t="s">
        <v>17</v>
      </c>
      <c r="H4802" t="s">
        <v>18</v>
      </c>
      <c r="I4802" t="s">
        <v>33</v>
      </c>
      <c r="J4802" t="s">
        <v>19</v>
      </c>
      <c r="K4802" t="str">
        <f>INDEX(Table6[Column1],MATCH(L4802,Table6[Column2]))</f>
        <v>Adults</v>
      </c>
      <c r="L4802">
        <v>46.89594237</v>
      </c>
      <c r="M4802" t="str">
        <f>VLOOKUP(L4802,Table1[],2)</f>
        <v>40 - 49</v>
      </c>
      <c r="N4802" t="str">
        <f>INDEX(Table7[Column1],MATCH(O4802,Table7[Column2]))</f>
        <v>Learning Stage</v>
      </c>
      <c r="O4802">
        <v>5.3274752220000003</v>
      </c>
      <c r="P4802" t="str">
        <f>VLOOKUP(O4802,Table13[],2)</f>
        <v>1 - 5</v>
      </c>
      <c r="Q4802" t="str">
        <f>INDEX(Table8[Column1],MATCH(R4802,Table8[Column2]))</f>
        <v>Habitual</v>
      </c>
      <c r="R4802">
        <v>101.9064762</v>
      </c>
      <c r="S4802">
        <f t="shared" si="149"/>
        <v>4.246103175</v>
      </c>
      <c r="T4802" t="s">
        <v>19</v>
      </c>
    </row>
    <row r="4803" spans="1:20" x14ac:dyDescent="0.25">
      <c r="A4803">
        <v>4802</v>
      </c>
      <c r="B4803" t="s">
        <v>61</v>
      </c>
      <c r="C4803" t="s">
        <v>335</v>
      </c>
      <c r="D4803" t="str">
        <f t="shared" ref="D4803:D4866" si="150">CONCATENATE(B4803, " ",C4803)</f>
        <v>Bell Doris</v>
      </c>
      <c r="E4803" t="s">
        <v>15</v>
      </c>
      <c r="F4803" t="s">
        <v>38</v>
      </c>
      <c r="G4803" t="s">
        <v>2724</v>
      </c>
      <c r="H4803" t="s">
        <v>1863</v>
      </c>
      <c r="I4803" t="s">
        <v>38</v>
      </c>
      <c r="J4803" t="s">
        <v>19</v>
      </c>
      <c r="K4803" t="str">
        <f>INDEX(Table6[Column1],MATCH(L4803,Table6[Column2]))</f>
        <v>Youth</v>
      </c>
      <c r="L4803">
        <v>27.878756460000002</v>
      </c>
      <c r="M4803" t="str">
        <f>VLOOKUP(L4803,Table1[],2)</f>
        <v>20 - 29</v>
      </c>
      <c r="N4803" t="str">
        <f>INDEX(Table7[Column1],MATCH(O4803,Table7[Column2]))</f>
        <v>Learning Stage</v>
      </c>
      <c r="O4803">
        <v>1.853009769</v>
      </c>
      <c r="P4803" t="str">
        <f>VLOOKUP(O4803,Table13[],2)</f>
        <v>1 - 5</v>
      </c>
      <c r="Q4803" t="str">
        <f>INDEX(Table8[Column1],MATCH(R4803,Table8[Column2]))</f>
        <v>Scheduled</v>
      </c>
      <c r="R4803">
        <v>10.60259595</v>
      </c>
      <c r="S4803">
        <f t="shared" ref="S4803:S4866" si="151">CONVERT(R4803,"hr","day")</f>
        <v>0.44177483125</v>
      </c>
      <c r="T4803" t="s">
        <v>19</v>
      </c>
    </row>
    <row r="4804" spans="1:20" x14ac:dyDescent="0.25">
      <c r="A4804">
        <v>4803</v>
      </c>
      <c r="B4804" t="s">
        <v>2381</v>
      </c>
      <c r="C4804" t="s">
        <v>314</v>
      </c>
      <c r="D4804" t="str">
        <f t="shared" si="150"/>
        <v>Ricks Brian</v>
      </c>
      <c r="E4804" t="s">
        <v>22</v>
      </c>
      <c r="F4804" t="s">
        <v>358</v>
      </c>
      <c r="G4804" t="s">
        <v>820</v>
      </c>
      <c r="H4804" t="s">
        <v>821</v>
      </c>
      <c r="I4804" t="s">
        <v>358</v>
      </c>
      <c r="J4804" t="s">
        <v>19</v>
      </c>
      <c r="K4804" t="str">
        <f>INDEX(Table6[Column1],MATCH(L4804,Table6[Column2]))</f>
        <v>Young Adults</v>
      </c>
      <c r="L4804">
        <v>30.680029309999998</v>
      </c>
      <c r="M4804" t="str">
        <f>VLOOKUP(L4804,Table1[],2)</f>
        <v>30 - 39</v>
      </c>
      <c r="N4804" t="str">
        <f>INDEX(Table7[Column1],MATCH(O4804,Table7[Column2]))</f>
        <v>Learning Stage</v>
      </c>
      <c r="O4804">
        <v>5.0598424599999996</v>
      </c>
      <c r="P4804" t="str">
        <f>VLOOKUP(O4804,Table13[],2)</f>
        <v>1 - 5</v>
      </c>
      <c r="Q4804" t="str">
        <f>INDEX(Table8[Column1],MATCH(R4804,Table8[Column2]))</f>
        <v>Scheduled</v>
      </c>
      <c r="R4804">
        <v>0</v>
      </c>
      <c r="S4804">
        <f t="shared" si="151"/>
        <v>0</v>
      </c>
      <c r="T4804" t="s">
        <v>19</v>
      </c>
    </row>
    <row r="4805" spans="1:20" x14ac:dyDescent="0.25">
      <c r="A4805">
        <v>4804</v>
      </c>
      <c r="B4805" t="s">
        <v>47</v>
      </c>
      <c r="C4805" t="s">
        <v>3920</v>
      </c>
      <c r="D4805" t="str">
        <f t="shared" si="150"/>
        <v>Smith Cedric</v>
      </c>
      <c r="E4805" t="s">
        <v>22</v>
      </c>
      <c r="F4805" t="s">
        <v>1029</v>
      </c>
      <c r="G4805" t="s">
        <v>17</v>
      </c>
      <c r="H4805" t="s">
        <v>18</v>
      </c>
      <c r="I4805" t="s">
        <v>24</v>
      </c>
      <c r="J4805" t="s">
        <v>19</v>
      </c>
      <c r="K4805" t="str">
        <f>INDEX(Table6[Column1],MATCH(L4805,Table6[Column2]))</f>
        <v>Adults</v>
      </c>
      <c r="L4805">
        <v>42.14961357</v>
      </c>
      <c r="M4805" t="str">
        <f>VLOOKUP(L4805,Table1[],2)</f>
        <v>40 - 49</v>
      </c>
      <c r="N4805" t="str">
        <f>INDEX(Table7[Column1],MATCH(O4805,Table7[Column2]))</f>
        <v>Learning Stage</v>
      </c>
      <c r="O4805">
        <v>4.3384976569999996</v>
      </c>
      <c r="P4805" t="str">
        <f>VLOOKUP(O4805,Table13[],2)</f>
        <v>1 - 5</v>
      </c>
      <c r="Q4805" t="str">
        <f>INDEX(Table8[Column1],MATCH(R4805,Table8[Column2]))</f>
        <v>Maintained</v>
      </c>
      <c r="R4805">
        <v>77.814100839999995</v>
      </c>
      <c r="S4805">
        <f t="shared" si="151"/>
        <v>3.2422542016666664</v>
      </c>
      <c r="T4805" t="s">
        <v>19</v>
      </c>
    </row>
    <row r="4806" spans="1:20" x14ac:dyDescent="0.25">
      <c r="A4806">
        <v>4805</v>
      </c>
      <c r="B4806" t="s">
        <v>98</v>
      </c>
      <c r="C4806" t="s">
        <v>4102</v>
      </c>
      <c r="D4806" t="str">
        <f t="shared" si="150"/>
        <v>Thompson Reggie</v>
      </c>
      <c r="E4806" t="s">
        <v>22</v>
      </c>
      <c r="F4806" t="s">
        <v>788</v>
      </c>
      <c r="G4806" t="s">
        <v>17</v>
      </c>
      <c r="H4806" t="s">
        <v>18</v>
      </c>
      <c r="I4806" t="s">
        <v>788</v>
      </c>
      <c r="J4806" t="s">
        <v>19</v>
      </c>
      <c r="K4806" t="str">
        <f>INDEX(Table6[Column1],MATCH(L4806,Table6[Column2]))</f>
        <v>Adults</v>
      </c>
      <c r="L4806">
        <v>46.147638209999997</v>
      </c>
      <c r="M4806" t="str">
        <f>VLOOKUP(L4806,Table1[],2)</f>
        <v>40 - 49</v>
      </c>
      <c r="N4806" t="str">
        <f>INDEX(Table7[Column1],MATCH(O4806,Table7[Column2]))</f>
        <v>Learning Stage</v>
      </c>
      <c r="O4806">
        <v>3.4277085399999998</v>
      </c>
      <c r="P4806" t="str">
        <f>VLOOKUP(O4806,Table13[],2)</f>
        <v>1 - 5</v>
      </c>
      <c r="Q4806" t="str">
        <f>INDEX(Table8[Column1],MATCH(R4806,Table8[Column2]))</f>
        <v>Maintained</v>
      </c>
      <c r="R4806">
        <v>72.407721199999997</v>
      </c>
      <c r="S4806">
        <f t="shared" si="151"/>
        <v>3.0169883833333331</v>
      </c>
      <c r="T4806" t="s">
        <v>19</v>
      </c>
    </row>
    <row r="4807" spans="1:20" x14ac:dyDescent="0.25">
      <c r="A4807">
        <v>4806</v>
      </c>
      <c r="B4807" t="s">
        <v>4103</v>
      </c>
      <c r="C4807" t="s">
        <v>44</v>
      </c>
      <c r="D4807" t="str">
        <f t="shared" si="150"/>
        <v>Alling Gregory</v>
      </c>
      <c r="E4807" t="s">
        <v>22</v>
      </c>
      <c r="F4807" t="s">
        <v>358</v>
      </c>
      <c r="G4807" t="s">
        <v>2305</v>
      </c>
      <c r="H4807" t="s">
        <v>1826</v>
      </c>
      <c r="I4807" t="s">
        <v>358</v>
      </c>
      <c r="J4807" t="s">
        <v>19</v>
      </c>
      <c r="K4807" t="str">
        <f>INDEX(Table6[Column1],MATCH(L4807,Table6[Column2]))</f>
        <v>Young Adults</v>
      </c>
      <c r="L4807">
        <v>32.326299679999998</v>
      </c>
      <c r="M4807" t="str">
        <f>VLOOKUP(L4807,Table1[],2)</f>
        <v>30 - 39</v>
      </c>
      <c r="N4807" t="str">
        <f>INDEX(Table7[Column1],MATCH(O4807,Table7[Column2]))</f>
        <v>Learning Stage</v>
      </c>
      <c r="O4807">
        <v>5.7725490219999998</v>
      </c>
      <c r="P4807" t="str">
        <f>VLOOKUP(O4807,Table13[],2)</f>
        <v>1 - 5</v>
      </c>
      <c r="Q4807" t="str">
        <f>INDEX(Table8[Column1],MATCH(R4807,Table8[Column2]))</f>
        <v>Scheduled</v>
      </c>
      <c r="R4807">
        <v>0</v>
      </c>
      <c r="S4807">
        <f t="shared" si="151"/>
        <v>0</v>
      </c>
      <c r="T4807" t="s">
        <v>19</v>
      </c>
    </row>
    <row r="4808" spans="1:20" x14ac:dyDescent="0.25">
      <c r="A4808">
        <v>4807</v>
      </c>
      <c r="B4808" t="s">
        <v>1038</v>
      </c>
      <c r="C4808" t="s">
        <v>4104</v>
      </c>
      <c r="D4808" t="str">
        <f t="shared" si="150"/>
        <v>Pullen Archie</v>
      </c>
      <c r="E4808" t="s">
        <v>22</v>
      </c>
      <c r="F4808" t="s">
        <v>38</v>
      </c>
      <c r="G4808" t="s">
        <v>1060</v>
      </c>
      <c r="H4808" t="s">
        <v>1061</v>
      </c>
      <c r="I4808" t="s">
        <v>38</v>
      </c>
      <c r="J4808" t="s">
        <v>19</v>
      </c>
      <c r="K4808" t="str">
        <f>INDEX(Table6[Column1],MATCH(L4808,Table6[Column2]))</f>
        <v>Elders</v>
      </c>
      <c r="L4808">
        <v>55.850838289999999</v>
      </c>
      <c r="M4808" t="str">
        <f>VLOOKUP(L4808,Table1[],2)</f>
        <v>50 - 59</v>
      </c>
      <c r="N4808" t="str">
        <f>INDEX(Table7[Column1],MATCH(O4808,Table7[Column2]))</f>
        <v>Learning Stage</v>
      </c>
      <c r="O4808">
        <v>3.4230965530000002</v>
      </c>
      <c r="P4808" t="str">
        <f>VLOOKUP(O4808,Table13[],2)</f>
        <v>1 - 5</v>
      </c>
      <c r="Q4808" t="str">
        <f>INDEX(Table8[Column1],MATCH(R4808,Table8[Column2]))</f>
        <v>Habitual</v>
      </c>
      <c r="R4808">
        <v>119.3353986</v>
      </c>
      <c r="S4808">
        <f t="shared" si="151"/>
        <v>4.9723082750000005</v>
      </c>
      <c r="T4808" t="s">
        <v>19</v>
      </c>
    </row>
    <row r="4809" spans="1:20" x14ac:dyDescent="0.25">
      <c r="A4809">
        <v>4808</v>
      </c>
      <c r="B4809" t="s">
        <v>1277</v>
      </c>
      <c r="C4809" t="s">
        <v>1242</v>
      </c>
      <c r="D4809" t="str">
        <f t="shared" si="150"/>
        <v>Young Eugene</v>
      </c>
      <c r="E4809" t="s">
        <v>22</v>
      </c>
      <c r="F4809" t="s">
        <v>33</v>
      </c>
      <c r="G4809" t="s">
        <v>2305</v>
      </c>
      <c r="H4809" t="s">
        <v>1826</v>
      </c>
      <c r="I4809" t="s">
        <v>33</v>
      </c>
      <c r="J4809" t="s">
        <v>19</v>
      </c>
      <c r="K4809" t="str">
        <f>INDEX(Table6[Column1],MATCH(L4809,Table6[Column2]))</f>
        <v>Young Adults</v>
      </c>
      <c r="L4809">
        <v>37.394556430000002</v>
      </c>
      <c r="M4809" t="str">
        <f>VLOOKUP(L4809,Table1[],2)</f>
        <v>30 - 39</v>
      </c>
      <c r="N4809" t="str">
        <f>INDEX(Table7[Column1],MATCH(O4809,Table7[Column2]))</f>
        <v>Learning Stage</v>
      </c>
      <c r="O4809">
        <v>5.0762382659999998</v>
      </c>
      <c r="P4809" t="str">
        <f>VLOOKUP(O4809,Table13[],2)</f>
        <v>1 - 5</v>
      </c>
      <c r="Q4809" t="str">
        <f>INDEX(Table8[Column1],MATCH(R4809,Table8[Column2]))</f>
        <v>Scheduled</v>
      </c>
      <c r="R4809">
        <v>33.170212059999997</v>
      </c>
      <c r="S4809">
        <f t="shared" si="151"/>
        <v>1.3820921691666666</v>
      </c>
      <c r="T4809" t="s">
        <v>19</v>
      </c>
    </row>
    <row r="4810" spans="1:20" x14ac:dyDescent="0.25">
      <c r="A4810">
        <v>4809</v>
      </c>
      <c r="B4810" t="s">
        <v>3944</v>
      </c>
      <c r="C4810" t="s">
        <v>494</v>
      </c>
      <c r="D4810" t="str">
        <f t="shared" si="150"/>
        <v>Lafleur Ryan</v>
      </c>
      <c r="E4810" t="s">
        <v>22</v>
      </c>
      <c r="F4810" t="s">
        <v>30</v>
      </c>
      <c r="G4810" t="s">
        <v>2305</v>
      </c>
      <c r="H4810" t="s">
        <v>1826</v>
      </c>
      <c r="I4810" t="s">
        <v>30</v>
      </c>
      <c r="J4810" t="s">
        <v>19</v>
      </c>
      <c r="K4810" t="str">
        <f>INDEX(Table6[Column1],MATCH(L4810,Table6[Column2]))</f>
        <v>Elders</v>
      </c>
      <c r="L4810">
        <v>56.91029632</v>
      </c>
      <c r="M4810" t="str">
        <f>VLOOKUP(L4810,Table1[],2)</f>
        <v>50 - 59</v>
      </c>
      <c r="N4810" t="str">
        <f>INDEX(Table7[Column1],MATCH(O4810,Table7[Column2]))</f>
        <v>Fitting in Stage</v>
      </c>
      <c r="O4810">
        <v>6.4632108710000002</v>
      </c>
      <c r="P4810" t="str">
        <f>VLOOKUP(O4810,Table13[],2)</f>
        <v>6 - 10</v>
      </c>
      <c r="Q4810" t="str">
        <f>INDEX(Table8[Column1],MATCH(R4810,Table8[Column2]))</f>
        <v>Habitual</v>
      </c>
      <c r="R4810">
        <v>87.334945480000002</v>
      </c>
      <c r="S4810">
        <f t="shared" si="151"/>
        <v>3.6389560616666672</v>
      </c>
      <c r="T4810" t="s">
        <v>19</v>
      </c>
    </row>
    <row r="4811" spans="1:20" x14ac:dyDescent="0.25">
      <c r="A4811">
        <v>4810</v>
      </c>
      <c r="B4811" t="s">
        <v>930</v>
      </c>
      <c r="C4811" t="s">
        <v>55</v>
      </c>
      <c r="D4811" t="str">
        <f t="shared" si="150"/>
        <v>Rogers Leonard</v>
      </c>
      <c r="E4811" t="s">
        <v>22</v>
      </c>
      <c r="F4811" t="s">
        <v>520</v>
      </c>
      <c r="G4811" t="s">
        <v>17</v>
      </c>
      <c r="H4811" t="s">
        <v>18</v>
      </c>
      <c r="I4811" t="s">
        <v>54</v>
      </c>
      <c r="J4811" t="s">
        <v>19</v>
      </c>
      <c r="K4811" t="str">
        <f>INDEX(Table6[Column1],MATCH(L4811,Table6[Column2]))</f>
        <v>Adults</v>
      </c>
      <c r="L4811">
        <v>42.839967360000003</v>
      </c>
      <c r="M4811" t="str">
        <f>VLOOKUP(L4811,Table1[],2)</f>
        <v>40 - 49</v>
      </c>
      <c r="N4811" t="str">
        <f>INDEX(Table7[Column1],MATCH(O4811,Table7[Column2]))</f>
        <v>Learning Stage</v>
      </c>
      <c r="O4811">
        <v>3.7605467770000001</v>
      </c>
      <c r="P4811" t="str">
        <f>VLOOKUP(O4811,Table13[],2)</f>
        <v>1 - 5</v>
      </c>
      <c r="Q4811" t="str">
        <f>INDEX(Table8[Column1],MATCH(R4811,Table8[Column2]))</f>
        <v>Scheduled</v>
      </c>
      <c r="R4811">
        <v>24.255358210000001</v>
      </c>
      <c r="S4811">
        <f t="shared" si="151"/>
        <v>1.0106399254166667</v>
      </c>
      <c r="T4811" t="s">
        <v>19</v>
      </c>
    </row>
    <row r="4812" spans="1:20" x14ac:dyDescent="0.25">
      <c r="A4812">
        <v>4811</v>
      </c>
      <c r="B4812" t="s">
        <v>4105</v>
      </c>
      <c r="C4812" t="s">
        <v>4106</v>
      </c>
      <c r="D4812" t="str">
        <f t="shared" si="150"/>
        <v>Wiles Melania</v>
      </c>
      <c r="E4812" t="s">
        <v>15</v>
      </c>
      <c r="F4812" t="s">
        <v>38</v>
      </c>
      <c r="G4812" t="s">
        <v>1060</v>
      </c>
      <c r="H4812" t="s">
        <v>1061</v>
      </c>
      <c r="I4812" t="s">
        <v>38</v>
      </c>
      <c r="J4812" t="s">
        <v>19</v>
      </c>
      <c r="K4812" t="str">
        <f>INDEX(Table6[Column1],MATCH(L4812,Table6[Column2]))</f>
        <v>Adults</v>
      </c>
      <c r="L4812">
        <v>43.84864082</v>
      </c>
      <c r="M4812" t="str">
        <f>VLOOKUP(L4812,Table1[],2)</f>
        <v>40 - 49</v>
      </c>
      <c r="N4812" t="str">
        <f>INDEX(Table7[Column1],MATCH(O4812,Table7[Column2]))</f>
        <v>Learning Stage</v>
      </c>
      <c r="O4812">
        <v>5.3692683160000003</v>
      </c>
      <c r="P4812" t="str">
        <f>VLOOKUP(O4812,Table13[],2)</f>
        <v>1 - 5</v>
      </c>
      <c r="Q4812" t="str">
        <f>INDEX(Table8[Column1],MATCH(R4812,Table8[Column2]))</f>
        <v>Habitual</v>
      </c>
      <c r="R4812">
        <v>102.840029</v>
      </c>
      <c r="S4812">
        <f t="shared" si="151"/>
        <v>4.2850012083333331</v>
      </c>
      <c r="T4812" t="s">
        <v>19</v>
      </c>
    </row>
    <row r="4813" spans="1:20" x14ac:dyDescent="0.25">
      <c r="A4813">
        <v>4812</v>
      </c>
      <c r="B4813" t="s">
        <v>4107</v>
      </c>
      <c r="C4813" t="s">
        <v>615</v>
      </c>
      <c r="D4813" t="str">
        <f t="shared" si="150"/>
        <v>Ingalls Lori</v>
      </c>
      <c r="E4813" t="s">
        <v>15</v>
      </c>
      <c r="F4813" t="s">
        <v>181</v>
      </c>
      <c r="G4813" t="s">
        <v>17</v>
      </c>
      <c r="H4813" t="s">
        <v>18</v>
      </c>
      <c r="I4813" t="s">
        <v>54</v>
      </c>
      <c r="J4813" t="s">
        <v>19</v>
      </c>
      <c r="K4813" t="str">
        <f>INDEX(Table6[Column1],MATCH(L4813,Table6[Column2]))</f>
        <v>Young Adults</v>
      </c>
      <c r="L4813">
        <v>32.024974350000001</v>
      </c>
      <c r="M4813" t="str">
        <f>VLOOKUP(L4813,Table1[],2)</f>
        <v>30 - 39</v>
      </c>
      <c r="N4813" t="str">
        <f>INDEX(Table7[Column1],MATCH(O4813,Table7[Column2]))</f>
        <v>Learning Stage</v>
      </c>
      <c r="O4813">
        <v>3.0608882359999998</v>
      </c>
      <c r="P4813" t="str">
        <f>VLOOKUP(O4813,Table13[],2)</f>
        <v>1 - 5</v>
      </c>
      <c r="Q4813" t="str">
        <f>INDEX(Table8[Column1],MATCH(R4813,Table8[Column2]))</f>
        <v>Scheduled</v>
      </c>
      <c r="R4813">
        <v>16.423272770000001</v>
      </c>
      <c r="S4813">
        <f t="shared" si="151"/>
        <v>0.68430303208333343</v>
      </c>
      <c r="T4813" t="s">
        <v>19</v>
      </c>
    </row>
    <row r="4814" spans="1:20" x14ac:dyDescent="0.25">
      <c r="A4814">
        <v>4813</v>
      </c>
      <c r="B4814" t="s">
        <v>4108</v>
      </c>
      <c r="C4814" t="s">
        <v>275</v>
      </c>
      <c r="D4814" t="str">
        <f t="shared" si="150"/>
        <v>Caballero Nancy</v>
      </c>
      <c r="E4814" t="s">
        <v>15</v>
      </c>
      <c r="F4814" t="s">
        <v>262</v>
      </c>
      <c r="G4814" t="s">
        <v>2305</v>
      </c>
      <c r="H4814" t="s">
        <v>1826</v>
      </c>
      <c r="I4814" t="s">
        <v>262</v>
      </c>
      <c r="J4814" t="s">
        <v>19</v>
      </c>
      <c r="K4814" t="str">
        <f>INDEX(Table6[Column1],MATCH(L4814,Table6[Column2]))</f>
        <v>Elders</v>
      </c>
      <c r="L4814">
        <v>50.387382549999998</v>
      </c>
      <c r="M4814" t="str">
        <f>VLOOKUP(L4814,Table1[],2)</f>
        <v>50 - 59</v>
      </c>
      <c r="N4814" t="str">
        <f>INDEX(Table7[Column1],MATCH(O4814,Table7[Column2]))</f>
        <v>Learning Stage</v>
      </c>
      <c r="O4814">
        <v>2.552796673</v>
      </c>
      <c r="P4814" t="str">
        <f>VLOOKUP(O4814,Table13[],2)</f>
        <v>1 - 5</v>
      </c>
      <c r="Q4814" t="str">
        <f>INDEX(Table8[Column1],MATCH(R4814,Table8[Column2]))</f>
        <v>Habitual</v>
      </c>
      <c r="R4814">
        <v>101.0437893</v>
      </c>
      <c r="S4814">
        <f t="shared" si="151"/>
        <v>4.2101578875000003</v>
      </c>
      <c r="T4814" t="s">
        <v>19</v>
      </c>
    </row>
    <row r="4815" spans="1:20" x14ac:dyDescent="0.25">
      <c r="A4815">
        <v>4814</v>
      </c>
      <c r="B4815" t="s">
        <v>443</v>
      </c>
      <c r="C4815" t="s">
        <v>3258</v>
      </c>
      <c r="D4815" t="str">
        <f t="shared" si="150"/>
        <v>Dennis Rita</v>
      </c>
      <c r="E4815" t="s">
        <v>15</v>
      </c>
      <c r="F4815" t="s">
        <v>38</v>
      </c>
      <c r="G4815" t="s">
        <v>2724</v>
      </c>
      <c r="H4815" t="s">
        <v>1863</v>
      </c>
      <c r="I4815" t="s">
        <v>38</v>
      </c>
      <c r="J4815" t="s">
        <v>19</v>
      </c>
      <c r="K4815" t="str">
        <f>INDEX(Table6[Column1],MATCH(L4815,Table6[Column2]))</f>
        <v>Young Adults</v>
      </c>
      <c r="L4815">
        <v>39.175259099999998</v>
      </c>
      <c r="M4815" t="str">
        <f>VLOOKUP(L4815,Table1[],2)</f>
        <v>30 - 39</v>
      </c>
      <c r="N4815" t="str">
        <f>INDEX(Table7[Column1],MATCH(O4815,Table7[Column2]))</f>
        <v>Learning Stage</v>
      </c>
      <c r="O4815">
        <v>4.2480466000000003</v>
      </c>
      <c r="P4815" t="str">
        <f>VLOOKUP(O4815,Table13[],2)</f>
        <v>1 - 5</v>
      </c>
      <c r="Q4815" t="str">
        <f>INDEX(Table8[Column1],MATCH(R4815,Table8[Column2]))</f>
        <v>Scheduled</v>
      </c>
      <c r="R4815">
        <v>38.57988873</v>
      </c>
      <c r="S4815">
        <f t="shared" si="151"/>
        <v>1.6074953637500002</v>
      </c>
      <c r="T4815" t="s">
        <v>19</v>
      </c>
    </row>
    <row r="4816" spans="1:20" x14ac:dyDescent="0.25">
      <c r="A4816">
        <v>4815</v>
      </c>
      <c r="B4816" t="s">
        <v>4109</v>
      </c>
      <c r="C4816" t="s">
        <v>2683</v>
      </c>
      <c r="D4816" t="str">
        <f t="shared" si="150"/>
        <v>Lui Tasha</v>
      </c>
      <c r="E4816" t="s">
        <v>15</v>
      </c>
      <c r="F4816" t="s">
        <v>54</v>
      </c>
      <c r="G4816" t="s">
        <v>17</v>
      </c>
      <c r="H4816" t="s">
        <v>18</v>
      </c>
      <c r="I4816" t="s">
        <v>54</v>
      </c>
      <c r="J4816" t="s">
        <v>19</v>
      </c>
      <c r="K4816" t="str">
        <f>INDEX(Table6[Column1],MATCH(L4816,Table6[Column2]))</f>
        <v>Elders</v>
      </c>
      <c r="L4816">
        <v>50.278396559999997</v>
      </c>
      <c r="M4816" t="str">
        <f>VLOOKUP(L4816,Table1[],2)</f>
        <v>50 - 59</v>
      </c>
      <c r="N4816" t="str">
        <f>INDEX(Table7[Column1],MATCH(O4816,Table7[Column2]))</f>
        <v>Learning Stage</v>
      </c>
      <c r="O4816">
        <v>4.2415046969999999</v>
      </c>
      <c r="P4816" t="str">
        <f>VLOOKUP(O4816,Table13[],2)</f>
        <v>1 - 5</v>
      </c>
      <c r="Q4816" t="str">
        <f>INDEX(Table8[Column1],MATCH(R4816,Table8[Column2]))</f>
        <v>Excused</v>
      </c>
      <c r="R4816">
        <v>141.44727570000001</v>
      </c>
      <c r="S4816">
        <f t="shared" si="151"/>
        <v>5.8936364875000002</v>
      </c>
      <c r="T4816" t="s">
        <v>19</v>
      </c>
    </row>
    <row r="4817" spans="1:20" x14ac:dyDescent="0.25">
      <c r="A4817">
        <v>4816</v>
      </c>
      <c r="B4817" t="s">
        <v>966</v>
      </c>
      <c r="C4817" t="s">
        <v>571</v>
      </c>
      <c r="D4817" t="str">
        <f t="shared" si="150"/>
        <v>Miller Thelma</v>
      </c>
      <c r="E4817" t="s">
        <v>15</v>
      </c>
      <c r="F4817" t="s">
        <v>520</v>
      </c>
      <c r="G4817" t="s">
        <v>17</v>
      </c>
      <c r="H4817" t="s">
        <v>18</v>
      </c>
      <c r="I4817" t="s">
        <v>54</v>
      </c>
      <c r="J4817" t="s">
        <v>19</v>
      </c>
      <c r="K4817" t="str">
        <f>INDEX(Table6[Column1],MATCH(L4817,Table6[Column2]))</f>
        <v>Adults</v>
      </c>
      <c r="L4817">
        <v>41.936312549999997</v>
      </c>
      <c r="M4817" t="str">
        <f>VLOOKUP(L4817,Table1[],2)</f>
        <v>40 - 49</v>
      </c>
      <c r="N4817" t="str">
        <f>INDEX(Table7[Column1],MATCH(O4817,Table7[Column2]))</f>
        <v>Learning Stage</v>
      </c>
      <c r="O4817">
        <v>3.4280242959999998</v>
      </c>
      <c r="P4817" t="str">
        <f>VLOOKUP(O4817,Table13[],2)</f>
        <v>1 - 5</v>
      </c>
      <c r="Q4817" t="str">
        <f>INDEX(Table8[Column1],MATCH(R4817,Table8[Column2]))</f>
        <v>Excused</v>
      </c>
      <c r="R4817">
        <v>147.4519311</v>
      </c>
      <c r="S4817">
        <f t="shared" si="151"/>
        <v>6.1438304624999995</v>
      </c>
      <c r="T4817" t="s">
        <v>19</v>
      </c>
    </row>
    <row r="4818" spans="1:20" x14ac:dyDescent="0.25">
      <c r="A4818">
        <v>4817</v>
      </c>
      <c r="B4818" t="s">
        <v>267</v>
      </c>
      <c r="C4818" t="s">
        <v>1663</v>
      </c>
      <c r="D4818" t="str">
        <f t="shared" si="150"/>
        <v>Johnson Cheryl</v>
      </c>
      <c r="E4818" t="s">
        <v>15</v>
      </c>
      <c r="F4818" t="s">
        <v>2004</v>
      </c>
      <c r="G4818" t="s">
        <v>17</v>
      </c>
      <c r="H4818" t="s">
        <v>18</v>
      </c>
      <c r="I4818" t="s">
        <v>87</v>
      </c>
      <c r="J4818" t="s">
        <v>19</v>
      </c>
      <c r="K4818" t="str">
        <f>INDEX(Table6[Column1],MATCH(L4818,Table6[Column2]))</f>
        <v>Adults</v>
      </c>
      <c r="L4818">
        <v>46.574918820000001</v>
      </c>
      <c r="M4818" t="str">
        <f>VLOOKUP(L4818,Table1[],2)</f>
        <v>40 - 49</v>
      </c>
      <c r="N4818" t="str">
        <f>INDEX(Table7[Column1],MATCH(O4818,Table7[Column2]))</f>
        <v>Learning Stage</v>
      </c>
      <c r="O4818">
        <v>4.2280040510000001</v>
      </c>
      <c r="P4818" t="str">
        <f>VLOOKUP(O4818,Table13[],2)</f>
        <v>1 - 5</v>
      </c>
      <c r="Q4818" t="str">
        <f>INDEX(Table8[Column1],MATCH(R4818,Table8[Column2]))</f>
        <v>Excused</v>
      </c>
      <c r="R4818">
        <v>124.7988679</v>
      </c>
      <c r="S4818">
        <f t="shared" si="151"/>
        <v>5.1999528291666675</v>
      </c>
      <c r="T4818" t="s">
        <v>19</v>
      </c>
    </row>
    <row r="4819" spans="1:20" x14ac:dyDescent="0.25">
      <c r="A4819">
        <v>4818</v>
      </c>
      <c r="B4819" t="s">
        <v>966</v>
      </c>
      <c r="C4819" t="s">
        <v>1922</v>
      </c>
      <c r="D4819" t="str">
        <f t="shared" si="150"/>
        <v>Miller Dorothy</v>
      </c>
      <c r="E4819" t="s">
        <v>15</v>
      </c>
      <c r="F4819" t="s">
        <v>127</v>
      </c>
      <c r="G4819" t="s">
        <v>17</v>
      </c>
      <c r="H4819" t="s">
        <v>18</v>
      </c>
      <c r="I4819" t="s">
        <v>127</v>
      </c>
      <c r="J4819" t="s">
        <v>19</v>
      </c>
      <c r="K4819" t="str">
        <f>INDEX(Table6[Column1],MATCH(L4819,Table6[Column2]))</f>
        <v>Young Adults</v>
      </c>
      <c r="L4819">
        <v>37.812615530000002</v>
      </c>
      <c r="M4819" t="str">
        <f>VLOOKUP(L4819,Table1[],2)</f>
        <v>30 - 39</v>
      </c>
      <c r="N4819" t="str">
        <f>INDEX(Table7[Column1],MATCH(O4819,Table7[Column2]))</f>
        <v>Learning Stage</v>
      </c>
      <c r="O4819">
        <v>3.6966566099999998</v>
      </c>
      <c r="P4819" t="str">
        <f>VLOOKUP(O4819,Table13[],2)</f>
        <v>1 - 5</v>
      </c>
      <c r="Q4819" t="str">
        <f>INDEX(Table8[Column1],MATCH(R4819,Table8[Column2]))</f>
        <v>Maintained</v>
      </c>
      <c r="R4819">
        <v>46.534909570000003</v>
      </c>
      <c r="S4819">
        <f t="shared" si="151"/>
        <v>1.9389545654166667</v>
      </c>
      <c r="T4819" t="s">
        <v>19</v>
      </c>
    </row>
    <row r="4820" spans="1:20" x14ac:dyDescent="0.25">
      <c r="A4820">
        <v>4819</v>
      </c>
      <c r="B4820" t="s">
        <v>4110</v>
      </c>
      <c r="C4820" t="s">
        <v>354</v>
      </c>
      <c r="D4820" t="str">
        <f t="shared" si="150"/>
        <v>Dailey Kim</v>
      </c>
      <c r="E4820" t="s">
        <v>22</v>
      </c>
      <c r="F4820" t="s">
        <v>186</v>
      </c>
      <c r="G4820" t="s">
        <v>1060</v>
      </c>
      <c r="H4820" t="s">
        <v>1061</v>
      </c>
      <c r="I4820" t="s">
        <v>186</v>
      </c>
      <c r="J4820" t="s">
        <v>19</v>
      </c>
      <c r="K4820" t="str">
        <f>INDEX(Table6[Column1],MATCH(L4820,Table6[Column2]))</f>
        <v>Adults</v>
      </c>
      <c r="L4820">
        <v>43.978288720000002</v>
      </c>
      <c r="M4820" t="str">
        <f>VLOOKUP(L4820,Table1[],2)</f>
        <v>40 - 49</v>
      </c>
      <c r="N4820" t="str">
        <f>INDEX(Table7[Column1],MATCH(O4820,Table7[Column2]))</f>
        <v>Learning Stage</v>
      </c>
      <c r="O4820">
        <v>3.0322922910000001</v>
      </c>
      <c r="P4820" t="str">
        <f>VLOOKUP(O4820,Table13[],2)</f>
        <v>1 - 5</v>
      </c>
      <c r="Q4820" t="str">
        <f>INDEX(Table8[Column1],MATCH(R4820,Table8[Column2]))</f>
        <v>Maintained</v>
      </c>
      <c r="R4820">
        <v>70.709826739999997</v>
      </c>
      <c r="S4820">
        <f t="shared" si="151"/>
        <v>2.9462427808333334</v>
      </c>
      <c r="T4820" t="s">
        <v>19</v>
      </c>
    </row>
    <row r="4821" spans="1:20" x14ac:dyDescent="0.25">
      <c r="A4821">
        <v>4820</v>
      </c>
      <c r="B4821" t="s">
        <v>2228</v>
      </c>
      <c r="C4821" t="s">
        <v>175</v>
      </c>
      <c r="D4821" t="str">
        <f t="shared" si="150"/>
        <v>Dickerson Paul</v>
      </c>
      <c r="E4821" t="s">
        <v>22</v>
      </c>
      <c r="F4821" t="s">
        <v>123</v>
      </c>
      <c r="G4821" t="s">
        <v>611</v>
      </c>
      <c r="H4821" t="s">
        <v>612</v>
      </c>
      <c r="I4821" t="s">
        <v>123</v>
      </c>
      <c r="J4821" t="s">
        <v>19</v>
      </c>
      <c r="K4821" t="str">
        <f>INDEX(Table6[Column1],MATCH(L4821,Table6[Column2]))</f>
        <v>Elders</v>
      </c>
      <c r="L4821">
        <v>59.612115160000002</v>
      </c>
      <c r="M4821" t="str">
        <f>VLOOKUP(L4821,Table1[],2)</f>
        <v>50 - 59</v>
      </c>
      <c r="N4821" t="str">
        <f>INDEX(Table7[Column1],MATCH(O4821,Table7[Column2]))</f>
        <v>Learning Stage</v>
      </c>
      <c r="O4821">
        <v>4.6889822929999996</v>
      </c>
      <c r="P4821" t="str">
        <f>VLOOKUP(O4821,Table13[],2)</f>
        <v>1 - 5</v>
      </c>
      <c r="Q4821" t="str">
        <f>INDEX(Table8[Column1],MATCH(R4821,Table8[Column2]))</f>
        <v>Unexcused</v>
      </c>
      <c r="R4821">
        <v>178.5872847</v>
      </c>
      <c r="S4821">
        <f t="shared" si="151"/>
        <v>7.4411368624999996</v>
      </c>
      <c r="T4821" t="s">
        <v>19</v>
      </c>
    </row>
    <row r="4822" spans="1:20" x14ac:dyDescent="0.25">
      <c r="A4822">
        <v>4821</v>
      </c>
      <c r="B4822" t="s">
        <v>904</v>
      </c>
      <c r="C4822" t="s">
        <v>443</v>
      </c>
      <c r="D4822" t="str">
        <f t="shared" si="150"/>
        <v>Brown Dennis</v>
      </c>
      <c r="E4822" t="s">
        <v>22</v>
      </c>
      <c r="F4822" t="s">
        <v>505</v>
      </c>
      <c r="G4822" t="s">
        <v>17</v>
      </c>
      <c r="H4822" t="s">
        <v>18</v>
      </c>
      <c r="I4822" t="s">
        <v>24</v>
      </c>
      <c r="J4822" t="s">
        <v>19</v>
      </c>
      <c r="K4822" t="str">
        <f>INDEX(Table6[Column1],MATCH(L4822,Table6[Column2]))</f>
        <v>Young Adults</v>
      </c>
      <c r="L4822">
        <v>39.668634279999999</v>
      </c>
      <c r="M4822" t="str">
        <f>VLOOKUP(L4822,Table1[],2)</f>
        <v>30 - 39</v>
      </c>
      <c r="N4822" t="str">
        <f>INDEX(Table7[Column1],MATCH(O4822,Table7[Column2]))</f>
        <v>Learning Stage</v>
      </c>
      <c r="O4822">
        <v>5.5387559570000002</v>
      </c>
      <c r="P4822" t="str">
        <f>VLOOKUP(O4822,Table13[],2)</f>
        <v>1 - 5</v>
      </c>
      <c r="Q4822" t="str">
        <f>INDEX(Table8[Column1],MATCH(R4822,Table8[Column2]))</f>
        <v>Maintained</v>
      </c>
      <c r="R4822">
        <v>41.953032780000001</v>
      </c>
      <c r="S4822">
        <f t="shared" si="151"/>
        <v>1.7480430325</v>
      </c>
      <c r="T4822" t="s">
        <v>19</v>
      </c>
    </row>
    <row r="4823" spans="1:20" x14ac:dyDescent="0.25">
      <c r="A4823">
        <v>4822</v>
      </c>
      <c r="B4823" t="s">
        <v>4111</v>
      </c>
      <c r="C4823" t="s">
        <v>2037</v>
      </c>
      <c r="D4823" t="str">
        <f t="shared" si="150"/>
        <v>Fenwick Charlotte</v>
      </c>
      <c r="E4823" t="s">
        <v>15</v>
      </c>
      <c r="F4823" t="s">
        <v>666</v>
      </c>
      <c r="G4823" t="s">
        <v>17</v>
      </c>
      <c r="H4823" t="s">
        <v>18</v>
      </c>
      <c r="I4823" t="s">
        <v>157</v>
      </c>
      <c r="J4823" t="s">
        <v>19</v>
      </c>
      <c r="K4823" t="str">
        <f>INDEX(Table6[Column1],MATCH(L4823,Table6[Column2]))</f>
        <v>Adults</v>
      </c>
      <c r="L4823">
        <v>44.317154610000003</v>
      </c>
      <c r="M4823" t="str">
        <f>VLOOKUP(L4823,Table1[],2)</f>
        <v>40 - 49</v>
      </c>
      <c r="N4823" t="str">
        <f>INDEX(Table7[Column1],MATCH(O4823,Table7[Column2]))</f>
        <v>Learning Stage</v>
      </c>
      <c r="O4823">
        <v>3.6048902589999998</v>
      </c>
      <c r="P4823" t="str">
        <f>VLOOKUP(O4823,Table13[],2)</f>
        <v>1 - 5</v>
      </c>
      <c r="Q4823" t="str">
        <f>INDEX(Table8[Column1],MATCH(R4823,Table8[Column2]))</f>
        <v>Habitual</v>
      </c>
      <c r="R4823">
        <v>117.28292279999999</v>
      </c>
      <c r="S4823">
        <f t="shared" si="151"/>
        <v>4.8867884499999992</v>
      </c>
      <c r="T4823" t="s">
        <v>19</v>
      </c>
    </row>
    <row r="4824" spans="1:20" x14ac:dyDescent="0.25">
      <c r="A4824">
        <v>4823</v>
      </c>
      <c r="B4824" t="s">
        <v>58</v>
      </c>
      <c r="C4824" t="s">
        <v>4112</v>
      </c>
      <c r="D4824" t="str">
        <f t="shared" si="150"/>
        <v>Davis Geoffrey</v>
      </c>
      <c r="E4824" t="s">
        <v>22</v>
      </c>
      <c r="F4824" t="s">
        <v>30</v>
      </c>
      <c r="G4824" t="s">
        <v>2305</v>
      </c>
      <c r="H4824" t="s">
        <v>1826</v>
      </c>
      <c r="I4824" t="s">
        <v>30</v>
      </c>
      <c r="J4824" t="s">
        <v>19</v>
      </c>
      <c r="K4824" t="str">
        <f>INDEX(Table6[Column1],MATCH(L4824,Table6[Column2]))</f>
        <v>Young Adults</v>
      </c>
      <c r="L4824">
        <v>36.545322800000001</v>
      </c>
      <c r="M4824" t="str">
        <f>VLOOKUP(L4824,Table1[],2)</f>
        <v>30 - 39</v>
      </c>
      <c r="N4824" t="str">
        <f>INDEX(Table7[Column1],MATCH(O4824,Table7[Column2]))</f>
        <v>Learning Stage</v>
      </c>
      <c r="O4824">
        <v>2.7320850659999998</v>
      </c>
      <c r="P4824" t="str">
        <f>VLOOKUP(O4824,Table13[],2)</f>
        <v>1 - 5</v>
      </c>
      <c r="Q4824" t="str">
        <f>INDEX(Table8[Column1],MATCH(R4824,Table8[Column2]))</f>
        <v>Scheduled</v>
      </c>
      <c r="R4824">
        <v>30.798220839999999</v>
      </c>
      <c r="S4824">
        <f t="shared" si="151"/>
        <v>1.2832592016666666</v>
      </c>
      <c r="T4824" t="s">
        <v>19</v>
      </c>
    </row>
    <row r="4825" spans="1:20" x14ac:dyDescent="0.25">
      <c r="A4825">
        <v>4824</v>
      </c>
      <c r="B4825" t="s">
        <v>4113</v>
      </c>
      <c r="C4825" t="s">
        <v>149</v>
      </c>
      <c r="D4825" t="str">
        <f t="shared" si="150"/>
        <v>Konopka Charles</v>
      </c>
      <c r="E4825" t="s">
        <v>22</v>
      </c>
      <c r="F4825" t="s">
        <v>38</v>
      </c>
      <c r="G4825" t="s">
        <v>2724</v>
      </c>
      <c r="H4825" t="s">
        <v>1863</v>
      </c>
      <c r="I4825" t="s">
        <v>38</v>
      </c>
      <c r="J4825" t="s">
        <v>19</v>
      </c>
      <c r="K4825" t="str">
        <f>INDEX(Table6[Column1],MATCH(L4825,Table6[Column2]))</f>
        <v>Young Adults</v>
      </c>
      <c r="L4825">
        <v>38.038436990000001</v>
      </c>
      <c r="M4825" t="str">
        <f>VLOOKUP(L4825,Table1[],2)</f>
        <v>30 - 39</v>
      </c>
      <c r="N4825" t="str">
        <f>INDEX(Table7[Column1],MATCH(O4825,Table7[Column2]))</f>
        <v>Fitting in Stage</v>
      </c>
      <c r="O4825">
        <v>6.3213444130000003</v>
      </c>
      <c r="P4825" t="str">
        <f>VLOOKUP(O4825,Table13[],2)</f>
        <v>6 - 10</v>
      </c>
      <c r="Q4825" t="str">
        <f>INDEX(Table8[Column1],MATCH(R4825,Table8[Column2]))</f>
        <v>Maintained</v>
      </c>
      <c r="R4825">
        <v>62.699765079999999</v>
      </c>
      <c r="S4825">
        <f t="shared" si="151"/>
        <v>2.6124902116666666</v>
      </c>
      <c r="T4825" t="s">
        <v>19</v>
      </c>
    </row>
    <row r="4826" spans="1:20" x14ac:dyDescent="0.25">
      <c r="A4826">
        <v>4825</v>
      </c>
      <c r="B4826" t="s">
        <v>1455</v>
      </c>
      <c r="C4826" t="s">
        <v>1241</v>
      </c>
      <c r="D4826" t="str">
        <f t="shared" si="150"/>
        <v>Lewis Geraldine</v>
      </c>
      <c r="E4826" t="s">
        <v>15</v>
      </c>
      <c r="F4826" t="s">
        <v>38</v>
      </c>
      <c r="G4826" t="s">
        <v>2724</v>
      </c>
      <c r="H4826" t="s">
        <v>1863</v>
      </c>
      <c r="I4826" t="s">
        <v>38</v>
      </c>
      <c r="J4826" t="s">
        <v>19</v>
      </c>
      <c r="K4826" t="str">
        <f>INDEX(Table6[Column1],MATCH(L4826,Table6[Column2]))</f>
        <v>Young Adults</v>
      </c>
      <c r="L4826">
        <v>34.709257090000001</v>
      </c>
      <c r="M4826" t="str">
        <f>VLOOKUP(L4826,Table1[],2)</f>
        <v>30 - 39</v>
      </c>
      <c r="N4826" t="str">
        <f>INDEX(Table7[Column1],MATCH(O4826,Table7[Column2]))</f>
        <v>Learning Stage</v>
      </c>
      <c r="O4826">
        <v>4.8811185699999999</v>
      </c>
      <c r="P4826" t="str">
        <f>VLOOKUP(O4826,Table13[],2)</f>
        <v>1 - 5</v>
      </c>
      <c r="Q4826" t="str">
        <f>INDEX(Table8[Column1],MATCH(R4826,Table8[Column2]))</f>
        <v>Scheduled</v>
      </c>
      <c r="R4826">
        <v>10.307365669999999</v>
      </c>
      <c r="S4826">
        <f t="shared" si="151"/>
        <v>0.42947356958333333</v>
      </c>
      <c r="T4826" t="s">
        <v>19</v>
      </c>
    </row>
    <row r="4827" spans="1:20" x14ac:dyDescent="0.25">
      <c r="A4827">
        <v>4826</v>
      </c>
      <c r="B4827" t="s">
        <v>4114</v>
      </c>
      <c r="C4827" t="s">
        <v>32</v>
      </c>
      <c r="D4827" t="str">
        <f t="shared" si="150"/>
        <v>McCreary Edward</v>
      </c>
      <c r="E4827" t="s">
        <v>22</v>
      </c>
      <c r="F4827" t="s">
        <v>87</v>
      </c>
      <c r="G4827" t="s">
        <v>17</v>
      </c>
      <c r="H4827" t="s">
        <v>18</v>
      </c>
      <c r="I4827" t="s">
        <v>87</v>
      </c>
      <c r="J4827" t="s">
        <v>19</v>
      </c>
      <c r="K4827" t="str">
        <f>INDEX(Table6[Column1],MATCH(L4827,Table6[Column2]))</f>
        <v>Elders</v>
      </c>
      <c r="L4827">
        <v>58.138879860000003</v>
      </c>
      <c r="M4827" t="str">
        <f>VLOOKUP(L4827,Table1[],2)</f>
        <v>50 - 59</v>
      </c>
      <c r="N4827" t="str">
        <f>INDEX(Table7[Column1],MATCH(O4827,Table7[Column2]))</f>
        <v>Learning Stage</v>
      </c>
      <c r="O4827">
        <v>3.9458281319999999</v>
      </c>
      <c r="P4827" t="str">
        <f>VLOOKUP(O4827,Table13[],2)</f>
        <v>1 - 5</v>
      </c>
      <c r="Q4827" t="str">
        <f>INDEX(Table8[Column1],MATCH(R4827,Table8[Column2]))</f>
        <v>Excused</v>
      </c>
      <c r="R4827">
        <v>126.41353460000001</v>
      </c>
      <c r="S4827">
        <f t="shared" si="151"/>
        <v>5.2672306083333336</v>
      </c>
      <c r="T4827" t="s">
        <v>19</v>
      </c>
    </row>
    <row r="4828" spans="1:20" x14ac:dyDescent="0.25">
      <c r="A4828">
        <v>4827</v>
      </c>
      <c r="B4828" t="s">
        <v>2347</v>
      </c>
      <c r="C4828" t="s">
        <v>1637</v>
      </c>
      <c r="D4828" t="str">
        <f t="shared" si="150"/>
        <v>Griffith Rachel</v>
      </c>
      <c r="E4828" t="s">
        <v>15</v>
      </c>
      <c r="F4828" t="s">
        <v>38</v>
      </c>
      <c r="G4828" t="s">
        <v>1060</v>
      </c>
      <c r="H4828" t="s">
        <v>1061</v>
      </c>
      <c r="I4828" t="s">
        <v>38</v>
      </c>
      <c r="J4828" t="s">
        <v>19</v>
      </c>
      <c r="K4828" t="str">
        <f>INDEX(Table6[Column1],MATCH(L4828,Table6[Column2]))</f>
        <v>Adults</v>
      </c>
      <c r="L4828">
        <v>48.28753373</v>
      </c>
      <c r="M4828" t="str">
        <f>VLOOKUP(L4828,Table1[],2)</f>
        <v>40 - 49</v>
      </c>
      <c r="N4828" t="str">
        <f>INDEX(Table7[Column1],MATCH(O4828,Table7[Column2]))</f>
        <v>Learning Stage</v>
      </c>
      <c r="O4828">
        <v>3.6920099249999998</v>
      </c>
      <c r="P4828" t="str">
        <f>VLOOKUP(O4828,Table13[],2)</f>
        <v>1 - 5</v>
      </c>
      <c r="Q4828" t="str">
        <f>INDEX(Table8[Column1],MATCH(R4828,Table8[Column2]))</f>
        <v>Maintained</v>
      </c>
      <c r="R4828">
        <v>59.593119770000001</v>
      </c>
      <c r="S4828">
        <f t="shared" si="151"/>
        <v>2.4830466570833334</v>
      </c>
      <c r="T4828" t="s">
        <v>19</v>
      </c>
    </row>
    <row r="4829" spans="1:20" x14ac:dyDescent="0.25">
      <c r="A4829">
        <v>4828</v>
      </c>
      <c r="B4829" t="s">
        <v>4115</v>
      </c>
      <c r="C4829" t="s">
        <v>464</v>
      </c>
      <c r="D4829" t="str">
        <f t="shared" si="150"/>
        <v>Gann Steven</v>
      </c>
      <c r="E4829" t="s">
        <v>22</v>
      </c>
      <c r="F4829" t="s">
        <v>38</v>
      </c>
      <c r="G4829" t="s">
        <v>1060</v>
      </c>
      <c r="H4829" t="s">
        <v>1061</v>
      </c>
      <c r="I4829" t="s">
        <v>38</v>
      </c>
      <c r="J4829" t="s">
        <v>19</v>
      </c>
      <c r="K4829" t="str">
        <f>INDEX(Table6[Column1],MATCH(L4829,Table6[Column2]))</f>
        <v>Adults</v>
      </c>
      <c r="L4829">
        <v>49.069113590000001</v>
      </c>
      <c r="M4829" t="str">
        <f>VLOOKUP(L4829,Table1[],2)</f>
        <v>40 - 49</v>
      </c>
      <c r="N4829" t="str">
        <f>INDEX(Table7[Column1],MATCH(O4829,Table7[Column2]))</f>
        <v>Learning Stage</v>
      </c>
      <c r="O4829">
        <v>2.784038507</v>
      </c>
      <c r="P4829" t="str">
        <f>VLOOKUP(O4829,Table13[],2)</f>
        <v>1 - 5</v>
      </c>
      <c r="Q4829" t="str">
        <f>INDEX(Table8[Column1],MATCH(R4829,Table8[Column2]))</f>
        <v>Habitual</v>
      </c>
      <c r="R4829">
        <v>88.235568409999999</v>
      </c>
      <c r="S4829">
        <f t="shared" si="151"/>
        <v>3.676482017083333</v>
      </c>
      <c r="T4829" t="s">
        <v>19</v>
      </c>
    </row>
    <row r="4830" spans="1:20" x14ac:dyDescent="0.25">
      <c r="A4830">
        <v>4829</v>
      </c>
      <c r="B4830" t="s">
        <v>1171</v>
      </c>
      <c r="C4830" t="s">
        <v>2075</v>
      </c>
      <c r="D4830" t="str">
        <f t="shared" si="150"/>
        <v>Matthews Jessie</v>
      </c>
      <c r="E4830" t="s">
        <v>15</v>
      </c>
      <c r="F4830" t="s">
        <v>27</v>
      </c>
      <c r="G4830" t="s">
        <v>2305</v>
      </c>
      <c r="H4830" t="s">
        <v>1826</v>
      </c>
      <c r="I4830" t="s">
        <v>27</v>
      </c>
      <c r="J4830" t="s">
        <v>19</v>
      </c>
      <c r="K4830" t="str">
        <f>INDEX(Table6[Column1],MATCH(L4830,Table6[Column2]))</f>
        <v>Young Adults</v>
      </c>
      <c r="L4830">
        <v>38.839644569999997</v>
      </c>
      <c r="M4830" t="str">
        <f>VLOOKUP(L4830,Table1[],2)</f>
        <v>30 - 39</v>
      </c>
      <c r="N4830" t="str">
        <f>INDEX(Table7[Column1],MATCH(O4830,Table7[Column2]))</f>
        <v>Learning Stage</v>
      </c>
      <c r="O4830">
        <v>4.8044742300000003</v>
      </c>
      <c r="P4830" t="str">
        <f>VLOOKUP(O4830,Table13[],2)</f>
        <v>1 - 5</v>
      </c>
      <c r="Q4830" t="str">
        <f>INDEX(Table8[Column1],MATCH(R4830,Table8[Column2]))</f>
        <v>Maintained</v>
      </c>
      <c r="R4830">
        <v>75.949015810000006</v>
      </c>
      <c r="S4830">
        <f t="shared" si="151"/>
        <v>3.1645423254166665</v>
      </c>
      <c r="T4830" t="s">
        <v>19</v>
      </c>
    </row>
    <row r="4831" spans="1:20" x14ac:dyDescent="0.25">
      <c r="A4831">
        <v>4830</v>
      </c>
      <c r="B4831" t="s">
        <v>2944</v>
      </c>
      <c r="C4831" t="s">
        <v>467</v>
      </c>
      <c r="D4831" t="str">
        <f t="shared" si="150"/>
        <v>Edmundson Kevin</v>
      </c>
      <c r="E4831" t="s">
        <v>22</v>
      </c>
      <c r="F4831" t="s">
        <v>16</v>
      </c>
      <c r="G4831" t="s">
        <v>611</v>
      </c>
      <c r="H4831" t="s">
        <v>612</v>
      </c>
      <c r="I4831" t="s">
        <v>16</v>
      </c>
      <c r="J4831" t="s">
        <v>19</v>
      </c>
      <c r="K4831" t="str">
        <f>INDEX(Table6[Column1],MATCH(L4831,Table6[Column2]))</f>
        <v>Elders</v>
      </c>
      <c r="L4831">
        <v>51.047426389999998</v>
      </c>
      <c r="M4831" t="str">
        <f>VLOOKUP(L4831,Table1[],2)</f>
        <v>50 - 59</v>
      </c>
      <c r="N4831" t="str">
        <f>INDEX(Table7[Column1],MATCH(O4831,Table7[Column2]))</f>
        <v>Fitting in Stage</v>
      </c>
      <c r="O4831">
        <v>6.6093171279999998</v>
      </c>
      <c r="P4831" t="str">
        <f>VLOOKUP(O4831,Table13[],2)</f>
        <v>6 - 10</v>
      </c>
      <c r="Q4831" t="str">
        <f>INDEX(Table8[Column1],MATCH(R4831,Table8[Column2]))</f>
        <v>Excused</v>
      </c>
      <c r="R4831">
        <v>123.7195827</v>
      </c>
      <c r="S4831">
        <f t="shared" si="151"/>
        <v>5.1549826124999996</v>
      </c>
      <c r="T4831" t="s">
        <v>19</v>
      </c>
    </row>
    <row r="4832" spans="1:20" x14ac:dyDescent="0.25">
      <c r="A4832">
        <v>4831</v>
      </c>
      <c r="B4832" t="s">
        <v>400</v>
      </c>
      <c r="C4832" t="s">
        <v>89</v>
      </c>
      <c r="D4832" t="str">
        <f t="shared" si="150"/>
        <v>Williams Joseph</v>
      </c>
      <c r="E4832" t="s">
        <v>22</v>
      </c>
      <c r="F4832" t="s">
        <v>189</v>
      </c>
      <c r="G4832" t="s">
        <v>17</v>
      </c>
      <c r="H4832" t="s">
        <v>18</v>
      </c>
      <c r="I4832" t="s">
        <v>46</v>
      </c>
      <c r="J4832" t="s">
        <v>19</v>
      </c>
      <c r="K4832" t="str">
        <f>INDEX(Table6[Column1],MATCH(L4832,Table6[Column2]))</f>
        <v>Young Adults</v>
      </c>
      <c r="L4832">
        <v>37.135693410000002</v>
      </c>
      <c r="M4832" t="str">
        <f>VLOOKUP(L4832,Table1[],2)</f>
        <v>30 - 39</v>
      </c>
      <c r="N4832" t="str">
        <f>INDEX(Table7[Column1],MATCH(O4832,Table7[Column2]))</f>
        <v>Learning Stage</v>
      </c>
      <c r="O4832">
        <v>3.501343544</v>
      </c>
      <c r="P4832" t="str">
        <f>VLOOKUP(O4832,Table13[],2)</f>
        <v>1 - 5</v>
      </c>
      <c r="Q4832" t="str">
        <f>INDEX(Table8[Column1],MATCH(R4832,Table8[Column2]))</f>
        <v>Scheduled</v>
      </c>
      <c r="R4832">
        <v>0</v>
      </c>
      <c r="S4832">
        <f t="shared" si="151"/>
        <v>0</v>
      </c>
      <c r="T4832" t="s">
        <v>19</v>
      </c>
    </row>
    <row r="4833" spans="1:20" x14ac:dyDescent="0.25">
      <c r="A4833">
        <v>4832</v>
      </c>
      <c r="B4833" t="s">
        <v>2135</v>
      </c>
      <c r="C4833" t="s">
        <v>3330</v>
      </c>
      <c r="D4833" t="str">
        <f t="shared" si="150"/>
        <v>Stone Tamika</v>
      </c>
      <c r="E4833" t="s">
        <v>15</v>
      </c>
      <c r="F4833" t="s">
        <v>2004</v>
      </c>
      <c r="G4833" t="s">
        <v>17</v>
      </c>
      <c r="H4833" t="s">
        <v>18</v>
      </c>
      <c r="I4833" t="s">
        <v>87</v>
      </c>
      <c r="J4833" t="s">
        <v>19</v>
      </c>
      <c r="K4833" t="str">
        <f>INDEX(Table6[Column1],MATCH(L4833,Table6[Column2]))</f>
        <v>Adults</v>
      </c>
      <c r="L4833">
        <v>41.529867699999997</v>
      </c>
      <c r="M4833" t="str">
        <f>VLOOKUP(L4833,Table1[],2)</f>
        <v>40 - 49</v>
      </c>
      <c r="N4833" t="str">
        <f>INDEX(Table7[Column1],MATCH(O4833,Table7[Column2]))</f>
        <v>Learning Stage</v>
      </c>
      <c r="O4833">
        <v>2.4981469820000002</v>
      </c>
      <c r="P4833" t="str">
        <f>VLOOKUP(O4833,Table13[],2)</f>
        <v>1 - 5</v>
      </c>
      <c r="Q4833" t="str">
        <f>INDEX(Table8[Column1],MATCH(R4833,Table8[Column2]))</f>
        <v>Habitual</v>
      </c>
      <c r="R4833">
        <v>80.071379390000004</v>
      </c>
      <c r="S4833">
        <f t="shared" si="151"/>
        <v>3.3363074745833337</v>
      </c>
      <c r="T4833" t="s">
        <v>19</v>
      </c>
    </row>
    <row r="4834" spans="1:20" x14ac:dyDescent="0.25">
      <c r="A4834">
        <v>4833</v>
      </c>
      <c r="B4834" t="s">
        <v>375</v>
      </c>
      <c r="C4834" t="s">
        <v>790</v>
      </c>
      <c r="D4834" t="str">
        <f t="shared" si="150"/>
        <v>Coleman Anita</v>
      </c>
      <c r="E4834" t="s">
        <v>15</v>
      </c>
      <c r="F4834" t="s">
        <v>30</v>
      </c>
      <c r="G4834" t="s">
        <v>2305</v>
      </c>
      <c r="H4834" t="s">
        <v>1826</v>
      </c>
      <c r="I4834" t="s">
        <v>30</v>
      </c>
      <c r="J4834" t="s">
        <v>19</v>
      </c>
      <c r="K4834" t="str">
        <f>INDEX(Table6[Column1],MATCH(L4834,Table6[Column2]))</f>
        <v>Adults</v>
      </c>
      <c r="L4834">
        <v>40.10663796</v>
      </c>
      <c r="M4834" t="str">
        <f>VLOOKUP(L4834,Table1[],2)</f>
        <v>40 - 49</v>
      </c>
      <c r="N4834" t="str">
        <f>INDEX(Table7[Column1],MATCH(O4834,Table7[Column2]))</f>
        <v>Learning Stage</v>
      </c>
      <c r="O4834">
        <v>4.0262845609999998</v>
      </c>
      <c r="P4834" t="str">
        <f>VLOOKUP(O4834,Table13[],2)</f>
        <v>1 - 5</v>
      </c>
      <c r="Q4834" t="str">
        <f>INDEX(Table8[Column1],MATCH(R4834,Table8[Column2]))</f>
        <v>Scheduled</v>
      </c>
      <c r="R4834">
        <v>26.760039079999999</v>
      </c>
      <c r="S4834">
        <f t="shared" si="151"/>
        <v>1.1150016283333333</v>
      </c>
      <c r="T4834" t="s">
        <v>19</v>
      </c>
    </row>
    <row r="4835" spans="1:20" x14ac:dyDescent="0.25">
      <c r="A4835">
        <v>4834</v>
      </c>
      <c r="B4835" t="s">
        <v>4116</v>
      </c>
      <c r="C4835" t="s">
        <v>2030</v>
      </c>
      <c r="D4835" t="str">
        <f t="shared" si="150"/>
        <v>Benedict Ida</v>
      </c>
      <c r="E4835" t="s">
        <v>15</v>
      </c>
      <c r="F4835" t="s">
        <v>38</v>
      </c>
      <c r="G4835" t="s">
        <v>2724</v>
      </c>
      <c r="H4835" t="s">
        <v>1863</v>
      </c>
      <c r="I4835" t="s">
        <v>38</v>
      </c>
      <c r="J4835" t="s">
        <v>19</v>
      </c>
      <c r="K4835" t="str">
        <f>INDEX(Table6[Column1],MATCH(L4835,Table6[Column2]))</f>
        <v>Adults</v>
      </c>
      <c r="L4835">
        <v>42.822606559999997</v>
      </c>
      <c r="M4835" t="str">
        <f>VLOOKUP(L4835,Table1[],2)</f>
        <v>40 - 49</v>
      </c>
      <c r="N4835" t="str">
        <f>INDEX(Table7[Column1],MATCH(O4835,Table7[Column2]))</f>
        <v>Fitting in Stage</v>
      </c>
      <c r="O4835">
        <v>6.286846229</v>
      </c>
      <c r="P4835" t="str">
        <f>VLOOKUP(O4835,Table13[],2)</f>
        <v>6 - 10</v>
      </c>
      <c r="Q4835" t="str">
        <f>INDEX(Table8[Column1],MATCH(R4835,Table8[Column2]))</f>
        <v>Maintained</v>
      </c>
      <c r="R4835">
        <v>44.102948099999999</v>
      </c>
      <c r="S4835">
        <f t="shared" si="151"/>
        <v>1.8376228375000001</v>
      </c>
      <c r="T4835" t="s">
        <v>19</v>
      </c>
    </row>
    <row r="4836" spans="1:20" x14ac:dyDescent="0.25">
      <c r="A4836">
        <v>4835</v>
      </c>
      <c r="B4836" t="s">
        <v>2032</v>
      </c>
      <c r="C4836" t="s">
        <v>1922</v>
      </c>
      <c r="D4836" t="str">
        <f t="shared" si="150"/>
        <v>Donohue Dorothy</v>
      </c>
      <c r="E4836" t="s">
        <v>15</v>
      </c>
      <c r="F4836" t="s">
        <v>38</v>
      </c>
      <c r="G4836" t="s">
        <v>1060</v>
      </c>
      <c r="H4836" t="s">
        <v>1061</v>
      </c>
      <c r="I4836" t="s">
        <v>38</v>
      </c>
      <c r="J4836" t="s">
        <v>19</v>
      </c>
      <c r="K4836" t="str">
        <f>INDEX(Table6[Column1],MATCH(L4836,Table6[Column2]))</f>
        <v>Adults</v>
      </c>
      <c r="L4836">
        <v>45.457750330000003</v>
      </c>
      <c r="M4836" t="str">
        <f>VLOOKUP(L4836,Table1[],2)</f>
        <v>40 - 49</v>
      </c>
      <c r="N4836" t="str">
        <f>INDEX(Table7[Column1],MATCH(O4836,Table7[Column2]))</f>
        <v>Learning Stage</v>
      </c>
      <c r="O4836">
        <v>4.7565458950000004</v>
      </c>
      <c r="P4836" t="str">
        <f>VLOOKUP(O4836,Table13[],2)</f>
        <v>1 - 5</v>
      </c>
      <c r="Q4836" t="str">
        <f>INDEX(Table8[Column1],MATCH(R4836,Table8[Column2]))</f>
        <v>Habitual</v>
      </c>
      <c r="R4836">
        <v>90.02859497</v>
      </c>
      <c r="S4836">
        <f t="shared" si="151"/>
        <v>3.7511914570833329</v>
      </c>
      <c r="T4836" t="s">
        <v>19</v>
      </c>
    </row>
    <row r="4837" spans="1:20" x14ac:dyDescent="0.25">
      <c r="A4837">
        <v>4836</v>
      </c>
      <c r="B4837" t="s">
        <v>436</v>
      </c>
      <c r="C4837" t="s">
        <v>93</v>
      </c>
      <c r="D4837" t="str">
        <f t="shared" si="150"/>
        <v>Bennett William</v>
      </c>
      <c r="E4837" t="s">
        <v>22</v>
      </c>
      <c r="F4837" t="s">
        <v>138</v>
      </c>
      <c r="G4837" t="s">
        <v>2305</v>
      </c>
      <c r="H4837" t="s">
        <v>1826</v>
      </c>
      <c r="I4837" t="s">
        <v>138</v>
      </c>
      <c r="J4837" t="s">
        <v>19</v>
      </c>
      <c r="K4837" t="str">
        <f>INDEX(Table6[Column1],MATCH(L4837,Table6[Column2]))</f>
        <v>Young Adults</v>
      </c>
      <c r="L4837">
        <v>37.22854822</v>
      </c>
      <c r="M4837" t="str">
        <f>VLOOKUP(L4837,Table1[],2)</f>
        <v>30 - 39</v>
      </c>
      <c r="N4837" t="str">
        <f>INDEX(Table7[Column1],MATCH(O4837,Table7[Column2]))</f>
        <v>Learning Stage</v>
      </c>
      <c r="O4837">
        <v>5.4779822730000003</v>
      </c>
      <c r="P4837" t="str">
        <f>VLOOKUP(O4837,Table13[],2)</f>
        <v>1 - 5</v>
      </c>
      <c r="Q4837" t="str">
        <f>INDEX(Table8[Column1],MATCH(R4837,Table8[Column2]))</f>
        <v>Maintained</v>
      </c>
      <c r="R4837">
        <v>43.561061449999997</v>
      </c>
      <c r="S4837">
        <f t="shared" si="151"/>
        <v>1.8150442270833331</v>
      </c>
      <c r="T4837" t="s">
        <v>19</v>
      </c>
    </row>
    <row r="4838" spans="1:20" x14ac:dyDescent="0.25">
      <c r="A4838">
        <v>4837</v>
      </c>
      <c r="B4838" t="s">
        <v>4117</v>
      </c>
      <c r="C4838" t="s">
        <v>50</v>
      </c>
      <c r="D4838" t="str">
        <f t="shared" si="150"/>
        <v>Sutter Robert</v>
      </c>
      <c r="E4838" t="s">
        <v>22</v>
      </c>
      <c r="F4838" t="s">
        <v>2674</v>
      </c>
      <c r="G4838" t="s">
        <v>2305</v>
      </c>
      <c r="H4838" t="s">
        <v>1826</v>
      </c>
      <c r="I4838" t="s">
        <v>107</v>
      </c>
      <c r="J4838" t="s">
        <v>19</v>
      </c>
      <c r="K4838" t="str">
        <f>INDEX(Table6[Column1],MATCH(L4838,Table6[Column2]))</f>
        <v>Young Adults</v>
      </c>
      <c r="L4838">
        <v>37.807182740000002</v>
      </c>
      <c r="M4838" t="str">
        <f>VLOOKUP(L4838,Table1[],2)</f>
        <v>30 - 39</v>
      </c>
      <c r="N4838" t="str">
        <f>INDEX(Table7[Column1],MATCH(O4838,Table7[Column2]))</f>
        <v>Learning Stage</v>
      </c>
      <c r="O4838">
        <v>2.8217454819999999</v>
      </c>
      <c r="P4838" t="str">
        <f>VLOOKUP(O4838,Table13[],2)</f>
        <v>1 - 5</v>
      </c>
      <c r="Q4838" t="str">
        <f>INDEX(Table8[Column1],MATCH(R4838,Table8[Column2]))</f>
        <v>Scheduled</v>
      </c>
      <c r="R4838">
        <v>16.9018476</v>
      </c>
      <c r="S4838">
        <f t="shared" si="151"/>
        <v>0.70424365</v>
      </c>
      <c r="T4838" t="s">
        <v>19</v>
      </c>
    </row>
    <row r="4839" spans="1:20" x14ac:dyDescent="0.25">
      <c r="A4839">
        <v>4838</v>
      </c>
      <c r="B4839" t="s">
        <v>3498</v>
      </c>
      <c r="C4839" t="s">
        <v>1651</v>
      </c>
      <c r="D4839" t="str">
        <f t="shared" si="150"/>
        <v>Bain Catherine</v>
      </c>
      <c r="E4839" t="s">
        <v>15</v>
      </c>
      <c r="F4839" t="s">
        <v>90</v>
      </c>
      <c r="G4839" t="s">
        <v>17</v>
      </c>
      <c r="H4839" t="s">
        <v>18</v>
      </c>
      <c r="I4839" t="s">
        <v>90</v>
      </c>
      <c r="J4839" t="s">
        <v>19</v>
      </c>
      <c r="K4839" t="str">
        <f>INDEX(Table6[Column1],MATCH(L4839,Table6[Column2]))</f>
        <v>Young Adults</v>
      </c>
      <c r="L4839">
        <v>39.204975070000003</v>
      </c>
      <c r="M4839" t="str">
        <f>VLOOKUP(L4839,Table1[],2)</f>
        <v>30 - 39</v>
      </c>
      <c r="N4839" t="str">
        <f>INDEX(Table7[Column1],MATCH(O4839,Table7[Column2]))</f>
        <v>Learning Stage</v>
      </c>
      <c r="O4839">
        <v>2.0721953399999999</v>
      </c>
      <c r="P4839" t="str">
        <f>VLOOKUP(O4839,Table13[],2)</f>
        <v>1 - 5</v>
      </c>
      <c r="Q4839" t="str">
        <f>INDEX(Table8[Column1],MATCH(R4839,Table8[Column2]))</f>
        <v>Scheduled</v>
      </c>
      <c r="R4839">
        <v>16.449164540000002</v>
      </c>
      <c r="S4839">
        <f t="shared" si="151"/>
        <v>0.68538185583333344</v>
      </c>
      <c r="T4839" t="s">
        <v>19</v>
      </c>
    </row>
    <row r="4840" spans="1:20" x14ac:dyDescent="0.25">
      <c r="A4840">
        <v>4839</v>
      </c>
      <c r="B4840" t="s">
        <v>62</v>
      </c>
      <c r="C4840" t="s">
        <v>2827</v>
      </c>
      <c r="D4840" t="str">
        <f t="shared" si="150"/>
        <v>Thomas Joe</v>
      </c>
      <c r="E4840" t="s">
        <v>22</v>
      </c>
      <c r="F4840" t="s">
        <v>192</v>
      </c>
      <c r="G4840" t="s">
        <v>17</v>
      </c>
      <c r="H4840" t="s">
        <v>18</v>
      </c>
      <c r="I4840" t="s">
        <v>192</v>
      </c>
      <c r="J4840" t="s">
        <v>19</v>
      </c>
      <c r="K4840" t="str">
        <f>INDEX(Table6[Column1],MATCH(L4840,Table6[Column2]))</f>
        <v>Young Adults</v>
      </c>
      <c r="L4840">
        <v>37.44449625</v>
      </c>
      <c r="M4840" t="str">
        <f>VLOOKUP(L4840,Table1[],2)</f>
        <v>30 - 39</v>
      </c>
      <c r="N4840" t="str">
        <f>INDEX(Table7[Column1],MATCH(O4840,Table7[Column2]))</f>
        <v>Learning Stage</v>
      </c>
      <c r="O4840">
        <v>4.4254710599999996</v>
      </c>
      <c r="P4840" t="str">
        <f>VLOOKUP(O4840,Table13[],2)</f>
        <v>1 - 5</v>
      </c>
      <c r="Q4840" t="str">
        <f>INDEX(Table8[Column1],MATCH(R4840,Table8[Column2]))</f>
        <v>Scheduled</v>
      </c>
      <c r="R4840">
        <v>30.778793929999999</v>
      </c>
      <c r="S4840">
        <f t="shared" si="151"/>
        <v>1.2824497470833334</v>
      </c>
      <c r="T4840" t="s">
        <v>19</v>
      </c>
    </row>
    <row r="4841" spans="1:20" x14ac:dyDescent="0.25">
      <c r="A4841">
        <v>4840</v>
      </c>
      <c r="B4841" t="s">
        <v>1521</v>
      </c>
      <c r="C4841" t="s">
        <v>3446</v>
      </c>
      <c r="D4841" t="str">
        <f t="shared" si="150"/>
        <v>Blanco Rick</v>
      </c>
      <c r="E4841" t="s">
        <v>22</v>
      </c>
      <c r="F4841" t="s">
        <v>157</v>
      </c>
      <c r="G4841" t="s">
        <v>17</v>
      </c>
      <c r="H4841" t="s">
        <v>18</v>
      </c>
      <c r="I4841" t="s">
        <v>157</v>
      </c>
      <c r="J4841" t="s">
        <v>19</v>
      </c>
      <c r="K4841" t="str">
        <f>INDEX(Table6[Column1],MATCH(L4841,Table6[Column2]))</f>
        <v>Young Adults</v>
      </c>
      <c r="L4841">
        <v>35.062576380000003</v>
      </c>
      <c r="M4841" t="str">
        <f>VLOOKUP(L4841,Table1[],2)</f>
        <v>30 - 39</v>
      </c>
      <c r="N4841" t="str">
        <f>INDEX(Table7[Column1],MATCH(O4841,Table7[Column2]))</f>
        <v>Learning Stage</v>
      </c>
      <c r="O4841">
        <v>5.0821965179999999</v>
      </c>
      <c r="P4841" t="str">
        <f>VLOOKUP(O4841,Table13[],2)</f>
        <v>1 - 5</v>
      </c>
      <c r="Q4841" t="str">
        <f>INDEX(Table8[Column1],MATCH(R4841,Table8[Column2]))</f>
        <v>Scheduled</v>
      </c>
      <c r="R4841">
        <v>32.061822990000003</v>
      </c>
      <c r="S4841">
        <f t="shared" si="151"/>
        <v>1.3359092912500001</v>
      </c>
      <c r="T4841" t="s">
        <v>19</v>
      </c>
    </row>
    <row r="4842" spans="1:20" x14ac:dyDescent="0.25">
      <c r="A4842">
        <v>4841</v>
      </c>
      <c r="B4842" t="s">
        <v>4118</v>
      </c>
      <c r="C4842" t="s">
        <v>1030</v>
      </c>
      <c r="D4842" t="str">
        <f t="shared" si="150"/>
        <v>Noel Kristen</v>
      </c>
      <c r="E4842" t="s">
        <v>15</v>
      </c>
      <c r="F4842" t="s">
        <v>95</v>
      </c>
      <c r="G4842" t="s">
        <v>2305</v>
      </c>
      <c r="H4842" t="s">
        <v>1826</v>
      </c>
      <c r="I4842" t="s">
        <v>87</v>
      </c>
      <c r="J4842" t="s">
        <v>19</v>
      </c>
      <c r="K4842" t="str">
        <f>INDEX(Table6[Column1],MATCH(L4842,Table6[Column2]))</f>
        <v>Elders</v>
      </c>
      <c r="L4842">
        <v>54.917269019999999</v>
      </c>
      <c r="M4842" t="str">
        <f>VLOOKUP(L4842,Table1[],2)</f>
        <v>50 - 59</v>
      </c>
      <c r="N4842" t="str">
        <f>INDEX(Table7[Column1],MATCH(O4842,Table7[Column2]))</f>
        <v>Learning Stage</v>
      </c>
      <c r="O4842">
        <v>5.776125897</v>
      </c>
      <c r="P4842" t="str">
        <f>VLOOKUP(O4842,Table13[],2)</f>
        <v>1 - 5</v>
      </c>
      <c r="Q4842" t="str">
        <f>INDEX(Table8[Column1],MATCH(R4842,Table8[Column2]))</f>
        <v>Excused</v>
      </c>
      <c r="R4842">
        <v>131.0922937</v>
      </c>
      <c r="S4842">
        <f t="shared" si="151"/>
        <v>5.4621789041666666</v>
      </c>
      <c r="T4842" t="s">
        <v>19</v>
      </c>
    </row>
    <row r="4843" spans="1:20" x14ac:dyDescent="0.25">
      <c r="A4843">
        <v>4842</v>
      </c>
      <c r="B4843" t="s">
        <v>4119</v>
      </c>
      <c r="C4843" t="s">
        <v>4120</v>
      </c>
      <c r="D4843" t="str">
        <f t="shared" si="150"/>
        <v>France Pearlene</v>
      </c>
      <c r="E4843" t="s">
        <v>15</v>
      </c>
      <c r="F4843" t="s">
        <v>235</v>
      </c>
      <c r="G4843" t="s">
        <v>1060</v>
      </c>
      <c r="H4843" t="s">
        <v>1061</v>
      </c>
      <c r="I4843" t="s">
        <v>235</v>
      </c>
      <c r="J4843" t="s">
        <v>19</v>
      </c>
      <c r="K4843" t="str">
        <f>INDEX(Table6[Column1],MATCH(L4843,Table6[Column2]))</f>
        <v>Elders</v>
      </c>
      <c r="L4843">
        <v>51.137700019999997</v>
      </c>
      <c r="M4843" t="str">
        <f>VLOOKUP(L4843,Table1[],2)</f>
        <v>50 - 59</v>
      </c>
      <c r="N4843" t="str">
        <f>INDEX(Table7[Column1],MATCH(O4843,Table7[Column2]))</f>
        <v>Fitting in Stage</v>
      </c>
      <c r="O4843">
        <v>6.7548624009999996</v>
      </c>
      <c r="P4843" t="str">
        <f>VLOOKUP(O4843,Table13[],2)</f>
        <v>6 - 10</v>
      </c>
      <c r="Q4843" t="str">
        <f>INDEX(Table8[Column1],MATCH(R4843,Table8[Column2]))</f>
        <v>Excused</v>
      </c>
      <c r="R4843">
        <v>140.22007160000001</v>
      </c>
      <c r="S4843">
        <f t="shared" si="151"/>
        <v>5.8425029833333344</v>
      </c>
      <c r="T4843" t="s">
        <v>19</v>
      </c>
    </row>
    <row r="4844" spans="1:20" x14ac:dyDescent="0.25">
      <c r="A4844">
        <v>4843</v>
      </c>
      <c r="B4844" t="s">
        <v>4121</v>
      </c>
      <c r="C4844" t="s">
        <v>670</v>
      </c>
      <c r="D4844" t="str">
        <f t="shared" si="150"/>
        <v>Mackey Eleanor</v>
      </c>
      <c r="E4844" t="s">
        <v>15</v>
      </c>
      <c r="F4844" t="s">
        <v>24</v>
      </c>
      <c r="G4844" t="s">
        <v>17</v>
      </c>
      <c r="H4844" t="s">
        <v>18</v>
      </c>
      <c r="I4844" t="s">
        <v>24</v>
      </c>
      <c r="J4844" t="s">
        <v>19</v>
      </c>
      <c r="K4844" t="str">
        <f>INDEX(Table6[Column1],MATCH(L4844,Table6[Column2]))</f>
        <v>Young Adults</v>
      </c>
      <c r="L4844">
        <v>39.886327940000001</v>
      </c>
      <c r="M4844" t="str">
        <f>VLOOKUP(L4844,Table1[],2)</f>
        <v>30 - 39</v>
      </c>
      <c r="N4844" t="str">
        <f>INDEX(Table7[Column1],MATCH(O4844,Table7[Column2]))</f>
        <v>Learning Stage</v>
      </c>
      <c r="O4844">
        <v>3.6868045060000001</v>
      </c>
      <c r="P4844" t="str">
        <f>VLOOKUP(O4844,Table13[],2)</f>
        <v>1 - 5</v>
      </c>
      <c r="Q4844" t="str">
        <f>INDEX(Table8[Column1],MATCH(R4844,Table8[Column2]))</f>
        <v>Scheduled</v>
      </c>
      <c r="R4844">
        <v>34.027509690000002</v>
      </c>
      <c r="S4844">
        <f t="shared" si="151"/>
        <v>1.41781290375</v>
      </c>
      <c r="T4844" t="s">
        <v>19</v>
      </c>
    </row>
    <row r="4845" spans="1:20" x14ac:dyDescent="0.25">
      <c r="A4845">
        <v>4844</v>
      </c>
      <c r="B4845" t="s">
        <v>1229</v>
      </c>
      <c r="C4845" t="s">
        <v>75</v>
      </c>
      <c r="D4845" t="str">
        <f t="shared" si="150"/>
        <v>Wallace Josephine</v>
      </c>
      <c r="E4845" t="s">
        <v>15</v>
      </c>
      <c r="F4845" t="s">
        <v>134</v>
      </c>
      <c r="G4845" t="s">
        <v>2305</v>
      </c>
      <c r="H4845" t="s">
        <v>1826</v>
      </c>
      <c r="I4845" t="s">
        <v>134</v>
      </c>
      <c r="J4845" t="s">
        <v>19</v>
      </c>
      <c r="K4845" t="str">
        <f>INDEX(Table6[Column1],MATCH(L4845,Table6[Column2]))</f>
        <v>Youth</v>
      </c>
      <c r="L4845">
        <v>20.993938790000001</v>
      </c>
      <c r="M4845" t="str">
        <f>VLOOKUP(L4845,Table1[],2)</f>
        <v>20 - 29</v>
      </c>
      <c r="N4845" t="str">
        <f>INDEX(Table7[Column1],MATCH(O4845,Table7[Column2]))</f>
        <v>Learning Stage</v>
      </c>
      <c r="O4845">
        <v>4.207864657</v>
      </c>
      <c r="P4845" t="str">
        <f>VLOOKUP(O4845,Table13[],2)</f>
        <v>1 - 5</v>
      </c>
      <c r="Q4845" t="str">
        <f>INDEX(Table8[Column1],MATCH(R4845,Table8[Column2]))</f>
        <v>Scheduled</v>
      </c>
      <c r="R4845">
        <v>0</v>
      </c>
      <c r="S4845">
        <f t="shared" si="151"/>
        <v>0</v>
      </c>
      <c r="T4845" t="s">
        <v>19</v>
      </c>
    </row>
    <row r="4846" spans="1:20" x14ac:dyDescent="0.25">
      <c r="A4846">
        <v>4845</v>
      </c>
      <c r="B4846" t="s">
        <v>953</v>
      </c>
      <c r="C4846" t="s">
        <v>925</v>
      </c>
      <c r="D4846" t="str">
        <f t="shared" si="150"/>
        <v>Gross Julie</v>
      </c>
      <c r="E4846" t="s">
        <v>15</v>
      </c>
      <c r="F4846" t="s">
        <v>33</v>
      </c>
      <c r="G4846" t="s">
        <v>17</v>
      </c>
      <c r="H4846" t="s">
        <v>18</v>
      </c>
      <c r="I4846" t="s">
        <v>33</v>
      </c>
      <c r="J4846" t="s">
        <v>19</v>
      </c>
      <c r="K4846" t="str">
        <f>INDEX(Table6[Column1],MATCH(L4846,Table6[Column2]))</f>
        <v>Young Adults</v>
      </c>
      <c r="L4846">
        <v>37.712034729999999</v>
      </c>
      <c r="M4846" t="str">
        <f>VLOOKUP(L4846,Table1[],2)</f>
        <v>30 - 39</v>
      </c>
      <c r="N4846" t="str">
        <f>INDEX(Table7[Column1],MATCH(O4846,Table7[Column2]))</f>
        <v>Learning Stage</v>
      </c>
      <c r="O4846">
        <v>4.0385260519999999</v>
      </c>
      <c r="P4846" t="str">
        <f>VLOOKUP(O4846,Table13[],2)</f>
        <v>1 - 5</v>
      </c>
      <c r="Q4846" t="str">
        <f>INDEX(Table8[Column1],MATCH(R4846,Table8[Column2]))</f>
        <v>Scheduled</v>
      </c>
      <c r="R4846">
        <v>37.406862830000001</v>
      </c>
      <c r="S4846">
        <f t="shared" si="151"/>
        <v>1.5586192845833335</v>
      </c>
      <c r="T4846" t="s">
        <v>19</v>
      </c>
    </row>
    <row r="4847" spans="1:20" x14ac:dyDescent="0.25">
      <c r="A4847">
        <v>4846</v>
      </c>
      <c r="B4847" t="s">
        <v>904</v>
      </c>
      <c r="C4847" t="s">
        <v>52</v>
      </c>
      <c r="D4847" t="str">
        <f t="shared" si="150"/>
        <v>Brown John</v>
      </c>
      <c r="E4847" t="s">
        <v>22</v>
      </c>
      <c r="F4847" t="s">
        <v>16</v>
      </c>
      <c r="G4847" t="s">
        <v>611</v>
      </c>
      <c r="H4847" t="s">
        <v>612</v>
      </c>
      <c r="I4847" t="s">
        <v>16</v>
      </c>
      <c r="J4847" t="s">
        <v>19</v>
      </c>
      <c r="K4847" t="str">
        <f>INDEX(Table6[Column1],MATCH(L4847,Table6[Column2]))</f>
        <v>Elders</v>
      </c>
      <c r="L4847">
        <v>51.698939670000001</v>
      </c>
      <c r="M4847" t="str">
        <f>VLOOKUP(L4847,Table1[],2)</f>
        <v>50 - 59</v>
      </c>
      <c r="N4847" t="str">
        <f>INDEX(Table7[Column1],MATCH(O4847,Table7[Column2]))</f>
        <v>Learning Stage</v>
      </c>
      <c r="O4847">
        <v>5.7777118549999997</v>
      </c>
      <c r="P4847" t="str">
        <f>VLOOKUP(O4847,Table13[],2)</f>
        <v>1 - 5</v>
      </c>
      <c r="Q4847" t="str">
        <f>INDEX(Table8[Column1],MATCH(R4847,Table8[Column2]))</f>
        <v>Maintained</v>
      </c>
      <c r="R4847">
        <v>63.846677030000002</v>
      </c>
      <c r="S4847">
        <f t="shared" si="151"/>
        <v>2.6602782095833333</v>
      </c>
      <c r="T4847" t="s">
        <v>19</v>
      </c>
    </row>
    <row r="4848" spans="1:20" x14ac:dyDescent="0.25">
      <c r="A4848">
        <v>4847</v>
      </c>
      <c r="B4848" t="s">
        <v>267</v>
      </c>
      <c r="C4848" t="s">
        <v>2199</v>
      </c>
      <c r="D4848" t="str">
        <f t="shared" si="150"/>
        <v>Johnson Herbert</v>
      </c>
      <c r="E4848" t="s">
        <v>22</v>
      </c>
      <c r="F4848" t="s">
        <v>38</v>
      </c>
      <c r="G4848" t="s">
        <v>2724</v>
      </c>
      <c r="H4848" t="s">
        <v>1863</v>
      </c>
      <c r="I4848" t="s">
        <v>38</v>
      </c>
      <c r="J4848" t="s">
        <v>19</v>
      </c>
      <c r="K4848" t="str">
        <f>INDEX(Table6[Column1],MATCH(L4848,Table6[Column2]))</f>
        <v>Young Adults</v>
      </c>
      <c r="L4848">
        <v>32.541053769999998</v>
      </c>
      <c r="M4848" t="str">
        <f>VLOOKUP(L4848,Table1[],2)</f>
        <v>30 - 39</v>
      </c>
      <c r="N4848" t="str">
        <f>INDEX(Table7[Column1],MATCH(O4848,Table7[Column2]))</f>
        <v>Fitting in Stage</v>
      </c>
      <c r="O4848">
        <v>7.0407640320000002</v>
      </c>
      <c r="P4848" t="str">
        <f>VLOOKUP(O4848,Table13[],2)</f>
        <v>6 - 10</v>
      </c>
      <c r="Q4848" t="str">
        <f>INDEX(Table8[Column1],MATCH(R4848,Table8[Column2]))</f>
        <v>Scheduled</v>
      </c>
      <c r="R4848">
        <v>0</v>
      </c>
      <c r="S4848">
        <f t="shared" si="151"/>
        <v>0</v>
      </c>
      <c r="T4848" t="s">
        <v>19</v>
      </c>
    </row>
    <row r="4849" spans="1:20" x14ac:dyDescent="0.25">
      <c r="A4849">
        <v>4848</v>
      </c>
      <c r="B4849" t="s">
        <v>3177</v>
      </c>
      <c r="C4849" t="s">
        <v>2518</v>
      </c>
      <c r="D4849" t="str">
        <f t="shared" si="150"/>
        <v>Mendoza Claudia</v>
      </c>
      <c r="E4849" t="s">
        <v>15</v>
      </c>
      <c r="F4849" t="s">
        <v>30</v>
      </c>
      <c r="G4849" t="s">
        <v>2305</v>
      </c>
      <c r="H4849" t="s">
        <v>1826</v>
      </c>
      <c r="I4849" t="s">
        <v>30</v>
      </c>
      <c r="J4849" t="s">
        <v>19</v>
      </c>
      <c r="K4849" t="str">
        <f>INDEX(Table6[Column1],MATCH(L4849,Table6[Column2]))</f>
        <v>Adults</v>
      </c>
      <c r="L4849">
        <v>43.750796299999998</v>
      </c>
      <c r="M4849" t="str">
        <f>VLOOKUP(L4849,Table1[],2)</f>
        <v>40 - 49</v>
      </c>
      <c r="N4849" t="str">
        <f>INDEX(Table7[Column1],MATCH(O4849,Table7[Column2]))</f>
        <v>Learning Stage</v>
      </c>
      <c r="O4849">
        <v>4.1760379729999997</v>
      </c>
      <c r="P4849" t="str">
        <f>VLOOKUP(O4849,Table13[],2)</f>
        <v>1 - 5</v>
      </c>
      <c r="Q4849" t="str">
        <f>INDEX(Table8[Column1],MATCH(R4849,Table8[Column2]))</f>
        <v>Habitual</v>
      </c>
      <c r="R4849">
        <v>111.6836583</v>
      </c>
      <c r="S4849">
        <f t="shared" si="151"/>
        <v>4.6534857624999999</v>
      </c>
      <c r="T4849" t="s">
        <v>19</v>
      </c>
    </row>
    <row r="4850" spans="1:20" x14ac:dyDescent="0.25">
      <c r="A4850">
        <v>4849</v>
      </c>
      <c r="B4850" t="s">
        <v>511</v>
      </c>
      <c r="C4850" t="s">
        <v>144</v>
      </c>
      <c r="D4850" t="str">
        <f t="shared" si="150"/>
        <v>Adams David</v>
      </c>
      <c r="E4850" t="s">
        <v>22</v>
      </c>
      <c r="F4850" t="s">
        <v>33</v>
      </c>
      <c r="G4850" t="s">
        <v>17</v>
      </c>
      <c r="H4850" t="s">
        <v>18</v>
      </c>
      <c r="I4850" t="s">
        <v>33</v>
      </c>
      <c r="J4850" t="s">
        <v>19</v>
      </c>
      <c r="K4850" t="str">
        <f>INDEX(Table6[Column1],MATCH(L4850,Table6[Column2]))</f>
        <v>Elders</v>
      </c>
      <c r="L4850">
        <v>50.302792250000003</v>
      </c>
      <c r="M4850" t="str">
        <f>VLOOKUP(L4850,Table1[],2)</f>
        <v>50 - 59</v>
      </c>
      <c r="N4850" t="str">
        <f>INDEX(Table7[Column1],MATCH(O4850,Table7[Column2]))</f>
        <v>Learning Stage</v>
      </c>
      <c r="O4850">
        <v>3.8086049860000002</v>
      </c>
      <c r="P4850" t="str">
        <f>VLOOKUP(O4850,Table13[],2)</f>
        <v>1 - 5</v>
      </c>
      <c r="Q4850" t="str">
        <f>INDEX(Table8[Column1],MATCH(R4850,Table8[Column2]))</f>
        <v>Habitual</v>
      </c>
      <c r="R4850">
        <v>111.5395044</v>
      </c>
      <c r="S4850">
        <f t="shared" si="151"/>
        <v>4.6474793500000002</v>
      </c>
      <c r="T4850" t="s">
        <v>19</v>
      </c>
    </row>
    <row r="4851" spans="1:20" x14ac:dyDescent="0.25">
      <c r="A4851">
        <v>4850</v>
      </c>
      <c r="B4851" t="s">
        <v>1090</v>
      </c>
      <c r="C4851" t="s">
        <v>67</v>
      </c>
      <c r="D4851" t="str">
        <f t="shared" si="150"/>
        <v>Sanchez Craig</v>
      </c>
      <c r="E4851" t="s">
        <v>22</v>
      </c>
      <c r="F4851" t="s">
        <v>33</v>
      </c>
      <c r="G4851" t="s">
        <v>17</v>
      </c>
      <c r="H4851" t="s">
        <v>18</v>
      </c>
      <c r="I4851" t="s">
        <v>33</v>
      </c>
      <c r="J4851" t="s">
        <v>19</v>
      </c>
      <c r="K4851" t="str">
        <f>INDEX(Table6[Column1],MATCH(L4851,Table6[Column2]))</f>
        <v>Youth</v>
      </c>
      <c r="L4851">
        <v>26.37879019</v>
      </c>
      <c r="M4851" t="str">
        <f>VLOOKUP(L4851,Table1[],2)</f>
        <v>20 - 29</v>
      </c>
      <c r="N4851" t="str">
        <f>INDEX(Table7[Column1],MATCH(O4851,Table7[Column2]))</f>
        <v>Learning Stage</v>
      </c>
      <c r="O4851">
        <v>3.7891624249999998</v>
      </c>
      <c r="P4851" t="str">
        <f>VLOOKUP(O4851,Table13[],2)</f>
        <v>1 - 5</v>
      </c>
      <c r="Q4851" t="str">
        <f>INDEX(Table8[Column1],MATCH(R4851,Table8[Column2]))</f>
        <v>Scheduled</v>
      </c>
      <c r="R4851">
        <v>0</v>
      </c>
      <c r="S4851">
        <f t="shared" si="151"/>
        <v>0</v>
      </c>
      <c r="T4851" t="s">
        <v>19</v>
      </c>
    </row>
    <row r="4852" spans="1:20" x14ac:dyDescent="0.25">
      <c r="A4852">
        <v>4851</v>
      </c>
      <c r="B4852" t="s">
        <v>814</v>
      </c>
      <c r="C4852" t="s">
        <v>504</v>
      </c>
      <c r="D4852" t="str">
        <f t="shared" si="150"/>
        <v>Stevens Ann</v>
      </c>
      <c r="E4852" t="s">
        <v>15</v>
      </c>
      <c r="F4852" t="s">
        <v>38</v>
      </c>
      <c r="G4852" t="s">
        <v>2724</v>
      </c>
      <c r="H4852" t="s">
        <v>1863</v>
      </c>
      <c r="I4852" t="s">
        <v>38</v>
      </c>
      <c r="J4852" t="s">
        <v>19</v>
      </c>
      <c r="K4852" t="str">
        <f>INDEX(Table6[Column1],MATCH(L4852,Table6[Column2]))</f>
        <v>Elders</v>
      </c>
      <c r="L4852">
        <v>54.184091270000003</v>
      </c>
      <c r="M4852" t="str">
        <f>VLOOKUP(L4852,Table1[],2)</f>
        <v>50 - 59</v>
      </c>
      <c r="N4852" t="str">
        <f>INDEX(Table7[Column1],MATCH(O4852,Table7[Column2]))</f>
        <v>Learning Stage</v>
      </c>
      <c r="O4852">
        <v>5.4711128520000001</v>
      </c>
      <c r="P4852" t="str">
        <f>VLOOKUP(O4852,Table13[],2)</f>
        <v>1 - 5</v>
      </c>
      <c r="Q4852" t="str">
        <f>INDEX(Table8[Column1],MATCH(R4852,Table8[Column2]))</f>
        <v>Excused</v>
      </c>
      <c r="R4852">
        <v>128.77320409999999</v>
      </c>
      <c r="S4852">
        <f t="shared" si="151"/>
        <v>5.3655501708333331</v>
      </c>
      <c r="T4852" t="s">
        <v>19</v>
      </c>
    </row>
    <row r="4853" spans="1:20" x14ac:dyDescent="0.25">
      <c r="A4853">
        <v>4852</v>
      </c>
      <c r="B4853" t="s">
        <v>1377</v>
      </c>
      <c r="C4853" t="s">
        <v>2382</v>
      </c>
      <c r="D4853" t="str">
        <f t="shared" si="150"/>
        <v>Quinn Yolanda</v>
      </c>
      <c r="E4853" t="s">
        <v>15</v>
      </c>
      <c r="F4853" t="s">
        <v>38</v>
      </c>
      <c r="G4853" t="s">
        <v>2724</v>
      </c>
      <c r="H4853" t="s">
        <v>1863</v>
      </c>
      <c r="I4853" t="s">
        <v>38</v>
      </c>
      <c r="J4853" t="s">
        <v>19</v>
      </c>
      <c r="K4853" t="str">
        <f>INDEX(Table6[Column1],MATCH(L4853,Table6[Column2]))</f>
        <v>Adults</v>
      </c>
      <c r="L4853">
        <v>43.14837069</v>
      </c>
      <c r="M4853" t="str">
        <f>VLOOKUP(L4853,Table1[],2)</f>
        <v>40 - 49</v>
      </c>
      <c r="N4853" t="str">
        <f>INDEX(Table7[Column1],MATCH(O4853,Table7[Column2]))</f>
        <v>Learning Stage</v>
      </c>
      <c r="O4853">
        <v>4.7944159019999999</v>
      </c>
      <c r="P4853" t="str">
        <f>VLOOKUP(O4853,Table13[],2)</f>
        <v>1 - 5</v>
      </c>
      <c r="Q4853" t="str">
        <f>INDEX(Table8[Column1],MATCH(R4853,Table8[Column2]))</f>
        <v>Habitual</v>
      </c>
      <c r="R4853">
        <v>89.338726309999998</v>
      </c>
      <c r="S4853">
        <f t="shared" si="151"/>
        <v>3.7224469295833331</v>
      </c>
      <c r="T4853" t="s">
        <v>19</v>
      </c>
    </row>
    <row r="4854" spans="1:20" x14ac:dyDescent="0.25">
      <c r="A4854">
        <v>4853</v>
      </c>
      <c r="B4854" t="s">
        <v>1128</v>
      </c>
      <c r="C4854" t="s">
        <v>21</v>
      </c>
      <c r="D4854" t="str">
        <f t="shared" si="150"/>
        <v>Pedro Stephen</v>
      </c>
      <c r="E4854" t="s">
        <v>22</v>
      </c>
      <c r="F4854" t="s">
        <v>127</v>
      </c>
      <c r="G4854" t="s">
        <v>17</v>
      </c>
      <c r="H4854" t="s">
        <v>18</v>
      </c>
      <c r="I4854" t="s">
        <v>127</v>
      </c>
      <c r="J4854" t="s">
        <v>19</v>
      </c>
      <c r="K4854" t="str">
        <f>INDEX(Table6[Column1],MATCH(L4854,Table6[Column2]))</f>
        <v>Elders</v>
      </c>
      <c r="L4854">
        <v>53.560948439999997</v>
      </c>
      <c r="M4854" t="str">
        <f>VLOOKUP(L4854,Table1[],2)</f>
        <v>50 - 59</v>
      </c>
      <c r="N4854" t="str">
        <f>INDEX(Table7[Column1],MATCH(O4854,Table7[Column2]))</f>
        <v>Fitting in Stage</v>
      </c>
      <c r="O4854">
        <v>6.0428518469999997</v>
      </c>
      <c r="P4854" t="str">
        <f>VLOOKUP(O4854,Table13[],2)</f>
        <v>6 - 10</v>
      </c>
      <c r="Q4854" t="str">
        <f>INDEX(Table8[Column1],MATCH(R4854,Table8[Column2]))</f>
        <v>Habitual</v>
      </c>
      <c r="R4854">
        <v>85.751415620000003</v>
      </c>
      <c r="S4854">
        <f t="shared" si="151"/>
        <v>3.5729756508333339</v>
      </c>
      <c r="T4854" t="s">
        <v>19</v>
      </c>
    </row>
    <row r="4855" spans="1:20" x14ac:dyDescent="0.25">
      <c r="A4855">
        <v>4854</v>
      </c>
      <c r="B4855" t="s">
        <v>2304</v>
      </c>
      <c r="C4855" t="s">
        <v>115</v>
      </c>
      <c r="D4855" t="str">
        <f t="shared" si="150"/>
        <v>Garner Daniel</v>
      </c>
      <c r="E4855" t="s">
        <v>22</v>
      </c>
      <c r="F4855" t="s">
        <v>30</v>
      </c>
      <c r="G4855" t="s">
        <v>2305</v>
      </c>
      <c r="H4855" t="s">
        <v>1826</v>
      </c>
      <c r="I4855" t="s">
        <v>30</v>
      </c>
      <c r="J4855" t="s">
        <v>19</v>
      </c>
      <c r="K4855" t="str">
        <f>INDEX(Table6[Column1],MATCH(L4855,Table6[Column2]))</f>
        <v>Adults</v>
      </c>
      <c r="L4855">
        <v>44.300739</v>
      </c>
      <c r="M4855" t="str">
        <f>VLOOKUP(L4855,Table1[],2)</f>
        <v>40 - 49</v>
      </c>
      <c r="N4855" t="str">
        <f>INDEX(Table7[Column1],MATCH(O4855,Table7[Column2]))</f>
        <v>Learning Stage</v>
      </c>
      <c r="O4855">
        <v>2.136380715</v>
      </c>
      <c r="P4855" t="str">
        <f>VLOOKUP(O4855,Table13[],2)</f>
        <v>1 - 5</v>
      </c>
      <c r="Q4855" t="str">
        <f>INDEX(Table8[Column1],MATCH(R4855,Table8[Column2]))</f>
        <v>Habitual</v>
      </c>
      <c r="R4855">
        <v>100.7827927</v>
      </c>
      <c r="S4855">
        <f t="shared" si="151"/>
        <v>4.1992830291666667</v>
      </c>
      <c r="T4855" t="s">
        <v>19</v>
      </c>
    </row>
    <row r="4856" spans="1:20" x14ac:dyDescent="0.25">
      <c r="A4856">
        <v>4855</v>
      </c>
      <c r="B4856" t="s">
        <v>4122</v>
      </c>
      <c r="C4856" t="s">
        <v>56</v>
      </c>
      <c r="D4856" t="str">
        <f t="shared" si="150"/>
        <v>Tello James</v>
      </c>
      <c r="E4856" t="s">
        <v>22</v>
      </c>
      <c r="F4856" t="s">
        <v>38</v>
      </c>
      <c r="G4856" t="s">
        <v>2724</v>
      </c>
      <c r="H4856" t="s">
        <v>1863</v>
      </c>
      <c r="I4856" t="s">
        <v>38</v>
      </c>
      <c r="J4856" t="s">
        <v>19</v>
      </c>
      <c r="K4856" t="str">
        <f>INDEX(Table6[Column1],MATCH(L4856,Table6[Column2]))</f>
        <v>Adults</v>
      </c>
      <c r="L4856">
        <v>42.447680820000002</v>
      </c>
      <c r="M4856" t="str">
        <f>VLOOKUP(L4856,Table1[],2)</f>
        <v>40 - 49</v>
      </c>
      <c r="N4856" t="str">
        <f>INDEX(Table7[Column1],MATCH(O4856,Table7[Column2]))</f>
        <v>Learning Stage</v>
      </c>
      <c r="O4856">
        <v>3.2217826440000001</v>
      </c>
      <c r="P4856" t="str">
        <f>VLOOKUP(O4856,Table13[],2)</f>
        <v>1 - 5</v>
      </c>
      <c r="Q4856" t="str">
        <f>INDEX(Table8[Column1],MATCH(R4856,Table8[Column2]))</f>
        <v>Maintained</v>
      </c>
      <c r="R4856">
        <v>46.457754000000001</v>
      </c>
      <c r="S4856">
        <f t="shared" si="151"/>
        <v>1.9357397500000002</v>
      </c>
      <c r="T4856" t="s">
        <v>19</v>
      </c>
    </row>
    <row r="4857" spans="1:20" x14ac:dyDescent="0.25">
      <c r="A4857">
        <v>4856</v>
      </c>
      <c r="B4857" t="s">
        <v>511</v>
      </c>
      <c r="C4857" t="s">
        <v>62</v>
      </c>
      <c r="D4857" t="str">
        <f t="shared" si="150"/>
        <v>Adams Thomas</v>
      </c>
      <c r="E4857" t="s">
        <v>22</v>
      </c>
      <c r="F4857" t="s">
        <v>358</v>
      </c>
      <c r="G4857" t="s">
        <v>2305</v>
      </c>
      <c r="H4857" t="s">
        <v>1826</v>
      </c>
      <c r="I4857" t="s">
        <v>358</v>
      </c>
      <c r="J4857" t="s">
        <v>19</v>
      </c>
      <c r="K4857" t="str">
        <f>INDEX(Table6[Column1],MATCH(L4857,Table6[Column2]))</f>
        <v>Elders</v>
      </c>
      <c r="L4857">
        <v>59.18848886</v>
      </c>
      <c r="M4857" t="str">
        <f>VLOOKUP(L4857,Table1[],2)</f>
        <v>50 - 59</v>
      </c>
      <c r="N4857" t="str">
        <f>INDEX(Table7[Column1],MATCH(O4857,Table7[Column2]))</f>
        <v>Learning Stage</v>
      </c>
      <c r="O4857">
        <v>5.6732761350000001</v>
      </c>
      <c r="P4857" t="str">
        <f>VLOOKUP(O4857,Table13[],2)</f>
        <v>1 - 5</v>
      </c>
      <c r="Q4857" t="str">
        <f>INDEX(Table8[Column1],MATCH(R4857,Table8[Column2]))</f>
        <v>Habitual</v>
      </c>
      <c r="R4857">
        <v>118.18313329999999</v>
      </c>
      <c r="S4857">
        <f t="shared" si="151"/>
        <v>4.9242972208333331</v>
      </c>
      <c r="T4857" t="s">
        <v>19</v>
      </c>
    </row>
    <row r="4858" spans="1:20" x14ac:dyDescent="0.25">
      <c r="A4858">
        <v>4857</v>
      </c>
      <c r="B4858" t="s">
        <v>4123</v>
      </c>
      <c r="C4858" t="s">
        <v>552</v>
      </c>
      <c r="D4858" t="str">
        <f t="shared" si="150"/>
        <v>Moran Louis</v>
      </c>
      <c r="E4858" t="s">
        <v>22</v>
      </c>
      <c r="F4858" t="s">
        <v>30</v>
      </c>
      <c r="G4858" t="s">
        <v>2305</v>
      </c>
      <c r="H4858" t="s">
        <v>1826</v>
      </c>
      <c r="I4858" t="s">
        <v>30</v>
      </c>
      <c r="J4858" t="s">
        <v>19</v>
      </c>
      <c r="K4858" t="str">
        <f>INDEX(Table6[Column1],MATCH(L4858,Table6[Column2]))</f>
        <v>Adults</v>
      </c>
      <c r="L4858">
        <v>45.900003460000001</v>
      </c>
      <c r="M4858" t="str">
        <f>VLOOKUP(L4858,Table1[],2)</f>
        <v>40 - 49</v>
      </c>
      <c r="N4858" t="str">
        <f>INDEX(Table7[Column1],MATCH(O4858,Table7[Column2]))</f>
        <v>Learning Stage</v>
      </c>
      <c r="O4858">
        <v>4.1298720810000003</v>
      </c>
      <c r="P4858" t="str">
        <f>VLOOKUP(O4858,Table13[],2)</f>
        <v>1 - 5</v>
      </c>
      <c r="Q4858" t="str">
        <f>INDEX(Table8[Column1],MATCH(R4858,Table8[Column2]))</f>
        <v>Maintained</v>
      </c>
      <c r="R4858">
        <v>70.040972659999994</v>
      </c>
      <c r="S4858">
        <f t="shared" si="151"/>
        <v>2.9183738608333329</v>
      </c>
      <c r="T4858" t="s">
        <v>19</v>
      </c>
    </row>
    <row r="4859" spans="1:20" x14ac:dyDescent="0.25">
      <c r="A4859">
        <v>4858</v>
      </c>
      <c r="B4859" t="s">
        <v>2822</v>
      </c>
      <c r="C4859" t="s">
        <v>62</v>
      </c>
      <c r="D4859" t="str">
        <f t="shared" si="150"/>
        <v>Youngblood Thomas</v>
      </c>
      <c r="E4859" t="s">
        <v>22</v>
      </c>
      <c r="F4859" t="s">
        <v>407</v>
      </c>
      <c r="G4859" t="s">
        <v>2305</v>
      </c>
      <c r="H4859" t="s">
        <v>1826</v>
      </c>
      <c r="I4859" t="s">
        <v>407</v>
      </c>
      <c r="J4859" t="s">
        <v>19</v>
      </c>
      <c r="K4859" t="str">
        <f>INDEX(Table6[Column1],MATCH(L4859,Table6[Column2]))</f>
        <v>Youth</v>
      </c>
      <c r="L4859">
        <v>29.790392359999998</v>
      </c>
      <c r="M4859" t="str">
        <f>VLOOKUP(L4859,Table1[],2)</f>
        <v>20 - 29</v>
      </c>
      <c r="N4859" t="str">
        <f>INDEX(Table7[Column1],MATCH(O4859,Table7[Column2]))</f>
        <v>Fitting in Stage</v>
      </c>
      <c r="O4859">
        <v>8.1185566930000004</v>
      </c>
      <c r="P4859" t="str">
        <f>VLOOKUP(O4859,Table13[],2)</f>
        <v>6 - 10</v>
      </c>
      <c r="Q4859" t="str">
        <f>INDEX(Table8[Column1],MATCH(R4859,Table8[Column2]))</f>
        <v>Scheduled</v>
      </c>
      <c r="R4859">
        <v>0</v>
      </c>
      <c r="S4859">
        <f t="shared" si="151"/>
        <v>0</v>
      </c>
      <c r="T4859" t="s">
        <v>19</v>
      </c>
    </row>
    <row r="4860" spans="1:20" x14ac:dyDescent="0.25">
      <c r="A4860">
        <v>4859</v>
      </c>
      <c r="B4860" t="s">
        <v>47</v>
      </c>
      <c r="C4860" t="s">
        <v>4124</v>
      </c>
      <c r="D4860" t="str">
        <f t="shared" si="150"/>
        <v>Smith Rosana</v>
      </c>
      <c r="E4860" t="s">
        <v>15</v>
      </c>
      <c r="F4860" t="s">
        <v>38</v>
      </c>
      <c r="G4860" t="s">
        <v>2724</v>
      </c>
      <c r="H4860" t="s">
        <v>1863</v>
      </c>
      <c r="I4860" t="s">
        <v>38</v>
      </c>
      <c r="J4860" t="s">
        <v>19</v>
      </c>
      <c r="K4860" t="str">
        <f>INDEX(Table6[Column1],MATCH(L4860,Table6[Column2]))</f>
        <v>Adults</v>
      </c>
      <c r="L4860">
        <v>42.524125980000001</v>
      </c>
      <c r="M4860" t="str">
        <f>VLOOKUP(L4860,Table1[],2)</f>
        <v>40 - 49</v>
      </c>
      <c r="N4860" t="str">
        <f>INDEX(Table7[Column1],MATCH(O4860,Table7[Column2]))</f>
        <v>Learning Stage</v>
      </c>
      <c r="O4860">
        <v>4.3379599259999999</v>
      </c>
      <c r="P4860" t="str">
        <f>VLOOKUP(O4860,Table13[],2)</f>
        <v>1 - 5</v>
      </c>
      <c r="Q4860" t="str">
        <f>INDEX(Table8[Column1],MATCH(R4860,Table8[Column2]))</f>
        <v>Maintained</v>
      </c>
      <c r="R4860">
        <v>41.432039690000003</v>
      </c>
      <c r="S4860">
        <f t="shared" si="151"/>
        <v>1.7263349870833335</v>
      </c>
      <c r="T4860" t="s">
        <v>19</v>
      </c>
    </row>
    <row r="4861" spans="1:20" x14ac:dyDescent="0.25">
      <c r="A4861">
        <v>4860</v>
      </c>
      <c r="B4861" t="s">
        <v>117</v>
      </c>
      <c r="C4861" t="s">
        <v>401</v>
      </c>
      <c r="D4861" t="str">
        <f t="shared" si="150"/>
        <v>Morris Michael</v>
      </c>
      <c r="E4861" t="s">
        <v>22</v>
      </c>
      <c r="F4861" t="s">
        <v>38</v>
      </c>
      <c r="G4861" t="s">
        <v>2724</v>
      </c>
      <c r="H4861" t="s">
        <v>1863</v>
      </c>
      <c r="I4861" t="s">
        <v>38</v>
      </c>
      <c r="J4861" t="s">
        <v>19</v>
      </c>
      <c r="K4861" t="str">
        <f>INDEX(Table6[Column1],MATCH(L4861,Table6[Column2]))</f>
        <v>Seniors</v>
      </c>
      <c r="L4861">
        <v>60.01008478</v>
      </c>
      <c r="M4861" t="str">
        <f>VLOOKUP(L4861,Table1[],2)</f>
        <v>60 and Above</v>
      </c>
      <c r="N4861" t="str">
        <f>INDEX(Table7[Column1],MATCH(O4861,Table7[Column2]))</f>
        <v>Learning Stage</v>
      </c>
      <c r="O4861">
        <v>5.3565160360000004</v>
      </c>
      <c r="P4861" t="str">
        <f>VLOOKUP(O4861,Table13[],2)</f>
        <v>1 - 5</v>
      </c>
      <c r="Q4861" t="str">
        <f>INDEX(Table8[Column1],MATCH(R4861,Table8[Column2]))</f>
        <v>Excused</v>
      </c>
      <c r="R4861">
        <v>133.0117047</v>
      </c>
      <c r="S4861">
        <f t="shared" si="151"/>
        <v>5.5421543624999998</v>
      </c>
      <c r="T4861" t="s">
        <v>19</v>
      </c>
    </row>
    <row r="4862" spans="1:20" x14ac:dyDescent="0.25">
      <c r="A4862">
        <v>4861</v>
      </c>
      <c r="B4862" t="s">
        <v>4100</v>
      </c>
      <c r="C4862" t="s">
        <v>883</v>
      </c>
      <c r="D4862" t="str">
        <f t="shared" si="150"/>
        <v>Quincy Jason</v>
      </c>
      <c r="E4862" t="s">
        <v>22</v>
      </c>
      <c r="F4862" t="s">
        <v>38</v>
      </c>
      <c r="G4862" t="s">
        <v>2724</v>
      </c>
      <c r="H4862" t="s">
        <v>1863</v>
      </c>
      <c r="I4862" t="s">
        <v>38</v>
      </c>
      <c r="J4862" t="s">
        <v>19</v>
      </c>
      <c r="K4862" t="str">
        <f>INDEX(Table6[Column1],MATCH(L4862,Table6[Column2]))</f>
        <v>Youth</v>
      </c>
      <c r="L4862">
        <v>23.738460629999999</v>
      </c>
      <c r="M4862" t="str">
        <f>VLOOKUP(L4862,Table1[],2)</f>
        <v>20 - 29</v>
      </c>
      <c r="N4862" t="str">
        <f>INDEX(Table7[Column1],MATCH(O4862,Table7[Column2]))</f>
        <v>Fitting in Stage</v>
      </c>
      <c r="O4862">
        <v>6.2672904750000002</v>
      </c>
      <c r="P4862" t="str">
        <f>VLOOKUP(O4862,Table13[],2)</f>
        <v>6 - 10</v>
      </c>
      <c r="Q4862" t="str">
        <f>INDEX(Table8[Column1],MATCH(R4862,Table8[Column2]))</f>
        <v>Scheduled</v>
      </c>
      <c r="R4862">
        <v>0</v>
      </c>
      <c r="S4862">
        <f t="shared" si="151"/>
        <v>0</v>
      </c>
      <c r="T4862" t="s">
        <v>19</v>
      </c>
    </row>
    <row r="4863" spans="1:20" x14ac:dyDescent="0.25">
      <c r="A4863">
        <v>4862</v>
      </c>
      <c r="B4863" t="s">
        <v>4125</v>
      </c>
      <c r="C4863" t="s">
        <v>1465</v>
      </c>
      <c r="D4863" t="str">
        <f t="shared" si="150"/>
        <v>Bynum Andrew</v>
      </c>
      <c r="E4863" t="s">
        <v>22</v>
      </c>
      <c r="F4863" t="s">
        <v>1028</v>
      </c>
      <c r="G4863" t="s">
        <v>2305</v>
      </c>
      <c r="H4863" t="s">
        <v>1826</v>
      </c>
      <c r="I4863" t="s">
        <v>107</v>
      </c>
      <c r="J4863" t="s">
        <v>19</v>
      </c>
      <c r="K4863" t="str">
        <f>INDEX(Table6[Column1],MATCH(L4863,Table6[Column2]))</f>
        <v>Young Adults</v>
      </c>
      <c r="L4863">
        <v>38.90273225</v>
      </c>
      <c r="M4863" t="str">
        <f>VLOOKUP(L4863,Table1[],2)</f>
        <v>30 - 39</v>
      </c>
      <c r="N4863" t="str">
        <f>INDEX(Table7[Column1],MATCH(O4863,Table7[Column2]))</f>
        <v>Learning Stage</v>
      </c>
      <c r="O4863">
        <v>3.6986005739999999</v>
      </c>
      <c r="P4863" t="str">
        <f>VLOOKUP(O4863,Table13[],2)</f>
        <v>1 - 5</v>
      </c>
      <c r="Q4863" t="str">
        <f>INDEX(Table8[Column1],MATCH(R4863,Table8[Column2]))</f>
        <v>Maintained</v>
      </c>
      <c r="R4863">
        <v>45.380188240000003</v>
      </c>
      <c r="S4863">
        <f t="shared" si="151"/>
        <v>1.8908411766666668</v>
      </c>
      <c r="T4863" t="s">
        <v>19</v>
      </c>
    </row>
    <row r="4864" spans="1:20" x14ac:dyDescent="0.25">
      <c r="A4864">
        <v>4863</v>
      </c>
      <c r="B4864" t="s">
        <v>4126</v>
      </c>
      <c r="C4864" t="s">
        <v>426</v>
      </c>
      <c r="D4864" t="str">
        <f t="shared" si="150"/>
        <v>Owings George</v>
      </c>
      <c r="E4864" t="s">
        <v>22</v>
      </c>
      <c r="F4864" t="s">
        <v>38</v>
      </c>
      <c r="G4864" t="s">
        <v>1060</v>
      </c>
      <c r="H4864" t="s">
        <v>1061</v>
      </c>
      <c r="I4864" t="s">
        <v>38</v>
      </c>
      <c r="J4864" t="s">
        <v>19</v>
      </c>
      <c r="K4864" t="str">
        <f>INDEX(Table6[Column1],MATCH(L4864,Table6[Column2]))</f>
        <v>Youth</v>
      </c>
      <c r="L4864">
        <v>23.782931059999999</v>
      </c>
      <c r="M4864" t="str">
        <f>VLOOKUP(L4864,Table1[],2)</f>
        <v>20 - 29</v>
      </c>
      <c r="N4864" t="str">
        <f>INDEX(Table7[Column1],MATCH(O4864,Table7[Column2]))</f>
        <v>Fitting in Stage</v>
      </c>
      <c r="O4864">
        <v>6.640149225</v>
      </c>
      <c r="P4864" t="str">
        <f>VLOOKUP(O4864,Table13[],2)</f>
        <v>6 - 10</v>
      </c>
      <c r="Q4864" t="str">
        <f>INDEX(Table8[Column1],MATCH(R4864,Table8[Column2]))</f>
        <v>Scheduled</v>
      </c>
      <c r="R4864">
        <v>0</v>
      </c>
      <c r="S4864">
        <f t="shared" si="151"/>
        <v>0</v>
      </c>
      <c r="T4864" t="s">
        <v>19</v>
      </c>
    </row>
    <row r="4865" spans="1:20" x14ac:dyDescent="0.25">
      <c r="A4865">
        <v>4864</v>
      </c>
      <c r="B4865" t="s">
        <v>795</v>
      </c>
      <c r="C4865" t="s">
        <v>4127</v>
      </c>
      <c r="D4865" t="str">
        <f t="shared" si="150"/>
        <v>Sullivan Rosa</v>
      </c>
      <c r="E4865" t="s">
        <v>15</v>
      </c>
      <c r="F4865" t="s">
        <v>666</v>
      </c>
      <c r="G4865" t="s">
        <v>17</v>
      </c>
      <c r="H4865" t="s">
        <v>18</v>
      </c>
      <c r="I4865" t="s">
        <v>157</v>
      </c>
      <c r="J4865" t="s">
        <v>19</v>
      </c>
      <c r="K4865" t="str">
        <f>INDEX(Table6[Column1],MATCH(L4865,Table6[Column2]))</f>
        <v>Adults</v>
      </c>
      <c r="L4865">
        <v>41.069406190000002</v>
      </c>
      <c r="M4865" t="str">
        <f>VLOOKUP(L4865,Table1[],2)</f>
        <v>40 - 49</v>
      </c>
      <c r="N4865" t="str">
        <f>INDEX(Table7[Column1],MATCH(O4865,Table7[Column2]))</f>
        <v>Fitting in Stage</v>
      </c>
      <c r="O4865">
        <v>6.2545274419999997</v>
      </c>
      <c r="P4865" t="str">
        <f>VLOOKUP(O4865,Table13[],2)</f>
        <v>6 - 10</v>
      </c>
      <c r="Q4865" t="str">
        <f>INDEX(Table8[Column1],MATCH(R4865,Table8[Column2]))</f>
        <v>Maintained</v>
      </c>
      <c r="R4865">
        <v>57.13807242</v>
      </c>
      <c r="S4865">
        <f t="shared" si="151"/>
        <v>2.3807530175</v>
      </c>
      <c r="T4865" t="s">
        <v>19</v>
      </c>
    </row>
    <row r="4866" spans="1:20" x14ac:dyDescent="0.25">
      <c r="A4866">
        <v>4865</v>
      </c>
      <c r="B4866" t="s">
        <v>1446</v>
      </c>
      <c r="C4866" t="s">
        <v>245</v>
      </c>
      <c r="D4866" t="str">
        <f t="shared" si="150"/>
        <v>Blair Mary</v>
      </c>
      <c r="E4866" t="s">
        <v>15</v>
      </c>
      <c r="F4866" t="s">
        <v>153</v>
      </c>
      <c r="G4866" t="s">
        <v>2305</v>
      </c>
      <c r="H4866" t="s">
        <v>1826</v>
      </c>
      <c r="I4866" t="s">
        <v>138</v>
      </c>
      <c r="J4866" t="s">
        <v>19</v>
      </c>
      <c r="K4866" t="str">
        <f>INDEX(Table6[Column1],MATCH(L4866,Table6[Column2]))</f>
        <v>Adults</v>
      </c>
      <c r="L4866">
        <v>46.710175169999999</v>
      </c>
      <c r="M4866" t="str">
        <f>VLOOKUP(L4866,Table1[],2)</f>
        <v>40 - 49</v>
      </c>
      <c r="N4866" t="str">
        <f>INDEX(Table7[Column1],MATCH(O4866,Table7[Column2]))</f>
        <v>Learning Stage</v>
      </c>
      <c r="O4866">
        <v>5.5903813959999997</v>
      </c>
      <c r="P4866" t="str">
        <f>VLOOKUP(O4866,Table13[],2)</f>
        <v>1 - 5</v>
      </c>
      <c r="Q4866" t="str">
        <f>INDEX(Table8[Column1],MATCH(R4866,Table8[Column2]))</f>
        <v>Habitual</v>
      </c>
      <c r="R4866">
        <v>107.4344778</v>
      </c>
      <c r="S4866">
        <f t="shared" si="151"/>
        <v>4.4764365749999993</v>
      </c>
      <c r="T4866" t="s">
        <v>19</v>
      </c>
    </row>
    <row r="4867" spans="1:20" x14ac:dyDescent="0.25">
      <c r="A4867">
        <v>4866</v>
      </c>
      <c r="B4867" t="s">
        <v>4128</v>
      </c>
      <c r="C4867" t="s">
        <v>4129</v>
      </c>
      <c r="D4867" t="str">
        <f t="shared" ref="D4867:D4930" si="152">CONCATENATE(B4867, " ",C4867)</f>
        <v>Secor Delmer</v>
      </c>
      <c r="E4867" t="s">
        <v>22</v>
      </c>
      <c r="F4867" t="s">
        <v>452</v>
      </c>
      <c r="G4867" t="s">
        <v>17</v>
      </c>
      <c r="H4867" t="s">
        <v>18</v>
      </c>
      <c r="I4867" t="s">
        <v>407</v>
      </c>
      <c r="J4867" t="s">
        <v>19</v>
      </c>
      <c r="K4867" t="str">
        <f>INDEX(Table6[Column1],MATCH(L4867,Table6[Column2]))</f>
        <v>Young Adults</v>
      </c>
      <c r="L4867">
        <v>39.702300870000002</v>
      </c>
      <c r="M4867" t="str">
        <f>VLOOKUP(L4867,Table1[],2)</f>
        <v>30 - 39</v>
      </c>
      <c r="N4867" t="str">
        <f>INDEX(Table7[Column1],MATCH(O4867,Table7[Column2]))</f>
        <v>Learning Stage</v>
      </c>
      <c r="O4867">
        <v>3.5345418689999999</v>
      </c>
      <c r="P4867" t="str">
        <f>VLOOKUP(O4867,Table13[],2)</f>
        <v>1 - 5</v>
      </c>
      <c r="Q4867" t="str">
        <f>INDEX(Table8[Column1],MATCH(R4867,Table8[Column2]))</f>
        <v>Habitual</v>
      </c>
      <c r="R4867">
        <v>84.776492140000002</v>
      </c>
      <c r="S4867">
        <f t="shared" ref="S4867:S4930" si="153">CONVERT(R4867,"hr","day")</f>
        <v>3.5323538391666665</v>
      </c>
      <c r="T4867" t="s">
        <v>19</v>
      </c>
    </row>
    <row r="4868" spans="1:20" x14ac:dyDescent="0.25">
      <c r="A4868">
        <v>4867</v>
      </c>
      <c r="B4868" t="s">
        <v>292</v>
      </c>
      <c r="C4868" t="s">
        <v>2015</v>
      </c>
      <c r="D4868" t="str">
        <f t="shared" si="152"/>
        <v>Prescott Lois</v>
      </c>
      <c r="E4868" t="s">
        <v>15</v>
      </c>
      <c r="F4868" t="s">
        <v>27</v>
      </c>
      <c r="G4868" t="s">
        <v>2305</v>
      </c>
      <c r="H4868" t="s">
        <v>1826</v>
      </c>
      <c r="I4868" t="s">
        <v>27</v>
      </c>
      <c r="J4868" t="s">
        <v>19</v>
      </c>
      <c r="K4868" t="str">
        <f>INDEX(Table6[Column1],MATCH(L4868,Table6[Column2]))</f>
        <v>Adults</v>
      </c>
      <c r="L4868">
        <v>49.323267379999997</v>
      </c>
      <c r="M4868" t="str">
        <f>VLOOKUP(L4868,Table1[],2)</f>
        <v>40 - 49</v>
      </c>
      <c r="N4868" t="str">
        <f>INDEX(Table7[Column1],MATCH(O4868,Table7[Column2]))</f>
        <v>Learning Stage</v>
      </c>
      <c r="O4868">
        <v>3.1746272289999999</v>
      </c>
      <c r="P4868" t="str">
        <f>VLOOKUP(O4868,Table13[],2)</f>
        <v>1 - 5</v>
      </c>
      <c r="Q4868" t="str">
        <f>INDEX(Table8[Column1],MATCH(R4868,Table8[Column2]))</f>
        <v>Excused</v>
      </c>
      <c r="R4868">
        <v>128.6394402</v>
      </c>
      <c r="S4868">
        <f t="shared" si="153"/>
        <v>5.3599766750000004</v>
      </c>
      <c r="T4868" t="s">
        <v>19</v>
      </c>
    </row>
    <row r="4869" spans="1:20" x14ac:dyDescent="0.25">
      <c r="A4869">
        <v>4868</v>
      </c>
      <c r="B4869" t="s">
        <v>4130</v>
      </c>
      <c r="C4869" t="s">
        <v>965</v>
      </c>
      <c r="D4869" t="str">
        <f t="shared" si="152"/>
        <v>Saunders Kimberly</v>
      </c>
      <c r="E4869" t="s">
        <v>15</v>
      </c>
      <c r="F4869" t="s">
        <v>2645</v>
      </c>
      <c r="G4869" t="s">
        <v>17</v>
      </c>
      <c r="H4869" t="s">
        <v>18</v>
      </c>
      <c r="I4869" t="s">
        <v>90</v>
      </c>
      <c r="J4869" t="s">
        <v>19</v>
      </c>
      <c r="K4869" t="str">
        <f>INDEX(Table6[Column1],MATCH(L4869,Table6[Column2]))</f>
        <v>Adults</v>
      </c>
      <c r="L4869">
        <v>49.842463899999998</v>
      </c>
      <c r="M4869" t="str">
        <f>VLOOKUP(L4869,Table1[],2)</f>
        <v>40 - 49</v>
      </c>
      <c r="N4869" t="str">
        <f>INDEX(Table7[Column1],MATCH(O4869,Table7[Column2]))</f>
        <v>Learning Stage</v>
      </c>
      <c r="O4869">
        <v>3.9617526459999999</v>
      </c>
      <c r="P4869" t="str">
        <f>VLOOKUP(O4869,Table13[],2)</f>
        <v>1 - 5</v>
      </c>
      <c r="Q4869" t="str">
        <f>INDEX(Table8[Column1],MATCH(R4869,Table8[Column2]))</f>
        <v>Habitual</v>
      </c>
      <c r="R4869">
        <v>114.6680879</v>
      </c>
      <c r="S4869">
        <f t="shared" si="153"/>
        <v>4.7778369958333338</v>
      </c>
      <c r="T4869" t="s">
        <v>19</v>
      </c>
    </row>
    <row r="4870" spans="1:20" x14ac:dyDescent="0.25">
      <c r="A4870">
        <v>4869</v>
      </c>
      <c r="B4870" t="s">
        <v>4131</v>
      </c>
      <c r="C4870" t="s">
        <v>77</v>
      </c>
      <c r="D4870" t="str">
        <f t="shared" si="152"/>
        <v>Laberge Sandra</v>
      </c>
      <c r="E4870" t="s">
        <v>15</v>
      </c>
      <c r="F4870" t="s">
        <v>1674</v>
      </c>
      <c r="G4870" t="s">
        <v>17</v>
      </c>
      <c r="H4870" t="s">
        <v>18</v>
      </c>
      <c r="I4870" t="s">
        <v>87</v>
      </c>
      <c r="J4870" t="s">
        <v>19</v>
      </c>
      <c r="K4870" t="str">
        <f>INDEX(Table6[Column1],MATCH(L4870,Table6[Column2]))</f>
        <v>Young Adults</v>
      </c>
      <c r="L4870">
        <v>39.649226939999998</v>
      </c>
      <c r="M4870" t="str">
        <f>VLOOKUP(L4870,Table1[],2)</f>
        <v>30 - 39</v>
      </c>
      <c r="N4870" t="str">
        <f>INDEX(Table7[Column1],MATCH(O4870,Table7[Column2]))</f>
        <v>Learning Stage</v>
      </c>
      <c r="O4870">
        <v>2.553139034</v>
      </c>
      <c r="P4870" t="str">
        <f>VLOOKUP(O4870,Table13[],2)</f>
        <v>1 - 5</v>
      </c>
      <c r="Q4870" t="str">
        <f>INDEX(Table8[Column1],MATCH(R4870,Table8[Column2]))</f>
        <v>Maintained</v>
      </c>
      <c r="R4870">
        <v>61.40814984</v>
      </c>
      <c r="S4870">
        <f t="shared" si="153"/>
        <v>2.5586729099999999</v>
      </c>
      <c r="T4870" t="s">
        <v>19</v>
      </c>
    </row>
    <row r="4871" spans="1:20" x14ac:dyDescent="0.25">
      <c r="A4871">
        <v>4870</v>
      </c>
      <c r="B4871" t="s">
        <v>2185</v>
      </c>
      <c r="C4871" t="s">
        <v>502</v>
      </c>
      <c r="D4871" t="str">
        <f t="shared" si="152"/>
        <v>Ford Susan</v>
      </c>
      <c r="E4871" t="s">
        <v>15</v>
      </c>
      <c r="F4871" t="s">
        <v>38</v>
      </c>
      <c r="G4871" t="s">
        <v>2724</v>
      </c>
      <c r="H4871" t="s">
        <v>1863</v>
      </c>
      <c r="I4871" t="s">
        <v>38</v>
      </c>
      <c r="J4871" t="s">
        <v>19</v>
      </c>
      <c r="K4871" t="str">
        <f>INDEX(Table6[Column1],MATCH(L4871,Table6[Column2]))</f>
        <v>Seniors</v>
      </c>
      <c r="L4871">
        <v>62.363424219999999</v>
      </c>
      <c r="M4871" t="str">
        <f>VLOOKUP(L4871,Table1[],2)</f>
        <v>60 and Above</v>
      </c>
      <c r="N4871" t="str">
        <f>INDEX(Table7[Column1],MATCH(O4871,Table7[Column2]))</f>
        <v>Learning Stage</v>
      </c>
      <c r="O4871">
        <v>3.2828113380000001</v>
      </c>
      <c r="P4871" t="str">
        <f>VLOOKUP(O4871,Table13[],2)</f>
        <v>1 - 5</v>
      </c>
      <c r="Q4871" t="str">
        <f>INDEX(Table8[Column1],MATCH(R4871,Table8[Column2]))</f>
        <v>Violative</v>
      </c>
      <c r="R4871">
        <v>206.06615669999999</v>
      </c>
      <c r="S4871">
        <f t="shared" si="153"/>
        <v>8.5860898624999997</v>
      </c>
      <c r="T4871" t="s">
        <v>19</v>
      </c>
    </row>
    <row r="4872" spans="1:20" x14ac:dyDescent="0.25">
      <c r="A4872">
        <v>4871</v>
      </c>
      <c r="B4872" t="s">
        <v>723</v>
      </c>
      <c r="C4872" t="s">
        <v>335</v>
      </c>
      <c r="D4872" t="str">
        <f t="shared" si="152"/>
        <v>Garcia Doris</v>
      </c>
      <c r="E4872" t="s">
        <v>15</v>
      </c>
      <c r="F4872" t="s">
        <v>2460</v>
      </c>
      <c r="G4872" t="s">
        <v>611</v>
      </c>
      <c r="H4872" t="s">
        <v>612</v>
      </c>
      <c r="I4872" t="s">
        <v>30</v>
      </c>
      <c r="J4872" t="s">
        <v>19</v>
      </c>
      <c r="K4872" t="str">
        <f>INDEX(Table6[Column1],MATCH(L4872,Table6[Column2]))</f>
        <v>Young Adults</v>
      </c>
      <c r="L4872">
        <v>35.137318499999999</v>
      </c>
      <c r="M4872" t="str">
        <f>VLOOKUP(L4872,Table1[],2)</f>
        <v>30 - 39</v>
      </c>
      <c r="N4872" t="str">
        <f>INDEX(Table7[Column1],MATCH(O4872,Table7[Column2]))</f>
        <v>Learning Stage</v>
      </c>
      <c r="O4872">
        <v>5.4674403790000001</v>
      </c>
      <c r="P4872" t="str">
        <f>VLOOKUP(O4872,Table13[],2)</f>
        <v>1 - 5</v>
      </c>
      <c r="Q4872" t="str">
        <f>INDEX(Table8[Column1],MATCH(R4872,Table8[Column2]))</f>
        <v>Maintained</v>
      </c>
      <c r="R4872">
        <v>65.811804269999996</v>
      </c>
      <c r="S4872">
        <f t="shared" si="153"/>
        <v>2.7421585112499995</v>
      </c>
      <c r="T4872" t="s">
        <v>19</v>
      </c>
    </row>
    <row r="4873" spans="1:20" x14ac:dyDescent="0.25">
      <c r="A4873">
        <v>4872</v>
      </c>
      <c r="B4873" t="s">
        <v>4132</v>
      </c>
      <c r="C4873" t="s">
        <v>453</v>
      </c>
      <c r="D4873" t="str">
        <f t="shared" si="152"/>
        <v>Turpin Juan</v>
      </c>
      <c r="E4873" t="s">
        <v>22</v>
      </c>
      <c r="F4873" t="s">
        <v>38</v>
      </c>
      <c r="G4873" t="s">
        <v>2724</v>
      </c>
      <c r="H4873" t="s">
        <v>1863</v>
      </c>
      <c r="I4873" t="s">
        <v>38</v>
      </c>
      <c r="J4873" t="s">
        <v>19</v>
      </c>
      <c r="K4873" t="str">
        <f>INDEX(Table6[Column1],MATCH(L4873,Table6[Column2]))</f>
        <v>Elders</v>
      </c>
      <c r="L4873">
        <v>52.033552110000002</v>
      </c>
      <c r="M4873" t="str">
        <f>VLOOKUP(L4873,Table1[],2)</f>
        <v>50 - 59</v>
      </c>
      <c r="N4873" t="str">
        <f>INDEX(Table7[Column1],MATCH(O4873,Table7[Column2]))</f>
        <v>Learning Stage</v>
      </c>
      <c r="O4873">
        <v>5.7066241800000004</v>
      </c>
      <c r="P4873" t="str">
        <f>VLOOKUP(O4873,Table13[],2)</f>
        <v>1 - 5</v>
      </c>
      <c r="Q4873" t="str">
        <f>INDEX(Table8[Column1],MATCH(R4873,Table8[Column2]))</f>
        <v>Excused</v>
      </c>
      <c r="R4873">
        <v>151.29238480000001</v>
      </c>
      <c r="S4873">
        <f t="shared" si="153"/>
        <v>6.3038493666666664</v>
      </c>
      <c r="T4873" t="s">
        <v>19</v>
      </c>
    </row>
    <row r="4874" spans="1:20" x14ac:dyDescent="0.25">
      <c r="A4874">
        <v>4873</v>
      </c>
      <c r="B4874" t="s">
        <v>34</v>
      </c>
      <c r="C4874" t="s">
        <v>279</v>
      </c>
      <c r="D4874" t="str">
        <f t="shared" si="152"/>
        <v>Jones Patricia</v>
      </c>
      <c r="E4874" t="s">
        <v>15</v>
      </c>
      <c r="F4874" t="s">
        <v>38</v>
      </c>
      <c r="G4874" t="s">
        <v>2724</v>
      </c>
      <c r="H4874" t="s">
        <v>1863</v>
      </c>
      <c r="I4874" t="s">
        <v>38</v>
      </c>
      <c r="J4874" t="s">
        <v>19</v>
      </c>
      <c r="K4874" t="str">
        <f>INDEX(Table6[Column1],MATCH(L4874,Table6[Column2]))</f>
        <v>Adults</v>
      </c>
      <c r="L4874">
        <v>47.887961310000001</v>
      </c>
      <c r="M4874" t="str">
        <f>VLOOKUP(L4874,Table1[],2)</f>
        <v>40 - 49</v>
      </c>
      <c r="N4874" t="str">
        <f>INDEX(Table7[Column1],MATCH(O4874,Table7[Column2]))</f>
        <v>Learning Stage</v>
      </c>
      <c r="O4874">
        <v>5.2507508989999998</v>
      </c>
      <c r="P4874" t="str">
        <f>VLOOKUP(O4874,Table13[],2)</f>
        <v>1 - 5</v>
      </c>
      <c r="Q4874" t="str">
        <f>INDEX(Table8[Column1],MATCH(R4874,Table8[Column2]))</f>
        <v>Habitual</v>
      </c>
      <c r="R4874">
        <v>96.708041769999994</v>
      </c>
      <c r="S4874">
        <f t="shared" si="153"/>
        <v>4.0295017404166664</v>
      </c>
      <c r="T4874" t="s">
        <v>19</v>
      </c>
    </row>
    <row r="4875" spans="1:20" x14ac:dyDescent="0.25">
      <c r="A4875">
        <v>4874</v>
      </c>
      <c r="B4875" t="s">
        <v>4133</v>
      </c>
      <c r="C4875" t="s">
        <v>83</v>
      </c>
      <c r="D4875" t="str">
        <f t="shared" si="152"/>
        <v>Houghton Penny</v>
      </c>
      <c r="E4875" t="s">
        <v>15</v>
      </c>
      <c r="F4875" t="s">
        <v>3664</v>
      </c>
      <c r="G4875" t="s">
        <v>17</v>
      </c>
      <c r="H4875" t="s">
        <v>18</v>
      </c>
      <c r="I4875" t="s">
        <v>87</v>
      </c>
      <c r="J4875" t="s">
        <v>19</v>
      </c>
      <c r="K4875" t="str">
        <f>INDEX(Table6[Column1],MATCH(L4875,Table6[Column2]))</f>
        <v>Elders</v>
      </c>
      <c r="L4875">
        <v>53.444859180000002</v>
      </c>
      <c r="M4875" t="str">
        <f>VLOOKUP(L4875,Table1[],2)</f>
        <v>50 - 59</v>
      </c>
      <c r="N4875" t="str">
        <f>INDEX(Table7[Column1],MATCH(O4875,Table7[Column2]))</f>
        <v>Learning Stage</v>
      </c>
      <c r="O4875">
        <v>4.8997778250000001</v>
      </c>
      <c r="P4875" t="str">
        <f>VLOOKUP(O4875,Table13[],2)</f>
        <v>1 - 5</v>
      </c>
      <c r="Q4875" t="str">
        <f>INDEX(Table8[Column1],MATCH(R4875,Table8[Column2]))</f>
        <v>Excused</v>
      </c>
      <c r="R4875">
        <v>151.02288569999999</v>
      </c>
      <c r="S4875">
        <f t="shared" si="153"/>
        <v>6.2926202374999987</v>
      </c>
      <c r="T4875" t="s">
        <v>19</v>
      </c>
    </row>
    <row r="4876" spans="1:20" x14ac:dyDescent="0.25">
      <c r="A4876">
        <v>4875</v>
      </c>
      <c r="B4876" t="s">
        <v>4134</v>
      </c>
      <c r="C4876" t="s">
        <v>478</v>
      </c>
      <c r="D4876" t="str">
        <f t="shared" si="152"/>
        <v>Tinney Betty</v>
      </c>
      <c r="E4876" t="s">
        <v>15</v>
      </c>
      <c r="F4876" t="s">
        <v>1674</v>
      </c>
      <c r="G4876" t="s">
        <v>17</v>
      </c>
      <c r="H4876" t="s">
        <v>18</v>
      </c>
      <c r="I4876" t="s">
        <v>87</v>
      </c>
      <c r="J4876" t="s">
        <v>19</v>
      </c>
      <c r="K4876" t="str">
        <f>INDEX(Table6[Column1],MATCH(L4876,Table6[Column2]))</f>
        <v>Elders</v>
      </c>
      <c r="L4876">
        <v>56.762106860000003</v>
      </c>
      <c r="M4876" t="str">
        <f>VLOOKUP(L4876,Table1[],2)</f>
        <v>50 - 59</v>
      </c>
      <c r="N4876" t="str">
        <f>INDEX(Table7[Column1],MATCH(O4876,Table7[Column2]))</f>
        <v>Learning Stage</v>
      </c>
      <c r="O4876">
        <v>4.4963513319999997</v>
      </c>
      <c r="P4876" t="str">
        <f>VLOOKUP(O4876,Table13[],2)</f>
        <v>1 - 5</v>
      </c>
      <c r="Q4876" t="str">
        <f>INDEX(Table8[Column1],MATCH(R4876,Table8[Column2]))</f>
        <v>Habitual</v>
      </c>
      <c r="R4876">
        <v>108.6300004</v>
      </c>
      <c r="S4876">
        <f t="shared" si="153"/>
        <v>4.5262500166666673</v>
      </c>
      <c r="T4876" t="s">
        <v>19</v>
      </c>
    </row>
    <row r="4877" spans="1:20" x14ac:dyDescent="0.25">
      <c r="A4877">
        <v>4876</v>
      </c>
      <c r="B4877" t="s">
        <v>1254</v>
      </c>
      <c r="C4877" t="s">
        <v>1798</v>
      </c>
      <c r="D4877" t="str">
        <f t="shared" si="152"/>
        <v>Carter Glenn</v>
      </c>
      <c r="E4877" t="s">
        <v>22</v>
      </c>
      <c r="F4877" t="s">
        <v>38</v>
      </c>
      <c r="G4877" t="s">
        <v>2724</v>
      </c>
      <c r="H4877" t="s">
        <v>1863</v>
      </c>
      <c r="I4877" t="s">
        <v>38</v>
      </c>
      <c r="J4877" t="s">
        <v>19</v>
      </c>
      <c r="K4877" t="str">
        <f>INDEX(Table6[Column1],MATCH(L4877,Table6[Column2]))</f>
        <v>Seniors</v>
      </c>
      <c r="L4877">
        <v>62.301318299999998</v>
      </c>
      <c r="M4877" t="str">
        <f>VLOOKUP(L4877,Table1[],2)</f>
        <v>60 and Above</v>
      </c>
      <c r="N4877" t="str">
        <f>INDEX(Table7[Column1],MATCH(O4877,Table7[Column2]))</f>
        <v>Learning Stage</v>
      </c>
      <c r="O4877">
        <v>3.592297318</v>
      </c>
      <c r="P4877" t="str">
        <f>VLOOKUP(O4877,Table13[],2)</f>
        <v>1 - 5</v>
      </c>
      <c r="Q4877" t="str">
        <f>INDEX(Table8[Column1],MATCH(R4877,Table8[Column2]))</f>
        <v>Habitual</v>
      </c>
      <c r="R4877">
        <v>110.0110408</v>
      </c>
      <c r="S4877">
        <f t="shared" si="153"/>
        <v>4.5837933666666668</v>
      </c>
      <c r="T4877" t="s">
        <v>19</v>
      </c>
    </row>
    <row r="4878" spans="1:20" x14ac:dyDescent="0.25">
      <c r="A4878">
        <v>4877</v>
      </c>
      <c r="B4878" t="s">
        <v>2505</v>
      </c>
      <c r="C4878" t="s">
        <v>79</v>
      </c>
      <c r="D4878" t="str">
        <f t="shared" si="152"/>
        <v>Woodward Jennifer</v>
      </c>
      <c r="E4878" t="s">
        <v>15</v>
      </c>
      <c r="F4878" t="s">
        <v>162</v>
      </c>
      <c r="G4878" t="s">
        <v>2305</v>
      </c>
      <c r="H4878" t="s">
        <v>1826</v>
      </c>
      <c r="I4878" t="s">
        <v>30</v>
      </c>
      <c r="J4878" t="s">
        <v>19</v>
      </c>
      <c r="K4878" t="str">
        <f>INDEX(Table6[Column1],MATCH(L4878,Table6[Column2]))</f>
        <v>Adults</v>
      </c>
      <c r="L4878">
        <v>40.671481559999997</v>
      </c>
      <c r="M4878" t="str">
        <f>VLOOKUP(L4878,Table1[],2)</f>
        <v>40 - 49</v>
      </c>
      <c r="N4878" t="str">
        <f>INDEX(Table7[Column1],MATCH(O4878,Table7[Column2]))</f>
        <v>Learning Stage</v>
      </c>
      <c r="O4878">
        <v>5.8483186380000003</v>
      </c>
      <c r="P4878" t="str">
        <f>VLOOKUP(O4878,Table13[],2)</f>
        <v>1 - 5</v>
      </c>
      <c r="Q4878" t="str">
        <f>INDEX(Table8[Column1],MATCH(R4878,Table8[Column2]))</f>
        <v>Habitual</v>
      </c>
      <c r="R4878">
        <v>101.89285839999999</v>
      </c>
      <c r="S4878">
        <f t="shared" si="153"/>
        <v>4.2455357666666664</v>
      </c>
      <c r="T4878" t="s">
        <v>19</v>
      </c>
    </row>
    <row r="4879" spans="1:20" x14ac:dyDescent="0.25">
      <c r="A4879">
        <v>4878</v>
      </c>
      <c r="B4879" t="s">
        <v>62</v>
      </c>
      <c r="C4879" t="s">
        <v>52</v>
      </c>
      <c r="D4879" t="str">
        <f t="shared" si="152"/>
        <v>Thomas John</v>
      </c>
      <c r="E4879" t="s">
        <v>22</v>
      </c>
      <c r="F4879" t="s">
        <v>2325</v>
      </c>
      <c r="G4879" t="s">
        <v>17</v>
      </c>
      <c r="H4879" t="s">
        <v>18</v>
      </c>
      <c r="I4879" t="s">
        <v>24</v>
      </c>
      <c r="J4879" t="s">
        <v>19</v>
      </c>
      <c r="K4879" t="str">
        <f>INDEX(Table6[Column1],MATCH(L4879,Table6[Column2]))</f>
        <v>Adults</v>
      </c>
      <c r="L4879">
        <v>43.062906939999998</v>
      </c>
      <c r="M4879" t="str">
        <f>VLOOKUP(L4879,Table1[],2)</f>
        <v>40 - 49</v>
      </c>
      <c r="N4879" t="str">
        <f>INDEX(Table7[Column1],MATCH(O4879,Table7[Column2]))</f>
        <v>Learning Stage</v>
      </c>
      <c r="O4879">
        <v>3.2523847360000002</v>
      </c>
      <c r="P4879" t="str">
        <f>VLOOKUP(O4879,Table13[],2)</f>
        <v>1 - 5</v>
      </c>
      <c r="Q4879" t="str">
        <f>INDEX(Table8[Column1],MATCH(R4879,Table8[Column2]))</f>
        <v>Habitual</v>
      </c>
      <c r="R4879">
        <v>106.4198394</v>
      </c>
      <c r="S4879">
        <f t="shared" si="153"/>
        <v>4.434159975</v>
      </c>
      <c r="T4879" t="s">
        <v>19</v>
      </c>
    </row>
    <row r="4880" spans="1:20" x14ac:dyDescent="0.25">
      <c r="A4880">
        <v>4879</v>
      </c>
      <c r="B4880" t="s">
        <v>4135</v>
      </c>
      <c r="C4880" t="s">
        <v>50</v>
      </c>
      <c r="D4880" t="str">
        <f t="shared" si="152"/>
        <v>Melton Robert</v>
      </c>
      <c r="E4880" t="s">
        <v>22</v>
      </c>
      <c r="F4880" t="s">
        <v>16</v>
      </c>
      <c r="G4880" t="s">
        <v>611</v>
      </c>
      <c r="H4880" t="s">
        <v>612</v>
      </c>
      <c r="I4880" t="s">
        <v>16</v>
      </c>
      <c r="J4880" t="s">
        <v>19</v>
      </c>
      <c r="K4880" t="str">
        <f>INDEX(Table6[Column1],MATCH(L4880,Table6[Column2]))</f>
        <v>Young Adults</v>
      </c>
      <c r="L4880">
        <v>32.310484500000001</v>
      </c>
      <c r="M4880" t="str">
        <f>VLOOKUP(L4880,Table1[],2)</f>
        <v>30 - 39</v>
      </c>
      <c r="N4880" t="str">
        <f>INDEX(Table7[Column1],MATCH(O4880,Table7[Column2]))</f>
        <v>Learning Stage</v>
      </c>
      <c r="O4880">
        <v>4.574887446</v>
      </c>
      <c r="P4880" t="str">
        <f>VLOOKUP(O4880,Table13[],2)</f>
        <v>1 - 5</v>
      </c>
      <c r="Q4880" t="str">
        <f>INDEX(Table8[Column1],MATCH(R4880,Table8[Column2]))</f>
        <v>Maintained</v>
      </c>
      <c r="R4880">
        <v>42.096394220000001</v>
      </c>
      <c r="S4880">
        <f t="shared" si="153"/>
        <v>1.7540164258333335</v>
      </c>
      <c r="T4880" t="s">
        <v>19</v>
      </c>
    </row>
    <row r="4881" spans="1:20" x14ac:dyDescent="0.25">
      <c r="A4881">
        <v>4880</v>
      </c>
      <c r="B4881" t="s">
        <v>4136</v>
      </c>
      <c r="C4881" t="s">
        <v>863</v>
      </c>
      <c r="D4881" t="str">
        <f t="shared" si="152"/>
        <v>Beaman Gerald</v>
      </c>
      <c r="E4881" t="s">
        <v>22</v>
      </c>
      <c r="F4881" t="s">
        <v>327</v>
      </c>
      <c r="G4881" t="s">
        <v>17</v>
      </c>
      <c r="H4881" t="s">
        <v>18</v>
      </c>
      <c r="I4881" t="s">
        <v>169</v>
      </c>
      <c r="J4881" t="s">
        <v>19</v>
      </c>
      <c r="K4881" t="str">
        <f>INDEX(Table6[Column1],MATCH(L4881,Table6[Column2]))</f>
        <v>Young Adults</v>
      </c>
      <c r="L4881">
        <v>30.682244109999999</v>
      </c>
      <c r="M4881" t="str">
        <f>VLOOKUP(L4881,Table1[],2)</f>
        <v>30 - 39</v>
      </c>
      <c r="N4881" t="str">
        <f>INDEX(Table7[Column1],MATCH(O4881,Table7[Column2]))</f>
        <v>Fitting in Stage</v>
      </c>
      <c r="O4881">
        <v>6.1077830029999998</v>
      </c>
      <c r="P4881" t="str">
        <f>VLOOKUP(O4881,Table13[],2)</f>
        <v>6 - 10</v>
      </c>
      <c r="Q4881" t="str">
        <f>INDEX(Table8[Column1],MATCH(R4881,Table8[Column2]))</f>
        <v>Scheduled</v>
      </c>
      <c r="R4881">
        <v>9.3888130539999999</v>
      </c>
      <c r="S4881">
        <f t="shared" si="153"/>
        <v>0.39120054391666664</v>
      </c>
      <c r="T4881" t="s">
        <v>19</v>
      </c>
    </row>
    <row r="4882" spans="1:20" x14ac:dyDescent="0.25">
      <c r="A4882">
        <v>4881</v>
      </c>
      <c r="B4882" t="s">
        <v>422</v>
      </c>
      <c r="C4882" t="s">
        <v>1164</v>
      </c>
      <c r="D4882" t="str">
        <f t="shared" si="152"/>
        <v>Peterson Shelby</v>
      </c>
      <c r="E4882" t="s">
        <v>22</v>
      </c>
      <c r="F4882" t="s">
        <v>804</v>
      </c>
      <c r="G4882" t="s">
        <v>2305</v>
      </c>
      <c r="H4882" t="s">
        <v>1826</v>
      </c>
      <c r="I4882" t="s">
        <v>90</v>
      </c>
      <c r="J4882" t="s">
        <v>19</v>
      </c>
      <c r="K4882" t="str">
        <f>INDEX(Table6[Column1],MATCH(L4882,Table6[Column2]))</f>
        <v>Young Adults</v>
      </c>
      <c r="L4882">
        <v>30.53219112</v>
      </c>
      <c r="M4882" t="str">
        <f>VLOOKUP(L4882,Table1[],2)</f>
        <v>30 - 39</v>
      </c>
      <c r="N4882" t="str">
        <f>INDEX(Table7[Column1],MATCH(O4882,Table7[Column2]))</f>
        <v>Learning Stage</v>
      </c>
      <c r="O4882">
        <v>4.1042454099999999</v>
      </c>
      <c r="P4882" t="str">
        <f>VLOOKUP(O4882,Table13[],2)</f>
        <v>1 - 5</v>
      </c>
      <c r="Q4882" t="str">
        <f>INDEX(Table8[Column1],MATCH(R4882,Table8[Column2]))</f>
        <v>Scheduled</v>
      </c>
      <c r="R4882">
        <v>0</v>
      </c>
      <c r="S4882">
        <f t="shared" si="153"/>
        <v>0</v>
      </c>
      <c r="T4882" t="s">
        <v>19</v>
      </c>
    </row>
    <row r="4883" spans="1:20" x14ac:dyDescent="0.25">
      <c r="A4883">
        <v>4882</v>
      </c>
      <c r="B4883" t="s">
        <v>4137</v>
      </c>
      <c r="C4883" t="s">
        <v>751</v>
      </c>
      <c r="D4883" t="str">
        <f t="shared" si="152"/>
        <v>Coon Jose</v>
      </c>
      <c r="E4883" t="s">
        <v>22</v>
      </c>
      <c r="F4883" t="s">
        <v>16</v>
      </c>
      <c r="G4883" t="s">
        <v>611</v>
      </c>
      <c r="H4883" t="s">
        <v>612</v>
      </c>
      <c r="I4883" t="s">
        <v>16</v>
      </c>
      <c r="J4883" t="s">
        <v>19</v>
      </c>
      <c r="K4883" t="str">
        <f>INDEX(Table6[Column1],MATCH(L4883,Table6[Column2]))</f>
        <v>Adults</v>
      </c>
      <c r="L4883">
        <v>44.737455509999997</v>
      </c>
      <c r="M4883" t="str">
        <f>VLOOKUP(L4883,Table1[],2)</f>
        <v>40 - 49</v>
      </c>
      <c r="N4883" t="str">
        <f>INDEX(Table7[Column1],MATCH(O4883,Table7[Column2]))</f>
        <v>Learning Stage</v>
      </c>
      <c r="O4883">
        <v>4.2881517379999998</v>
      </c>
      <c r="P4883" t="str">
        <f>VLOOKUP(O4883,Table13[],2)</f>
        <v>1 - 5</v>
      </c>
      <c r="Q4883" t="str">
        <f>INDEX(Table8[Column1],MATCH(R4883,Table8[Column2]))</f>
        <v>Habitual</v>
      </c>
      <c r="R4883">
        <v>91.220651630000006</v>
      </c>
      <c r="S4883">
        <f t="shared" si="153"/>
        <v>3.8008604845833336</v>
      </c>
      <c r="T4883" t="s">
        <v>19</v>
      </c>
    </row>
    <row r="4884" spans="1:20" x14ac:dyDescent="0.25">
      <c r="A4884">
        <v>4883</v>
      </c>
      <c r="B4884" t="s">
        <v>4138</v>
      </c>
      <c r="C4884" t="s">
        <v>1042</v>
      </c>
      <c r="D4884" t="str">
        <f t="shared" si="152"/>
        <v>Eastwood Ruth</v>
      </c>
      <c r="E4884" t="s">
        <v>15</v>
      </c>
      <c r="F4884" t="s">
        <v>505</v>
      </c>
      <c r="G4884" t="s">
        <v>17</v>
      </c>
      <c r="H4884" t="s">
        <v>18</v>
      </c>
      <c r="I4884" t="s">
        <v>24</v>
      </c>
      <c r="J4884" t="s">
        <v>19</v>
      </c>
      <c r="K4884" t="str">
        <f>INDEX(Table6[Column1],MATCH(L4884,Table6[Column2]))</f>
        <v>Seniors</v>
      </c>
      <c r="L4884">
        <v>62.072181649999997</v>
      </c>
      <c r="M4884" t="str">
        <f>VLOOKUP(L4884,Table1[],2)</f>
        <v>60 and Above</v>
      </c>
      <c r="N4884" t="str">
        <f>INDEX(Table7[Column1],MATCH(O4884,Table7[Column2]))</f>
        <v>Fitting in Stage</v>
      </c>
      <c r="O4884">
        <v>6.6847633799999997</v>
      </c>
      <c r="P4884" t="str">
        <f>VLOOKUP(O4884,Table13[],2)</f>
        <v>6 - 10</v>
      </c>
      <c r="Q4884" t="str">
        <f>INDEX(Table8[Column1],MATCH(R4884,Table8[Column2]))</f>
        <v>Violative</v>
      </c>
      <c r="R4884">
        <v>201.08871930000001</v>
      </c>
      <c r="S4884">
        <f t="shared" si="153"/>
        <v>8.3786966375000009</v>
      </c>
      <c r="T4884" t="s">
        <v>19</v>
      </c>
    </row>
    <row r="4885" spans="1:20" x14ac:dyDescent="0.25">
      <c r="A4885">
        <v>4884</v>
      </c>
      <c r="B4885" t="s">
        <v>4139</v>
      </c>
      <c r="C4885" t="s">
        <v>679</v>
      </c>
      <c r="D4885" t="str">
        <f t="shared" si="152"/>
        <v>Decoteau Margaret</v>
      </c>
      <c r="E4885" t="s">
        <v>15</v>
      </c>
      <c r="F4885" t="s">
        <v>976</v>
      </c>
      <c r="G4885" t="s">
        <v>17</v>
      </c>
      <c r="H4885" t="s">
        <v>18</v>
      </c>
      <c r="I4885" t="s">
        <v>24</v>
      </c>
      <c r="J4885" t="s">
        <v>19</v>
      </c>
      <c r="K4885" t="str">
        <f>INDEX(Table6[Column1],MATCH(L4885,Table6[Column2]))</f>
        <v>Adults</v>
      </c>
      <c r="L4885">
        <v>46.979536950000004</v>
      </c>
      <c r="M4885" t="str">
        <f>VLOOKUP(L4885,Table1[],2)</f>
        <v>40 - 49</v>
      </c>
      <c r="N4885" t="str">
        <f>INDEX(Table7[Column1],MATCH(O4885,Table7[Column2]))</f>
        <v>Fitting in Stage</v>
      </c>
      <c r="O4885">
        <v>6.0827588400000003</v>
      </c>
      <c r="P4885" t="str">
        <f>VLOOKUP(O4885,Table13[],2)</f>
        <v>6 - 10</v>
      </c>
      <c r="Q4885" t="str">
        <f>INDEX(Table8[Column1],MATCH(R4885,Table8[Column2]))</f>
        <v>Habitual</v>
      </c>
      <c r="R4885">
        <v>97.763254410000002</v>
      </c>
      <c r="S4885">
        <f t="shared" si="153"/>
        <v>4.0734689337500001</v>
      </c>
      <c r="T4885" t="s">
        <v>19</v>
      </c>
    </row>
    <row r="4886" spans="1:20" x14ac:dyDescent="0.25">
      <c r="A4886">
        <v>4885</v>
      </c>
      <c r="B4886" t="s">
        <v>1372</v>
      </c>
      <c r="C4886" t="s">
        <v>657</v>
      </c>
      <c r="D4886" t="str">
        <f t="shared" si="152"/>
        <v>Frazier Timothy</v>
      </c>
      <c r="E4886" t="s">
        <v>22</v>
      </c>
      <c r="F4886" t="s">
        <v>38</v>
      </c>
      <c r="G4886" t="s">
        <v>1060</v>
      </c>
      <c r="H4886" t="s">
        <v>1061</v>
      </c>
      <c r="I4886" t="s">
        <v>38</v>
      </c>
      <c r="J4886" t="s">
        <v>19</v>
      </c>
      <c r="K4886" t="str">
        <f>INDEX(Table6[Column1],MATCH(L4886,Table6[Column2]))</f>
        <v>Adults</v>
      </c>
      <c r="L4886">
        <v>46.203094219999997</v>
      </c>
      <c r="M4886" t="str">
        <f>VLOOKUP(L4886,Table1[],2)</f>
        <v>40 - 49</v>
      </c>
      <c r="N4886" t="str">
        <f>INDEX(Table7[Column1],MATCH(O4886,Table7[Column2]))</f>
        <v>Learning Stage</v>
      </c>
      <c r="O4886">
        <v>5.3386541699999999</v>
      </c>
      <c r="P4886" t="str">
        <f>VLOOKUP(O4886,Table13[],2)</f>
        <v>1 - 5</v>
      </c>
      <c r="Q4886" t="str">
        <f>INDEX(Table8[Column1],MATCH(R4886,Table8[Column2]))</f>
        <v>Maintained</v>
      </c>
      <c r="R4886">
        <v>77.414878959999996</v>
      </c>
      <c r="S4886">
        <f t="shared" si="153"/>
        <v>3.2256199566666663</v>
      </c>
      <c r="T4886" t="s">
        <v>19</v>
      </c>
    </row>
    <row r="4887" spans="1:20" x14ac:dyDescent="0.25">
      <c r="A4887">
        <v>4886</v>
      </c>
      <c r="B4887" t="s">
        <v>4140</v>
      </c>
      <c r="C4887" t="s">
        <v>144</v>
      </c>
      <c r="D4887" t="str">
        <f t="shared" si="152"/>
        <v>Cutrer David</v>
      </c>
      <c r="E4887" t="s">
        <v>22</v>
      </c>
      <c r="F4887" t="s">
        <v>38</v>
      </c>
      <c r="G4887" t="s">
        <v>1060</v>
      </c>
      <c r="H4887" t="s">
        <v>1061</v>
      </c>
      <c r="I4887" t="s">
        <v>38</v>
      </c>
      <c r="J4887" t="s">
        <v>19</v>
      </c>
      <c r="K4887" t="str">
        <f>INDEX(Table6[Column1],MATCH(L4887,Table6[Column2]))</f>
        <v>Adults</v>
      </c>
      <c r="L4887">
        <v>41.706101689999997</v>
      </c>
      <c r="M4887" t="str">
        <f>VLOOKUP(L4887,Table1[],2)</f>
        <v>40 - 49</v>
      </c>
      <c r="N4887" t="str">
        <f>INDEX(Table7[Column1],MATCH(O4887,Table7[Column2]))</f>
        <v>Learning Stage</v>
      </c>
      <c r="O4887">
        <v>0.96322348700000004</v>
      </c>
      <c r="P4887" t="e">
        <f>VLOOKUP(O4887,Table13[],2)</f>
        <v>#N/A</v>
      </c>
      <c r="Q4887" t="str">
        <f>INDEX(Table8[Column1],MATCH(R4887,Table8[Column2]))</f>
        <v>Maintained</v>
      </c>
      <c r="R4887">
        <v>40.727120540000001</v>
      </c>
      <c r="S4887">
        <f t="shared" si="153"/>
        <v>1.6969633558333332</v>
      </c>
      <c r="T4887" t="s">
        <v>19</v>
      </c>
    </row>
    <row r="4888" spans="1:20" x14ac:dyDescent="0.25">
      <c r="A4888">
        <v>4887</v>
      </c>
      <c r="B4888" t="s">
        <v>4141</v>
      </c>
      <c r="C4888" t="s">
        <v>1095</v>
      </c>
      <c r="D4888" t="str">
        <f t="shared" si="152"/>
        <v>Gallo Teresa</v>
      </c>
      <c r="E4888" t="s">
        <v>15</v>
      </c>
      <c r="F4888" t="s">
        <v>169</v>
      </c>
      <c r="G4888" t="s">
        <v>17</v>
      </c>
      <c r="H4888" t="s">
        <v>18</v>
      </c>
      <c r="I4888" t="s">
        <v>169</v>
      </c>
      <c r="J4888" t="s">
        <v>19</v>
      </c>
      <c r="K4888" t="str">
        <f>INDEX(Table6[Column1],MATCH(L4888,Table6[Column2]))</f>
        <v>Adults</v>
      </c>
      <c r="L4888">
        <v>43.292685509999998</v>
      </c>
      <c r="M4888" t="str">
        <f>VLOOKUP(L4888,Table1[],2)</f>
        <v>40 - 49</v>
      </c>
      <c r="N4888" t="str">
        <f>INDEX(Table7[Column1],MATCH(O4888,Table7[Column2]))</f>
        <v>Learning Stage</v>
      </c>
      <c r="O4888">
        <v>1.5272322279999999</v>
      </c>
      <c r="P4888" t="str">
        <f>VLOOKUP(O4888,Table13[],2)</f>
        <v>1 - 5</v>
      </c>
      <c r="Q4888" t="str">
        <f>INDEX(Table8[Column1],MATCH(R4888,Table8[Column2]))</f>
        <v>Scheduled</v>
      </c>
      <c r="R4888">
        <v>39.002810259999997</v>
      </c>
      <c r="S4888">
        <f t="shared" si="153"/>
        <v>1.6251170941666664</v>
      </c>
      <c r="T4888" t="s">
        <v>19</v>
      </c>
    </row>
    <row r="4889" spans="1:20" x14ac:dyDescent="0.25">
      <c r="A4889">
        <v>4888</v>
      </c>
      <c r="B4889" t="s">
        <v>1834</v>
      </c>
      <c r="C4889" t="s">
        <v>4142</v>
      </c>
      <c r="D4889" t="str">
        <f t="shared" si="152"/>
        <v>Dabrowski Jamaal</v>
      </c>
      <c r="E4889" t="s">
        <v>22</v>
      </c>
      <c r="F4889" t="s">
        <v>38</v>
      </c>
      <c r="G4889" t="s">
        <v>2724</v>
      </c>
      <c r="H4889" t="s">
        <v>1863</v>
      </c>
      <c r="I4889" t="s">
        <v>38</v>
      </c>
      <c r="J4889" t="s">
        <v>19</v>
      </c>
      <c r="K4889" t="str">
        <f>INDEX(Table6[Column1],MATCH(L4889,Table6[Column2]))</f>
        <v>Adults</v>
      </c>
      <c r="L4889">
        <v>45.317646310000001</v>
      </c>
      <c r="M4889" t="str">
        <f>VLOOKUP(L4889,Table1[],2)</f>
        <v>40 - 49</v>
      </c>
      <c r="N4889" t="str">
        <f>INDEX(Table7[Column1],MATCH(O4889,Table7[Column2]))</f>
        <v>Learning Stage</v>
      </c>
      <c r="O4889">
        <v>3.000277042</v>
      </c>
      <c r="P4889" t="str">
        <f>VLOOKUP(O4889,Table13[],2)</f>
        <v>1 - 5</v>
      </c>
      <c r="Q4889" t="str">
        <f>INDEX(Table8[Column1],MATCH(R4889,Table8[Column2]))</f>
        <v>Scheduled</v>
      </c>
      <c r="R4889">
        <v>34.021499849999998</v>
      </c>
      <c r="S4889">
        <f t="shared" si="153"/>
        <v>1.4175624937499998</v>
      </c>
      <c r="T4889" t="s">
        <v>19</v>
      </c>
    </row>
    <row r="4890" spans="1:20" x14ac:dyDescent="0.25">
      <c r="A4890">
        <v>4889</v>
      </c>
      <c r="B4890" t="s">
        <v>4143</v>
      </c>
      <c r="C4890" t="s">
        <v>2175</v>
      </c>
      <c r="D4890" t="str">
        <f t="shared" si="152"/>
        <v>Mauriello Audrey</v>
      </c>
      <c r="E4890" t="s">
        <v>15</v>
      </c>
      <c r="F4890" t="s">
        <v>38</v>
      </c>
      <c r="G4890" t="s">
        <v>1060</v>
      </c>
      <c r="H4890" t="s">
        <v>1061</v>
      </c>
      <c r="I4890" t="s">
        <v>38</v>
      </c>
      <c r="J4890" t="s">
        <v>19</v>
      </c>
      <c r="K4890" t="str">
        <f>INDEX(Table6[Column1],MATCH(L4890,Table6[Column2]))</f>
        <v>Young Adults</v>
      </c>
      <c r="L4890">
        <v>35.63259721</v>
      </c>
      <c r="M4890" t="str">
        <f>VLOOKUP(L4890,Table1[],2)</f>
        <v>30 - 39</v>
      </c>
      <c r="N4890" t="str">
        <f>INDEX(Table7[Column1],MATCH(O4890,Table7[Column2]))</f>
        <v>Learning Stage</v>
      </c>
      <c r="O4890">
        <v>2.48295311</v>
      </c>
      <c r="P4890" t="str">
        <f>VLOOKUP(O4890,Table13[],2)</f>
        <v>1 - 5</v>
      </c>
      <c r="Q4890" t="str">
        <f>INDEX(Table8[Column1],MATCH(R4890,Table8[Column2]))</f>
        <v>Scheduled</v>
      </c>
      <c r="R4890">
        <v>24.523320779999999</v>
      </c>
      <c r="S4890">
        <f t="shared" si="153"/>
        <v>1.0218050324999999</v>
      </c>
      <c r="T4890" t="s">
        <v>19</v>
      </c>
    </row>
    <row r="4891" spans="1:20" x14ac:dyDescent="0.25">
      <c r="A4891">
        <v>4890</v>
      </c>
      <c r="B4891" t="s">
        <v>4144</v>
      </c>
      <c r="C4891" t="s">
        <v>1922</v>
      </c>
      <c r="D4891" t="str">
        <f t="shared" si="152"/>
        <v>Schlosser Dorothy</v>
      </c>
      <c r="E4891" t="s">
        <v>15</v>
      </c>
      <c r="F4891" t="s">
        <v>1260</v>
      </c>
      <c r="G4891" t="s">
        <v>611</v>
      </c>
      <c r="H4891" t="s">
        <v>612</v>
      </c>
      <c r="I4891" t="s">
        <v>30</v>
      </c>
      <c r="J4891" t="s">
        <v>19</v>
      </c>
      <c r="K4891" t="str">
        <f>INDEX(Table6[Column1],MATCH(L4891,Table6[Column2]))</f>
        <v>Youth</v>
      </c>
      <c r="L4891">
        <v>24.578646890000002</v>
      </c>
      <c r="M4891" t="str">
        <f>VLOOKUP(L4891,Table1[],2)</f>
        <v>20 - 29</v>
      </c>
      <c r="N4891" t="str">
        <f>INDEX(Table7[Column1],MATCH(O4891,Table7[Column2]))</f>
        <v>Learning Stage</v>
      </c>
      <c r="O4891">
        <v>5.234724323</v>
      </c>
      <c r="P4891" t="str">
        <f>VLOOKUP(O4891,Table13[],2)</f>
        <v>1 - 5</v>
      </c>
      <c r="Q4891" t="str">
        <f>INDEX(Table8[Column1],MATCH(R4891,Table8[Column2]))</f>
        <v>Scheduled</v>
      </c>
      <c r="R4891">
        <v>0</v>
      </c>
      <c r="S4891">
        <f t="shared" si="153"/>
        <v>0</v>
      </c>
      <c r="T4891" t="s">
        <v>19</v>
      </c>
    </row>
    <row r="4892" spans="1:20" x14ac:dyDescent="0.25">
      <c r="A4892">
        <v>4891</v>
      </c>
      <c r="B4892" t="s">
        <v>4145</v>
      </c>
      <c r="C4892" t="s">
        <v>587</v>
      </c>
      <c r="D4892" t="str">
        <f t="shared" si="152"/>
        <v>Slone Harry</v>
      </c>
      <c r="E4892" t="s">
        <v>22</v>
      </c>
      <c r="F4892" t="s">
        <v>127</v>
      </c>
      <c r="G4892" t="s">
        <v>17</v>
      </c>
      <c r="H4892" t="s">
        <v>18</v>
      </c>
      <c r="I4892" t="s">
        <v>127</v>
      </c>
      <c r="J4892" t="s">
        <v>19</v>
      </c>
      <c r="K4892" t="str">
        <f>INDEX(Table6[Column1],MATCH(L4892,Table6[Column2]))</f>
        <v>Young Adults</v>
      </c>
      <c r="L4892">
        <v>39.4807287</v>
      </c>
      <c r="M4892" t="str">
        <f>VLOOKUP(L4892,Table1[],2)</f>
        <v>30 - 39</v>
      </c>
      <c r="N4892" t="str">
        <f>INDEX(Table7[Column1],MATCH(O4892,Table7[Column2]))</f>
        <v>Learning Stage</v>
      </c>
      <c r="O4892">
        <v>5.2379068799999997</v>
      </c>
      <c r="P4892" t="str">
        <f>VLOOKUP(O4892,Table13[],2)</f>
        <v>1 - 5</v>
      </c>
      <c r="Q4892" t="str">
        <f>INDEX(Table8[Column1],MATCH(R4892,Table8[Column2]))</f>
        <v>Maintained</v>
      </c>
      <c r="R4892">
        <v>55.375756619999997</v>
      </c>
      <c r="S4892">
        <f t="shared" si="153"/>
        <v>2.3073231924999997</v>
      </c>
      <c r="T4892" t="s">
        <v>19</v>
      </c>
    </row>
    <row r="4893" spans="1:20" x14ac:dyDescent="0.25">
      <c r="A4893">
        <v>4892</v>
      </c>
      <c r="B4893" t="s">
        <v>4146</v>
      </c>
      <c r="C4893" t="s">
        <v>227</v>
      </c>
      <c r="D4893" t="str">
        <f t="shared" si="152"/>
        <v>Apodaca Lisa</v>
      </c>
      <c r="E4893" t="s">
        <v>15</v>
      </c>
      <c r="F4893" t="s">
        <v>33</v>
      </c>
      <c r="G4893" t="s">
        <v>17</v>
      </c>
      <c r="H4893" t="s">
        <v>18</v>
      </c>
      <c r="I4893" t="s">
        <v>33</v>
      </c>
      <c r="J4893" t="s">
        <v>19</v>
      </c>
      <c r="K4893" t="str">
        <f>INDEX(Table6[Column1],MATCH(L4893,Table6[Column2]))</f>
        <v>Youth</v>
      </c>
      <c r="L4893">
        <v>29.747177400000002</v>
      </c>
      <c r="M4893" t="str">
        <f>VLOOKUP(L4893,Table1[],2)</f>
        <v>20 - 29</v>
      </c>
      <c r="N4893" t="str">
        <f>INDEX(Table7[Column1],MATCH(O4893,Table7[Column2]))</f>
        <v>Fitting in Stage</v>
      </c>
      <c r="O4893">
        <v>6.2324812029999999</v>
      </c>
      <c r="P4893" t="str">
        <f>VLOOKUP(O4893,Table13[],2)</f>
        <v>6 - 10</v>
      </c>
      <c r="Q4893" t="str">
        <f>INDEX(Table8[Column1],MATCH(R4893,Table8[Column2]))</f>
        <v>Scheduled</v>
      </c>
      <c r="R4893">
        <v>0</v>
      </c>
      <c r="S4893">
        <f t="shared" si="153"/>
        <v>0</v>
      </c>
      <c r="T4893" t="s">
        <v>19</v>
      </c>
    </row>
    <row r="4894" spans="1:20" x14ac:dyDescent="0.25">
      <c r="A4894">
        <v>4893</v>
      </c>
      <c r="B4894" t="s">
        <v>1617</v>
      </c>
      <c r="C4894" t="s">
        <v>1764</v>
      </c>
      <c r="D4894" t="str">
        <f t="shared" si="152"/>
        <v>Barnes Courtney</v>
      </c>
      <c r="E4894" t="s">
        <v>15</v>
      </c>
      <c r="F4894" t="s">
        <v>1806</v>
      </c>
      <c r="G4894" t="s">
        <v>1060</v>
      </c>
      <c r="H4894" t="s">
        <v>1061</v>
      </c>
      <c r="I4894" t="s">
        <v>235</v>
      </c>
      <c r="J4894" t="s">
        <v>19</v>
      </c>
      <c r="K4894" t="str">
        <f>INDEX(Table6[Column1],MATCH(L4894,Table6[Column2]))</f>
        <v>Elders</v>
      </c>
      <c r="L4894">
        <v>57.486711700000001</v>
      </c>
      <c r="M4894" t="str">
        <f>VLOOKUP(L4894,Table1[],2)</f>
        <v>50 - 59</v>
      </c>
      <c r="N4894" t="str">
        <f>INDEX(Table7[Column1],MATCH(O4894,Table7[Column2]))</f>
        <v>Learning Stage</v>
      </c>
      <c r="O4894">
        <v>3.9128816500000001</v>
      </c>
      <c r="P4894" t="str">
        <f>VLOOKUP(O4894,Table13[],2)</f>
        <v>1 - 5</v>
      </c>
      <c r="Q4894" t="str">
        <f>INDEX(Table8[Column1],MATCH(R4894,Table8[Column2]))</f>
        <v>Unexcused</v>
      </c>
      <c r="R4894">
        <v>175.72473980000001</v>
      </c>
      <c r="S4894">
        <f t="shared" si="153"/>
        <v>7.3218641583333337</v>
      </c>
      <c r="T4894" t="s">
        <v>19</v>
      </c>
    </row>
    <row r="4895" spans="1:20" x14ac:dyDescent="0.25">
      <c r="A4895">
        <v>4894</v>
      </c>
      <c r="B4895" t="s">
        <v>337</v>
      </c>
      <c r="C4895" t="s">
        <v>893</v>
      </c>
      <c r="D4895" t="str">
        <f t="shared" si="152"/>
        <v>Phillips Shane</v>
      </c>
      <c r="E4895" t="s">
        <v>22</v>
      </c>
      <c r="F4895" t="s">
        <v>33</v>
      </c>
      <c r="G4895" t="s">
        <v>2305</v>
      </c>
      <c r="H4895" t="s">
        <v>1826</v>
      </c>
      <c r="I4895" t="s">
        <v>33</v>
      </c>
      <c r="J4895" t="s">
        <v>19</v>
      </c>
      <c r="K4895" t="str">
        <f>INDEX(Table6[Column1],MATCH(L4895,Table6[Column2]))</f>
        <v>Young Adults</v>
      </c>
      <c r="L4895">
        <v>33.259971559999997</v>
      </c>
      <c r="M4895" t="str">
        <f>VLOOKUP(L4895,Table1[],2)</f>
        <v>30 - 39</v>
      </c>
      <c r="N4895" t="str">
        <f>INDEX(Table7[Column1],MATCH(O4895,Table7[Column2]))</f>
        <v>Learning Stage</v>
      </c>
      <c r="O4895">
        <v>3.128947798</v>
      </c>
      <c r="P4895" t="str">
        <f>VLOOKUP(O4895,Table13[],2)</f>
        <v>1 - 5</v>
      </c>
      <c r="Q4895" t="str">
        <f>INDEX(Table8[Column1],MATCH(R4895,Table8[Column2]))</f>
        <v>Scheduled</v>
      </c>
      <c r="R4895">
        <v>23.5131978</v>
      </c>
      <c r="S4895">
        <f t="shared" si="153"/>
        <v>0.97971657499999998</v>
      </c>
      <c r="T4895" t="s">
        <v>19</v>
      </c>
    </row>
    <row r="4896" spans="1:20" x14ac:dyDescent="0.25">
      <c r="A4896">
        <v>4895</v>
      </c>
      <c r="B4896" t="s">
        <v>1579</v>
      </c>
      <c r="C4896" t="s">
        <v>1414</v>
      </c>
      <c r="D4896" t="str">
        <f t="shared" si="152"/>
        <v>Rainey Ora</v>
      </c>
      <c r="E4896" t="s">
        <v>15</v>
      </c>
      <c r="F4896" t="s">
        <v>106</v>
      </c>
      <c r="G4896" t="s">
        <v>2305</v>
      </c>
      <c r="H4896" t="s">
        <v>1826</v>
      </c>
      <c r="I4896" t="s">
        <v>107</v>
      </c>
      <c r="J4896" t="s">
        <v>19</v>
      </c>
      <c r="K4896" t="str">
        <f>INDEX(Table6[Column1],MATCH(L4896,Table6[Column2]))</f>
        <v>Young Adults</v>
      </c>
      <c r="L4896">
        <v>38.656372230000002</v>
      </c>
      <c r="M4896" t="str">
        <f>VLOOKUP(L4896,Table1[],2)</f>
        <v>30 - 39</v>
      </c>
      <c r="N4896" t="str">
        <f>INDEX(Table7[Column1],MATCH(O4896,Table7[Column2]))</f>
        <v>Learning Stage</v>
      </c>
      <c r="O4896">
        <v>3.6071098739999998</v>
      </c>
      <c r="P4896" t="str">
        <f>VLOOKUP(O4896,Table13[],2)</f>
        <v>1 - 5</v>
      </c>
      <c r="Q4896" t="str">
        <f>INDEX(Table8[Column1],MATCH(R4896,Table8[Column2]))</f>
        <v>Scheduled</v>
      </c>
      <c r="R4896">
        <v>0</v>
      </c>
      <c r="S4896">
        <f t="shared" si="153"/>
        <v>0</v>
      </c>
      <c r="T4896" t="s">
        <v>19</v>
      </c>
    </row>
    <row r="4897" spans="1:20" x14ac:dyDescent="0.25">
      <c r="A4897">
        <v>4896</v>
      </c>
      <c r="B4897" t="s">
        <v>4147</v>
      </c>
      <c r="C4897" t="s">
        <v>308</v>
      </c>
      <c r="D4897" t="str">
        <f t="shared" si="152"/>
        <v>Delossantos Maria</v>
      </c>
      <c r="E4897" t="s">
        <v>15</v>
      </c>
      <c r="F4897" t="s">
        <v>38</v>
      </c>
      <c r="G4897" t="s">
        <v>1060</v>
      </c>
      <c r="H4897" t="s">
        <v>1061</v>
      </c>
      <c r="I4897" t="s">
        <v>38</v>
      </c>
      <c r="J4897" t="s">
        <v>19</v>
      </c>
      <c r="K4897" t="str">
        <f>INDEX(Table6[Column1],MATCH(L4897,Table6[Column2]))</f>
        <v>Youth</v>
      </c>
      <c r="L4897">
        <v>28.360146579999999</v>
      </c>
      <c r="M4897" t="str">
        <f>VLOOKUP(L4897,Table1[],2)</f>
        <v>20 - 29</v>
      </c>
      <c r="N4897" t="str">
        <f>INDEX(Table7[Column1],MATCH(O4897,Table7[Column2]))</f>
        <v>Fitting in Stage</v>
      </c>
      <c r="O4897">
        <v>6.0958149400000003</v>
      </c>
      <c r="P4897" t="str">
        <f>VLOOKUP(O4897,Table13[],2)</f>
        <v>6 - 10</v>
      </c>
      <c r="Q4897" t="str">
        <f>INDEX(Table8[Column1],MATCH(R4897,Table8[Column2]))</f>
        <v>Scheduled</v>
      </c>
      <c r="R4897">
        <v>0</v>
      </c>
      <c r="S4897">
        <f t="shared" si="153"/>
        <v>0</v>
      </c>
      <c r="T4897" t="s">
        <v>19</v>
      </c>
    </row>
    <row r="4898" spans="1:20" x14ac:dyDescent="0.25">
      <c r="A4898">
        <v>4897</v>
      </c>
      <c r="B4898" t="s">
        <v>4148</v>
      </c>
      <c r="C4898" t="s">
        <v>77</v>
      </c>
      <c r="D4898" t="str">
        <f t="shared" si="152"/>
        <v>Hubbell Sandra</v>
      </c>
      <c r="E4898" t="s">
        <v>15</v>
      </c>
      <c r="F4898" t="s">
        <v>2129</v>
      </c>
      <c r="G4898" t="s">
        <v>17</v>
      </c>
      <c r="H4898" t="s">
        <v>18</v>
      </c>
      <c r="I4898" t="s">
        <v>157</v>
      </c>
      <c r="J4898" t="s">
        <v>19</v>
      </c>
      <c r="K4898" t="str">
        <f>INDEX(Table6[Column1],MATCH(L4898,Table6[Column2]))</f>
        <v>Adults</v>
      </c>
      <c r="L4898">
        <v>42.955334530000002</v>
      </c>
      <c r="M4898" t="str">
        <f>VLOOKUP(L4898,Table1[],2)</f>
        <v>40 - 49</v>
      </c>
      <c r="N4898" t="str">
        <f>INDEX(Table7[Column1],MATCH(O4898,Table7[Column2]))</f>
        <v>Learning Stage</v>
      </c>
      <c r="O4898">
        <v>5.4439327999999998</v>
      </c>
      <c r="P4898" t="str">
        <f>VLOOKUP(O4898,Table13[],2)</f>
        <v>1 - 5</v>
      </c>
      <c r="Q4898" t="str">
        <f>INDEX(Table8[Column1],MATCH(R4898,Table8[Column2]))</f>
        <v>Habitual</v>
      </c>
      <c r="R4898">
        <v>112.839551</v>
      </c>
      <c r="S4898">
        <f t="shared" si="153"/>
        <v>4.701647958333333</v>
      </c>
      <c r="T4898" t="s">
        <v>19</v>
      </c>
    </row>
    <row r="4899" spans="1:20" x14ac:dyDescent="0.25">
      <c r="A4899">
        <v>4898</v>
      </c>
      <c r="B4899" t="s">
        <v>4149</v>
      </c>
      <c r="C4899" t="s">
        <v>183</v>
      </c>
      <c r="D4899" t="str">
        <f t="shared" si="152"/>
        <v>Lavender Donald</v>
      </c>
      <c r="E4899" t="s">
        <v>22</v>
      </c>
      <c r="F4899" t="s">
        <v>95</v>
      </c>
      <c r="G4899" t="s">
        <v>17</v>
      </c>
      <c r="H4899" t="s">
        <v>18</v>
      </c>
      <c r="I4899" t="s">
        <v>87</v>
      </c>
      <c r="J4899" t="s">
        <v>19</v>
      </c>
      <c r="K4899" t="str">
        <f>INDEX(Table6[Column1],MATCH(L4899,Table6[Column2]))</f>
        <v>Adults</v>
      </c>
      <c r="L4899">
        <v>44.870673529999998</v>
      </c>
      <c r="M4899" t="str">
        <f>VLOOKUP(L4899,Table1[],2)</f>
        <v>40 - 49</v>
      </c>
      <c r="N4899" t="str">
        <f>INDEX(Table7[Column1],MATCH(O4899,Table7[Column2]))</f>
        <v>Learning Stage</v>
      </c>
      <c r="O4899">
        <v>2.2697759290000001</v>
      </c>
      <c r="P4899" t="str">
        <f>VLOOKUP(O4899,Table13[],2)</f>
        <v>1 - 5</v>
      </c>
      <c r="Q4899" t="str">
        <f>INDEX(Table8[Column1],MATCH(R4899,Table8[Column2]))</f>
        <v>Habitual</v>
      </c>
      <c r="R4899">
        <v>84.37458221</v>
      </c>
      <c r="S4899">
        <f t="shared" si="153"/>
        <v>3.5156075920833332</v>
      </c>
      <c r="T4899" t="s">
        <v>19</v>
      </c>
    </row>
    <row r="4900" spans="1:20" x14ac:dyDescent="0.25">
      <c r="A4900">
        <v>4899</v>
      </c>
      <c r="B4900" t="s">
        <v>568</v>
      </c>
      <c r="C4900" t="s">
        <v>67</v>
      </c>
      <c r="D4900" t="str">
        <f t="shared" si="152"/>
        <v>Holloway Craig</v>
      </c>
      <c r="E4900" t="s">
        <v>22</v>
      </c>
      <c r="F4900" t="s">
        <v>1327</v>
      </c>
      <c r="G4900" t="s">
        <v>2305</v>
      </c>
      <c r="H4900" t="s">
        <v>1826</v>
      </c>
      <c r="I4900" t="s">
        <v>169</v>
      </c>
      <c r="J4900" t="s">
        <v>19</v>
      </c>
      <c r="K4900" t="str">
        <f>INDEX(Table6[Column1],MATCH(L4900,Table6[Column2]))</f>
        <v>Young Adults</v>
      </c>
      <c r="L4900">
        <v>32.947748359999999</v>
      </c>
      <c r="M4900" t="str">
        <f>VLOOKUP(L4900,Table1[],2)</f>
        <v>30 - 39</v>
      </c>
      <c r="N4900" t="str">
        <f>INDEX(Table7[Column1],MATCH(O4900,Table7[Column2]))</f>
        <v>Learning Stage</v>
      </c>
      <c r="O4900">
        <v>5.5796575749999997</v>
      </c>
      <c r="P4900" t="str">
        <f>VLOOKUP(O4900,Table13[],2)</f>
        <v>1 - 5</v>
      </c>
      <c r="Q4900" t="str">
        <f>INDEX(Table8[Column1],MATCH(R4900,Table8[Column2]))</f>
        <v>Scheduled</v>
      </c>
      <c r="R4900">
        <v>8.7812476959999994</v>
      </c>
      <c r="S4900">
        <f t="shared" si="153"/>
        <v>0.36588532066666662</v>
      </c>
      <c r="T4900" t="s">
        <v>19</v>
      </c>
    </row>
    <row r="4901" spans="1:20" x14ac:dyDescent="0.25">
      <c r="A4901">
        <v>4900</v>
      </c>
      <c r="B4901" t="s">
        <v>58</v>
      </c>
      <c r="C4901" t="s">
        <v>29</v>
      </c>
      <c r="D4901" t="str">
        <f t="shared" si="152"/>
        <v>Davis Irene</v>
      </c>
      <c r="E4901" t="s">
        <v>15</v>
      </c>
      <c r="F4901" t="s">
        <v>33</v>
      </c>
      <c r="G4901" t="s">
        <v>17</v>
      </c>
      <c r="H4901" t="s">
        <v>18</v>
      </c>
      <c r="I4901" t="s">
        <v>33</v>
      </c>
      <c r="J4901" t="s">
        <v>19</v>
      </c>
      <c r="K4901" t="str">
        <f>INDEX(Table6[Column1],MATCH(L4901,Table6[Column2]))</f>
        <v>Teenagers</v>
      </c>
      <c r="L4901">
        <v>19.02345575</v>
      </c>
      <c r="M4901" t="e">
        <f>VLOOKUP(L4901,Table1[],2)</f>
        <v>#N/A</v>
      </c>
      <c r="N4901" t="str">
        <f>INDEX(Table7[Column1],MATCH(O4901,Table7[Column2]))</f>
        <v>Learning Stage</v>
      </c>
      <c r="O4901">
        <v>4.1921396550000001</v>
      </c>
      <c r="P4901" t="str">
        <f>VLOOKUP(O4901,Table13[],2)</f>
        <v>1 - 5</v>
      </c>
      <c r="Q4901" t="str">
        <f>INDEX(Table8[Column1],MATCH(R4901,Table8[Column2]))</f>
        <v>Scheduled</v>
      </c>
      <c r="R4901">
        <v>0</v>
      </c>
      <c r="S4901">
        <f t="shared" si="153"/>
        <v>0</v>
      </c>
      <c r="T4901" t="s">
        <v>19</v>
      </c>
    </row>
    <row r="4902" spans="1:20" x14ac:dyDescent="0.25">
      <c r="A4902">
        <v>4901</v>
      </c>
      <c r="B4902" t="s">
        <v>2195</v>
      </c>
      <c r="C4902" t="s">
        <v>4150</v>
      </c>
      <c r="D4902" t="str">
        <f t="shared" si="152"/>
        <v>Rowe Edgar</v>
      </c>
      <c r="E4902" t="s">
        <v>22</v>
      </c>
      <c r="F4902" t="s">
        <v>38</v>
      </c>
      <c r="G4902" t="s">
        <v>1060</v>
      </c>
      <c r="H4902" t="s">
        <v>1061</v>
      </c>
      <c r="I4902" t="s">
        <v>38</v>
      </c>
      <c r="J4902" t="s">
        <v>19</v>
      </c>
      <c r="K4902" t="str">
        <f>INDEX(Table6[Column1],MATCH(L4902,Table6[Column2]))</f>
        <v>Adults</v>
      </c>
      <c r="L4902">
        <v>46.001875660000003</v>
      </c>
      <c r="M4902" t="str">
        <f>VLOOKUP(L4902,Table1[],2)</f>
        <v>40 - 49</v>
      </c>
      <c r="N4902" t="str">
        <f>INDEX(Table7[Column1],MATCH(O4902,Table7[Column2]))</f>
        <v>Fitting in Stage</v>
      </c>
      <c r="O4902">
        <v>6.396018776</v>
      </c>
      <c r="P4902" t="str">
        <f>VLOOKUP(O4902,Table13[],2)</f>
        <v>6 - 10</v>
      </c>
      <c r="Q4902" t="str">
        <f>INDEX(Table8[Column1],MATCH(R4902,Table8[Column2]))</f>
        <v>Maintained</v>
      </c>
      <c r="R4902">
        <v>65.967102780000005</v>
      </c>
      <c r="S4902">
        <f t="shared" si="153"/>
        <v>2.7486292825</v>
      </c>
      <c r="T4902" t="s">
        <v>19</v>
      </c>
    </row>
    <row r="4903" spans="1:20" x14ac:dyDescent="0.25">
      <c r="A4903">
        <v>4902</v>
      </c>
      <c r="B4903" t="s">
        <v>62</v>
      </c>
      <c r="C4903" t="s">
        <v>543</v>
      </c>
      <c r="D4903" t="str">
        <f t="shared" si="152"/>
        <v>Thomas Kelly</v>
      </c>
      <c r="E4903" t="s">
        <v>15</v>
      </c>
      <c r="F4903" t="s">
        <v>38</v>
      </c>
      <c r="G4903" t="s">
        <v>1060</v>
      </c>
      <c r="H4903" t="s">
        <v>1061</v>
      </c>
      <c r="I4903" t="s">
        <v>38</v>
      </c>
      <c r="J4903" t="s">
        <v>19</v>
      </c>
      <c r="K4903" t="str">
        <f>INDEX(Table6[Column1],MATCH(L4903,Table6[Column2]))</f>
        <v>Adults</v>
      </c>
      <c r="L4903">
        <v>44.775678489999997</v>
      </c>
      <c r="M4903" t="str">
        <f>VLOOKUP(L4903,Table1[],2)</f>
        <v>40 - 49</v>
      </c>
      <c r="N4903" t="str">
        <f>INDEX(Table7[Column1],MATCH(O4903,Table7[Column2]))</f>
        <v>Learning Stage</v>
      </c>
      <c r="O4903">
        <v>3.2762082779999999</v>
      </c>
      <c r="P4903" t="str">
        <f>VLOOKUP(O4903,Table13[],2)</f>
        <v>1 - 5</v>
      </c>
      <c r="Q4903" t="str">
        <f>INDEX(Table8[Column1],MATCH(R4903,Table8[Column2]))</f>
        <v>Scheduled</v>
      </c>
      <c r="R4903">
        <v>36.979148770000002</v>
      </c>
      <c r="S4903">
        <f t="shared" si="153"/>
        <v>1.540797865416667</v>
      </c>
      <c r="T4903" t="s">
        <v>19</v>
      </c>
    </row>
    <row r="4904" spans="1:20" x14ac:dyDescent="0.25">
      <c r="A4904">
        <v>4903</v>
      </c>
      <c r="B4904" t="s">
        <v>114</v>
      </c>
      <c r="C4904" t="s">
        <v>713</v>
      </c>
      <c r="D4904" t="str">
        <f t="shared" si="152"/>
        <v>Martin Angela</v>
      </c>
      <c r="E4904" t="s">
        <v>15</v>
      </c>
      <c r="F4904" t="s">
        <v>38</v>
      </c>
      <c r="G4904" t="s">
        <v>1060</v>
      </c>
      <c r="H4904" t="s">
        <v>1061</v>
      </c>
      <c r="I4904" t="s">
        <v>38</v>
      </c>
      <c r="J4904" t="s">
        <v>19</v>
      </c>
      <c r="K4904" t="str">
        <f>INDEX(Table6[Column1],MATCH(L4904,Table6[Column2]))</f>
        <v>Young Adults</v>
      </c>
      <c r="L4904">
        <v>36.613093190000001</v>
      </c>
      <c r="M4904" t="str">
        <f>VLOOKUP(L4904,Table1[],2)</f>
        <v>30 - 39</v>
      </c>
      <c r="N4904" t="str">
        <f>INDEX(Table7[Column1],MATCH(O4904,Table7[Column2]))</f>
        <v>Learning Stage</v>
      </c>
      <c r="O4904">
        <v>2.6595308709999999</v>
      </c>
      <c r="P4904" t="str">
        <f>VLOOKUP(O4904,Table13[],2)</f>
        <v>1 - 5</v>
      </c>
      <c r="Q4904" t="str">
        <f>INDEX(Table8[Column1],MATCH(R4904,Table8[Column2]))</f>
        <v>Scheduled</v>
      </c>
      <c r="R4904">
        <v>37.646772429999999</v>
      </c>
      <c r="S4904">
        <f t="shared" si="153"/>
        <v>1.5686155179166665</v>
      </c>
      <c r="T4904" t="s">
        <v>19</v>
      </c>
    </row>
    <row r="4905" spans="1:20" x14ac:dyDescent="0.25">
      <c r="A4905">
        <v>4904</v>
      </c>
      <c r="B4905" t="s">
        <v>507</v>
      </c>
      <c r="C4905" t="s">
        <v>467</v>
      </c>
      <c r="D4905" t="str">
        <f t="shared" si="152"/>
        <v>Vega Kevin</v>
      </c>
      <c r="E4905" t="s">
        <v>22</v>
      </c>
      <c r="F4905" t="s">
        <v>134</v>
      </c>
      <c r="G4905" t="s">
        <v>2305</v>
      </c>
      <c r="H4905" t="s">
        <v>1826</v>
      </c>
      <c r="I4905" t="s">
        <v>134</v>
      </c>
      <c r="J4905" t="s">
        <v>19</v>
      </c>
      <c r="K4905" t="str">
        <f>INDEX(Table6[Column1],MATCH(L4905,Table6[Column2]))</f>
        <v>Adults</v>
      </c>
      <c r="L4905">
        <v>40.960210150000002</v>
      </c>
      <c r="M4905" t="str">
        <f>VLOOKUP(L4905,Table1[],2)</f>
        <v>40 - 49</v>
      </c>
      <c r="N4905" t="str">
        <f>INDEX(Table7[Column1],MATCH(O4905,Table7[Column2]))</f>
        <v>Learning Stage</v>
      </c>
      <c r="O4905">
        <v>5.3418365200000002</v>
      </c>
      <c r="P4905" t="str">
        <f>VLOOKUP(O4905,Table13[],2)</f>
        <v>1 - 5</v>
      </c>
      <c r="Q4905" t="str">
        <f>INDEX(Table8[Column1],MATCH(R4905,Table8[Column2]))</f>
        <v>Scheduled</v>
      </c>
      <c r="R4905">
        <v>33.537659259999998</v>
      </c>
      <c r="S4905">
        <f t="shared" si="153"/>
        <v>1.3974024691666664</v>
      </c>
      <c r="T4905" t="s">
        <v>19</v>
      </c>
    </row>
    <row r="4906" spans="1:20" x14ac:dyDescent="0.25">
      <c r="A4906">
        <v>4905</v>
      </c>
      <c r="B4906" t="s">
        <v>725</v>
      </c>
      <c r="C4906" t="s">
        <v>478</v>
      </c>
      <c r="D4906" t="str">
        <f t="shared" si="152"/>
        <v>Martinez Betty</v>
      </c>
      <c r="E4906" t="s">
        <v>15</v>
      </c>
      <c r="F4906" t="s">
        <v>16</v>
      </c>
      <c r="G4906" t="s">
        <v>2305</v>
      </c>
      <c r="H4906" t="s">
        <v>1826</v>
      </c>
      <c r="I4906" t="s">
        <v>16</v>
      </c>
      <c r="J4906" t="s">
        <v>19</v>
      </c>
      <c r="K4906" t="str">
        <f>INDEX(Table6[Column1],MATCH(L4906,Table6[Column2]))</f>
        <v>Teenagers</v>
      </c>
      <c r="L4906">
        <v>18.304216799999999</v>
      </c>
      <c r="M4906" t="e">
        <f>VLOOKUP(L4906,Table1[],2)</f>
        <v>#N/A</v>
      </c>
      <c r="N4906" t="str">
        <f>INDEX(Table7[Column1],MATCH(O4906,Table7[Column2]))</f>
        <v>Learning Stage</v>
      </c>
      <c r="O4906">
        <v>4.5606514310000001</v>
      </c>
      <c r="P4906" t="str">
        <f>VLOOKUP(O4906,Table13[],2)</f>
        <v>1 - 5</v>
      </c>
      <c r="Q4906" t="str">
        <f>INDEX(Table8[Column1],MATCH(R4906,Table8[Column2]))</f>
        <v>Scheduled</v>
      </c>
      <c r="R4906">
        <v>0</v>
      </c>
      <c r="S4906">
        <f t="shared" si="153"/>
        <v>0</v>
      </c>
      <c r="T4906" t="s">
        <v>19</v>
      </c>
    </row>
    <row r="4907" spans="1:20" x14ac:dyDescent="0.25">
      <c r="A4907">
        <v>4906</v>
      </c>
      <c r="B4907" t="s">
        <v>4151</v>
      </c>
      <c r="C4907" t="s">
        <v>4152</v>
      </c>
      <c r="D4907" t="str">
        <f t="shared" si="152"/>
        <v>Hargrove Evangeline</v>
      </c>
      <c r="E4907" t="s">
        <v>15</v>
      </c>
      <c r="F4907" t="s">
        <v>33</v>
      </c>
      <c r="G4907" t="s">
        <v>17</v>
      </c>
      <c r="H4907" t="s">
        <v>18</v>
      </c>
      <c r="I4907" t="s">
        <v>33</v>
      </c>
      <c r="J4907" t="s">
        <v>19</v>
      </c>
      <c r="K4907" t="str">
        <f>INDEX(Table6[Column1],MATCH(L4907,Table6[Column2]))</f>
        <v>Youth</v>
      </c>
      <c r="L4907">
        <v>28.183835850000001</v>
      </c>
      <c r="M4907" t="str">
        <f>VLOOKUP(L4907,Table1[],2)</f>
        <v>20 - 29</v>
      </c>
      <c r="N4907" t="str">
        <f>INDEX(Table7[Column1],MATCH(O4907,Table7[Column2]))</f>
        <v>Learning Stage</v>
      </c>
      <c r="O4907">
        <v>4.4020002119999999</v>
      </c>
      <c r="P4907" t="str">
        <f>VLOOKUP(O4907,Table13[],2)</f>
        <v>1 - 5</v>
      </c>
      <c r="Q4907" t="str">
        <f>INDEX(Table8[Column1],MATCH(R4907,Table8[Column2]))</f>
        <v>Maintained</v>
      </c>
      <c r="R4907">
        <v>57.426360369999998</v>
      </c>
      <c r="S4907">
        <f t="shared" si="153"/>
        <v>2.3927650154166664</v>
      </c>
      <c r="T4907" t="s">
        <v>19</v>
      </c>
    </row>
    <row r="4908" spans="1:20" x14ac:dyDescent="0.25">
      <c r="A4908">
        <v>4907</v>
      </c>
      <c r="B4908" t="s">
        <v>1023</v>
      </c>
      <c r="C4908" t="s">
        <v>50</v>
      </c>
      <c r="D4908" t="str">
        <f t="shared" si="152"/>
        <v>Wright Robert</v>
      </c>
      <c r="E4908" t="s">
        <v>22</v>
      </c>
      <c r="F4908" t="s">
        <v>87</v>
      </c>
      <c r="G4908" t="s">
        <v>17</v>
      </c>
      <c r="H4908" t="s">
        <v>18</v>
      </c>
      <c r="I4908" t="s">
        <v>87</v>
      </c>
      <c r="J4908" t="s">
        <v>19</v>
      </c>
      <c r="K4908" t="str">
        <f>INDEX(Table6[Column1],MATCH(L4908,Table6[Column2]))</f>
        <v>Adults</v>
      </c>
      <c r="L4908">
        <v>45.272733199999998</v>
      </c>
      <c r="M4908" t="str">
        <f>VLOOKUP(L4908,Table1[],2)</f>
        <v>40 - 49</v>
      </c>
      <c r="N4908" t="str">
        <f>INDEX(Table7[Column1],MATCH(O4908,Table7[Column2]))</f>
        <v>Learning Stage</v>
      </c>
      <c r="O4908">
        <v>0.80777585500000004</v>
      </c>
      <c r="P4908" t="e">
        <f>VLOOKUP(O4908,Table13[],2)</f>
        <v>#N/A</v>
      </c>
      <c r="Q4908" t="str">
        <f>INDEX(Table8[Column1],MATCH(R4908,Table8[Column2]))</f>
        <v>Maintained</v>
      </c>
      <c r="R4908">
        <v>76.503726319999998</v>
      </c>
      <c r="S4908">
        <f t="shared" si="153"/>
        <v>3.1876552633333333</v>
      </c>
      <c r="T4908" t="s">
        <v>19</v>
      </c>
    </row>
    <row r="4909" spans="1:20" x14ac:dyDescent="0.25">
      <c r="A4909">
        <v>4908</v>
      </c>
      <c r="B4909" t="s">
        <v>2496</v>
      </c>
      <c r="C4909" t="s">
        <v>4153</v>
      </c>
      <c r="D4909" t="str">
        <f t="shared" si="152"/>
        <v>Cordes Sterling</v>
      </c>
      <c r="E4909" t="s">
        <v>22</v>
      </c>
      <c r="F4909" t="s">
        <v>33</v>
      </c>
      <c r="G4909" t="s">
        <v>2305</v>
      </c>
      <c r="H4909" t="s">
        <v>1826</v>
      </c>
      <c r="I4909" t="s">
        <v>33</v>
      </c>
      <c r="J4909" t="s">
        <v>19</v>
      </c>
      <c r="K4909" t="str">
        <f>INDEX(Table6[Column1],MATCH(L4909,Table6[Column2]))</f>
        <v>Young Adults</v>
      </c>
      <c r="L4909">
        <v>37.599267169999997</v>
      </c>
      <c r="M4909" t="str">
        <f>VLOOKUP(L4909,Table1[],2)</f>
        <v>30 - 39</v>
      </c>
      <c r="N4909" t="str">
        <f>INDEX(Table7[Column1],MATCH(O4909,Table7[Column2]))</f>
        <v>Fitting in Stage</v>
      </c>
      <c r="O4909">
        <v>6.197864643</v>
      </c>
      <c r="P4909" t="str">
        <f>VLOOKUP(O4909,Table13[],2)</f>
        <v>6 - 10</v>
      </c>
      <c r="Q4909" t="str">
        <f>INDEX(Table8[Column1],MATCH(R4909,Table8[Column2]))</f>
        <v>Maintained</v>
      </c>
      <c r="R4909">
        <v>57.948622950000001</v>
      </c>
      <c r="S4909">
        <f t="shared" si="153"/>
        <v>2.4145259562499999</v>
      </c>
      <c r="T4909" t="s">
        <v>19</v>
      </c>
    </row>
    <row r="4910" spans="1:20" x14ac:dyDescent="0.25">
      <c r="A4910">
        <v>4909</v>
      </c>
      <c r="B4910" t="s">
        <v>3339</v>
      </c>
      <c r="C4910" t="s">
        <v>352</v>
      </c>
      <c r="D4910" t="str">
        <f t="shared" si="152"/>
        <v>Gibbs Matthew</v>
      </c>
      <c r="E4910" t="s">
        <v>22</v>
      </c>
      <c r="F4910" t="s">
        <v>30</v>
      </c>
      <c r="G4910" t="s">
        <v>1060</v>
      </c>
      <c r="H4910" t="s">
        <v>1061</v>
      </c>
      <c r="I4910" t="s">
        <v>30</v>
      </c>
      <c r="J4910" t="s">
        <v>19</v>
      </c>
      <c r="K4910" t="str">
        <f>INDEX(Table6[Column1],MATCH(L4910,Table6[Column2]))</f>
        <v>Young Adults</v>
      </c>
      <c r="L4910">
        <v>38.244565250000001</v>
      </c>
      <c r="M4910" t="str">
        <f>VLOOKUP(L4910,Table1[],2)</f>
        <v>30 - 39</v>
      </c>
      <c r="N4910" t="str">
        <f>INDEX(Table7[Column1],MATCH(O4910,Table7[Column2]))</f>
        <v>Learning Stage</v>
      </c>
      <c r="O4910">
        <v>5.4711788849999996</v>
      </c>
      <c r="P4910" t="str">
        <f>VLOOKUP(O4910,Table13[],2)</f>
        <v>1 - 5</v>
      </c>
      <c r="Q4910" t="str">
        <f>INDEX(Table8[Column1],MATCH(R4910,Table8[Column2]))</f>
        <v>Scheduled</v>
      </c>
      <c r="R4910">
        <v>0.133098946</v>
      </c>
      <c r="S4910">
        <f t="shared" si="153"/>
        <v>5.5457894166666662E-3</v>
      </c>
      <c r="T4910" t="s">
        <v>19</v>
      </c>
    </row>
    <row r="4911" spans="1:20" x14ac:dyDescent="0.25">
      <c r="A4911">
        <v>4910</v>
      </c>
      <c r="B4911" t="s">
        <v>34</v>
      </c>
      <c r="C4911" t="s">
        <v>50</v>
      </c>
      <c r="D4911" t="str">
        <f t="shared" si="152"/>
        <v>Jones Robert</v>
      </c>
      <c r="E4911" t="s">
        <v>22</v>
      </c>
      <c r="F4911" t="s">
        <v>702</v>
      </c>
      <c r="G4911" t="s">
        <v>17</v>
      </c>
      <c r="H4911" t="s">
        <v>18</v>
      </c>
      <c r="I4911" t="s">
        <v>157</v>
      </c>
      <c r="J4911" t="s">
        <v>19</v>
      </c>
      <c r="K4911" t="str">
        <f>INDEX(Table6[Column1],MATCH(L4911,Table6[Column2]))</f>
        <v>Adults</v>
      </c>
      <c r="L4911">
        <v>47.752361260000001</v>
      </c>
      <c r="M4911" t="str">
        <f>VLOOKUP(L4911,Table1[],2)</f>
        <v>40 - 49</v>
      </c>
      <c r="N4911" t="str">
        <f>INDEX(Table7[Column1],MATCH(O4911,Table7[Column2]))</f>
        <v>Learning Stage</v>
      </c>
      <c r="O4911">
        <v>2.8507323769999999</v>
      </c>
      <c r="P4911" t="str">
        <f>VLOOKUP(O4911,Table13[],2)</f>
        <v>1 - 5</v>
      </c>
      <c r="Q4911" t="str">
        <f>INDEX(Table8[Column1],MATCH(R4911,Table8[Column2]))</f>
        <v>Maintained</v>
      </c>
      <c r="R4911">
        <v>60.812718539999999</v>
      </c>
      <c r="S4911">
        <f t="shared" si="153"/>
        <v>2.5338632724999997</v>
      </c>
      <c r="T4911" t="s">
        <v>19</v>
      </c>
    </row>
    <row r="4912" spans="1:20" x14ac:dyDescent="0.25">
      <c r="A4912">
        <v>4911</v>
      </c>
      <c r="B4912" t="s">
        <v>299</v>
      </c>
      <c r="C4912" t="s">
        <v>1817</v>
      </c>
      <c r="D4912" t="str">
        <f t="shared" si="152"/>
        <v>Alexander Freddie</v>
      </c>
      <c r="E4912" t="s">
        <v>22</v>
      </c>
      <c r="F4912" t="s">
        <v>33</v>
      </c>
      <c r="G4912" t="s">
        <v>2305</v>
      </c>
      <c r="H4912" t="s">
        <v>1826</v>
      </c>
      <c r="I4912" t="s">
        <v>33</v>
      </c>
      <c r="J4912" t="s">
        <v>19</v>
      </c>
      <c r="K4912" t="str">
        <f>INDEX(Table6[Column1],MATCH(L4912,Table6[Column2]))</f>
        <v>Adults</v>
      </c>
      <c r="L4912">
        <v>42.20325751</v>
      </c>
      <c r="M4912" t="str">
        <f>VLOOKUP(L4912,Table1[],2)</f>
        <v>40 - 49</v>
      </c>
      <c r="N4912" t="str">
        <f>INDEX(Table7[Column1],MATCH(O4912,Table7[Column2]))</f>
        <v>Learning Stage</v>
      </c>
      <c r="O4912">
        <v>3.3287777190000001</v>
      </c>
      <c r="P4912" t="str">
        <f>VLOOKUP(O4912,Table13[],2)</f>
        <v>1 - 5</v>
      </c>
      <c r="Q4912" t="str">
        <f>INDEX(Table8[Column1],MATCH(R4912,Table8[Column2]))</f>
        <v>Scheduled</v>
      </c>
      <c r="R4912">
        <v>0</v>
      </c>
      <c r="S4912">
        <f t="shared" si="153"/>
        <v>0</v>
      </c>
      <c r="T4912" t="s">
        <v>19</v>
      </c>
    </row>
    <row r="4913" spans="1:20" x14ac:dyDescent="0.25">
      <c r="A4913">
        <v>4912</v>
      </c>
      <c r="B4913" t="s">
        <v>4154</v>
      </c>
      <c r="C4913" t="s">
        <v>149</v>
      </c>
      <c r="D4913" t="str">
        <f t="shared" si="152"/>
        <v>Blumenthal Charles</v>
      </c>
      <c r="E4913" t="s">
        <v>22</v>
      </c>
      <c r="F4913" t="s">
        <v>54</v>
      </c>
      <c r="G4913" t="s">
        <v>17</v>
      </c>
      <c r="H4913" t="s">
        <v>18</v>
      </c>
      <c r="I4913" t="s">
        <v>54</v>
      </c>
      <c r="J4913" t="s">
        <v>19</v>
      </c>
      <c r="K4913" t="str">
        <f>INDEX(Table6[Column1],MATCH(L4913,Table6[Column2]))</f>
        <v>Elders</v>
      </c>
      <c r="L4913">
        <v>50.84096478</v>
      </c>
      <c r="M4913" t="str">
        <f>VLOOKUP(L4913,Table1[],2)</f>
        <v>50 - 59</v>
      </c>
      <c r="N4913" t="str">
        <f>INDEX(Table7[Column1],MATCH(O4913,Table7[Column2]))</f>
        <v>Fitting in Stage</v>
      </c>
      <c r="O4913">
        <v>6.9557543470000001</v>
      </c>
      <c r="P4913" t="str">
        <f>VLOOKUP(O4913,Table13[],2)</f>
        <v>6 - 10</v>
      </c>
      <c r="Q4913" t="str">
        <f>INDEX(Table8[Column1],MATCH(R4913,Table8[Column2]))</f>
        <v>Habitual</v>
      </c>
      <c r="R4913">
        <v>84.11629121</v>
      </c>
      <c r="S4913">
        <f t="shared" si="153"/>
        <v>3.5048454670833338</v>
      </c>
      <c r="T4913" t="s">
        <v>19</v>
      </c>
    </row>
    <row r="4914" spans="1:20" x14ac:dyDescent="0.25">
      <c r="A4914">
        <v>4913</v>
      </c>
      <c r="B4914" t="s">
        <v>1899</v>
      </c>
      <c r="C4914" t="s">
        <v>2037</v>
      </c>
      <c r="D4914" t="str">
        <f t="shared" si="152"/>
        <v>Durham Charlotte</v>
      </c>
      <c r="E4914" t="s">
        <v>15</v>
      </c>
      <c r="F4914" t="s">
        <v>38</v>
      </c>
      <c r="G4914" t="s">
        <v>1060</v>
      </c>
      <c r="H4914" t="s">
        <v>1061</v>
      </c>
      <c r="I4914" t="s">
        <v>38</v>
      </c>
      <c r="J4914" t="s">
        <v>19</v>
      </c>
      <c r="K4914" t="str">
        <f>INDEX(Table6[Column1],MATCH(L4914,Table6[Column2]))</f>
        <v>Young Adults</v>
      </c>
      <c r="L4914">
        <v>34.158271470000003</v>
      </c>
      <c r="M4914" t="str">
        <f>VLOOKUP(L4914,Table1[],2)</f>
        <v>30 - 39</v>
      </c>
      <c r="N4914" t="str">
        <f>INDEX(Table7[Column1],MATCH(O4914,Table7[Column2]))</f>
        <v>Learning Stage</v>
      </c>
      <c r="O4914">
        <v>3.3490795750000002</v>
      </c>
      <c r="P4914" t="str">
        <f>VLOOKUP(O4914,Table13[],2)</f>
        <v>1 - 5</v>
      </c>
      <c r="Q4914" t="str">
        <f>INDEX(Table8[Column1],MATCH(R4914,Table8[Column2]))</f>
        <v>Scheduled</v>
      </c>
      <c r="R4914">
        <v>0</v>
      </c>
      <c r="S4914">
        <f t="shared" si="153"/>
        <v>0</v>
      </c>
      <c r="T4914" t="s">
        <v>19</v>
      </c>
    </row>
    <row r="4915" spans="1:20" x14ac:dyDescent="0.25">
      <c r="A4915">
        <v>4914</v>
      </c>
      <c r="B4915" t="s">
        <v>2243</v>
      </c>
      <c r="C4915" t="s">
        <v>2436</v>
      </c>
      <c r="D4915" t="str">
        <f t="shared" si="152"/>
        <v>Hanson Tricia</v>
      </c>
      <c r="E4915" t="s">
        <v>15</v>
      </c>
      <c r="F4915" t="s">
        <v>38</v>
      </c>
      <c r="G4915" t="s">
        <v>2724</v>
      </c>
      <c r="H4915" t="s">
        <v>1863</v>
      </c>
      <c r="I4915" t="s">
        <v>38</v>
      </c>
      <c r="J4915" t="s">
        <v>19</v>
      </c>
      <c r="K4915" t="str">
        <f>INDEX(Table6[Column1],MATCH(L4915,Table6[Column2]))</f>
        <v>Adults</v>
      </c>
      <c r="L4915">
        <v>42.567742920000001</v>
      </c>
      <c r="M4915" t="str">
        <f>VLOOKUP(L4915,Table1[],2)</f>
        <v>40 - 49</v>
      </c>
      <c r="N4915" t="str">
        <f>INDEX(Table7[Column1],MATCH(O4915,Table7[Column2]))</f>
        <v>Fitting in Stage</v>
      </c>
      <c r="O4915">
        <v>6.9151539599999996</v>
      </c>
      <c r="P4915" t="str">
        <f>VLOOKUP(O4915,Table13[],2)</f>
        <v>6 - 10</v>
      </c>
      <c r="Q4915" t="str">
        <f>INDEX(Table8[Column1],MATCH(R4915,Table8[Column2]))</f>
        <v>Habitual</v>
      </c>
      <c r="R4915">
        <v>110.31799959999999</v>
      </c>
      <c r="S4915">
        <f t="shared" si="153"/>
        <v>4.5965833166666661</v>
      </c>
      <c r="T4915" t="s">
        <v>19</v>
      </c>
    </row>
    <row r="4916" spans="1:20" x14ac:dyDescent="0.25">
      <c r="A4916">
        <v>4915</v>
      </c>
      <c r="B4916" t="s">
        <v>400</v>
      </c>
      <c r="C4916" t="s">
        <v>1103</v>
      </c>
      <c r="D4916" t="str">
        <f t="shared" si="152"/>
        <v>Williams Darlene</v>
      </c>
      <c r="E4916" t="s">
        <v>15</v>
      </c>
      <c r="F4916" t="s">
        <v>57</v>
      </c>
      <c r="G4916" t="s">
        <v>2305</v>
      </c>
      <c r="H4916" t="s">
        <v>1826</v>
      </c>
      <c r="I4916" t="s">
        <v>57</v>
      </c>
      <c r="J4916" t="s">
        <v>19</v>
      </c>
      <c r="K4916" t="str">
        <f>INDEX(Table6[Column1],MATCH(L4916,Table6[Column2]))</f>
        <v>Adults</v>
      </c>
      <c r="L4916">
        <v>46.15399085</v>
      </c>
      <c r="M4916" t="str">
        <f>VLOOKUP(L4916,Table1[],2)</f>
        <v>40 - 49</v>
      </c>
      <c r="N4916" t="str">
        <f>INDEX(Table7[Column1],MATCH(O4916,Table7[Column2]))</f>
        <v>Learning Stage</v>
      </c>
      <c r="O4916">
        <v>4.3314923749999998</v>
      </c>
      <c r="P4916" t="str">
        <f>VLOOKUP(O4916,Table13[],2)</f>
        <v>1 - 5</v>
      </c>
      <c r="Q4916" t="str">
        <f>INDEX(Table8[Column1],MATCH(R4916,Table8[Column2]))</f>
        <v>Excused</v>
      </c>
      <c r="R4916">
        <v>128.8976749</v>
      </c>
      <c r="S4916">
        <f t="shared" si="153"/>
        <v>5.3707364541666669</v>
      </c>
      <c r="T4916" t="s">
        <v>19</v>
      </c>
    </row>
    <row r="4917" spans="1:20" x14ac:dyDescent="0.25">
      <c r="A4917">
        <v>4916</v>
      </c>
      <c r="B4917" t="s">
        <v>4155</v>
      </c>
      <c r="C4917" t="s">
        <v>2027</v>
      </c>
      <c r="D4917" t="str">
        <f t="shared" si="152"/>
        <v>Hendrix Dana</v>
      </c>
      <c r="E4917" t="s">
        <v>22</v>
      </c>
      <c r="F4917" t="s">
        <v>134</v>
      </c>
      <c r="G4917" t="s">
        <v>2305</v>
      </c>
      <c r="H4917" t="s">
        <v>1826</v>
      </c>
      <c r="I4917" t="s">
        <v>134</v>
      </c>
      <c r="J4917" t="s">
        <v>19</v>
      </c>
      <c r="K4917" t="str">
        <f>INDEX(Table6[Column1],MATCH(L4917,Table6[Column2]))</f>
        <v>Young Adults</v>
      </c>
      <c r="L4917">
        <v>38.005147579999999</v>
      </c>
      <c r="M4917" t="str">
        <f>VLOOKUP(L4917,Table1[],2)</f>
        <v>30 - 39</v>
      </c>
      <c r="N4917" t="str">
        <f>INDEX(Table7[Column1],MATCH(O4917,Table7[Column2]))</f>
        <v>Learning Stage</v>
      </c>
      <c r="O4917">
        <v>5.6910275280000002</v>
      </c>
      <c r="P4917" t="str">
        <f>VLOOKUP(O4917,Table13[],2)</f>
        <v>1 - 5</v>
      </c>
      <c r="Q4917" t="str">
        <f>INDEX(Table8[Column1],MATCH(R4917,Table8[Column2]))</f>
        <v>Scheduled</v>
      </c>
      <c r="R4917">
        <v>0</v>
      </c>
      <c r="S4917">
        <f t="shared" si="153"/>
        <v>0</v>
      </c>
      <c r="T4917" t="s">
        <v>19</v>
      </c>
    </row>
    <row r="4918" spans="1:20" x14ac:dyDescent="0.25">
      <c r="A4918">
        <v>4917</v>
      </c>
      <c r="B4918" t="s">
        <v>4156</v>
      </c>
      <c r="C4918" t="s">
        <v>3812</v>
      </c>
      <c r="D4918" t="str">
        <f t="shared" si="152"/>
        <v>Kramer Wilbur</v>
      </c>
      <c r="E4918" t="s">
        <v>22</v>
      </c>
      <c r="F4918" t="s">
        <v>57</v>
      </c>
      <c r="G4918" t="s">
        <v>17</v>
      </c>
      <c r="H4918" t="s">
        <v>18</v>
      </c>
      <c r="I4918" t="s">
        <v>57</v>
      </c>
      <c r="J4918" t="s">
        <v>19</v>
      </c>
      <c r="K4918" t="str">
        <f>INDEX(Table6[Column1],MATCH(L4918,Table6[Column2]))</f>
        <v>Adults</v>
      </c>
      <c r="L4918">
        <v>43.32983299</v>
      </c>
      <c r="M4918" t="str">
        <f>VLOOKUP(L4918,Table1[],2)</f>
        <v>40 - 49</v>
      </c>
      <c r="N4918" t="str">
        <f>INDEX(Table7[Column1],MATCH(O4918,Table7[Column2]))</f>
        <v>Learning Stage</v>
      </c>
      <c r="O4918">
        <v>4.0228232339999996</v>
      </c>
      <c r="P4918" t="str">
        <f>VLOOKUP(O4918,Table13[],2)</f>
        <v>1 - 5</v>
      </c>
      <c r="Q4918" t="str">
        <f>INDEX(Table8[Column1],MATCH(R4918,Table8[Column2]))</f>
        <v>Maintained</v>
      </c>
      <c r="R4918">
        <v>42.833463590000001</v>
      </c>
      <c r="S4918">
        <f t="shared" si="153"/>
        <v>1.7847276495833335</v>
      </c>
      <c r="T4918" t="s">
        <v>19</v>
      </c>
    </row>
    <row r="4919" spans="1:20" x14ac:dyDescent="0.25">
      <c r="A4919">
        <v>4918</v>
      </c>
      <c r="B4919" t="s">
        <v>427</v>
      </c>
      <c r="C4919" t="s">
        <v>115</v>
      </c>
      <c r="D4919" t="str">
        <f t="shared" si="152"/>
        <v>Hauser Daniel</v>
      </c>
      <c r="E4919" t="s">
        <v>22</v>
      </c>
      <c r="F4919" t="s">
        <v>30</v>
      </c>
      <c r="G4919" t="s">
        <v>2305</v>
      </c>
      <c r="H4919" t="s">
        <v>1826</v>
      </c>
      <c r="I4919" t="s">
        <v>30</v>
      </c>
      <c r="J4919" t="s">
        <v>19</v>
      </c>
      <c r="K4919" t="str">
        <f>INDEX(Table6[Column1],MATCH(L4919,Table6[Column2]))</f>
        <v>Young Adults</v>
      </c>
      <c r="L4919">
        <v>37.105293539999998</v>
      </c>
      <c r="M4919" t="str">
        <f>VLOOKUP(L4919,Table1[],2)</f>
        <v>30 - 39</v>
      </c>
      <c r="N4919" t="str">
        <f>INDEX(Table7[Column1],MATCH(O4919,Table7[Column2]))</f>
        <v>Learning Stage</v>
      </c>
      <c r="O4919">
        <v>1.997655535</v>
      </c>
      <c r="P4919" t="str">
        <f>VLOOKUP(O4919,Table13[],2)</f>
        <v>1 - 5</v>
      </c>
      <c r="Q4919" t="str">
        <f>INDEX(Table8[Column1],MATCH(R4919,Table8[Column2]))</f>
        <v>Scheduled</v>
      </c>
      <c r="R4919">
        <v>15.57661317</v>
      </c>
      <c r="S4919">
        <f t="shared" si="153"/>
        <v>0.64902554875000007</v>
      </c>
      <c r="T4919" t="s">
        <v>19</v>
      </c>
    </row>
    <row r="4920" spans="1:20" x14ac:dyDescent="0.25">
      <c r="A4920">
        <v>4919</v>
      </c>
      <c r="B4920" t="s">
        <v>951</v>
      </c>
      <c r="C4920" t="s">
        <v>1708</v>
      </c>
      <c r="D4920" t="str">
        <f t="shared" si="152"/>
        <v>Graham Jeff</v>
      </c>
      <c r="E4920" t="s">
        <v>22</v>
      </c>
      <c r="F4920" t="s">
        <v>169</v>
      </c>
      <c r="G4920" t="s">
        <v>17</v>
      </c>
      <c r="H4920" t="s">
        <v>18</v>
      </c>
      <c r="I4920" t="s">
        <v>169</v>
      </c>
      <c r="J4920" t="s">
        <v>19</v>
      </c>
      <c r="K4920" t="str">
        <f>INDEX(Table6[Column1],MATCH(L4920,Table6[Column2]))</f>
        <v>Elders</v>
      </c>
      <c r="L4920">
        <v>50.095919189999996</v>
      </c>
      <c r="M4920" t="str">
        <f>VLOOKUP(L4920,Table1[],2)</f>
        <v>50 - 59</v>
      </c>
      <c r="N4920" t="str">
        <f>INDEX(Table7[Column1],MATCH(O4920,Table7[Column2]))</f>
        <v>Learning Stage</v>
      </c>
      <c r="O4920">
        <v>4.3565024230000002</v>
      </c>
      <c r="P4920" t="str">
        <f>VLOOKUP(O4920,Table13[],2)</f>
        <v>1 - 5</v>
      </c>
      <c r="Q4920" t="str">
        <f>INDEX(Table8[Column1],MATCH(R4920,Table8[Column2]))</f>
        <v>Maintained</v>
      </c>
      <c r="R4920">
        <v>67.210448020000001</v>
      </c>
      <c r="S4920">
        <f t="shared" si="153"/>
        <v>2.8004353341666666</v>
      </c>
      <c r="T4920" t="s">
        <v>19</v>
      </c>
    </row>
    <row r="4921" spans="1:20" x14ac:dyDescent="0.25">
      <c r="A4921">
        <v>4920</v>
      </c>
      <c r="B4921" t="s">
        <v>4085</v>
      </c>
      <c r="C4921" t="s">
        <v>183</v>
      </c>
      <c r="D4921" t="str">
        <f t="shared" si="152"/>
        <v>Deaton Donald</v>
      </c>
      <c r="E4921" t="s">
        <v>22</v>
      </c>
      <c r="F4921" t="s">
        <v>976</v>
      </c>
      <c r="G4921" t="s">
        <v>2305</v>
      </c>
      <c r="H4921" t="s">
        <v>1826</v>
      </c>
      <c r="I4921" t="s">
        <v>24</v>
      </c>
      <c r="J4921" t="s">
        <v>19</v>
      </c>
      <c r="K4921" t="str">
        <f>INDEX(Table6[Column1],MATCH(L4921,Table6[Column2]))</f>
        <v>Young Adults</v>
      </c>
      <c r="L4921">
        <v>38.102637119999997</v>
      </c>
      <c r="M4921" t="str">
        <f>VLOOKUP(L4921,Table1[],2)</f>
        <v>30 - 39</v>
      </c>
      <c r="N4921" t="str">
        <f>INDEX(Table7[Column1],MATCH(O4921,Table7[Column2]))</f>
        <v>Learning Stage</v>
      </c>
      <c r="O4921">
        <v>3.6228647700000001</v>
      </c>
      <c r="P4921" t="str">
        <f>VLOOKUP(O4921,Table13[],2)</f>
        <v>1 - 5</v>
      </c>
      <c r="Q4921" t="str">
        <f>INDEX(Table8[Column1],MATCH(R4921,Table8[Column2]))</f>
        <v>Scheduled</v>
      </c>
      <c r="R4921">
        <v>0</v>
      </c>
      <c r="S4921">
        <f t="shared" si="153"/>
        <v>0</v>
      </c>
      <c r="T4921" t="s">
        <v>19</v>
      </c>
    </row>
    <row r="4922" spans="1:20" x14ac:dyDescent="0.25">
      <c r="A4922">
        <v>4921</v>
      </c>
      <c r="B4922" t="s">
        <v>2964</v>
      </c>
      <c r="C4922" t="s">
        <v>2511</v>
      </c>
      <c r="D4922" t="str">
        <f t="shared" si="152"/>
        <v>Greene Judy</v>
      </c>
      <c r="E4922" t="s">
        <v>15</v>
      </c>
      <c r="F4922" t="s">
        <v>38</v>
      </c>
      <c r="G4922" t="s">
        <v>1060</v>
      </c>
      <c r="H4922" t="s">
        <v>1061</v>
      </c>
      <c r="I4922" t="s">
        <v>38</v>
      </c>
      <c r="J4922" t="s">
        <v>19</v>
      </c>
      <c r="K4922" t="str">
        <f>INDEX(Table6[Column1],MATCH(L4922,Table6[Column2]))</f>
        <v>Adults</v>
      </c>
      <c r="L4922">
        <v>43.842084300000003</v>
      </c>
      <c r="M4922" t="str">
        <f>VLOOKUP(L4922,Table1[],2)</f>
        <v>40 - 49</v>
      </c>
      <c r="N4922" t="str">
        <f>INDEX(Table7[Column1],MATCH(O4922,Table7[Column2]))</f>
        <v>Learning Stage</v>
      </c>
      <c r="O4922">
        <v>4.9646804510000004</v>
      </c>
      <c r="P4922" t="str">
        <f>VLOOKUP(O4922,Table13[],2)</f>
        <v>1 - 5</v>
      </c>
      <c r="Q4922" t="str">
        <f>INDEX(Table8[Column1],MATCH(R4922,Table8[Column2]))</f>
        <v>Maintained</v>
      </c>
      <c r="R4922">
        <v>79.410411240000002</v>
      </c>
      <c r="S4922">
        <f t="shared" si="153"/>
        <v>3.3087671350000001</v>
      </c>
      <c r="T4922" t="s">
        <v>19</v>
      </c>
    </row>
    <row r="4923" spans="1:20" x14ac:dyDescent="0.25">
      <c r="A4923">
        <v>4922</v>
      </c>
      <c r="B4923" t="s">
        <v>341</v>
      </c>
      <c r="C4923" t="s">
        <v>546</v>
      </c>
      <c r="D4923" t="str">
        <f t="shared" si="152"/>
        <v>Fernandez Gary</v>
      </c>
      <c r="E4923" t="s">
        <v>22</v>
      </c>
      <c r="F4923" t="s">
        <v>169</v>
      </c>
      <c r="G4923" t="s">
        <v>17</v>
      </c>
      <c r="H4923" t="s">
        <v>18</v>
      </c>
      <c r="I4923" t="s">
        <v>169</v>
      </c>
      <c r="J4923" t="s">
        <v>19</v>
      </c>
      <c r="K4923" t="str">
        <f>INDEX(Table6[Column1],MATCH(L4923,Table6[Column2]))</f>
        <v>Elders</v>
      </c>
      <c r="L4923">
        <v>53.633803710000002</v>
      </c>
      <c r="M4923" t="str">
        <f>VLOOKUP(L4923,Table1[],2)</f>
        <v>50 - 59</v>
      </c>
      <c r="N4923" t="str">
        <f>INDEX(Table7[Column1],MATCH(O4923,Table7[Column2]))</f>
        <v>Learning Stage</v>
      </c>
      <c r="O4923">
        <v>3.6996375889999999</v>
      </c>
      <c r="P4923" t="str">
        <f>VLOOKUP(O4923,Table13[],2)</f>
        <v>1 - 5</v>
      </c>
      <c r="Q4923" t="str">
        <f>INDEX(Table8[Column1],MATCH(R4923,Table8[Column2]))</f>
        <v>Habitual</v>
      </c>
      <c r="R4923">
        <v>98.265226580000004</v>
      </c>
      <c r="S4923">
        <f t="shared" si="153"/>
        <v>4.0943844408333332</v>
      </c>
      <c r="T4923" t="s">
        <v>19</v>
      </c>
    </row>
    <row r="4924" spans="1:20" x14ac:dyDescent="0.25">
      <c r="A4924">
        <v>4923</v>
      </c>
      <c r="B4924" t="s">
        <v>800</v>
      </c>
      <c r="C4924" t="s">
        <v>4157</v>
      </c>
      <c r="D4924" t="str">
        <f t="shared" si="152"/>
        <v>Austin Althea</v>
      </c>
      <c r="E4924" t="s">
        <v>15</v>
      </c>
      <c r="F4924" t="s">
        <v>273</v>
      </c>
      <c r="G4924" t="s">
        <v>820</v>
      </c>
      <c r="H4924" t="s">
        <v>821</v>
      </c>
      <c r="I4924" t="s">
        <v>138</v>
      </c>
      <c r="J4924" t="s">
        <v>19</v>
      </c>
      <c r="K4924" t="str">
        <f>INDEX(Table6[Column1],MATCH(L4924,Table6[Column2]))</f>
        <v>Adults</v>
      </c>
      <c r="L4924">
        <v>44.960797049999996</v>
      </c>
      <c r="M4924" t="str">
        <f>VLOOKUP(L4924,Table1[],2)</f>
        <v>40 - 49</v>
      </c>
      <c r="N4924" t="str">
        <f>INDEX(Table7[Column1],MATCH(O4924,Table7[Column2]))</f>
        <v>Learning Stage</v>
      </c>
      <c r="O4924">
        <v>3.6554544409999998</v>
      </c>
      <c r="P4924" t="str">
        <f>VLOOKUP(O4924,Table13[],2)</f>
        <v>1 - 5</v>
      </c>
      <c r="Q4924" t="str">
        <f>INDEX(Table8[Column1],MATCH(R4924,Table8[Column2]))</f>
        <v>Maintained</v>
      </c>
      <c r="R4924">
        <v>75.570429090000005</v>
      </c>
      <c r="S4924">
        <f t="shared" si="153"/>
        <v>3.1487678787500002</v>
      </c>
      <c r="T4924" t="s">
        <v>19</v>
      </c>
    </row>
    <row r="4925" spans="1:20" x14ac:dyDescent="0.25">
      <c r="A4925">
        <v>4924</v>
      </c>
      <c r="B4925" t="s">
        <v>58</v>
      </c>
      <c r="C4925" t="s">
        <v>52</v>
      </c>
      <c r="D4925" t="str">
        <f t="shared" si="152"/>
        <v>Davis John</v>
      </c>
      <c r="E4925" t="s">
        <v>22</v>
      </c>
      <c r="F4925" t="s">
        <v>452</v>
      </c>
      <c r="G4925" t="s">
        <v>2305</v>
      </c>
      <c r="H4925" t="s">
        <v>1826</v>
      </c>
      <c r="I4925" t="s">
        <v>407</v>
      </c>
      <c r="J4925" t="s">
        <v>19</v>
      </c>
      <c r="K4925" t="str">
        <f>INDEX(Table6[Column1],MATCH(L4925,Table6[Column2]))</f>
        <v>Youth</v>
      </c>
      <c r="L4925">
        <v>29.58608912</v>
      </c>
      <c r="M4925" t="str">
        <f>VLOOKUP(L4925,Table1[],2)</f>
        <v>20 - 29</v>
      </c>
      <c r="N4925" t="str">
        <f>INDEX(Table7[Column1],MATCH(O4925,Table7[Column2]))</f>
        <v>Learning Stage</v>
      </c>
      <c r="O4925">
        <v>4.8005882250000003</v>
      </c>
      <c r="P4925" t="str">
        <f>VLOOKUP(O4925,Table13[],2)</f>
        <v>1 - 5</v>
      </c>
      <c r="Q4925" t="str">
        <f>INDEX(Table8[Column1],MATCH(R4925,Table8[Column2]))</f>
        <v>Scheduled</v>
      </c>
      <c r="R4925">
        <v>4.2178280040000002</v>
      </c>
      <c r="S4925">
        <f t="shared" si="153"/>
        <v>0.1757428335</v>
      </c>
      <c r="T4925" t="s">
        <v>19</v>
      </c>
    </row>
    <row r="4926" spans="1:20" x14ac:dyDescent="0.25">
      <c r="A4926">
        <v>4925</v>
      </c>
      <c r="B4926" t="s">
        <v>4158</v>
      </c>
      <c r="C4926" t="s">
        <v>812</v>
      </c>
      <c r="D4926" t="str">
        <f t="shared" si="152"/>
        <v>Maclean Helen</v>
      </c>
      <c r="E4926" t="s">
        <v>15</v>
      </c>
      <c r="F4926" t="s">
        <v>30</v>
      </c>
      <c r="G4926" t="s">
        <v>1060</v>
      </c>
      <c r="H4926" t="s">
        <v>1061</v>
      </c>
      <c r="I4926" t="s">
        <v>30</v>
      </c>
      <c r="J4926" t="s">
        <v>19</v>
      </c>
      <c r="K4926" t="str">
        <f>INDEX(Table6[Column1],MATCH(L4926,Table6[Column2]))</f>
        <v>Elders</v>
      </c>
      <c r="L4926">
        <v>52.373117129999997</v>
      </c>
      <c r="M4926" t="str">
        <f>VLOOKUP(L4926,Table1[],2)</f>
        <v>50 - 59</v>
      </c>
      <c r="N4926" t="str">
        <f>INDEX(Table7[Column1],MATCH(O4926,Table7[Column2]))</f>
        <v>Learning Stage</v>
      </c>
      <c r="O4926">
        <v>5.4976099789999999</v>
      </c>
      <c r="P4926" t="str">
        <f>VLOOKUP(O4926,Table13[],2)</f>
        <v>1 - 5</v>
      </c>
      <c r="Q4926" t="str">
        <f>INDEX(Table8[Column1],MATCH(R4926,Table8[Column2]))</f>
        <v>Habitual</v>
      </c>
      <c r="R4926">
        <v>115.8629991</v>
      </c>
      <c r="S4926">
        <f t="shared" si="153"/>
        <v>4.8276249624999998</v>
      </c>
      <c r="T4926" t="s">
        <v>19</v>
      </c>
    </row>
    <row r="4927" spans="1:20" x14ac:dyDescent="0.25">
      <c r="A4927">
        <v>4926</v>
      </c>
      <c r="B4927" t="s">
        <v>1443</v>
      </c>
      <c r="C4927" t="s">
        <v>1024</v>
      </c>
      <c r="D4927" t="str">
        <f t="shared" si="152"/>
        <v>Berry Clarence</v>
      </c>
      <c r="E4927" t="s">
        <v>22</v>
      </c>
      <c r="F4927" t="s">
        <v>655</v>
      </c>
      <c r="G4927" t="s">
        <v>2305</v>
      </c>
      <c r="H4927" t="s">
        <v>1826</v>
      </c>
      <c r="I4927" t="s">
        <v>30</v>
      </c>
      <c r="J4927" t="s">
        <v>19</v>
      </c>
      <c r="K4927" t="str">
        <f>INDEX(Table6[Column1],MATCH(L4927,Table6[Column2]))</f>
        <v>Teenagers</v>
      </c>
      <c r="L4927">
        <v>18.204720389999999</v>
      </c>
      <c r="M4927" t="e">
        <f>VLOOKUP(L4927,Table1[],2)</f>
        <v>#N/A</v>
      </c>
      <c r="N4927" t="str">
        <f>INDEX(Table7[Column1],MATCH(O4927,Table7[Column2]))</f>
        <v>Learning Stage</v>
      </c>
      <c r="O4927">
        <v>3.075113714</v>
      </c>
      <c r="P4927" t="str">
        <f>VLOOKUP(O4927,Table13[],2)</f>
        <v>1 - 5</v>
      </c>
      <c r="Q4927" t="str">
        <f>INDEX(Table8[Column1],MATCH(R4927,Table8[Column2]))</f>
        <v>Scheduled</v>
      </c>
      <c r="R4927">
        <v>0</v>
      </c>
      <c r="S4927">
        <f t="shared" si="153"/>
        <v>0</v>
      </c>
      <c r="T4927" t="s">
        <v>19</v>
      </c>
    </row>
    <row r="4928" spans="1:20" x14ac:dyDescent="0.25">
      <c r="A4928">
        <v>4927</v>
      </c>
      <c r="B4928" t="s">
        <v>4159</v>
      </c>
      <c r="C4928" t="s">
        <v>50</v>
      </c>
      <c r="D4928" t="str">
        <f t="shared" si="152"/>
        <v>Place Robert</v>
      </c>
      <c r="E4928" t="s">
        <v>22</v>
      </c>
      <c r="F4928" t="s">
        <v>38</v>
      </c>
      <c r="G4928" t="s">
        <v>2724</v>
      </c>
      <c r="H4928" t="s">
        <v>1863</v>
      </c>
      <c r="I4928" t="s">
        <v>38</v>
      </c>
      <c r="J4928" t="s">
        <v>19</v>
      </c>
      <c r="K4928" t="str">
        <f>INDEX(Table6[Column1],MATCH(L4928,Table6[Column2]))</f>
        <v>Adults</v>
      </c>
      <c r="L4928">
        <v>45.694648090000001</v>
      </c>
      <c r="M4928" t="str">
        <f>VLOOKUP(L4928,Table1[],2)</f>
        <v>40 - 49</v>
      </c>
      <c r="N4928" t="str">
        <f>INDEX(Table7[Column1],MATCH(O4928,Table7[Column2]))</f>
        <v>Learning Stage</v>
      </c>
      <c r="O4928">
        <v>5.0210517970000001</v>
      </c>
      <c r="P4928" t="str">
        <f>VLOOKUP(O4928,Table13[],2)</f>
        <v>1 - 5</v>
      </c>
      <c r="Q4928" t="str">
        <f>INDEX(Table8[Column1],MATCH(R4928,Table8[Column2]))</f>
        <v>Maintained</v>
      </c>
      <c r="R4928">
        <v>76.618034559999998</v>
      </c>
      <c r="S4928">
        <f t="shared" si="153"/>
        <v>3.1924181066666661</v>
      </c>
      <c r="T4928" t="s">
        <v>19</v>
      </c>
    </row>
    <row r="4929" spans="1:20" x14ac:dyDescent="0.25">
      <c r="A4929">
        <v>4928</v>
      </c>
      <c r="B4929" t="s">
        <v>1090</v>
      </c>
      <c r="C4929" t="s">
        <v>441</v>
      </c>
      <c r="D4929" t="str">
        <f t="shared" si="152"/>
        <v>Sanchez Amy</v>
      </c>
      <c r="E4929" t="s">
        <v>15</v>
      </c>
      <c r="F4929" t="s">
        <v>505</v>
      </c>
      <c r="G4929" t="s">
        <v>17</v>
      </c>
      <c r="H4929" t="s">
        <v>18</v>
      </c>
      <c r="I4929" t="s">
        <v>24</v>
      </c>
      <c r="J4929" t="s">
        <v>19</v>
      </c>
      <c r="K4929" t="str">
        <f>INDEX(Table6[Column1],MATCH(L4929,Table6[Column2]))</f>
        <v>Young Adults</v>
      </c>
      <c r="L4929">
        <v>34.873327549999999</v>
      </c>
      <c r="M4929" t="str">
        <f>VLOOKUP(L4929,Table1[],2)</f>
        <v>30 - 39</v>
      </c>
      <c r="N4929" t="str">
        <f>INDEX(Table7[Column1],MATCH(O4929,Table7[Column2]))</f>
        <v>Learning Stage</v>
      </c>
      <c r="O4929">
        <v>5.2220086620000004</v>
      </c>
      <c r="P4929" t="str">
        <f>VLOOKUP(O4929,Table13[],2)</f>
        <v>1 - 5</v>
      </c>
      <c r="Q4929" t="str">
        <f>INDEX(Table8[Column1],MATCH(R4929,Table8[Column2]))</f>
        <v>Scheduled</v>
      </c>
      <c r="R4929">
        <v>0</v>
      </c>
      <c r="S4929">
        <f t="shared" si="153"/>
        <v>0</v>
      </c>
      <c r="T4929" t="s">
        <v>19</v>
      </c>
    </row>
    <row r="4930" spans="1:20" x14ac:dyDescent="0.25">
      <c r="A4930">
        <v>4929</v>
      </c>
      <c r="B4930" t="s">
        <v>643</v>
      </c>
      <c r="C4930" t="s">
        <v>89</v>
      </c>
      <c r="D4930" t="str">
        <f t="shared" si="152"/>
        <v>Franklin Joseph</v>
      </c>
      <c r="E4930" t="s">
        <v>22</v>
      </c>
      <c r="F4930" t="s">
        <v>33</v>
      </c>
      <c r="G4930" t="s">
        <v>2305</v>
      </c>
      <c r="H4930" t="s">
        <v>1826</v>
      </c>
      <c r="I4930" t="s">
        <v>33</v>
      </c>
      <c r="J4930" t="s">
        <v>19</v>
      </c>
      <c r="K4930" t="str">
        <f>INDEX(Table6[Column1],MATCH(L4930,Table6[Column2]))</f>
        <v>Young Adults</v>
      </c>
      <c r="L4930">
        <v>33.548269920000003</v>
      </c>
      <c r="M4930" t="str">
        <f>VLOOKUP(L4930,Table1[],2)</f>
        <v>30 - 39</v>
      </c>
      <c r="N4930" t="str">
        <f>INDEX(Table7[Column1],MATCH(O4930,Table7[Column2]))</f>
        <v>Learning Stage</v>
      </c>
      <c r="O4930">
        <v>5.8489729779999999</v>
      </c>
      <c r="P4930" t="str">
        <f>VLOOKUP(O4930,Table13[],2)</f>
        <v>1 - 5</v>
      </c>
      <c r="Q4930" t="str">
        <f>INDEX(Table8[Column1],MATCH(R4930,Table8[Column2]))</f>
        <v>Scheduled</v>
      </c>
      <c r="R4930">
        <v>0.28137432800000001</v>
      </c>
      <c r="S4930">
        <f t="shared" si="153"/>
        <v>1.1723930333333334E-2</v>
      </c>
      <c r="T4930" t="s">
        <v>19</v>
      </c>
    </row>
    <row r="4931" spans="1:20" x14ac:dyDescent="0.25">
      <c r="A4931">
        <v>4930</v>
      </c>
      <c r="B4931" t="s">
        <v>4160</v>
      </c>
      <c r="C4931" t="s">
        <v>1363</v>
      </c>
      <c r="D4931" t="str">
        <f t="shared" ref="D4931:D4994" si="154">CONCATENATE(B4931, " ",C4931)</f>
        <v>Cordero Dwight</v>
      </c>
      <c r="E4931" t="s">
        <v>22</v>
      </c>
      <c r="F4931" t="s">
        <v>407</v>
      </c>
      <c r="G4931" t="s">
        <v>17</v>
      </c>
      <c r="H4931" t="s">
        <v>18</v>
      </c>
      <c r="I4931" t="s">
        <v>407</v>
      </c>
      <c r="J4931" t="s">
        <v>19</v>
      </c>
      <c r="K4931" t="str">
        <f>INDEX(Table6[Column1],MATCH(L4931,Table6[Column2]))</f>
        <v>Youth</v>
      </c>
      <c r="L4931">
        <v>23.009592820000002</v>
      </c>
      <c r="M4931" t="str">
        <f>VLOOKUP(L4931,Table1[],2)</f>
        <v>20 - 29</v>
      </c>
      <c r="N4931" t="str">
        <f>INDEX(Table7[Column1],MATCH(O4931,Table7[Column2]))</f>
        <v>Learning Stage</v>
      </c>
      <c r="O4931">
        <v>3.1362220920000001</v>
      </c>
      <c r="P4931" t="str">
        <f>VLOOKUP(O4931,Table13[],2)</f>
        <v>1 - 5</v>
      </c>
      <c r="Q4931" t="str">
        <f>INDEX(Table8[Column1],MATCH(R4931,Table8[Column2]))</f>
        <v>Scheduled</v>
      </c>
      <c r="R4931">
        <v>0</v>
      </c>
      <c r="S4931">
        <f t="shared" ref="S4931:S4994" si="155">CONVERT(R4931,"hr","day")</f>
        <v>0</v>
      </c>
      <c r="T4931" t="s">
        <v>19</v>
      </c>
    </row>
    <row r="4932" spans="1:20" x14ac:dyDescent="0.25">
      <c r="A4932">
        <v>4931</v>
      </c>
      <c r="B4932" t="s">
        <v>4161</v>
      </c>
      <c r="C4932" t="s">
        <v>275</v>
      </c>
      <c r="D4932" t="str">
        <f t="shared" si="154"/>
        <v>Maner Nancy</v>
      </c>
      <c r="E4932" t="s">
        <v>15</v>
      </c>
      <c r="F4932" t="s">
        <v>518</v>
      </c>
      <c r="G4932" t="s">
        <v>17</v>
      </c>
      <c r="H4932" t="s">
        <v>18</v>
      </c>
      <c r="I4932" t="s">
        <v>169</v>
      </c>
      <c r="J4932" t="s">
        <v>19</v>
      </c>
      <c r="K4932" t="str">
        <f>INDEX(Table6[Column1],MATCH(L4932,Table6[Column2]))</f>
        <v>Elders</v>
      </c>
      <c r="L4932">
        <v>58.109184089999999</v>
      </c>
      <c r="M4932" t="str">
        <f>VLOOKUP(L4932,Table1[],2)</f>
        <v>50 - 59</v>
      </c>
      <c r="N4932" t="str">
        <f>INDEX(Table7[Column1],MATCH(O4932,Table7[Column2]))</f>
        <v>Learning Stage</v>
      </c>
      <c r="O4932">
        <v>4.431034618</v>
      </c>
      <c r="P4932" t="str">
        <f>VLOOKUP(O4932,Table13[],2)</f>
        <v>1 - 5</v>
      </c>
      <c r="Q4932" t="str">
        <f>INDEX(Table8[Column1],MATCH(R4932,Table8[Column2]))</f>
        <v>Unexcused</v>
      </c>
      <c r="R4932">
        <v>183.7175331</v>
      </c>
      <c r="S4932">
        <f t="shared" si="155"/>
        <v>7.6548972124999999</v>
      </c>
      <c r="T4932" t="s">
        <v>19</v>
      </c>
    </row>
    <row r="4933" spans="1:20" x14ac:dyDescent="0.25">
      <c r="A4933">
        <v>4932</v>
      </c>
      <c r="B4933" t="s">
        <v>4162</v>
      </c>
      <c r="C4933" t="s">
        <v>970</v>
      </c>
      <c r="D4933" t="str">
        <f t="shared" si="154"/>
        <v>Irwin Claire</v>
      </c>
      <c r="E4933" t="s">
        <v>15</v>
      </c>
      <c r="F4933" t="s">
        <v>976</v>
      </c>
      <c r="G4933" t="s">
        <v>17</v>
      </c>
      <c r="H4933" t="s">
        <v>18</v>
      </c>
      <c r="I4933" t="s">
        <v>24</v>
      </c>
      <c r="J4933" t="s">
        <v>19</v>
      </c>
      <c r="K4933" t="str">
        <f>INDEX(Table6[Column1],MATCH(L4933,Table6[Column2]))</f>
        <v>Youth</v>
      </c>
      <c r="L4933">
        <v>22.490766359999999</v>
      </c>
      <c r="M4933" t="str">
        <f>VLOOKUP(L4933,Table1[],2)</f>
        <v>20 - 29</v>
      </c>
      <c r="N4933" t="str">
        <f>INDEX(Table7[Column1],MATCH(O4933,Table7[Column2]))</f>
        <v>Learning Stage</v>
      </c>
      <c r="O4933">
        <v>2.827783733</v>
      </c>
      <c r="P4933" t="str">
        <f>VLOOKUP(O4933,Table13[],2)</f>
        <v>1 - 5</v>
      </c>
      <c r="Q4933" t="str">
        <f>INDEX(Table8[Column1],MATCH(R4933,Table8[Column2]))</f>
        <v>Scheduled</v>
      </c>
      <c r="R4933">
        <v>0</v>
      </c>
      <c r="S4933">
        <f t="shared" si="155"/>
        <v>0</v>
      </c>
      <c r="T4933" t="s">
        <v>19</v>
      </c>
    </row>
    <row r="4934" spans="1:20" x14ac:dyDescent="0.25">
      <c r="A4934">
        <v>4933</v>
      </c>
      <c r="B4934" t="s">
        <v>288</v>
      </c>
      <c r="C4934" t="s">
        <v>340</v>
      </c>
      <c r="D4934" t="str">
        <f t="shared" si="154"/>
        <v>Ward Christopher</v>
      </c>
      <c r="E4934" t="s">
        <v>22</v>
      </c>
      <c r="F4934" t="s">
        <v>38</v>
      </c>
      <c r="G4934" t="s">
        <v>2724</v>
      </c>
      <c r="H4934" t="s">
        <v>1863</v>
      </c>
      <c r="I4934" t="s">
        <v>38</v>
      </c>
      <c r="J4934" t="s">
        <v>19</v>
      </c>
      <c r="K4934" t="str">
        <f>INDEX(Table6[Column1],MATCH(L4934,Table6[Column2]))</f>
        <v>Adults</v>
      </c>
      <c r="L4934">
        <v>40.26109048</v>
      </c>
      <c r="M4934" t="str">
        <f>VLOOKUP(L4934,Table1[],2)</f>
        <v>40 - 49</v>
      </c>
      <c r="N4934" t="str">
        <f>INDEX(Table7[Column1],MATCH(O4934,Table7[Column2]))</f>
        <v>Learning Stage</v>
      </c>
      <c r="O4934">
        <v>5.5978916170000002</v>
      </c>
      <c r="P4934" t="str">
        <f>VLOOKUP(O4934,Table13[],2)</f>
        <v>1 - 5</v>
      </c>
      <c r="Q4934" t="str">
        <f>INDEX(Table8[Column1],MATCH(R4934,Table8[Column2]))</f>
        <v>Maintained</v>
      </c>
      <c r="R4934">
        <v>59.818613329999998</v>
      </c>
      <c r="S4934">
        <f t="shared" si="155"/>
        <v>2.4924422220833331</v>
      </c>
      <c r="T4934" t="s">
        <v>19</v>
      </c>
    </row>
    <row r="4935" spans="1:20" x14ac:dyDescent="0.25">
      <c r="A4935">
        <v>4934</v>
      </c>
      <c r="B4935" t="s">
        <v>1864</v>
      </c>
      <c r="C4935" t="s">
        <v>4163</v>
      </c>
      <c r="D4935" t="str">
        <f t="shared" si="154"/>
        <v>Jordan Ramiro</v>
      </c>
      <c r="E4935" t="s">
        <v>22</v>
      </c>
      <c r="F4935" t="s">
        <v>38</v>
      </c>
      <c r="G4935" t="s">
        <v>2724</v>
      </c>
      <c r="H4935" t="s">
        <v>1863</v>
      </c>
      <c r="I4935" t="s">
        <v>38</v>
      </c>
      <c r="J4935" t="s">
        <v>19</v>
      </c>
      <c r="K4935" t="str">
        <f>INDEX(Table6[Column1],MATCH(L4935,Table6[Column2]))</f>
        <v>Elders</v>
      </c>
      <c r="L4935">
        <v>57.135540050000003</v>
      </c>
      <c r="M4935" t="str">
        <f>VLOOKUP(L4935,Table1[],2)</f>
        <v>50 - 59</v>
      </c>
      <c r="N4935" t="str">
        <f>INDEX(Table7[Column1],MATCH(O4935,Table7[Column2]))</f>
        <v>Learning Stage</v>
      </c>
      <c r="O4935">
        <v>5.5578340390000003</v>
      </c>
      <c r="P4935" t="str">
        <f>VLOOKUP(O4935,Table13[],2)</f>
        <v>1 - 5</v>
      </c>
      <c r="Q4935" t="str">
        <f>INDEX(Table8[Column1],MATCH(R4935,Table8[Column2]))</f>
        <v>Habitual</v>
      </c>
      <c r="R4935">
        <v>116.9331255</v>
      </c>
      <c r="S4935">
        <f t="shared" si="155"/>
        <v>4.8722135625000007</v>
      </c>
      <c r="T4935" t="s">
        <v>19</v>
      </c>
    </row>
    <row r="4936" spans="1:20" x14ac:dyDescent="0.25">
      <c r="A4936">
        <v>4935</v>
      </c>
      <c r="B4936" t="s">
        <v>1209</v>
      </c>
      <c r="C4936" t="s">
        <v>4164</v>
      </c>
      <c r="D4936" t="str">
        <f t="shared" si="154"/>
        <v>Taylor Margery</v>
      </c>
      <c r="E4936" t="s">
        <v>15</v>
      </c>
      <c r="F4936" t="s">
        <v>16</v>
      </c>
      <c r="G4936" t="s">
        <v>611</v>
      </c>
      <c r="H4936" t="s">
        <v>612</v>
      </c>
      <c r="I4936" t="s">
        <v>16</v>
      </c>
      <c r="J4936" t="s">
        <v>19</v>
      </c>
      <c r="K4936" t="str">
        <f>INDEX(Table6[Column1],MATCH(L4936,Table6[Column2]))</f>
        <v>Young Adults</v>
      </c>
      <c r="L4936">
        <v>30.422755769999998</v>
      </c>
      <c r="M4936" t="str">
        <f>VLOOKUP(L4936,Table1[],2)</f>
        <v>30 - 39</v>
      </c>
      <c r="N4936" t="str">
        <f>INDEX(Table7[Column1],MATCH(O4936,Table7[Column2]))</f>
        <v>Learning Stage</v>
      </c>
      <c r="O4936">
        <v>4.3716523140000003</v>
      </c>
      <c r="P4936" t="str">
        <f>VLOOKUP(O4936,Table13[],2)</f>
        <v>1 - 5</v>
      </c>
      <c r="Q4936" t="str">
        <f>INDEX(Table8[Column1],MATCH(R4936,Table8[Column2]))</f>
        <v>Maintained</v>
      </c>
      <c r="R4936">
        <v>66.696743780000006</v>
      </c>
      <c r="S4936">
        <f t="shared" si="155"/>
        <v>2.7790309908333337</v>
      </c>
      <c r="T4936" t="s">
        <v>19</v>
      </c>
    </row>
    <row r="4937" spans="1:20" x14ac:dyDescent="0.25">
      <c r="A4937">
        <v>4936</v>
      </c>
      <c r="B4937" t="s">
        <v>687</v>
      </c>
      <c r="C4937" t="s">
        <v>56</v>
      </c>
      <c r="D4937" t="str">
        <f t="shared" si="154"/>
        <v>Samuel James</v>
      </c>
      <c r="E4937" t="s">
        <v>22</v>
      </c>
      <c r="F4937" t="s">
        <v>24</v>
      </c>
      <c r="G4937" t="s">
        <v>17</v>
      </c>
      <c r="H4937" t="s">
        <v>18</v>
      </c>
      <c r="I4937" t="s">
        <v>24</v>
      </c>
      <c r="J4937" t="s">
        <v>19</v>
      </c>
      <c r="K4937" t="str">
        <f>INDEX(Table6[Column1],MATCH(L4937,Table6[Column2]))</f>
        <v>Youth</v>
      </c>
      <c r="L4937">
        <v>26.909368069999999</v>
      </c>
      <c r="M4937" t="str">
        <f>VLOOKUP(L4937,Table1[],2)</f>
        <v>20 - 29</v>
      </c>
      <c r="N4937" t="str">
        <f>INDEX(Table7[Column1],MATCH(O4937,Table7[Column2]))</f>
        <v>Learning Stage</v>
      </c>
      <c r="O4937">
        <v>3.9449434540000001</v>
      </c>
      <c r="P4937" t="str">
        <f>VLOOKUP(O4937,Table13[],2)</f>
        <v>1 - 5</v>
      </c>
      <c r="Q4937" t="str">
        <f>INDEX(Table8[Column1],MATCH(R4937,Table8[Column2]))</f>
        <v>Scheduled</v>
      </c>
      <c r="R4937">
        <v>0</v>
      </c>
      <c r="S4937">
        <f t="shared" si="155"/>
        <v>0</v>
      </c>
      <c r="T4937" t="s">
        <v>19</v>
      </c>
    </row>
    <row r="4938" spans="1:20" x14ac:dyDescent="0.25">
      <c r="A4938">
        <v>4937</v>
      </c>
      <c r="B4938" t="s">
        <v>509</v>
      </c>
      <c r="C4938" t="s">
        <v>1059</v>
      </c>
      <c r="D4938" t="str">
        <f t="shared" si="154"/>
        <v>Wells Mathew</v>
      </c>
      <c r="E4938" t="s">
        <v>22</v>
      </c>
      <c r="F4938" t="s">
        <v>38</v>
      </c>
      <c r="G4938" t="s">
        <v>2724</v>
      </c>
      <c r="H4938" t="s">
        <v>1863</v>
      </c>
      <c r="I4938" t="s">
        <v>38</v>
      </c>
      <c r="J4938" t="s">
        <v>19</v>
      </c>
      <c r="K4938" t="str">
        <f>INDEX(Table6[Column1],MATCH(L4938,Table6[Column2]))</f>
        <v>Elders</v>
      </c>
      <c r="L4938">
        <v>58.323861690000001</v>
      </c>
      <c r="M4938" t="str">
        <f>VLOOKUP(L4938,Table1[],2)</f>
        <v>50 - 59</v>
      </c>
      <c r="N4938" t="str">
        <f>INDEX(Table7[Column1],MATCH(O4938,Table7[Column2]))</f>
        <v>Learning Stage</v>
      </c>
      <c r="O4938">
        <v>3.9479632160000002</v>
      </c>
      <c r="P4938" t="str">
        <f>VLOOKUP(O4938,Table13[],2)</f>
        <v>1 - 5</v>
      </c>
      <c r="Q4938" t="str">
        <f>INDEX(Table8[Column1],MATCH(R4938,Table8[Column2]))</f>
        <v>Excused</v>
      </c>
      <c r="R4938">
        <v>138.50928329999999</v>
      </c>
      <c r="S4938">
        <f t="shared" si="155"/>
        <v>5.7712201375000003</v>
      </c>
      <c r="T4938" t="s">
        <v>19</v>
      </c>
    </row>
    <row r="4939" spans="1:20" x14ac:dyDescent="0.25">
      <c r="A4939">
        <v>4938</v>
      </c>
      <c r="B4939" t="s">
        <v>4165</v>
      </c>
      <c r="C4939" t="s">
        <v>1663</v>
      </c>
      <c r="D4939" t="str">
        <f t="shared" si="154"/>
        <v>Seay Cheryl</v>
      </c>
      <c r="E4939" t="s">
        <v>15</v>
      </c>
      <c r="F4939" t="s">
        <v>176</v>
      </c>
      <c r="G4939" t="s">
        <v>2305</v>
      </c>
      <c r="H4939" t="s">
        <v>1826</v>
      </c>
      <c r="I4939" t="s">
        <v>134</v>
      </c>
      <c r="J4939" t="s">
        <v>19</v>
      </c>
      <c r="K4939" t="str">
        <f>INDEX(Table6[Column1],MATCH(L4939,Table6[Column2]))</f>
        <v>Seniors</v>
      </c>
      <c r="L4939">
        <v>61.023457950000001</v>
      </c>
      <c r="M4939" t="str">
        <f>VLOOKUP(L4939,Table1[],2)</f>
        <v>60 and Above</v>
      </c>
      <c r="N4939" t="str">
        <f>INDEX(Table7[Column1],MATCH(O4939,Table7[Column2]))</f>
        <v>Learning Stage</v>
      </c>
      <c r="O4939">
        <v>5.7115285499999997</v>
      </c>
      <c r="P4939" t="str">
        <f>VLOOKUP(O4939,Table13[],2)</f>
        <v>1 - 5</v>
      </c>
      <c r="Q4939" t="str">
        <f>INDEX(Table8[Column1],MATCH(R4939,Table8[Column2]))</f>
        <v>Unexcused</v>
      </c>
      <c r="R4939">
        <v>198.70646869999999</v>
      </c>
      <c r="S4939">
        <f t="shared" si="155"/>
        <v>8.279436195833334</v>
      </c>
      <c r="T4939" t="s">
        <v>19</v>
      </c>
    </row>
    <row r="4940" spans="1:20" x14ac:dyDescent="0.25">
      <c r="A4940">
        <v>4939</v>
      </c>
      <c r="B4940" t="s">
        <v>3317</v>
      </c>
      <c r="C4940" t="s">
        <v>282</v>
      </c>
      <c r="D4940" t="str">
        <f t="shared" si="154"/>
        <v>Morrison Pauline</v>
      </c>
      <c r="E4940" t="s">
        <v>15</v>
      </c>
      <c r="F4940" t="s">
        <v>45</v>
      </c>
      <c r="G4940" t="s">
        <v>17</v>
      </c>
      <c r="H4940" t="s">
        <v>18</v>
      </c>
      <c r="I4940" t="s">
        <v>46</v>
      </c>
      <c r="J4940" t="s">
        <v>19</v>
      </c>
      <c r="K4940" t="str">
        <f>INDEX(Table6[Column1],MATCH(L4940,Table6[Column2]))</f>
        <v>Young Adults</v>
      </c>
      <c r="L4940">
        <v>38.173276559999998</v>
      </c>
      <c r="M4940" t="str">
        <f>VLOOKUP(L4940,Table1[],2)</f>
        <v>30 - 39</v>
      </c>
      <c r="N4940" t="str">
        <f>INDEX(Table7[Column1],MATCH(O4940,Table7[Column2]))</f>
        <v>Learning Stage</v>
      </c>
      <c r="O4940">
        <v>5.9333358809999996</v>
      </c>
      <c r="P4940" t="str">
        <f>VLOOKUP(O4940,Table13[],2)</f>
        <v>1 - 5</v>
      </c>
      <c r="Q4940" t="str">
        <f>INDEX(Table8[Column1],MATCH(R4940,Table8[Column2]))</f>
        <v>Scheduled</v>
      </c>
      <c r="R4940">
        <v>20.344400149999998</v>
      </c>
      <c r="S4940">
        <f t="shared" si="155"/>
        <v>0.8476833395833332</v>
      </c>
      <c r="T4940" t="s">
        <v>19</v>
      </c>
    </row>
    <row r="4941" spans="1:20" x14ac:dyDescent="0.25">
      <c r="A4941">
        <v>4940</v>
      </c>
      <c r="B4941" t="s">
        <v>78</v>
      </c>
      <c r="C4941" t="s">
        <v>4166</v>
      </c>
      <c r="D4941" t="str">
        <f t="shared" si="154"/>
        <v>Butler Kendra</v>
      </c>
      <c r="E4941" t="s">
        <v>15</v>
      </c>
      <c r="F4941" t="s">
        <v>90</v>
      </c>
      <c r="G4941" t="s">
        <v>17</v>
      </c>
      <c r="H4941" t="s">
        <v>18</v>
      </c>
      <c r="I4941" t="s">
        <v>90</v>
      </c>
      <c r="J4941" t="s">
        <v>19</v>
      </c>
      <c r="K4941" t="str">
        <f>INDEX(Table6[Column1],MATCH(L4941,Table6[Column2]))</f>
        <v>Adults</v>
      </c>
      <c r="L4941">
        <v>47.884591139999998</v>
      </c>
      <c r="M4941" t="str">
        <f>VLOOKUP(L4941,Table1[],2)</f>
        <v>40 - 49</v>
      </c>
      <c r="N4941" t="str">
        <f>INDEX(Table7[Column1],MATCH(O4941,Table7[Column2]))</f>
        <v>Fitting in Stage</v>
      </c>
      <c r="O4941">
        <v>7.2621991220000002</v>
      </c>
      <c r="P4941" t="str">
        <f>VLOOKUP(O4941,Table13[],2)</f>
        <v>6 - 10</v>
      </c>
      <c r="Q4941" t="str">
        <f>INDEX(Table8[Column1],MATCH(R4941,Table8[Column2]))</f>
        <v>Habitual</v>
      </c>
      <c r="R4941">
        <v>83.756435600000003</v>
      </c>
      <c r="S4941">
        <f t="shared" si="155"/>
        <v>3.4898514833333332</v>
      </c>
      <c r="T4941" t="s">
        <v>19</v>
      </c>
    </row>
    <row r="4942" spans="1:20" x14ac:dyDescent="0.25">
      <c r="A4942">
        <v>4941</v>
      </c>
      <c r="B4942" t="s">
        <v>4167</v>
      </c>
      <c r="C4942" t="s">
        <v>1352</v>
      </c>
      <c r="D4942" t="str">
        <f t="shared" si="154"/>
        <v>Rosenbaum Fredrick</v>
      </c>
      <c r="E4942" t="s">
        <v>22</v>
      </c>
      <c r="F4942" t="s">
        <v>54</v>
      </c>
      <c r="G4942" t="s">
        <v>17</v>
      </c>
      <c r="H4942" t="s">
        <v>18</v>
      </c>
      <c r="I4942" t="s">
        <v>54</v>
      </c>
      <c r="J4942" t="s">
        <v>19</v>
      </c>
      <c r="K4942" t="str">
        <f>INDEX(Table6[Column1],MATCH(L4942,Table6[Column2]))</f>
        <v>Adults</v>
      </c>
      <c r="L4942">
        <v>41.94504499</v>
      </c>
      <c r="M4942" t="str">
        <f>VLOOKUP(L4942,Table1[],2)</f>
        <v>40 - 49</v>
      </c>
      <c r="N4942" t="str">
        <f>INDEX(Table7[Column1],MATCH(O4942,Table7[Column2]))</f>
        <v>Fitting in Stage</v>
      </c>
      <c r="O4942">
        <v>7.4354030399999997</v>
      </c>
      <c r="P4942" t="str">
        <f>VLOOKUP(O4942,Table13[],2)</f>
        <v>6 - 10</v>
      </c>
      <c r="Q4942" t="str">
        <f>INDEX(Table8[Column1],MATCH(R4942,Table8[Column2]))</f>
        <v>Scheduled</v>
      </c>
      <c r="R4942">
        <v>35.812588730000002</v>
      </c>
      <c r="S4942">
        <f t="shared" si="155"/>
        <v>1.4921911970833333</v>
      </c>
      <c r="T4942" t="s">
        <v>19</v>
      </c>
    </row>
    <row r="4943" spans="1:20" x14ac:dyDescent="0.25">
      <c r="A4943">
        <v>4942</v>
      </c>
      <c r="B4943" t="s">
        <v>167</v>
      </c>
      <c r="C4943" t="s">
        <v>4168</v>
      </c>
      <c r="D4943" t="str">
        <f t="shared" si="154"/>
        <v>Allen Nohemi</v>
      </c>
      <c r="E4943" t="s">
        <v>15</v>
      </c>
      <c r="F4943" t="s">
        <v>3664</v>
      </c>
      <c r="G4943" t="s">
        <v>17</v>
      </c>
      <c r="H4943" t="s">
        <v>18</v>
      </c>
      <c r="I4943" t="s">
        <v>87</v>
      </c>
      <c r="J4943" t="s">
        <v>19</v>
      </c>
      <c r="K4943" t="str">
        <f>INDEX(Table6[Column1],MATCH(L4943,Table6[Column2]))</f>
        <v>Young Adults</v>
      </c>
      <c r="L4943">
        <v>36.556304689999997</v>
      </c>
      <c r="M4943" t="str">
        <f>VLOOKUP(L4943,Table1[],2)</f>
        <v>30 - 39</v>
      </c>
      <c r="N4943" t="str">
        <f>INDEX(Table7[Column1],MATCH(O4943,Table7[Column2]))</f>
        <v>Fitting in Stage</v>
      </c>
      <c r="O4943">
        <v>7.6256940909999997</v>
      </c>
      <c r="P4943" t="str">
        <f>VLOOKUP(O4943,Table13[],2)</f>
        <v>6 - 10</v>
      </c>
      <c r="Q4943" t="str">
        <f>INDEX(Table8[Column1],MATCH(R4943,Table8[Column2]))</f>
        <v>Scheduled</v>
      </c>
      <c r="R4943">
        <v>22.18349199</v>
      </c>
      <c r="S4943">
        <f t="shared" si="155"/>
        <v>0.92431216625000012</v>
      </c>
      <c r="T4943" t="s">
        <v>19</v>
      </c>
    </row>
    <row r="4944" spans="1:20" x14ac:dyDescent="0.25">
      <c r="A4944">
        <v>4943</v>
      </c>
      <c r="B4944" t="s">
        <v>600</v>
      </c>
      <c r="C4944" t="s">
        <v>1573</v>
      </c>
      <c r="D4944" t="str">
        <f t="shared" si="154"/>
        <v>Neal Marion</v>
      </c>
      <c r="E4944" t="s">
        <v>15</v>
      </c>
      <c r="F4944" t="s">
        <v>176</v>
      </c>
      <c r="G4944" t="s">
        <v>17</v>
      </c>
      <c r="H4944" t="s">
        <v>18</v>
      </c>
      <c r="I4944" t="s">
        <v>134</v>
      </c>
      <c r="J4944" t="s">
        <v>19</v>
      </c>
      <c r="K4944" t="str">
        <f>INDEX(Table6[Column1],MATCH(L4944,Table6[Column2]))</f>
        <v>Youth</v>
      </c>
      <c r="L4944">
        <v>26.870098989999999</v>
      </c>
      <c r="M4944" t="str">
        <f>VLOOKUP(L4944,Table1[],2)</f>
        <v>20 - 29</v>
      </c>
      <c r="N4944" t="str">
        <f>INDEX(Table7[Column1],MATCH(O4944,Table7[Column2]))</f>
        <v>Fitting in Stage</v>
      </c>
      <c r="O4944">
        <v>6.3996061500000003</v>
      </c>
      <c r="P4944" t="str">
        <f>VLOOKUP(O4944,Table13[],2)</f>
        <v>6 - 10</v>
      </c>
      <c r="Q4944" t="str">
        <f>INDEX(Table8[Column1],MATCH(R4944,Table8[Column2]))</f>
        <v>Scheduled</v>
      </c>
      <c r="R4944">
        <v>7.6473494249999998</v>
      </c>
      <c r="S4944">
        <f t="shared" si="155"/>
        <v>0.31863955937499999</v>
      </c>
      <c r="T4944" t="s">
        <v>19</v>
      </c>
    </row>
    <row r="4945" spans="1:20" x14ac:dyDescent="0.25">
      <c r="A4945">
        <v>4944</v>
      </c>
      <c r="B4945" t="s">
        <v>4169</v>
      </c>
      <c r="C4945" t="s">
        <v>4076</v>
      </c>
      <c r="D4945" t="str">
        <f t="shared" si="154"/>
        <v>Billiot Mattie</v>
      </c>
      <c r="E4945" t="s">
        <v>15</v>
      </c>
      <c r="F4945" t="s">
        <v>38</v>
      </c>
      <c r="G4945" t="s">
        <v>2724</v>
      </c>
      <c r="H4945" t="s">
        <v>1863</v>
      </c>
      <c r="I4945" t="s">
        <v>38</v>
      </c>
      <c r="J4945" t="s">
        <v>19</v>
      </c>
      <c r="K4945" t="str">
        <f>INDEX(Table6[Column1],MATCH(L4945,Table6[Column2]))</f>
        <v>Young Adults</v>
      </c>
      <c r="L4945">
        <v>31.639168550000001</v>
      </c>
      <c r="M4945" t="str">
        <f>VLOOKUP(L4945,Table1[],2)</f>
        <v>30 - 39</v>
      </c>
      <c r="N4945" t="str">
        <f>INDEX(Table7[Column1],MATCH(O4945,Table7[Column2]))</f>
        <v>Fitting in Stage</v>
      </c>
      <c r="O4945">
        <v>6.3366364150000001</v>
      </c>
      <c r="P4945" t="str">
        <f>VLOOKUP(O4945,Table13[],2)</f>
        <v>6 - 10</v>
      </c>
      <c r="Q4945" t="str">
        <f>INDEX(Table8[Column1],MATCH(R4945,Table8[Column2]))</f>
        <v>Scheduled</v>
      </c>
      <c r="R4945">
        <v>9.8596750009999994</v>
      </c>
      <c r="S4945">
        <f t="shared" si="155"/>
        <v>0.41081979170833333</v>
      </c>
      <c r="T4945" t="s">
        <v>19</v>
      </c>
    </row>
    <row r="4946" spans="1:20" x14ac:dyDescent="0.25">
      <c r="A4946">
        <v>4945</v>
      </c>
      <c r="B4946" t="s">
        <v>3023</v>
      </c>
      <c r="C4946" t="s">
        <v>401</v>
      </c>
      <c r="D4946" t="str">
        <f t="shared" si="154"/>
        <v>Valenzuela Michael</v>
      </c>
      <c r="E4946" t="s">
        <v>22</v>
      </c>
      <c r="F4946" t="s">
        <v>87</v>
      </c>
      <c r="G4946" t="s">
        <v>17</v>
      </c>
      <c r="H4946" t="s">
        <v>18</v>
      </c>
      <c r="I4946" t="s">
        <v>87</v>
      </c>
      <c r="J4946" t="s">
        <v>19</v>
      </c>
      <c r="K4946" t="str">
        <f>INDEX(Table6[Column1],MATCH(L4946,Table6[Column2]))</f>
        <v>Adults</v>
      </c>
      <c r="L4946">
        <v>49.773218249999999</v>
      </c>
      <c r="M4946" t="str">
        <f>VLOOKUP(L4946,Table1[],2)</f>
        <v>40 - 49</v>
      </c>
      <c r="N4946" t="str">
        <f>INDEX(Table7[Column1],MATCH(O4946,Table7[Column2]))</f>
        <v>Learning Stage</v>
      </c>
      <c r="O4946">
        <v>1.837795461</v>
      </c>
      <c r="P4946" t="str">
        <f>VLOOKUP(O4946,Table13[],2)</f>
        <v>1 - 5</v>
      </c>
      <c r="Q4946" t="str">
        <f>INDEX(Table8[Column1],MATCH(R4946,Table8[Column2]))</f>
        <v>Habitual</v>
      </c>
      <c r="R4946">
        <v>90.375830190000002</v>
      </c>
      <c r="S4946">
        <f t="shared" si="155"/>
        <v>3.7656595912499999</v>
      </c>
      <c r="T4946" t="s">
        <v>19</v>
      </c>
    </row>
    <row r="4947" spans="1:20" x14ac:dyDescent="0.25">
      <c r="A4947">
        <v>4946</v>
      </c>
      <c r="B4947" t="s">
        <v>490</v>
      </c>
      <c r="C4947" t="s">
        <v>55</v>
      </c>
      <c r="D4947" t="str">
        <f t="shared" si="154"/>
        <v>Cox Leonard</v>
      </c>
      <c r="E4947" t="s">
        <v>22</v>
      </c>
      <c r="F4947" t="s">
        <v>84</v>
      </c>
      <c r="G4947" t="s">
        <v>2305</v>
      </c>
      <c r="H4947" t="s">
        <v>1826</v>
      </c>
      <c r="I4947" t="s">
        <v>84</v>
      </c>
      <c r="J4947" t="s">
        <v>19</v>
      </c>
      <c r="K4947" t="str">
        <f>INDEX(Table6[Column1],MATCH(L4947,Table6[Column2]))</f>
        <v>Adults</v>
      </c>
      <c r="L4947">
        <v>44.15688308</v>
      </c>
      <c r="M4947" t="str">
        <f>VLOOKUP(L4947,Table1[],2)</f>
        <v>40 - 49</v>
      </c>
      <c r="N4947" t="str">
        <f>INDEX(Table7[Column1],MATCH(O4947,Table7[Column2]))</f>
        <v>Learning Stage</v>
      </c>
      <c r="O4947">
        <v>5.9071747070000002</v>
      </c>
      <c r="P4947" t="str">
        <f>VLOOKUP(O4947,Table13[],2)</f>
        <v>1 - 5</v>
      </c>
      <c r="Q4947" t="str">
        <f>INDEX(Table8[Column1],MATCH(R4947,Table8[Column2]))</f>
        <v>Maintained</v>
      </c>
      <c r="R4947">
        <v>48.494648159999997</v>
      </c>
      <c r="S4947">
        <f t="shared" si="155"/>
        <v>2.0206103399999997</v>
      </c>
      <c r="T4947" t="s">
        <v>19</v>
      </c>
    </row>
    <row r="4948" spans="1:20" x14ac:dyDescent="0.25">
      <c r="A4948">
        <v>4947</v>
      </c>
      <c r="B4948" t="s">
        <v>4170</v>
      </c>
      <c r="C4948" t="s">
        <v>543</v>
      </c>
      <c r="D4948" t="str">
        <f t="shared" si="154"/>
        <v>Winchester Kelly</v>
      </c>
      <c r="E4948" t="s">
        <v>15</v>
      </c>
      <c r="F4948" t="s">
        <v>121</v>
      </c>
      <c r="G4948" t="s">
        <v>2724</v>
      </c>
      <c r="H4948" t="s">
        <v>1863</v>
      </c>
      <c r="I4948" t="s">
        <v>121</v>
      </c>
      <c r="J4948" t="s">
        <v>19</v>
      </c>
      <c r="K4948" t="str">
        <f>INDEX(Table6[Column1],MATCH(L4948,Table6[Column2]))</f>
        <v>Young Adults</v>
      </c>
      <c r="L4948">
        <v>32.486917380000001</v>
      </c>
      <c r="M4948" t="str">
        <f>VLOOKUP(L4948,Table1[],2)</f>
        <v>30 - 39</v>
      </c>
      <c r="N4948" t="str">
        <f>INDEX(Table7[Column1],MATCH(O4948,Table7[Column2]))</f>
        <v>Learning Stage</v>
      </c>
      <c r="O4948">
        <v>5.7477031280000004</v>
      </c>
      <c r="P4948" t="str">
        <f>VLOOKUP(O4948,Table13[],2)</f>
        <v>1 - 5</v>
      </c>
      <c r="Q4948" t="str">
        <f>INDEX(Table8[Column1],MATCH(R4948,Table8[Column2]))</f>
        <v>Scheduled</v>
      </c>
      <c r="R4948">
        <v>6.4912418939999998</v>
      </c>
      <c r="S4948">
        <f t="shared" si="155"/>
        <v>0.27046841225000001</v>
      </c>
      <c r="T4948" t="s">
        <v>19</v>
      </c>
    </row>
    <row r="4949" spans="1:20" x14ac:dyDescent="0.25">
      <c r="A4949">
        <v>4948</v>
      </c>
      <c r="B4949" t="s">
        <v>4171</v>
      </c>
      <c r="C4949" t="s">
        <v>1125</v>
      </c>
      <c r="D4949" t="str">
        <f t="shared" si="154"/>
        <v>Sayers Norma</v>
      </c>
      <c r="E4949" t="s">
        <v>15</v>
      </c>
      <c r="F4949" t="s">
        <v>16</v>
      </c>
      <c r="G4949" t="s">
        <v>2305</v>
      </c>
      <c r="H4949" t="s">
        <v>1826</v>
      </c>
      <c r="I4949" t="s">
        <v>16</v>
      </c>
      <c r="J4949" t="s">
        <v>19</v>
      </c>
      <c r="K4949" t="str">
        <f>INDEX(Table6[Column1],MATCH(L4949,Table6[Column2]))</f>
        <v>Elders</v>
      </c>
      <c r="L4949">
        <v>55.597173230000003</v>
      </c>
      <c r="M4949" t="str">
        <f>VLOOKUP(L4949,Table1[],2)</f>
        <v>50 - 59</v>
      </c>
      <c r="N4949" t="str">
        <f>INDEX(Table7[Column1],MATCH(O4949,Table7[Column2]))</f>
        <v>Learning Stage</v>
      </c>
      <c r="O4949">
        <v>3.7537531720000001</v>
      </c>
      <c r="P4949" t="str">
        <f>VLOOKUP(O4949,Table13[],2)</f>
        <v>1 - 5</v>
      </c>
      <c r="Q4949" t="str">
        <f>INDEX(Table8[Column1],MATCH(R4949,Table8[Column2]))</f>
        <v>Excused</v>
      </c>
      <c r="R4949">
        <v>143.810587</v>
      </c>
      <c r="S4949">
        <f t="shared" si="155"/>
        <v>5.9921077916666672</v>
      </c>
      <c r="T4949" t="s">
        <v>19</v>
      </c>
    </row>
    <row r="4950" spans="1:20" x14ac:dyDescent="0.25">
      <c r="A4950">
        <v>4949</v>
      </c>
      <c r="B4950" t="s">
        <v>382</v>
      </c>
      <c r="C4950" t="s">
        <v>1004</v>
      </c>
      <c r="D4950" t="str">
        <f t="shared" si="154"/>
        <v>Wood Deborah</v>
      </c>
      <c r="E4950" t="s">
        <v>15</v>
      </c>
      <c r="F4950" t="s">
        <v>16</v>
      </c>
      <c r="G4950" t="s">
        <v>2305</v>
      </c>
      <c r="H4950" t="s">
        <v>1826</v>
      </c>
      <c r="I4950" t="s">
        <v>16</v>
      </c>
      <c r="J4950" t="s">
        <v>19</v>
      </c>
      <c r="K4950" t="str">
        <f>INDEX(Table6[Column1],MATCH(L4950,Table6[Column2]))</f>
        <v>Elders</v>
      </c>
      <c r="L4950">
        <v>55.484529969999997</v>
      </c>
      <c r="M4950" t="str">
        <f>VLOOKUP(L4950,Table1[],2)</f>
        <v>50 - 59</v>
      </c>
      <c r="N4950" t="str">
        <f>INDEX(Table7[Column1],MATCH(O4950,Table7[Column2]))</f>
        <v>Learning Stage</v>
      </c>
      <c r="O4950">
        <v>4.6565353060000003</v>
      </c>
      <c r="P4950" t="str">
        <f>VLOOKUP(O4950,Table13[],2)</f>
        <v>1 - 5</v>
      </c>
      <c r="Q4950" t="str">
        <f>INDEX(Table8[Column1],MATCH(R4950,Table8[Column2]))</f>
        <v>Unexcused</v>
      </c>
      <c r="R4950">
        <v>166.11651000000001</v>
      </c>
      <c r="S4950">
        <f t="shared" si="155"/>
        <v>6.9215212499999996</v>
      </c>
      <c r="T4950" t="s">
        <v>19</v>
      </c>
    </row>
    <row r="4951" spans="1:20" x14ac:dyDescent="0.25">
      <c r="A4951">
        <v>4950</v>
      </c>
      <c r="B4951" t="s">
        <v>2421</v>
      </c>
      <c r="C4951" t="s">
        <v>2584</v>
      </c>
      <c r="D4951" t="str">
        <f t="shared" si="154"/>
        <v>West Vivian</v>
      </c>
      <c r="E4951" t="s">
        <v>15</v>
      </c>
      <c r="F4951" t="s">
        <v>16</v>
      </c>
      <c r="G4951" t="s">
        <v>2305</v>
      </c>
      <c r="H4951" t="s">
        <v>1826</v>
      </c>
      <c r="I4951" t="s">
        <v>16</v>
      </c>
      <c r="J4951" t="s">
        <v>19</v>
      </c>
      <c r="K4951" t="str">
        <f>INDEX(Table6[Column1],MATCH(L4951,Table6[Column2]))</f>
        <v>Adults</v>
      </c>
      <c r="L4951">
        <v>48.009288390000002</v>
      </c>
      <c r="M4951" t="str">
        <f>VLOOKUP(L4951,Table1[],2)</f>
        <v>40 - 49</v>
      </c>
      <c r="N4951" t="str">
        <f>INDEX(Table7[Column1],MATCH(O4951,Table7[Column2]))</f>
        <v>Fitting in Stage</v>
      </c>
      <c r="O4951">
        <v>6.5226867860000004</v>
      </c>
      <c r="P4951" t="str">
        <f>VLOOKUP(O4951,Table13[],2)</f>
        <v>6 - 10</v>
      </c>
      <c r="Q4951" t="str">
        <f>INDEX(Table8[Column1],MATCH(R4951,Table8[Column2]))</f>
        <v>Habitual</v>
      </c>
      <c r="R4951">
        <v>116.8736686</v>
      </c>
      <c r="S4951">
        <f t="shared" si="155"/>
        <v>4.8697361916666662</v>
      </c>
      <c r="T4951" t="s">
        <v>19</v>
      </c>
    </row>
    <row r="4952" spans="1:20" x14ac:dyDescent="0.25">
      <c r="A4952">
        <v>4951</v>
      </c>
      <c r="B4952" t="s">
        <v>3848</v>
      </c>
      <c r="C4952" t="s">
        <v>473</v>
      </c>
      <c r="D4952" t="str">
        <f t="shared" si="154"/>
        <v>Bland Jeffrey</v>
      </c>
      <c r="E4952" t="s">
        <v>22</v>
      </c>
      <c r="F4952" t="s">
        <v>101</v>
      </c>
      <c r="G4952" t="s">
        <v>2305</v>
      </c>
      <c r="H4952" t="s">
        <v>1826</v>
      </c>
      <c r="I4952" t="s">
        <v>101</v>
      </c>
      <c r="J4952" t="s">
        <v>19</v>
      </c>
      <c r="K4952" t="str">
        <f>INDEX(Table6[Column1],MATCH(L4952,Table6[Column2]))</f>
        <v>Young Adults</v>
      </c>
      <c r="L4952">
        <v>39.284586279999999</v>
      </c>
      <c r="M4952" t="str">
        <f>VLOOKUP(L4952,Table1[],2)</f>
        <v>30 - 39</v>
      </c>
      <c r="N4952" t="str">
        <f>INDEX(Table7[Column1],MATCH(O4952,Table7[Column2]))</f>
        <v>Fitting in Stage</v>
      </c>
      <c r="O4952">
        <v>6.9825132630000004</v>
      </c>
      <c r="P4952" t="str">
        <f>VLOOKUP(O4952,Table13[],2)</f>
        <v>6 - 10</v>
      </c>
      <c r="Q4952" t="str">
        <f>INDEX(Table8[Column1],MATCH(R4952,Table8[Column2]))</f>
        <v>Scheduled</v>
      </c>
      <c r="R4952">
        <v>28.26075625</v>
      </c>
      <c r="S4952">
        <f t="shared" si="155"/>
        <v>1.1775315104166668</v>
      </c>
      <c r="T4952" t="s">
        <v>19</v>
      </c>
    </row>
    <row r="4953" spans="1:20" x14ac:dyDescent="0.25">
      <c r="A4953">
        <v>4952</v>
      </c>
      <c r="B4953" t="s">
        <v>143</v>
      </c>
      <c r="C4953" t="s">
        <v>883</v>
      </c>
      <c r="D4953" t="str">
        <f t="shared" si="154"/>
        <v>Price Jason</v>
      </c>
      <c r="E4953" t="s">
        <v>22</v>
      </c>
      <c r="F4953" t="s">
        <v>16</v>
      </c>
      <c r="G4953" t="s">
        <v>611</v>
      </c>
      <c r="H4953" t="s">
        <v>612</v>
      </c>
      <c r="I4953" t="s">
        <v>16</v>
      </c>
      <c r="J4953" t="s">
        <v>19</v>
      </c>
      <c r="K4953" t="str">
        <f>INDEX(Table6[Column1],MATCH(L4953,Table6[Column2]))</f>
        <v>Adults</v>
      </c>
      <c r="L4953">
        <v>49.23671496</v>
      </c>
      <c r="M4953" t="str">
        <f>VLOOKUP(L4953,Table1[],2)</f>
        <v>40 - 49</v>
      </c>
      <c r="N4953" t="str">
        <f>INDEX(Table7[Column1],MATCH(O4953,Table7[Column2]))</f>
        <v>Learning Stage</v>
      </c>
      <c r="O4953">
        <v>2.7256248539999999</v>
      </c>
      <c r="P4953" t="str">
        <f>VLOOKUP(O4953,Table13[],2)</f>
        <v>1 - 5</v>
      </c>
      <c r="Q4953" t="str">
        <f>INDEX(Table8[Column1],MATCH(R4953,Table8[Column2]))</f>
        <v>Excused</v>
      </c>
      <c r="R4953">
        <v>135.2772449</v>
      </c>
      <c r="S4953">
        <f t="shared" si="155"/>
        <v>5.6365518708333333</v>
      </c>
      <c r="T4953" t="s">
        <v>19</v>
      </c>
    </row>
    <row r="4954" spans="1:20" x14ac:dyDescent="0.25">
      <c r="A4954">
        <v>4953</v>
      </c>
      <c r="B4954" t="s">
        <v>2002</v>
      </c>
      <c r="C4954" t="s">
        <v>647</v>
      </c>
      <c r="D4954" t="str">
        <f t="shared" si="154"/>
        <v>Hammond Janice</v>
      </c>
      <c r="E4954" t="s">
        <v>15</v>
      </c>
      <c r="F4954" t="s">
        <v>45</v>
      </c>
      <c r="G4954" t="s">
        <v>2305</v>
      </c>
      <c r="H4954" t="s">
        <v>1826</v>
      </c>
      <c r="I4954" t="s">
        <v>46</v>
      </c>
      <c r="J4954" t="s">
        <v>19</v>
      </c>
      <c r="K4954" t="str">
        <f>INDEX(Table6[Column1],MATCH(L4954,Table6[Column2]))</f>
        <v>Adults</v>
      </c>
      <c r="L4954">
        <v>48.426771019999997</v>
      </c>
      <c r="M4954" t="str">
        <f>VLOOKUP(L4954,Table1[],2)</f>
        <v>40 - 49</v>
      </c>
      <c r="N4954" t="str">
        <f>INDEX(Table7[Column1],MATCH(O4954,Table7[Column2]))</f>
        <v>Fitting in Stage</v>
      </c>
      <c r="O4954">
        <v>6.7692431519999996</v>
      </c>
      <c r="P4954" t="str">
        <f>VLOOKUP(O4954,Table13[],2)</f>
        <v>6 - 10</v>
      </c>
      <c r="Q4954" t="str">
        <f>INDEX(Table8[Column1],MATCH(R4954,Table8[Column2]))</f>
        <v>Habitual</v>
      </c>
      <c r="R4954">
        <v>113.30036250000001</v>
      </c>
      <c r="S4954">
        <f t="shared" si="155"/>
        <v>4.7208484374999999</v>
      </c>
      <c r="T4954" t="s">
        <v>19</v>
      </c>
    </row>
    <row r="4955" spans="1:20" x14ac:dyDescent="0.25">
      <c r="A4955">
        <v>4954</v>
      </c>
      <c r="B4955" t="s">
        <v>4172</v>
      </c>
      <c r="C4955" t="s">
        <v>567</v>
      </c>
      <c r="D4955" t="str">
        <f t="shared" si="154"/>
        <v>Alvardo Tracy</v>
      </c>
      <c r="E4955" t="s">
        <v>22</v>
      </c>
      <c r="F4955" t="s">
        <v>518</v>
      </c>
      <c r="G4955" t="s">
        <v>17</v>
      </c>
      <c r="H4955" t="s">
        <v>18</v>
      </c>
      <c r="I4955" t="s">
        <v>169</v>
      </c>
      <c r="J4955" t="s">
        <v>19</v>
      </c>
      <c r="K4955" t="str">
        <f>INDEX(Table6[Column1],MATCH(L4955,Table6[Column2]))</f>
        <v>Adults</v>
      </c>
      <c r="L4955">
        <v>48.858471489999999</v>
      </c>
      <c r="M4955" t="str">
        <f>VLOOKUP(L4955,Table1[],2)</f>
        <v>40 - 49</v>
      </c>
      <c r="N4955" t="str">
        <f>INDEX(Table7[Column1],MATCH(O4955,Table7[Column2]))</f>
        <v>Learning Stage</v>
      </c>
      <c r="O4955">
        <v>5.3553457599999996</v>
      </c>
      <c r="P4955" t="str">
        <f>VLOOKUP(O4955,Table13[],2)</f>
        <v>1 - 5</v>
      </c>
      <c r="Q4955" t="str">
        <f>INDEX(Table8[Column1],MATCH(R4955,Table8[Column2]))</f>
        <v>Maintained</v>
      </c>
      <c r="R4955">
        <v>76.55963027</v>
      </c>
      <c r="S4955">
        <f t="shared" si="155"/>
        <v>3.1899845945833336</v>
      </c>
      <c r="T4955" t="s">
        <v>19</v>
      </c>
    </row>
    <row r="4956" spans="1:20" x14ac:dyDescent="0.25">
      <c r="A4956">
        <v>4955</v>
      </c>
      <c r="B4956" t="s">
        <v>4173</v>
      </c>
      <c r="C4956" t="s">
        <v>2670</v>
      </c>
      <c r="D4956" t="str">
        <f t="shared" si="154"/>
        <v>Compo Bruce</v>
      </c>
      <c r="E4956" t="s">
        <v>22</v>
      </c>
      <c r="F4956" t="s">
        <v>30</v>
      </c>
      <c r="G4956" t="s">
        <v>2305</v>
      </c>
      <c r="H4956" t="s">
        <v>1826</v>
      </c>
      <c r="I4956" t="s">
        <v>30</v>
      </c>
      <c r="J4956" t="s">
        <v>19</v>
      </c>
      <c r="K4956" t="str">
        <f>INDEX(Table6[Column1],MATCH(L4956,Table6[Column2]))</f>
        <v>Adults</v>
      </c>
      <c r="L4956">
        <v>41.731819039999998</v>
      </c>
      <c r="M4956" t="str">
        <f>VLOOKUP(L4956,Table1[],2)</f>
        <v>40 - 49</v>
      </c>
      <c r="N4956" t="str">
        <f>INDEX(Table7[Column1],MATCH(O4956,Table7[Column2]))</f>
        <v>Learning Stage</v>
      </c>
      <c r="O4956">
        <v>4.406526983</v>
      </c>
      <c r="P4956" t="str">
        <f>VLOOKUP(O4956,Table13[],2)</f>
        <v>1 - 5</v>
      </c>
      <c r="Q4956" t="str">
        <f>INDEX(Table8[Column1],MATCH(R4956,Table8[Column2]))</f>
        <v>Maintained</v>
      </c>
      <c r="R4956">
        <v>46.797490109999998</v>
      </c>
      <c r="S4956">
        <f t="shared" si="155"/>
        <v>1.9498954212499999</v>
      </c>
      <c r="T4956" t="s">
        <v>19</v>
      </c>
    </row>
    <row r="4957" spans="1:20" x14ac:dyDescent="0.25">
      <c r="A4957">
        <v>4956</v>
      </c>
      <c r="B4957" t="s">
        <v>4174</v>
      </c>
      <c r="C4957" t="s">
        <v>441</v>
      </c>
      <c r="D4957" t="str">
        <f t="shared" si="154"/>
        <v>Frye Amy</v>
      </c>
      <c r="E4957" t="s">
        <v>15</v>
      </c>
      <c r="F4957" t="s">
        <v>127</v>
      </c>
      <c r="G4957" t="s">
        <v>17</v>
      </c>
      <c r="H4957" t="s">
        <v>18</v>
      </c>
      <c r="I4957" t="s">
        <v>127</v>
      </c>
      <c r="J4957" t="s">
        <v>19</v>
      </c>
      <c r="K4957" t="str">
        <f>INDEX(Table6[Column1],MATCH(L4957,Table6[Column2]))</f>
        <v>Young Adults</v>
      </c>
      <c r="L4957">
        <v>38.929043729999997</v>
      </c>
      <c r="M4957" t="str">
        <f>VLOOKUP(L4957,Table1[],2)</f>
        <v>30 - 39</v>
      </c>
      <c r="N4957" t="str">
        <f>INDEX(Table7[Column1],MATCH(O4957,Table7[Column2]))</f>
        <v>Learning Stage</v>
      </c>
      <c r="O4957">
        <v>3.6850834109999999</v>
      </c>
      <c r="P4957" t="str">
        <f>VLOOKUP(O4957,Table13[],2)</f>
        <v>1 - 5</v>
      </c>
      <c r="Q4957" t="str">
        <f>INDEX(Table8[Column1],MATCH(R4957,Table8[Column2]))</f>
        <v>Maintained</v>
      </c>
      <c r="R4957">
        <v>72.551583590000007</v>
      </c>
      <c r="S4957">
        <f t="shared" si="155"/>
        <v>3.0229826495833336</v>
      </c>
      <c r="T4957" t="s">
        <v>19</v>
      </c>
    </row>
    <row r="4958" spans="1:20" x14ac:dyDescent="0.25">
      <c r="A4958">
        <v>4957</v>
      </c>
      <c r="B4958" t="s">
        <v>4175</v>
      </c>
      <c r="C4958" t="s">
        <v>2207</v>
      </c>
      <c r="D4958" t="str">
        <f t="shared" si="154"/>
        <v>Hancock Nellie</v>
      </c>
      <c r="E4958" t="s">
        <v>15</v>
      </c>
      <c r="F4958" t="s">
        <v>95</v>
      </c>
      <c r="G4958" t="s">
        <v>17</v>
      </c>
      <c r="H4958" t="s">
        <v>18</v>
      </c>
      <c r="I4958" t="s">
        <v>87</v>
      </c>
      <c r="J4958" t="s">
        <v>19</v>
      </c>
      <c r="K4958" t="str">
        <f>INDEX(Table6[Column1],MATCH(L4958,Table6[Column2]))</f>
        <v>Elders</v>
      </c>
      <c r="L4958">
        <v>57.206980299999998</v>
      </c>
      <c r="M4958" t="str">
        <f>VLOOKUP(L4958,Table1[],2)</f>
        <v>50 - 59</v>
      </c>
      <c r="N4958" t="str">
        <f>INDEX(Table7[Column1],MATCH(O4958,Table7[Column2]))</f>
        <v>Learning Stage</v>
      </c>
      <c r="O4958">
        <v>5.1165568629999996</v>
      </c>
      <c r="P4958" t="str">
        <f>VLOOKUP(O4958,Table13[],2)</f>
        <v>1 - 5</v>
      </c>
      <c r="Q4958" t="str">
        <f>INDEX(Table8[Column1],MATCH(R4958,Table8[Column2]))</f>
        <v>Excused</v>
      </c>
      <c r="R4958">
        <v>120.7676112</v>
      </c>
      <c r="S4958">
        <f t="shared" si="155"/>
        <v>5.0319837999999999</v>
      </c>
      <c r="T4958" t="s">
        <v>19</v>
      </c>
    </row>
    <row r="4959" spans="1:20" x14ac:dyDescent="0.25">
      <c r="A4959">
        <v>4958</v>
      </c>
      <c r="B4959" t="s">
        <v>3608</v>
      </c>
      <c r="C4959" t="s">
        <v>1083</v>
      </c>
      <c r="D4959" t="str">
        <f t="shared" si="154"/>
        <v>Newton Kathleen</v>
      </c>
      <c r="E4959" t="s">
        <v>15</v>
      </c>
      <c r="F4959" t="s">
        <v>33</v>
      </c>
      <c r="G4959" t="s">
        <v>2305</v>
      </c>
      <c r="H4959" t="s">
        <v>1826</v>
      </c>
      <c r="I4959" t="s">
        <v>33</v>
      </c>
      <c r="J4959" t="s">
        <v>19</v>
      </c>
      <c r="K4959" t="str">
        <f>INDEX(Table6[Column1],MATCH(L4959,Table6[Column2]))</f>
        <v>Adults</v>
      </c>
      <c r="L4959">
        <v>40.978174070000001</v>
      </c>
      <c r="M4959" t="str">
        <f>VLOOKUP(L4959,Table1[],2)</f>
        <v>40 - 49</v>
      </c>
      <c r="N4959" t="str">
        <f>INDEX(Table7[Column1],MATCH(O4959,Table7[Column2]))</f>
        <v>Fitting in Stage</v>
      </c>
      <c r="O4959">
        <v>6.4621129359999996</v>
      </c>
      <c r="P4959" t="str">
        <f>VLOOKUP(O4959,Table13[],2)</f>
        <v>6 - 10</v>
      </c>
      <c r="Q4959" t="str">
        <f>INDEX(Table8[Column1],MATCH(R4959,Table8[Column2]))</f>
        <v>Maintained</v>
      </c>
      <c r="R4959">
        <v>44.487224910000002</v>
      </c>
      <c r="S4959">
        <f t="shared" si="155"/>
        <v>1.8536343712500001</v>
      </c>
      <c r="T4959" t="s">
        <v>19</v>
      </c>
    </row>
    <row r="4960" spans="1:20" x14ac:dyDescent="0.25">
      <c r="A4960">
        <v>4959</v>
      </c>
      <c r="B4960" t="s">
        <v>444</v>
      </c>
      <c r="C4960" t="s">
        <v>2231</v>
      </c>
      <c r="D4960" t="str">
        <f t="shared" si="154"/>
        <v>Moore Ricky</v>
      </c>
      <c r="E4960" t="s">
        <v>22</v>
      </c>
      <c r="F4960" t="s">
        <v>192</v>
      </c>
      <c r="G4960" t="s">
        <v>17</v>
      </c>
      <c r="H4960" t="s">
        <v>18</v>
      </c>
      <c r="I4960" t="s">
        <v>192</v>
      </c>
      <c r="J4960" t="s">
        <v>19</v>
      </c>
      <c r="K4960" t="str">
        <f>INDEX(Table6[Column1],MATCH(L4960,Table6[Column2]))</f>
        <v>Adults</v>
      </c>
      <c r="L4960">
        <v>49.645653269999997</v>
      </c>
      <c r="M4960" t="str">
        <f>VLOOKUP(L4960,Table1[],2)</f>
        <v>40 - 49</v>
      </c>
      <c r="N4960" t="str">
        <f>INDEX(Table7[Column1],MATCH(O4960,Table7[Column2]))</f>
        <v>Learning Stage</v>
      </c>
      <c r="O4960">
        <v>3.7894665019999998</v>
      </c>
      <c r="P4960" t="str">
        <f>VLOOKUP(O4960,Table13[],2)</f>
        <v>1 - 5</v>
      </c>
      <c r="Q4960" t="str">
        <f>INDEX(Table8[Column1],MATCH(R4960,Table8[Column2]))</f>
        <v>Excused</v>
      </c>
      <c r="R4960">
        <v>131.89718260000001</v>
      </c>
      <c r="S4960">
        <f t="shared" si="155"/>
        <v>5.495715941666667</v>
      </c>
      <c r="T4960" t="s">
        <v>19</v>
      </c>
    </row>
    <row r="4961" spans="1:20" x14ac:dyDescent="0.25">
      <c r="A4961">
        <v>4960</v>
      </c>
      <c r="B4961" t="s">
        <v>400</v>
      </c>
      <c r="C4961" t="s">
        <v>2176</v>
      </c>
      <c r="D4961" t="str">
        <f t="shared" si="154"/>
        <v>Williams Antonio</v>
      </c>
      <c r="E4961" t="s">
        <v>22</v>
      </c>
      <c r="F4961" t="s">
        <v>38</v>
      </c>
      <c r="G4961" t="s">
        <v>1060</v>
      </c>
      <c r="H4961" t="s">
        <v>1061</v>
      </c>
      <c r="I4961" t="s">
        <v>38</v>
      </c>
      <c r="J4961" t="s">
        <v>19</v>
      </c>
      <c r="K4961" t="str">
        <f>INDEX(Table6[Column1],MATCH(L4961,Table6[Column2]))</f>
        <v>Adults</v>
      </c>
      <c r="L4961">
        <v>40.35531074</v>
      </c>
      <c r="M4961" t="str">
        <f>VLOOKUP(L4961,Table1[],2)</f>
        <v>40 - 49</v>
      </c>
      <c r="N4961" t="str">
        <f>INDEX(Table7[Column1],MATCH(O4961,Table7[Column2]))</f>
        <v>Learning Stage</v>
      </c>
      <c r="O4961">
        <v>3.7347115390000001</v>
      </c>
      <c r="P4961" t="str">
        <f>VLOOKUP(O4961,Table13[],2)</f>
        <v>1 - 5</v>
      </c>
      <c r="Q4961" t="str">
        <f>INDEX(Table8[Column1],MATCH(R4961,Table8[Column2]))</f>
        <v>Maintained</v>
      </c>
      <c r="R4961">
        <v>55.810299980000003</v>
      </c>
      <c r="S4961">
        <f t="shared" si="155"/>
        <v>2.3254291658333335</v>
      </c>
      <c r="T4961" t="s">
        <v>19</v>
      </c>
    </row>
    <row r="4962" spans="1:20" x14ac:dyDescent="0.25">
      <c r="A4962">
        <v>4961</v>
      </c>
      <c r="B4962" t="s">
        <v>4176</v>
      </c>
      <c r="C4962" t="s">
        <v>2792</v>
      </c>
      <c r="D4962" t="str">
        <f t="shared" si="154"/>
        <v>Sexton Wilma</v>
      </c>
      <c r="E4962" t="s">
        <v>15</v>
      </c>
      <c r="F4962" t="s">
        <v>157</v>
      </c>
      <c r="G4962" t="s">
        <v>17</v>
      </c>
      <c r="H4962" t="s">
        <v>18</v>
      </c>
      <c r="I4962" t="s">
        <v>157</v>
      </c>
      <c r="J4962" t="s">
        <v>19</v>
      </c>
      <c r="K4962" t="str">
        <f>INDEX(Table6[Column1],MATCH(L4962,Table6[Column2]))</f>
        <v>Adults</v>
      </c>
      <c r="L4962">
        <v>44.972690620000002</v>
      </c>
      <c r="M4962" t="str">
        <f>VLOOKUP(L4962,Table1[],2)</f>
        <v>40 - 49</v>
      </c>
      <c r="N4962" t="str">
        <f>INDEX(Table7[Column1],MATCH(O4962,Table7[Column2]))</f>
        <v>Learning Stage</v>
      </c>
      <c r="O4962">
        <v>4.3441032970000002</v>
      </c>
      <c r="P4962" t="str">
        <f>VLOOKUP(O4962,Table13[],2)</f>
        <v>1 - 5</v>
      </c>
      <c r="Q4962" t="str">
        <f>INDEX(Table8[Column1],MATCH(R4962,Table8[Column2]))</f>
        <v>Habitual</v>
      </c>
      <c r="R4962">
        <v>90.252205279999998</v>
      </c>
      <c r="S4962">
        <f t="shared" si="155"/>
        <v>3.7605085533333336</v>
      </c>
      <c r="T4962" t="s">
        <v>19</v>
      </c>
    </row>
    <row r="4963" spans="1:20" x14ac:dyDescent="0.25">
      <c r="A4963">
        <v>4962</v>
      </c>
      <c r="B4963" t="s">
        <v>2728</v>
      </c>
      <c r="C4963" t="s">
        <v>62</v>
      </c>
      <c r="D4963" t="str">
        <f t="shared" si="154"/>
        <v>Acosta Thomas</v>
      </c>
      <c r="E4963" t="s">
        <v>22</v>
      </c>
      <c r="F4963" t="s">
        <v>505</v>
      </c>
      <c r="G4963" t="s">
        <v>17</v>
      </c>
      <c r="H4963" t="s">
        <v>18</v>
      </c>
      <c r="I4963" t="s">
        <v>24</v>
      </c>
      <c r="J4963" t="s">
        <v>19</v>
      </c>
      <c r="K4963" t="str">
        <f>INDEX(Table6[Column1],MATCH(L4963,Table6[Column2]))</f>
        <v>Young Adults</v>
      </c>
      <c r="L4963">
        <v>36.12883222</v>
      </c>
      <c r="M4963" t="str">
        <f>VLOOKUP(L4963,Table1[],2)</f>
        <v>30 - 39</v>
      </c>
      <c r="N4963" t="str">
        <f>INDEX(Table7[Column1],MATCH(O4963,Table7[Column2]))</f>
        <v>Learning Stage</v>
      </c>
      <c r="O4963">
        <v>5.085864011</v>
      </c>
      <c r="P4963" t="str">
        <f>VLOOKUP(O4963,Table13[],2)</f>
        <v>1 - 5</v>
      </c>
      <c r="Q4963" t="str">
        <f>INDEX(Table8[Column1],MATCH(R4963,Table8[Column2]))</f>
        <v>Scheduled</v>
      </c>
      <c r="R4963">
        <v>9.0165127470000002</v>
      </c>
      <c r="S4963">
        <f t="shared" si="155"/>
        <v>0.37568803112499999</v>
      </c>
      <c r="T4963" t="s">
        <v>19</v>
      </c>
    </row>
    <row r="4964" spans="1:20" x14ac:dyDescent="0.25">
      <c r="A4964">
        <v>4963</v>
      </c>
      <c r="B4964" t="s">
        <v>4177</v>
      </c>
      <c r="C4964" t="s">
        <v>147</v>
      </c>
      <c r="D4964" t="str">
        <f t="shared" si="154"/>
        <v>Tubbs Linda</v>
      </c>
      <c r="E4964" t="s">
        <v>15</v>
      </c>
      <c r="F4964" t="s">
        <v>107</v>
      </c>
      <c r="G4964" t="s">
        <v>2305</v>
      </c>
      <c r="H4964" t="s">
        <v>1826</v>
      </c>
      <c r="I4964" t="s">
        <v>107</v>
      </c>
      <c r="J4964" t="s">
        <v>19</v>
      </c>
      <c r="K4964" t="str">
        <f>INDEX(Table6[Column1],MATCH(L4964,Table6[Column2]))</f>
        <v>Adults</v>
      </c>
      <c r="L4964">
        <v>47.168491430000003</v>
      </c>
      <c r="M4964" t="str">
        <f>VLOOKUP(L4964,Table1[],2)</f>
        <v>40 - 49</v>
      </c>
      <c r="N4964" t="str">
        <f>INDEX(Table7[Column1],MATCH(O4964,Table7[Column2]))</f>
        <v>Learning Stage</v>
      </c>
      <c r="O4964">
        <v>4.3626211069999998</v>
      </c>
      <c r="P4964" t="str">
        <f>VLOOKUP(O4964,Table13[],2)</f>
        <v>1 - 5</v>
      </c>
      <c r="Q4964" t="str">
        <f>INDEX(Table8[Column1],MATCH(R4964,Table8[Column2]))</f>
        <v>Excused</v>
      </c>
      <c r="R4964">
        <v>122.5912817</v>
      </c>
      <c r="S4964">
        <f t="shared" si="155"/>
        <v>5.1079700708333329</v>
      </c>
      <c r="T4964" t="s">
        <v>19</v>
      </c>
    </row>
    <row r="4965" spans="1:20" x14ac:dyDescent="0.25">
      <c r="A4965">
        <v>4964</v>
      </c>
      <c r="B4965" t="s">
        <v>187</v>
      </c>
      <c r="C4965" t="s">
        <v>368</v>
      </c>
      <c r="D4965" t="str">
        <f t="shared" si="154"/>
        <v>Riley Frank</v>
      </c>
      <c r="E4965" t="s">
        <v>22</v>
      </c>
      <c r="F4965" t="s">
        <v>38</v>
      </c>
      <c r="G4965" t="s">
        <v>1060</v>
      </c>
      <c r="H4965" t="s">
        <v>1061</v>
      </c>
      <c r="I4965" t="s">
        <v>38</v>
      </c>
      <c r="J4965" t="s">
        <v>19</v>
      </c>
      <c r="K4965" t="str">
        <f>INDEX(Table6[Column1],MATCH(L4965,Table6[Column2]))</f>
        <v>Young Adults</v>
      </c>
      <c r="L4965">
        <v>39.337384149999998</v>
      </c>
      <c r="M4965" t="str">
        <f>VLOOKUP(L4965,Table1[],2)</f>
        <v>30 - 39</v>
      </c>
      <c r="N4965" t="str">
        <f>INDEX(Table7[Column1],MATCH(O4965,Table7[Column2]))</f>
        <v>Learning Stage</v>
      </c>
      <c r="O4965">
        <v>4.8676687730000001</v>
      </c>
      <c r="P4965" t="str">
        <f>VLOOKUP(O4965,Table13[],2)</f>
        <v>1 - 5</v>
      </c>
      <c r="Q4965" t="str">
        <f>INDEX(Table8[Column1],MATCH(R4965,Table8[Column2]))</f>
        <v>Scheduled</v>
      </c>
      <c r="R4965">
        <v>0</v>
      </c>
      <c r="S4965">
        <f t="shared" si="155"/>
        <v>0</v>
      </c>
      <c r="T4965" t="s">
        <v>19</v>
      </c>
    </row>
    <row r="4966" spans="1:20" x14ac:dyDescent="0.25">
      <c r="A4966">
        <v>4965</v>
      </c>
      <c r="B4966" t="s">
        <v>4178</v>
      </c>
      <c r="C4966" t="s">
        <v>3795</v>
      </c>
      <c r="D4966" t="str">
        <f t="shared" si="154"/>
        <v>Suarez Samantha</v>
      </c>
      <c r="E4966" t="s">
        <v>15</v>
      </c>
      <c r="F4966" t="s">
        <v>1456</v>
      </c>
      <c r="G4966" t="s">
        <v>2305</v>
      </c>
      <c r="H4966" t="s">
        <v>1826</v>
      </c>
      <c r="I4966" t="s">
        <v>107</v>
      </c>
      <c r="J4966" t="s">
        <v>19</v>
      </c>
      <c r="K4966" t="str">
        <f>INDEX(Table6[Column1],MATCH(L4966,Table6[Column2]))</f>
        <v>Young Adults</v>
      </c>
      <c r="L4966">
        <v>32.830478329999998</v>
      </c>
      <c r="M4966" t="str">
        <f>VLOOKUP(L4966,Table1[],2)</f>
        <v>30 - 39</v>
      </c>
      <c r="N4966" t="str">
        <f>INDEX(Table7[Column1],MATCH(O4966,Table7[Column2]))</f>
        <v>Learning Stage</v>
      </c>
      <c r="O4966">
        <v>3.7486628999999998</v>
      </c>
      <c r="P4966" t="str">
        <f>VLOOKUP(O4966,Table13[],2)</f>
        <v>1 - 5</v>
      </c>
      <c r="Q4966" t="str">
        <f>INDEX(Table8[Column1],MATCH(R4966,Table8[Column2]))</f>
        <v>Maintained</v>
      </c>
      <c r="R4966">
        <v>51.70300082</v>
      </c>
      <c r="S4966">
        <f t="shared" si="155"/>
        <v>2.1542917008333333</v>
      </c>
      <c r="T4966" t="s">
        <v>19</v>
      </c>
    </row>
    <row r="4967" spans="1:20" x14ac:dyDescent="0.25">
      <c r="A4967">
        <v>4966</v>
      </c>
      <c r="B4967" t="s">
        <v>4179</v>
      </c>
      <c r="C4967" t="s">
        <v>426</v>
      </c>
      <c r="D4967" t="str">
        <f t="shared" si="154"/>
        <v>Alderman George</v>
      </c>
      <c r="E4967" t="s">
        <v>22</v>
      </c>
      <c r="F4967" t="s">
        <v>30</v>
      </c>
      <c r="G4967" t="s">
        <v>1060</v>
      </c>
      <c r="H4967" t="s">
        <v>1061</v>
      </c>
      <c r="I4967" t="s">
        <v>30</v>
      </c>
      <c r="J4967" t="s">
        <v>19</v>
      </c>
      <c r="K4967" t="str">
        <f>INDEX(Table6[Column1],MATCH(L4967,Table6[Column2]))</f>
        <v>Elders</v>
      </c>
      <c r="L4967">
        <v>50.811162209999999</v>
      </c>
      <c r="M4967" t="str">
        <f>VLOOKUP(L4967,Table1[],2)</f>
        <v>50 - 59</v>
      </c>
      <c r="N4967" t="str">
        <f>INDEX(Table7[Column1],MATCH(O4967,Table7[Column2]))</f>
        <v>Learning Stage</v>
      </c>
      <c r="O4967">
        <v>3.5961186870000001</v>
      </c>
      <c r="P4967" t="str">
        <f>VLOOKUP(O4967,Table13[],2)</f>
        <v>1 - 5</v>
      </c>
      <c r="Q4967" t="str">
        <f>INDEX(Table8[Column1],MATCH(R4967,Table8[Column2]))</f>
        <v>Scheduled</v>
      </c>
      <c r="R4967">
        <v>31.7161917</v>
      </c>
      <c r="S4967">
        <f t="shared" si="155"/>
        <v>1.3215079875</v>
      </c>
      <c r="T4967" t="s">
        <v>19</v>
      </c>
    </row>
    <row r="4968" spans="1:20" x14ac:dyDescent="0.25">
      <c r="A4968">
        <v>4967</v>
      </c>
      <c r="B4968" t="s">
        <v>789</v>
      </c>
      <c r="C4968" t="s">
        <v>3426</v>
      </c>
      <c r="D4968" t="str">
        <f t="shared" si="154"/>
        <v>Pierce Everett</v>
      </c>
      <c r="E4968" t="s">
        <v>22</v>
      </c>
      <c r="F4968" t="s">
        <v>107</v>
      </c>
      <c r="G4968" t="s">
        <v>2305</v>
      </c>
      <c r="H4968" t="s">
        <v>1826</v>
      </c>
      <c r="I4968" t="s">
        <v>107</v>
      </c>
      <c r="J4968" t="s">
        <v>19</v>
      </c>
      <c r="K4968" t="str">
        <f>INDEX(Table6[Column1],MATCH(L4968,Table6[Column2]))</f>
        <v>Young Adults</v>
      </c>
      <c r="L4968">
        <v>37.592669170000001</v>
      </c>
      <c r="M4968" t="str">
        <f>VLOOKUP(L4968,Table1[],2)</f>
        <v>30 - 39</v>
      </c>
      <c r="N4968" t="str">
        <f>INDEX(Table7[Column1],MATCH(O4968,Table7[Column2]))</f>
        <v>Learning Stage</v>
      </c>
      <c r="O4968">
        <v>3.8000929189999999</v>
      </c>
      <c r="P4968" t="str">
        <f>VLOOKUP(O4968,Table13[],2)</f>
        <v>1 - 5</v>
      </c>
      <c r="Q4968" t="str">
        <f>INDEX(Table8[Column1],MATCH(R4968,Table8[Column2]))</f>
        <v>Scheduled</v>
      </c>
      <c r="R4968">
        <v>29.073974140000001</v>
      </c>
      <c r="S4968">
        <f t="shared" si="155"/>
        <v>1.2114155891666667</v>
      </c>
      <c r="T4968" t="s">
        <v>19</v>
      </c>
    </row>
    <row r="4969" spans="1:20" x14ac:dyDescent="0.25">
      <c r="A4969">
        <v>4968</v>
      </c>
      <c r="B4969" t="s">
        <v>1037</v>
      </c>
      <c r="C4969" t="s">
        <v>779</v>
      </c>
      <c r="D4969" t="str">
        <f t="shared" si="154"/>
        <v>Luis Eric</v>
      </c>
      <c r="E4969" t="s">
        <v>22</v>
      </c>
      <c r="F4969" t="s">
        <v>33</v>
      </c>
      <c r="G4969" t="s">
        <v>17</v>
      </c>
      <c r="H4969" t="s">
        <v>18</v>
      </c>
      <c r="I4969" t="s">
        <v>33</v>
      </c>
      <c r="J4969" t="s">
        <v>19</v>
      </c>
      <c r="K4969" t="str">
        <f>INDEX(Table6[Column1],MATCH(L4969,Table6[Column2]))</f>
        <v>Young Adults</v>
      </c>
      <c r="L4969">
        <v>35.007460160000001</v>
      </c>
      <c r="M4969" t="str">
        <f>VLOOKUP(L4969,Table1[],2)</f>
        <v>30 - 39</v>
      </c>
      <c r="N4969" t="str">
        <f>INDEX(Table7[Column1],MATCH(O4969,Table7[Column2]))</f>
        <v>Learning Stage</v>
      </c>
      <c r="O4969">
        <v>5.0216779230000004</v>
      </c>
      <c r="P4969" t="str">
        <f>VLOOKUP(O4969,Table13[],2)</f>
        <v>1 - 5</v>
      </c>
      <c r="Q4969" t="str">
        <f>INDEX(Table8[Column1],MATCH(R4969,Table8[Column2]))</f>
        <v>Maintained</v>
      </c>
      <c r="R4969">
        <v>57.220877620000003</v>
      </c>
      <c r="S4969">
        <f t="shared" si="155"/>
        <v>2.3842032341666668</v>
      </c>
      <c r="T4969" t="s">
        <v>19</v>
      </c>
    </row>
    <row r="4970" spans="1:20" x14ac:dyDescent="0.25">
      <c r="A4970">
        <v>4969</v>
      </c>
      <c r="B4970" t="s">
        <v>34</v>
      </c>
      <c r="C4970" t="s">
        <v>2977</v>
      </c>
      <c r="D4970" t="str">
        <f t="shared" si="154"/>
        <v>Jones Jo</v>
      </c>
      <c r="E4970" t="s">
        <v>15</v>
      </c>
      <c r="F4970" t="s">
        <v>38</v>
      </c>
      <c r="G4970" t="s">
        <v>2724</v>
      </c>
      <c r="H4970" t="s">
        <v>1863</v>
      </c>
      <c r="I4970" t="s">
        <v>38</v>
      </c>
      <c r="J4970" t="s">
        <v>19</v>
      </c>
      <c r="K4970" t="str">
        <f>INDEX(Table6[Column1],MATCH(L4970,Table6[Column2]))</f>
        <v>Elders</v>
      </c>
      <c r="L4970">
        <v>52.286787250000003</v>
      </c>
      <c r="M4970" t="str">
        <f>VLOOKUP(L4970,Table1[],2)</f>
        <v>50 - 59</v>
      </c>
      <c r="N4970" t="str">
        <f>INDEX(Table7[Column1],MATCH(O4970,Table7[Column2]))</f>
        <v>Learning Stage</v>
      </c>
      <c r="O4970">
        <v>5.4458821229999996</v>
      </c>
      <c r="P4970" t="str">
        <f>VLOOKUP(O4970,Table13[],2)</f>
        <v>1 - 5</v>
      </c>
      <c r="Q4970" t="str">
        <f>INDEX(Table8[Column1],MATCH(R4970,Table8[Column2]))</f>
        <v>Excused</v>
      </c>
      <c r="R4970">
        <v>157.74617689999999</v>
      </c>
      <c r="S4970">
        <f t="shared" si="155"/>
        <v>6.572757370833334</v>
      </c>
      <c r="T4970" t="s">
        <v>19</v>
      </c>
    </row>
    <row r="4971" spans="1:20" x14ac:dyDescent="0.25">
      <c r="A4971">
        <v>4970</v>
      </c>
      <c r="B4971" t="s">
        <v>400</v>
      </c>
      <c r="C4971" t="s">
        <v>1083</v>
      </c>
      <c r="D4971" t="str">
        <f t="shared" si="154"/>
        <v>Williams Kathleen</v>
      </c>
      <c r="E4971" t="s">
        <v>15</v>
      </c>
      <c r="F4971" t="s">
        <v>155</v>
      </c>
      <c r="G4971" t="s">
        <v>17</v>
      </c>
      <c r="H4971" t="s">
        <v>18</v>
      </c>
      <c r="I4971" t="s">
        <v>24</v>
      </c>
      <c r="J4971" t="s">
        <v>19</v>
      </c>
      <c r="K4971" t="str">
        <f>INDEX(Table6[Column1],MATCH(L4971,Table6[Column2]))</f>
        <v>Young Adults</v>
      </c>
      <c r="L4971">
        <v>39.353477859999998</v>
      </c>
      <c r="M4971" t="str">
        <f>VLOOKUP(L4971,Table1[],2)</f>
        <v>30 - 39</v>
      </c>
      <c r="N4971" t="str">
        <f>INDEX(Table7[Column1],MATCH(O4971,Table7[Column2]))</f>
        <v>Fitting in Stage</v>
      </c>
      <c r="O4971">
        <v>6.2915579260000003</v>
      </c>
      <c r="P4971" t="str">
        <f>VLOOKUP(O4971,Table13[],2)</f>
        <v>6 - 10</v>
      </c>
      <c r="Q4971" t="str">
        <f>INDEX(Table8[Column1],MATCH(R4971,Table8[Column2]))</f>
        <v>Maintained</v>
      </c>
      <c r="R4971">
        <v>46.546038109999998</v>
      </c>
      <c r="S4971">
        <f t="shared" si="155"/>
        <v>1.9394182545833334</v>
      </c>
      <c r="T4971" t="s">
        <v>19</v>
      </c>
    </row>
    <row r="4972" spans="1:20" x14ac:dyDescent="0.25">
      <c r="A4972">
        <v>4971</v>
      </c>
      <c r="B4972" t="s">
        <v>658</v>
      </c>
      <c r="C4972" t="s">
        <v>56</v>
      </c>
      <c r="D4972" t="str">
        <f t="shared" si="154"/>
        <v>Clay James</v>
      </c>
      <c r="E4972" t="s">
        <v>22</v>
      </c>
      <c r="F4972" t="s">
        <v>1430</v>
      </c>
      <c r="G4972" t="s">
        <v>17</v>
      </c>
      <c r="H4972" t="s">
        <v>18</v>
      </c>
      <c r="I4972" t="s">
        <v>54</v>
      </c>
      <c r="J4972" t="s">
        <v>19</v>
      </c>
      <c r="K4972" t="str">
        <f>INDEX(Table6[Column1],MATCH(L4972,Table6[Column2]))</f>
        <v>Young Adults</v>
      </c>
      <c r="L4972">
        <v>39.382652059999998</v>
      </c>
      <c r="M4972" t="str">
        <f>VLOOKUP(L4972,Table1[],2)</f>
        <v>30 - 39</v>
      </c>
      <c r="N4972" t="str">
        <f>INDEX(Table7[Column1],MATCH(O4972,Table7[Column2]))</f>
        <v>Fitting in Stage</v>
      </c>
      <c r="O4972">
        <v>6.042098008</v>
      </c>
      <c r="P4972" t="str">
        <f>VLOOKUP(O4972,Table13[],2)</f>
        <v>6 - 10</v>
      </c>
      <c r="Q4972" t="str">
        <f>INDEX(Table8[Column1],MATCH(R4972,Table8[Column2]))</f>
        <v>Scheduled</v>
      </c>
      <c r="R4972">
        <v>37.417501729999998</v>
      </c>
      <c r="S4972">
        <f t="shared" si="155"/>
        <v>1.5590625720833331</v>
      </c>
      <c r="T4972" t="s">
        <v>19</v>
      </c>
    </row>
    <row r="4973" spans="1:20" x14ac:dyDescent="0.25">
      <c r="A4973">
        <v>4972</v>
      </c>
      <c r="B4973" t="s">
        <v>4180</v>
      </c>
      <c r="C4973" t="s">
        <v>4181</v>
      </c>
      <c r="D4973" t="str">
        <f t="shared" si="154"/>
        <v>Sayre Adele</v>
      </c>
      <c r="E4973" t="s">
        <v>15</v>
      </c>
      <c r="F4973" t="s">
        <v>38</v>
      </c>
      <c r="G4973" t="s">
        <v>1060</v>
      </c>
      <c r="H4973" t="s">
        <v>1061</v>
      </c>
      <c r="I4973" t="s">
        <v>38</v>
      </c>
      <c r="J4973" t="s">
        <v>19</v>
      </c>
      <c r="K4973" t="str">
        <f>INDEX(Table6[Column1],MATCH(L4973,Table6[Column2]))</f>
        <v>Young Adults</v>
      </c>
      <c r="L4973">
        <v>35.635407370000003</v>
      </c>
      <c r="M4973" t="str">
        <f>VLOOKUP(L4973,Table1[],2)</f>
        <v>30 - 39</v>
      </c>
      <c r="N4973" t="str">
        <f>INDEX(Table7[Column1],MATCH(O4973,Table7[Column2]))</f>
        <v>Learning Stage</v>
      </c>
      <c r="O4973">
        <v>5.7210378479999999</v>
      </c>
      <c r="P4973" t="str">
        <f>VLOOKUP(O4973,Table13[],2)</f>
        <v>1 - 5</v>
      </c>
      <c r="Q4973" t="str">
        <f>INDEX(Table8[Column1],MATCH(R4973,Table8[Column2]))</f>
        <v>Scheduled</v>
      </c>
      <c r="R4973">
        <v>34.21840976</v>
      </c>
      <c r="S4973">
        <f t="shared" si="155"/>
        <v>1.4257670733333332</v>
      </c>
      <c r="T4973" t="s">
        <v>19</v>
      </c>
    </row>
    <row r="4974" spans="1:20" x14ac:dyDescent="0.25">
      <c r="A4974">
        <v>4973</v>
      </c>
      <c r="B4974" t="s">
        <v>1092</v>
      </c>
      <c r="C4974" t="s">
        <v>299</v>
      </c>
      <c r="D4974" t="str">
        <f t="shared" si="154"/>
        <v>Robinson Alexander</v>
      </c>
      <c r="E4974" t="s">
        <v>22</v>
      </c>
      <c r="F4974" t="s">
        <v>30</v>
      </c>
      <c r="G4974" t="s">
        <v>1060</v>
      </c>
      <c r="H4974" t="s">
        <v>1061</v>
      </c>
      <c r="I4974" t="s">
        <v>30</v>
      </c>
      <c r="J4974" t="s">
        <v>19</v>
      </c>
      <c r="K4974" t="str">
        <f>INDEX(Table6[Column1],MATCH(L4974,Table6[Column2]))</f>
        <v>Young Adults</v>
      </c>
      <c r="L4974">
        <v>36.393438230000001</v>
      </c>
      <c r="M4974" t="str">
        <f>VLOOKUP(L4974,Table1[],2)</f>
        <v>30 - 39</v>
      </c>
      <c r="N4974" t="str">
        <f>INDEX(Table7[Column1],MATCH(O4974,Table7[Column2]))</f>
        <v>Learning Stage</v>
      </c>
      <c r="O4974">
        <v>3.927942303</v>
      </c>
      <c r="P4974" t="str">
        <f>VLOOKUP(O4974,Table13[],2)</f>
        <v>1 - 5</v>
      </c>
      <c r="Q4974" t="str">
        <f>INDEX(Table8[Column1],MATCH(R4974,Table8[Column2]))</f>
        <v>Scheduled</v>
      </c>
      <c r="R4974">
        <v>34.68086967</v>
      </c>
      <c r="S4974">
        <f t="shared" si="155"/>
        <v>1.44503623625</v>
      </c>
      <c r="T4974" t="s">
        <v>19</v>
      </c>
    </row>
    <row r="4975" spans="1:20" x14ac:dyDescent="0.25">
      <c r="A4975">
        <v>4974</v>
      </c>
      <c r="B4975" t="s">
        <v>2135</v>
      </c>
      <c r="C4975" t="s">
        <v>1095</v>
      </c>
      <c r="D4975" t="str">
        <f t="shared" si="154"/>
        <v>Stone Teresa</v>
      </c>
      <c r="E4975" t="s">
        <v>15</v>
      </c>
      <c r="F4975" t="s">
        <v>54</v>
      </c>
      <c r="G4975" t="s">
        <v>17</v>
      </c>
      <c r="H4975" t="s">
        <v>18</v>
      </c>
      <c r="I4975" t="s">
        <v>54</v>
      </c>
      <c r="J4975" t="s">
        <v>19</v>
      </c>
      <c r="K4975" t="str">
        <f>INDEX(Table6[Column1],MATCH(L4975,Table6[Column2]))</f>
        <v>Youth</v>
      </c>
      <c r="L4975">
        <v>28.717221479999999</v>
      </c>
      <c r="M4975" t="str">
        <f>VLOOKUP(L4975,Table1[],2)</f>
        <v>20 - 29</v>
      </c>
      <c r="N4975" t="str">
        <f>INDEX(Table7[Column1],MATCH(O4975,Table7[Column2]))</f>
        <v>Learning Stage</v>
      </c>
      <c r="O4975">
        <v>2.4993419120000002</v>
      </c>
      <c r="P4975" t="str">
        <f>VLOOKUP(O4975,Table13[],2)</f>
        <v>1 - 5</v>
      </c>
      <c r="Q4975" t="str">
        <f>INDEX(Table8[Column1],MATCH(R4975,Table8[Column2]))</f>
        <v>Scheduled</v>
      </c>
      <c r="R4975">
        <v>0</v>
      </c>
      <c r="S4975">
        <f t="shared" si="155"/>
        <v>0</v>
      </c>
      <c r="T4975" t="s">
        <v>19</v>
      </c>
    </row>
    <row r="4976" spans="1:20" x14ac:dyDescent="0.25">
      <c r="A4976">
        <v>4975</v>
      </c>
      <c r="B4976" t="s">
        <v>61</v>
      </c>
      <c r="C4976" t="s">
        <v>401</v>
      </c>
      <c r="D4976" t="str">
        <f t="shared" si="154"/>
        <v>Bell Michael</v>
      </c>
      <c r="E4976" t="s">
        <v>22</v>
      </c>
      <c r="F4976" t="s">
        <v>87</v>
      </c>
      <c r="G4976" t="s">
        <v>17</v>
      </c>
      <c r="H4976" t="s">
        <v>18</v>
      </c>
      <c r="I4976" t="s">
        <v>87</v>
      </c>
      <c r="J4976" t="s">
        <v>19</v>
      </c>
      <c r="K4976" t="str">
        <f>INDEX(Table6[Column1],MATCH(L4976,Table6[Column2]))</f>
        <v>Adults</v>
      </c>
      <c r="L4976">
        <v>43.991267260000001</v>
      </c>
      <c r="M4976" t="str">
        <f>VLOOKUP(L4976,Table1[],2)</f>
        <v>40 - 49</v>
      </c>
      <c r="N4976" t="str">
        <f>INDEX(Table7[Column1],MATCH(O4976,Table7[Column2]))</f>
        <v>Learning Stage</v>
      </c>
      <c r="O4976">
        <v>4.4645443419999999</v>
      </c>
      <c r="P4976" t="str">
        <f>VLOOKUP(O4976,Table13[],2)</f>
        <v>1 - 5</v>
      </c>
      <c r="Q4976" t="str">
        <f>INDEX(Table8[Column1],MATCH(R4976,Table8[Column2]))</f>
        <v>Habitual</v>
      </c>
      <c r="R4976">
        <v>89.663802590000003</v>
      </c>
      <c r="S4976">
        <f t="shared" si="155"/>
        <v>3.7359917745833338</v>
      </c>
      <c r="T4976" t="s">
        <v>19</v>
      </c>
    </row>
    <row r="4977" spans="1:20" x14ac:dyDescent="0.25">
      <c r="A4977">
        <v>4976</v>
      </c>
      <c r="B4977" t="s">
        <v>3508</v>
      </c>
      <c r="C4977" t="s">
        <v>4182</v>
      </c>
      <c r="D4977" t="str">
        <f t="shared" si="154"/>
        <v>Wolfe Becky</v>
      </c>
      <c r="E4977" t="s">
        <v>15</v>
      </c>
      <c r="F4977" t="s">
        <v>38</v>
      </c>
      <c r="G4977" t="s">
        <v>2724</v>
      </c>
      <c r="H4977" t="s">
        <v>1863</v>
      </c>
      <c r="I4977" t="s">
        <v>38</v>
      </c>
      <c r="J4977" t="s">
        <v>19</v>
      </c>
      <c r="K4977" t="str">
        <f>INDEX(Table6[Column1],MATCH(L4977,Table6[Column2]))</f>
        <v>Adults</v>
      </c>
      <c r="L4977">
        <v>47.31806254</v>
      </c>
      <c r="M4977" t="str">
        <f>VLOOKUP(L4977,Table1[],2)</f>
        <v>40 - 49</v>
      </c>
      <c r="N4977" t="str">
        <f>INDEX(Table7[Column1],MATCH(O4977,Table7[Column2]))</f>
        <v>Learning Stage</v>
      </c>
      <c r="O4977">
        <v>4.1227832949999996</v>
      </c>
      <c r="P4977" t="str">
        <f>VLOOKUP(O4977,Table13[],2)</f>
        <v>1 - 5</v>
      </c>
      <c r="Q4977" t="str">
        <f>INDEX(Table8[Column1],MATCH(R4977,Table8[Column2]))</f>
        <v>Habitual</v>
      </c>
      <c r="R4977">
        <v>80.445483719999999</v>
      </c>
      <c r="S4977">
        <f t="shared" si="155"/>
        <v>3.3518951549999998</v>
      </c>
      <c r="T4977" t="s">
        <v>19</v>
      </c>
    </row>
    <row r="4978" spans="1:20" x14ac:dyDescent="0.25">
      <c r="A4978">
        <v>4977</v>
      </c>
      <c r="B4978" t="s">
        <v>4183</v>
      </c>
      <c r="C4978" t="s">
        <v>536</v>
      </c>
      <c r="D4978" t="str">
        <f t="shared" si="154"/>
        <v>McCartney Georgia</v>
      </c>
      <c r="E4978" t="s">
        <v>15</v>
      </c>
      <c r="F4978" t="s">
        <v>152</v>
      </c>
      <c r="G4978" t="s">
        <v>1060</v>
      </c>
      <c r="H4978" t="s">
        <v>1061</v>
      </c>
      <c r="I4978" t="s">
        <v>30</v>
      </c>
      <c r="J4978" t="s">
        <v>19</v>
      </c>
      <c r="K4978" t="str">
        <f>INDEX(Table6[Column1],MATCH(L4978,Table6[Column2]))</f>
        <v>Elders</v>
      </c>
      <c r="L4978">
        <v>55.350514760000003</v>
      </c>
      <c r="M4978" t="str">
        <f>VLOOKUP(L4978,Table1[],2)</f>
        <v>50 - 59</v>
      </c>
      <c r="N4978" t="str">
        <f>INDEX(Table7[Column1],MATCH(O4978,Table7[Column2]))</f>
        <v>Learning Stage</v>
      </c>
      <c r="O4978">
        <v>4.9679354719999997</v>
      </c>
      <c r="P4978" t="str">
        <f>VLOOKUP(O4978,Table13[],2)</f>
        <v>1 - 5</v>
      </c>
      <c r="Q4978" t="str">
        <f>INDEX(Table8[Column1],MATCH(R4978,Table8[Column2]))</f>
        <v>Habitual</v>
      </c>
      <c r="R4978">
        <v>95.727699790000003</v>
      </c>
      <c r="S4978">
        <f t="shared" si="155"/>
        <v>3.9886541579166672</v>
      </c>
      <c r="T4978" t="s">
        <v>19</v>
      </c>
    </row>
    <row r="4979" spans="1:20" x14ac:dyDescent="0.25">
      <c r="A4979">
        <v>4978</v>
      </c>
      <c r="B4979" t="s">
        <v>3048</v>
      </c>
      <c r="C4979" t="s">
        <v>469</v>
      </c>
      <c r="D4979" t="str">
        <f t="shared" si="154"/>
        <v>Gill Melissa</v>
      </c>
      <c r="E4979" t="s">
        <v>15</v>
      </c>
      <c r="F4979" t="s">
        <v>527</v>
      </c>
      <c r="G4979" t="s">
        <v>1060</v>
      </c>
      <c r="H4979" t="s">
        <v>1061</v>
      </c>
      <c r="I4979" t="s">
        <v>30</v>
      </c>
      <c r="J4979" t="s">
        <v>19</v>
      </c>
      <c r="K4979" t="str">
        <f>INDEX(Table6[Column1],MATCH(L4979,Table6[Column2]))</f>
        <v>Young Adults</v>
      </c>
      <c r="L4979">
        <v>30.91349817</v>
      </c>
      <c r="M4979" t="str">
        <f>VLOOKUP(L4979,Table1[],2)</f>
        <v>30 - 39</v>
      </c>
      <c r="N4979" t="str">
        <f>INDEX(Table7[Column1],MATCH(O4979,Table7[Column2]))</f>
        <v>Learning Stage</v>
      </c>
      <c r="O4979">
        <v>3.8835141769999999</v>
      </c>
      <c r="P4979" t="str">
        <f>VLOOKUP(O4979,Table13[],2)</f>
        <v>1 - 5</v>
      </c>
      <c r="Q4979" t="str">
        <f>INDEX(Table8[Column1],MATCH(R4979,Table8[Column2]))</f>
        <v>Scheduled</v>
      </c>
      <c r="R4979">
        <v>33.36406633</v>
      </c>
      <c r="S4979">
        <f t="shared" si="155"/>
        <v>1.3901694304166665</v>
      </c>
      <c r="T4979" t="s">
        <v>19</v>
      </c>
    </row>
    <row r="4980" spans="1:20" x14ac:dyDescent="0.25">
      <c r="A4980">
        <v>4979</v>
      </c>
      <c r="B4980" t="s">
        <v>4184</v>
      </c>
      <c r="C4980" t="s">
        <v>1255</v>
      </c>
      <c r="D4980" t="str">
        <f t="shared" si="154"/>
        <v>Ruggles Alex</v>
      </c>
      <c r="E4980" t="s">
        <v>22</v>
      </c>
      <c r="F4980" t="s">
        <v>57</v>
      </c>
      <c r="G4980" t="s">
        <v>17</v>
      </c>
      <c r="H4980" t="s">
        <v>18</v>
      </c>
      <c r="I4980" t="s">
        <v>57</v>
      </c>
      <c r="J4980" t="s">
        <v>19</v>
      </c>
      <c r="K4980" t="str">
        <f>INDEX(Table6[Column1],MATCH(L4980,Table6[Column2]))</f>
        <v>Youth</v>
      </c>
      <c r="L4980">
        <v>23.054628560000001</v>
      </c>
      <c r="M4980" t="str">
        <f>VLOOKUP(L4980,Table1[],2)</f>
        <v>20 - 29</v>
      </c>
      <c r="N4980" t="str">
        <f>INDEX(Table7[Column1],MATCH(O4980,Table7[Column2]))</f>
        <v>Learning Stage</v>
      </c>
      <c r="O4980">
        <v>3.7451608850000002</v>
      </c>
      <c r="P4980" t="str">
        <f>VLOOKUP(O4980,Table13[],2)</f>
        <v>1 - 5</v>
      </c>
      <c r="Q4980" t="str">
        <f>INDEX(Table8[Column1],MATCH(R4980,Table8[Column2]))</f>
        <v>Scheduled</v>
      </c>
      <c r="R4980">
        <v>0</v>
      </c>
      <c r="S4980">
        <f t="shared" si="155"/>
        <v>0</v>
      </c>
      <c r="T4980" t="s">
        <v>19</v>
      </c>
    </row>
    <row r="4981" spans="1:20" x14ac:dyDescent="0.25">
      <c r="A4981">
        <v>4980</v>
      </c>
      <c r="B4981" t="s">
        <v>267</v>
      </c>
      <c r="C4981" t="s">
        <v>3128</v>
      </c>
      <c r="D4981" t="str">
        <f t="shared" si="154"/>
        <v>Johnson Ericka</v>
      </c>
      <c r="E4981" t="s">
        <v>15</v>
      </c>
      <c r="F4981" t="s">
        <v>358</v>
      </c>
      <c r="G4981" t="s">
        <v>820</v>
      </c>
      <c r="H4981" t="s">
        <v>821</v>
      </c>
      <c r="I4981" t="s">
        <v>358</v>
      </c>
      <c r="J4981" t="s">
        <v>19</v>
      </c>
      <c r="K4981" t="str">
        <f>INDEX(Table6[Column1],MATCH(L4981,Table6[Column2]))</f>
        <v>Teenagers</v>
      </c>
      <c r="L4981">
        <v>19.79942406</v>
      </c>
      <c r="M4981" t="e">
        <f>VLOOKUP(L4981,Table1[],2)</f>
        <v>#N/A</v>
      </c>
      <c r="N4981" t="str">
        <f>INDEX(Table7[Column1],MATCH(O4981,Table7[Column2]))</f>
        <v>Learning Stage</v>
      </c>
      <c r="O4981">
        <v>3.6253299459999999</v>
      </c>
      <c r="P4981" t="str">
        <f>VLOOKUP(O4981,Table13[],2)</f>
        <v>1 - 5</v>
      </c>
      <c r="Q4981" t="str">
        <f>INDEX(Table8[Column1],MATCH(R4981,Table8[Column2]))</f>
        <v>Scheduled</v>
      </c>
      <c r="R4981">
        <v>0</v>
      </c>
      <c r="S4981">
        <f t="shared" si="155"/>
        <v>0</v>
      </c>
      <c r="T4981" t="s">
        <v>19</v>
      </c>
    </row>
    <row r="4982" spans="1:20" x14ac:dyDescent="0.25">
      <c r="A4982">
        <v>4981</v>
      </c>
      <c r="B4982" t="s">
        <v>4185</v>
      </c>
      <c r="C4982" t="s">
        <v>2584</v>
      </c>
      <c r="D4982" t="str">
        <f t="shared" si="154"/>
        <v>Dawson Vivian</v>
      </c>
      <c r="E4982" t="s">
        <v>15</v>
      </c>
      <c r="F4982" t="s">
        <v>439</v>
      </c>
      <c r="G4982" t="s">
        <v>611</v>
      </c>
      <c r="H4982" t="s">
        <v>612</v>
      </c>
      <c r="I4982" t="s">
        <v>439</v>
      </c>
      <c r="J4982" t="s">
        <v>19</v>
      </c>
      <c r="K4982" t="str">
        <f>INDEX(Table6[Column1],MATCH(L4982,Table6[Column2]))</f>
        <v>Young Adults</v>
      </c>
      <c r="L4982">
        <v>36.277422399999999</v>
      </c>
      <c r="M4982" t="str">
        <f>VLOOKUP(L4982,Table1[],2)</f>
        <v>30 - 39</v>
      </c>
      <c r="N4982" t="str">
        <f>INDEX(Table7[Column1],MATCH(O4982,Table7[Column2]))</f>
        <v>Learning Stage</v>
      </c>
      <c r="O4982">
        <v>4.4570250250000001</v>
      </c>
      <c r="P4982" t="str">
        <f>VLOOKUP(O4982,Table13[],2)</f>
        <v>1 - 5</v>
      </c>
      <c r="Q4982" t="str">
        <f>INDEX(Table8[Column1],MATCH(R4982,Table8[Column2]))</f>
        <v>Maintained</v>
      </c>
      <c r="R4982">
        <v>68.037442929999997</v>
      </c>
      <c r="S4982">
        <f t="shared" si="155"/>
        <v>2.8348934554166663</v>
      </c>
      <c r="T4982" t="s">
        <v>19</v>
      </c>
    </row>
    <row r="4983" spans="1:20" x14ac:dyDescent="0.25">
      <c r="A4983">
        <v>4982</v>
      </c>
      <c r="B4983" t="s">
        <v>4186</v>
      </c>
      <c r="C4983" t="s">
        <v>416</v>
      </c>
      <c r="D4983" t="str">
        <f t="shared" si="154"/>
        <v>Scarborough Francis</v>
      </c>
      <c r="E4983" t="s">
        <v>22</v>
      </c>
      <c r="F4983" t="s">
        <v>155</v>
      </c>
      <c r="G4983" t="s">
        <v>17</v>
      </c>
      <c r="H4983" t="s">
        <v>18</v>
      </c>
      <c r="I4983" t="s">
        <v>24</v>
      </c>
      <c r="J4983" t="s">
        <v>19</v>
      </c>
      <c r="K4983" t="str">
        <f>INDEX(Table6[Column1],MATCH(L4983,Table6[Column2]))</f>
        <v>Young Adults</v>
      </c>
      <c r="L4983">
        <v>38.390499429999998</v>
      </c>
      <c r="M4983" t="str">
        <f>VLOOKUP(L4983,Table1[],2)</f>
        <v>30 - 39</v>
      </c>
      <c r="N4983" t="str">
        <f>INDEX(Table7[Column1],MATCH(O4983,Table7[Column2]))</f>
        <v>Learning Stage</v>
      </c>
      <c r="O4983">
        <v>4.4291430329999999</v>
      </c>
      <c r="P4983" t="str">
        <f>VLOOKUP(O4983,Table13[],2)</f>
        <v>1 - 5</v>
      </c>
      <c r="Q4983" t="str">
        <f>INDEX(Table8[Column1],MATCH(R4983,Table8[Column2]))</f>
        <v>Maintained</v>
      </c>
      <c r="R4983">
        <v>49.959514050000003</v>
      </c>
      <c r="S4983">
        <f t="shared" si="155"/>
        <v>2.0816464187500001</v>
      </c>
      <c r="T4983" t="s">
        <v>19</v>
      </c>
    </row>
    <row r="4984" spans="1:20" x14ac:dyDescent="0.25">
      <c r="A4984">
        <v>4983</v>
      </c>
      <c r="B4984" t="s">
        <v>3323</v>
      </c>
      <c r="C4984" t="s">
        <v>1232</v>
      </c>
      <c r="D4984" t="str">
        <f t="shared" si="154"/>
        <v>Keyser Joel</v>
      </c>
      <c r="E4984" t="s">
        <v>22</v>
      </c>
      <c r="F4984" t="s">
        <v>118</v>
      </c>
      <c r="G4984" t="s">
        <v>17</v>
      </c>
      <c r="H4984" t="s">
        <v>18</v>
      </c>
      <c r="I4984" t="s">
        <v>54</v>
      </c>
      <c r="J4984" t="s">
        <v>19</v>
      </c>
      <c r="K4984" t="str">
        <f>INDEX(Table6[Column1],MATCH(L4984,Table6[Column2]))</f>
        <v>Elders</v>
      </c>
      <c r="L4984">
        <v>56.628429959999998</v>
      </c>
      <c r="M4984" t="str">
        <f>VLOOKUP(L4984,Table1[],2)</f>
        <v>50 - 59</v>
      </c>
      <c r="N4984" t="str">
        <f>INDEX(Table7[Column1],MATCH(O4984,Table7[Column2]))</f>
        <v>Learning Stage</v>
      </c>
      <c r="O4984">
        <v>5.2848991129999998</v>
      </c>
      <c r="P4984" t="str">
        <f>VLOOKUP(O4984,Table13[],2)</f>
        <v>1 - 5</v>
      </c>
      <c r="Q4984" t="str">
        <f>INDEX(Table8[Column1],MATCH(R4984,Table8[Column2]))</f>
        <v>Habitual</v>
      </c>
      <c r="R4984">
        <v>113.11963419999999</v>
      </c>
      <c r="S4984">
        <f t="shared" si="155"/>
        <v>4.7133180916666664</v>
      </c>
      <c r="T4984" t="s">
        <v>19</v>
      </c>
    </row>
    <row r="4985" spans="1:20" x14ac:dyDescent="0.25">
      <c r="A4985">
        <v>4984</v>
      </c>
      <c r="B4985" t="s">
        <v>4187</v>
      </c>
      <c r="C4985" t="s">
        <v>587</v>
      </c>
      <c r="D4985" t="str">
        <f t="shared" si="154"/>
        <v>Leek Harry</v>
      </c>
      <c r="E4985" t="s">
        <v>22</v>
      </c>
      <c r="F4985" t="s">
        <v>27</v>
      </c>
      <c r="G4985" t="s">
        <v>2305</v>
      </c>
      <c r="H4985" t="s">
        <v>1826</v>
      </c>
      <c r="I4985" t="s">
        <v>27</v>
      </c>
      <c r="J4985" t="s">
        <v>19</v>
      </c>
      <c r="K4985" t="str">
        <f>INDEX(Table6[Column1],MATCH(L4985,Table6[Column2]))</f>
        <v>Young Adults</v>
      </c>
      <c r="L4985">
        <v>31.611047500000002</v>
      </c>
      <c r="M4985" t="str">
        <f>VLOOKUP(L4985,Table1[],2)</f>
        <v>30 - 39</v>
      </c>
      <c r="N4985" t="str">
        <f>INDEX(Table7[Column1],MATCH(O4985,Table7[Column2]))</f>
        <v>Learning Stage</v>
      </c>
      <c r="O4985">
        <v>3.6224363359999998</v>
      </c>
      <c r="P4985" t="str">
        <f>VLOOKUP(O4985,Table13[],2)</f>
        <v>1 - 5</v>
      </c>
      <c r="Q4985" t="str">
        <f>INDEX(Table8[Column1],MATCH(R4985,Table8[Column2]))</f>
        <v>Scheduled</v>
      </c>
      <c r="R4985">
        <v>0</v>
      </c>
      <c r="S4985">
        <f t="shared" si="155"/>
        <v>0</v>
      </c>
      <c r="T4985" t="s">
        <v>19</v>
      </c>
    </row>
    <row r="4986" spans="1:20" x14ac:dyDescent="0.25">
      <c r="A4986">
        <v>4985</v>
      </c>
      <c r="B4986" t="s">
        <v>721</v>
      </c>
      <c r="C4986" t="s">
        <v>149</v>
      </c>
      <c r="D4986" t="str">
        <f t="shared" si="154"/>
        <v>Walker Charles</v>
      </c>
      <c r="E4986" t="s">
        <v>22</v>
      </c>
      <c r="F4986" t="s">
        <v>54</v>
      </c>
      <c r="G4986" t="s">
        <v>17</v>
      </c>
      <c r="H4986" t="s">
        <v>18</v>
      </c>
      <c r="I4986" t="s">
        <v>54</v>
      </c>
      <c r="J4986" t="s">
        <v>19</v>
      </c>
      <c r="K4986" t="str">
        <f>INDEX(Table6[Column1],MATCH(L4986,Table6[Column2]))</f>
        <v>Elders</v>
      </c>
      <c r="L4986">
        <v>51.987982010000003</v>
      </c>
      <c r="M4986" t="str">
        <f>VLOOKUP(L4986,Table1[],2)</f>
        <v>50 - 59</v>
      </c>
      <c r="N4986" t="str">
        <f>INDEX(Table7[Column1],MATCH(O4986,Table7[Column2]))</f>
        <v>Fitting in Stage</v>
      </c>
      <c r="O4986">
        <v>6.1534433310000001</v>
      </c>
      <c r="P4986" t="str">
        <f>VLOOKUP(O4986,Table13[],2)</f>
        <v>6 - 10</v>
      </c>
      <c r="Q4986" t="str">
        <f>INDEX(Table8[Column1],MATCH(R4986,Table8[Column2]))</f>
        <v>Maintained</v>
      </c>
      <c r="R4986">
        <v>53.926567050000003</v>
      </c>
      <c r="S4986">
        <f t="shared" si="155"/>
        <v>2.2469402937500003</v>
      </c>
      <c r="T4986" t="s">
        <v>19</v>
      </c>
    </row>
    <row r="4987" spans="1:20" x14ac:dyDescent="0.25">
      <c r="A4987">
        <v>4986</v>
      </c>
      <c r="B4987" t="s">
        <v>4188</v>
      </c>
      <c r="C4987" t="s">
        <v>4189</v>
      </c>
      <c r="D4987" t="str">
        <f t="shared" si="154"/>
        <v>Byrd Kristal</v>
      </c>
      <c r="E4987" t="s">
        <v>15</v>
      </c>
      <c r="F4987" t="s">
        <v>2465</v>
      </c>
      <c r="G4987" t="s">
        <v>17</v>
      </c>
      <c r="H4987" t="s">
        <v>18</v>
      </c>
      <c r="I4987" t="s">
        <v>87</v>
      </c>
      <c r="J4987" t="s">
        <v>19</v>
      </c>
      <c r="K4987" t="str">
        <f>INDEX(Table6[Column1],MATCH(L4987,Table6[Column2]))</f>
        <v>Young Adults</v>
      </c>
      <c r="L4987">
        <v>39.210122730000002</v>
      </c>
      <c r="M4987" t="str">
        <f>VLOOKUP(L4987,Table1[],2)</f>
        <v>30 - 39</v>
      </c>
      <c r="N4987" t="str">
        <f>INDEX(Table7[Column1],MATCH(O4987,Table7[Column2]))</f>
        <v>Learning Stage</v>
      </c>
      <c r="O4987">
        <v>3.5358452599999999</v>
      </c>
      <c r="P4987" t="str">
        <f>VLOOKUP(O4987,Table13[],2)</f>
        <v>1 - 5</v>
      </c>
      <c r="Q4987" t="str">
        <f>INDEX(Table8[Column1],MATCH(R4987,Table8[Column2]))</f>
        <v>Maintained</v>
      </c>
      <c r="R4987">
        <v>55.277105630000001</v>
      </c>
      <c r="S4987">
        <f t="shared" si="155"/>
        <v>2.3032127345833331</v>
      </c>
      <c r="T4987" t="s">
        <v>19</v>
      </c>
    </row>
    <row r="4988" spans="1:20" x14ac:dyDescent="0.25">
      <c r="A4988">
        <v>4987</v>
      </c>
      <c r="B4988" t="s">
        <v>4190</v>
      </c>
      <c r="C4988" t="s">
        <v>414</v>
      </c>
      <c r="D4988" t="str">
        <f t="shared" si="154"/>
        <v>Sherer Anna</v>
      </c>
      <c r="E4988" t="s">
        <v>15</v>
      </c>
      <c r="F4988" t="s">
        <v>23</v>
      </c>
      <c r="G4988" t="s">
        <v>17</v>
      </c>
      <c r="H4988" t="s">
        <v>18</v>
      </c>
      <c r="I4988" t="s">
        <v>24</v>
      </c>
      <c r="J4988" t="s">
        <v>19</v>
      </c>
      <c r="K4988" t="str">
        <f>INDEX(Table6[Column1],MATCH(L4988,Table6[Column2]))</f>
        <v>Elders</v>
      </c>
      <c r="L4988">
        <v>50.003031710000002</v>
      </c>
      <c r="M4988" t="str">
        <f>VLOOKUP(L4988,Table1[],2)</f>
        <v>50 - 59</v>
      </c>
      <c r="N4988" t="str">
        <f>INDEX(Table7[Column1],MATCH(O4988,Table7[Column2]))</f>
        <v>Learning Stage</v>
      </c>
      <c r="O4988">
        <v>3.2839257829999999</v>
      </c>
      <c r="P4988" t="str">
        <f>VLOOKUP(O4988,Table13[],2)</f>
        <v>1 - 5</v>
      </c>
      <c r="Q4988" t="str">
        <f>INDEX(Table8[Column1],MATCH(R4988,Table8[Column2]))</f>
        <v>Excused</v>
      </c>
      <c r="R4988">
        <v>143.50802049999999</v>
      </c>
      <c r="S4988">
        <f t="shared" si="155"/>
        <v>5.9795008541666661</v>
      </c>
      <c r="T4988" t="s">
        <v>19</v>
      </c>
    </row>
    <row r="4989" spans="1:20" x14ac:dyDescent="0.25">
      <c r="A4989">
        <v>4988</v>
      </c>
      <c r="B4989" t="s">
        <v>4191</v>
      </c>
      <c r="C4989" t="s">
        <v>81</v>
      </c>
      <c r="D4989" t="str">
        <f t="shared" si="154"/>
        <v>Boston Larry</v>
      </c>
      <c r="E4989" t="s">
        <v>22</v>
      </c>
      <c r="F4989" t="s">
        <v>358</v>
      </c>
      <c r="G4989" t="s">
        <v>2724</v>
      </c>
      <c r="H4989" t="s">
        <v>1863</v>
      </c>
      <c r="I4989" t="s">
        <v>358</v>
      </c>
      <c r="J4989" t="s">
        <v>19</v>
      </c>
      <c r="K4989" t="str">
        <f>INDEX(Table6[Column1],MATCH(L4989,Table6[Column2]))</f>
        <v>Young Adults</v>
      </c>
      <c r="L4989">
        <v>34.628728260000003</v>
      </c>
      <c r="M4989" t="str">
        <f>VLOOKUP(L4989,Table1[],2)</f>
        <v>30 - 39</v>
      </c>
      <c r="N4989" t="str">
        <f>INDEX(Table7[Column1],MATCH(O4989,Table7[Column2]))</f>
        <v>Fitting in Stage</v>
      </c>
      <c r="O4989">
        <v>6.4546967970000004</v>
      </c>
      <c r="P4989" t="str">
        <f>VLOOKUP(O4989,Table13[],2)</f>
        <v>6 - 10</v>
      </c>
      <c r="Q4989" t="str">
        <f>INDEX(Table8[Column1],MATCH(R4989,Table8[Column2]))</f>
        <v>Scheduled</v>
      </c>
      <c r="R4989">
        <v>0</v>
      </c>
      <c r="S4989">
        <f t="shared" si="155"/>
        <v>0</v>
      </c>
      <c r="T4989" t="s">
        <v>19</v>
      </c>
    </row>
    <row r="4990" spans="1:20" x14ac:dyDescent="0.25">
      <c r="A4990">
        <v>4989</v>
      </c>
      <c r="B4990" t="s">
        <v>2146</v>
      </c>
      <c r="C4990" t="s">
        <v>883</v>
      </c>
      <c r="D4990" t="str">
        <f t="shared" si="154"/>
        <v>Gray Jason</v>
      </c>
      <c r="E4990" t="s">
        <v>22</v>
      </c>
      <c r="F4990" t="s">
        <v>84</v>
      </c>
      <c r="G4990" t="s">
        <v>2305</v>
      </c>
      <c r="H4990" t="s">
        <v>1826</v>
      </c>
      <c r="I4990" t="s">
        <v>84</v>
      </c>
      <c r="J4990" t="s">
        <v>19</v>
      </c>
      <c r="K4990" t="str">
        <f>INDEX(Table6[Column1],MATCH(L4990,Table6[Column2]))</f>
        <v>Young Adults</v>
      </c>
      <c r="L4990">
        <v>30.218069329999999</v>
      </c>
      <c r="M4990" t="str">
        <f>VLOOKUP(L4990,Table1[],2)</f>
        <v>30 - 39</v>
      </c>
      <c r="N4990" t="str">
        <f>INDEX(Table7[Column1],MATCH(O4990,Table7[Column2]))</f>
        <v>Fitting in Stage</v>
      </c>
      <c r="O4990">
        <v>7.8088594489999998</v>
      </c>
      <c r="P4990" t="str">
        <f>VLOOKUP(O4990,Table13[],2)</f>
        <v>6 - 10</v>
      </c>
      <c r="Q4990" t="str">
        <f>INDEX(Table8[Column1],MATCH(R4990,Table8[Column2]))</f>
        <v>Scheduled</v>
      </c>
      <c r="R4990">
        <v>0</v>
      </c>
      <c r="S4990">
        <f t="shared" si="155"/>
        <v>0</v>
      </c>
      <c r="T4990" t="s">
        <v>19</v>
      </c>
    </row>
    <row r="4991" spans="1:20" x14ac:dyDescent="0.25">
      <c r="A4991">
        <v>4990</v>
      </c>
      <c r="B4991" t="s">
        <v>904</v>
      </c>
      <c r="C4991" t="s">
        <v>3181</v>
      </c>
      <c r="D4991" t="str">
        <f t="shared" si="154"/>
        <v>Brown Ty</v>
      </c>
      <c r="E4991" t="s">
        <v>22</v>
      </c>
      <c r="F4991" t="s">
        <v>153</v>
      </c>
      <c r="G4991" t="s">
        <v>820</v>
      </c>
      <c r="H4991" t="s">
        <v>821</v>
      </c>
      <c r="I4991" t="s">
        <v>138</v>
      </c>
      <c r="J4991" t="s">
        <v>19</v>
      </c>
      <c r="K4991" t="str">
        <f>INDEX(Table6[Column1],MATCH(L4991,Table6[Column2]))</f>
        <v>Adults</v>
      </c>
      <c r="L4991">
        <v>49.352468739999999</v>
      </c>
      <c r="M4991" t="str">
        <f>VLOOKUP(L4991,Table1[],2)</f>
        <v>40 - 49</v>
      </c>
      <c r="N4991" t="str">
        <f>INDEX(Table7[Column1],MATCH(O4991,Table7[Column2]))</f>
        <v>Learning Stage</v>
      </c>
      <c r="O4991">
        <v>4.8240631839999999</v>
      </c>
      <c r="P4991" t="str">
        <f>VLOOKUP(O4991,Table13[],2)</f>
        <v>1 - 5</v>
      </c>
      <c r="Q4991" t="str">
        <f>INDEX(Table8[Column1],MATCH(R4991,Table8[Column2]))</f>
        <v>Scheduled</v>
      </c>
      <c r="R4991">
        <v>16.921292510000001</v>
      </c>
      <c r="S4991">
        <f t="shared" si="155"/>
        <v>0.70505385458333336</v>
      </c>
      <c r="T4991" t="s">
        <v>19</v>
      </c>
    </row>
    <row r="4992" spans="1:20" x14ac:dyDescent="0.25">
      <c r="A4992">
        <v>4991</v>
      </c>
      <c r="B4992" t="s">
        <v>4192</v>
      </c>
      <c r="C4992" t="s">
        <v>1804</v>
      </c>
      <c r="D4992" t="str">
        <f t="shared" si="154"/>
        <v>Lundy Ruben</v>
      </c>
      <c r="E4992" t="s">
        <v>22</v>
      </c>
      <c r="F4992" t="s">
        <v>30</v>
      </c>
      <c r="G4992" t="s">
        <v>2305</v>
      </c>
      <c r="H4992" t="s">
        <v>1826</v>
      </c>
      <c r="I4992" t="s">
        <v>30</v>
      </c>
      <c r="J4992" t="s">
        <v>19</v>
      </c>
      <c r="K4992" t="str">
        <f>INDEX(Table6[Column1],MATCH(L4992,Table6[Column2]))</f>
        <v>Adults</v>
      </c>
      <c r="L4992">
        <v>43.48452795</v>
      </c>
      <c r="M4992" t="str">
        <f>VLOOKUP(L4992,Table1[],2)</f>
        <v>40 - 49</v>
      </c>
      <c r="N4992" t="str">
        <f>INDEX(Table7[Column1],MATCH(O4992,Table7[Column2]))</f>
        <v>Learning Stage</v>
      </c>
      <c r="O4992">
        <v>5.048361732</v>
      </c>
      <c r="P4992" t="str">
        <f>VLOOKUP(O4992,Table13[],2)</f>
        <v>1 - 5</v>
      </c>
      <c r="Q4992" t="str">
        <f>INDEX(Table8[Column1],MATCH(R4992,Table8[Column2]))</f>
        <v>Maintained</v>
      </c>
      <c r="R4992">
        <v>50.920312529999997</v>
      </c>
      <c r="S4992">
        <f t="shared" si="155"/>
        <v>2.1216796887499996</v>
      </c>
      <c r="T4992" t="s">
        <v>19</v>
      </c>
    </row>
    <row r="4993" spans="1:20" x14ac:dyDescent="0.25">
      <c r="A4993">
        <v>4992</v>
      </c>
      <c r="B4993" t="s">
        <v>4193</v>
      </c>
      <c r="C4993" t="s">
        <v>2027</v>
      </c>
      <c r="D4993" t="str">
        <f t="shared" si="154"/>
        <v>Artrip Dana</v>
      </c>
      <c r="E4993" t="s">
        <v>15</v>
      </c>
      <c r="F4993" t="s">
        <v>134</v>
      </c>
      <c r="G4993" t="s">
        <v>17</v>
      </c>
      <c r="H4993" t="s">
        <v>18</v>
      </c>
      <c r="I4993" t="s">
        <v>134</v>
      </c>
      <c r="J4993" t="s">
        <v>19</v>
      </c>
      <c r="K4993" t="str">
        <f>INDEX(Table6[Column1],MATCH(L4993,Table6[Column2]))</f>
        <v>Adults</v>
      </c>
      <c r="L4993">
        <v>40.591408219999998</v>
      </c>
      <c r="M4993" t="str">
        <f>VLOOKUP(L4993,Table1[],2)</f>
        <v>40 - 49</v>
      </c>
      <c r="N4993" t="str">
        <f>INDEX(Table7[Column1],MATCH(O4993,Table7[Column2]))</f>
        <v>Learning Stage</v>
      </c>
      <c r="O4993">
        <v>5.6829898290000003</v>
      </c>
      <c r="P4993" t="str">
        <f>VLOOKUP(O4993,Table13[],2)</f>
        <v>1 - 5</v>
      </c>
      <c r="Q4993" t="str">
        <f>INDEX(Table8[Column1],MATCH(R4993,Table8[Column2]))</f>
        <v>Scheduled</v>
      </c>
      <c r="R4993">
        <v>13.61935121</v>
      </c>
      <c r="S4993">
        <f t="shared" si="155"/>
        <v>0.56747296708333339</v>
      </c>
      <c r="T4993" t="s">
        <v>19</v>
      </c>
    </row>
    <row r="4994" spans="1:20" x14ac:dyDescent="0.25">
      <c r="A4994">
        <v>4993</v>
      </c>
      <c r="B4994" t="s">
        <v>4194</v>
      </c>
      <c r="C4994" t="s">
        <v>2070</v>
      </c>
      <c r="D4994" t="str">
        <f t="shared" si="154"/>
        <v>Stthomas Felicia</v>
      </c>
      <c r="E4994" t="s">
        <v>15</v>
      </c>
      <c r="F4994" t="s">
        <v>16</v>
      </c>
      <c r="G4994" t="s">
        <v>611</v>
      </c>
      <c r="H4994" t="s">
        <v>612</v>
      </c>
      <c r="I4994" t="s">
        <v>16</v>
      </c>
      <c r="J4994" t="s">
        <v>19</v>
      </c>
      <c r="K4994" t="str">
        <f>INDEX(Table6[Column1],MATCH(L4994,Table6[Column2]))</f>
        <v>Elders</v>
      </c>
      <c r="L4994">
        <v>59.755686760000003</v>
      </c>
      <c r="M4994" t="str">
        <f>VLOOKUP(L4994,Table1[],2)</f>
        <v>50 - 59</v>
      </c>
      <c r="N4994" t="str">
        <f>INDEX(Table7[Column1],MATCH(O4994,Table7[Column2]))</f>
        <v>Learning Stage</v>
      </c>
      <c r="O4994">
        <v>5.3229836759999998</v>
      </c>
      <c r="P4994" t="str">
        <f>VLOOKUP(O4994,Table13[],2)</f>
        <v>1 - 5</v>
      </c>
      <c r="Q4994" t="str">
        <f>INDEX(Table8[Column1],MATCH(R4994,Table8[Column2]))</f>
        <v>Unexcused</v>
      </c>
      <c r="R4994">
        <v>164.04076620000001</v>
      </c>
      <c r="S4994">
        <f t="shared" si="155"/>
        <v>6.835031925</v>
      </c>
      <c r="T4994" t="s">
        <v>19</v>
      </c>
    </row>
    <row r="4995" spans="1:20" x14ac:dyDescent="0.25">
      <c r="A4995">
        <v>4994</v>
      </c>
      <c r="B4995" t="s">
        <v>2463</v>
      </c>
      <c r="C4995" t="s">
        <v>4195</v>
      </c>
      <c r="D4995" t="str">
        <f t="shared" ref="D4995:D5058" si="156">CONCATENATE(B4995, " ",C4995)</f>
        <v>Fleming Ivory</v>
      </c>
      <c r="E4995" t="s">
        <v>15</v>
      </c>
      <c r="F4995" t="s">
        <v>38</v>
      </c>
      <c r="G4995" t="s">
        <v>2724</v>
      </c>
      <c r="H4995" t="s">
        <v>1863</v>
      </c>
      <c r="I4995" t="s">
        <v>38</v>
      </c>
      <c r="J4995" t="s">
        <v>19</v>
      </c>
      <c r="K4995" t="str">
        <f>INDEX(Table6[Column1],MATCH(L4995,Table6[Column2]))</f>
        <v>Youth</v>
      </c>
      <c r="L4995">
        <v>28.620342340000001</v>
      </c>
      <c r="M4995" t="str">
        <f>VLOOKUP(L4995,Table1[],2)</f>
        <v>20 - 29</v>
      </c>
      <c r="N4995" t="str">
        <f>INDEX(Table7[Column1],MATCH(O4995,Table7[Column2]))</f>
        <v>Learning Stage</v>
      </c>
      <c r="O4995">
        <v>2.189514607</v>
      </c>
      <c r="P4995" t="str">
        <f>VLOOKUP(O4995,Table13[],2)</f>
        <v>1 - 5</v>
      </c>
      <c r="Q4995" t="str">
        <f>INDEX(Table8[Column1],MATCH(R4995,Table8[Column2]))</f>
        <v>Scheduled</v>
      </c>
      <c r="R4995">
        <v>0</v>
      </c>
      <c r="S4995">
        <f t="shared" ref="S4995:S5058" si="157">CONVERT(R4995,"hr","day")</f>
        <v>0</v>
      </c>
      <c r="T4995" t="s">
        <v>19</v>
      </c>
    </row>
    <row r="4996" spans="1:20" x14ac:dyDescent="0.25">
      <c r="A4996">
        <v>4995</v>
      </c>
      <c r="B4996" t="s">
        <v>281</v>
      </c>
      <c r="C4996" t="s">
        <v>464</v>
      </c>
      <c r="D4996" t="str">
        <f t="shared" si="156"/>
        <v>Clark Steven</v>
      </c>
      <c r="E4996" t="s">
        <v>22</v>
      </c>
      <c r="F4996" t="s">
        <v>38</v>
      </c>
      <c r="G4996" t="s">
        <v>1060</v>
      </c>
      <c r="H4996" t="s">
        <v>1061</v>
      </c>
      <c r="I4996" t="s">
        <v>38</v>
      </c>
      <c r="J4996" t="s">
        <v>19</v>
      </c>
      <c r="K4996" t="str">
        <f>INDEX(Table6[Column1],MATCH(L4996,Table6[Column2]))</f>
        <v>Adults</v>
      </c>
      <c r="L4996">
        <v>49.07206935</v>
      </c>
      <c r="M4996" t="str">
        <f>VLOOKUP(L4996,Table1[],2)</f>
        <v>40 - 49</v>
      </c>
      <c r="N4996" t="str">
        <f>INDEX(Table7[Column1],MATCH(O4996,Table7[Column2]))</f>
        <v>Learning Stage</v>
      </c>
      <c r="O4996">
        <v>3.9247716100000001</v>
      </c>
      <c r="P4996" t="str">
        <f>VLOOKUP(O4996,Table13[],2)</f>
        <v>1 - 5</v>
      </c>
      <c r="Q4996" t="str">
        <f>INDEX(Table8[Column1],MATCH(R4996,Table8[Column2]))</f>
        <v>Maintained</v>
      </c>
      <c r="R4996">
        <v>56.382505829999999</v>
      </c>
      <c r="S4996">
        <f t="shared" si="157"/>
        <v>2.34927107625</v>
      </c>
      <c r="T4996" t="s">
        <v>19</v>
      </c>
    </row>
    <row r="4997" spans="1:20" x14ac:dyDescent="0.25">
      <c r="A4997">
        <v>4996</v>
      </c>
      <c r="B4997" t="s">
        <v>3601</v>
      </c>
      <c r="C4997" t="s">
        <v>81</v>
      </c>
      <c r="D4997" t="str">
        <f t="shared" si="156"/>
        <v>Montgomery Larry</v>
      </c>
      <c r="E4997" t="s">
        <v>22</v>
      </c>
      <c r="F4997" t="s">
        <v>169</v>
      </c>
      <c r="G4997" t="s">
        <v>17</v>
      </c>
      <c r="H4997" t="s">
        <v>18</v>
      </c>
      <c r="I4997" t="s">
        <v>169</v>
      </c>
      <c r="J4997" t="s">
        <v>19</v>
      </c>
      <c r="K4997" t="str">
        <f>INDEX(Table6[Column1],MATCH(L4997,Table6[Column2]))</f>
        <v>Adults</v>
      </c>
      <c r="L4997">
        <v>40.953493139999999</v>
      </c>
      <c r="M4997" t="str">
        <f>VLOOKUP(L4997,Table1[],2)</f>
        <v>40 - 49</v>
      </c>
      <c r="N4997" t="str">
        <f>INDEX(Table7[Column1],MATCH(O4997,Table7[Column2]))</f>
        <v>Fitting in Stage</v>
      </c>
      <c r="O4997">
        <v>6.4172045710000001</v>
      </c>
      <c r="P4997" t="str">
        <f>VLOOKUP(O4997,Table13[],2)</f>
        <v>6 - 10</v>
      </c>
      <c r="Q4997" t="str">
        <f>INDEX(Table8[Column1],MATCH(R4997,Table8[Column2]))</f>
        <v>Scheduled</v>
      </c>
      <c r="R4997">
        <v>31.322093070000001</v>
      </c>
      <c r="S4997">
        <f t="shared" si="157"/>
        <v>1.30508721125</v>
      </c>
      <c r="T4997" t="s">
        <v>19</v>
      </c>
    </row>
    <row r="4998" spans="1:20" x14ac:dyDescent="0.25">
      <c r="A4998">
        <v>4997</v>
      </c>
      <c r="B4998" t="s">
        <v>4196</v>
      </c>
      <c r="C4998" t="s">
        <v>180</v>
      </c>
      <c r="D4998" t="str">
        <f t="shared" si="156"/>
        <v>Cano Tammy</v>
      </c>
      <c r="E4998" t="s">
        <v>15</v>
      </c>
      <c r="F4998" t="s">
        <v>485</v>
      </c>
      <c r="G4998" t="s">
        <v>17</v>
      </c>
      <c r="H4998" t="s">
        <v>18</v>
      </c>
      <c r="I4998" t="s">
        <v>24</v>
      </c>
      <c r="J4998" t="s">
        <v>19</v>
      </c>
      <c r="K4998" t="str">
        <f>INDEX(Table6[Column1],MATCH(L4998,Table6[Column2]))</f>
        <v>Youth</v>
      </c>
      <c r="L4998">
        <v>23.612267630000002</v>
      </c>
      <c r="M4998" t="str">
        <f>VLOOKUP(L4998,Table1[],2)</f>
        <v>20 - 29</v>
      </c>
      <c r="N4998" t="str">
        <f>INDEX(Table7[Column1],MATCH(O4998,Table7[Column2]))</f>
        <v>Fitting in Stage</v>
      </c>
      <c r="O4998">
        <v>7.5449776550000003</v>
      </c>
      <c r="P4998" t="str">
        <f>VLOOKUP(O4998,Table13[],2)</f>
        <v>6 - 10</v>
      </c>
      <c r="Q4998" t="str">
        <f>INDEX(Table8[Column1],MATCH(R4998,Table8[Column2]))</f>
        <v>Scheduled</v>
      </c>
      <c r="R4998">
        <v>0</v>
      </c>
      <c r="S4998">
        <f t="shared" si="157"/>
        <v>0</v>
      </c>
      <c r="T4998" t="s">
        <v>19</v>
      </c>
    </row>
    <row r="4999" spans="1:20" x14ac:dyDescent="0.25">
      <c r="A4999">
        <v>4998</v>
      </c>
      <c r="B4999" t="s">
        <v>1107</v>
      </c>
      <c r="C4999" t="s">
        <v>365</v>
      </c>
      <c r="D4999" t="str">
        <f t="shared" si="156"/>
        <v>Dixon Edith</v>
      </c>
      <c r="E4999" t="s">
        <v>15</v>
      </c>
      <c r="F4999" t="s">
        <v>38</v>
      </c>
      <c r="G4999" t="s">
        <v>2724</v>
      </c>
      <c r="H4999" t="s">
        <v>1863</v>
      </c>
      <c r="I4999" t="s">
        <v>38</v>
      </c>
      <c r="J4999" t="s">
        <v>19</v>
      </c>
      <c r="K4999" t="str">
        <f>INDEX(Table6[Column1],MATCH(L4999,Table6[Column2]))</f>
        <v>Young Adults</v>
      </c>
      <c r="L4999">
        <v>32.624657499999998</v>
      </c>
      <c r="M4999" t="str">
        <f>VLOOKUP(L4999,Table1[],2)</f>
        <v>30 - 39</v>
      </c>
      <c r="N4999" t="str">
        <f>INDEX(Table7[Column1],MATCH(O4999,Table7[Column2]))</f>
        <v>Fitting in Stage</v>
      </c>
      <c r="O4999">
        <v>8.2187348139999994</v>
      </c>
      <c r="P4999" t="str">
        <f>VLOOKUP(O4999,Table13[],2)</f>
        <v>6 - 10</v>
      </c>
      <c r="Q4999" t="str">
        <f>INDEX(Table8[Column1],MATCH(R4999,Table8[Column2]))</f>
        <v>Scheduled</v>
      </c>
      <c r="R4999">
        <v>0</v>
      </c>
      <c r="S4999">
        <f t="shared" si="157"/>
        <v>0</v>
      </c>
      <c r="T4999" t="s">
        <v>19</v>
      </c>
    </row>
    <row r="5000" spans="1:20" x14ac:dyDescent="0.25">
      <c r="A5000">
        <v>4999</v>
      </c>
      <c r="B5000" t="s">
        <v>143</v>
      </c>
      <c r="C5000" t="s">
        <v>1411</v>
      </c>
      <c r="D5000" t="str">
        <f t="shared" si="156"/>
        <v>Price Carla</v>
      </c>
      <c r="E5000" t="s">
        <v>15</v>
      </c>
      <c r="F5000" t="s">
        <v>439</v>
      </c>
      <c r="G5000" t="s">
        <v>1060</v>
      </c>
      <c r="H5000" t="s">
        <v>1061</v>
      </c>
      <c r="I5000" t="s">
        <v>439</v>
      </c>
      <c r="J5000" t="s">
        <v>19</v>
      </c>
      <c r="K5000" t="str">
        <f>INDEX(Table6[Column1],MATCH(L5000,Table6[Column2]))</f>
        <v>Elders</v>
      </c>
      <c r="L5000">
        <v>53.784004209999999</v>
      </c>
      <c r="M5000" t="str">
        <f>VLOOKUP(L5000,Table1[],2)</f>
        <v>50 - 59</v>
      </c>
      <c r="N5000" t="str">
        <f>INDEX(Table7[Column1],MATCH(O5000,Table7[Column2]))</f>
        <v>Learning Stage</v>
      </c>
      <c r="O5000">
        <v>5.0756610000000002</v>
      </c>
      <c r="P5000" t="str">
        <f>VLOOKUP(O5000,Table13[],2)</f>
        <v>1 - 5</v>
      </c>
      <c r="Q5000" t="str">
        <f>INDEX(Table8[Column1],MATCH(R5000,Table8[Column2]))</f>
        <v>Excused</v>
      </c>
      <c r="R5000">
        <v>139.29061780000001</v>
      </c>
      <c r="S5000">
        <f t="shared" si="157"/>
        <v>5.8037757416666667</v>
      </c>
      <c r="T5000" t="s">
        <v>19</v>
      </c>
    </row>
    <row r="5001" spans="1:20" x14ac:dyDescent="0.25">
      <c r="A5001">
        <v>5000</v>
      </c>
      <c r="B5001" t="s">
        <v>778</v>
      </c>
      <c r="C5001" t="s">
        <v>4197</v>
      </c>
      <c r="D5001" t="str">
        <f t="shared" si="156"/>
        <v>Hayes Florencia</v>
      </c>
      <c r="E5001" t="s">
        <v>15</v>
      </c>
      <c r="F5001" t="s">
        <v>369</v>
      </c>
      <c r="G5001" t="s">
        <v>611</v>
      </c>
      <c r="H5001" t="s">
        <v>612</v>
      </c>
      <c r="I5001" t="s">
        <v>369</v>
      </c>
      <c r="J5001" t="s">
        <v>19</v>
      </c>
      <c r="K5001" t="str">
        <f>INDEX(Table6[Column1],MATCH(L5001,Table6[Column2]))</f>
        <v>Adults</v>
      </c>
      <c r="L5001">
        <v>45.23837967</v>
      </c>
      <c r="M5001" t="str">
        <f>VLOOKUP(L5001,Table1[],2)</f>
        <v>40 - 49</v>
      </c>
      <c r="N5001" t="str">
        <f>INDEX(Table7[Column1],MATCH(O5001,Table7[Column2]))</f>
        <v>Learning Stage</v>
      </c>
      <c r="O5001">
        <v>4.1027245590000003</v>
      </c>
      <c r="P5001" t="str">
        <f>VLOOKUP(O5001,Table13[],2)</f>
        <v>1 - 5</v>
      </c>
      <c r="Q5001" t="str">
        <f>INDEX(Table8[Column1],MATCH(R5001,Table8[Column2]))</f>
        <v>Habitual</v>
      </c>
      <c r="R5001">
        <v>96.637853770000007</v>
      </c>
      <c r="S5001">
        <f t="shared" si="157"/>
        <v>4.0265772404166666</v>
      </c>
      <c r="T5001" t="s">
        <v>19</v>
      </c>
    </row>
    <row r="5002" spans="1:20" x14ac:dyDescent="0.25">
      <c r="A5002">
        <v>5001</v>
      </c>
      <c r="B5002" t="s">
        <v>436</v>
      </c>
      <c r="C5002" t="s">
        <v>2373</v>
      </c>
      <c r="D5002" t="str">
        <f t="shared" si="156"/>
        <v>Bennett Phyllis</v>
      </c>
      <c r="E5002" t="s">
        <v>15</v>
      </c>
      <c r="F5002" t="s">
        <v>176</v>
      </c>
      <c r="G5002" t="s">
        <v>2305</v>
      </c>
      <c r="H5002" t="s">
        <v>1826</v>
      </c>
      <c r="I5002" t="s">
        <v>134</v>
      </c>
      <c r="J5002" t="s">
        <v>19</v>
      </c>
      <c r="K5002" t="str">
        <f>INDEX(Table6[Column1],MATCH(L5002,Table6[Column2]))</f>
        <v>Young Adults</v>
      </c>
      <c r="L5002">
        <v>34.821551229999997</v>
      </c>
      <c r="M5002" t="str">
        <f>VLOOKUP(L5002,Table1[],2)</f>
        <v>30 - 39</v>
      </c>
      <c r="N5002" t="str">
        <f>INDEX(Table7[Column1],MATCH(O5002,Table7[Column2]))</f>
        <v>Learning Stage</v>
      </c>
      <c r="O5002">
        <v>3.9394391959999999</v>
      </c>
      <c r="P5002" t="str">
        <f>VLOOKUP(O5002,Table13[],2)</f>
        <v>1 - 5</v>
      </c>
      <c r="Q5002" t="str">
        <f>INDEX(Table8[Column1],MATCH(R5002,Table8[Column2]))</f>
        <v>Maintained</v>
      </c>
      <c r="R5002">
        <v>69.228919860000005</v>
      </c>
      <c r="S5002">
        <f t="shared" si="157"/>
        <v>2.8845383275000005</v>
      </c>
      <c r="T5002" t="s">
        <v>19</v>
      </c>
    </row>
    <row r="5003" spans="1:20" x14ac:dyDescent="0.25">
      <c r="A5003">
        <v>5002</v>
      </c>
      <c r="B5003" t="s">
        <v>4198</v>
      </c>
      <c r="C5003" t="s">
        <v>3600</v>
      </c>
      <c r="D5003" t="str">
        <f t="shared" si="156"/>
        <v>Ohler Hulda</v>
      </c>
      <c r="E5003" t="s">
        <v>15</v>
      </c>
      <c r="F5003" t="s">
        <v>369</v>
      </c>
      <c r="G5003" t="s">
        <v>611</v>
      </c>
      <c r="H5003" t="s">
        <v>612</v>
      </c>
      <c r="I5003" t="s">
        <v>369</v>
      </c>
      <c r="J5003" t="s">
        <v>19</v>
      </c>
      <c r="K5003" t="str">
        <f>INDEX(Table6[Column1],MATCH(L5003,Table6[Column2]))</f>
        <v>Young Adults</v>
      </c>
      <c r="L5003">
        <v>35.521881239999999</v>
      </c>
      <c r="M5003" t="str">
        <f>VLOOKUP(L5003,Table1[],2)</f>
        <v>30 - 39</v>
      </c>
      <c r="N5003" t="str">
        <f>INDEX(Table7[Column1],MATCH(O5003,Table7[Column2]))</f>
        <v>Learning Stage</v>
      </c>
      <c r="O5003">
        <v>3.8708654839999999</v>
      </c>
      <c r="P5003" t="str">
        <f>VLOOKUP(O5003,Table13[],2)</f>
        <v>1 - 5</v>
      </c>
      <c r="Q5003" t="str">
        <f>INDEX(Table8[Column1],MATCH(R5003,Table8[Column2]))</f>
        <v>Scheduled</v>
      </c>
      <c r="R5003">
        <v>39.830797789999998</v>
      </c>
      <c r="S5003">
        <f t="shared" si="157"/>
        <v>1.6596165745833331</v>
      </c>
      <c r="T5003" t="s">
        <v>19</v>
      </c>
    </row>
    <row r="5004" spans="1:20" x14ac:dyDescent="0.25">
      <c r="A5004">
        <v>5003</v>
      </c>
      <c r="B5004" t="s">
        <v>422</v>
      </c>
      <c r="C5004" t="s">
        <v>4199</v>
      </c>
      <c r="D5004" t="str">
        <f t="shared" si="156"/>
        <v>Peterson Denna</v>
      </c>
      <c r="E5004" t="s">
        <v>15</v>
      </c>
      <c r="F5004" t="s">
        <v>134</v>
      </c>
      <c r="G5004" t="s">
        <v>17</v>
      </c>
      <c r="H5004" t="s">
        <v>18</v>
      </c>
      <c r="I5004" t="s">
        <v>134</v>
      </c>
      <c r="J5004" t="s">
        <v>19</v>
      </c>
      <c r="K5004" t="str">
        <f>INDEX(Table6[Column1],MATCH(L5004,Table6[Column2]))</f>
        <v>Adults</v>
      </c>
      <c r="L5004">
        <v>43.662481030000002</v>
      </c>
      <c r="M5004" t="str">
        <f>VLOOKUP(L5004,Table1[],2)</f>
        <v>40 - 49</v>
      </c>
      <c r="N5004" t="str">
        <f>INDEX(Table7[Column1],MATCH(O5004,Table7[Column2]))</f>
        <v>Learning Stage</v>
      </c>
      <c r="O5004">
        <v>3.678131204</v>
      </c>
      <c r="P5004" t="str">
        <f>VLOOKUP(O5004,Table13[],2)</f>
        <v>1 - 5</v>
      </c>
      <c r="Q5004" t="str">
        <f>INDEX(Table8[Column1],MATCH(R5004,Table8[Column2]))</f>
        <v>Habitual</v>
      </c>
      <c r="R5004">
        <v>87.085266239999996</v>
      </c>
      <c r="S5004">
        <f t="shared" si="157"/>
        <v>3.6285527599999998</v>
      </c>
      <c r="T5004" t="s">
        <v>19</v>
      </c>
    </row>
    <row r="5005" spans="1:20" x14ac:dyDescent="0.25">
      <c r="A5005">
        <v>5004</v>
      </c>
      <c r="B5005" t="s">
        <v>721</v>
      </c>
      <c r="C5005" t="s">
        <v>308</v>
      </c>
      <c r="D5005" t="str">
        <f t="shared" si="156"/>
        <v>Walker Maria</v>
      </c>
      <c r="E5005" t="s">
        <v>15</v>
      </c>
      <c r="F5005" t="s">
        <v>255</v>
      </c>
      <c r="G5005" t="s">
        <v>17</v>
      </c>
      <c r="H5005" t="s">
        <v>18</v>
      </c>
      <c r="I5005" t="s">
        <v>107</v>
      </c>
      <c r="J5005" t="s">
        <v>19</v>
      </c>
      <c r="K5005" t="str">
        <f>INDEX(Table6[Column1],MATCH(L5005,Table6[Column2]))</f>
        <v>Young Adults</v>
      </c>
      <c r="L5005">
        <v>33.812477289999997</v>
      </c>
      <c r="M5005" t="str">
        <f>VLOOKUP(L5005,Table1[],2)</f>
        <v>30 - 39</v>
      </c>
      <c r="N5005" t="str">
        <f>INDEX(Table7[Column1],MATCH(O5005,Table7[Column2]))</f>
        <v>Learning Stage</v>
      </c>
      <c r="O5005">
        <v>2.7951671849999999</v>
      </c>
      <c r="P5005" t="str">
        <f>VLOOKUP(O5005,Table13[],2)</f>
        <v>1 - 5</v>
      </c>
      <c r="Q5005" t="str">
        <f>INDEX(Table8[Column1],MATCH(R5005,Table8[Column2]))</f>
        <v>Scheduled</v>
      </c>
      <c r="R5005">
        <v>35.212793159999997</v>
      </c>
      <c r="S5005">
        <f t="shared" si="157"/>
        <v>1.4671997149999998</v>
      </c>
      <c r="T5005" t="s">
        <v>19</v>
      </c>
    </row>
    <row r="5006" spans="1:20" x14ac:dyDescent="0.25">
      <c r="A5006">
        <v>5005</v>
      </c>
      <c r="B5006" t="s">
        <v>4200</v>
      </c>
      <c r="C5006" t="s">
        <v>989</v>
      </c>
      <c r="D5006" t="str">
        <f t="shared" si="156"/>
        <v>Presnell Spencer</v>
      </c>
      <c r="E5006" t="s">
        <v>22</v>
      </c>
      <c r="F5006" t="s">
        <v>127</v>
      </c>
      <c r="G5006" t="s">
        <v>2305</v>
      </c>
      <c r="H5006" t="s">
        <v>1826</v>
      </c>
      <c r="I5006" t="s">
        <v>127</v>
      </c>
      <c r="J5006" t="s">
        <v>19</v>
      </c>
      <c r="K5006" t="str">
        <f>INDEX(Table6[Column1],MATCH(L5006,Table6[Column2]))</f>
        <v>Young Adults</v>
      </c>
      <c r="L5006">
        <v>36.476307630000001</v>
      </c>
      <c r="M5006" t="str">
        <f>VLOOKUP(L5006,Table1[],2)</f>
        <v>30 - 39</v>
      </c>
      <c r="N5006" t="str">
        <f>INDEX(Table7[Column1],MATCH(O5006,Table7[Column2]))</f>
        <v>Fitting in Stage</v>
      </c>
      <c r="O5006">
        <v>6.2571163639999998</v>
      </c>
      <c r="P5006" t="str">
        <f>VLOOKUP(O5006,Table13[],2)</f>
        <v>6 - 10</v>
      </c>
      <c r="Q5006" t="str">
        <f>INDEX(Table8[Column1],MATCH(R5006,Table8[Column2]))</f>
        <v>Scheduled</v>
      </c>
      <c r="R5006">
        <v>10.11962042</v>
      </c>
      <c r="S5006">
        <f t="shared" si="157"/>
        <v>0.42165085083333331</v>
      </c>
      <c r="T5006" t="s">
        <v>19</v>
      </c>
    </row>
    <row r="5007" spans="1:20" x14ac:dyDescent="0.25">
      <c r="A5007">
        <v>5006</v>
      </c>
      <c r="B5007" t="s">
        <v>1224</v>
      </c>
      <c r="C5007" t="s">
        <v>1146</v>
      </c>
      <c r="D5007" t="str">
        <f t="shared" si="156"/>
        <v>Swain Shirley</v>
      </c>
      <c r="E5007" t="s">
        <v>15</v>
      </c>
      <c r="F5007" t="s">
        <v>107</v>
      </c>
      <c r="G5007" t="s">
        <v>17</v>
      </c>
      <c r="H5007" t="s">
        <v>18</v>
      </c>
      <c r="I5007" t="s">
        <v>107</v>
      </c>
      <c r="J5007" t="s">
        <v>19</v>
      </c>
      <c r="K5007" t="str">
        <f>INDEX(Table6[Column1],MATCH(L5007,Table6[Column2]))</f>
        <v>Elders</v>
      </c>
      <c r="L5007">
        <v>51.247217059999997</v>
      </c>
      <c r="M5007" t="str">
        <f>VLOOKUP(L5007,Table1[],2)</f>
        <v>50 - 59</v>
      </c>
      <c r="N5007" t="str">
        <f>INDEX(Table7[Column1],MATCH(O5007,Table7[Column2]))</f>
        <v>Fitting in Stage</v>
      </c>
      <c r="O5007">
        <v>6.0631989590000002</v>
      </c>
      <c r="P5007" t="str">
        <f>VLOOKUP(O5007,Table13[],2)</f>
        <v>6 - 10</v>
      </c>
      <c r="Q5007" t="str">
        <f>INDEX(Table8[Column1],MATCH(R5007,Table8[Column2]))</f>
        <v>Habitual</v>
      </c>
      <c r="R5007">
        <v>105.38254980000001</v>
      </c>
      <c r="S5007">
        <f t="shared" si="157"/>
        <v>4.3909395750000009</v>
      </c>
      <c r="T5007" t="s">
        <v>19</v>
      </c>
    </row>
    <row r="5008" spans="1:20" x14ac:dyDescent="0.25">
      <c r="A5008">
        <v>5007</v>
      </c>
      <c r="B5008" t="s">
        <v>200</v>
      </c>
      <c r="C5008" t="s">
        <v>144</v>
      </c>
      <c r="D5008" t="str">
        <f t="shared" si="156"/>
        <v>White David</v>
      </c>
      <c r="E5008" t="s">
        <v>22</v>
      </c>
      <c r="F5008" t="s">
        <v>1472</v>
      </c>
      <c r="G5008" t="s">
        <v>1872</v>
      </c>
      <c r="H5008" t="s">
        <v>612</v>
      </c>
      <c r="I5008" t="s">
        <v>1472</v>
      </c>
      <c r="J5008" t="s">
        <v>19</v>
      </c>
      <c r="K5008" t="str">
        <f>INDEX(Table6[Column1],MATCH(L5008,Table6[Column2]))</f>
        <v>Adults</v>
      </c>
      <c r="L5008">
        <v>44.62567078</v>
      </c>
      <c r="M5008" t="str">
        <f>VLOOKUP(L5008,Table1[],2)</f>
        <v>40 - 49</v>
      </c>
      <c r="N5008" t="str">
        <f>INDEX(Table7[Column1],MATCH(O5008,Table7[Column2]))</f>
        <v>Learning Stage</v>
      </c>
      <c r="O5008">
        <v>3.2474303689999999</v>
      </c>
      <c r="P5008" t="str">
        <f>VLOOKUP(O5008,Table13[],2)</f>
        <v>1 - 5</v>
      </c>
      <c r="Q5008" t="str">
        <f>INDEX(Table8[Column1],MATCH(R5008,Table8[Column2]))</f>
        <v>Habitual</v>
      </c>
      <c r="R5008">
        <v>100.10883509999999</v>
      </c>
      <c r="S5008">
        <f t="shared" si="157"/>
        <v>4.1712014625</v>
      </c>
      <c r="T5008" t="s">
        <v>19</v>
      </c>
    </row>
    <row r="5009" spans="1:20" x14ac:dyDescent="0.25">
      <c r="A5009">
        <v>5008</v>
      </c>
      <c r="B5009" t="s">
        <v>4201</v>
      </c>
      <c r="C5009" t="s">
        <v>1397</v>
      </c>
      <c r="D5009" t="str">
        <f t="shared" si="156"/>
        <v>Phipps Neil</v>
      </c>
      <c r="E5009" t="s">
        <v>22</v>
      </c>
      <c r="F5009" t="s">
        <v>38</v>
      </c>
      <c r="G5009" t="s">
        <v>1060</v>
      </c>
      <c r="H5009" t="s">
        <v>1061</v>
      </c>
      <c r="I5009" t="s">
        <v>38</v>
      </c>
      <c r="J5009" t="s">
        <v>19</v>
      </c>
      <c r="K5009" t="str">
        <f>INDEX(Table6[Column1],MATCH(L5009,Table6[Column2]))</f>
        <v>Young Adults</v>
      </c>
      <c r="L5009">
        <v>36.27188246</v>
      </c>
      <c r="M5009" t="str">
        <f>VLOOKUP(L5009,Table1[],2)</f>
        <v>30 - 39</v>
      </c>
      <c r="N5009" t="str">
        <f>INDEX(Table7[Column1],MATCH(O5009,Table7[Column2]))</f>
        <v>Learning Stage</v>
      </c>
      <c r="O5009">
        <v>5.788574648</v>
      </c>
      <c r="P5009" t="str">
        <f>VLOOKUP(O5009,Table13[],2)</f>
        <v>1 - 5</v>
      </c>
      <c r="Q5009" t="str">
        <f>INDEX(Table8[Column1],MATCH(R5009,Table8[Column2]))</f>
        <v>Scheduled</v>
      </c>
      <c r="R5009">
        <v>15.810804429999999</v>
      </c>
      <c r="S5009">
        <f t="shared" si="157"/>
        <v>0.65878351791666667</v>
      </c>
      <c r="T5009" t="s">
        <v>19</v>
      </c>
    </row>
    <row r="5010" spans="1:20" x14ac:dyDescent="0.25">
      <c r="A5010">
        <v>5009</v>
      </c>
      <c r="B5010" t="s">
        <v>2479</v>
      </c>
      <c r="C5010" t="s">
        <v>4202</v>
      </c>
      <c r="D5010" t="str">
        <f t="shared" si="156"/>
        <v>Bigler Mabel</v>
      </c>
      <c r="E5010" t="s">
        <v>15</v>
      </c>
      <c r="F5010" t="s">
        <v>107</v>
      </c>
      <c r="G5010" t="s">
        <v>2305</v>
      </c>
      <c r="H5010" t="s">
        <v>1826</v>
      </c>
      <c r="I5010" t="s">
        <v>107</v>
      </c>
      <c r="J5010" t="s">
        <v>19</v>
      </c>
      <c r="K5010" t="str">
        <f>INDEX(Table6[Column1],MATCH(L5010,Table6[Column2]))</f>
        <v>Adults</v>
      </c>
      <c r="L5010">
        <v>45.185662610000001</v>
      </c>
      <c r="M5010" t="str">
        <f>VLOOKUP(L5010,Table1[],2)</f>
        <v>40 - 49</v>
      </c>
      <c r="N5010" t="str">
        <f>INDEX(Table7[Column1],MATCH(O5010,Table7[Column2]))</f>
        <v>Fitting in Stage</v>
      </c>
      <c r="O5010">
        <v>6.6501441120000004</v>
      </c>
      <c r="P5010" t="str">
        <f>VLOOKUP(O5010,Table13[],2)</f>
        <v>6 - 10</v>
      </c>
      <c r="Q5010" t="str">
        <f>INDEX(Table8[Column1],MATCH(R5010,Table8[Column2]))</f>
        <v>Maintained</v>
      </c>
      <c r="R5010">
        <v>77.686928839999993</v>
      </c>
      <c r="S5010">
        <f t="shared" si="157"/>
        <v>3.2369553683333327</v>
      </c>
      <c r="T5010" t="s">
        <v>19</v>
      </c>
    </row>
    <row r="5011" spans="1:20" x14ac:dyDescent="0.25">
      <c r="A5011">
        <v>5010</v>
      </c>
      <c r="B5011" t="s">
        <v>4203</v>
      </c>
      <c r="C5011" t="s">
        <v>1030</v>
      </c>
      <c r="D5011" t="str">
        <f t="shared" si="156"/>
        <v>Fay Kristen</v>
      </c>
      <c r="E5011" t="s">
        <v>15</v>
      </c>
      <c r="F5011" t="s">
        <v>38</v>
      </c>
      <c r="G5011" t="s">
        <v>2724</v>
      </c>
      <c r="H5011" t="s">
        <v>1863</v>
      </c>
      <c r="I5011" t="s">
        <v>38</v>
      </c>
      <c r="J5011" t="s">
        <v>19</v>
      </c>
      <c r="K5011" t="str">
        <f>INDEX(Table6[Column1],MATCH(L5011,Table6[Column2]))</f>
        <v>Young Adults</v>
      </c>
      <c r="L5011">
        <v>34.328025240000002</v>
      </c>
      <c r="M5011" t="str">
        <f>VLOOKUP(L5011,Table1[],2)</f>
        <v>30 - 39</v>
      </c>
      <c r="N5011" t="str">
        <f>INDEX(Table7[Column1],MATCH(O5011,Table7[Column2]))</f>
        <v>Learning Stage</v>
      </c>
      <c r="O5011">
        <v>5.1779810829999997</v>
      </c>
      <c r="P5011" t="str">
        <f>VLOOKUP(O5011,Table13[],2)</f>
        <v>1 - 5</v>
      </c>
      <c r="Q5011" t="str">
        <f>INDEX(Table8[Column1],MATCH(R5011,Table8[Column2]))</f>
        <v>Scheduled</v>
      </c>
      <c r="R5011">
        <v>0</v>
      </c>
      <c r="S5011">
        <f t="shared" si="157"/>
        <v>0</v>
      </c>
      <c r="T5011" t="s">
        <v>19</v>
      </c>
    </row>
    <row r="5012" spans="1:20" x14ac:dyDescent="0.25">
      <c r="A5012">
        <v>5011</v>
      </c>
      <c r="B5012" t="s">
        <v>4204</v>
      </c>
      <c r="C5012" t="s">
        <v>2701</v>
      </c>
      <c r="D5012" t="str">
        <f t="shared" si="156"/>
        <v>Copley Jerome</v>
      </c>
      <c r="E5012" t="s">
        <v>22</v>
      </c>
      <c r="F5012" t="s">
        <v>100</v>
      </c>
      <c r="G5012" t="s">
        <v>2305</v>
      </c>
      <c r="H5012" t="s">
        <v>1826</v>
      </c>
      <c r="I5012" t="s">
        <v>101</v>
      </c>
      <c r="J5012" t="s">
        <v>19</v>
      </c>
      <c r="K5012" t="str">
        <f>INDEX(Table6[Column1],MATCH(L5012,Table6[Column2]))</f>
        <v>Elders</v>
      </c>
      <c r="L5012">
        <v>52.271455449999998</v>
      </c>
      <c r="M5012" t="str">
        <f>VLOOKUP(L5012,Table1[],2)</f>
        <v>50 - 59</v>
      </c>
      <c r="N5012" t="str">
        <f>INDEX(Table7[Column1],MATCH(O5012,Table7[Column2]))</f>
        <v>Learning Stage</v>
      </c>
      <c r="O5012">
        <v>3.915386281</v>
      </c>
      <c r="P5012" t="str">
        <f>VLOOKUP(O5012,Table13[],2)</f>
        <v>1 - 5</v>
      </c>
      <c r="Q5012" t="str">
        <f>INDEX(Table8[Column1],MATCH(R5012,Table8[Column2]))</f>
        <v>Habitual</v>
      </c>
      <c r="R5012">
        <v>110.7260368</v>
      </c>
      <c r="S5012">
        <f t="shared" si="157"/>
        <v>4.6135848666666668</v>
      </c>
      <c r="T5012" t="s">
        <v>19</v>
      </c>
    </row>
    <row r="5013" spans="1:20" x14ac:dyDescent="0.25">
      <c r="A5013">
        <v>5012</v>
      </c>
      <c r="B5013" t="s">
        <v>4205</v>
      </c>
      <c r="C5013" t="s">
        <v>196</v>
      </c>
      <c r="D5013" t="str">
        <f t="shared" si="156"/>
        <v>Rumley Carol</v>
      </c>
      <c r="E5013" t="s">
        <v>15</v>
      </c>
      <c r="F5013" t="s">
        <v>232</v>
      </c>
      <c r="G5013" t="s">
        <v>2305</v>
      </c>
      <c r="H5013" t="s">
        <v>1826</v>
      </c>
      <c r="I5013" t="s">
        <v>169</v>
      </c>
      <c r="J5013" t="s">
        <v>19</v>
      </c>
      <c r="K5013" t="str">
        <f>INDEX(Table6[Column1],MATCH(L5013,Table6[Column2]))</f>
        <v>Adults</v>
      </c>
      <c r="L5013">
        <v>44.557358579999999</v>
      </c>
      <c r="M5013" t="str">
        <f>VLOOKUP(L5013,Table1[],2)</f>
        <v>40 - 49</v>
      </c>
      <c r="N5013" t="str">
        <f>INDEX(Table7[Column1],MATCH(O5013,Table7[Column2]))</f>
        <v>Learning Stage</v>
      </c>
      <c r="O5013">
        <v>5.9237074319999996</v>
      </c>
      <c r="P5013" t="str">
        <f>VLOOKUP(O5013,Table13[],2)</f>
        <v>1 - 5</v>
      </c>
      <c r="Q5013" t="str">
        <f>INDEX(Table8[Column1],MATCH(R5013,Table8[Column2]))</f>
        <v>Maintained</v>
      </c>
      <c r="R5013">
        <v>73.918000180000007</v>
      </c>
      <c r="S5013">
        <f t="shared" si="157"/>
        <v>3.0799166741666673</v>
      </c>
      <c r="T5013" t="s">
        <v>19</v>
      </c>
    </row>
    <row r="5014" spans="1:20" x14ac:dyDescent="0.25">
      <c r="A5014">
        <v>5013</v>
      </c>
      <c r="B5014" t="s">
        <v>2559</v>
      </c>
      <c r="C5014" t="s">
        <v>93</v>
      </c>
      <c r="D5014" t="str">
        <f t="shared" si="156"/>
        <v>Diaz William</v>
      </c>
      <c r="E5014" t="s">
        <v>22</v>
      </c>
      <c r="F5014" t="s">
        <v>95</v>
      </c>
      <c r="G5014" t="s">
        <v>17</v>
      </c>
      <c r="H5014" t="s">
        <v>18</v>
      </c>
      <c r="I5014" t="s">
        <v>87</v>
      </c>
      <c r="J5014" t="s">
        <v>19</v>
      </c>
      <c r="K5014" t="str">
        <f>INDEX(Table6[Column1],MATCH(L5014,Table6[Column2]))</f>
        <v>Youth</v>
      </c>
      <c r="L5014">
        <v>26.735233099999999</v>
      </c>
      <c r="M5014" t="str">
        <f>VLOOKUP(L5014,Table1[],2)</f>
        <v>20 - 29</v>
      </c>
      <c r="N5014" t="str">
        <f>INDEX(Table7[Column1],MATCH(O5014,Table7[Column2]))</f>
        <v>Learning Stage</v>
      </c>
      <c r="O5014">
        <v>5.8640623249999999</v>
      </c>
      <c r="P5014" t="str">
        <f>VLOOKUP(O5014,Table13[],2)</f>
        <v>1 - 5</v>
      </c>
      <c r="Q5014" t="str">
        <f>INDEX(Table8[Column1],MATCH(R5014,Table8[Column2]))</f>
        <v>Scheduled</v>
      </c>
      <c r="R5014">
        <v>0</v>
      </c>
      <c r="S5014">
        <f t="shared" si="157"/>
        <v>0</v>
      </c>
      <c r="T5014" t="s">
        <v>19</v>
      </c>
    </row>
    <row r="5015" spans="1:20" x14ac:dyDescent="0.25">
      <c r="A5015">
        <v>5014</v>
      </c>
      <c r="B5015" t="s">
        <v>4206</v>
      </c>
      <c r="C5015" t="s">
        <v>4207</v>
      </c>
      <c r="D5015" t="str">
        <f t="shared" si="156"/>
        <v>Arias Rosanne</v>
      </c>
      <c r="E5015" t="s">
        <v>15</v>
      </c>
      <c r="F5015" t="s">
        <v>788</v>
      </c>
      <c r="G5015" t="s">
        <v>2305</v>
      </c>
      <c r="H5015" t="s">
        <v>1826</v>
      </c>
      <c r="I5015" t="s">
        <v>788</v>
      </c>
      <c r="J5015" t="s">
        <v>19</v>
      </c>
      <c r="K5015" t="str">
        <f>INDEX(Table6[Column1],MATCH(L5015,Table6[Column2]))</f>
        <v>Adults</v>
      </c>
      <c r="L5015">
        <v>45.718985359999998</v>
      </c>
      <c r="M5015" t="str">
        <f>VLOOKUP(L5015,Table1[],2)</f>
        <v>40 - 49</v>
      </c>
      <c r="N5015" t="str">
        <f>INDEX(Table7[Column1],MATCH(O5015,Table7[Column2]))</f>
        <v>Fitting in Stage</v>
      </c>
      <c r="O5015">
        <v>6.3828655120000004</v>
      </c>
      <c r="P5015" t="str">
        <f>VLOOKUP(O5015,Table13[],2)</f>
        <v>6 - 10</v>
      </c>
      <c r="Q5015" t="str">
        <f>INDEX(Table8[Column1],MATCH(R5015,Table8[Column2]))</f>
        <v>Maintained</v>
      </c>
      <c r="R5015">
        <v>67.544231269999997</v>
      </c>
      <c r="S5015">
        <f t="shared" si="157"/>
        <v>2.8143429695833331</v>
      </c>
      <c r="T5015" t="s">
        <v>19</v>
      </c>
    </row>
    <row r="5016" spans="1:20" x14ac:dyDescent="0.25">
      <c r="A5016">
        <v>5015</v>
      </c>
      <c r="B5016" t="s">
        <v>4208</v>
      </c>
      <c r="C5016" t="s">
        <v>480</v>
      </c>
      <c r="D5016" t="str">
        <f t="shared" si="156"/>
        <v>Ely Heather</v>
      </c>
      <c r="E5016" t="s">
        <v>15</v>
      </c>
      <c r="F5016" t="s">
        <v>1116</v>
      </c>
      <c r="G5016" t="s">
        <v>17</v>
      </c>
      <c r="H5016" t="s">
        <v>18</v>
      </c>
      <c r="I5016" t="s">
        <v>87</v>
      </c>
      <c r="J5016" t="s">
        <v>19</v>
      </c>
      <c r="K5016" t="str">
        <f>INDEX(Table6[Column1],MATCH(L5016,Table6[Column2]))</f>
        <v>Young Adults</v>
      </c>
      <c r="L5016">
        <v>34.202727250000002</v>
      </c>
      <c r="M5016" t="str">
        <f>VLOOKUP(L5016,Table1[],2)</f>
        <v>30 - 39</v>
      </c>
      <c r="N5016" t="str">
        <f>INDEX(Table7[Column1],MATCH(O5016,Table7[Column2]))</f>
        <v>Learning Stage</v>
      </c>
      <c r="O5016">
        <v>3.8137193530000002</v>
      </c>
      <c r="P5016" t="str">
        <f>VLOOKUP(O5016,Table13[],2)</f>
        <v>1 - 5</v>
      </c>
      <c r="Q5016" t="str">
        <f>INDEX(Table8[Column1],MATCH(R5016,Table8[Column2]))</f>
        <v>Maintained</v>
      </c>
      <c r="R5016">
        <v>60.967367520000003</v>
      </c>
      <c r="S5016">
        <f t="shared" si="157"/>
        <v>2.54030698</v>
      </c>
      <c r="T5016" t="s">
        <v>19</v>
      </c>
    </row>
    <row r="5017" spans="1:20" x14ac:dyDescent="0.25">
      <c r="A5017">
        <v>5016</v>
      </c>
      <c r="B5017" t="s">
        <v>2482</v>
      </c>
      <c r="C5017" t="s">
        <v>1549</v>
      </c>
      <c r="D5017" t="str">
        <f t="shared" si="156"/>
        <v>Moss Benjamin</v>
      </c>
      <c r="E5017" t="s">
        <v>22</v>
      </c>
      <c r="F5017" t="s">
        <v>57</v>
      </c>
      <c r="G5017" t="s">
        <v>17</v>
      </c>
      <c r="H5017" t="s">
        <v>18</v>
      </c>
      <c r="I5017" t="s">
        <v>57</v>
      </c>
      <c r="J5017" t="s">
        <v>19</v>
      </c>
      <c r="K5017" t="str">
        <f>INDEX(Table6[Column1],MATCH(L5017,Table6[Column2]))</f>
        <v>Adults</v>
      </c>
      <c r="L5017">
        <v>42.03307788</v>
      </c>
      <c r="M5017" t="str">
        <f>VLOOKUP(L5017,Table1[],2)</f>
        <v>40 - 49</v>
      </c>
      <c r="N5017" t="str">
        <f>INDEX(Table7[Column1],MATCH(O5017,Table7[Column2]))</f>
        <v>Fitting in Stage</v>
      </c>
      <c r="O5017">
        <v>6.4435038110000002</v>
      </c>
      <c r="P5017" t="str">
        <f>VLOOKUP(O5017,Table13[],2)</f>
        <v>6 - 10</v>
      </c>
      <c r="Q5017" t="str">
        <f>INDEX(Table8[Column1],MATCH(R5017,Table8[Column2]))</f>
        <v>Maintained</v>
      </c>
      <c r="R5017">
        <v>62.251068930000002</v>
      </c>
      <c r="S5017">
        <f t="shared" si="157"/>
        <v>2.5937945387500001</v>
      </c>
      <c r="T5017" t="s">
        <v>19</v>
      </c>
    </row>
    <row r="5018" spans="1:20" x14ac:dyDescent="0.25">
      <c r="A5018">
        <v>5017</v>
      </c>
      <c r="B5018" t="s">
        <v>3182</v>
      </c>
      <c r="C5018" t="s">
        <v>1105</v>
      </c>
      <c r="D5018" t="str">
        <f t="shared" si="156"/>
        <v>Guillen Mark</v>
      </c>
      <c r="E5018" t="s">
        <v>22</v>
      </c>
      <c r="F5018" t="s">
        <v>38</v>
      </c>
      <c r="G5018" t="s">
        <v>611</v>
      </c>
      <c r="H5018" t="s">
        <v>612</v>
      </c>
      <c r="I5018" t="s">
        <v>38</v>
      </c>
      <c r="J5018" t="s">
        <v>19</v>
      </c>
      <c r="K5018" t="str">
        <f>INDEX(Table6[Column1],MATCH(L5018,Table6[Column2]))</f>
        <v>Adults</v>
      </c>
      <c r="L5018">
        <v>46.587283030000002</v>
      </c>
      <c r="M5018" t="str">
        <f>VLOOKUP(L5018,Table1[],2)</f>
        <v>40 - 49</v>
      </c>
      <c r="N5018" t="str">
        <f>INDEX(Table7[Column1],MATCH(O5018,Table7[Column2]))</f>
        <v>Learning Stage</v>
      </c>
      <c r="O5018">
        <v>5.400090187</v>
      </c>
      <c r="P5018" t="str">
        <f>VLOOKUP(O5018,Table13[],2)</f>
        <v>1 - 5</v>
      </c>
      <c r="Q5018" t="str">
        <f>INDEX(Table8[Column1],MATCH(R5018,Table8[Column2]))</f>
        <v>Maintained</v>
      </c>
      <c r="R5018">
        <v>51.530823380000001</v>
      </c>
      <c r="S5018">
        <f t="shared" si="157"/>
        <v>2.1471176408333332</v>
      </c>
      <c r="T5018" t="s">
        <v>19</v>
      </c>
    </row>
    <row r="5019" spans="1:20" x14ac:dyDescent="0.25">
      <c r="A5019">
        <v>5018</v>
      </c>
      <c r="B5019" t="s">
        <v>4209</v>
      </c>
      <c r="C5019" t="s">
        <v>1069</v>
      </c>
      <c r="D5019" t="str">
        <f t="shared" si="156"/>
        <v>Holtz Annie</v>
      </c>
      <c r="E5019" t="s">
        <v>15</v>
      </c>
      <c r="F5019" t="s">
        <v>1159</v>
      </c>
      <c r="G5019" t="s">
        <v>17</v>
      </c>
      <c r="H5019" t="s">
        <v>18</v>
      </c>
      <c r="I5019" t="s">
        <v>1159</v>
      </c>
      <c r="J5019" t="s">
        <v>19</v>
      </c>
      <c r="K5019" t="str">
        <f>INDEX(Table6[Column1],MATCH(L5019,Table6[Column2]))</f>
        <v>Adults</v>
      </c>
      <c r="L5019">
        <v>40.613738439999999</v>
      </c>
      <c r="M5019" t="str">
        <f>VLOOKUP(L5019,Table1[],2)</f>
        <v>40 - 49</v>
      </c>
      <c r="N5019" t="str">
        <f>INDEX(Table7[Column1],MATCH(O5019,Table7[Column2]))</f>
        <v>Learning Stage</v>
      </c>
      <c r="O5019">
        <v>4.6141521020000003</v>
      </c>
      <c r="P5019" t="str">
        <f>VLOOKUP(O5019,Table13[],2)</f>
        <v>1 - 5</v>
      </c>
      <c r="Q5019" t="str">
        <f>INDEX(Table8[Column1],MATCH(R5019,Table8[Column2]))</f>
        <v>Scheduled</v>
      </c>
      <c r="R5019">
        <v>12.385091190000001</v>
      </c>
      <c r="S5019">
        <f t="shared" si="157"/>
        <v>0.51604546625000003</v>
      </c>
      <c r="T5019" t="s">
        <v>19</v>
      </c>
    </row>
    <row r="5020" spans="1:20" x14ac:dyDescent="0.25">
      <c r="A5020">
        <v>5019</v>
      </c>
      <c r="B5020" t="s">
        <v>656</v>
      </c>
      <c r="C5020" t="s">
        <v>2392</v>
      </c>
      <c r="D5020" t="str">
        <f t="shared" si="156"/>
        <v>Collins Elias</v>
      </c>
      <c r="E5020" t="s">
        <v>22</v>
      </c>
      <c r="F5020" t="s">
        <v>16</v>
      </c>
      <c r="G5020" t="s">
        <v>611</v>
      </c>
      <c r="H5020" t="s">
        <v>612</v>
      </c>
      <c r="I5020" t="s">
        <v>16</v>
      </c>
      <c r="J5020" t="s">
        <v>19</v>
      </c>
      <c r="K5020" t="str">
        <f>INDEX(Table6[Column1],MATCH(L5020,Table6[Column2]))</f>
        <v>Seniors</v>
      </c>
      <c r="L5020">
        <v>62.229986799999999</v>
      </c>
      <c r="M5020" t="str">
        <f>VLOOKUP(L5020,Table1[],2)</f>
        <v>60 and Above</v>
      </c>
      <c r="N5020" t="str">
        <f>INDEX(Table7[Column1],MATCH(O5020,Table7[Column2]))</f>
        <v>Learning Stage</v>
      </c>
      <c r="O5020">
        <v>3.325279138</v>
      </c>
      <c r="P5020" t="str">
        <f>VLOOKUP(O5020,Table13[],2)</f>
        <v>1 - 5</v>
      </c>
      <c r="Q5020" t="str">
        <f>INDEX(Table8[Column1],MATCH(R5020,Table8[Column2]))</f>
        <v>Unexcused</v>
      </c>
      <c r="R5020">
        <v>183.61143899999999</v>
      </c>
      <c r="S5020">
        <f t="shared" si="157"/>
        <v>7.6504766249999996</v>
      </c>
      <c r="T5020" t="s">
        <v>19</v>
      </c>
    </row>
    <row r="5021" spans="1:20" x14ac:dyDescent="0.25">
      <c r="A5021">
        <v>5020</v>
      </c>
      <c r="B5021" t="s">
        <v>3006</v>
      </c>
      <c r="C5021" t="s">
        <v>226</v>
      </c>
      <c r="D5021" t="str">
        <f t="shared" si="156"/>
        <v>Hamilton Colleen</v>
      </c>
      <c r="E5021" t="s">
        <v>15</v>
      </c>
      <c r="F5021" t="s">
        <v>87</v>
      </c>
      <c r="G5021" t="s">
        <v>17</v>
      </c>
      <c r="H5021" t="s">
        <v>18</v>
      </c>
      <c r="I5021" t="s">
        <v>87</v>
      </c>
      <c r="J5021" t="s">
        <v>19</v>
      </c>
      <c r="K5021" t="str">
        <f>INDEX(Table6[Column1],MATCH(L5021,Table6[Column2]))</f>
        <v>Young Adults</v>
      </c>
      <c r="L5021">
        <v>37.76652266</v>
      </c>
      <c r="M5021" t="str">
        <f>VLOOKUP(L5021,Table1[],2)</f>
        <v>30 - 39</v>
      </c>
      <c r="N5021" t="str">
        <f>INDEX(Table7[Column1],MATCH(O5021,Table7[Column2]))</f>
        <v>Fitting in Stage</v>
      </c>
      <c r="O5021">
        <v>7.0847369110000002</v>
      </c>
      <c r="P5021" t="str">
        <f>VLOOKUP(O5021,Table13[],2)</f>
        <v>6 - 10</v>
      </c>
      <c r="Q5021" t="str">
        <f>INDEX(Table8[Column1],MATCH(R5021,Table8[Column2]))</f>
        <v>Scheduled</v>
      </c>
      <c r="R5021">
        <v>6.0248551670000001</v>
      </c>
      <c r="S5021">
        <f t="shared" si="157"/>
        <v>0.25103563195833334</v>
      </c>
      <c r="T5021" t="s">
        <v>19</v>
      </c>
    </row>
    <row r="5022" spans="1:20" x14ac:dyDescent="0.25">
      <c r="A5022">
        <v>5021</v>
      </c>
      <c r="B5022" t="s">
        <v>4210</v>
      </c>
      <c r="C5022" t="s">
        <v>50</v>
      </c>
      <c r="D5022" t="str">
        <f t="shared" si="156"/>
        <v>Reece Robert</v>
      </c>
      <c r="E5022" t="s">
        <v>22</v>
      </c>
      <c r="F5022" t="s">
        <v>54</v>
      </c>
      <c r="G5022" t="s">
        <v>17</v>
      </c>
      <c r="H5022" t="s">
        <v>18</v>
      </c>
      <c r="I5022" t="s">
        <v>54</v>
      </c>
      <c r="J5022" t="s">
        <v>19</v>
      </c>
      <c r="K5022" t="str">
        <f>INDEX(Table6[Column1],MATCH(L5022,Table6[Column2]))</f>
        <v>Youth</v>
      </c>
      <c r="L5022">
        <v>26.42867953</v>
      </c>
      <c r="M5022" t="str">
        <f>VLOOKUP(L5022,Table1[],2)</f>
        <v>20 - 29</v>
      </c>
      <c r="N5022" t="str">
        <f>INDEX(Table7[Column1],MATCH(O5022,Table7[Column2]))</f>
        <v>Learning Stage</v>
      </c>
      <c r="O5022">
        <v>4.0309282529999999</v>
      </c>
      <c r="P5022" t="str">
        <f>VLOOKUP(O5022,Table13[],2)</f>
        <v>1 - 5</v>
      </c>
      <c r="Q5022" t="str">
        <f>INDEX(Table8[Column1],MATCH(R5022,Table8[Column2]))</f>
        <v>Scheduled</v>
      </c>
      <c r="R5022">
        <v>0</v>
      </c>
      <c r="S5022">
        <f t="shared" si="157"/>
        <v>0</v>
      </c>
      <c r="T5022" t="s">
        <v>19</v>
      </c>
    </row>
    <row r="5023" spans="1:20" x14ac:dyDescent="0.25">
      <c r="A5023">
        <v>5022</v>
      </c>
      <c r="B5023" t="s">
        <v>4211</v>
      </c>
      <c r="C5023" t="s">
        <v>3214</v>
      </c>
      <c r="D5023" t="str">
        <f t="shared" si="156"/>
        <v>Rush Vicente</v>
      </c>
      <c r="E5023" t="s">
        <v>22</v>
      </c>
      <c r="F5023" t="s">
        <v>95</v>
      </c>
      <c r="G5023" t="s">
        <v>17</v>
      </c>
      <c r="H5023" t="s">
        <v>18</v>
      </c>
      <c r="I5023" t="s">
        <v>87</v>
      </c>
      <c r="J5023" t="s">
        <v>19</v>
      </c>
      <c r="K5023" t="str">
        <f>INDEX(Table6[Column1],MATCH(L5023,Table6[Column2]))</f>
        <v>Adults</v>
      </c>
      <c r="L5023">
        <v>49.074407219999998</v>
      </c>
      <c r="M5023" t="str">
        <f>VLOOKUP(L5023,Table1[],2)</f>
        <v>40 - 49</v>
      </c>
      <c r="N5023" t="str">
        <f>INDEX(Table7[Column1],MATCH(O5023,Table7[Column2]))</f>
        <v>Learning Stage</v>
      </c>
      <c r="O5023">
        <v>4.4383978629999996</v>
      </c>
      <c r="P5023" t="str">
        <f>VLOOKUP(O5023,Table13[],2)</f>
        <v>1 - 5</v>
      </c>
      <c r="Q5023" t="str">
        <f>INDEX(Table8[Column1],MATCH(R5023,Table8[Column2]))</f>
        <v>Habitual</v>
      </c>
      <c r="R5023">
        <v>114.7694013</v>
      </c>
      <c r="S5023">
        <f t="shared" si="157"/>
        <v>4.7820583874999993</v>
      </c>
      <c r="T5023" t="s">
        <v>19</v>
      </c>
    </row>
    <row r="5024" spans="1:20" x14ac:dyDescent="0.25">
      <c r="A5024">
        <v>5023</v>
      </c>
      <c r="B5024" t="s">
        <v>1196</v>
      </c>
      <c r="C5024" t="s">
        <v>2518</v>
      </c>
      <c r="D5024" t="str">
        <f t="shared" si="156"/>
        <v>Watson Claudia</v>
      </c>
      <c r="E5024" t="s">
        <v>15</v>
      </c>
      <c r="F5024" t="s">
        <v>16</v>
      </c>
      <c r="G5024" t="s">
        <v>611</v>
      </c>
      <c r="H5024" t="s">
        <v>612</v>
      </c>
      <c r="I5024" t="s">
        <v>16</v>
      </c>
      <c r="J5024" t="s">
        <v>19</v>
      </c>
      <c r="K5024" t="str">
        <f>INDEX(Table6[Column1],MATCH(L5024,Table6[Column2]))</f>
        <v>Adults</v>
      </c>
      <c r="L5024">
        <v>49.410060059999999</v>
      </c>
      <c r="M5024" t="str">
        <f>VLOOKUP(L5024,Table1[],2)</f>
        <v>40 - 49</v>
      </c>
      <c r="N5024" t="str">
        <f>INDEX(Table7[Column1],MATCH(O5024,Table7[Column2]))</f>
        <v>Learning Stage</v>
      </c>
      <c r="O5024">
        <v>4.7869546449999998</v>
      </c>
      <c r="P5024" t="str">
        <f>VLOOKUP(O5024,Table13[],2)</f>
        <v>1 - 5</v>
      </c>
      <c r="Q5024" t="str">
        <f>INDEX(Table8[Column1],MATCH(R5024,Table8[Column2]))</f>
        <v>Habitual</v>
      </c>
      <c r="R5024">
        <v>85.734494699999999</v>
      </c>
      <c r="S5024">
        <f t="shared" si="157"/>
        <v>3.5722706125000001</v>
      </c>
      <c r="T5024" t="s">
        <v>19</v>
      </c>
    </row>
    <row r="5025" spans="1:20" x14ac:dyDescent="0.25">
      <c r="A5025">
        <v>5024</v>
      </c>
      <c r="B5025" t="s">
        <v>4212</v>
      </c>
      <c r="C5025" t="s">
        <v>863</v>
      </c>
      <c r="D5025" t="str">
        <f t="shared" si="156"/>
        <v>Sellers Gerald</v>
      </c>
      <c r="E5025" t="s">
        <v>22</v>
      </c>
      <c r="F5025" t="s">
        <v>152</v>
      </c>
      <c r="G5025" t="s">
        <v>1060</v>
      </c>
      <c r="H5025" t="s">
        <v>1061</v>
      </c>
      <c r="I5025" t="s">
        <v>30</v>
      </c>
      <c r="J5025" t="s">
        <v>19</v>
      </c>
      <c r="K5025" t="str">
        <f>INDEX(Table6[Column1],MATCH(L5025,Table6[Column2]))</f>
        <v>Teenagers</v>
      </c>
      <c r="L5025">
        <v>17.858798539999999</v>
      </c>
      <c r="M5025" t="e">
        <f>VLOOKUP(L5025,Table1[],2)</f>
        <v>#N/A</v>
      </c>
      <c r="N5025" t="str">
        <f>INDEX(Table7[Column1],MATCH(O5025,Table7[Column2]))</f>
        <v>Fitting in Stage</v>
      </c>
      <c r="O5025">
        <v>6.2085000590000003</v>
      </c>
      <c r="P5025" t="str">
        <f>VLOOKUP(O5025,Table13[],2)</f>
        <v>6 - 10</v>
      </c>
      <c r="Q5025" t="str">
        <f>INDEX(Table8[Column1],MATCH(R5025,Table8[Column2]))</f>
        <v>Scheduled</v>
      </c>
      <c r="R5025">
        <v>0</v>
      </c>
      <c r="S5025">
        <f t="shared" si="157"/>
        <v>0</v>
      </c>
      <c r="T5025" t="s">
        <v>19</v>
      </c>
    </row>
    <row r="5026" spans="1:20" x14ac:dyDescent="0.25">
      <c r="A5026">
        <v>5025</v>
      </c>
      <c r="B5026" t="s">
        <v>4213</v>
      </c>
      <c r="C5026" t="s">
        <v>4182</v>
      </c>
      <c r="D5026" t="str">
        <f t="shared" si="156"/>
        <v>Covarrubias Becky</v>
      </c>
      <c r="E5026" t="s">
        <v>15</v>
      </c>
      <c r="F5026" t="s">
        <v>16</v>
      </c>
      <c r="G5026" t="s">
        <v>2305</v>
      </c>
      <c r="H5026" t="s">
        <v>1826</v>
      </c>
      <c r="I5026" t="s">
        <v>16</v>
      </c>
      <c r="J5026" t="s">
        <v>19</v>
      </c>
      <c r="K5026" t="str">
        <f>INDEX(Table6[Column1],MATCH(L5026,Table6[Column2]))</f>
        <v>Adults</v>
      </c>
      <c r="L5026">
        <v>47.632079779999998</v>
      </c>
      <c r="M5026" t="str">
        <f>VLOOKUP(L5026,Table1[],2)</f>
        <v>40 - 49</v>
      </c>
      <c r="N5026" t="str">
        <f>INDEX(Table7[Column1],MATCH(O5026,Table7[Column2]))</f>
        <v>Fitting in Stage</v>
      </c>
      <c r="O5026">
        <v>7.0062837059999996</v>
      </c>
      <c r="P5026" t="str">
        <f>VLOOKUP(O5026,Table13[],2)</f>
        <v>6 - 10</v>
      </c>
      <c r="Q5026" t="str">
        <f>INDEX(Table8[Column1],MATCH(R5026,Table8[Column2]))</f>
        <v>Habitual</v>
      </c>
      <c r="R5026">
        <v>114.7862198</v>
      </c>
      <c r="S5026">
        <f t="shared" si="157"/>
        <v>4.7827591583333335</v>
      </c>
      <c r="T5026" t="s">
        <v>19</v>
      </c>
    </row>
    <row r="5027" spans="1:20" x14ac:dyDescent="0.25">
      <c r="A5027">
        <v>5026</v>
      </c>
      <c r="B5027" t="s">
        <v>789</v>
      </c>
      <c r="C5027" t="s">
        <v>1922</v>
      </c>
      <c r="D5027" t="str">
        <f t="shared" si="156"/>
        <v>Pierce Dorothy</v>
      </c>
      <c r="E5027" t="s">
        <v>15</v>
      </c>
      <c r="F5027" t="s">
        <v>30</v>
      </c>
      <c r="G5027" t="s">
        <v>1060</v>
      </c>
      <c r="H5027" t="s">
        <v>1061</v>
      </c>
      <c r="I5027" t="s">
        <v>30</v>
      </c>
      <c r="J5027" t="s">
        <v>19</v>
      </c>
      <c r="K5027" t="str">
        <f>INDEX(Table6[Column1],MATCH(L5027,Table6[Column2]))</f>
        <v>Young Adults</v>
      </c>
      <c r="L5027">
        <v>31.186646410000002</v>
      </c>
      <c r="M5027" t="str">
        <f>VLOOKUP(L5027,Table1[],2)</f>
        <v>30 - 39</v>
      </c>
      <c r="N5027" t="str">
        <f>INDEX(Table7[Column1],MATCH(O5027,Table7[Column2]))</f>
        <v>Learning Stage</v>
      </c>
      <c r="O5027">
        <v>4.2693704749999997</v>
      </c>
      <c r="P5027" t="str">
        <f>VLOOKUP(O5027,Table13[],2)</f>
        <v>1 - 5</v>
      </c>
      <c r="Q5027" t="str">
        <f>INDEX(Table8[Column1],MATCH(R5027,Table8[Column2]))</f>
        <v>Habitual</v>
      </c>
      <c r="R5027">
        <v>80.842419579999998</v>
      </c>
      <c r="S5027">
        <f t="shared" si="157"/>
        <v>3.3684341491666667</v>
      </c>
      <c r="T5027" t="s">
        <v>19</v>
      </c>
    </row>
    <row r="5028" spans="1:20" x14ac:dyDescent="0.25">
      <c r="A5028">
        <v>5027</v>
      </c>
      <c r="B5028" t="s">
        <v>4214</v>
      </c>
      <c r="C5028" t="s">
        <v>1992</v>
      </c>
      <c r="D5028" t="str">
        <f t="shared" si="156"/>
        <v>Rogerson Jeanette</v>
      </c>
      <c r="E5028" t="s">
        <v>15</v>
      </c>
      <c r="F5028" t="s">
        <v>38</v>
      </c>
      <c r="G5028" t="s">
        <v>611</v>
      </c>
      <c r="H5028" t="s">
        <v>612</v>
      </c>
      <c r="I5028" t="s">
        <v>38</v>
      </c>
      <c r="J5028" t="s">
        <v>19</v>
      </c>
      <c r="K5028" t="str">
        <f>INDEX(Table6[Column1],MATCH(L5028,Table6[Column2]))</f>
        <v>Youth</v>
      </c>
      <c r="L5028">
        <v>26.70663961</v>
      </c>
      <c r="M5028" t="str">
        <f>VLOOKUP(L5028,Table1[],2)</f>
        <v>20 - 29</v>
      </c>
      <c r="N5028" t="str">
        <f>INDEX(Table7[Column1],MATCH(O5028,Table7[Column2]))</f>
        <v>Learning Stage</v>
      </c>
      <c r="O5028">
        <v>3.871105419</v>
      </c>
      <c r="P5028" t="str">
        <f>VLOOKUP(O5028,Table13[],2)</f>
        <v>1 - 5</v>
      </c>
      <c r="Q5028" t="str">
        <f>INDEX(Table8[Column1],MATCH(R5028,Table8[Column2]))</f>
        <v>Scheduled</v>
      </c>
      <c r="R5028">
        <v>0</v>
      </c>
      <c r="S5028">
        <f t="shared" si="157"/>
        <v>0</v>
      </c>
      <c r="T5028" t="s">
        <v>19</v>
      </c>
    </row>
    <row r="5029" spans="1:20" x14ac:dyDescent="0.25">
      <c r="A5029">
        <v>5028</v>
      </c>
      <c r="B5029" t="s">
        <v>636</v>
      </c>
      <c r="C5029" t="s">
        <v>73</v>
      </c>
      <c r="D5029" t="str">
        <f t="shared" si="156"/>
        <v>Gomez Jesus</v>
      </c>
      <c r="E5029" t="s">
        <v>22</v>
      </c>
      <c r="F5029" t="s">
        <v>33</v>
      </c>
      <c r="G5029" t="s">
        <v>2305</v>
      </c>
      <c r="H5029" t="s">
        <v>1826</v>
      </c>
      <c r="I5029" t="s">
        <v>33</v>
      </c>
      <c r="J5029" t="s">
        <v>19</v>
      </c>
      <c r="K5029" t="str">
        <f>INDEX(Table6[Column1],MATCH(L5029,Table6[Column2]))</f>
        <v>Young Adults</v>
      </c>
      <c r="L5029">
        <v>39.85096094</v>
      </c>
      <c r="M5029" t="str">
        <f>VLOOKUP(L5029,Table1[],2)</f>
        <v>30 - 39</v>
      </c>
      <c r="N5029" t="str">
        <f>INDEX(Table7[Column1],MATCH(O5029,Table7[Column2]))</f>
        <v>Learning Stage</v>
      </c>
      <c r="O5029">
        <v>4.7773793089999996</v>
      </c>
      <c r="P5029" t="str">
        <f>VLOOKUP(O5029,Table13[],2)</f>
        <v>1 - 5</v>
      </c>
      <c r="Q5029" t="str">
        <f>INDEX(Table8[Column1],MATCH(R5029,Table8[Column2]))</f>
        <v>Scheduled</v>
      </c>
      <c r="R5029">
        <v>32.869661180000001</v>
      </c>
      <c r="S5029">
        <f t="shared" si="157"/>
        <v>1.3695692158333335</v>
      </c>
      <c r="T5029" t="s">
        <v>19</v>
      </c>
    </row>
    <row r="5030" spans="1:20" x14ac:dyDescent="0.25">
      <c r="A5030">
        <v>5029</v>
      </c>
      <c r="B5030" t="s">
        <v>47</v>
      </c>
      <c r="C5030" t="s">
        <v>105</v>
      </c>
      <c r="D5030" t="str">
        <f t="shared" si="156"/>
        <v>Smith Emma</v>
      </c>
      <c r="E5030" t="s">
        <v>15</v>
      </c>
      <c r="F5030" t="s">
        <v>38</v>
      </c>
      <c r="G5030" t="s">
        <v>611</v>
      </c>
      <c r="H5030" t="s">
        <v>612</v>
      </c>
      <c r="I5030" t="s">
        <v>38</v>
      </c>
      <c r="J5030" t="s">
        <v>19</v>
      </c>
      <c r="K5030" t="str">
        <f>INDEX(Table6[Column1],MATCH(L5030,Table6[Column2]))</f>
        <v>Young Adults</v>
      </c>
      <c r="L5030">
        <v>39.029629669999998</v>
      </c>
      <c r="M5030" t="str">
        <f>VLOOKUP(L5030,Table1[],2)</f>
        <v>30 - 39</v>
      </c>
      <c r="N5030" t="str">
        <f>INDEX(Table7[Column1],MATCH(O5030,Table7[Column2]))</f>
        <v>Learning Stage</v>
      </c>
      <c r="O5030">
        <v>5.2307720389999997</v>
      </c>
      <c r="P5030" t="str">
        <f>VLOOKUP(O5030,Table13[],2)</f>
        <v>1 - 5</v>
      </c>
      <c r="Q5030" t="str">
        <f>INDEX(Table8[Column1],MATCH(R5030,Table8[Column2]))</f>
        <v>Scheduled</v>
      </c>
      <c r="R5030">
        <v>17.951320519999999</v>
      </c>
      <c r="S5030">
        <f t="shared" si="157"/>
        <v>0.74797168833333338</v>
      </c>
      <c r="T5030" t="s">
        <v>19</v>
      </c>
    </row>
    <row r="5031" spans="1:20" x14ac:dyDescent="0.25">
      <c r="A5031">
        <v>5030</v>
      </c>
      <c r="B5031" t="s">
        <v>253</v>
      </c>
      <c r="C5031" t="s">
        <v>410</v>
      </c>
      <c r="D5031" t="str">
        <f t="shared" si="156"/>
        <v>Harris Bryan</v>
      </c>
      <c r="E5031" t="s">
        <v>22</v>
      </c>
      <c r="F5031" t="s">
        <v>1226</v>
      </c>
      <c r="G5031" t="s">
        <v>17</v>
      </c>
      <c r="H5031" t="s">
        <v>18</v>
      </c>
      <c r="I5031" t="s">
        <v>24</v>
      </c>
      <c r="J5031" t="s">
        <v>19</v>
      </c>
      <c r="K5031" t="str">
        <f>INDEX(Table6[Column1],MATCH(L5031,Table6[Column2]))</f>
        <v>Adults</v>
      </c>
      <c r="L5031">
        <v>40.843878150000002</v>
      </c>
      <c r="M5031" t="str">
        <f>VLOOKUP(L5031,Table1[],2)</f>
        <v>40 - 49</v>
      </c>
      <c r="N5031" t="str">
        <f>INDEX(Table7[Column1],MATCH(O5031,Table7[Column2]))</f>
        <v>Fitting in Stage</v>
      </c>
      <c r="O5031">
        <v>7.2552862019999997</v>
      </c>
      <c r="P5031" t="str">
        <f>VLOOKUP(O5031,Table13[],2)</f>
        <v>6 - 10</v>
      </c>
      <c r="Q5031" t="str">
        <f>INDEX(Table8[Column1],MATCH(R5031,Table8[Column2]))</f>
        <v>Scheduled</v>
      </c>
      <c r="R5031">
        <v>19.214869780000001</v>
      </c>
      <c r="S5031">
        <f t="shared" si="157"/>
        <v>0.80061957416666663</v>
      </c>
      <c r="T5031" t="s">
        <v>19</v>
      </c>
    </row>
    <row r="5032" spans="1:20" x14ac:dyDescent="0.25">
      <c r="A5032">
        <v>5031</v>
      </c>
      <c r="B5032" t="s">
        <v>4215</v>
      </c>
      <c r="C5032" t="s">
        <v>50</v>
      </c>
      <c r="D5032" t="str">
        <f t="shared" si="156"/>
        <v>Reichel Robert</v>
      </c>
      <c r="E5032" t="s">
        <v>22</v>
      </c>
      <c r="F5032" t="s">
        <v>24</v>
      </c>
      <c r="G5032" t="s">
        <v>17</v>
      </c>
      <c r="H5032" t="s">
        <v>18</v>
      </c>
      <c r="I5032" t="s">
        <v>24</v>
      </c>
      <c r="J5032" t="s">
        <v>19</v>
      </c>
      <c r="K5032" t="str">
        <f>INDEX(Table6[Column1],MATCH(L5032,Table6[Column2]))</f>
        <v>Young Adults</v>
      </c>
      <c r="L5032">
        <v>31.53362581</v>
      </c>
      <c r="M5032" t="str">
        <f>VLOOKUP(L5032,Table1[],2)</f>
        <v>30 - 39</v>
      </c>
      <c r="N5032" t="str">
        <f>INDEX(Table7[Column1],MATCH(O5032,Table7[Column2]))</f>
        <v>Fitting in Stage</v>
      </c>
      <c r="O5032">
        <v>6.2272830629999998</v>
      </c>
      <c r="P5032" t="str">
        <f>VLOOKUP(O5032,Table13[],2)</f>
        <v>6 - 10</v>
      </c>
      <c r="Q5032" t="str">
        <f>INDEX(Table8[Column1],MATCH(R5032,Table8[Column2]))</f>
        <v>Scheduled</v>
      </c>
      <c r="R5032">
        <v>0</v>
      </c>
      <c r="S5032">
        <f t="shared" si="157"/>
        <v>0</v>
      </c>
      <c r="T5032" t="s">
        <v>19</v>
      </c>
    </row>
    <row r="5033" spans="1:20" x14ac:dyDescent="0.25">
      <c r="A5033">
        <v>5032</v>
      </c>
      <c r="B5033" t="s">
        <v>1903</v>
      </c>
      <c r="C5033" t="s">
        <v>368</v>
      </c>
      <c r="D5033" t="str">
        <f t="shared" si="156"/>
        <v>Epps Frank</v>
      </c>
      <c r="E5033" t="s">
        <v>22</v>
      </c>
      <c r="F5033" t="s">
        <v>38</v>
      </c>
      <c r="G5033" t="s">
        <v>611</v>
      </c>
      <c r="H5033" t="s">
        <v>612</v>
      </c>
      <c r="I5033" t="s">
        <v>38</v>
      </c>
      <c r="J5033" t="s">
        <v>19</v>
      </c>
      <c r="K5033" t="str">
        <f>INDEX(Table6[Column1],MATCH(L5033,Table6[Column2]))</f>
        <v>Young Adults</v>
      </c>
      <c r="L5033">
        <v>31.974735200000001</v>
      </c>
      <c r="M5033" t="str">
        <f>VLOOKUP(L5033,Table1[],2)</f>
        <v>30 - 39</v>
      </c>
      <c r="N5033" t="str">
        <f>INDEX(Table7[Column1],MATCH(O5033,Table7[Column2]))</f>
        <v>Learning Stage</v>
      </c>
      <c r="O5033">
        <v>5.9616765149999997</v>
      </c>
      <c r="P5033" t="str">
        <f>VLOOKUP(O5033,Table13[],2)</f>
        <v>1 - 5</v>
      </c>
      <c r="Q5033" t="str">
        <f>INDEX(Table8[Column1],MATCH(R5033,Table8[Column2]))</f>
        <v>Maintained</v>
      </c>
      <c r="R5033">
        <v>51.009788999999998</v>
      </c>
      <c r="S5033">
        <f t="shared" si="157"/>
        <v>2.1254078749999996</v>
      </c>
      <c r="T5033" t="s">
        <v>19</v>
      </c>
    </row>
    <row r="5034" spans="1:20" x14ac:dyDescent="0.25">
      <c r="A5034">
        <v>5033</v>
      </c>
      <c r="B5034" t="s">
        <v>235</v>
      </c>
      <c r="C5034" t="s">
        <v>2113</v>
      </c>
      <c r="D5034" t="str">
        <f t="shared" si="156"/>
        <v>Nelson Lynn</v>
      </c>
      <c r="E5034" t="s">
        <v>15</v>
      </c>
      <c r="F5034" t="s">
        <v>16</v>
      </c>
      <c r="G5034" t="s">
        <v>611</v>
      </c>
      <c r="H5034" t="s">
        <v>612</v>
      </c>
      <c r="I5034" t="s">
        <v>16</v>
      </c>
      <c r="J5034" t="s">
        <v>19</v>
      </c>
      <c r="K5034" t="str">
        <f>INDEX(Table6[Column1],MATCH(L5034,Table6[Column2]))</f>
        <v>Young Adults</v>
      </c>
      <c r="L5034">
        <v>38.690733780000002</v>
      </c>
      <c r="M5034" t="str">
        <f>VLOOKUP(L5034,Table1[],2)</f>
        <v>30 - 39</v>
      </c>
      <c r="N5034" t="str">
        <f>INDEX(Table7[Column1],MATCH(O5034,Table7[Column2]))</f>
        <v>Learning Stage</v>
      </c>
      <c r="O5034">
        <v>5.9033560950000004</v>
      </c>
      <c r="P5034" t="str">
        <f>VLOOKUP(O5034,Table13[],2)</f>
        <v>1 - 5</v>
      </c>
      <c r="Q5034" t="str">
        <f>INDEX(Table8[Column1],MATCH(R5034,Table8[Column2]))</f>
        <v>Maintained</v>
      </c>
      <c r="R5034">
        <v>70.895166209999999</v>
      </c>
      <c r="S5034">
        <f t="shared" si="157"/>
        <v>2.9539652587499998</v>
      </c>
      <c r="T5034" t="s">
        <v>19</v>
      </c>
    </row>
    <row r="5035" spans="1:20" x14ac:dyDescent="0.25">
      <c r="A5035">
        <v>5034</v>
      </c>
      <c r="B5035" t="s">
        <v>193</v>
      </c>
      <c r="C5035" t="s">
        <v>4216</v>
      </c>
      <c r="D5035" t="str">
        <f t="shared" si="156"/>
        <v>Lopez Verna</v>
      </c>
      <c r="E5035" t="s">
        <v>15</v>
      </c>
      <c r="F5035" t="s">
        <v>33</v>
      </c>
      <c r="G5035" t="s">
        <v>17</v>
      </c>
      <c r="H5035" t="s">
        <v>18</v>
      </c>
      <c r="I5035" t="s">
        <v>33</v>
      </c>
      <c r="J5035" t="s">
        <v>19</v>
      </c>
      <c r="K5035" t="str">
        <f>INDEX(Table6[Column1],MATCH(L5035,Table6[Column2]))</f>
        <v>Adults</v>
      </c>
      <c r="L5035">
        <v>46.902006630000002</v>
      </c>
      <c r="M5035" t="str">
        <f>VLOOKUP(L5035,Table1[],2)</f>
        <v>40 - 49</v>
      </c>
      <c r="N5035" t="str">
        <f>INDEX(Table7[Column1],MATCH(O5035,Table7[Column2]))</f>
        <v>Learning Stage</v>
      </c>
      <c r="O5035">
        <v>2.6234927670000001</v>
      </c>
      <c r="P5035" t="str">
        <f>VLOOKUP(O5035,Table13[],2)</f>
        <v>1 - 5</v>
      </c>
      <c r="Q5035" t="str">
        <f>INDEX(Table8[Column1],MATCH(R5035,Table8[Column2]))</f>
        <v>Habitual</v>
      </c>
      <c r="R5035">
        <v>87.152178789999994</v>
      </c>
      <c r="S5035">
        <f t="shared" si="157"/>
        <v>3.631340782916666</v>
      </c>
      <c r="T5035" t="s">
        <v>19</v>
      </c>
    </row>
    <row r="5036" spans="1:20" x14ac:dyDescent="0.25">
      <c r="A5036">
        <v>5035</v>
      </c>
      <c r="B5036" t="s">
        <v>600</v>
      </c>
      <c r="C5036" t="s">
        <v>1545</v>
      </c>
      <c r="D5036" t="str">
        <f t="shared" si="156"/>
        <v>Neal Santos</v>
      </c>
      <c r="E5036" t="s">
        <v>22</v>
      </c>
      <c r="F5036" t="s">
        <v>169</v>
      </c>
      <c r="G5036" t="s">
        <v>17</v>
      </c>
      <c r="H5036" t="s">
        <v>18</v>
      </c>
      <c r="I5036" t="s">
        <v>169</v>
      </c>
      <c r="J5036" t="s">
        <v>19</v>
      </c>
      <c r="K5036" t="str">
        <f>INDEX(Table6[Column1],MATCH(L5036,Table6[Column2]))</f>
        <v>Elders</v>
      </c>
      <c r="L5036">
        <v>50.549295309999998</v>
      </c>
      <c r="M5036" t="str">
        <f>VLOOKUP(L5036,Table1[],2)</f>
        <v>50 - 59</v>
      </c>
      <c r="N5036" t="str">
        <f>INDEX(Table7[Column1],MATCH(O5036,Table7[Column2]))</f>
        <v>Learning Stage</v>
      </c>
      <c r="O5036">
        <v>3.4397211919999999</v>
      </c>
      <c r="P5036" t="str">
        <f>VLOOKUP(O5036,Table13[],2)</f>
        <v>1 - 5</v>
      </c>
      <c r="Q5036" t="str">
        <f>INDEX(Table8[Column1],MATCH(R5036,Table8[Column2]))</f>
        <v>Excused</v>
      </c>
      <c r="R5036">
        <v>126.9744907</v>
      </c>
      <c r="S5036">
        <f t="shared" si="157"/>
        <v>5.2906037791666671</v>
      </c>
      <c r="T5036" t="s">
        <v>19</v>
      </c>
    </row>
    <row r="5037" spans="1:20" x14ac:dyDescent="0.25">
      <c r="A5037">
        <v>5036</v>
      </c>
      <c r="B5037" t="s">
        <v>143</v>
      </c>
      <c r="C5037" t="s">
        <v>1386</v>
      </c>
      <c r="D5037" t="str">
        <f t="shared" si="156"/>
        <v>Price Sheila</v>
      </c>
      <c r="E5037" t="s">
        <v>15</v>
      </c>
      <c r="F5037" t="s">
        <v>23</v>
      </c>
      <c r="G5037" t="s">
        <v>17</v>
      </c>
      <c r="H5037" t="s">
        <v>18</v>
      </c>
      <c r="I5037" t="s">
        <v>24</v>
      </c>
      <c r="J5037" t="s">
        <v>19</v>
      </c>
      <c r="K5037" t="str">
        <f>INDEX(Table6[Column1],MATCH(L5037,Table6[Column2]))</f>
        <v>Adults</v>
      </c>
      <c r="L5037">
        <v>43.398670099999997</v>
      </c>
      <c r="M5037" t="str">
        <f>VLOOKUP(L5037,Table1[],2)</f>
        <v>40 - 49</v>
      </c>
      <c r="N5037" t="str">
        <f>INDEX(Table7[Column1],MATCH(O5037,Table7[Column2]))</f>
        <v>Learning Stage</v>
      </c>
      <c r="O5037">
        <v>5.177254145</v>
      </c>
      <c r="P5037" t="str">
        <f>VLOOKUP(O5037,Table13[],2)</f>
        <v>1 - 5</v>
      </c>
      <c r="Q5037" t="str">
        <f>INDEX(Table8[Column1],MATCH(R5037,Table8[Column2]))</f>
        <v>Maintained</v>
      </c>
      <c r="R5037">
        <v>65.699750609999995</v>
      </c>
      <c r="S5037">
        <f t="shared" si="157"/>
        <v>2.7374896087499998</v>
      </c>
      <c r="T5037" t="s">
        <v>19</v>
      </c>
    </row>
    <row r="5038" spans="1:20" x14ac:dyDescent="0.25">
      <c r="A5038">
        <v>5037</v>
      </c>
      <c r="B5038" t="s">
        <v>47</v>
      </c>
      <c r="C5038" t="s">
        <v>2763</v>
      </c>
      <c r="D5038" t="str">
        <f t="shared" si="156"/>
        <v>Smith Wanda</v>
      </c>
      <c r="E5038" t="s">
        <v>15</v>
      </c>
      <c r="F5038" t="s">
        <v>33</v>
      </c>
      <c r="G5038" t="s">
        <v>2305</v>
      </c>
      <c r="H5038" t="s">
        <v>1826</v>
      </c>
      <c r="I5038" t="s">
        <v>33</v>
      </c>
      <c r="J5038" t="s">
        <v>19</v>
      </c>
      <c r="K5038" t="str">
        <f>INDEX(Table6[Column1],MATCH(L5038,Table6[Column2]))</f>
        <v>Adults</v>
      </c>
      <c r="L5038">
        <v>42.037807579999999</v>
      </c>
      <c r="M5038" t="str">
        <f>VLOOKUP(L5038,Table1[],2)</f>
        <v>40 - 49</v>
      </c>
      <c r="N5038" t="str">
        <f>INDEX(Table7[Column1],MATCH(O5038,Table7[Column2]))</f>
        <v>Learning Stage</v>
      </c>
      <c r="O5038">
        <v>4.0881761379999997</v>
      </c>
      <c r="P5038" t="str">
        <f>VLOOKUP(O5038,Table13[],2)</f>
        <v>1 - 5</v>
      </c>
      <c r="Q5038" t="str">
        <f>INDEX(Table8[Column1],MATCH(R5038,Table8[Column2]))</f>
        <v>Habitual</v>
      </c>
      <c r="R5038">
        <v>83.826438420000002</v>
      </c>
      <c r="S5038">
        <f t="shared" si="157"/>
        <v>3.4927682675000002</v>
      </c>
      <c r="T5038" t="s">
        <v>19</v>
      </c>
    </row>
    <row r="5039" spans="1:20" x14ac:dyDescent="0.25">
      <c r="A5039">
        <v>5038</v>
      </c>
      <c r="B5039" t="s">
        <v>3423</v>
      </c>
      <c r="C5039" t="s">
        <v>3636</v>
      </c>
      <c r="D5039" t="str">
        <f t="shared" si="156"/>
        <v>Reid Isaac</v>
      </c>
      <c r="E5039" t="s">
        <v>22</v>
      </c>
      <c r="F5039" t="s">
        <v>315</v>
      </c>
      <c r="G5039" t="s">
        <v>17</v>
      </c>
      <c r="H5039" t="s">
        <v>18</v>
      </c>
      <c r="I5039" t="s">
        <v>262</v>
      </c>
      <c r="J5039" t="s">
        <v>19</v>
      </c>
      <c r="K5039" t="str">
        <f>INDEX(Table6[Column1],MATCH(L5039,Table6[Column2]))</f>
        <v>Young Adults</v>
      </c>
      <c r="L5039">
        <v>34.529071299999998</v>
      </c>
      <c r="M5039" t="str">
        <f>VLOOKUP(L5039,Table1[],2)</f>
        <v>30 - 39</v>
      </c>
      <c r="N5039" t="str">
        <f>INDEX(Table7[Column1],MATCH(O5039,Table7[Column2]))</f>
        <v>Learning Stage</v>
      </c>
      <c r="O5039">
        <v>1.9358624179999999</v>
      </c>
      <c r="P5039" t="str">
        <f>VLOOKUP(O5039,Table13[],2)</f>
        <v>1 - 5</v>
      </c>
      <c r="Q5039" t="str">
        <f>INDEX(Table8[Column1],MATCH(R5039,Table8[Column2]))</f>
        <v>Scheduled</v>
      </c>
      <c r="R5039">
        <v>0</v>
      </c>
      <c r="S5039">
        <f t="shared" si="157"/>
        <v>0</v>
      </c>
      <c r="T5039" t="s">
        <v>19</v>
      </c>
    </row>
    <row r="5040" spans="1:20" x14ac:dyDescent="0.25">
      <c r="A5040">
        <v>5039</v>
      </c>
      <c r="B5040" t="s">
        <v>2960</v>
      </c>
      <c r="C5040" t="s">
        <v>883</v>
      </c>
      <c r="D5040" t="str">
        <f t="shared" si="156"/>
        <v>Palacios Jason</v>
      </c>
      <c r="E5040" t="s">
        <v>22</v>
      </c>
      <c r="F5040" t="s">
        <v>358</v>
      </c>
      <c r="G5040" t="s">
        <v>17</v>
      </c>
      <c r="H5040" t="s">
        <v>18</v>
      </c>
      <c r="I5040" t="s">
        <v>358</v>
      </c>
      <c r="J5040" t="s">
        <v>19</v>
      </c>
      <c r="K5040" t="str">
        <f>INDEX(Table6[Column1],MATCH(L5040,Table6[Column2]))</f>
        <v>Adults</v>
      </c>
      <c r="L5040">
        <v>47.733923310000002</v>
      </c>
      <c r="M5040" t="str">
        <f>VLOOKUP(L5040,Table1[],2)</f>
        <v>40 - 49</v>
      </c>
      <c r="N5040" t="str">
        <f>INDEX(Table7[Column1],MATCH(O5040,Table7[Column2]))</f>
        <v>Learning Stage</v>
      </c>
      <c r="O5040">
        <v>4.5960252009999998</v>
      </c>
      <c r="P5040" t="str">
        <f>VLOOKUP(O5040,Table13[],2)</f>
        <v>1 - 5</v>
      </c>
      <c r="Q5040" t="str">
        <f>INDEX(Table8[Column1],MATCH(R5040,Table8[Column2]))</f>
        <v>Excused</v>
      </c>
      <c r="R5040">
        <v>133.8606705</v>
      </c>
      <c r="S5040">
        <f t="shared" si="157"/>
        <v>5.5775279375000002</v>
      </c>
      <c r="T5040" t="s">
        <v>19</v>
      </c>
    </row>
    <row r="5041" spans="1:20" x14ac:dyDescent="0.25">
      <c r="A5041">
        <v>5040</v>
      </c>
      <c r="B5041" t="s">
        <v>428</v>
      </c>
      <c r="C5041" t="s">
        <v>885</v>
      </c>
      <c r="D5041" t="str">
        <f t="shared" si="156"/>
        <v>Russell Elizabeth</v>
      </c>
      <c r="E5041" t="s">
        <v>15</v>
      </c>
      <c r="F5041" t="s">
        <v>38</v>
      </c>
      <c r="G5041" t="s">
        <v>611</v>
      </c>
      <c r="H5041" t="s">
        <v>612</v>
      </c>
      <c r="I5041" t="s">
        <v>38</v>
      </c>
      <c r="J5041" t="s">
        <v>19</v>
      </c>
      <c r="K5041" t="str">
        <f>INDEX(Table6[Column1],MATCH(L5041,Table6[Column2]))</f>
        <v>Young Adults</v>
      </c>
      <c r="L5041">
        <v>32.59845241</v>
      </c>
      <c r="M5041" t="str">
        <f>VLOOKUP(L5041,Table1[],2)</f>
        <v>30 - 39</v>
      </c>
      <c r="N5041" t="str">
        <f>INDEX(Table7[Column1],MATCH(O5041,Table7[Column2]))</f>
        <v>Learning Stage</v>
      </c>
      <c r="O5041">
        <v>3.8518339460000002</v>
      </c>
      <c r="P5041" t="str">
        <f>VLOOKUP(O5041,Table13[],2)</f>
        <v>1 - 5</v>
      </c>
      <c r="Q5041" t="str">
        <f>INDEX(Table8[Column1],MATCH(R5041,Table8[Column2]))</f>
        <v>Scheduled</v>
      </c>
      <c r="R5041">
        <v>0</v>
      </c>
      <c r="S5041">
        <f t="shared" si="157"/>
        <v>0</v>
      </c>
      <c r="T5041" t="s">
        <v>19</v>
      </c>
    </row>
    <row r="5042" spans="1:20" x14ac:dyDescent="0.25">
      <c r="A5042">
        <v>5041</v>
      </c>
      <c r="B5042" t="s">
        <v>2227</v>
      </c>
      <c r="C5042" t="s">
        <v>245</v>
      </c>
      <c r="D5042" t="str">
        <f t="shared" si="156"/>
        <v>McKinney Mary</v>
      </c>
      <c r="E5042" t="s">
        <v>15</v>
      </c>
      <c r="F5042" t="s">
        <v>204</v>
      </c>
      <c r="G5042" t="s">
        <v>17</v>
      </c>
      <c r="H5042" t="s">
        <v>18</v>
      </c>
      <c r="I5042" t="s">
        <v>169</v>
      </c>
      <c r="J5042" t="s">
        <v>19</v>
      </c>
      <c r="K5042" t="str">
        <f>INDEX(Table6[Column1],MATCH(L5042,Table6[Column2]))</f>
        <v>Youth</v>
      </c>
      <c r="L5042">
        <v>25.221499730000001</v>
      </c>
      <c r="M5042" t="str">
        <f>VLOOKUP(L5042,Table1[],2)</f>
        <v>20 - 29</v>
      </c>
      <c r="N5042" t="str">
        <f>INDEX(Table7[Column1],MATCH(O5042,Table7[Column2]))</f>
        <v>Learning Stage</v>
      </c>
      <c r="O5042">
        <v>4.5483163229999999</v>
      </c>
      <c r="P5042" t="str">
        <f>VLOOKUP(O5042,Table13[],2)</f>
        <v>1 - 5</v>
      </c>
      <c r="Q5042" t="str">
        <f>INDEX(Table8[Column1],MATCH(R5042,Table8[Column2]))</f>
        <v>Scheduled</v>
      </c>
      <c r="R5042">
        <v>0</v>
      </c>
      <c r="S5042">
        <f t="shared" si="157"/>
        <v>0</v>
      </c>
      <c r="T5042" t="s">
        <v>19</v>
      </c>
    </row>
    <row r="5043" spans="1:20" x14ac:dyDescent="0.25">
      <c r="A5043">
        <v>5042</v>
      </c>
      <c r="B5043" t="s">
        <v>4217</v>
      </c>
      <c r="C5043" t="s">
        <v>783</v>
      </c>
      <c r="D5043" t="str">
        <f t="shared" si="156"/>
        <v>Vowels Marie</v>
      </c>
      <c r="E5043" t="s">
        <v>15</v>
      </c>
      <c r="F5043" t="s">
        <v>518</v>
      </c>
      <c r="G5043" t="s">
        <v>17</v>
      </c>
      <c r="H5043" t="s">
        <v>18</v>
      </c>
      <c r="I5043" t="s">
        <v>169</v>
      </c>
      <c r="J5043" t="s">
        <v>19</v>
      </c>
      <c r="K5043" t="str">
        <f>INDEX(Table6[Column1],MATCH(L5043,Table6[Column2]))</f>
        <v>Adults</v>
      </c>
      <c r="L5043">
        <v>42.867091760000001</v>
      </c>
      <c r="M5043" t="str">
        <f>VLOOKUP(L5043,Table1[],2)</f>
        <v>40 - 49</v>
      </c>
      <c r="N5043" t="str">
        <f>INDEX(Table7[Column1],MATCH(O5043,Table7[Column2]))</f>
        <v>Learning Stage</v>
      </c>
      <c r="O5043">
        <v>5.2866164199999996</v>
      </c>
      <c r="P5043" t="str">
        <f>VLOOKUP(O5043,Table13[],2)</f>
        <v>1 - 5</v>
      </c>
      <c r="Q5043" t="str">
        <f>INDEX(Table8[Column1],MATCH(R5043,Table8[Column2]))</f>
        <v>Maintained</v>
      </c>
      <c r="R5043">
        <v>62.90651956</v>
      </c>
      <c r="S5043">
        <f t="shared" si="157"/>
        <v>2.6211049816666665</v>
      </c>
      <c r="T5043" t="s">
        <v>19</v>
      </c>
    </row>
    <row r="5044" spans="1:20" x14ac:dyDescent="0.25">
      <c r="A5044">
        <v>5043</v>
      </c>
      <c r="B5044" t="s">
        <v>1409</v>
      </c>
      <c r="C5044" t="s">
        <v>447</v>
      </c>
      <c r="D5044" t="str">
        <f t="shared" si="156"/>
        <v>Palmer Karen</v>
      </c>
      <c r="E5044" t="s">
        <v>15</v>
      </c>
      <c r="F5044" t="s">
        <v>192</v>
      </c>
      <c r="G5044" t="s">
        <v>17</v>
      </c>
      <c r="H5044" t="s">
        <v>18</v>
      </c>
      <c r="I5044" t="s">
        <v>192</v>
      </c>
      <c r="J5044" t="s">
        <v>19</v>
      </c>
      <c r="K5044" t="str">
        <f>INDEX(Table6[Column1],MATCH(L5044,Table6[Column2]))</f>
        <v>Young Adults</v>
      </c>
      <c r="L5044">
        <v>35.59338357</v>
      </c>
      <c r="M5044" t="str">
        <f>VLOOKUP(L5044,Table1[],2)</f>
        <v>30 - 39</v>
      </c>
      <c r="N5044" t="str">
        <f>INDEX(Table7[Column1],MATCH(O5044,Table7[Column2]))</f>
        <v>Learning Stage</v>
      </c>
      <c r="O5044">
        <v>4.5722156160000003</v>
      </c>
      <c r="P5044" t="str">
        <f>VLOOKUP(O5044,Table13[],2)</f>
        <v>1 - 5</v>
      </c>
      <c r="Q5044" t="str">
        <f>INDEX(Table8[Column1],MATCH(R5044,Table8[Column2]))</f>
        <v>Maintained</v>
      </c>
      <c r="R5044">
        <v>55.332227189999998</v>
      </c>
      <c r="S5044">
        <f t="shared" si="157"/>
        <v>2.3055094662500002</v>
      </c>
      <c r="T5044" t="s">
        <v>19</v>
      </c>
    </row>
    <row r="5045" spans="1:20" x14ac:dyDescent="0.25">
      <c r="A5045">
        <v>5044</v>
      </c>
      <c r="B5045" t="s">
        <v>4218</v>
      </c>
      <c r="C5045" t="s">
        <v>883</v>
      </c>
      <c r="D5045" t="str">
        <f t="shared" si="156"/>
        <v>McKay Jason</v>
      </c>
      <c r="E5045" t="s">
        <v>22</v>
      </c>
      <c r="F5045" t="s">
        <v>155</v>
      </c>
      <c r="G5045" t="s">
        <v>17</v>
      </c>
      <c r="H5045" t="s">
        <v>18</v>
      </c>
      <c r="I5045" t="s">
        <v>24</v>
      </c>
      <c r="J5045" t="s">
        <v>19</v>
      </c>
      <c r="K5045" t="str">
        <f>INDEX(Table6[Column1],MATCH(L5045,Table6[Column2]))</f>
        <v>Young Adults</v>
      </c>
      <c r="L5045">
        <v>31.501723080000001</v>
      </c>
      <c r="M5045" t="str">
        <f>VLOOKUP(L5045,Table1[],2)</f>
        <v>30 - 39</v>
      </c>
      <c r="N5045" t="str">
        <f>INDEX(Table7[Column1],MATCH(O5045,Table7[Column2]))</f>
        <v>Learning Stage</v>
      </c>
      <c r="O5045">
        <v>1.362452</v>
      </c>
      <c r="P5045" t="str">
        <f>VLOOKUP(O5045,Table13[],2)</f>
        <v>1 - 5</v>
      </c>
      <c r="Q5045" t="str">
        <f>INDEX(Table8[Column1],MATCH(R5045,Table8[Column2]))</f>
        <v>Scheduled</v>
      </c>
      <c r="R5045">
        <v>0</v>
      </c>
      <c r="S5045">
        <f t="shared" si="157"/>
        <v>0</v>
      </c>
      <c r="T5045" t="s">
        <v>19</v>
      </c>
    </row>
    <row r="5046" spans="1:20" x14ac:dyDescent="0.25">
      <c r="A5046">
        <v>5045</v>
      </c>
      <c r="B5046" t="s">
        <v>4083</v>
      </c>
      <c r="C5046" t="s">
        <v>3154</v>
      </c>
      <c r="D5046" t="str">
        <f t="shared" si="156"/>
        <v>Drew Candace</v>
      </c>
      <c r="E5046" t="s">
        <v>15</v>
      </c>
      <c r="F5046" t="s">
        <v>30</v>
      </c>
      <c r="G5046" t="s">
        <v>1060</v>
      </c>
      <c r="H5046" t="s">
        <v>1061</v>
      </c>
      <c r="I5046" t="s">
        <v>30</v>
      </c>
      <c r="J5046" t="s">
        <v>19</v>
      </c>
      <c r="K5046" t="str">
        <f>INDEX(Table6[Column1],MATCH(L5046,Table6[Column2]))</f>
        <v>Young Adults</v>
      </c>
      <c r="L5046">
        <v>39.392956499999997</v>
      </c>
      <c r="M5046" t="str">
        <f>VLOOKUP(L5046,Table1[],2)</f>
        <v>30 - 39</v>
      </c>
      <c r="N5046" t="str">
        <f>INDEX(Table7[Column1],MATCH(O5046,Table7[Column2]))</f>
        <v>Learning Stage</v>
      </c>
      <c r="O5046">
        <v>5.0474339380000002</v>
      </c>
      <c r="P5046" t="str">
        <f>VLOOKUP(O5046,Table13[],2)</f>
        <v>1 - 5</v>
      </c>
      <c r="Q5046" t="str">
        <f>INDEX(Table8[Column1],MATCH(R5046,Table8[Column2]))</f>
        <v>Maintained</v>
      </c>
      <c r="R5046">
        <v>77.485083369999998</v>
      </c>
      <c r="S5046">
        <f t="shared" si="157"/>
        <v>3.2285451404166667</v>
      </c>
      <c r="T5046" t="s">
        <v>19</v>
      </c>
    </row>
    <row r="5047" spans="1:20" x14ac:dyDescent="0.25">
      <c r="A5047">
        <v>5046</v>
      </c>
      <c r="B5047" t="s">
        <v>3874</v>
      </c>
      <c r="C5047" t="s">
        <v>887</v>
      </c>
      <c r="D5047" t="str">
        <f t="shared" si="156"/>
        <v>Villarreal Nicholas</v>
      </c>
      <c r="E5047" t="s">
        <v>22</v>
      </c>
      <c r="F5047" t="s">
        <v>30</v>
      </c>
      <c r="G5047" t="s">
        <v>1060</v>
      </c>
      <c r="H5047" t="s">
        <v>1061</v>
      </c>
      <c r="I5047" t="s">
        <v>30</v>
      </c>
      <c r="J5047" t="s">
        <v>19</v>
      </c>
      <c r="K5047" t="str">
        <f>INDEX(Table6[Column1],MATCH(L5047,Table6[Column2]))</f>
        <v>Adults</v>
      </c>
      <c r="L5047">
        <v>42.98346677</v>
      </c>
      <c r="M5047" t="str">
        <f>VLOOKUP(L5047,Table1[],2)</f>
        <v>40 - 49</v>
      </c>
      <c r="N5047" t="str">
        <f>INDEX(Table7[Column1],MATCH(O5047,Table7[Column2]))</f>
        <v>Learning Stage</v>
      </c>
      <c r="O5047">
        <v>5.6706640679999998</v>
      </c>
      <c r="P5047" t="str">
        <f>VLOOKUP(O5047,Table13[],2)</f>
        <v>1 - 5</v>
      </c>
      <c r="Q5047" t="str">
        <f>INDEX(Table8[Column1],MATCH(R5047,Table8[Column2]))</f>
        <v>Maintained</v>
      </c>
      <c r="R5047">
        <v>55.436669969999997</v>
      </c>
      <c r="S5047">
        <f t="shared" si="157"/>
        <v>2.3098612487499999</v>
      </c>
      <c r="T5047" t="s">
        <v>19</v>
      </c>
    </row>
    <row r="5048" spans="1:20" x14ac:dyDescent="0.25">
      <c r="A5048">
        <v>5047</v>
      </c>
      <c r="B5048" t="s">
        <v>531</v>
      </c>
      <c r="C5048" t="s">
        <v>1663</v>
      </c>
      <c r="D5048" t="str">
        <f t="shared" si="156"/>
        <v>Wilson Cheryl</v>
      </c>
      <c r="E5048" t="s">
        <v>15</v>
      </c>
      <c r="F5048" t="s">
        <v>33</v>
      </c>
      <c r="G5048" t="s">
        <v>2305</v>
      </c>
      <c r="H5048" t="s">
        <v>1826</v>
      </c>
      <c r="I5048" t="s">
        <v>33</v>
      </c>
      <c r="J5048" t="s">
        <v>19</v>
      </c>
      <c r="K5048" t="str">
        <f>INDEX(Table6[Column1],MATCH(L5048,Table6[Column2]))</f>
        <v>Youth</v>
      </c>
      <c r="L5048">
        <v>28.06250605</v>
      </c>
      <c r="M5048" t="str">
        <f>VLOOKUP(L5048,Table1[],2)</f>
        <v>20 - 29</v>
      </c>
      <c r="N5048" t="str">
        <f>INDEX(Table7[Column1],MATCH(O5048,Table7[Column2]))</f>
        <v>Learning Stage</v>
      </c>
      <c r="O5048">
        <v>1.9967316820000001</v>
      </c>
      <c r="P5048" t="str">
        <f>VLOOKUP(O5048,Table13[],2)</f>
        <v>1 - 5</v>
      </c>
      <c r="Q5048" t="str">
        <f>INDEX(Table8[Column1],MATCH(R5048,Table8[Column2]))</f>
        <v>Scheduled</v>
      </c>
      <c r="R5048">
        <v>14.02853923</v>
      </c>
      <c r="S5048">
        <f t="shared" si="157"/>
        <v>0.58452246791666662</v>
      </c>
      <c r="T5048" t="s">
        <v>19</v>
      </c>
    </row>
    <row r="5049" spans="1:20" x14ac:dyDescent="0.25">
      <c r="A5049">
        <v>5048</v>
      </c>
      <c r="B5049" t="s">
        <v>2542</v>
      </c>
      <c r="C5049" t="s">
        <v>1103</v>
      </c>
      <c r="D5049" t="str">
        <f t="shared" si="156"/>
        <v>McClain Darlene</v>
      </c>
      <c r="E5049" t="s">
        <v>15</v>
      </c>
      <c r="F5049" t="s">
        <v>1976</v>
      </c>
      <c r="G5049" t="s">
        <v>17</v>
      </c>
      <c r="H5049" t="s">
        <v>18</v>
      </c>
      <c r="I5049" t="s">
        <v>277</v>
      </c>
      <c r="J5049" t="s">
        <v>19</v>
      </c>
      <c r="K5049" t="str">
        <f>INDEX(Table6[Column1],MATCH(L5049,Table6[Column2]))</f>
        <v>Young Adults</v>
      </c>
      <c r="L5049">
        <v>37.156177030000002</v>
      </c>
      <c r="M5049" t="str">
        <f>VLOOKUP(L5049,Table1[],2)</f>
        <v>30 - 39</v>
      </c>
      <c r="N5049" t="str">
        <f>INDEX(Table7[Column1],MATCH(O5049,Table7[Column2]))</f>
        <v>Fitting in Stage</v>
      </c>
      <c r="O5049">
        <v>6.7577350039999997</v>
      </c>
      <c r="P5049" t="str">
        <f>VLOOKUP(O5049,Table13[],2)</f>
        <v>6 - 10</v>
      </c>
      <c r="Q5049" t="str">
        <f>INDEX(Table8[Column1],MATCH(R5049,Table8[Column2]))</f>
        <v>Scheduled</v>
      </c>
      <c r="R5049">
        <v>0</v>
      </c>
      <c r="S5049">
        <f t="shared" si="157"/>
        <v>0</v>
      </c>
      <c r="T5049" t="s">
        <v>19</v>
      </c>
    </row>
    <row r="5050" spans="1:20" x14ac:dyDescent="0.25">
      <c r="A5050">
        <v>5049</v>
      </c>
      <c r="B5050" t="s">
        <v>2519</v>
      </c>
      <c r="C5050" t="s">
        <v>52</v>
      </c>
      <c r="D5050" t="str">
        <f t="shared" si="156"/>
        <v>Carr John</v>
      </c>
      <c r="E5050" t="s">
        <v>22</v>
      </c>
      <c r="F5050" t="s">
        <v>95</v>
      </c>
      <c r="G5050" t="s">
        <v>17</v>
      </c>
      <c r="H5050" t="s">
        <v>18</v>
      </c>
      <c r="I5050" t="s">
        <v>87</v>
      </c>
      <c r="J5050" t="s">
        <v>19</v>
      </c>
      <c r="K5050" t="str">
        <f>INDEX(Table6[Column1],MATCH(L5050,Table6[Column2]))</f>
        <v>Seniors</v>
      </c>
      <c r="L5050">
        <v>69.659506980000003</v>
      </c>
      <c r="M5050" t="str">
        <f>VLOOKUP(L5050,Table1[],2)</f>
        <v>60 and Above</v>
      </c>
      <c r="N5050" t="str">
        <f>INDEX(Table7[Column1],MATCH(O5050,Table7[Column2]))</f>
        <v>Learning Stage</v>
      </c>
      <c r="O5050">
        <v>5.170534086</v>
      </c>
      <c r="P5050" t="str">
        <f>VLOOKUP(O5050,Table13[],2)</f>
        <v>1 - 5</v>
      </c>
      <c r="Q5050" t="str">
        <f>INDEX(Table8[Column1],MATCH(R5050,Table8[Column2]))</f>
        <v>Unexcused</v>
      </c>
      <c r="R5050">
        <v>179.94617539999999</v>
      </c>
      <c r="S5050">
        <f t="shared" si="157"/>
        <v>7.4977573083333331</v>
      </c>
      <c r="T5050" t="s">
        <v>19</v>
      </c>
    </row>
    <row r="5051" spans="1:20" x14ac:dyDescent="0.25">
      <c r="A5051">
        <v>5050</v>
      </c>
      <c r="B5051" t="s">
        <v>4219</v>
      </c>
      <c r="C5051" t="s">
        <v>416</v>
      </c>
      <c r="D5051" t="str">
        <f t="shared" si="156"/>
        <v>Ramage Francis</v>
      </c>
      <c r="E5051" t="s">
        <v>22</v>
      </c>
      <c r="F5051" t="s">
        <v>27</v>
      </c>
      <c r="G5051" t="s">
        <v>2305</v>
      </c>
      <c r="H5051" t="s">
        <v>1826</v>
      </c>
      <c r="I5051" t="s">
        <v>27</v>
      </c>
      <c r="J5051" t="s">
        <v>19</v>
      </c>
      <c r="K5051" t="str">
        <f>INDEX(Table6[Column1],MATCH(L5051,Table6[Column2]))</f>
        <v>Young Adults</v>
      </c>
      <c r="L5051">
        <v>35.217186439999999</v>
      </c>
      <c r="M5051" t="str">
        <f>VLOOKUP(L5051,Table1[],2)</f>
        <v>30 - 39</v>
      </c>
      <c r="N5051" t="str">
        <f>INDEX(Table7[Column1],MATCH(O5051,Table7[Column2]))</f>
        <v>Learning Stage</v>
      </c>
      <c r="O5051">
        <v>3.7199208819999998</v>
      </c>
      <c r="P5051" t="str">
        <f>VLOOKUP(O5051,Table13[],2)</f>
        <v>1 - 5</v>
      </c>
      <c r="Q5051" t="str">
        <f>INDEX(Table8[Column1],MATCH(R5051,Table8[Column2]))</f>
        <v>Maintained</v>
      </c>
      <c r="R5051">
        <v>44.895961020000001</v>
      </c>
      <c r="S5051">
        <f t="shared" si="157"/>
        <v>1.8706650425</v>
      </c>
      <c r="T5051" t="s">
        <v>19</v>
      </c>
    </row>
    <row r="5052" spans="1:20" x14ac:dyDescent="0.25">
      <c r="A5052">
        <v>5051</v>
      </c>
      <c r="B5052" t="s">
        <v>56</v>
      </c>
      <c r="C5052" t="s">
        <v>687</v>
      </c>
      <c r="D5052" t="str">
        <f t="shared" si="156"/>
        <v>James Samuel</v>
      </c>
      <c r="E5052" t="s">
        <v>22</v>
      </c>
      <c r="F5052" t="s">
        <v>155</v>
      </c>
      <c r="G5052" t="s">
        <v>2305</v>
      </c>
      <c r="H5052" t="s">
        <v>1826</v>
      </c>
      <c r="I5052" t="s">
        <v>24</v>
      </c>
      <c r="J5052" t="s">
        <v>19</v>
      </c>
      <c r="K5052" t="str">
        <f>INDEX(Table6[Column1],MATCH(L5052,Table6[Column2]))</f>
        <v>Young Adults</v>
      </c>
      <c r="L5052">
        <v>39.782563009999997</v>
      </c>
      <c r="M5052" t="str">
        <f>VLOOKUP(L5052,Table1[],2)</f>
        <v>30 - 39</v>
      </c>
      <c r="N5052" t="str">
        <f>INDEX(Table7[Column1],MATCH(O5052,Table7[Column2]))</f>
        <v>Learning Stage</v>
      </c>
      <c r="O5052">
        <v>5.9243072300000001</v>
      </c>
      <c r="P5052" t="str">
        <f>VLOOKUP(O5052,Table13[],2)</f>
        <v>1 - 5</v>
      </c>
      <c r="Q5052" t="str">
        <f>INDEX(Table8[Column1],MATCH(R5052,Table8[Column2]))</f>
        <v>Maintained</v>
      </c>
      <c r="R5052">
        <v>45.976643920000001</v>
      </c>
      <c r="S5052">
        <f t="shared" si="157"/>
        <v>1.9156934966666668</v>
      </c>
      <c r="T5052" t="s">
        <v>19</v>
      </c>
    </row>
    <row r="5053" spans="1:20" x14ac:dyDescent="0.25">
      <c r="A5053">
        <v>5052</v>
      </c>
      <c r="B5053" t="s">
        <v>3417</v>
      </c>
      <c r="C5053" t="s">
        <v>895</v>
      </c>
      <c r="D5053" t="str">
        <f t="shared" si="156"/>
        <v>Pitts Carl</v>
      </c>
      <c r="E5053" t="s">
        <v>22</v>
      </c>
      <c r="F5053" t="s">
        <v>181</v>
      </c>
      <c r="G5053" t="s">
        <v>611</v>
      </c>
      <c r="H5053" t="s">
        <v>612</v>
      </c>
      <c r="I5053" t="s">
        <v>54</v>
      </c>
      <c r="J5053" t="s">
        <v>19</v>
      </c>
      <c r="K5053" t="str">
        <f>INDEX(Table6[Column1],MATCH(L5053,Table6[Column2]))</f>
        <v>Young Adults</v>
      </c>
      <c r="L5053">
        <v>33.360427850000001</v>
      </c>
      <c r="M5053" t="str">
        <f>VLOOKUP(L5053,Table1[],2)</f>
        <v>30 - 39</v>
      </c>
      <c r="N5053" t="str">
        <f>INDEX(Table7[Column1],MATCH(O5053,Table7[Column2]))</f>
        <v>Learning Stage</v>
      </c>
      <c r="O5053">
        <v>4.2883523449999998</v>
      </c>
      <c r="P5053" t="str">
        <f>VLOOKUP(O5053,Table13[],2)</f>
        <v>1 - 5</v>
      </c>
      <c r="Q5053" t="str">
        <f>INDEX(Table8[Column1],MATCH(R5053,Table8[Column2]))</f>
        <v>Scheduled</v>
      </c>
      <c r="R5053">
        <v>0</v>
      </c>
      <c r="S5053">
        <f t="shared" si="157"/>
        <v>0</v>
      </c>
      <c r="T5053" t="s">
        <v>19</v>
      </c>
    </row>
    <row r="5054" spans="1:20" x14ac:dyDescent="0.25">
      <c r="A5054">
        <v>5053</v>
      </c>
      <c r="B5054" t="s">
        <v>1714</v>
      </c>
      <c r="C5054" t="s">
        <v>312</v>
      </c>
      <c r="D5054" t="str">
        <f t="shared" si="156"/>
        <v>Robin Terry</v>
      </c>
      <c r="E5054" t="s">
        <v>22</v>
      </c>
      <c r="F5054" t="s">
        <v>30</v>
      </c>
      <c r="G5054" t="s">
        <v>2305</v>
      </c>
      <c r="H5054" t="s">
        <v>1826</v>
      </c>
      <c r="I5054" t="s">
        <v>30</v>
      </c>
      <c r="J5054" t="s">
        <v>19</v>
      </c>
      <c r="K5054" t="str">
        <f>INDEX(Table6[Column1],MATCH(L5054,Table6[Column2]))</f>
        <v>Adults</v>
      </c>
      <c r="L5054">
        <v>43.442335620000001</v>
      </c>
      <c r="M5054" t="str">
        <f>VLOOKUP(L5054,Table1[],2)</f>
        <v>40 - 49</v>
      </c>
      <c r="N5054" t="str">
        <f>INDEX(Table7[Column1],MATCH(O5054,Table7[Column2]))</f>
        <v>Learning Stage</v>
      </c>
      <c r="O5054">
        <v>5.4505481509999996</v>
      </c>
      <c r="P5054" t="str">
        <f>VLOOKUP(O5054,Table13[],2)</f>
        <v>1 - 5</v>
      </c>
      <c r="Q5054" t="str">
        <f>INDEX(Table8[Column1],MATCH(R5054,Table8[Column2]))</f>
        <v>Maintained</v>
      </c>
      <c r="R5054">
        <v>67.223294609999996</v>
      </c>
      <c r="S5054">
        <f t="shared" si="157"/>
        <v>2.8009706087499997</v>
      </c>
      <c r="T5054" t="s">
        <v>19</v>
      </c>
    </row>
    <row r="5055" spans="1:20" x14ac:dyDescent="0.25">
      <c r="A5055">
        <v>5054</v>
      </c>
      <c r="B5055" t="s">
        <v>4220</v>
      </c>
      <c r="C5055" t="s">
        <v>649</v>
      </c>
      <c r="D5055" t="str">
        <f t="shared" si="156"/>
        <v>Sacco Rodney</v>
      </c>
      <c r="E5055" t="s">
        <v>22</v>
      </c>
      <c r="F5055" t="s">
        <v>16</v>
      </c>
      <c r="G5055" t="s">
        <v>2305</v>
      </c>
      <c r="H5055" t="s">
        <v>1826</v>
      </c>
      <c r="I5055" t="s">
        <v>16</v>
      </c>
      <c r="J5055" t="s">
        <v>19</v>
      </c>
      <c r="K5055" t="str">
        <f>INDEX(Table6[Column1],MATCH(L5055,Table6[Column2]))</f>
        <v>Adults</v>
      </c>
      <c r="L5055">
        <v>40.748663319999999</v>
      </c>
      <c r="M5055" t="str">
        <f>VLOOKUP(L5055,Table1[],2)</f>
        <v>40 - 49</v>
      </c>
      <c r="N5055" t="str">
        <f>INDEX(Table7[Column1],MATCH(O5055,Table7[Column2]))</f>
        <v>Learning Stage</v>
      </c>
      <c r="O5055">
        <v>1.1840868849999999</v>
      </c>
      <c r="P5055" t="str">
        <f>VLOOKUP(O5055,Table13[],2)</f>
        <v>1 - 5</v>
      </c>
      <c r="Q5055" t="str">
        <f>INDEX(Table8[Column1],MATCH(R5055,Table8[Column2]))</f>
        <v>Scheduled</v>
      </c>
      <c r="R5055">
        <v>32.147362780000002</v>
      </c>
      <c r="S5055">
        <f t="shared" si="157"/>
        <v>1.3394734491666669</v>
      </c>
      <c r="T5055" t="s">
        <v>19</v>
      </c>
    </row>
    <row r="5056" spans="1:20" x14ac:dyDescent="0.25">
      <c r="A5056">
        <v>5055</v>
      </c>
      <c r="B5056" t="s">
        <v>831</v>
      </c>
      <c r="C5056" t="s">
        <v>21</v>
      </c>
      <c r="D5056" t="str">
        <f t="shared" si="156"/>
        <v>Webb Stephen</v>
      </c>
      <c r="E5056" t="s">
        <v>22</v>
      </c>
      <c r="F5056" t="s">
        <v>38</v>
      </c>
      <c r="G5056" t="s">
        <v>611</v>
      </c>
      <c r="H5056" t="s">
        <v>612</v>
      </c>
      <c r="I5056" t="s">
        <v>38</v>
      </c>
      <c r="J5056" t="s">
        <v>19</v>
      </c>
      <c r="K5056" t="str">
        <f>INDEX(Table6[Column1],MATCH(L5056,Table6[Column2]))</f>
        <v>Adults</v>
      </c>
      <c r="L5056">
        <v>49.448825249999999</v>
      </c>
      <c r="M5056" t="str">
        <f>VLOOKUP(L5056,Table1[],2)</f>
        <v>40 - 49</v>
      </c>
      <c r="N5056" t="str">
        <f>INDEX(Table7[Column1],MATCH(O5056,Table7[Column2]))</f>
        <v>Learning Stage</v>
      </c>
      <c r="O5056">
        <v>3.4249204230000001</v>
      </c>
      <c r="P5056" t="str">
        <f>VLOOKUP(O5056,Table13[],2)</f>
        <v>1 - 5</v>
      </c>
      <c r="Q5056" t="str">
        <f>INDEX(Table8[Column1],MATCH(R5056,Table8[Column2]))</f>
        <v>Maintained</v>
      </c>
      <c r="R5056">
        <v>76.430348429999995</v>
      </c>
      <c r="S5056">
        <f t="shared" si="157"/>
        <v>3.1845978512499999</v>
      </c>
      <c r="T5056" t="s">
        <v>19</v>
      </c>
    </row>
    <row r="5057" spans="1:20" x14ac:dyDescent="0.25">
      <c r="A5057">
        <v>5056</v>
      </c>
      <c r="B5057" t="s">
        <v>1055</v>
      </c>
      <c r="C5057" t="s">
        <v>374</v>
      </c>
      <c r="D5057" t="str">
        <f t="shared" si="156"/>
        <v>Washington Melinda</v>
      </c>
      <c r="E5057" t="s">
        <v>15</v>
      </c>
      <c r="F5057" t="s">
        <v>138</v>
      </c>
      <c r="G5057" t="s">
        <v>820</v>
      </c>
      <c r="H5057" t="s">
        <v>821</v>
      </c>
      <c r="I5057" t="s">
        <v>138</v>
      </c>
      <c r="J5057" t="s">
        <v>19</v>
      </c>
      <c r="K5057" t="str">
        <f>INDEX(Table6[Column1],MATCH(L5057,Table6[Column2]))</f>
        <v>Youth</v>
      </c>
      <c r="L5057">
        <v>22.69466843</v>
      </c>
      <c r="M5057" t="str">
        <f>VLOOKUP(L5057,Table1[],2)</f>
        <v>20 - 29</v>
      </c>
      <c r="N5057" t="str">
        <f>INDEX(Table7[Column1],MATCH(O5057,Table7[Column2]))</f>
        <v>Learning Stage</v>
      </c>
      <c r="O5057">
        <v>5.6429827350000004</v>
      </c>
      <c r="P5057" t="str">
        <f>VLOOKUP(O5057,Table13[],2)</f>
        <v>1 - 5</v>
      </c>
      <c r="Q5057" t="str">
        <f>INDEX(Table8[Column1],MATCH(R5057,Table8[Column2]))</f>
        <v>Scheduled</v>
      </c>
      <c r="R5057">
        <v>0</v>
      </c>
      <c r="S5057">
        <f t="shared" si="157"/>
        <v>0</v>
      </c>
      <c r="T5057" t="s">
        <v>19</v>
      </c>
    </row>
    <row r="5058" spans="1:20" x14ac:dyDescent="0.25">
      <c r="A5058">
        <v>5057</v>
      </c>
      <c r="B5058" t="s">
        <v>220</v>
      </c>
      <c r="C5058" t="s">
        <v>1922</v>
      </c>
      <c r="D5058" t="str">
        <f t="shared" si="156"/>
        <v>Knight Dorothy</v>
      </c>
      <c r="E5058" t="s">
        <v>15</v>
      </c>
      <c r="F5058" t="s">
        <v>38</v>
      </c>
      <c r="G5058" t="s">
        <v>611</v>
      </c>
      <c r="H5058" t="s">
        <v>612</v>
      </c>
      <c r="I5058" t="s">
        <v>38</v>
      </c>
      <c r="J5058" t="s">
        <v>19</v>
      </c>
      <c r="K5058" t="str">
        <f>INDEX(Table6[Column1],MATCH(L5058,Table6[Column2]))</f>
        <v>Adults</v>
      </c>
      <c r="L5058">
        <v>41.87576756</v>
      </c>
      <c r="M5058" t="str">
        <f>VLOOKUP(L5058,Table1[],2)</f>
        <v>40 - 49</v>
      </c>
      <c r="N5058" t="str">
        <f>INDEX(Table7[Column1],MATCH(O5058,Table7[Column2]))</f>
        <v>Learning Stage</v>
      </c>
      <c r="O5058">
        <v>3.6211422720000002</v>
      </c>
      <c r="P5058" t="str">
        <f>VLOOKUP(O5058,Table13[],2)</f>
        <v>1 - 5</v>
      </c>
      <c r="Q5058" t="str">
        <f>INDEX(Table8[Column1],MATCH(R5058,Table8[Column2]))</f>
        <v>Maintained</v>
      </c>
      <c r="R5058">
        <v>58.717168010000002</v>
      </c>
      <c r="S5058">
        <f t="shared" si="157"/>
        <v>2.4465486670833334</v>
      </c>
      <c r="T5058" t="s">
        <v>19</v>
      </c>
    </row>
    <row r="5059" spans="1:20" x14ac:dyDescent="0.25">
      <c r="A5059">
        <v>5058</v>
      </c>
      <c r="B5059" t="s">
        <v>4221</v>
      </c>
      <c r="C5059" t="s">
        <v>674</v>
      </c>
      <c r="D5059" t="str">
        <f t="shared" ref="D5059:D5122" si="158">CONCATENATE(B5059, " ",C5059)</f>
        <v>Holbert Jeremiah</v>
      </c>
      <c r="E5059" t="s">
        <v>22</v>
      </c>
      <c r="F5059" t="s">
        <v>38</v>
      </c>
      <c r="G5059" t="s">
        <v>611</v>
      </c>
      <c r="H5059" t="s">
        <v>612</v>
      </c>
      <c r="I5059" t="s">
        <v>38</v>
      </c>
      <c r="J5059" t="s">
        <v>19</v>
      </c>
      <c r="K5059" t="str">
        <f>INDEX(Table6[Column1],MATCH(L5059,Table6[Column2]))</f>
        <v>Adults</v>
      </c>
      <c r="L5059">
        <v>48.3731078</v>
      </c>
      <c r="M5059" t="str">
        <f>VLOOKUP(L5059,Table1[],2)</f>
        <v>40 - 49</v>
      </c>
      <c r="N5059" t="str">
        <f>INDEX(Table7[Column1],MATCH(O5059,Table7[Column2]))</f>
        <v>Learning Stage</v>
      </c>
      <c r="O5059">
        <v>4.13737478</v>
      </c>
      <c r="P5059" t="str">
        <f>VLOOKUP(O5059,Table13[],2)</f>
        <v>1 - 5</v>
      </c>
      <c r="Q5059" t="str">
        <f>INDEX(Table8[Column1],MATCH(R5059,Table8[Column2]))</f>
        <v>Habitual</v>
      </c>
      <c r="R5059">
        <v>85.295411680000001</v>
      </c>
      <c r="S5059">
        <f t="shared" ref="S5059:S5122" si="159">CONVERT(R5059,"hr","day")</f>
        <v>3.5539754866666664</v>
      </c>
      <c r="T5059" t="s">
        <v>19</v>
      </c>
    </row>
    <row r="5060" spans="1:20" x14ac:dyDescent="0.25">
      <c r="A5060">
        <v>5059</v>
      </c>
      <c r="B5060" t="s">
        <v>444</v>
      </c>
      <c r="C5060" t="s">
        <v>52</v>
      </c>
      <c r="D5060" t="str">
        <f t="shared" si="158"/>
        <v>Moore John</v>
      </c>
      <c r="E5060" t="s">
        <v>22</v>
      </c>
      <c r="F5060" t="s">
        <v>16</v>
      </c>
      <c r="G5060" t="s">
        <v>611</v>
      </c>
      <c r="H5060" t="s">
        <v>612</v>
      </c>
      <c r="I5060" t="s">
        <v>16</v>
      </c>
      <c r="J5060" t="s">
        <v>19</v>
      </c>
      <c r="K5060" t="str">
        <f>INDEX(Table6[Column1],MATCH(L5060,Table6[Column2]))</f>
        <v>Elders</v>
      </c>
      <c r="L5060">
        <v>51.010357890000002</v>
      </c>
      <c r="M5060" t="str">
        <f>VLOOKUP(L5060,Table1[],2)</f>
        <v>50 - 59</v>
      </c>
      <c r="N5060" t="str">
        <f>INDEX(Table7[Column1],MATCH(O5060,Table7[Column2]))</f>
        <v>Learning Stage</v>
      </c>
      <c r="O5060">
        <v>5.9324589469999998</v>
      </c>
      <c r="P5060" t="str">
        <f>VLOOKUP(O5060,Table13[],2)</f>
        <v>1 - 5</v>
      </c>
      <c r="Q5060" t="str">
        <f>INDEX(Table8[Column1],MATCH(R5060,Table8[Column2]))</f>
        <v>Habitual</v>
      </c>
      <c r="R5060">
        <v>85.778762860000001</v>
      </c>
      <c r="S5060">
        <f t="shared" si="159"/>
        <v>3.5741151191666667</v>
      </c>
      <c r="T5060" t="s">
        <v>19</v>
      </c>
    </row>
    <row r="5061" spans="1:20" x14ac:dyDescent="0.25">
      <c r="A5061">
        <v>5060</v>
      </c>
      <c r="B5061" t="s">
        <v>1920</v>
      </c>
      <c r="C5061" t="s">
        <v>1042</v>
      </c>
      <c r="D5061" t="str">
        <f t="shared" si="158"/>
        <v>Oliver Ruth</v>
      </c>
      <c r="E5061" t="s">
        <v>15</v>
      </c>
      <c r="F5061" t="s">
        <v>518</v>
      </c>
      <c r="G5061" t="s">
        <v>17</v>
      </c>
      <c r="H5061" t="s">
        <v>18</v>
      </c>
      <c r="I5061" t="s">
        <v>169</v>
      </c>
      <c r="J5061" t="s">
        <v>19</v>
      </c>
      <c r="K5061" t="str">
        <f>INDEX(Table6[Column1],MATCH(L5061,Table6[Column2]))</f>
        <v>Youth</v>
      </c>
      <c r="L5061">
        <v>25.498568779999999</v>
      </c>
      <c r="M5061" t="str">
        <f>VLOOKUP(L5061,Table1[],2)</f>
        <v>20 - 29</v>
      </c>
      <c r="N5061" t="str">
        <f>INDEX(Table7[Column1],MATCH(O5061,Table7[Column2]))</f>
        <v>Learning Stage</v>
      </c>
      <c r="O5061">
        <v>3.626288357</v>
      </c>
      <c r="P5061" t="str">
        <f>VLOOKUP(O5061,Table13[],2)</f>
        <v>1 - 5</v>
      </c>
      <c r="Q5061" t="str">
        <f>INDEX(Table8[Column1],MATCH(R5061,Table8[Column2]))</f>
        <v>Maintained</v>
      </c>
      <c r="R5061">
        <v>51.041303370000001</v>
      </c>
      <c r="S5061">
        <f t="shared" si="159"/>
        <v>2.1267209737499999</v>
      </c>
      <c r="T5061" t="s">
        <v>19</v>
      </c>
    </row>
    <row r="5062" spans="1:20" x14ac:dyDescent="0.25">
      <c r="A5062">
        <v>5061</v>
      </c>
      <c r="B5062" t="s">
        <v>4222</v>
      </c>
      <c r="C5062" t="s">
        <v>1975</v>
      </c>
      <c r="D5062" t="str">
        <f t="shared" si="158"/>
        <v>Joiner Lillian</v>
      </c>
      <c r="E5062" t="s">
        <v>15</v>
      </c>
      <c r="F5062" t="s">
        <v>16</v>
      </c>
      <c r="G5062" t="s">
        <v>611</v>
      </c>
      <c r="H5062" t="s">
        <v>612</v>
      </c>
      <c r="I5062" t="s">
        <v>16</v>
      </c>
      <c r="J5062" t="s">
        <v>19</v>
      </c>
      <c r="K5062" t="str">
        <f>INDEX(Table6[Column1],MATCH(L5062,Table6[Column2]))</f>
        <v>Adults</v>
      </c>
      <c r="L5062">
        <v>42.10168358</v>
      </c>
      <c r="M5062" t="str">
        <f>VLOOKUP(L5062,Table1[],2)</f>
        <v>40 - 49</v>
      </c>
      <c r="N5062" t="str">
        <f>INDEX(Table7[Column1],MATCH(O5062,Table7[Column2]))</f>
        <v>Learning Stage</v>
      </c>
      <c r="O5062">
        <v>4.92093151</v>
      </c>
      <c r="P5062" t="str">
        <f>VLOOKUP(O5062,Table13[],2)</f>
        <v>1 - 5</v>
      </c>
      <c r="Q5062" t="str">
        <f>INDEX(Table8[Column1],MATCH(R5062,Table8[Column2]))</f>
        <v>Maintained</v>
      </c>
      <c r="R5062">
        <v>75.825436659999994</v>
      </c>
      <c r="S5062">
        <f t="shared" si="159"/>
        <v>3.1593931941666664</v>
      </c>
      <c r="T5062" t="s">
        <v>19</v>
      </c>
    </row>
    <row r="5063" spans="1:20" x14ac:dyDescent="0.25">
      <c r="A5063">
        <v>5062</v>
      </c>
      <c r="B5063" t="s">
        <v>511</v>
      </c>
      <c r="C5063" t="s">
        <v>4223</v>
      </c>
      <c r="D5063" t="str">
        <f t="shared" si="158"/>
        <v>Adams Rowena</v>
      </c>
      <c r="E5063" t="s">
        <v>15</v>
      </c>
      <c r="F5063" t="s">
        <v>30</v>
      </c>
      <c r="G5063" t="s">
        <v>1060</v>
      </c>
      <c r="H5063" t="s">
        <v>1061</v>
      </c>
      <c r="I5063" t="s">
        <v>30</v>
      </c>
      <c r="J5063" t="s">
        <v>19</v>
      </c>
      <c r="K5063" t="str">
        <f>INDEX(Table6[Column1],MATCH(L5063,Table6[Column2]))</f>
        <v>Youth</v>
      </c>
      <c r="L5063">
        <v>24.672789999999999</v>
      </c>
      <c r="M5063" t="str">
        <f>VLOOKUP(L5063,Table1[],2)</f>
        <v>20 - 29</v>
      </c>
      <c r="N5063" t="str">
        <f>INDEX(Table7[Column1],MATCH(O5063,Table7[Column2]))</f>
        <v>Learning Stage</v>
      </c>
      <c r="O5063">
        <v>5.3669422119999997</v>
      </c>
      <c r="P5063" t="str">
        <f>VLOOKUP(O5063,Table13[],2)</f>
        <v>1 - 5</v>
      </c>
      <c r="Q5063" t="str">
        <f>INDEX(Table8[Column1],MATCH(R5063,Table8[Column2]))</f>
        <v>Scheduled</v>
      </c>
      <c r="R5063">
        <v>0</v>
      </c>
      <c r="S5063">
        <f t="shared" si="159"/>
        <v>0</v>
      </c>
      <c r="T5063" t="s">
        <v>19</v>
      </c>
    </row>
    <row r="5064" spans="1:20" x14ac:dyDescent="0.25">
      <c r="A5064">
        <v>5063</v>
      </c>
      <c r="B5064" t="s">
        <v>4224</v>
      </c>
      <c r="C5064" t="s">
        <v>221</v>
      </c>
      <c r="D5064" t="str">
        <f t="shared" si="158"/>
        <v>Lemieux Mildred</v>
      </c>
      <c r="E5064" t="s">
        <v>15</v>
      </c>
      <c r="F5064" t="s">
        <v>836</v>
      </c>
      <c r="G5064" t="s">
        <v>17</v>
      </c>
      <c r="H5064" t="s">
        <v>18</v>
      </c>
      <c r="I5064" t="s">
        <v>169</v>
      </c>
      <c r="J5064" t="s">
        <v>19</v>
      </c>
      <c r="K5064" t="str">
        <f>INDEX(Table6[Column1],MATCH(L5064,Table6[Column2]))</f>
        <v>Youth</v>
      </c>
      <c r="L5064">
        <v>25.691610059999999</v>
      </c>
      <c r="M5064" t="str">
        <f>VLOOKUP(L5064,Table1[],2)</f>
        <v>20 - 29</v>
      </c>
      <c r="N5064" t="str">
        <f>INDEX(Table7[Column1],MATCH(O5064,Table7[Column2]))</f>
        <v>Learning Stage</v>
      </c>
      <c r="O5064">
        <v>2.9910351780000002</v>
      </c>
      <c r="P5064" t="str">
        <f>VLOOKUP(O5064,Table13[],2)</f>
        <v>1 - 5</v>
      </c>
      <c r="Q5064" t="str">
        <f>INDEX(Table8[Column1],MATCH(R5064,Table8[Column2]))</f>
        <v>Scheduled</v>
      </c>
      <c r="R5064">
        <v>0</v>
      </c>
      <c r="S5064">
        <f t="shared" si="159"/>
        <v>0</v>
      </c>
      <c r="T5064" t="s">
        <v>19</v>
      </c>
    </row>
    <row r="5065" spans="1:20" x14ac:dyDescent="0.25">
      <c r="A5065">
        <v>5064</v>
      </c>
      <c r="B5065" t="s">
        <v>1312</v>
      </c>
      <c r="C5065" t="s">
        <v>194</v>
      </c>
      <c r="D5065" t="str">
        <f t="shared" si="158"/>
        <v>Scott Florence</v>
      </c>
      <c r="E5065" t="s">
        <v>15</v>
      </c>
      <c r="F5065" t="s">
        <v>46</v>
      </c>
      <c r="G5065" t="s">
        <v>2305</v>
      </c>
      <c r="H5065" t="s">
        <v>1826</v>
      </c>
      <c r="I5065" t="s">
        <v>46</v>
      </c>
      <c r="J5065" t="s">
        <v>19</v>
      </c>
      <c r="K5065" t="str">
        <f>INDEX(Table6[Column1],MATCH(L5065,Table6[Column2]))</f>
        <v>Young Adults</v>
      </c>
      <c r="L5065">
        <v>36.8507775</v>
      </c>
      <c r="M5065" t="str">
        <f>VLOOKUP(L5065,Table1[],2)</f>
        <v>30 - 39</v>
      </c>
      <c r="N5065" t="str">
        <f>INDEX(Table7[Column1],MATCH(O5065,Table7[Column2]))</f>
        <v>Fitting in Stage</v>
      </c>
      <c r="O5065">
        <v>7.2468548019999997</v>
      </c>
      <c r="P5065" t="str">
        <f>VLOOKUP(O5065,Table13[],2)</f>
        <v>6 - 10</v>
      </c>
      <c r="Q5065" t="str">
        <f>INDEX(Table8[Column1],MATCH(R5065,Table8[Column2]))</f>
        <v>Scheduled</v>
      </c>
      <c r="R5065">
        <v>13.04811183</v>
      </c>
      <c r="S5065">
        <f t="shared" si="159"/>
        <v>0.54367132625000003</v>
      </c>
      <c r="T5065" t="s">
        <v>19</v>
      </c>
    </row>
    <row r="5066" spans="1:20" x14ac:dyDescent="0.25">
      <c r="A5066">
        <v>5065</v>
      </c>
      <c r="B5066" t="s">
        <v>3953</v>
      </c>
      <c r="C5066" t="s">
        <v>345</v>
      </c>
      <c r="D5066" t="str">
        <f t="shared" si="158"/>
        <v>Paris Ronald</v>
      </c>
      <c r="E5066" t="s">
        <v>22</v>
      </c>
      <c r="F5066" t="s">
        <v>984</v>
      </c>
      <c r="G5066" t="s">
        <v>17</v>
      </c>
      <c r="H5066" t="s">
        <v>18</v>
      </c>
      <c r="I5066" t="s">
        <v>87</v>
      </c>
      <c r="J5066" t="s">
        <v>19</v>
      </c>
      <c r="K5066" t="str">
        <f>INDEX(Table6[Column1],MATCH(L5066,Table6[Column2]))</f>
        <v>Adults</v>
      </c>
      <c r="L5066">
        <v>44.668963359999999</v>
      </c>
      <c r="M5066" t="str">
        <f>VLOOKUP(L5066,Table1[],2)</f>
        <v>40 - 49</v>
      </c>
      <c r="N5066" t="str">
        <f>INDEX(Table7[Column1],MATCH(O5066,Table7[Column2]))</f>
        <v>Learning Stage</v>
      </c>
      <c r="O5066">
        <v>3.6300647370000001</v>
      </c>
      <c r="P5066" t="str">
        <f>VLOOKUP(O5066,Table13[],2)</f>
        <v>1 - 5</v>
      </c>
      <c r="Q5066" t="str">
        <f>INDEX(Table8[Column1],MATCH(R5066,Table8[Column2]))</f>
        <v>Scheduled</v>
      </c>
      <c r="R5066">
        <v>31.761038150000001</v>
      </c>
      <c r="S5066">
        <f t="shared" si="159"/>
        <v>1.3233765895833334</v>
      </c>
      <c r="T5066" t="s">
        <v>19</v>
      </c>
    </row>
    <row r="5067" spans="1:20" x14ac:dyDescent="0.25">
      <c r="A5067">
        <v>5066</v>
      </c>
      <c r="B5067" t="s">
        <v>58</v>
      </c>
      <c r="C5067" t="s">
        <v>298</v>
      </c>
      <c r="D5067" t="str">
        <f t="shared" si="158"/>
        <v>Davis Steve</v>
      </c>
      <c r="E5067" t="s">
        <v>22</v>
      </c>
      <c r="F5067" t="s">
        <v>407</v>
      </c>
      <c r="G5067" t="s">
        <v>2305</v>
      </c>
      <c r="H5067" t="s">
        <v>1826</v>
      </c>
      <c r="I5067" t="s">
        <v>407</v>
      </c>
      <c r="J5067" t="s">
        <v>19</v>
      </c>
      <c r="K5067" t="str">
        <f>INDEX(Table6[Column1],MATCH(L5067,Table6[Column2]))</f>
        <v>Young Adults</v>
      </c>
      <c r="L5067">
        <v>38.411683050000001</v>
      </c>
      <c r="M5067" t="str">
        <f>VLOOKUP(L5067,Table1[],2)</f>
        <v>30 - 39</v>
      </c>
      <c r="N5067" t="str">
        <f>INDEX(Table7[Column1],MATCH(O5067,Table7[Column2]))</f>
        <v>Learning Stage</v>
      </c>
      <c r="O5067">
        <v>5.4947787930000001</v>
      </c>
      <c r="P5067" t="str">
        <f>VLOOKUP(O5067,Table13[],2)</f>
        <v>1 - 5</v>
      </c>
      <c r="Q5067" t="str">
        <f>INDEX(Table8[Column1],MATCH(R5067,Table8[Column2]))</f>
        <v>Habitual</v>
      </c>
      <c r="R5067">
        <v>87.993002189999999</v>
      </c>
      <c r="S5067">
        <f t="shared" si="159"/>
        <v>3.6663750912499999</v>
      </c>
      <c r="T5067" t="s">
        <v>19</v>
      </c>
    </row>
    <row r="5068" spans="1:20" x14ac:dyDescent="0.25">
      <c r="A5068">
        <v>5067</v>
      </c>
      <c r="B5068" t="s">
        <v>1249</v>
      </c>
      <c r="C5068" t="s">
        <v>312</v>
      </c>
      <c r="D5068" t="str">
        <f t="shared" si="158"/>
        <v>Cooper Terry</v>
      </c>
      <c r="E5068" t="s">
        <v>22</v>
      </c>
      <c r="F5068" t="s">
        <v>24</v>
      </c>
      <c r="G5068" t="s">
        <v>17</v>
      </c>
      <c r="H5068" t="s">
        <v>18</v>
      </c>
      <c r="I5068" t="s">
        <v>24</v>
      </c>
      <c r="J5068" t="s">
        <v>19</v>
      </c>
      <c r="K5068" t="str">
        <f>INDEX(Table6[Column1],MATCH(L5068,Table6[Column2]))</f>
        <v>Young Adults</v>
      </c>
      <c r="L5068">
        <v>38.06608293</v>
      </c>
      <c r="M5068" t="str">
        <f>VLOOKUP(L5068,Table1[],2)</f>
        <v>30 - 39</v>
      </c>
      <c r="N5068" t="str">
        <f>INDEX(Table7[Column1],MATCH(O5068,Table7[Column2]))</f>
        <v>Learning Stage</v>
      </c>
      <c r="O5068">
        <v>5.7196213619999998</v>
      </c>
      <c r="P5068" t="str">
        <f>VLOOKUP(O5068,Table13[],2)</f>
        <v>1 - 5</v>
      </c>
      <c r="Q5068" t="str">
        <f>INDEX(Table8[Column1],MATCH(R5068,Table8[Column2]))</f>
        <v>Maintained</v>
      </c>
      <c r="R5068">
        <v>45.277748420000002</v>
      </c>
      <c r="S5068">
        <f t="shared" si="159"/>
        <v>1.8865728508333335</v>
      </c>
      <c r="T5068" t="s">
        <v>19</v>
      </c>
    </row>
    <row r="5069" spans="1:20" x14ac:dyDescent="0.25">
      <c r="A5069">
        <v>5068</v>
      </c>
      <c r="B5069" t="s">
        <v>4225</v>
      </c>
      <c r="C5069" t="s">
        <v>2931</v>
      </c>
      <c r="D5069" t="str">
        <f t="shared" si="158"/>
        <v>Ashe Vincent</v>
      </c>
      <c r="E5069" t="s">
        <v>22</v>
      </c>
      <c r="F5069" t="s">
        <v>186</v>
      </c>
      <c r="G5069" t="s">
        <v>2305</v>
      </c>
      <c r="H5069" t="s">
        <v>1826</v>
      </c>
      <c r="I5069" t="s">
        <v>186</v>
      </c>
      <c r="J5069" t="s">
        <v>19</v>
      </c>
      <c r="K5069" t="str">
        <f>INDEX(Table6[Column1],MATCH(L5069,Table6[Column2]))</f>
        <v>Youth</v>
      </c>
      <c r="L5069">
        <v>28.496865840000002</v>
      </c>
      <c r="M5069" t="str">
        <f>VLOOKUP(L5069,Table1[],2)</f>
        <v>20 - 29</v>
      </c>
      <c r="N5069" t="str">
        <f>INDEX(Table7[Column1],MATCH(O5069,Table7[Column2]))</f>
        <v>Learning Stage</v>
      </c>
      <c r="O5069">
        <v>0.78658574999999997</v>
      </c>
      <c r="P5069" t="e">
        <f>VLOOKUP(O5069,Table13[],2)</f>
        <v>#N/A</v>
      </c>
      <c r="Q5069" t="str">
        <f>INDEX(Table8[Column1],MATCH(R5069,Table8[Column2]))</f>
        <v>Scheduled</v>
      </c>
      <c r="R5069">
        <v>0</v>
      </c>
      <c r="S5069">
        <f t="shared" si="159"/>
        <v>0</v>
      </c>
      <c r="T5069" t="s">
        <v>19</v>
      </c>
    </row>
    <row r="5070" spans="1:20" x14ac:dyDescent="0.25">
      <c r="A5070">
        <v>5069</v>
      </c>
      <c r="B5070" t="s">
        <v>4226</v>
      </c>
      <c r="C5070" t="s">
        <v>144</v>
      </c>
      <c r="D5070" t="str">
        <f t="shared" si="158"/>
        <v>Akers David</v>
      </c>
      <c r="E5070" t="s">
        <v>22</v>
      </c>
      <c r="F5070" t="s">
        <v>113</v>
      </c>
      <c r="G5070" t="s">
        <v>17</v>
      </c>
      <c r="H5070" t="s">
        <v>18</v>
      </c>
      <c r="I5070" t="s">
        <v>24</v>
      </c>
      <c r="J5070" t="s">
        <v>19</v>
      </c>
      <c r="K5070" t="str">
        <f>INDEX(Table6[Column1],MATCH(L5070,Table6[Column2]))</f>
        <v>Adults</v>
      </c>
      <c r="L5070">
        <v>46.602791289999999</v>
      </c>
      <c r="M5070" t="str">
        <f>VLOOKUP(L5070,Table1[],2)</f>
        <v>40 - 49</v>
      </c>
      <c r="N5070" t="str">
        <f>INDEX(Table7[Column1],MATCH(O5070,Table7[Column2]))</f>
        <v>Fitting in Stage</v>
      </c>
      <c r="O5070">
        <v>6.7009619000000002</v>
      </c>
      <c r="P5070" t="str">
        <f>VLOOKUP(O5070,Table13[],2)</f>
        <v>6 - 10</v>
      </c>
      <c r="Q5070" t="str">
        <f>INDEX(Table8[Column1],MATCH(R5070,Table8[Column2]))</f>
        <v>Maintained</v>
      </c>
      <c r="R5070">
        <v>50.60463824</v>
      </c>
      <c r="S5070">
        <f t="shared" si="159"/>
        <v>2.1085265933333335</v>
      </c>
      <c r="T5070" t="s">
        <v>19</v>
      </c>
    </row>
    <row r="5071" spans="1:20" x14ac:dyDescent="0.25">
      <c r="A5071">
        <v>5070</v>
      </c>
      <c r="B5071" t="s">
        <v>1053</v>
      </c>
      <c r="C5071" t="s">
        <v>188</v>
      </c>
      <c r="D5071" t="str">
        <f t="shared" si="158"/>
        <v>Hill Wendy</v>
      </c>
      <c r="E5071" t="s">
        <v>15</v>
      </c>
      <c r="F5071" t="s">
        <v>38</v>
      </c>
      <c r="G5071" t="s">
        <v>611</v>
      </c>
      <c r="H5071" t="s">
        <v>612</v>
      </c>
      <c r="I5071" t="s">
        <v>38</v>
      </c>
      <c r="J5071" t="s">
        <v>19</v>
      </c>
      <c r="K5071" t="str">
        <f>INDEX(Table6[Column1],MATCH(L5071,Table6[Column2]))</f>
        <v>Adults</v>
      </c>
      <c r="L5071">
        <v>44.677553760000002</v>
      </c>
      <c r="M5071" t="str">
        <f>VLOOKUP(L5071,Table1[],2)</f>
        <v>40 - 49</v>
      </c>
      <c r="N5071" t="str">
        <f>INDEX(Table7[Column1],MATCH(O5071,Table7[Column2]))</f>
        <v>Learning Stage</v>
      </c>
      <c r="O5071">
        <v>2.9159892159999998</v>
      </c>
      <c r="P5071" t="str">
        <f>VLOOKUP(O5071,Table13[],2)</f>
        <v>1 - 5</v>
      </c>
      <c r="Q5071" t="str">
        <f>INDEX(Table8[Column1],MATCH(R5071,Table8[Column2]))</f>
        <v>Habitual</v>
      </c>
      <c r="R5071">
        <v>90.336580249999997</v>
      </c>
      <c r="S5071">
        <f t="shared" si="159"/>
        <v>3.7640241770833334</v>
      </c>
      <c r="T5071" t="s">
        <v>19</v>
      </c>
    </row>
    <row r="5072" spans="1:20" x14ac:dyDescent="0.25">
      <c r="A5072">
        <v>5071</v>
      </c>
      <c r="B5072" t="s">
        <v>3946</v>
      </c>
      <c r="C5072" t="s">
        <v>469</v>
      </c>
      <c r="D5072" t="str">
        <f t="shared" si="158"/>
        <v>Nash Melissa</v>
      </c>
      <c r="E5072" t="s">
        <v>15</v>
      </c>
      <c r="F5072" t="s">
        <v>38</v>
      </c>
      <c r="G5072" t="s">
        <v>1060</v>
      </c>
      <c r="H5072" t="s">
        <v>1061</v>
      </c>
      <c r="I5072" t="s">
        <v>38</v>
      </c>
      <c r="J5072" t="s">
        <v>19</v>
      </c>
      <c r="K5072" t="str">
        <f>INDEX(Table6[Column1],MATCH(L5072,Table6[Column2]))</f>
        <v>Young Adults</v>
      </c>
      <c r="L5072">
        <v>30.987183569999999</v>
      </c>
      <c r="M5072" t="str">
        <f>VLOOKUP(L5072,Table1[],2)</f>
        <v>30 - 39</v>
      </c>
      <c r="N5072" t="str">
        <f>INDEX(Table7[Column1],MATCH(O5072,Table7[Column2]))</f>
        <v>Learning Stage</v>
      </c>
      <c r="O5072">
        <v>4.2439592590000004</v>
      </c>
      <c r="P5072" t="str">
        <f>VLOOKUP(O5072,Table13[],2)</f>
        <v>1 - 5</v>
      </c>
      <c r="Q5072" t="str">
        <f>INDEX(Table8[Column1],MATCH(R5072,Table8[Column2]))</f>
        <v>Scheduled</v>
      </c>
      <c r="R5072">
        <v>0</v>
      </c>
      <c r="S5072">
        <f t="shared" si="159"/>
        <v>0</v>
      </c>
      <c r="T5072" t="s">
        <v>19</v>
      </c>
    </row>
    <row r="5073" spans="1:20" x14ac:dyDescent="0.25">
      <c r="A5073">
        <v>5072</v>
      </c>
      <c r="B5073" t="s">
        <v>2121</v>
      </c>
      <c r="C5073" t="s">
        <v>149</v>
      </c>
      <c r="D5073" t="str">
        <f t="shared" si="158"/>
        <v>Brooks Charles</v>
      </c>
      <c r="E5073" t="s">
        <v>22</v>
      </c>
      <c r="F5073" t="s">
        <v>84</v>
      </c>
      <c r="G5073" t="s">
        <v>17</v>
      </c>
      <c r="H5073" t="s">
        <v>18</v>
      </c>
      <c r="I5073" t="s">
        <v>84</v>
      </c>
      <c r="J5073" t="s">
        <v>19</v>
      </c>
      <c r="K5073" t="str">
        <f>INDEX(Table6[Column1],MATCH(L5073,Table6[Column2]))</f>
        <v>Young Adults</v>
      </c>
      <c r="L5073">
        <v>39.741015840000003</v>
      </c>
      <c r="M5073" t="str">
        <f>VLOOKUP(L5073,Table1[],2)</f>
        <v>30 - 39</v>
      </c>
      <c r="N5073" t="str">
        <f>INDEX(Table7[Column1],MATCH(O5073,Table7[Column2]))</f>
        <v>Learning Stage</v>
      </c>
      <c r="O5073">
        <v>1.443066159</v>
      </c>
      <c r="P5073" t="str">
        <f>VLOOKUP(O5073,Table13[],2)</f>
        <v>1 - 5</v>
      </c>
      <c r="Q5073" t="str">
        <f>INDEX(Table8[Column1],MATCH(R5073,Table8[Column2]))</f>
        <v>Maintained</v>
      </c>
      <c r="R5073">
        <v>46.477690219999999</v>
      </c>
      <c r="S5073">
        <f t="shared" si="159"/>
        <v>1.9365704258333332</v>
      </c>
      <c r="T5073" t="s">
        <v>19</v>
      </c>
    </row>
    <row r="5074" spans="1:20" x14ac:dyDescent="0.25">
      <c r="A5074">
        <v>5073</v>
      </c>
      <c r="B5074" t="s">
        <v>763</v>
      </c>
      <c r="C5074" t="s">
        <v>50</v>
      </c>
      <c r="D5074" t="str">
        <f t="shared" si="158"/>
        <v>Howard Robert</v>
      </c>
      <c r="E5074" t="s">
        <v>22</v>
      </c>
      <c r="F5074" t="s">
        <v>33</v>
      </c>
      <c r="G5074" t="s">
        <v>17</v>
      </c>
      <c r="H5074" t="s">
        <v>18</v>
      </c>
      <c r="I5074" t="s">
        <v>33</v>
      </c>
      <c r="J5074" t="s">
        <v>19</v>
      </c>
      <c r="K5074" t="str">
        <f>INDEX(Table6[Column1],MATCH(L5074,Table6[Column2]))</f>
        <v>Young Adults</v>
      </c>
      <c r="L5074">
        <v>34.20272258</v>
      </c>
      <c r="M5074" t="str">
        <f>VLOOKUP(L5074,Table1[],2)</f>
        <v>30 - 39</v>
      </c>
      <c r="N5074" t="str">
        <f>INDEX(Table7[Column1],MATCH(O5074,Table7[Column2]))</f>
        <v>Learning Stage</v>
      </c>
      <c r="O5074">
        <v>4.0992405129999998</v>
      </c>
      <c r="P5074" t="str">
        <f>VLOOKUP(O5074,Table13[],2)</f>
        <v>1 - 5</v>
      </c>
      <c r="Q5074" t="str">
        <f>INDEX(Table8[Column1],MATCH(R5074,Table8[Column2]))</f>
        <v>Maintained</v>
      </c>
      <c r="R5074">
        <v>59.00276092</v>
      </c>
      <c r="S5074">
        <f t="shared" si="159"/>
        <v>2.4584483716666665</v>
      </c>
      <c r="T5074" t="s">
        <v>19</v>
      </c>
    </row>
    <row r="5075" spans="1:20" x14ac:dyDescent="0.25">
      <c r="A5075">
        <v>5074</v>
      </c>
      <c r="B5075" t="s">
        <v>4227</v>
      </c>
      <c r="C5075" t="s">
        <v>2606</v>
      </c>
      <c r="D5075" t="str">
        <f t="shared" si="158"/>
        <v>Garzon Harriet</v>
      </c>
      <c r="E5075" t="s">
        <v>15</v>
      </c>
      <c r="F5075" t="s">
        <v>485</v>
      </c>
      <c r="G5075" t="s">
        <v>17</v>
      </c>
      <c r="H5075" t="s">
        <v>18</v>
      </c>
      <c r="I5075" t="s">
        <v>24</v>
      </c>
      <c r="J5075" t="s">
        <v>19</v>
      </c>
      <c r="K5075" t="str">
        <f>INDEX(Table6[Column1],MATCH(L5075,Table6[Column2]))</f>
        <v>Adults</v>
      </c>
      <c r="L5075">
        <v>42.316616830000001</v>
      </c>
      <c r="M5075" t="str">
        <f>VLOOKUP(L5075,Table1[],2)</f>
        <v>40 - 49</v>
      </c>
      <c r="N5075" t="str">
        <f>INDEX(Table7[Column1],MATCH(O5075,Table7[Column2]))</f>
        <v>Learning Stage</v>
      </c>
      <c r="O5075">
        <v>5.9416774649999997</v>
      </c>
      <c r="P5075" t="str">
        <f>VLOOKUP(O5075,Table13[],2)</f>
        <v>1 - 5</v>
      </c>
      <c r="Q5075" t="str">
        <f>INDEX(Table8[Column1],MATCH(R5075,Table8[Column2]))</f>
        <v>Maintained</v>
      </c>
      <c r="R5075">
        <v>47.081260700000001</v>
      </c>
      <c r="S5075">
        <f t="shared" si="159"/>
        <v>1.9617191958333333</v>
      </c>
      <c r="T5075" t="s">
        <v>19</v>
      </c>
    </row>
    <row r="5076" spans="1:20" x14ac:dyDescent="0.25">
      <c r="A5076">
        <v>5075</v>
      </c>
      <c r="B5076" t="s">
        <v>375</v>
      </c>
      <c r="C5076" t="s">
        <v>630</v>
      </c>
      <c r="D5076" t="str">
        <f t="shared" si="158"/>
        <v>Coleman Richard</v>
      </c>
      <c r="E5076" t="s">
        <v>22</v>
      </c>
      <c r="F5076" t="s">
        <v>30</v>
      </c>
      <c r="G5076" t="s">
        <v>1060</v>
      </c>
      <c r="H5076" t="s">
        <v>1061</v>
      </c>
      <c r="I5076" t="s">
        <v>30</v>
      </c>
      <c r="J5076" t="s">
        <v>19</v>
      </c>
      <c r="K5076" t="str">
        <f>INDEX(Table6[Column1],MATCH(L5076,Table6[Column2]))</f>
        <v>Adults</v>
      </c>
      <c r="L5076">
        <v>41.225035920000003</v>
      </c>
      <c r="M5076" t="str">
        <f>VLOOKUP(L5076,Table1[],2)</f>
        <v>40 - 49</v>
      </c>
      <c r="N5076" t="str">
        <f>INDEX(Table7[Column1],MATCH(O5076,Table7[Column2]))</f>
        <v>Learning Stage</v>
      </c>
      <c r="O5076">
        <v>4.2662060569999998</v>
      </c>
      <c r="P5076" t="str">
        <f>VLOOKUP(O5076,Table13[],2)</f>
        <v>1 - 5</v>
      </c>
      <c r="Q5076" t="str">
        <f>INDEX(Table8[Column1],MATCH(R5076,Table8[Column2]))</f>
        <v>Maintained</v>
      </c>
      <c r="R5076">
        <v>47.851625400000003</v>
      </c>
      <c r="S5076">
        <f t="shared" si="159"/>
        <v>1.993817725</v>
      </c>
      <c r="T5076" t="s">
        <v>19</v>
      </c>
    </row>
    <row r="5077" spans="1:20" x14ac:dyDescent="0.25">
      <c r="A5077">
        <v>5076</v>
      </c>
      <c r="B5077" t="s">
        <v>170</v>
      </c>
      <c r="C5077" t="s">
        <v>1438</v>
      </c>
      <c r="D5077" t="str">
        <f t="shared" si="158"/>
        <v>Harvey Hector</v>
      </c>
      <c r="E5077" t="s">
        <v>22</v>
      </c>
      <c r="F5077" t="s">
        <v>38</v>
      </c>
      <c r="G5077" t="s">
        <v>1060</v>
      </c>
      <c r="H5077" t="s">
        <v>1061</v>
      </c>
      <c r="I5077" t="s">
        <v>38</v>
      </c>
      <c r="J5077" t="s">
        <v>19</v>
      </c>
      <c r="K5077" t="str">
        <f>INDEX(Table6[Column1],MATCH(L5077,Table6[Column2]))</f>
        <v>Elders</v>
      </c>
      <c r="L5077">
        <v>51.980958790000003</v>
      </c>
      <c r="M5077" t="str">
        <f>VLOOKUP(L5077,Table1[],2)</f>
        <v>50 - 59</v>
      </c>
      <c r="N5077" t="str">
        <f>INDEX(Table7[Column1],MATCH(O5077,Table7[Column2]))</f>
        <v>Fitting in Stage</v>
      </c>
      <c r="O5077">
        <v>6.908172371</v>
      </c>
      <c r="P5077" t="str">
        <f>VLOOKUP(O5077,Table13[],2)</f>
        <v>6 - 10</v>
      </c>
      <c r="Q5077" t="str">
        <f>INDEX(Table8[Column1],MATCH(R5077,Table8[Column2]))</f>
        <v>Maintained</v>
      </c>
      <c r="R5077">
        <v>77.856391450000004</v>
      </c>
      <c r="S5077">
        <f t="shared" si="159"/>
        <v>3.2440163104166668</v>
      </c>
      <c r="T5077" t="s">
        <v>19</v>
      </c>
    </row>
    <row r="5078" spans="1:20" x14ac:dyDescent="0.25">
      <c r="A5078">
        <v>5077</v>
      </c>
      <c r="B5078" t="s">
        <v>1741</v>
      </c>
      <c r="C5078" t="s">
        <v>1450</v>
      </c>
      <c r="D5078" t="str">
        <f t="shared" si="158"/>
        <v>Santiago Miguel</v>
      </c>
      <c r="E5078" t="s">
        <v>22</v>
      </c>
      <c r="F5078" t="s">
        <v>57</v>
      </c>
      <c r="G5078" t="s">
        <v>2305</v>
      </c>
      <c r="H5078" t="s">
        <v>1826</v>
      </c>
      <c r="I5078" t="s">
        <v>57</v>
      </c>
      <c r="J5078" t="s">
        <v>19</v>
      </c>
      <c r="K5078" t="str">
        <f>INDEX(Table6[Column1],MATCH(L5078,Table6[Column2]))</f>
        <v>Adults</v>
      </c>
      <c r="L5078">
        <v>47.27304943</v>
      </c>
      <c r="M5078" t="str">
        <f>VLOOKUP(L5078,Table1[],2)</f>
        <v>40 - 49</v>
      </c>
      <c r="N5078" t="str">
        <f>INDEX(Table7[Column1],MATCH(O5078,Table7[Column2]))</f>
        <v>Learning Stage</v>
      </c>
      <c r="O5078">
        <v>5.301769824</v>
      </c>
      <c r="P5078" t="str">
        <f>VLOOKUP(O5078,Table13[],2)</f>
        <v>1 - 5</v>
      </c>
      <c r="Q5078" t="str">
        <f>INDEX(Table8[Column1],MATCH(R5078,Table8[Column2]))</f>
        <v>Habitual</v>
      </c>
      <c r="R5078">
        <v>85.289336820000003</v>
      </c>
      <c r="S5078">
        <f t="shared" si="159"/>
        <v>3.5537223675000003</v>
      </c>
      <c r="T5078" t="s">
        <v>19</v>
      </c>
    </row>
    <row r="5079" spans="1:20" x14ac:dyDescent="0.25">
      <c r="A5079">
        <v>5078</v>
      </c>
      <c r="B5079" t="s">
        <v>1270</v>
      </c>
      <c r="C5079" t="s">
        <v>4228</v>
      </c>
      <c r="D5079" t="str">
        <f t="shared" si="158"/>
        <v>Roy Cheri</v>
      </c>
      <c r="E5079" t="s">
        <v>15</v>
      </c>
      <c r="F5079" t="s">
        <v>30</v>
      </c>
      <c r="G5079" t="s">
        <v>1060</v>
      </c>
      <c r="H5079" t="s">
        <v>1061</v>
      </c>
      <c r="I5079" t="s">
        <v>30</v>
      </c>
      <c r="J5079" t="s">
        <v>19</v>
      </c>
      <c r="K5079" t="str">
        <f>INDEX(Table6[Column1],MATCH(L5079,Table6[Column2]))</f>
        <v>Youth</v>
      </c>
      <c r="L5079">
        <v>28.691794059999999</v>
      </c>
      <c r="M5079" t="str">
        <f>VLOOKUP(L5079,Table1[],2)</f>
        <v>20 - 29</v>
      </c>
      <c r="N5079" t="str">
        <f>INDEX(Table7[Column1],MATCH(O5079,Table7[Column2]))</f>
        <v>Learning Stage</v>
      </c>
      <c r="O5079">
        <v>1.5687977660000001</v>
      </c>
      <c r="P5079" t="str">
        <f>VLOOKUP(O5079,Table13[],2)</f>
        <v>1 - 5</v>
      </c>
      <c r="Q5079" t="str">
        <f>INDEX(Table8[Column1],MATCH(R5079,Table8[Column2]))</f>
        <v>Scheduled</v>
      </c>
      <c r="R5079">
        <v>10.21863121</v>
      </c>
      <c r="S5079">
        <f t="shared" si="159"/>
        <v>0.42577630041666664</v>
      </c>
      <c r="T5079" t="s">
        <v>19</v>
      </c>
    </row>
    <row r="5080" spans="1:20" x14ac:dyDescent="0.25">
      <c r="A5080">
        <v>5079</v>
      </c>
      <c r="B5080" t="s">
        <v>4229</v>
      </c>
      <c r="C5080" t="s">
        <v>52</v>
      </c>
      <c r="D5080" t="str">
        <f t="shared" si="158"/>
        <v>Atwood John</v>
      </c>
      <c r="E5080" t="s">
        <v>22</v>
      </c>
      <c r="F5080" t="s">
        <v>38</v>
      </c>
      <c r="G5080" t="s">
        <v>1060</v>
      </c>
      <c r="H5080" t="s">
        <v>1061</v>
      </c>
      <c r="I5080" t="s">
        <v>38</v>
      </c>
      <c r="J5080" t="s">
        <v>19</v>
      </c>
      <c r="K5080" t="str">
        <f>INDEX(Table6[Column1],MATCH(L5080,Table6[Column2]))</f>
        <v>Adults</v>
      </c>
      <c r="L5080">
        <v>44.200179470000002</v>
      </c>
      <c r="M5080" t="str">
        <f>VLOOKUP(L5080,Table1[],2)</f>
        <v>40 - 49</v>
      </c>
      <c r="N5080" t="str">
        <f>INDEX(Table7[Column1],MATCH(O5080,Table7[Column2]))</f>
        <v>Learning Stage</v>
      </c>
      <c r="O5080">
        <v>4.180809988</v>
      </c>
      <c r="P5080" t="str">
        <f>VLOOKUP(O5080,Table13[],2)</f>
        <v>1 - 5</v>
      </c>
      <c r="Q5080" t="str">
        <f>INDEX(Table8[Column1],MATCH(R5080,Table8[Column2]))</f>
        <v>Habitual</v>
      </c>
      <c r="R5080">
        <v>89.664507900000004</v>
      </c>
      <c r="S5080">
        <f t="shared" si="159"/>
        <v>3.7360211625000006</v>
      </c>
      <c r="T5080" t="s">
        <v>19</v>
      </c>
    </row>
    <row r="5081" spans="1:20" x14ac:dyDescent="0.25">
      <c r="A5081">
        <v>5080</v>
      </c>
      <c r="B5081" t="s">
        <v>193</v>
      </c>
      <c r="C5081" t="s">
        <v>1169</v>
      </c>
      <c r="D5081" t="str">
        <f t="shared" si="158"/>
        <v>Lopez Bradley</v>
      </c>
      <c r="E5081" t="s">
        <v>22</v>
      </c>
      <c r="F5081" t="s">
        <v>127</v>
      </c>
      <c r="G5081" t="s">
        <v>17</v>
      </c>
      <c r="H5081" t="s">
        <v>18</v>
      </c>
      <c r="I5081" t="s">
        <v>127</v>
      </c>
      <c r="J5081" t="s">
        <v>19</v>
      </c>
      <c r="K5081" t="str">
        <f>INDEX(Table6[Column1],MATCH(L5081,Table6[Column2]))</f>
        <v>Elders</v>
      </c>
      <c r="L5081">
        <v>51.391235010000003</v>
      </c>
      <c r="M5081" t="str">
        <f>VLOOKUP(L5081,Table1[],2)</f>
        <v>50 - 59</v>
      </c>
      <c r="N5081" t="str">
        <f>INDEX(Table7[Column1],MATCH(O5081,Table7[Column2]))</f>
        <v>Learning Stage</v>
      </c>
      <c r="O5081">
        <v>3.9094569250000002</v>
      </c>
      <c r="P5081" t="str">
        <f>VLOOKUP(O5081,Table13[],2)</f>
        <v>1 - 5</v>
      </c>
      <c r="Q5081" t="str">
        <f>INDEX(Table8[Column1],MATCH(R5081,Table8[Column2]))</f>
        <v>Habitual</v>
      </c>
      <c r="R5081">
        <v>116.5420115</v>
      </c>
      <c r="S5081">
        <f t="shared" si="159"/>
        <v>4.8559171458333337</v>
      </c>
      <c r="T5081" t="s">
        <v>19</v>
      </c>
    </row>
    <row r="5082" spans="1:20" x14ac:dyDescent="0.25">
      <c r="A5082">
        <v>5081</v>
      </c>
      <c r="B5082" t="s">
        <v>2527</v>
      </c>
      <c r="C5082" t="s">
        <v>354</v>
      </c>
      <c r="D5082" t="str">
        <f t="shared" si="158"/>
        <v>Durocher Kim</v>
      </c>
      <c r="E5082" t="s">
        <v>15</v>
      </c>
      <c r="F5082" t="s">
        <v>38</v>
      </c>
      <c r="G5082" t="s">
        <v>1060</v>
      </c>
      <c r="H5082" t="s">
        <v>1061</v>
      </c>
      <c r="I5082" t="s">
        <v>38</v>
      </c>
      <c r="J5082" t="s">
        <v>19</v>
      </c>
      <c r="K5082" t="str">
        <f>INDEX(Table6[Column1],MATCH(L5082,Table6[Column2]))</f>
        <v>Adults</v>
      </c>
      <c r="L5082">
        <v>40.307287440000003</v>
      </c>
      <c r="M5082" t="str">
        <f>VLOOKUP(L5082,Table1[],2)</f>
        <v>40 - 49</v>
      </c>
      <c r="N5082" t="str">
        <f>INDEX(Table7[Column1],MATCH(O5082,Table7[Column2]))</f>
        <v>Learning Stage</v>
      </c>
      <c r="O5082">
        <v>2.8510481990000001</v>
      </c>
      <c r="P5082" t="str">
        <f>VLOOKUP(O5082,Table13[],2)</f>
        <v>1 - 5</v>
      </c>
      <c r="Q5082" t="str">
        <f>INDEX(Table8[Column1],MATCH(R5082,Table8[Column2]))</f>
        <v>Maintained</v>
      </c>
      <c r="R5082">
        <v>71.720533979999999</v>
      </c>
      <c r="S5082">
        <f t="shared" si="159"/>
        <v>2.9883555824999997</v>
      </c>
      <c r="T5082" t="s">
        <v>19</v>
      </c>
    </row>
    <row r="5083" spans="1:20" x14ac:dyDescent="0.25">
      <c r="A5083">
        <v>5082</v>
      </c>
      <c r="B5083" t="s">
        <v>3633</v>
      </c>
      <c r="C5083" t="s">
        <v>525</v>
      </c>
      <c r="D5083" t="str">
        <f t="shared" si="158"/>
        <v>Basile Amanda</v>
      </c>
      <c r="E5083" t="s">
        <v>15</v>
      </c>
      <c r="F5083" t="s">
        <v>38</v>
      </c>
      <c r="G5083" t="s">
        <v>1060</v>
      </c>
      <c r="H5083" t="s">
        <v>1061</v>
      </c>
      <c r="I5083" t="s">
        <v>38</v>
      </c>
      <c r="J5083" t="s">
        <v>19</v>
      </c>
      <c r="K5083" t="str">
        <f>INDEX(Table6[Column1],MATCH(L5083,Table6[Column2]))</f>
        <v>Youth</v>
      </c>
      <c r="L5083">
        <v>29.323110230000001</v>
      </c>
      <c r="M5083" t="str">
        <f>VLOOKUP(L5083,Table1[],2)</f>
        <v>20 - 29</v>
      </c>
      <c r="N5083" t="str">
        <f>INDEX(Table7[Column1],MATCH(O5083,Table7[Column2]))</f>
        <v>Learning Stage</v>
      </c>
      <c r="O5083">
        <v>5.7732579810000004</v>
      </c>
      <c r="P5083" t="str">
        <f>VLOOKUP(O5083,Table13[],2)</f>
        <v>1 - 5</v>
      </c>
      <c r="Q5083" t="str">
        <f>INDEX(Table8[Column1],MATCH(R5083,Table8[Column2]))</f>
        <v>Scheduled</v>
      </c>
      <c r="R5083">
        <v>30.110644919999999</v>
      </c>
      <c r="S5083">
        <f t="shared" si="159"/>
        <v>1.2546102049999999</v>
      </c>
      <c r="T5083" t="s">
        <v>19</v>
      </c>
    </row>
    <row r="5084" spans="1:20" x14ac:dyDescent="0.25">
      <c r="A5084">
        <v>5083</v>
      </c>
      <c r="B5084" t="s">
        <v>4230</v>
      </c>
      <c r="C5084" t="s">
        <v>93</v>
      </c>
      <c r="D5084" t="str">
        <f t="shared" si="158"/>
        <v>Shadle William</v>
      </c>
      <c r="E5084" t="s">
        <v>22</v>
      </c>
      <c r="F5084" t="s">
        <v>38</v>
      </c>
      <c r="G5084" t="s">
        <v>1060</v>
      </c>
      <c r="H5084" t="s">
        <v>1061</v>
      </c>
      <c r="I5084" t="s">
        <v>38</v>
      </c>
      <c r="J5084" t="s">
        <v>19</v>
      </c>
      <c r="K5084" t="str">
        <f>INDEX(Table6[Column1],MATCH(L5084,Table6[Column2]))</f>
        <v>Adults</v>
      </c>
      <c r="L5084">
        <v>48.643179949999997</v>
      </c>
      <c r="M5084" t="str">
        <f>VLOOKUP(L5084,Table1[],2)</f>
        <v>40 - 49</v>
      </c>
      <c r="N5084" t="str">
        <f>INDEX(Table7[Column1],MATCH(O5084,Table7[Column2]))</f>
        <v>Learning Stage</v>
      </c>
      <c r="O5084">
        <v>4.5027776749999999</v>
      </c>
      <c r="P5084" t="str">
        <f>VLOOKUP(O5084,Table13[],2)</f>
        <v>1 - 5</v>
      </c>
      <c r="Q5084" t="str">
        <f>INDEX(Table8[Column1],MATCH(R5084,Table8[Column2]))</f>
        <v>Maintained</v>
      </c>
      <c r="R5084">
        <v>43.853271290000002</v>
      </c>
      <c r="S5084">
        <f t="shared" si="159"/>
        <v>1.8272196370833333</v>
      </c>
      <c r="T5084" t="s">
        <v>19</v>
      </c>
    </row>
    <row r="5085" spans="1:20" x14ac:dyDescent="0.25">
      <c r="A5085">
        <v>5084</v>
      </c>
      <c r="B5085" t="s">
        <v>4231</v>
      </c>
      <c r="C5085" t="s">
        <v>73</v>
      </c>
      <c r="D5085" t="str">
        <f t="shared" si="158"/>
        <v>Tejada Jesus</v>
      </c>
      <c r="E5085" t="s">
        <v>22</v>
      </c>
      <c r="F5085" t="s">
        <v>38</v>
      </c>
      <c r="G5085" t="s">
        <v>1060</v>
      </c>
      <c r="H5085" t="s">
        <v>1061</v>
      </c>
      <c r="I5085" t="s">
        <v>38</v>
      </c>
      <c r="J5085" t="s">
        <v>19</v>
      </c>
      <c r="K5085" t="str">
        <f>INDEX(Table6[Column1],MATCH(L5085,Table6[Column2]))</f>
        <v>Adults</v>
      </c>
      <c r="L5085">
        <v>47.027327130000003</v>
      </c>
      <c r="M5085" t="str">
        <f>VLOOKUP(L5085,Table1[],2)</f>
        <v>40 - 49</v>
      </c>
      <c r="N5085" t="str">
        <f>INDEX(Table7[Column1],MATCH(O5085,Table7[Column2]))</f>
        <v>Fitting in Stage</v>
      </c>
      <c r="O5085">
        <v>6.0681077480000001</v>
      </c>
      <c r="P5085" t="str">
        <f>VLOOKUP(O5085,Table13[],2)</f>
        <v>6 - 10</v>
      </c>
      <c r="Q5085" t="str">
        <f>INDEX(Table8[Column1],MATCH(R5085,Table8[Column2]))</f>
        <v>Scheduled</v>
      </c>
      <c r="R5085">
        <v>16.651984280000001</v>
      </c>
      <c r="S5085">
        <f t="shared" si="159"/>
        <v>0.6938326783333334</v>
      </c>
      <c r="T5085" t="s">
        <v>19</v>
      </c>
    </row>
    <row r="5086" spans="1:20" x14ac:dyDescent="0.25">
      <c r="A5086">
        <v>5085</v>
      </c>
      <c r="B5086" t="s">
        <v>4232</v>
      </c>
      <c r="C5086" t="s">
        <v>1518</v>
      </c>
      <c r="D5086" t="str">
        <f t="shared" si="158"/>
        <v>Spiva Victor</v>
      </c>
      <c r="E5086" t="s">
        <v>22</v>
      </c>
      <c r="F5086" t="s">
        <v>189</v>
      </c>
      <c r="G5086" t="s">
        <v>17</v>
      </c>
      <c r="H5086" t="s">
        <v>18</v>
      </c>
      <c r="I5086" t="s">
        <v>46</v>
      </c>
      <c r="J5086" t="s">
        <v>19</v>
      </c>
      <c r="K5086" t="str">
        <f>INDEX(Table6[Column1],MATCH(L5086,Table6[Column2]))</f>
        <v>Adults</v>
      </c>
      <c r="L5086">
        <v>46.405263640000001</v>
      </c>
      <c r="M5086" t="str">
        <f>VLOOKUP(L5086,Table1[],2)</f>
        <v>40 - 49</v>
      </c>
      <c r="N5086" t="str">
        <f>INDEX(Table7[Column1],MATCH(O5086,Table7[Column2]))</f>
        <v>Learning Stage</v>
      </c>
      <c r="O5086">
        <v>2.7655786299999998</v>
      </c>
      <c r="P5086" t="str">
        <f>VLOOKUP(O5086,Table13[],2)</f>
        <v>1 - 5</v>
      </c>
      <c r="Q5086" t="str">
        <f>INDEX(Table8[Column1],MATCH(R5086,Table8[Column2]))</f>
        <v>Maintained</v>
      </c>
      <c r="R5086">
        <v>79.557197639999998</v>
      </c>
      <c r="S5086">
        <f t="shared" si="159"/>
        <v>3.3148832350000004</v>
      </c>
      <c r="T5086" t="s">
        <v>19</v>
      </c>
    </row>
    <row r="5087" spans="1:20" x14ac:dyDescent="0.25">
      <c r="A5087">
        <v>5086</v>
      </c>
      <c r="B5087" t="s">
        <v>855</v>
      </c>
      <c r="C5087" t="s">
        <v>751</v>
      </c>
      <c r="D5087" t="str">
        <f t="shared" si="158"/>
        <v>Traylor Jose</v>
      </c>
      <c r="E5087" t="s">
        <v>22</v>
      </c>
      <c r="F5087" t="s">
        <v>655</v>
      </c>
      <c r="G5087" t="s">
        <v>1060</v>
      </c>
      <c r="H5087" t="s">
        <v>1061</v>
      </c>
      <c r="I5087" t="s">
        <v>30</v>
      </c>
      <c r="J5087" t="s">
        <v>19</v>
      </c>
      <c r="K5087" t="str">
        <f>INDEX(Table6[Column1],MATCH(L5087,Table6[Column2]))</f>
        <v>Young Adults</v>
      </c>
      <c r="L5087">
        <v>31.083244730000001</v>
      </c>
      <c r="M5087" t="str">
        <f>VLOOKUP(L5087,Table1[],2)</f>
        <v>30 - 39</v>
      </c>
      <c r="N5087" t="str">
        <f>INDEX(Table7[Column1],MATCH(O5087,Table7[Column2]))</f>
        <v>Learning Stage</v>
      </c>
      <c r="O5087">
        <v>5.9884944549999997</v>
      </c>
      <c r="P5087" t="str">
        <f>VLOOKUP(O5087,Table13[],2)</f>
        <v>1 - 5</v>
      </c>
      <c r="Q5087" t="str">
        <f>INDEX(Table8[Column1],MATCH(R5087,Table8[Column2]))</f>
        <v>Scheduled</v>
      </c>
      <c r="R5087">
        <v>0</v>
      </c>
      <c r="S5087">
        <f t="shared" si="159"/>
        <v>0</v>
      </c>
      <c r="T5087" t="s">
        <v>19</v>
      </c>
    </row>
    <row r="5088" spans="1:20" x14ac:dyDescent="0.25">
      <c r="A5088">
        <v>5087</v>
      </c>
      <c r="B5088" t="s">
        <v>3944</v>
      </c>
      <c r="C5088" t="s">
        <v>1525</v>
      </c>
      <c r="D5088" t="str">
        <f t="shared" si="158"/>
        <v>Lafleur Dan</v>
      </c>
      <c r="E5088" t="s">
        <v>22</v>
      </c>
      <c r="F5088" t="s">
        <v>355</v>
      </c>
      <c r="G5088" t="s">
        <v>2305</v>
      </c>
      <c r="H5088" t="s">
        <v>1826</v>
      </c>
      <c r="I5088" t="s">
        <v>107</v>
      </c>
      <c r="J5088" t="s">
        <v>19</v>
      </c>
      <c r="K5088" t="str">
        <f>INDEX(Table6[Column1],MATCH(L5088,Table6[Column2]))</f>
        <v>Young Adults</v>
      </c>
      <c r="L5088">
        <v>39.270448219999999</v>
      </c>
      <c r="M5088" t="str">
        <f>VLOOKUP(L5088,Table1[],2)</f>
        <v>30 - 39</v>
      </c>
      <c r="N5088" t="str">
        <f>INDEX(Table7[Column1],MATCH(O5088,Table7[Column2]))</f>
        <v>Learning Stage</v>
      </c>
      <c r="O5088">
        <v>3.7585094379999999</v>
      </c>
      <c r="P5088" t="str">
        <f>VLOOKUP(O5088,Table13[],2)</f>
        <v>1 - 5</v>
      </c>
      <c r="Q5088" t="str">
        <f>INDEX(Table8[Column1],MATCH(R5088,Table8[Column2]))</f>
        <v>Scheduled</v>
      </c>
      <c r="R5088">
        <v>7.6718449289999997</v>
      </c>
      <c r="S5088">
        <f t="shared" si="159"/>
        <v>0.31966020537500001</v>
      </c>
      <c r="T5088" t="s">
        <v>19</v>
      </c>
    </row>
    <row r="5089" spans="1:20" x14ac:dyDescent="0.25">
      <c r="A5089">
        <v>5088</v>
      </c>
      <c r="B5089" t="s">
        <v>3416</v>
      </c>
      <c r="C5089" t="s">
        <v>635</v>
      </c>
      <c r="D5089" t="str">
        <f t="shared" si="158"/>
        <v>Domingo Justin</v>
      </c>
      <c r="E5089" t="s">
        <v>15</v>
      </c>
      <c r="F5089" t="s">
        <v>57</v>
      </c>
      <c r="G5089" t="s">
        <v>2305</v>
      </c>
      <c r="H5089" t="s">
        <v>1826</v>
      </c>
      <c r="I5089" t="s">
        <v>57</v>
      </c>
      <c r="J5089" t="s">
        <v>19</v>
      </c>
      <c r="K5089" t="str">
        <f>INDEX(Table6[Column1],MATCH(L5089,Table6[Column2]))</f>
        <v>Young Adults</v>
      </c>
      <c r="L5089">
        <v>37.445079730000003</v>
      </c>
      <c r="M5089" t="str">
        <f>VLOOKUP(L5089,Table1[],2)</f>
        <v>30 - 39</v>
      </c>
      <c r="N5089" t="str">
        <f>INDEX(Table7[Column1],MATCH(O5089,Table7[Column2]))</f>
        <v>Learning Stage</v>
      </c>
      <c r="O5089">
        <v>2.2989917809999998</v>
      </c>
      <c r="P5089" t="str">
        <f>VLOOKUP(O5089,Table13[],2)</f>
        <v>1 - 5</v>
      </c>
      <c r="Q5089" t="str">
        <f>INDEX(Table8[Column1],MATCH(R5089,Table8[Column2]))</f>
        <v>Scheduled</v>
      </c>
      <c r="R5089">
        <v>34.550095759999998</v>
      </c>
      <c r="S5089">
        <f t="shared" si="159"/>
        <v>1.4395873233333334</v>
      </c>
      <c r="T5089" t="s">
        <v>19</v>
      </c>
    </row>
    <row r="5090" spans="1:20" x14ac:dyDescent="0.25">
      <c r="A5090">
        <v>5089</v>
      </c>
      <c r="B5090" t="s">
        <v>47</v>
      </c>
      <c r="C5090" t="s">
        <v>245</v>
      </c>
      <c r="D5090" t="str">
        <f t="shared" si="158"/>
        <v>Smith Mary</v>
      </c>
      <c r="E5090" t="s">
        <v>15</v>
      </c>
      <c r="F5090" t="s">
        <v>499</v>
      </c>
      <c r="G5090" t="s">
        <v>17</v>
      </c>
      <c r="H5090" t="s">
        <v>18</v>
      </c>
      <c r="I5090" t="s">
        <v>277</v>
      </c>
      <c r="J5090" t="s">
        <v>19</v>
      </c>
      <c r="K5090" t="str">
        <f>INDEX(Table6[Column1],MATCH(L5090,Table6[Column2]))</f>
        <v>Elders</v>
      </c>
      <c r="L5090">
        <v>52.657464640000001</v>
      </c>
      <c r="M5090" t="str">
        <f>VLOOKUP(L5090,Table1[],2)</f>
        <v>50 - 59</v>
      </c>
      <c r="N5090" t="str">
        <f>INDEX(Table7[Column1],MATCH(O5090,Table7[Column2]))</f>
        <v>Fitting in Stage</v>
      </c>
      <c r="O5090">
        <v>8.550129192</v>
      </c>
      <c r="P5090" t="str">
        <f>VLOOKUP(O5090,Table13[],2)</f>
        <v>6 - 10</v>
      </c>
      <c r="Q5090" t="str">
        <f>INDEX(Table8[Column1],MATCH(R5090,Table8[Column2]))</f>
        <v>Excused</v>
      </c>
      <c r="R5090">
        <v>139.94552770000001</v>
      </c>
      <c r="S5090">
        <f t="shared" si="159"/>
        <v>5.8310636541666669</v>
      </c>
      <c r="T5090" t="s">
        <v>19</v>
      </c>
    </row>
    <row r="5091" spans="1:20" x14ac:dyDescent="0.25">
      <c r="A5091">
        <v>5090</v>
      </c>
      <c r="B5091" t="s">
        <v>44</v>
      </c>
      <c r="C5091" t="s">
        <v>404</v>
      </c>
      <c r="D5091" t="str">
        <f t="shared" si="158"/>
        <v>Gregory Tina</v>
      </c>
      <c r="E5091" t="s">
        <v>15</v>
      </c>
      <c r="F5091" t="s">
        <v>100</v>
      </c>
      <c r="G5091" t="s">
        <v>17</v>
      </c>
      <c r="H5091" t="s">
        <v>18</v>
      </c>
      <c r="I5091" t="s">
        <v>101</v>
      </c>
      <c r="J5091" t="s">
        <v>19</v>
      </c>
      <c r="K5091" t="str">
        <f>INDEX(Table6[Column1],MATCH(L5091,Table6[Column2]))</f>
        <v>Adults</v>
      </c>
      <c r="L5091">
        <v>47.511732479999999</v>
      </c>
      <c r="M5091" t="str">
        <f>VLOOKUP(L5091,Table1[],2)</f>
        <v>40 - 49</v>
      </c>
      <c r="N5091" t="str">
        <f>INDEX(Table7[Column1],MATCH(O5091,Table7[Column2]))</f>
        <v>Fitting in Stage</v>
      </c>
      <c r="O5091">
        <v>8.0106574459999997</v>
      </c>
      <c r="P5091" t="str">
        <f>VLOOKUP(O5091,Table13[],2)</f>
        <v>6 - 10</v>
      </c>
      <c r="Q5091" t="str">
        <f>INDEX(Table8[Column1],MATCH(R5091,Table8[Column2]))</f>
        <v>Maintained</v>
      </c>
      <c r="R5091">
        <v>73.962306440000006</v>
      </c>
      <c r="S5091">
        <f t="shared" si="159"/>
        <v>3.0817627683333337</v>
      </c>
      <c r="T5091" t="s">
        <v>19</v>
      </c>
    </row>
    <row r="5092" spans="1:20" x14ac:dyDescent="0.25">
      <c r="A5092">
        <v>5091</v>
      </c>
      <c r="B5092" t="s">
        <v>1684</v>
      </c>
      <c r="C5092" t="s">
        <v>1755</v>
      </c>
      <c r="D5092" t="str">
        <f t="shared" si="158"/>
        <v>Harper Lynette</v>
      </c>
      <c r="E5092" t="s">
        <v>15</v>
      </c>
      <c r="F5092" t="s">
        <v>169</v>
      </c>
      <c r="G5092" t="s">
        <v>2305</v>
      </c>
      <c r="H5092" t="s">
        <v>1826</v>
      </c>
      <c r="I5092" t="s">
        <v>169</v>
      </c>
      <c r="J5092" t="s">
        <v>19</v>
      </c>
      <c r="K5092" t="str">
        <f>INDEX(Table6[Column1],MATCH(L5092,Table6[Column2]))</f>
        <v>Young Adults</v>
      </c>
      <c r="L5092">
        <v>39.875549849999999</v>
      </c>
      <c r="M5092" t="str">
        <f>VLOOKUP(L5092,Table1[],2)</f>
        <v>30 - 39</v>
      </c>
      <c r="N5092" t="str">
        <f>INDEX(Table7[Column1],MATCH(O5092,Table7[Column2]))</f>
        <v>Learning Stage</v>
      </c>
      <c r="O5092">
        <v>3.8705388310000002</v>
      </c>
      <c r="P5092" t="str">
        <f>VLOOKUP(O5092,Table13[],2)</f>
        <v>1 - 5</v>
      </c>
      <c r="Q5092" t="str">
        <f>INDEX(Table8[Column1],MATCH(R5092,Table8[Column2]))</f>
        <v>Scheduled</v>
      </c>
      <c r="R5092">
        <v>30.459062459999998</v>
      </c>
      <c r="S5092">
        <f t="shared" si="159"/>
        <v>1.2691276025</v>
      </c>
      <c r="T5092" t="s">
        <v>19</v>
      </c>
    </row>
    <row r="5093" spans="1:20" x14ac:dyDescent="0.25">
      <c r="A5093">
        <v>5092</v>
      </c>
      <c r="B5093" t="s">
        <v>764</v>
      </c>
      <c r="C5093" t="s">
        <v>79</v>
      </c>
      <c r="D5093" t="str">
        <f t="shared" si="158"/>
        <v>Ruby Jennifer</v>
      </c>
      <c r="E5093" t="s">
        <v>15</v>
      </c>
      <c r="F5093" t="s">
        <v>169</v>
      </c>
      <c r="G5093" t="s">
        <v>17</v>
      </c>
      <c r="H5093" t="s">
        <v>18</v>
      </c>
      <c r="I5093" t="s">
        <v>169</v>
      </c>
      <c r="J5093" t="s">
        <v>19</v>
      </c>
      <c r="K5093" t="str">
        <f>INDEX(Table6[Column1],MATCH(L5093,Table6[Column2]))</f>
        <v>Young Adults</v>
      </c>
      <c r="L5093">
        <v>37.48069993</v>
      </c>
      <c r="M5093" t="str">
        <f>VLOOKUP(L5093,Table1[],2)</f>
        <v>30 - 39</v>
      </c>
      <c r="N5093" t="str">
        <f>INDEX(Table7[Column1],MATCH(O5093,Table7[Column2]))</f>
        <v>Fitting in Stage</v>
      </c>
      <c r="O5093">
        <v>7.1497849609999999</v>
      </c>
      <c r="P5093" t="str">
        <f>VLOOKUP(O5093,Table13[],2)</f>
        <v>6 - 10</v>
      </c>
      <c r="Q5093" t="str">
        <f>INDEX(Table8[Column1],MATCH(R5093,Table8[Column2]))</f>
        <v>Maintained</v>
      </c>
      <c r="R5093">
        <v>49.387803060000003</v>
      </c>
      <c r="S5093">
        <f t="shared" si="159"/>
        <v>2.0578251275000001</v>
      </c>
      <c r="T5093" t="s">
        <v>19</v>
      </c>
    </row>
    <row r="5094" spans="1:20" x14ac:dyDescent="0.25">
      <c r="A5094">
        <v>5093</v>
      </c>
      <c r="B5094" t="s">
        <v>1455</v>
      </c>
      <c r="C5094" t="s">
        <v>275</v>
      </c>
      <c r="D5094" t="str">
        <f t="shared" si="158"/>
        <v>Lewis Nancy</v>
      </c>
      <c r="E5094" t="s">
        <v>15</v>
      </c>
      <c r="F5094" t="s">
        <v>38</v>
      </c>
      <c r="G5094" t="s">
        <v>611</v>
      </c>
      <c r="H5094" t="s">
        <v>612</v>
      </c>
      <c r="I5094" t="s">
        <v>38</v>
      </c>
      <c r="J5094" t="s">
        <v>19</v>
      </c>
      <c r="K5094" t="str">
        <f>INDEX(Table6[Column1],MATCH(L5094,Table6[Column2]))</f>
        <v>Youth</v>
      </c>
      <c r="L5094">
        <v>29.090350600000001</v>
      </c>
      <c r="M5094" t="str">
        <f>VLOOKUP(L5094,Table1[],2)</f>
        <v>20 - 29</v>
      </c>
      <c r="N5094" t="str">
        <f>INDEX(Table7[Column1],MATCH(O5094,Table7[Column2]))</f>
        <v>Learning Stage</v>
      </c>
      <c r="O5094">
        <v>2.7410558630000001</v>
      </c>
      <c r="P5094" t="str">
        <f>VLOOKUP(O5094,Table13[],2)</f>
        <v>1 - 5</v>
      </c>
      <c r="Q5094" t="str">
        <f>INDEX(Table8[Column1],MATCH(R5094,Table8[Column2]))</f>
        <v>Scheduled</v>
      </c>
      <c r="R5094">
        <v>38.43800392</v>
      </c>
      <c r="S5094">
        <f t="shared" si="159"/>
        <v>1.6015834966666667</v>
      </c>
      <c r="T5094" t="s">
        <v>19</v>
      </c>
    </row>
    <row r="5095" spans="1:20" x14ac:dyDescent="0.25">
      <c r="A5095">
        <v>5094</v>
      </c>
      <c r="B5095" t="s">
        <v>543</v>
      </c>
      <c r="C5095" t="s">
        <v>114</v>
      </c>
      <c r="D5095" t="str">
        <f t="shared" si="158"/>
        <v>Kelly Martin</v>
      </c>
      <c r="E5095" t="s">
        <v>22</v>
      </c>
      <c r="F5095" t="s">
        <v>355</v>
      </c>
      <c r="G5095" t="s">
        <v>2305</v>
      </c>
      <c r="H5095" t="s">
        <v>1826</v>
      </c>
      <c r="I5095" t="s">
        <v>107</v>
      </c>
      <c r="J5095" t="s">
        <v>19</v>
      </c>
      <c r="K5095" t="str">
        <f>INDEX(Table6[Column1],MATCH(L5095,Table6[Column2]))</f>
        <v>Elders</v>
      </c>
      <c r="L5095">
        <v>53.947716130000003</v>
      </c>
      <c r="M5095" t="str">
        <f>VLOOKUP(L5095,Table1[],2)</f>
        <v>50 - 59</v>
      </c>
      <c r="N5095" t="str">
        <f>INDEX(Table7[Column1],MATCH(O5095,Table7[Column2]))</f>
        <v>Learning Stage</v>
      </c>
      <c r="O5095">
        <v>5.2706825100000003</v>
      </c>
      <c r="P5095" t="str">
        <f>VLOOKUP(O5095,Table13[],2)</f>
        <v>1 - 5</v>
      </c>
      <c r="Q5095" t="str">
        <f>INDEX(Table8[Column1],MATCH(R5095,Table8[Column2]))</f>
        <v>Habitual</v>
      </c>
      <c r="R5095">
        <v>108.0755127</v>
      </c>
      <c r="S5095">
        <f t="shared" si="159"/>
        <v>4.5031463625000008</v>
      </c>
      <c r="T5095" t="s">
        <v>19</v>
      </c>
    </row>
    <row r="5096" spans="1:20" x14ac:dyDescent="0.25">
      <c r="A5096">
        <v>5095</v>
      </c>
      <c r="B5096" t="s">
        <v>759</v>
      </c>
      <c r="C5096" t="s">
        <v>4233</v>
      </c>
      <c r="D5096" t="str">
        <f t="shared" si="158"/>
        <v>Hunter Tennille</v>
      </c>
      <c r="E5096" t="s">
        <v>15</v>
      </c>
      <c r="F5096" t="s">
        <v>27</v>
      </c>
      <c r="G5096" t="s">
        <v>17</v>
      </c>
      <c r="H5096" t="s">
        <v>18</v>
      </c>
      <c r="I5096" t="s">
        <v>27</v>
      </c>
      <c r="J5096" t="s">
        <v>19</v>
      </c>
      <c r="K5096" t="str">
        <f>INDEX(Table6[Column1],MATCH(L5096,Table6[Column2]))</f>
        <v>Adults</v>
      </c>
      <c r="L5096">
        <v>46.350420059999998</v>
      </c>
      <c r="M5096" t="str">
        <f>VLOOKUP(L5096,Table1[],2)</f>
        <v>40 - 49</v>
      </c>
      <c r="N5096" t="str">
        <f>INDEX(Table7[Column1],MATCH(O5096,Table7[Column2]))</f>
        <v>Fitting in Stage</v>
      </c>
      <c r="O5096">
        <v>7.1235470149999998</v>
      </c>
      <c r="P5096" t="str">
        <f>VLOOKUP(O5096,Table13[],2)</f>
        <v>6 - 10</v>
      </c>
      <c r="Q5096" t="str">
        <f>INDEX(Table8[Column1],MATCH(R5096,Table8[Column2]))</f>
        <v>Habitual</v>
      </c>
      <c r="R5096">
        <v>94.917171719999999</v>
      </c>
      <c r="S5096">
        <f t="shared" si="159"/>
        <v>3.954882155</v>
      </c>
      <c r="T5096" t="s">
        <v>19</v>
      </c>
    </row>
    <row r="5097" spans="1:20" x14ac:dyDescent="0.25">
      <c r="A5097">
        <v>5096</v>
      </c>
      <c r="B5097" t="s">
        <v>3979</v>
      </c>
      <c r="C5097" t="s">
        <v>447</v>
      </c>
      <c r="D5097" t="str">
        <f t="shared" si="158"/>
        <v>Hsu Karen</v>
      </c>
      <c r="E5097" t="s">
        <v>15</v>
      </c>
      <c r="F5097" t="s">
        <v>38</v>
      </c>
      <c r="G5097" t="s">
        <v>1060</v>
      </c>
      <c r="H5097" t="s">
        <v>1061</v>
      </c>
      <c r="I5097" t="s">
        <v>38</v>
      </c>
      <c r="J5097" t="s">
        <v>19</v>
      </c>
      <c r="K5097" t="str">
        <f>INDEX(Table6[Column1],MATCH(L5097,Table6[Column2]))</f>
        <v>Young Adults</v>
      </c>
      <c r="L5097">
        <v>30.03090916</v>
      </c>
      <c r="M5097" t="str">
        <f>VLOOKUP(L5097,Table1[],2)</f>
        <v>30 - 39</v>
      </c>
      <c r="N5097" t="str">
        <f>INDEX(Table7[Column1],MATCH(O5097,Table7[Column2]))</f>
        <v>Learning Stage</v>
      </c>
      <c r="O5097">
        <v>4.8217999020000004</v>
      </c>
      <c r="P5097" t="str">
        <f>VLOOKUP(O5097,Table13[],2)</f>
        <v>1 - 5</v>
      </c>
      <c r="Q5097" t="str">
        <f>INDEX(Table8[Column1],MATCH(R5097,Table8[Column2]))</f>
        <v>Scheduled</v>
      </c>
      <c r="R5097">
        <v>0</v>
      </c>
      <c r="S5097">
        <f t="shared" si="159"/>
        <v>0</v>
      </c>
      <c r="T5097" t="s">
        <v>19</v>
      </c>
    </row>
    <row r="5098" spans="1:20" x14ac:dyDescent="0.25">
      <c r="A5098">
        <v>5097</v>
      </c>
      <c r="B5098" t="s">
        <v>977</v>
      </c>
      <c r="C5098" t="s">
        <v>404</v>
      </c>
      <c r="D5098" t="str">
        <f t="shared" si="158"/>
        <v>Reynolds Tina</v>
      </c>
      <c r="E5098" t="s">
        <v>15</v>
      </c>
      <c r="F5098" t="s">
        <v>100</v>
      </c>
      <c r="G5098" t="s">
        <v>2305</v>
      </c>
      <c r="H5098" t="s">
        <v>1826</v>
      </c>
      <c r="I5098" t="s">
        <v>101</v>
      </c>
      <c r="J5098" t="s">
        <v>19</v>
      </c>
      <c r="K5098" t="str">
        <f>INDEX(Table6[Column1],MATCH(L5098,Table6[Column2]))</f>
        <v>Young Adults</v>
      </c>
      <c r="L5098">
        <v>30.41643676</v>
      </c>
      <c r="M5098" t="str">
        <f>VLOOKUP(L5098,Table1[],2)</f>
        <v>30 - 39</v>
      </c>
      <c r="N5098" t="str">
        <f>INDEX(Table7[Column1],MATCH(O5098,Table7[Column2]))</f>
        <v>Fitting in Stage</v>
      </c>
      <c r="O5098">
        <v>9.3763178329999999</v>
      </c>
      <c r="P5098" t="str">
        <f>VLOOKUP(O5098,Table13[],2)</f>
        <v>6 - 10</v>
      </c>
      <c r="Q5098" t="str">
        <f>INDEX(Table8[Column1],MATCH(R5098,Table8[Column2]))</f>
        <v>Scheduled</v>
      </c>
      <c r="R5098">
        <v>37.473245120000001</v>
      </c>
      <c r="S5098">
        <f t="shared" si="159"/>
        <v>1.5613852133333332</v>
      </c>
      <c r="T5098" t="s">
        <v>19</v>
      </c>
    </row>
    <row r="5099" spans="1:20" x14ac:dyDescent="0.25">
      <c r="A5099">
        <v>5098</v>
      </c>
      <c r="B5099" t="s">
        <v>1277</v>
      </c>
      <c r="C5099" t="s">
        <v>52</v>
      </c>
      <c r="D5099" t="str">
        <f t="shared" si="158"/>
        <v>Young John</v>
      </c>
      <c r="E5099" t="s">
        <v>22</v>
      </c>
      <c r="F5099" t="s">
        <v>46</v>
      </c>
      <c r="G5099" t="s">
        <v>2305</v>
      </c>
      <c r="H5099" t="s">
        <v>1826</v>
      </c>
      <c r="I5099" t="s">
        <v>46</v>
      </c>
      <c r="J5099" t="s">
        <v>19</v>
      </c>
      <c r="K5099" t="str">
        <f>INDEX(Table6[Column1],MATCH(L5099,Table6[Column2]))</f>
        <v>Elders</v>
      </c>
      <c r="L5099">
        <v>57.183743849999999</v>
      </c>
      <c r="M5099" t="str">
        <f>VLOOKUP(L5099,Table1[],2)</f>
        <v>50 - 59</v>
      </c>
      <c r="N5099" t="str">
        <f>INDEX(Table7[Column1],MATCH(O5099,Table7[Column2]))</f>
        <v>Learning Stage</v>
      </c>
      <c r="O5099">
        <v>1.894725591</v>
      </c>
      <c r="P5099" t="str">
        <f>VLOOKUP(O5099,Table13[],2)</f>
        <v>1 - 5</v>
      </c>
      <c r="Q5099" t="str">
        <f>INDEX(Table8[Column1],MATCH(R5099,Table8[Column2]))</f>
        <v>Excused</v>
      </c>
      <c r="R5099">
        <v>150.1618527</v>
      </c>
      <c r="S5099">
        <f t="shared" si="159"/>
        <v>6.2567438625000005</v>
      </c>
      <c r="T5099" t="s">
        <v>19</v>
      </c>
    </row>
    <row r="5100" spans="1:20" x14ac:dyDescent="0.25">
      <c r="A5100">
        <v>5099</v>
      </c>
      <c r="B5100" t="s">
        <v>1277</v>
      </c>
      <c r="C5100" t="s">
        <v>1187</v>
      </c>
      <c r="D5100" t="str">
        <f t="shared" si="158"/>
        <v>Young Douglas</v>
      </c>
      <c r="E5100" t="s">
        <v>22</v>
      </c>
      <c r="F5100" t="s">
        <v>30</v>
      </c>
      <c r="G5100" t="s">
        <v>2305</v>
      </c>
      <c r="H5100" t="s">
        <v>1826</v>
      </c>
      <c r="I5100" t="s">
        <v>30</v>
      </c>
      <c r="J5100" t="s">
        <v>19</v>
      </c>
      <c r="K5100" t="str">
        <f>INDEX(Table6[Column1],MATCH(L5100,Table6[Column2]))</f>
        <v>Young Adults</v>
      </c>
      <c r="L5100">
        <v>35.914133829999997</v>
      </c>
      <c r="M5100" t="str">
        <f>VLOOKUP(L5100,Table1[],2)</f>
        <v>30 - 39</v>
      </c>
      <c r="N5100" t="str">
        <f>INDEX(Table7[Column1],MATCH(O5100,Table7[Column2]))</f>
        <v>Learning Stage</v>
      </c>
      <c r="O5100">
        <v>5.5312442419999996</v>
      </c>
      <c r="P5100" t="str">
        <f>VLOOKUP(O5100,Table13[],2)</f>
        <v>1 - 5</v>
      </c>
      <c r="Q5100" t="str">
        <f>INDEX(Table8[Column1],MATCH(R5100,Table8[Column2]))</f>
        <v>Scheduled</v>
      </c>
      <c r="R5100">
        <v>16.661400610000001</v>
      </c>
      <c r="S5100">
        <f t="shared" si="159"/>
        <v>0.69422502541666664</v>
      </c>
      <c r="T5100" t="s">
        <v>19</v>
      </c>
    </row>
    <row r="5101" spans="1:20" x14ac:dyDescent="0.25">
      <c r="A5101">
        <v>5100</v>
      </c>
      <c r="B5101" t="s">
        <v>126</v>
      </c>
      <c r="C5101" t="s">
        <v>1004</v>
      </c>
      <c r="D5101" t="str">
        <f t="shared" si="158"/>
        <v>Turner Deborah</v>
      </c>
      <c r="E5101" t="s">
        <v>15</v>
      </c>
      <c r="F5101" t="s">
        <v>30</v>
      </c>
      <c r="G5101" t="s">
        <v>1060</v>
      </c>
      <c r="H5101" t="s">
        <v>1061</v>
      </c>
      <c r="I5101" t="s">
        <v>30</v>
      </c>
      <c r="J5101" t="s">
        <v>19</v>
      </c>
      <c r="K5101" t="str">
        <f>INDEX(Table6[Column1],MATCH(L5101,Table6[Column2]))</f>
        <v>Adults</v>
      </c>
      <c r="L5101">
        <v>41.01960725</v>
      </c>
      <c r="M5101" t="str">
        <f>VLOOKUP(L5101,Table1[],2)</f>
        <v>40 - 49</v>
      </c>
      <c r="N5101" t="str">
        <f>INDEX(Table7[Column1],MATCH(O5101,Table7[Column2]))</f>
        <v>Learning Stage</v>
      </c>
      <c r="O5101">
        <v>4.3005054530000004</v>
      </c>
      <c r="P5101" t="str">
        <f>VLOOKUP(O5101,Table13[],2)</f>
        <v>1 - 5</v>
      </c>
      <c r="Q5101" t="str">
        <f>INDEX(Table8[Column1],MATCH(R5101,Table8[Column2]))</f>
        <v>Maintained</v>
      </c>
      <c r="R5101">
        <v>53.20243928</v>
      </c>
      <c r="S5101">
        <f t="shared" si="159"/>
        <v>2.2167683033333336</v>
      </c>
      <c r="T5101" t="s">
        <v>19</v>
      </c>
    </row>
    <row r="5102" spans="1:20" x14ac:dyDescent="0.25">
      <c r="A5102">
        <v>5101</v>
      </c>
      <c r="B5102" t="s">
        <v>400</v>
      </c>
      <c r="C5102" t="s">
        <v>275</v>
      </c>
      <c r="D5102" t="str">
        <f t="shared" si="158"/>
        <v>Williams Nancy</v>
      </c>
      <c r="E5102" t="s">
        <v>15</v>
      </c>
      <c r="F5102" t="s">
        <v>38</v>
      </c>
      <c r="G5102" t="s">
        <v>611</v>
      </c>
      <c r="H5102" t="s">
        <v>612</v>
      </c>
      <c r="I5102" t="s">
        <v>38</v>
      </c>
      <c r="J5102" t="s">
        <v>19</v>
      </c>
      <c r="K5102" t="str">
        <f>INDEX(Table6[Column1],MATCH(L5102,Table6[Column2]))</f>
        <v>Young Adults</v>
      </c>
      <c r="L5102">
        <v>38.728769120000003</v>
      </c>
      <c r="M5102" t="str">
        <f>VLOOKUP(L5102,Table1[],2)</f>
        <v>30 - 39</v>
      </c>
      <c r="N5102" t="str">
        <f>INDEX(Table7[Column1],MATCH(O5102,Table7[Column2]))</f>
        <v>Learning Stage</v>
      </c>
      <c r="O5102">
        <v>3.7787489089999999</v>
      </c>
      <c r="P5102" t="str">
        <f>VLOOKUP(O5102,Table13[],2)</f>
        <v>1 - 5</v>
      </c>
      <c r="Q5102" t="str">
        <f>INDEX(Table8[Column1],MATCH(R5102,Table8[Column2]))</f>
        <v>Scheduled</v>
      </c>
      <c r="R5102">
        <v>34.867423530000003</v>
      </c>
      <c r="S5102">
        <f t="shared" si="159"/>
        <v>1.45280931375</v>
      </c>
      <c r="T5102" t="s">
        <v>19</v>
      </c>
    </row>
    <row r="5103" spans="1:20" x14ac:dyDescent="0.25">
      <c r="A5103">
        <v>5102</v>
      </c>
      <c r="B5103" t="s">
        <v>4234</v>
      </c>
      <c r="C5103" t="s">
        <v>279</v>
      </c>
      <c r="D5103" t="str">
        <f t="shared" si="158"/>
        <v>Oleary Patricia</v>
      </c>
      <c r="E5103" t="s">
        <v>15</v>
      </c>
      <c r="F5103" t="s">
        <v>155</v>
      </c>
      <c r="G5103" t="s">
        <v>17</v>
      </c>
      <c r="H5103" t="s">
        <v>18</v>
      </c>
      <c r="I5103" t="s">
        <v>24</v>
      </c>
      <c r="J5103" t="s">
        <v>19</v>
      </c>
      <c r="K5103" t="str">
        <f>INDEX(Table6[Column1],MATCH(L5103,Table6[Column2]))</f>
        <v>Adults</v>
      </c>
      <c r="L5103">
        <v>40.435978179999999</v>
      </c>
      <c r="M5103" t="str">
        <f>VLOOKUP(L5103,Table1[],2)</f>
        <v>40 - 49</v>
      </c>
      <c r="N5103" t="str">
        <f>INDEX(Table7[Column1],MATCH(O5103,Table7[Column2]))</f>
        <v>Learning Stage</v>
      </c>
      <c r="O5103">
        <v>4.3320388320000003</v>
      </c>
      <c r="P5103" t="str">
        <f>VLOOKUP(O5103,Table13[],2)</f>
        <v>1 - 5</v>
      </c>
      <c r="Q5103" t="str">
        <f>INDEX(Table8[Column1],MATCH(R5103,Table8[Column2]))</f>
        <v>Maintained</v>
      </c>
      <c r="R5103">
        <v>51.070135899999997</v>
      </c>
      <c r="S5103">
        <f t="shared" si="159"/>
        <v>2.1279223291666667</v>
      </c>
      <c r="T5103" t="s">
        <v>19</v>
      </c>
    </row>
    <row r="5104" spans="1:20" x14ac:dyDescent="0.25">
      <c r="A5104">
        <v>5103</v>
      </c>
      <c r="B5104" t="s">
        <v>4235</v>
      </c>
      <c r="C5104" t="s">
        <v>4236</v>
      </c>
      <c r="D5104" t="str">
        <f t="shared" si="158"/>
        <v>Monroy Brandie</v>
      </c>
      <c r="E5104" t="s">
        <v>15</v>
      </c>
      <c r="F5104" t="s">
        <v>60</v>
      </c>
      <c r="G5104" t="s">
        <v>17</v>
      </c>
      <c r="H5104" t="s">
        <v>18</v>
      </c>
      <c r="I5104" t="s">
        <v>24</v>
      </c>
      <c r="J5104" t="s">
        <v>19</v>
      </c>
      <c r="K5104" t="str">
        <f>INDEX(Table6[Column1],MATCH(L5104,Table6[Column2]))</f>
        <v>Elders</v>
      </c>
      <c r="L5104">
        <v>52.409075940000001</v>
      </c>
      <c r="M5104" t="str">
        <f>VLOOKUP(L5104,Table1[],2)</f>
        <v>50 - 59</v>
      </c>
      <c r="N5104" t="str">
        <f>INDEX(Table7[Column1],MATCH(O5104,Table7[Column2]))</f>
        <v>Learning Stage</v>
      </c>
      <c r="O5104">
        <v>3.943557642</v>
      </c>
      <c r="P5104" t="str">
        <f>VLOOKUP(O5104,Table13[],2)</f>
        <v>1 - 5</v>
      </c>
      <c r="Q5104" t="str">
        <f>INDEX(Table8[Column1],MATCH(R5104,Table8[Column2]))</f>
        <v>Excused</v>
      </c>
      <c r="R5104">
        <v>144.73496249999999</v>
      </c>
      <c r="S5104">
        <f t="shared" si="159"/>
        <v>6.0306234375000001</v>
      </c>
      <c r="T5104" t="s">
        <v>19</v>
      </c>
    </row>
    <row r="5105" spans="1:20" x14ac:dyDescent="0.25">
      <c r="A5105">
        <v>5104</v>
      </c>
      <c r="B5105" t="s">
        <v>200</v>
      </c>
      <c r="C5105" t="s">
        <v>56</v>
      </c>
      <c r="D5105" t="str">
        <f t="shared" si="158"/>
        <v>White James</v>
      </c>
      <c r="E5105" t="s">
        <v>22</v>
      </c>
      <c r="F5105" t="s">
        <v>33</v>
      </c>
      <c r="G5105" t="s">
        <v>2305</v>
      </c>
      <c r="H5105" t="s">
        <v>1826</v>
      </c>
      <c r="I5105" t="s">
        <v>33</v>
      </c>
      <c r="J5105" t="s">
        <v>19</v>
      </c>
      <c r="K5105" t="str">
        <f>INDEX(Table6[Column1],MATCH(L5105,Table6[Column2]))</f>
        <v>Young Adults</v>
      </c>
      <c r="L5105">
        <v>35.308358689999999</v>
      </c>
      <c r="M5105" t="str">
        <f>VLOOKUP(L5105,Table1[],2)</f>
        <v>30 - 39</v>
      </c>
      <c r="N5105" t="str">
        <f>INDEX(Table7[Column1],MATCH(O5105,Table7[Column2]))</f>
        <v>Learning Stage</v>
      </c>
      <c r="O5105">
        <v>4.4081573609999998</v>
      </c>
      <c r="P5105" t="str">
        <f>VLOOKUP(O5105,Table13[],2)</f>
        <v>1 - 5</v>
      </c>
      <c r="Q5105" t="str">
        <f>INDEX(Table8[Column1],MATCH(R5105,Table8[Column2]))</f>
        <v>Scheduled</v>
      </c>
      <c r="R5105">
        <v>33.991823830000001</v>
      </c>
      <c r="S5105">
        <f t="shared" si="159"/>
        <v>1.4163259929166667</v>
      </c>
      <c r="T5105" t="s">
        <v>19</v>
      </c>
    </row>
    <row r="5106" spans="1:20" x14ac:dyDescent="0.25">
      <c r="A5106">
        <v>5105</v>
      </c>
      <c r="B5106" t="s">
        <v>2221</v>
      </c>
      <c r="C5106" t="s">
        <v>1532</v>
      </c>
      <c r="D5106" t="str">
        <f t="shared" si="158"/>
        <v>Jess Laura</v>
      </c>
      <c r="E5106" t="s">
        <v>15</v>
      </c>
      <c r="F5106" t="s">
        <v>38</v>
      </c>
      <c r="G5106" t="s">
        <v>611</v>
      </c>
      <c r="H5106" t="s">
        <v>612</v>
      </c>
      <c r="I5106" t="s">
        <v>38</v>
      </c>
      <c r="J5106" t="s">
        <v>19</v>
      </c>
      <c r="K5106" t="str">
        <f>INDEX(Table6[Column1],MATCH(L5106,Table6[Column2]))</f>
        <v>Young Adults</v>
      </c>
      <c r="L5106">
        <v>33.102414629999998</v>
      </c>
      <c r="M5106" t="str">
        <f>VLOOKUP(L5106,Table1[],2)</f>
        <v>30 - 39</v>
      </c>
      <c r="N5106" t="str">
        <f>INDEX(Table7[Column1],MATCH(O5106,Table7[Column2]))</f>
        <v>Learning Stage</v>
      </c>
      <c r="O5106">
        <v>5.1487022539999998</v>
      </c>
      <c r="P5106" t="str">
        <f>VLOOKUP(O5106,Table13[],2)</f>
        <v>1 - 5</v>
      </c>
      <c r="Q5106" t="str">
        <f>INDEX(Table8[Column1],MATCH(R5106,Table8[Column2]))</f>
        <v>Scheduled</v>
      </c>
      <c r="R5106">
        <v>1.8600429060000001</v>
      </c>
      <c r="S5106">
        <f t="shared" si="159"/>
        <v>7.7501787749999995E-2</v>
      </c>
      <c r="T5106" t="s">
        <v>19</v>
      </c>
    </row>
    <row r="5107" spans="1:20" x14ac:dyDescent="0.25">
      <c r="A5107">
        <v>5106</v>
      </c>
      <c r="B5107" t="s">
        <v>204</v>
      </c>
      <c r="C5107" t="s">
        <v>1042</v>
      </c>
      <c r="D5107" t="str">
        <f t="shared" si="158"/>
        <v>Mackenzie Ruth</v>
      </c>
      <c r="E5107" t="s">
        <v>15</v>
      </c>
      <c r="F5107" t="s">
        <v>33</v>
      </c>
      <c r="G5107" t="s">
        <v>17</v>
      </c>
      <c r="H5107" t="s">
        <v>18</v>
      </c>
      <c r="I5107" t="s">
        <v>33</v>
      </c>
      <c r="J5107" t="s">
        <v>19</v>
      </c>
      <c r="K5107" t="str">
        <f>INDEX(Table6[Column1],MATCH(L5107,Table6[Column2]))</f>
        <v>Adults</v>
      </c>
      <c r="L5107">
        <v>44.31611496</v>
      </c>
      <c r="M5107" t="str">
        <f>VLOOKUP(L5107,Table1[],2)</f>
        <v>40 - 49</v>
      </c>
      <c r="N5107" t="str">
        <f>INDEX(Table7[Column1],MATCH(O5107,Table7[Column2]))</f>
        <v>Learning Stage</v>
      </c>
      <c r="O5107">
        <v>3.6955496640000001</v>
      </c>
      <c r="P5107" t="str">
        <f>VLOOKUP(O5107,Table13[],2)</f>
        <v>1 - 5</v>
      </c>
      <c r="Q5107" t="str">
        <f>INDEX(Table8[Column1],MATCH(R5107,Table8[Column2]))</f>
        <v>Maintained</v>
      </c>
      <c r="R5107">
        <v>72.730677189999994</v>
      </c>
      <c r="S5107">
        <f t="shared" si="159"/>
        <v>3.0304448829166666</v>
      </c>
      <c r="T5107" t="s">
        <v>19</v>
      </c>
    </row>
    <row r="5108" spans="1:20" x14ac:dyDescent="0.25">
      <c r="A5108">
        <v>5107</v>
      </c>
      <c r="B5108" t="s">
        <v>4237</v>
      </c>
      <c r="C5108" t="s">
        <v>115</v>
      </c>
      <c r="D5108" t="str">
        <f t="shared" si="158"/>
        <v>Pence Daniel</v>
      </c>
      <c r="E5108" t="s">
        <v>22</v>
      </c>
      <c r="F5108" t="s">
        <v>16</v>
      </c>
      <c r="G5108" t="s">
        <v>611</v>
      </c>
      <c r="H5108" t="s">
        <v>612</v>
      </c>
      <c r="I5108" t="s">
        <v>16</v>
      </c>
      <c r="J5108" t="s">
        <v>19</v>
      </c>
      <c r="K5108" t="str">
        <f>INDEX(Table6[Column1],MATCH(L5108,Table6[Column2]))</f>
        <v>Young Adults</v>
      </c>
      <c r="L5108">
        <v>38.325862489999999</v>
      </c>
      <c r="M5108" t="str">
        <f>VLOOKUP(L5108,Table1[],2)</f>
        <v>30 - 39</v>
      </c>
      <c r="N5108" t="str">
        <f>INDEX(Table7[Column1],MATCH(O5108,Table7[Column2]))</f>
        <v>Learning Stage</v>
      </c>
      <c r="O5108">
        <v>1.79932297</v>
      </c>
      <c r="P5108" t="str">
        <f>VLOOKUP(O5108,Table13[],2)</f>
        <v>1 - 5</v>
      </c>
      <c r="Q5108" t="str">
        <f>INDEX(Table8[Column1],MATCH(R5108,Table8[Column2]))</f>
        <v>Scheduled</v>
      </c>
      <c r="R5108">
        <v>38.310012690000001</v>
      </c>
      <c r="S5108">
        <f t="shared" si="159"/>
        <v>1.5962505287500002</v>
      </c>
      <c r="T5108" t="s">
        <v>19</v>
      </c>
    </row>
    <row r="5109" spans="1:20" x14ac:dyDescent="0.25">
      <c r="A5109">
        <v>5108</v>
      </c>
      <c r="B5109" t="s">
        <v>4238</v>
      </c>
      <c r="C5109" t="s">
        <v>812</v>
      </c>
      <c r="D5109" t="str">
        <f t="shared" si="158"/>
        <v>Urban Helen</v>
      </c>
      <c r="E5109" t="s">
        <v>15</v>
      </c>
      <c r="F5109" t="s">
        <v>262</v>
      </c>
      <c r="G5109" t="s">
        <v>17</v>
      </c>
      <c r="H5109" t="s">
        <v>18</v>
      </c>
      <c r="I5109" t="s">
        <v>262</v>
      </c>
      <c r="J5109" t="s">
        <v>19</v>
      </c>
      <c r="K5109" t="str">
        <f>INDEX(Table6[Column1],MATCH(L5109,Table6[Column2]))</f>
        <v>Adults</v>
      </c>
      <c r="L5109">
        <v>42.362641279999998</v>
      </c>
      <c r="M5109" t="str">
        <f>VLOOKUP(L5109,Table1[],2)</f>
        <v>40 - 49</v>
      </c>
      <c r="N5109" t="str">
        <f>INDEX(Table7[Column1],MATCH(O5109,Table7[Column2]))</f>
        <v>Learning Stage</v>
      </c>
      <c r="O5109">
        <v>3.5664733449999999</v>
      </c>
      <c r="P5109" t="str">
        <f>VLOOKUP(O5109,Table13[],2)</f>
        <v>1 - 5</v>
      </c>
      <c r="Q5109" t="str">
        <f>INDEX(Table8[Column1],MATCH(R5109,Table8[Column2]))</f>
        <v>Scheduled</v>
      </c>
      <c r="R5109">
        <v>33.733541529999997</v>
      </c>
      <c r="S5109">
        <f t="shared" si="159"/>
        <v>1.4055642304166667</v>
      </c>
      <c r="T5109" t="s">
        <v>19</v>
      </c>
    </row>
    <row r="5110" spans="1:20" x14ac:dyDescent="0.25">
      <c r="A5110">
        <v>5109</v>
      </c>
      <c r="B5110" t="s">
        <v>4239</v>
      </c>
      <c r="C5110" t="s">
        <v>55</v>
      </c>
      <c r="D5110" t="str">
        <f t="shared" si="158"/>
        <v>Breen Leonard</v>
      </c>
      <c r="E5110" t="s">
        <v>22</v>
      </c>
      <c r="F5110" t="s">
        <v>1219</v>
      </c>
      <c r="G5110" t="s">
        <v>820</v>
      </c>
      <c r="H5110" t="s">
        <v>821</v>
      </c>
      <c r="I5110" t="s">
        <v>138</v>
      </c>
      <c r="J5110" t="s">
        <v>19</v>
      </c>
      <c r="K5110" t="str">
        <f>INDEX(Table6[Column1],MATCH(L5110,Table6[Column2]))</f>
        <v>Youth</v>
      </c>
      <c r="L5110">
        <v>28.638703889999999</v>
      </c>
      <c r="M5110" t="str">
        <f>VLOOKUP(L5110,Table1[],2)</f>
        <v>20 - 29</v>
      </c>
      <c r="N5110" t="str">
        <f>INDEX(Table7[Column1],MATCH(O5110,Table7[Column2]))</f>
        <v>Learning Stage</v>
      </c>
      <c r="O5110">
        <v>3.2772887179999999</v>
      </c>
      <c r="P5110" t="str">
        <f>VLOOKUP(O5110,Table13[],2)</f>
        <v>1 - 5</v>
      </c>
      <c r="Q5110" t="str">
        <f>INDEX(Table8[Column1],MATCH(R5110,Table8[Column2]))</f>
        <v>Scheduled</v>
      </c>
      <c r="R5110">
        <v>0</v>
      </c>
      <c r="S5110">
        <f t="shared" si="159"/>
        <v>0</v>
      </c>
      <c r="T5110" t="s">
        <v>19</v>
      </c>
    </row>
    <row r="5111" spans="1:20" x14ac:dyDescent="0.25">
      <c r="A5111">
        <v>5110</v>
      </c>
      <c r="B5111" t="s">
        <v>4240</v>
      </c>
      <c r="C5111" t="s">
        <v>1146</v>
      </c>
      <c r="D5111" t="str">
        <f t="shared" si="158"/>
        <v>Sepe Shirley</v>
      </c>
      <c r="E5111" t="s">
        <v>15</v>
      </c>
      <c r="F5111" t="s">
        <v>33</v>
      </c>
      <c r="G5111" t="s">
        <v>17</v>
      </c>
      <c r="H5111" t="s">
        <v>18</v>
      </c>
      <c r="I5111" t="s">
        <v>33</v>
      </c>
      <c r="J5111" t="s">
        <v>19</v>
      </c>
      <c r="K5111" t="str">
        <f>INDEX(Table6[Column1],MATCH(L5111,Table6[Column2]))</f>
        <v>Elders</v>
      </c>
      <c r="L5111">
        <v>53.667253279999997</v>
      </c>
      <c r="M5111" t="str">
        <f>VLOOKUP(L5111,Table1[],2)</f>
        <v>50 - 59</v>
      </c>
      <c r="N5111" t="str">
        <f>INDEX(Table7[Column1],MATCH(O5111,Table7[Column2]))</f>
        <v>Fitting in Stage</v>
      </c>
      <c r="O5111">
        <v>7.0452641399999996</v>
      </c>
      <c r="P5111" t="str">
        <f>VLOOKUP(O5111,Table13[],2)</f>
        <v>6 - 10</v>
      </c>
      <c r="Q5111" t="str">
        <f>INDEX(Table8[Column1],MATCH(R5111,Table8[Column2]))</f>
        <v>Habitual</v>
      </c>
      <c r="R5111">
        <v>80.118661750000001</v>
      </c>
      <c r="S5111">
        <f t="shared" si="159"/>
        <v>3.3382775729166667</v>
      </c>
      <c r="T5111" t="s">
        <v>19</v>
      </c>
    </row>
    <row r="5112" spans="1:20" x14ac:dyDescent="0.25">
      <c r="A5112">
        <v>5111</v>
      </c>
      <c r="B5112" t="s">
        <v>4241</v>
      </c>
      <c r="C5112" t="s">
        <v>264</v>
      </c>
      <c r="D5112" t="str">
        <f t="shared" si="158"/>
        <v>Chartrand Cynthia</v>
      </c>
      <c r="E5112" t="s">
        <v>15</v>
      </c>
      <c r="F5112" t="s">
        <v>622</v>
      </c>
      <c r="G5112" t="s">
        <v>17</v>
      </c>
      <c r="H5112" t="s">
        <v>18</v>
      </c>
      <c r="I5112" t="s">
        <v>90</v>
      </c>
      <c r="J5112" t="s">
        <v>19</v>
      </c>
      <c r="K5112" t="str">
        <f>INDEX(Table6[Column1],MATCH(L5112,Table6[Column2]))</f>
        <v>Youth</v>
      </c>
      <c r="L5112">
        <v>23.293268739999998</v>
      </c>
      <c r="M5112" t="str">
        <f>VLOOKUP(L5112,Table1[],2)</f>
        <v>20 - 29</v>
      </c>
      <c r="N5112" t="str">
        <f>INDEX(Table7[Column1],MATCH(O5112,Table7[Column2]))</f>
        <v>Learning Stage</v>
      </c>
      <c r="O5112">
        <v>2.6520633079999998</v>
      </c>
      <c r="P5112" t="str">
        <f>VLOOKUP(O5112,Table13[],2)</f>
        <v>1 - 5</v>
      </c>
      <c r="Q5112" t="str">
        <f>INDEX(Table8[Column1],MATCH(R5112,Table8[Column2]))</f>
        <v>Scheduled</v>
      </c>
      <c r="R5112">
        <v>0</v>
      </c>
      <c r="S5112">
        <f t="shared" si="159"/>
        <v>0</v>
      </c>
      <c r="T5112" t="s">
        <v>19</v>
      </c>
    </row>
    <row r="5113" spans="1:20" x14ac:dyDescent="0.25">
      <c r="A5113">
        <v>5112</v>
      </c>
      <c r="B5113" t="s">
        <v>4242</v>
      </c>
      <c r="C5113" t="s">
        <v>895</v>
      </c>
      <c r="D5113" t="str">
        <f t="shared" si="158"/>
        <v>Salgado Carl</v>
      </c>
      <c r="E5113" t="s">
        <v>22</v>
      </c>
      <c r="F5113" t="s">
        <v>38</v>
      </c>
      <c r="G5113" t="s">
        <v>1060</v>
      </c>
      <c r="H5113" t="s">
        <v>1061</v>
      </c>
      <c r="I5113" t="s">
        <v>38</v>
      </c>
      <c r="J5113" t="s">
        <v>19</v>
      </c>
      <c r="K5113" t="str">
        <f>INDEX(Table6[Column1],MATCH(L5113,Table6[Column2]))</f>
        <v>Youth</v>
      </c>
      <c r="L5113">
        <v>28.602910600000001</v>
      </c>
      <c r="M5113" t="str">
        <f>VLOOKUP(L5113,Table1[],2)</f>
        <v>20 - 29</v>
      </c>
      <c r="N5113" t="str">
        <f>INDEX(Table7[Column1],MATCH(O5113,Table7[Column2]))</f>
        <v>Fitting in Stage</v>
      </c>
      <c r="O5113">
        <v>6.897436098</v>
      </c>
      <c r="P5113" t="str">
        <f>VLOOKUP(O5113,Table13[],2)</f>
        <v>6 - 10</v>
      </c>
      <c r="Q5113" t="str">
        <f>INDEX(Table8[Column1],MATCH(R5113,Table8[Column2]))</f>
        <v>Scheduled</v>
      </c>
      <c r="R5113">
        <v>0</v>
      </c>
      <c r="S5113">
        <f t="shared" si="159"/>
        <v>0</v>
      </c>
      <c r="T5113" t="s">
        <v>19</v>
      </c>
    </row>
    <row r="5114" spans="1:20" x14ac:dyDescent="0.25">
      <c r="A5114">
        <v>5113</v>
      </c>
      <c r="B5114" t="s">
        <v>1590</v>
      </c>
      <c r="C5114" t="s">
        <v>401</v>
      </c>
      <c r="D5114" t="str">
        <f t="shared" si="158"/>
        <v>Christensen Michael</v>
      </c>
      <c r="E5114" t="s">
        <v>22</v>
      </c>
      <c r="F5114" t="s">
        <v>889</v>
      </c>
      <c r="G5114" t="s">
        <v>17</v>
      </c>
      <c r="H5114" t="s">
        <v>18</v>
      </c>
      <c r="I5114" t="s">
        <v>24</v>
      </c>
      <c r="J5114" t="s">
        <v>19</v>
      </c>
      <c r="K5114" t="str">
        <f>INDEX(Table6[Column1],MATCH(L5114,Table6[Column2]))</f>
        <v>Young Adults</v>
      </c>
      <c r="L5114">
        <v>36.383143820000001</v>
      </c>
      <c r="M5114" t="str">
        <f>VLOOKUP(L5114,Table1[],2)</f>
        <v>30 - 39</v>
      </c>
      <c r="N5114" t="str">
        <f>INDEX(Table7[Column1],MATCH(O5114,Table7[Column2]))</f>
        <v>Learning Stage</v>
      </c>
      <c r="O5114">
        <v>2.7135053830000002</v>
      </c>
      <c r="P5114" t="str">
        <f>VLOOKUP(O5114,Table13[],2)</f>
        <v>1 - 5</v>
      </c>
      <c r="Q5114" t="str">
        <f>INDEX(Table8[Column1],MATCH(R5114,Table8[Column2]))</f>
        <v>Habitual</v>
      </c>
      <c r="R5114">
        <v>82.163632329999999</v>
      </c>
      <c r="S5114">
        <f t="shared" si="159"/>
        <v>3.4234846804166663</v>
      </c>
      <c r="T5114" t="s">
        <v>19</v>
      </c>
    </row>
    <row r="5115" spans="1:20" x14ac:dyDescent="0.25">
      <c r="A5115">
        <v>5114</v>
      </c>
      <c r="B5115" t="s">
        <v>2219</v>
      </c>
      <c r="C5115" t="s">
        <v>4243</v>
      </c>
      <c r="D5115" t="str">
        <f t="shared" si="158"/>
        <v>Chandler Nilda</v>
      </c>
      <c r="E5115" t="s">
        <v>15</v>
      </c>
      <c r="F5115" t="s">
        <v>95</v>
      </c>
      <c r="G5115" t="s">
        <v>17</v>
      </c>
      <c r="H5115" t="s">
        <v>18</v>
      </c>
      <c r="I5115" t="s">
        <v>87</v>
      </c>
      <c r="J5115" t="s">
        <v>19</v>
      </c>
      <c r="K5115" t="str">
        <f>INDEX(Table6[Column1],MATCH(L5115,Table6[Column2]))</f>
        <v>Young Adults</v>
      </c>
      <c r="L5115">
        <v>36.615734240000002</v>
      </c>
      <c r="M5115" t="str">
        <f>VLOOKUP(L5115,Table1[],2)</f>
        <v>30 - 39</v>
      </c>
      <c r="N5115" t="str">
        <f>INDEX(Table7[Column1],MATCH(O5115,Table7[Column2]))</f>
        <v>Learning Stage</v>
      </c>
      <c r="O5115">
        <v>5.4137826159999998</v>
      </c>
      <c r="P5115" t="str">
        <f>VLOOKUP(O5115,Table13[],2)</f>
        <v>1 - 5</v>
      </c>
      <c r="Q5115" t="str">
        <f>INDEX(Table8[Column1],MATCH(R5115,Table8[Column2]))</f>
        <v>Habitual</v>
      </c>
      <c r="R5115">
        <v>87.46801748</v>
      </c>
      <c r="S5115">
        <f t="shared" si="159"/>
        <v>3.6445007283333331</v>
      </c>
      <c r="T5115" t="s">
        <v>19</v>
      </c>
    </row>
    <row r="5116" spans="1:20" x14ac:dyDescent="0.25">
      <c r="A5116">
        <v>5115</v>
      </c>
      <c r="B5116" t="s">
        <v>2562</v>
      </c>
      <c r="C5116" t="s">
        <v>990</v>
      </c>
      <c r="D5116" t="str">
        <f t="shared" si="158"/>
        <v>Davidson Ted</v>
      </c>
      <c r="E5116" t="s">
        <v>22</v>
      </c>
      <c r="F5116" t="s">
        <v>27</v>
      </c>
      <c r="G5116" t="s">
        <v>2305</v>
      </c>
      <c r="H5116" t="s">
        <v>1826</v>
      </c>
      <c r="I5116" t="s">
        <v>27</v>
      </c>
      <c r="J5116" t="s">
        <v>19</v>
      </c>
      <c r="K5116" t="str">
        <f>INDEX(Table6[Column1],MATCH(L5116,Table6[Column2]))</f>
        <v>Adults</v>
      </c>
      <c r="L5116">
        <v>44.928945390000003</v>
      </c>
      <c r="M5116" t="str">
        <f>VLOOKUP(L5116,Table1[],2)</f>
        <v>40 - 49</v>
      </c>
      <c r="N5116" t="str">
        <f>INDEX(Table7[Column1],MATCH(O5116,Table7[Column2]))</f>
        <v>Fitting in Stage</v>
      </c>
      <c r="O5116">
        <v>6.271992322</v>
      </c>
      <c r="P5116" t="str">
        <f>VLOOKUP(O5116,Table13[],2)</f>
        <v>6 - 10</v>
      </c>
      <c r="Q5116" t="str">
        <f>INDEX(Table8[Column1],MATCH(R5116,Table8[Column2]))</f>
        <v>Maintained</v>
      </c>
      <c r="R5116">
        <v>61.905074800000001</v>
      </c>
      <c r="S5116">
        <f t="shared" si="159"/>
        <v>2.5793781166666667</v>
      </c>
      <c r="T5116" t="s">
        <v>19</v>
      </c>
    </row>
    <row r="5117" spans="1:20" x14ac:dyDescent="0.25">
      <c r="A5117">
        <v>5116</v>
      </c>
      <c r="B5117" t="s">
        <v>4244</v>
      </c>
      <c r="C5117" t="s">
        <v>672</v>
      </c>
      <c r="D5117" t="str">
        <f t="shared" si="158"/>
        <v>Melendy Frances</v>
      </c>
      <c r="E5117" t="s">
        <v>15</v>
      </c>
      <c r="F5117" t="s">
        <v>33</v>
      </c>
      <c r="G5117" t="s">
        <v>17</v>
      </c>
      <c r="H5117" t="s">
        <v>18</v>
      </c>
      <c r="I5117" t="s">
        <v>33</v>
      </c>
      <c r="J5117" t="s">
        <v>19</v>
      </c>
      <c r="K5117" t="str">
        <f>INDEX(Table6[Column1],MATCH(L5117,Table6[Column2]))</f>
        <v>Young Adults</v>
      </c>
      <c r="L5117">
        <v>39.335865429999998</v>
      </c>
      <c r="M5117" t="str">
        <f>VLOOKUP(L5117,Table1[],2)</f>
        <v>30 - 39</v>
      </c>
      <c r="N5117" t="str">
        <f>INDEX(Table7[Column1],MATCH(O5117,Table7[Column2]))</f>
        <v>Learning Stage</v>
      </c>
      <c r="O5117">
        <v>2.2229270410000002</v>
      </c>
      <c r="P5117" t="str">
        <f>VLOOKUP(O5117,Table13[],2)</f>
        <v>1 - 5</v>
      </c>
      <c r="Q5117" t="str">
        <f>INDEX(Table8[Column1],MATCH(R5117,Table8[Column2]))</f>
        <v>Maintained</v>
      </c>
      <c r="R5117">
        <v>74.816337959999998</v>
      </c>
      <c r="S5117">
        <f t="shared" si="159"/>
        <v>3.1173474149999998</v>
      </c>
      <c r="T5117" t="s">
        <v>19</v>
      </c>
    </row>
    <row r="5118" spans="1:20" x14ac:dyDescent="0.25">
      <c r="A5118">
        <v>5117</v>
      </c>
      <c r="B5118" t="s">
        <v>13</v>
      </c>
      <c r="C5118" t="s">
        <v>495</v>
      </c>
      <c r="D5118" t="str">
        <f t="shared" si="158"/>
        <v>Gutierrez Kendall</v>
      </c>
      <c r="E5118" t="s">
        <v>22</v>
      </c>
      <c r="F5118" t="s">
        <v>38</v>
      </c>
      <c r="G5118" t="s">
        <v>611</v>
      </c>
      <c r="H5118" t="s">
        <v>612</v>
      </c>
      <c r="I5118" t="s">
        <v>38</v>
      </c>
      <c r="J5118" t="s">
        <v>19</v>
      </c>
      <c r="K5118" t="str">
        <f>INDEX(Table6[Column1],MATCH(L5118,Table6[Column2]))</f>
        <v>Adults</v>
      </c>
      <c r="L5118">
        <v>41.051372030000003</v>
      </c>
      <c r="M5118" t="str">
        <f>VLOOKUP(L5118,Table1[],2)</f>
        <v>40 - 49</v>
      </c>
      <c r="N5118" t="str">
        <f>INDEX(Table7[Column1],MATCH(O5118,Table7[Column2]))</f>
        <v>Learning Stage</v>
      </c>
      <c r="O5118">
        <v>4.0560661309999997</v>
      </c>
      <c r="P5118" t="str">
        <f>VLOOKUP(O5118,Table13[],2)</f>
        <v>1 - 5</v>
      </c>
      <c r="Q5118" t="str">
        <f>INDEX(Table8[Column1],MATCH(R5118,Table8[Column2]))</f>
        <v>Maintained</v>
      </c>
      <c r="R5118">
        <v>77.701065369999995</v>
      </c>
      <c r="S5118">
        <f t="shared" si="159"/>
        <v>3.2375443904166663</v>
      </c>
      <c r="T5118" t="s">
        <v>19</v>
      </c>
    </row>
    <row r="5119" spans="1:20" x14ac:dyDescent="0.25">
      <c r="A5119">
        <v>5118</v>
      </c>
      <c r="B5119" t="s">
        <v>4174</v>
      </c>
      <c r="C5119" t="s">
        <v>104</v>
      </c>
      <c r="D5119" t="str">
        <f t="shared" si="158"/>
        <v>Frye Ashley</v>
      </c>
      <c r="E5119" t="s">
        <v>15</v>
      </c>
      <c r="F5119" t="s">
        <v>30</v>
      </c>
      <c r="G5119" t="s">
        <v>1060</v>
      </c>
      <c r="H5119" t="s">
        <v>1061</v>
      </c>
      <c r="I5119" t="s">
        <v>30</v>
      </c>
      <c r="J5119" t="s">
        <v>19</v>
      </c>
      <c r="K5119" t="str">
        <f>INDEX(Table6[Column1],MATCH(L5119,Table6[Column2]))</f>
        <v>Adults</v>
      </c>
      <c r="L5119">
        <v>40.34898922</v>
      </c>
      <c r="M5119" t="str">
        <f>VLOOKUP(L5119,Table1[],2)</f>
        <v>40 - 49</v>
      </c>
      <c r="N5119" t="str">
        <f>INDEX(Table7[Column1],MATCH(O5119,Table7[Column2]))</f>
        <v>Fitting in Stage</v>
      </c>
      <c r="O5119">
        <v>6.4611514080000001</v>
      </c>
      <c r="P5119" t="str">
        <f>VLOOKUP(O5119,Table13[],2)</f>
        <v>6 - 10</v>
      </c>
      <c r="Q5119" t="str">
        <f>INDEX(Table8[Column1],MATCH(R5119,Table8[Column2]))</f>
        <v>Scheduled</v>
      </c>
      <c r="R5119">
        <v>12.381644720000001</v>
      </c>
      <c r="S5119">
        <f t="shared" si="159"/>
        <v>0.51590186333333332</v>
      </c>
      <c r="T5119" t="s">
        <v>19</v>
      </c>
    </row>
    <row r="5120" spans="1:20" x14ac:dyDescent="0.25">
      <c r="A5120">
        <v>5119</v>
      </c>
      <c r="B5120" t="s">
        <v>4245</v>
      </c>
      <c r="C5120" t="s">
        <v>480</v>
      </c>
      <c r="D5120" t="str">
        <f t="shared" si="158"/>
        <v>Ard Heather</v>
      </c>
      <c r="E5120" t="s">
        <v>15</v>
      </c>
      <c r="F5120" t="s">
        <v>16</v>
      </c>
      <c r="G5120" t="s">
        <v>611</v>
      </c>
      <c r="H5120" t="s">
        <v>612</v>
      </c>
      <c r="I5120" t="s">
        <v>16</v>
      </c>
      <c r="J5120" t="s">
        <v>19</v>
      </c>
      <c r="K5120" t="str">
        <f>INDEX(Table6[Column1],MATCH(L5120,Table6[Column2]))</f>
        <v>Young Adults</v>
      </c>
      <c r="L5120">
        <v>39.639752940000001</v>
      </c>
      <c r="M5120" t="str">
        <f>VLOOKUP(L5120,Table1[],2)</f>
        <v>30 - 39</v>
      </c>
      <c r="N5120" t="str">
        <f>INDEX(Table7[Column1],MATCH(O5120,Table7[Column2]))</f>
        <v>Learning Stage</v>
      </c>
      <c r="O5120">
        <v>5.3979199639999997</v>
      </c>
      <c r="P5120" t="str">
        <f>VLOOKUP(O5120,Table13[],2)</f>
        <v>1 - 5</v>
      </c>
      <c r="Q5120" t="str">
        <f>INDEX(Table8[Column1],MATCH(R5120,Table8[Column2]))</f>
        <v>Scheduled</v>
      </c>
      <c r="R5120">
        <v>33.065727529999997</v>
      </c>
      <c r="S5120">
        <f t="shared" si="159"/>
        <v>1.377738647083333</v>
      </c>
      <c r="T5120" t="s">
        <v>19</v>
      </c>
    </row>
    <row r="5121" spans="1:20" x14ac:dyDescent="0.25">
      <c r="A5121">
        <v>5120</v>
      </c>
      <c r="B5121" t="s">
        <v>34</v>
      </c>
      <c r="C5121" t="s">
        <v>50</v>
      </c>
      <c r="D5121" t="str">
        <f t="shared" si="158"/>
        <v>Jones Robert</v>
      </c>
      <c r="E5121" t="s">
        <v>22</v>
      </c>
      <c r="F5121" t="s">
        <v>197</v>
      </c>
      <c r="G5121" t="s">
        <v>17</v>
      </c>
      <c r="H5121" t="s">
        <v>18</v>
      </c>
      <c r="I5121" t="s">
        <v>90</v>
      </c>
      <c r="J5121" t="s">
        <v>19</v>
      </c>
      <c r="K5121" t="str">
        <f>INDEX(Table6[Column1],MATCH(L5121,Table6[Column2]))</f>
        <v>Adults</v>
      </c>
      <c r="L5121">
        <v>49.792417970000002</v>
      </c>
      <c r="M5121" t="str">
        <f>VLOOKUP(L5121,Table1[],2)</f>
        <v>40 - 49</v>
      </c>
      <c r="N5121" t="str">
        <f>INDEX(Table7[Column1],MATCH(O5121,Table7[Column2]))</f>
        <v>Fitting in Stage</v>
      </c>
      <c r="O5121">
        <v>7.162297165</v>
      </c>
      <c r="P5121" t="str">
        <f>VLOOKUP(O5121,Table13[],2)</f>
        <v>6 - 10</v>
      </c>
      <c r="Q5121" t="str">
        <f>INDEX(Table8[Column1],MATCH(R5121,Table8[Column2]))</f>
        <v>Habitual</v>
      </c>
      <c r="R5121">
        <v>80.197597650000006</v>
      </c>
      <c r="S5121">
        <f t="shared" si="159"/>
        <v>3.3415665687500002</v>
      </c>
      <c r="T5121" t="s">
        <v>19</v>
      </c>
    </row>
    <row r="5122" spans="1:20" x14ac:dyDescent="0.25">
      <c r="A5122">
        <v>5121</v>
      </c>
      <c r="B5122" t="s">
        <v>1090</v>
      </c>
      <c r="C5122" t="s">
        <v>312</v>
      </c>
      <c r="D5122" t="str">
        <f t="shared" si="158"/>
        <v>Sanchez Terry</v>
      </c>
      <c r="E5122" t="s">
        <v>15</v>
      </c>
      <c r="F5122" t="s">
        <v>186</v>
      </c>
      <c r="G5122" t="s">
        <v>1060</v>
      </c>
      <c r="H5122" t="s">
        <v>1061</v>
      </c>
      <c r="I5122" t="s">
        <v>186</v>
      </c>
      <c r="J5122" t="s">
        <v>19</v>
      </c>
      <c r="K5122" t="str">
        <f>INDEX(Table6[Column1],MATCH(L5122,Table6[Column2]))</f>
        <v>Adults</v>
      </c>
      <c r="L5122">
        <v>42.171909880000001</v>
      </c>
      <c r="M5122" t="str">
        <f>VLOOKUP(L5122,Table1[],2)</f>
        <v>40 - 49</v>
      </c>
      <c r="N5122" t="str">
        <f>INDEX(Table7[Column1],MATCH(O5122,Table7[Column2]))</f>
        <v>Learning Stage</v>
      </c>
      <c r="O5122">
        <v>2.2947139999999999</v>
      </c>
      <c r="P5122" t="str">
        <f>VLOOKUP(O5122,Table13[],2)</f>
        <v>1 - 5</v>
      </c>
      <c r="Q5122" t="str">
        <f>INDEX(Table8[Column1],MATCH(R5122,Table8[Column2]))</f>
        <v>Maintained</v>
      </c>
      <c r="R5122">
        <v>73.078781669999998</v>
      </c>
      <c r="S5122">
        <f t="shared" si="159"/>
        <v>3.0449492362499999</v>
      </c>
      <c r="T5122" t="s">
        <v>19</v>
      </c>
    </row>
    <row r="5123" spans="1:20" x14ac:dyDescent="0.25">
      <c r="A5123">
        <v>5122</v>
      </c>
      <c r="B5123" t="s">
        <v>4246</v>
      </c>
      <c r="C5123" t="s">
        <v>4247</v>
      </c>
      <c r="D5123" t="str">
        <f t="shared" ref="D5123:D5186" si="160">CONCATENATE(B5123, " ",C5123)</f>
        <v>Thoma Monique</v>
      </c>
      <c r="E5123" t="s">
        <v>15</v>
      </c>
      <c r="F5123" t="s">
        <v>16</v>
      </c>
      <c r="G5123" t="s">
        <v>611</v>
      </c>
      <c r="H5123" t="s">
        <v>612</v>
      </c>
      <c r="I5123" t="s">
        <v>16</v>
      </c>
      <c r="J5123" t="s">
        <v>19</v>
      </c>
      <c r="K5123" t="str">
        <f>INDEX(Table6[Column1],MATCH(L5123,Table6[Column2]))</f>
        <v>Adults</v>
      </c>
      <c r="L5123">
        <v>48.632402460000002</v>
      </c>
      <c r="M5123" t="str">
        <f>VLOOKUP(L5123,Table1[],2)</f>
        <v>40 - 49</v>
      </c>
      <c r="N5123" t="str">
        <f>INDEX(Table7[Column1],MATCH(O5123,Table7[Column2]))</f>
        <v>Learning Stage</v>
      </c>
      <c r="O5123">
        <v>5.6610740020000003</v>
      </c>
      <c r="P5123" t="str">
        <f>VLOOKUP(O5123,Table13[],2)</f>
        <v>1 - 5</v>
      </c>
      <c r="Q5123" t="str">
        <f>INDEX(Table8[Column1],MATCH(R5123,Table8[Column2]))</f>
        <v>Habitual</v>
      </c>
      <c r="R5123">
        <v>91.762335449999995</v>
      </c>
      <c r="S5123">
        <f t="shared" ref="S5123:S5186" si="161">CONVERT(R5123,"hr","day")</f>
        <v>3.8234306437499996</v>
      </c>
      <c r="T5123" t="s">
        <v>19</v>
      </c>
    </row>
    <row r="5124" spans="1:20" x14ac:dyDescent="0.25">
      <c r="A5124">
        <v>5123</v>
      </c>
      <c r="B5124" t="s">
        <v>2365</v>
      </c>
      <c r="C5124" t="s">
        <v>2038</v>
      </c>
      <c r="D5124" t="str">
        <f t="shared" si="160"/>
        <v>Yates Nicole</v>
      </c>
      <c r="E5124" t="s">
        <v>15</v>
      </c>
      <c r="F5124" t="s">
        <v>192</v>
      </c>
      <c r="G5124" t="s">
        <v>17</v>
      </c>
      <c r="H5124" t="s">
        <v>18</v>
      </c>
      <c r="I5124" t="s">
        <v>192</v>
      </c>
      <c r="J5124" t="s">
        <v>19</v>
      </c>
      <c r="K5124" t="str">
        <f>INDEX(Table6[Column1],MATCH(L5124,Table6[Column2]))</f>
        <v>Adults</v>
      </c>
      <c r="L5124">
        <v>45.755890309999998</v>
      </c>
      <c r="M5124" t="str">
        <f>VLOOKUP(L5124,Table1[],2)</f>
        <v>40 - 49</v>
      </c>
      <c r="N5124" t="str">
        <f>INDEX(Table7[Column1],MATCH(O5124,Table7[Column2]))</f>
        <v>Learning Stage</v>
      </c>
      <c r="O5124">
        <v>4.7559654580000004</v>
      </c>
      <c r="P5124" t="str">
        <f>VLOOKUP(O5124,Table13[],2)</f>
        <v>1 - 5</v>
      </c>
      <c r="Q5124" t="str">
        <f>INDEX(Table8[Column1],MATCH(R5124,Table8[Column2]))</f>
        <v>Habitual</v>
      </c>
      <c r="R5124">
        <v>107.7235226</v>
      </c>
      <c r="S5124">
        <f t="shared" si="161"/>
        <v>4.4884801083333334</v>
      </c>
      <c r="T5124" t="s">
        <v>19</v>
      </c>
    </row>
    <row r="5125" spans="1:20" x14ac:dyDescent="0.25">
      <c r="A5125">
        <v>5124</v>
      </c>
      <c r="B5125" t="s">
        <v>47</v>
      </c>
      <c r="C5125" t="s">
        <v>1169</v>
      </c>
      <c r="D5125" t="str">
        <f t="shared" si="160"/>
        <v>Smith Bradley</v>
      </c>
      <c r="E5125" t="s">
        <v>22</v>
      </c>
      <c r="F5125" t="s">
        <v>38</v>
      </c>
      <c r="G5125" t="s">
        <v>611</v>
      </c>
      <c r="H5125" t="s">
        <v>612</v>
      </c>
      <c r="I5125" t="s">
        <v>38</v>
      </c>
      <c r="J5125" t="s">
        <v>19</v>
      </c>
      <c r="K5125" t="str">
        <f>INDEX(Table6[Column1],MATCH(L5125,Table6[Column2]))</f>
        <v>Adults</v>
      </c>
      <c r="L5125">
        <v>48.839385280000002</v>
      </c>
      <c r="M5125" t="str">
        <f>VLOOKUP(L5125,Table1[],2)</f>
        <v>40 - 49</v>
      </c>
      <c r="N5125" t="str">
        <f>INDEX(Table7[Column1],MATCH(O5125,Table7[Column2]))</f>
        <v>Learning Stage</v>
      </c>
      <c r="O5125">
        <v>1.7930945199999999</v>
      </c>
      <c r="P5125" t="str">
        <f>VLOOKUP(O5125,Table13[],2)</f>
        <v>1 - 5</v>
      </c>
      <c r="Q5125" t="str">
        <f>INDEX(Table8[Column1],MATCH(R5125,Table8[Column2]))</f>
        <v>Maintained</v>
      </c>
      <c r="R5125">
        <v>40.669338240000002</v>
      </c>
      <c r="S5125">
        <f t="shared" si="161"/>
        <v>1.6945557600000003</v>
      </c>
      <c r="T5125" t="s">
        <v>19</v>
      </c>
    </row>
    <row r="5126" spans="1:20" x14ac:dyDescent="0.25">
      <c r="A5126">
        <v>5125</v>
      </c>
      <c r="B5126" t="s">
        <v>3062</v>
      </c>
      <c r="C5126" t="s">
        <v>175</v>
      </c>
      <c r="D5126" t="str">
        <f t="shared" si="160"/>
        <v>Cooke Paul</v>
      </c>
      <c r="E5126" t="s">
        <v>22</v>
      </c>
      <c r="F5126" t="s">
        <v>439</v>
      </c>
      <c r="G5126" t="s">
        <v>820</v>
      </c>
      <c r="H5126" t="s">
        <v>821</v>
      </c>
      <c r="I5126" t="s">
        <v>439</v>
      </c>
      <c r="J5126" t="s">
        <v>19</v>
      </c>
      <c r="K5126" t="str">
        <f>INDEX(Table6[Column1],MATCH(L5126,Table6[Column2]))</f>
        <v>Adults</v>
      </c>
      <c r="L5126">
        <v>47.00886294</v>
      </c>
      <c r="M5126" t="str">
        <f>VLOOKUP(L5126,Table1[],2)</f>
        <v>40 - 49</v>
      </c>
      <c r="N5126" t="str">
        <f>INDEX(Table7[Column1],MATCH(O5126,Table7[Column2]))</f>
        <v>Learning Stage</v>
      </c>
      <c r="O5126">
        <v>3.673272458</v>
      </c>
      <c r="P5126" t="str">
        <f>VLOOKUP(O5126,Table13[],2)</f>
        <v>1 - 5</v>
      </c>
      <c r="Q5126" t="str">
        <f>INDEX(Table8[Column1],MATCH(R5126,Table8[Column2]))</f>
        <v>Maintained</v>
      </c>
      <c r="R5126">
        <v>44.776342079999999</v>
      </c>
      <c r="S5126">
        <f t="shared" si="161"/>
        <v>1.86568092</v>
      </c>
      <c r="T5126" t="s">
        <v>19</v>
      </c>
    </row>
    <row r="5127" spans="1:20" x14ac:dyDescent="0.25">
      <c r="A5127">
        <v>5126</v>
      </c>
      <c r="B5127" t="s">
        <v>678</v>
      </c>
      <c r="C5127" t="s">
        <v>546</v>
      </c>
      <c r="D5127" t="str">
        <f t="shared" si="160"/>
        <v>Hughes Gary</v>
      </c>
      <c r="E5127" t="s">
        <v>22</v>
      </c>
      <c r="F5127" t="s">
        <v>2628</v>
      </c>
      <c r="G5127" t="s">
        <v>17</v>
      </c>
      <c r="H5127" t="s">
        <v>18</v>
      </c>
      <c r="I5127" t="s">
        <v>24</v>
      </c>
      <c r="J5127" t="s">
        <v>19</v>
      </c>
      <c r="K5127" t="str">
        <f>INDEX(Table6[Column1],MATCH(L5127,Table6[Column2]))</f>
        <v>Young Adults</v>
      </c>
      <c r="L5127">
        <v>34.166992329999999</v>
      </c>
      <c r="M5127" t="str">
        <f>VLOOKUP(L5127,Table1[],2)</f>
        <v>30 - 39</v>
      </c>
      <c r="N5127" t="str">
        <f>INDEX(Table7[Column1],MATCH(O5127,Table7[Column2]))</f>
        <v>Learning Stage</v>
      </c>
      <c r="O5127">
        <v>3.7855385680000002</v>
      </c>
      <c r="P5127" t="str">
        <f>VLOOKUP(O5127,Table13[],2)</f>
        <v>1 - 5</v>
      </c>
      <c r="Q5127" t="str">
        <f>INDEX(Table8[Column1],MATCH(R5127,Table8[Column2]))</f>
        <v>Maintained</v>
      </c>
      <c r="R5127">
        <v>46.362287029999997</v>
      </c>
      <c r="S5127">
        <f t="shared" si="161"/>
        <v>1.9317619595833333</v>
      </c>
      <c r="T5127" t="s">
        <v>19</v>
      </c>
    </row>
    <row r="5128" spans="1:20" x14ac:dyDescent="0.25">
      <c r="A5128">
        <v>5127</v>
      </c>
      <c r="B5128" t="s">
        <v>4248</v>
      </c>
      <c r="C5128" t="s">
        <v>340</v>
      </c>
      <c r="D5128" t="str">
        <f t="shared" si="160"/>
        <v>Mooney Christopher</v>
      </c>
      <c r="E5128" t="s">
        <v>22</v>
      </c>
      <c r="F5128" t="s">
        <v>46</v>
      </c>
      <c r="G5128" t="s">
        <v>17</v>
      </c>
      <c r="H5128" t="s">
        <v>18</v>
      </c>
      <c r="I5128" t="s">
        <v>46</v>
      </c>
      <c r="J5128" t="s">
        <v>19</v>
      </c>
      <c r="K5128" t="str">
        <f>INDEX(Table6[Column1],MATCH(L5128,Table6[Column2]))</f>
        <v>Elders</v>
      </c>
      <c r="L5128">
        <v>54.568109069999998</v>
      </c>
      <c r="M5128" t="str">
        <f>VLOOKUP(L5128,Table1[],2)</f>
        <v>50 - 59</v>
      </c>
      <c r="N5128" t="str">
        <f>INDEX(Table7[Column1],MATCH(O5128,Table7[Column2]))</f>
        <v>Learning Stage</v>
      </c>
      <c r="O5128">
        <v>3.8478909250000002</v>
      </c>
      <c r="P5128" t="str">
        <f>VLOOKUP(O5128,Table13[],2)</f>
        <v>1 - 5</v>
      </c>
      <c r="Q5128" t="str">
        <f>INDEX(Table8[Column1],MATCH(R5128,Table8[Column2]))</f>
        <v>Habitual</v>
      </c>
      <c r="R5128">
        <v>116.20567130000001</v>
      </c>
      <c r="S5128">
        <f t="shared" si="161"/>
        <v>4.8419029708333339</v>
      </c>
      <c r="T5128" t="s">
        <v>19</v>
      </c>
    </row>
    <row r="5129" spans="1:20" x14ac:dyDescent="0.25">
      <c r="A5129">
        <v>5128</v>
      </c>
      <c r="B5129" t="s">
        <v>3601</v>
      </c>
      <c r="C5129" t="s">
        <v>998</v>
      </c>
      <c r="D5129" t="str">
        <f t="shared" si="160"/>
        <v>Montgomery Marguerite</v>
      </c>
      <c r="E5129" t="s">
        <v>15</v>
      </c>
      <c r="F5129" t="s">
        <v>38</v>
      </c>
      <c r="G5129" t="s">
        <v>611</v>
      </c>
      <c r="H5129" t="s">
        <v>612</v>
      </c>
      <c r="I5129" t="s">
        <v>38</v>
      </c>
      <c r="J5129" t="s">
        <v>19</v>
      </c>
      <c r="K5129" t="str">
        <f>INDEX(Table6[Column1],MATCH(L5129,Table6[Column2]))</f>
        <v>Teenagers</v>
      </c>
      <c r="L5129">
        <v>11.667564280000001</v>
      </c>
      <c r="M5129" t="e">
        <f>VLOOKUP(L5129,Table1[],2)</f>
        <v>#N/A</v>
      </c>
      <c r="N5129" t="str">
        <f>INDEX(Table7[Column1],MATCH(O5129,Table7[Column2]))</f>
        <v>Learning Stage</v>
      </c>
      <c r="O5129">
        <v>5.2446207060000001</v>
      </c>
      <c r="P5129" t="str">
        <f>VLOOKUP(O5129,Table13[],2)</f>
        <v>1 - 5</v>
      </c>
      <c r="Q5129" t="str">
        <f>INDEX(Table8[Column1],MATCH(R5129,Table8[Column2]))</f>
        <v>Scheduled</v>
      </c>
      <c r="R5129">
        <v>0</v>
      </c>
      <c r="S5129">
        <f t="shared" si="161"/>
        <v>0</v>
      </c>
      <c r="T5129" t="s">
        <v>19</v>
      </c>
    </row>
    <row r="5130" spans="1:20" x14ac:dyDescent="0.25">
      <c r="A5130">
        <v>5129</v>
      </c>
      <c r="B5130" t="s">
        <v>725</v>
      </c>
      <c r="C5130" t="s">
        <v>783</v>
      </c>
      <c r="D5130" t="str">
        <f t="shared" si="160"/>
        <v>Martinez Marie</v>
      </c>
      <c r="E5130" t="s">
        <v>15</v>
      </c>
      <c r="F5130" t="s">
        <v>38</v>
      </c>
      <c r="G5130" t="s">
        <v>611</v>
      </c>
      <c r="H5130" t="s">
        <v>612</v>
      </c>
      <c r="I5130" t="s">
        <v>38</v>
      </c>
      <c r="J5130" t="s">
        <v>19</v>
      </c>
      <c r="K5130" t="str">
        <f>INDEX(Table6[Column1],MATCH(L5130,Table6[Column2]))</f>
        <v>Youth</v>
      </c>
      <c r="L5130">
        <v>27.693135689999998</v>
      </c>
      <c r="M5130" t="str">
        <f>VLOOKUP(L5130,Table1[],2)</f>
        <v>20 - 29</v>
      </c>
      <c r="N5130" t="str">
        <f>INDEX(Table7[Column1],MATCH(O5130,Table7[Column2]))</f>
        <v>Learning Stage</v>
      </c>
      <c r="O5130">
        <v>5.0679358150000002</v>
      </c>
      <c r="P5130" t="str">
        <f>VLOOKUP(O5130,Table13[],2)</f>
        <v>1 - 5</v>
      </c>
      <c r="Q5130" t="str">
        <f>INDEX(Table8[Column1],MATCH(R5130,Table8[Column2]))</f>
        <v>Scheduled</v>
      </c>
      <c r="R5130">
        <v>0</v>
      </c>
      <c r="S5130">
        <f t="shared" si="161"/>
        <v>0</v>
      </c>
      <c r="T5130" t="s">
        <v>19</v>
      </c>
    </row>
    <row r="5131" spans="1:20" x14ac:dyDescent="0.25">
      <c r="A5131">
        <v>5130</v>
      </c>
      <c r="B5131" t="s">
        <v>472</v>
      </c>
      <c r="C5131" t="s">
        <v>2759</v>
      </c>
      <c r="D5131" t="str">
        <f t="shared" si="160"/>
        <v>Willard Marilyn</v>
      </c>
      <c r="E5131" t="s">
        <v>15</v>
      </c>
      <c r="F5131" t="s">
        <v>38</v>
      </c>
      <c r="G5131" t="s">
        <v>611</v>
      </c>
      <c r="H5131" t="s">
        <v>612</v>
      </c>
      <c r="I5131" t="s">
        <v>38</v>
      </c>
      <c r="J5131" t="s">
        <v>19</v>
      </c>
      <c r="K5131" t="str">
        <f>INDEX(Table6[Column1],MATCH(L5131,Table6[Column2]))</f>
        <v>Adults</v>
      </c>
      <c r="L5131">
        <v>43.099468979999997</v>
      </c>
      <c r="M5131" t="str">
        <f>VLOOKUP(L5131,Table1[],2)</f>
        <v>40 - 49</v>
      </c>
      <c r="N5131" t="str">
        <f>INDEX(Table7[Column1],MATCH(O5131,Table7[Column2]))</f>
        <v>Learning Stage</v>
      </c>
      <c r="O5131">
        <v>5.2561195510000003</v>
      </c>
      <c r="P5131" t="str">
        <f>VLOOKUP(O5131,Table13[],2)</f>
        <v>1 - 5</v>
      </c>
      <c r="Q5131" t="str">
        <f>INDEX(Table8[Column1],MATCH(R5131,Table8[Column2]))</f>
        <v>Habitual</v>
      </c>
      <c r="R5131">
        <v>90.738756719999998</v>
      </c>
      <c r="S5131">
        <f t="shared" si="161"/>
        <v>3.7807815299999996</v>
      </c>
      <c r="T5131" t="s">
        <v>19</v>
      </c>
    </row>
    <row r="5132" spans="1:20" x14ac:dyDescent="0.25">
      <c r="A5132">
        <v>5131</v>
      </c>
      <c r="B5132" t="s">
        <v>4249</v>
      </c>
      <c r="C5132" t="s">
        <v>4250</v>
      </c>
      <c r="D5132" t="str">
        <f t="shared" si="160"/>
        <v>Newell Damian</v>
      </c>
      <c r="E5132" t="s">
        <v>22</v>
      </c>
      <c r="F5132" t="s">
        <v>38</v>
      </c>
      <c r="G5132" t="s">
        <v>611</v>
      </c>
      <c r="H5132" t="s">
        <v>612</v>
      </c>
      <c r="I5132" t="s">
        <v>38</v>
      </c>
      <c r="J5132" t="s">
        <v>19</v>
      </c>
      <c r="K5132" t="str">
        <f>INDEX(Table6[Column1],MATCH(L5132,Table6[Column2]))</f>
        <v>Adults</v>
      </c>
      <c r="L5132">
        <v>45.352470840000002</v>
      </c>
      <c r="M5132" t="str">
        <f>VLOOKUP(L5132,Table1[],2)</f>
        <v>40 - 49</v>
      </c>
      <c r="N5132" t="str">
        <f>INDEX(Table7[Column1],MATCH(O5132,Table7[Column2]))</f>
        <v>Learning Stage</v>
      </c>
      <c r="O5132">
        <v>5.2848375440000002</v>
      </c>
      <c r="P5132" t="str">
        <f>VLOOKUP(O5132,Table13[],2)</f>
        <v>1 - 5</v>
      </c>
      <c r="Q5132" t="str">
        <f>INDEX(Table8[Column1],MATCH(R5132,Table8[Column2]))</f>
        <v>Maintained</v>
      </c>
      <c r="R5132">
        <v>44.907453539999999</v>
      </c>
      <c r="S5132">
        <f t="shared" si="161"/>
        <v>1.8711438974999999</v>
      </c>
      <c r="T5132" t="s">
        <v>19</v>
      </c>
    </row>
    <row r="5133" spans="1:20" x14ac:dyDescent="0.25">
      <c r="A5133">
        <v>5132</v>
      </c>
      <c r="B5133" t="s">
        <v>3110</v>
      </c>
      <c r="C5133" t="s">
        <v>264</v>
      </c>
      <c r="D5133" t="str">
        <f t="shared" si="160"/>
        <v>Hopper Cynthia</v>
      </c>
      <c r="E5133" t="s">
        <v>15</v>
      </c>
      <c r="F5133" t="s">
        <v>33</v>
      </c>
      <c r="G5133" t="s">
        <v>17</v>
      </c>
      <c r="H5133" t="s">
        <v>18</v>
      </c>
      <c r="I5133" t="s">
        <v>33</v>
      </c>
      <c r="J5133" t="s">
        <v>19</v>
      </c>
      <c r="K5133" t="str">
        <f>INDEX(Table6[Column1],MATCH(L5133,Table6[Column2]))</f>
        <v>Youth</v>
      </c>
      <c r="L5133">
        <v>26.434528920000002</v>
      </c>
      <c r="M5133" t="str">
        <f>VLOOKUP(L5133,Table1[],2)</f>
        <v>20 - 29</v>
      </c>
      <c r="N5133" t="str">
        <f>INDEX(Table7[Column1],MATCH(O5133,Table7[Column2]))</f>
        <v>Learning Stage</v>
      </c>
      <c r="O5133">
        <v>5.5044490689999996</v>
      </c>
      <c r="P5133" t="str">
        <f>VLOOKUP(O5133,Table13[],2)</f>
        <v>1 - 5</v>
      </c>
      <c r="Q5133" t="str">
        <f>INDEX(Table8[Column1],MATCH(R5133,Table8[Column2]))</f>
        <v>Scheduled</v>
      </c>
      <c r="R5133">
        <v>11.763639599999999</v>
      </c>
      <c r="S5133">
        <f t="shared" si="161"/>
        <v>0.49015164999999999</v>
      </c>
      <c r="T5133" t="s">
        <v>19</v>
      </c>
    </row>
    <row r="5134" spans="1:20" x14ac:dyDescent="0.25">
      <c r="A5134">
        <v>5133</v>
      </c>
      <c r="B5134" t="s">
        <v>4251</v>
      </c>
      <c r="C5134" t="s">
        <v>4252</v>
      </c>
      <c r="D5134" t="str">
        <f t="shared" si="160"/>
        <v>Crowley Ester</v>
      </c>
      <c r="E5134" t="s">
        <v>15</v>
      </c>
      <c r="F5134" t="s">
        <v>30</v>
      </c>
      <c r="G5134" t="s">
        <v>1060</v>
      </c>
      <c r="H5134" t="s">
        <v>1061</v>
      </c>
      <c r="I5134" t="s">
        <v>30</v>
      </c>
      <c r="J5134" t="s">
        <v>19</v>
      </c>
      <c r="K5134" t="str">
        <f>INDEX(Table6[Column1],MATCH(L5134,Table6[Column2]))</f>
        <v>Young Adults</v>
      </c>
      <c r="L5134">
        <v>32.062265869999997</v>
      </c>
      <c r="M5134" t="str">
        <f>VLOOKUP(L5134,Table1[],2)</f>
        <v>30 - 39</v>
      </c>
      <c r="N5134" t="str">
        <f>INDEX(Table7[Column1],MATCH(O5134,Table7[Column2]))</f>
        <v>Learning Stage</v>
      </c>
      <c r="O5134">
        <v>5.2393487900000002</v>
      </c>
      <c r="P5134" t="str">
        <f>VLOOKUP(O5134,Table13[],2)</f>
        <v>1 - 5</v>
      </c>
      <c r="Q5134" t="str">
        <f>INDEX(Table8[Column1],MATCH(R5134,Table8[Column2]))</f>
        <v>Maintained</v>
      </c>
      <c r="R5134">
        <v>41.226881579999997</v>
      </c>
      <c r="S5134">
        <f t="shared" si="161"/>
        <v>1.7177867324999998</v>
      </c>
      <c r="T5134" t="s">
        <v>19</v>
      </c>
    </row>
    <row r="5135" spans="1:20" x14ac:dyDescent="0.25">
      <c r="A5135">
        <v>5134</v>
      </c>
      <c r="B5135" t="s">
        <v>2721</v>
      </c>
      <c r="C5135" t="s">
        <v>201</v>
      </c>
      <c r="D5135" t="str">
        <f t="shared" si="160"/>
        <v>Dunbar Anthony</v>
      </c>
      <c r="E5135" t="s">
        <v>22</v>
      </c>
      <c r="F5135" t="s">
        <v>127</v>
      </c>
      <c r="G5135" t="s">
        <v>17</v>
      </c>
      <c r="H5135" t="s">
        <v>18</v>
      </c>
      <c r="I5135" t="s">
        <v>127</v>
      </c>
      <c r="J5135" t="s">
        <v>19</v>
      </c>
      <c r="K5135" t="str">
        <f>INDEX(Table6[Column1],MATCH(L5135,Table6[Column2]))</f>
        <v>Elders</v>
      </c>
      <c r="L5135">
        <v>57.880678019999998</v>
      </c>
      <c r="M5135" t="str">
        <f>VLOOKUP(L5135,Table1[],2)</f>
        <v>50 - 59</v>
      </c>
      <c r="N5135" t="str">
        <f>INDEX(Table7[Column1],MATCH(O5135,Table7[Column2]))</f>
        <v>Learning Stage</v>
      </c>
      <c r="O5135">
        <v>3.7193089829999999</v>
      </c>
      <c r="P5135" t="str">
        <f>VLOOKUP(O5135,Table13[],2)</f>
        <v>1 - 5</v>
      </c>
      <c r="Q5135" t="str">
        <f>INDEX(Table8[Column1],MATCH(R5135,Table8[Column2]))</f>
        <v>Habitual</v>
      </c>
      <c r="R5135">
        <v>110.8971595</v>
      </c>
      <c r="S5135">
        <f t="shared" si="161"/>
        <v>4.6207149791666664</v>
      </c>
      <c r="T5135" t="s">
        <v>19</v>
      </c>
    </row>
    <row r="5136" spans="1:20" x14ac:dyDescent="0.25">
      <c r="A5136">
        <v>5135</v>
      </c>
      <c r="B5136" t="s">
        <v>682</v>
      </c>
      <c r="C5136" t="s">
        <v>2269</v>
      </c>
      <c r="D5136" t="str">
        <f t="shared" si="160"/>
        <v>Cunningham Roxanne</v>
      </c>
      <c r="E5136" t="s">
        <v>15</v>
      </c>
      <c r="F5136" t="s">
        <v>520</v>
      </c>
      <c r="G5136" t="s">
        <v>17</v>
      </c>
      <c r="H5136" t="s">
        <v>18</v>
      </c>
      <c r="I5136" t="s">
        <v>54</v>
      </c>
      <c r="J5136" t="s">
        <v>19</v>
      </c>
      <c r="K5136" t="str">
        <f>INDEX(Table6[Column1],MATCH(L5136,Table6[Column2]))</f>
        <v>Elders</v>
      </c>
      <c r="L5136">
        <v>50.456485370000003</v>
      </c>
      <c r="M5136" t="str">
        <f>VLOOKUP(L5136,Table1[],2)</f>
        <v>50 - 59</v>
      </c>
      <c r="N5136" t="str">
        <f>INDEX(Table7[Column1],MATCH(O5136,Table7[Column2]))</f>
        <v>Learning Stage</v>
      </c>
      <c r="O5136">
        <v>3.0568381520000001</v>
      </c>
      <c r="P5136" t="str">
        <f>VLOOKUP(O5136,Table13[],2)</f>
        <v>1 - 5</v>
      </c>
      <c r="Q5136" t="str">
        <f>INDEX(Table8[Column1],MATCH(R5136,Table8[Column2]))</f>
        <v>Maintained</v>
      </c>
      <c r="R5136">
        <v>79.572886819999994</v>
      </c>
      <c r="S5136">
        <f t="shared" si="161"/>
        <v>3.3155369508333332</v>
      </c>
      <c r="T5136" t="s">
        <v>19</v>
      </c>
    </row>
    <row r="5137" spans="1:20" x14ac:dyDescent="0.25">
      <c r="A5137">
        <v>5136</v>
      </c>
      <c r="B5137" t="s">
        <v>693</v>
      </c>
      <c r="C5137" t="s">
        <v>1922</v>
      </c>
      <c r="D5137" t="str">
        <f t="shared" si="160"/>
        <v>Mendez Dorothy</v>
      </c>
      <c r="E5137" t="s">
        <v>15</v>
      </c>
      <c r="F5137" t="s">
        <v>16</v>
      </c>
      <c r="G5137" t="s">
        <v>611</v>
      </c>
      <c r="H5137" t="s">
        <v>612</v>
      </c>
      <c r="I5137" t="s">
        <v>16</v>
      </c>
      <c r="J5137" t="s">
        <v>19</v>
      </c>
      <c r="K5137" t="str">
        <f>INDEX(Table6[Column1],MATCH(L5137,Table6[Column2]))</f>
        <v>Young Adults</v>
      </c>
      <c r="L5137">
        <v>32.086175330000003</v>
      </c>
      <c r="M5137" t="str">
        <f>VLOOKUP(L5137,Table1[],2)</f>
        <v>30 - 39</v>
      </c>
      <c r="N5137" t="str">
        <f>INDEX(Table7[Column1],MATCH(O5137,Table7[Column2]))</f>
        <v>Learning Stage</v>
      </c>
      <c r="O5137">
        <v>2.973104078</v>
      </c>
      <c r="P5137" t="str">
        <f>VLOOKUP(O5137,Table13[],2)</f>
        <v>1 - 5</v>
      </c>
      <c r="Q5137" t="str">
        <f>INDEX(Table8[Column1],MATCH(R5137,Table8[Column2]))</f>
        <v>Scheduled</v>
      </c>
      <c r="R5137">
        <v>5.739987663</v>
      </c>
      <c r="S5137">
        <f t="shared" si="161"/>
        <v>0.23916615262499999</v>
      </c>
      <c r="T5137" t="s">
        <v>19</v>
      </c>
    </row>
    <row r="5138" spans="1:20" x14ac:dyDescent="0.25">
      <c r="A5138">
        <v>5137</v>
      </c>
      <c r="B5138" t="s">
        <v>47</v>
      </c>
      <c r="C5138" t="s">
        <v>597</v>
      </c>
      <c r="D5138" t="str">
        <f t="shared" si="160"/>
        <v>Smith Curtis</v>
      </c>
      <c r="E5138" t="s">
        <v>22</v>
      </c>
      <c r="F5138" t="s">
        <v>38</v>
      </c>
      <c r="G5138" t="s">
        <v>611</v>
      </c>
      <c r="H5138" t="s">
        <v>612</v>
      </c>
      <c r="I5138" t="s">
        <v>38</v>
      </c>
      <c r="J5138" t="s">
        <v>19</v>
      </c>
      <c r="K5138" t="str">
        <f>INDEX(Table6[Column1],MATCH(L5138,Table6[Column2]))</f>
        <v>Young Adults</v>
      </c>
      <c r="L5138">
        <v>39.837353059999998</v>
      </c>
      <c r="M5138" t="str">
        <f>VLOOKUP(L5138,Table1[],2)</f>
        <v>30 - 39</v>
      </c>
      <c r="N5138" t="str">
        <f>INDEX(Table7[Column1],MATCH(O5138,Table7[Column2]))</f>
        <v>Learning Stage</v>
      </c>
      <c r="O5138">
        <v>4.768711637</v>
      </c>
      <c r="P5138" t="str">
        <f>VLOOKUP(O5138,Table13[],2)</f>
        <v>1 - 5</v>
      </c>
      <c r="Q5138" t="str">
        <f>INDEX(Table8[Column1],MATCH(R5138,Table8[Column2]))</f>
        <v>Scheduled</v>
      </c>
      <c r="R5138">
        <v>21.377811220000002</v>
      </c>
      <c r="S5138">
        <f t="shared" si="161"/>
        <v>0.89074213416666681</v>
      </c>
      <c r="T5138" t="s">
        <v>19</v>
      </c>
    </row>
    <row r="5139" spans="1:20" x14ac:dyDescent="0.25">
      <c r="A5139">
        <v>5138</v>
      </c>
      <c r="B5139" t="s">
        <v>4253</v>
      </c>
      <c r="C5139" t="s">
        <v>175</v>
      </c>
      <c r="D5139" t="str">
        <f t="shared" si="160"/>
        <v>Lowe Paul</v>
      </c>
      <c r="E5139" t="s">
        <v>22</v>
      </c>
      <c r="F5139" t="s">
        <v>30</v>
      </c>
      <c r="G5139" t="s">
        <v>1060</v>
      </c>
      <c r="H5139" t="s">
        <v>1061</v>
      </c>
      <c r="I5139" t="s">
        <v>30</v>
      </c>
      <c r="J5139" t="s">
        <v>19</v>
      </c>
      <c r="K5139" t="str">
        <f>INDEX(Table6[Column1],MATCH(L5139,Table6[Column2]))</f>
        <v>Young Adults</v>
      </c>
      <c r="L5139">
        <v>32.170685939999998</v>
      </c>
      <c r="M5139" t="str">
        <f>VLOOKUP(L5139,Table1[],2)</f>
        <v>30 - 39</v>
      </c>
      <c r="N5139" t="str">
        <f>INDEX(Table7[Column1],MATCH(O5139,Table7[Column2]))</f>
        <v>Fitting in Stage</v>
      </c>
      <c r="O5139">
        <v>7.8572546680000004</v>
      </c>
      <c r="P5139" t="str">
        <f>VLOOKUP(O5139,Table13[],2)</f>
        <v>6 - 10</v>
      </c>
      <c r="Q5139" t="str">
        <f>INDEX(Table8[Column1],MATCH(R5139,Table8[Column2]))</f>
        <v>Scheduled</v>
      </c>
      <c r="R5139">
        <v>0</v>
      </c>
      <c r="S5139">
        <f t="shared" si="161"/>
        <v>0</v>
      </c>
      <c r="T5139" t="s">
        <v>19</v>
      </c>
    </row>
    <row r="5140" spans="1:20" x14ac:dyDescent="0.25">
      <c r="A5140">
        <v>5139</v>
      </c>
      <c r="B5140" t="s">
        <v>2485</v>
      </c>
      <c r="C5140" t="s">
        <v>79</v>
      </c>
      <c r="D5140" t="str">
        <f t="shared" si="160"/>
        <v>Perry Jennifer</v>
      </c>
      <c r="E5140" t="s">
        <v>15</v>
      </c>
      <c r="F5140" t="s">
        <v>30</v>
      </c>
      <c r="G5140" t="s">
        <v>1060</v>
      </c>
      <c r="H5140" t="s">
        <v>1061</v>
      </c>
      <c r="I5140" t="s">
        <v>30</v>
      </c>
      <c r="J5140" t="s">
        <v>19</v>
      </c>
      <c r="K5140" t="str">
        <f>INDEX(Table6[Column1],MATCH(L5140,Table6[Column2]))</f>
        <v>Seniors</v>
      </c>
      <c r="L5140">
        <v>63.044661859999998</v>
      </c>
      <c r="M5140" t="str">
        <f>VLOOKUP(L5140,Table1[],2)</f>
        <v>60 and Above</v>
      </c>
      <c r="N5140" t="str">
        <f>INDEX(Table7[Column1],MATCH(O5140,Table7[Column2]))</f>
        <v>Learning Stage</v>
      </c>
      <c r="O5140">
        <v>3.876009378</v>
      </c>
      <c r="P5140" t="str">
        <f>VLOOKUP(O5140,Table13[],2)</f>
        <v>1 - 5</v>
      </c>
      <c r="Q5140" t="str">
        <f>INDEX(Table8[Column1],MATCH(R5140,Table8[Column2]))</f>
        <v>Unexcused</v>
      </c>
      <c r="R5140">
        <v>187.44909960000001</v>
      </c>
      <c r="S5140">
        <f t="shared" si="161"/>
        <v>7.8103791500000002</v>
      </c>
      <c r="T5140" t="s">
        <v>19</v>
      </c>
    </row>
    <row r="5141" spans="1:20" x14ac:dyDescent="0.25">
      <c r="A5141">
        <v>5140</v>
      </c>
      <c r="B5141" t="s">
        <v>648</v>
      </c>
      <c r="C5141" t="s">
        <v>426</v>
      </c>
      <c r="D5141" t="str">
        <f t="shared" si="160"/>
        <v>Gonzalez George</v>
      </c>
      <c r="E5141" t="s">
        <v>22</v>
      </c>
      <c r="F5141" t="s">
        <v>84</v>
      </c>
      <c r="G5141" t="s">
        <v>17</v>
      </c>
      <c r="H5141" t="s">
        <v>18</v>
      </c>
      <c r="I5141" t="s">
        <v>84</v>
      </c>
      <c r="J5141" t="s">
        <v>19</v>
      </c>
      <c r="K5141" t="str">
        <f>INDEX(Table6[Column1],MATCH(L5141,Table6[Column2]))</f>
        <v>Adults</v>
      </c>
      <c r="L5141">
        <v>49.682087189999997</v>
      </c>
      <c r="M5141" t="str">
        <f>VLOOKUP(L5141,Table1[],2)</f>
        <v>40 - 49</v>
      </c>
      <c r="N5141" t="str">
        <f>INDEX(Table7[Column1],MATCH(O5141,Table7[Column2]))</f>
        <v>Learning Stage</v>
      </c>
      <c r="O5141">
        <v>4.2812709499999997</v>
      </c>
      <c r="P5141" t="str">
        <f>VLOOKUP(O5141,Table13[],2)</f>
        <v>1 - 5</v>
      </c>
      <c r="Q5141" t="str">
        <f>INDEX(Table8[Column1],MATCH(R5141,Table8[Column2]))</f>
        <v>Maintained</v>
      </c>
      <c r="R5141">
        <v>61.795241709999999</v>
      </c>
      <c r="S5141">
        <f t="shared" si="161"/>
        <v>2.5748017379166663</v>
      </c>
      <c r="T5141" t="s">
        <v>19</v>
      </c>
    </row>
    <row r="5142" spans="1:20" x14ac:dyDescent="0.25">
      <c r="A5142">
        <v>5141</v>
      </c>
      <c r="B5142" t="s">
        <v>4254</v>
      </c>
      <c r="C5142" t="s">
        <v>502</v>
      </c>
      <c r="D5142" t="str">
        <f t="shared" si="160"/>
        <v>Fennell Susan</v>
      </c>
      <c r="E5142" t="s">
        <v>15</v>
      </c>
      <c r="F5142" t="s">
        <v>38</v>
      </c>
      <c r="G5142" t="s">
        <v>611</v>
      </c>
      <c r="H5142" t="s">
        <v>612</v>
      </c>
      <c r="I5142" t="s">
        <v>38</v>
      </c>
      <c r="J5142" t="s">
        <v>19</v>
      </c>
      <c r="K5142" t="str">
        <f>INDEX(Table6[Column1],MATCH(L5142,Table6[Column2]))</f>
        <v>Youth</v>
      </c>
      <c r="L5142">
        <v>29.972900970000001</v>
      </c>
      <c r="M5142" t="str">
        <f>VLOOKUP(L5142,Table1[],2)</f>
        <v>20 - 29</v>
      </c>
      <c r="N5142" t="str">
        <f>INDEX(Table7[Column1],MATCH(O5142,Table7[Column2]))</f>
        <v>Learning Stage</v>
      </c>
      <c r="O5142">
        <v>2.9401742799999999</v>
      </c>
      <c r="P5142" t="str">
        <f>VLOOKUP(O5142,Table13[],2)</f>
        <v>1 - 5</v>
      </c>
      <c r="Q5142" t="str">
        <f>INDEX(Table8[Column1],MATCH(R5142,Table8[Column2]))</f>
        <v>Scheduled</v>
      </c>
      <c r="R5142">
        <v>10.69313496</v>
      </c>
      <c r="S5142">
        <f t="shared" si="161"/>
        <v>0.44554729000000004</v>
      </c>
      <c r="T5142" t="s">
        <v>19</v>
      </c>
    </row>
    <row r="5143" spans="1:20" x14ac:dyDescent="0.25">
      <c r="A5143">
        <v>5142</v>
      </c>
      <c r="B5143" t="s">
        <v>3644</v>
      </c>
      <c r="C5143" t="s">
        <v>144</v>
      </c>
      <c r="D5143" t="str">
        <f t="shared" si="160"/>
        <v>Jefferson David</v>
      </c>
      <c r="E5143" t="s">
        <v>22</v>
      </c>
      <c r="F5143" t="s">
        <v>127</v>
      </c>
      <c r="G5143" t="s">
        <v>17</v>
      </c>
      <c r="H5143" t="s">
        <v>18</v>
      </c>
      <c r="I5143" t="s">
        <v>127</v>
      </c>
      <c r="J5143" t="s">
        <v>19</v>
      </c>
      <c r="K5143" t="str">
        <f>INDEX(Table6[Column1],MATCH(L5143,Table6[Column2]))</f>
        <v>Adults</v>
      </c>
      <c r="L5143">
        <v>42.535051009999997</v>
      </c>
      <c r="M5143" t="str">
        <f>VLOOKUP(L5143,Table1[],2)</f>
        <v>40 - 49</v>
      </c>
      <c r="N5143" t="str">
        <f>INDEX(Table7[Column1],MATCH(O5143,Table7[Column2]))</f>
        <v>Learning Stage</v>
      </c>
      <c r="O5143">
        <v>5.4766307159999998</v>
      </c>
      <c r="P5143" t="str">
        <f>VLOOKUP(O5143,Table13[],2)</f>
        <v>1 - 5</v>
      </c>
      <c r="Q5143" t="str">
        <f>INDEX(Table8[Column1],MATCH(R5143,Table8[Column2]))</f>
        <v>Scheduled</v>
      </c>
      <c r="R5143">
        <v>39.776944899999997</v>
      </c>
      <c r="S5143">
        <f t="shared" si="161"/>
        <v>1.6573727041666666</v>
      </c>
      <c r="T5143" t="s">
        <v>19</v>
      </c>
    </row>
    <row r="5144" spans="1:20" x14ac:dyDescent="0.25">
      <c r="A5144">
        <v>5143</v>
      </c>
      <c r="B5144" t="s">
        <v>4212</v>
      </c>
      <c r="C5144" t="s">
        <v>2199</v>
      </c>
      <c r="D5144" t="str">
        <f t="shared" si="160"/>
        <v>Sellers Herbert</v>
      </c>
      <c r="E5144" t="s">
        <v>22</v>
      </c>
      <c r="F5144" t="s">
        <v>1369</v>
      </c>
      <c r="G5144" t="s">
        <v>17</v>
      </c>
      <c r="H5144" t="s">
        <v>18</v>
      </c>
      <c r="I5144" t="s">
        <v>277</v>
      </c>
      <c r="J5144" t="s">
        <v>19</v>
      </c>
      <c r="K5144" t="str">
        <f>INDEX(Table6[Column1],MATCH(L5144,Table6[Column2]))</f>
        <v>Young Adults</v>
      </c>
      <c r="L5144">
        <v>39.521897940000002</v>
      </c>
      <c r="M5144" t="str">
        <f>VLOOKUP(L5144,Table1[],2)</f>
        <v>30 - 39</v>
      </c>
      <c r="N5144" t="str">
        <f>INDEX(Table7[Column1],MATCH(O5144,Table7[Column2]))</f>
        <v>Learning Stage</v>
      </c>
      <c r="O5144">
        <v>2.6406085500000001</v>
      </c>
      <c r="P5144" t="str">
        <f>VLOOKUP(O5144,Table13[],2)</f>
        <v>1 - 5</v>
      </c>
      <c r="Q5144" t="str">
        <f>INDEX(Table8[Column1],MATCH(R5144,Table8[Column2]))</f>
        <v>Scheduled</v>
      </c>
      <c r="R5144">
        <v>33.815379880000002</v>
      </c>
      <c r="S5144">
        <f t="shared" si="161"/>
        <v>1.4089741616666667</v>
      </c>
      <c r="T5144" t="s">
        <v>19</v>
      </c>
    </row>
    <row r="5145" spans="1:20" x14ac:dyDescent="0.25">
      <c r="A5145">
        <v>5144</v>
      </c>
      <c r="B5145" t="s">
        <v>4255</v>
      </c>
      <c r="C5145" t="s">
        <v>79</v>
      </c>
      <c r="D5145" t="str">
        <f t="shared" si="160"/>
        <v>Jordon Jennifer</v>
      </c>
      <c r="E5145" t="s">
        <v>15</v>
      </c>
      <c r="F5145" t="s">
        <v>3488</v>
      </c>
      <c r="G5145" t="s">
        <v>17</v>
      </c>
      <c r="H5145" t="s">
        <v>18</v>
      </c>
      <c r="I5145" t="s">
        <v>101</v>
      </c>
      <c r="J5145" t="s">
        <v>19</v>
      </c>
      <c r="K5145" t="str">
        <f>INDEX(Table6[Column1],MATCH(L5145,Table6[Column2]))</f>
        <v>Youth</v>
      </c>
      <c r="L5145">
        <v>20.03237541</v>
      </c>
      <c r="M5145" t="str">
        <f>VLOOKUP(L5145,Table1[],2)</f>
        <v>20 - 29</v>
      </c>
      <c r="N5145" t="str">
        <f>INDEX(Table7[Column1],MATCH(O5145,Table7[Column2]))</f>
        <v>Learning Stage</v>
      </c>
      <c r="O5145">
        <v>2.3835025650000001</v>
      </c>
      <c r="P5145" t="str">
        <f>VLOOKUP(O5145,Table13[],2)</f>
        <v>1 - 5</v>
      </c>
      <c r="Q5145" t="str">
        <f>INDEX(Table8[Column1],MATCH(R5145,Table8[Column2]))</f>
        <v>Scheduled</v>
      </c>
      <c r="R5145">
        <v>0</v>
      </c>
      <c r="S5145">
        <f t="shared" si="161"/>
        <v>0</v>
      </c>
      <c r="T5145" t="s">
        <v>19</v>
      </c>
    </row>
    <row r="5146" spans="1:20" x14ac:dyDescent="0.25">
      <c r="A5146">
        <v>5145</v>
      </c>
      <c r="B5146" t="s">
        <v>4256</v>
      </c>
      <c r="C5146" t="s">
        <v>1518</v>
      </c>
      <c r="D5146" t="str">
        <f t="shared" si="160"/>
        <v>Linzy Victor</v>
      </c>
      <c r="E5146" t="s">
        <v>22</v>
      </c>
      <c r="F5146" t="s">
        <v>38</v>
      </c>
      <c r="G5146" t="s">
        <v>611</v>
      </c>
      <c r="H5146" t="s">
        <v>612</v>
      </c>
      <c r="I5146" t="s">
        <v>38</v>
      </c>
      <c r="J5146" t="s">
        <v>19</v>
      </c>
      <c r="K5146" t="str">
        <f>INDEX(Table6[Column1],MATCH(L5146,Table6[Column2]))</f>
        <v>Young Adults</v>
      </c>
      <c r="L5146">
        <v>36.585669350000003</v>
      </c>
      <c r="M5146" t="str">
        <f>VLOOKUP(L5146,Table1[],2)</f>
        <v>30 - 39</v>
      </c>
      <c r="N5146" t="str">
        <f>INDEX(Table7[Column1],MATCH(O5146,Table7[Column2]))</f>
        <v>Learning Stage</v>
      </c>
      <c r="O5146">
        <v>5.1807200790000003</v>
      </c>
      <c r="P5146" t="str">
        <f>VLOOKUP(O5146,Table13[],2)</f>
        <v>1 - 5</v>
      </c>
      <c r="Q5146" t="str">
        <f>INDEX(Table8[Column1],MATCH(R5146,Table8[Column2]))</f>
        <v>Scheduled</v>
      </c>
      <c r="R5146">
        <v>13.431379</v>
      </c>
      <c r="S5146">
        <f t="shared" si="161"/>
        <v>0.55964079166666658</v>
      </c>
      <c r="T5146" t="s">
        <v>19</v>
      </c>
    </row>
    <row r="5147" spans="1:20" x14ac:dyDescent="0.25">
      <c r="A5147">
        <v>5146</v>
      </c>
      <c r="B5147" t="s">
        <v>4257</v>
      </c>
      <c r="C5147" t="s">
        <v>99</v>
      </c>
      <c r="D5147" t="str">
        <f t="shared" si="160"/>
        <v>Pyle Felipe</v>
      </c>
      <c r="E5147" t="s">
        <v>22</v>
      </c>
      <c r="F5147" t="s">
        <v>339</v>
      </c>
      <c r="G5147" t="s">
        <v>17</v>
      </c>
      <c r="H5147" t="s">
        <v>18</v>
      </c>
      <c r="I5147" t="s">
        <v>192</v>
      </c>
      <c r="J5147" t="s">
        <v>19</v>
      </c>
      <c r="K5147" t="str">
        <f>INDEX(Table6[Column1],MATCH(L5147,Table6[Column2]))</f>
        <v>Adults</v>
      </c>
      <c r="L5147">
        <v>41.651757050000001</v>
      </c>
      <c r="M5147" t="str">
        <f>VLOOKUP(L5147,Table1[],2)</f>
        <v>40 - 49</v>
      </c>
      <c r="N5147" t="str">
        <f>INDEX(Table7[Column1],MATCH(O5147,Table7[Column2]))</f>
        <v>Learning Stage</v>
      </c>
      <c r="O5147">
        <v>5.7966295539999999</v>
      </c>
      <c r="P5147" t="str">
        <f>VLOOKUP(O5147,Table13[],2)</f>
        <v>1 - 5</v>
      </c>
      <c r="Q5147" t="str">
        <f>INDEX(Table8[Column1],MATCH(R5147,Table8[Column2]))</f>
        <v>Scheduled</v>
      </c>
      <c r="R5147">
        <v>38.241938500000003</v>
      </c>
      <c r="S5147">
        <f t="shared" si="161"/>
        <v>1.5934141041666667</v>
      </c>
      <c r="T5147" t="s">
        <v>19</v>
      </c>
    </row>
    <row r="5148" spans="1:20" x14ac:dyDescent="0.25">
      <c r="A5148">
        <v>5147</v>
      </c>
      <c r="B5148" t="s">
        <v>4258</v>
      </c>
      <c r="C5148" t="s">
        <v>4259</v>
      </c>
      <c r="D5148" t="str">
        <f t="shared" si="160"/>
        <v>Sager Ellamae</v>
      </c>
      <c r="E5148" t="s">
        <v>15</v>
      </c>
      <c r="F5148" t="s">
        <v>309</v>
      </c>
      <c r="G5148" t="s">
        <v>17</v>
      </c>
      <c r="H5148" t="s">
        <v>18</v>
      </c>
      <c r="I5148" t="s">
        <v>90</v>
      </c>
      <c r="J5148" t="s">
        <v>19</v>
      </c>
      <c r="K5148" t="str">
        <f>INDEX(Table6[Column1],MATCH(L5148,Table6[Column2]))</f>
        <v>Elders</v>
      </c>
      <c r="L5148">
        <v>50.963532710000003</v>
      </c>
      <c r="M5148" t="str">
        <f>VLOOKUP(L5148,Table1[],2)</f>
        <v>50 - 59</v>
      </c>
      <c r="N5148" t="str">
        <f>INDEX(Table7[Column1],MATCH(O5148,Table7[Column2]))</f>
        <v>Learning Stage</v>
      </c>
      <c r="O5148">
        <v>2.6536097879999998</v>
      </c>
      <c r="P5148" t="str">
        <f>VLOOKUP(O5148,Table13[],2)</f>
        <v>1 - 5</v>
      </c>
      <c r="Q5148" t="str">
        <f>INDEX(Table8[Column1],MATCH(R5148,Table8[Column2]))</f>
        <v>Habitual</v>
      </c>
      <c r="R5148">
        <v>98.97152758</v>
      </c>
      <c r="S5148">
        <f t="shared" si="161"/>
        <v>4.1238136491666664</v>
      </c>
      <c r="T5148" t="s">
        <v>19</v>
      </c>
    </row>
    <row r="5149" spans="1:20" x14ac:dyDescent="0.25">
      <c r="A5149">
        <v>5148</v>
      </c>
      <c r="B5149" t="s">
        <v>1073</v>
      </c>
      <c r="C5149" t="s">
        <v>4260</v>
      </c>
      <c r="D5149" t="str">
        <f t="shared" si="160"/>
        <v>Long Daryl</v>
      </c>
      <c r="E5149" t="s">
        <v>22</v>
      </c>
      <c r="F5149" t="s">
        <v>23</v>
      </c>
      <c r="G5149" t="s">
        <v>17</v>
      </c>
      <c r="H5149" t="s">
        <v>18</v>
      </c>
      <c r="I5149" t="s">
        <v>24</v>
      </c>
      <c r="J5149" t="s">
        <v>19</v>
      </c>
      <c r="K5149" t="str">
        <f>INDEX(Table6[Column1],MATCH(L5149,Table6[Column2]))</f>
        <v>Elders</v>
      </c>
      <c r="L5149">
        <v>55.965982109999999</v>
      </c>
      <c r="M5149" t="str">
        <f>VLOOKUP(L5149,Table1[],2)</f>
        <v>50 - 59</v>
      </c>
      <c r="N5149" t="str">
        <f>INDEX(Table7[Column1],MATCH(O5149,Table7[Column2]))</f>
        <v>Learning Stage</v>
      </c>
      <c r="O5149">
        <v>3.503246544</v>
      </c>
      <c r="P5149" t="str">
        <f>VLOOKUP(O5149,Table13[],2)</f>
        <v>1 - 5</v>
      </c>
      <c r="Q5149" t="str">
        <f>INDEX(Table8[Column1],MATCH(R5149,Table8[Column2]))</f>
        <v>Excused</v>
      </c>
      <c r="R5149">
        <v>137.16121329999999</v>
      </c>
      <c r="S5149">
        <f t="shared" si="161"/>
        <v>5.7150505541666661</v>
      </c>
      <c r="T5149" t="s">
        <v>19</v>
      </c>
    </row>
    <row r="5150" spans="1:20" x14ac:dyDescent="0.25">
      <c r="A5150">
        <v>5149</v>
      </c>
      <c r="B5150" t="s">
        <v>62</v>
      </c>
      <c r="C5150" t="s">
        <v>1824</v>
      </c>
      <c r="D5150" t="str">
        <f t="shared" si="160"/>
        <v>Thomas Melvin</v>
      </c>
      <c r="E5150" t="s">
        <v>22</v>
      </c>
      <c r="F5150" t="s">
        <v>30</v>
      </c>
      <c r="G5150" t="s">
        <v>1060</v>
      </c>
      <c r="H5150" t="s">
        <v>1061</v>
      </c>
      <c r="I5150" t="s">
        <v>30</v>
      </c>
      <c r="J5150" t="s">
        <v>19</v>
      </c>
      <c r="K5150" t="str">
        <f>INDEX(Table6[Column1],MATCH(L5150,Table6[Column2]))</f>
        <v>Adults</v>
      </c>
      <c r="L5150">
        <v>42.65086591</v>
      </c>
      <c r="M5150" t="str">
        <f>VLOOKUP(L5150,Table1[],2)</f>
        <v>40 - 49</v>
      </c>
      <c r="N5150" t="str">
        <f>INDEX(Table7[Column1],MATCH(O5150,Table7[Column2]))</f>
        <v>Learning Stage</v>
      </c>
      <c r="O5150">
        <v>2.1703587579999999</v>
      </c>
      <c r="P5150" t="str">
        <f>VLOOKUP(O5150,Table13[],2)</f>
        <v>1 - 5</v>
      </c>
      <c r="Q5150" t="str">
        <f>INDEX(Table8[Column1],MATCH(R5150,Table8[Column2]))</f>
        <v>Habitual</v>
      </c>
      <c r="R5150">
        <v>93.505875840000002</v>
      </c>
      <c r="S5150">
        <f t="shared" si="161"/>
        <v>3.8960781600000001</v>
      </c>
      <c r="T5150" t="s">
        <v>19</v>
      </c>
    </row>
    <row r="5151" spans="1:20" x14ac:dyDescent="0.25">
      <c r="A5151">
        <v>5150</v>
      </c>
      <c r="B5151" t="s">
        <v>4261</v>
      </c>
      <c r="C5151" t="s">
        <v>1662</v>
      </c>
      <c r="D5151" t="str">
        <f t="shared" si="160"/>
        <v>Spearman Carolyn</v>
      </c>
      <c r="E5151" t="s">
        <v>15</v>
      </c>
      <c r="F5151" t="s">
        <v>57</v>
      </c>
      <c r="G5151" t="s">
        <v>17</v>
      </c>
      <c r="H5151" t="s">
        <v>18</v>
      </c>
      <c r="I5151" t="s">
        <v>57</v>
      </c>
      <c r="J5151" t="s">
        <v>19</v>
      </c>
      <c r="K5151" t="str">
        <f>INDEX(Table6[Column1],MATCH(L5151,Table6[Column2]))</f>
        <v>Elders</v>
      </c>
      <c r="L5151">
        <v>55.161291060000003</v>
      </c>
      <c r="M5151" t="str">
        <f>VLOOKUP(L5151,Table1[],2)</f>
        <v>50 - 59</v>
      </c>
      <c r="N5151" t="str">
        <f>INDEX(Table7[Column1],MATCH(O5151,Table7[Column2]))</f>
        <v>Learning Stage</v>
      </c>
      <c r="O5151">
        <v>5.448986551</v>
      </c>
      <c r="P5151" t="str">
        <f>VLOOKUP(O5151,Table13[],2)</f>
        <v>1 - 5</v>
      </c>
      <c r="Q5151" t="str">
        <f>INDEX(Table8[Column1],MATCH(R5151,Table8[Column2]))</f>
        <v>Excused</v>
      </c>
      <c r="R5151">
        <v>123.8958118</v>
      </c>
      <c r="S5151">
        <f t="shared" si="161"/>
        <v>5.1623254916666665</v>
      </c>
      <c r="T5151" t="s">
        <v>19</v>
      </c>
    </row>
    <row r="5152" spans="1:20" x14ac:dyDescent="0.25">
      <c r="A5152">
        <v>5151</v>
      </c>
      <c r="B5152" t="s">
        <v>2430</v>
      </c>
      <c r="C5152" t="s">
        <v>3589</v>
      </c>
      <c r="D5152" t="str">
        <f t="shared" si="160"/>
        <v>Elrod Wilber</v>
      </c>
      <c r="E5152" t="s">
        <v>22</v>
      </c>
      <c r="F5152" t="s">
        <v>1626</v>
      </c>
      <c r="G5152" t="s">
        <v>17</v>
      </c>
      <c r="H5152" t="s">
        <v>18</v>
      </c>
      <c r="I5152" t="s">
        <v>87</v>
      </c>
      <c r="J5152" t="s">
        <v>19</v>
      </c>
      <c r="K5152" t="str">
        <f>INDEX(Table6[Column1],MATCH(L5152,Table6[Column2]))</f>
        <v>Adults</v>
      </c>
      <c r="L5152">
        <v>49.246053279999998</v>
      </c>
      <c r="M5152" t="str">
        <f>VLOOKUP(L5152,Table1[],2)</f>
        <v>40 - 49</v>
      </c>
      <c r="N5152" t="str">
        <f>INDEX(Table7[Column1],MATCH(O5152,Table7[Column2]))</f>
        <v>Learning Stage</v>
      </c>
      <c r="O5152">
        <v>3.4684706140000001</v>
      </c>
      <c r="P5152" t="str">
        <f>VLOOKUP(O5152,Table13[],2)</f>
        <v>1 - 5</v>
      </c>
      <c r="Q5152" t="str">
        <f>INDEX(Table8[Column1],MATCH(R5152,Table8[Column2]))</f>
        <v>Maintained</v>
      </c>
      <c r="R5152">
        <v>66.275993389999996</v>
      </c>
      <c r="S5152">
        <f t="shared" si="161"/>
        <v>2.761499724583333</v>
      </c>
      <c r="T5152" t="s">
        <v>19</v>
      </c>
    </row>
    <row r="5153" spans="1:20" x14ac:dyDescent="0.25">
      <c r="A5153">
        <v>5152</v>
      </c>
      <c r="B5153" t="s">
        <v>2201</v>
      </c>
      <c r="C5153" t="s">
        <v>144</v>
      </c>
      <c r="D5153" t="str">
        <f t="shared" si="160"/>
        <v>Rhodes David</v>
      </c>
      <c r="E5153" t="s">
        <v>22</v>
      </c>
      <c r="F5153" t="s">
        <v>505</v>
      </c>
      <c r="G5153" t="s">
        <v>17</v>
      </c>
      <c r="H5153" t="s">
        <v>18</v>
      </c>
      <c r="I5153" t="s">
        <v>24</v>
      </c>
      <c r="J5153" t="s">
        <v>19</v>
      </c>
      <c r="K5153" t="str">
        <f>INDEX(Table6[Column1],MATCH(L5153,Table6[Column2]))</f>
        <v>Young Adults</v>
      </c>
      <c r="L5153">
        <v>39.762997159999998</v>
      </c>
      <c r="M5153" t="str">
        <f>VLOOKUP(L5153,Table1[],2)</f>
        <v>30 - 39</v>
      </c>
      <c r="N5153" t="str">
        <f>INDEX(Table7[Column1],MATCH(O5153,Table7[Column2]))</f>
        <v>Learning Stage</v>
      </c>
      <c r="O5153">
        <v>3.8874539349999999</v>
      </c>
      <c r="P5153" t="str">
        <f>VLOOKUP(O5153,Table13[],2)</f>
        <v>1 - 5</v>
      </c>
      <c r="Q5153" t="str">
        <f>INDEX(Table8[Column1],MATCH(R5153,Table8[Column2]))</f>
        <v>Scheduled</v>
      </c>
      <c r="R5153">
        <v>24.632538910000001</v>
      </c>
      <c r="S5153">
        <f t="shared" si="161"/>
        <v>1.0263557879166667</v>
      </c>
      <c r="T5153" t="s">
        <v>19</v>
      </c>
    </row>
    <row r="5154" spans="1:20" x14ac:dyDescent="0.25">
      <c r="A5154">
        <v>5153</v>
      </c>
      <c r="B5154" t="s">
        <v>4262</v>
      </c>
      <c r="C5154" t="s">
        <v>581</v>
      </c>
      <c r="D5154" t="str">
        <f t="shared" si="160"/>
        <v>Maultsby Alfonso</v>
      </c>
      <c r="E5154" t="s">
        <v>22</v>
      </c>
      <c r="F5154" t="s">
        <v>1500</v>
      </c>
      <c r="G5154" t="s">
        <v>17</v>
      </c>
      <c r="H5154" t="s">
        <v>18</v>
      </c>
      <c r="I5154" t="s">
        <v>277</v>
      </c>
      <c r="J5154" t="s">
        <v>19</v>
      </c>
      <c r="K5154" t="str">
        <f>INDEX(Table6[Column1],MATCH(L5154,Table6[Column2]))</f>
        <v>Adults</v>
      </c>
      <c r="L5154">
        <v>43.733468719999998</v>
      </c>
      <c r="M5154" t="str">
        <f>VLOOKUP(L5154,Table1[],2)</f>
        <v>40 - 49</v>
      </c>
      <c r="N5154" t="str">
        <f>INDEX(Table7[Column1],MATCH(O5154,Table7[Column2]))</f>
        <v>Learning Stage</v>
      </c>
      <c r="O5154">
        <v>2.520573776</v>
      </c>
      <c r="P5154" t="str">
        <f>VLOOKUP(O5154,Table13[],2)</f>
        <v>1 - 5</v>
      </c>
      <c r="Q5154" t="str">
        <f>INDEX(Table8[Column1],MATCH(R5154,Table8[Column2]))</f>
        <v>Maintained</v>
      </c>
      <c r="R5154">
        <v>57.02027399</v>
      </c>
      <c r="S5154">
        <f t="shared" si="161"/>
        <v>2.3758447495833335</v>
      </c>
      <c r="T5154" t="s">
        <v>19</v>
      </c>
    </row>
    <row r="5155" spans="1:20" x14ac:dyDescent="0.25">
      <c r="A5155">
        <v>5154</v>
      </c>
      <c r="B5155" t="s">
        <v>3875</v>
      </c>
      <c r="C5155" t="s">
        <v>453</v>
      </c>
      <c r="D5155" t="str">
        <f t="shared" si="160"/>
        <v>Clayton Juan</v>
      </c>
      <c r="E5155" t="s">
        <v>22</v>
      </c>
      <c r="F5155" t="s">
        <v>38</v>
      </c>
      <c r="G5155" t="s">
        <v>611</v>
      </c>
      <c r="H5155" t="s">
        <v>612</v>
      </c>
      <c r="I5155" t="s">
        <v>38</v>
      </c>
      <c r="J5155" t="s">
        <v>19</v>
      </c>
      <c r="K5155" t="str">
        <f>INDEX(Table6[Column1],MATCH(L5155,Table6[Column2]))</f>
        <v>Young Adults</v>
      </c>
      <c r="L5155">
        <v>37.843567659999998</v>
      </c>
      <c r="M5155" t="str">
        <f>VLOOKUP(L5155,Table1[],2)</f>
        <v>30 - 39</v>
      </c>
      <c r="N5155" t="str">
        <f>INDEX(Table7[Column1],MATCH(O5155,Table7[Column2]))</f>
        <v>Learning Stage</v>
      </c>
      <c r="O5155">
        <v>5.3680603480000002</v>
      </c>
      <c r="P5155" t="str">
        <f>VLOOKUP(O5155,Table13[],2)</f>
        <v>1 - 5</v>
      </c>
      <c r="Q5155" t="str">
        <f>INDEX(Table8[Column1],MATCH(R5155,Table8[Column2]))</f>
        <v>Maintained</v>
      </c>
      <c r="R5155">
        <v>67.149457499999997</v>
      </c>
      <c r="S5155">
        <f t="shared" si="161"/>
        <v>2.7978940624999997</v>
      </c>
      <c r="T5155" t="s">
        <v>19</v>
      </c>
    </row>
    <row r="5156" spans="1:20" x14ac:dyDescent="0.25">
      <c r="A5156">
        <v>5155</v>
      </c>
      <c r="B5156" t="s">
        <v>4065</v>
      </c>
      <c r="C5156" t="s">
        <v>1024</v>
      </c>
      <c r="D5156" t="str">
        <f t="shared" si="160"/>
        <v>Stine Clarence</v>
      </c>
      <c r="E5156" t="s">
        <v>22</v>
      </c>
      <c r="F5156" t="s">
        <v>38</v>
      </c>
      <c r="G5156" t="s">
        <v>611</v>
      </c>
      <c r="H5156" t="s">
        <v>612</v>
      </c>
      <c r="I5156" t="s">
        <v>38</v>
      </c>
      <c r="J5156" t="s">
        <v>19</v>
      </c>
      <c r="K5156" t="str">
        <f>INDEX(Table6[Column1],MATCH(L5156,Table6[Column2]))</f>
        <v>Elders</v>
      </c>
      <c r="L5156">
        <v>53.193821589999999</v>
      </c>
      <c r="M5156" t="str">
        <f>VLOOKUP(L5156,Table1[],2)</f>
        <v>50 - 59</v>
      </c>
      <c r="N5156" t="str">
        <f>INDEX(Table7[Column1],MATCH(O5156,Table7[Column2]))</f>
        <v>Learning Stage</v>
      </c>
      <c r="O5156">
        <v>3.6937450140000001</v>
      </c>
      <c r="P5156" t="str">
        <f>VLOOKUP(O5156,Table13[],2)</f>
        <v>1 - 5</v>
      </c>
      <c r="Q5156" t="str">
        <f>INDEX(Table8[Column1],MATCH(R5156,Table8[Column2]))</f>
        <v>Excused</v>
      </c>
      <c r="R5156">
        <v>130.4464519</v>
      </c>
      <c r="S5156">
        <f t="shared" si="161"/>
        <v>5.4352688291666666</v>
      </c>
      <c r="T5156" t="s">
        <v>19</v>
      </c>
    </row>
    <row r="5157" spans="1:20" x14ac:dyDescent="0.25">
      <c r="A5157">
        <v>5156</v>
      </c>
      <c r="B5157" t="s">
        <v>1012</v>
      </c>
      <c r="C5157" t="s">
        <v>1146</v>
      </c>
      <c r="D5157" t="str">
        <f t="shared" si="160"/>
        <v>Anderson Shirley</v>
      </c>
      <c r="E5157" t="s">
        <v>15</v>
      </c>
      <c r="F5157" t="s">
        <v>123</v>
      </c>
      <c r="G5157" t="s">
        <v>611</v>
      </c>
      <c r="H5157" t="s">
        <v>612</v>
      </c>
      <c r="I5157" t="s">
        <v>123</v>
      </c>
      <c r="J5157" t="s">
        <v>19</v>
      </c>
      <c r="K5157" t="str">
        <f>INDEX(Table6[Column1],MATCH(L5157,Table6[Column2]))</f>
        <v>Youth</v>
      </c>
      <c r="L5157">
        <v>29.925956849999999</v>
      </c>
      <c r="M5157" t="str">
        <f>VLOOKUP(L5157,Table1[],2)</f>
        <v>20 - 29</v>
      </c>
      <c r="N5157" t="str">
        <f>INDEX(Table7[Column1],MATCH(O5157,Table7[Column2]))</f>
        <v>Learning Stage</v>
      </c>
      <c r="O5157">
        <v>2.2425315270000001</v>
      </c>
      <c r="P5157" t="str">
        <f>VLOOKUP(O5157,Table13[],2)</f>
        <v>1 - 5</v>
      </c>
      <c r="Q5157" t="str">
        <f>INDEX(Table8[Column1],MATCH(R5157,Table8[Column2]))</f>
        <v>Scheduled</v>
      </c>
      <c r="R5157">
        <v>0</v>
      </c>
      <c r="S5157">
        <f t="shared" si="161"/>
        <v>0</v>
      </c>
      <c r="T5157" t="s">
        <v>19</v>
      </c>
    </row>
    <row r="5158" spans="1:20" x14ac:dyDescent="0.25">
      <c r="A5158">
        <v>5157</v>
      </c>
      <c r="B5158" t="s">
        <v>4263</v>
      </c>
      <c r="C5158" t="s">
        <v>350</v>
      </c>
      <c r="D5158" t="str">
        <f t="shared" si="160"/>
        <v>Bieber Ernestine</v>
      </c>
      <c r="E5158" t="s">
        <v>15</v>
      </c>
      <c r="F5158" t="s">
        <v>127</v>
      </c>
      <c r="G5158" t="s">
        <v>17</v>
      </c>
      <c r="H5158" t="s">
        <v>18</v>
      </c>
      <c r="I5158" t="s">
        <v>127</v>
      </c>
      <c r="J5158" t="s">
        <v>19</v>
      </c>
      <c r="K5158" t="str">
        <f>INDEX(Table6[Column1],MATCH(L5158,Table6[Column2]))</f>
        <v>Young Adults</v>
      </c>
      <c r="L5158">
        <v>39.963403</v>
      </c>
      <c r="M5158" t="str">
        <f>VLOOKUP(L5158,Table1[],2)</f>
        <v>30 - 39</v>
      </c>
      <c r="N5158" t="str">
        <f>INDEX(Table7[Column1],MATCH(O5158,Table7[Column2]))</f>
        <v>Fitting in Stage</v>
      </c>
      <c r="O5158">
        <v>6.1085593989999998</v>
      </c>
      <c r="P5158" t="str">
        <f>VLOOKUP(O5158,Table13[],2)</f>
        <v>6 - 10</v>
      </c>
      <c r="Q5158" t="str">
        <f>INDEX(Table8[Column1],MATCH(R5158,Table8[Column2]))</f>
        <v>Habitual</v>
      </c>
      <c r="R5158">
        <v>83.382721259999997</v>
      </c>
      <c r="S5158">
        <f t="shared" si="161"/>
        <v>3.4742800524999997</v>
      </c>
      <c r="T5158" t="s">
        <v>19</v>
      </c>
    </row>
    <row r="5159" spans="1:20" x14ac:dyDescent="0.25">
      <c r="A5159">
        <v>5158</v>
      </c>
      <c r="B5159" t="s">
        <v>641</v>
      </c>
      <c r="C5159" t="s">
        <v>2955</v>
      </c>
      <c r="D5159" t="str">
        <f t="shared" si="160"/>
        <v>Helton Jeannie</v>
      </c>
      <c r="E5159" t="s">
        <v>15</v>
      </c>
      <c r="F5159" t="s">
        <v>38</v>
      </c>
      <c r="G5159" t="s">
        <v>611</v>
      </c>
      <c r="H5159" t="s">
        <v>612</v>
      </c>
      <c r="I5159" t="s">
        <v>38</v>
      </c>
      <c r="J5159" t="s">
        <v>19</v>
      </c>
      <c r="K5159" t="str">
        <f>INDEX(Table6[Column1],MATCH(L5159,Table6[Column2]))</f>
        <v>Adults</v>
      </c>
      <c r="L5159">
        <v>48.054247519999997</v>
      </c>
      <c r="M5159" t="str">
        <f>VLOOKUP(L5159,Table1[],2)</f>
        <v>40 - 49</v>
      </c>
      <c r="N5159" t="str">
        <f>INDEX(Table7[Column1],MATCH(O5159,Table7[Column2]))</f>
        <v>Learning Stage</v>
      </c>
      <c r="O5159">
        <v>4.1673508459999997</v>
      </c>
      <c r="P5159" t="str">
        <f>VLOOKUP(O5159,Table13[],2)</f>
        <v>1 - 5</v>
      </c>
      <c r="Q5159" t="str">
        <f>INDEX(Table8[Column1],MATCH(R5159,Table8[Column2]))</f>
        <v>Excused</v>
      </c>
      <c r="R5159">
        <v>132.7621364</v>
      </c>
      <c r="S5159">
        <f t="shared" si="161"/>
        <v>5.5317556833333335</v>
      </c>
      <c r="T5159" t="s">
        <v>19</v>
      </c>
    </row>
    <row r="5160" spans="1:20" x14ac:dyDescent="0.25">
      <c r="A5160">
        <v>5159</v>
      </c>
      <c r="B5160" t="s">
        <v>942</v>
      </c>
      <c r="C5160" t="s">
        <v>647</v>
      </c>
      <c r="D5160" t="str">
        <f t="shared" si="160"/>
        <v>Higgins Janice</v>
      </c>
      <c r="E5160" t="s">
        <v>15</v>
      </c>
      <c r="F5160" t="s">
        <v>33</v>
      </c>
      <c r="G5160" t="s">
        <v>17</v>
      </c>
      <c r="H5160" t="s">
        <v>18</v>
      </c>
      <c r="I5160" t="s">
        <v>33</v>
      </c>
      <c r="J5160" t="s">
        <v>19</v>
      </c>
      <c r="K5160" t="str">
        <f>INDEX(Table6[Column1],MATCH(L5160,Table6[Column2]))</f>
        <v>Adults</v>
      </c>
      <c r="L5160">
        <v>41.356074960000001</v>
      </c>
      <c r="M5160" t="str">
        <f>VLOOKUP(L5160,Table1[],2)</f>
        <v>40 - 49</v>
      </c>
      <c r="N5160" t="str">
        <f>INDEX(Table7[Column1],MATCH(O5160,Table7[Column2]))</f>
        <v>Fitting in Stage</v>
      </c>
      <c r="O5160">
        <v>7.4483252369999997</v>
      </c>
      <c r="P5160" t="str">
        <f>VLOOKUP(O5160,Table13[],2)</f>
        <v>6 - 10</v>
      </c>
      <c r="Q5160" t="str">
        <f>INDEX(Table8[Column1],MATCH(R5160,Table8[Column2]))</f>
        <v>Maintained</v>
      </c>
      <c r="R5160">
        <v>60.626082340000004</v>
      </c>
      <c r="S5160">
        <f t="shared" si="161"/>
        <v>2.5260867641666667</v>
      </c>
      <c r="T5160" t="s">
        <v>19</v>
      </c>
    </row>
    <row r="5161" spans="1:20" x14ac:dyDescent="0.25">
      <c r="A5161">
        <v>5160</v>
      </c>
      <c r="B5161" t="s">
        <v>4264</v>
      </c>
      <c r="C5161" t="s">
        <v>30</v>
      </c>
      <c r="D5161" t="str">
        <f t="shared" si="160"/>
        <v>Radtke Victoria</v>
      </c>
      <c r="E5161" t="s">
        <v>15</v>
      </c>
      <c r="F5161" t="s">
        <v>30</v>
      </c>
      <c r="G5161" t="s">
        <v>1060</v>
      </c>
      <c r="H5161" t="s">
        <v>1061</v>
      </c>
      <c r="I5161" t="s">
        <v>30</v>
      </c>
      <c r="J5161" t="s">
        <v>19</v>
      </c>
      <c r="K5161" t="str">
        <f>INDEX(Table6[Column1],MATCH(L5161,Table6[Column2]))</f>
        <v>Young Adults</v>
      </c>
      <c r="L5161">
        <v>36.481392970000002</v>
      </c>
      <c r="M5161" t="str">
        <f>VLOOKUP(L5161,Table1[],2)</f>
        <v>30 - 39</v>
      </c>
      <c r="N5161" t="str">
        <f>INDEX(Table7[Column1],MATCH(O5161,Table7[Column2]))</f>
        <v>Learning Stage</v>
      </c>
      <c r="O5161">
        <v>3.6079411490000002</v>
      </c>
      <c r="P5161" t="str">
        <f>VLOOKUP(O5161,Table13[],2)</f>
        <v>1 - 5</v>
      </c>
      <c r="Q5161" t="str">
        <f>INDEX(Table8[Column1],MATCH(R5161,Table8[Column2]))</f>
        <v>Maintained</v>
      </c>
      <c r="R5161">
        <v>66.378537980000004</v>
      </c>
      <c r="S5161">
        <f t="shared" si="161"/>
        <v>2.7657724158333337</v>
      </c>
      <c r="T5161" t="s">
        <v>19</v>
      </c>
    </row>
    <row r="5162" spans="1:20" x14ac:dyDescent="0.25">
      <c r="A5162">
        <v>5161</v>
      </c>
      <c r="B5162" t="s">
        <v>267</v>
      </c>
      <c r="C5162" t="s">
        <v>135</v>
      </c>
      <c r="D5162" t="str">
        <f t="shared" si="160"/>
        <v>Johnson Allison</v>
      </c>
      <c r="E5162" t="s">
        <v>15</v>
      </c>
      <c r="F5162" t="s">
        <v>38</v>
      </c>
      <c r="G5162" t="s">
        <v>611</v>
      </c>
      <c r="H5162" t="s">
        <v>612</v>
      </c>
      <c r="I5162" t="s">
        <v>38</v>
      </c>
      <c r="J5162" t="s">
        <v>19</v>
      </c>
      <c r="K5162" t="str">
        <f>INDEX(Table6[Column1],MATCH(L5162,Table6[Column2]))</f>
        <v>Elders</v>
      </c>
      <c r="L5162">
        <v>55.126397969999999</v>
      </c>
      <c r="M5162" t="str">
        <f>VLOOKUP(L5162,Table1[],2)</f>
        <v>50 - 59</v>
      </c>
      <c r="N5162" t="str">
        <f>INDEX(Table7[Column1],MATCH(O5162,Table7[Column2]))</f>
        <v>Learning Stage</v>
      </c>
      <c r="O5162">
        <v>5.3807478660000001</v>
      </c>
      <c r="P5162" t="str">
        <f>VLOOKUP(O5162,Table13[],2)</f>
        <v>1 - 5</v>
      </c>
      <c r="Q5162" t="str">
        <f>INDEX(Table8[Column1],MATCH(R5162,Table8[Column2]))</f>
        <v>Violative</v>
      </c>
      <c r="R5162">
        <v>217.36830309999999</v>
      </c>
      <c r="S5162">
        <f t="shared" si="161"/>
        <v>9.0570126291666675</v>
      </c>
      <c r="T5162" t="s">
        <v>19</v>
      </c>
    </row>
    <row r="5163" spans="1:20" x14ac:dyDescent="0.25">
      <c r="A5163">
        <v>5162</v>
      </c>
      <c r="B5163" t="s">
        <v>4020</v>
      </c>
      <c r="C5163" t="s">
        <v>1518</v>
      </c>
      <c r="D5163" t="str">
        <f t="shared" si="160"/>
        <v>Johnston Victor</v>
      </c>
      <c r="E5163" t="s">
        <v>22</v>
      </c>
      <c r="F5163" t="s">
        <v>2443</v>
      </c>
      <c r="G5163" t="s">
        <v>17</v>
      </c>
      <c r="H5163" t="s">
        <v>18</v>
      </c>
      <c r="I5163" t="s">
        <v>101</v>
      </c>
      <c r="J5163" t="s">
        <v>19</v>
      </c>
      <c r="K5163" t="str">
        <f>INDEX(Table6[Column1],MATCH(L5163,Table6[Column2]))</f>
        <v>Young Adults</v>
      </c>
      <c r="L5163">
        <v>38.935582719999999</v>
      </c>
      <c r="M5163" t="str">
        <f>VLOOKUP(L5163,Table1[],2)</f>
        <v>30 - 39</v>
      </c>
      <c r="N5163" t="str">
        <f>INDEX(Table7[Column1],MATCH(O5163,Table7[Column2]))</f>
        <v>Learning Stage</v>
      </c>
      <c r="O5163">
        <v>5.9059693339999999</v>
      </c>
      <c r="P5163" t="str">
        <f>VLOOKUP(O5163,Table13[],2)</f>
        <v>1 - 5</v>
      </c>
      <c r="Q5163" t="str">
        <f>INDEX(Table8[Column1],MATCH(R5163,Table8[Column2]))</f>
        <v>Maintained</v>
      </c>
      <c r="R5163">
        <v>58.739081730000002</v>
      </c>
      <c r="S5163">
        <f t="shared" si="161"/>
        <v>2.4474617387499999</v>
      </c>
      <c r="T5163" t="s">
        <v>19</v>
      </c>
    </row>
    <row r="5164" spans="1:20" x14ac:dyDescent="0.25">
      <c r="A5164">
        <v>5163</v>
      </c>
      <c r="B5164" t="s">
        <v>2330</v>
      </c>
      <c r="C5164" t="s">
        <v>546</v>
      </c>
      <c r="D5164" t="str">
        <f t="shared" si="160"/>
        <v>Crews Gary</v>
      </c>
      <c r="E5164" t="s">
        <v>22</v>
      </c>
      <c r="F5164" t="s">
        <v>38</v>
      </c>
      <c r="G5164" t="s">
        <v>611</v>
      </c>
      <c r="H5164" t="s">
        <v>612</v>
      </c>
      <c r="I5164" t="s">
        <v>38</v>
      </c>
      <c r="J5164" t="s">
        <v>19</v>
      </c>
      <c r="K5164" t="str">
        <f>INDEX(Table6[Column1],MATCH(L5164,Table6[Column2]))</f>
        <v>Young Adults</v>
      </c>
      <c r="L5164">
        <v>36.695175689999999</v>
      </c>
      <c r="M5164" t="str">
        <f>VLOOKUP(L5164,Table1[],2)</f>
        <v>30 - 39</v>
      </c>
      <c r="N5164" t="str">
        <f>INDEX(Table7[Column1],MATCH(O5164,Table7[Column2]))</f>
        <v>Learning Stage</v>
      </c>
      <c r="O5164">
        <v>5.2311000630000004</v>
      </c>
      <c r="P5164" t="str">
        <f>VLOOKUP(O5164,Table13[],2)</f>
        <v>1 - 5</v>
      </c>
      <c r="Q5164" t="str">
        <f>INDEX(Table8[Column1],MATCH(R5164,Table8[Column2]))</f>
        <v>Scheduled</v>
      </c>
      <c r="R5164">
        <v>0</v>
      </c>
      <c r="S5164">
        <f t="shared" si="161"/>
        <v>0</v>
      </c>
      <c r="T5164" t="s">
        <v>19</v>
      </c>
    </row>
    <row r="5165" spans="1:20" x14ac:dyDescent="0.25">
      <c r="A5165">
        <v>5164</v>
      </c>
      <c r="B5165" t="s">
        <v>4265</v>
      </c>
      <c r="C5165" t="s">
        <v>1270</v>
      </c>
      <c r="D5165" t="str">
        <f t="shared" si="160"/>
        <v>Bousquet Roy</v>
      </c>
      <c r="E5165" t="s">
        <v>22</v>
      </c>
      <c r="F5165" t="s">
        <v>38</v>
      </c>
      <c r="G5165" t="s">
        <v>611</v>
      </c>
      <c r="H5165" t="s">
        <v>612</v>
      </c>
      <c r="I5165" t="s">
        <v>38</v>
      </c>
      <c r="J5165" t="s">
        <v>19</v>
      </c>
      <c r="K5165" t="str">
        <f>INDEX(Table6[Column1],MATCH(L5165,Table6[Column2]))</f>
        <v>Young Adults</v>
      </c>
      <c r="L5165">
        <v>33.30251269</v>
      </c>
      <c r="M5165" t="str">
        <f>VLOOKUP(L5165,Table1[],2)</f>
        <v>30 - 39</v>
      </c>
      <c r="N5165" t="str">
        <f>INDEX(Table7[Column1],MATCH(O5165,Table7[Column2]))</f>
        <v>Fitting in Stage</v>
      </c>
      <c r="O5165">
        <v>6.308239328</v>
      </c>
      <c r="P5165" t="str">
        <f>VLOOKUP(O5165,Table13[],2)</f>
        <v>6 - 10</v>
      </c>
      <c r="Q5165" t="str">
        <f>INDEX(Table8[Column1],MATCH(R5165,Table8[Column2]))</f>
        <v>Scheduled</v>
      </c>
      <c r="R5165">
        <v>17.79503858</v>
      </c>
      <c r="S5165">
        <f t="shared" si="161"/>
        <v>0.74145994083333333</v>
      </c>
      <c r="T5165" t="s">
        <v>19</v>
      </c>
    </row>
    <row r="5166" spans="1:20" x14ac:dyDescent="0.25">
      <c r="A5166">
        <v>5165</v>
      </c>
      <c r="B5166" t="s">
        <v>2654</v>
      </c>
      <c r="C5166" t="s">
        <v>2816</v>
      </c>
      <c r="D5166" t="str">
        <f t="shared" si="160"/>
        <v>Ortiz Moses</v>
      </c>
      <c r="E5166" t="s">
        <v>22</v>
      </c>
      <c r="F5166" t="s">
        <v>169</v>
      </c>
      <c r="G5166" t="s">
        <v>17</v>
      </c>
      <c r="H5166" t="s">
        <v>18</v>
      </c>
      <c r="I5166" t="s">
        <v>169</v>
      </c>
      <c r="J5166" t="s">
        <v>19</v>
      </c>
      <c r="K5166" t="str">
        <f>INDEX(Table6[Column1],MATCH(L5166,Table6[Column2]))</f>
        <v>Seniors</v>
      </c>
      <c r="L5166">
        <v>61.370508530000002</v>
      </c>
      <c r="M5166" t="str">
        <f>VLOOKUP(L5166,Table1[],2)</f>
        <v>60 and Above</v>
      </c>
      <c r="N5166" t="str">
        <f>INDEX(Table7[Column1],MATCH(O5166,Table7[Column2]))</f>
        <v>Learning Stage</v>
      </c>
      <c r="O5166">
        <v>5.5769199460000003</v>
      </c>
      <c r="P5166" t="str">
        <f>VLOOKUP(O5166,Table13[],2)</f>
        <v>1 - 5</v>
      </c>
      <c r="Q5166" t="str">
        <f>INDEX(Table8[Column1],MATCH(R5166,Table8[Column2]))</f>
        <v>Excused</v>
      </c>
      <c r="R5166">
        <v>134.11276720000001</v>
      </c>
      <c r="S5166">
        <f t="shared" si="161"/>
        <v>5.5880319666666667</v>
      </c>
      <c r="T5166" t="s">
        <v>19</v>
      </c>
    </row>
    <row r="5167" spans="1:20" x14ac:dyDescent="0.25">
      <c r="A5167">
        <v>5166</v>
      </c>
      <c r="B5167" t="s">
        <v>4266</v>
      </c>
      <c r="C5167" t="s">
        <v>651</v>
      </c>
      <c r="D5167" t="str">
        <f t="shared" si="160"/>
        <v>Voss Lawrence</v>
      </c>
      <c r="E5167" t="s">
        <v>22</v>
      </c>
      <c r="F5167" t="s">
        <v>296</v>
      </c>
      <c r="G5167" t="s">
        <v>17</v>
      </c>
      <c r="H5167" t="s">
        <v>18</v>
      </c>
      <c r="I5167" t="s">
        <v>169</v>
      </c>
      <c r="J5167" t="s">
        <v>19</v>
      </c>
      <c r="K5167" t="str">
        <f>INDEX(Table6[Column1],MATCH(L5167,Table6[Column2]))</f>
        <v>Elders</v>
      </c>
      <c r="L5167">
        <v>50.813926639999998</v>
      </c>
      <c r="M5167" t="str">
        <f>VLOOKUP(L5167,Table1[],2)</f>
        <v>50 - 59</v>
      </c>
      <c r="N5167" t="str">
        <f>INDEX(Table7[Column1],MATCH(O5167,Table7[Column2]))</f>
        <v>Fitting in Stage</v>
      </c>
      <c r="O5167">
        <v>8.6264474660000001</v>
      </c>
      <c r="P5167" t="str">
        <f>VLOOKUP(O5167,Table13[],2)</f>
        <v>6 - 10</v>
      </c>
      <c r="Q5167" t="str">
        <f>INDEX(Table8[Column1],MATCH(R5167,Table8[Column2]))</f>
        <v>Maintained</v>
      </c>
      <c r="R5167">
        <v>74.357773760000001</v>
      </c>
      <c r="S5167">
        <f t="shared" si="161"/>
        <v>3.0982405733333334</v>
      </c>
      <c r="T5167" t="s">
        <v>19</v>
      </c>
    </row>
    <row r="5168" spans="1:20" x14ac:dyDescent="0.25">
      <c r="A5168">
        <v>5167</v>
      </c>
      <c r="B5168" t="s">
        <v>367</v>
      </c>
      <c r="C5168" t="s">
        <v>649</v>
      </c>
      <c r="D5168" t="str">
        <f t="shared" si="160"/>
        <v>Campbell Rodney</v>
      </c>
      <c r="E5168" t="s">
        <v>22</v>
      </c>
      <c r="F5168" t="s">
        <v>46</v>
      </c>
      <c r="G5168" t="s">
        <v>17</v>
      </c>
      <c r="H5168" t="s">
        <v>18</v>
      </c>
      <c r="I5168" t="s">
        <v>46</v>
      </c>
      <c r="J5168" t="s">
        <v>19</v>
      </c>
      <c r="K5168" t="str">
        <f>INDEX(Table6[Column1],MATCH(L5168,Table6[Column2]))</f>
        <v>Adults</v>
      </c>
      <c r="L5168">
        <v>45.465697579999997</v>
      </c>
      <c r="M5168" t="str">
        <f>VLOOKUP(L5168,Table1[],2)</f>
        <v>40 - 49</v>
      </c>
      <c r="N5168" t="str">
        <f>INDEX(Table7[Column1],MATCH(O5168,Table7[Column2]))</f>
        <v>Learning Stage</v>
      </c>
      <c r="O5168">
        <v>5.2297918360000004</v>
      </c>
      <c r="P5168" t="str">
        <f>VLOOKUP(O5168,Table13[],2)</f>
        <v>1 - 5</v>
      </c>
      <c r="Q5168" t="str">
        <f>INDEX(Table8[Column1],MATCH(R5168,Table8[Column2]))</f>
        <v>Maintained</v>
      </c>
      <c r="R5168">
        <v>47.600727829999997</v>
      </c>
      <c r="S5168">
        <f t="shared" si="161"/>
        <v>1.9833636595833333</v>
      </c>
      <c r="T5168" t="s">
        <v>19</v>
      </c>
    </row>
    <row r="5169" spans="1:20" x14ac:dyDescent="0.25">
      <c r="A5169">
        <v>5168</v>
      </c>
      <c r="B5169" t="s">
        <v>2942</v>
      </c>
      <c r="C5169" t="s">
        <v>125</v>
      </c>
      <c r="D5169" t="str">
        <f t="shared" si="160"/>
        <v>Dorsett Virginia</v>
      </c>
      <c r="E5169" t="s">
        <v>15</v>
      </c>
      <c r="F5169" t="s">
        <v>2636</v>
      </c>
      <c r="G5169" t="s">
        <v>2305</v>
      </c>
      <c r="H5169" t="s">
        <v>1826</v>
      </c>
      <c r="I5169" t="s">
        <v>262</v>
      </c>
      <c r="J5169" t="s">
        <v>19</v>
      </c>
      <c r="K5169" t="str">
        <f>INDEX(Table6[Column1],MATCH(L5169,Table6[Column2]))</f>
        <v>Youth</v>
      </c>
      <c r="L5169">
        <v>29.389469609999999</v>
      </c>
      <c r="M5169" t="str">
        <f>VLOOKUP(L5169,Table1[],2)</f>
        <v>20 - 29</v>
      </c>
      <c r="N5169" t="str">
        <f>INDEX(Table7[Column1],MATCH(O5169,Table7[Column2]))</f>
        <v>Learning Stage</v>
      </c>
      <c r="O5169">
        <v>4.1320490510000001</v>
      </c>
      <c r="P5169" t="str">
        <f>VLOOKUP(O5169,Table13[],2)</f>
        <v>1 - 5</v>
      </c>
      <c r="Q5169" t="str">
        <f>INDEX(Table8[Column1],MATCH(R5169,Table8[Column2]))</f>
        <v>Scheduled</v>
      </c>
      <c r="R5169">
        <v>1.9813779170000001</v>
      </c>
      <c r="S5169">
        <f t="shared" si="161"/>
        <v>8.2557413208333333E-2</v>
      </c>
      <c r="T5169" t="s">
        <v>19</v>
      </c>
    </row>
    <row r="5170" spans="1:20" x14ac:dyDescent="0.25">
      <c r="A5170">
        <v>5169</v>
      </c>
      <c r="B5170" t="s">
        <v>4267</v>
      </c>
      <c r="C5170" t="s">
        <v>279</v>
      </c>
      <c r="D5170" t="str">
        <f t="shared" si="160"/>
        <v>Motes Patricia</v>
      </c>
      <c r="E5170" t="s">
        <v>15</v>
      </c>
      <c r="F5170" t="s">
        <v>27</v>
      </c>
      <c r="G5170" t="s">
        <v>2305</v>
      </c>
      <c r="H5170" t="s">
        <v>1826</v>
      </c>
      <c r="I5170" t="s">
        <v>27</v>
      </c>
      <c r="J5170" t="s">
        <v>19</v>
      </c>
      <c r="K5170" t="str">
        <f>INDEX(Table6[Column1],MATCH(L5170,Table6[Column2]))</f>
        <v>Youth</v>
      </c>
      <c r="L5170">
        <v>22.014147250000001</v>
      </c>
      <c r="M5170" t="str">
        <f>VLOOKUP(L5170,Table1[],2)</f>
        <v>20 - 29</v>
      </c>
      <c r="N5170" t="str">
        <f>INDEX(Table7[Column1],MATCH(O5170,Table7[Column2]))</f>
        <v>Fitting in Stage</v>
      </c>
      <c r="O5170">
        <v>6.0151461299999998</v>
      </c>
      <c r="P5170" t="str">
        <f>VLOOKUP(O5170,Table13[],2)</f>
        <v>6 - 10</v>
      </c>
      <c r="Q5170" t="str">
        <f>INDEX(Table8[Column1],MATCH(R5170,Table8[Column2]))</f>
        <v>Scheduled</v>
      </c>
      <c r="R5170">
        <v>0</v>
      </c>
      <c r="S5170">
        <f t="shared" si="161"/>
        <v>0</v>
      </c>
      <c r="T5170" t="s">
        <v>19</v>
      </c>
    </row>
    <row r="5171" spans="1:20" x14ac:dyDescent="0.25">
      <c r="A5171">
        <v>5170</v>
      </c>
      <c r="B5171" t="s">
        <v>4268</v>
      </c>
      <c r="C5171" t="s">
        <v>245</v>
      </c>
      <c r="D5171" t="str">
        <f t="shared" si="160"/>
        <v>Berkowitz Mary</v>
      </c>
      <c r="E5171" t="s">
        <v>15</v>
      </c>
      <c r="F5171" t="s">
        <v>38</v>
      </c>
      <c r="G5171" t="s">
        <v>611</v>
      </c>
      <c r="H5171" t="s">
        <v>612</v>
      </c>
      <c r="I5171" t="s">
        <v>38</v>
      </c>
      <c r="J5171" t="s">
        <v>19</v>
      </c>
      <c r="K5171" t="str">
        <f>INDEX(Table6[Column1],MATCH(L5171,Table6[Column2]))</f>
        <v>Elders</v>
      </c>
      <c r="L5171">
        <v>51.643894619999998</v>
      </c>
      <c r="M5171" t="str">
        <f>VLOOKUP(L5171,Table1[],2)</f>
        <v>50 - 59</v>
      </c>
      <c r="N5171" t="str">
        <f>INDEX(Table7[Column1],MATCH(O5171,Table7[Column2]))</f>
        <v>Fitting in Stage</v>
      </c>
      <c r="O5171">
        <v>7.6765182879999996</v>
      </c>
      <c r="P5171" t="str">
        <f>VLOOKUP(O5171,Table13[],2)</f>
        <v>6 - 10</v>
      </c>
      <c r="Q5171" t="str">
        <f>INDEX(Table8[Column1],MATCH(R5171,Table8[Column2]))</f>
        <v>Habitual</v>
      </c>
      <c r="R5171">
        <v>113.0873416</v>
      </c>
      <c r="S5171">
        <f t="shared" si="161"/>
        <v>4.7119725666666668</v>
      </c>
      <c r="T5171" t="s">
        <v>19</v>
      </c>
    </row>
    <row r="5172" spans="1:20" x14ac:dyDescent="0.25">
      <c r="A5172">
        <v>5171</v>
      </c>
      <c r="B5172" t="s">
        <v>4269</v>
      </c>
      <c r="C5172" t="s">
        <v>713</v>
      </c>
      <c r="D5172" t="str">
        <f t="shared" si="160"/>
        <v>Pinion Angela</v>
      </c>
      <c r="E5172" t="s">
        <v>15</v>
      </c>
      <c r="F5172" t="s">
        <v>38</v>
      </c>
      <c r="G5172" t="s">
        <v>611</v>
      </c>
      <c r="H5172" t="s">
        <v>612</v>
      </c>
      <c r="I5172" t="s">
        <v>38</v>
      </c>
      <c r="J5172" t="s">
        <v>19</v>
      </c>
      <c r="K5172" t="str">
        <f>INDEX(Table6[Column1],MATCH(L5172,Table6[Column2]))</f>
        <v>Young Adults</v>
      </c>
      <c r="L5172">
        <v>37.373646200000003</v>
      </c>
      <c r="M5172" t="str">
        <f>VLOOKUP(L5172,Table1[],2)</f>
        <v>30 - 39</v>
      </c>
      <c r="N5172" t="str">
        <f>INDEX(Table7[Column1],MATCH(O5172,Table7[Column2]))</f>
        <v>Learning Stage</v>
      </c>
      <c r="O5172">
        <v>3.8683110200000002</v>
      </c>
      <c r="P5172" t="str">
        <f>VLOOKUP(O5172,Table13[],2)</f>
        <v>1 - 5</v>
      </c>
      <c r="Q5172" t="str">
        <f>INDEX(Table8[Column1],MATCH(R5172,Table8[Column2]))</f>
        <v>Maintained</v>
      </c>
      <c r="R5172">
        <v>78.002313509999993</v>
      </c>
      <c r="S5172">
        <f t="shared" si="161"/>
        <v>3.25009639625</v>
      </c>
      <c r="T5172" t="s">
        <v>19</v>
      </c>
    </row>
    <row r="5173" spans="1:20" x14ac:dyDescent="0.25">
      <c r="A5173">
        <v>5172</v>
      </c>
      <c r="B5173" t="s">
        <v>729</v>
      </c>
      <c r="C5173" t="s">
        <v>1089</v>
      </c>
      <c r="D5173" t="str">
        <f t="shared" si="160"/>
        <v>Patterson Rebecca</v>
      </c>
      <c r="E5173" t="s">
        <v>15</v>
      </c>
      <c r="F5173" t="s">
        <v>38</v>
      </c>
      <c r="G5173" t="s">
        <v>611</v>
      </c>
      <c r="H5173" t="s">
        <v>612</v>
      </c>
      <c r="I5173" t="s">
        <v>38</v>
      </c>
      <c r="J5173" t="s">
        <v>19</v>
      </c>
      <c r="K5173" t="str">
        <f>INDEX(Table6[Column1],MATCH(L5173,Table6[Column2]))</f>
        <v>Young Adults</v>
      </c>
      <c r="L5173">
        <v>38.960895139999998</v>
      </c>
      <c r="M5173" t="str">
        <f>VLOOKUP(L5173,Table1[],2)</f>
        <v>30 - 39</v>
      </c>
      <c r="N5173" t="str">
        <f>INDEX(Table7[Column1],MATCH(O5173,Table7[Column2]))</f>
        <v>Learning Stage</v>
      </c>
      <c r="O5173">
        <v>4.6035041899999998</v>
      </c>
      <c r="P5173" t="str">
        <f>VLOOKUP(O5173,Table13[],2)</f>
        <v>1 - 5</v>
      </c>
      <c r="Q5173" t="str">
        <f>INDEX(Table8[Column1],MATCH(R5173,Table8[Column2]))</f>
        <v>Maintained</v>
      </c>
      <c r="R5173">
        <v>45.273995229999997</v>
      </c>
      <c r="S5173">
        <f t="shared" si="161"/>
        <v>1.8864164679166666</v>
      </c>
      <c r="T5173" t="s">
        <v>19</v>
      </c>
    </row>
    <row r="5174" spans="1:20" x14ac:dyDescent="0.25">
      <c r="A5174">
        <v>5173</v>
      </c>
      <c r="B5174" t="s">
        <v>2744</v>
      </c>
      <c r="C5174" t="s">
        <v>4270</v>
      </c>
      <c r="D5174" t="str">
        <f t="shared" si="160"/>
        <v>Duke Allie</v>
      </c>
      <c r="E5174" t="s">
        <v>15</v>
      </c>
      <c r="F5174" t="s">
        <v>38</v>
      </c>
      <c r="G5174" t="s">
        <v>611</v>
      </c>
      <c r="H5174" t="s">
        <v>612</v>
      </c>
      <c r="I5174" t="s">
        <v>38</v>
      </c>
      <c r="J5174" t="s">
        <v>19</v>
      </c>
      <c r="K5174" t="str">
        <f>INDEX(Table6[Column1],MATCH(L5174,Table6[Column2]))</f>
        <v>Young Adults</v>
      </c>
      <c r="L5174">
        <v>37.426913980000002</v>
      </c>
      <c r="M5174" t="str">
        <f>VLOOKUP(L5174,Table1[],2)</f>
        <v>30 - 39</v>
      </c>
      <c r="N5174" t="str">
        <f>INDEX(Table7[Column1],MATCH(O5174,Table7[Column2]))</f>
        <v>Learning Stage</v>
      </c>
      <c r="O5174">
        <v>5.0229271259999999</v>
      </c>
      <c r="P5174" t="str">
        <f>VLOOKUP(O5174,Table13[],2)</f>
        <v>1 - 5</v>
      </c>
      <c r="Q5174" t="str">
        <f>INDEX(Table8[Column1],MATCH(R5174,Table8[Column2]))</f>
        <v>Scheduled</v>
      </c>
      <c r="R5174">
        <v>0</v>
      </c>
      <c r="S5174">
        <f t="shared" si="161"/>
        <v>0</v>
      </c>
      <c r="T5174" t="s">
        <v>19</v>
      </c>
    </row>
    <row r="5175" spans="1:20" x14ac:dyDescent="0.25">
      <c r="A5175">
        <v>5174</v>
      </c>
      <c r="B5175" t="s">
        <v>235</v>
      </c>
      <c r="C5175" t="s">
        <v>144</v>
      </c>
      <c r="D5175" t="str">
        <f t="shared" si="160"/>
        <v>Nelson David</v>
      </c>
      <c r="E5175" t="s">
        <v>22</v>
      </c>
      <c r="F5175" t="s">
        <v>57</v>
      </c>
      <c r="G5175" t="s">
        <v>17</v>
      </c>
      <c r="H5175" t="s">
        <v>18</v>
      </c>
      <c r="I5175" t="s">
        <v>57</v>
      </c>
      <c r="J5175" t="s">
        <v>19</v>
      </c>
      <c r="K5175" t="str">
        <f>INDEX(Table6[Column1],MATCH(L5175,Table6[Column2]))</f>
        <v>Young Adults</v>
      </c>
      <c r="L5175">
        <v>30.430354040000001</v>
      </c>
      <c r="M5175" t="str">
        <f>VLOOKUP(L5175,Table1[],2)</f>
        <v>30 - 39</v>
      </c>
      <c r="N5175" t="str">
        <f>INDEX(Table7[Column1],MATCH(O5175,Table7[Column2]))</f>
        <v>Learning Stage</v>
      </c>
      <c r="O5175">
        <v>4.618899935</v>
      </c>
      <c r="P5175" t="str">
        <f>VLOOKUP(O5175,Table13[],2)</f>
        <v>1 - 5</v>
      </c>
      <c r="Q5175" t="str">
        <f>INDEX(Table8[Column1],MATCH(R5175,Table8[Column2]))</f>
        <v>Scheduled</v>
      </c>
      <c r="R5175">
        <v>26.092550230000001</v>
      </c>
      <c r="S5175">
        <f t="shared" si="161"/>
        <v>1.0871895929166666</v>
      </c>
      <c r="T5175" t="s">
        <v>19</v>
      </c>
    </row>
    <row r="5176" spans="1:20" x14ac:dyDescent="0.25">
      <c r="A5176">
        <v>5175</v>
      </c>
      <c r="B5176" t="s">
        <v>2277</v>
      </c>
      <c r="C5176" t="s">
        <v>965</v>
      </c>
      <c r="D5176" t="str">
        <f t="shared" si="160"/>
        <v>Miles Kimberly</v>
      </c>
      <c r="E5176" t="s">
        <v>15</v>
      </c>
      <c r="F5176" t="s">
        <v>169</v>
      </c>
      <c r="G5176" t="s">
        <v>17</v>
      </c>
      <c r="H5176" t="s">
        <v>18</v>
      </c>
      <c r="I5176" t="s">
        <v>169</v>
      </c>
      <c r="J5176" t="s">
        <v>19</v>
      </c>
      <c r="K5176" t="str">
        <f>INDEX(Table6[Column1],MATCH(L5176,Table6[Column2]))</f>
        <v>Teenagers</v>
      </c>
      <c r="L5176">
        <v>16.338600750000001</v>
      </c>
      <c r="M5176" t="e">
        <f>VLOOKUP(L5176,Table1[],2)</f>
        <v>#N/A</v>
      </c>
      <c r="N5176" t="str">
        <f>INDEX(Table7[Column1],MATCH(O5176,Table7[Column2]))</f>
        <v>Learning Stage</v>
      </c>
      <c r="O5176">
        <v>2.7890298150000001</v>
      </c>
      <c r="P5176" t="str">
        <f>VLOOKUP(O5176,Table13[],2)</f>
        <v>1 - 5</v>
      </c>
      <c r="Q5176" t="str">
        <f>INDEX(Table8[Column1],MATCH(R5176,Table8[Column2]))</f>
        <v>Scheduled</v>
      </c>
      <c r="R5176">
        <v>0</v>
      </c>
      <c r="S5176">
        <f t="shared" si="161"/>
        <v>0</v>
      </c>
      <c r="T5176" t="s">
        <v>19</v>
      </c>
    </row>
    <row r="5177" spans="1:20" x14ac:dyDescent="0.25">
      <c r="A5177">
        <v>5176</v>
      </c>
      <c r="B5177" t="s">
        <v>4271</v>
      </c>
      <c r="C5177" t="s">
        <v>1573</v>
      </c>
      <c r="D5177" t="str">
        <f t="shared" si="160"/>
        <v>Finney Marion</v>
      </c>
      <c r="E5177" t="s">
        <v>15</v>
      </c>
      <c r="F5177" t="s">
        <v>134</v>
      </c>
      <c r="G5177" t="s">
        <v>17</v>
      </c>
      <c r="H5177" t="s">
        <v>18</v>
      </c>
      <c r="I5177" t="s">
        <v>134</v>
      </c>
      <c r="J5177" t="s">
        <v>19</v>
      </c>
      <c r="K5177" t="str">
        <f>INDEX(Table6[Column1],MATCH(L5177,Table6[Column2]))</f>
        <v>Elders</v>
      </c>
      <c r="L5177">
        <v>52.101992379999999</v>
      </c>
      <c r="M5177" t="str">
        <f>VLOOKUP(L5177,Table1[],2)</f>
        <v>50 - 59</v>
      </c>
      <c r="N5177" t="str">
        <f>INDEX(Table7[Column1],MATCH(O5177,Table7[Column2]))</f>
        <v>Fitting in Stage</v>
      </c>
      <c r="O5177">
        <v>8.3466109379999995</v>
      </c>
      <c r="P5177" t="str">
        <f>VLOOKUP(O5177,Table13[],2)</f>
        <v>6 - 10</v>
      </c>
      <c r="Q5177" t="str">
        <f>INDEX(Table8[Column1],MATCH(R5177,Table8[Column2]))</f>
        <v>Habitual</v>
      </c>
      <c r="R5177">
        <v>104.2566963</v>
      </c>
      <c r="S5177">
        <f t="shared" si="161"/>
        <v>4.3440290125000001</v>
      </c>
      <c r="T5177" t="s">
        <v>19</v>
      </c>
    </row>
    <row r="5178" spans="1:20" x14ac:dyDescent="0.25">
      <c r="A5178">
        <v>5177</v>
      </c>
      <c r="B5178" t="s">
        <v>334</v>
      </c>
      <c r="C5178" t="s">
        <v>201</v>
      </c>
      <c r="D5178" t="str">
        <f t="shared" si="160"/>
        <v>Flores Anthony</v>
      </c>
      <c r="E5178" t="s">
        <v>22</v>
      </c>
      <c r="F5178" t="s">
        <v>106</v>
      </c>
      <c r="G5178" t="s">
        <v>2305</v>
      </c>
      <c r="H5178" t="s">
        <v>1826</v>
      </c>
      <c r="I5178" t="s">
        <v>107</v>
      </c>
      <c r="J5178" t="s">
        <v>19</v>
      </c>
      <c r="K5178" t="str">
        <f>INDEX(Table6[Column1],MATCH(L5178,Table6[Column2]))</f>
        <v>Adults</v>
      </c>
      <c r="L5178">
        <v>47.398218419999999</v>
      </c>
      <c r="M5178" t="str">
        <f>VLOOKUP(L5178,Table1[],2)</f>
        <v>40 - 49</v>
      </c>
      <c r="N5178" t="str">
        <f>INDEX(Table7[Column1],MATCH(O5178,Table7[Column2]))</f>
        <v>Learning Stage</v>
      </c>
      <c r="O5178">
        <v>2.7620687149999998</v>
      </c>
      <c r="P5178" t="str">
        <f>VLOOKUP(O5178,Table13[],2)</f>
        <v>1 - 5</v>
      </c>
      <c r="Q5178" t="str">
        <f>INDEX(Table8[Column1],MATCH(R5178,Table8[Column2]))</f>
        <v>Maintained</v>
      </c>
      <c r="R5178">
        <v>62.230213730000003</v>
      </c>
      <c r="S5178">
        <f t="shared" si="161"/>
        <v>2.5929255720833333</v>
      </c>
      <c r="T5178" t="s">
        <v>19</v>
      </c>
    </row>
    <row r="5179" spans="1:20" x14ac:dyDescent="0.25">
      <c r="A5179">
        <v>5178</v>
      </c>
      <c r="B5179" t="s">
        <v>4272</v>
      </c>
      <c r="C5179" t="s">
        <v>1438</v>
      </c>
      <c r="D5179" t="str">
        <f t="shared" si="160"/>
        <v>Charon Hector</v>
      </c>
      <c r="E5179" t="s">
        <v>22</v>
      </c>
      <c r="F5179" t="s">
        <v>1672</v>
      </c>
      <c r="G5179" t="s">
        <v>1060</v>
      </c>
      <c r="H5179" t="s">
        <v>1061</v>
      </c>
      <c r="I5179" t="s">
        <v>1472</v>
      </c>
      <c r="J5179" t="s">
        <v>19</v>
      </c>
      <c r="K5179" t="str">
        <f>INDEX(Table6[Column1],MATCH(L5179,Table6[Column2]))</f>
        <v>Adults</v>
      </c>
      <c r="L5179">
        <v>46.72827625</v>
      </c>
      <c r="M5179" t="str">
        <f>VLOOKUP(L5179,Table1[],2)</f>
        <v>40 - 49</v>
      </c>
      <c r="N5179" t="str">
        <f>INDEX(Table7[Column1],MATCH(O5179,Table7[Column2]))</f>
        <v>Fitting in Stage</v>
      </c>
      <c r="O5179">
        <v>6.9781681019999997</v>
      </c>
      <c r="P5179" t="str">
        <f>VLOOKUP(O5179,Table13[],2)</f>
        <v>6 - 10</v>
      </c>
      <c r="Q5179" t="str">
        <f>INDEX(Table8[Column1],MATCH(R5179,Table8[Column2]))</f>
        <v>Habitual</v>
      </c>
      <c r="R5179">
        <v>105.4869528</v>
      </c>
      <c r="S5179">
        <f t="shared" si="161"/>
        <v>4.3952897000000002</v>
      </c>
      <c r="T5179" t="s">
        <v>19</v>
      </c>
    </row>
    <row r="5180" spans="1:20" x14ac:dyDescent="0.25">
      <c r="A5180">
        <v>5179</v>
      </c>
      <c r="B5180" t="s">
        <v>933</v>
      </c>
      <c r="C5180" t="s">
        <v>279</v>
      </c>
      <c r="D5180" t="str">
        <f t="shared" si="160"/>
        <v>Lawson Patricia</v>
      </c>
      <c r="E5180" t="s">
        <v>15</v>
      </c>
      <c r="F5180" t="s">
        <v>16</v>
      </c>
      <c r="G5180" t="s">
        <v>611</v>
      </c>
      <c r="H5180" t="s">
        <v>612</v>
      </c>
      <c r="I5180" t="s">
        <v>16</v>
      </c>
      <c r="J5180" t="s">
        <v>19</v>
      </c>
      <c r="K5180" t="str">
        <f>INDEX(Table6[Column1],MATCH(L5180,Table6[Column2]))</f>
        <v>Young Adults</v>
      </c>
      <c r="L5180">
        <v>34.980968500000003</v>
      </c>
      <c r="M5180" t="str">
        <f>VLOOKUP(L5180,Table1[],2)</f>
        <v>30 - 39</v>
      </c>
      <c r="N5180" t="str">
        <f>INDEX(Table7[Column1],MATCH(O5180,Table7[Column2]))</f>
        <v>Learning Stage</v>
      </c>
      <c r="O5180">
        <v>4.1369606230000002</v>
      </c>
      <c r="P5180" t="str">
        <f>VLOOKUP(O5180,Table13[],2)</f>
        <v>1 - 5</v>
      </c>
      <c r="Q5180" t="str">
        <f>INDEX(Table8[Column1],MATCH(R5180,Table8[Column2]))</f>
        <v>Scheduled</v>
      </c>
      <c r="R5180">
        <v>10.766305239999999</v>
      </c>
      <c r="S5180">
        <f t="shared" si="161"/>
        <v>0.44859605166666666</v>
      </c>
      <c r="T5180" t="s">
        <v>19</v>
      </c>
    </row>
    <row r="5181" spans="1:20" x14ac:dyDescent="0.25">
      <c r="A5181">
        <v>5180</v>
      </c>
      <c r="B5181" t="s">
        <v>1425</v>
      </c>
      <c r="C5181" t="s">
        <v>504</v>
      </c>
      <c r="D5181" t="str">
        <f t="shared" si="160"/>
        <v>Evans Ann</v>
      </c>
      <c r="E5181" t="s">
        <v>15</v>
      </c>
      <c r="F5181" t="s">
        <v>27</v>
      </c>
      <c r="G5181" t="s">
        <v>2305</v>
      </c>
      <c r="H5181" t="s">
        <v>1826</v>
      </c>
      <c r="I5181" t="s">
        <v>27</v>
      </c>
      <c r="J5181" t="s">
        <v>19</v>
      </c>
      <c r="K5181" t="str">
        <f>INDEX(Table6[Column1],MATCH(L5181,Table6[Column2]))</f>
        <v>Young Adults</v>
      </c>
      <c r="L5181">
        <v>34.535884670000002</v>
      </c>
      <c r="M5181" t="str">
        <f>VLOOKUP(L5181,Table1[],2)</f>
        <v>30 - 39</v>
      </c>
      <c r="N5181" t="str">
        <f>INDEX(Table7[Column1],MATCH(O5181,Table7[Column2]))</f>
        <v>Learning Stage</v>
      </c>
      <c r="O5181">
        <v>5.4311174610000004</v>
      </c>
      <c r="P5181" t="str">
        <f>VLOOKUP(O5181,Table13[],2)</f>
        <v>1 - 5</v>
      </c>
      <c r="Q5181" t="str">
        <f>INDEX(Table8[Column1],MATCH(R5181,Table8[Column2]))</f>
        <v>Scheduled</v>
      </c>
      <c r="R5181">
        <v>32.577984819999998</v>
      </c>
      <c r="S5181">
        <f t="shared" si="161"/>
        <v>1.3574160341666666</v>
      </c>
      <c r="T5181" t="s">
        <v>19</v>
      </c>
    </row>
    <row r="5182" spans="1:20" x14ac:dyDescent="0.25">
      <c r="A5182">
        <v>5181</v>
      </c>
      <c r="B5182" t="s">
        <v>1424</v>
      </c>
      <c r="C5182" t="s">
        <v>368</v>
      </c>
      <c r="D5182" t="str">
        <f t="shared" si="160"/>
        <v>Tanner Frank</v>
      </c>
      <c r="E5182" t="s">
        <v>22</v>
      </c>
      <c r="F5182" t="s">
        <v>57</v>
      </c>
      <c r="G5182" t="s">
        <v>17</v>
      </c>
      <c r="H5182" t="s">
        <v>18</v>
      </c>
      <c r="I5182" t="s">
        <v>57</v>
      </c>
      <c r="J5182" t="s">
        <v>19</v>
      </c>
      <c r="K5182" t="str">
        <f>INDEX(Table6[Column1],MATCH(L5182,Table6[Column2]))</f>
        <v>Elders</v>
      </c>
      <c r="L5182">
        <v>50.096804769999999</v>
      </c>
      <c r="M5182" t="str">
        <f>VLOOKUP(L5182,Table1[],2)</f>
        <v>50 - 59</v>
      </c>
      <c r="N5182" t="str">
        <f>INDEX(Table7[Column1],MATCH(O5182,Table7[Column2]))</f>
        <v>Learning Stage</v>
      </c>
      <c r="O5182">
        <v>4.452372242</v>
      </c>
      <c r="P5182" t="str">
        <f>VLOOKUP(O5182,Table13[],2)</f>
        <v>1 - 5</v>
      </c>
      <c r="Q5182" t="str">
        <f>INDEX(Table8[Column1],MATCH(R5182,Table8[Column2]))</f>
        <v>Excused</v>
      </c>
      <c r="R5182">
        <v>121.1221506</v>
      </c>
      <c r="S5182">
        <f t="shared" si="161"/>
        <v>5.0467562749999999</v>
      </c>
      <c r="T5182" t="s">
        <v>19</v>
      </c>
    </row>
    <row r="5183" spans="1:20" x14ac:dyDescent="0.25">
      <c r="A5183">
        <v>5182</v>
      </c>
      <c r="B5183" t="s">
        <v>4273</v>
      </c>
      <c r="C5183" t="s">
        <v>4274</v>
      </c>
      <c r="D5183" t="str">
        <f t="shared" si="160"/>
        <v>Barbour Charlene</v>
      </c>
      <c r="E5183" t="s">
        <v>15</v>
      </c>
      <c r="F5183" t="s">
        <v>659</v>
      </c>
      <c r="G5183" t="s">
        <v>820</v>
      </c>
      <c r="H5183" t="s">
        <v>821</v>
      </c>
      <c r="I5183" t="s">
        <v>138</v>
      </c>
      <c r="J5183" t="s">
        <v>19</v>
      </c>
      <c r="K5183" t="str">
        <f>INDEX(Table6[Column1],MATCH(L5183,Table6[Column2]))</f>
        <v>Seniors</v>
      </c>
      <c r="L5183">
        <v>60.035941610000002</v>
      </c>
      <c r="M5183" t="str">
        <f>VLOOKUP(L5183,Table1[],2)</f>
        <v>60 and Above</v>
      </c>
      <c r="N5183" t="str">
        <f>INDEX(Table7[Column1],MATCH(O5183,Table7[Column2]))</f>
        <v>Learning Stage</v>
      </c>
      <c r="O5183">
        <v>1.6780670559999999</v>
      </c>
      <c r="P5183" t="str">
        <f>VLOOKUP(O5183,Table13[],2)</f>
        <v>1 - 5</v>
      </c>
      <c r="Q5183" t="str">
        <f>INDEX(Table8[Column1],MATCH(R5183,Table8[Column2]))</f>
        <v>Excused</v>
      </c>
      <c r="R5183">
        <v>156.4061567</v>
      </c>
      <c r="S5183">
        <f t="shared" si="161"/>
        <v>6.5169231958333329</v>
      </c>
      <c r="T5183" t="s">
        <v>19</v>
      </c>
    </row>
    <row r="5184" spans="1:20" x14ac:dyDescent="0.25">
      <c r="A5184">
        <v>5183</v>
      </c>
      <c r="B5184" t="s">
        <v>1023</v>
      </c>
      <c r="C5184" t="s">
        <v>927</v>
      </c>
      <c r="D5184" t="str">
        <f t="shared" si="160"/>
        <v>Wright Andrea</v>
      </c>
      <c r="E5184" t="s">
        <v>15</v>
      </c>
      <c r="F5184" t="s">
        <v>57</v>
      </c>
      <c r="G5184" t="s">
        <v>17</v>
      </c>
      <c r="H5184" t="s">
        <v>18</v>
      </c>
      <c r="I5184" t="s">
        <v>57</v>
      </c>
      <c r="J5184" t="s">
        <v>19</v>
      </c>
      <c r="K5184" t="str">
        <f>INDEX(Table6[Column1],MATCH(L5184,Table6[Column2]))</f>
        <v>Youth</v>
      </c>
      <c r="L5184">
        <v>28.71519198</v>
      </c>
      <c r="M5184" t="str">
        <f>VLOOKUP(L5184,Table1[],2)</f>
        <v>20 - 29</v>
      </c>
      <c r="N5184" t="str">
        <f>INDEX(Table7[Column1],MATCH(O5184,Table7[Column2]))</f>
        <v>Learning Stage</v>
      </c>
      <c r="O5184">
        <v>4.343108247</v>
      </c>
      <c r="P5184" t="str">
        <f>VLOOKUP(O5184,Table13[],2)</f>
        <v>1 - 5</v>
      </c>
      <c r="Q5184" t="str">
        <f>INDEX(Table8[Column1],MATCH(R5184,Table8[Column2]))</f>
        <v>Scheduled</v>
      </c>
      <c r="R5184">
        <v>0</v>
      </c>
      <c r="S5184">
        <f t="shared" si="161"/>
        <v>0</v>
      </c>
      <c r="T5184" t="s">
        <v>19</v>
      </c>
    </row>
    <row r="5185" spans="1:20" x14ac:dyDescent="0.25">
      <c r="A5185">
        <v>5184</v>
      </c>
      <c r="B5185" t="s">
        <v>1526</v>
      </c>
      <c r="C5185" t="s">
        <v>241</v>
      </c>
      <c r="D5185" t="str">
        <f t="shared" si="160"/>
        <v>Hicks Jessica</v>
      </c>
      <c r="E5185" t="s">
        <v>15</v>
      </c>
      <c r="F5185" t="s">
        <v>2468</v>
      </c>
      <c r="G5185" t="s">
        <v>17</v>
      </c>
      <c r="H5185" t="s">
        <v>18</v>
      </c>
      <c r="I5185" t="s">
        <v>277</v>
      </c>
      <c r="J5185" t="s">
        <v>19</v>
      </c>
      <c r="K5185" t="str">
        <f>INDEX(Table6[Column1],MATCH(L5185,Table6[Column2]))</f>
        <v>Elders</v>
      </c>
      <c r="L5185">
        <v>52.157962410000003</v>
      </c>
      <c r="M5185" t="str">
        <f>VLOOKUP(L5185,Table1[],2)</f>
        <v>50 - 59</v>
      </c>
      <c r="N5185" t="str">
        <f>INDEX(Table7[Column1],MATCH(O5185,Table7[Column2]))</f>
        <v>Learning Stage</v>
      </c>
      <c r="O5185">
        <v>4.6345313260000003</v>
      </c>
      <c r="P5185" t="str">
        <f>VLOOKUP(O5185,Table13[],2)</f>
        <v>1 - 5</v>
      </c>
      <c r="Q5185" t="str">
        <f>INDEX(Table8[Column1],MATCH(R5185,Table8[Column2]))</f>
        <v>Habitual</v>
      </c>
      <c r="R5185">
        <v>92.492521620000005</v>
      </c>
      <c r="S5185">
        <f t="shared" si="161"/>
        <v>3.8538550675000005</v>
      </c>
      <c r="T5185" t="s">
        <v>19</v>
      </c>
    </row>
    <row r="5186" spans="1:20" x14ac:dyDescent="0.25">
      <c r="A5186">
        <v>5185</v>
      </c>
      <c r="B5186" t="s">
        <v>4275</v>
      </c>
      <c r="C5186" t="s">
        <v>56</v>
      </c>
      <c r="D5186" t="str">
        <f t="shared" si="160"/>
        <v>Baier James</v>
      </c>
      <c r="E5186" t="s">
        <v>22</v>
      </c>
      <c r="F5186" t="s">
        <v>38</v>
      </c>
      <c r="G5186" t="s">
        <v>611</v>
      </c>
      <c r="H5186" t="s">
        <v>612</v>
      </c>
      <c r="I5186" t="s">
        <v>38</v>
      </c>
      <c r="J5186" t="s">
        <v>19</v>
      </c>
      <c r="K5186" t="str">
        <f>INDEX(Table6[Column1],MATCH(L5186,Table6[Column2]))</f>
        <v>Adults</v>
      </c>
      <c r="L5186">
        <v>42.261119870000002</v>
      </c>
      <c r="M5186" t="str">
        <f>VLOOKUP(L5186,Table1[],2)</f>
        <v>40 - 49</v>
      </c>
      <c r="N5186" t="str">
        <f>INDEX(Table7[Column1],MATCH(O5186,Table7[Column2]))</f>
        <v>Learning Stage</v>
      </c>
      <c r="O5186">
        <v>5.6668558679999999</v>
      </c>
      <c r="P5186" t="str">
        <f>VLOOKUP(O5186,Table13[],2)</f>
        <v>1 - 5</v>
      </c>
      <c r="Q5186" t="str">
        <f>INDEX(Table8[Column1],MATCH(R5186,Table8[Column2]))</f>
        <v>Maintained</v>
      </c>
      <c r="R5186">
        <v>48.908130380000003</v>
      </c>
      <c r="S5186">
        <f t="shared" si="161"/>
        <v>2.0378387658333335</v>
      </c>
      <c r="T5186" t="s">
        <v>19</v>
      </c>
    </row>
    <row r="5187" spans="1:20" x14ac:dyDescent="0.25">
      <c r="A5187">
        <v>5186</v>
      </c>
      <c r="B5187" t="s">
        <v>4276</v>
      </c>
      <c r="C5187" t="s">
        <v>2697</v>
      </c>
      <c r="D5187" t="str">
        <f t="shared" ref="D5187:D5250" si="162">CONCATENATE(B5187, " ",C5187)</f>
        <v>Stallworth Wayne</v>
      </c>
      <c r="E5187" t="s">
        <v>22</v>
      </c>
      <c r="F5187" t="s">
        <v>540</v>
      </c>
      <c r="G5187" t="s">
        <v>17</v>
      </c>
      <c r="H5187" t="s">
        <v>18</v>
      </c>
      <c r="I5187" t="s">
        <v>169</v>
      </c>
      <c r="J5187" t="s">
        <v>19</v>
      </c>
      <c r="K5187" t="str">
        <f>INDEX(Table6[Column1],MATCH(L5187,Table6[Column2]))</f>
        <v>Young Adults</v>
      </c>
      <c r="L5187">
        <v>33.010824069999998</v>
      </c>
      <c r="M5187" t="str">
        <f>VLOOKUP(L5187,Table1[],2)</f>
        <v>30 - 39</v>
      </c>
      <c r="N5187" t="str">
        <f>INDEX(Table7[Column1],MATCH(O5187,Table7[Column2]))</f>
        <v>Learning Stage</v>
      </c>
      <c r="O5187">
        <v>4.1370499079999998</v>
      </c>
      <c r="P5187" t="str">
        <f>VLOOKUP(O5187,Table13[],2)</f>
        <v>1 - 5</v>
      </c>
      <c r="Q5187" t="str">
        <f>INDEX(Table8[Column1],MATCH(R5187,Table8[Column2]))</f>
        <v>Maintained</v>
      </c>
      <c r="R5187">
        <v>48.262883979999998</v>
      </c>
      <c r="S5187">
        <f t="shared" ref="S5187:S5250" si="163">CONVERT(R5187,"hr","day")</f>
        <v>2.0109534991666669</v>
      </c>
      <c r="T5187" t="s">
        <v>19</v>
      </c>
    </row>
    <row r="5188" spans="1:20" x14ac:dyDescent="0.25">
      <c r="A5188">
        <v>5187</v>
      </c>
      <c r="B5188" t="s">
        <v>724</v>
      </c>
      <c r="C5188" t="s">
        <v>390</v>
      </c>
      <c r="D5188" t="str">
        <f t="shared" si="162"/>
        <v>Myers Stephanie</v>
      </c>
      <c r="E5188" t="s">
        <v>15</v>
      </c>
      <c r="F5188" t="s">
        <v>38</v>
      </c>
      <c r="G5188" t="s">
        <v>611</v>
      </c>
      <c r="H5188" t="s">
        <v>612</v>
      </c>
      <c r="I5188" t="s">
        <v>38</v>
      </c>
      <c r="J5188" t="s">
        <v>19</v>
      </c>
      <c r="K5188" t="str">
        <f>INDEX(Table6[Column1],MATCH(L5188,Table6[Column2]))</f>
        <v>Young Adults</v>
      </c>
      <c r="L5188">
        <v>33.609603489999998</v>
      </c>
      <c r="M5188" t="str">
        <f>VLOOKUP(L5188,Table1[],2)</f>
        <v>30 - 39</v>
      </c>
      <c r="N5188" t="str">
        <f>INDEX(Table7[Column1],MATCH(O5188,Table7[Column2]))</f>
        <v>Learning Stage</v>
      </c>
      <c r="O5188">
        <v>2.9867538570000001</v>
      </c>
      <c r="P5188" t="str">
        <f>VLOOKUP(O5188,Table13[],2)</f>
        <v>1 - 5</v>
      </c>
      <c r="Q5188" t="str">
        <f>INDEX(Table8[Column1],MATCH(R5188,Table8[Column2]))</f>
        <v>Scheduled</v>
      </c>
      <c r="R5188">
        <v>0</v>
      </c>
      <c r="S5188">
        <f t="shared" si="163"/>
        <v>0</v>
      </c>
      <c r="T5188" t="s">
        <v>19</v>
      </c>
    </row>
    <row r="5189" spans="1:20" x14ac:dyDescent="0.25">
      <c r="A5189">
        <v>5188</v>
      </c>
      <c r="B5189" t="s">
        <v>4277</v>
      </c>
      <c r="C5189" t="s">
        <v>3557</v>
      </c>
      <c r="D5189" t="str">
        <f t="shared" si="162"/>
        <v>Crochet Tyree</v>
      </c>
      <c r="E5189" t="s">
        <v>22</v>
      </c>
      <c r="F5189" t="s">
        <v>30</v>
      </c>
      <c r="G5189" t="s">
        <v>1060</v>
      </c>
      <c r="H5189" t="s">
        <v>1061</v>
      </c>
      <c r="I5189" t="s">
        <v>30</v>
      </c>
      <c r="J5189" t="s">
        <v>19</v>
      </c>
      <c r="K5189" t="str">
        <f>INDEX(Table6[Column1],MATCH(L5189,Table6[Column2]))</f>
        <v>Elders</v>
      </c>
      <c r="L5189">
        <v>53.988658010000002</v>
      </c>
      <c r="M5189" t="str">
        <f>VLOOKUP(L5189,Table1[],2)</f>
        <v>50 - 59</v>
      </c>
      <c r="N5189" t="str">
        <f>INDEX(Table7[Column1],MATCH(O5189,Table7[Column2]))</f>
        <v>Learning Stage</v>
      </c>
      <c r="O5189">
        <v>2.8908274899999999</v>
      </c>
      <c r="P5189" t="str">
        <f>VLOOKUP(O5189,Table13[],2)</f>
        <v>1 - 5</v>
      </c>
      <c r="Q5189" t="str">
        <f>INDEX(Table8[Column1],MATCH(R5189,Table8[Column2]))</f>
        <v>Habitual</v>
      </c>
      <c r="R5189">
        <v>114.8334728</v>
      </c>
      <c r="S5189">
        <f t="shared" si="163"/>
        <v>4.7847280333333337</v>
      </c>
      <c r="T5189" t="s">
        <v>19</v>
      </c>
    </row>
    <row r="5190" spans="1:20" x14ac:dyDescent="0.25">
      <c r="A5190">
        <v>5189</v>
      </c>
      <c r="B5190" t="s">
        <v>62</v>
      </c>
      <c r="C5190" t="s">
        <v>1015</v>
      </c>
      <c r="D5190" t="str">
        <f t="shared" si="162"/>
        <v>Thomas Kara</v>
      </c>
      <c r="E5190" t="s">
        <v>15</v>
      </c>
      <c r="F5190" t="s">
        <v>33</v>
      </c>
      <c r="G5190" t="s">
        <v>17</v>
      </c>
      <c r="H5190" t="s">
        <v>18</v>
      </c>
      <c r="I5190" t="s">
        <v>33</v>
      </c>
      <c r="J5190" t="s">
        <v>19</v>
      </c>
      <c r="K5190" t="str">
        <f>INDEX(Table6[Column1],MATCH(L5190,Table6[Column2]))</f>
        <v>Adults</v>
      </c>
      <c r="L5190">
        <v>40.698778249999997</v>
      </c>
      <c r="M5190" t="str">
        <f>VLOOKUP(L5190,Table1[],2)</f>
        <v>40 - 49</v>
      </c>
      <c r="N5190" t="str">
        <f>INDEX(Table7[Column1],MATCH(O5190,Table7[Column2]))</f>
        <v>Learning Stage</v>
      </c>
      <c r="O5190">
        <v>3.9877385790000002</v>
      </c>
      <c r="P5190" t="str">
        <f>VLOOKUP(O5190,Table13[],2)</f>
        <v>1 - 5</v>
      </c>
      <c r="Q5190" t="str">
        <f>INDEX(Table8[Column1],MATCH(R5190,Table8[Column2]))</f>
        <v>Scheduled</v>
      </c>
      <c r="R5190">
        <v>37.418165889999997</v>
      </c>
      <c r="S5190">
        <f t="shared" si="163"/>
        <v>1.5590902454166664</v>
      </c>
      <c r="T5190" t="s">
        <v>19</v>
      </c>
    </row>
    <row r="5191" spans="1:20" x14ac:dyDescent="0.25">
      <c r="A5191">
        <v>5190</v>
      </c>
      <c r="B5191" t="s">
        <v>667</v>
      </c>
      <c r="C5191" t="s">
        <v>3958</v>
      </c>
      <c r="D5191" t="str">
        <f t="shared" si="162"/>
        <v>Moody Guy</v>
      </c>
      <c r="E5191" t="s">
        <v>22</v>
      </c>
      <c r="F5191" t="s">
        <v>33</v>
      </c>
      <c r="G5191" t="s">
        <v>17</v>
      </c>
      <c r="H5191" t="s">
        <v>18</v>
      </c>
      <c r="I5191" t="s">
        <v>33</v>
      </c>
      <c r="J5191" t="s">
        <v>19</v>
      </c>
      <c r="K5191" t="str">
        <f>INDEX(Table6[Column1],MATCH(L5191,Table6[Column2]))</f>
        <v>Young Adults</v>
      </c>
      <c r="L5191">
        <v>30.900683099999998</v>
      </c>
      <c r="M5191" t="str">
        <f>VLOOKUP(L5191,Table1[],2)</f>
        <v>30 - 39</v>
      </c>
      <c r="N5191" t="str">
        <f>INDEX(Table7[Column1],MATCH(O5191,Table7[Column2]))</f>
        <v>Learning Stage</v>
      </c>
      <c r="O5191">
        <v>5.2807547990000003</v>
      </c>
      <c r="P5191" t="str">
        <f>VLOOKUP(O5191,Table13[],2)</f>
        <v>1 - 5</v>
      </c>
      <c r="Q5191" t="str">
        <f>INDEX(Table8[Column1],MATCH(R5191,Table8[Column2]))</f>
        <v>Scheduled</v>
      </c>
      <c r="R5191">
        <v>0</v>
      </c>
      <c r="S5191">
        <f t="shared" si="163"/>
        <v>0</v>
      </c>
      <c r="T5191" t="s">
        <v>19</v>
      </c>
    </row>
    <row r="5192" spans="1:20" x14ac:dyDescent="0.25">
      <c r="A5192">
        <v>5191</v>
      </c>
      <c r="B5192" t="s">
        <v>388</v>
      </c>
      <c r="C5192" t="s">
        <v>360</v>
      </c>
      <c r="D5192" t="str">
        <f t="shared" si="162"/>
        <v>Ray Pearl</v>
      </c>
      <c r="E5192" t="s">
        <v>15</v>
      </c>
      <c r="F5192" t="s">
        <v>828</v>
      </c>
      <c r="G5192" t="s">
        <v>17</v>
      </c>
      <c r="H5192" t="s">
        <v>18</v>
      </c>
      <c r="I5192" t="s">
        <v>24</v>
      </c>
      <c r="J5192" t="s">
        <v>19</v>
      </c>
      <c r="K5192" t="str">
        <f>INDEX(Table6[Column1],MATCH(L5192,Table6[Column2]))</f>
        <v>Young Adults</v>
      </c>
      <c r="L5192">
        <v>31.148081040000001</v>
      </c>
      <c r="M5192" t="str">
        <f>VLOOKUP(L5192,Table1[],2)</f>
        <v>30 - 39</v>
      </c>
      <c r="N5192" t="str">
        <f>INDEX(Table7[Column1],MATCH(O5192,Table7[Column2]))</f>
        <v>Learning Stage</v>
      </c>
      <c r="O5192">
        <v>5.7395461919999997</v>
      </c>
      <c r="P5192" t="str">
        <f>VLOOKUP(O5192,Table13[],2)</f>
        <v>1 - 5</v>
      </c>
      <c r="Q5192" t="str">
        <f>INDEX(Table8[Column1],MATCH(R5192,Table8[Column2]))</f>
        <v>Scheduled</v>
      </c>
      <c r="R5192">
        <v>0</v>
      </c>
      <c r="S5192">
        <f t="shared" si="163"/>
        <v>0</v>
      </c>
      <c r="T5192" t="s">
        <v>19</v>
      </c>
    </row>
    <row r="5193" spans="1:20" x14ac:dyDescent="0.25">
      <c r="A5193">
        <v>5192</v>
      </c>
      <c r="B5193" t="s">
        <v>4278</v>
      </c>
      <c r="C5193" t="s">
        <v>4279</v>
      </c>
      <c r="D5193" t="str">
        <f t="shared" si="162"/>
        <v>Semple Rex</v>
      </c>
      <c r="E5193" t="s">
        <v>22</v>
      </c>
      <c r="F5193" t="s">
        <v>23</v>
      </c>
      <c r="G5193" t="s">
        <v>17</v>
      </c>
      <c r="H5193" t="s">
        <v>18</v>
      </c>
      <c r="I5193" t="s">
        <v>24</v>
      </c>
      <c r="J5193" t="s">
        <v>19</v>
      </c>
      <c r="K5193" t="str">
        <f>INDEX(Table6[Column1],MATCH(L5193,Table6[Column2]))</f>
        <v>Adults</v>
      </c>
      <c r="L5193">
        <v>46.26212057</v>
      </c>
      <c r="M5193" t="str">
        <f>VLOOKUP(L5193,Table1[],2)</f>
        <v>40 - 49</v>
      </c>
      <c r="N5193" t="str">
        <f>INDEX(Table7[Column1],MATCH(O5193,Table7[Column2]))</f>
        <v>Learning Stage</v>
      </c>
      <c r="O5193">
        <v>5.06355573</v>
      </c>
      <c r="P5193" t="str">
        <f>VLOOKUP(O5193,Table13[],2)</f>
        <v>1 - 5</v>
      </c>
      <c r="Q5193" t="str">
        <f>INDEX(Table8[Column1],MATCH(R5193,Table8[Column2]))</f>
        <v>Habitual</v>
      </c>
      <c r="R5193">
        <v>109.91203419999999</v>
      </c>
      <c r="S5193">
        <f t="shared" si="163"/>
        <v>4.5796680916666661</v>
      </c>
      <c r="T5193" t="s">
        <v>19</v>
      </c>
    </row>
    <row r="5194" spans="1:20" x14ac:dyDescent="0.25">
      <c r="A5194">
        <v>5193</v>
      </c>
      <c r="B5194" t="s">
        <v>4280</v>
      </c>
      <c r="C5194" t="s">
        <v>3931</v>
      </c>
      <c r="D5194" t="str">
        <f t="shared" si="162"/>
        <v>Bisson Claude</v>
      </c>
      <c r="E5194" t="s">
        <v>22</v>
      </c>
      <c r="F5194" t="s">
        <v>2398</v>
      </c>
      <c r="G5194" t="s">
        <v>17</v>
      </c>
      <c r="H5194" t="s">
        <v>18</v>
      </c>
      <c r="I5194" t="s">
        <v>87</v>
      </c>
      <c r="J5194" t="s">
        <v>19</v>
      </c>
      <c r="K5194" t="str">
        <f>INDEX(Table6[Column1],MATCH(L5194,Table6[Column2]))</f>
        <v>Elders</v>
      </c>
      <c r="L5194">
        <v>52.92462261</v>
      </c>
      <c r="M5194" t="str">
        <f>VLOOKUP(L5194,Table1[],2)</f>
        <v>50 - 59</v>
      </c>
      <c r="N5194" t="str">
        <f>INDEX(Table7[Column1],MATCH(O5194,Table7[Column2]))</f>
        <v>Learning Stage</v>
      </c>
      <c r="O5194">
        <v>2.4359732269999999</v>
      </c>
      <c r="P5194" t="str">
        <f>VLOOKUP(O5194,Table13[],2)</f>
        <v>1 - 5</v>
      </c>
      <c r="Q5194" t="str">
        <f>INDEX(Table8[Column1],MATCH(R5194,Table8[Column2]))</f>
        <v>Maintained</v>
      </c>
      <c r="R5194">
        <v>68.977658020000007</v>
      </c>
      <c r="S5194">
        <f t="shared" si="163"/>
        <v>2.874069084166667</v>
      </c>
      <c r="T5194" t="s">
        <v>19</v>
      </c>
    </row>
    <row r="5195" spans="1:20" x14ac:dyDescent="0.25">
      <c r="A5195">
        <v>5194</v>
      </c>
      <c r="B5195" t="s">
        <v>3988</v>
      </c>
      <c r="C5195" t="s">
        <v>1115</v>
      </c>
      <c r="D5195" t="str">
        <f t="shared" si="162"/>
        <v>Macaluso Jonathan</v>
      </c>
      <c r="E5195" t="s">
        <v>22</v>
      </c>
      <c r="F5195" t="s">
        <v>505</v>
      </c>
      <c r="G5195" t="s">
        <v>17</v>
      </c>
      <c r="H5195" t="s">
        <v>18</v>
      </c>
      <c r="I5195" t="s">
        <v>24</v>
      </c>
      <c r="J5195" t="s">
        <v>19</v>
      </c>
      <c r="K5195" t="str">
        <f>INDEX(Table6[Column1],MATCH(L5195,Table6[Column2]))</f>
        <v>Elders</v>
      </c>
      <c r="L5195">
        <v>57.289731179999997</v>
      </c>
      <c r="M5195" t="str">
        <f>VLOOKUP(L5195,Table1[],2)</f>
        <v>50 - 59</v>
      </c>
      <c r="N5195" t="str">
        <f>INDEX(Table7[Column1],MATCH(O5195,Table7[Column2]))</f>
        <v>Learning Stage</v>
      </c>
      <c r="O5195">
        <v>3.5946126650000001</v>
      </c>
      <c r="P5195" t="str">
        <f>VLOOKUP(O5195,Table13[],2)</f>
        <v>1 - 5</v>
      </c>
      <c r="Q5195" t="str">
        <f>INDEX(Table8[Column1],MATCH(R5195,Table8[Column2]))</f>
        <v>Excused</v>
      </c>
      <c r="R5195">
        <v>140.4220607</v>
      </c>
      <c r="S5195">
        <f t="shared" si="163"/>
        <v>5.8509191958333338</v>
      </c>
      <c r="T5195" t="s">
        <v>19</v>
      </c>
    </row>
    <row r="5196" spans="1:20" x14ac:dyDescent="0.25">
      <c r="A5196">
        <v>5195</v>
      </c>
      <c r="B5196" t="s">
        <v>4281</v>
      </c>
      <c r="C5196" t="s">
        <v>657</v>
      </c>
      <c r="D5196" t="str">
        <f t="shared" si="162"/>
        <v>McCurry Timothy</v>
      </c>
      <c r="E5196" t="s">
        <v>22</v>
      </c>
      <c r="F5196" t="s">
        <v>1441</v>
      </c>
      <c r="G5196" t="s">
        <v>1060</v>
      </c>
      <c r="H5196" t="s">
        <v>1061</v>
      </c>
      <c r="I5196" t="s">
        <v>30</v>
      </c>
      <c r="J5196" t="s">
        <v>19</v>
      </c>
      <c r="K5196" t="str">
        <f>INDEX(Table6[Column1],MATCH(L5196,Table6[Column2]))</f>
        <v>Young Adults</v>
      </c>
      <c r="L5196">
        <v>39.553093279999999</v>
      </c>
      <c r="M5196" t="str">
        <f>VLOOKUP(L5196,Table1[],2)</f>
        <v>30 - 39</v>
      </c>
      <c r="N5196" t="str">
        <f>INDEX(Table7[Column1],MATCH(O5196,Table7[Column2]))</f>
        <v>Learning Stage</v>
      </c>
      <c r="O5196">
        <v>5.5686627319999999</v>
      </c>
      <c r="P5196" t="str">
        <f>VLOOKUP(O5196,Table13[],2)</f>
        <v>1 - 5</v>
      </c>
      <c r="Q5196" t="str">
        <f>INDEX(Table8[Column1],MATCH(R5196,Table8[Column2]))</f>
        <v>Scheduled</v>
      </c>
      <c r="R5196">
        <v>31.96400701</v>
      </c>
      <c r="S5196">
        <f t="shared" si="163"/>
        <v>1.3318336254166667</v>
      </c>
      <c r="T5196" t="s">
        <v>19</v>
      </c>
    </row>
    <row r="5197" spans="1:20" x14ac:dyDescent="0.25">
      <c r="A5197">
        <v>5196</v>
      </c>
      <c r="B5197" t="s">
        <v>4282</v>
      </c>
      <c r="C5197" t="s">
        <v>1909</v>
      </c>
      <c r="D5197" t="str">
        <f t="shared" si="162"/>
        <v>Whigham Kristina</v>
      </c>
      <c r="E5197" t="s">
        <v>15</v>
      </c>
      <c r="F5197" t="s">
        <v>33</v>
      </c>
      <c r="G5197" t="s">
        <v>17</v>
      </c>
      <c r="H5197" t="s">
        <v>18</v>
      </c>
      <c r="I5197" t="s">
        <v>33</v>
      </c>
      <c r="J5197" t="s">
        <v>19</v>
      </c>
      <c r="K5197" t="str">
        <f>INDEX(Table6[Column1],MATCH(L5197,Table6[Column2]))</f>
        <v>Young Adults</v>
      </c>
      <c r="L5197">
        <v>37.684445500000002</v>
      </c>
      <c r="M5197" t="str">
        <f>VLOOKUP(L5197,Table1[],2)</f>
        <v>30 - 39</v>
      </c>
      <c r="N5197" t="str">
        <f>INDEX(Table7[Column1],MATCH(O5197,Table7[Column2]))</f>
        <v>Learning Stage</v>
      </c>
      <c r="O5197">
        <v>2.2787698999999999</v>
      </c>
      <c r="P5197" t="str">
        <f>VLOOKUP(O5197,Table13[],2)</f>
        <v>1 - 5</v>
      </c>
      <c r="Q5197" t="str">
        <f>INDEX(Table8[Column1],MATCH(R5197,Table8[Column2]))</f>
        <v>Scheduled</v>
      </c>
      <c r="R5197">
        <v>4.8113012639999999</v>
      </c>
      <c r="S5197">
        <f t="shared" si="163"/>
        <v>0.20047088600000001</v>
      </c>
      <c r="T5197" t="s">
        <v>19</v>
      </c>
    </row>
    <row r="5198" spans="1:20" x14ac:dyDescent="0.25">
      <c r="A5198">
        <v>5197</v>
      </c>
      <c r="B5198" t="s">
        <v>446</v>
      </c>
      <c r="C5198" t="s">
        <v>264</v>
      </c>
      <c r="D5198" t="str">
        <f t="shared" si="162"/>
        <v>Parker Cynthia</v>
      </c>
      <c r="E5198" t="s">
        <v>15</v>
      </c>
      <c r="F5198" t="s">
        <v>38</v>
      </c>
      <c r="G5198" t="s">
        <v>611</v>
      </c>
      <c r="H5198" t="s">
        <v>612</v>
      </c>
      <c r="I5198" t="s">
        <v>38</v>
      </c>
      <c r="J5198" t="s">
        <v>19</v>
      </c>
      <c r="K5198" t="str">
        <f>INDEX(Table6[Column1],MATCH(L5198,Table6[Column2]))</f>
        <v>Youth</v>
      </c>
      <c r="L5198">
        <v>26.5346364</v>
      </c>
      <c r="M5198" t="str">
        <f>VLOOKUP(L5198,Table1[],2)</f>
        <v>20 - 29</v>
      </c>
      <c r="N5198" t="str">
        <f>INDEX(Table7[Column1],MATCH(O5198,Table7[Column2]))</f>
        <v>Learning Stage</v>
      </c>
      <c r="O5198">
        <v>3.7240199779999998</v>
      </c>
      <c r="P5198" t="str">
        <f>VLOOKUP(O5198,Table13[],2)</f>
        <v>1 - 5</v>
      </c>
      <c r="Q5198" t="str">
        <f>INDEX(Table8[Column1],MATCH(R5198,Table8[Column2]))</f>
        <v>Scheduled</v>
      </c>
      <c r="R5198">
        <v>0</v>
      </c>
      <c r="S5198">
        <f t="shared" si="163"/>
        <v>0</v>
      </c>
      <c r="T5198" t="s">
        <v>19</v>
      </c>
    </row>
    <row r="5199" spans="1:20" x14ac:dyDescent="0.25">
      <c r="A5199">
        <v>5198</v>
      </c>
      <c r="B5199" t="s">
        <v>1486</v>
      </c>
      <c r="C5199" t="s">
        <v>4283</v>
      </c>
      <c r="D5199" t="str">
        <f t="shared" si="162"/>
        <v>Wolf Latosha</v>
      </c>
      <c r="E5199" t="s">
        <v>15</v>
      </c>
      <c r="F5199" t="s">
        <v>38</v>
      </c>
      <c r="G5199" t="s">
        <v>611</v>
      </c>
      <c r="H5199" t="s">
        <v>612</v>
      </c>
      <c r="I5199" t="s">
        <v>38</v>
      </c>
      <c r="J5199" t="s">
        <v>19</v>
      </c>
      <c r="K5199" t="str">
        <f>INDEX(Table6[Column1],MATCH(L5199,Table6[Column2]))</f>
        <v>Young Adults</v>
      </c>
      <c r="L5199">
        <v>30.811622660000001</v>
      </c>
      <c r="M5199" t="str">
        <f>VLOOKUP(L5199,Table1[],2)</f>
        <v>30 - 39</v>
      </c>
      <c r="N5199" t="str">
        <f>INDEX(Table7[Column1],MATCH(O5199,Table7[Column2]))</f>
        <v>Learning Stage</v>
      </c>
      <c r="O5199">
        <v>4.579141989</v>
      </c>
      <c r="P5199" t="str">
        <f>VLOOKUP(O5199,Table13[],2)</f>
        <v>1 - 5</v>
      </c>
      <c r="Q5199" t="str">
        <f>INDEX(Table8[Column1],MATCH(R5199,Table8[Column2]))</f>
        <v>Scheduled</v>
      </c>
      <c r="R5199">
        <v>17.76911041</v>
      </c>
      <c r="S5199">
        <f t="shared" si="163"/>
        <v>0.74037960041666662</v>
      </c>
      <c r="T5199" t="s">
        <v>19</v>
      </c>
    </row>
    <row r="5200" spans="1:20" x14ac:dyDescent="0.25">
      <c r="A5200">
        <v>5199</v>
      </c>
      <c r="B5200" t="s">
        <v>1446</v>
      </c>
      <c r="C5200" t="s">
        <v>538</v>
      </c>
      <c r="D5200" t="str">
        <f t="shared" si="162"/>
        <v>Blair Erin</v>
      </c>
      <c r="E5200" t="s">
        <v>15</v>
      </c>
      <c r="F5200" t="s">
        <v>100</v>
      </c>
      <c r="G5200" t="s">
        <v>17</v>
      </c>
      <c r="H5200" t="s">
        <v>18</v>
      </c>
      <c r="I5200" t="s">
        <v>101</v>
      </c>
      <c r="J5200" t="s">
        <v>19</v>
      </c>
      <c r="K5200" t="str">
        <f>INDEX(Table6[Column1],MATCH(L5200,Table6[Column2]))</f>
        <v>Seniors</v>
      </c>
      <c r="L5200">
        <v>63.389795720000002</v>
      </c>
      <c r="M5200" t="str">
        <f>VLOOKUP(L5200,Table1[],2)</f>
        <v>60 and Above</v>
      </c>
      <c r="N5200" t="str">
        <f>INDEX(Table7[Column1],MATCH(O5200,Table7[Column2]))</f>
        <v>Learning Stage</v>
      </c>
      <c r="O5200">
        <v>4.9177915509999997</v>
      </c>
      <c r="P5200" t="str">
        <f>VLOOKUP(O5200,Table13[],2)</f>
        <v>1 - 5</v>
      </c>
      <c r="Q5200" t="str">
        <f>INDEX(Table8[Column1],MATCH(R5200,Table8[Column2]))</f>
        <v>Excused</v>
      </c>
      <c r="R5200">
        <v>158.08381410000001</v>
      </c>
      <c r="S5200">
        <f t="shared" si="163"/>
        <v>6.5868255875000008</v>
      </c>
      <c r="T5200" t="s">
        <v>19</v>
      </c>
    </row>
    <row r="5201" spans="1:20" x14ac:dyDescent="0.25">
      <c r="A5201">
        <v>5200</v>
      </c>
      <c r="B5201" t="s">
        <v>2633</v>
      </c>
      <c r="C5201" t="s">
        <v>443</v>
      </c>
      <c r="D5201" t="str">
        <f t="shared" si="162"/>
        <v>Dix Dennis</v>
      </c>
      <c r="E5201" t="s">
        <v>22</v>
      </c>
      <c r="F5201" t="s">
        <v>186</v>
      </c>
      <c r="G5201" t="s">
        <v>1060</v>
      </c>
      <c r="H5201" t="s">
        <v>1061</v>
      </c>
      <c r="I5201" t="s">
        <v>186</v>
      </c>
      <c r="J5201" t="s">
        <v>19</v>
      </c>
      <c r="K5201" t="str">
        <f>INDEX(Table6[Column1],MATCH(L5201,Table6[Column2]))</f>
        <v>Elders</v>
      </c>
      <c r="L5201">
        <v>54.469341280000002</v>
      </c>
      <c r="M5201" t="str">
        <f>VLOOKUP(L5201,Table1[],2)</f>
        <v>50 - 59</v>
      </c>
      <c r="N5201" t="str">
        <f>INDEX(Table7[Column1],MATCH(O5201,Table7[Column2]))</f>
        <v>Learning Stage</v>
      </c>
      <c r="O5201">
        <v>1.8220467979999999</v>
      </c>
      <c r="P5201" t="str">
        <f>VLOOKUP(O5201,Table13[],2)</f>
        <v>1 - 5</v>
      </c>
      <c r="Q5201" t="str">
        <f>INDEX(Table8[Column1],MATCH(R5201,Table8[Column2]))</f>
        <v>Excused</v>
      </c>
      <c r="R5201">
        <v>143.72783319999999</v>
      </c>
      <c r="S5201">
        <f t="shared" si="163"/>
        <v>5.9886597166666666</v>
      </c>
      <c r="T5201" t="s">
        <v>19</v>
      </c>
    </row>
    <row r="5202" spans="1:20" x14ac:dyDescent="0.25">
      <c r="A5202">
        <v>5201</v>
      </c>
      <c r="B5202" t="s">
        <v>96</v>
      </c>
      <c r="C5202" t="s">
        <v>679</v>
      </c>
      <c r="D5202" t="str">
        <f t="shared" si="162"/>
        <v>Donaldson Margaret</v>
      </c>
      <c r="E5202" t="s">
        <v>15</v>
      </c>
      <c r="F5202" t="s">
        <v>38</v>
      </c>
      <c r="G5202" t="s">
        <v>611</v>
      </c>
      <c r="H5202" t="s">
        <v>612</v>
      </c>
      <c r="I5202" t="s">
        <v>38</v>
      </c>
      <c r="J5202" t="s">
        <v>19</v>
      </c>
      <c r="K5202" t="str">
        <f>INDEX(Table6[Column1],MATCH(L5202,Table6[Column2]))</f>
        <v>Adults</v>
      </c>
      <c r="L5202">
        <v>44.702748040000003</v>
      </c>
      <c r="M5202" t="str">
        <f>VLOOKUP(L5202,Table1[],2)</f>
        <v>40 - 49</v>
      </c>
      <c r="N5202" t="str">
        <f>INDEX(Table7[Column1],MATCH(O5202,Table7[Column2]))</f>
        <v>Learning Stage</v>
      </c>
      <c r="O5202">
        <v>4.4912291120000001</v>
      </c>
      <c r="P5202" t="str">
        <f>VLOOKUP(O5202,Table13[],2)</f>
        <v>1 - 5</v>
      </c>
      <c r="Q5202" t="str">
        <f>INDEX(Table8[Column1],MATCH(R5202,Table8[Column2]))</f>
        <v>Excused</v>
      </c>
      <c r="R5202">
        <v>127.53805389999999</v>
      </c>
      <c r="S5202">
        <f t="shared" si="163"/>
        <v>5.3140855791666661</v>
      </c>
      <c r="T5202" t="s">
        <v>19</v>
      </c>
    </row>
    <row r="5203" spans="1:20" x14ac:dyDescent="0.25">
      <c r="A5203">
        <v>5202</v>
      </c>
      <c r="B5203" t="s">
        <v>294</v>
      </c>
      <c r="C5203" t="s">
        <v>1042</v>
      </c>
      <c r="D5203" t="str">
        <f t="shared" si="162"/>
        <v>Dunham Ruth</v>
      </c>
      <c r="E5203" t="s">
        <v>15</v>
      </c>
      <c r="F5203" t="s">
        <v>157</v>
      </c>
      <c r="G5203" t="s">
        <v>17</v>
      </c>
      <c r="H5203" t="s">
        <v>18</v>
      </c>
      <c r="I5203" t="s">
        <v>157</v>
      </c>
      <c r="J5203" t="s">
        <v>19</v>
      </c>
      <c r="K5203" t="str">
        <f>INDEX(Table6[Column1],MATCH(L5203,Table6[Column2]))</f>
        <v>Adults</v>
      </c>
      <c r="L5203">
        <v>48.667340019999997</v>
      </c>
      <c r="M5203" t="str">
        <f>VLOOKUP(L5203,Table1[],2)</f>
        <v>40 - 49</v>
      </c>
      <c r="N5203" t="str">
        <f>INDEX(Table7[Column1],MATCH(O5203,Table7[Column2]))</f>
        <v>Learning Stage</v>
      </c>
      <c r="O5203">
        <v>3.052497104</v>
      </c>
      <c r="P5203" t="str">
        <f>VLOOKUP(O5203,Table13[],2)</f>
        <v>1 - 5</v>
      </c>
      <c r="Q5203" t="str">
        <f>INDEX(Table8[Column1],MATCH(R5203,Table8[Column2]))</f>
        <v>Habitual</v>
      </c>
      <c r="R5203">
        <v>106.3921395</v>
      </c>
      <c r="S5203">
        <f t="shared" si="163"/>
        <v>4.4330058125000003</v>
      </c>
      <c r="T5203" t="s">
        <v>19</v>
      </c>
    </row>
    <row r="5204" spans="1:20" x14ac:dyDescent="0.25">
      <c r="A5204">
        <v>5203</v>
      </c>
      <c r="B5204" t="s">
        <v>651</v>
      </c>
      <c r="C5204" t="s">
        <v>630</v>
      </c>
      <c r="D5204" t="str">
        <f t="shared" si="162"/>
        <v>Lawrence Richard</v>
      </c>
      <c r="E5204" t="s">
        <v>22</v>
      </c>
      <c r="F5204" t="s">
        <v>38</v>
      </c>
      <c r="G5204" t="s">
        <v>611</v>
      </c>
      <c r="H5204" t="s">
        <v>612</v>
      </c>
      <c r="I5204" t="s">
        <v>38</v>
      </c>
      <c r="J5204" t="s">
        <v>19</v>
      </c>
      <c r="K5204" t="str">
        <f>INDEX(Table6[Column1],MATCH(L5204,Table6[Column2]))</f>
        <v>Young Adults</v>
      </c>
      <c r="L5204">
        <v>30.577778599999998</v>
      </c>
      <c r="M5204" t="str">
        <f>VLOOKUP(L5204,Table1[],2)</f>
        <v>30 - 39</v>
      </c>
      <c r="N5204" t="str">
        <f>INDEX(Table7[Column1],MATCH(O5204,Table7[Column2]))</f>
        <v>Learning Stage</v>
      </c>
      <c r="O5204">
        <v>3.7199875590000002</v>
      </c>
      <c r="P5204" t="str">
        <f>VLOOKUP(O5204,Table13[],2)</f>
        <v>1 - 5</v>
      </c>
      <c r="Q5204" t="str">
        <f>INDEX(Table8[Column1],MATCH(R5204,Table8[Column2]))</f>
        <v>Scheduled</v>
      </c>
      <c r="R5204">
        <v>0</v>
      </c>
      <c r="S5204">
        <f t="shared" si="163"/>
        <v>0</v>
      </c>
      <c r="T5204" t="s">
        <v>19</v>
      </c>
    </row>
    <row r="5205" spans="1:20" x14ac:dyDescent="0.25">
      <c r="A5205">
        <v>5204</v>
      </c>
      <c r="B5205" t="s">
        <v>4284</v>
      </c>
      <c r="C5205" t="s">
        <v>502</v>
      </c>
      <c r="D5205" t="str">
        <f t="shared" si="162"/>
        <v>Restrepo Susan</v>
      </c>
      <c r="E5205" t="s">
        <v>15</v>
      </c>
      <c r="F5205" t="s">
        <v>30</v>
      </c>
      <c r="G5205" t="s">
        <v>1060</v>
      </c>
      <c r="H5205" t="s">
        <v>1061</v>
      </c>
      <c r="I5205" t="s">
        <v>30</v>
      </c>
      <c r="J5205" t="s">
        <v>19</v>
      </c>
      <c r="K5205" t="str">
        <f>INDEX(Table6[Column1],MATCH(L5205,Table6[Column2]))</f>
        <v>Youth</v>
      </c>
      <c r="L5205">
        <v>27.408963360000001</v>
      </c>
      <c r="M5205" t="str">
        <f>VLOOKUP(L5205,Table1[],2)</f>
        <v>20 - 29</v>
      </c>
      <c r="N5205" t="str">
        <f>INDEX(Table7[Column1],MATCH(O5205,Table7[Column2]))</f>
        <v>Learning Stage</v>
      </c>
      <c r="O5205">
        <v>2.8382224009999999</v>
      </c>
      <c r="P5205" t="str">
        <f>VLOOKUP(O5205,Table13[],2)</f>
        <v>1 - 5</v>
      </c>
      <c r="Q5205" t="str">
        <f>INDEX(Table8[Column1],MATCH(R5205,Table8[Column2]))</f>
        <v>Scheduled</v>
      </c>
      <c r="R5205">
        <v>6.4223577159999996</v>
      </c>
      <c r="S5205">
        <f t="shared" si="163"/>
        <v>0.26759823816666667</v>
      </c>
      <c r="T5205" t="s">
        <v>19</v>
      </c>
    </row>
    <row r="5206" spans="1:20" x14ac:dyDescent="0.25">
      <c r="A5206">
        <v>5205</v>
      </c>
      <c r="B5206" t="s">
        <v>2654</v>
      </c>
      <c r="C5206" t="s">
        <v>447</v>
      </c>
      <c r="D5206" t="str">
        <f t="shared" si="162"/>
        <v>Ortiz Karen</v>
      </c>
      <c r="E5206" t="s">
        <v>15</v>
      </c>
      <c r="F5206" t="s">
        <v>127</v>
      </c>
      <c r="G5206" t="s">
        <v>17</v>
      </c>
      <c r="H5206" t="s">
        <v>18</v>
      </c>
      <c r="I5206" t="s">
        <v>127</v>
      </c>
      <c r="J5206" t="s">
        <v>19</v>
      </c>
      <c r="K5206" t="str">
        <f>INDEX(Table6[Column1],MATCH(L5206,Table6[Column2]))</f>
        <v>Adults</v>
      </c>
      <c r="L5206">
        <v>40.05111196</v>
      </c>
      <c r="M5206" t="str">
        <f>VLOOKUP(L5206,Table1[],2)</f>
        <v>40 - 49</v>
      </c>
      <c r="N5206" t="str">
        <f>INDEX(Table7[Column1],MATCH(O5206,Table7[Column2]))</f>
        <v>Learning Stage</v>
      </c>
      <c r="O5206">
        <v>5.0292881329999997</v>
      </c>
      <c r="P5206" t="str">
        <f>VLOOKUP(O5206,Table13[],2)</f>
        <v>1 - 5</v>
      </c>
      <c r="Q5206" t="str">
        <f>INDEX(Table8[Column1],MATCH(R5206,Table8[Column2]))</f>
        <v>Maintained</v>
      </c>
      <c r="R5206">
        <v>49.796328629999998</v>
      </c>
      <c r="S5206">
        <f t="shared" si="163"/>
        <v>2.0748470262500001</v>
      </c>
      <c r="T5206" t="s">
        <v>19</v>
      </c>
    </row>
    <row r="5207" spans="1:20" x14ac:dyDescent="0.25">
      <c r="A5207">
        <v>5206</v>
      </c>
      <c r="B5207" t="s">
        <v>143</v>
      </c>
      <c r="C5207" t="s">
        <v>530</v>
      </c>
      <c r="D5207" t="str">
        <f t="shared" si="162"/>
        <v>Price Evelyn</v>
      </c>
      <c r="E5207" t="s">
        <v>15</v>
      </c>
      <c r="F5207" t="s">
        <v>806</v>
      </c>
      <c r="G5207" t="s">
        <v>820</v>
      </c>
      <c r="H5207" t="s">
        <v>821</v>
      </c>
      <c r="I5207" t="s">
        <v>192</v>
      </c>
      <c r="J5207" t="s">
        <v>19</v>
      </c>
      <c r="K5207" t="str">
        <f>INDEX(Table6[Column1],MATCH(L5207,Table6[Column2]))</f>
        <v>Youth</v>
      </c>
      <c r="L5207">
        <v>28.8445787</v>
      </c>
      <c r="M5207" t="str">
        <f>VLOOKUP(L5207,Table1[],2)</f>
        <v>20 - 29</v>
      </c>
      <c r="N5207" t="str">
        <f>INDEX(Table7[Column1],MATCH(O5207,Table7[Column2]))</f>
        <v>Fitting in Stage</v>
      </c>
      <c r="O5207">
        <v>6.1434248419999999</v>
      </c>
      <c r="P5207" t="str">
        <f>VLOOKUP(O5207,Table13[],2)</f>
        <v>6 - 10</v>
      </c>
      <c r="Q5207" t="str">
        <f>INDEX(Table8[Column1],MATCH(R5207,Table8[Column2]))</f>
        <v>Scheduled</v>
      </c>
      <c r="R5207">
        <v>0</v>
      </c>
      <c r="S5207">
        <f t="shared" si="163"/>
        <v>0</v>
      </c>
      <c r="T5207" t="s">
        <v>19</v>
      </c>
    </row>
    <row r="5208" spans="1:20" x14ac:dyDescent="0.25">
      <c r="A5208">
        <v>5207</v>
      </c>
      <c r="B5208" t="s">
        <v>537</v>
      </c>
      <c r="C5208" t="s">
        <v>2875</v>
      </c>
      <c r="D5208" t="str">
        <f t="shared" si="162"/>
        <v>Perez Olivia</v>
      </c>
      <c r="E5208" t="s">
        <v>15</v>
      </c>
      <c r="F5208" t="s">
        <v>358</v>
      </c>
      <c r="G5208" t="s">
        <v>2724</v>
      </c>
      <c r="H5208" t="s">
        <v>1863</v>
      </c>
      <c r="I5208" t="s">
        <v>358</v>
      </c>
      <c r="J5208" t="s">
        <v>19</v>
      </c>
      <c r="K5208" t="str">
        <f>INDEX(Table6[Column1],MATCH(L5208,Table6[Column2]))</f>
        <v>Seniors</v>
      </c>
      <c r="L5208">
        <v>60.871420999999998</v>
      </c>
      <c r="M5208" t="str">
        <f>VLOOKUP(L5208,Table1[],2)</f>
        <v>60 and Above</v>
      </c>
      <c r="N5208" t="str">
        <f>INDEX(Table7[Column1],MATCH(O5208,Table7[Column2]))</f>
        <v>Learning Stage</v>
      </c>
      <c r="O5208">
        <v>4.9153700850000002</v>
      </c>
      <c r="P5208" t="str">
        <f>VLOOKUP(O5208,Table13[],2)</f>
        <v>1 - 5</v>
      </c>
      <c r="Q5208" t="str">
        <f>INDEX(Table8[Column1],MATCH(R5208,Table8[Column2]))</f>
        <v>Violative</v>
      </c>
      <c r="R5208">
        <v>202.0219482</v>
      </c>
      <c r="S5208">
        <f t="shared" si="163"/>
        <v>8.4175811750000005</v>
      </c>
      <c r="T5208" t="s">
        <v>19</v>
      </c>
    </row>
    <row r="5209" spans="1:20" x14ac:dyDescent="0.25">
      <c r="A5209">
        <v>5208</v>
      </c>
      <c r="B5209" t="s">
        <v>2216</v>
      </c>
      <c r="C5209" t="s">
        <v>4182</v>
      </c>
      <c r="D5209" t="str">
        <f t="shared" si="162"/>
        <v>Lund Becky</v>
      </c>
      <c r="E5209" t="s">
        <v>15</v>
      </c>
      <c r="F5209" t="s">
        <v>2315</v>
      </c>
      <c r="G5209" t="s">
        <v>820</v>
      </c>
      <c r="H5209" t="s">
        <v>821</v>
      </c>
      <c r="I5209" t="s">
        <v>138</v>
      </c>
      <c r="J5209" t="s">
        <v>19</v>
      </c>
      <c r="K5209" t="str">
        <f>INDEX(Table6[Column1],MATCH(L5209,Table6[Column2]))</f>
        <v>Young Adults</v>
      </c>
      <c r="L5209">
        <v>31.328083469999999</v>
      </c>
      <c r="M5209" t="str">
        <f>VLOOKUP(L5209,Table1[],2)</f>
        <v>30 - 39</v>
      </c>
      <c r="N5209" t="str">
        <f>INDEX(Table7[Column1],MATCH(O5209,Table7[Column2]))</f>
        <v>Learning Stage</v>
      </c>
      <c r="O5209">
        <v>4.6826289320000001</v>
      </c>
      <c r="P5209" t="str">
        <f>VLOOKUP(O5209,Table13[],2)</f>
        <v>1 - 5</v>
      </c>
      <c r="Q5209" t="str">
        <f>INDEX(Table8[Column1],MATCH(R5209,Table8[Column2]))</f>
        <v>Scheduled</v>
      </c>
      <c r="R5209">
        <v>39.651460350000001</v>
      </c>
      <c r="S5209">
        <f t="shared" si="163"/>
        <v>1.6521441812500002</v>
      </c>
      <c r="T5209" t="s">
        <v>19</v>
      </c>
    </row>
    <row r="5210" spans="1:20" x14ac:dyDescent="0.25">
      <c r="A5210">
        <v>5209</v>
      </c>
      <c r="B5210" t="s">
        <v>4285</v>
      </c>
      <c r="C5210" t="s">
        <v>173</v>
      </c>
      <c r="D5210" t="str">
        <f t="shared" si="162"/>
        <v>Lacour Jane</v>
      </c>
      <c r="E5210" t="s">
        <v>15</v>
      </c>
      <c r="F5210" t="s">
        <v>155</v>
      </c>
      <c r="G5210" t="s">
        <v>17</v>
      </c>
      <c r="H5210" t="s">
        <v>18</v>
      </c>
      <c r="I5210" t="s">
        <v>24</v>
      </c>
      <c r="J5210" t="s">
        <v>19</v>
      </c>
      <c r="K5210" t="str">
        <f>INDEX(Table6[Column1],MATCH(L5210,Table6[Column2]))</f>
        <v>Adults</v>
      </c>
      <c r="L5210">
        <v>42.354547500000002</v>
      </c>
      <c r="M5210" t="str">
        <f>VLOOKUP(L5210,Table1[],2)</f>
        <v>40 - 49</v>
      </c>
      <c r="N5210" t="str">
        <f>INDEX(Table7[Column1],MATCH(O5210,Table7[Column2]))</f>
        <v>Learning Stage</v>
      </c>
      <c r="O5210">
        <v>2.5199267719999998</v>
      </c>
      <c r="P5210" t="str">
        <f>VLOOKUP(O5210,Table13[],2)</f>
        <v>1 - 5</v>
      </c>
      <c r="Q5210" t="str">
        <f>INDEX(Table8[Column1],MATCH(R5210,Table8[Column2]))</f>
        <v>Maintained</v>
      </c>
      <c r="R5210">
        <v>62.385378899999999</v>
      </c>
      <c r="S5210">
        <f t="shared" si="163"/>
        <v>2.5993907875</v>
      </c>
      <c r="T5210" t="s">
        <v>19</v>
      </c>
    </row>
    <row r="5211" spans="1:20" x14ac:dyDescent="0.25">
      <c r="A5211">
        <v>5210</v>
      </c>
      <c r="B5211" t="s">
        <v>307</v>
      </c>
      <c r="C5211" t="s">
        <v>120</v>
      </c>
      <c r="D5211" t="str">
        <f t="shared" si="162"/>
        <v>Hall Gloria</v>
      </c>
      <c r="E5211" t="s">
        <v>15</v>
      </c>
      <c r="F5211" t="s">
        <v>2129</v>
      </c>
      <c r="G5211" t="s">
        <v>17</v>
      </c>
      <c r="H5211" t="s">
        <v>18</v>
      </c>
      <c r="I5211" t="s">
        <v>157</v>
      </c>
      <c r="J5211" t="s">
        <v>19</v>
      </c>
      <c r="K5211" t="str">
        <f>INDEX(Table6[Column1],MATCH(L5211,Table6[Column2]))</f>
        <v>Young Adults</v>
      </c>
      <c r="L5211">
        <v>33.020126779999998</v>
      </c>
      <c r="M5211" t="str">
        <f>VLOOKUP(L5211,Table1[],2)</f>
        <v>30 - 39</v>
      </c>
      <c r="N5211" t="str">
        <f>INDEX(Table7[Column1],MATCH(O5211,Table7[Column2]))</f>
        <v>Learning Stage</v>
      </c>
      <c r="O5211">
        <v>3.4175760369999999</v>
      </c>
      <c r="P5211" t="str">
        <f>VLOOKUP(O5211,Table13[],2)</f>
        <v>1 - 5</v>
      </c>
      <c r="Q5211" t="str">
        <f>INDEX(Table8[Column1],MATCH(R5211,Table8[Column2]))</f>
        <v>Scheduled</v>
      </c>
      <c r="R5211">
        <v>31.198466379999999</v>
      </c>
      <c r="S5211">
        <f t="shared" si="163"/>
        <v>1.2999360991666666</v>
      </c>
      <c r="T5211" t="s">
        <v>19</v>
      </c>
    </row>
    <row r="5212" spans="1:20" x14ac:dyDescent="0.25">
      <c r="A5212">
        <v>5211</v>
      </c>
      <c r="B5212" t="s">
        <v>4286</v>
      </c>
      <c r="C5212" t="s">
        <v>210</v>
      </c>
      <c r="D5212" t="str">
        <f t="shared" si="162"/>
        <v>Crownover Kenneth</v>
      </c>
      <c r="E5212" t="s">
        <v>22</v>
      </c>
      <c r="F5212" t="s">
        <v>106</v>
      </c>
      <c r="G5212" t="s">
        <v>2305</v>
      </c>
      <c r="H5212" t="s">
        <v>1826</v>
      </c>
      <c r="I5212" t="s">
        <v>107</v>
      </c>
      <c r="J5212" t="s">
        <v>19</v>
      </c>
      <c r="K5212" t="str">
        <f>INDEX(Table6[Column1],MATCH(L5212,Table6[Column2]))</f>
        <v>Adults</v>
      </c>
      <c r="L5212">
        <v>45.09141881</v>
      </c>
      <c r="M5212" t="str">
        <f>VLOOKUP(L5212,Table1[],2)</f>
        <v>40 - 49</v>
      </c>
      <c r="N5212" t="str">
        <f>INDEX(Table7[Column1],MATCH(O5212,Table7[Column2]))</f>
        <v>Fitting in Stage</v>
      </c>
      <c r="O5212">
        <v>6.7538423649999997</v>
      </c>
      <c r="P5212" t="str">
        <f>VLOOKUP(O5212,Table13[],2)</f>
        <v>6 - 10</v>
      </c>
      <c r="Q5212" t="str">
        <f>INDEX(Table8[Column1],MATCH(R5212,Table8[Column2]))</f>
        <v>Habitual</v>
      </c>
      <c r="R5212">
        <v>98.989143010000006</v>
      </c>
      <c r="S5212">
        <f t="shared" si="163"/>
        <v>4.1245476254166666</v>
      </c>
      <c r="T5212" t="s">
        <v>19</v>
      </c>
    </row>
    <row r="5213" spans="1:20" x14ac:dyDescent="0.25">
      <c r="A5213">
        <v>5212</v>
      </c>
      <c r="B5213" t="s">
        <v>4287</v>
      </c>
      <c r="C5213" t="s">
        <v>473</v>
      </c>
      <c r="D5213" t="str">
        <f t="shared" si="162"/>
        <v>McNutt Jeffrey</v>
      </c>
      <c r="E5213" t="s">
        <v>22</v>
      </c>
      <c r="F5213" t="s">
        <v>1260</v>
      </c>
      <c r="G5213" t="s">
        <v>1060</v>
      </c>
      <c r="H5213" t="s">
        <v>1061</v>
      </c>
      <c r="I5213" t="s">
        <v>30</v>
      </c>
      <c r="J5213" t="s">
        <v>19</v>
      </c>
      <c r="K5213" t="str">
        <f>INDEX(Table6[Column1],MATCH(L5213,Table6[Column2]))</f>
        <v>Adults</v>
      </c>
      <c r="L5213">
        <v>45.521681649999998</v>
      </c>
      <c r="M5213" t="str">
        <f>VLOOKUP(L5213,Table1[],2)</f>
        <v>40 - 49</v>
      </c>
      <c r="N5213" t="str">
        <f>INDEX(Table7[Column1],MATCH(O5213,Table7[Column2]))</f>
        <v>Learning Stage</v>
      </c>
      <c r="O5213">
        <v>4.3986905680000001</v>
      </c>
      <c r="P5213" t="str">
        <f>VLOOKUP(O5213,Table13[],2)</f>
        <v>1 - 5</v>
      </c>
      <c r="Q5213" t="str">
        <f>INDEX(Table8[Column1],MATCH(R5213,Table8[Column2]))</f>
        <v>Habitual</v>
      </c>
      <c r="R5213">
        <v>105.7105493</v>
      </c>
      <c r="S5213">
        <f t="shared" si="163"/>
        <v>4.4046062208333332</v>
      </c>
      <c r="T5213" t="s">
        <v>19</v>
      </c>
    </row>
    <row r="5214" spans="1:20" x14ac:dyDescent="0.25">
      <c r="A5214">
        <v>5213</v>
      </c>
      <c r="B5214" t="s">
        <v>4288</v>
      </c>
      <c r="C5214" t="s">
        <v>210</v>
      </c>
      <c r="D5214" t="str">
        <f t="shared" si="162"/>
        <v>Chaidez Kenneth</v>
      </c>
      <c r="E5214" t="s">
        <v>22</v>
      </c>
      <c r="F5214" t="s">
        <v>176</v>
      </c>
      <c r="G5214" t="s">
        <v>17</v>
      </c>
      <c r="H5214" t="s">
        <v>18</v>
      </c>
      <c r="I5214" t="s">
        <v>134</v>
      </c>
      <c r="J5214" t="s">
        <v>19</v>
      </c>
      <c r="K5214" t="str">
        <f>INDEX(Table6[Column1],MATCH(L5214,Table6[Column2]))</f>
        <v>Elders</v>
      </c>
      <c r="L5214">
        <v>51.57693982</v>
      </c>
      <c r="M5214" t="str">
        <f>VLOOKUP(L5214,Table1[],2)</f>
        <v>50 - 59</v>
      </c>
      <c r="N5214" t="str">
        <f>INDEX(Table7[Column1],MATCH(O5214,Table7[Column2]))</f>
        <v>Learning Stage</v>
      </c>
      <c r="O5214">
        <v>5.7756821900000004</v>
      </c>
      <c r="P5214" t="str">
        <f>VLOOKUP(O5214,Table13[],2)</f>
        <v>1 - 5</v>
      </c>
      <c r="Q5214" t="str">
        <f>INDEX(Table8[Column1],MATCH(R5214,Table8[Column2]))</f>
        <v>Maintained</v>
      </c>
      <c r="R5214">
        <v>74.241287940000007</v>
      </c>
      <c r="S5214">
        <f t="shared" si="163"/>
        <v>3.0933869975000001</v>
      </c>
      <c r="T5214" t="s">
        <v>19</v>
      </c>
    </row>
    <row r="5215" spans="1:20" x14ac:dyDescent="0.25">
      <c r="A5215">
        <v>5214</v>
      </c>
      <c r="B5215" t="s">
        <v>4289</v>
      </c>
      <c r="C5215" t="s">
        <v>2539</v>
      </c>
      <c r="D5215" t="str">
        <f t="shared" si="162"/>
        <v>Lindstrom Julia</v>
      </c>
      <c r="E5215" t="s">
        <v>15</v>
      </c>
      <c r="F5215" t="s">
        <v>33</v>
      </c>
      <c r="G5215" t="s">
        <v>17</v>
      </c>
      <c r="H5215" t="s">
        <v>18</v>
      </c>
      <c r="I5215" t="s">
        <v>33</v>
      </c>
      <c r="J5215" t="s">
        <v>19</v>
      </c>
      <c r="K5215" t="str">
        <f>INDEX(Table6[Column1],MATCH(L5215,Table6[Column2]))</f>
        <v>Young Adults</v>
      </c>
      <c r="L5215">
        <v>39.784970399999999</v>
      </c>
      <c r="M5215" t="str">
        <f>VLOOKUP(L5215,Table1[],2)</f>
        <v>30 - 39</v>
      </c>
      <c r="N5215" t="str">
        <f>INDEX(Table7[Column1],MATCH(O5215,Table7[Column2]))</f>
        <v>Learning Stage</v>
      </c>
      <c r="O5215">
        <v>5.0807978819999997</v>
      </c>
      <c r="P5215" t="str">
        <f>VLOOKUP(O5215,Table13[],2)</f>
        <v>1 - 5</v>
      </c>
      <c r="Q5215" t="str">
        <f>INDEX(Table8[Column1],MATCH(R5215,Table8[Column2]))</f>
        <v>Scheduled</v>
      </c>
      <c r="R5215">
        <v>0</v>
      </c>
      <c r="S5215">
        <f t="shared" si="163"/>
        <v>0</v>
      </c>
      <c r="T5215" t="s">
        <v>19</v>
      </c>
    </row>
    <row r="5216" spans="1:20" x14ac:dyDescent="0.25">
      <c r="A5216">
        <v>5215</v>
      </c>
      <c r="B5216" t="s">
        <v>4290</v>
      </c>
      <c r="C5216" t="s">
        <v>559</v>
      </c>
      <c r="D5216" t="str">
        <f t="shared" si="162"/>
        <v>Breuer Ernest</v>
      </c>
      <c r="E5216" t="s">
        <v>22</v>
      </c>
      <c r="F5216" t="s">
        <v>57</v>
      </c>
      <c r="G5216" t="s">
        <v>17</v>
      </c>
      <c r="H5216" t="s">
        <v>18</v>
      </c>
      <c r="I5216" t="s">
        <v>57</v>
      </c>
      <c r="J5216" t="s">
        <v>19</v>
      </c>
      <c r="K5216" t="str">
        <f>INDEX(Table6[Column1],MATCH(L5216,Table6[Column2]))</f>
        <v>Adults</v>
      </c>
      <c r="L5216">
        <v>45.483764489999999</v>
      </c>
      <c r="M5216" t="str">
        <f>VLOOKUP(L5216,Table1[],2)</f>
        <v>40 - 49</v>
      </c>
      <c r="N5216" t="str">
        <f>INDEX(Table7[Column1],MATCH(O5216,Table7[Column2]))</f>
        <v>Fitting in Stage</v>
      </c>
      <c r="O5216">
        <v>6.7208358620000004</v>
      </c>
      <c r="P5216" t="str">
        <f>VLOOKUP(O5216,Table13[],2)</f>
        <v>6 - 10</v>
      </c>
      <c r="Q5216" t="str">
        <f>INDEX(Table8[Column1],MATCH(R5216,Table8[Column2]))</f>
        <v>Maintained</v>
      </c>
      <c r="R5216">
        <v>49.568591099999999</v>
      </c>
      <c r="S5216">
        <f t="shared" si="163"/>
        <v>2.0653579624999998</v>
      </c>
      <c r="T5216" t="s">
        <v>19</v>
      </c>
    </row>
    <row r="5217" spans="1:20" x14ac:dyDescent="0.25">
      <c r="A5217">
        <v>5216</v>
      </c>
      <c r="B5217" t="s">
        <v>2106</v>
      </c>
      <c r="C5217" t="s">
        <v>3517</v>
      </c>
      <c r="D5217" t="str">
        <f t="shared" si="162"/>
        <v>Reed Byron</v>
      </c>
      <c r="E5217" t="s">
        <v>22</v>
      </c>
      <c r="F5217" t="s">
        <v>57</v>
      </c>
      <c r="G5217" t="s">
        <v>820</v>
      </c>
      <c r="H5217" t="s">
        <v>821</v>
      </c>
      <c r="I5217" t="s">
        <v>57</v>
      </c>
      <c r="J5217" t="s">
        <v>19</v>
      </c>
      <c r="K5217" t="str">
        <f>INDEX(Table6[Column1],MATCH(L5217,Table6[Column2]))</f>
        <v>Young Adults</v>
      </c>
      <c r="L5217">
        <v>36.958907109999998</v>
      </c>
      <c r="M5217" t="str">
        <f>VLOOKUP(L5217,Table1[],2)</f>
        <v>30 - 39</v>
      </c>
      <c r="N5217" t="str">
        <f>INDEX(Table7[Column1],MATCH(O5217,Table7[Column2]))</f>
        <v>Fitting in Stage</v>
      </c>
      <c r="O5217">
        <v>7.6841776529999999</v>
      </c>
      <c r="P5217" t="str">
        <f>VLOOKUP(O5217,Table13[],2)</f>
        <v>6 - 10</v>
      </c>
      <c r="Q5217" t="str">
        <f>INDEX(Table8[Column1],MATCH(R5217,Table8[Column2]))</f>
        <v>Scheduled</v>
      </c>
      <c r="R5217">
        <v>27.708992550000001</v>
      </c>
      <c r="S5217">
        <f t="shared" si="163"/>
        <v>1.1545413562500002</v>
      </c>
      <c r="T5217" t="s">
        <v>19</v>
      </c>
    </row>
    <row r="5218" spans="1:20" x14ac:dyDescent="0.25">
      <c r="A5218">
        <v>5217</v>
      </c>
      <c r="B5218" t="s">
        <v>930</v>
      </c>
      <c r="C5218" t="s">
        <v>32</v>
      </c>
      <c r="D5218" t="str">
        <f t="shared" si="162"/>
        <v>Rogers Edward</v>
      </c>
      <c r="E5218" t="s">
        <v>22</v>
      </c>
      <c r="F5218" t="s">
        <v>24</v>
      </c>
      <c r="G5218" t="s">
        <v>17</v>
      </c>
      <c r="H5218" t="s">
        <v>18</v>
      </c>
      <c r="I5218" t="s">
        <v>24</v>
      </c>
      <c r="J5218" t="s">
        <v>19</v>
      </c>
      <c r="K5218" t="str">
        <f>INDEX(Table6[Column1],MATCH(L5218,Table6[Column2]))</f>
        <v>Young Adults</v>
      </c>
      <c r="L5218">
        <v>36.951322949999998</v>
      </c>
      <c r="M5218" t="str">
        <f>VLOOKUP(L5218,Table1[],2)</f>
        <v>30 - 39</v>
      </c>
      <c r="N5218" t="str">
        <f>INDEX(Table7[Column1],MATCH(O5218,Table7[Column2]))</f>
        <v>Learning Stage</v>
      </c>
      <c r="O5218">
        <v>5.9620614310000004</v>
      </c>
      <c r="P5218" t="str">
        <f>VLOOKUP(O5218,Table13[],2)</f>
        <v>1 - 5</v>
      </c>
      <c r="Q5218" t="str">
        <f>INDEX(Table8[Column1],MATCH(R5218,Table8[Column2]))</f>
        <v>Scheduled</v>
      </c>
      <c r="R5218">
        <v>0</v>
      </c>
      <c r="S5218">
        <f t="shared" si="163"/>
        <v>0</v>
      </c>
      <c r="T5218" t="s">
        <v>19</v>
      </c>
    </row>
    <row r="5219" spans="1:20" x14ac:dyDescent="0.25">
      <c r="A5219">
        <v>5218</v>
      </c>
      <c r="B5219" t="s">
        <v>56</v>
      </c>
      <c r="C5219" t="s">
        <v>1100</v>
      </c>
      <c r="D5219" t="str">
        <f t="shared" si="162"/>
        <v>James Lula</v>
      </c>
      <c r="E5219" t="s">
        <v>15</v>
      </c>
      <c r="F5219" t="s">
        <v>788</v>
      </c>
      <c r="G5219" t="s">
        <v>2305</v>
      </c>
      <c r="H5219" t="s">
        <v>1826</v>
      </c>
      <c r="I5219" t="s">
        <v>788</v>
      </c>
      <c r="J5219" t="s">
        <v>19</v>
      </c>
      <c r="K5219" t="str">
        <f>INDEX(Table6[Column1],MATCH(L5219,Table6[Column2]))</f>
        <v>Young Adults</v>
      </c>
      <c r="L5219">
        <v>37.121834919999998</v>
      </c>
      <c r="M5219" t="str">
        <f>VLOOKUP(L5219,Table1[],2)</f>
        <v>30 - 39</v>
      </c>
      <c r="N5219" t="str">
        <f>INDEX(Table7[Column1],MATCH(O5219,Table7[Column2]))</f>
        <v>Learning Stage</v>
      </c>
      <c r="O5219">
        <v>3.7731223470000002</v>
      </c>
      <c r="P5219" t="str">
        <f>VLOOKUP(O5219,Table13[],2)</f>
        <v>1 - 5</v>
      </c>
      <c r="Q5219" t="str">
        <f>INDEX(Table8[Column1],MATCH(R5219,Table8[Column2]))</f>
        <v>Maintained</v>
      </c>
      <c r="R5219">
        <v>60.981100269999999</v>
      </c>
      <c r="S5219">
        <f t="shared" si="163"/>
        <v>2.5408791779166666</v>
      </c>
      <c r="T5219" t="s">
        <v>19</v>
      </c>
    </row>
    <row r="5220" spans="1:20" x14ac:dyDescent="0.25">
      <c r="A5220">
        <v>5219</v>
      </c>
      <c r="B5220" t="s">
        <v>3872</v>
      </c>
      <c r="C5220" t="s">
        <v>1648</v>
      </c>
      <c r="D5220" t="str">
        <f t="shared" si="162"/>
        <v>Schmitz Gail</v>
      </c>
      <c r="E5220" t="s">
        <v>15</v>
      </c>
      <c r="F5220" t="s">
        <v>134</v>
      </c>
      <c r="G5220" t="s">
        <v>17</v>
      </c>
      <c r="H5220" t="s">
        <v>18</v>
      </c>
      <c r="I5220" t="s">
        <v>134</v>
      </c>
      <c r="J5220" t="s">
        <v>19</v>
      </c>
      <c r="K5220" t="str">
        <f>INDEX(Table6[Column1],MATCH(L5220,Table6[Column2]))</f>
        <v>Young Adults</v>
      </c>
      <c r="L5220">
        <v>39.393618269999997</v>
      </c>
      <c r="M5220" t="str">
        <f>VLOOKUP(L5220,Table1[],2)</f>
        <v>30 - 39</v>
      </c>
      <c r="N5220" t="str">
        <f>INDEX(Table7[Column1],MATCH(O5220,Table7[Column2]))</f>
        <v>Learning Stage</v>
      </c>
      <c r="O5220">
        <v>4.990995324</v>
      </c>
      <c r="P5220" t="str">
        <f>VLOOKUP(O5220,Table13[],2)</f>
        <v>1 - 5</v>
      </c>
      <c r="Q5220" t="str">
        <f>INDEX(Table8[Column1],MATCH(R5220,Table8[Column2]))</f>
        <v>Scheduled</v>
      </c>
      <c r="R5220">
        <v>29.948308569999998</v>
      </c>
      <c r="S5220">
        <f t="shared" si="163"/>
        <v>1.2478461904166667</v>
      </c>
      <c r="T5220" t="s">
        <v>19</v>
      </c>
    </row>
    <row r="5221" spans="1:20" x14ac:dyDescent="0.25">
      <c r="A5221">
        <v>5220</v>
      </c>
      <c r="B5221" t="s">
        <v>2571</v>
      </c>
      <c r="C5221" t="s">
        <v>279</v>
      </c>
      <c r="D5221" t="str">
        <f t="shared" si="162"/>
        <v>Fleischer Patricia</v>
      </c>
      <c r="E5221" t="s">
        <v>15</v>
      </c>
      <c r="F5221" t="s">
        <v>33</v>
      </c>
      <c r="G5221" t="s">
        <v>17</v>
      </c>
      <c r="H5221" t="s">
        <v>18</v>
      </c>
      <c r="I5221" t="s">
        <v>33</v>
      </c>
      <c r="J5221" t="s">
        <v>19</v>
      </c>
      <c r="K5221" t="str">
        <f>INDEX(Table6[Column1],MATCH(L5221,Table6[Column2]))</f>
        <v>Adults</v>
      </c>
      <c r="L5221">
        <v>48.173440100000001</v>
      </c>
      <c r="M5221" t="str">
        <f>VLOOKUP(L5221,Table1[],2)</f>
        <v>40 - 49</v>
      </c>
      <c r="N5221" t="str">
        <f>INDEX(Table7[Column1],MATCH(O5221,Table7[Column2]))</f>
        <v>Learning Stage</v>
      </c>
      <c r="O5221">
        <v>3.471676773</v>
      </c>
      <c r="P5221" t="str">
        <f>VLOOKUP(O5221,Table13[],2)</f>
        <v>1 - 5</v>
      </c>
      <c r="Q5221" t="str">
        <f>INDEX(Table8[Column1],MATCH(R5221,Table8[Column2]))</f>
        <v>Excused</v>
      </c>
      <c r="R5221">
        <v>121.670728</v>
      </c>
      <c r="S5221">
        <f t="shared" si="163"/>
        <v>5.0696136666666662</v>
      </c>
      <c r="T5221" t="s">
        <v>19</v>
      </c>
    </row>
    <row r="5222" spans="1:20" x14ac:dyDescent="0.25">
      <c r="A5222">
        <v>5221</v>
      </c>
      <c r="B5222" t="s">
        <v>4291</v>
      </c>
      <c r="C5222" t="s">
        <v>630</v>
      </c>
      <c r="D5222" t="str">
        <f t="shared" si="162"/>
        <v>Proto Richard</v>
      </c>
      <c r="E5222" t="s">
        <v>22</v>
      </c>
      <c r="F5222" t="s">
        <v>30</v>
      </c>
      <c r="G5222" t="s">
        <v>1060</v>
      </c>
      <c r="H5222" t="s">
        <v>1061</v>
      </c>
      <c r="I5222" t="s">
        <v>30</v>
      </c>
      <c r="J5222" t="s">
        <v>19</v>
      </c>
      <c r="K5222" t="str">
        <f>INDEX(Table6[Column1],MATCH(L5222,Table6[Column2]))</f>
        <v>Adults</v>
      </c>
      <c r="L5222">
        <v>41.566318690000003</v>
      </c>
      <c r="M5222" t="str">
        <f>VLOOKUP(L5222,Table1[],2)</f>
        <v>40 - 49</v>
      </c>
      <c r="N5222" t="str">
        <f>INDEX(Table7[Column1],MATCH(O5222,Table7[Column2]))</f>
        <v>Fitting in Stage</v>
      </c>
      <c r="O5222">
        <v>6.4927866840000004</v>
      </c>
      <c r="P5222" t="str">
        <f>VLOOKUP(O5222,Table13[],2)</f>
        <v>6 - 10</v>
      </c>
      <c r="Q5222" t="str">
        <f>INDEX(Table8[Column1],MATCH(R5222,Table8[Column2]))</f>
        <v>Maintained</v>
      </c>
      <c r="R5222">
        <v>53.656146800000002</v>
      </c>
      <c r="S5222">
        <f t="shared" si="163"/>
        <v>2.2356727833333334</v>
      </c>
      <c r="T5222" t="s">
        <v>19</v>
      </c>
    </row>
    <row r="5223" spans="1:20" x14ac:dyDescent="0.25">
      <c r="A5223">
        <v>5222</v>
      </c>
      <c r="B5223" t="s">
        <v>1481</v>
      </c>
      <c r="C5223" t="s">
        <v>180</v>
      </c>
      <c r="D5223" t="str">
        <f t="shared" si="162"/>
        <v>Forsyth Tammy</v>
      </c>
      <c r="E5223" t="s">
        <v>15</v>
      </c>
      <c r="F5223" t="s">
        <v>127</v>
      </c>
      <c r="G5223" t="s">
        <v>17</v>
      </c>
      <c r="H5223" t="s">
        <v>18</v>
      </c>
      <c r="I5223" t="s">
        <v>127</v>
      </c>
      <c r="J5223" t="s">
        <v>19</v>
      </c>
      <c r="K5223" t="str">
        <f>INDEX(Table6[Column1],MATCH(L5223,Table6[Column2]))</f>
        <v>Youth</v>
      </c>
      <c r="L5223">
        <v>27.75922302</v>
      </c>
      <c r="M5223" t="str">
        <f>VLOOKUP(L5223,Table1[],2)</f>
        <v>20 - 29</v>
      </c>
      <c r="N5223" t="str">
        <f>INDEX(Table7[Column1],MATCH(O5223,Table7[Column2]))</f>
        <v>Learning Stage</v>
      </c>
      <c r="O5223">
        <v>2.530149652</v>
      </c>
      <c r="P5223" t="str">
        <f>VLOOKUP(O5223,Table13[],2)</f>
        <v>1 - 5</v>
      </c>
      <c r="Q5223" t="str">
        <f>INDEX(Table8[Column1],MATCH(R5223,Table8[Column2]))</f>
        <v>Scheduled</v>
      </c>
      <c r="R5223">
        <v>0</v>
      </c>
      <c r="S5223">
        <f t="shared" si="163"/>
        <v>0</v>
      </c>
      <c r="T5223" t="s">
        <v>19</v>
      </c>
    </row>
    <row r="5224" spans="1:20" x14ac:dyDescent="0.25">
      <c r="A5224">
        <v>5223</v>
      </c>
      <c r="B5224" t="s">
        <v>4292</v>
      </c>
      <c r="C5224" t="s">
        <v>1100</v>
      </c>
      <c r="D5224" t="str">
        <f t="shared" si="162"/>
        <v>McLean Lula</v>
      </c>
      <c r="E5224" t="s">
        <v>15</v>
      </c>
      <c r="F5224" t="s">
        <v>33</v>
      </c>
      <c r="G5224" t="s">
        <v>17</v>
      </c>
      <c r="H5224" t="s">
        <v>18</v>
      </c>
      <c r="I5224" t="s">
        <v>33</v>
      </c>
      <c r="J5224" t="s">
        <v>19</v>
      </c>
      <c r="K5224" t="str">
        <f>INDEX(Table6[Column1],MATCH(L5224,Table6[Column2]))</f>
        <v>Elders</v>
      </c>
      <c r="L5224">
        <v>54.916327459999998</v>
      </c>
      <c r="M5224" t="str">
        <f>VLOOKUP(L5224,Table1[],2)</f>
        <v>50 - 59</v>
      </c>
      <c r="N5224" t="str">
        <f>INDEX(Table7[Column1],MATCH(O5224,Table7[Column2]))</f>
        <v>Fitting in Stage</v>
      </c>
      <c r="O5224">
        <v>6.0234963580000001</v>
      </c>
      <c r="P5224" t="str">
        <f>VLOOKUP(O5224,Table13[],2)</f>
        <v>6 - 10</v>
      </c>
      <c r="Q5224" t="str">
        <f>INDEX(Table8[Column1],MATCH(R5224,Table8[Column2]))</f>
        <v>Excused</v>
      </c>
      <c r="R5224">
        <v>124.08776020000001</v>
      </c>
      <c r="S5224">
        <f t="shared" si="163"/>
        <v>5.1703233416666663</v>
      </c>
      <c r="T5224" t="s">
        <v>19</v>
      </c>
    </row>
    <row r="5225" spans="1:20" x14ac:dyDescent="0.25">
      <c r="A5225">
        <v>5224</v>
      </c>
      <c r="B5225" t="s">
        <v>1439</v>
      </c>
      <c r="C5225" t="s">
        <v>2448</v>
      </c>
      <c r="D5225" t="str">
        <f t="shared" si="162"/>
        <v>Carpenter Jon</v>
      </c>
      <c r="E5225" t="s">
        <v>22</v>
      </c>
      <c r="F5225" t="s">
        <v>157</v>
      </c>
      <c r="G5225" t="s">
        <v>17</v>
      </c>
      <c r="H5225" t="s">
        <v>18</v>
      </c>
      <c r="I5225" t="s">
        <v>157</v>
      </c>
      <c r="J5225" t="s">
        <v>19</v>
      </c>
      <c r="K5225" t="str">
        <f>INDEX(Table6[Column1],MATCH(L5225,Table6[Column2]))</f>
        <v>Young Adults</v>
      </c>
      <c r="L5225">
        <v>35.604642650000002</v>
      </c>
      <c r="M5225" t="str">
        <f>VLOOKUP(L5225,Table1[],2)</f>
        <v>30 - 39</v>
      </c>
      <c r="N5225" t="str">
        <f>INDEX(Table7[Column1],MATCH(O5225,Table7[Column2]))</f>
        <v>Fitting in Stage</v>
      </c>
      <c r="O5225">
        <v>6.8466418620000002</v>
      </c>
      <c r="P5225" t="str">
        <f>VLOOKUP(O5225,Table13[],2)</f>
        <v>6 - 10</v>
      </c>
      <c r="Q5225" t="str">
        <f>INDEX(Table8[Column1],MATCH(R5225,Table8[Column2]))</f>
        <v>Scheduled</v>
      </c>
      <c r="R5225">
        <v>0</v>
      </c>
      <c r="S5225">
        <f t="shared" si="163"/>
        <v>0</v>
      </c>
      <c r="T5225" t="s">
        <v>19</v>
      </c>
    </row>
    <row r="5226" spans="1:20" x14ac:dyDescent="0.25">
      <c r="A5226">
        <v>5225</v>
      </c>
      <c r="B5226" t="s">
        <v>254</v>
      </c>
      <c r="C5226" t="s">
        <v>56</v>
      </c>
      <c r="D5226" t="str">
        <f t="shared" si="162"/>
        <v>Arnold James</v>
      </c>
      <c r="E5226" t="s">
        <v>22</v>
      </c>
      <c r="F5226" t="s">
        <v>1106</v>
      </c>
      <c r="G5226" t="s">
        <v>17</v>
      </c>
      <c r="H5226" t="s">
        <v>18</v>
      </c>
      <c r="I5226" t="s">
        <v>54</v>
      </c>
      <c r="J5226" t="s">
        <v>19</v>
      </c>
      <c r="K5226" t="str">
        <f>INDEX(Table6[Column1],MATCH(L5226,Table6[Column2]))</f>
        <v>Adults</v>
      </c>
      <c r="L5226">
        <v>43.894736819999999</v>
      </c>
      <c r="M5226" t="str">
        <f>VLOOKUP(L5226,Table1[],2)</f>
        <v>40 - 49</v>
      </c>
      <c r="N5226" t="str">
        <f>INDEX(Table7[Column1],MATCH(O5226,Table7[Column2]))</f>
        <v>Learning Stage</v>
      </c>
      <c r="O5226">
        <v>1.834709562</v>
      </c>
      <c r="P5226" t="str">
        <f>VLOOKUP(O5226,Table13[],2)</f>
        <v>1 - 5</v>
      </c>
      <c r="Q5226" t="str">
        <f>INDEX(Table8[Column1],MATCH(R5226,Table8[Column2]))</f>
        <v>Maintained</v>
      </c>
      <c r="R5226">
        <v>51.49071223</v>
      </c>
      <c r="S5226">
        <f t="shared" si="163"/>
        <v>2.1454463429166668</v>
      </c>
      <c r="T5226" t="s">
        <v>19</v>
      </c>
    </row>
    <row r="5227" spans="1:20" x14ac:dyDescent="0.25">
      <c r="A5227">
        <v>5226</v>
      </c>
      <c r="B5227" t="s">
        <v>723</v>
      </c>
      <c r="C5227" t="s">
        <v>4293</v>
      </c>
      <c r="D5227" t="str">
        <f t="shared" si="162"/>
        <v>Garcia Ruthann</v>
      </c>
      <c r="E5227" t="s">
        <v>15</v>
      </c>
      <c r="F5227" t="s">
        <v>38</v>
      </c>
      <c r="G5227" t="s">
        <v>611</v>
      </c>
      <c r="H5227" t="s">
        <v>612</v>
      </c>
      <c r="I5227" t="s">
        <v>38</v>
      </c>
      <c r="J5227" t="s">
        <v>19</v>
      </c>
      <c r="K5227" t="str">
        <f>INDEX(Table6[Column1],MATCH(L5227,Table6[Column2]))</f>
        <v>Adults</v>
      </c>
      <c r="L5227">
        <v>49.873161029999999</v>
      </c>
      <c r="M5227" t="str">
        <f>VLOOKUP(L5227,Table1[],2)</f>
        <v>40 - 49</v>
      </c>
      <c r="N5227" t="str">
        <f>INDEX(Table7[Column1],MATCH(O5227,Table7[Column2]))</f>
        <v>Learning Stage</v>
      </c>
      <c r="O5227">
        <v>5.3185520290000001</v>
      </c>
      <c r="P5227" t="str">
        <f>VLOOKUP(O5227,Table13[],2)</f>
        <v>1 - 5</v>
      </c>
      <c r="Q5227" t="str">
        <f>INDEX(Table8[Column1],MATCH(R5227,Table8[Column2]))</f>
        <v>Habitual</v>
      </c>
      <c r="R5227">
        <v>80.399193859999997</v>
      </c>
      <c r="S5227">
        <f t="shared" si="163"/>
        <v>3.3499664108333329</v>
      </c>
      <c r="T5227" t="s">
        <v>19</v>
      </c>
    </row>
    <row r="5228" spans="1:20" x14ac:dyDescent="0.25">
      <c r="A5228">
        <v>5227</v>
      </c>
      <c r="B5228" t="s">
        <v>307</v>
      </c>
      <c r="C5228" t="s">
        <v>1662</v>
      </c>
      <c r="D5228" t="str">
        <f t="shared" si="162"/>
        <v>Hall Carolyn</v>
      </c>
      <c r="E5228" t="s">
        <v>15</v>
      </c>
      <c r="F5228" t="s">
        <v>95</v>
      </c>
      <c r="G5228" t="s">
        <v>17</v>
      </c>
      <c r="H5228" t="s">
        <v>18</v>
      </c>
      <c r="I5228" t="s">
        <v>87</v>
      </c>
      <c r="J5228" t="s">
        <v>19</v>
      </c>
      <c r="K5228" t="str">
        <f>INDEX(Table6[Column1],MATCH(L5228,Table6[Column2]))</f>
        <v>Adults</v>
      </c>
      <c r="L5228">
        <v>41.634977419999998</v>
      </c>
      <c r="M5228" t="str">
        <f>VLOOKUP(L5228,Table1[],2)</f>
        <v>40 - 49</v>
      </c>
      <c r="N5228" t="str">
        <f>INDEX(Table7[Column1],MATCH(O5228,Table7[Column2]))</f>
        <v>Fitting in Stage</v>
      </c>
      <c r="O5228">
        <v>6.5982292009999997</v>
      </c>
      <c r="P5228" t="str">
        <f>VLOOKUP(O5228,Table13[],2)</f>
        <v>6 - 10</v>
      </c>
      <c r="Q5228" t="str">
        <f>INDEX(Table8[Column1],MATCH(R5228,Table8[Column2]))</f>
        <v>Habitual</v>
      </c>
      <c r="R5228">
        <v>103.411559</v>
      </c>
      <c r="S5228">
        <f t="shared" si="163"/>
        <v>4.3088149583333335</v>
      </c>
      <c r="T5228" t="s">
        <v>19</v>
      </c>
    </row>
    <row r="5229" spans="1:20" x14ac:dyDescent="0.25">
      <c r="A5229">
        <v>5228</v>
      </c>
      <c r="B5229" t="s">
        <v>4294</v>
      </c>
      <c r="C5229" t="s">
        <v>943</v>
      </c>
      <c r="D5229" t="str">
        <f t="shared" si="162"/>
        <v>Spicer Roger</v>
      </c>
      <c r="E5229" t="s">
        <v>22</v>
      </c>
      <c r="F5229" t="s">
        <v>775</v>
      </c>
      <c r="G5229" t="s">
        <v>2305</v>
      </c>
      <c r="H5229" t="s">
        <v>1826</v>
      </c>
      <c r="I5229" t="s">
        <v>262</v>
      </c>
      <c r="J5229" t="s">
        <v>19</v>
      </c>
      <c r="K5229" t="str">
        <f>INDEX(Table6[Column1],MATCH(L5229,Table6[Column2]))</f>
        <v>Elders</v>
      </c>
      <c r="L5229">
        <v>52.448458100000003</v>
      </c>
      <c r="M5229" t="str">
        <f>VLOOKUP(L5229,Table1[],2)</f>
        <v>50 - 59</v>
      </c>
      <c r="N5229" t="str">
        <f>INDEX(Table7[Column1],MATCH(O5229,Table7[Column2]))</f>
        <v>Learning Stage</v>
      </c>
      <c r="O5229">
        <v>4.9318366720000002</v>
      </c>
      <c r="P5229" t="str">
        <f>VLOOKUP(O5229,Table13[],2)</f>
        <v>1 - 5</v>
      </c>
      <c r="Q5229" t="str">
        <f>INDEX(Table8[Column1],MATCH(R5229,Table8[Column2]))</f>
        <v>Excused</v>
      </c>
      <c r="R5229">
        <v>151.9056382</v>
      </c>
      <c r="S5229">
        <f t="shared" si="163"/>
        <v>6.3294015916666666</v>
      </c>
      <c r="T5229" t="s">
        <v>19</v>
      </c>
    </row>
    <row r="5230" spans="1:20" x14ac:dyDescent="0.25">
      <c r="A5230">
        <v>5229</v>
      </c>
      <c r="B5230" t="s">
        <v>4295</v>
      </c>
      <c r="C5230" t="s">
        <v>144</v>
      </c>
      <c r="D5230" t="str">
        <f t="shared" si="162"/>
        <v>McCracken David</v>
      </c>
      <c r="E5230" t="s">
        <v>22</v>
      </c>
      <c r="F5230" t="s">
        <v>45</v>
      </c>
      <c r="G5230" t="s">
        <v>17</v>
      </c>
      <c r="H5230" t="s">
        <v>18</v>
      </c>
      <c r="I5230" t="s">
        <v>46</v>
      </c>
      <c r="J5230" t="s">
        <v>19</v>
      </c>
      <c r="K5230" t="str">
        <f>INDEX(Table6[Column1],MATCH(L5230,Table6[Column2]))</f>
        <v>Young Adults</v>
      </c>
      <c r="L5230">
        <v>34.425190399999998</v>
      </c>
      <c r="M5230" t="str">
        <f>VLOOKUP(L5230,Table1[],2)</f>
        <v>30 - 39</v>
      </c>
      <c r="N5230" t="str">
        <f>INDEX(Table7[Column1],MATCH(O5230,Table7[Column2]))</f>
        <v>Learning Stage</v>
      </c>
      <c r="O5230">
        <v>1.3254586319999999</v>
      </c>
      <c r="P5230" t="str">
        <f>VLOOKUP(O5230,Table13[],2)</f>
        <v>1 - 5</v>
      </c>
      <c r="Q5230" t="str">
        <f>INDEX(Table8[Column1],MATCH(R5230,Table8[Column2]))</f>
        <v>Scheduled</v>
      </c>
      <c r="R5230">
        <v>29.14747023</v>
      </c>
      <c r="S5230">
        <f t="shared" si="163"/>
        <v>1.2144779262500001</v>
      </c>
      <c r="T5230" t="s">
        <v>19</v>
      </c>
    </row>
    <row r="5231" spans="1:20" x14ac:dyDescent="0.25">
      <c r="A5231">
        <v>5230</v>
      </c>
      <c r="B5231" t="s">
        <v>4296</v>
      </c>
      <c r="C5231" t="s">
        <v>1662</v>
      </c>
      <c r="D5231" t="str">
        <f t="shared" si="162"/>
        <v>Willams Carolyn</v>
      </c>
      <c r="E5231" t="s">
        <v>15</v>
      </c>
      <c r="F5231" t="s">
        <v>84</v>
      </c>
      <c r="G5231" t="s">
        <v>17</v>
      </c>
      <c r="H5231" t="s">
        <v>18</v>
      </c>
      <c r="I5231" t="s">
        <v>84</v>
      </c>
      <c r="J5231" t="s">
        <v>19</v>
      </c>
      <c r="K5231" t="str">
        <f>INDEX(Table6[Column1],MATCH(L5231,Table6[Column2]))</f>
        <v>Youth</v>
      </c>
      <c r="L5231">
        <v>25.578457029999999</v>
      </c>
      <c r="M5231" t="str">
        <f>VLOOKUP(L5231,Table1[],2)</f>
        <v>20 - 29</v>
      </c>
      <c r="N5231" t="str">
        <f>INDEX(Table7[Column1],MATCH(O5231,Table7[Column2]))</f>
        <v>Learning Stage</v>
      </c>
      <c r="O5231">
        <v>4.5427769219999998</v>
      </c>
      <c r="P5231" t="str">
        <f>VLOOKUP(O5231,Table13[],2)</f>
        <v>1 - 5</v>
      </c>
      <c r="Q5231" t="str">
        <f>INDEX(Table8[Column1],MATCH(R5231,Table8[Column2]))</f>
        <v>Scheduled</v>
      </c>
      <c r="R5231">
        <v>0</v>
      </c>
      <c r="S5231">
        <f t="shared" si="163"/>
        <v>0</v>
      </c>
      <c r="T5231" t="s">
        <v>19</v>
      </c>
    </row>
    <row r="5232" spans="1:20" x14ac:dyDescent="0.25">
      <c r="A5232">
        <v>5231</v>
      </c>
      <c r="B5232" t="s">
        <v>34</v>
      </c>
      <c r="C5232" t="s">
        <v>970</v>
      </c>
      <c r="D5232" t="str">
        <f t="shared" si="162"/>
        <v>Jones Claire</v>
      </c>
      <c r="E5232" t="s">
        <v>15</v>
      </c>
      <c r="F5232" t="s">
        <v>189</v>
      </c>
      <c r="G5232" t="s">
        <v>17</v>
      </c>
      <c r="H5232" t="s">
        <v>18</v>
      </c>
      <c r="I5232" t="s">
        <v>46</v>
      </c>
      <c r="J5232" t="s">
        <v>19</v>
      </c>
      <c r="K5232" t="str">
        <f>INDEX(Table6[Column1],MATCH(L5232,Table6[Column2]))</f>
        <v>Young Adults</v>
      </c>
      <c r="L5232">
        <v>34.910767470000003</v>
      </c>
      <c r="M5232" t="str">
        <f>VLOOKUP(L5232,Table1[],2)</f>
        <v>30 - 39</v>
      </c>
      <c r="N5232" t="str">
        <f>INDEX(Table7[Column1],MATCH(O5232,Table7[Column2]))</f>
        <v>Fitting in Stage</v>
      </c>
      <c r="O5232">
        <v>7.3029559370000001</v>
      </c>
      <c r="P5232" t="str">
        <f>VLOOKUP(O5232,Table13[],2)</f>
        <v>6 - 10</v>
      </c>
      <c r="Q5232" t="str">
        <f>INDEX(Table8[Column1],MATCH(R5232,Table8[Column2]))</f>
        <v>Scheduled</v>
      </c>
      <c r="R5232">
        <v>38.725333620000001</v>
      </c>
      <c r="S5232">
        <f t="shared" si="163"/>
        <v>1.6135555675000002</v>
      </c>
      <c r="T5232" t="s">
        <v>19</v>
      </c>
    </row>
    <row r="5233" spans="1:20" x14ac:dyDescent="0.25">
      <c r="A5233">
        <v>5232</v>
      </c>
      <c r="B5233" t="s">
        <v>4297</v>
      </c>
      <c r="C5233" t="s">
        <v>4298</v>
      </c>
      <c r="D5233" t="str">
        <f t="shared" si="162"/>
        <v>Lass Antoine</v>
      </c>
      <c r="E5233" t="s">
        <v>22</v>
      </c>
      <c r="F5233" t="s">
        <v>138</v>
      </c>
      <c r="G5233" t="s">
        <v>820</v>
      </c>
      <c r="H5233" t="s">
        <v>821</v>
      </c>
      <c r="I5233" t="s">
        <v>138</v>
      </c>
      <c r="J5233" t="s">
        <v>19</v>
      </c>
      <c r="K5233" t="str">
        <f>INDEX(Table6[Column1],MATCH(L5233,Table6[Column2]))</f>
        <v>Elders</v>
      </c>
      <c r="L5233">
        <v>50.549675000000001</v>
      </c>
      <c r="M5233" t="str">
        <f>VLOOKUP(L5233,Table1[],2)</f>
        <v>50 - 59</v>
      </c>
      <c r="N5233" t="str">
        <f>INDEX(Table7[Column1],MATCH(O5233,Table7[Column2]))</f>
        <v>Learning Stage</v>
      </c>
      <c r="O5233">
        <v>5.4635831369999996</v>
      </c>
      <c r="P5233" t="str">
        <f>VLOOKUP(O5233,Table13[],2)</f>
        <v>1 - 5</v>
      </c>
      <c r="Q5233" t="str">
        <f>INDEX(Table8[Column1],MATCH(R5233,Table8[Column2]))</f>
        <v>Maintained</v>
      </c>
      <c r="R5233">
        <v>71.095886010000001</v>
      </c>
      <c r="S5233">
        <f t="shared" si="163"/>
        <v>2.9623285837499997</v>
      </c>
      <c r="T5233" t="s">
        <v>19</v>
      </c>
    </row>
    <row r="5234" spans="1:20" x14ac:dyDescent="0.25">
      <c r="A5234">
        <v>5233</v>
      </c>
      <c r="B5234" t="s">
        <v>4299</v>
      </c>
      <c r="C5234" t="s">
        <v>600</v>
      </c>
      <c r="D5234" t="str">
        <f t="shared" si="162"/>
        <v>Deroche Neal</v>
      </c>
      <c r="E5234" t="s">
        <v>22</v>
      </c>
      <c r="F5234" t="s">
        <v>95</v>
      </c>
      <c r="G5234" t="s">
        <v>17</v>
      </c>
      <c r="H5234" t="s">
        <v>18</v>
      </c>
      <c r="I5234" t="s">
        <v>87</v>
      </c>
      <c r="J5234" t="s">
        <v>19</v>
      </c>
      <c r="K5234" t="str">
        <f>INDEX(Table6[Column1],MATCH(L5234,Table6[Column2]))</f>
        <v>Adults</v>
      </c>
      <c r="L5234">
        <v>40.977015100000003</v>
      </c>
      <c r="M5234" t="str">
        <f>VLOOKUP(L5234,Table1[],2)</f>
        <v>40 - 49</v>
      </c>
      <c r="N5234" t="str">
        <f>INDEX(Table7[Column1],MATCH(O5234,Table7[Column2]))</f>
        <v>Learning Stage</v>
      </c>
      <c r="O5234">
        <v>4.2491749179999996</v>
      </c>
      <c r="P5234" t="str">
        <f>VLOOKUP(O5234,Table13[],2)</f>
        <v>1 - 5</v>
      </c>
      <c r="Q5234" t="str">
        <f>INDEX(Table8[Column1],MATCH(R5234,Table8[Column2]))</f>
        <v>Maintained</v>
      </c>
      <c r="R5234">
        <v>51.033528930000003</v>
      </c>
      <c r="S5234">
        <f t="shared" si="163"/>
        <v>2.1263970387500004</v>
      </c>
      <c r="T5234" t="s">
        <v>19</v>
      </c>
    </row>
    <row r="5235" spans="1:20" x14ac:dyDescent="0.25">
      <c r="A5235">
        <v>5234</v>
      </c>
      <c r="B5235" t="s">
        <v>2964</v>
      </c>
      <c r="C5235" t="s">
        <v>3795</v>
      </c>
      <c r="D5235" t="str">
        <f t="shared" si="162"/>
        <v>Greene Samantha</v>
      </c>
      <c r="E5235" t="s">
        <v>15</v>
      </c>
      <c r="F5235" t="s">
        <v>38</v>
      </c>
      <c r="G5235" t="s">
        <v>611</v>
      </c>
      <c r="H5235" t="s">
        <v>612</v>
      </c>
      <c r="I5235" t="s">
        <v>38</v>
      </c>
      <c r="J5235" t="s">
        <v>19</v>
      </c>
      <c r="K5235" t="str">
        <f>INDEX(Table6[Column1],MATCH(L5235,Table6[Column2]))</f>
        <v>Young Adults</v>
      </c>
      <c r="L5235">
        <v>32.756722830000001</v>
      </c>
      <c r="M5235" t="str">
        <f>VLOOKUP(L5235,Table1[],2)</f>
        <v>30 - 39</v>
      </c>
      <c r="N5235" t="str">
        <f>INDEX(Table7[Column1],MATCH(O5235,Table7[Column2]))</f>
        <v>Learning Stage</v>
      </c>
      <c r="O5235">
        <v>5.0716144569999999</v>
      </c>
      <c r="P5235" t="str">
        <f>VLOOKUP(O5235,Table13[],2)</f>
        <v>1 - 5</v>
      </c>
      <c r="Q5235" t="str">
        <f>INDEX(Table8[Column1],MATCH(R5235,Table8[Column2]))</f>
        <v>Scheduled</v>
      </c>
      <c r="R5235">
        <v>0.87691157200000003</v>
      </c>
      <c r="S5235">
        <f t="shared" si="163"/>
        <v>3.653798216666667E-2</v>
      </c>
      <c r="T5235" t="s">
        <v>19</v>
      </c>
    </row>
    <row r="5236" spans="1:20" x14ac:dyDescent="0.25">
      <c r="A5236">
        <v>5235</v>
      </c>
      <c r="B5236" t="s">
        <v>3382</v>
      </c>
      <c r="C5236" t="s">
        <v>863</v>
      </c>
      <c r="D5236" t="str">
        <f t="shared" si="162"/>
        <v>Bonner Gerald</v>
      </c>
      <c r="E5236" t="s">
        <v>22</v>
      </c>
      <c r="F5236" t="s">
        <v>30</v>
      </c>
      <c r="G5236" t="s">
        <v>1060</v>
      </c>
      <c r="H5236" t="s">
        <v>1061</v>
      </c>
      <c r="I5236" t="s">
        <v>30</v>
      </c>
      <c r="J5236" t="s">
        <v>19</v>
      </c>
      <c r="K5236" t="str">
        <f>INDEX(Table6[Column1],MATCH(L5236,Table6[Column2]))</f>
        <v>Adults</v>
      </c>
      <c r="L5236">
        <v>46.721612219999997</v>
      </c>
      <c r="M5236" t="str">
        <f>VLOOKUP(L5236,Table1[],2)</f>
        <v>40 - 49</v>
      </c>
      <c r="N5236" t="str">
        <f>INDEX(Table7[Column1],MATCH(O5236,Table7[Column2]))</f>
        <v>Learning Stage</v>
      </c>
      <c r="O5236">
        <v>2.1150395319999999</v>
      </c>
      <c r="P5236" t="str">
        <f>VLOOKUP(O5236,Table13[],2)</f>
        <v>1 - 5</v>
      </c>
      <c r="Q5236" t="str">
        <f>INDEX(Table8[Column1],MATCH(R5236,Table8[Column2]))</f>
        <v>Habitual</v>
      </c>
      <c r="R5236">
        <v>109.3879884</v>
      </c>
      <c r="S5236">
        <f t="shared" si="163"/>
        <v>4.5578328499999996</v>
      </c>
      <c r="T5236" t="s">
        <v>19</v>
      </c>
    </row>
    <row r="5237" spans="1:20" x14ac:dyDescent="0.25">
      <c r="A5237">
        <v>5236</v>
      </c>
      <c r="B5237" t="s">
        <v>4300</v>
      </c>
      <c r="C5237" t="s">
        <v>2176</v>
      </c>
      <c r="D5237" t="str">
        <f t="shared" si="162"/>
        <v>Lipscomb Antonio</v>
      </c>
      <c r="E5237" t="s">
        <v>22</v>
      </c>
      <c r="F5237" t="s">
        <v>2275</v>
      </c>
      <c r="G5237" t="s">
        <v>820</v>
      </c>
      <c r="H5237" t="s">
        <v>821</v>
      </c>
      <c r="I5237" t="s">
        <v>2275</v>
      </c>
      <c r="J5237" t="s">
        <v>19</v>
      </c>
      <c r="K5237" t="str">
        <f>INDEX(Table6[Column1],MATCH(L5237,Table6[Column2]))</f>
        <v>Adults</v>
      </c>
      <c r="L5237">
        <v>46.286633379999998</v>
      </c>
      <c r="M5237" t="str">
        <f>VLOOKUP(L5237,Table1[],2)</f>
        <v>40 - 49</v>
      </c>
      <c r="N5237" t="str">
        <f>INDEX(Table7[Column1],MATCH(O5237,Table7[Column2]))</f>
        <v>Learning Stage</v>
      </c>
      <c r="O5237">
        <v>5.2859853780000003</v>
      </c>
      <c r="P5237" t="str">
        <f>VLOOKUP(O5237,Table13[],2)</f>
        <v>1 - 5</v>
      </c>
      <c r="Q5237" t="str">
        <f>INDEX(Table8[Column1],MATCH(R5237,Table8[Column2]))</f>
        <v>Scheduled</v>
      </c>
      <c r="R5237">
        <v>8.485317019</v>
      </c>
      <c r="S5237">
        <f t="shared" si="163"/>
        <v>0.35355487579166667</v>
      </c>
      <c r="T5237" t="s">
        <v>19</v>
      </c>
    </row>
    <row r="5238" spans="1:20" x14ac:dyDescent="0.25">
      <c r="A5238">
        <v>5237</v>
      </c>
      <c r="B5238" t="s">
        <v>43</v>
      </c>
      <c r="C5238" t="s">
        <v>374</v>
      </c>
      <c r="D5238" t="str">
        <f t="shared" si="162"/>
        <v>Lee Melinda</v>
      </c>
      <c r="E5238" t="s">
        <v>15</v>
      </c>
      <c r="F5238" t="s">
        <v>27</v>
      </c>
      <c r="G5238" t="s">
        <v>2305</v>
      </c>
      <c r="H5238" t="s">
        <v>1826</v>
      </c>
      <c r="I5238" t="s">
        <v>27</v>
      </c>
      <c r="J5238" t="s">
        <v>19</v>
      </c>
      <c r="K5238" t="str">
        <f>INDEX(Table6[Column1],MATCH(L5238,Table6[Column2]))</f>
        <v>Youth</v>
      </c>
      <c r="L5238">
        <v>22.542025460000001</v>
      </c>
      <c r="M5238" t="str">
        <f>VLOOKUP(L5238,Table1[],2)</f>
        <v>20 - 29</v>
      </c>
      <c r="N5238" t="str">
        <f>INDEX(Table7[Column1],MATCH(O5238,Table7[Column2]))</f>
        <v>Learning Stage</v>
      </c>
      <c r="O5238">
        <v>5.5672875040000003</v>
      </c>
      <c r="P5238" t="str">
        <f>VLOOKUP(O5238,Table13[],2)</f>
        <v>1 - 5</v>
      </c>
      <c r="Q5238" t="str">
        <f>INDEX(Table8[Column1],MATCH(R5238,Table8[Column2]))</f>
        <v>Scheduled</v>
      </c>
      <c r="R5238">
        <v>0</v>
      </c>
      <c r="S5238">
        <f t="shared" si="163"/>
        <v>0</v>
      </c>
      <c r="T5238" t="s">
        <v>19</v>
      </c>
    </row>
    <row r="5239" spans="1:20" x14ac:dyDescent="0.25">
      <c r="A5239">
        <v>5238</v>
      </c>
      <c r="B5239" t="s">
        <v>446</v>
      </c>
      <c r="C5239" t="s">
        <v>210</v>
      </c>
      <c r="D5239" t="str">
        <f t="shared" si="162"/>
        <v>Parker Kenneth</v>
      </c>
      <c r="E5239" t="s">
        <v>22</v>
      </c>
      <c r="F5239" t="s">
        <v>38</v>
      </c>
      <c r="G5239" t="s">
        <v>611</v>
      </c>
      <c r="H5239" t="s">
        <v>612</v>
      </c>
      <c r="I5239" t="s">
        <v>38</v>
      </c>
      <c r="J5239" t="s">
        <v>19</v>
      </c>
      <c r="K5239" t="str">
        <f>INDEX(Table6[Column1],MATCH(L5239,Table6[Column2]))</f>
        <v>Adults</v>
      </c>
      <c r="L5239">
        <v>43.839957689999999</v>
      </c>
      <c r="M5239" t="str">
        <f>VLOOKUP(L5239,Table1[],2)</f>
        <v>40 - 49</v>
      </c>
      <c r="N5239" t="str">
        <f>INDEX(Table7[Column1],MATCH(O5239,Table7[Column2]))</f>
        <v>Learning Stage</v>
      </c>
      <c r="O5239">
        <v>3.3988571950000002</v>
      </c>
      <c r="P5239" t="str">
        <f>VLOOKUP(O5239,Table13[],2)</f>
        <v>1 - 5</v>
      </c>
      <c r="Q5239" t="str">
        <f>INDEX(Table8[Column1],MATCH(R5239,Table8[Column2]))</f>
        <v>Maintained</v>
      </c>
      <c r="R5239">
        <v>43.34724619</v>
      </c>
      <c r="S5239">
        <f t="shared" si="163"/>
        <v>1.8061352579166665</v>
      </c>
      <c r="T5239" t="s">
        <v>19</v>
      </c>
    </row>
    <row r="5240" spans="1:20" x14ac:dyDescent="0.25">
      <c r="A5240">
        <v>5239</v>
      </c>
      <c r="B5240" t="s">
        <v>4095</v>
      </c>
      <c r="C5240" t="s">
        <v>2015</v>
      </c>
      <c r="D5240" t="str">
        <f t="shared" si="162"/>
        <v>Ewing Lois</v>
      </c>
      <c r="E5240" t="s">
        <v>15</v>
      </c>
      <c r="F5240" t="s">
        <v>127</v>
      </c>
      <c r="G5240" t="s">
        <v>17</v>
      </c>
      <c r="H5240" t="s">
        <v>18</v>
      </c>
      <c r="I5240" t="s">
        <v>127</v>
      </c>
      <c r="J5240" t="s">
        <v>19</v>
      </c>
      <c r="K5240" t="str">
        <f>INDEX(Table6[Column1],MATCH(L5240,Table6[Column2]))</f>
        <v>Elders</v>
      </c>
      <c r="L5240">
        <v>53.780908150000002</v>
      </c>
      <c r="M5240" t="str">
        <f>VLOOKUP(L5240,Table1[],2)</f>
        <v>50 - 59</v>
      </c>
      <c r="N5240" t="str">
        <f>INDEX(Table7[Column1],MATCH(O5240,Table7[Column2]))</f>
        <v>Learning Stage</v>
      </c>
      <c r="O5240">
        <v>4.0931253950000004</v>
      </c>
      <c r="P5240" t="str">
        <f>VLOOKUP(O5240,Table13[],2)</f>
        <v>1 - 5</v>
      </c>
      <c r="Q5240" t="str">
        <f>INDEX(Table8[Column1],MATCH(R5240,Table8[Column2]))</f>
        <v>Excused</v>
      </c>
      <c r="R5240">
        <v>131.15360000000001</v>
      </c>
      <c r="S5240">
        <f t="shared" si="163"/>
        <v>5.4647333333333332</v>
      </c>
      <c r="T5240" t="s">
        <v>19</v>
      </c>
    </row>
    <row r="5241" spans="1:20" x14ac:dyDescent="0.25">
      <c r="A5241">
        <v>5240</v>
      </c>
      <c r="B5241" t="s">
        <v>3343</v>
      </c>
      <c r="C5241" t="s">
        <v>1052</v>
      </c>
      <c r="D5241" t="str">
        <f t="shared" si="162"/>
        <v>Carlyle Bill</v>
      </c>
      <c r="E5241" t="s">
        <v>22</v>
      </c>
      <c r="F5241" t="s">
        <v>176</v>
      </c>
      <c r="G5241" t="s">
        <v>17</v>
      </c>
      <c r="H5241" t="s">
        <v>18</v>
      </c>
      <c r="I5241" t="s">
        <v>134</v>
      </c>
      <c r="J5241" t="s">
        <v>19</v>
      </c>
      <c r="K5241" t="str">
        <f>INDEX(Table6[Column1],MATCH(L5241,Table6[Column2]))</f>
        <v>Young Adults</v>
      </c>
      <c r="L5241">
        <v>37.692678469999997</v>
      </c>
      <c r="M5241" t="str">
        <f>VLOOKUP(L5241,Table1[],2)</f>
        <v>30 - 39</v>
      </c>
      <c r="N5241" t="str">
        <f>INDEX(Table7[Column1],MATCH(O5241,Table7[Column2]))</f>
        <v>Learning Stage</v>
      </c>
      <c r="O5241">
        <v>3.279073087</v>
      </c>
      <c r="P5241" t="str">
        <f>VLOOKUP(O5241,Table13[],2)</f>
        <v>1 - 5</v>
      </c>
      <c r="Q5241" t="str">
        <f>INDEX(Table8[Column1],MATCH(R5241,Table8[Column2]))</f>
        <v>Scheduled</v>
      </c>
      <c r="R5241">
        <v>29.06677766</v>
      </c>
      <c r="S5241">
        <f t="shared" si="163"/>
        <v>1.2111157358333333</v>
      </c>
      <c r="T5241" t="s">
        <v>19</v>
      </c>
    </row>
    <row r="5242" spans="1:20" x14ac:dyDescent="0.25">
      <c r="A5242">
        <v>5241</v>
      </c>
      <c r="B5242" t="s">
        <v>1073</v>
      </c>
      <c r="C5242" t="s">
        <v>567</v>
      </c>
      <c r="D5242" t="str">
        <f t="shared" si="162"/>
        <v>Long Tracy</v>
      </c>
      <c r="E5242" t="s">
        <v>15</v>
      </c>
      <c r="F5242" t="s">
        <v>38</v>
      </c>
      <c r="G5242" t="s">
        <v>611</v>
      </c>
      <c r="H5242" t="s">
        <v>612</v>
      </c>
      <c r="I5242" t="s">
        <v>38</v>
      </c>
      <c r="J5242" t="s">
        <v>19</v>
      </c>
      <c r="K5242" t="str">
        <f>INDEX(Table6[Column1],MATCH(L5242,Table6[Column2]))</f>
        <v>Adults</v>
      </c>
      <c r="L5242">
        <v>44.016668060000001</v>
      </c>
      <c r="M5242" t="str">
        <f>VLOOKUP(L5242,Table1[],2)</f>
        <v>40 - 49</v>
      </c>
      <c r="N5242" t="str">
        <f>INDEX(Table7[Column1],MATCH(O5242,Table7[Column2]))</f>
        <v>Learning Stage</v>
      </c>
      <c r="O5242">
        <v>3.5476895270000002</v>
      </c>
      <c r="P5242" t="str">
        <f>VLOOKUP(O5242,Table13[],2)</f>
        <v>1 - 5</v>
      </c>
      <c r="Q5242" t="str">
        <f>INDEX(Table8[Column1],MATCH(R5242,Table8[Column2]))</f>
        <v>Maintained</v>
      </c>
      <c r="R5242">
        <v>78.636753619999993</v>
      </c>
      <c r="S5242">
        <f t="shared" si="163"/>
        <v>3.2765314008333331</v>
      </c>
      <c r="T5242" t="s">
        <v>19</v>
      </c>
    </row>
    <row r="5243" spans="1:20" x14ac:dyDescent="0.25">
      <c r="A5243">
        <v>5242</v>
      </c>
      <c r="B5243" t="s">
        <v>4301</v>
      </c>
      <c r="C5243" t="s">
        <v>56</v>
      </c>
      <c r="D5243" t="str">
        <f t="shared" si="162"/>
        <v>Bischof James</v>
      </c>
      <c r="E5243" t="s">
        <v>22</v>
      </c>
      <c r="F5243" t="s">
        <v>121</v>
      </c>
      <c r="G5243" t="s">
        <v>2724</v>
      </c>
      <c r="H5243" t="s">
        <v>1863</v>
      </c>
      <c r="I5243" t="s">
        <v>121</v>
      </c>
      <c r="J5243" t="s">
        <v>19</v>
      </c>
      <c r="K5243" t="str">
        <f>INDEX(Table6[Column1],MATCH(L5243,Table6[Column2]))</f>
        <v>Elders</v>
      </c>
      <c r="L5243">
        <v>52.478340950000003</v>
      </c>
      <c r="M5243" t="str">
        <f>VLOOKUP(L5243,Table1[],2)</f>
        <v>50 - 59</v>
      </c>
      <c r="N5243" t="str">
        <f>INDEX(Table7[Column1],MATCH(O5243,Table7[Column2]))</f>
        <v>Learning Stage</v>
      </c>
      <c r="O5243">
        <v>4.8131512399999998</v>
      </c>
      <c r="P5243" t="str">
        <f>VLOOKUP(O5243,Table13[],2)</f>
        <v>1 - 5</v>
      </c>
      <c r="Q5243" t="str">
        <f>INDEX(Table8[Column1],MATCH(R5243,Table8[Column2]))</f>
        <v>Habitual</v>
      </c>
      <c r="R5243">
        <v>107.7923578</v>
      </c>
      <c r="S5243">
        <f t="shared" si="163"/>
        <v>4.4913482416666675</v>
      </c>
      <c r="T5243" t="s">
        <v>19</v>
      </c>
    </row>
    <row r="5244" spans="1:20" x14ac:dyDescent="0.25">
      <c r="A5244">
        <v>5243</v>
      </c>
      <c r="B5244" t="s">
        <v>4302</v>
      </c>
      <c r="C5244" t="s">
        <v>2729</v>
      </c>
      <c r="D5244" t="str">
        <f t="shared" si="162"/>
        <v>Lattimore Carlton</v>
      </c>
      <c r="E5244" t="s">
        <v>22</v>
      </c>
      <c r="F5244" t="s">
        <v>30</v>
      </c>
      <c r="G5244" t="s">
        <v>1060</v>
      </c>
      <c r="H5244" t="s">
        <v>1061</v>
      </c>
      <c r="I5244" t="s">
        <v>30</v>
      </c>
      <c r="J5244" t="s">
        <v>19</v>
      </c>
      <c r="K5244" t="str">
        <f>INDEX(Table6[Column1],MATCH(L5244,Table6[Column2]))</f>
        <v>Young Adults</v>
      </c>
      <c r="L5244">
        <v>32.519688410000001</v>
      </c>
      <c r="M5244" t="str">
        <f>VLOOKUP(L5244,Table1[],2)</f>
        <v>30 - 39</v>
      </c>
      <c r="N5244" t="str">
        <f>INDEX(Table7[Column1],MATCH(O5244,Table7[Column2]))</f>
        <v>Learning Stage</v>
      </c>
      <c r="O5244">
        <v>5.4972367139999996</v>
      </c>
      <c r="P5244" t="str">
        <f>VLOOKUP(O5244,Table13[],2)</f>
        <v>1 - 5</v>
      </c>
      <c r="Q5244" t="str">
        <f>INDEX(Table8[Column1],MATCH(R5244,Table8[Column2]))</f>
        <v>Scheduled</v>
      </c>
      <c r="R5244">
        <v>0</v>
      </c>
      <c r="S5244">
        <f t="shared" si="163"/>
        <v>0</v>
      </c>
      <c r="T5244" t="s">
        <v>19</v>
      </c>
    </row>
    <row r="5245" spans="1:20" x14ac:dyDescent="0.25">
      <c r="A5245">
        <v>5244</v>
      </c>
      <c r="B5245" t="s">
        <v>1001</v>
      </c>
      <c r="C5245" t="s">
        <v>1032</v>
      </c>
      <c r="D5245" t="str">
        <f t="shared" si="162"/>
        <v>Stevenson Lonnie</v>
      </c>
      <c r="E5245" t="s">
        <v>22</v>
      </c>
      <c r="F5245" t="s">
        <v>30</v>
      </c>
      <c r="G5245" t="s">
        <v>1060</v>
      </c>
      <c r="H5245" t="s">
        <v>1061</v>
      </c>
      <c r="I5245" t="s">
        <v>30</v>
      </c>
      <c r="J5245" t="s">
        <v>19</v>
      </c>
      <c r="K5245" t="str">
        <f>INDEX(Table6[Column1],MATCH(L5245,Table6[Column2]))</f>
        <v>Adults</v>
      </c>
      <c r="L5245">
        <v>42.543837379999999</v>
      </c>
      <c r="M5245" t="str">
        <f>VLOOKUP(L5245,Table1[],2)</f>
        <v>40 - 49</v>
      </c>
      <c r="N5245" t="str">
        <f>INDEX(Table7[Column1],MATCH(O5245,Table7[Column2]))</f>
        <v>Learning Stage</v>
      </c>
      <c r="O5245">
        <v>4.3330802679999998</v>
      </c>
      <c r="P5245" t="str">
        <f>VLOOKUP(O5245,Table13[],2)</f>
        <v>1 - 5</v>
      </c>
      <c r="Q5245" t="str">
        <f>INDEX(Table8[Column1],MATCH(R5245,Table8[Column2]))</f>
        <v>Scheduled</v>
      </c>
      <c r="R5245">
        <v>9.3321588450000004</v>
      </c>
      <c r="S5245">
        <f t="shared" si="163"/>
        <v>0.38883995187500003</v>
      </c>
      <c r="T5245" t="s">
        <v>19</v>
      </c>
    </row>
    <row r="5246" spans="1:20" x14ac:dyDescent="0.25">
      <c r="A5246">
        <v>5245</v>
      </c>
      <c r="B5246" t="s">
        <v>1058</v>
      </c>
      <c r="C5246" t="s">
        <v>713</v>
      </c>
      <c r="D5246" t="str">
        <f t="shared" si="162"/>
        <v>Cole Angela</v>
      </c>
      <c r="E5246" t="s">
        <v>15</v>
      </c>
      <c r="F5246" t="s">
        <v>87</v>
      </c>
      <c r="G5246" t="s">
        <v>17</v>
      </c>
      <c r="H5246" t="s">
        <v>18</v>
      </c>
      <c r="I5246" t="s">
        <v>87</v>
      </c>
      <c r="J5246" t="s">
        <v>19</v>
      </c>
      <c r="K5246" t="str">
        <f>INDEX(Table6[Column1],MATCH(L5246,Table6[Column2]))</f>
        <v>Young Adults</v>
      </c>
      <c r="L5246">
        <v>33.339714860000001</v>
      </c>
      <c r="M5246" t="str">
        <f>VLOOKUP(L5246,Table1[],2)</f>
        <v>30 - 39</v>
      </c>
      <c r="N5246" t="str">
        <f>INDEX(Table7[Column1],MATCH(O5246,Table7[Column2]))</f>
        <v>Learning Stage</v>
      </c>
      <c r="O5246">
        <v>3.6961320999999998</v>
      </c>
      <c r="P5246" t="str">
        <f>VLOOKUP(O5246,Table13[],2)</f>
        <v>1 - 5</v>
      </c>
      <c r="Q5246" t="str">
        <f>INDEX(Table8[Column1],MATCH(R5246,Table8[Column2]))</f>
        <v>Scheduled</v>
      </c>
      <c r="R5246">
        <v>30.080437119999999</v>
      </c>
      <c r="S5246">
        <f t="shared" si="163"/>
        <v>1.2533515466666667</v>
      </c>
      <c r="T5246" t="s">
        <v>19</v>
      </c>
    </row>
    <row r="5247" spans="1:20" x14ac:dyDescent="0.25">
      <c r="A5247">
        <v>5246</v>
      </c>
      <c r="B5247" t="s">
        <v>4303</v>
      </c>
      <c r="C5247" t="s">
        <v>786</v>
      </c>
      <c r="D5247" t="str">
        <f t="shared" si="162"/>
        <v>Necaise Kent</v>
      </c>
      <c r="E5247" t="s">
        <v>22</v>
      </c>
      <c r="F5247" t="s">
        <v>2705</v>
      </c>
      <c r="G5247" t="s">
        <v>1060</v>
      </c>
      <c r="H5247" t="s">
        <v>1061</v>
      </c>
      <c r="I5247" t="s">
        <v>1472</v>
      </c>
      <c r="J5247" t="s">
        <v>19</v>
      </c>
      <c r="K5247" t="str">
        <f>INDEX(Table6[Column1],MATCH(L5247,Table6[Column2]))</f>
        <v>Young Adults</v>
      </c>
      <c r="L5247">
        <v>39.249195649999997</v>
      </c>
      <c r="M5247" t="str">
        <f>VLOOKUP(L5247,Table1[],2)</f>
        <v>30 - 39</v>
      </c>
      <c r="N5247" t="str">
        <f>INDEX(Table7[Column1],MATCH(O5247,Table7[Column2]))</f>
        <v>Learning Stage</v>
      </c>
      <c r="O5247">
        <v>4.5847630290000003</v>
      </c>
      <c r="P5247" t="str">
        <f>VLOOKUP(O5247,Table13[],2)</f>
        <v>1 - 5</v>
      </c>
      <c r="Q5247" t="str">
        <f>INDEX(Table8[Column1],MATCH(R5247,Table8[Column2]))</f>
        <v>Scheduled</v>
      </c>
      <c r="R5247">
        <v>32.189045479999997</v>
      </c>
      <c r="S5247">
        <f t="shared" si="163"/>
        <v>1.3412102283333334</v>
      </c>
      <c r="T5247" t="s">
        <v>19</v>
      </c>
    </row>
    <row r="5248" spans="1:20" x14ac:dyDescent="0.25">
      <c r="A5248">
        <v>5247</v>
      </c>
      <c r="B5248" t="s">
        <v>253</v>
      </c>
      <c r="C5248" t="s">
        <v>1943</v>
      </c>
      <c r="D5248" t="str">
        <f t="shared" si="162"/>
        <v>Harris Alberta</v>
      </c>
      <c r="E5248" t="s">
        <v>15</v>
      </c>
      <c r="F5248" t="s">
        <v>24</v>
      </c>
      <c r="G5248" t="s">
        <v>17</v>
      </c>
      <c r="H5248" t="s">
        <v>18</v>
      </c>
      <c r="I5248" t="s">
        <v>24</v>
      </c>
      <c r="J5248" t="s">
        <v>19</v>
      </c>
      <c r="K5248" t="str">
        <f>INDEX(Table6[Column1],MATCH(L5248,Table6[Column2]))</f>
        <v>Adults</v>
      </c>
      <c r="L5248">
        <v>47.997452269999997</v>
      </c>
      <c r="M5248" t="str">
        <f>VLOOKUP(L5248,Table1[],2)</f>
        <v>40 - 49</v>
      </c>
      <c r="N5248" t="str">
        <f>INDEX(Table7[Column1],MATCH(O5248,Table7[Column2]))</f>
        <v>Learning Stage</v>
      </c>
      <c r="O5248">
        <v>5.4673372589999998</v>
      </c>
      <c r="P5248" t="str">
        <f>VLOOKUP(O5248,Table13[],2)</f>
        <v>1 - 5</v>
      </c>
      <c r="Q5248" t="str">
        <f>INDEX(Table8[Column1],MATCH(R5248,Table8[Column2]))</f>
        <v>Maintained</v>
      </c>
      <c r="R5248">
        <v>78.094951589999994</v>
      </c>
      <c r="S5248">
        <f t="shared" si="163"/>
        <v>3.25395631625</v>
      </c>
      <c r="T5248" t="s">
        <v>19</v>
      </c>
    </row>
    <row r="5249" spans="1:20" x14ac:dyDescent="0.25">
      <c r="A5249">
        <v>5248</v>
      </c>
      <c r="B5249" t="s">
        <v>4294</v>
      </c>
      <c r="C5249" t="s">
        <v>3875</v>
      </c>
      <c r="D5249" t="str">
        <f t="shared" si="162"/>
        <v>Spicer Clayton</v>
      </c>
      <c r="E5249" t="s">
        <v>22</v>
      </c>
      <c r="F5249" t="s">
        <v>27</v>
      </c>
      <c r="G5249" t="s">
        <v>2305</v>
      </c>
      <c r="H5249" t="s">
        <v>1826</v>
      </c>
      <c r="I5249" t="s">
        <v>27</v>
      </c>
      <c r="J5249" t="s">
        <v>19</v>
      </c>
      <c r="K5249" t="str">
        <f>INDEX(Table6[Column1],MATCH(L5249,Table6[Column2]))</f>
        <v>Youth</v>
      </c>
      <c r="L5249">
        <v>28.966559279999998</v>
      </c>
      <c r="M5249" t="str">
        <f>VLOOKUP(L5249,Table1[],2)</f>
        <v>20 - 29</v>
      </c>
      <c r="N5249" t="str">
        <f>INDEX(Table7[Column1],MATCH(O5249,Table7[Column2]))</f>
        <v>Learning Stage</v>
      </c>
      <c r="O5249">
        <v>3.894142956</v>
      </c>
      <c r="P5249" t="str">
        <f>VLOOKUP(O5249,Table13[],2)</f>
        <v>1 - 5</v>
      </c>
      <c r="Q5249" t="str">
        <f>INDEX(Table8[Column1],MATCH(R5249,Table8[Column2]))</f>
        <v>Scheduled</v>
      </c>
      <c r="R5249">
        <v>0</v>
      </c>
      <c r="S5249">
        <f t="shared" si="163"/>
        <v>0</v>
      </c>
      <c r="T5249" t="s">
        <v>19</v>
      </c>
    </row>
    <row r="5250" spans="1:20" x14ac:dyDescent="0.25">
      <c r="A5250">
        <v>5249</v>
      </c>
      <c r="B5250" t="s">
        <v>3105</v>
      </c>
      <c r="C5250" t="s">
        <v>52</v>
      </c>
      <c r="D5250" t="str">
        <f t="shared" si="162"/>
        <v>Lam John</v>
      </c>
      <c r="E5250" t="s">
        <v>22</v>
      </c>
      <c r="F5250" t="s">
        <v>235</v>
      </c>
      <c r="G5250" t="s">
        <v>1060</v>
      </c>
      <c r="H5250" t="s">
        <v>1061</v>
      </c>
      <c r="I5250" t="s">
        <v>235</v>
      </c>
      <c r="J5250" t="s">
        <v>19</v>
      </c>
      <c r="K5250" t="str">
        <f>INDEX(Table6[Column1],MATCH(L5250,Table6[Column2]))</f>
        <v>Adults</v>
      </c>
      <c r="L5250">
        <v>40.704314089999997</v>
      </c>
      <c r="M5250" t="str">
        <f>VLOOKUP(L5250,Table1[],2)</f>
        <v>40 - 49</v>
      </c>
      <c r="N5250" t="str">
        <f>INDEX(Table7[Column1],MATCH(O5250,Table7[Column2]))</f>
        <v>Learning Stage</v>
      </c>
      <c r="O5250">
        <v>2.4220809120000002</v>
      </c>
      <c r="P5250" t="str">
        <f>VLOOKUP(O5250,Table13[],2)</f>
        <v>1 - 5</v>
      </c>
      <c r="Q5250" t="str">
        <f>INDEX(Table8[Column1],MATCH(R5250,Table8[Column2]))</f>
        <v>Maintained</v>
      </c>
      <c r="R5250">
        <v>49.327743249999997</v>
      </c>
      <c r="S5250">
        <f t="shared" si="163"/>
        <v>2.0553226354166667</v>
      </c>
      <c r="T5250" t="s">
        <v>19</v>
      </c>
    </row>
    <row r="5251" spans="1:20" x14ac:dyDescent="0.25">
      <c r="A5251">
        <v>5250</v>
      </c>
      <c r="B5251" t="s">
        <v>643</v>
      </c>
      <c r="C5251" t="s">
        <v>492</v>
      </c>
      <c r="D5251" t="str">
        <f t="shared" ref="D5251:D5314" si="164">CONCATENATE(B5251, " ",C5251)</f>
        <v>Franklin Raymond</v>
      </c>
      <c r="E5251" t="s">
        <v>22</v>
      </c>
      <c r="F5251" t="s">
        <v>27</v>
      </c>
      <c r="G5251" t="s">
        <v>2305</v>
      </c>
      <c r="H5251" t="s">
        <v>1826</v>
      </c>
      <c r="I5251" t="s">
        <v>27</v>
      </c>
      <c r="J5251" t="s">
        <v>19</v>
      </c>
      <c r="K5251" t="str">
        <f>INDEX(Table6[Column1],MATCH(L5251,Table6[Column2]))</f>
        <v>Adults</v>
      </c>
      <c r="L5251">
        <v>45.552922150000001</v>
      </c>
      <c r="M5251" t="str">
        <f>VLOOKUP(L5251,Table1[],2)</f>
        <v>40 - 49</v>
      </c>
      <c r="N5251" t="str">
        <f>INDEX(Table7[Column1],MATCH(O5251,Table7[Column2]))</f>
        <v>Learning Stage</v>
      </c>
      <c r="O5251">
        <v>5.3551951840000003</v>
      </c>
      <c r="P5251" t="str">
        <f>VLOOKUP(O5251,Table13[],2)</f>
        <v>1 - 5</v>
      </c>
      <c r="Q5251" t="str">
        <f>INDEX(Table8[Column1],MATCH(R5251,Table8[Column2]))</f>
        <v>Maintained</v>
      </c>
      <c r="R5251">
        <v>76.566103580000004</v>
      </c>
      <c r="S5251">
        <f t="shared" ref="S5251:S5314" si="165">CONVERT(R5251,"hr","day")</f>
        <v>3.1902543158333336</v>
      </c>
      <c r="T5251" t="s">
        <v>19</v>
      </c>
    </row>
    <row r="5252" spans="1:20" x14ac:dyDescent="0.25">
      <c r="A5252">
        <v>5251</v>
      </c>
      <c r="B5252" t="s">
        <v>4304</v>
      </c>
      <c r="C5252" t="s">
        <v>168</v>
      </c>
      <c r="D5252" t="str">
        <f t="shared" si="164"/>
        <v>Harman Michelle</v>
      </c>
      <c r="E5252" t="s">
        <v>15</v>
      </c>
      <c r="F5252" t="s">
        <v>2674</v>
      </c>
      <c r="G5252" t="s">
        <v>2305</v>
      </c>
      <c r="H5252" t="s">
        <v>1826</v>
      </c>
      <c r="I5252" t="s">
        <v>107</v>
      </c>
      <c r="J5252" t="s">
        <v>19</v>
      </c>
      <c r="K5252" t="str">
        <f>INDEX(Table6[Column1],MATCH(L5252,Table6[Column2]))</f>
        <v>Young Adults</v>
      </c>
      <c r="L5252">
        <v>37.15465725</v>
      </c>
      <c r="M5252" t="str">
        <f>VLOOKUP(L5252,Table1[],2)</f>
        <v>30 - 39</v>
      </c>
      <c r="N5252" t="str">
        <f>INDEX(Table7[Column1],MATCH(O5252,Table7[Column2]))</f>
        <v>Fitting in Stage</v>
      </c>
      <c r="O5252">
        <v>6.8807472470000004</v>
      </c>
      <c r="P5252" t="str">
        <f>VLOOKUP(O5252,Table13[],2)</f>
        <v>6 - 10</v>
      </c>
      <c r="Q5252" t="str">
        <f>INDEX(Table8[Column1],MATCH(R5252,Table8[Column2]))</f>
        <v>Maintained</v>
      </c>
      <c r="R5252">
        <v>47.370484089999998</v>
      </c>
      <c r="S5252">
        <f t="shared" si="165"/>
        <v>1.9737701704166664</v>
      </c>
      <c r="T5252" t="s">
        <v>19</v>
      </c>
    </row>
    <row r="5253" spans="1:20" x14ac:dyDescent="0.25">
      <c r="A5253">
        <v>5252</v>
      </c>
      <c r="B5253" t="s">
        <v>577</v>
      </c>
      <c r="C5253" t="s">
        <v>264</v>
      </c>
      <c r="D5253" t="str">
        <f t="shared" si="164"/>
        <v>Weaver Cynthia</v>
      </c>
      <c r="E5253" t="s">
        <v>15</v>
      </c>
      <c r="F5253" t="s">
        <v>107</v>
      </c>
      <c r="G5253" t="s">
        <v>2305</v>
      </c>
      <c r="H5253" t="s">
        <v>1826</v>
      </c>
      <c r="I5253" t="s">
        <v>107</v>
      </c>
      <c r="J5253" t="s">
        <v>19</v>
      </c>
      <c r="K5253" t="str">
        <f>INDEX(Table6[Column1],MATCH(L5253,Table6[Column2]))</f>
        <v>Youth</v>
      </c>
      <c r="L5253">
        <v>26.89344268</v>
      </c>
      <c r="M5253" t="str">
        <f>VLOOKUP(L5253,Table1[],2)</f>
        <v>20 - 29</v>
      </c>
      <c r="N5253" t="str">
        <f>INDEX(Table7[Column1],MATCH(O5253,Table7[Column2]))</f>
        <v>Learning Stage</v>
      </c>
      <c r="O5253">
        <v>4.6234157979999999</v>
      </c>
      <c r="P5253" t="str">
        <f>VLOOKUP(O5253,Table13[],2)</f>
        <v>1 - 5</v>
      </c>
      <c r="Q5253" t="str">
        <f>INDEX(Table8[Column1],MATCH(R5253,Table8[Column2]))</f>
        <v>Maintained</v>
      </c>
      <c r="R5253">
        <v>42.478806130000002</v>
      </c>
      <c r="S5253">
        <f t="shared" si="165"/>
        <v>1.7699502554166668</v>
      </c>
      <c r="T5253" t="s">
        <v>19</v>
      </c>
    </row>
    <row r="5254" spans="1:20" x14ac:dyDescent="0.25">
      <c r="A5254">
        <v>5253</v>
      </c>
      <c r="B5254" t="s">
        <v>2548</v>
      </c>
      <c r="C5254" t="s">
        <v>1520</v>
      </c>
      <c r="D5254" t="str">
        <f t="shared" si="164"/>
        <v>Mack Stuart</v>
      </c>
      <c r="E5254" t="s">
        <v>22</v>
      </c>
      <c r="F5254" t="s">
        <v>169</v>
      </c>
      <c r="G5254" t="s">
        <v>17</v>
      </c>
      <c r="H5254" t="s">
        <v>18</v>
      </c>
      <c r="I5254" t="s">
        <v>169</v>
      </c>
      <c r="J5254" t="s">
        <v>19</v>
      </c>
      <c r="K5254" t="str">
        <f>INDEX(Table6[Column1],MATCH(L5254,Table6[Column2]))</f>
        <v>Elders</v>
      </c>
      <c r="L5254">
        <v>51.691985879999997</v>
      </c>
      <c r="M5254" t="str">
        <f>VLOOKUP(L5254,Table1[],2)</f>
        <v>50 - 59</v>
      </c>
      <c r="N5254" t="str">
        <f>INDEX(Table7[Column1],MATCH(O5254,Table7[Column2]))</f>
        <v>Fitting in Stage</v>
      </c>
      <c r="O5254">
        <v>6.2462491089999999</v>
      </c>
      <c r="P5254" t="str">
        <f>VLOOKUP(O5254,Table13[],2)</f>
        <v>6 - 10</v>
      </c>
      <c r="Q5254" t="str">
        <f>INDEX(Table8[Column1],MATCH(R5254,Table8[Column2]))</f>
        <v>Maintained</v>
      </c>
      <c r="R5254">
        <v>64.43877191</v>
      </c>
      <c r="S5254">
        <f t="shared" si="165"/>
        <v>2.684948829583333</v>
      </c>
      <c r="T5254" t="s">
        <v>19</v>
      </c>
    </row>
    <row r="5255" spans="1:20" x14ac:dyDescent="0.25">
      <c r="A5255">
        <v>5254</v>
      </c>
      <c r="B5255" t="s">
        <v>4305</v>
      </c>
      <c r="C5255" t="s">
        <v>1069</v>
      </c>
      <c r="D5255" t="str">
        <f t="shared" si="164"/>
        <v>Stingley Annie</v>
      </c>
      <c r="E5255" t="s">
        <v>15</v>
      </c>
      <c r="F5255" t="s">
        <v>38</v>
      </c>
      <c r="G5255" t="s">
        <v>611</v>
      </c>
      <c r="H5255" t="s">
        <v>612</v>
      </c>
      <c r="I5255" t="s">
        <v>38</v>
      </c>
      <c r="J5255" t="s">
        <v>19</v>
      </c>
      <c r="K5255" t="str">
        <f>INDEX(Table6[Column1],MATCH(L5255,Table6[Column2]))</f>
        <v>Adults</v>
      </c>
      <c r="L5255">
        <v>42.963684989999997</v>
      </c>
      <c r="M5255" t="str">
        <f>VLOOKUP(L5255,Table1[],2)</f>
        <v>40 - 49</v>
      </c>
      <c r="N5255" t="str">
        <f>INDEX(Table7[Column1],MATCH(O5255,Table7[Column2]))</f>
        <v>Learning Stage</v>
      </c>
      <c r="O5255">
        <v>5.7175708170000004</v>
      </c>
      <c r="P5255" t="str">
        <f>VLOOKUP(O5255,Table13[],2)</f>
        <v>1 - 5</v>
      </c>
      <c r="Q5255" t="str">
        <f>INDEX(Table8[Column1],MATCH(R5255,Table8[Column2]))</f>
        <v>Maintained</v>
      </c>
      <c r="R5255">
        <v>43.17986724</v>
      </c>
      <c r="S5255">
        <f t="shared" si="165"/>
        <v>1.7991611349999999</v>
      </c>
      <c r="T5255" t="s">
        <v>19</v>
      </c>
    </row>
    <row r="5256" spans="1:20" x14ac:dyDescent="0.25">
      <c r="A5256">
        <v>5255</v>
      </c>
      <c r="B5256" t="s">
        <v>1425</v>
      </c>
      <c r="C5256" t="s">
        <v>1063</v>
      </c>
      <c r="D5256" t="str">
        <f t="shared" si="164"/>
        <v>Evans Nathaniel</v>
      </c>
      <c r="E5256" t="s">
        <v>22</v>
      </c>
      <c r="F5256" t="s">
        <v>33</v>
      </c>
      <c r="G5256" t="s">
        <v>17</v>
      </c>
      <c r="H5256" t="s">
        <v>18</v>
      </c>
      <c r="I5256" t="s">
        <v>33</v>
      </c>
      <c r="J5256" t="s">
        <v>19</v>
      </c>
      <c r="K5256" t="str">
        <f>INDEX(Table6[Column1],MATCH(L5256,Table6[Column2]))</f>
        <v>Elders</v>
      </c>
      <c r="L5256">
        <v>57.016155159999997</v>
      </c>
      <c r="M5256" t="str">
        <f>VLOOKUP(L5256,Table1[],2)</f>
        <v>50 - 59</v>
      </c>
      <c r="N5256" t="str">
        <f>INDEX(Table7[Column1],MATCH(O5256,Table7[Column2]))</f>
        <v>Learning Stage</v>
      </c>
      <c r="O5256">
        <v>3.8882902420000001</v>
      </c>
      <c r="P5256" t="str">
        <f>VLOOKUP(O5256,Table13[],2)</f>
        <v>1 - 5</v>
      </c>
      <c r="Q5256" t="str">
        <f>INDEX(Table8[Column1],MATCH(R5256,Table8[Column2]))</f>
        <v>Excused</v>
      </c>
      <c r="R5256">
        <v>157.60394220000001</v>
      </c>
      <c r="S5256">
        <f t="shared" si="165"/>
        <v>6.5668309250000005</v>
      </c>
      <c r="T5256" t="s">
        <v>19</v>
      </c>
    </row>
    <row r="5257" spans="1:20" x14ac:dyDescent="0.25">
      <c r="A5257">
        <v>5256</v>
      </c>
      <c r="B5257" t="s">
        <v>4306</v>
      </c>
      <c r="C5257" t="s">
        <v>791</v>
      </c>
      <c r="D5257" t="str">
        <f t="shared" si="164"/>
        <v>Longoria Sergio</v>
      </c>
      <c r="E5257" t="s">
        <v>22</v>
      </c>
      <c r="F5257" t="s">
        <v>505</v>
      </c>
      <c r="G5257" t="s">
        <v>17</v>
      </c>
      <c r="H5257" t="s">
        <v>18</v>
      </c>
      <c r="I5257" t="s">
        <v>24</v>
      </c>
      <c r="J5257" t="s">
        <v>19</v>
      </c>
      <c r="K5257" t="str">
        <f>INDEX(Table6[Column1],MATCH(L5257,Table6[Column2]))</f>
        <v>Adults</v>
      </c>
      <c r="L5257">
        <v>42.869097920000002</v>
      </c>
      <c r="M5257" t="str">
        <f>VLOOKUP(L5257,Table1[],2)</f>
        <v>40 - 49</v>
      </c>
      <c r="N5257" t="str">
        <f>INDEX(Table7[Column1],MATCH(O5257,Table7[Column2]))</f>
        <v>Learning Stage</v>
      </c>
      <c r="O5257">
        <v>4.203123561</v>
      </c>
      <c r="P5257" t="str">
        <f>VLOOKUP(O5257,Table13[],2)</f>
        <v>1 - 5</v>
      </c>
      <c r="Q5257" t="str">
        <f>INDEX(Table8[Column1],MATCH(R5257,Table8[Column2]))</f>
        <v>Maintained</v>
      </c>
      <c r="R5257">
        <v>67.988241459999998</v>
      </c>
      <c r="S5257">
        <f t="shared" si="165"/>
        <v>2.8328433941666664</v>
      </c>
      <c r="T5257" t="s">
        <v>19</v>
      </c>
    </row>
    <row r="5258" spans="1:20" x14ac:dyDescent="0.25">
      <c r="A5258">
        <v>5257</v>
      </c>
      <c r="B5258" t="s">
        <v>4307</v>
      </c>
      <c r="C5258" t="s">
        <v>401</v>
      </c>
      <c r="D5258" t="str">
        <f t="shared" si="164"/>
        <v>Kroeger Michael</v>
      </c>
      <c r="E5258" t="s">
        <v>22</v>
      </c>
      <c r="F5258" t="s">
        <v>23</v>
      </c>
      <c r="G5258" t="s">
        <v>17</v>
      </c>
      <c r="H5258" t="s">
        <v>18</v>
      </c>
      <c r="I5258" t="s">
        <v>24</v>
      </c>
      <c r="J5258" t="s">
        <v>19</v>
      </c>
      <c r="K5258" t="str">
        <f>INDEX(Table6[Column1],MATCH(L5258,Table6[Column2]))</f>
        <v>Elders</v>
      </c>
      <c r="L5258">
        <v>50.15866338</v>
      </c>
      <c r="M5258" t="str">
        <f>VLOOKUP(L5258,Table1[],2)</f>
        <v>50 - 59</v>
      </c>
      <c r="N5258" t="str">
        <f>INDEX(Table7[Column1],MATCH(O5258,Table7[Column2]))</f>
        <v>Learning Stage</v>
      </c>
      <c r="O5258">
        <v>4.1065567420000004</v>
      </c>
      <c r="P5258" t="str">
        <f>VLOOKUP(O5258,Table13[],2)</f>
        <v>1 - 5</v>
      </c>
      <c r="Q5258" t="str">
        <f>INDEX(Table8[Column1],MATCH(R5258,Table8[Column2]))</f>
        <v>Habitual</v>
      </c>
      <c r="R5258">
        <v>108.690275</v>
      </c>
      <c r="S5258">
        <f t="shared" si="165"/>
        <v>4.5287614583333333</v>
      </c>
      <c r="T5258" t="s">
        <v>19</v>
      </c>
    </row>
    <row r="5259" spans="1:20" x14ac:dyDescent="0.25">
      <c r="A5259">
        <v>5258</v>
      </c>
      <c r="B5259" t="s">
        <v>2240</v>
      </c>
      <c r="C5259" t="s">
        <v>1279</v>
      </c>
      <c r="D5259" t="str">
        <f t="shared" si="164"/>
        <v>Craft Dustin</v>
      </c>
      <c r="E5259" t="s">
        <v>22</v>
      </c>
      <c r="F5259" t="s">
        <v>828</v>
      </c>
      <c r="G5259" t="s">
        <v>17</v>
      </c>
      <c r="H5259" t="s">
        <v>18</v>
      </c>
      <c r="I5259" t="s">
        <v>24</v>
      </c>
      <c r="J5259" t="s">
        <v>19</v>
      </c>
      <c r="K5259" t="str">
        <f>INDEX(Table6[Column1],MATCH(L5259,Table6[Column2]))</f>
        <v>Young Adults</v>
      </c>
      <c r="L5259">
        <v>37.416427300000002</v>
      </c>
      <c r="M5259" t="str">
        <f>VLOOKUP(L5259,Table1[],2)</f>
        <v>30 - 39</v>
      </c>
      <c r="N5259" t="str">
        <f>INDEX(Table7[Column1],MATCH(O5259,Table7[Column2]))</f>
        <v>Fitting in Stage</v>
      </c>
      <c r="O5259">
        <v>6.1018948489999998</v>
      </c>
      <c r="P5259" t="str">
        <f>VLOOKUP(O5259,Table13[],2)</f>
        <v>6 - 10</v>
      </c>
      <c r="Q5259" t="str">
        <f>INDEX(Table8[Column1],MATCH(R5259,Table8[Column2]))</f>
        <v>Scheduled</v>
      </c>
      <c r="R5259">
        <v>25.65485558</v>
      </c>
      <c r="S5259">
        <f t="shared" si="165"/>
        <v>1.0689523158333334</v>
      </c>
      <c r="T5259" t="s">
        <v>19</v>
      </c>
    </row>
    <row r="5260" spans="1:20" x14ac:dyDescent="0.25">
      <c r="A5260">
        <v>5259</v>
      </c>
      <c r="B5260" t="s">
        <v>4308</v>
      </c>
      <c r="C5260" t="s">
        <v>432</v>
      </c>
      <c r="D5260" t="str">
        <f t="shared" si="164"/>
        <v>Gaskins Norman</v>
      </c>
      <c r="E5260" t="s">
        <v>22</v>
      </c>
      <c r="F5260" t="s">
        <v>33</v>
      </c>
      <c r="G5260" t="s">
        <v>17</v>
      </c>
      <c r="H5260" t="s">
        <v>18</v>
      </c>
      <c r="I5260" t="s">
        <v>33</v>
      </c>
      <c r="J5260" t="s">
        <v>19</v>
      </c>
      <c r="K5260" t="str">
        <f>INDEX(Table6[Column1],MATCH(L5260,Table6[Column2]))</f>
        <v>Young Adults</v>
      </c>
      <c r="L5260">
        <v>37.136356829999997</v>
      </c>
      <c r="M5260" t="str">
        <f>VLOOKUP(L5260,Table1[],2)</f>
        <v>30 - 39</v>
      </c>
      <c r="N5260" t="str">
        <f>INDEX(Table7[Column1],MATCH(O5260,Table7[Column2]))</f>
        <v>Learning Stage</v>
      </c>
      <c r="O5260">
        <v>5.2320264380000001</v>
      </c>
      <c r="P5260" t="str">
        <f>VLOOKUP(O5260,Table13[],2)</f>
        <v>1 - 5</v>
      </c>
      <c r="Q5260" t="str">
        <f>INDEX(Table8[Column1],MATCH(R5260,Table8[Column2]))</f>
        <v>Maintained</v>
      </c>
      <c r="R5260">
        <v>68.335415150000003</v>
      </c>
      <c r="S5260">
        <f t="shared" si="165"/>
        <v>2.8473089645833336</v>
      </c>
      <c r="T5260" t="s">
        <v>19</v>
      </c>
    </row>
    <row r="5261" spans="1:20" x14ac:dyDescent="0.25">
      <c r="A5261">
        <v>5260</v>
      </c>
      <c r="B5261" t="s">
        <v>4035</v>
      </c>
      <c r="C5261" t="s">
        <v>50</v>
      </c>
      <c r="D5261" t="str">
        <f t="shared" si="164"/>
        <v>Howerton Robert</v>
      </c>
      <c r="E5261" t="s">
        <v>22</v>
      </c>
      <c r="F5261" t="s">
        <v>30</v>
      </c>
      <c r="G5261" t="s">
        <v>1060</v>
      </c>
      <c r="H5261" t="s">
        <v>1061</v>
      </c>
      <c r="I5261" t="s">
        <v>30</v>
      </c>
      <c r="J5261" t="s">
        <v>19</v>
      </c>
      <c r="K5261" t="str">
        <f>INDEX(Table6[Column1],MATCH(L5261,Table6[Column2]))</f>
        <v>Young Adults</v>
      </c>
      <c r="L5261">
        <v>30.915963680000001</v>
      </c>
      <c r="M5261" t="str">
        <f>VLOOKUP(L5261,Table1[],2)</f>
        <v>30 - 39</v>
      </c>
      <c r="N5261" t="str">
        <f>INDEX(Table7[Column1],MATCH(O5261,Table7[Column2]))</f>
        <v>Learning Stage</v>
      </c>
      <c r="O5261">
        <v>5.0791617349999996</v>
      </c>
      <c r="P5261" t="str">
        <f>VLOOKUP(O5261,Table13[],2)</f>
        <v>1 - 5</v>
      </c>
      <c r="Q5261" t="str">
        <f>INDEX(Table8[Column1],MATCH(R5261,Table8[Column2]))</f>
        <v>Scheduled</v>
      </c>
      <c r="R5261">
        <v>0</v>
      </c>
      <c r="S5261">
        <f t="shared" si="165"/>
        <v>0</v>
      </c>
      <c r="T5261" t="s">
        <v>19</v>
      </c>
    </row>
    <row r="5262" spans="1:20" x14ac:dyDescent="0.25">
      <c r="A5262">
        <v>5261</v>
      </c>
      <c r="B5262" t="s">
        <v>98</v>
      </c>
      <c r="C5262" t="s">
        <v>149</v>
      </c>
      <c r="D5262" t="str">
        <f t="shared" si="164"/>
        <v>Thompson Charles</v>
      </c>
      <c r="E5262" t="s">
        <v>22</v>
      </c>
      <c r="F5262" t="s">
        <v>407</v>
      </c>
      <c r="G5262" t="s">
        <v>17</v>
      </c>
      <c r="H5262" t="s">
        <v>18</v>
      </c>
      <c r="I5262" t="s">
        <v>407</v>
      </c>
      <c r="J5262" t="s">
        <v>19</v>
      </c>
      <c r="K5262" t="str">
        <f>INDEX(Table6[Column1],MATCH(L5262,Table6[Column2]))</f>
        <v>Adults</v>
      </c>
      <c r="L5262">
        <v>46.916692560000001</v>
      </c>
      <c r="M5262" t="str">
        <f>VLOOKUP(L5262,Table1[],2)</f>
        <v>40 - 49</v>
      </c>
      <c r="N5262" t="str">
        <f>INDEX(Table7[Column1],MATCH(O5262,Table7[Column2]))</f>
        <v>Learning Stage</v>
      </c>
      <c r="O5262">
        <v>5.0892039169999999</v>
      </c>
      <c r="P5262" t="str">
        <f>VLOOKUP(O5262,Table13[],2)</f>
        <v>1 - 5</v>
      </c>
      <c r="Q5262" t="str">
        <f>INDEX(Table8[Column1],MATCH(R5262,Table8[Column2]))</f>
        <v>Maintained</v>
      </c>
      <c r="R5262">
        <v>57.390465669999998</v>
      </c>
      <c r="S5262">
        <f t="shared" si="165"/>
        <v>2.3912694029166666</v>
      </c>
      <c r="T5262" t="s">
        <v>19</v>
      </c>
    </row>
    <row r="5263" spans="1:20" x14ac:dyDescent="0.25">
      <c r="A5263">
        <v>5262</v>
      </c>
      <c r="B5263" t="s">
        <v>4309</v>
      </c>
      <c r="C5263" t="s">
        <v>464</v>
      </c>
      <c r="D5263" t="str">
        <f t="shared" si="164"/>
        <v>Corry Steven</v>
      </c>
      <c r="E5263" t="s">
        <v>22</v>
      </c>
      <c r="F5263" t="s">
        <v>806</v>
      </c>
      <c r="G5263" t="s">
        <v>820</v>
      </c>
      <c r="H5263" t="s">
        <v>821</v>
      </c>
      <c r="I5263" t="s">
        <v>192</v>
      </c>
      <c r="J5263" t="s">
        <v>19</v>
      </c>
      <c r="K5263" t="str">
        <f>INDEX(Table6[Column1],MATCH(L5263,Table6[Column2]))</f>
        <v>Youth</v>
      </c>
      <c r="L5263">
        <v>28.272237489999998</v>
      </c>
      <c r="M5263" t="str">
        <f>VLOOKUP(L5263,Table1[],2)</f>
        <v>20 - 29</v>
      </c>
      <c r="N5263" t="str">
        <f>INDEX(Table7[Column1],MATCH(O5263,Table7[Column2]))</f>
        <v>Learning Stage</v>
      </c>
      <c r="O5263">
        <v>2.3390496650000001</v>
      </c>
      <c r="P5263" t="str">
        <f>VLOOKUP(O5263,Table13[],2)</f>
        <v>1 - 5</v>
      </c>
      <c r="Q5263" t="str">
        <f>INDEX(Table8[Column1],MATCH(R5263,Table8[Column2]))</f>
        <v>Scheduled</v>
      </c>
      <c r="R5263">
        <v>0</v>
      </c>
      <c r="S5263">
        <f t="shared" si="165"/>
        <v>0</v>
      </c>
      <c r="T5263" t="s">
        <v>19</v>
      </c>
    </row>
    <row r="5264" spans="1:20" x14ac:dyDescent="0.25">
      <c r="A5264">
        <v>5263</v>
      </c>
      <c r="B5264" t="s">
        <v>723</v>
      </c>
      <c r="C5264" t="s">
        <v>1532</v>
      </c>
      <c r="D5264" t="str">
        <f t="shared" si="164"/>
        <v>Garcia Laura</v>
      </c>
      <c r="E5264" t="s">
        <v>15</v>
      </c>
      <c r="F5264" t="s">
        <v>1434</v>
      </c>
      <c r="G5264" t="s">
        <v>611</v>
      </c>
      <c r="H5264" t="s">
        <v>612</v>
      </c>
      <c r="I5264" t="s">
        <v>1435</v>
      </c>
      <c r="J5264" t="s">
        <v>19</v>
      </c>
      <c r="K5264" t="str">
        <f>INDEX(Table6[Column1],MATCH(L5264,Table6[Column2]))</f>
        <v>Young Adults</v>
      </c>
      <c r="L5264">
        <v>35.997737549999997</v>
      </c>
      <c r="M5264" t="str">
        <f>VLOOKUP(L5264,Table1[],2)</f>
        <v>30 - 39</v>
      </c>
      <c r="N5264" t="str">
        <f>INDEX(Table7[Column1],MATCH(O5264,Table7[Column2]))</f>
        <v>Learning Stage</v>
      </c>
      <c r="O5264">
        <v>5.0666469489999999</v>
      </c>
      <c r="P5264" t="str">
        <f>VLOOKUP(O5264,Table13[],2)</f>
        <v>1 - 5</v>
      </c>
      <c r="Q5264" t="str">
        <f>INDEX(Table8[Column1],MATCH(R5264,Table8[Column2]))</f>
        <v>Maintained</v>
      </c>
      <c r="R5264">
        <v>54.863578429999997</v>
      </c>
      <c r="S5264">
        <f t="shared" si="165"/>
        <v>2.2859824345833331</v>
      </c>
      <c r="T5264" t="s">
        <v>19</v>
      </c>
    </row>
    <row r="5265" spans="1:20" x14ac:dyDescent="0.25">
      <c r="A5265">
        <v>5264</v>
      </c>
      <c r="B5265" t="s">
        <v>4062</v>
      </c>
      <c r="C5265" t="s">
        <v>4310</v>
      </c>
      <c r="D5265" t="str">
        <f t="shared" si="164"/>
        <v>Towe Mamie</v>
      </c>
      <c r="E5265" t="s">
        <v>15</v>
      </c>
      <c r="F5265" t="s">
        <v>1441</v>
      </c>
      <c r="G5265" t="s">
        <v>1060</v>
      </c>
      <c r="H5265" t="s">
        <v>1061</v>
      </c>
      <c r="I5265" t="s">
        <v>30</v>
      </c>
      <c r="J5265" t="s">
        <v>19</v>
      </c>
      <c r="K5265" t="str">
        <f>INDEX(Table6[Column1],MATCH(L5265,Table6[Column2]))</f>
        <v>Adults</v>
      </c>
      <c r="L5265">
        <v>47.573235500000003</v>
      </c>
      <c r="M5265" t="str">
        <f>VLOOKUP(L5265,Table1[],2)</f>
        <v>40 - 49</v>
      </c>
      <c r="N5265" t="str">
        <f>INDEX(Table7[Column1],MATCH(O5265,Table7[Column2]))</f>
        <v>Learning Stage</v>
      </c>
      <c r="O5265">
        <v>4.0545274029999998</v>
      </c>
      <c r="P5265" t="str">
        <f>VLOOKUP(O5265,Table13[],2)</f>
        <v>1 - 5</v>
      </c>
      <c r="Q5265" t="str">
        <f>INDEX(Table8[Column1],MATCH(R5265,Table8[Column2]))</f>
        <v>Habitual</v>
      </c>
      <c r="R5265">
        <v>83.949230220000004</v>
      </c>
      <c r="S5265">
        <f t="shared" si="165"/>
        <v>3.4978845925000006</v>
      </c>
      <c r="T5265" t="s">
        <v>19</v>
      </c>
    </row>
    <row r="5266" spans="1:20" x14ac:dyDescent="0.25">
      <c r="A5266">
        <v>5265</v>
      </c>
      <c r="B5266" t="s">
        <v>4311</v>
      </c>
      <c r="C5266" t="s">
        <v>2015</v>
      </c>
      <c r="D5266" t="str">
        <f t="shared" si="164"/>
        <v>Stafford Lois</v>
      </c>
      <c r="E5266" t="s">
        <v>15</v>
      </c>
      <c r="F5266" t="s">
        <v>30</v>
      </c>
      <c r="G5266" t="s">
        <v>1060</v>
      </c>
      <c r="H5266" t="s">
        <v>1061</v>
      </c>
      <c r="I5266" t="s">
        <v>30</v>
      </c>
      <c r="J5266" t="s">
        <v>19</v>
      </c>
      <c r="K5266" t="str">
        <f>INDEX(Table6[Column1],MATCH(L5266,Table6[Column2]))</f>
        <v>Young Adults</v>
      </c>
      <c r="L5266">
        <v>32.826214069999999</v>
      </c>
      <c r="M5266" t="str">
        <f>VLOOKUP(L5266,Table1[],2)</f>
        <v>30 - 39</v>
      </c>
      <c r="N5266" t="str">
        <f>INDEX(Table7[Column1],MATCH(O5266,Table7[Column2]))</f>
        <v>Learning Stage</v>
      </c>
      <c r="O5266">
        <v>3.3851370620000001</v>
      </c>
      <c r="P5266" t="str">
        <f>VLOOKUP(O5266,Table13[],2)</f>
        <v>1 - 5</v>
      </c>
      <c r="Q5266" t="str">
        <f>INDEX(Table8[Column1],MATCH(R5266,Table8[Column2]))</f>
        <v>Scheduled</v>
      </c>
      <c r="R5266">
        <v>30.396837040000001</v>
      </c>
      <c r="S5266">
        <f t="shared" si="165"/>
        <v>1.2665348766666666</v>
      </c>
      <c r="T5266" t="s">
        <v>19</v>
      </c>
    </row>
    <row r="5267" spans="1:20" x14ac:dyDescent="0.25">
      <c r="A5267">
        <v>5266</v>
      </c>
      <c r="B5267" t="s">
        <v>4312</v>
      </c>
      <c r="C5267" t="s">
        <v>62</v>
      </c>
      <c r="D5267" t="str">
        <f t="shared" si="164"/>
        <v>Cork Thomas</v>
      </c>
      <c r="E5267" t="s">
        <v>22</v>
      </c>
      <c r="F5267" t="s">
        <v>16</v>
      </c>
      <c r="G5267" t="s">
        <v>611</v>
      </c>
      <c r="H5267" t="s">
        <v>612</v>
      </c>
      <c r="I5267" t="s">
        <v>16</v>
      </c>
      <c r="J5267" t="s">
        <v>19</v>
      </c>
      <c r="K5267" t="str">
        <f>INDEX(Table6[Column1],MATCH(L5267,Table6[Column2]))</f>
        <v>Adults</v>
      </c>
      <c r="L5267">
        <v>45.562604870000001</v>
      </c>
      <c r="M5267" t="str">
        <f>VLOOKUP(L5267,Table1[],2)</f>
        <v>40 - 49</v>
      </c>
      <c r="N5267" t="str">
        <f>INDEX(Table7[Column1],MATCH(O5267,Table7[Column2]))</f>
        <v>Fitting in Stage</v>
      </c>
      <c r="O5267">
        <v>6.0655118989999997</v>
      </c>
      <c r="P5267" t="str">
        <f>VLOOKUP(O5267,Table13[],2)</f>
        <v>6 - 10</v>
      </c>
      <c r="Q5267" t="str">
        <f>INDEX(Table8[Column1],MATCH(R5267,Table8[Column2]))</f>
        <v>Maintained</v>
      </c>
      <c r="R5267">
        <v>46.150466870000002</v>
      </c>
      <c r="S5267">
        <f t="shared" si="165"/>
        <v>1.9229361195833334</v>
      </c>
      <c r="T5267" t="s">
        <v>19</v>
      </c>
    </row>
    <row r="5268" spans="1:20" x14ac:dyDescent="0.25">
      <c r="A5268">
        <v>5267</v>
      </c>
      <c r="B5268" t="s">
        <v>444</v>
      </c>
      <c r="C5268" t="s">
        <v>454</v>
      </c>
      <c r="D5268" t="str">
        <f t="shared" si="164"/>
        <v>Moore Clinton</v>
      </c>
      <c r="E5268" t="s">
        <v>22</v>
      </c>
      <c r="F5268" t="s">
        <v>38</v>
      </c>
      <c r="G5268" t="s">
        <v>611</v>
      </c>
      <c r="H5268" t="s">
        <v>612</v>
      </c>
      <c r="I5268" t="s">
        <v>38</v>
      </c>
      <c r="J5268" t="s">
        <v>19</v>
      </c>
      <c r="K5268" t="str">
        <f>INDEX(Table6[Column1],MATCH(L5268,Table6[Column2]))</f>
        <v>Elders</v>
      </c>
      <c r="L5268">
        <v>53.798793879999998</v>
      </c>
      <c r="M5268" t="str">
        <f>VLOOKUP(L5268,Table1[],2)</f>
        <v>50 - 59</v>
      </c>
      <c r="N5268" t="str">
        <f>INDEX(Table7[Column1],MATCH(O5268,Table7[Column2]))</f>
        <v>Learning Stage</v>
      </c>
      <c r="O5268">
        <v>2.1640560999999998</v>
      </c>
      <c r="P5268" t="str">
        <f>VLOOKUP(O5268,Table13[],2)</f>
        <v>1 - 5</v>
      </c>
      <c r="Q5268" t="str">
        <f>INDEX(Table8[Column1],MATCH(R5268,Table8[Column2]))</f>
        <v>Habitual</v>
      </c>
      <c r="R5268">
        <v>96.299486160000001</v>
      </c>
      <c r="S5268">
        <f t="shared" si="165"/>
        <v>4.0124785900000006</v>
      </c>
      <c r="T5268" t="s">
        <v>19</v>
      </c>
    </row>
    <row r="5269" spans="1:20" x14ac:dyDescent="0.25">
      <c r="A5269">
        <v>5268</v>
      </c>
      <c r="B5269" t="s">
        <v>444</v>
      </c>
      <c r="C5269" t="s">
        <v>823</v>
      </c>
      <c r="D5269" t="str">
        <f t="shared" si="164"/>
        <v>Moore Brittany</v>
      </c>
      <c r="E5269" t="s">
        <v>15</v>
      </c>
      <c r="F5269" t="s">
        <v>16</v>
      </c>
      <c r="G5269" t="s">
        <v>611</v>
      </c>
      <c r="H5269" t="s">
        <v>612</v>
      </c>
      <c r="I5269" t="s">
        <v>16</v>
      </c>
      <c r="J5269" t="s">
        <v>19</v>
      </c>
      <c r="K5269" t="str">
        <f>INDEX(Table6[Column1],MATCH(L5269,Table6[Column2]))</f>
        <v>Young Adults</v>
      </c>
      <c r="L5269">
        <v>30.489225319999999</v>
      </c>
      <c r="M5269" t="str">
        <f>VLOOKUP(L5269,Table1[],2)</f>
        <v>30 - 39</v>
      </c>
      <c r="N5269" t="str">
        <f>INDEX(Table7[Column1],MATCH(O5269,Table7[Column2]))</f>
        <v>Learning Stage</v>
      </c>
      <c r="O5269">
        <v>4.0752525410000002</v>
      </c>
      <c r="P5269" t="str">
        <f>VLOOKUP(O5269,Table13[],2)</f>
        <v>1 - 5</v>
      </c>
      <c r="Q5269" t="str">
        <f>INDEX(Table8[Column1],MATCH(R5269,Table8[Column2]))</f>
        <v>Maintained</v>
      </c>
      <c r="R5269">
        <v>71.800711669999998</v>
      </c>
      <c r="S5269">
        <f t="shared" si="165"/>
        <v>2.9916963195833333</v>
      </c>
      <c r="T5269" t="s">
        <v>19</v>
      </c>
    </row>
    <row r="5270" spans="1:20" x14ac:dyDescent="0.25">
      <c r="A5270">
        <v>5269</v>
      </c>
      <c r="B5270" t="s">
        <v>307</v>
      </c>
      <c r="C5270" t="s">
        <v>4313</v>
      </c>
      <c r="D5270" t="str">
        <f t="shared" si="164"/>
        <v>Hall Roberto</v>
      </c>
      <c r="E5270" t="s">
        <v>22</v>
      </c>
      <c r="F5270" t="s">
        <v>38</v>
      </c>
      <c r="G5270" t="s">
        <v>611</v>
      </c>
      <c r="H5270" t="s">
        <v>612</v>
      </c>
      <c r="I5270" t="s">
        <v>38</v>
      </c>
      <c r="J5270" t="s">
        <v>19</v>
      </c>
      <c r="K5270" t="str">
        <f>INDEX(Table6[Column1],MATCH(L5270,Table6[Column2]))</f>
        <v>Young Adults</v>
      </c>
      <c r="L5270">
        <v>38.388825629999999</v>
      </c>
      <c r="M5270" t="str">
        <f>VLOOKUP(L5270,Table1[],2)</f>
        <v>30 - 39</v>
      </c>
      <c r="N5270" t="str">
        <f>INDEX(Table7[Column1],MATCH(O5270,Table7[Column2]))</f>
        <v>Learning Stage</v>
      </c>
      <c r="O5270">
        <v>1.44070744</v>
      </c>
      <c r="P5270" t="str">
        <f>VLOOKUP(O5270,Table13[],2)</f>
        <v>1 - 5</v>
      </c>
      <c r="Q5270" t="str">
        <f>INDEX(Table8[Column1],MATCH(R5270,Table8[Column2]))</f>
        <v>Scheduled</v>
      </c>
      <c r="R5270">
        <v>39.102815550000003</v>
      </c>
      <c r="S5270">
        <f t="shared" si="165"/>
        <v>1.6292839812500002</v>
      </c>
      <c r="T5270" t="s">
        <v>19</v>
      </c>
    </row>
    <row r="5271" spans="1:20" x14ac:dyDescent="0.25">
      <c r="A5271">
        <v>5270</v>
      </c>
      <c r="B5271" t="s">
        <v>4314</v>
      </c>
      <c r="C5271" t="s">
        <v>687</v>
      </c>
      <c r="D5271" t="str">
        <f t="shared" si="164"/>
        <v>Bonds Samuel</v>
      </c>
      <c r="E5271" t="s">
        <v>22</v>
      </c>
      <c r="F5271" t="s">
        <v>30</v>
      </c>
      <c r="G5271" t="s">
        <v>1060</v>
      </c>
      <c r="H5271" t="s">
        <v>1061</v>
      </c>
      <c r="I5271" t="s">
        <v>30</v>
      </c>
      <c r="J5271" t="s">
        <v>19</v>
      </c>
      <c r="K5271" t="str">
        <f>INDEX(Table6[Column1],MATCH(L5271,Table6[Column2]))</f>
        <v>Elders</v>
      </c>
      <c r="L5271">
        <v>59.656933510000002</v>
      </c>
      <c r="M5271" t="str">
        <f>VLOOKUP(L5271,Table1[],2)</f>
        <v>50 - 59</v>
      </c>
      <c r="N5271" t="str">
        <f>INDEX(Table7[Column1],MATCH(O5271,Table7[Column2]))</f>
        <v>Learning Stage</v>
      </c>
      <c r="O5271">
        <v>4.187710837</v>
      </c>
      <c r="P5271" t="str">
        <f>VLOOKUP(O5271,Table13[],2)</f>
        <v>1 - 5</v>
      </c>
      <c r="Q5271" t="str">
        <f>INDEX(Table8[Column1],MATCH(R5271,Table8[Column2]))</f>
        <v>Habitual</v>
      </c>
      <c r="R5271">
        <v>111.8314596</v>
      </c>
      <c r="S5271">
        <f t="shared" si="165"/>
        <v>4.6596441500000001</v>
      </c>
      <c r="T5271" t="s">
        <v>19</v>
      </c>
    </row>
    <row r="5272" spans="1:20" x14ac:dyDescent="0.25">
      <c r="A5272">
        <v>5271</v>
      </c>
      <c r="B5272" t="s">
        <v>1324</v>
      </c>
      <c r="C5272" t="s">
        <v>210</v>
      </c>
      <c r="D5272" t="str">
        <f t="shared" si="164"/>
        <v>Obrien Kenneth</v>
      </c>
      <c r="E5272" t="s">
        <v>22</v>
      </c>
      <c r="F5272" t="s">
        <v>255</v>
      </c>
      <c r="G5272" t="s">
        <v>2305</v>
      </c>
      <c r="H5272" t="s">
        <v>1826</v>
      </c>
      <c r="I5272" t="s">
        <v>107</v>
      </c>
      <c r="J5272" t="s">
        <v>19</v>
      </c>
      <c r="K5272" t="str">
        <f>INDEX(Table6[Column1],MATCH(L5272,Table6[Column2]))</f>
        <v>Adults</v>
      </c>
      <c r="L5272">
        <v>42.36123018</v>
      </c>
      <c r="M5272" t="str">
        <f>VLOOKUP(L5272,Table1[],2)</f>
        <v>40 - 49</v>
      </c>
      <c r="N5272" t="str">
        <f>INDEX(Table7[Column1],MATCH(O5272,Table7[Column2]))</f>
        <v>Learning Stage</v>
      </c>
      <c r="O5272">
        <v>5.4899503889999997</v>
      </c>
      <c r="P5272" t="str">
        <f>VLOOKUP(O5272,Table13[],2)</f>
        <v>1 - 5</v>
      </c>
      <c r="Q5272" t="str">
        <f>INDEX(Table8[Column1],MATCH(R5272,Table8[Column2]))</f>
        <v>Maintained</v>
      </c>
      <c r="R5272">
        <v>53.06820201</v>
      </c>
      <c r="S5272">
        <f t="shared" si="165"/>
        <v>2.2111750837499997</v>
      </c>
      <c r="T5272" t="s">
        <v>19</v>
      </c>
    </row>
    <row r="5273" spans="1:20" x14ac:dyDescent="0.25">
      <c r="A5273">
        <v>5272</v>
      </c>
      <c r="B5273" t="s">
        <v>4315</v>
      </c>
      <c r="C5273" t="s">
        <v>478</v>
      </c>
      <c r="D5273" t="str">
        <f t="shared" si="164"/>
        <v>Paez Betty</v>
      </c>
      <c r="E5273" t="s">
        <v>15</v>
      </c>
      <c r="F5273" t="s">
        <v>1369</v>
      </c>
      <c r="G5273" t="s">
        <v>17</v>
      </c>
      <c r="H5273" t="s">
        <v>18</v>
      </c>
      <c r="I5273" t="s">
        <v>277</v>
      </c>
      <c r="J5273" t="s">
        <v>19</v>
      </c>
      <c r="K5273" t="str">
        <f>INDEX(Table6[Column1],MATCH(L5273,Table6[Column2]))</f>
        <v>Adults</v>
      </c>
      <c r="L5273">
        <v>40.211966949999997</v>
      </c>
      <c r="M5273" t="str">
        <f>VLOOKUP(L5273,Table1[],2)</f>
        <v>40 - 49</v>
      </c>
      <c r="N5273" t="str">
        <f>INDEX(Table7[Column1],MATCH(O5273,Table7[Column2]))</f>
        <v>Learning Stage</v>
      </c>
      <c r="O5273">
        <v>4.0069641770000004</v>
      </c>
      <c r="P5273" t="str">
        <f>VLOOKUP(O5273,Table13[],2)</f>
        <v>1 - 5</v>
      </c>
      <c r="Q5273" t="str">
        <f>INDEX(Table8[Column1],MATCH(R5273,Table8[Column2]))</f>
        <v>Maintained</v>
      </c>
      <c r="R5273">
        <v>66.310885900000002</v>
      </c>
      <c r="S5273">
        <f t="shared" si="165"/>
        <v>2.7629535791666666</v>
      </c>
      <c r="T5273" t="s">
        <v>19</v>
      </c>
    </row>
    <row r="5274" spans="1:20" x14ac:dyDescent="0.25">
      <c r="A5274">
        <v>5273</v>
      </c>
      <c r="B5274" t="s">
        <v>4316</v>
      </c>
      <c r="C5274" t="s">
        <v>1089</v>
      </c>
      <c r="D5274" t="str">
        <f t="shared" si="164"/>
        <v>Lesniak Rebecca</v>
      </c>
      <c r="E5274" t="s">
        <v>15</v>
      </c>
      <c r="F5274" t="s">
        <v>33</v>
      </c>
      <c r="G5274" t="s">
        <v>17</v>
      </c>
      <c r="H5274" t="s">
        <v>18</v>
      </c>
      <c r="I5274" t="s">
        <v>33</v>
      </c>
      <c r="J5274" t="s">
        <v>19</v>
      </c>
      <c r="K5274" t="str">
        <f>INDEX(Table6[Column1],MATCH(L5274,Table6[Column2]))</f>
        <v>Elders</v>
      </c>
      <c r="L5274">
        <v>57.69941918</v>
      </c>
      <c r="M5274" t="str">
        <f>VLOOKUP(L5274,Table1[],2)</f>
        <v>50 - 59</v>
      </c>
      <c r="N5274" t="str">
        <f>INDEX(Table7[Column1],MATCH(O5274,Table7[Column2]))</f>
        <v>Learning Stage</v>
      </c>
      <c r="O5274">
        <v>5.6876740989999997</v>
      </c>
      <c r="P5274" t="str">
        <f>VLOOKUP(O5274,Table13[],2)</f>
        <v>1 - 5</v>
      </c>
      <c r="Q5274" t="str">
        <f>INDEX(Table8[Column1],MATCH(R5274,Table8[Column2]))</f>
        <v>Unexcused</v>
      </c>
      <c r="R5274">
        <v>172.91367339999999</v>
      </c>
      <c r="S5274">
        <f t="shared" si="165"/>
        <v>7.2047363916666667</v>
      </c>
      <c r="T5274" t="s">
        <v>19</v>
      </c>
    </row>
    <row r="5275" spans="1:20" x14ac:dyDescent="0.25">
      <c r="A5275">
        <v>5274</v>
      </c>
      <c r="B5275" t="s">
        <v>2146</v>
      </c>
      <c r="C5275" t="s">
        <v>779</v>
      </c>
      <c r="D5275" t="str">
        <f t="shared" si="164"/>
        <v>Gray Eric</v>
      </c>
      <c r="E5275" t="s">
        <v>22</v>
      </c>
      <c r="F5275" t="s">
        <v>666</v>
      </c>
      <c r="G5275" t="s">
        <v>17</v>
      </c>
      <c r="H5275" t="s">
        <v>18</v>
      </c>
      <c r="I5275" t="s">
        <v>157</v>
      </c>
      <c r="J5275" t="s">
        <v>19</v>
      </c>
      <c r="K5275" t="str">
        <f>INDEX(Table6[Column1],MATCH(L5275,Table6[Column2]))</f>
        <v>Adults</v>
      </c>
      <c r="L5275">
        <v>40.938167800000002</v>
      </c>
      <c r="M5275" t="str">
        <f>VLOOKUP(L5275,Table1[],2)</f>
        <v>40 - 49</v>
      </c>
      <c r="N5275" t="str">
        <f>INDEX(Table7[Column1],MATCH(O5275,Table7[Column2]))</f>
        <v>Learning Stage</v>
      </c>
      <c r="O5275">
        <v>5.6007436320000004</v>
      </c>
      <c r="P5275" t="str">
        <f>VLOOKUP(O5275,Table13[],2)</f>
        <v>1 - 5</v>
      </c>
      <c r="Q5275" t="str">
        <f>INDEX(Table8[Column1],MATCH(R5275,Table8[Column2]))</f>
        <v>Scheduled</v>
      </c>
      <c r="R5275">
        <v>6.5221895849999996</v>
      </c>
      <c r="S5275">
        <f t="shared" si="165"/>
        <v>0.271757899375</v>
      </c>
      <c r="T5275" t="s">
        <v>19</v>
      </c>
    </row>
    <row r="5276" spans="1:20" x14ac:dyDescent="0.25">
      <c r="A5276">
        <v>5275</v>
      </c>
      <c r="B5276" t="s">
        <v>4317</v>
      </c>
      <c r="C5276" t="s">
        <v>401</v>
      </c>
      <c r="D5276" t="str">
        <f t="shared" si="164"/>
        <v>Mullet Michael</v>
      </c>
      <c r="E5276" t="s">
        <v>22</v>
      </c>
      <c r="F5276" t="s">
        <v>549</v>
      </c>
      <c r="G5276" t="s">
        <v>2305</v>
      </c>
      <c r="H5276" t="s">
        <v>1826</v>
      </c>
      <c r="I5276" t="s">
        <v>107</v>
      </c>
      <c r="J5276" t="s">
        <v>19</v>
      </c>
      <c r="K5276" t="str">
        <f>INDEX(Table6[Column1],MATCH(L5276,Table6[Column2]))</f>
        <v>Young Adults</v>
      </c>
      <c r="L5276">
        <v>38.241927330000003</v>
      </c>
      <c r="M5276" t="str">
        <f>VLOOKUP(L5276,Table1[],2)</f>
        <v>30 - 39</v>
      </c>
      <c r="N5276" t="str">
        <f>INDEX(Table7[Column1],MATCH(O5276,Table7[Column2]))</f>
        <v>Learning Stage</v>
      </c>
      <c r="O5276">
        <v>4.4325599010000003</v>
      </c>
      <c r="P5276" t="str">
        <f>VLOOKUP(O5276,Table13[],2)</f>
        <v>1 - 5</v>
      </c>
      <c r="Q5276" t="str">
        <f>INDEX(Table8[Column1],MATCH(R5276,Table8[Column2]))</f>
        <v>Maintained</v>
      </c>
      <c r="R5276">
        <v>55.04826869</v>
      </c>
      <c r="S5276">
        <f t="shared" si="165"/>
        <v>2.2936778620833334</v>
      </c>
      <c r="T5276" t="s">
        <v>19</v>
      </c>
    </row>
    <row r="5277" spans="1:20" x14ac:dyDescent="0.25">
      <c r="A5277">
        <v>5276</v>
      </c>
      <c r="B5277" t="s">
        <v>2756</v>
      </c>
      <c r="C5277" t="s">
        <v>1570</v>
      </c>
      <c r="D5277" t="str">
        <f t="shared" si="164"/>
        <v>Hack Sheryl</v>
      </c>
      <c r="E5277" t="s">
        <v>15</v>
      </c>
      <c r="F5277" t="s">
        <v>27</v>
      </c>
      <c r="G5277" t="s">
        <v>17</v>
      </c>
      <c r="H5277" t="s">
        <v>18</v>
      </c>
      <c r="I5277" t="s">
        <v>27</v>
      </c>
      <c r="J5277" t="s">
        <v>19</v>
      </c>
      <c r="K5277" t="str">
        <f>INDEX(Table6[Column1],MATCH(L5277,Table6[Column2]))</f>
        <v>Young Adults</v>
      </c>
      <c r="L5277">
        <v>31.72665413</v>
      </c>
      <c r="M5277" t="str">
        <f>VLOOKUP(L5277,Table1[],2)</f>
        <v>30 - 39</v>
      </c>
      <c r="N5277" t="str">
        <f>INDEX(Table7[Column1],MATCH(O5277,Table7[Column2]))</f>
        <v>Learning Stage</v>
      </c>
      <c r="O5277">
        <v>5.914577929</v>
      </c>
      <c r="P5277" t="str">
        <f>VLOOKUP(O5277,Table13[],2)</f>
        <v>1 - 5</v>
      </c>
      <c r="Q5277" t="str">
        <f>INDEX(Table8[Column1],MATCH(R5277,Table8[Column2]))</f>
        <v>Maintained</v>
      </c>
      <c r="R5277">
        <v>79.482013929999994</v>
      </c>
      <c r="S5277">
        <f t="shared" si="165"/>
        <v>3.3117505804166663</v>
      </c>
      <c r="T5277" t="s">
        <v>19</v>
      </c>
    </row>
    <row r="5278" spans="1:20" x14ac:dyDescent="0.25">
      <c r="A5278">
        <v>5277</v>
      </c>
      <c r="B5278" t="s">
        <v>4318</v>
      </c>
      <c r="C5278" t="s">
        <v>4319</v>
      </c>
      <c r="D5278" t="str">
        <f t="shared" si="164"/>
        <v>Orourke Ronda</v>
      </c>
      <c r="E5278" t="s">
        <v>15</v>
      </c>
      <c r="F5278" t="s">
        <v>38</v>
      </c>
      <c r="G5278" t="s">
        <v>611</v>
      </c>
      <c r="H5278" t="s">
        <v>612</v>
      </c>
      <c r="I5278" t="s">
        <v>38</v>
      </c>
      <c r="J5278" t="s">
        <v>19</v>
      </c>
      <c r="K5278" t="str">
        <f>INDEX(Table6[Column1],MATCH(L5278,Table6[Column2]))</f>
        <v>Young Adults</v>
      </c>
      <c r="L5278">
        <v>33.763016329999999</v>
      </c>
      <c r="M5278" t="str">
        <f>VLOOKUP(L5278,Table1[],2)</f>
        <v>30 - 39</v>
      </c>
      <c r="N5278" t="str">
        <f>INDEX(Table7[Column1],MATCH(O5278,Table7[Column2]))</f>
        <v>Learning Stage</v>
      </c>
      <c r="O5278">
        <v>3.0953080709999998</v>
      </c>
      <c r="P5278" t="str">
        <f>VLOOKUP(O5278,Table13[],2)</f>
        <v>1 - 5</v>
      </c>
      <c r="Q5278" t="str">
        <f>INDEX(Table8[Column1],MATCH(R5278,Table8[Column2]))</f>
        <v>Scheduled</v>
      </c>
      <c r="R5278">
        <v>16.92537325</v>
      </c>
      <c r="S5278">
        <f t="shared" si="165"/>
        <v>0.70522388541666658</v>
      </c>
      <c r="T5278" t="s">
        <v>19</v>
      </c>
    </row>
    <row r="5279" spans="1:20" x14ac:dyDescent="0.25">
      <c r="A5279">
        <v>5278</v>
      </c>
      <c r="B5279" t="s">
        <v>1299</v>
      </c>
      <c r="C5279" t="s">
        <v>657</v>
      </c>
      <c r="D5279" t="str">
        <f t="shared" si="164"/>
        <v>Perkins Timothy</v>
      </c>
      <c r="E5279" t="s">
        <v>22</v>
      </c>
      <c r="F5279" t="s">
        <v>30</v>
      </c>
      <c r="G5279" t="s">
        <v>1060</v>
      </c>
      <c r="H5279" t="s">
        <v>1061</v>
      </c>
      <c r="I5279" t="s">
        <v>30</v>
      </c>
      <c r="J5279" t="s">
        <v>19</v>
      </c>
      <c r="K5279" t="str">
        <f>INDEX(Table6[Column1],MATCH(L5279,Table6[Column2]))</f>
        <v>Elders</v>
      </c>
      <c r="L5279">
        <v>53.85452471</v>
      </c>
      <c r="M5279" t="str">
        <f>VLOOKUP(L5279,Table1[],2)</f>
        <v>50 - 59</v>
      </c>
      <c r="N5279" t="str">
        <f>INDEX(Table7[Column1],MATCH(O5279,Table7[Column2]))</f>
        <v>Learning Stage</v>
      </c>
      <c r="O5279">
        <v>4.205073627</v>
      </c>
      <c r="P5279" t="str">
        <f>VLOOKUP(O5279,Table13[],2)</f>
        <v>1 - 5</v>
      </c>
      <c r="Q5279" t="str">
        <f>INDEX(Table8[Column1],MATCH(R5279,Table8[Column2]))</f>
        <v>Excused</v>
      </c>
      <c r="R5279">
        <v>135.34238579999999</v>
      </c>
      <c r="S5279">
        <f t="shared" si="165"/>
        <v>5.6392660749999992</v>
      </c>
      <c r="T5279" t="s">
        <v>19</v>
      </c>
    </row>
    <row r="5280" spans="1:20" x14ac:dyDescent="0.25">
      <c r="A5280">
        <v>5279</v>
      </c>
      <c r="B5280" t="s">
        <v>4320</v>
      </c>
      <c r="C5280" t="s">
        <v>487</v>
      </c>
      <c r="D5280" t="str">
        <f t="shared" si="164"/>
        <v>Deal Melanie</v>
      </c>
      <c r="E5280" t="s">
        <v>15</v>
      </c>
      <c r="F5280" t="s">
        <v>38</v>
      </c>
      <c r="G5280" t="s">
        <v>611</v>
      </c>
      <c r="H5280" t="s">
        <v>612</v>
      </c>
      <c r="I5280" t="s">
        <v>38</v>
      </c>
      <c r="J5280" t="s">
        <v>19</v>
      </c>
      <c r="K5280" t="str">
        <f>INDEX(Table6[Column1],MATCH(L5280,Table6[Column2]))</f>
        <v>Elders</v>
      </c>
      <c r="L5280">
        <v>50.152729149999999</v>
      </c>
      <c r="M5280" t="str">
        <f>VLOOKUP(L5280,Table1[],2)</f>
        <v>50 - 59</v>
      </c>
      <c r="N5280" t="str">
        <f>INDEX(Table7[Column1],MATCH(O5280,Table7[Column2]))</f>
        <v>Learning Stage</v>
      </c>
      <c r="O5280">
        <v>3.2792139320000002</v>
      </c>
      <c r="P5280" t="str">
        <f>VLOOKUP(O5280,Table13[],2)</f>
        <v>1 - 5</v>
      </c>
      <c r="Q5280" t="str">
        <f>INDEX(Table8[Column1],MATCH(R5280,Table8[Column2]))</f>
        <v>Habitual</v>
      </c>
      <c r="R5280">
        <v>84.560585380000006</v>
      </c>
      <c r="S5280">
        <f t="shared" si="165"/>
        <v>3.5233577241666669</v>
      </c>
      <c r="T5280" t="s">
        <v>19</v>
      </c>
    </row>
    <row r="5281" spans="1:20" x14ac:dyDescent="0.25">
      <c r="A5281">
        <v>5280</v>
      </c>
      <c r="B5281" t="s">
        <v>4321</v>
      </c>
      <c r="C5281" t="s">
        <v>314</v>
      </c>
      <c r="D5281" t="str">
        <f t="shared" si="164"/>
        <v>Boner Brian</v>
      </c>
      <c r="E5281" t="s">
        <v>22</v>
      </c>
      <c r="F5281" t="s">
        <v>138</v>
      </c>
      <c r="G5281" t="s">
        <v>820</v>
      </c>
      <c r="H5281" t="s">
        <v>821</v>
      </c>
      <c r="I5281" t="s">
        <v>138</v>
      </c>
      <c r="J5281" t="s">
        <v>19</v>
      </c>
      <c r="K5281" t="str">
        <f>INDEX(Table6[Column1],MATCH(L5281,Table6[Column2]))</f>
        <v>Adults</v>
      </c>
      <c r="L5281">
        <v>45.942335139999997</v>
      </c>
      <c r="M5281" t="str">
        <f>VLOOKUP(L5281,Table1[],2)</f>
        <v>40 - 49</v>
      </c>
      <c r="N5281" t="str">
        <f>INDEX(Table7[Column1],MATCH(O5281,Table7[Column2]))</f>
        <v>Learning Stage</v>
      </c>
      <c r="O5281">
        <v>1.2362776639999999</v>
      </c>
      <c r="P5281" t="str">
        <f>VLOOKUP(O5281,Table13[],2)</f>
        <v>1 - 5</v>
      </c>
      <c r="Q5281" t="str">
        <f>INDEX(Table8[Column1],MATCH(R5281,Table8[Column2]))</f>
        <v>Maintained</v>
      </c>
      <c r="R5281">
        <v>42.551190290000001</v>
      </c>
      <c r="S5281">
        <f t="shared" si="165"/>
        <v>1.7729662620833333</v>
      </c>
      <c r="T5281" t="s">
        <v>19</v>
      </c>
    </row>
    <row r="5282" spans="1:20" x14ac:dyDescent="0.25">
      <c r="A5282">
        <v>5281</v>
      </c>
      <c r="B5282" t="s">
        <v>4322</v>
      </c>
      <c r="C5282" t="s">
        <v>887</v>
      </c>
      <c r="D5282" t="str">
        <f t="shared" si="164"/>
        <v>Grimaldi Nicholas</v>
      </c>
      <c r="E5282" t="s">
        <v>22</v>
      </c>
      <c r="F5282" t="s">
        <v>3277</v>
      </c>
      <c r="G5282" t="s">
        <v>17</v>
      </c>
      <c r="H5282" t="s">
        <v>18</v>
      </c>
      <c r="I5282" t="s">
        <v>54</v>
      </c>
      <c r="J5282" t="s">
        <v>19</v>
      </c>
      <c r="K5282" t="str">
        <f>INDEX(Table6[Column1],MATCH(L5282,Table6[Column2]))</f>
        <v>Adults</v>
      </c>
      <c r="L5282">
        <v>42.860218590000002</v>
      </c>
      <c r="M5282" t="str">
        <f>VLOOKUP(L5282,Table1[],2)</f>
        <v>40 - 49</v>
      </c>
      <c r="N5282" t="str">
        <f>INDEX(Table7[Column1],MATCH(O5282,Table7[Column2]))</f>
        <v>Learning Stage</v>
      </c>
      <c r="O5282">
        <v>1.9050831800000001</v>
      </c>
      <c r="P5282" t="str">
        <f>VLOOKUP(O5282,Table13[],2)</f>
        <v>1 - 5</v>
      </c>
      <c r="Q5282" t="str">
        <f>INDEX(Table8[Column1],MATCH(R5282,Table8[Column2]))</f>
        <v>Maintained</v>
      </c>
      <c r="R5282">
        <v>53.613611290000001</v>
      </c>
      <c r="S5282">
        <f t="shared" si="165"/>
        <v>2.2339004704166667</v>
      </c>
      <c r="T5282" t="s">
        <v>19</v>
      </c>
    </row>
    <row r="5283" spans="1:20" x14ac:dyDescent="0.25">
      <c r="A5283">
        <v>5282</v>
      </c>
      <c r="B5283" t="s">
        <v>479</v>
      </c>
      <c r="C5283" t="s">
        <v>1354</v>
      </c>
      <c r="D5283" t="str">
        <f t="shared" si="164"/>
        <v>Dunn Sara</v>
      </c>
      <c r="E5283" t="s">
        <v>15</v>
      </c>
      <c r="F5283" t="s">
        <v>24</v>
      </c>
      <c r="G5283" t="s">
        <v>17</v>
      </c>
      <c r="H5283" t="s">
        <v>18</v>
      </c>
      <c r="I5283" t="s">
        <v>24</v>
      </c>
      <c r="J5283" t="s">
        <v>19</v>
      </c>
      <c r="K5283" t="str">
        <f>INDEX(Table6[Column1],MATCH(L5283,Table6[Column2]))</f>
        <v>Young Adults</v>
      </c>
      <c r="L5283">
        <v>36.926668370000002</v>
      </c>
      <c r="M5283" t="str">
        <f>VLOOKUP(L5283,Table1[],2)</f>
        <v>30 - 39</v>
      </c>
      <c r="N5283" t="str">
        <f>INDEX(Table7[Column1],MATCH(O5283,Table7[Column2]))</f>
        <v>Fitting in Stage</v>
      </c>
      <c r="O5283">
        <v>6.9310515170000002</v>
      </c>
      <c r="P5283" t="str">
        <f>VLOOKUP(O5283,Table13[],2)</f>
        <v>6 - 10</v>
      </c>
      <c r="Q5283" t="str">
        <f>INDEX(Table8[Column1],MATCH(R5283,Table8[Column2]))</f>
        <v>Scheduled</v>
      </c>
      <c r="R5283">
        <v>37.323224430000003</v>
      </c>
      <c r="S5283">
        <f t="shared" si="165"/>
        <v>1.5551343512500002</v>
      </c>
      <c r="T5283" t="s">
        <v>19</v>
      </c>
    </row>
    <row r="5284" spans="1:20" x14ac:dyDescent="0.25">
      <c r="A5284">
        <v>5283</v>
      </c>
      <c r="B5284" t="s">
        <v>908</v>
      </c>
      <c r="C5284" t="s">
        <v>1450</v>
      </c>
      <c r="D5284" t="str">
        <f t="shared" si="164"/>
        <v>Callahan Miguel</v>
      </c>
      <c r="E5284" t="s">
        <v>22</v>
      </c>
      <c r="F5284" t="s">
        <v>157</v>
      </c>
      <c r="G5284" t="s">
        <v>17</v>
      </c>
      <c r="H5284" t="s">
        <v>18</v>
      </c>
      <c r="I5284" t="s">
        <v>157</v>
      </c>
      <c r="J5284" t="s">
        <v>19</v>
      </c>
      <c r="K5284" t="str">
        <f>INDEX(Table6[Column1],MATCH(L5284,Table6[Column2]))</f>
        <v>Elders</v>
      </c>
      <c r="L5284">
        <v>59.429010310000002</v>
      </c>
      <c r="M5284" t="str">
        <f>VLOOKUP(L5284,Table1[],2)</f>
        <v>50 - 59</v>
      </c>
      <c r="N5284" t="str">
        <f>INDEX(Table7[Column1],MATCH(O5284,Table7[Column2]))</f>
        <v>Learning Stage</v>
      </c>
      <c r="O5284">
        <v>5.6135650500000001</v>
      </c>
      <c r="P5284" t="str">
        <f>VLOOKUP(O5284,Table13[],2)</f>
        <v>1 - 5</v>
      </c>
      <c r="Q5284" t="str">
        <f>INDEX(Table8[Column1],MATCH(R5284,Table8[Column2]))</f>
        <v>Excused</v>
      </c>
      <c r="R5284">
        <v>121.1914572</v>
      </c>
      <c r="S5284">
        <f t="shared" si="165"/>
        <v>5.0496440500000004</v>
      </c>
      <c r="T5284" t="s">
        <v>19</v>
      </c>
    </row>
    <row r="5285" spans="1:20" x14ac:dyDescent="0.25">
      <c r="A5285">
        <v>5284</v>
      </c>
      <c r="B5285" t="s">
        <v>2903</v>
      </c>
      <c r="C5285" t="s">
        <v>571</v>
      </c>
      <c r="D5285" t="str">
        <f t="shared" si="164"/>
        <v>Cline Thelma</v>
      </c>
      <c r="E5285" t="s">
        <v>15</v>
      </c>
      <c r="F5285" t="s">
        <v>213</v>
      </c>
      <c r="G5285" t="s">
        <v>17</v>
      </c>
      <c r="H5285" t="s">
        <v>18</v>
      </c>
      <c r="I5285" t="s">
        <v>54</v>
      </c>
      <c r="J5285" t="s">
        <v>19</v>
      </c>
      <c r="K5285" t="str">
        <f>INDEX(Table6[Column1],MATCH(L5285,Table6[Column2]))</f>
        <v>Young Adults</v>
      </c>
      <c r="L5285">
        <v>39.078433660000002</v>
      </c>
      <c r="M5285" t="str">
        <f>VLOOKUP(L5285,Table1[],2)</f>
        <v>30 - 39</v>
      </c>
      <c r="N5285" t="str">
        <f>INDEX(Table7[Column1],MATCH(O5285,Table7[Column2]))</f>
        <v>Learning Stage</v>
      </c>
      <c r="O5285">
        <v>3.5608968750000001</v>
      </c>
      <c r="P5285" t="str">
        <f>VLOOKUP(O5285,Table13[],2)</f>
        <v>1 - 5</v>
      </c>
      <c r="Q5285" t="str">
        <f>INDEX(Table8[Column1],MATCH(R5285,Table8[Column2]))</f>
        <v>Maintained</v>
      </c>
      <c r="R5285">
        <v>49.676433850000002</v>
      </c>
      <c r="S5285">
        <f t="shared" si="165"/>
        <v>2.0698514104166668</v>
      </c>
      <c r="T5285" t="s">
        <v>19</v>
      </c>
    </row>
    <row r="5286" spans="1:20" x14ac:dyDescent="0.25">
      <c r="A5286">
        <v>5285</v>
      </c>
      <c r="B5286" t="s">
        <v>1519</v>
      </c>
      <c r="C5286" t="s">
        <v>802</v>
      </c>
      <c r="D5286" t="str">
        <f t="shared" si="164"/>
        <v>Fisher Donna</v>
      </c>
      <c r="E5286" t="s">
        <v>15</v>
      </c>
      <c r="F5286" t="s">
        <v>1920</v>
      </c>
      <c r="G5286" t="s">
        <v>17</v>
      </c>
      <c r="H5286" t="s">
        <v>18</v>
      </c>
      <c r="I5286" t="s">
        <v>87</v>
      </c>
      <c r="J5286" t="s">
        <v>19</v>
      </c>
      <c r="K5286" t="str">
        <f>INDEX(Table6[Column1],MATCH(L5286,Table6[Column2]))</f>
        <v>Young Adults</v>
      </c>
      <c r="L5286">
        <v>33.114996609999999</v>
      </c>
      <c r="M5286" t="str">
        <f>VLOOKUP(L5286,Table1[],2)</f>
        <v>30 - 39</v>
      </c>
      <c r="N5286" t="str">
        <f>INDEX(Table7[Column1],MATCH(O5286,Table7[Column2]))</f>
        <v>Learning Stage</v>
      </c>
      <c r="O5286">
        <v>3.9610316550000002</v>
      </c>
      <c r="P5286" t="str">
        <f>VLOOKUP(O5286,Table13[],2)</f>
        <v>1 - 5</v>
      </c>
      <c r="Q5286" t="str">
        <f>INDEX(Table8[Column1],MATCH(R5286,Table8[Column2]))</f>
        <v>Scheduled</v>
      </c>
      <c r="R5286">
        <v>0</v>
      </c>
      <c r="S5286">
        <f t="shared" si="165"/>
        <v>0</v>
      </c>
      <c r="T5286" t="s">
        <v>19</v>
      </c>
    </row>
    <row r="5287" spans="1:20" x14ac:dyDescent="0.25">
      <c r="A5287">
        <v>5286</v>
      </c>
      <c r="B5287" t="s">
        <v>4323</v>
      </c>
      <c r="C5287" t="s">
        <v>1922</v>
      </c>
      <c r="D5287" t="str">
        <f t="shared" si="164"/>
        <v>Rethman Dorothy</v>
      </c>
      <c r="E5287" t="s">
        <v>15</v>
      </c>
      <c r="F5287" t="s">
        <v>192</v>
      </c>
      <c r="G5287" t="s">
        <v>820</v>
      </c>
      <c r="H5287" t="s">
        <v>821</v>
      </c>
      <c r="I5287" t="s">
        <v>192</v>
      </c>
      <c r="J5287" t="s">
        <v>19</v>
      </c>
      <c r="K5287" t="str">
        <f>INDEX(Table6[Column1],MATCH(L5287,Table6[Column2]))</f>
        <v>Young Adults</v>
      </c>
      <c r="L5287">
        <v>35.98842381</v>
      </c>
      <c r="M5287" t="str">
        <f>VLOOKUP(L5287,Table1[],2)</f>
        <v>30 - 39</v>
      </c>
      <c r="N5287" t="str">
        <f>INDEX(Table7[Column1],MATCH(O5287,Table7[Column2]))</f>
        <v>Learning Stage</v>
      </c>
      <c r="O5287">
        <v>2.2400932130000002</v>
      </c>
      <c r="P5287" t="str">
        <f>VLOOKUP(O5287,Table13[],2)</f>
        <v>1 - 5</v>
      </c>
      <c r="Q5287" t="str">
        <f>INDEX(Table8[Column1],MATCH(R5287,Table8[Column2]))</f>
        <v>Scheduled</v>
      </c>
      <c r="R5287">
        <v>14.716532709999999</v>
      </c>
      <c r="S5287">
        <f t="shared" si="165"/>
        <v>0.61318886291666663</v>
      </c>
      <c r="T5287" t="s">
        <v>19</v>
      </c>
    </row>
    <row r="5288" spans="1:20" x14ac:dyDescent="0.25">
      <c r="A5288">
        <v>5287</v>
      </c>
      <c r="B5288" t="s">
        <v>4324</v>
      </c>
      <c r="C5288" t="s">
        <v>1815</v>
      </c>
      <c r="D5288" t="str">
        <f t="shared" si="164"/>
        <v>Golding Leah</v>
      </c>
      <c r="E5288" t="s">
        <v>15</v>
      </c>
      <c r="F5288" t="s">
        <v>24</v>
      </c>
      <c r="G5288" t="s">
        <v>17</v>
      </c>
      <c r="H5288" t="s">
        <v>18</v>
      </c>
      <c r="I5288" t="s">
        <v>24</v>
      </c>
      <c r="J5288" t="s">
        <v>19</v>
      </c>
      <c r="K5288" t="str">
        <f>INDEX(Table6[Column1],MATCH(L5288,Table6[Column2]))</f>
        <v>Youth</v>
      </c>
      <c r="L5288">
        <v>25.943665880000001</v>
      </c>
      <c r="M5288" t="str">
        <f>VLOOKUP(L5288,Table1[],2)</f>
        <v>20 - 29</v>
      </c>
      <c r="N5288" t="str">
        <f>INDEX(Table7[Column1],MATCH(O5288,Table7[Column2]))</f>
        <v>Learning Stage</v>
      </c>
      <c r="O5288">
        <v>3.587818886</v>
      </c>
      <c r="P5288" t="str">
        <f>VLOOKUP(O5288,Table13[],2)</f>
        <v>1 - 5</v>
      </c>
      <c r="Q5288" t="str">
        <f>INDEX(Table8[Column1],MATCH(R5288,Table8[Column2]))</f>
        <v>Scheduled</v>
      </c>
      <c r="R5288">
        <v>2.4722064509999999</v>
      </c>
      <c r="S5288">
        <f t="shared" si="165"/>
        <v>0.10300860212499999</v>
      </c>
      <c r="T5288" t="s">
        <v>19</v>
      </c>
    </row>
    <row r="5289" spans="1:20" x14ac:dyDescent="0.25">
      <c r="A5289">
        <v>5288</v>
      </c>
      <c r="B5289" t="s">
        <v>117</v>
      </c>
      <c r="C5289" t="s">
        <v>335</v>
      </c>
      <c r="D5289" t="str">
        <f t="shared" si="164"/>
        <v>Morris Doris</v>
      </c>
      <c r="E5289" t="s">
        <v>15</v>
      </c>
      <c r="F5289" t="s">
        <v>2345</v>
      </c>
      <c r="G5289" t="s">
        <v>820</v>
      </c>
      <c r="H5289" t="s">
        <v>821</v>
      </c>
      <c r="I5289" t="s">
        <v>2345</v>
      </c>
      <c r="J5289" t="s">
        <v>19</v>
      </c>
      <c r="K5289" t="str">
        <f>INDEX(Table6[Column1],MATCH(L5289,Table6[Column2]))</f>
        <v>Youth</v>
      </c>
      <c r="L5289">
        <v>29.633126789999999</v>
      </c>
      <c r="M5289" t="str">
        <f>VLOOKUP(L5289,Table1[],2)</f>
        <v>20 - 29</v>
      </c>
      <c r="N5289" t="str">
        <f>INDEX(Table7[Column1],MATCH(O5289,Table7[Column2]))</f>
        <v>Learning Stage</v>
      </c>
      <c r="O5289">
        <v>4.4148175260000002</v>
      </c>
      <c r="P5289" t="str">
        <f>VLOOKUP(O5289,Table13[],2)</f>
        <v>1 - 5</v>
      </c>
      <c r="Q5289" t="str">
        <f>INDEX(Table8[Column1],MATCH(R5289,Table8[Column2]))</f>
        <v>Scheduled</v>
      </c>
      <c r="R5289">
        <v>0</v>
      </c>
      <c r="S5289">
        <f t="shared" si="165"/>
        <v>0</v>
      </c>
      <c r="T5289" t="s">
        <v>19</v>
      </c>
    </row>
    <row r="5290" spans="1:20" x14ac:dyDescent="0.25">
      <c r="A5290">
        <v>5289</v>
      </c>
      <c r="B5290" t="s">
        <v>759</v>
      </c>
      <c r="C5290" t="s">
        <v>1615</v>
      </c>
      <c r="D5290" t="str">
        <f t="shared" si="164"/>
        <v>Hunter May</v>
      </c>
      <c r="E5290" t="s">
        <v>15</v>
      </c>
      <c r="F5290" t="s">
        <v>38</v>
      </c>
      <c r="G5290" t="s">
        <v>611</v>
      </c>
      <c r="H5290" t="s">
        <v>612</v>
      </c>
      <c r="I5290" t="s">
        <v>38</v>
      </c>
      <c r="J5290" t="s">
        <v>19</v>
      </c>
      <c r="K5290" t="str">
        <f>INDEX(Table6[Column1],MATCH(L5290,Table6[Column2]))</f>
        <v>Young Adults</v>
      </c>
      <c r="L5290">
        <v>39.471585699999999</v>
      </c>
      <c r="M5290" t="str">
        <f>VLOOKUP(L5290,Table1[],2)</f>
        <v>30 - 39</v>
      </c>
      <c r="N5290" t="str">
        <f>INDEX(Table7[Column1],MATCH(O5290,Table7[Column2]))</f>
        <v>Learning Stage</v>
      </c>
      <c r="O5290">
        <v>3.1047908679999998</v>
      </c>
      <c r="P5290" t="str">
        <f>VLOOKUP(O5290,Table13[],2)</f>
        <v>1 - 5</v>
      </c>
      <c r="Q5290" t="str">
        <f>INDEX(Table8[Column1],MATCH(R5290,Table8[Column2]))</f>
        <v>Scheduled</v>
      </c>
      <c r="R5290">
        <v>26.9161672</v>
      </c>
      <c r="S5290">
        <f t="shared" si="165"/>
        <v>1.1215069666666668</v>
      </c>
      <c r="T5290" t="s">
        <v>19</v>
      </c>
    </row>
    <row r="5291" spans="1:20" x14ac:dyDescent="0.25">
      <c r="A5291">
        <v>5290</v>
      </c>
      <c r="B5291" t="s">
        <v>4325</v>
      </c>
      <c r="C5291" t="s">
        <v>52</v>
      </c>
      <c r="D5291" t="str">
        <f t="shared" si="164"/>
        <v>Bobb John</v>
      </c>
      <c r="E5291" t="s">
        <v>22</v>
      </c>
      <c r="F5291" t="s">
        <v>327</v>
      </c>
      <c r="G5291" t="s">
        <v>17</v>
      </c>
      <c r="H5291" t="s">
        <v>18</v>
      </c>
      <c r="I5291" t="s">
        <v>169</v>
      </c>
      <c r="J5291" t="s">
        <v>19</v>
      </c>
      <c r="K5291" t="str">
        <f>INDEX(Table6[Column1],MATCH(L5291,Table6[Column2]))</f>
        <v>Young Adults</v>
      </c>
      <c r="L5291">
        <v>32.520172520000003</v>
      </c>
      <c r="M5291" t="str">
        <f>VLOOKUP(L5291,Table1[],2)</f>
        <v>30 - 39</v>
      </c>
      <c r="N5291" t="str">
        <f>INDEX(Table7[Column1],MATCH(O5291,Table7[Column2]))</f>
        <v>Fitting in Stage</v>
      </c>
      <c r="O5291">
        <v>6.2470608509999996</v>
      </c>
      <c r="P5291" t="str">
        <f>VLOOKUP(O5291,Table13[],2)</f>
        <v>6 - 10</v>
      </c>
      <c r="Q5291" t="str">
        <f>INDEX(Table8[Column1],MATCH(R5291,Table8[Column2]))</f>
        <v>Scheduled</v>
      </c>
      <c r="R5291">
        <v>0</v>
      </c>
      <c r="S5291">
        <f t="shared" si="165"/>
        <v>0</v>
      </c>
      <c r="T5291" t="s">
        <v>19</v>
      </c>
    </row>
    <row r="5292" spans="1:20" x14ac:dyDescent="0.25">
      <c r="A5292">
        <v>5291</v>
      </c>
      <c r="B5292" t="s">
        <v>4326</v>
      </c>
      <c r="C5292" t="s">
        <v>4327</v>
      </c>
      <c r="D5292" t="str">
        <f t="shared" si="164"/>
        <v>Kratochvil Elsa</v>
      </c>
      <c r="E5292" t="s">
        <v>15</v>
      </c>
      <c r="F5292" t="s">
        <v>1310</v>
      </c>
      <c r="G5292" t="s">
        <v>17</v>
      </c>
      <c r="H5292" t="s">
        <v>18</v>
      </c>
      <c r="I5292" t="s">
        <v>87</v>
      </c>
      <c r="J5292" t="s">
        <v>19</v>
      </c>
      <c r="K5292" t="str">
        <f>INDEX(Table6[Column1],MATCH(L5292,Table6[Column2]))</f>
        <v>Young Adults</v>
      </c>
      <c r="L5292">
        <v>37.533224230000002</v>
      </c>
      <c r="M5292" t="str">
        <f>VLOOKUP(L5292,Table1[],2)</f>
        <v>30 - 39</v>
      </c>
      <c r="N5292" t="str">
        <f>INDEX(Table7[Column1],MATCH(O5292,Table7[Column2]))</f>
        <v>Learning Stage</v>
      </c>
      <c r="O5292">
        <v>4.4870084659999998</v>
      </c>
      <c r="P5292" t="str">
        <f>VLOOKUP(O5292,Table13[],2)</f>
        <v>1 - 5</v>
      </c>
      <c r="Q5292" t="str">
        <f>INDEX(Table8[Column1],MATCH(R5292,Table8[Column2]))</f>
        <v>Maintained</v>
      </c>
      <c r="R5292">
        <v>65.988852320000007</v>
      </c>
      <c r="S5292">
        <f t="shared" si="165"/>
        <v>2.7495355133333335</v>
      </c>
      <c r="T5292" t="s">
        <v>19</v>
      </c>
    </row>
    <row r="5293" spans="1:20" x14ac:dyDescent="0.25">
      <c r="A5293">
        <v>5292</v>
      </c>
      <c r="B5293" t="s">
        <v>3644</v>
      </c>
      <c r="C5293" t="s">
        <v>2086</v>
      </c>
      <c r="D5293" t="str">
        <f t="shared" si="164"/>
        <v>Jefferson Kathy</v>
      </c>
      <c r="E5293" t="s">
        <v>15</v>
      </c>
      <c r="F5293" t="s">
        <v>38</v>
      </c>
      <c r="G5293" t="s">
        <v>611</v>
      </c>
      <c r="H5293" t="s">
        <v>612</v>
      </c>
      <c r="I5293" t="s">
        <v>38</v>
      </c>
      <c r="J5293" t="s">
        <v>19</v>
      </c>
      <c r="K5293" t="str">
        <f>INDEX(Table6[Column1],MATCH(L5293,Table6[Column2]))</f>
        <v>Young Adults</v>
      </c>
      <c r="L5293">
        <v>37.302179430000002</v>
      </c>
      <c r="M5293" t="str">
        <f>VLOOKUP(L5293,Table1[],2)</f>
        <v>30 - 39</v>
      </c>
      <c r="N5293" t="str">
        <f>INDEX(Table7[Column1],MATCH(O5293,Table7[Column2]))</f>
        <v>Learning Stage</v>
      </c>
      <c r="O5293">
        <v>5.0421872600000004</v>
      </c>
      <c r="P5293" t="str">
        <f>VLOOKUP(O5293,Table13[],2)</f>
        <v>1 - 5</v>
      </c>
      <c r="Q5293" t="str">
        <f>INDEX(Table8[Column1],MATCH(R5293,Table8[Column2]))</f>
        <v>Maintained</v>
      </c>
      <c r="R5293">
        <v>55.756608739999997</v>
      </c>
      <c r="S5293">
        <f t="shared" si="165"/>
        <v>2.3231920308333329</v>
      </c>
      <c r="T5293" t="s">
        <v>19</v>
      </c>
    </row>
    <row r="5294" spans="1:20" x14ac:dyDescent="0.25">
      <c r="A5294">
        <v>5293</v>
      </c>
      <c r="B5294" t="s">
        <v>4328</v>
      </c>
      <c r="C5294" t="s">
        <v>252</v>
      </c>
      <c r="D5294" t="str">
        <f t="shared" si="164"/>
        <v>Koerner Yvonne</v>
      </c>
      <c r="E5294" t="s">
        <v>15</v>
      </c>
      <c r="F5294" t="s">
        <v>1430</v>
      </c>
      <c r="G5294" t="s">
        <v>17</v>
      </c>
      <c r="H5294" t="s">
        <v>18</v>
      </c>
      <c r="I5294" t="s">
        <v>54</v>
      </c>
      <c r="J5294" t="s">
        <v>19</v>
      </c>
      <c r="K5294" t="str">
        <f>INDEX(Table6[Column1],MATCH(L5294,Table6[Column2]))</f>
        <v>Adults</v>
      </c>
      <c r="L5294">
        <v>47.898683339999998</v>
      </c>
      <c r="M5294" t="str">
        <f>VLOOKUP(L5294,Table1[],2)</f>
        <v>40 - 49</v>
      </c>
      <c r="N5294" t="str">
        <f>INDEX(Table7[Column1],MATCH(O5294,Table7[Column2]))</f>
        <v>Fitting in Stage</v>
      </c>
      <c r="O5294">
        <v>6.9229237560000003</v>
      </c>
      <c r="P5294" t="str">
        <f>VLOOKUP(O5294,Table13[],2)</f>
        <v>6 - 10</v>
      </c>
      <c r="Q5294" t="str">
        <f>INDEX(Table8[Column1],MATCH(R5294,Table8[Column2]))</f>
        <v>Habitual</v>
      </c>
      <c r="R5294">
        <v>88.789124869999995</v>
      </c>
      <c r="S5294">
        <f t="shared" si="165"/>
        <v>3.6995468695833331</v>
      </c>
      <c r="T5294" t="s">
        <v>19</v>
      </c>
    </row>
    <row r="5295" spans="1:20" x14ac:dyDescent="0.25">
      <c r="A5295">
        <v>5294</v>
      </c>
      <c r="B5295" t="s">
        <v>267</v>
      </c>
      <c r="C5295" t="s">
        <v>502</v>
      </c>
      <c r="D5295" t="str">
        <f t="shared" si="164"/>
        <v>Johnson Susan</v>
      </c>
      <c r="E5295" t="s">
        <v>15</v>
      </c>
      <c r="F5295" t="s">
        <v>127</v>
      </c>
      <c r="G5295" t="s">
        <v>17</v>
      </c>
      <c r="H5295" t="s">
        <v>18</v>
      </c>
      <c r="I5295" t="s">
        <v>127</v>
      </c>
      <c r="J5295" t="s">
        <v>19</v>
      </c>
      <c r="K5295" t="str">
        <f>INDEX(Table6[Column1],MATCH(L5295,Table6[Column2]))</f>
        <v>Adults</v>
      </c>
      <c r="L5295">
        <v>45.72921951</v>
      </c>
      <c r="M5295" t="str">
        <f>VLOOKUP(L5295,Table1[],2)</f>
        <v>40 - 49</v>
      </c>
      <c r="N5295" t="str">
        <f>INDEX(Table7[Column1],MATCH(O5295,Table7[Column2]))</f>
        <v>Learning Stage</v>
      </c>
      <c r="O5295">
        <v>2.0760818159999999</v>
      </c>
      <c r="P5295" t="str">
        <f>VLOOKUP(O5295,Table13[],2)</f>
        <v>1 - 5</v>
      </c>
      <c r="Q5295" t="str">
        <f>INDEX(Table8[Column1],MATCH(R5295,Table8[Column2]))</f>
        <v>Habitual</v>
      </c>
      <c r="R5295">
        <v>101.6129351</v>
      </c>
      <c r="S5295">
        <f t="shared" si="165"/>
        <v>4.2338722958333337</v>
      </c>
      <c r="T5295" t="s">
        <v>19</v>
      </c>
    </row>
    <row r="5296" spans="1:20" x14ac:dyDescent="0.25">
      <c r="A5296">
        <v>5295</v>
      </c>
      <c r="B5296" t="s">
        <v>2365</v>
      </c>
      <c r="C5296" t="s">
        <v>649</v>
      </c>
      <c r="D5296" t="str">
        <f t="shared" si="164"/>
        <v>Yates Rodney</v>
      </c>
      <c r="E5296" t="s">
        <v>22</v>
      </c>
      <c r="F5296" t="s">
        <v>38</v>
      </c>
      <c r="G5296" t="s">
        <v>611</v>
      </c>
      <c r="H5296" t="s">
        <v>612</v>
      </c>
      <c r="I5296" t="s">
        <v>38</v>
      </c>
      <c r="J5296" t="s">
        <v>19</v>
      </c>
      <c r="K5296" t="str">
        <f>INDEX(Table6[Column1],MATCH(L5296,Table6[Column2]))</f>
        <v>Adults</v>
      </c>
      <c r="L5296">
        <v>47.031775060000001</v>
      </c>
      <c r="M5296" t="str">
        <f>VLOOKUP(L5296,Table1[],2)</f>
        <v>40 - 49</v>
      </c>
      <c r="N5296" t="str">
        <f>INDEX(Table7[Column1],MATCH(O5296,Table7[Column2]))</f>
        <v>Learning Stage</v>
      </c>
      <c r="O5296">
        <v>3.2384747219999999</v>
      </c>
      <c r="P5296" t="str">
        <f>VLOOKUP(O5296,Table13[],2)</f>
        <v>1 - 5</v>
      </c>
      <c r="Q5296" t="str">
        <f>INDEX(Table8[Column1],MATCH(R5296,Table8[Column2]))</f>
        <v>Maintained</v>
      </c>
      <c r="R5296">
        <v>59.962876219999998</v>
      </c>
      <c r="S5296">
        <f t="shared" si="165"/>
        <v>2.4984531758333333</v>
      </c>
      <c r="T5296" t="s">
        <v>19</v>
      </c>
    </row>
    <row r="5297" spans="1:20" x14ac:dyDescent="0.25">
      <c r="A5297">
        <v>5296</v>
      </c>
      <c r="B5297" t="s">
        <v>58</v>
      </c>
      <c r="C5297" t="s">
        <v>2720</v>
      </c>
      <c r="D5297" t="str">
        <f t="shared" si="164"/>
        <v>Davis Elinor</v>
      </c>
      <c r="E5297" t="s">
        <v>15</v>
      </c>
      <c r="F5297" t="s">
        <v>38</v>
      </c>
      <c r="G5297" t="s">
        <v>611</v>
      </c>
      <c r="H5297" t="s">
        <v>612</v>
      </c>
      <c r="I5297" t="s">
        <v>38</v>
      </c>
      <c r="J5297" t="s">
        <v>19</v>
      </c>
      <c r="K5297" t="str">
        <f>INDEX(Table6[Column1],MATCH(L5297,Table6[Column2]))</f>
        <v>Seniors</v>
      </c>
      <c r="L5297">
        <v>65.339511349999995</v>
      </c>
      <c r="M5297" t="str">
        <f>VLOOKUP(L5297,Table1[],2)</f>
        <v>60 and Above</v>
      </c>
      <c r="N5297" t="str">
        <f>INDEX(Table7[Column1],MATCH(O5297,Table7[Column2]))</f>
        <v>Learning Stage</v>
      </c>
      <c r="O5297">
        <v>5.6397336559999998</v>
      </c>
      <c r="P5297" t="str">
        <f>VLOOKUP(O5297,Table13[],2)</f>
        <v>1 - 5</v>
      </c>
      <c r="Q5297" t="str">
        <f>INDEX(Table8[Column1],MATCH(R5297,Table8[Column2]))</f>
        <v>Violative</v>
      </c>
      <c r="R5297">
        <v>206.76692539999999</v>
      </c>
      <c r="S5297">
        <f t="shared" si="165"/>
        <v>8.615288558333333</v>
      </c>
      <c r="T5297" t="s">
        <v>19</v>
      </c>
    </row>
    <row r="5298" spans="1:20" x14ac:dyDescent="0.25">
      <c r="A5298">
        <v>5297</v>
      </c>
      <c r="B5298" t="s">
        <v>2140</v>
      </c>
      <c r="C5298" t="s">
        <v>445</v>
      </c>
      <c r="D5298" t="str">
        <f t="shared" si="164"/>
        <v>Schultz Philip</v>
      </c>
      <c r="E5298" t="s">
        <v>22</v>
      </c>
      <c r="F5298" t="s">
        <v>1178</v>
      </c>
      <c r="G5298" t="s">
        <v>820</v>
      </c>
      <c r="H5298" t="s">
        <v>821</v>
      </c>
      <c r="I5298" t="s">
        <v>138</v>
      </c>
      <c r="J5298" t="s">
        <v>19</v>
      </c>
      <c r="K5298" t="str">
        <f>INDEX(Table6[Column1],MATCH(L5298,Table6[Column2]))</f>
        <v>Elders</v>
      </c>
      <c r="L5298">
        <v>50.323409759999997</v>
      </c>
      <c r="M5298" t="str">
        <f>VLOOKUP(L5298,Table1[],2)</f>
        <v>50 - 59</v>
      </c>
      <c r="N5298" t="str">
        <f>INDEX(Table7[Column1],MATCH(O5298,Table7[Column2]))</f>
        <v>Fitting in Stage</v>
      </c>
      <c r="O5298">
        <v>6.9382635930000003</v>
      </c>
      <c r="P5298" t="str">
        <f>VLOOKUP(O5298,Table13[],2)</f>
        <v>6 - 10</v>
      </c>
      <c r="Q5298" t="str">
        <f>INDEX(Table8[Column1],MATCH(R5298,Table8[Column2]))</f>
        <v>Habitual</v>
      </c>
      <c r="R5298">
        <v>100.4267095</v>
      </c>
      <c r="S5298">
        <f t="shared" si="165"/>
        <v>4.1844462291666664</v>
      </c>
      <c r="T5298" t="s">
        <v>19</v>
      </c>
    </row>
    <row r="5299" spans="1:20" x14ac:dyDescent="0.25">
      <c r="A5299">
        <v>5298</v>
      </c>
      <c r="B5299" t="s">
        <v>4329</v>
      </c>
      <c r="C5299" t="s">
        <v>1610</v>
      </c>
      <c r="D5299" t="str">
        <f t="shared" si="164"/>
        <v>Guest Jasmine</v>
      </c>
      <c r="E5299" t="s">
        <v>15</v>
      </c>
      <c r="F5299" t="s">
        <v>30</v>
      </c>
      <c r="G5299" t="s">
        <v>1060</v>
      </c>
      <c r="H5299" t="s">
        <v>1061</v>
      </c>
      <c r="I5299" t="s">
        <v>30</v>
      </c>
      <c r="J5299" t="s">
        <v>19</v>
      </c>
      <c r="K5299" t="str">
        <f>INDEX(Table6[Column1],MATCH(L5299,Table6[Column2]))</f>
        <v>Elders</v>
      </c>
      <c r="L5299">
        <v>58.275660889999997</v>
      </c>
      <c r="M5299" t="str">
        <f>VLOOKUP(L5299,Table1[],2)</f>
        <v>50 - 59</v>
      </c>
      <c r="N5299" t="str">
        <f>INDEX(Table7[Column1],MATCH(O5299,Table7[Column2]))</f>
        <v>Learning Stage</v>
      </c>
      <c r="O5299">
        <v>2.971643765</v>
      </c>
      <c r="P5299" t="str">
        <f>VLOOKUP(O5299,Table13[],2)</f>
        <v>1 - 5</v>
      </c>
      <c r="Q5299" t="str">
        <f>INDEX(Table8[Column1],MATCH(R5299,Table8[Column2]))</f>
        <v>Unexcused</v>
      </c>
      <c r="R5299">
        <v>170.03962970000001</v>
      </c>
      <c r="S5299">
        <f t="shared" si="165"/>
        <v>7.084984570833333</v>
      </c>
      <c r="T5299" t="s">
        <v>19</v>
      </c>
    </row>
    <row r="5300" spans="1:20" x14ac:dyDescent="0.25">
      <c r="A5300">
        <v>5299</v>
      </c>
      <c r="B5300" t="s">
        <v>3971</v>
      </c>
      <c r="C5300" t="s">
        <v>62</v>
      </c>
      <c r="D5300" t="str">
        <f t="shared" si="164"/>
        <v>Doyle Thomas</v>
      </c>
      <c r="E5300" t="s">
        <v>22</v>
      </c>
      <c r="F5300" t="s">
        <v>171</v>
      </c>
      <c r="G5300" t="s">
        <v>820</v>
      </c>
      <c r="H5300" t="s">
        <v>821</v>
      </c>
      <c r="I5300" t="s">
        <v>138</v>
      </c>
      <c r="J5300" t="s">
        <v>19</v>
      </c>
      <c r="K5300" t="str">
        <f>INDEX(Table6[Column1],MATCH(L5300,Table6[Column2]))</f>
        <v>Young Adults</v>
      </c>
      <c r="L5300">
        <v>33.010464040000002</v>
      </c>
      <c r="M5300" t="str">
        <f>VLOOKUP(L5300,Table1[],2)</f>
        <v>30 - 39</v>
      </c>
      <c r="N5300" t="str">
        <f>INDEX(Table7[Column1],MATCH(O5300,Table7[Column2]))</f>
        <v>Learning Stage</v>
      </c>
      <c r="O5300">
        <v>3.4949651149999998</v>
      </c>
      <c r="P5300" t="str">
        <f>VLOOKUP(O5300,Table13[],2)</f>
        <v>1 - 5</v>
      </c>
      <c r="Q5300" t="str">
        <f>INDEX(Table8[Column1],MATCH(R5300,Table8[Column2]))</f>
        <v>Scheduled</v>
      </c>
      <c r="R5300">
        <v>21.198620980000001</v>
      </c>
      <c r="S5300">
        <f t="shared" si="165"/>
        <v>0.88327587416666675</v>
      </c>
      <c r="T5300" t="s">
        <v>19</v>
      </c>
    </row>
    <row r="5301" spans="1:20" x14ac:dyDescent="0.25">
      <c r="A5301">
        <v>5300</v>
      </c>
      <c r="B5301" t="s">
        <v>4330</v>
      </c>
      <c r="C5301" t="s">
        <v>50</v>
      </c>
      <c r="D5301" t="str">
        <f t="shared" si="164"/>
        <v>Henslee Robert</v>
      </c>
      <c r="E5301" t="s">
        <v>22</v>
      </c>
      <c r="F5301" t="s">
        <v>452</v>
      </c>
      <c r="G5301" t="s">
        <v>17</v>
      </c>
      <c r="H5301" t="s">
        <v>18</v>
      </c>
      <c r="I5301" t="s">
        <v>407</v>
      </c>
      <c r="J5301" t="s">
        <v>19</v>
      </c>
      <c r="K5301" t="str">
        <f>INDEX(Table6[Column1],MATCH(L5301,Table6[Column2]))</f>
        <v>Adults</v>
      </c>
      <c r="L5301">
        <v>47.473110140000003</v>
      </c>
      <c r="M5301" t="str">
        <f>VLOOKUP(L5301,Table1[],2)</f>
        <v>40 - 49</v>
      </c>
      <c r="N5301" t="str">
        <f>INDEX(Table7[Column1],MATCH(O5301,Table7[Column2]))</f>
        <v>Learning Stage</v>
      </c>
      <c r="O5301">
        <v>5.5489724809999998</v>
      </c>
      <c r="P5301" t="str">
        <f>VLOOKUP(O5301,Table13[],2)</f>
        <v>1 - 5</v>
      </c>
      <c r="Q5301" t="str">
        <f>INDEX(Table8[Column1],MATCH(R5301,Table8[Column2]))</f>
        <v>Habitual</v>
      </c>
      <c r="R5301">
        <v>84.573755770000005</v>
      </c>
      <c r="S5301">
        <f t="shared" si="165"/>
        <v>3.523906490416667</v>
      </c>
      <c r="T5301" t="s">
        <v>19</v>
      </c>
    </row>
    <row r="5302" spans="1:20" x14ac:dyDescent="0.25">
      <c r="A5302">
        <v>5301</v>
      </c>
      <c r="B5302" t="s">
        <v>721</v>
      </c>
      <c r="C5302" t="s">
        <v>1416</v>
      </c>
      <c r="D5302" t="str">
        <f t="shared" si="164"/>
        <v>Walker Theresa</v>
      </c>
      <c r="E5302" t="s">
        <v>15</v>
      </c>
      <c r="F5302" t="s">
        <v>176</v>
      </c>
      <c r="G5302" t="s">
        <v>17</v>
      </c>
      <c r="H5302" t="s">
        <v>18</v>
      </c>
      <c r="I5302" t="s">
        <v>134</v>
      </c>
      <c r="J5302" t="s">
        <v>19</v>
      </c>
      <c r="K5302" t="str">
        <f>INDEX(Table6[Column1],MATCH(L5302,Table6[Column2]))</f>
        <v>Young Adults</v>
      </c>
      <c r="L5302">
        <v>39.46783636</v>
      </c>
      <c r="M5302" t="str">
        <f>VLOOKUP(L5302,Table1[],2)</f>
        <v>30 - 39</v>
      </c>
      <c r="N5302" t="str">
        <f>INDEX(Table7[Column1],MATCH(O5302,Table7[Column2]))</f>
        <v>Fitting in Stage</v>
      </c>
      <c r="O5302">
        <v>6.197229901</v>
      </c>
      <c r="P5302" t="str">
        <f>VLOOKUP(O5302,Table13[],2)</f>
        <v>6 - 10</v>
      </c>
      <c r="Q5302" t="str">
        <f>INDEX(Table8[Column1],MATCH(R5302,Table8[Column2]))</f>
        <v>Scheduled</v>
      </c>
      <c r="R5302">
        <v>9.8722576810000007</v>
      </c>
      <c r="S5302">
        <f t="shared" si="165"/>
        <v>0.41134407004166668</v>
      </c>
      <c r="T5302" t="s">
        <v>19</v>
      </c>
    </row>
    <row r="5303" spans="1:20" x14ac:dyDescent="0.25">
      <c r="A5303">
        <v>5302</v>
      </c>
      <c r="B5303" t="s">
        <v>778</v>
      </c>
      <c r="C5303" t="s">
        <v>245</v>
      </c>
      <c r="D5303" t="str">
        <f t="shared" si="164"/>
        <v>Hayes Mary</v>
      </c>
      <c r="E5303" t="s">
        <v>15</v>
      </c>
      <c r="F5303" t="s">
        <v>1292</v>
      </c>
      <c r="G5303" t="s">
        <v>2305</v>
      </c>
      <c r="H5303" t="s">
        <v>1826</v>
      </c>
      <c r="I5303" t="s">
        <v>107</v>
      </c>
      <c r="J5303" t="s">
        <v>19</v>
      </c>
      <c r="K5303" t="str">
        <f>INDEX(Table6[Column1],MATCH(L5303,Table6[Column2]))</f>
        <v>Adults</v>
      </c>
      <c r="L5303">
        <v>44.997833180000001</v>
      </c>
      <c r="M5303" t="str">
        <f>VLOOKUP(L5303,Table1[],2)</f>
        <v>40 - 49</v>
      </c>
      <c r="N5303" t="str">
        <f>INDEX(Table7[Column1],MATCH(O5303,Table7[Column2]))</f>
        <v>Learning Stage</v>
      </c>
      <c r="O5303">
        <v>4.1871530440000004</v>
      </c>
      <c r="P5303" t="str">
        <f>VLOOKUP(O5303,Table13[],2)</f>
        <v>1 - 5</v>
      </c>
      <c r="Q5303" t="str">
        <f>INDEX(Table8[Column1],MATCH(R5303,Table8[Column2]))</f>
        <v>Habitual</v>
      </c>
      <c r="R5303">
        <v>96.852964099999994</v>
      </c>
      <c r="S5303">
        <f t="shared" si="165"/>
        <v>4.0355401708333325</v>
      </c>
      <c r="T5303" t="s">
        <v>19</v>
      </c>
    </row>
    <row r="5304" spans="1:20" x14ac:dyDescent="0.25">
      <c r="A5304">
        <v>5303</v>
      </c>
      <c r="B5304" t="s">
        <v>2976</v>
      </c>
      <c r="C5304" t="s">
        <v>48</v>
      </c>
      <c r="D5304" t="str">
        <f t="shared" si="164"/>
        <v>Huggard Jerry</v>
      </c>
      <c r="E5304" t="s">
        <v>22</v>
      </c>
      <c r="F5304" t="s">
        <v>23</v>
      </c>
      <c r="G5304" t="s">
        <v>820</v>
      </c>
      <c r="H5304" t="s">
        <v>821</v>
      </c>
      <c r="I5304" t="s">
        <v>24</v>
      </c>
      <c r="J5304" t="s">
        <v>19</v>
      </c>
      <c r="K5304" t="str">
        <f>INDEX(Table6[Column1],MATCH(L5304,Table6[Column2]))</f>
        <v>Elders</v>
      </c>
      <c r="L5304">
        <v>53.748289049999997</v>
      </c>
      <c r="M5304" t="str">
        <f>VLOOKUP(L5304,Table1[],2)</f>
        <v>50 - 59</v>
      </c>
      <c r="N5304" t="str">
        <f>INDEX(Table7[Column1],MATCH(O5304,Table7[Column2]))</f>
        <v>Learning Stage</v>
      </c>
      <c r="O5304">
        <v>2.3584255860000001</v>
      </c>
      <c r="P5304" t="str">
        <f>VLOOKUP(O5304,Table13[],2)</f>
        <v>1 - 5</v>
      </c>
      <c r="Q5304" t="str">
        <f>INDEX(Table8[Column1],MATCH(R5304,Table8[Column2]))</f>
        <v>Habitual</v>
      </c>
      <c r="R5304">
        <v>103.0125762</v>
      </c>
      <c r="S5304">
        <f t="shared" si="165"/>
        <v>4.2921906749999996</v>
      </c>
      <c r="T5304" t="s">
        <v>19</v>
      </c>
    </row>
    <row r="5305" spans="1:20" x14ac:dyDescent="0.25">
      <c r="A5305">
        <v>5304</v>
      </c>
      <c r="B5305" t="s">
        <v>2654</v>
      </c>
      <c r="C5305" t="s">
        <v>1105</v>
      </c>
      <c r="D5305" t="str">
        <f t="shared" si="164"/>
        <v>Ortiz Mark</v>
      </c>
      <c r="E5305" t="s">
        <v>22</v>
      </c>
      <c r="F5305" t="s">
        <v>2008</v>
      </c>
      <c r="G5305" t="s">
        <v>2305</v>
      </c>
      <c r="H5305" t="s">
        <v>1826</v>
      </c>
      <c r="I5305" t="s">
        <v>107</v>
      </c>
      <c r="J5305" t="s">
        <v>19</v>
      </c>
      <c r="K5305" t="str">
        <f>INDEX(Table6[Column1],MATCH(L5305,Table6[Column2]))</f>
        <v>Adults</v>
      </c>
      <c r="L5305">
        <v>47.25147218</v>
      </c>
      <c r="M5305" t="str">
        <f>VLOOKUP(L5305,Table1[],2)</f>
        <v>40 - 49</v>
      </c>
      <c r="N5305" t="str">
        <f>INDEX(Table7[Column1],MATCH(O5305,Table7[Column2]))</f>
        <v>Learning Stage</v>
      </c>
      <c r="O5305">
        <v>4.4401652809999996</v>
      </c>
      <c r="P5305" t="str">
        <f>VLOOKUP(O5305,Table13[],2)</f>
        <v>1 - 5</v>
      </c>
      <c r="Q5305" t="str">
        <f>INDEX(Table8[Column1],MATCH(R5305,Table8[Column2]))</f>
        <v>Excused</v>
      </c>
      <c r="R5305">
        <v>132.52232409999999</v>
      </c>
      <c r="S5305">
        <f t="shared" si="165"/>
        <v>5.5217635041666657</v>
      </c>
      <c r="T5305" t="s">
        <v>19</v>
      </c>
    </row>
    <row r="5306" spans="1:20" x14ac:dyDescent="0.25">
      <c r="A5306">
        <v>5305</v>
      </c>
      <c r="B5306" t="s">
        <v>1526</v>
      </c>
      <c r="C5306" t="s">
        <v>713</v>
      </c>
      <c r="D5306" t="str">
        <f t="shared" si="164"/>
        <v>Hicks Angela</v>
      </c>
      <c r="E5306" t="s">
        <v>15</v>
      </c>
      <c r="F5306" t="s">
        <v>33</v>
      </c>
      <c r="G5306" t="s">
        <v>17</v>
      </c>
      <c r="H5306" t="s">
        <v>18</v>
      </c>
      <c r="I5306" t="s">
        <v>33</v>
      </c>
      <c r="J5306" t="s">
        <v>19</v>
      </c>
      <c r="K5306" t="str">
        <f>INDEX(Table6[Column1],MATCH(L5306,Table6[Column2]))</f>
        <v>Youth</v>
      </c>
      <c r="L5306">
        <v>26.835891239999999</v>
      </c>
      <c r="M5306" t="str">
        <f>VLOOKUP(L5306,Table1[],2)</f>
        <v>20 - 29</v>
      </c>
      <c r="N5306" t="str">
        <f>INDEX(Table7[Column1],MATCH(O5306,Table7[Column2]))</f>
        <v>Learning Stage</v>
      </c>
      <c r="O5306">
        <v>3.9812385749999999</v>
      </c>
      <c r="P5306" t="str">
        <f>VLOOKUP(O5306,Table13[],2)</f>
        <v>1 - 5</v>
      </c>
      <c r="Q5306" t="str">
        <f>INDEX(Table8[Column1],MATCH(R5306,Table8[Column2]))</f>
        <v>Scheduled</v>
      </c>
      <c r="R5306">
        <v>17.166687169999999</v>
      </c>
      <c r="S5306">
        <f t="shared" si="165"/>
        <v>0.71527863208333331</v>
      </c>
      <c r="T5306" t="s">
        <v>19</v>
      </c>
    </row>
    <row r="5307" spans="1:20" x14ac:dyDescent="0.25">
      <c r="A5307">
        <v>5306</v>
      </c>
      <c r="B5307" t="s">
        <v>34</v>
      </c>
      <c r="C5307" t="s">
        <v>684</v>
      </c>
      <c r="D5307" t="str">
        <f t="shared" si="164"/>
        <v>Jones Cassandra</v>
      </c>
      <c r="E5307" t="s">
        <v>15</v>
      </c>
      <c r="F5307" t="s">
        <v>1626</v>
      </c>
      <c r="G5307" t="s">
        <v>17</v>
      </c>
      <c r="H5307" t="s">
        <v>18</v>
      </c>
      <c r="I5307" t="s">
        <v>87</v>
      </c>
      <c r="J5307" t="s">
        <v>19</v>
      </c>
      <c r="K5307" t="str">
        <f>INDEX(Table6[Column1],MATCH(L5307,Table6[Column2]))</f>
        <v>Youth</v>
      </c>
      <c r="L5307">
        <v>28.638496279999998</v>
      </c>
      <c r="M5307" t="str">
        <f>VLOOKUP(L5307,Table1[],2)</f>
        <v>20 - 29</v>
      </c>
      <c r="N5307" t="str">
        <f>INDEX(Table7[Column1],MATCH(O5307,Table7[Column2]))</f>
        <v>Learning Stage</v>
      </c>
      <c r="O5307">
        <v>4.4721091370000003</v>
      </c>
      <c r="P5307" t="str">
        <f>VLOOKUP(O5307,Table13[],2)</f>
        <v>1 - 5</v>
      </c>
      <c r="Q5307" t="str">
        <f>INDEX(Table8[Column1],MATCH(R5307,Table8[Column2]))</f>
        <v>Scheduled</v>
      </c>
      <c r="R5307">
        <v>0</v>
      </c>
      <c r="S5307">
        <f t="shared" si="165"/>
        <v>0</v>
      </c>
      <c r="T5307" t="s">
        <v>19</v>
      </c>
    </row>
    <row r="5308" spans="1:20" x14ac:dyDescent="0.25">
      <c r="A5308">
        <v>5307</v>
      </c>
      <c r="B5308" t="s">
        <v>4331</v>
      </c>
      <c r="C5308" t="s">
        <v>763</v>
      </c>
      <c r="D5308" t="str">
        <f t="shared" si="164"/>
        <v>Ritchey Howard</v>
      </c>
      <c r="E5308" t="s">
        <v>22</v>
      </c>
      <c r="F5308" t="s">
        <v>33</v>
      </c>
      <c r="G5308" t="s">
        <v>17</v>
      </c>
      <c r="H5308" t="s">
        <v>18</v>
      </c>
      <c r="I5308" t="s">
        <v>33</v>
      </c>
      <c r="J5308" t="s">
        <v>19</v>
      </c>
      <c r="K5308" t="str">
        <f>INDEX(Table6[Column1],MATCH(L5308,Table6[Column2]))</f>
        <v>Adults</v>
      </c>
      <c r="L5308">
        <v>40.968226710000003</v>
      </c>
      <c r="M5308" t="str">
        <f>VLOOKUP(L5308,Table1[],2)</f>
        <v>40 - 49</v>
      </c>
      <c r="N5308" t="str">
        <f>INDEX(Table7[Column1],MATCH(O5308,Table7[Column2]))</f>
        <v>Learning Stage</v>
      </c>
      <c r="O5308">
        <v>4.5586724150000002</v>
      </c>
      <c r="P5308" t="str">
        <f>VLOOKUP(O5308,Table13[],2)</f>
        <v>1 - 5</v>
      </c>
      <c r="Q5308" t="str">
        <f>INDEX(Table8[Column1],MATCH(R5308,Table8[Column2]))</f>
        <v>Maintained</v>
      </c>
      <c r="R5308">
        <v>55.731784840000003</v>
      </c>
      <c r="S5308">
        <f t="shared" si="165"/>
        <v>2.3221577016666668</v>
      </c>
      <c r="T5308" t="s">
        <v>19</v>
      </c>
    </row>
    <row r="5309" spans="1:20" x14ac:dyDescent="0.25">
      <c r="A5309">
        <v>5308</v>
      </c>
      <c r="B5309" t="s">
        <v>4332</v>
      </c>
      <c r="C5309" t="s">
        <v>4333</v>
      </c>
      <c r="D5309" t="str">
        <f t="shared" si="164"/>
        <v>McMahon Elnora</v>
      </c>
      <c r="E5309" t="s">
        <v>15</v>
      </c>
      <c r="F5309" t="s">
        <v>711</v>
      </c>
      <c r="G5309" t="s">
        <v>17</v>
      </c>
      <c r="H5309" t="s">
        <v>18</v>
      </c>
      <c r="I5309" t="s">
        <v>54</v>
      </c>
      <c r="J5309" t="s">
        <v>19</v>
      </c>
      <c r="K5309" t="str">
        <f>INDEX(Table6[Column1],MATCH(L5309,Table6[Column2]))</f>
        <v>Young Adults</v>
      </c>
      <c r="L5309">
        <v>35.638874510000001</v>
      </c>
      <c r="M5309" t="str">
        <f>VLOOKUP(L5309,Table1[],2)</f>
        <v>30 - 39</v>
      </c>
      <c r="N5309" t="str">
        <f>INDEX(Table7[Column1],MATCH(O5309,Table7[Column2]))</f>
        <v>Learning Stage</v>
      </c>
      <c r="O5309">
        <v>5.948653545</v>
      </c>
      <c r="P5309" t="str">
        <f>VLOOKUP(O5309,Table13[],2)</f>
        <v>1 - 5</v>
      </c>
      <c r="Q5309" t="str">
        <f>INDEX(Table8[Column1],MATCH(R5309,Table8[Column2]))</f>
        <v>Scheduled</v>
      </c>
      <c r="R5309">
        <v>10.63658347</v>
      </c>
      <c r="S5309">
        <f t="shared" si="165"/>
        <v>0.44319097791666662</v>
      </c>
      <c r="T5309" t="s">
        <v>19</v>
      </c>
    </row>
    <row r="5310" spans="1:20" x14ac:dyDescent="0.25">
      <c r="A5310">
        <v>5309</v>
      </c>
      <c r="B5310" t="s">
        <v>3476</v>
      </c>
      <c r="C5310" t="s">
        <v>32</v>
      </c>
      <c r="D5310" t="str">
        <f t="shared" si="164"/>
        <v>Foley Edward</v>
      </c>
      <c r="E5310" t="s">
        <v>22</v>
      </c>
      <c r="F5310" t="s">
        <v>1984</v>
      </c>
      <c r="G5310" t="s">
        <v>17</v>
      </c>
      <c r="H5310" t="s">
        <v>18</v>
      </c>
      <c r="I5310" t="s">
        <v>169</v>
      </c>
      <c r="J5310" t="s">
        <v>19</v>
      </c>
      <c r="K5310" t="str">
        <f>INDEX(Table6[Column1],MATCH(L5310,Table6[Column2]))</f>
        <v>Adults</v>
      </c>
      <c r="L5310">
        <v>40.936396420000001</v>
      </c>
      <c r="M5310" t="str">
        <f>VLOOKUP(L5310,Table1[],2)</f>
        <v>40 - 49</v>
      </c>
      <c r="N5310" t="str">
        <f>INDEX(Table7[Column1],MATCH(O5310,Table7[Column2]))</f>
        <v>Learning Stage</v>
      </c>
      <c r="O5310">
        <v>5.9929207099999999</v>
      </c>
      <c r="P5310" t="str">
        <f>VLOOKUP(O5310,Table13[],2)</f>
        <v>1 - 5</v>
      </c>
      <c r="Q5310" t="str">
        <f>INDEX(Table8[Column1],MATCH(R5310,Table8[Column2]))</f>
        <v>Scheduled</v>
      </c>
      <c r="R5310">
        <v>2.230050436</v>
      </c>
      <c r="S5310">
        <f t="shared" si="165"/>
        <v>9.2918768166666665E-2</v>
      </c>
      <c r="T5310" t="s">
        <v>19</v>
      </c>
    </row>
    <row r="5311" spans="1:20" x14ac:dyDescent="0.25">
      <c r="A5311">
        <v>5310</v>
      </c>
      <c r="B5311" t="s">
        <v>3038</v>
      </c>
      <c r="C5311" t="s">
        <v>2931</v>
      </c>
      <c r="D5311" t="str">
        <f t="shared" si="164"/>
        <v>Tran Vincent</v>
      </c>
      <c r="E5311" t="s">
        <v>22</v>
      </c>
      <c r="F5311" t="s">
        <v>192</v>
      </c>
      <c r="G5311" t="s">
        <v>820</v>
      </c>
      <c r="H5311" t="s">
        <v>821</v>
      </c>
      <c r="I5311" t="s">
        <v>192</v>
      </c>
      <c r="J5311" t="s">
        <v>19</v>
      </c>
      <c r="K5311" t="str">
        <f>INDEX(Table6[Column1],MATCH(L5311,Table6[Column2]))</f>
        <v>Elders</v>
      </c>
      <c r="L5311">
        <v>53.19973779</v>
      </c>
      <c r="M5311" t="str">
        <f>VLOOKUP(L5311,Table1[],2)</f>
        <v>50 - 59</v>
      </c>
      <c r="N5311" t="str">
        <f>INDEX(Table7[Column1],MATCH(O5311,Table7[Column2]))</f>
        <v>Fitting in Stage</v>
      </c>
      <c r="O5311">
        <v>6.959720559</v>
      </c>
      <c r="P5311" t="str">
        <f>VLOOKUP(O5311,Table13[],2)</f>
        <v>6 - 10</v>
      </c>
      <c r="Q5311" t="str">
        <f>INDEX(Table8[Column1],MATCH(R5311,Table8[Column2]))</f>
        <v>Habitual</v>
      </c>
      <c r="R5311">
        <v>80.990821120000007</v>
      </c>
      <c r="S5311">
        <f t="shared" si="165"/>
        <v>3.3746175466666668</v>
      </c>
      <c r="T5311" t="s">
        <v>19</v>
      </c>
    </row>
    <row r="5312" spans="1:20" x14ac:dyDescent="0.25">
      <c r="A5312">
        <v>5311</v>
      </c>
      <c r="B5312" t="s">
        <v>62</v>
      </c>
      <c r="C5312" t="s">
        <v>401</v>
      </c>
      <c r="D5312" t="str">
        <f t="shared" si="164"/>
        <v>Thomas Michael</v>
      </c>
      <c r="E5312" t="s">
        <v>22</v>
      </c>
      <c r="F5312" t="s">
        <v>30</v>
      </c>
      <c r="G5312" t="s">
        <v>1060</v>
      </c>
      <c r="H5312" t="s">
        <v>1061</v>
      </c>
      <c r="I5312" t="s">
        <v>30</v>
      </c>
      <c r="J5312" t="s">
        <v>19</v>
      </c>
      <c r="K5312" t="str">
        <f>INDEX(Table6[Column1],MATCH(L5312,Table6[Column2]))</f>
        <v>Adults</v>
      </c>
      <c r="L5312">
        <v>42.676636039999998</v>
      </c>
      <c r="M5312" t="str">
        <f>VLOOKUP(L5312,Table1[],2)</f>
        <v>40 - 49</v>
      </c>
      <c r="N5312" t="str">
        <f>INDEX(Table7[Column1],MATCH(O5312,Table7[Column2]))</f>
        <v>Learning Stage</v>
      </c>
      <c r="O5312">
        <v>2.8174217170000002</v>
      </c>
      <c r="P5312" t="str">
        <f>VLOOKUP(O5312,Table13[],2)</f>
        <v>1 - 5</v>
      </c>
      <c r="Q5312" t="str">
        <f>INDEX(Table8[Column1],MATCH(R5312,Table8[Column2]))</f>
        <v>Maintained</v>
      </c>
      <c r="R5312">
        <v>48.399657320000003</v>
      </c>
      <c r="S5312">
        <f t="shared" si="165"/>
        <v>2.0166523883333336</v>
      </c>
      <c r="T5312" t="s">
        <v>19</v>
      </c>
    </row>
    <row r="5313" spans="1:20" x14ac:dyDescent="0.25">
      <c r="A5313">
        <v>5312</v>
      </c>
      <c r="B5313" t="s">
        <v>114</v>
      </c>
      <c r="C5313" t="s">
        <v>3493</v>
      </c>
      <c r="D5313" t="str">
        <f t="shared" si="164"/>
        <v>Martin Della</v>
      </c>
      <c r="E5313" t="s">
        <v>15</v>
      </c>
      <c r="F5313" t="s">
        <v>24</v>
      </c>
      <c r="G5313" t="s">
        <v>820</v>
      </c>
      <c r="H5313" t="s">
        <v>821</v>
      </c>
      <c r="I5313" t="s">
        <v>24</v>
      </c>
      <c r="J5313" t="s">
        <v>19</v>
      </c>
      <c r="K5313" t="str">
        <f>INDEX(Table6[Column1],MATCH(L5313,Table6[Column2]))</f>
        <v>Youth</v>
      </c>
      <c r="L5313">
        <v>25.684933210000001</v>
      </c>
      <c r="M5313" t="str">
        <f>VLOOKUP(L5313,Table1[],2)</f>
        <v>20 - 29</v>
      </c>
      <c r="N5313" t="str">
        <f>INDEX(Table7[Column1],MATCH(O5313,Table7[Column2]))</f>
        <v>Learning Stage</v>
      </c>
      <c r="O5313">
        <v>4.0824901950000001</v>
      </c>
      <c r="P5313" t="str">
        <f>VLOOKUP(O5313,Table13[],2)</f>
        <v>1 - 5</v>
      </c>
      <c r="Q5313" t="str">
        <f>INDEX(Table8[Column1],MATCH(R5313,Table8[Column2]))</f>
        <v>Scheduled</v>
      </c>
      <c r="R5313">
        <v>0</v>
      </c>
      <c r="S5313">
        <f t="shared" si="165"/>
        <v>0</v>
      </c>
      <c r="T5313" t="s">
        <v>19</v>
      </c>
    </row>
    <row r="5314" spans="1:20" x14ac:dyDescent="0.25">
      <c r="A5314">
        <v>5313</v>
      </c>
      <c r="B5314" t="s">
        <v>2304</v>
      </c>
      <c r="C5314" t="s">
        <v>144</v>
      </c>
      <c r="D5314" t="str">
        <f t="shared" si="164"/>
        <v>Garner David</v>
      </c>
      <c r="E5314" t="s">
        <v>22</v>
      </c>
      <c r="F5314" t="s">
        <v>385</v>
      </c>
      <c r="G5314" t="s">
        <v>17</v>
      </c>
      <c r="H5314" t="s">
        <v>18</v>
      </c>
      <c r="I5314" t="s">
        <v>87</v>
      </c>
      <c r="J5314" t="s">
        <v>19</v>
      </c>
      <c r="K5314" t="str">
        <f>INDEX(Table6[Column1],MATCH(L5314,Table6[Column2]))</f>
        <v>Young Adults</v>
      </c>
      <c r="L5314">
        <v>31.994676689999999</v>
      </c>
      <c r="M5314" t="str">
        <f>VLOOKUP(L5314,Table1[],2)</f>
        <v>30 - 39</v>
      </c>
      <c r="N5314" t="str">
        <f>INDEX(Table7[Column1],MATCH(O5314,Table7[Column2]))</f>
        <v>Learning Stage</v>
      </c>
      <c r="O5314">
        <v>1.871330052</v>
      </c>
      <c r="P5314" t="str">
        <f>VLOOKUP(O5314,Table13[],2)</f>
        <v>1 - 5</v>
      </c>
      <c r="Q5314" t="str">
        <f>INDEX(Table8[Column1],MATCH(R5314,Table8[Column2]))</f>
        <v>Scheduled</v>
      </c>
      <c r="R5314">
        <v>0</v>
      </c>
      <c r="S5314">
        <f t="shared" si="165"/>
        <v>0</v>
      </c>
      <c r="T5314" t="s">
        <v>19</v>
      </c>
    </row>
    <row r="5315" spans="1:20" x14ac:dyDescent="0.25">
      <c r="A5315">
        <v>5314</v>
      </c>
      <c r="B5315" t="s">
        <v>4334</v>
      </c>
      <c r="C5315" t="s">
        <v>219</v>
      </c>
      <c r="D5315" t="str">
        <f t="shared" ref="D5315:D5378" si="166">CONCATENATE(B5315, " ",C5315)</f>
        <v>Cantu Joshua</v>
      </c>
      <c r="E5315" t="s">
        <v>22</v>
      </c>
      <c r="F5315" t="s">
        <v>30</v>
      </c>
      <c r="G5315" t="s">
        <v>1060</v>
      </c>
      <c r="H5315" t="s">
        <v>1061</v>
      </c>
      <c r="I5315" t="s">
        <v>30</v>
      </c>
      <c r="J5315" t="s">
        <v>19</v>
      </c>
      <c r="K5315" t="str">
        <f>INDEX(Table6[Column1],MATCH(L5315,Table6[Column2]))</f>
        <v>Adults</v>
      </c>
      <c r="L5315">
        <v>42.872781150000002</v>
      </c>
      <c r="M5315" t="str">
        <f>VLOOKUP(L5315,Table1[],2)</f>
        <v>40 - 49</v>
      </c>
      <c r="N5315" t="str">
        <f>INDEX(Table7[Column1],MATCH(O5315,Table7[Column2]))</f>
        <v>Learning Stage</v>
      </c>
      <c r="O5315">
        <v>5.0520751329999998</v>
      </c>
      <c r="P5315" t="str">
        <f>VLOOKUP(O5315,Table13[],2)</f>
        <v>1 - 5</v>
      </c>
      <c r="Q5315" t="str">
        <f>INDEX(Table8[Column1],MATCH(R5315,Table8[Column2]))</f>
        <v>Maintained</v>
      </c>
      <c r="R5315">
        <v>44.125913580000002</v>
      </c>
      <c r="S5315">
        <f t="shared" ref="S5315:S5378" si="167">CONVERT(R5315,"hr","day")</f>
        <v>1.8385797325000002</v>
      </c>
      <c r="T5315" t="s">
        <v>19</v>
      </c>
    </row>
    <row r="5316" spans="1:20" x14ac:dyDescent="0.25">
      <c r="A5316">
        <v>5315</v>
      </c>
      <c r="B5316" t="s">
        <v>1169</v>
      </c>
      <c r="C5316" t="s">
        <v>1851</v>
      </c>
      <c r="D5316" t="str">
        <f t="shared" si="166"/>
        <v>Bradley Christine</v>
      </c>
      <c r="E5316" t="s">
        <v>15</v>
      </c>
      <c r="F5316" t="s">
        <v>90</v>
      </c>
      <c r="G5316" t="s">
        <v>17</v>
      </c>
      <c r="H5316" t="s">
        <v>18</v>
      </c>
      <c r="I5316" t="s">
        <v>90</v>
      </c>
      <c r="J5316" t="s">
        <v>19</v>
      </c>
      <c r="K5316" t="str">
        <f>INDEX(Table6[Column1],MATCH(L5316,Table6[Column2]))</f>
        <v>Teenagers</v>
      </c>
      <c r="L5316">
        <v>14.193088940000001</v>
      </c>
      <c r="M5316" t="e">
        <f>VLOOKUP(L5316,Table1[],2)</f>
        <v>#N/A</v>
      </c>
      <c r="N5316" t="str">
        <f>INDEX(Table7[Column1],MATCH(O5316,Table7[Column2]))</f>
        <v>Learning Stage</v>
      </c>
      <c r="O5316">
        <v>4.6589331850000004</v>
      </c>
      <c r="P5316" t="str">
        <f>VLOOKUP(O5316,Table13[],2)</f>
        <v>1 - 5</v>
      </c>
      <c r="Q5316" t="str">
        <f>INDEX(Table8[Column1],MATCH(R5316,Table8[Column2]))</f>
        <v>Scheduled</v>
      </c>
      <c r="R5316">
        <v>0</v>
      </c>
      <c r="S5316">
        <f t="shared" si="167"/>
        <v>0</v>
      </c>
      <c r="T5316" t="s">
        <v>19</v>
      </c>
    </row>
    <row r="5317" spans="1:20" x14ac:dyDescent="0.25">
      <c r="A5317">
        <v>5316</v>
      </c>
      <c r="B5317" t="s">
        <v>25</v>
      </c>
      <c r="C5317" t="s">
        <v>3258</v>
      </c>
      <c r="D5317" t="str">
        <f t="shared" si="166"/>
        <v>Delgado Rita</v>
      </c>
      <c r="E5317" t="s">
        <v>15</v>
      </c>
      <c r="F5317" t="s">
        <v>30</v>
      </c>
      <c r="G5317" t="s">
        <v>1060</v>
      </c>
      <c r="H5317" t="s">
        <v>1061</v>
      </c>
      <c r="I5317" t="s">
        <v>30</v>
      </c>
      <c r="J5317" t="s">
        <v>19</v>
      </c>
      <c r="K5317" t="str">
        <f>INDEX(Table6[Column1],MATCH(L5317,Table6[Column2]))</f>
        <v>Seniors</v>
      </c>
      <c r="L5317">
        <v>61.072321649999999</v>
      </c>
      <c r="M5317" t="str">
        <f>VLOOKUP(L5317,Table1[],2)</f>
        <v>60 and Above</v>
      </c>
      <c r="N5317" t="str">
        <f>INDEX(Table7[Column1],MATCH(O5317,Table7[Column2]))</f>
        <v>Learning Stage</v>
      </c>
      <c r="O5317">
        <v>5.7487933839999998</v>
      </c>
      <c r="P5317" t="str">
        <f>VLOOKUP(O5317,Table13[],2)</f>
        <v>1 - 5</v>
      </c>
      <c r="Q5317" t="str">
        <f>INDEX(Table8[Column1],MATCH(R5317,Table8[Column2]))</f>
        <v>Excused</v>
      </c>
      <c r="R5317">
        <v>140.29836879999999</v>
      </c>
      <c r="S5317">
        <f t="shared" si="167"/>
        <v>5.845765366666666</v>
      </c>
      <c r="T5317" t="s">
        <v>19</v>
      </c>
    </row>
    <row r="5318" spans="1:20" x14ac:dyDescent="0.25">
      <c r="A5318">
        <v>5317</v>
      </c>
      <c r="B5318" t="s">
        <v>1672</v>
      </c>
      <c r="C5318" t="s">
        <v>1022</v>
      </c>
      <c r="D5318" t="str">
        <f t="shared" si="166"/>
        <v>Greenwood Beth</v>
      </c>
      <c r="E5318" t="s">
        <v>15</v>
      </c>
      <c r="F5318" t="s">
        <v>38</v>
      </c>
      <c r="G5318" t="s">
        <v>611</v>
      </c>
      <c r="H5318" t="s">
        <v>612</v>
      </c>
      <c r="I5318" t="s">
        <v>38</v>
      </c>
      <c r="J5318" t="s">
        <v>19</v>
      </c>
      <c r="K5318" t="str">
        <f>INDEX(Table6[Column1],MATCH(L5318,Table6[Column2]))</f>
        <v>Adults</v>
      </c>
      <c r="L5318">
        <v>45.375248480000003</v>
      </c>
      <c r="M5318" t="str">
        <f>VLOOKUP(L5318,Table1[],2)</f>
        <v>40 - 49</v>
      </c>
      <c r="N5318" t="str">
        <f>INDEX(Table7[Column1],MATCH(O5318,Table7[Column2]))</f>
        <v>Fitting in Stage</v>
      </c>
      <c r="O5318">
        <v>6.0093677579999998</v>
      </c>
      <c r="P5318" t="str">
        <f>VLOOKUP(O5318,Table13[],2)</f>
        <v>6 - 10</v>
      </c>
      <c r="Q5318" t="str">
        <f>INDEX(Table8[Column1],MATCH(R5318,Table8[Column2]))</f>
        <v>Habitual</v>
      </c>
      <c r="R5318">
        <v>110.93436029999999</v>
      </c>
      <c r="S5318">
        <f t="shared" si="167"/>
        <v>4.6222650124999998</v>
      </c>
      <c r="T5318" t="s">
        <v>19</v>
      </c>
    </row>
    <row r="5319" spans="1:20" x14ac:dyDescent="0.25">
      <c r="A5319">
        <v>5318</v>
      </c>
      <c r="B5319" t="s">
        <v>944</v>
      </c>
      <c r="C5319" t="s">
        <v>630</v>
      </c>
      <c r="D5319" t="str">
        <f t="shared" si="166"/>
        <v>Payne Richard</v>
      </c>
      <c r="E5319" t="s">
        <v>22</v>
      </c>
      <c r="F5319" t="s">
        <v>30</v>
      </c>
      <c r="G5319" t="s">
        <v>1060</v>
      </c>
      <c r="H5319" t="s">
        <v>1061</v>
      </c>
      <c r="I5319" t="s">
        <v>30</v>
      </c>
      <c r="J5319" t="s">
        <v>19</v>
      </c>
      <c r="K5319" t="str">
        <f>INDEX(Table6[Column1],MATCH(L5319,Table6[Column2]))</f>
        <v>Adults</v>
      </c>
      <c r="L5319">
        <v>44.880038409999997</v>
      </c>
      <c r="M5319" t="str">
        <f>VLOOKUP(L5319,Table1[],2)</f>
        <v>40 - 49</v>
      </c>
      <c r="N5319" t="str">
        <f>INDEX(Table7[Column1],MATCH(O5319,Table7[Column2]))</f>
        <v>Learning Stage</v>
      </c>
      <c r="O5319">
        <v>5.5986036950000004</v>
      </c>
      <c r="P5319" t="str">
        <f>VLOOKUP(O5319,Table13[],2)</f>
        <v>1 - 5</v>
      </c>
      <c r="Q5319" t="str">
        <f>INDEX(Table8[Column1],MATCH(R5319,Table8[Column2]))</f>
        <v>Scheduled</v>
      </c>
      <c r="R5319">
        <v>31.378190159999999</v>
      </c>
      <c r="S5319">
        <f t="shared" si="167"/>
        <v>1.3074245900000001</v>
      </c>
      <c r="T5319" t="s">
        <v>19</v>
      </c>
    </row>
    <row r="5320" spans="1:20" x14ac:dyDescent="0.25">
      <c r="A5320">
        <v>5319</v>
      </c>
      <c r="B5320" t="s">
        <v>254</v>
      </c>
      <c r="C5320" t="s">
        <v>2231</v>
      </c>
      <c r="D5320" t="str">
        <f t="shared" si="166"/>
        <v>Arnold Ricky</v>
      </c>
      <c r="E5320" t="s">
        <v>22</v>
      </c>
      <c r="F5320" t="s">
        <v>505</v>
      </c>
      <c r="G5320" t="s">
        <v>820</v>
      </c>
      <c r="H5320" t="s">
        <v>821</v>
      </c>
      <c r="I5320" t="s">
        <v>24</v>
      </c>
      <c r="J5320" t="s">
        <v>19</v>
      </c>
      <c r="K5320" t="str">
        <f>INDEX(Table6[Column1],MATCH(L5320,Table6[Column2]))</f>
        <v>Young Adults</v>
      </c>
      <c r="L5320">
        <v>37.059022880000001</v>
      </c>
      <c r="M5320" t="str">
        <f>VLOOKUP(L5320,Table1[],2)</f>
        <v>30 - 39</v>
      </c>
      <c r="N5320" t="str">
        <f>INDEX(Table7[Column1],MATCH(O5320,Table7[Column2]))</f>
        <v>Learning Stage</v>
      </c>
      <c r="O5320">
        <v>5.0196130569999999</v>
      </c>
      <c r="P5320" t="str">
        <f>VLOOKUP(O5320,Table13[],2)</f>
        <v>1 - 5</v>
      </c>
      <c r="Q5320" t="str">
        <f>INDEX(Table8[Column1],MATCH(R5320,Table8[Column2]))</f>
        <v>Maintained</v>
      </c>
      <c r="R5320">
        <v>50.95891701</v>
      </c>
      <c r="S5320">
        <f t="shared" si="167"/>
        <v>2.12328820875</v>
      </c>
      <c r="T5320" t="s">
        <v>19</v>
      </c>
    </row>
    <row r="5321" spans="1:20" x14ac:dyDescent="0.25">
      <c r="A5321">
        <v>5320</v>
      </c>
      <c r="B5321" t="s">
        <v>4335</v>
      </c>
      <c r="C5321" t="s">
        <v>2163</v>
      </c>
      <c r="D5321" t="str">
        <f t="shared" si="166"/>
        <v>Cargill Ellen</v>
      </c>
      <c r="E5321" t="s">
        <v>15</v>
      </c>
      <c r="F5321" t="s">
        <v>16</v>
      </c>
      <c r="G5321" t="s">
        <v>611</v>
      </c>
      <c r="H5321" t="s">
        <v>612</v>
      </c>
      <c r="I5321" t="s">
        <v>16</v>
      </c>
      <c r="J5321" t="s">
        <v>19</v>
      </c>
      <c r="K5321" t="str">
        <f>INDEX(Table6[Column1],MATCH(L5321,Table6[Column2]))</f>
        <v>Elders</v>
      </c>
      <c r="L5321">
        <v>55.749234039999997</v>
      </c>
      <c r="M5321" t="str">
        <f>VLOOKUP(L5321,Table1[],2)</f>
        <v>50 - 59</v>
      </c>
      <c r="N5321" t="str">
        <f>INDEX(Table7[Column1],MATCH(O5321,Table7[Column2]))</f>
        <v>Learning Stage</v>
      </c>
      <c r="O5321">
        <v>4.167471323</v>
      </c>
      <c r="P5321" t="str">
        <f>VLOOKUP(O5321,Table13[],2)</f>
        <v>1 - 5</v>
      </c>
      <c r="Q5321" t="str">
        <f>INDEX(Table8[Column1],MATCH(R5321,Table8[Column2]))</f>
        <v>Habitual</v>
      </c>
      <c r="R5321">
        <v>101.08601640000001</v>
      </c>
      <c r="S5321">
        <f t="shared" si="167"/>
        <v>4.2119173500000002</v>
      </c>
      <c r="T5321" t="s">
        <v>19</v>
      </c>
    </row>
    <row r="5322" spans="1:20" x14ac:dyDescent="0.25">
      <c r="A5322">
        <v>5321</v>
      </c>
      <c r="B5322" t="s">
        <v>729</v>
      </c>
      <c r="C5322" t="s">
        <v>4336</v>
      </c>
      <c r="D5322" t="str">
        <f t="shared" si="166"/>
        <v>Patterson Sabra</v>
      </c>
      <c r="E5322" t="s">
        <v>15</v>
      </c>
      <c r="F5322" t="s">
        <v>57</v>
      </c>
      <c r="G5322" t="s">
        <v>820</v>
      </c>
      <c r="H5322" t="s">
        <v>821</v>
      </c>
      <c r="I5322" t="s">
        <v>57</v>
      </c>
      <c r="J5322" t="s">
        <v>19</v>
      </c>
      <c r="K5322" t="str">
        <f>INDEX(Table6[Column1],MATCH(L5322,Table6[Column2]))</f>
        <v>Young Adults</v>
      </c>
      <c r="L5322">
        <v>39.165802929999998</v>
      </c>
      <c r="M5322" t="str">
        <f>VLOOKUP(L5322,Table1[],2)</f>
        <v>30 - 39</v>
      </c>
      <c r="N5322" t="str">
        <f>INDEX(Table7[Column1],MATCH(O5322,Table7[Column2]))</f>
        <v>Learning Stage</v>
      </c>
      <c r="O5322">
        <v>4.2617864689999996</v>
      </c>
      <c r="P5322" t="str">
        <f>VLOOKUP(O5322,Table13[],2)</f>
        <v>1 - 5</v>
      </c>
      <c r="Q5322" t="str">
        <f>INDEX(Table8[Column1],MATCH(R5322,Table8[Column2]))</f>
        <v>Habitual</v>
      </c>
      <c r="R5322">
        <v>87.393814309999996</v>
      </c>
      <c r="S5322">
        <f t="shared" si="167"/>
        <v>3.6414089295833332</v>
      </c>
      <c r="T5322" t="s">
        <v>19</v>
      </c>
    </row>
    <row r="5323" spans="1:20" x14ac:dyDescent="0.25">
      <c r="A5323">
        <v>5322</v>
      </c>
      <c r="B5323" t="s">
        <v>4337</v>
      </c>
      <c r="C5323" t="s">
        <v>175</v>
      </c>
      <c r="D5323" t="str">
        <f t="shared" si="166"/>
        <v>Crouse Paul</v>
      </c>
      <c r="E5323" t="s">
        <v>22</v>
      </c>
      <c r="F5323" t="s">
        <v>27</v>
      </c>
      <c r="G5323" t="s">
        <v>17</v>
      </c>
      <c r="H5323" t="s">
        <v>18</v>
      </c>
      <c r="I5323" t="s">
        <v>27</v>
      </c>
      <c r="J5323" t="s">
        <v>19</v>
      </c>
      <c r="K5323" t="str">
        <f>INDEX(Table6[Column1],MATCH(L5323,Table6[Column2]))</f>
        <v>Adults</v>
      </c>
      <c r="L5323">
        <v>44.91839994</v>
      </c>
      <c r="M5323" t="str">
        <f>VLOOKUP(L5323,Table1[],2)</f>
        <v>40 - 49</v>
      </c>
      <c r="N5323" t="str">
        <f>INDEX(Table7[Column1],MATCH(O5323,Table7[Column2]))</f>
        <v>Fitting in Stage</v>
      </c>
      <c r="O5323">
        <v>9.2934885129999998</v>
      </c>
      <c r="P5323" t="str">
        <f>VLOOKUP(O5323,Table13[],2)</f>
        <v>6 - 10</v>
      </c>
      <c r="Q5323" t="str">
        <f>INDEX(Table8[Column1],MATCH(R5323,Table8[Column2]))</f>
        <v>Maintained</v>
      </c>
      <c r="R5323">
        <v>76.844324420000007</v>
      </c>
      <c r="S5323">
        <f t="shared" si="167"/>
        <v>3.2018468508333333</v>
      </c>
      <c r="T5323" t="s">
        <v>19</v>
      </c>
    </row>
    <row r="5324" spans="1:20" x14ac:dyDescent="0.25">
      <c r="A5324">
        <v>5323</v>
      </c>
      <c r="B5324" t="s">
        <v>1977</v>
      </c>
      <c r="C5324" t="s">
        <v>426</v>
      </c>
      <c r="D5324" t="str">
        <f t="shared" si="166"/>
        <v>Eaton George</v>
      </c>
      <c r="E5324" t="s">
        <v>22</v>
      </c>
      <c r="F5324" t="s">
        <v>38</v>
      </c>
      <c r="G5324" t="s">
        <v>611</v>
      </c>
      <c r="H5324" t="s">
        <v>612</v>
      </c>
      <c r="I5324" t="s">
        <v>38</v>
      </c>
      <c r="J5324" t="s">
        <v>19</v>
      </c>
      <c r="K5324" t="str">
        <f>INDEX(Table6[Column1],MATCH(L5324,Table6[Column2]))</f>
        <v>Seniors</v>
      </c>
      <c r="L5324">
        <v>69.232653029999994</v>
      </c>
      <c r="M5324" t="str">
        <f>VLOOKUP(L5324,Table1[],2)</f>
        <v>60 and Above</v>
      </c>
      <c r="N5324" t="str">
        <f>INDEX(Table7[Column1],MATCH(O5324,Table7[Column2]))</f>
        <v>Learning Stage</v>
      </c>
      <c r="O5324">
        <v>4.9006330829999998</v>
      </c>
      <c r="P5324" t="str">
        <f>VLOOKUP(O5324,Table13[],2)</f>
        <v>1 - 5</v>
      </c>
      <c r="Q5324" t="str">
        <f>INDEX(Table8[Column1],MATCH(R5324,Table8[Column2]))</f>
        <v>Unexcused</v>
      </c>
      <c r="R5324">
        <v>182.709586</v>
      </c>
      <c r="S5324">
        <f t="shared" si="167"/>
        <v>7.6128994166666661</v>
      </c>
      <c r="T5324" t="s">
        <v>19</v>
      </c>
    </row>
    <row r="5325" spans="1:20" x14ac:dyDescent="0.25">
      <c r="A5325">
        <v>5324</v>
      </c>
      <c r="B5325" t="s">
        <v>2491</v>
      </c>
      <c r="C5325" t="s">
        <v>787</v>
      </c>
      <c r="D5325" t="str">
        <f t="shared" si="166"/>
        <v>Simmons Jeremy</v>
      </c>
      <c r="E5325" t="s">
        <v>22</v>
      </c>
      <c r="F5325" t="s">
        <v>540</v>
      </c>
      <c r="G5325" t="s">
        <v>17</v>
      </c>
      <c r="H5325" t="s">
        <v>18</v>
      </c>
      <c r="I5325" t="s">
        <v>169</v>
      </c>
      <c r="J5325" t="s">
        <v>19</v>
      </c>
      <c r="K5325" t="str">
        <f>INDEX(Table6[Column1],MATCH(L5325,Table6[Column2]))</f>
        <v>Adults</v>
      </c>
      <c r="L5325">
        <v>46.342736049999999</v>
      </c>
      <c r="M5325" t="str">
        <f>VLOOKUP(L5325,Table1[],2)</f>
        <v>40 - 49</v>
      </c>
      <c r="N5325" t="str">
        <f>INDEX(Table7[Column1],MATCH(O5325,Table7[Column2]))</f>
        <v>Learning Stage</v>
      </c>
      <c r="O5325">
        <v>1.6922131149999999</v>
      </c>
      <c r="P5325" t="str">
        <f>VLOOKUP(O5325,Table13[],2)</f>
        <v>1 - 5</v>
      </c>
      <c r="Q5325" t="str">
        <f>INDEX(Table8[Column1],MATCH(R5325,Table8[Column2]))</f>
        <v>Maintained</v>
      </c>
      <c r="R5325">
        <v>47.923293270000002</v>
      </c>
      <c r="S5325">
        <f t="shared" si="167"/>
        <v>1.9968038862500002</v>
      </c>
      <c r="T5325" t="s">
        <v>19</v>
      </c>
    </row>
    <row r="5326" spans="1:20" x14ac:dyDescent="0.25">
      <c r="A5326">
        <v>5325</v>
      </c>
      <c r="B5326" t="s">
        <v>34</v>
      </c>
      <c r="C5326" t="s">
        <v>910</v>
      </c>
      <c r="D5326" t="str">
        <f t="shared" si="166"/>
        <v>Jones Geneva</v>
      </c>
      <c r="E5326" t="s">
        <v>15</v>
      </c>
      <c r="F5326" t="s">
        <v>38</v>
      </c>
      <c r="G5326" t="s">
        <v>611</v>
      </c>
      <c r="H5326" t="s">
        <v>612</v>
      </c>
      <c r="I5326" t="s">
        <v>38</v>
      </c>
      <c r="J5326" t="s">
        <v>19</v>
      </c>
      <c r="K5326" t="str">
        <f>INDEX(Table6[Column1],MATCH(L5326,Table6[Column2]))</f>
        <v>Adults</v>
      </c>
      <c r="L5326">
        <v>43.219723270000003</v>
      </c>
      <c r="M5326" t="str">
        <f>VLOOKUP(L5326,Table1[],2)</f>
        <v>40 - 49</v>
      </c>
      <c r="N5326" t="str">
        <f>INDEX(Table7[Column1],MATCH(O5326,Table7[Column2]))</f>
        <v>Learning Stage</v>
      </c>
      <c r="O5326">
        <v>5.3092732370000002</v>
      </c>
      <c r="P5326" t="str">
        <f>VLOOKUP(O5326,Table13[],2)</f>
        <v>1 - 5</v>
      </c>
      <c r="Q5326" t="str">
        <f>INDEX(Table8[Column1],MATCH(R5326,Table8[Column2]))</f>
        <v>Maintained</v>
      </c>
      <c r="R5326">
        <v>68.153335269999999</v>
      </c>
      <c r="S5326">
        <f t="shared" si="167"/>
        <v>2.8397223029166665</v>
      </c>
      <c r="T5326" t="s">
        <v>19</v>
      </c>
    </row>
    <row r="5327" spans="1:20" x14ac:dyDescent="0.25">
      <c r="A5327">
        <v>5326</v>
      </c>
      <c r="B5327" t="s">
        <v>202</v>
      </c>
      <c r="C5327" t="s">
        <v>241</v>
      </c>
      <c r="D5327" t="str">
        <f t="shared" si="166"/>
        <v>Porter Jessica</v>
      </c>
      <c r="E5327" t="s">
        <v>15</v>
      </c>
      <c r="F5327" t="s">
        <v>30</v>
      </c>
      <c r="G5327" t="s">
        <v>1060</v>
      </c>
      <c r="H5327" t="s">
        <v>1061</v>
      </c>
      <c r="I5327" t="s">
        <v>30</v>
      </c>
      <c r="J5327" t="s">
        <v>19</v>
      </c>
      <c r="K5327" t="str">
        <f>INDEX(Table6[Column1],MATCH(L5327,Table6[Column2]))</f>
        <v>Adults</v>
      </c>
      <c r="L5327">
        <v>49.545738980000003</v>
      </c>
      <c r="M5327" t="str">
        <f>VLOOKUP(L5327,Table1[],2)</f>
        <v>40 - 49</v>
      </c>
      <c r="N5327" t="str">
        <f>INDEX(Table7[Column1],MATCH(O5327,Table7[Column2]))</f>
        <v>Learning Stage</v>
      </c>
      <c r="O5327">
        <v>5.365976538</v>
      </c>
      <c r="P5327" t="str">
        <f>VLOOKUP(O5327,Table13[],2)</f>
        <v>1 - 5</v>
      </c>
      <c r="Q5327" t="str">
        <f>INDEX(Table8[Column1],MATCH(R5327,Table8[Column2]))</f>
        <v>Habitual</v>
      </c>
      <c r="R5327">
        <v>102.16986660000001</v>
      </c>
      <c r="S5327">
        <f t="shared" si="167"/>
        <v>4.257077775</v>
      </c>
      <c r="T5327" t="s">
        <v>19</v>
      </c>
    </row>
    <row r="5328" spans="1:20" x14ac:dyDescent="0.25">
      <c r="A5328">
        <v>5327</v>
      </c>
      <c r="B5328" t="s">
        <v>1012</v>
      </c>
      <c r="C5328" t="s">
        <v>4338</v>
      </c>
      <c r="D5328" t="str">
        <f t="shared" si="166"/>
        <v>Anderson Alina</v>
      </c>
      <c r="E5328" t="s">
        <v>15</v>
      </c>
      <c r="F5328" t="s">
        <v>586</v>
      </c>
      <c r="G5328" t="s">
        <v>17</v>
      </c>
      <c r="H5328" t="s">
        <v>18</v>
      </c>
      <c r="I5328" t="s">
        <v>90</v>
      </c>
      <c r="J5328" t="s">
        <v>19</v>
      </c>
      <c r="K5328" t="str">
        <f>INDEX(Table6[Column1],MATCH(L5328,Table6[Column2]))</f>
        <v>Adults</v>
      </c>
      <c r="L5328">
        <v>40.693350119999998</v>
      </c>
      <c r="M5328" t="str">
        <f>VLOOKUP(L5328,Table1[],2)</f>
        <v>40 - 49</v>
      </c>
      <c r="N5328" t="str">
        <f>INDEX(Table7[Column1],MATCH(O5328,Table7[Column2]))</f>
        <v>Learning Stage</v>
      </c>
      <c r="O5328">
        <v>4.4337445129999997</v>
      </c>
      <c r="P5328" t="str">
        <f>VLOOKUP(O5328,Table13[],2)</f>
        <v>1 - 5</v>
      </c>
      <c r="Q5328" t="str">
        <f>INDEX(Table8[Column1],MATCH(R5328,Table8[Column2]))</f>
        <v>Maintained</v>
      </c>
      <c r="R5328">
        <v>61.36690033</v>
      </c>
      <c r="S5328">
        <f t="shared" si="167"/>
        <v>2.5569541804166667</v>
      </c>
      <c r="T5328" t="s">
        <v>19</v>
      </c>
    </row>
    <row r="5329" spans="1:20" x14ac:dyDescent="0.25">
      <c r="A5329">
        <v>5328</v>
      </c>
      <c r="B5329" t="s">
        <v>3331</v>
      </c>
      <c r="C5329" t="s">
        <v>21</v>
      </c>
      <c r="D5329" t="str">
        <f t="shared" si="166"/>
        <v>Lara Stephen</v>
      </c>
      <c r="E5329" t="s">
        <v>22</v>
      </c>
      <c r="F5329" t="s">
        <v>54</v>
      </c>
      <c r="G5329" t="s">
        <v>17</v>
      </c>
      <c r="H5329" t="s">
        <v>18</v>
      </c>
      <c r="I5329" t="s">
        <v>54</v>
      </c>
      <c r="J5329" t="s">
        <v>19</v>
      </c>
      <c r="K5329" t="str">
        <f>INDEX(Table6[Column1],MATCH(L5329,Table6[Column2]))</f>
        <v>Young Adults</v>
      </c>
      <c r="L5329">
        <v>39.697193489999997</v>
      </c>
      <c r="M5329" t="str">
        <f>VLOOKUP(L5329,Table1[],2)</f>
        <v>30 - 39</v>
      </c>
      <c r="N5329" t="str">
        <f>INDEX(Table7[Column1],MATCH(O5329,Table7[Column2]))</f>
        <v>Learning Stage</v>
      </c>
      <c r="O5329">
        <v>2.8405724189999999</v>
      </c>
      <c r="P5329" t="str">
        <f>VLOOKUP(O5329,Table13[],2)</f>
        <v>1 - 5</v>
      </c>
      <c r="Q5329" t="str">
        <f>INDEX(Table8[Column1],MATCH(R5329,Table8[Column2]))</f>
        <v>Scheduled</v>
      </c>
      <c r="R5329">
        <v>13.002419250000001</v>
      </c>
      <c r="S5329">
        <f t="shared" si="167"/>
        <v>0.54176746875000004</v>
      </c>
      <c r="T5329" t="s">
        <v>19</v>
      </c>
    </row>
    <row r="5330" spans="1:20" x14ac:dyDescent="0.25">
      <c r="A5330">
        <v>5329</v>
      </c>
      <c r="B5330" t="s">
        <v>4339</v>
      </c>
      <c r="C5330" t="s">
        <v>2892</v>
      </c>
      <c r="D5330" t="str">
        <f t="shared" si="166"/>
        <v>Danek Myrtle</v>
      </c>
      <c r="E5330" t="s">
        <v>15</v>
      </c>
      <c r="F5330" t="s">
        <v>204</v>
      </c>
      <c r="G5330" t="s">
        <v>17</v>
      </c>
      <c r="H5330" t="s">
        <v>18</v>
      </c>
      <c r="I5330" t="s">
        <v>169</v>
      </c>
      <c r="J5330" t="s">
        <v>19</v>
      </c>
      <c r="K5330" t="str">
        <f>INDEX(Table6[Column1],MATCH(L5330,Table6[Column2]))</f>
        <v>Adults</v>
      </c>
      <c r="L5330">
        <v>47.29229024</v>
      </c>
      <c r="M5330" t="str">
        <f>VLOOKUP(L5330,Table1[],2)</f>
        <v>40 - 49</v>
      </c>
      <c r="N5330" t="str">
        <f>INDEX(Table7[Column1],MATCH(O5330,Table7[Column2]))</f>
        <v>Fitting in Stage</v>
      </c>
      <c r="O5330">
        <v>9.0486636489999999</v>
      </c>
      <c r="P5330" t="str">
        <f>VLOOKUP(O5330,Table13[],2)</f>
        <v>6 - 10</v>
      </c>
      <c r="Q5330" t="str">
        <f>INDEX(Table8[Column1],MATCH(R5330,Table8[Column2]))</f>
        <v>Habitual</v>
      </c>
      <c r="R5330">
        <v>99.261310300000005</v>
      </c>
      <c r="S5330">
        <f t="shared" si="167"/>
        <v>4.1358879291666666</v>
      </c>
      <c r="T5330" t="s">
        <v>19</v>
      </c>
    </row>
    <row r="5331" spans="1:20" x14ac:dyDescent="0.25">
      <c r="A5331">
        <v>5330</v>
      </c>
      <c r="B5331" t="s">
        <v>3879</v>
      </c>
      <c r="C5331" t="s">
        <v>467</v>
      </c>
      <c r="D5331" t="str">
        <f t="shared" si="166"/>
        <v>Vigil Kevin</v>
      </c>
      <c r="E5331" t="s">
        <v>22</v>
      </c>
      <c r="F5331" t="s">
        <v>24</v>
      </c>
      <c r="G5331" t="s">
        <v>820</v>
      </c>
      <c r="H5331" t="s">
        <v>821</v>
      </c>
      <c r="I5331" t="s">
        <v>24</v>
      </c>
      <c r="J5331" t="s">
        <v>19</v>
      </c>
      <c r="K5331" t="str">
        <f>INDEX(Table6[Column1],MATCH(L5331,Table6[Column2]))</f>
        <v>Young Adults</v>
      </c>
      <c r="L5331">
        <v>34.362822100000002</v>
      </c>
      <c r="M5331" t="str">
        <f>VLOOKUP(L5331,Table1[],2)</f>
        <v>30 - 39</v>
      </c>
      <c r="N5331" t="str">
        <f>INDEX(Table7[Column1],MATCH(O5331,Table7[Column2]))</f>
        <v>Learning Stage</v>
      </c>
      <c r="O5331">
        <v>3.152858481</v>
      </c>
      <c r="P5331" t="str">
        <f>VLOOKUP(O5331,Table13[],2)</f>
        <v>1 - 5</v>
      </c>
      <c r="Q5331" t="str">
        <f>INDEX(Table8[Column1],MATCH(R5331,Table8[Column2]))</f>
        <v>Scheduled</v>
      </c>
      <c r="R5331">
        <v>14.287478760000001</v>
      </c>
      <c r="S5331">
        <f t="shared" si="167"/>
        <v>0.59531161500000007</v>
      </c>
      <c r="T5331" t="s">
        <v>19</v>
      </c>
    </row>
    <row r="5332" spans="1:20" x14ac:dyDescent="0.25">
      <c r="A5332">
        <v>5331</v>
      </c>
      <c r="B5332" t="s">
        <v>4340</v>
      </c>
      <c r="C5332" t="s">
        <v>4341</v>
      </c>
      <c r="D5332" t="str">
        <f t="shared" si="166"/>
        <v>Henson Charley</v>
      </c>
      <c r="E5332" t="s">
        <v>22</v>
      </c>
      <c r="F5332" t="s">
        <v>46</v>
      </c>
      <c r="G5332" t="s">
        <v>820</v>
      </c>
      <c r="H5332" t="s">
        <v>821</v>
      </c>
      <c r="I5332" t="s">
        <v>46</v>
      </c>
      <c r="J5332" t="s">
        <v>19</v>
      </c>
      <c r="K5332" t="str">
        <f>INDEX(Table6[Column1],MATCH(L5332,Table6[Column2]))</f>
        <v>Seniors</v>
      </c>
      <c r="L5332">
        <v>63.989289239999998</v>
      </c>
      <c r="M5332" t="str">
        <f>VLOOKUP(L5332,Table1[],2)</f>
        <v>60 and Above</v>
      </c>
      <c r="N5332" t="str">
        <f>INDEX(Table7[Column1],MATCH(O5332,Table7[Column2]))</f>
        <v>Fitting in Stage</v>
      </c>
      <c r="O5332">
        <v>6.2402670100000002</v>
      </c>
      <c r="P5332" t="str">
        <f>VLOOKUP(O5332,Table13[],2)</f>
        <v>6 - 10</v>
      </c>
      <c r="Q5332" t="str">
        <f>INDEX(Table8[Column1],MATCH(R5332,Table8[Column2]))</f>
        <v>Violative</v>
      </c>
      <c r="R5332">
        <v>200.47921199999999</v>
      </c>
      <c r="S5332">
        <f t="shared" si="167"/>
        <v>8.3533004999999996</v>
      </c>
      <c r="T5332" t="s">
        <v>19</v>
      </c>
    </row>
    <row r="5333" spans="1:20" x14ac:dyDescent="0.25">
      <c r="A5333">
        <v>5332</v>
      </c>
      <c r="B5333" t="s">
        <v>4342</v>
      </c>
      <c r="C5333" t="s">
        <v>1332</v>
      </c>
      <c r="D5333" t="str">
        <f t="shared" si="166"/>
        <v>Drees Lucille</v>
      </c>
      <c r="E5333" t="s">
        <v>15</v>
      </c>
      <c r="F5333" t="s">
        <v>24</v>
      </c>
      <c r="G5333" t="s">
        <v>820</v>
      </c>
      <c r="H5333" t="s">
        <v>821</v>
      </c>
      <c r="I5333" t="s">
        <v>24</v>
      </c>
      <c r="J5333" t="s">
        <v>19</v>
      </c>
      <c r="K5333" t="str">
        <f>INDEX(Table6[Column1],MATCH(L5333,Table6[Column2]))</f>
        <v>Young Adults</v>
      </c>
      <c r="L5333">
        <v>38.940008470000002</v>
      </c>
      <c r="M5333" t="str">
        <f>VLOOKUP(L5333,Table1[],2)</f>
        <v>30 - 39</v>
      </c>
      <c r="N5333" t="str">
        <f>INDEX(Table7[Column1],MATCH(O5333,Table7[Column2]))</f>
        <v>Learning Stage</v>
      </c>
      <c r="O5333">
        <v>4.0876957100000002</v>
      </c>
      <c r="P5333" t="str">
        <f>VLOOKUP(O5333,Table13[],2)</f>
        <v>1 - 5</v>
      </c>
      <c r="Q5333" t="str">
        <f>INDEX(Table8[Column1],MATCH(R5333,Table8[Column2]))</f>
        <v>Maintained</v>
      </c>
      <c r="R5333">
        <v>61.965298619999999</v>
      </c>
      <c r="S5333">
        <f t="shared" si="167"/>
        <v>2.5818874424999998</v>
      </c>
      <c r="T5333" t="s">
        <v>19</v>
      </c>
    </row>
    <row r="5334" spans="1:20" x14ac:dyDescent="0.25">
      <c r="A5334">
        <v>5333</v>
      </c>
      <c r="B5334" t="s">
        <v>1318</v>
      </c>
      <c r="C5334" t="s">
        <v>4343</v>
      </c>
      <c r="D5334" t="str">
        <f t="shared" si="166"/>
        <v>Chapman Armida</v>
      </c>
      <c r="E5334" t="s">
        <v>15</v>
      </c>
      <c r="F5334" t="s">
        <v>169</v>
      </c>
      <c r="G5334" t="s">
        <v>17</v>
      </c>
      <c r="H5334" t="s">
        <v>18</v>
      </c>
      <c r="I5334" t="s">
        <v>169</v>
      </c>
      <c r="J5334" t="s">
        <v>19</v>
      </c>
      <c r="K5334" t="str">
        <f>INDEX(Table6[Column1],MATCH(L5334,Table6[Column2]))</f>
        <v>Youth</v>
      </c>
      <c r="L5334">
        <v>24.964481729999999</v>
      </c>
      <c r="M5334" t="str">
        <f>VLOOKUP(L5334,Table1[],2)</f>
        <v>20 - 29</v>
      </c>
      <c r="N5334" t="str">
        <f>INDEX(Table7[Column1],MATCH(O5334,Table7[Column2]))</f>
        <v>Fitting in Stage</v>
      </c>
      <c r="O5334">
        <v>6.0038913300000001</v>
      </c>
      <c r="P5334" t="str">
        <f>VLOOKUP(O5334,Table13[],2)</f>
        <v>6 - 10</v>
      </c>
      <c r="Q5334" t="str">
        <f>INDEX(Table8[Column1],MATCH(R5334,Table8[Column2]))</f>
        <v>Scheduled</v>
      </c>
      <c r="R5334">
        <v>0</v>
      </c>
      <c r="S5334">
        <f t="shared" si="167"/>
        <v>0</v>
      </c>
      <c r="T5334" t="s">
        <v>19</v>
      </c>
    </row>
    <row r="5335" spans="1:20" x14ac:dyDescent="0.25">
      <c r="A5335">
        <v>5334</v>
      </c>
      <c r="B5335" t="s">
        <v>4344</v>
      </c>
      <c r="C5335" t="s">
        <v>1095</v>
      </c>
      <c r="D5335" t="str">
        <f t="shared" si="166"/>
        <v>Sachs Teresa</v>
      </c>
      <c r="E5335" t="s">
        <v>15</v>
      </c>
      <c r="F5335" t="s">
        <v>138</v>
      </c>
      <c r="G5335" t="s">
        <v>820</v>
      </c>
      <c r="H5335" t="s">
        <v>821</v>
      </c>
      <c r="I5335" t="s">
        <v>138</v>
      </c>
      <c r="J5335" t="s">
        <v>19</v>
      </c>
      <c r="K5335" t="str">
        <f>INDEX(Table6[Column1],MATCH(L5335,Table6[Column2]))</f>
        <v>Adults</v>
      </c>
      <c r="L5335">
        <v>41.653425740000003</v>
      </c>
      <c r="M5335" t="str">
        <f>VLOOKUP(L5335,Table1[],2)</f>
        <v>40 - 49</v>
      </c>
      <c r="N5335" t="str">
        <f>INDEX(Table7[Column1],MATCH(O5335,Table7[Column2]))</f>
        <v>Learning Stage</v>
      </c>
      <c r="O5335">
        <v>3.7267190829999999</v>
      </c>
      <c r="P5335" t="str">
        <f>VLOOKUP(O5335,Table13[],2)</f>
        <v>1 - 5</v>
      </c>
      <c r="Q5335" t="str">
        <f>INDEX(Table8[Column1],MATCH(R5335,Table8[Column2]))</f>
        <v>Scheduled</v>
      </c>
      <c r="R5335">
        <v>14.34192069</v>
      </c>
      <c r="S5335">
        <f t="shared" si="167"/>
        <v>0.59758002875000005</v>
      </c>
      <c r="T5335" t="s">
        <v>19</v>
      </c>
    </row>
    <row r="5336" spans="1:20" x14ac:dyDescent="0.25">
      <c r="A5336">
        <v>5335</v>
      </c>
      <c r="B5336" t="s">
        <v>3709</v>
      </c>
      <c r="C5336" t="s">
        <v>1549</v>
      </c>
      <c r="D5336" t="str">
        <f t="shared" si="166"/>
        <v>Gilmore Benjamin</v>
      </c>
      <c r="E5336" t="s">
        <v>22</v>
      </c>
      <c r="F5336" t="s">
        <v>30</v>
      </c>
      <c r="G5336" t="s">
        <v>1060</v>
      </c>
      <c r="H5336" t="s">
        <v>1061</v>
      </c>
      <c r="I5336" t="s">
        <v>30</v>
      </c>
      <c r="J5336" t="s">
        <v>19</v>
      </c>
      <c r="K5336" t="str">
        <f>INDEX(Table6[Column1],MATCH(L5336,Table6[Column2]))</f>
        <v>Elders</v>
      </c>
      <c r="L5336">
        <v>51.474230859999999</v>
      </c>
      <c r="M5336" t="str">
        <f>VLOOKUP(L5336,Table1[],2)</f>
        <v>50 - 59</v>
      </c>
      <c r="N5336" t="str">
        <f>INDEX(Table7[Column1],MATCH(O5336,Table7[Column2]))</f>
        <v>Learning Stage</v>
      </c>
      <c r="O5336">
        <v>0.89622044000000001</v>
      </c>
      <c r="P5336" t="e">
        <f>VLOOKUP(O5336,Table13[],2)</f>
        <v>#N/A</v>
      </c>
      <c r="Q5336" t="str">
        <f>INDEX(Table8[Column1],MATCH(R5336,Table8[Column2]))</f>
        <v>Excused</v>
      </c>
      <c r="R5336">
        <v>135.834506</v>
      </c>
      <c r="S5336">
        <f t="shared" si="167"/>
        <v>5.6597710833333332</v>
      </c>
      <c r="T5336" t="s">
        <v>19</v>
      </c>
    </row>
    <row r="5337" spans="1:20" x14ac:dyDescent="0.25">
      <c r="A5337">
        <v>5336</v>
      </c>
      <c r="B5337" t="s">
        <v>4345</v>
      </c>
      <c r="C5337" t="s">
        <v>183</v>
      </c>
      <c r="D5337" t="str">
        <f t="shared" si="166"/>
        <v>Rosenberg Donald</v>
      </c>
      <c r="E5337" t="s">
        <v>22</v>
      </c>
      <c r="F5337" t="s">
        <v>157</v>
      </c>
      <c r="G5337" t="s">
        <v>17</v>
      </c>
      <c r="H5337" t="s">
        <v>18</v>
      </c>
      <c r="I5337" t="s">
        <v>157</v>
      </c>
      <c r="J5337" t="s">
        <v>19</v>
      </c>
      <c r="K5337" t="str">
        <f>INDEX(Table6[Column1],MATCH(L5337,Table6[Column2]))</f>
        <v>Young Adults</v>
      </c>
      <c r="L5337">
        <v>35.728899159999997</v>
      </c>
      <c r="M5337" t="str">
        <f>VLOOKUP(L5337,Table1[],2)</f>
        <v>30 - 39</v>
      </c>
      <c r="N5337" t="str">
        <f>INDEX(Table7[Column1],MATCH(O5337,Table7[Column2]))</f>
        <v>Learning Stage</v>
      </c>
      <c r="O5337">
        <v>4.0690111199999999</v>
      </c>
      <c r="P5337" t="str">
        <f>VLOOKUP(O5337,Table13[],2)</f>
        <v>1 - 5</v>
      </c>
      <c r="Q5337" t="str">
        <f>INDEX(Table8[Column1],MATCH(R5337,Table8[Column2]))</f>
        <v>Scheduled</v>
      </c>
      <c r="R5337">
        <v>25.636816929999998</v>
      </c>
      <c r="S5337">
        <f t="shared" si="167"/>
        <v>1.0682007054166667</v>
      </c>
      <c r="T5337" t="s">
        <v>19</v>
      </c>
    </row>
    <row r="5338" spans="1:20" x14ac:dyDescent="0.25">
      <c r="A5338">
        <v>5337</v>
      </c>
      <c r="B5338" t="s">
        <v>267</v>
      </c>
      <c r="C5338" t="s">
        <v>443</v>
      </c>
      <c r="D5338" t="str">
        <f t="shared" si="166"/>
        <v>Johnson Dennis</v>
      </c>
      <c r="E5338" t="s">
        <v>22</v>
      </c>
      <c r="F5338" t="s">
        <v>280</v>
      </c>
      <c r="G5338" t="s">
        <v>820</v>
      </c>
      <c r="H5338" t="s">
        <v>821</v>
      </c>
      <c r="I5338" t="s">
        <v>192</v>
      </c>
      <c r="J5338" t="s">
        <v>19</v>
      </c>
      <c r="K5338" t="str">
        <f>INDEX(Table6[Column1],MATCH(L5338,Table6[Column2]))</f>
        <v>Youth</v>
      </c>
      <c r="L5338">
        <v>26.44113561</v>
      </c>
      <c r="M5338" t="str">
        <f>VLOOKUP(L5338,Table1[],2)</f>
        <v>20 - 29</v>
      </c>
      <c r="N5338" t="str">
        <f>INDEX(Table7[Column1],MATCH(O5338,Table7[Column2]))</f>
        <v>Fitting in Stage</v>
      </c>
      <c r="O5338">
        <v>7.0590070300000001</v>
      </c>
      <c r="P5338" t="str">
        <f>VLOOKUP(O5338,Table13[],2)</f>
        <v>6 - 10</v>
      </c>
      <c r="Q5338" t="str">
        <f>INDEX(Table8[Column1],MATCH(R5338,Table8[Column2]))</f>
        <v>Scheduled</v>
      </c>
      <c r="R5338">
        <v>7.0123251819999997</v>
      </c>
      <c r="S5338">
        <f t="shared" si="167"/>
        <v>0.29218021591666665</v>
      </c>
      <c r="T5338" t="s">
        <v>19</v>
      </c>
    </row>
    <row r="5339" spans="1:20" x14ac:dyDescent="0.25">
      <c r="A5339">
        <v>5338</v>
      </c>
      <c r="B5339" t="s">
        <v>4185</v>
      </c>
      <c r="C5339" t="s">
        <v>679</v>
      </c>
      <c r="D5339" t="str">
        <f t="shared" si="166"/>
        <v>Dawson Margaret</v>
      </c>
      <c r="E5339" t="s">
        <v>15</v>
      </c>
      <c r="F5339" t="s">
        <v>90</v>
      </c>
      <c r="G5339" t="s">
        <v>17</v>
      </c>
      <c r="H5339" t="s">
        <v>18</v>
      </c>
      <c r="I5339" t="s">
        <v>90</v>
      </c>
      <c r="J5339" t="s">
        <v>19</v>
      </c>
      <c r="K5339" t="str">
        <f>INDEX(Table6[Column1],MATCH(L5339,Table6[Column2]))</f>
        <v>Adults</v>
      </c>
      <c r="L5339">
        <v>45.57162675</v>
      </c>
      <c r="M5339" t="str">
        <f>VLOOKUP(L5339,Table1[],2)</f>
        <v>40 - 49</v>
      </c>
      <c r="N5339" t="str">
        <f>INDEX(Table7[Column1],MATCH(O5339,Table7[Column2]))</f>
        <v>Learning Stage</v>
      </c>
      <c r="O5339">
        <v>4.3100066090000002</v>
      </c>
      <c r="P5339" t="str">
        <f>VLOOKUP(O5339,Table13[],2)</f>
        <v>1 - 5</v>
      </c>
      <c r="Q5339" t="str">
        <f>INDEX(Table8[Column1],MATCH(R5339,Table8[Column2]))</f>
        <v>Habitual</v>
      </c>
      <c r="R5339">
        <v>118.75007050000001</v>
      </c>
      <c r="S5339">
        <f t="shared" si="167"/>
        <v>4.9479196041666667</v>
      </c>
      <c r="T5339" t="s">
        <v>19</v>
      </c>
    </row>
    <row r="5340" spans="1:20" x14ac:dyDescent="0.25">
      <c r="A5340">
        <v>5339</v>
      </c>
      <c r="B5340" t="s">
        <v>1179</v>
      </c>
      <c r="C5340" t="s">
        <v>179</v>
      </c>
      <c r="D5340" t="str">
        <f t="shared" si="166"/>
        <v>Laster Billie</v>
      </c>
      <c r="E5340" t="s">
        <v>22</v>
      </c>
      <c r="F5340" t="s">
        <v>57</v>
      </c>
      <c r="G5340" t="s">
        <v>820</v>
      </c>
      <c r="H5340" t="s">
        <v>821</v>
      </c>
      <c r="I5340" t="s">
        <v>57</v>
      </c>
      <c r="J5340" t="s">
        <v>19</v>
      </c>
      <c r="K5340" t="str">
        <f>INDEX(Table6[Column1],MATCH(L5340,Table6[Column2]))</f>
        <v>Young Adults</v>
      </c>
      <c r="L5340">
        <v>30.54233704</v>
      </c>
      <c r="M5340" t="str">
        <f>VLOOKUP(L5340,Table1[],2)</f>
        <v>30 - 39</v>
      </c>
      <c r="N5340" t="str">
        <f>INDEX(Table7[Column1],MATCH(O5340,Table7[Column2]))</f>
        <v>Learning Stage</v>
      </c>
      <c r="O5340">
        <v>4.7740767860000002</v>
      </c>
      <c r="P5340" t="str">
        <f>VLOOKUP(O5340,Table13[],2)</f>
        <v>1 - 5</v>
      </c>
      <c r="Q5340" t="str">
        <f>INDEX(Table8[Column1],MATCH(R5340,Table8[Column2]))</f>
        <v>Scheduled</v>
      </c>
      <c r="R5340">
        <v>24.41921395</v>
      </c>
      <c r="S5340">
        <f t="shared" si="167"/>
        <v>1.0174672479166667</v>
      </c>
      <c r="T5340" t="s">
        <v>19</v>
      </c>
    </row>
    <row r="5341" spans="1:20" x14ac:dyDescent="0.25">
      <c r="A5341">
        <v>5340</v>
      </c>
      <c r="B5341" t="s">
        <v>1254</v>
      </c>
      <c r="C5341" t="s">
        <v>762</v>
      </c>
      <c r="D5341" t="str">
        <f t="shared" si="166"/>
        <v>Carter Walter</v>
      </c>
      <c r="E5341" t="s">
        <v>22</v>
      </c>
      <c r="F5341" t="s">
        <v>38</v>
      </c>
      <c r="G5341" t="s">
        <v>611</v>
      </c>
      <c r="H5341" t="s">
        <v>612</v>
      </c>
      <c r="I5341" t="s">
        <v>38</v>
      </c>
      <c r="J5341" t="s">
        <v>19</v>
      </c>
      <c r="K5341" t="str">
        <f>INDEX(Table6[Column1],MATCH(L5341,Table6[Column2]))</f>
        <v>Young Adults</v>
      </c>
      <c r="L5341">
        <v>35.973211190000001</v>
      </c>
      <c r="M5341" t="str">
        <f>VLOOKUP(L5341,Table1[],2)</f>
        <v>30 - 39</v>
      </c>
      <c r="N5341" t="str">
        <f>INDEX(Table7[Column1],MATCH(O5341,Table7[Column2]))</f>
        <v>Fitting in Stage</v>
      </c>
      <c r="O5341">
        <v>7.205675856</v>
      </c>
      <c r="P5341" t="str">
        <f>VLOOKUP(O5341,Table13[],2)</f>
        <v>6 - 10</v>
      </c>
      <c r="Q5341" t="str">
        <f>INDEX(Table8[Column1],MATCH(R5341,Table8[Column2]))</f>
        <v>Scheduled</v>
      </c>
      <c r="R5341">
        <v>17.945050120000001</v>
      </c>
      <c r="S5341">
        <f t="shared" si="167"/>
        <v>0.74771042166666668</v>
      </c>
      <c r="T5341" t="s">
        <v>19</v>
      </c>
    </row>
    <row r="5342" spans="1:20" x14ac:dyDescent="0.25">
      <c r="A5342">
        <v>5341</v>
      </c>
      <c r="B5342" t="s">
        <v>253</v>
      </c>
      <c r="C5342" t="s">
        <v>21</v>
      </c>
      <c r="D5342" t="str">
        <f t="shared" si="166"/>
        <v>Harris Stephen</v>
      </c>
      <c r="E5342" t="s">
        <v>22</v>
      </c>
      <c r="F5342" t="s">
        <v>33</v>
      </c>
      <c r="G5342" t="s">
        <v>17</v>
      </c>
      <c r="H5342" t="s">
        <v>18</v>
      </c>
      <c r="I5342" t="s">
        <v>33</v>
      </c>
      <c r="J5342" t="s">
        <v>19</v>
      </c>
      <c r="K5342" t="str">
        <f>INDEX(Table6[Column1],MATCH(L5342,Table6[Column2]))</f>
        <v>Elders</v>
      </c>
      <c r="L5342">
        <v>56.933604430000003</v>
      </c>
      <c r="M5342" t="str">
        <f>VLOOKUP(L5342,Table1[],2)</f>
        <v>50 - 59</v>
      </c>
      <c r="N5342" t="str">
        <f>INDEX(Table7[Column1],MATCH(O5342,Table7[Column2]))</f>
        <v>Learning Stage</v>
      </c>
      <c r="O5342">
        <v>4.7344147669999996</v>
      </c>
      <c r="P5342" t="str">
        <f>VLOOKUP(O5342,Table13[],2)</f>
        <v>1 - 5</v>
      </c>
      <c r="Q5342" t="str">
        <f>INDEX(Table8[Column1],MATCH(R5342,Table8[Column2]))</f>
        <v>Excused</v>
      </c>
      <c r="R5342">
        <v>125.65885590000001</v>
      </c>
      <c r="S5342">
        <f t="shared" si="167"/>
        <v>5.2357856625000005</v>
      </c>
      <c r="T5342" t="s">
        <v>19</v>
      </c>
    </row>
    <row r="5343" spans="1:20" x14ac:dyDescent="0.25">
      <c r="A5343">
        <v>5342</v>
      </c>
      <c r="B5343" t="s">
        <v>1196</v>
      </c>
      <c r="C5343" t="s">
        <v>227</v>
      </c>
      <c r="D5343" t="str">
        <f t="shared" si="166"/>
        <v>Watson Lisa</v>
      </c>
      <c r="E5343" t="s">
        <v>15</v>
      </c>
      <c r="F5343" t="s">
        <v>24</v>
      </c>
      <c r="G5343" t="s">
        <v>820</v>
      </c>
      <c r="H5343" t="s">
        <v>821</v>
      </c>
      <c r="I5343" t="s">
        <v>24</v>
      </c>
      <c r="J5343" t="s">
        <v>19</v>
      </c>
      <c r="K5343" t="str">
        <f>INDEX(Table6[Column1],MATCH(L5343,Table6[Column2]))</f>
        <v>Young Adults</v>
      </c>
      <c r="L5343">
        <v>34.605597920000001</v>
      </c>
      <c r="M5343" t="str">
        <f>VLOOKUP(L5343,Table1[],2)</f>
        <v>30 - 39</v>
      </c>
      <c r="N5343" t="str">
        <f>INDEX(Table7[Column1],MATCH(O5343,Table7[Column2]))</f>
        <v>Learning Stage</v>
      </c>
      <c r="O5343">
        <v>5.2761641680000002</v>
      </c>
      <c r="P5343" t="str">
        <f>VLOOKUP(O5343,Table13[],2)</f>
        <v>1 - 5</v>
      </c>
      <c r="Q5343" t="str">
        <f>INDEX(Table8[Column1],MATCH(R5343,Table8[Column2]))</f>
        <v>Scheduled</v>
      </c>
      <c r="R5343">
        <v>12.65544746</v>
      </c>
      <c r="S5343">
        <f t="shared" si="167"/>
        <v>0.52731031083333335</v>
      </c>
      <c r="T5343" t="s">
        <v>19</v>
      </c>
    </row>
    <row r="5344" spans="1:20" x14ac:dyDescent="0.25">
      <c r="A5344">
        <v>5343</v>
      </c>
      <c r="B5344" t="s">
        <v>4346</v>
      </c>
      <c r="C5344" t="s">
        <v>270</v>
      </c>
      <c r="D5344" t="str">
        <f t="shared" si="166"/>
        <v>Penrod Keith</v>
      </c>
      <c r="E5344" t="s">
        <v>22</v>
      </c>
      <c r="F5344" t="s">
        <v>33</v>
      </c>
      <c r="G5344" t="s">
        <v>17</v>
      </c>
      <c r="H5344" t="s">
        <v>18</v>
      </c>
      <c r="I5344" t="s">
        <v>33</v>
      </c>
      <c r="J5344" t="s">
        <v>19</v>
      </c>
      <c r="K5344" t="str">
        <f>INDEX(Table6[Column1],MATCH(L5344,Table6[Column2]))</f>
        <v>Young Adults</v>
      </c>
      <c r="L5344">
        <v>31.15013557</v>
      </c>
      <c r="M5344" t="str">
        <f>VLOOKUP(L5344,Table1[],2)</f>
        <v>30 - 39</v>
      </c>
      <c r="N5344" t="str">
        <f>INDEX(Table7[Column1],MATCH(O5344,Table7[Column2]))</f>
        <v>Learning Stage</v>
      </c>
      <c r="O5344">
        <v>3.6549804240000001</v>
      </c>
      <c r="P5344" t="str">
        <f>VLOOKUP(O5344,Table13[],2)</f>
        <v>1 - 5</v>
      </c>
      <c r="Q5344" t="str">
        <f>INDEX(Table8[Column1],MATCH(R5344,Table8[Column2]))</f>
        <v>Maintained</v>
      </c>
      <c r="R5344">
        <v>51.978301680000001</v>
      </c>
      <c r="S5344">
        <f t="shared" si="167"/>
        <v>2.1657625700000001</v>
      </c>
      <c r="T5344" t="s">
        <v>19</v>
      </c>
    </row>
    <row r="5345" spans="1:20" x14ac:dyDescent="0.25">
      <c r="A5345">
        <v>5344</v>
      </c>
      <c r="B5345" t="s">
        <v>191</v>
      </c>
      <c r="C5345" t="s">
        <v>4347</v>
      </c>
      <c r="D5345" t="str">
        <f t="shared" si="166"/>
        <v>Randall Vesta</v>
      </c>
      <c r="E5345" t="s">
        <v>15</v>
      </c>
      <c r="F5345" t="s">
        <v>1206</v>
      </c>
      <c r="G5345" t="s">
        <v>17</v>
      </c>
      <c r="H5345" t="s">
        <v>18</v>
      </c>
      <c r="I5345" t="s">
        <v>90</v>
      </c>
      <c r="J5345" t="s">
        <v>19</v>
      </c>
      <c r="K5345" t="str">
        <f>INDEX(Table6[Column1],MATCH(L5345,Table6[Column2]))</f>
        <v>Young Adults</v>
      </c>
      <c r="L5345">
        <v>35.751264419999998</v>
      </c>
      <c r="M5345" t="str">
        <f>VLOOKUP(L5345,Table1[],2)</f>
        <v>30 - 39</v>
      </c>
      <c r="N5345" t="str">
        <f>INDEX(Table7[Column1],MATCH(O5345,Table7[Column2]))</f>
        <v>Learning Stage</v>
      </c>
      <c r="O5345">
        <v>4.0379150859999999</v>
      </c>
      <c r="P5345" t="str">
        <f>VLOOKUP(O5345,Table13[],2)</f>
        <v>1 - 5</v>
      </c>
      <c r="Q5345" t="str">
        <f>INDEX(Table8[Column1],MATCH(R5345,Table8[Column2]))</f>
        <v>Maintained</v>
      </c>
      <c r="R5345">
        <v>55.554128409999997</v>
      </c>
      <c r="S5345">
        <f t="shared" si="167"/>
        <v>2.3147553504166667</v>
      </c>
      <c r="T5345" t="s">
        <v>19</v>
      </c>
    </row>
    <row r="5346" spans="1:20" x14ac:dyDescent="0.25">
      <c r="A5346">
        <v>5345</v>
      </c>
      <c r="B5346" t="s">
        <v>966</v>
      </c>
      <c r="C5346" t="s">
        <v>112</v>
      </c>
      <c r="D5346" t="str">
        <f t="shared" si="166"/>
        <v>Miller Katherine</v>
      </c>
      <c r="E5346" t="s">
        <v>15</v>
      </c>
      <c r="F5346" t="s">
        <v>38</v>
      </c>
      <c r="G5346" t="s">
        <v>611</v>
      </c>
      <c r="H5346" t="s">
        <v>612</v>
      </c>
      <c r="I5346" t="s">
        <v>38</v>
      </c>
      <c r="J5346" t="s">
        <v>19</v>
      </c>
      <c r="K5346" t="str">
        <f>INDEX(Table6[Column1],MATCH(L5346,Table6[Column2]))</f>
        <v>Young Adults</v>
      </c>
      <c r="L5346">
        <v>38.945156539999999</v>
      </c>
      <c r="M5346" t="str">
        <f>VLOOKUP(L5346,Table1[],2)</f>
        <v>30 - 39</v>
      </c>
      <c r="N5346" t="str">
        <f>INDEX(Table7[Column1],MATCH(O5346,Table7[Column2]))</f>
        <v>Learning Stage</v>
      </c>
      <c r="O5346">
        <v>4.4456536949999998</v>
      </c>
      <c r="P5346" t="str">
        <f>VLOOKUP(O5346,Table13[],2)</f>
        <v>1 - 5</v>
      </c>
      <c r="Q5346" t="str">
        <f>INDEX(Table8[Column1],MATCH(R5346,Table8[Column2]))</f>
        <v>Habitual</v>
      </c>
      <c r="R5346">
        <v>99.875558139999995</v>
      </c>
      <c r="S5346">
        <f t="shared" si="167"/>
        <v>4.1614815891666668</v>
      </c>
      <c r="T5346" t="s">
        <v>19</v>
      </c>
    </row>
    <row r="5347" spans="1:20" x14ac:dyDescent="0.25">
      <c r="A5347">
        <v>5346</v>
      </c>
      <c r="B5347" t="s">
        <v>763</v>
      </c>
      <c r="C5347" t="s">
        <v>617</v>
      </c>
      <c r="D5347" t="str">
        <f t="shared" si="166"/>
        <v>Howard Diane</v>
      </c>
      <c r="E5347" t="s">
        <v>15</v>
      </c>
      <c r="F5347" t="s">
        <v>832</v>
      </c>
      <c r="G5347" t="s">
        <v>820</v>
      </c>
      <c r="H5347" t="s">
        <v>821</v>
      </c>
      <c r="I5347" t="s">
        <v>24</v>
      </c>
      <c r="J5347" t="s">
        <v>19</v>
      </c>
      <c r="K5347" t="str">
        <f>INDEX(Table6[Column1],MATCH(L5347,Table6[Column2]))</f>
        <v>Elders</v>
      </c>
      <c r="L5347">
        <v>53.123774539999999</v>
      </c>
      <c r="M5347" t="str">
        <f>VLOOKUP(L5347,Table1[],2)</f>
        <v>50 - 59</v>
      </c>
      <c r="N5347" t="str">
        <f>INDEX(Table7[Column1],MATCH(O5347,Table7[Column2]))</f>
        <v>Learning Stage</v>
      </c>
      <c r="O5347">
        <v>5.1199145059999998</v>
      </c>
      <c r="P5347" t="str">
        <f>VLOOKUP(O5347,Table13[],2)</f>
        <v>1 - 5</v>
      </c>
      <c r="Q5347" t="str">
        <f>INDEX(Table8[Column1],MATCH(R5347,Table8[Column2]))</f>
        <v>Unexcused</v>
      </c>
      <c r="R5347">
        <v>172.6554424</v>
      </c>
      <c r="S5347">
        <f t="shared" si="167"/>
        <v>7.1939767666666672</v>
      </c>
      <c r="T5347" t="s">
        <v>19</v>
      </c>
    </row>
    <row r="5348" spans="1:20" x14ac:dyDescent="0.25">
      <c r="A5348">
        <v>5347</v>
      </c>
      <c r="B5348" t="s">
        <v>4348</v>
      </c>
      <c r="C5348" t="s">
        <v>4349</v>
      </c>
      <c r="D5348" t="str">
        <f t="shared" si="166"/>
        <v>Mercer Nikita</v>
      </c>
      <c r="E5348" t="s">
        <v>15</v>
      </c>
      <c r="F5348" t="s">
        <v>1178</v>
      </c>
      <c r="G5348" t="s">
        <v>820</v>
      </c>
      <c r="H5348" t="s">
        <v>821</v>
      </c>
      <c r="I5348" t="s">
        <v>138</v>
      </c>
      <c r="J5348" t="s">
        <v>19</v>
      </c>
      <c r="K5348" t="str">
        <f>INDEX(Table6[Column1],MATCH(L5348,Table6[Column2]))</f>
        <v>Young Adults</v>
      </c>
      <c r="L5348">
        <v>38.54383361</v>
      </c>
      <c r="M5348" t="str">
        <f>VLOOKUP(L5348,Table1[],2)</f>
        <v>30 - 39</v>
      </c>
      <c r="N5348" t="str">
        <f>INDEX(Table7[Column1],MATCH(O5348,Table7[Column2]))</f>
        <v>Learning Stage</v>
      </c>
      <c r="O5348">
        <v>2.9518478419999998</v>
      </c>
      <c r="P5348" t="str">
        <f>VLOOKUP(O5348,Table13[],2)</f>
        <v>1 - 5</v>
      </c>
      <c r="Q5348" t="str">
        <f>INDEX(Table8[Column1],MATCH(R5348,Table8[Column2]))</f>
        <v>Maintained</v>
      </c>
      <c r="R5348">
        <v>48.137018640000001</v>
      </c>
      <c r="S5348">
        <f t="shared" si="167"/>
        <v>2.0057091100000002</v>
      </c>
      <c r="T5348" t="s">
        <v>19</v>
      </c>
    </row>
    <row r="5349" spans="1:20" x14ac:dyDescent="0.25">
      <c r="A5349">
        <v>5348</v>
      </c>
      <c r="B5349" t="s">
        <v>2741</v>
      </c>
      <c r="C5349" t="s">
        <v>56</v>
      </c>
      <c r="D5349" t="str">
        <f t="shared" si="166"/>
        <v>Deason James</v>
      </c>
      <c r="E5349" t="s">
        <v>22</v>
      </c>
      <c r="F5349" t="s">
        <v>1295</v>
      </c>
      <c r="G5349" t="s">
        <v>2724</v>
      </c>
      <c r="H5349" t="s">
        <v>1863</v>
      </c>
      <c r="I5349" t="s">
        <v>138</v>
      </c>
      <c r="J5349" t="s">
        <v>19</v>
      </c>
      <c r="K5349" t="str">
        <f>INDEX(Table6[Column1],MATCH(L5349,Table6[Column2]))</f>
        <v>Adults</v>
      </c>
      <c r="L5349">
        <v>43.101989490000001</v>
      </c>
      <c r="M5349" t="str">
        <f>VLOOKUP(L5349,Table1[],2)</f>
        <v>40 - 49</v>
      </c>
      <c r="N5349" t="str">
        <f>INDEX(Table7[Column1],MATCH(O5349,Table7[Column2]))</f>
        <v>Learning Stage</v>
      </c>
      <c r="O5349">
        <v>4.7736997499999996</v>
      </c>
      <c r="P5349" t="str">
        <f>VLOOKUP(O5349,Table13[],2)</f>
        <v>1 - 5</v>
      </c>
      <c r="Q5349" t="str">
        <f>INDEX(Table8[Column1],MATCH(R5349,Table8[Column2]))</f>
        <v>Maintained</v>
      </c>
      <c r="R5349">
        <v>57.33340905</v>
      </c>
      <c r="S5349">
        <f t="shared" si="167"/>
        <v>2.3888920437499999</v>
      </c>
      <c r="T5349" t="s">
        <v>19</v>
      </c>
    </row>
    <row r="5350" spans="1:20" x14ac:dyDescent="0.25">
      <c r="A5350">
        <v>5349</v>
      </c>
      <c r="B5350" t="s">
        <v>601</v>
      </c>
      <c r="C5350" t="s">
        <v>3335</v>
      </c>
      <c r="D5350" t="str">
        <f t="shared" si="166"/>
        <v>Courtois Eddie</v>
      </c>
      <c r="E5350" t="s">
        <v>22</v>
      </c>
      <c r="F5350" t="s">
        <v>38</v>
      </c>
      <c r="G5350" t="s">
        <v>611</v>
      </c>
      <c r="H5350" t="s">
        <v>612</v>
      </c>
      <c r="I5350" t="s">
        <v>38</v>
      </c>
      <c r="J5350" t="s">
        <v>19</v>
      </c>
      <c r="K5350" t="str">
        <f>INDEX(Table6[Column1],MATCH(L5350,Table6[Column2]))</f>
        <v>Elders</v>
      </c>
      <c r="L5350">
        <v>52.604337520000001</v>
      </c>
      <c r="M5350" t="str">
        <f>VLOOKUP(L5350,Table1[],2)</f>
        <v>50 - 59</v>
      </c>
      <c r="N5350" t="str">
        <f>INDEX(Table7[Column1],MATCH(O5350,Table7[Column2]))</f>
        <v>Learning Stage</v>
      </c>
      <c r="O5350">
        <v>3.3047331359999998</v>
      </c>
      <c r="P5350" t="str">
        <f>VLOOKUP(O5350,Table13[],2)</f>
        <v>1 - 5</v>
      </c>
      <c r="Q5350" t="str">
        <f>INDEX(Table8[Column1],MATCH(R5350,Table8[Column2]))</f>
        <v>Maintained</v>
      </c>
      <c r="R5350">
        <v>72.220818039999997</v>
      </c>
      <c r="S5350">
        <f t="shared" si="167"/>
        <v>3.0092007516666666</v>
      </c>
      <c r="T5350" t="s">
        <v>19</v>
      </c>
    </row>
    <row r="5351" spans="1:20" x14ac:dyDescent="0.25">
      <c r="A5351">
        <v>5350</v>
      </c>
      <c r="B5351" t="s">
        <v>4350</v>
      </c>
      <c r="C5351" t="s">
        <v>32</v>
      </c>
      <c r="D5351" t="str">
        <f t="shared" si="166"/>
        <v>Muniz Edward</v>
      </c>
      <c r="E5351" t="s">
        <v>22</v>
      </c>
      <c r="F5351" t="s">
        <v>3277</v>
      </c>
      <c r="G5351" t="s">
        <v>17</v>
      </c>
      <c r="H5351" t="s">
        <v>18</v>
      </c>
      <c r="I5351" t="s">
        <v>54</v>
      </c>
      <c r="J5351" t="s">
        <v>19</v>
      </c>
      <c r="K5351" t="str">
        <f>INDEX(Table6[Column1],MATCH(L5351,Table6[Column2]))</f>
        <v>Adults</v>
      </c>
      <c r="L5351">
        <v>48.780771880000003</v>
      </c>
      <c r="M5351" t="str">
        <f>VLOOKUP(L5351,Table1[],2)</f>
        <v>40 - 49</v>
      </c>
      <c r="N5351" t="str">
        <f>INDEX(Table7[Column1],MATCH(O5351,Table7[Column2]))</f>
        <v>Learning Stage</v>
      </c>
      <c r="O5351">
        <v>4.5112216030000001</v>
      </c>
      <c r="P5351" t="str">
        <f>VLOOKUP(O5351,Table13[],2)</f>
        <v>1 - 5</v>
      </c>
      <c r="Q5351" t="str">
        <f>INDEX(Table8[Column1],MATCH(R5351,Table8[Column2]))</f>
        <v>Habitual</v>
      </c>
      <c r="R5351">
        <v>88.784119129999993</v>
      </c>
      <c r="S5351">
        <f t="shared" si="167"/>
        <v>3.6993382970833326</v>
      </c>
      <c r="T5351" t="s">
        <v>19</v>
      </c>
    </row>
    <row r="5352" spans="1:20" x14ac:dyDescent="0.25">
      <c r="A5352">
        <v>5351</v>
      </c>
      <c r="B5352" t="s">
        <v>1312</v>
      </c>
      <c r="C5352" t="s">
        <v>1851</v>
      </c>
      <c r="D5352" t="str">
        <f t="shared" si="166"/>
        <v>Scott Christine</v>
      </c>
      <c r="E5352" t="s">
        <v>15</v>
      </c>
      <c r="F5352" t="s">
        <v>38</v>
      </c>
      <c r="G5352" t="s">
        <v>611</v>
      </c>
      <c r="H5352" t="s">
        <v>612</v>
      </c>
      <c r="I5352" t="s">
        <v>38</v>
      </c>
      <c r="J5352" t="s">
        <v>19</v>
      </c>
      <c r="K5352" t="str">
        <f>INDEX(Table6[Column1],MATCH(L5352,Table6[Column2]))</f>
        <v>Young Adults</v>
      </c>
      <c r="L5352">
        <v>38.997186450000001</v>
      </c>
      <c r="M5352" t="str">
        <f>VLOOKUP(L5352,Table1[],2)</f>
        <v>30 - 39</v>
      </c>
      <c r="N5352" t="str">
        <f>INDEX(Table7[Column1],MATCH(O5352,Table7[Column2]))</f>
        <v>Fitting in Stage</v>
      </c>
      <c r="O5352">
        <v>6.3044005859999999</v>
      </c>
      <c r="P5352" t="str">
        <f>VLOOKUP(O5352,Table13[],2)</f>
        <v>6 - 10</v>
      </c>
      <c r="Q5352" t="str">
        <f>INDEX(Table8[Column1],MATCH(R5352,Table8[Column2]))</f>
        <v>Maintained</v>
      </c>
      <c r="R5352">
        <v>65.860468479999994</v>
      </c>
      <c r="S5352">
        <f t="shared" si="167"/>
        <v>2.7441861866666666</v>
      </c>
      <c r="T5352" t="s">
        <v>19</v>
      </c>
    </row>
    <row r="5353" spans="1:20" x14ac:dyDescent="0.25">
      <c r="A5353">
        <v>5352</v>
      </c>
      <c r="B5353" t="s">
        <v>366</v>
      </c>
      <c r="C5353" t="s">
        <v>464</v>
      </c>
      <c r="D5353" t="str">
        <f t="shared" si="166"/>
        <v>Hernandez Steven</v>
      </c>
      <c r="E5353" t="s">
        <v>22</v>
      </c>
      <c r="F5353" t="s">
        <v>16</v>
      </c>
      <c r="G5353" t="s">
        <v>820</v>
      </c>
      <c r="H5353" t="s">
        <v>821</v>
      </c>
      <c r="I5353" t="s">
        <v>16</v>
      </c>
      <c r="J5353" t="s">
        <v>19</v>
      </c>
      <c r="K5353" t="str">
        <f>INDEX(Table6[Column1],MATCH(L5353,Table6[Column2]))</f>
        <v>Young Adults</v>
      </c>
      <c r="L5353">
        <v>37.47613071</v>
      </c>
      <c r="M5353" t="str">
        <f>VLOOKUP(L5353,Table1[],2)</f>
        <v>30 - 39</v>
      </c>
      <c r="N5353" t="str">
        <f>INDEX(Table7[Column1],MATCH(O5353,Table7[Column2]))</f>
        <v>Learning Stage</v>
      </c>
      <c r="O5353">
        <v>3.4003922210000002</v>
      </c>
      <c r="P5353" t="str">
        <f>VLOOKUP(O5353,Table13[],2)</f>
        <v>1 - 5</v>
      </c>
      <c r="Q5353" t="str">
        <f>INDEX(Table8[Column1],MATCH(R5353,Table8[Column2]))</f>
        <v>Scheduled</v>
      </c>
      <c r="R5353">
        <v>32.721926310000001</v>
      </c>
      <c r="S5353">
        <f t="shared" si="167"/>
        <v>1.36341359625</v>
      </c>
      <c r="T5353" t="s">
        <v>19</v>
      </c>
    </row>
    <row r="5354" spans="1:20" x14ac:dyDescent="0.25">
      <c r="A5354">
        <v>5353</v>
      </c>
      <c r="B5354" t="s">
        <v>2247</v>
      </c>
      <c r="C5354" t="s">
        <v>245</v>
      </c>
      <c r="D5354" t="str">
        <f t="shared" si="166"/>
        <v>Henderson Mary</v>
      </c>
      <c r="E5354" t="s">
        <v>15</v>
      </c>
      <c r="F5354" t="s">
        <v>30</v>
      </c>
      <c r="G5354" t="s">
        <v>2305</v>
      </c>
      <c r="H5354" t="s">
        <v>1826</v>
      </c>
      <c r="I5354" t="s">
        <v>30</v>
      </c>
      <c r="J5354" t="s">
        <v>19</v>
      </c>
      <c r="K5354" t="str">
        <f>INDEX(Table6[Column1],MATCH(L5354,Table6[Column2]))</f>
        <v>Young Adults</v>
      </c>
      <c r="L5354">
        <v>31.570338459999999</v>
      </c>
      <c r="M5354" t="str">
        <f>VLOOKUP(L5354,Table1[],2)</f>
        <v>30 - 39</v>
      </c>
      <c r="N5354" t="str">
        <f>INDEX(Table7[Column1],MATCH(O5354,Table7[Column2]))</f>
        <v>Learning Stage</v>
      </c>
      <c r="O5354">
        <v>3.5207520319999999</v>
      </c>
      <c r="P5354" t="str">
        <f>VLOOKUP(O5354,Table13[],2)</f>
        <v>1 - 5</v>
      </c>
      <c r="Q5354" t="str">
        <f>INDEX(Table8[Column1],MATCH(R5354,Table8[Column2]))</f>
        <v>Scheduled</v>
      </c>
      <c r="R5354">
        <v>11.8160601</v>
      </c>
      <c r="S5354">
        <f t="shared" si="167"/>
        <v>0.49233583749999998</v>
      </c>
      <c r="T5354" t="s">
        <v>19</v>
      </c>
    </row>
    <row r="5355" spans="1:20" x14ac:dyDescent="0.25">
      <c r="A5355">
        <v>5354</v>
      </c>
      <c r="B5355" t="s">
        <v>4351</v>
      </c>
      <c r="C5355" t="s">
        <v>561</v>
      </c>
      <c r="D5355" t="str">
        <f t="shared" si="166"/>
        <v>Banton Viola</v>
      </c>
      <c r="E5355" t="s">
        <v>15</v>
      </c>
      <c r="F5355" t="s">
        <v>38</v>
      </c>
      <c r="G5355" t="s">
        <v>611</v>
      </c>
      <c r="H5355" t="s">
        <v>612</v>
      </c>
      <c r="I5355" t="s">
        <v>38</v>
      </c>
      <c r="J5355" t="s">
        <v>19</v>
      </c>
      <c r="K5355" t="str">
        <f>INDEX(Table6[Column1],MATCH(L5355,Table6[Column2]))</f>
        <v>Youth</v>
      </c>
      <c r="L5355">
        <v>23.022084400000001</v>
      </c>
      <c r="M5355" t="str">
        <f>VLOOKUP(L5355,Table1[],2)</f>
        <v>20 - 29</v>
      </c>
      <c r="N5355" t="str">
        <f>INDEX(Table7[Column1],MATCH(O5355,Table7[Column2]))</f>
        <v>Fitting in Stage</v>
      </c>
      <c r="O5355">
        <v>7.4501343579999997</v>
      </c>
      <c r="P5355" t="str">
        <f>VLOOKUP(O5355,Table13[],2)</f>
        <v>6 - 10</v>
      </c>
      <c r="Q5355" t="str">
        <f>INDEX(Table8[Column1],MATCH(R5355,Table8[Column2]))</f>
        <v>Scheduled</v>
      </c>
      <c r="R5355">
        <v>0</v>
      </c>
      <c r="S5355">
        <f t="shared" si="167"/>
        <v>0</v>
      </c>
      <c r="T5355" t="s">
        <v>19</v>
      </c>
    </row>
    <row r="5356" spans="1:20" x14ac:dyDescent="0.25">
      <c r="A5356">
        <v>5355</v>
      </c>
      <c r="B5356" t="s">
        <v>104</v>
      </c>
      <c r="C5356" t="s">
        <v>1354</v>
      </c>
      <c r="D5356" t="str">
        <f t="shared" si="166"/>
        <v>Ashley Sara</v>
      </c>
      <c r="E5356" t="s">
        <v>15</v>
      </c>
      <c r="F5356" t="s">
        <v>262</v>
      </c>
      <c r="G5356" t="s">
        <v>2305</v>
      </c>
      <c r="H5356" t="s">
        <v>1826</v>
      </c>
      <c r="I5356" t="s">
        <v>262</v>
      </c>
      <c r="J5356" t="s">
        <v>19</v>
      </c>
      <c r="K5356" t="str">
        <f>INDEX(Table6[Column1],MATCH(L5356,Table6[Column2]))</f>
        <v>Youth</v>
      </c>
      <c r="L5356">
        <v>25.666702350000001</v>
      </c>
      <c r="M5356" t="str">
        <f>VLOOKUP(L5356,Table1[],2)</f>
        <v>20 - 29</v>
      </c>
      <c r="N5356" t="str">
        <f>INDEX(Table7[Column1],MATCH(O5356,Table7[Column2]))</f>
        <v>Learning Stage</v>
      </c>
      <c r="O5356">
        <v>4.4700878480000004</v>
      </c>
      <c r="P5356" t="str">
        <f>VLOOKUP(O5356,Table13[],2)</f>
        <v>1 - 5</v>
      </c>
      <c r="Q5356" t="str">
        <f>INDEX(Table8[Column1],MATCH(R5356,Table8[Column2]))</f>
        <v>Scheduled</v>
      </c>
      <c r="R5356">
        <v>0</v>
      </c>
      <c r="S5356">
        <f t="shared" si="167"/>
        <v>0</v>
      </c>
      <c r="T5356" t="s">
        <v>19</v>
      </c>
    </row>
    <row r="5357" spans="1:20" x14ac:dyDescent="0.25">
      <c r="A5357">
        <v>5356</v>
      </c>
      <c r="B5357" t="s">
        <v>729</v>
      </c>
      <c r="C5357" t="s">
        <v>885</v>
      </c>
      <c r="D5357" t="str">
        <f t="shared" si="166"/>
        <v>Patterson Elizabeth</v>
      </c>
      <c r="E5357" t="s">
        <v>15</v>
      </c>
      <c r="F5357" t="s">
        <v>23</v>
      </c>
      <c r="G5357" t="s">
        <v>820</v>
      </c>
      <c r="H5357" t="s">
        <v>821</v>
      </c>
      <c r="I5357" t="s">
        <v>24</v>
      </c>
      <c r="J5357" t="s">
        <v>19</v>
      </c>
      <c r="K5357" t="str">
        <f>INDEX(Table6[Column1],MATCH(L5357,Table6[Column2]))</f>
        <v>Adults</v>
      </c>
      <c r="L5357">
        <v>45.462979240000003</v>
      </c>
      <c r="M5357" t="str">
        <f>VLOOKUP(L5357,Table1[],2)</f>
        <v>40 - 49</v>
      </c>
      <c r="N5357" t="str">
        <f>INDEX(Table7[Column1],MATCH(O5357,Table7[Column2]))</f>
        <v>Fitting in Stage</v>
      </c>
      <c r="O5357">
        <v>6.160869666</v>
      </c>
      <c r="P5357" t="str">
        <f>VLOOKUP(O5357,Table13[],2)</f>
        <v>6 - 10</v>
      </c>
      <c r="Q5357" t="str">
        <f>INDEX(Table8[Column1],MATCH(R5357,Table8[Column2]))</f>
        <v>Habitual</v>
      </c>
      <c r="R5357">
        <v>101.8289843</v>
      </c>
      <c r="S5357">
        <f t="shared" si="167"/>
        <v>4.2428743458333331</v>
      </c>
      <c r="T5357" t="s">
        <v>19</v>
      </c>
    </row>
    <row r="5358" spans="1:20" x14ac:dyDescent="0.25">
      <c r="A5358">
        <v>5357</v>
      </c>
      <c r="B5358" t="s">
        <v>4352</v>
      </c>
      <c r="C5358" t="s">
        <v>210</v>
      </c>
      <c r="D5358" t="str">
        <f t="shared" si="166"/>
        <v>Daniels Kenneth</v>
      </c>
      <c r="E5358" t="s">
        <v>22</v>
      </c>
      <c r="F5358" t="s">
        <v>261</v>
      </c>
      <c r="G5358" t="s">
        <v>17</v>
      </c>
      <c r="H5358" t="s">
        <v>18</v>
      </c>
      <c r="I5358" t="s">
        <v>262</v>
      </c>
      <c r="J5358" t="s">
        <v>19</v>
      </c>
      <c r="K5358" t="str">
        <f>INDEX(Table6[Column1],MATCH(L5358,Table6[Column2]))</f>
        <v>Youth</v>
      </c>
      <c r="L5358">
        <v>28.275810069999999</v>
      </c>
      <c r="M5358" t="str">
        <f>VLOOKUP(L5358,Table1[],2)</f>
        <v>20 - 29</v>
      </c>
      <c r="N5358" t="str">
        <f>INDEX(Table7[Column1],MATCH(O5358,Table7[Column2]))</f>
        <v>Learning Stage</v>
      </c>
      <c r="O5358">
        <v>5.2952885619999996</v>
      </c>
      <c r="P5358" t="str">
        <f>VLOOKUP(O5358,Table13[],2)</f>
        <v>1 - 5</v>
      </c>
      <c r="Q5358" t="str">
        <f>INDEX(Table8[Column1],MATCH(R5358,Table8[Column2]))</f>
        <v>Scheduled</v>
      </c>
      <c r="R5358">
        <v>0</v>
      </c>
      <c r="S5358">
        <f t="shared" si="167"/>
        <v>0</v>
      </c>
      <c r="T5358" t="s">
        <v>19</v>
      </c>
    </row>
    <row r="5359" spans="1:20" x14ac:dyDescent="0.25">
      <c r="A5359">
        <v>5358</v>
      </c>
      <c r="B5359" t="s">
        <v>4353</v>
      </c>
      <c r="C5359" t="s">
        <v>2199</v>
      </c>
      <c r="D5359" t="str">
        <f t="shared" si="166"/>
        <v>Harty Herbert</v>
      </c>
      <c r="E5359" t="s">
        <v>22</v>
      </c>
      <c r="F5359" t="s">
        <v>1231</v>
      </c>
      <c r="G5359" t="s">
        <v>17</v>
      </c>
      <c r="H5359" t="s">
        <v>18</v>
      </c>
      <c r="I5359" t="s">
        <v>87</v>
      </c>
      <c r="J5359" t="s">
        <v>19</v>
      </c>
      <c r="K5359" t="str">
        <f>INDEX(Table6[Column1],MATCH(L5359,Table6[Column2]))</f>
        <v>Youth</v>
      </c>
      <c r="L5359">
        <v>29.129983469999999</v>
      </c>
      <c r="M5359" t="str">
        <f>VLOOKUP(L5359,Table1[],2)</f>
        <v>20 - 29</v>
      </c>
      <c r="N5359" t="str">
        <f>INDEX(Table7[Column1],MATCH(O5359,Table7[Column2]))</f>
        <v>Learning Stage</v>
      </c>
      <c r="O5359">
        <v>3.0962935659999999</v>
      </c>
      <c r="P5359" t="str">
        <f>VLOOKUP(O5359,Table13[],2)</f>
        <v>1 - 5</v>
      </c>
      <c r="Q5359" t="str">
        <f>INDEX(Table8[Column1],MATCH(R5359,Table8[Column2]))</f>
        <v>Scheduled</v>
      </c>
      <c r="R5359">
        <v>25.31314712</v>
      </c>
      <c r="S5359">
        <f t="shared" si="167"/>
        <v>1.0547144633333332</v>
      </c>
      <c r="T5359" t="s">
        <v>19</v>
      </c>
    </row>
    <row r="5360" spans="1:20" x14ac:dyDescent="0.25">
      <c r="A5360">
        <v>5359</v>
      </c>
      <c r="B5360" t="s">
        <v>2491</v>
      </c>
      <c r="C5360" t="s">
        <v>4354</v>
      </c>
      <c r="D5360" t="str">
        <f t="shared" si="166"/>
        <v>Simmons Cristie</v>
      </c>
      <c r="E5360" t="s">
        <v>15</v>
      </c>
      <c r="F5360" t="s">
        <v>54</v>
      </c>
      <c r="G5360" t="s">
        <v>17</v>
      </c>
      <c r="H5360" t="s">
        <v>18</v>
      </c>
      <c r="I5360" t="s">
        <v>54</v>
      </c>
      <c r="J5360" t="s">
        <v>19</v>
      </c>
      <c r="K5360" t="str">
        <f>INDEX(Table6[Column1],MATCH(L5360,Table6[Column2]))</f>
        <v>Young Adults</v>
      </c>
      <c r="L5360">
        <v>39.57765423</v>
      </c>
      <c r="M5360" t="str">
        <f>VLOOKUP(L5360,Table1[],2)</f>
        <v>30 - 39</v>
      </c>
      <c r="N5360" t="str">
        <f>INDEX(Table7[Column1],MATCH(O5360,Table7[Column2]))</f>
        <v>Learning Stage</v>
      </c>
      <c r="O5360">
        <v>3.2076134820000002</v>
      </c>
      <c r="P5360" t="str">
        <f>VLOOKUP(O5360,Table13[],2)</f>
        <v>1 - 5</v>
      </c>
      <c r="Q5360" t="str">
        <f>INDEX(Table8[Column1],MATCH(R5360,Table8[Column2]))</f>
        <v>Scheduled</v>
      </c>
      <c r="R5360">
        <v>37.335494609999998</v>
      </c>
      <c r="S5360">
        <f t="shared" si="167"/>
        <v>1.5556456087499999</v>
      </c>
      <c r="T5360" t="s">
        <v>19</v>
      </c>
    </row>
    <row r="5361" spans="1:20" x14ac:dyDescent="0.25">
      <c r="A5361">
        <v>5360</v>
      </c>
      <c r="B5361" t="s">
        <v>4355</v>
      </c>
      <c r="C5361" t="s">
        <v>93</v>
      </c>
      <c r="D5361" t="str">
        <f t="shared" si="166"/>
        <v>Kincannon William</v>
      </c>
      <c r="E5361" t="s">
        <v>22</v>
      </c>
      <c r="F5361" t="s">
        <v>84</v>
      </c>
      <c r="G5361" t="s">
        <v>17</v>
      </c>
      <c r="H5361" t="s">
        <v>18</v>
      </c>
      <c r="I5361" t="s">
        <v>84</v>
      </c>
      <c r="J5361" t="s">
        <v>19</v>
      </c>
      <c r="K5361" t="str">
        <f>INDEX(Table6[Column1],MATCH(L5361,Table6[Column2]))</f>
        <v>Adults</v>
      </c>
      <c r="L5361">
        <v>44.649131840000003</v>
      </c>
      <c r="M5361" t="str">
        <f>VLOOKUP(L5361,Table1[],2)</f>
        <v>40 - 49</v>
      </c>
      <c r="N5361" t="str">
        <f>INDEX(Table7[Column1],MATCH(O5361,Table7[Column2]))</f>
        <v>Learning Stage</v>
      </c>
      <c r="O5361">
        <v>3.6423860750000001</v>
      </c>
      <c r="P5361" t="str">
        <f>VLOOKUP(O5361,Table13[],2)</f>
        <v>1 - 5</v>
      </c>
      <c r="Q5361" t="str">
        <f>INDEX(Table8[Column1],MATCH(R5361,Table8[Column2]))</f>
        <v>Maintained</v>
      </c>
      <c r="R5361">
        <v>57.88861825</v>
      </c>
      <c r="S5361">
        <f t="shared" si="167"/>
        <v>2.4120257604166668</v>
      </c>
      <c r="T5361" t="s">
        <v>19</v>
      </c>
    </row>
    <row r="5362" spans="1:20" x14ac:dyDescent="0.25">
      <c r="A5362">
        <v>5361</v>
      </c>
      <c r="B5362" t="s">
        <v>935</v>
      </c>
      <c r="C5362" t="s">
        <v>567</v>
      </c>
      <c r="D5362" t="str">
        <f t="shared" si="166"/>
        <v>Morgan Tracy</v>
      </c>
      <c r="E5362" t="s">
        <v>15</v>
      </c>
      <c r="F5362" t="s">
        <v>788</v>
      </c>
      <c r="G5362" t="s">
        <v>2305</v>
      </c>
      <c r="H5362" t="s">
        <v>1826</v>
      </c>
      <c r="I5362" t="s">
        <v>788</v>
      </c>
      <c r="J5362" t="s">
        <v>19</v>
      </c>
      <c r="K5362" t="str">
        <f>INDEX(Table6[Column1],MATCH(L5362,Table6[Column2]))</f>
        <v>Adults</v>
      </c>
      <c r="L5362">
        <v>45.983761989999998</v>
      </c>
      <c r="M5362" t="str">
        <f>VLOOKUP(L5362,Table1[],2)</f>
        <v>40 - 49</v>
      </c>
      <c r="N5362" t="str">
        <f>INDEX(Table7[Column1],MATCH(O5362,Table7[Column2]))</f>
        <v>Learning Stage</v>
      </c>
      <c r="O5362">
        <v>4.0682715500000004</v>
      </c>
      <c r="P5362" t="str">
        <f>VLOOKUP(O5362,Table13[],2)</f>
        <v>1 - 5</v>
      </c>
      <c r="Q5362" t="str">
        <f>INDEX(Table8[Column1],MATCH(R5362,Table8[Column2]))</f>
        <v>Maintained</v>
      </c>
      <c r="R5362">
        <v>77.909830450000001</v>
      </c>
      <c r="S5362">
        <f t="shared" si="167"/>
        <v>3.2462429354166669</v>
      </c>
      <c r="T5362" t="s">
        <v>19</v>
      </c>
    </row>
    <row r="5363" spans="1:20" x14ac:dyDescent="0.25">
      <c r="A5363">
        <v>5362</v>
      </c>
      <c r="B5363" t="s">
        <v>1590</v>
      </c>
      <c r="C5363" t="s">
        <v>86</v>
      </c>
      <c r="D5363" t="str">
        <f t="shared" si="166"/>
        <v>Christensen Theodore</v>
      </c>
      <c r="E5363" t="s">
        <v>22</v>
      </c>
      <c r="F5363" t="s">
        <v>87</v>
      </c>
      <c r="G5363" t="s">
        <v>17</v>
      </c>
      <c r="H5363" t="s">
        <v>18</v>
      </c>
      <c r="I5363" t="s">
        <v>87</v>
      </c>
      <c r="J5363" t="s">
        <v>19</v>
      </c>
      <c r="K5363" t="str">
        <f>INDEX(Table6[Column1],MATCH(L5363,Table6[Column2]))</f>
        <v>Elders</v>
      </c>
      <c r="L5363">
        <v>53.678991940000003</v>
      </c>
      <c r="M5363" t="str">
        <f>VLOOKUP(L5363,Table1[],2)</f>
        <v>50 - 59</v>
      </c>
      <c r="N5363" t="str">
        <f>INDEX(Table7[Column1],MATCH(O5363,Table7[Column2]))</f>
        <v>Learning Stage</v>
      </c>
      <c r="O5363">
        <v>4.4921246549999996</v>
      </c>
      <c r="P5363" t="str">
        <f>VLOOKUP(O5363,Table13[],2)</f>
        <v>1 - 5</v>
      </c>
      <c r="Q5363" t="str">
        <f>INDEX(Table8[Column1],MATCH(R5363,Table8[Column2]))</f>
        <v>Habitual</v>
      </c>
      <c r="R5363">
        <v>93.212424940000005</v>
      </c>
      <c r="S5363">
        <f t="shared" si="167"/>
        <v>3.8838510391666667</v>
      </c>
      <c r="T5363" t="s">
        <v>19</v>
      </c>
    </row>
    <row r="5364" spans="1:20" x14ac:dyDescent="0.25">
      <c r="A5364">
        <v>5363</v>
      </c>
      <c r="B5364" t="s">
        <v>143</v>
      </c>
      <c r="C5364" t="s">
        <v>709</v>
      </c>
      <c r="D5364" t="str">
        <f t="shared" si="166"/>
        <v>Price Carlos</v>
      </c>
      <c r="E5364" t="s">
        <v>22</v>
      </c>
      <c r="F5364" t="s">
        <v>38</v>
      </c>
      <c r="G5364" t="s">
        <v>611</v>
      </c>
      <c r="H5364" t="s">
        <v>612</v>
      </c>
      <c r="I5364" t="s">
        <v>38</v>
      </c>
      <c r="J5364" t="s">
        <v>19</v>
      </c>
      <c r="K5364" t="str">
        <f>INDEX(Table6[Column1],MATCH(L5364,Table6[Column2]))</f>
        <v>Youth</v>
      </c>
      <c r="L5364">
        <v>22.833752180000001</v>
      </c>
      <c r="M5364" t="str">
        <f>VLOOKUP(L5364,Table1[],2)</f>
        <v>20 - 29</v>
      </c>
      <c r="N5364" t="str">
        <f>INDEX(Table7[Column1],MATCH(O5364,Table7[Column2]))</f>
        <v>Learning Stage</v>
      </c>
      <c r="O5364">
        <v>2.9057342529999999</v>
      </c>
      <c r="P5364" t="str">
        <f>VLOOKUP(O5364,Table13[],2)</f>
        <v>1 - 5</v>
      </c>
      <c r="Q5364" t="str">
        <f>INDEX(Table8[Column1],MATCH(R5364,Table8[Column2]))</f>
        <v>Scheduled</v>
      </c>
      <c r="R5364">
        <v>0</v>
      </c>
      <c r="S5364">
        <f t="shared" si="167"/>
        <v>0</v>
      </c>
      <c r="T5364" t="s">
        <v>19</v>
      </c>
    </row>
    <row r="5365" spans="1:20" x14ac:dyDescent="0.25">
      <c r="A5365">
        <v>5364</v>
      </c>
      <c r="B5365" t="s">
        <v>267</v>
      </c>
      <c r="C5365" t="s">
        <v>447</v>
      </c>
      <c r="D5365" t="str">
        <f t="shared" si="166"/>
        <v>Johnson Karen</v>
      </c>
      <c r="E5365" t="s">
        <v>15</v>
      </c>
      <c r="F5365" t="s">
        <v>702</v>
      </c>
      <c r="G5365" t="s">
        <v>17</v>
      </c>
      <c r="H5365" t="s">
        <v>18</v>
      </c>
      <c r="I5365" t="s">
        <v>157</v>
      </c>
      <c r="J5365" t="s">
        <v>19</v>
      </c>
      <c r="K5365" t="str">
        <f>INDEX(Table6[Column1],MATCH(L5365,Table6[Column2]))</f>
        <v>Adults</v>
      </c>
      <c r="L5365">
        <v>42.382754949999999</v>
      </c>
      <c r="M5365" t="str">
        <f>VLOOKUP(L5365,Table1[],2)</f>
        <v>40 - 49</v>
      </c>
      <c r="N5365" t="str">
        <f>INDEX(Table7[Column1],MATCH(O5365,Table7[Column2]))</f>
        <v>Learning Stage</v>
      </c>
      <c r="O5365">
        <v>5.9442751280000001</v>
      </c>
      <c r="P5365" t="str">
        <f>VLOOKUP(O5365,Table13[],2)</f>
        <v>1 - 5</v>
      </c>
      <c r="Q5365" t="str">
        <f>INDEX(Table8[Column1],MATCH(R5365,Table8[Column2]))</f>
        <v>Maintained</v>
      </c>
      <c r="R5365">
        <v>67.141747809999998</v>
      </c>
      <c r="S5365">
        <f t="shared" si="167"/>
        <v>2.7975728254166667</v>
      </c>
      <c r="T5365" t="s">
        <v>19</v>
      </c>
    </row>
    <row r="5366" spans="1:20" x14ac:dyDescent="0.25">
      <c r="A5366">
        <v>5365</v>
      </c>
      <c r="B5366" t="s">
        <v>1752</v>
      </c>
      <c r="C5366" t="s">
        <v>168</v>
      </c>
      <c r="D5366" t="str">
        <f t="shared" si="166"/>
        <v>Moreno Michelle</v>
      </c>
      <c r="E5366" t="s">
        <v>15</v>
      </c>
      <c r="F5366" t="s">
        <v>138</v>
      </c>
      <c r="G5366" t="s">
        <v>2724</v>
      </c>
      <c r="H5366" t="s">
        <v>1863</v>
      </c>
      <c r="I5366" t="s">
        <v>138</v>
      </c>
      <c r="J5366" t="s">
        <v>19</v>
      </c>
      <c r="K5366" t="str">
        <f>INDEX(Table6[Column1],MATCH(L5366,Table6[Column2]))</f>
        <v>Elders</v>
      </c>
      <c r="L5366">
        <v>53.260657459999997</v>
      </c>
      <c r="M5366" t="str">
        <f>VLOOKUP(L5366,Table1[],2)</f>
        <v>50 - 59</v>
      </c>
      <c r="N5366" t="str">
        <f>INDEX(Table7[Column1],MATCH(O5366,Table7[Column2]))</f>
        <v>Learning Stage</v>
      </c>
      <c r="O5366">
        <v>4.2211394809999998</v>
      </c>
      <c r="P5366" t="str">
        <f>VLOOKUP(O5366,Table13[],2)</f>
        <v>1 - 5</v>
      </c>
      <c r="Q5366" t="str">
        <f>INDEX(Table8[Column1],MATCH(R5366,Table8[Column2]))</f>
        <v>Habitual</v>
      </c>
      <c r="R5366">
        <v>104.1237053</v>
      </c>
      <c r="S5366">
        <f t="shared" si="167"/>
        <v>4.3384877208333332</v>
      </c>
      <c r="T5366" t="s">
        <v>19</v>
      </c>
    </row>
    <row r="5367" spans="1:20" x14ac:dyDescent="0.25">
      <c r="A5367">
        <v>5366</v>
      </c>
      <c r="B5367" t="s">
        <v>1813</v>
      </c>
      <c r="C5367" t="s">
        <v>651</v>
      </c>
      <c r="D5367" t="str">
        <f t="shared" si="166"/>
        <v>Voris Lawrence</v>
      </c>
      <c r="E5367" t="s">
        <v>22</v>
      </c>
      <c r="F5367" t="s">
        <v>3172</v>
      </c>
      <c r="G5367" t="s">
        <v>17</v>
      </c>
      <c r="H5367" t="s">
        <v>18</v>
      </c>
      <c r="I5367" t="s">
        <v>54</v>
      </c>
      <c r="J5367" t="s">
        <v>19</v>
      </c>
      <c r="K5367" t="str">
        <f>INDEX(Table6[Column1],MATCH(L5367,Table6[Column2]))</f>
        <v>Adults</v>
      </c>
      <c r="L5367">
        <v>44.847825729999997</v>
      </c>
      <c r="M5367" t="str">
        <f>VLOOKUP(L5367,Table1[],2)</f>
        <v>40 - 49</v>
      </c>
      <c r="N5367" t="str">
        <f>INDEX(Table7[Column1],MATCH(O5367,Table7[Column2]))</f>
        <v>Learning Stage</v>
      </c>
      <c r="O5367">
        <v>5.2387072180000001</v>
      </c>
      <c r="P5367" t="str">
        <f>VLOOKUP(O5367,Table13[],2)</f>
        <v>1 - 5</v>
      </c>
      <c r="Q5367" t="str">
        <f>INDEX(Table8[Column1],MATCH(R5367,Table8[Column2]))</f>
        <v>Habitual</v>
      </c>
      <c r="R5367">
        <v>99.307080049999996</v>
      </c>
      <c r="S5367">
        <f t="shared" si="167"/>
        <v>4.1377950020833332</v>
      </c>
      <c r="T5367" t="s">
        <v>19</v>
      </c>
    </row>
    <row r="5368" spans="1:20" x14ac:dyDescent="0.25">
      <c r="A5368">
        <v>5367</v>
      </c>
      <c r="B5368" t="s">
        <v>3463</v>
      </c>
      <c r="C5368" t="s">
        <v>467</v>
      </c>
      <c r="D5368" t="str">
        <f t="shared" si="166"/>
        <v>Underwood Kevin</v>
      </c>
      <c r="E5368" t="s">
        <v>22</v>
      </c>
      <c r="F5368" t="s">
        <v>127</v>
      </c>
      <c r="G5368" t="s">
        <v>17</v>
      </c>
      <c r="H5368" t="s">
        <v>18</v>
      </c>
      <c r="I5368" t="s">
        <v>127</v>
      </c>
      <c r="J5368" t="s">
        <v>19</v>
      </c>
      <c r="K5368" t="str">
        <f>INDEX(Table6[Column1],MATCH(L5368,Table6[Column2]))</f>
        <v>Adults</v>
      </c>
      <c r="L5368">
        <v>46.11838444</v>
      </c>
      <c r="M5368" t="str">
        <f>VLOOKUP(L5368,Table1[],2)</f>
        <v>40 - 49</v>
      </c>
      <c r="N5368" t="str">
        <f>INDEX(Table7[Column1],MATCH(O5368,Table7[Column2]))</f>
        <v>Fitting in Stage</v>
      </c>
      <c r="O5368">
        <v>6.2939802130000002</v>
      </c>
      <c r="P5368" t="str">
        <f>VLOOKUP(O5368,Table13[],2)</f>
        <v>6 - 10</v>
      </c>
      <c r="Q5368" t="str">
        <f>INDEX(Table8[Column1],MATCH(R5368,Table8[Column2]))</f>
        <v>Maintained</v>
      </c>
      <c r="R5368">
        <v>63.6757414</v>
      </c>
      <c r="S5368">
        <f t="shared" si="167"/>
        <v>2.6531558916666667</v>
      </c>
      <c r="T5368" t="s">
        <v>19</v>
      </c>
    </row>
    <row r="5369" spans="1:20" x14ac:dyDescent="0.25">
      <c r="A5369">
        <v>5368</v>
      </c>
      <c r="B5369" t="s">
        <v>4356</v>
      </c>
      <c r="C5369" t="s">
        <v>210</v>
      </c>
      <c r="D5369" t="str">
        <f t="shared" si="166"/>
        <v>Swift Kenneth</v>
      </c>
      <c r="E5369" t="s">
        <v>22</v>
      </c>
      <c r="F5369" t="s">
        <v>726</v>
      </c>
      <c r="G5369" t="s">
        <v>17</v>
      </c>
      <c r="H5369" t="s">
        <v>18</v>
      </c>
      <c r="I5369" t="s">
        <v>134</v>
      </c>
      <c r="J5369" t="s">
        <v>19</v>
      </c>
      <c r="K5369" t="str">
        <f>INDEX(Table6[Column1],MATCH(L5369,Table6[Column2]))</f>
        <v>Young Adults</v>
      </c>
      <c r="L5369">
        <v>36.172170880000003</v>
      </c>
      <c r="M5369" t="str">
        <f>VLOOKUP(L5369,Table1[],2)</f>
        <v>30 - 39</v>
      </c>
      <c r="N5369" t="str">
        <f>INDEX(Table7[Column1],MATCH(O5369,Table7[Column2]))</f>
        <v>Learning Stage</v>
      </c>
      <c r="O5369">
        <v>4.539095283</v>
      </c>
      <c r="P5369" t="str">
        <f>VLOOKUP(O5369,Table13[],2)</f>
        <v>1 - 5</v>
      </c>
      <c r="Q5369" t="str">
        <f>INDEX(Table8[Column1],MATCH(R5369,Table8[Column2]))</f>
        <v>Maintained</v>
      </c>
      <c r="R5369">
        <v>56.70451388</v>
      </c>
      <c r="S5369">
        <f t="shared" si="167"/>
        <v>2.3626880783333331</v>
      </c>
      <c r="T5369" t="s">
        <v>19</v>
      </c>
    </row>
    <row r="5370" spans="1:20" x14ac:dyDescent="0.25">
      <c r="A5370">
        <v>5369</v>
      </c>
      <c r="B5370" t="s">
        <v>4357</v>
      </c>
      <c r="C5370" t="s">
        <v>885</v>
      </c>
      <c r="D5370" t="str">
        <f t="shared" si="166"/>
        <v>Hankerson Elizabeth</v>
      </c>
      <c r="E5370" t="s">
        <v>15</v>
      </c>
      <c r="F5370" t="s">
        <v>262</v>
      </c>
      <c r="G5370" t="s">
        <v>17</v>
      </c>
      <c r="H5370" t="s">
        <v>18</v>
      </c>
      <c r="I5370" t="s">
        <v>262</v>
      </c>
      <c r="J5370" t="s">
        <v>19</v>
      </c>
      <c r="K5370" t="str">
        <f>INDEX(Table6[Column1],MATCH(L5370,Table6[Column2]))</f>
        <v>Adults</v>
      </c>
      <c r="L5370">
        <v>47.726594540000001</v>
      </c>
      <c r="M5370" t="str">
        <f>VLOOKUP(L5370,Table1[],2)</f>
        <v>40 - 49</v>
      </c>
      <c r="N5370" t="str">
        <f>INDEX(Table7[Column1],MATCH(O5370,Table7[Column2]))</f>
        <v>Learning Stage</v>
      </c>
      <c r="O5370">
        <v>5.1056393780000002</v>
      </c>
      <c r="P5370" t="str">
        <f>VLOOKUP(O5370,Table13[],2)</f>
        <v>1 - 5</v>
      </c>
      <c r="Q5370" t="str">
        <f>INDEX(Table8[Column1],MATCH(R5370,Table8[Column2]))</f>
        <v>Habitual</v>
      </c>
      <c r="R5370">
        <v>104.2927467</v>
      </c>
      <c r="S5370">
        <f t="shared" si="167"/>
        <v>4.3455311124999998</v>
      </c>
      <c r="T5370" t="s">
        <v>19</v>
      </c>
    </row>
    <row r="5371" spans="1:20" x14ac:dyDescent="0.25">
      <c r="A5371">
        <v>5370</v>
      </c>
      <c r="B5371" t="s">
        <v>4358</v>
      </c>
      <c r="C5371" t="s">
        <v>1244</v>
      </c>
      <c r="D5371" t="str">
        <f t="shared" si="166"/>
        <v>Cudney Don</v>
      </c>
      <c r="E5371" t="s">
        <v>22</v>
      </c>
      <c r="F5371" t="s">
        <v>155</v>
      </c>
      <c r="G5371" t="s">
        <v>820</v>
      </c>
      <c r="H5371" t="s">
        <v>821</v>
      </c>
      <c r="I5371" t="s">
        <v>24</v>
      </c>
      <c r="J5371" t="s">
        <v>19</v>
      </c>
      <c r="K5371" t="str">
        <f>INDEX(Table6[Column1],MATCH(L5371,Table6[Column2]))</f>
        <v>Elders</v>
      </c>
      <c r="L5371">
        <v>53.231218609999999</v>
      </c>
      <c r="M5371" t="str">
        <f>VLOOKUP(L5371,Table1[],2)</f>
        <v>50 - 59</v>
      </c>
      <c r="N5371" t="str">
        <f>INDEX(Table7[Column1],MATCH(O5371,Table7[Column2]))</f>
        <v>Fitting in Stage</v>
      </c>
      <c r="O5371">
        <v>6.8732045260000003</v>
      </c>
      <c r="P5371" t="str">
        <f>VLOOKUP(O5371,Table13[],2)</f>
        <v>6 - 10</v>
      </c>
      <c r="Q5371" t="str">
        <f>INDEX(Table8[Column1],MATCH(R5371,Table8[Column2]))</f>
        <v>Maintained</v>
      </c>
      <c r="R5371">
        <v>59.529818560000002</v>
      </c>
      <c r="S5371">
        <f t="shared" si="167"/>
        <v>2.4804091066666669</v>
      </c>
      <c r="T5371" t="s">
        <v>19</v>
      </c>
    </row>
    <row r="5372" spans="1:20" x14ac:dyDescent="0.25">
      <c r="A5372">
        <v>5371</v>
      </c>
      <c r="B5372" t="s">
        <v>4359</v>
      </c>
      <c r="C5372" t="s">
        <v>37</v>
      </c>
      <c r="D5372" t="str">
        <f t="shared" si="166"/>
        <v>Cooksey Ralph</v>
      </c>
      <c r="E5372" t="s">
        <v>22</v>
      </c>
      <c r="F5372" t="s">
        <v>38</v>
      </c>
      <c r="G5372" t="s">
        <v>611</v>
      </c>
      <c r="H5372" t="s">
        <v>612</v>
      </c>
      <c r="I5372" t="s">
        <v>38</v>
      </c>
      <c r="J5372" t="s">
        <v>19</v>
      </c>
      <c r="K5372" t="str">
        <f>INDEX(Table6[Column1],MATCH(L5372,Table6[Column2]))</f>
        <v>Elders</v>
      </c>
      <c r="L5372">
        <v>50.1670686</v>
      </c>
      <c r="M5372" t="str">
        <f>VLOOKUP(L5372,Table1[],2)</f>
        <v>50 - 59</v>
      </c>
      <c r="N5372" t="str">
        <f>INDEX(Table7[Column1],MATCH(O5372,Table7[Column2]))</f>
        <v>Fitting in Stage</v>
      </c>
      <c r="O5372">
        <v>6.3859092689999999</v>
      </c>
      <c r="P5372" t="str">
        <f>VLOOKUP(O5372,Table13[],2)</f>
        <v>6 - 10</v>
      </c>
      <c r="Q5372" t="str">
        <f>INDEX(Table8[Column1],MATCH(R5372,Table8[Column2]))</f>
        <v>Habitual</v>
      </c>
      <c r="R5372">
        <v>98.604440679999996</v>
      </c>
      <c r="S5372">
        <f t="shared" si="167"/>
        <v>4.1085183616666665</v>
      </c>
      <c r="T5372" t="s">
        <v>19</v>
      </c>
    </row>
    <row r="5373" spans="1:20" x14ac:dyDescent="0.25">
      <c r="A5373">
        <v>5372</v>
      </c>
      <c r="B5373" t="s">
        <v>3777</v>
      </c>
      <c r="C5373" t="s">
        <v>2244</v>
      </c>
      <c r="D5373" t="str">
        <f t="shared" si="166"/>
        <v>Barrows Sherry</v>
      </c>
      <c r="E5373" t="s">
        <v>15</v>
      </c>
      <c r="F5373" t="s">
        <v>775</v>
      </c>
      <c r="G5373" t="s">
        <v>17</v>
      </c>
      <c r="H5373" t="s">
        <v>18</v>
      </c>
      <c r="I5373" t="s">
        <v>262</v>
      </c>
      <c r="J5373" t="s">
        <v>19</v>
      </c>
      <c r="K5373" t="str">
        <f>INDEX(Table6[Column1],MATCH(L5373,Table6[Column2]))</f>
        <v>Adults</v>
      </c>
      <c r="L5373">
        <v>42.586097940000002</v>
      </c>
      <c r="M5373" t="str">
        <f>VLOOKUP(L5373,Table1[],2)</f>
        <v>40 - 49</v>
      </c>
      <c r="N5373" t="str">
        <f>INDEX(Table7[Column1],MATCH(O5373,Table7[Column2]))</f>
        <v>Learning Stage</v>
      </c>
      <c r="O5373">
        <v>5.2999378220000004</v>
      </c>
      <c r="P5373" t="str">
        <f>VLOOKUP(O5373,Table13[],2)</f>
        <v>1 - 5</v>
      </c>
      <c r="Q5373" t="str">
        <f>INDEX(Table8[Column1],MATCH(R5373,Table8[Column2]))</f>
        <v>Habitual</v>
      </c>
      <c r="R5373">
        <v>84.621190999999996</v>
      </c>
      <c r="S5373">
        <f t="shared" si="167"/>
        <v>3.5258829583333333</v>
      </c>
      <c r="T5373" t="s">
        <v>19</v>
      </c>
    </row>
    <row r="5374" spans="1:20" x14ac:dyDescent="0.25">
      <c r="A5374">
        <v>5373</v>
      </c>
      <c r="B5374" t="s">
        <v>1246</v>
      </c>
      <c r="C5374" t="s">
        <v>112</v>
      </c>
      <c r="D5374" t="str">
        <f t="shared" si="166"/>
        <v>Gibson Katherine</v>
      </c>
      <c r="E5374" t="s">
        <v>15</v>
      </c>
      <c r="F5374" t="s">
        <v>666</v>
      </c>
      <c r="G5374" t="s">
        <v>820</v>
      </c>
      <c r="H5374" t="s">
        <v>821</v>
      </c>
      <c r="I5374" t="s">
        <v>157</v>
      </c>
      <c r="J5374" t="s">
        <v>19</v>
      </c>
      <c r="K5374" t="str">
        <f>INDEX(Table6[Column1],MATCH(L5374,Table6[Column2]))</f>
        <v>Elders</v>
      </c>
      <c r="L5374">
        <v>52.106565959999998</v>
      </c>
      <c r="M5374" t="str">
        <f>VLOOKUP(L5374,Table1[],2)</f>
        <v>50 - 59</v>
      </c>
      <c r="N5374" t="str">
        <f>INDEX(Table7[Column1],MATCH(O5374,Table7[Column2]))</f>
        <v>Learning Stage</v>
      </c>
      <c r="O5374">
        <v>2.3696605719999999</v>
      </c>
      <c r="P5374" t="str">
        <f>VLOOKUP(O5374,Table13[],2)</f>
        <v>1 - 5</v>
      </c>
      <c r="Q5374" t="str">
        <f>INDEX(Table8[Column1],MATCH(R5374,Table8[Column2]))</f>
        <v>Excused</v>
      </c>
      <c r="R5374">
        <v>142.71349520000001</v>
      </c>
      <c r="S5374">
        <f t="shared" si="167"/>
        <v>5.9463956333333341</v>
      </c>
      <c r="T5374" t="s">
        <v>19</v>
      </c>
    </row>
    <row r="5375" spans="1:20" x14ac:dyDescent="0.25">
      <c r="A5375">
        <v>5374</v>
      </c>
      <c r="B5375" t="s">
        <v>531</v>
      </c>
      <c r="C5375" t="s">
        <v>4360</v>
      </c>
      <c r="D5375" t="str">
        <f t="shared" si="166"/>
        <v>Wilson Millard</v>
      </c>
      <c r="E5375" t="s">
        <v>22</v>
      </c>
      <c r="F5375" t="s">
        <v>38</v>
      </c>
      <c r="G5375" t="s">
        <v>611</v>
      </c>
      <c r="H5375" t="s">
        <v>612</v>
      </c>
      <c r="I5375" t="s">
        <v>38</v>
      </c>
      <c r="J5375" t="s">
        <v>19</v>
      </c>
      <c r="K5375" t="str">
        <f>INDEX(Table6[Column1],MATCH(L5375,Table6[Column2]))</f>
        <v>Adults</v>
      </c>
      <c r="L5375">
        <v>49.552516369999999</v>
      </c>
      <c r="M5375" t="str">
        <f>VLOOKUP(L5375,Table1[],2)</f>
        <v>40 - 49</v>
      </c>
      <c r="N5375" t="str">
        <f>INDEX(Table7[Column1],MATCH(O5375,Table7[Column2]))</f>
        <v>Learning Stage</v>
      </c>
      <c r="O5375">
        <v>3.2329231580000002</v>
      </c>
      <c r="P5375" t="str">
        <f>VLOOKUP(O5375,Table13[],2)</f>
        <v>1 - 5</v>
      </c>
      <c r="Q5375" t="str">
        <f>INDEX(Table8[Column1],MATCH(R5375,Table8[Column2]))</f>
        <v>Habitual</v>
      </c>
      <c r="R5375">
        <v>100.3996135</v>
      </c>
      <c r="S5375">
        <f t="shared" si="167"/>
        <v>4.1833172291666667</v>
      </c>
      <c r="T5375" t="s">
        <v>19</v>
      </c>
    </row>
    <row r="5376" spans="1:20" x14ac:dyDescent="0.25">
      <c r="A5376">
        <v>5375</v>
      </c>
      <c r="B5376" t="s">
        <v>4065</v>
      </c>
      <c r="C5376" t="s">
        <v>3274</v>
      </c>
      <c r="D5376" t="str">
        <f t="shared" si="166"/>
        <v>Stine Oscar</v>
      </c>
      <c r="E5376" t="s">
        <v>22</v>
      </c>
      <c r="F5376" t="s">
        <v>33</v>
      </c>
      <c r="G5376" t="s">
        <v>17</v>
      </c>
      <c r="H5376" t="s">
        <v>18</v>
      </c>
      <c r="I5376" t="s">
        <v>33</v>
      </c>
      <c r="J5376" t="s">
        <v>19</v>
      </c>
      <c r="K5376" t="str">
        <f>INDEX(Table6[Column1],MATCH(L5376,Table6[Column2]))</f>
        <v>Adults</v>
      </c>
      <c r="L5376">
        <v>41.90340621</v>
      </c>
      <c r="M5376" t="str">
        <f>VLOOKUP(L5376,Table1[],2)</f>
        <v>40 - 49</v>
      </c>
      <c r="N5376" t="str">
        <f>INDEX(Table7[Column1],MATCH(O5376,Table7[Column2]))</f>
        <v>Learning Stage</v>
      </c>
      <c r="O5376">
        <v>4.0920043860000002</v>
      </c>
      <c r="P5376" t="str">
        <f>VLOOKUP(O5376,Table13[],2)</f>
        <v>1 - 5</v>
      </c>
      <c r="Q5376" t="str">
        <f>INDEX(Table8[Column1],MATCH(R5376,Table8[Column2]))</f>
        <v>Maintained</v>
      </c>
      <c r="R5376">
        <v>66.408742399999994</v>
      </c>
      <c r="S5376">
        <f t="shared" si="167"/>
        <v>2.7670309333333334</v>
      </c>
      <c r="T5376" t="s">
        <v>19</v>
      </c>
    </row>
    <row r="5377" spans="1:20" x14ac:dyDescent="0.25">
      <c r="A5377">
        <v>5376</v>
      </c>
      <c r="B5377" t="s">
        <v>1312</v>
      </c>
      <c r="C5377" t="s">
        <v>445</v>
      </c>
      <c r="D5377" t="str">
        <f t="shared" si="166"/>
        <v>Scott Philip</v>
      </c>
      <c r="E5377" t="s">
        <v>22</v>
      </c>
      <c r="F5377" t="s">
        <v>24</v>
      </c>
      <c r="G5377" t="s">
        <v>820</v>
      </c>
      <c r="H5377" t="s">
        <v>821</v>
      </c>
      <c r="I5377" t="s">
        <v>24</v>
      </c>
      <c r="J5377" t="s">
        <v>19</v>
      </c>
      <c r="K5377" t="str">
        <f>INDEX(Table6[Column1],MATCH(L5377,Table6[Column2]))</f>
        <v>Young Adults</v>
      </c>
      <c r="L5377">
        <v>31.228419769999999</v>
      </c>
      <c r="M5377" t="str">
        <f>VLOOKUP(L5377,Table1[],2)</f>
        <v>30 - 39</v>
      </c>
      <c r="N5377" t="str">
        <f>INDEX(Table7[Column1],MATCH(O5377,Table7[Column2]))</f>
        <v>Learning Stage</v>
      </c>
      <c r="O5377">
        <v>3.4410880150000001</v>
      </c>
      <c r="P5377" t="str">
        <f>VLOOKUP(O5377,Table13[],2)</f>
        <v>1 - 5</v>
      </c>
      <c r="Q5377" t="str">
        <f>INDEX(Table8[Column1],MATCH(R5377,Table8[Column2]))</f>
        <v>Scheduled</v>
      </c>
      <c r="R5377">
        <v>0</v>
      </c>
      <c r="S5377">
        <f t="shared" si="167"/>
        <v>0</v>
      </c>
      <c r="T5377" t="s">
        <v>19</v>
      </c>
    </row>
    <row r="5378" spans="1:20" x14ac:dyDescent="0.25">
      <c r="A5378">
        <v>5377</v>
      </c>
      <c r="B5378" t="s">
        <v>4188</v>
      </c>
      <c r="C5378" t="s">
        <v>464</v>
      </c>
      <c r="D5378" t="str">
        <f t="shared" si="166"/>
        <v>Byrd Steven</v>
      </c>
      <c r="E5378" t="s">
        <v>22</v>
      </c>
      <c r="F5378" t="s">
        <v>505</v>
      </c>
      <c r="G5378" t="s">
        <v>820</v>
      </c>
      <c r="H5378" t="s">
        <v>821</v>
      </c>
      <c r="I5378" t="s">
        <v>24</v>
      </c>
      <c r="J5378" t="s">
        <v>19</v>
      </c>
      <c r="K5378" t="str">
        <f>INDEX(Table6[Column1],MATCH(L5378,Table6[Column2]))</f>
        <v>Young Adults</v>
      </c>
      <c r="L5378">
        <v>39.591499370000001</v>
      </c>
      <c r="M5378" t="str">
        <f>VLOOKUP(L5378,Table1[],2)</f>
        <v>30 - 39</v>
      </c>
      <c r="N5378" t="str">
        <f>INDEX(Table7[Column1],MATCH(O5378,Table7[Column2]))</f>
        <v>Learning Stage</v>
      </c>
      <c r="O5378">
        <v>3.0479676420000001</v>
      </c>
      <c r="P5378" t="str">
        <f>VLOOKUP(O5378,Table13[],2)</f>
        <v>1 - 5</v>
      </c>
      <c r="Q5378" t="str">
        <f>INDEX(Table8[Column1],MATCH(R5378,Table8[Column2]))</f>
        <v>Scheduled</v>
      </c>
      <c r="R5378">
        <v>35.23270952</v>
      </c>
      <c r="S5378">
        <f t="shared" si="167"/>
        <v>1.4680295633333333</v>
      </c>
      <c r="T5378" t="s">
        <v>19</v>
      </c>
    </row>
    <row r="5379" spans="1:20" x14ac:dyDescent="0.25">
      <c r="A5379">
        <v>5378</v>
      </c>
      <c r="B5379" t="s">
        <v>904</v>
      </c>
      <c r="C5379" t="s">
        <v>326</v>
      </c>
      <c r="D5379" t="str">
        <f t="shared" ref="D5379:D5442" si="168">CONCATENATE(B5379, " ",C5379)</f>
        <v>Brown Arthur</v>
      </c>
      <c r="E5379" t="s">
        <v>22</v>
      </c>
      <c r="F5379" t="s">
        <v>38</v>
      </c>
      <c r="G5379" t="s">
        <v>611</v>
      </c>
      <c r="H5379" t="s">
        <v>612</v>
      </c>
      <c r="I5379" t="s">
        <v>38</v>
      </c>
      <c r="J5379" t="s">
        <v>19</v>
      </c>
      <c r="K5379" t="str">
        <f>INDEX(Table6[Column1],MATCH(L5379,Table6[Column2]))</f>
        <v>Elders</v>
      </c>
      <c r="L5379">
        <v>56.093700890000001</v>
      </c>
      <c r="M5379" t="str">
        <f>VLOOKUP(L5379,Table1[],2)</f>
        <v>50 - 59</v>
      </c>
      <c r="N5379" t="str">
        <f>INDEX(Table7[Column1],MATCH(O5379,Table7[Column2]))</f>
        <v>Learning Stage</v>
      </c>
      <c r="O5379">
        <v>4.3361185879999997</v>
      </c>
      <c r="P5379" t="str">
        <f>VLOOKUP(O5379,Table13[],2)</f>
        <v>1 - 5</v>
      </c>
      <c r="Q5379" t="str">
        <f>INDEX(Table8[Column1],MATCH(R5379,Table8[Column2]))</f>
        <v>Excused</v>
      </c>
      <c r="R5379">
        <v>124.7234124</v>
      </c>
      <c r="S5379">
        <f t="shared" ref="S5379:S5442" si="169">CONVERT(R5379,"hr","day")</f>
        <v>5.19680885</v>
      </c>
      <c r="T5379" t="s">
        <v>19</v>
      </c>
    </row>
    <row r="5380" spans="1:20" x14ac:dyDescent="0.25">
      <c r="A5380">
        <v>5379</v>
      </c>
      <c r="B5380" t="s">
        <v>4361</v>
      </c>
      <c r="C5380" t="s">
        <v>1580</v>
      </c>
      <c r="D5380" t="str">
        <f t="shared" si="168"/>
        <v>Worcester Judith</v>
      </c>
      <c r="E5380" t="s">
        <v>15</v>
      </c>
      <c r="F5380" t="s">
        <v>46</v>
      </c>
      <c r="G5380" t="s">
        <v>820</v>
      </c>
      <c r="H5380" t="s">
        <v>821</v>
      </c>
      <c r="I5380" t="s">
        <v>46</v>
      </c>
      <c r="J5380" t="s">
        <v>19</v>
      </c>
      <c r="K5380" t="str">
        <f>INDEX(Table6[Column1],MATCH(L5380,Table6[Column2]))</f>
        <v>Adults</v>
      </c>
      <c r="L5380">
        <v>48.108985179999998</v>
      </c>
      <c r="M5380" t="str">
        <f>VLOOKUP(L5380,Table1[],2)</f>
        <v>40 - 49</v>
      </c>
      <c r="N5380" t="str">
        <f>INDEX(Table7[Column1],MATCH(O5380,Table7[Column2]))</f>
        <v>Learning Stage</v>
      </c>
      <c r="O5380">
        <v>3.981579891</v>
      </c>
      <c r="P5380" t="str">
        <f>VLOOKUP(O5380,Table13[],2)</f>
        <v>1 - 5</v>
      </c>
      <c r="Q5380" t="str">
        <f>INDEX(Table8[Column1],MATCH(R5380,Table8[Column2]))</f>
        <v>Maintained</v>
      </c>
      <c r="R5380">
        <v>58.732341120000001</v>
      </c>
      <c r="S5380">
        <f t="shared" si="169"/>
        <v>2.4471808799999999</v>
      </c>
      <c r="T5380" t="s">
        <v>19</v>
      </c>
    </row>
    <row r="5381" spans="1:20" x14ac:dyDescent="0.25">
      <c r="A5381">
        <v>5380</v>
      </c>
      <c r="B5381" t="s">
        <v>4362</v>
      </c>
      <c r="C5381" t="s">
        <v>147</v>
      </c>
      <c r="D5381" t="str">
        <f t="shared" si="168"/>
        <v>Tuggle Linda</v>
      </c>
      <c r="E5381" t="s">
        <v>15</v>
      </c>
      <c r="F5381" t="s">
        <v>358</v>
      </c>
      <c r="G5381" t="s">
        <v>2724</v>
      </c>
      <c r="H5381" t="s">
        <v>1863</v>
      </c>
      <c r="I5381" t="s">
        <v>358</v>
      </c>
      <c r="J5381" t="s">
        <v>19</v>
      </c>
      <c r="K5381" t="str">
        <f>INDEX(Table6[Column1],MATCH(L5381,Table6[Column2]))</f>
        <v>Young Adults</v>
      </c>
      <c r="L5381">
        <v>35.231255249999997</v>
      </c>
      <c r="M5381" t="str">
        <f>VLOOKUP(L5381,Table1[],2)</f>
        <v>30 - 39</v>
      </c>
      <c r="N5381" t="str">
        <f>INDEX(Table7[Column1],MATCH(O5381,Table7[Column2]))</f>
        <v>Learning Stage</v>
      </c>
      <c r="O5381">
        <v>4.3637170989999996</v>
      </c>
      <c r="P5381" t="str">
        <f>VLOOKUP(O5381,Table13[],2)</f>
        <v>1 - 5</v>
      </c>
      <c r="Q5381" t="str">
        <f>INDEX(Table8[Column1],MATCH(R5381,Table8[Column2]))</f>
        <v>Maintained</v>
      </c>
      <c r="R5381">
        <v>61.063438269999999</v>
      </c>
      <c r="S5381">
        <f t="shared" si="169"/>
        <v>2.5443099279166668</v>
      </c>
      <c r="T5381" t="s">
        <v>19</v>
      </c>
    </row>
    <row r="5382" spans="1:20" x14ac:dyDescent="0.25">
      <c r="A5382">
        <v>5381</v>
      </c>
      <c r="B5382" t="s">
        <v>126</v>
      </c>
      <c r="C5382" t="s">
        <v>2977</v>
      </c>
      <c r="D5382" t="str">
        <f t="shared" si="168"/>
        <v>Turner Jo</v>
      </c>
      <c r="E5382" t="s">
        <v>15</v>
      </c>
      <c r="F5382" t="s">
        <v>2927</v>
      </c>
      <c r="G5382" t="s">
        <v>17</v>
      </c>
      <c r="H5382" t="s">
        <v>18</v>
      </c>
      <c r="I5382" t="s">
        <v>54</v>
      </c>
      <c r="J5382" t="s">
        <v>19</v>
      </c>
      <c r="K5382" t="str">
        <f>INDEX(Table6[Column1],MATCH(L5382,Table6[Column2]))</f>
        <v>Adults</v>
      </c>
      <c r="L5382">
        <v>43.888310089999997</v>
      </c>
      <c r="M5382" t="str">
        <f>VLOOKUP(L5382,Table1[],2)</f>
        <v>40 - 49</v>
      </c>
      <c r="N5382" t="str">
        <f>INDEX(Table7[Column1],MATCH(O5382,Table7[Column2]))</f>
        <v>Learning Stage</v>
      </c>
      <c r="O5382">
        <v>3.8381249899999998</v>
      </c>
      <c r="P5382" t="str">
        <f>VLOOKUP(O5382,Table13[],2)</f>
        <v>1 - 5</v>
      </c>
      <c r="Q5382" t="str">
        <f>INDEX(Table8[Column1],MATCH(R5382,Table8[Column2]))</f>
        <v>Maintained</v>
      </c>
      <c r="R5382">
        <v>63.26922227</v>
      </c>
      <c r="S5382">
        <f t="shared" si="169"/>
        <v>2.6362175945833335</v>
      </c>
      <c r="T5382" t="s">
        <v>19</v>
      </c>
    </row>
    <row r="5383" spans="1:20" x14ac:dyDescent="0.25">
      <c r="A5383">
        <v>5382</v>
      </c>
      <c r="B5383" t="s">
        <v>4363</v>
      </c>
      <c r="C5383" t="s">
        <v>52</v>
      </c>
      <c r="D5383" t="str">
        <f t="shared" si="168"/>
        <v>Siller John</v>
      </c>
      <c r="E5383" t="s">
        <v>22</v>
      </c>
      <c r="F5383" t="s">
        <v>33</v>
      </c>
      <c r="G5383" t="s">
        <v>17</v>
      </c>
      <c r="H5383" t="s">
        <v>18</v>
      </c>
      <c r="I5383" t="s">
        <v>33</v>
      </c>
      <c r="J5383" t="s">
        <v>19</v>
      </c>
      <c r="K5383" t="str">
        <f>INDEX(Table6[Column1],MATCH(L5383,Table6[Column2]))</f>
        <v>Adults</v>
      </c>
      <c r="L5383">
        <v>40.574838049999997</v>
      </c>
      <c r="M5383" t="str">
        <f>VLOOKUP(L5383,Table1[],2)</f>
        <v>40 - 49</v>
      </c>
      <c r="N5383" t="str">
        <f>INDEX(Table7[Column1],MATCH(O5383,Table7[Column2]))</f>
        <v>Fitting in Stage</v>
      </c>
      <c r="O5383">
        <v>6.3608382409999997</v>
      </c>
      <c r="P5383" t="str">
        <f>VLOOKUP(O5383,Table13[],2)</f>
        <v>6 - 10</v>
      </c>
      <c r="Q5383" t="str">
        <f>INDEX(Table8[Column1],MATCH(R5383,Table8[Column2]))</f>
        <v>Scheduled</v>
      </c>
      <c r="R5383">
        <v>24.653696320000002</v>
      </c>
      <c r="S5383">
        <f t="shared" si="169"/>
        <v>1.0272373466666667</v>
      </c>
      <c r="T5383" t="s">
        <v>19</v>
      </c>
    </row>
    <row r="5384" spans="1:20" x14ac:dyDescent="0.25">
      <c r="A5384">
        <v>5383</v>
      </c>
      <c r="B5384" t="s">
        <v>4364</v>
      </c>
      <c r="C5384" t="s">
        <v>1011</v>
      </c>
      <c r="D5384" t="str">
        <f t="shared" si="168"/>
        <v>Brimmer Gregg</v>
      </c>
      <c r="E5384" t="s">
        <v>22</v>
      </c>
      <c r="F5384" t="s">
        <v>152</v>
      </c>
      <c r="G5384" t="s">
        <v>2305</v>
      </c>
      <c r="H5384" t="s">
        <v>1826</v>
      </c>
      <c r="I5384" t="s">
        <v>30</v>
      </c>
      <c r="J5384" t="s">
        <v>19</v>
      </c>
      <c r="K5384" t="str">
        <f>INDEX(Table6[Column1],MATCH(L5384,Table6[Column2]))</f>
        <v>Young Adults</v>
      </c>
      <c r="L5384">
        <v>37.142516069999999</v>
      </c>
      <c r="M5384" t="str">
        <f>VLOOKUP(L5384,Table1[],2)</f>
        <v>30 - 39</v>
      </c>
      <c r="N5384" t="str">
        <f>INDEX(Table7[Column1],MATCH(O5384,Table7[Column2]))</f>
        <v>Learning Stage</v>
      </c>
      <c r="O5384">
        <v>4.5960801289999997</v>
      </c>
      <c r="P5384" t="str">
        <f>VLOOKUP(O5384,Table13[],2)</f>
        <v>1 - 5</v>
      </c>
      <c r="Q5384" t="str">
        <f>INDEX(Table8[Column1],MATCH(R5384,Table8[Column2]))</f>
        <v>Scheduled</v>
      </c>
      <c r="R5384">
        <v>35.049544160000004</v>
      </c>
      <c r="S5384">
        <f t="shared" si="169"/>
        <v>1.4603976733333335</v>
      </c>
      <c r="T5384" t="s">
        <v>19</v>
      </c>
    </row>
    <row r="5385" spans="1:20" x14ac:dyDescent="0.25">
      <c r="A5385">
        <v>5384</v>
      </c>
      <c r="B5385" t="s">
        <v>2482</v>
      </c>
      <c r="C5385" t="s">
        <v>144</v>
      </c>
      <c r="D5385" t="str">
        <f t="shared" si="168"/>
        <v>Moss David</v>
      </c>
      <c r="E5385" t="s">
        <v>22</v>
      </c>
      <c r="F5385" t="s">
        <v>828</v>
      </c>
      <c r="G5385" t="s">
        <v>820</v>
      </c>
      <c r="H5385" t="s">
        <v>821</v>
      </c>
      <c r="I5385" t="s">
        <v>24</v>
      </c>
      <c r="J5385" t="s">
        <v>19</v>
      </c>
      <c r="K5385" t="str">
        <f>INDEX(Table6[Column1],MATCH(L5385,Table6[Column2]))</f>
        <v>Seniors</v>
      </c>
      <c r="L5385">
        <v>65.162104940000006</v>
      </c>
      <c r="M5385" t="str">
        <f>VLOOKUP(L5385,Table1[],2)</f>
        <v>60 and Above</v>
      </c>
      <c r="N5385" t="str">
        <f>INDEX(Table7[Column1],MATCH(O5385,Table7[Column2]))</f>
        <v>Learning Stage</v>
      </c>
      <c r="O5385">
        <v>4.8715023259999999</v>
      </c>
      <c r="P5385" t="str">
        <f>VLOOKUP(O5385,Table13[],2)</f>
        <v>1 - 5</v>
      </c>
      <c r="Q5385" t="str">
        <f>INDEX(Table8[Column1],MATCH(R5385,Table8[Column2]))</f>
        <v>Unexcused</v>
      </c>
      <c r="R5385">
        <v>198.38974970000001</v>
      </c>
      <c r="S5385">
        <f t="shared" si="169"/>
        <v>8.2662395708333332</v>
      </c>
      <c r="T5385" t="s">
        <v>19</v>
      </c>
    </row>
    <row r="5386" spans="1:20" x14ac:dyDescent="0.25">
      <c r="A5386">
        <v>5385</v>
      </c>
      <c r="B5386" t="s">
        <v>4365</v>
      </c>
      <c r="C5386" t="s">
        <v>441</v>
      </c>
      <c r="D5386" t="str">
        <f t="shared" si="168"/>
        <v>Castorena Amy</v>
      </c>
      <c r="E5386" t="s">
        <v>15</v>
      </c>
      <c r="F5386" t="s">
        <v>242</v>
      </c>
      <c r="G5386" t="s">
        <v>2305</v>
      </c>
      <c r="H5386" t="s">
        <v>1826</v>
      </c>
      <c r="I5386" t="s">
        <v>107</v>
      </c>
      <c r="J5386" t="s">
        <v>19</v>
      </c>
      <c r="K5386" t="str">
        <f>INDEX(Table6[Column1],MATCH(L5386,Table6[Column2]))</f>
        <v>Young Adults</v>
      </c>
      <c r="L5386">
        <v>32.84901567</v>
      </c>
      <c r="M5386" t="str">
        <f>VLOOKUP(L5386,Table1[],2)</f>
        <v>30 - 39</v>
      </c>
      <c r="N5386" t="str">
        <f>INDEX(Table7[Column1],MATCH(O5386,Table7[Column2]))</f>
        <v>Learning Stage</v>
      </c>
      <c r="O5386">
        <v>4.2570081560000004</v>
      </c>
      <c r="P5386" t="str">
        <f>VLOOKUP(O5386,Table13[],2)</f>
        <v>1 - 5</v>
      </c>
      <c r="Q5386" t="str">
        <f>INDEX(Table8[Column1],MATCH(R5386,Table8[Column2]))</f>
        <v>Scheduled</v>
      </c>
      <c r="R5386">
        <v>17.081535290000001</v>
      </c>
      <c r="S5386">
        <f t="shared" si="169"/>
        <v>0.7117306370833334</v>
      </c>
      <c r="T5386" t="s">
        <v>19</v>
      </c>
    </row>
    <row r="5387" spans="1:20" x14ac:dyDescent="0.25">
      <c r="A5387">
        <v>5386</v>
      </c>
      <c r="B5387" t="s">
        <v>235</v>
      </c>
      <c r="C5387" t="s">
        <v>899</v>
      </c>
      <c r="D5387" t="str">
        <f t="shared" si="168"/>
        <v>Nelson Martha</v>
      </c>
      <c r="E5387" t="s">
        <v>15</v>
      </c>
      <c r="F5387" t="s">
        <v>189</v>
      </c>
      <c r="G5387" t="s">
        <v>820</v>
      </c>
      <c r="H5387" t="s">
        <v>821</v>
      </c>
      <c r="I5387" t="s">
        <v>46</v>
      </c>
      <c r="J5387" t="s">
        <v>19</v>
      </c>
      <c r="K5387" t="str">
        <f>INDEX(Table6[Column1],MATCH(L5387,Table6[Column2]))</f>
        <v>Young Adults</v>
      </c>
      <c r="L5387">
        <v>36.992394150000003</v>
      </c>
      <c r="M5387" t="str">
        <f>VLOOKUP(L5387,Table1[],2)</f>
        <v>30 - 39</v>
      </c>
      <c r="N5387" t="str">
        <f>INDEX(Table7[Column1],MATCH(O5387,Table7[Column2]))</f>
        <v>Learning Stage</v>
      </c>
      <c r="O5387">
        <v>3.8542277330000001</v>
      </c>
      <c r="P5387" t="str">
        <f>VLOOKUP(O5387,Table13[],2)</f>
        <v>1 - 5</v>
      </c>
      <c r="Q5387" t="str">
        <f>INDEX(Table8[Column1],MATCH(R5387,Table8[Column2]))</f>
        <v>Scheduled</v>
      </c>
      <c r="R5387">
        <v>37.567010740000001</v>
      </c>
      <c r="S5387">
        <f t="shared" si="169"/>
        <v>1.5652921141666667</v>
      </c>
      <c r="T5387" t="s">
        <v>19</v>
      </c>
    </row>
    <row r="5388" spans="1:20" x14ac:dyDescent="0.25">
      <c r="A5388">
        <v>5387</v>
      </c>
      <c r="B5388" t="s">
        <v>1092</v>
      </c>
      <c r="C5388" t="s">
        <v>975</v>
      </c>
      <c r="D5388" t="str">
        <f t="shared" si="168"/>
        <v>Robinson Clara</v>
      </c>
      <c r="E5388" t="s">
        <v>15</v>
      </c>
      <c r="F5388" t="s">
        <v>1672</v>
      </c>
      <c r="G5388" t="s">
        <v>1060</v>
      </c>
      <c r="H5388" t="s">
        <v>1061</v>
      </c>
      <c r="I5388" t="s">
        <v>1472</v>
      </c>
      <c r="J5388" t="s">
        <v>19</v>
      </c>
      <c r="K5388" t="str">
        <f>INDEX(Table6[Column1],MATCH(L5388,Table6[Column2]))</f>
        <v>Elders</v>
      </c>
      <c r="L5388">
        <v>50.244171620000003</v>
      </c>
      <c r="M5388" t="str">
        <f>VLOOKUP(L5388,Table1[],2)</f>
        <v>50 - 59</v>
      </c>
      <c r="N5388" t="str">
        <f>INDEX(Table7[Column1],MATCH(O5388,Table7[Column2]))</f>
        <v>Fitting in Stage</v>
      </c>
      <c r="O5388">
        <v>6.4732670079999997</v>
      </c>
      <c r="P5388" t="str">
        <f>VLOOKUP(O5388,Table13[],2)</f>
        <v>6 - 10</v>
      </c>
      <c r="Q5388" t="str">
        <f>INDEX(Table8[Column1],MATCH(R5388,Table8[Column2]))</f>
        <v>Maintained</v>
      </c>
      <c r="R5388">
        <v>61.078543519999997</v>
      </c>
      <c r="S5388">
        <f t="shared" si="169"/>
        <v>2.5449393133333333</v>
      </c>
      <c r="T5388" t="s">
        <v>19</v>
      </c>
    </row>
    <row r="5389" spans="1:20" x14ac:dyDescent="0.25">
      <c r="A5389">
        <v>5388</v>
      </c>
      <c r="B5389" t="s">
        <v>2962</v>
      </c>
      <c r="C5389" t="s">
        <v>62</v>
      </c>
      <c r="D5389" t="str">
        <f t="shared" si="168"/>
        <v>Gentry Thomas</v>
      </c>
      <c r="E5389" t="s">
        <v>22</v>
      </c>
      <c r="F5389" t="s">
        <v>2325</v>
      </c>
      <c r="G5389" t="s">
        <v>820</v>
      </c>
      <c r="H5389" t="s">
        <v>821</v>
      </c>
      <c r="I5389" t="s">
        <v>24</v>
      </c>
      <c r="J5389" t="s">
        <v>19</v>
      </c>
      <c r="K5389" t="str">
        <f>INDEX(Table6[Column1],MATCH(L5389,Table6[Column2]))</f>
        <v>Adults</v>
      </c>
      <c r="L5389">
        <v>45.978812619999999</v>
      </c>
      <c r="M5389" t="str">
        <f>VLOOKUP(L5389,Table1[],2)</f>
        <v>40 - 49</v>
      </c>
      <c r="N5389" t="str">
        <f>INDEX(Table7[Column1],MATCH(O5389,Table7[Column2]))</f>
        <v>Learning Stage</v>
      </c>
      <c r="O5389">
        <v>4.260346771</v>
      </c>
      <c r="P5389" t="str">
        <f>VLOOKUP(O5389,Table13[],2)</f>
        <v>1 - 5</v>
      </c>
      <c r="Q5389" t="str">
        <f>INDEX(Table8[Column1],MATCH(R5389,Table8[Column2]))</f>
        <v>Maintained</v>
      </c>
      <c r="R5389">
        <v>74.309292869999993</v>
      </c>
      <c r="S5389">
        <f t="shared" si="169"/>
        <v>3.0962205362499997</v>
      </c>
      <c r="T5389" t="s">
        <v>19</v>
      </c>
    </row>
    <row r="5390" spans="1:20" x14ac:dyDescent="0.25">
      <c r="A5390">
        <v>5389</v>
      </c>
      <c r="B5390" t="s">
        <v>704</v>
      </c>
      <c r="C5390" t="s">
        <v>52</v>
      </c>
      <c r="D5390" t="str">
        <f t="shared" si="168"/>
        <v>Reyes John</v>
      </c>
      <c r="E5390" t="s">
        <v>22</v>
      </c>
      <c r="F5390" t="s">
        <v>38</v>
      </c>
      <c r="G5390" t="s">
        <v>611</v>
      </c>
      <c r="H5390" t="s">
        <v>612</v>
      </c>
      <c r="I5390" t="s">
        <v>38</v>
      </c>
      <c r="J5390" t="s">
        <v>19</v>
      </c>
      <c r="K5390" t="str">
        <f>INDEX(Table6[Column1],MATCH(L5390,Table6[Column2]))</f>
        <v>Adults</v>
      </c>
      <c r="L5390">
        <v>43.605829280000002</v>
      </c>
      <c r="M5390" t="str">
        <f>VLOOKUP(L5390,Table1[],2)</f>
        <v>40 - 49</v>
      </c>
      <c r="N5390" t="str">
        <f>INDEX(Table7[Column1],MATCH(O5390,Table7[Column2]))</f>
        <v>Learning Stage</v>
      </c>
      <c r="O5390">
        <v>4.4188103679999999</v>
      </c>
      <c r="P5390" t="str">
        <f>VLOOKUP(O5390,Table13[],2)</f>
        <v>1 - 5</v>
      </c>
      <c r="Q5390" t="str">
        <f>INDEX(Table8[Column1],MATCH(R5390,Table8[Column2]))</f>
        <v>Maintained</v>
      </c>
      <c r="R5390">
        <v>79.197599740000001</v>
      </c>
      <c r="S5390">
        <f t="shared" si="169"/>
        <v>3.2998999891666667</v>
      </c>
      <c r="T5390" t="s">
        <v>19</v>
      </c>
    </row>
    <row r="5391" spans="1:20" x14ac:dyDescent="0.25">
      <c r="A5391">
        <v>5390</v>
      </c>
      <c r="B5391" t="s">
        <v>4366</v>
      </c>
      <c r="C5391" t="s">
        <v>168</v>
      </c>
      <c r="D5391" t="str">
        <f t="shared" si="168"/>
        <v>Houck Michelle</v>
      </c>
      <c r="E5391" t="s">
        <v>15</v>
      </c>
      <c r="F5391" t="s">
        <v>277</v>
      </c>
      <c r="G5391" t="s">
        <v>17</v>
      </c>
      <c r="H5391" t="s">
        <v>18</v>
      </c>
      <c r="I5391" t="s">
        <v>277</v>
      </c>
      <c r="J5391" t="s">
        <v>19</v>
      </c>
      <c r="K5391" t="str">
        <f>INDEX(Table6[Column1],MATCH(L5391,Table6[Column2]))</f>
        <v>Young Adults</v>
      </c>
      <c r="L5391">
        <v>36.947186420000001</v>
      </c>
      <c r="M5391" t="str">
        <f>VLOOKUP(L5391,Table1[],2)</f>
        <v>30 - 39</v>
      </c>
      <c r="N5391" t="str">
        <f>INDEX(Table7[Column1],MATCH(O5391,Table7[Column2]))</f>
        <v>Learning Stage</v>
      </c>
      <c r="O5391">
        <v>4.768575341</v>
      </c>
      <c r="P5391" t="str">
        <f>VLOOKUP(O5391,Table13[],2)</f>
        <v>1 - 5</v>
      </c>
      <c r="Q5391" t="str">
        <f>INDEX(Table8[Column1],MATCH(R5391,Table8[Column2]))</f>
        <v>Maintained</v>
      </c>
      <c r="R5391">
        <v>47.193700970000002</v>
      </c>
      <c r="S5391">
        <f t="shared" si="169"/>
        <v>1.9664042070833332</v>
      </c>
      <c r="T5391" t="s">
        <v>19</v>
      </c>
    </row>
    <row r="5392" spans="1:20" x14ac:dyDescent="0.25">
      <c r="A5392">
        <v>5391</v>
      </c>
      <c r="B5392" t="s">
        <v>4367</v>
      </c>
      <c r="C5392" t="s">
        <v>401</v>
      </c>
      <c r="D5392" t="str">
        <f t="shared" si="168"/>
        <v>Purnell Michael</v>
      </c>
      <c r="E5392" t="s">
        <v>22</v>
      </c>
      <c r="F5392" t="s">
        <v>155</v>
      </c>
      <c r="G5392" t="s">
        <v>820</v>
      </c>
      <c r="H5392" t="s">
        <v>821</v>
      </c>
      <c r="I5392" t="s">
        <v>24</v>
      </c>
      <c r="J5392" t="s">
        <v>19</v>
      </c>
      <c r="K5392" t="str">
        <f>INDEX(Table6[Column1],MATCH(L5392,Table6[Column2]))</f>
        <v>Adults</v>
      </c>
      <c r="L5392">
        <v>40.285448850000002</v>
      </c>
      <c r="M5392" t="str">
        <f>VLOOKUP(L5392,Table1[],2)</f>
        <v>40 - 49</v>
      </c>
      <c r="N5392" t="str">
        <f>INDEX(Table7[Column1],MATCH(O5392,Table7[Column2]))</f>
        <v>Learning Stage</v>
      </c>
      <c r="O5392">
        <v>5.4919562009999998</v>
      </c>
      <c r="P5392" t="str">
        <f>VLOOKUP(O5392,Table13[],2)</f>
        <v>1 - 5</v>
      </c>
      <c r="Q5392" t="str">
        <f>INDEX(Table8[Column1],MATCH(R5392,Table8[Column2]))</f>
        <v>Maintained</v>
      </c>
      <c r="R5392">
        <v>44.927241510000002</v>
      </c>
      <c r="S5392">
        <f t="shared" si="169"/>
        <v>1.8719683962500002</v>
      </c>
      <c r="T5392" t="s">
        <v>19</v>
      </c>
    </row>
    <row r="5393" spans="1:20" x14ac:dyDescent="0.25">
      <c r="A5393">
        <v>5392</v>
      </c>
      <c r="B5393" t="s">
        <v>1092</v>
      </c>
      <c r="C5393" t="s">
        <v>530</v>
      </c>
      <c r="D5393" t="str">
        <f t="shared" si="168"/>
        <v>Robinson Evelyn</v>
      </c>
      <c r="E5393" t="s">
        <v>15</v>
      </c>
      <c r="F5393" t="s">
        <v>1273</v>
      </c>
      <c r="G5393" t="s">
        <v>17</v>
      </c>
      <c r="H5393" t="s">
        <v>18</v>
      </c>
      <c r="I5393" t="s">
        <v>54</v>
      </c>
      <c r="J5393" t="s">
        <v>19</v>
      </c>
      <c r="K5393" t="str">
        <f>INDEX(Table6[Column1],MATCH(L5393,Table6[Column2]))</f>
        <v>Young Adults</v>
      </c>
      <c r="L5393">
        <v>39.648119770000001</v>
      </c>
      <c r="M5393" t="str">
        <f>VLOOKUP(L5393,Table1[],2)</f>
        <v>30 - 39</v>
      </c>
      <c r="N5393" t="str">
        <f>INDEX(Table7[Column1],MATCH(O5393,Table7[Column2]))</f>
        <v>Learning Stage</v>
      </c>
      <c r="O5393">
        <v>5.776317605</v>
      </c>
      <c r="P5393" t="str">
        <f>VLOOKUP(O5393,Table13[],2)</f>
        <v>1 - 5</v>
      </c>
      <c r="Q5393" t="str">
        <f>INDEX(Table8[Column1],MATCH(R5393,Table8[Column2]))</f>
        <v>Maintained</v>
      </c>
      <c r="R5393">
        <v>63.77906222</v>
      </c>
      <c r="S5393">
        <f t="shared" si="169"/>
        <v>2.6574609258333335</v>
      </c>
      <c r="T5393" t="s">
        <v>19</v>
      </c>
    </row>
    <row r="5394" spans="1:20" x14ac:dyDescent="0.25">
      <c r="A5394">
        <v>5393</v>
      </c>
      <c r="B5394" t="s">
        <v>1482</v>
      </c>
      <c r="C5394" t="s">
        <v>56</v>
      </c>
      <c r="D5394" t="str">
        <f t="shared" si="168"/>
        <v>Stanley James</v>
      </c>
      <c r="E5394" t="s">
        <v>22</v>
      </c>
      <c r="F5394" t="s">
        <v>675</v>
      </c>
      <c r="G5394" t="s">
        <v>820</v>
      </c>
      <c r="H5394" t="s">
        <v>821</v>
      </c>
      <c r="I5394" t="s">
        <v>24</v>
      </c>
      <c r="J5394" t="s">
        <v>19</v>
      </c>
      <c r="K5394" t="str">
        <f>INDEX(Table6[Column1],MATCH(L5394,Table6[Column2]))</f>
        <v>Youth</v>
      </c>
      <c r="L5394">
        <v>28.637279360000001</v>
      </c>
      <c r="M5394" t="str">
        <f>VLOOKUP(L5394,Table1[],2)</f>
        <v>20 - 29</v>
      </c>
      <c r="N5394" t="str">
        <f>INDEX(Table7[Column1],MATCH(O5394,Table7[Column2]))</f>
        <v>Learning Stage</v>
      </c>
      <c r="O5394">
        <v>5.6885437669999996</v>
      </c>
      <c r="P5394" t="str">
        <f>VLOOKUP(O5394,Table13[],2)</f>
        <v>1 - 5</v>
      </c>
      <c r="Q5394" t="str">
        <f>INDEX(Table8[Column1],MATCH(R5394,Table8[Column2]))</f>
        <v>Scheduled</v>
      </c>
      <c r="R5394">
        <v>0</v>
      </c>
      <c r="S5394">
        <f t="shared" si="169"/>
        <v>0</v>
      </c>
      <c r="T5394" t="s">
        <v>19</v>
      </c>
    </row>
    <row r="5395" spans="1:20" x14ac:dyDescent="0.25">
      <c r="A5395">
        <v>5394</v>
      </c>
      <c r="B5395" t="s">
        <v>421</v>
      </c>
      <c r="C5395" t="s">
        <v>465</v>
      </c>
      <c r="D5395" t="str">
        <f t="shared" si="168"/>
        <v>Mitchell Aaron</v>
      </c>
      <c r="E5395" t="s">
        <v>22</v>
      </c>
      <c r="F5395" t="s">
        <v>100</v>
      </c>
      <c r="G5395" t="s">
        <v>17</v>
      </c>
      <c r="H5395" t="s">
        <v>18</v>
      </c>
      <c r="I5395" t="s">
        <v>101</v>
      </c>
      <c r="J5395" t="s">
        <v>19</v>
      </c>
      <c r="K5395" t="str">
        <f>INDEX(Table6[Column1],MATCH(L5395,Table6[Column2]))</f>
        <v>Young Adults</v>
      </c>
      <c r="L5395">
        <v>32.200865469999997</v>
      </c>
      <c r="M5395" t="str">
        <f>VLOOKUP(L5395,Table1[],2)</f>
        <v>30 - 39</v>
      </c>
      <c r="N5395" t="str">
        <f>INDEX(Table7[Column1],MATCH(O5395,Table7[Column2]))</f>
        <v>Learning Stage</v>
      </c>
      <c r="O5395">
        <v>3.4691236719999998</v>
      </c>
      <c r="P5395" t="str">
        <f>VLOOKUP(O5395,Table13[],2)</f>
        <v>1 - 5</v>
      </c>
      <c r="Q5395" t="str">
        <f>INDEX(Table8[Column1],MATCH(R5395,Table8[Column2]))</f>
        <v>Scheduled</v>
      </c>
      <c r="R5395">
        <v>32.452809719999998</v>
      </c>
      <c r="S5395">
        <f t="shared" si="169"/>
        <v>1.3522004049999998</v>
      </c>
      <c r="T5395" t="s">
        <v>19</v>
      </c>
    </row>
    <row r="5396" spans="1:20" x14ac:dyDescent="0.25">
      <c r="A5396">
        <v>5395</v>
      </c>
      <c r="B5396" t="s">
        <v>4368</v>
      </c>
      <c r="C5396" t="s">
        <v>3580</v>
      </c>
      <c r="D5396" t="str">
        <f t="shared" si="168"/>
        <v>Hitchcock Jacquelyn</v>
      </c>
      <c r="E5396" t="s">
        <v>15</v>
      </c>
      <c r="F5396" t="s">
        <v>828</v>
      </c>
      <c r="G5396" t="s">
        <v>820</v>
      </c>
      <c r="H5396" t="s">
        <v>821</v>
      </c>
      <c r="I5396" t="s">
        <v>24</v>
      </c>
      <c r="J5396" t="s">
        <v>19</v>
      </c>
      <c r="K5396" t="str">
        <f>INDEX(Table6[Column1],MATCH(L5396,Table6[Column2]))</f>
        <v>Youth</v>
      </c>
      <c r="L5396">
        <v>29.754968160000001</v>
      </c>
      <c r="M5396" t="str">
        <f>VLOOKUP(L5396,Table1[],2)</f>
        <v>20 - 29</v>
      </c>
      <c r="N5396" t="str">
        <f>INDEX(Table7[Column1],MATCH(O5396,Table7[Column2]))</f>
        <v>Learning Stage</v>
      </c>
      <c r="O5396">
        <v>4.345229206</v>
      </c>
      <c r="P5396" t="str">
        <f>VLOOKUP(O5396,Table13[],2)</f>
        <v>1 - 5</v>
      </c>
      <c r="Q5396" t="str">
        <f>INDEX(Table8[Column1],MATCH(R5396,Table8[Column2]))</f>
        <v>Scheduled</v>
      </c>
      <c r="R5396">
        <v>2.5040238229999998</v>
      </c>
      <c r="S5396">
        <f t="shared" si="169"/>
        <v>0.10433432595833332</v>
      </c>
      <c r="T5396" t="s">
        <v>19</v>
      </c>
    </row>
    <row r="5397" spans="1:20" x14ac:dyDescent="0.25">
      <c r="A5397">
        <v>5396</v>
      </c>
      <c r="B5397" t="s">
        <v>1023</v>
      </c>
      <c r="C5397" t="s">
        <v>3286</v>
      </c>
      <c r="D5397" t="str">
        <f t="shared" si="168"/>
        <v>Wright Johnny</v>
      </c>
      <c r="E5397" t="s">
        <v>22</v>
      </c>
      <c r="F5397" t="s">
        <v>277</v>
      </c>
      <c r="G5397" t="s">
        <v>17</v>
      </c>
      <c r="H5397" t="s">
        <v>18</v>
      </c>
      <c r="I5397" t="s">
        <v>277</v>
      </c>
      <c r="J5397" t="s">
        <v>19</v>
      </c>
      <c r="K5397" t="str">
        <f>INDEX(Table6[Column1],MATCH(L5397,Table6[Column2]))</f>
        <v>Adults</v>
      </c>
      <c r="L5397">
        <v>43.306971320000002</v>
      </c>
      <c r="M5397" t="str">
        <f>VLOOKUP(L5397,Table1[],2)</f>
        <v>40 - 49</v>
      </c>
      <c r="N5397" t="str">
        <f>INDEX(Table7[Column1],MATCH(O5397,Table7[Column2]))</f>
        <v>Learning Stage</v>
      </c>
      <c r="O5397">
        <v>5.6249416800000001</v>
      </c>
      <c r="P5397" t="str">
        <f>VLOOKUP(O5397,Table13[],2)</f>
        <v>1 - 5</v>
      </c>
      <c r="Q5397" t="str">
        <f>INDEX(Table8[Column1],MATCH(R5397,Table8[Column2]))</f>
        <v>Maintained</v>
      </c>
      <c r="R5397">
        <v>73.197715250000002</v>
      </c>
      <c r="S5397">
        <f t="shared" si="169"/>
        <v>3.0499048020833337</v>
      </c>
      <c r="T5397" t="s">
        <v>19</v>
      </c>
    </row>
    <row r="5398" spans="1:20" x14ac:dyDescent="0.25">
      <c r="A5398">
        <v>5397</v>
      </c>
      <c r="B5398" t="s">
        <v>4369</v>
      </c>
      <c r="C5398" t="s">
        <v>245</v>
      </c>
      <c r="D5398" t="str">
        <f t="shared" si="168"/>
        <v>Sprague Mary</v>
      </c>
      <c r="E5398" t="s">
        <v>15</v>
      </c>
      <c r="F5398" t="s">
        <v>30</v>
      </c>
      <c r="G5398" t="s">
        <v>2305</v>
      </c>
      <c r="H5398" t="s">
        <v>1826</v>
      </c>
      <c r="I5398" t="s">
        <v>30</v>
      </c>
      <c r="J5398" t="s">
        <v>19</v>
      </c>
      <c r="K5398" t="str">
        <f>INDEX(Table6[Column1],MATCH(L5398,Table6[Column2]))</f>
        <v>Adults</v>
      </c>
      <c r="L5398">
        <v>44.855328370000002</v>
      </c>
      <c r="M5398" t="str">
        <f>VLOOKUP(L5398,Table1[],2)</f>
        <v>40 - 49</v>
      </c>
      <c r="N5398" t="str">
        <f>INDEX(Table7[Column1],MATCH(O5398,Table7[Column2]))</f>
        <v>Learning Stage</v>
      </c>
      <c r="O5398">
        <v>5.1816563410000001</v>
      </c>
      <c r="P5398" t="str">
        <f>VLOOKUP(O5398,Table13[],2)</f>
        <v>1 - 5</v>
      </c>
      <c r="Q5398" t="str">
        <f>INDEX(Table8[Column1],MATCH(R5398,Table8[Column2]))</f>
        <v>Maintained</v>
      </c>
      <c r="R5398">
        <v>73.366103359999997</v>
      </c>
      <c r="S5398">
        <f t="shared" si="169"/>
        <v>3.0569209733333333</v>
      </c>
      <c r="T5398" t="s">
        <v>19</v>
      </c>
    </row>
    <row r="5399" spans="1:20" x14ac:dyDescent="0.25">
      <c r="A5399">
        <v>5398</v>
      </c>
      <c r="B5399" t="s">
        <v>721</v>
      </c>
      <c r="C5399" t="s">
        <v>4370</v>
      </c>
      <c r="D5399" t="str">
        <f t="shared" si="168"/>
        <v>Walker Nell</v>
      </c>
      <c r="E5399" t="s">
        <v>15</v>
      </c>
      <c r="F5399" t="s">
        <v>33</v>
      </c>
      <c r="G5399" t="s">
        <v>17</v>
      </c>
      <c r="H5399" t="s">
        <v>18</v>
      </c>
      <c r="I5399" t="s">
        <v>33</v>
      </c>
      <c r="J5399" t="s">
        <v>19</v>
      </c>
      <c r="K5399" t="str">
        <f>INDEX(Table6[Column1],MATCH(L5399,Table6[Column2]))</f>
        <v>Adults</v>
      </c>
      <c r="L5399">
        <v>45.102586510000002</v>
      </c>
      <c r="M5399" t="str">
        <f>VLOOKUP(L5399,Table1[],2)</f>
        <v>40 - 49</v>
      </c>
      <c r="N5399" t="str">
        <f>INDEX(Table7[Column1],MATCH(O5399,Table7[Column2]))</f>
        <v>Learning Stage</v>
      </c>
      <c r="O5399">
        <v>5.3649332950000002</v>
      </c>
      <c r="P5399" t="str">
        <f>VLOOKUP(O5399,Table13[],2)</f>
        <v>1 - 5</v>
      </c>
      <c r="Q5399" t="str">
        <f>INDEX(Table8[Column1],MATCH(R5399,Table8[Column2]))</f>
        <v>Maintained</v>
      </c>
      <c r="R5399">
        <v>71.781779060000005</v>
      </c>
      <c r="S5399">
        <f t="shared" si="169"/>
        <v>2.9909074608333337</v>
      </c>
      <c r="T5399" t="s">
        <v>19</v>
      </c>
    </row>
    <row r="5400" spans="1:20" x14ac:dyDescent="0.25">
      <c r="A5400">
        <v>5399</v>
      </c>
      <c r="B5400" t="s">
        <v>4371</v>
      </c>
      <c r="C5400" t="s">
        <v>1979</v>
      </c>
      <c r="D5400" t="str">
        <f t="shared" si="168"/>
        <v>Flanagan Mario</v>
      </c>
      <c r="E5400" t="s">
        <v>22</v>
      </c>
      <c r="F5400" t="s">
        <v>46</v>
      </c>
      <c r="G5400" t="s">
        <v>820</v>
      </c>
      <c r="H5400" t="s">
        <v>821</v>
      </c>
      <c r="I5400" t="s">
        <v>46</v>
      </c>
      <c r="J5400" t="s">
        <v>19</v>
      </c>
      <c r="K5400" t="str">
        <f>INDEX(Table6[Column1],MATCH(L5400,Table6[Column2]))</f>
        <v>Young Adults</v>
      </c>
      <c r="L5400">
        <v>38.883838390000001</v>
      </c>
      <c r="M5400" t="str">
        <f>VLOOKUP(L5400,Table1[],2)</f>
        <v>30 - 39</v>
      </c>
      <c r="N5400" t="str">
        <f>INDEX(Table7[Column1],MATCH(O5400,Table7[Column2]))</f>
        <v>Learning Stage</v>
      </c>
      <c r="O5400">
        <v>4.1554466229999996</v>
      </c>
      <c r="P5400" t="str">
        <f>VLOOKUP(O5400,Table13[],2)</f>
        <v>1 - 5</v>
      </c>
      <c r="Q5400" t="str">
        <f>INDEX(Table8[Column1],MATCH(R5400,Table8[Column2]))</f>
        <v>Maintained</v>
      </c>
      <c r="R5400">
        <v>46.123719530000002</v>
      </c>
      <c r="S5400">
        <f t="shared" si="169"/>
        <v>1.9218216470833334</v>
      </c>
      <c r="T5400" t="s">
        <v>19</v>
      </c>
    </row>
    <row r="5401" spans="1:20" x14ac:dyDescent="0.25">
      <c r="A5401">
        <v>5400</v>
      </c>
      <c r="B5401" t="s">
        <v>3413</v>
      </c>
      <c r="C5401" t="s">
        <v>404</v>
      </c>
      <c r="D5401" t="str">
        <f t="shared" si="168"/>
        <v>Clancy Tina</v>
      </c>
      <c r="E5401" t="s">
        <v>15</v>
      </c>
      <c r="F5401" t="s">
        <v>33</v>
      </c>
      <c r="G5401" t="s">
        <v>17</v>
      </c>
      <c r="H5401" t="s">
        <v>18</v>
      </c>
      <c r="I5401" t="s">
        <v>33</v>
      </c>
      <c r="J5401" t="s">
        <v>19</v>
      </c>
      <c r="K5401" t="str">
        <f>INDEX(Table6[Column1],MATCH(L5401,Table6[Column2]))</f>
        <v>Young Adults</v>
      </c>
      <c r="L5401">
        <v>33.033960399999998</v>
      </c>
      <c r="M5401" t="str">
        <f>VLOOKUP(L5401,Table1[],2)</f>
        <v>30 - 39</v>
      </c>
      <c r="N5401" t="str">
        <f>INDEX(Table7[Column1],MATCH(O5401,Table7[Column2]))</f>
        <v>Learning Stage</v>
      </c>
      <c r="O5401">
        <v>2.4173323419999999</v>
      </c>
      <c r="P5401" t="str">
        <f>VLOOKUP(O5401,Table13[],2)</f>
        <v>1 - 5</v>
      </c>
      <c r="Q5401" t="str">
        <f>INDEX(Table8[Column1],MATCH(R5401,Table8[Column2]))</f>
        <v>Scheduled</v>
      </c>
      <c r="R5401">
        <v>30.111842200000002</v>
      </c>
      <c r="S5401">
        <f t="shared" si="169"/>
        <v>1.2546600916666666</v>
      </c>
      <c r="T5401" t="s">
        <v>19</v>
      </c>
    </row>
    <row r="5402" spans="1:20" x14ac:dyDescent="0.25">
      <c r="A5402">
        <v>5401</v>
      </c>
      <c r="B5402" t="s">
        <v>4372</v>
      </c>
      <c r="C5402" t="s">
        <v>93</v>
      </c>
      <c r="D5402" t="str">
        <f t="shared" si="168"/>
        <v>Norwood William</v>
      </c>
      <c r="E5402" t="s">
        <v>22</v>
      </c>
      <c r="F5402" t="s">
        <v>1458</v>
      </c>
      <c r="G5402" t="s">
        <v>820</v>
      </c>
      <c r="H5402" t="s">
        <v>821</v>
      </c>
      <c r="I5402" t="s">
        <v>192</v>
      </c>
      <c r="J5402" t="s">
        <v>19</v>
      </c>
      <c r="K5402" t="str">
        <f>INDEX(Table6[Column1],MATCH(L5402,Table6[Column2]))</f>
        <v>Elders</v>
      </c>
      <c r="L5402">
        <v>51.138619349999999</v>
      </c>
      <c r="M5402" t="str">
        <f>VLOOKUP(L5402,Table1[],2)</f>
        <v>50 - 59</v>
      </c>
      <c r="N5402" t="str">
        <f>INDEX(Table7[Column1],MATCH(O5402,Table7[Column2]))</f>
        <v>Learning Stage</v>
      </c>
      <c r="O5402">
        <v>5.7557075749999997</v>
      </c>
      <c r="P5402" t="str">
        <f>VLOOKUP(O5402,Table13[],2)</f>
        <v>1 - 5</v>
      </c>
      <c r="Q5402" t="str">
        <f>INDEX(Table8[Column1],MATCH(R5402,Table8[Column2]))</f>
        <v>Habitual</v>
      </c>
      <c r="R5402">
        <v>86.56616459</v>
      </c>
      <c r="S5402">
        <f t="shared" si="169"/>
        <v>3.6069235245833333</v>
      </c>
      <c r="T5402" t="s">
        <v>19</v>
      </c>
    </row>
    <row r="5403" spans="1:20" x14ac:dyDescent="0.25">
      <c r="A5403">
        <v>5402</v>
      </c>
      <c r="B5403" t="s">
        <v>4373</v>
      </c>
      <c r="C5403" t="s">
        <v>308</v>
      </c>
      <c r="D5403" t="str">
        <f t="shared" si="168"/>
        <v>Donovan Maria</v>
      </c>
      <c r="E5403" t="s">
        <v>15</v>
      </c>
      <c r="F5403" t="s">
        <v>138</v>
      </c>
      <c r="G5403" t="s">
        <v>2724</v>
      </c>
      <c r="H5403" t="s">
        <v>1863</v>
      </c>
      <c r="I5403" t="s">
        <v>138</v>
      </c>
      <c r="J5403" t="s">
        <v>19</v>
      </c>
      <c r="K5403" t="str">
        <f>INDEX(Table6[Column1],MATCH(L5403,Table6[Column2]))</f>
        <v>Young Adults</v>
      </c>
      <c r="L5403">
        <v>35.129609379999998</v>
      </c>
      <c r="M5403" t="str">
        <f>VLOOKUP(L5403,Table1[],2)</f>
        <v>30 - 39</v>
      </c>
      <c r="N5403" t="str">
        <f>INDEX(Table7[Column1],MATCH(O5403,Table7[Column2]))</f>
        <v>Learning Stage</v>
      </c>
      <c r="O5403">
        <v>4.2106653339999998</v>
      </c>
      <c r="P5403" t="str">
        <f>VLOOKUP(O5403,Table13[],2)</f>
        <v>1 - 5</v>
      </c>
      <c r="Q5403" t="str">
        <f>INDEX(Table8[Column1],MATCH(R5403,Table8[Column2]))</f>
        <v>Scheduled</v>
      </c>
      <c r="R5403">
        <v>11.40750793</v>
      </c>
      <c r="S5403">
        <f t="shared" si="169"/>
        <v>0.47531283041666661</v>
      </c>
      <c r="T5403" t="s">
        <v>19</v>
      </c>
    </row>
    <row r="5404" spans="1:20" x14ac:dyDescent="0.25">
      <c r="A5404">
        <v>5403</v>
      </c>
      <c r="B5404" t="s">
        <v>4374</v>
      </c>
      <c r="C5404" t="s">
        <v>443</v>
      </c>
      <c r="D5404" t="str">
        <f t="shared" si="168"/>
        <v>Bojorquez Dennis</v>
      </c>
      <c r="E5404" t="s">
        <v>22</v>
      </c>
      <c r="F5404" t="s">
        <v>127</v>
      </c>
      <c r="G5404" t="s">
        <v>17</v>
      </c>
      <c r="H5404" t="s">
        <v>18</v>
      </c>
      <c r="I5404" t="s">
        <v>127</v>
      </c>
      <c r="J5404" t="s">
        <v>19</v>
      </c>
      <c r="K5404" t="str">
        <f>INDEX(Table6[Column1],MATCH(L5404,Table6[Column2]))</f>
        <v>Youth</v>
      </c>
      <c r="L5404">
        <v>26.59074859</v>
      </c>
      <c r="M5404" t="str">
        <f>VLOOKUP(L5404,Table1[],2)</f>
        <v>20 - 29</v>
      </c>
      <c r="N5404" t="str">
        <f>INDEX(Table7[Column1],MATCH(O5404,Table7[Column2]))</f>
        <v>Learning Stage</v>
      </c>
      <c r="O5404">
        <v>5.4253699089999996</v>
      </c>
      <c r="P5404" t="str">
        <f>VLOOKUP(O5404,Table13[],2)</f>
        <v>1 - 5</v>
      </c>
      <c r="Q5404" t="str">
        <f>INDEX(Table8[Column1],MATCH(R5404,Table8[Column2]))</f>
        <v>Scheduled</v>
      </c>
      <c r="R5404">
        <v>0</v>
      </c>
      <c r="S5404">
        <f t="shared" si="169"/>
        <v>0</v>
      </c>
      <c r="T5404" t="s">
        <v>19</v>
      </c>
    </row>
    <row r="5405" spans="1:20" x14ac:dyDescent="0.25">
      <c r="A5405">
        <v>5404</v>
      </c>
      <c r="B5405" t="s">
        <v>187</v>
      </c>
      <c r="C5405" t="s">
        <v>125</v>
      </c>
      <c r="D5405" t="str">
        <f t="shared" si="168"/>
        <v>Riley Virginia</v>
      </c>
      <c r="E5405" t="s">
        <v>15</v>
      </c>
      <c r="F5405" t="s">
        <v>87</v>
      </c>
      <c r="G5405" t="s">
        <v>17</v>
      </c>
      <c r="H5405" t="s">
        <v>18</v>
      </c>
      <c r="I5405" t="s">
        <v>87</v>
      </c>
      <c r="J5405" t="s">
        <v>19</v>
      </c>
      <c r="K5405" t="str">
        <f>INDEX(Table6[Column1],MATCH(L5405,Table6[Column2]))</f>
        <v>Adults</v>
      </c>
      <c r="L5405">
        <v>44.624230650000001</v>
      </c>
      <c r="M5405" t="str">
        <f>VLOOKUP(L5405,Table1[],2)</f>
        <v>40 - 49</v>
      </c>
      <c r="N5405" t="str">
        <f>INDEX(Table7[Column1],MATCH(O5405,Table7[Column2]))</f>
        <v>Learning Stage</v>
      </c>
      <c r="O5405">
        <v>1.9484993530000001</v>
      </c>
      <c r="P5405" t="str">
        <f>VLOOKUP(O5405,Table13[],2)</f>
        <v>1 - 5</v>
      </c>
      <c r="Q5405" t="str">
        <f>INDEX(Table8[Column1],MATCH(R5405,Table8[Column2]))</f>
        <v>Maintained</v>
      </c>
      <c r="R5405">
        <v>72.792809680000005</v>
      </c>
      <c r="S5405">
        <f t="shared" si="169"/>
        <v>3.0330337366666669</v>
      </c>
      <c r="T5405" t="s">
        <v>19</v>
      </c>
    </row>
    <row r="5406" spans="1:20" x14ac:dyDescent="0.25">
      <c r="A5406">
        <v>5405</v>
      </c>
      <c r="B5406" t="s">
        <v>636</v>
      </c>
      <c r="C5406" t="s">
        <v>791</v>
      </c>
      <c r="D5406" t="str">
        <f t="shared" si="168"/>
        <v>Gomez Sergio</v>
      </c>
      <c r="E5406" t="s">
        <v>22</v>
      </c>
      <c r="F5406" t="s">
        <v>121</v>
      </c>
      <c r="G5406" t="s">
        <v>2305</v>
      </c>
      <c r="H5406" t="s">
        <v>1826</v>
      </c>
      <c r="I5406" t="s">
        <v>121</v>
      </c>
      <c r="J5406" t="s">
        <v>19</v>
      </c>
      <c r="K5406" t="str">
        <f>INDEX(Table6[Column1],MATCH(L5406,Table6[Column2]))</f>
        <v>Seniors</v>
      </c>
      <c r="L5406">
        <v>61.165770989999999</v>
      </c>
      <c r="M5406" t="str">
        <f>VLOOKUP(L5406,Table1[],2)</f>
        <v>60 and Above</v>
      </c>
      <c r="N5406" t="str">
        <f>INDEX(Table7[Column1],MATCH(O5406,Table7[Column2]))</f>
        <v>Learning Stage</v>
      </c>
      <c r="O5406">
        <v>5.3460961530000004</v>
      </c>
      <c r="P5406" t="str">
        <f>VLOOKUP(O5406,Table13[],2)</f>
        <v>1 - 5</v>
      </c>
      <c r="Q5406" t="str">
        <f>INDEX(Table8[Column1],MATCH(R5406,Table8[Column2]))</f>
        <v>Excused</v>
      </c>
      <c r="R5406">
        <v>140.5490144</v>
      </c>
      <c r="S5406">
        <f t="shared" si="169"/>
        <v>5.8562089333333329</v>
      </c>
      <c r="T5406" t="s">
        <v>19</v>
      </c>
    </row>
    <row r="5407" spans="1:20" x14ac:dyDescent="0.25">
      <c r="A5407">
        <v>5406</v>
      </c>
      <c r="B5407" t="s">
        <v>4375</v>
      </c>
      <c r="C5407" t="s">
        <v>480</v>
      </c>
      <c r="D5407" t="str">
        <f t="shared" si="168"/>
        <v>Leclair Heather</v>
      </c>
      <c r="E5407" t="s">
        <v>15</v>
      </c>
      <c r="F5407" t="s">
        <v>1923</v>
      </c>
      <c r="G5407" t="s">
        <v>820</v>
      </c>
      <c r="H5407" t="s">
        <v>821</v>
      </c>
      <c r="I5407" t="s">
        <v>157</v>
      </c>
      <c r="J5407" t="s">
        <v>19</v>
      </c>
      <c r="K5407" t="str">
        <f>INDEX(Table6[Column1],MATCH(L5407,Table6[Column2]))</f>
        <v>Adults</v>
      </c>
      <c r="L5407">
        <v>42.339767010000003</v>
      </c>
      <c r="M5407" t="str">
        <f>VLOOKUP(L5407,Table1[],2)</f>
        <v>40 - 49</v>
      </c>
      <c r="N5407" t="str">
        <f>INDEX(Table7[Column1],MATCH(O5407,Table7[Column2]))</f>
        <v>Fitting in Stage</v>
      </c>
      <c r="O5407">
        <v>6.4344133169999997</v>
      </c>
      <c r="P5407" t="str">
        <f>VLOOKUP(O5407,Table13[],2)</f>
        <v>6 - 10</v>
      </c>
      <c r="Q5407" t="str">
        <f>INDEX(Table8[Column1],MATCH(R5407,Table8[Column2]))</f>
        <v>Maintained</v>
      </c>
      <c r="R5407">
        <v>78.223792900000007</v>
      </c>
      <c r="S5407">
        <f t="shared" si="169"/>
        <v>3.2593247041666666</v>
      </c>
      <c r="T5407" t="s">
        <v>19</v>
      </c>
    </row>
    <row r="5408" spans="1:20" x14ac:dyDescent="0.25">
      <c r="A5408">
        <v>5407</v>
      </c>
      <c r="B5408" t="s">
        <v>4376</v>
      </c>
      <c r="C5408" t="s">
        <v>368</v>
      </c>
      <c r="D5408" t="str">
        <f t="shared" si="168"/>
        <v>Delisle Frank</v>
      </c>
      <c r="E5408" t="s">
        <v>22</v>
      </c>
      <c r="F5408" t="s">
        <v>2315</v>
      </c>
      <c r="G5408" t="s">
        <v>2724</v>
      </c>
      <c r="H5408" t="s">
        <v>1863</v>
      </c>
      <c r="I5408" t="s">
        <v>138</v>
      </c>
      <c r="J5408" t="s">
        <v>19</v>
      </c>
      <c r="K5408" t="str">
        <f>INDEX(Table6[Column1],MATCH(L5408,Table6[Column2]))</f>
        <v>Young Adults</v>
      </c>
      <c r="L5408">
        <v>37.88857797</v>
      </c>
      <c r="M5408" t="str">
        <f>VLOOKUP(L5408,Table1[],2)</f>
        <v>30 - 39</v>
      </c>
      <c r="N5408" t="str">
        <f>INDEX(Table7[Column1],MATCH(O5408,Table7[Column2]))</f>
        <v>Learning Stage</v>
      </c>
      <c r="O5408">
        <v>3.4426988490000001</v>
      </c>
      <c r="P5408" t="str">
        <f>VLOOKUP(O5408,Table13[],2)</f>
        <v>1 - 5</v>
      </c>
      <c r="Q5408" t="str">
        <f>INDEX(Table8[Column1],MATCH(R5408,Table8[Column2]))</f>
        <v>Scheduled</v>
      </c>
      <c r="R5408">
        <v>0</v>
      </c>
      <c r="S5408">
        <f t="shared" si="169"/>
        <v>0</v>
      </c>
      <c r="T5408" t="s">
        <v>19</v>
      </c>
    </row>
    <row r="5409" spans="1:20" x14ac:dyDescent="0.25">
      <c r="A5409">
        <v>5408</v>
      </c>
      <c r="B5409" t="s">
        <v>2840</v>
      </c>
      <c r="C5409" t="s">
        <v>377</v>
      </c>
      <c r="D5409" t="str">
        <f t="shared" si="168"/>
        <v>Pratt Patrick</v>
      </c>
      <c r="E5409" t="s">
        <v>22</v>
      </c>
      <c r="F5409" t="s">
        <v>901</v>
      </c>
      <c r="G5409" t="s">
        <v>17</v>
      </c>
      <c r="H5409" t="s">
        <v>18</v>
      </c>
      <c r="I5409" t="s">
        <v>87</v>
      </c>
      <c r="J5409" t="s">
        <v>19</v>
      </c>
      <c r="K5409" t="str">
        <f>INDEX(Table6[Column1],MATCH(L5409,Table6[Column2]))</f>
        <v>Teenagers</v>
      </c>
      <c r="L5409">
        <v>19.891470340000001</v>
      </c>
      <c r="M5409" t="e">
        <f>VLOOKUP(L5409,Table1[],2)</f>
        <v>#N/A</v>
      </c>
      <c r="N5409" t="str">
        <f>INDEX(Table7[Column1],MATCH(O5409,Table7[Column2]))</f>
        <v>Learning Stage</v>
      </c>
      <c r="O5409">
        <v>2.4616446989999998</v>
      </c>
      <c r="P5409" t="str">
        <f>VLOOKUP(O5409,Table13[],2)</f>
        <v>1 - 5</v>
      </c>
      <c r="Q5409" t="str">
        <f>INDEX(Table8[Column1],MATCH(R5409,Table8[Column2]))</f>
        <v>Scheduled</v>
      </c>
      <c r="R5409">
        <v>0</v>
      </c>
      <c r="S5409">
        <f t="shared" si="169"/>
        <v>0</v>
      </c>
      <c r="T5409" t="s">
        <v>19</v>
      </c>
    </row>
    <row r="5410" spans="1:20" x14ac:dyDescent="0.25">
      <c r="A5410">
        <v>5409</v>
      </c>
      <c r="B5410" t="s">
        <v>4377</v>
      </c>
      <c r="C5410" t="s">
        <v>196</v>
      </c>
      <c r="D5410" t="str">
        <f t="shared" si="168"/>
        <v>Gaston Carol</v>
      </c>
      <c r="E5410" t="s">
        <v>15</v>
      </c>
      <c r="F5410" t="s">
        <v>33</v>
      </c>
      <c r="G5410" t="s">
        <v>17</v>
      </c>
      <c r="H5410" t="s">
        <v>18</v>
      </c>
      <c r="I5410" t="s">
        <v>33</v>
      </c>
      <c r="J5410" t="s">
        <v>19</v>
      </c>
      <c r="K5410" t="str">
        <f>INDEX(Table6[Column1],MATCH(L5410,Table6[Column2]))</f>
        <v>Adults</v>
      </c>
      <c r="L5410">
        <v>41.843084320000003</v>
      </c>
      <c r="M5410" t="str">
        <f>VLOOKUP(L5410,Table1[],2)</f>
        <v>40 - 49</v>
      </c>
      <c r="N5410" t="str">
        <f>INDEX(Table7[Column1],MATCH(O5410,Table7[Column2]))</f>
        <v>Learning Stage</v>
      </c>
      <c r="O5410">
        <v>5.3129666289999999</v>
      </c>
      <c r="P5410" t="str">
        <f>VLOOKUP(O5410,Table13[],2)</f>
        <v>1 - 5</v>
      </c>
      <c r="Q5410" t="str">
        <f>INDEX(Table8[Column1],MATCH(R5410,Table8[Column2]))</f>
        <v>Maintained</v>
      </c>
      <c r="R5410">
        <v>77.046385819999998</v>
      </c>
      <c r="S5410">
        <f t="shared" si="169"/>
        <v>3.2102660758333332</v>
      </c>
      <c r="T5410" t="s">
        <v>19</v>
      </c>
    </row>
    <row r="5411" spans="1:20" x14ac:dyDescent="0.25">
      <c r="A5411">
        <v>5410</v>
      </c>
      <c r="B5411" t="s">
        <v>4196</v>
      </c>
      <c r="C5411" t="s">
        <v>1509</v>
      </c>
      <c r="D5411" t="str">
        <f t="shared" si="168"/>
        <v>Cano Carole</v>
      </c>
      <c r="E5411" t="s">
        <v>15</v>
      </c>
      <c r="F5411" t="s">
        <v>355</v>
      </c>
      <c r="G5411" t="s">
        <v>2305</v>
      </c>
      <c r="H5411" t="s">
        <v>1826</v>
      </c>
      <c r="I5411" t="s">
        <v>107</v>
      </c>
      <c r="J5411" t="s">
        <v>19</v>
      </c>
      <c r="K5411" t="str">
        <f>INDEX(Table6[Column1],MATCH(L5411,Table6[Column2]))</f>
        <v>Adults</v>
      </c>
      <c r="L5411">
        <v>43.641545100000002</v>
      </c>
      <c r="M5411" t="str">
        <f>VLOOKUP(L5411,Table1[],2)</f>
        <v>40 - 49</v>
      </c>
      <c r="N5411" t="str">
        <f>INDEX(Table7[Column1],MATCH(O5411,Table7[Column2]))</f>
        <v>Learning Stage</v>
      </c>
      <c r="O5411">
        <v>4.9113901169999998</v>
      </c>
      <c r="P5411" t="str">
        <f>VLOOKUP(O5411,Table13[],2)</f>
        <v>1 - 5</v>
      </c>
      <c r="Q5411" t="str">
        <f>INDEX(Table8[Column1],MATCH(R5411,Table8[Column2]))</f>
        <v>Maintained</v>
      </c>
      <c r="R5411">
        <v>45.110609779999997</v>
      </c>
      <c r="S5411">
        <f t="shared" si="169"/>
        <v>1.8796087408333333</v>
      </c>
      <c r="T5411" t="s">
        <v>19</v>
      </c>
    </row>
    <row r="5412" spans="1:20" x14ac:dyDescent="0.25">
      <c r="A5412">
        <v>5411</v>
      </c>
      <c r="B5412" t="s">
        <v>4378</v>
      </c>
      <c r="C5412" t="s">
        <v>4379</v>
      </c>
      <c r="D5412" t="str">
        <f t="shared" si="168"/>
        <v>Skelley Dominic</v>
      </c>
      <c r="E5412" t="s">
        <v>22</v>
      </c>
      <c r="F5412" t="s">
        <v>169</v>
      </c>
      <c r="G5412" t="s">
        <v>17</v>
      </c>
      <c r="H5412" t="s">
        <v>18</v>
      </c>
      <c r="I5412" t="s">
        <v>169</v>
      </c>
      <c r="J5412" t="s">
        <v>19</v>
      </c>
      <c r="K5412" t="str">
        <f>INDEX(Table6[Column1],MATCH(L5412,Table6[Column2]))</f>
        <v>Youth</v>
      </c>
      <c r="L5412">
        <v>29.23853467</v>
      </c>
      <c r="M5412" t="str">
        <f>VLOOKUP(L5412,Table1[],2)</f>
        <v>20 - 29</v>
      </c>
      <c r="N5412" t="str">
        <f>INDEX(Table7[Column1],MATCH(O5412,Table7[Column2]))</f>
        <v>Fitting in Stage</v>
      </c>
      <c r="O5412">
        <v>6.2386201469999998</v>
      </c>
      <c r="P5412" t="str">
        <f>VLOOKUP(O5412,Table13[],2)</f>
        <v>6 - 10</v>
      </c>
      <c r="Q5412" t="str">
        <f>INDEX(Table8[Column1],MATCH(R5412,Table8[Column2]))</f>
        <v>Scheduled</v>
      </c>
      <c r="R5412">
        <v>0</v>
      </c>
      <c r="S5412">
        <f t="shared" si="169"/>
        <v>0</v>
      </c>
      <c r="T5412" t="s">
        <v>19</v>
      </c>
    </row>
    <row r="5413" spans="1:20" x14ac:dyDescent="0.25">
      <c r="A5413">
        <v>5412</v>
      </c>
      <c r="B5413" t="s">
        <v>904</v>
      </c>
      <c r="C5413" t="s">
        <v>4380</v>
      </c>
      <c r="D5413" t="str">
        <f t="shared" si="168"/>
        <v>Brown Luella</v>
      </c>
      <c r="E5413" t="s">
        <v>15</v>
      </c>
      <c r="F5413" t="s">
        <v>242</v>
      </c>
      <c r="G5413" t="s">
        <v>2305</v>
      </c>
      <c r="H5413" t="s">
        <v>1826</v>
      </c>
      <c r="I5413" t="s">
        <v>107</v>
      </c>
      <c r="J5413" t="s">
        <v>19</v>
      </c>
      <c r="K5413" t="str">
        <f>INDEX(Table6[Column1],MATCH(L5413,Table6[Column2]))</f>
        <v>Elders</v>
      </c>
      <c r="L5413">
        <v>58.54128755</v>
      </c>
      <c r="M5413" t="str">
        <f>VLOOKUP(L5413,Table1[],2)</f>
        <v>50 - 59</v>
      </c>
      <c r="N5413" t="str">
        <f>INDEX(Table7[Column1],MATCH(O5413,Table7[Column2]))</f>
        <v>Learning Stage</v>
      </c>
      <c r="O5413">
        <v>4.5303382069999998</v>
      </c>
      <c r="P5413" t="str">
        <f>VLOOKUP(O5413,Table13[],2)</f>
        <v>1 - 5</v>
      </c>
      <c r="Q5413" t="str">
        <f>INDEX(Table8[Column1],MATCH(R5413,Table8[Column2]))</f>
        <v>Unexcused</v>
      </c>
      <c r="R5413">
        <v>179.85728370000001</v>
      </c>
      <c r="S5413">
        <f t="shared" si="169"/>
        <v>7.4940534875000004</v>
      </c>
      <c r="T5413" t="s">
        <v>19</v>
      </c>
    </row>
    <row r="5414" spans="1:20" x14ac:dyDescent="0.25">
      <c r="A5414">
        <v>5413</v>
      </c>
      <c r="B5414" t="s">
        <v>656</v>
      </c>
      <c r="C5414" t="s">
        <v>502</v>
      </c>
      <c r="D5414" t="str">
        <f t="shared" si="168"/>
        <v>Collins Susan</v>
      </c>
      <c r="E5414" t="s">
        <v>15</v>
      </c>
      <c r="F5414" t="s">
        <v>2092</v>
      </c>
      <c r="G5414" t="s">
        <v>17</v>
      </c>
      <c r="H5414" t="s">
        <v>18</v>
      </c>
      <c r="I5414" t="s">
        <v>87</v>
      </c>
      <c r="J5414" t="s">
        <v>19</v>
      </c>
      <c r="K5414" t="str">
        <f>INDEX(Table6[Column1],MATCH(L5414,Table6[Column2]))</f>
        <v>Adults</v>
      </c>
      <c r="L5414">
        <v>45.846393339999999</v>
      </c>
      <c r="M5414" t="str">
        <f>VLOOKUP(L5414,Table1[],2)</f>
        <v>40 - 49</v>
      </c>
      <c r="N5414" t="str">
        <f>INDEX(Table7[Column1],MATCH(O5414,Table7[Column2]))</f>
        <v>Fitting in Stage</v>
      </c>
      <c r="O5414">
        <v>6.3583034119999997</v>
      </c>
      <c r="P5414" t="str">
        <f>VLOOKUP(O5414,Table13[],2)</f>
        <v>6 - 10</v>
      </c>
      <c r="Q5414" t="str">
        <f>INDEX(Table8[Column1],MATCH(R5414,Table8[Column2]))</f>
        <v>Maintained</v>
      </c>
      <c r="R5414">
        <v>72.421311169999996</v>
      </c>
      <c r="S5414">
        <f t="shared" si="169"/>
        <v>3.0175546320833333</v>
      </c>
      <c r="T5414" t="s">
        <v>19</v>
      </c>
    </row>
    <row r="5415" spans="1:20" x14ac:dyDescent="0.25">
      <c r="A5415">
        <v>5414</v>
      </c>
      <c r="B5415" t="s">
        <v>4381</v>
      </c>
      <c r="C5415" t="s">
        <v>4382</v>
      </c>
      <c r="D5415" t="str">
        <f t="shared" si="168"/>
        <v>Strauser Belinda</v>
      </c>
      <c r="E5415" t="s">
        <v>15</v>
      </c>
      <c r="F5415" t="s">
        <v>33</v>
      </c>
      <c r="G5415" t="s">
        <v>17</v>
      </c>
      <c r="H5415" t="s">
        <v>18</v>
      </c>
      <c r="I5415" t="s">
        <v>33</v>
      </c>
      <c r="J5415" t="s">
        <v>19</v>
      </c>
      <c r="K5415" t="str">
        <f>INDEX(Table6[Column1],MATCH(L5415,Table6[Column2]))</f>
        <v>Youth</v>
      </c>
      <c r="L5415">
        <v>21.796140380000001</v>
      </c>
      <c r="M5415" t="str">
        <f>VLOOKUP(L5415,Table1[],2)</f>
        <v>20 - 29</v>
      </c>
      <c r="N5415" t="str">
        <f>INDEX(Table7[Column1],MATCH(O5415,Table7[Column2]))</f>
        <v>Learning Stage</v>
      </c>
      <c r="O5415">
        <v>2.313279869</v>
      </c>
      <c r="P5415" t="str">
        <f>VLOOKUP(O5415,Table13[],2)</f>
        <v>1 - 5</v>
      </c>
      <c r="Q5415" t="str">
        <f>INDEX(Table8[Column1],MATCH(R5415,Table8[Column2]))</f>
        <v>Scheduled</v>
      </c>
      <c r="R5415">
        <v>0</v>
      </c>
      <c r="S5415">
        <f t="shared" si="169"/>
        <v>0</v>
      </c>
      <c r="T5415" t="s">
        <v>19</v>
      </c>
    </row>
    <row r="5416" spans="1:20" x14ac:dyDescent="0.25">
      <c r="A5416">
        <v>5415</v>
      </c>
      <c r="B5416" t="s">
        <v>4383</v>
      </c>
      <c r="C5416" t="s">
        <v>679</v>
      </c>
      <c r="D5416" t="str">
        <f t="shared" si="168"/>
        <v>Burke Margaret</v>
      </c>
      <c r="E5416" t="s">
        <v>15</v>
      </c>
      <c r="F5416" t="s">
        <v>16</v>
      </c>
      <c r="G5416" t="s">
        <v>820</v>
      </c>
      <c r="H5416" t="s">
        <v>821</v>
      </c>
      <c r="I5416" t="s">
        <v>16</v>
      </c>
      <c r="J5416" t="s">
        <v>19</v>
      </c>
      <c r="K5416" t="str">
        <f>INDEX(Table6[Column1],MATCH(L5416,Table6[Column2]))</f>
        <v>Young Adults</v>
      </c>
      <c r="L5416">
        <v>30.6236879</v>
      </c>
      <c r="M5416" t="str">
        <f>VLOOKUP(L5416,Table1[],2)</f>
        <v>30 - 39</v>
      </c>
      <c r="N5416" t="str">
        <f>INDEX(Table7[Column1],MATCH(O5416,Table7[Column2]))</f>
        <v>Fitting in Stage</v>
      </c>
      <c r="O5416">
        <v>7.7083607140000003</v>
      </c>
      <c r="P5416" t="str">
        <f>VLOOKUP(O5416,Table13[],2)</f>
        <v>6 - 10</v>
      </c>
      <c r="Q5416" t="str">
        <f>INDEX(Table8[Column1],MATCH(R5416,Table8[Column2]))</f>
        <v>Scheduled</v>
      </c>
      <c r="R5416">
        <v>0</v>
      </c>
      <c r="S5416">
        <f t="shared" si="169"/>
        <v>0</v>
      </c>
      <c r="T5416" t="s">
        <v>19</v>
      </c>
    </row>
    <row r="5417" spans="1:20" x14ac:dyDescent="0.25">
      <c r="A5417">
        <v>5416</v>
      </c>
      <c r="B5417" t="s">
        <v>47</v>
      </c>
      <c r="C5417" t="s">
        <v>354</v>
      </c>
      <c r="D5417" t="str">
        <f t="shared" si="168"/>
        <v>Smith Kim</v>
      </c>
      <c r="E5417" t="s">
        <v>22</v>
      </c>
      <c r="F5417" t="s">
        <v>30</v>
      </c>
      <c r="G5417" t="s">
        <v>2305</v>
      </c>
      <c r="H5417" t="s">
        <v>1826</v>
      </c>
      <c r="I5417" t="s">
        <v>30</v>
      </c>
      <c r="J5417" t="s">
        <v>19</v>
      </c>
      <c r="K5417" t="str">
        <f>INDEX(Table6[Column1],MATCH(L5417,Table6[Column2]))</f>
        <v>Adults</v>
      </c>
      <c r="L5417">
        <v>46.146563520000001</v>
      </c>
      <c r="M5417" t="str">
        <f>VLOOKUP(L5417,Table1[],2)</f>
        <v>40 - 49</v>
      </c>
      <c r="N5417" t="str">
        <f>INDEX(Table7[Column1],MATCH(O5417,Table7[Column2]))</f>
        <v>Learning Stage</v>
      </c>
      <c r="O5417">
        <v>4.7501999780000004</v>
      </c>
      <c r="P5417" t="str">
        <f>VLOOKUP(O5417,Table13[],2)</f>
        <v>1 - 5</v>
      </c>
      <c r="Q5417" t="str">
        <f>INDEX(Table8[Column1],MATCH(R5417,Table8[Column2]))</f>
        <v>Scheduled</v>
      </c>
      <c r="R5417">
        <v>16.727670870000001</v>
      </c>
      <c r="S5417">
        <f t="shared" si="169"/>
        <v>0.69698628625000003</v>
      </c>
      <c r="T5417" t="s">
        <v>19</v>
      </c>
    </row>
    <row r="5418" spans="1:20" x14ac:dyDescent="0.25">
      <c r="A5418">
        <v>5417</v>
      </c>
      <c r="B5418" t="s">
        <v>721</v>
      </c>
      <c r="C5418" t="s">
        <v>340</v>
      </c>
      <c r="D5418" t="str">
        <f t="shared" si="168"/>
        <v>Walker Christopher</v>
      </c>
      <c r="E5418" t="s">
        <v>22</v>
      </c>
      <c r="F5418" t="s">
        <v>30</v>
      </c>
      <c r="G5418" t="s">
        <v>2305</v>
      </c>
      <c r="H5418" t="s">
        <v>1826</v>
      </c>
      <c r="I5418" t="s">
        <v>30</v>
      </c>
      <c r="J5418" t="s">
        <v>19</v>
      </c>
      <c r="K5418" t="str">
        <f>INDEX(Table6[Column1],MATCH(L5418,Table6[Column2]))</f>
        <v>Youth</v>
      </c>
      <c r="L5418">
        <v>28.453520480000002</v>
      </c>
      <c r="M5418" t="str">
        <f>VLOOKUP(L5418,Table1[],2)</f>
        <v>20 - 29</v>
      </c>
      <c r="N5418" t="str">
        <f>INDEX(Table7[Column1],MATCH(O5418,Table7[Column2]))</f>
        <v>Learning Stage</v>
      </c>
      <c r="O5418">
        <v>4.2330462080000002</v>
      </c>
      <c r="P5418" t="str">
        <f>VLOOKUP(O5418,Table13[],2)</f>
        <v>1 - 5</v>
      </c>
      <c r="Q5418" t="str">
        <f>INDEX(Table8[Column1],MATCH(R5418,Table8[Column2]))</f>
        <v>Scheduled</v>
      </c>
      <c r="R5418">
        <v>0</v>
      </c>
      <c r="S5418">
        <f t="shared" si="169"/>
        <v>0</v>
      </c>
      <c r="T5418" t="s">
        <v>19</v>
      </c>
    </row>
    <row r="5419" spans="1:20" x14ac:dyDescent="0.25">
      <c r="A5419">
        <v>5418</v>
      </c>
      <c r="B5419" t="s">
        <v>4384</v>
      </c>
      <c r="C5419" t="s">
        <v>630</v>
      </c>
      <c r="D5419" t="str">
        <f t="shared" si="168"/>
        <v>Broach Richard</v>
      </c>
      <c r="E5419" t="s">
        <v>22</v>
      </c>
      <c r="F5419" t="s">
        <v>152</v>
      </c>
      <c r="G5419" t="s">
        <v>2305</v>
      </c>
      <c r="H5419" t="s">
        <v>1826</v>
      </c>
      <c r="I5419" t="s">
        <v>30</v>
      </c>
      <c r="J5419" t="s">
        <v>19</v>
      </c>
      <c r="K5419" t="str">
        <f>INDEX(Table6[Column1],MATCH(L5419,Table6[Column2]))</f>
        <v>Adults</v>
      </c>
      <c r="L5419">
        <v>45.921734290000003</v>
      </c>
      <c r="M5419" t="str">
        <f>VLOOKUP(L5419,Table1[],2)</f>
        <v>40 - 49</v>
      </c>
      <c r="N5419" t="str">
        <f>INDEX(Table7[Column1],MATCH(O5419,Table7[Column2]))</f>
        <v>Fitting in Stage</v>
      </c>
      <c r="O5419">
        <v>6.2096955290000002</v>
      </c>
      <c r="P5419" t="str">
        <f>VLOOKUP(O5419,Table13[],2)</f>
        <v>6 - 10</v>
      </c>
      <c r="Q5419" t="str">
        <f>INDEX(Table8[Column1],MATCH(R5419,Table8[Column2]))</f>
        <v>Maintained</v>
      </c>
      <c r="R5419">
        <v>60.034436360000001</v>
      </c>
      <c r="S5419">
        <f t="shared" si="169"/>
        <v>2.5014348483333335</v>
      </c>
      <c r="T5419" t="s">
        <v>19</v>
      </c>
    </row>
    <row r="5420" spans="1:20" x14ac:dyDescent="0.25">
      <c r="A5420">
        <v>5419</v>
      </c>
      <c r="B5420" t="s">
        <v>1147</v>
      </c>
      <c r="C5420" t="s">
        <v>4385</v>
      </c>
      <c r="D5420" t="str">
        <f t="shared" si="168"/>
        <v>Shepherd Jazmin</v>
      </c>
      <c r="E5420" t="s">
        <v>15</v>
      </c>
      <c r="F5420" t="s">
        <v>33</v>
      </c>
      <c r="G5420" t="s">
        <v>17</v>
      </c>
      <c r="H5420" t="s">
        <v>18</v>
      </c>
      <c r="I5420" t="s">
        <v>33</v>
      </c>
      <c r="J5420" t="s">
        <v>19</v>
      </c>
      <c r="K5420" t="str">
        <f>INDEX(Table6[Column1],MATCH(L5420,Table6[Column2]))</f>
        <v>Youth</v>
      </c>
      <c r="L5420">
        <v>29.810648270000002</v>
      </c>
      <c r="M5420" t="str">
        <f>VLOOKUP(L5420,Table1[],2)</f>
        <v>20 - 29</v>
      </c>
      <c r="N5420" t="str">
        <f>INDEX(Table7[Column1],MATCH(O5420,Table7[Column2]))</f>
        <v>Learning Stage</v>
      </c>
      <c r="O5420">
        <v>2.6545165119999998</v>
      </c>
      <c r="P5420" t="str">
        <f>VLOOKUP(O5420,Table13[],2)</f>
        <v>1 - 5</v>
      </c>
      <c r="Q5420" t="str">
        <f>INDEX(Table8[Column1],MATCH(R5420,Table8[Column2]))</f>
        <v>Scheduled</v>
      </c>
      <c r="R5420">
        <v>0</v>
      </c>
      <c r="S5420">
        <f t="shared" si="169"/>
        <v>0</v>
      </c>
      <c r="T5420" t="s">
        <v>19</v>
      </c>
    </row>
    <row r="5421" spans="1:20" x14ac:dyDescent="0.25">
      <c r="A5421">
        <v>5420</v>
      </c>
      <c r="B5421" t="s">
        <v>2219</v>
      </c>
      <c r="C5421" t="s">
        <v>1229</v>
      </c>
      <c r="D5421" t="str">
        <f t="shared" si="168"/>
        <v>Chandler Wallace</v>
      </c>
      <c r="E5421" t="s">
        <v>22</v>
      </c>
      <c r="F5421" t="s">
        <v>27</v>
      </c>
      <c r="G5421" t="s">
        <v>17</v>
      </c>
      <c r="H5421" t="s">
        <v>18</v>
      </c>
      <c r="I5421" t="s">
        <v>27</v>
      </c>
      <c r="J5421" t="s">
        <v>19</v>
      </c>
      <c r="K5421" t="str">
        <f>INDEX(Table6[Column1],MATCH(L5421,Table6[Column2]))</f>
        <v>Young Adults</v>
      </c>
      <c r="L5421">
        <v>38.01409202</v>
      </c>
      <c r="M5421" t="str">
        <f>VLOOKUP(L5421,Table1[],2)</f>
        <v>30 - 39</v>
      </c>
      <c r="N5421" t="str">
        <f>INDEX(Table7[Column1],MATCH(O5421,Table7[Column2]))</f>
        <v>Fitting in Stage</v>
      </c>
      <c r="O5421">
        <v>6.4752027029999999</v>
      </c>
      <c r="P5421" t="str">
        <f>VLOOKUP(O5421,Table13[],2)</f>
        <v>6 - 10</v>
      </c>
      <c r="Q5421" t="str">
        <f>INDEX(Table8[Column1],MATCH(R5421,Table8[Column2]))</f>
        <v>Scheduled</v>
      </c>
      <c r="R5421">
        <v>7.3549817649999998</v>
      </c>
      <c r="S5421">
        <f t="shared" si="169"/>
        <v>0.30645757354166669</v>
      </c>
      <c r="T5421" t="s">
        <v>19</v>
      </c>
    </row>
    <row r="5422" spans="1:20" x14ac:dyDescent="0.25">
      <c r="A5422">
        <v>5421</v>
      </c>
      <c r="B5422" t="s">
        <v>3543</v>
      </c>
      <c r="C5422" t="s">
        <v>183</v>
      </c>
      <c r="D5422" t="str">
        <f t="shared" si="168"/>
        <v>Mosqueda Donald</v>
      </c>
      <c r="E5422" t="s">
        <v>22</v>
      </c>
      <c r="F5422" t="s">
        <v>38</v>
      </c>
      <c r="G5422" t="s">
        <v>611</v>
      </c>
      <c r="H5422" t="s">
        <v>612</v>
      </c>
      <c r="I5422" t="s">
        <v>38</v>
      </c>
      <c r="J5422" t="s">
        <v>19</v>
      </c>
      <c r="K5422" t="str">
        <f>INDEX(Table6[Column1],MATCH(L5422,Table6[Column2]))</f>
        <v>Young Adults</v>
      </c>
      <c r="L5422">
        <v>39.765543489999999</v>
      </c>
      <c r="M5422" t="str">
        <f>VLOOKUP(L5422,Table1[],2)</f>
        <v>30 - 39</v>
      </c>
      <c r="N5422" t="str">
        <f>INDEX(Table7[Column1],MATCH(O5422,Table7[Column2]))</f>
        <v>Learning Stage</v>
      </c>
      <c r="O5422">
        <v>4.9207793889999998</v>
      </c>
      <c r="P5422" t="str">
        <f>VLOOKUP(O5422,Table13[],2)</f>
        <v>1 - 5</v>
      </c>
      <c r="Q5422" t="str">
        <f>INDEX(Table8[Column1],MATCH(R5422,Table8[Column2]))</f>
        <v>Scheduled</v>
      </c>
      <c r="R5422">
        <v>20.496493940000001</v>
      </c>
      <c r="S5422">
        <f t="shared" si="169"/>
        <v>0.85402058083333332</v>
      </c>
      <c r="T5422" t="s">
        <v>19</v>
      </c>
    </row>
    <row r="5423" spans="1:20" x14ac:dyDescent="0.25">
      <c r="A5423">
        <v>5422</v>
      </c>
      <c r="B5423" t="s">
        <v>3904</v>
      </c>
      <c r="C5423" t="s">
        <v>556</v>
      </c>
      <c r="D5423" t="str">
        <f t="shared" si="168"/>
        <v>Benoit Hazel</v>
      </c>
      <c r="E5423" t="s">
        <v>15</v>
      </c>
      <c r="F5423" t="s">
        <v>57</v>
      </c>
      <c r="G5423" t="s">
        <v>820</v>
      </c>
      <c r="H5423" t="s">
        <v>821</v>
      </c>
      <c r="I5423" t="s">
        <v>57</v>
      </c>
      <c r="J5423" t="s">
        <v>19</v>
      </c>
      <c r="K5423" t="str">
        <f>INDEX(Table6[Column1],MATCH(L5423,Table6[Column2]))</f>
        <v>Young Adults</v>
      </c>
      <c r="L5423">
        <v>39.700632169999999</v>
      </c>
      <c r="M5423" t="str">
        <f>VLOOKUP(L5423,Table1[],2)</f>
        <v>30 - 39</v>
      </c>
      <c r="N5423" t="str">
        <f>INDEX(Table7[Column1],MATCH(O5423,Table7[Column2]))</f>
        <v>Learning Stage</v>
      </c>
      <c r="O5423">
        <v>5.53895947</v>
      </c>
      <c r="P5423" t="str">
        <f>VLOOKUP(O5423,Table13[],2)</f>
        <v>1 - 5</v>
      </c>
      <c r="Q5423" t="str">
        <f>INDEX(Table8[Column1],MATCH(R5423,Table8[Column2]))</f>
        <v>Maintained</v>
      </c>
      <c r="R5423">
        <v>50.506001060000003</v>
      </c>
      <c r="S5423">
        <f t="shared" si="169"/>
        <v>2.1044167108333336</v>
      </c>
      <c r="T5423" t="s">
        <v>19</v>
      </c>
    </row>
    <row r="5424" spans="1:20" x14ac:dyDescent="0.25">
      <c r="A5424">
        <v>5423</v>
      </c>
      <c r="B5424" t="s">
        <v>468</v>
      </c>
      <c r="C5424" t="s">
        <v>739</v>
      </c>
      <c r="D5424" t="str">
        <f t="shared" si="168"/>
        <v>Witt Francisco</v>
      </c>
      <c r="E5424" t="s">
        <v>22</v>
      </c>
      <c r="F5424" t="s">
        <v>38</v>
      </c>
      <c r="G5424" t="s">
        <v>611</v>
      </c>
      <c r="H5424" t="s">
        <v>612</v>
      </c>
      <c r="I5424" t="s">
        <v>38</v>
      </c>
      <c r="J5424" t="s">
        <v>19</v>
      </c>
      <c r="K5424" t="str">
        <f>INDEX(Table6[Column1],MATCH(L5424,Table6[Column2]))</f>
        <v>Elders</v>
      </c>
      <c r="L5424">
        <v>58.26129461</v>
      </c>
      <c r="M5424" t="str">
        <f>VLOOKUP(L5424,Table1[],2)</f>
        <v>50 - 59</v>
      </c>
      <c r="N5424" t="str">
        <f>INDEX(Table7[Column1],MATCH(O5424,Table7[Column2]))</f>
        <v>Learning Stage</v>
      </c>
      <c r="O5424">
        <v>5.2335028039999996</v>
      </c>
      <c r="P5424" t="str">
        <f>VLOOKUP(O5424,Table13[],2)</f>
        <v>1 - 5</v>
      </c>
      <c r="Q5424" t="str">
        <f>INDEX(Table8[Column1],MATCH(R5424,Table8[Column2]))</f>
        <v>Excused</v>
      </c>
      <c r="R5424">
        <v>132.1989772</v>
      </c>
      <c r="S5424">
        <f t="shared" si="169"/>
        <v>5.508290716666667</v>
      </c>
      <c r="T5424" t="s">
        <v>19</v>
      </c>
    </row>
    <row r="5425" spans="1:20" x14ac:dyDescent="0.25">
      <c r="A5425">
        <v>5424</v>
      </c>
      <c r="B5425" t="s">
        <v>4386</v>
      </c>
      <c r="C5425" t="s">
        <v>52</v>
      </c>
      <c r="D5425" t="str">
        <f t="shared" si="168"/>
        <v>Terrell John</v>
      </c>
      <c r="E5425" t="s">
        <v>22</v>
      </c>
      <c r="F5425" t="s">
        <v>16</v>
      </c>
      <c r="G5425" t="s">
        <v>820</v>
      </c>
      <c r="H5425" t="s">
        <v>821</v>
      </c>
      <c r="I5425" t="s">
        <v>16</v>
      </c>
      <c r="J5425" t="s">
        <v>19</v>
      </c>
      <c r="K5425" t="str">
        <f>INDEX(Table6[Column1],MATCH(L5425,Table6[Column2]))</f>
        <v>Elders</v>
      </c>
      <c r="L5425">
        <v>51.982709819999997</v>
      </c>
      <c r="M5425" t="str">
        <f>VLOOKUP(L5425,Table1[],2)</f>
        <v>50 - 59</v>
      </c>
      <c r="N5425" t="str">
        <f>INDEX(Table7[Column1],MATCH(O5425,Table7[Column2]))</f>
        <v>Fitting in Stage</v>
      </c>
      <c r="O5425">
        <v>6.4101874099999998</v>
      </c>
      <c r="P5425" t="str">
        <f>VLOOKUP(O5425,Table13[],2)</f>
        <v>6 - 10</v>
      </c>
      <c r="Q5425" t="str">
        <f>INDEX(Table8[Column1],MATCH(R5425,Table8[Column2]))</f>
        <v>Habitual</v>
      </c>
      <c r="R5425">
        <v>100.33506819999999</v>
      </c>
      <c r="S5425">
        <f t="shared" si="169"/>
        <v>4.1806278416666665</v>
      </c>
      <c r="T5425" t="s">
        <v>19</v>
      </c>
    </row>
    <row r="5426" spans="1:20" x14ac:dyDescent="0.25">
      <c r="A5426">
        <v>5425</v>
      </c>
      <c r="B5426" t="s">
        <v>2463</v>
      </c>
      <c r="C5426" t="s">
        <v>496</v>
      </c>
      <c r="D5426" t="str">
        <f t="shared" si="168"/>
        <v>Fleming Bernadette</v>
      </c>
      <c r="E5426" t="s">
        <v>15</v>
      </c>
      <c r="F5426" t="s">
        <v>1056</v>
      </c>
      <c r="G5426" t="s">
        <v>2305</v>
      </c>
      <c r="H5426" t="s">
        <v>1826</v>
      </c>
      <c r="I5426" t="s">
        <v>30</v>
      </c>
      <c r="J5426" t="s">
        <v>19</v>
      </c>
      <c r="K5426" t="str">
        <f>INDEX(Table6[Column1],MATCH(L5426,Table6[Column2]))</f>
        <v>Teenagers</v>
      </c>
      <c r="L5426">
        <v>18.863853020000001</v>
      </c>
      <c r="M5426" t="e">
        <f>VLOOKUP(L5426,Table1[],2)</f>
        <v>#N/A</v>
      </c>
      <c r="N5426" t="str">
        <f>INDEX(Table7[Column1],MATCH(O5426,Table7[Column2]))</f>
        <v>Learning Stage</v>
      </c>
      <c r="O5426">
        <v>4.067708058</v>
      </c>
      <c r="P5426" t="str">
        <f>VLOOKUP(O5426,Table13[],2)</f>
        <v>1 - 5</v>
      </c>
      <c r="Q5426" t="str">
        <f>INDEX(Table8[Column1],MATCH(R5426,Table8[Column2]))</f>
        <v>Scheduled</v>
      </c>
      <c r="R5426">
        <v>0</v>
      </c>
      <c r="S5426">
        <f t="shared" si="169"/>
        <v>0</v>
      </c>
      <c r="T5426" t="s">
        <v>19</v>
      </c>
    </row>
    <row r="5427" spans="1:20" x14ac:dyDescent="0.25">
      <c r="A5427">
        <v>5426</v>
      </c>
      <c r="B5427" t="s">
        <v>395</v>
      </c>
      <c r="C5427" t="s">
        <v>2353</v>
      </c>
      <c r="D5427" t="str">
        <f t="shared" si="168"/>
        <v>Giles Arlene</v>
      </c>
      <c r="E5427" t="s">
        <v>15</v>
      </c>
      <c r="F5427" t="s">
        <v>38</v>
      </c>
      <c r="G5427" t="s">
        <v>611</v>
      </c>
      <c r="H5427" t="s">
        <v>612</v>
      </c>
      <c r="I5427" t="s">
        <v>38</v>
      </c>
      <c r="J5427" t="s">
        <v>19</v>
      </c>
      <c r="K5427" t="str">
        <f>INDEX(Table6[Column1],MATCH(L5427,Table6[Column2]))</f>
        <v>Adults</v>
      </c>
      <c r="L5427">
        <v>42.404937869999998</v>
      </c>
      <c r="M5427" t="str">
        <f>VLOOKUP(L5427,Table1[],2)</f>
        <v>40 - 49</v>
      </c>
      <c r="N5427" t="str">
        <f>INDEX(Table7[Column1],MATCH(O5427,Table7[Column2]))</f>
        <v>Fitting in Stage</v>
      </c>
      <c r="O5427">
        <v>7.7190204900000001</v>
      </c>
      <c r="P5427" t="str">
        <f>VLOOKUP(O5427,Table13[],2)</f>
        <v>6 - 10</v>
      </c>
      <c r="Q5427" t="str">
        <f>INDEX(Table8[Column1],MATCH(R5427,Table8[Column2]))</f>
        <v>Maintained</v>
      </c>
      <c r="R5427">
        <v>43.640160590000001</v>
      </c>
      <c r="S5427">
        <f t="shared" si="169"/>
        <v>1.8183400245833332</v>
      </c>
      <c r="T5427" t="s">
        <v>19</v>
      </c>
    </row>
    <row r="5428" spans="1:20" x14ac:dyDescent="0.25">
      <c r="A5428">
        <v>5427</v>
      </c>
      <c r="B5428" t="s">
        <v>287</v>
      </c>
      <c r="C5428" t="s">
        <v>52</v>
      </c>
      <c r="D5428" t="str">
        <f t="shared" si="168"/>
        <v>Torres John</v>
      </c>
      <c r="E5428" t="s">
        <v>22</v>
      </c>
      <c r="F5428" t="s">
        <v>16</v>
      </c>
      <c r="G5428" t="s">
        <v>820</v>
      </c>
      <c r="H5428" t="s">
        <v>821</v>
      </c>
      <c r="I5428" t="s">
        <v>16</v>
      </c>
      <c r="J5428" t="s">
        <v>19</v>
      </c>
      <c r="K5428" t="str">
        <f>INDEX(Table6[Column1],MATCH(L5428,Table6[Column2]))</f>
        <v>Adults</v>
      </c>
      <c r="L5428">
        <v>48.566991289999997</v>
      </c>
      <c r="M5428" t="str">
        <f>VLOOKUP(L5428,Table1[],2)</f>
        <v>40 - 49</v>
      </c>
      <c r="N5428" t="str">
        <f>INDEX(Table7[Column1],MATCH(O5428,Table7[Column2]))</f>
        <v>Learning Stage</v>
      </c>
      <c r="O5428">
        <v>4.6672720380000001</v>
      </c>
      <c r="P5428" t="str">
        <f>VLOOKUP(O5428,Table13[],2)</f>
        <v>1 - 5</v>
      </c>
      <c r="Q5428" t="str">
        <f>INDEX(Table8[Column1],MATCH(R5428,Table8[Column2]))</f>
        <v>Habitual</v>
      </c>
      <c r="R5428">
        <v>80.693196400000005</v>
      </c>
      <c r="S5428">
        <f t="shared" si="169"/>
        <v>3.3622165166666664</v>
      </c>
      <c r="T5428" t="s">
        <v>19</v>
      </c>
    </row>
    <row r="5429" spans="1:20" x14ac:dyDescent="0.25">
      <c r="A5429">
        <v>5428</v>
      </c>
      <c r="B5429" t="s">
        <v>4387</v>
      </c>
      <c r="C5429" t="s">
        <v>2163</v>
      </c>
      <c r="D5429" t="str">
        <f t="shared" si="168"/>
        <v>Bloomfield Ellen</v>
      </c>
      <c r="E5429" t="s">
        <v>15</v>
      </c>
      <c r="F5429" t="s">
        <v>38</v>
      </c>
      <c r="G5429" t="s">
        <v>611</v>
      </c>
      <c r="H5429" t="s">
        <v>612</v>
      </c>
      <c r="I5429" t="s">
        <v>38</v>
      </c>
      <c r="J5429" t="s">
        <v>19</v>
      </c>
      <c r="K5429" t="str">
        <f>INDEX(Table6[Column1],MATCH(L5429,Table6[Column2]))</f>
        <v>Seniors</v>
      </c>
      <c r="L5429">
        <v>63.951060439999999</v>
      </c>
      <c r="M5429" t="str">
        <f>VLOOKUP(L5429,Table1[],2)</f>
        <v>60 and Above</v>
      </c>
      <c r="N5429" t="str">
        <f>INDEX(Table7[Column1],MATCH(O5429,Table7[Column2]))</f>
        <v>Learning Stage</v>
      </c>
      <c r="O5429">
        <v>5.9439783820000001</v>
      </c>
      <c r="P5429" t="str">
        <f>VLOOKUP(O5429,Table13[],2)</f>
        <v>1 - 5</v>
      </c>
      <c r="Q5429" t="str">
        <f>INDEX(Table8[Column1],MATCH(R5429,Table8[Column2]))</f>
        <v>Violative</v>
      </c>
      <c r="R5429">
        <v>214.56579540000001</v>
      </c>
      <c r="S5429">
        <f t="shared" si="169"/>
        <v>8.9402414750000005</v>
      </c>
      <c r="T5429" t="s">
        <v>19</v>
      </c>
    </row>
    <row r="5430" spans="1:20" x14ac:dyDescent="0.25">
      <c r="A5430">
        <v>5429</v>
      </c>
      <c r="B5430" t="s">
        <v>4388</v>
      </c>
      <c r="C5430" t="s">
        <v>4389</v>
      </c>
      <c r="D5430" t="str">
        <f t="shared" si="168"/>
        <v>Dingle Leona</v>
      </c>
      <c r="E5430" t="s">
        <v>15</v>
      </c>
      <c r="F5430" t="s">
        <v>788</v>
      </c>
      <c r="G5430" t="s">
        <v>2305</v>
      </c>
      <c r="H5430" t="s">
        <v>1826</v>
      </c>
      <c r="I5430" t="s">
        <v>788</v>
      </c>
      <c r="J5430" t="s">
        <v>19</v>
      </c>
      <c r="K5430" t="str">
        <f>INDEX(Table6[Column1],MATCH(L5430,Table6[Column2]))</f>
        <v>Adults</v>
      </c>
      <c r="L5430">
        <v>43.680376119999998</v>
      </c>
      <c r="M5430" t="str">
        <f>VLOOKUP(L5430,Table1[],2)</f>
        <v>40 - 49</v>
      </c>
      <c r="N5430" t="str">
        <f>INDEX(Table7[Column1],MATCH(O5430,Table7[Column2]))</f>
        <v>Learning Stage</v>
      </c>
      <c r="O5430">
        <v>3.2549582739999998</v>
      </c>
      <c r="P5430" t="str">
        <f>VLOOKUP(O5430,Table13[],2)</f>
        <v>1 - 5</v>
      </c>
      <c r="Q5430" t="str">
        <f>INDEX(Table8[Column1],MATCH(R5430,Table8[Column2]))</f>
        <v>Habitual</v>
      </c>
      <c r="R5430">
        <v>85.180091939999997</v>
      </c>
      <c r="S5430">
        <f t="shared" si="169"/>
        <v>3.5491704975</v>
      </c>
      <c r="T5430" t="s">
        <v>19</v>
      </c>
    </row>
    <row r="5431" spans="1:20" x14ac:dyDescent="0.25">
      <c r="A5431">
        <v>5430</v>
      </c>
      <c r="B5431" t="s">
        <v>400</v>
      </c>
      <c r="C5431" t="s">
        <v>3461</v>
      </c>
      <c r="D5431" t="str">
        <f t="shared" si="168"/>
        <v>Williams Lacey</v>
      </c>
      <c r="E5431" t="s">
        <v>15</v>
      </c>
      <c r="F5431" t="s">
        <v>57</v>
      </c>
      <c r="G5431" t="s">
        <v>820</v>
      </c>
      <c r="H5431" t="s">
        <v>821</v>
      </c>
      <c r="I5431" t="s">
        <v>57</v>
      </c>
      <c r="J5431" t="s">
        <v>19</v>
      </c>
      <c r="K5431" t="str">
        <f>INDEX(Table6[Column1],MATCH(L5431,Table6[Column2]))</f>
        <v>Adults</v>
      </c>
      <c r="L5431">
        <v>43.723719289999998</v>
      </c>
      <c r="M5431" t="str">
        <f>VLOOKUP(L5431,Table1[],2)</f>
        <v>40 - 49</v>
      </c>
      <c r="N5431" t="str">
        <f>INDEX(Table7[Column1],MATCH(O5431,Table7[Column2]))</f>
        <v>Fitting in Stage</v>
      </c>
      <c r="O5431">
        <v>6.2827956790000004</v>
      </c>
      <c r="P5431" t="str">
        <f>VLOOKUP(O5431,Table13[],2)</f>
        <v>6 - 10</v>
      </c>
      <c r="Q5431" t="str">
        <f>INDEX(Table8[Column1],MATCH(R5431,Table8[Column2]))</f>
        <v>Maintained</v>
      </c>
      <c r="R5431">
        <v>60.270973609999999</v>
      </c>
      <c r="S5431">
        <f t="shared" si="169"/>
        <v>2.5112905670833334</v>
      </c>
      <c r="T5431" t="s">
        <v>19</v>
      </c>
    </row>
    <row r="5432" spans="1:20" x14ac:dyDescent="0.25">
      <c r="A5432">
        <v>5431</v>
      </c>
      <c r="B5432" t="s">
        <v>3816</v>
      </c>
      <c r="C5432" t="s">
        <v>885</v>
      </c>
      <c r="D5432" t="str">
        <f t="shared" si="168"/>
        <v>Boyles Elizabeth</v>
      </c>
      <c r="E5432" t="s">
        <v>15</v>
      </c>
      <c r="F5432" t="s">
        <v>38</v>
      </c>
      <c r="G5432" t="s">
        <v>611</v>
      </c>
      <c r="H5432" t="s">
        <v>612</v>
      </c>
      <c r="I5432" t="s">
        <v>38</v>
      </c>
      <c r="J5432" t="s">
        <v>19</v>
      </c>
      <c r="K5432" t="str">
        <f>INDEX(Table6[Column1],MATCH(L5432,Table6[Column2]))</f>
        <v>Teenagers</v>
      </c>
      <c r="L5432">
        <v>18.74513868</v>
      </c>
      <c r="M5432" t="e">
        <f>VLOOKUP(L5432,Table1[],2)</f>
        <v>#N/A</v>
      </c>
      <c r="N5432" t="str">
        <f>INDEX(Table7[Column1],MATCH(O5432,Table7[Column2]))</f>
        <v>Learning Stage</v>
      </c>
      <c r="O5432">
        <v>4.464629929</v>
      </c>
      <c r="P5432" t="str">
        <f>VLOOKUP(O5432,Table13[],2)</f>
        <v>1 - 5</v>
      </c>
      <c r="Q5432" t="str">
        <f>INDEX(Table8[Column1],MATCH(R5432,Table8[Column2]))</f>
        <v>Scheduled</v>
      </c>
      <c r="R5432">
        <v>0</v>
      </c>
      <c r="S5432">
        <f t="shared" si="169"/>
        <v>0</v>
      </c>
      <c r="T5432" t="s">
        <v>19</v>
      </c>
    </row>
    <row r="5433" spans="1:20" x14ac:dyDescent="0.25">
      <c r="A5433">
        <v>5432</v>
      </c>
      <c r="B5433" t="s">
        <v>3169</v>
      </c>
      <c r="C5433" t="s">
        <v>830</v>
      </c>
      <c r="D5433" t="str">
        <f t="shared" si="168"/>
        <v>Casteel Marcus</v>
      </c>
      <c r="E5433" t="s">
        <v>22</v>
      </c>
      <c r="F5433" t="s">
        <v>155</v>
      </c>
      <c r="G5433" t="s">
        <v>820</v>
      </c>
      <c r="H5433" t="s">
        <v>821</v>
      </c>
      <c r="I5433" t="s">
        <v>24</v>
      </c>
      <c r="J5433" t="s">
        <v>19</v>
      </c>
      <c r="K5433" t="str">
        <f>INDEX(Table6[Column1],MATCH(L5433,Table6[Column2]))</f>
        <v>Young Adults</v>
      </c>
      <c r="L5433">
        <v>37.842832520000002</v>
      </c>
      <c r="M5433" t="str">
        <f>VLOOKUP(L5433,Table1[],2)</f>
        <v>30 - 39</v>
      </c>
      <c r="N5433" t="str">
        <f>INDEX(Table7[Column1],MATCH(O5433,Table7[Column2]))</f>
        <v>Learning Stage</v>
      </c>
      <c r="O5433">
        <v>3.3840898369999999</v>
      </c>
      <c r="P5433" t="str">
        <f>VLOOKUP(O5433,Table13[],2)</f>
        <v>1 - 5</v>
      </c>
      <c r="Q5433" t="str">
        <f>INDEX(Table8[Column1],MATCH(R5433,Table8[Column2]))</f>
        <v>Maintained</v>
      </c>
      <c r="R5433">
        <v>47.879538750000002</v>
      </c>
      <c r="S5433">
        <f t="shared" si="169"/>
        <v>1.99498078125</v>
      </c>
      <c r="T5433" t="s">
        <v>19</v>
      </c>
    </row>
    <row r="5434" spans="1:20" x14ac:dyDescent="0.25">
      <c r="A5434">
        <v>5433</v>
      </c>
      <c r="B5434" t="s">
        <v>2302</v>
      </c>
      <c r="C5434" t="s">
        <v>2015</v>
      </c>
      <c r="D5434" t="str">
        <f t="shared" si="168"/>
        <v>Burns Lois</v>
      </c>
      <c r="E5434" t="s">
        <v>15</v>
      </c>
      <c r="F5434" t="s">
        <v>407</v>
      </c>
      <c r="G5434" t="s">
        <v>820</v>
      </c>
      <c r="H5434" t="s">
        <v>821</v>
      </c>
      <c r="I5434" t="s">
        <v>407</v>
      </c>
      <c r="J5434" t="s">
        <v>19</v>
      </c>
      <c r="K5434" t="str">
        <f>INDEX(Table6[Column1],MATCH(L5434,Table6[Column2]))</f>
        <v>Adults</v>
      </c>
      <c r="L5434">
        <v>48.063533130000003</v>
      </c>
      <c r="M5434" t="str">
        <f>VLOOKUP(L5434,Table1[],2)</f>
        <v>40 - 49</v>
      </c>
      <c r="N5434" t="str">
        <f>INDEX(Table7[Column1],MATCH(O5434,Table7[Column2]))</f>
        <v>Learning Stage</v>
      </c>
      <c r="O5434">
        <v>3.5498848089999999</v>
      </c>
      <c r="P5434" t="str">
        <f>VLOOKUP(O5434,Table13[],2)</f>
        <v>1 - 5</v>
      </c>
      <c r="Q5434" t="str">
        <f>INDEX(Table8[Column1],MATCH(R5434,Table8[Column2]))</f>
        <v>Maintained</v>
      </c>
      <c r="R5434">
        <v>74.548684559999998</v>
      </c>
      <c r="S5434">
        <f t="shared" si="169"/>
        <v>3.1061951899999998</v>
      </c>
      <c r="T5434" t="s">
        <v>19</v>
      </c>
    </row>
    <row r="5435" spans="1:20" x14ac:dyDescent="0.25">
      <c r="A5435">
        <v>5434</v>
      </c>
      <c r="B5435" t="s">
        <v>4390</v>
      </c>
      <c r="C5435" t="s">
        <v>885</v>
      </c>
      <c r="D5435" t="str">
        <f t="shared" si="168"/>
        <v>McCarter Elizabeth</v>
      </c>
      <c r="E5435" t="s">
        <v>15</v>
      </c>
      <c r="F5435" t="s">
        <v>33</v>
      </c>
      <c r="G5435" t="s">
        <v>17</v>
      </c>
      <c r="H5435" t="s">
        <v>18</v>
      </c>
      <c r="I5435" t="s">
        <v>33</v>
      </c>
      <c r="J5435" t="s">
        <v>19</v>
      </c>
      <c r="K5435" t="str">
        <f>INDEX(Table6[Column1],MATCH(L5435,Table6[Column2]))</f>
        <v>Youth</v>
      </c>
      <c r="L5435">
        <v>21.188529129999999</v>
      </c>
      <c r="M5435" t="str">
        <f>VLOOKUP(L5435,Table1[],2)</f>
        <v>20 - 29</v>
      </c>
      <c r="N5435" t="str">
        <f>INDEX(Table7[Column1],MATCH(O5435,Table7[Column2]))</f>
        <v>Learning Stage</v>
      </c>
      <c r="O5435">
        <v>3.920281804</v>
      </c>
      <c r="P5435" t="str">
        <f>VLOOKUP(O5435,Table13[],2)</f>
        <v>1 - 5</v>
      </c>
      <c r="Q5435" t="str">
        <f>INDEX(Table8[Column1],MATCH(R5435,Table8[Column2]))</f>
        <v>Scheduled</v>
      </c>
      <c r="R5435">
        <v>0</v>
      </c>
      <c r="S5435">
        <f t="shared" si="169"/>
        <v>0</v>
      </c>
      <c r="T5435" t="s">
        <v>19</v>
      </c>
    </row>
    <row r="5436" spans="1:20" x14ac:dyDescent="0.25">
      <c r="A5436">
        <v>5435</v>
      </c>
      <c r="B5436" t="s">
        <v>2752</v>
      </c>
      <c r="C5436" t="s">
        <v>478</v>
      </c>
      <c r="D5436" t="str">
        <f t="shared" si="168"/>
        <v>Cuellar Betty</v>
      </c>
      <c r="E5436" t="s">
        <v>15</v>
      </c>
      <c r="F5436" t="s">
        <v>33</v>
      </c>
      <c r="G5436" t="s">
        <v>17</v>
      </c>
      <c r="H5436" t="s">
        <v>18</v>
      </c>
      <c r="I5436" t="s">
        <v>33</v>
      </c>
      <c r="J5436" t="s">
        <v>19</v>
      </c>
      <c r="K5436" t="str">
        <f>INDEX(Table6[Column1],MATCH(L5436,Table6[Column2]))</f>
        <v>Elders</v>
      </c>
      <c r="L5436">
        <v>56.31023441</v>
      </c>
      <c r="M5436" t="str">
        <f>VLOOKUP(L5436,Table1[],2)</f>
        <v>50 - 59</v>
      </c>
      <c r="N5436" t="str">
        <f>INDEX(Table7[Column1],MATCH(O5436,Table7[Column2]))</f>
        <v>Learning Stage</v>
      </c>
      <c r="O5436">
        <v>3.2561616710000001</v>
      </c>
      <c r="P5436" t="str">
        <f>VLOOKUP(O5436,Table13[],2)</f>
        <v>1 - 5</v>
      </c>
      <c r="Q5436" t="str">
        <f>INDEX(Table8[Column1],MATCH(R5436,Table8[Column2]))</f>
        <v>Excused</v>
      </c>
      <c r="R5436">
        <v>153.1302197</v>
      </c>
      <c r="S5436">
        <f t="shared" si="169"/>
        <v>6.3804258208333327</v>
      </c>
      <c r="T5436" t="s">
        <v>19</v>
      </c>
    </row>
    <row r="5437" spans="1:20" x14ac:dyDescent="0.25">
      <c r="A5437">
        <v>5436</v>
      </c>
      <c r="B5437" t="s">
        <v>924</v>
      </c>
      <c r="C5437" t="s">
        <v>630</v>
      </c>
      <c r="D5437" t="str">
        <f t="shared" si="168"/>
        <v>Lucas Richard</v>
      </c>
      <c r="E5437" t="s">
        <v>22</v>
      </c>
      <c r="F5437" t="s">
        <v>57</v>
      </c>
      <c r="G5437" t="s">
        <v>820</v>
      </c>
      <c r="H5437" t="s">
        <v>821</v>
      </c>
      <c r="I5437" t="s">
        <v>57</v>
      </c>
      <c r="J5437" t="s">
        <v>19</v>
      </c>
      <c r="K5437" t="str">
        <f>INDEX(Table6[Column1],MATCH(L5437,Table6[Column2]))</f>
        <v>Young Adults</v>
      </c>
      <c r="L5437">
        <v>39.926478109999998</v>
      </c>
      <c r="M5437" t="str">
        <f>VLOOKUP(L5437,Table1[],2)</f>
        <v>30 - 39</v>
      </c>
      <c r="N5437" t="str">
        <f>INDEX(Table7[Column1],MATCH(O5437,Table7[Column2]))</f>
        <v>Learning Stage</v>
      </c>
      <c r="O5437">
        <v>5.5411325390000004</v>
      </c>
      <c r="P5437" t="str">
        <f>VLOOKUP(O5437,Table13[],2)</f>
        <v>1 - 5</v>
      </c>
      <c r="Q5437" t="str">
        <f>INDEX(Table8[Column1],MATCH(R5437,Table8[Column2]))</f>
        <v>Maintained</v>
      </c>
      <c r="R5437">
        <v>44.256882840000003</v>
      </c>
      <c r="S5437">
        <f t="shared" si="169"/>
        <v>1.8440367850000001</v>
      </c>
      <c r="T5437" t="s">
        <v>19</v>
      </c>
    </row>
    <row r="5438" spans="1:20" x14ac:dyDescent="0.25">
      <c r="A5438">
        <v>5437</v>
      </c>
      <c r="B5438" t="s">
        <v>4391</v>
      </c>
      <c r="C5438" t="s">
        <v>1549</v>
      </c>
      <c r="D5438" t="str">
        <f t="shared" si="168"/>
        <v>Baber Benjamin</v>
      </c>
      <c r="E5438" t="s">
        <v>22</v>
      </c>
      <c r="F5438" t="s">
        <v>1231</v>
      </c>
      <c r="G5438" t="s">
        <v>17</v>
      </c>
      <c r="H5438" t="s">
        <v>18</v>
      </c>
      <c r="I5438" t="s">
        <v>87</v>
      </c>
      <c r="J5438" t="s">
        <v>19</v>
      </c>
      <c r="K5438" t="str">
        <f>INDEX(Table6[Column1],MATCH(L5438,Table6[Column2]))</f>
        <v>Elders</v>
      </c>
      <c r="L5438">
        <v>52.051475529999998</v>
      </c>
      <c r="M5438" t="str">
        <f>VLOOKUP(L5438,Table1[],2)</f>
        <v>50 - 59</v>
      </c>
      <c r="N5438" t="str">
        <f>INDEX(Table7[Column1],MATCH(O5438,Table7[Column2]))</f>
        <v>Learning Stage</v>
      </c>
      <c r="O5438">
        <v>2.2399261799999999</v>
      </c>
      <c r="P5438" t="str">
        <f>VLOOKUP(O5438,Table13[],2)</f>
        <v>1 - 5</v>
      </c>
      <c r="Q5438" t="str">
        <f>INDEX(Table8[Column1],MATCH(R5438,Table8[Column2]))</f>
        <v>Habitual</v>
      </c>
      <c r="R5438">
        <v>86.416932689999996</v>
      </c>
      <c r="S5438">
        <f t="shared" si="169"/>
        <v>3.6007055287499994</v>
      </c>
      <c r="T5438" t="s">
        <v>19</v>
      </c>
    </row>
    <row r="5439" spans="1:20" x14ac:dyDescent="0.25">
      <c r="A5439">
        <v>5438</v>
      </c>
      <c r="B5439" t="s">
        <v>4392</v>
      </c>
      <c r="C5439" t="s">
        <v>52</v>
      </c>
      <c r="D5439" t="str">
        <f t="shared" si="168"/>
        <v>Escobedo John</v>
      </c>
      <c r="E5439" t="s">
        <v>22</v>
      </c>
      <c r="F5439" t="s">
        <v>169</v>
      </c>
      <c r="G5439" t="s">
        <v>17</v>
      </c>
      <c r="H5439" t="s">
        <v>18</v>
      </c>
      <c r="I5439" t="s">
        <v>169</v>
      </c>
      <c r="J5439" t="s">
        <v>19</v>
      </c>
      <c r="K5439" t="str">
        <f>INDEX(Table6[Column1],MATCH(L5439,Table6[Column2]))</f>
        <v>Young Adults</v>
      </c>
      <c r="L5439">
        <v>37.166538369999998</v>
      </c>
      <c r="M5439" t="str">
        <f>VLOOKUP(L5439,Table1[],2)</f>
        <v>30 - 39</v>
      </c>
      <c r="N5439" t="str">
        <f>INDEX(Table7[Column1],MATCH(O5439,Table7[Column2]))</f>
        <v>Learning Stage</v>
      </c>
      <c r="O5439">
        <v>4.9975039920000004</v>
      </c>
      <c r="P5439" t="str">
        <f>VLOOKUP(O5439,Table13[],2)</f>
        <v>1 - 5</v>
      </c>
      <c r="Q5439" t="str">
        <f>INDEX(Table8[Column1],MATCH(R5439,Table8[Column2]))</f>
        <v>Scheduled</v>
      </c>
      <c r="R5439">
        <v>0</v>
      </c>
      <c r="S5439">
        <f t="shared" si="169"/>
        <v>0</v>
      </c>
      <c r="T5439" t="s">
        <v>19</v>
      </c>
    </row>
    <row r="5440" spans="1:20" x14ac:dyDescent="0.25">
      <c r="A5440">
        <v>5439</v>
      </c>
      <c r="B5440" t="s">
        <v>4393</v>
      </c>
      <c r="C5440" t="s">
        <v>857</v>
      </c>
      <c r="D5440" t="str">
        <f t="shared" si="168"/>
        <v>Stack Chris</v>
      </c>
      <c r="E5440" t="s">
        <v>22</v>
      </c>
      <c r="F5440" t="s">
        <v>2125</v>
      </c>
      <c r="G5440" t="s">
        <v>820</v>
      </c>
      <c r="H5440" t="s">
        <v>821</v>
      </c>
      <c r="I5440" t="s">
        <v>192</v>
      </c>
      <c r="J5440" t="s">
        <v>19</v>
      </c>
      <c r="K5440" t="str">
        <f>INDEX(Table6[Column1],MATCH(L5440,Table6[Column2]))</f>
        <v>Elders</v>
      </c>
      <c r="L5440">
        <v>55.666813750000003</v>
      </c>
      <c r="M5440" t="str">
        <f>VLOOKUP(L5440,Table1[],2)</f>
        <v>50 - 59</v>
      </c>
      <c r="N5440" t="str">
        <f>INDEX(Table7[Column1],MATCH(O5440,Table7[Column2]))</f>
        <v>Fitting in Stage</v>
      </c>
      <c r="O5440">
        <v>6.2940043709999998</v>
      </c>
      <c r="P5440" t="str">
        <f>VLOOKUP(O5440,Table13[],2)</f>
        <v>6 - 10</v>
      </c>
      <c r="Q5440" t="str">
        <f>INDEX(Table8[Column1],MATCH(R5440,Table8[Column2]))</f>
        <v>Habitual</v>
      </c>
      <c r="R5440">
        <v>93.938266949999999</v>
      </c>
      <c r="S5440">
        <f t="shared" si="169"/>
        <v>3.9140944562499995</v>
      </c>
      <c r="T5440" t="s">
        <v>19</v>
      </c>
    </row>
    <row r="5441" spans="1:20" x14ac:dyDescent="0.25">
      <c r="A5441">
        <v>5440</v>
      </c>
      <c r="B5441" t="s">
        <v>184</v>
      </c>
      <c r="C5441" t="s">
        <v>201</v>
      </c>
      <c r="D5441" t="str">
        <f t="shared" si="168"/>
        <v>Green Anthony</v>
      </c>
      <c r="E5441" t="s">
        <v>22</v>
      </c>
      <c r="F5441" t="s">
        <v>38</v>
      </c>
      <c r="G5441" t="s">
        <v>611</v>
      </c>
      <c r="H5441" t="s">
        <v>612</v>
      </c>
      <c r="I5441" t="s">
        <v>38</v>
      </c>
      <c r="J5441" t="s">
        <v>19</v>
      </c>
      <c r="K5441" t="str">
        <f>INDEX(Table6[Column1],MATCH(L5441,Table6[Column2]))</f>
        <v>Young Adults</v>
      </c>
      <c r="L5441">
        <v>35.668225069999998</v>
      </c>
      <c r="M5441" t="str">
        <f>VLOOKUP(L5441,Table1[],2)</f>
        <v>30 - 39</v>
      </c>
      <c r="N5441" t="str">
        <f>INDEX(Table7[Column1],MATCH(O5441,Table7[Column2]))</f>
        <v>Learning Stage</v>
      </c>
      <c r="O5441">
        <v>5.1578824880000003</v>
      </c>
      <c r="P5441" t="str">
        <f>VLOOKUP(O5441,Table13[],2)</f>
        <v>1 - 5</v>
      </c>
      <c r="Q5441" t="str">
        <f>INDEX(Table8[Column1],MATCH(R5441,Table8[Column2]))</f>
        <v>Scheduled</v>
      </c>
      <c r="R5441">
        <v>15.00043481</v>
      </c>
      <c r="S5441">
        <f t="shared" si="169"/>
        <v>0.62501811708333332</v>
      </c>
      <c r="T5441" t="s">
        <v>19</v>
      </c>
    </row>
    <row r="5442" spans="1:20" x14ac:dyDescent="0.25">
      <c r="A5442">
        <v>5441</v>
      </c>
      <c r="B5442" t="s">
        <v>4394</v>
      </c>
      <c r="C5442" t="s">
        <v>136</v>
      </c>
      <c r="D5442" t="str">
        <f t="shared" si="168"/>
        <v>Midgley Connie</v>
      </c>
      <c r="E5442" t="s">
        <v>15</v>
      </c>
      <c r="F5442" t="s">
        <v>1980</v>
      </c>
      <c r="G5442" t="s">
        <v>2305</v>
      </c>
      <c r="H5442" t="s">
        <v>1826</v>
      </c>
      <c r="I5442" t="s">
        <v>107</v>
      </c>
      <c r="J5442" t="s">
        <v>19</v>
      </c>
      <c r="K5442" t="str">
        <f>INDEX(Table6[Column1],MATCH(L5442,Table6[Column2]))</f>
        <v>Adults</v>
      </c>
      <c r="L5442">
        <v>44.865849369999999</v>
      </c>
      <c r="M5442" t="str">
        <f>VLOOKUP(L5442,Table1[],2)</f>
        <v>40 - 49</v>
      </c>
      <c r="N5442" t="str">
        <f>INDEX(Table7[Column1],MATCH(O5442,Table7[Column2]))</f>
        <v>Fitting in Stage</v>
      </c>
      <c r="O5442">
        <v>6.644871449</v>
      </c>
      <c r="P5442" t="str">
        <f>VLOOKUP(O5442,Table13[],2)</f>
        <v>6 - 10</v>
      </c>
      <c r="Q5442" t="str">
        <f>INDEX(Table8[Column1],MATCH(R5442,Table8[Column2]))</f>
        <v>Scheduled</v>
      </c>
      <c r="R5442">
        <v>15.36379735</v>
      </c>
      <c r="S5442">
        <f t="shared" si="169"/>
        <v>0.64015822291666669</v>
      </c>
      <c r="T5442" t="s">
        <v>19</v>
      </c>
    </row>
    <row r="5443" spans="1:20" x14ac:dyDescent="0.25">
      <c r="A5443">
        <v>5442</v>
      </c>
      <c r="B5443" t="s">
        <v>648</v>
      </c>
      <c r="C5443" t="s">
        <v>536</v>
      </c>
      <c r="D5443" t="str">
        <f t="shared" ref="D5443:D5506" si="170">CONCATENATE(B5443, " ",C5443)</f>
        <v>Gonzalez Georgia</v>
      </c>
      <c r="E5443" t="s">
        <v>15</v>
      </c>
      <c r="F5443" t="s">
        <v>127</v>
      </c>
      <c r="G5443" t="s">
        <v>17</v>
      </c>
      <c r="H5443" t="s">
        <v>18</v>
      </c>
      <c r="I5443" t="s">
        <v>127</v>
      </c>
      <c r="J5443" t="s">
        <v>19</v>
      </c>
      <c r="K5443" t="str">
        <f>INDEX(Table6[Column1],MATCH(L5443,Table6[Column2]))</f>
        <v>Adults</v>
      </c>
      <c r="L5443">
        <v>45.587221169999999</v>
      </c>
      <c r="M5443" t="str">
        <f>VLOOKUP(L5443,Table1[],2)</f>
        <v>40 - 49</v>
      </c>
      <c r="N5443" t="str">
        <f>INDEX(Table7[Column1],MATCH(O5443,Table7[Column2]))</f>
        <v>Learning Stage</v>
      </c>
      <c r="O5443">
        <v>4.1409224670000002</v>
      </c>
      <c r="P5443" t="str">
        <f>VLOOKUP(O5443,Table13[],2)</f>
        <v>1 - 5</v>
      </c>
      <c r="Q5443" t="str">
        <f>INDEX(Table8[Column1],MATCH(R5443,Table8[Column2]))</f>
        <v>Scheduled</v>
      </c>
      <c r="R5443">
        <v>36.05779158</v>
      </c>
      <c r="S5443">
        <f t="shared" ref="S5443:S5506" si="171">CONVERT(R5443,"hr","day")</f>
        <v>1.5024079825000001</v>
      </c>
      <c r="T5443" t="s">
        <v>19</v>
      </c>
    </row>
    <row r="5444" spans="1:20" x14ac:dyDescent="0.25">
      <c r="A5444">
        <v>5443</v>
      </c>
      <c r="B5444" t="s">
        <v>4395</v>
      </c>
      <c r="C5444" t="s">
        <v>1386</v>
      </c>
      <c r="D5444" t="str">
        <f t="shared" si="170"/>
        <v>Battista Sheila</v>
      </c>
      <c r="E5444" t="s">
        <v>15</v>
      </c>
      <c r="F5444" t="s">
        <v>138</v>
      </c>
      <c r="G5444" t="s">
        <v>2724</v>
      </c>
      <c r="H5444" t="s">
        <v>1863</v>
      </c>
      <c r="I5444" t="s">
        <v>138</v>
      </c>
      <c r="J5444" t="s">
        <v>19</v>
      </c>
      <c r="K5444" t="str">
        <f>INDEX(Table6[Column1],MATCH(L5444,Table6[Column2]))</f>
        <v>Adults</v>
      </c>
      <c r="L5444">
        <v>49.382048670000003</v>
      </c>
      <c r="M5444" t="str">
        <f>VLOOKUP(L5444,Table1[],2)</f>
        <v>40 - 49</v>
      </c>
      <c r="N5444" t="str">
        <f>INDEX(Table7[Column1],MATCH(O5444,Table7[Column2]))</f>
        <v>Learning Stage</v>
      </c>
      <c r="O5444">
        <v>5.8266305389999999</v>
      </c>
      <c r="P5444" t="str">
        <f>VLOOKUP(O5444,Table13[],2)</f>
        <v>1 - 5</v>
      </c>
      <c r="Q5444" t="str">
        <f>INDEX(Table8[Column1],MATCH(R5444,Table8[Column2]))</f>
        <v>Habitual</v>
      </c>
      <c r="R5444">
        <v>100.943032</v>
      </c>
      <c r="S5444">
        <f t="shared" si="171"/>
        <v>4.2059596666666668</v>
      </c>
      <c r="T5444" t="s">
        <v>19</v>
      </c>
    </row>
    <row r="5445" spans="1:20" x14ac:dyDescent="0.25">
      <c r="A5445">
        <v>5444</v>
      </c>
      <c r="B5445" t="s">
        <v>1494</v>
      </c>
      <c r="C5445" t="s">
        <v>73</v>
      </c>
      <c r="D5445" t="str">
        <f t="shared" si="170"/>
        <v>Easter Jesus</v>
      </c>
      <c r="E5445" t="s">
        <v>22</v>
      </c>
      <c r="F5445" t="s">
        <v>38</v>
      </c>
      <c r="G5445" t="s">
        <v>611</v>
      </c>
      <c r="H5445" t="s">
        <v>612</v>
      </c>
      <c r="I5445" t="s">
        <v>38</v>
      </c>
      <c r="J5445" t="s">
        <v>19</v>
      </c>
      <c r="K5445" t="str">
        <f>INDEX(Table6[Column1],MATCH(L5445,Table6[Column2]))</f>
        <v>Elders</v>
      </c>
      <c r="L5445">
        <v>52.849933280000002</v>
      </c>
      <c r="M5445" t="str">
        <f>VLOOKUP(L5445,Table1[],2)</f>
        <v>50 - 59</v>
      </c>
      <c r="N5445" t="str">
        <f>INDEX(Table7[Column1],MATCH(O5445,Table7[Column2]))</f>
        <v>Learning Stage</v>
      </c>
      <c r="O5445">
        <v>3.2879204770000001</v>
      </c>
      <c r="P5445" t="str">
        <f>VLOOKUP(O5445,Table13[],2)</f>
        <v>1 - 5</v>
      </c>
      <c r="Q5445" t="str">
        <f>INDEX(Table8[Column1],MATCH(R5445,Table8[Column2]))</f>
        <v>Habitual</v>
      </c>
      <c r="R5445">
        <v>85.222147390000003</v>
      </c>
      <c r="S5445">
        <f t="shared" si="171"/>
        <v>3.5509228079166673</v>
      </c>
      <c r="T5445" t="s">
        <v>19</v>
      </c>
    </row>
    <row r="5446" spans="1:20" x14ac:dyDescent="0.25">
      <c r="A5446">
        <v>5445</v>
      </c>
      <c r="B5446" t="s">
        <v>3167</v>
      </c>
      <c r="C5446" t="s">
        <v>887</v>
      </c>
      <c r="D5446" t="str">
        <f t="shared" si="170"/>
        <v>Cloud Nicholas</v>
      </c>
      <c r="E5446" t="s">
        <v>22</v>
      </c>
      <c r="F5446" t="s">
        <v>804</v>
      </c>
      <c r="G5446" t="s">
        <v>17</v>
      </c>
      <c r="H5446" t="s">
        <v>18</v>
      </c>
      <c r="I5446" t="s">
        <v>90</v>
      </c>
      <c r="J5446" t="s">
        <v>19</v>
      </c>
      <c r="K5446" t="str">
        <f>INDEX(Table6[Column1],MATCH(L5446,Table6[Column2]))</f>
        <v>Young Adults</v>
      </c>
      <c r="L5446">
        <v>36.748384129999998</v>
      </c>
      <c r="M5446" t="str">
        <f>VLOOKUP(L5446,Table1[],2)</f>
        <v>30 - 39</v>
      </c>
      <c r="N5446" t="str">
        <f>INDEX(Table7[Column1],MATCH(O5446,Table7[Column2]))</f>
        <v>Learning Stage</v>
      </c>
      <c r="O5446">
        <v>5.6288763700000004</v>
      </c>
      <c r="P5446" t="str">
        <f>VLOOKUP(O5446,Table13[],2)</f>
        <v>1 - 5</v>
      </c>
      <c r="Q5446" t="str">
        <f>INDEX(Table8[Column1],MATCH(R5446,Table8[Column2]))</f>
        <v>Scheduled</v>
      </c>
      <c r="R5446">
        <v>0</v>
      </c>
      <c r="S5446">
        <f t="shared" si="171"/>
        <v>0</v>
      </c>
      <c r="T5446" t="s">
        <v>19</v>
      </c>
    </row>
    <row r="5447" spans="1:20" x14ac:dyDescent="0.25">
      <c r="A5447">
        <v>5446</v>
      </c>
      <c r="B5447" t="s">
        <v>4396</v>
      </c>
      <c r="C5447" t="s">
        <v>4397</v>
      </c>
      <c r="D5447" t="str">
        <f t="shared" si="170"/>
        <v>Teal Renita</v>
      </c>
      <c r="E5447" t="s">
        <v>15</v>
      </c>
      <c r="F5447" t="s">
        <v>33</v>
      </c>
      <c r="G5447" t="s">
        <v>17</v>
      </c>
      <c r="H5447" t="s">
        <v>18</v>
      </c>
      <c r="I5447" t="s">
        <v>33</v>
      </c>
      <c r="J5447" t="s">
        <v>19</v>
      </c>
      <c r="K5447" t="str">
        <f>INDEX(Table6[Column1],MATCH(L5447,Table6[Column2]))</f>
        <v>Youth</v>
      </c>
      <c r="L5447">
        <v>27.254480600000001</v>
      </c>
      <c r="M5447" t="str">
        <f>VLOOKUP(L5447,Table1[],2)</f>
        <v>20 - 29</v>
      </c>
      <c r="N5447" t="str">
        <f>INDEX(Table7[Column1],MATCH(O5447,Table7[Column2]))</f>
        <v>Learning Stage</v>
      </c>
      <c r="O5447">
        <v>2.5645105890000002</v>
      </c>
      <c r="P5447" t="str">
        <f>VLOOKUP(O5447,Table13[],2)</f>
        <v>1 - 5</v>
      </c>
      <c r="Q5447" t="str">
        <f>INDEX(Table8[Column1],MATCH(R5447,Table8[Column2]))</f>
        <v>Scheduled</v>
      </c>
      <c r="R5447">
        <v>0</v>
      </c>
      <c r="S5447">
        <f t="shared" si="171"/>
        <v>0</v>
      </c>
      <c r="T5447" t="s">
        <v>19</v>
      </c>
    </row>
    <row r="5448" spans="1:20" x14ac:dyDescent="0.25">
      <c r="A5448">
        <v>5447</v>
      </c>
      <c r="B5448" t="s">
        <v>4398</v>
      </c>
      <c r="C5448" t="s">
        <v>314</v>
      </c>
      <c r="D5448" t="str">
        <f t="shared" si="170"/>
        <v>Pennebaker Brian</v>
      </c>
      <c r="E5448" t="s">
        <v>22</v>
      </c>
      <c r="F5448" t="s">
        <v>622</v>
      </c>
      <c r="G5448" t="s">
        <v>820</v>
      </c>
      <c r="H5448" t="s">
        <v>821</v>
      </c>
      <c r="I5448" t="s">
        <v>90</v>
      </c>
      <c r="J5448" t="s">
        <v>19</v>
      </c>
      <c r="K5448" t="str">
        <f>INDEX(Table6[Column1],MATCH(L5448,Table6[Column2]))</f>
        <v>Adults</v>
      </c>
      <c r="L5448">
        <v>47.959259670000002</v>
      </c>
      <c r="M5448" t="str">
        <f>VLOOKUP(L5448,Table1[],2)</f>
        <v>40 - 49</v>
      </c>
      <c r="N5448" t="str">
        <f>INDEX(Table7[Column1],MATCH(O5448,Table7[Column2]))</f>
        <v>Learning Stage</v>
      </c>
      <c r="O5448">
        <v>4.9102494549999998</v>
      </c>
      <c r="P5448" t="str">
        <f>VLOOKUP(O5448,Table13[],2)</f>
        <v>1 - 5</v>
      </c>
      <c r="Q5448" t="str">
        <f>INDEX(Table8[Column1],MATCH(R5448,Table8[Column2]))</f>
        <v>Habitual</v>
      </c>
      <c r="R5448">
        <v>81.743528589999997</v>
      </c>
      <c r="S5448">
        <f t="shared" si="171"/>
        <v>3.4059803579166665</v>
      </c>
      <c r="T5448" t="s">
        <v>19</v>
      </c>
    </row>
    <row r="5449" spans="1:20" x14ac:dyDescent="0.25">
      <c r="A5449">
        <v>5448</v>
      </c>
      <c r="B5449" t="s">
        <v>511</v>
      </c>
      <c r="C5449" t="s">
        <v>340</v>
      </c>
      <c r="D5449" t="str">
        <f t="shared" si="170"/>
        <v>Adams Christopher</v>
      </c>
      <c r="E5449" t="s">
        <v>22</v>
      </c>
      <c r="F5449" t="s">
        <v>1209</v>
      </c>
      <c r="G5449" t="s">
        <v>17</v>
      </c>
      <c r="H5449" t="s">
        <v>18</v>
      </c>
      <c r="I5449" t="s">
        <v>262</v>
      </c>
      <c r="J5449" t="s">
        <v>19</v>
      </c>
      <c r="K5449" t="str">
        <f>INDEX(Table6[Column1],MATCH(L5449,Table6[Column2]))</f>
        <v>Youth</v>
      </c>
      <c r="L5449">
        <v>27.915244869999999</v>
      </c>
      <c r="M5449" t="str">
        <f>VLOOKUP(L5449,Table1[],2)</f>
        <v>20 - 29</v>
      </c>
      <c r="N5449" t="str">
        <f>INDEX(Table7[Column1],MATCH(O5449,Table7[Column2]))</f>
        <v>Fitting in Stage</v>
      </c>
      <c r="O5449">
        <v>6.9599753550000001</v>
      </c>
      <c r="P5449" t="str">
        <f>VLOOKUP(O5449,Table13[],2)</f>
        <v>6 - 10</v>
      </c>
      <c r="Q5449" t="str">
        <f>INDEX(Table8[Column1],MATCH(R5449,Table8[Column2]))</f>
        <v>Scheduled</v>
      </c>
      <c r="R5449">
        <v>0</v>
      </c>
      <c r="S5449">
        <f t="shared" si="171"/>
        <v>0</v>
      </c>
      <c r="T5449" t="s">
        <v>19</v>
      </c>
    </row>
    <row r="5450" spans="1:20" x14ac:dyDescent="0.25">
      <c r="A5450">
        <v>5449</v>
      </c>
      <c r="B5450" t="s">
        <v>4399</v>
      </c>
      <c r="C5450" t="s">
        <v>447</v>
      </c>
      <c r="D5450" t="str">
        <f t="shared" si="170"/>
        <v>Vandyne Karen</v>
      </c>
      <c r="E5450" t="s">
        <v>15</v>
      </c>
      <c r="F5450" t="s">
        <v>121</v>
      </c>
      <c r="G5450" t="s">
        <v>2305</v>
      </c>
      <c r="H5450" t="s">
        <v>1826</v>
      </c>
      <c r="I5450" t="s">
        <v>121</v>
      </c>
      <c r="J5450" t="s">
        <v>19</v>
      </c>
      <c r="K5450" t="str">
        <f>INDEX(Table6[Column1],MATCH(L5450,Table6[Column2]))</f>
        <v>Elders</v>
      </c>
      <c r="L5450">
        <v>56.542655910000001</v>
      </c>
      <c r="M5450" t="str">
        <f>VLOOKUP(L5450,Table1[],2)</f>
        <v>50 - 59</v>
      </c>
      <c r="N5450" t="str">
        <f>INDEX(Table7[Column1],MATCH(O5450,Table7[Column2]))</f>
        <v>Learning Stage</v>
      </c>
      <c r="O5450">
        <v>3.7704900879999999</v>
      </c>
      <c r="P5450" t="str">
        <f>VLOOKUP(O5450,Table13[],2)</f>
        <v>1 - 5</v>
      </c>
      <c r="Q5450" t="str">
        <f>INDEX(Table8[Column1],MATCH(R5450,Table8[Column2]))</f>
        <v>Excused</v>
      </c>
      <c r="R5450">
        <v>132.04904619999999</v>
      </c>
      <c r="S5450">
        <f t="shared" si="171"/>
        <v>5.5020435916666663</v>
      </c>
      <c r="T5450" t="s">
        <v>19</v>
      </c>
    </row>
    <row r="5451" spans="1:20" x14ac:dyDescent="0.25">
      <c r="A5451">
        <v>5450</v>
      </c>
      <c r="B5451" t="s">
        <v>3025</v>
      </c>
      <c r="C5451" t="s">
        <v>3607</v>
      </c>
      <c r="D5451" t="str">
        <f t="shared" si="170"/>
        <v>Elliott Lilly</v>
      </c>
      <c r="E5451" t="s">
        <v>15</v>
      </c>
      <c r="F5451" t="s">
        <v>1895</v>
      </c>
      <c r="G5451" t="s">
        <v>17</v>
      </c>
      <c r="H5451" t="s">
        <v>18</v>
      </c>
      <c r="I5451" t="s">
        <v>54</v>
      </c>
      <c r="J5451" t="s">
        <v>19</v>
      </c>
      <c r="K5451" t="str">
        <f>INDEX(Table6[Column1],MATCH(L5451,Table6[Column2]))</f>
        <v>Elders</v>
      </c>
      <c r="L5451">
        <v>51.270473590000002</v>
      </c>
      <c r="M5451" t="str">
        <f>VLOOKUP(L5451,Table1[],2)</f>
        <v>50 - 59</v>
      </c>
      <c r="N5451" t="str">
        <f>INDEX(Table7[Column1],MATCH(O5451,Table7[Column2]))</f>
        <v>Learning Stage</v>
      </c>
      <c r="O5451">
        <v>2.0813398790000002</v>
      </c>
      <c r="P5451" t="str">
        <f>VLOOKUP(O5451,Table13[],2)</f>
        <v>1 - 5</v>
      </c>
      <c r="Q5451" t="str">
        <f>INDEX(Table8[Column1],MATCH(R5451,Table8[Column2]))</f>
        <v>Maintained</v>
      </c>
      <c r="R5451">
        <v>77.194775730000003</v>
      </c>
      <c r="S5451">
        <f t="shared" si="171"/>
        <v>3.2164489887499998</v>
      </c>
      <c r="T5451" t="s">
        <v>19</v>
      </c>
    </row>
    <row r="5452" spans="1:20" x14ac:dyDescent="0.25">
      <c r="A5452">
        <v>5451</v>
      </c>
      <c r="B5452" t="s">
        <v>228</v>
      </c>
      <c r="C5452" t="s">
        <v>4400</v>
      </c>
      <c r="D5452" t="str">
        <f t="shared" si="170"/>
        <v>Godfrey Dwayne</v>
      </c>
      <c r="E5452" t="s">
        <v>22</v>
      </c>
      <c r="F5452" t="s">
        <v>38</v>
      </c>
      <c r="G5452" t="s">
        <v>611</v>
      </c>
      <c r="H5452" t="s">
        <v>612</v>
      </c>
      <c r="I5452" t="s">
        <v>38</v>
      </c>
      <c r="J5452" t="s">
        <v>19</v>
      </c>
      <c r="K5452" t="str">
        <f>INDEX(Table6[Column1],MATCH(L5452,Table6[Column2]))</f>
        <v>Elders</v>
      </c>
      <c r="L5452">
        <v>50.891586240000002</v>
      </c>
      <c r="M5452" t="str">
        <f>VLOOKUP(L5452,Table1[],2)</f>
        <v>50 - 59</v>
      </c>
      <c r="N5452" t="str">
        <f>INDEX(Table7[Column1],MATCH(O5452,Table7[Column2]))</f>
        <v>Learning Stage</v>
      </c>
      <c r="O5452">
        <v>4.1572915479999999</v>
      </c>
      <c r="P5452" t="str">
        <f>VLOOKUP(O5452,Table13[],2)</f>
        <v>1 - 5</v>
      </c>
      <c r="Q5452" t="str">
        <f>INDEX(Table8[Column1],MATCH(R5452,Table8[Column2]))</f>
        <v>Maintained</v>
      </c>
      <c r="R5452">
        <v>52.396772329999997</v>
      </c>
      <c r="S5452">
        <f t="shared" si="171"/>
        <v>2.1831988470833332</v>
      </c>
      <c r="T5452" t="s">
        <v>19</v>
      </c>
    </row>
    <row r="5453" spans="1:20" x14ac:dyDescent="0.25">
      <c r="A5453">
        <v>5452</v>
      </c>
      <c r="B5453" t="s">
        <v>1312</v>
      </c>
      <c r="C5453" t="s">
        <v>1651</v>
      </c>
      <c r="D5453" t="str">
        <f t="shared" si="170"/>
        <v>Scott Catherine</v>
      </c>
      <c r="E5453" t="s">
        <v>15</v>
      </c>
      <c r="F5453" t="s">
        <v>30</v>
      </c>
      <c r="G5453" t="s">
        <v>2305</v>
      </c>
      <c r="H5453" t="s">
        <v>1826</v>
      </c>
      <c r="I5453" t="s">
        <v>30</v>
      </c>
      <c r="J5453" t="s">
        <v>19</v>
      </c>
      <c r="K5453" t="str">
        <f>INDEX(Table6[Column1],MATCH(L5453,Table6[Column2]))</f>
        <v>Young Adults</v>
      </c>
      <c r="L5453">
        <v>33.776852050000002</v>
      </c>
      <c r="M5453" t="str">
        <f>VLOOKUP(L5453,Table1[],2)</f>
        <v>30 - 39</v>
      </c>
      <c r="N5453" t="str">
        <f>INDEX(Table7[Column1],MATCH(O5453,Table7[Column2]))</f>
        <v>Fitting in Stage</v>
      </c>
      <c r="O5453">
        <v>6.7045416600000003</v>
      </c>
      <c r="P5453" t="str">
        <f>VLOOKUP(O5453,Table13[],2)</f>
        <v>6 - 10</v>
      </c>
      <c r="Q5453" t="str">
        <f>INDEX(Table8[Column1],MATCH(R5453,Table8[Column2]))</f>
        <v>Scheduled</v>
      </c>
      <c r="R5453">
        <v>0</v>
      </c>
      <c r="S5453">
        <f t="shared" si="171"/>
        <v>0</v>
      </c>
      <c r="T5453" t="s">
        <v>19</v>
      </c>
    </row>
    <row r="5454" spans="1:20" x14ac:dyDescent="0.25">
      <c r="A5454">
        <v>5453</v>
      </c>
      <c r="B5454" t="s">
        <v>4401</v>
      </c>
      <c r="C5454" t="s">
        <v>1686</v>
      </c>
      <c r="D5454" t="str">
        <f t="shared" si="170"/>
        <v>Gilder Travis</v>
      </c>
      <c r="E5454" t="s">
        <v>22</v>
      </c>
      <c r="F5454" t="s">
        <v>24</v>
      </c>
      <c r="G5454" t="s">
        <v>820</v>
      </c>
      <c r="H5454" t="s">
        <v>821</v>
      </c>
      <c r="I5454" t="s">
        <v>24</v>
      </c>
      <c r="J5454" t="s">
        <v>19</v>
      </c>
      <c r="K5454" t="str">
        <f>INDEX(Table6[Column1],MATCH(L5454,Table6[Column2]))</f>
        <v>Elders</v>
      </c>
      <c r="L5454">
        <v>57.231929110000003</v>
      </c>
      <c r="M5454" t="str">
        <f>VLOOKUP(L5454,Table1[],2)</f>
        <v>50 - 59</v>
      </c>
      <c r="N5454" t="str">
        <f>INDEX(Table7[Column1],MATCH(O5454,Table7[Column2]))</f>
        <v>Learning Stage</v>
      </c>
      <c r="O5454">
        <v>3.8021087379999998</v>
      </c>
      <c r="P5454" t="str">
        <f>VLOOKUP(O5454,Table13[],2)</f>
        <v>1 - 5</v>
      </c>
      <c r="Q5454" t="str">
        <f>INDEX(Table8[Column1],MATCH(R5454,Table8[Column2]))</f>
        <v>Excused</v>
      </c>
      <c r="R5454">
        <v>120.04888320000001</v>
      </c>
      <c r="S5454">
        <f t="shared" si="171"/>
        <v>5.0020367999999999</v>
      </c>
      <c r="T5454" t="s">
        <v>19</v>
      </c>
    </row>
    <row r="5455" spans="1:20" x14ac:dyDescent="0.25">
      <c r="A5455">
        <v>5454</v>
      </c>
      <c r="B5455" t="s">
        <v>1728</v>
      </c>
      <c r="C5455" t="s">
        <v>2160</v>
      </c>
      <c r="D5455" t="str">
        <f t="shared" si="170"/>
        <v>Day Herman</v>
      </c>
      <c r="E5455" t="s">
        <v>22</v>
      </c>
      <c r="F5455" t="s">
        <v>593</v>
      </c>
      <c r="G5455" t="s">
        <v>820</v>
      </c>
      <c r="H5455" t="s">
        <v>821</v>
      </c>
      <c r="I5455" t="s">
        <v>90</v>
      </c>
      <c r="J5455" t="s">
        <v>19</v>
      </c>
      <c r="K5455" t="str">
        <f>INDEX(Table6[Column1],MATCH(L5455,Table6[Column2]))</f>
        <v>Young Adults</v>
      </c>
      <c r="L5455">
        <v>36.217256159999998</v>
      </c>
      <c r="M5455" t="str">
        <f>VLOOKUP(L5455,Table1[],2)</f>
        <v>30 - 39</v>
      </c>
      <c r="N5455" t="str">
        <f>INDEX(Table7[Column1],MATCH(O5455,Table7[Column2]))</f>
        <v>Learning Stage</v>
      </c>
      <c r="O5455">
        <v>4.8549958569999996</v>
      </c>
      <c r="P5455" t="str">
        <f>VLOOKUP(O5455,Table13[],2)</f>
        <v>1 - 5</v>
      </c>
      <c r="Q5455" t="str">
        <f>INDEX(Table8[Column1],MATCH(R5455,Table8[Column2]))</f>
        <v>Scheduled</v>
      </c>
      <c r="R5455">
        <v>10.14464429</v>
      </c>
      <c r="S5455">
        <f t="shared" si="171"/>
        <v>0.42269351208333333</v>
      </c>
      <c r="T5455" t="s">
        <v>19</v>
      </c>
    </row>
    <row r="5456" spans="1:20" x14ac:dyDescent="0.25">
      <c r="A5456">
        <v>5455</v>
      </c>
      <c r="B5456" t="s">
        <v>4402</v>
      </c>
      <c r="C5456" t="s">
        <v>4403</v>
      </c>
      <c r="D5456" t="str">
        <f t="shared" si="170"/>
        <v>Sasser Wyatt</v>
      </c>
      <c r="E5456" t="s">
        <v>22</v>
      </c>
      <c r="F5456" t="s">
        <v>127</v>
      </c>
      <c r="G5456" t="s">
        <v>17</v>
      </c>
      <c r="H5456" t="s">
        <v>18</v>
      </c>
      <c r="I5456" t="s">
        <v>127</v>
      </c>
      <c r="J5456" t="s">
        <v>19</v>
      </c>
      <c r="K5456" t="str">
        <f>INDEX(Table6[Column1],MATCH(L5456,Table6[Column2]))</f>
        <v>Adults</v>
      </c>
      <c r="L5456">
        <v>45.661835279999998</v>
      </c>
      <c r="M5456" t="str">
        <f>VLOOKUP(L5456,Table1[],2)</f>
        <v>40 - 49</v>
      </c>
      <c r="N5456" t="str">
        <f>INDEX(Table7[Column1],MATCH(O5456,Table7[Column2]))</f>
        <v>Learning Stage</v>
      </c>
      <c r="O5456">
        <v>3.480960542</v>
      </c>
      <c r="P5456" t="str">
        <f>VLOOKUP(O5456,Table13[],2)</f>
        <v>1 - 5</v>
      </c>
      <c r="Q5456" t="str">
        <f>INDEX(Table8[Column1],MATCH(R5456,Table8[Column2]))</f>
        <v>Maintained</v>
      </c>
      <c r="R5456">
        <v>73.670182400000002</v>
      </c>
      <c r="S5456">
        <f t="shared" si="171"/>
        <v>3.0695909333333335</v>
      </c>
      <c r="T5456" t="s">
        <v>19</v>
      </c>
    </row>
    <row r="5457" spans="1:20" x14ac:dyDescent="0.25">
      <c r="A5457">
        <v>5456</v>
      </c>
      <c r="B5457" t="s">
        <v>977</v>
      </c>
      <c r="C5457" t="s">
        <v>406</v>
      </c>
      <c r="D5457" t="str">
        <f t="shared" si="170"/>
        <v>Reynolds Marvin</v>
      </c>
      <c r="E5457" t="s">
        <v>22</v>
      </c>
      <c r="F5457" t="s">
        <v>24</v>
      </c>
      <c r="G5457" t="s">
        <v>820</v>
      </c>
      <c r="H5457" t="s">
        <v>821</v>
      </c>
      <c r="I5457" t="s">
        <v>24</v>
      </c>
      <c r="J5457" t="s">
        <v>19</v>
      </c>
      <c r="K5457" t="str">
        <f>INDEX(Table6[Column1],MATCH(L5457,Table6[Column2]))</f>
        <v>Adults</v>
      </c>
      <c r="L5457">
        <v>48.65217552</v>
      </c>
      <c r="M5457" t="str">
        <f>VLOOKUP(L5457,Table1[],2)</f>
        <v>40 - 49</v>
      </c>
      <c r="N5457" t="str">
        <f>INDEX(Table7[Column1],MATCH(O5457,Table7[Column2]))</f>
        <v>Learning Stage</v>
      </c>
      <c r="O5457">
        <v>5.4454913869999997</v>
      </c>
      <c r="P5457" t="str">
        <f>VLOOKUP(O5457,Table13[],2)</f>
        <v>1 - 5</v>
      </c>
      <c r="Q5457" t="str">
        <f>INDEX(Table8[Column1],MATCH(R5457,Table8[Column2]))</f>
        <v>Habitual</v>
      </c>
      <c r="R5457">
        <v>109.3028419</v>
      </c>
      <c r="S5457">
        <f t="shared" si="171"/>
        <v>4.5542850791666671</v>
      </c>
      <c r="T5457" t="s">
        <v>19</v>
      </c>
    </row>
    <row r="5458" spans="1:20" x14ac:dyDescent="0.25">
      <c r="A5458">
        <v>5457</v>
      </c>
      <c r="B5458" t="s">
        <v>132</v>
      </c>
      <c r="C5458" t="s">
        <v>2142</v>
      </c>
      <c r="D5458" t="str">
        <f t="shared" si="170"/>
        <v>Bryant Shawn</v>
      </c>
      <c r="E5458" t="s">
        <v>22</v>
      </c>
      <c r="F5458" t="s">
        <v>16</v>
      </c>
      <c r="G5458" t="s">
        <v>820</v>
      </c>
      <c r="H5458" t="s">
        <v>821</v>
      </c>
      <c r="I5458" t="s">
        <v>16</v>
      </c>
      <c r="J5458" t="s">
        <v>19</v>
      </c>
      <c r="K5458" t="str">
        <f>INDEX(Table6[Column1],MATCH(L5458,Table6[Column2]))</f>
        <v>Young Adults</v>
      </c>
      <c r="L5458">
        <v>30.956008050000001</v>
      </c>
      <c r="M5458" t="str">
        <f>VLOOKUP(L5458,Table1[],2)</f>
        <v>30 - 39</v>
      </c>
      <c r="N5458" t="str">
        <f>INDEX(Table7[Column1],MATCH(O5458,Table7[Column2]))</f>
        <v>Learning Stage</v>
      </c>
      <c r="O5458">
        <v>5.0363269529999997</v>
      </c>
      <c r="P5458" t="str">
        <f>VLOOKUP(O5458,Table13[],2)</f>
        <v>1 - 5</v>
      </c>
      <c r="Q5458" t="str">
        <f>INDEX(Table8[Column1],MATCH(R5458,Table8[Column2]))</f>
        <v>Scheduled</v>
      </c>
      <c r="R5458">
        <v>0</v>
      </c>
      <c r="S5458">
        <f t="shared" si="171"/>
        <v>0</v>
      </c>
      <c r="T5458" t="s">
        <v>19</v>
      </c>
    </row>
    <row r="5459" spans="1:20" x14ac:dyDescent="0.25">
      <c r="A5459">
        <v>5458</v>
      </c>
      <c r="B5459" t="s">
        <v>2562</v>
      </c>
      <c r="C5459" t="s">
        <v>3370</v>
      </c>
      <c r="D5459" t="str">
        <f t="shared" si="170"/>
        <v>Davidson Ivan</v>
      </c>
      <c r="E5459" t="s">
        <v>22</v>
      </c>
      <c r="F5459" t="s">
        <v>33</v>
      </c>
      <c r="G5459" t="s">
        <v>17</v>
      </c>
      <c r="H5459" t="s">
        <v>18</v>
      </c>
      <c r="I5459" t="s">
        <v>33</v>
      </c>
      <c r="J5459" t="s">
        <v>19</v>
      </c>
      <c r="K5459" t="str">
        <f>INDEX(Table6[Column1],MATCH(L5459,Table6[Column2]))</f>
        <v>Adults</v>
      </c>
      <c r="L5459">
        <v>43.120593220000003</v>
      </c>
      <c r="M5459" t="str">
        <f>VLOOKUP(L5459,Table1[],2)</f>
        <v>40 - 49</v>
      </c>
      <c r="N5459" t="str">
        <f>INDEX(Table7[Column1],MATCH(O5459,Table7[Column2]))</f>
        <v>Learning Stage</v>
      </c>
      <c r="O5459">
        <v>2.9834086229999999</v>
      </c>
      <c r="P5459" t="str">
        <f>VLOOKUP(O5459,Table13[],2)</f>
        <v>1 - 5</v>
      </c>
      <c r="Q5459" t="str">
        <f>INDEX(Table8[Column1],MATCH(R5459,Table8[Column2]))</f>
        <v>Maintained</v>
      </c>
      <c r="R5459">
        <v>75.82253652</v>
      </c>
      <c r="S5459">
        <f t="shared" si="171"/>
        <v>3.1592723549999997</v>
      </c>
      <c r="T5459" t="s">
        <v>19</v>
      </c>
    </row>
    <row r="5460" spans="1:20" x14ac:dyDescent="0.25">
      <c r="A5460">
        <v>5459</v>
      </c>
      <c r="B5460" t="s">
        <v>3144</v>
      </c>
      <c r="C5460" t="s">
        <v>62</v>
      </c>
      <c r="D5460" t="str">
        <f t="shared" si="170"/>
        <v>Nickerson Thomas</v>
      </c>
      <c r="E5460" t="s">
        <v>22</v>
      </c>
      <c r="F5460" t="s">
        <v>38</v>
      </c>
      <c r="G5460" t="s">
        <v>611</v>
      </c>
      <c r="H5460" t="s">
        <v>612</v>
      </c>
      <c r="I5460" t="s">
        <v>38</v>
      </c>
      <c r="J5460" t="s">
        <v>19</v>
      </c>
      <c r="K5460" t="str">
        <f>INDEX(Table6[Column1],MATCH(L5460,Table6[Column2]))</f>
        <v>Adults</v>
      </c>
      <c r="L5460">
        <v>40.229472059999999</v>
      </c>
      <c r="M5460" t="str">
        <f>VLOOKUP(L5460,Table1[],2)</f>
        <v>40 - 49</v>
      </c>
      <c r="N5460" t="str">
        <f>INDEX(Table7[Column1],MATCH(O5460,Table7[Column2]))</f>
        <v>Fitting in Stage</v>
      </c>
      <c r="O5460">
        <v>6.3352359820000004</v>
      </c>
      <c r="P5460" t="str">
        <f>VLOOKUP(O5460,Table13[],2)</f>
        <v>6 - 10</v>
      </c>
      <c r="Q5460" t="str">
        <f>INDEX(Table8[Column1],MATCH(R5460,Table8[Column2]))</f>
        <v>Scheduled</v>
      </c>
      <c r="R5460">
        <v>20.6699059</v>
      </c>
      <c r="S5460">
        <f t="shared" si="171"/>
        <v>0.86124607916666673</v>
      </c>
      <c r="T5460" t="s">
        <v>19</v>
      </c>
    </row>
    <row r="5461" spans="1:20" x14ac:dyDescent="0.25">
      <c r="A5461">
        <v>5460</v>
      </c>
      <c r="B5461" t="s">
        <v>1160</v>
      </c>
      <c r="C5461" t="s">
        <v>464</v>
      </c>
      <c r="D5461" t="str">
        <f t="shared" si="170"/>
        <v>Barber Steven</v>
      </c>
      <c r="E5461" t="s">
        <v>22</v>
      </c>
      <c r="F5461" t="s">
        <v>262</v>
      </c>
      <c r="G5461" t="s">
        <v>17</v>
      </c>
      <c r="H5461" t="s">
        <v>18</v>
      </c>
      <c r="I5461" t="s">
        <v>262</v>
      </c>
      <c r="J5461" t="s">
        <v>19</v>
      </c>
      <c r="K5461" t="str">
        <f>INDEX(Table6[Column1],MATCH(L5461,Table6[Column2]))</f>
        <v>Youth</v>
      </c>
      <c r="L5461">
        <v>29.369976040000001</v>
      </c>
      <c r="M5461" t="str">
        <f>VLOOKUP(L5461,Table1[],2)</f>
        <v>20 - 29</v>
      </c>
      <c r="N5461" t="str">
        <f>INDEX(Table7[Column1],MATCH(O5461,Table7[Column2]))</f>
        <v>Learning Stage</v>
      </c>
      <c r="O5461">
        <v>5.3739559220000004</v>
      </c>
      <c r="P5461" t="str">
        <f>VLOOKUP(O5461,Table13[],2)</f>
        <v>1 - 5</v>
      </c>
      <c r="Q5461" t="str">
        <f>INDEX(Table8[Column1],MATCH(R5461,Table8[Column2]))</f>
        <v>Scheduled</v>
      </c>
      <c r="R5461">
        <v>0</v>
      </c>
      <c r="S5461">
        <f t="shared" si="171"/>
        <v>0</v>
      </c>
      <c r="T5461" t="s">
        <v>19</v>
      </c>
    </row>
    <row r="5462" spans="1:20" x14ac:dyDescent="0.25">
      <c r="A5462">
        <v>5461</v>
      </c>
      <c r="B5462" t="s">
        <v>2754</v>
      </c>
      <c r="C5462" t="s">
        <v>763</v>
      </c>
      <c r="D5462" t="str">
        <f t="shared" si="170"/>
        <v>Dengler Howard</v>
      </c>
      <c r="E5462" t="s">
        <v>22</v>
      </c>
      <c r="F5462" t="s">
        <v>38</v>
      </c>
      <c r="G5462" t="s">
        <v>611</v>
      </c>
      <c r="H5462" t="s">
        <v>612</v>
      </c>
      <c r="I5462" t="s">
        <v>38</v>
      </c>
      <c r="J5462" t="s">
        <v>19</v>
      </c>
      <c r="K5462" t="str">
        <f>INDEX(Table6[Column1],MATCH(L5462,Table6[Column2]))</f>
        <v>Adults</v>
      </c>
      <c r="L5462">
        <v>41.155218140000002</v>
      </c>
      <c r="M5462" t="str">
        <f>VLOOKUP(L5462,Table1[],2)</f>
        <v>40 - 49</v>
      </c>
      <c r="N5462" t="str">
        <f>INDEX(Table7[Column1],MATCH(O5462,Table7[Column2]))</f>
        <v>Learning Stage</v>
      </c>
      <c r="O5462">
        <v>5.6842614520000003</v>
      </c>
      <c r="P5462" t="str">
        <f>VLOOKUP(O5462,Table13[],2)</f>
        <v>1 - 5</v>
      </c>
      <c r="Q5462" t="str">
        <f>INDEX(Table8[Column1],MATCH(R5462,Table8[Column2]))</f>
        <v>Habitual</v>
      </c>
      <c r="R5462">
        <v>86.455362140000005</v>
      </c>
      <c r="S5462">
        <f t="shared" si="171"/>
        <v>3.6023067558333337</v>
      </c>
      <c r="T5462" t="s">
        <v>19</v>
      </c>
    </row>
    <row r="5463" spans="1:20" x14ac:dyDescent="0.25">
      <c r="A5463">
        <v>5462</v>
      </c>
      <c r="B5463" t="s">
        <v>4404</v>
      </c>
      <c r="C5463" t="s">
        <v>3092</v>
      </c>
      <c r="D5463" t="str">
        <f t="shared" si="170"/>
        <v>Bare Sandy</v>
      </c>
      <c r="E5463" t="s">
        <v>15</v>
      </c>
      <c r="F5463" t="s">
        <v>186</v>
      </c>
      <c r="G5463" t="s">
        <v>1060</v>
      </c>
      <c r="H5463" t="s">
        <v>1061</v>
      </c>
      <c r="I5463" t="s">
        <v>186</v>
      </c>
      <c r="J5463" t="s">
        <v>19</v>
      </c>
      <c r="K5463" t="str">
        <f>INDEX(Table6[Column1],MATCH(L5463,Table6[Column2]))</f>
        <v>Teenagers</v>
      </c>
      <c r="L5463">
        <v>18.296356790000001</v>
      </c>
      <c r="M5463" t="e">
        <f>VLOOKUP(L5463,Table1[],2)</f>
        <v>#N/A</v>
      </c>
      <c r="N5463" t="str">
        <f>INDEX(Table7[Column1],MATCH(O5463,Table7[Column2]))</f>
        <v>Fitting in Stage</v>
      </c>
      <c r="O5463">
        <v>6.9473744069999999</v>
      </c>
      <c r="P5463" t="str">
        <f>VLOOKUP(O5463,Table13[],2)</f>
        <v>6 - 10</v>
      </c>
      <c r="Q5463" t="str">
        <f>INDEX(Table8[Column1],MATCH(R5463,Table8[Column2]))</f>
        <v>Scheduled</v>
      </c>
      <c r="R5463">
        <v>0</v>
      </c>
      <c r="S5463">
        <f t="shared" si="171"/>
        <v>0</v>
      </c>
      <c r="T5463" t="s">
        <v>19</v>
      </c>
    </row>
    <row r="5464" spans="1:20" x14ac:dyDescent="0.25">
      <c r="A5464">
        <v>5463</v>
      </c>
      <c r="B5464" t="s">
        <v>47</v>
      </c>
      <c r="C5464" t="s">
        <v>144</v>
      </c>
      <c r="D5464" t="str">
        <f t="shared" si="170"/>
        <v>Smith David</v>
      </c>
      <c r="E5464" t="s">
        <v>22</v>
      </c>
      <c r="F5464" t="s">
        <v>38</v>
      </c>
      <c r="G5464" t="s">
        <v>611</v>
      </c>
      <c r="H5464" t="s">
        <v>612</v>
      </c>
      <c r="I5464" t="s">
        <v>38</v>
      </c>
      <c r="J5464" t="s">
        <v>19</v>
      </c>
      <c r="K5464" t="str">
        <f>INDEX(Table6[Column1],MATCH(L5464,Table6[Column2]))</f>
        <v>Elders</v>
      </c>
      <c r="L5464">
        <v>52.984502249999998</v>
      </c>
      <c r="M5464" t="str">
        <f>VLOOKUP(L5464,Table1[],2)</f>
        <v>50 - 59</v>
      </c>
      <c r="N5464" t="str">
        <f>INDEX(Table7[Column1],MATCH(O5464,Table7[Column2]))</f>
        <v>Fitting in Stage</v>
      </c>
      <c r="O5464">
        <v>6.3894850659999998</v>
      </c>
      <c r="P5464" t="str">
        <f>VLOOKUP(O5464,Table13[],2)</f>
        <v>6 - 10</v>
      </c>
      <c r="Q5464" t="str">
        <f>INDEX(Table8[Column1],MATCH(R5464,Table8[Column2]))</f>
        <v>Habitual</v>
      </c>
      <c r="R5464">
        <v>87.222350840000004</v>
      </c>
      <c r="S5464">
        <f t="shared" si="171"/>
        <v>3.6342646183333334</v>
      </c>
      <c r="T5464" t="s">
        <v>19</v>
      </c>
    </row>
    <row r="5465" spans="1:20" x14ac:dyDescent="0.25">
      <c r="A5465">
        <v>5464</v>
      </c>
      <c r="B5465" t="s">
        <v>2121</v>
      </c>
      <c r="C5465" t="s">
        <v>326</v>
      </c>
      <c r="D5465" t="str">
        <f t="shared" si="170"/>
        <v>Brooks Arthur</v>
      </c>
      <c r="E5465" t="s">
        <v>22</v>
      </c>
      <c r="F5465" t="s">
        <v>1327</v>
      </c>
      <c r="G5465" t="s">
        <v>17</v>
      </c>
      <c r="H5465" t="s">
        <v>18</v>
      </c>
      <c r="I5465" t="s">
        <v>169</v>
      </c>
      <c r="J5465" t="s">
        <v>19</v>
      </c>
      <c r="K5465" t="str">
        <f>INDEX(Table6[Column1],MATCH(L5465,Table6[Column2]))</f>
        <v>Elders</v>
      </c>
      <c r="L5465">
        <v>51.14507321</v>
      </c>
      <c r="M5465" t="str">
        <f>VLOOKUP(L5465,Table1[],2)</f>
        <v>50 - 59</v>
      </c>
      <c r="N5465" t="str">
        <f>INDEX(Table7[Column1],MATCH(O5465,Table7[Column2]))</f>
        <v>Learning Stage</v>
      </c>
      <c r="O5465">
        <v>4.3500993750000001</v>
      </c>
      <c r="P5465" t="str">
        <f>VLOOKUP(O5465,Table13[],2)</f>
        <v>1 - 5</v>
      </c>
      <c r="Q5465" t="str">
        <f>INDEX(Table8[Column1],MATCH(R5465,Table8[Column2]))</f>
        <v>Habitual</v>
      </c>
      <c r="R5465">
        <v>95.665346920000005</v>
      </c>
      <c r="S5465">
        <f t="shared" si="171"/>
        <v>3.986056121666667</v>
      </c>
      <c r="T5465" t="s">
        <v>19</v>
      </c>
    </row>
    <row r="5466" spans="1:20" x14ac:dyDescent="0.25">
      <c r="A5466">
        <v>5465</v>
      </c>
      <c r="B5466" t="s">
        <v>4405</v>
      </c>
      <c r="C5466" t="s">
        <v>2278</v>
      </c>
      <c r="D5466" t="str">
        <f t="shared" si="170"/>
        <v>Mireles Chad</v>
      </c>
      <c r="E5466" t="s">
        <v>22</v>
      </c>
      <c r="F5466" t="s">
        <v>38</v>
      </c>
      <c r="G5466" t="s">
        <v>611</v>
      </c>
      <c r="H5466" t="s">
        <v>612</v>
      </c>
      <c r="I5466" t="s">
        <v>38</v>
      </c>
      <c r="J5466" t="s">
        <v>19</v>
      </c>
      <c r="K5466" t="str">
        <f>INDEX(Table6[Column1],MATCH(L5466,Table6[Column2]))</f>
        <v>Youth</v>
      </c>
      <c r="L5466">
        <v>25.414051260000001</v>
      </c>
      <c r="M5466" t="str">
        <f>VLOOKUP(L5466,Table1[],2)</f>
        <v>20 - 29</v>
      </c>
      <c r="N5466" t="str">
        <f>INDEX(Table7[Column1],MATCH(O5466,Table7[Column2]))</f>
        <v>Learning Stage</v>
      </c>
      <c r="O5466">
        <v>2.783568839</v>
      </c>
      <c r="P5466" t="str">
        <f>VLOOKUP(O5466,Table13[],2)</f>
        <v>1 - 5</v>
      </c>
      <c r="Q5466" t="str">
        <f>INDEX(Table8[Column1],MATCH(R5466,Table8[Column2]))</f>
        <v>Scheduled</v>
      </c>
      <c r="R5466">
        <v>0</v>
      </c>
      <c r="S5466">
        <f t="shared" si="171"/>
        <v>0</v>
      </c>
      <c r="T5466" t="s">
        <v>19</v>
      </c>
    </row>
    <row r="5467" spans="1:20" x14ac:dyDescent="0.25">
      <c r="A5467">
        <v>5466</v>
      </c>
      <c r="B5467" t="s">
        <v>4406</v>
      </c>
      <c r="C5467" t="s">
        <v>245</v>
      </c>
      <c r="D5467" t="str">
        <f t="shared" si="170"/>
        <v>Schuetz Mary</v>
      </c>
      <c r="E5467" t="s">
        <v>15</v>
      </c>
      <c r="F5467" t="s">
        <v>87</v>
      </c>
      <c r="G5467" t="s">
        <v>17</v>
      </c>
      <c r="H5467" t="s">
        <v>18</v>
      </c>
      <c r="I5467" t="s">
        <v>87</v>
      </c>
      <c r="J5467" t="s">
        <v>19</v>
      </c>
      <c r="K5467" t="str">
        <f>INDEX(Table6[Column1],MATCH(L5467,Table6[Column2]))</f>
        <v>Youth</v>
      </c>
      <c r="L5467">
        <v>20.924800650000002</v>
      </c>
      <c r="M5467" t="str">
        <f>VLOOKUP(L5467,Table1[],2)</f>
        <v>20 - 29</v>
      </c>
      <c r="N5467" t="str">
        <f>INDEX(Table7[Column1],MATCH(O5467,Table7[Column2]))</f>
        <v>Fitting in Stage</v>
      </c>
      <c r="O5467">
        <v>7.2137131070000002</v>
      </c>
      <c r="P5467" t="str">
        <f>VLOOKUP(O5467,Table13[],2)</f>
        <v>6 - 10</v>
      </c>
      <c r="Q5467" t="str">
        <f>INDEX(Table8[Column1],MATCH(R5467,Table8[Column2]))</f>
        <v>Scheduled</v>
      </c>
      <c r="R5467">
        <v>0</v>
      </c>
      <c r="S5467">
        <f t="shared" si="171"/>
        <v>0</v>
      </c>
      <c r="T5467" t="s">
        <v>19</v>
      </c>
    </row>
    <row r="5468" spans="1:20" x14ac:dyDescent="0.25">
      <c r="A5468">
        <v>5467</v>
      </c>
      <c r="B5468" t="s">
        <v>4407</v>
      </c>
      <c r="C5468" t="s">
        <v>1073</v>
      </c>
      <c r="D5468" t="str">
        <f t="shared" si="170"/>
        <v>Burgess Long</v>
      </c>
      <c r="E5468" t="s">
        <v>22</v>
      </c>
      <c r="F5468" t="s">
        <v>38</v>
      </c>
      <c r="G5468" t="s">
        <v>611</v>
      </c>
      <c r="H5468" t="s">
        <v>612</v>
      </c>
      <c r="I5468" t="s">
        <v>38</v>
      </c>
      <c r="J5468" t="s">
        <v>19</v>
      </c>
      <c r="K5468" t="str">
        <f>INDEX(Table6[Column1],MATCH(L5468,Table6[Column2]))</f>
        <v>Youth</v>
      </c>
      <c r="L5468">
        <v>24.430133479999999</v>
      </c>
      <c r="M5468" t="str">
        <f>VLOOKUP(L5468,Table1[],2)</f>
        <v>20 - 29</v>
      </c>
      <c r="N5468" t="str">
        <f>INDEX(Table7[Column1],MATCH(O5468,Table7[Column2]))</f>
        <v>Learning Stage</v>
      </c>
      <c r="O5468">
        <v>3.5502258119999999</v>
      </c>
      <c r="P5468" t="str">
        <f>VLOOKUP(O5468,Table13[],2)</f>
        <v>1 - 5</v>
      </c>
      <c r="Q5468" t="str">
        <f>INDEX(Table8[Column1],MATCH(R5468,Table8[Column2]))</f>
        <v>Scheduled</v>
      </c>
      <c r="R5468">
        <v>0</v>
      </c>
      <c r="S5468">
        <f t="shared" si="171"/>
        <v>0</v>
      </c>
      <c r="T5468" t="s">
        <v>19</v>
      </c>
    </row>
    <row r="5469" spans="1:20" x14ac:dyDescent="0.25">
      <c r="A5469">
        <v>5468</v>
      </c>
      <c r="B5469" t="s">
        <v>17</v>
      </c>
      <c r="C5469" t="s">
        <v>149</v>
      </c>
      <c r="D5469" t="str">
        <f t="shared" si="170"/>
        <v>Baker Charles</v>
      </c>
      <c r="E5469" t="s">
        <v>22</v>
      </c>
      <c r="F5469" t="s">
        <v>16</v>
      </c>
      <c r="G5469" t="s">
        <v>820</v>
      </c>
      <c r="H5469" t="s">
        <v>821</v>
      </c>
      <c r="I5469" t="s">
        <v>16</v>
      </c>
      <c r="J5469" t="s">
        <v>19</v>
      </c>
      <c r="K5469" t="str">
        <f>INDEX(Table6[Column1],MATCH(L5469,Table6[Column2]))</f>
        <v>Adults</v>
      </c>
      <c r="L5469">
        <v>44.053960859999997</v>
      </c>
      <c r="M5469" t="str">
        <f>VLOOKUP(L5469,Table1[],2)</f>
        <v>40 - 49</v>
      </c>
      <c r="N5469" t="str">
        <f>INDEX(Table7[Column1],MATCH(O5469,Table7[Column2]))</f>
        <v>Learning Stage</v>
      </c>
      <c r="O5469">
        <v>4.6547453809999997</v>
      </c>
      <c r="P5469" t="str">
        <f>VLOOKUP(O5469,Table13[],2)</f>
        <v>1 - 5</v>
      </c>
      <c r="Q5469" t="str">
        <f>INDEX(Table8[Column1],MATCH(R5469,Table8[Column2]))</f>
        <v>Maintained</v>
      </c>
      <c r="R5469">
        <v>65.629823549999998</v>
      </c>
      <c r="S5469">
        <f t="shared" si="171"/>
        <v>2.7345759812499999</v>
      </c>
      <c r="T5469" t="s">
        <v>19</v>
      </c>
    </row>
    <row r="5470" spans="1:20" x14ac:dyDescent="0.25">
      <c r="A5470">
        <v>5469</v>
      </c>
      <c r="B5470" t="s">
        <v>4408</v>
      </c>
      <c r="C5470" t="s">
        <v>1414</v>
      </c>
      <c r="D5470" t="str">
        <f t="shared" si="170"/>
        <v>Kouba Ora</v>
      </c>
      <c r="E5470" t="s">
        <v>15</v>
      </c>
      <c r="F5470" t="s">
        <v>16</v>
      </c>
      <c r="G5470" t="s">
        <v>820</v>
      </c>
      <c r="H5470" t="s">
        <v>821</v>
      </c>
      <c r="I5470" t="s">
        <v>16</v>
      </c>
      <c r="J5470" t="s">
        <v>19</v>
      </c>
      <c r="K5470" t="str">
        <f>INDEX(Table6[Column1],MATCH(L5470,Table6[Column2]))</f>
        <v>Young Adults</v>
      </c>
      <c r="L5470">
        <v>39.58276996</v>
      </c>
      <c r="M5470" t="str">
        <f>VLOOKUP(L5470,Table1[],2)</f>
        <v>30 - 39</v>
      </c>
      <c r="N5470" t="str">
        <f>INDEX(Table7[Column1],MATCH(O5470,Table7[Column2]))</f>
        <v>Learning Stage</v>
      </c>
      <c r="O5470">
        <v>5.5690866410000002</v>
      </c>
      <c r="P5470" t="str">
        <f>VLOOKUP(O5470,Table13[],2)</f>
        <v>1 - 5</v>
      </c>
      <c r="Q5470" t="str">
        <f>INDEX(Table8[Column1],MATCH(R5470,Table8[Column2]))</f>
        <v>Maintained</v>
      </c>
      <c r="R5470">
        <v>53.72390068</v>
      </c>
      <c r="S5470">
        <f t="shared" si="171"/>
        <v>2.2384958616666664</v>
      </c>
      <c r="T5470" t="s">
        <v>19</v>
      </c>
    </row>
    <row r="5471" spans="1:20" x14ac:dyDescent="0.25">
      <c r="A5471">
        <v>5470</v>
      </c>
      <c r="B5471" t="s">
        <v>4409</v>
      </c>
      <c r="C5471" t="s">
        <v>3730</v>
      </c>
      <c r="D5471" t="str">
        <f t="shared" si="170"/>
        <v>Leff Pat</v>
      </c>
      <c r="E5471" t="s">
        <v>15</v>
      </c>
      <c r="F5471" t="s">
        <v>520</v>
      </c>
      <c r="G5471" t="s">
        <v>17</v>
      </c>
      <c r="H5471" t="s">
        <v>18</v>
      </c>
      <c r="I5471" t="s">
        <v>54</v>
      </c>
      <c r="J5471" t="s">
        <v>19</v>
      </c>
      <c r="K5471" t="str">
        <f>INDEX(Table6[Column1],MATCH(L5471,Table6[Column2]))</f>
        <v>Young Adults</v>
      </c>
      <c r="L5471">
        <v>36.65213018</v>
      </c>
      <c r="M5471" t="str">
        <f>VLOOKUP(L5471,Table1[],2)</f>
        <v>30 - 39</v>
      </c>
      <c r="N5471" t="str">
        <f>INDEX(Table7[Column1],MATCH(O5471,Table7[Column2]))</f>
        <v>Learning Stage</v>
      </c>
      <c r="O5471">
        <v>3.8772960570000001</v>
      </c>
      <c r="P5471" t="str">
        <f>VLOOKUP(O5471,Table13[],2)</f>
        <v>1 - 5</v>
      </c>
      <c r="Q5471" t="str">
        <f>INDEX(Table8[Column1],MATCH(R5471,Table8[Column2]))</f>
        <v>Scheduled</v>
      </c>
      <c r="R5471">
        <v>35.228325390000002</v>
      </c>
      <c r="S5471">
        <f t="shared" si="171"/>
        <v>1.4678468912500002</v>
      </c>
      <c r="T5471" t="s">
        <v>19</v>
      </c>
    </row>
    <row r="5472" spans="1:20" x14ac:dyDescent="0.25">
      <c r="A5472">
        <v>5471</v>
      </c>
      <c r="B5472" t="s">
        <v>1493</v>
      </c>
      <c r="C5472" t="s">
        <v>786</v>
      </c>
      <c r="D5472" t="str">
        <f t="shared" si="170"/>
        <v>Morin Kent</v>
      </c>
      <c r="E5472" t="s">
        <v>22</v>
      </c>
      <c r="F5472" t="s">
        <v>485</v>
      </c>
      <c r="G5472" t="s">
        <v>820</v>
      </c>
      <c r="H5472" t="s">
        <v>821</v>
      </c>
      <c r="I5472" t="s">
        <v>24</v>
      </c>
      <c r="J5472" t="s">
        <v>19</v>
      </c>
      <c r="K5472" t="str">
        <f>INDEX(Table6[Column1],MATCH(L5472,Table6[Column2]))</f>
        <v>Young Adults</v>
      </c>
      <c r="L5472">
        <v>31.831590129999999</v>
      </c>
      <c r="M5472" t="str">
        <f>VLOOKUP(L5472,Table1[],2)</f>
        <v>30 - 39</v>
      </c>
      <c r="N5472" t="str">
        <f>INDEX(Table7[Column1],MATCH(O5472,Table7[Column2]))</f>
        <v>Learning Stage</v>
      </c>
      <c r="O5472">
        <v>3.648193955</v>
      </c>
      <c r="P5472" t="str">
        <f>VLOOKUP(O5472,Table13[],2)</f>
        <v>1 - 5</v>
      </c>
      <c r="Q5472" t="str">
        <f>INDEX(Table8[Column1],MATCH(R5472,Table8[Column2]))</f>
        <v>Scheduled</v>
      </c>
      <c r="R5472">
        <v>14.302497669999999</v>
      </c>
      <c r="S5472">
        <f t="shared" si="171"/>
        <v>0.59593740291666664</v>
      </c>
      <c r="T5472" t="s">
        <v>19</v>
      </c>
    </row>
    <row r="5473" spans="1:20" x14ac:dyDescent="0.25">
      <c r="A5473">
        <v>5472</v>
      </c>
      <c r="B5473" t="s">
        <v>877</v>
      </c>
      <c r="C5473" t="s">
        <v>1975</v>
      </c>
      <c r="D5473" t="str">
        <f t="shared" si="170"/>
        <v>Henry Lillian</v>
      </c>
      <c r="E5473" t="s">
        <v>15</v>
      </c>
      <c r="F5473" t="s">
        <v>121</v>
      </c>
      <c r="G5473" t="s">
        <v>2305</v>
      </c>
      <c r="H5473" t="s">
        <v>1826</v>
      </c>
      <c r="I5473" t="s">
        <v>121</v>
      </c>
      <c r="J5473" t="s">
        <v>19</v>
      </c>
      <c r="K5473" t="str">
        <f>INDEX(Table6[Column1],MATCH(L5473,Table6[Column2]))</f>
        <v>Adults</v>
      </c>
      <c r="L5473">
        <v>44.413425740000001</v>
      </c>
      <c r="M5473" t="str">
        <f>VLOOKUP(L5473,Table1[],2)</f>
        <v>40 - 49</v>
      </c>
      <c r="N5473" t="str">
        <f>INDEX(Table7[Column1],MATCH(O5473,Table7[Column2]))</f>
        <v>Learning Stage</v>
      </c>
      <c r="O5473">
        <v>3.3524301009999999</v>
      </c>
      <c r="P5473" t="str">
        <f>VLOOKUP(O5473,Table13[],2)</f>
        <v>1 - 5</v>
      </c>
      <c r="Q5473" t="str">
        <f>INDEX(Table8[Column1],MATCH(R5473,Table8[Column2]))</f>
        <v>Habitual</v>
      </c>
      <c r="R5473">
        <v>112.24145</v>
      </c>
      <c r="S5473">
        <f t="shared" si="171"/>
        <v>4.6767270833333336</v>
      </c>
      <c r="T5473" t="s">
        <v>19</v>
      </c>
    </row>
    <row r="5474" spans="1:20" x14ac:dyDescent="0.25">
      <c r="A5474">
        <v>5473</v>
      </c>
      <c r="B5474" t="s">
        <v>4410</v>
      </c>
      <c r="C5474" t="s">
        <v>552</v>
      </c>
      <c r="D5474" t="str">
        <f t="shared" si="170"/>
        <v>Gouin Louis</v>
      </c>
      <c r="E5474" t="s">
        <v>22</v>
      </c>
      <c r="F5474" t="s">
        <v>27</v>
      </c>
      <c r="G5474" t="s">
        <v>17</v>
      </c>
      <c r="H5474" t="s">
        <v>18</v>
      </c>
      <c r="I5474" t="s">
        <v>27</v>
      </c>
      <c r="J5474" t="s">
        <v>19</v>
      </c>
      <c r="K5474" t="str">
        <f>INDEX(Table6[Column1],MATCH(L5474,Table6[Column2]))</f>
        <v>Young Adults</v>
      </c>
      <c r="L5474">
        <v>34.410561039999997</v>
      </c>
      <c r="M5474" t="str">
        <f>VLOOKUP(L5474,Table1[],2)</f>
        <v>30 - 39</v>
      </c>
      <c r="N5474" t="str">
        <f>INDEX(Table7[Column1],MATCH(O5474,Table7[Column2]))</f>
        <v>Learning Stage</v>
      </c>
      <c r="O5474">
        <v>5.8827373239999998</v>
      </c>
      <c r="P5474" t="str">
        <f>VLOOKUP(O5474,Table13[],2)</f>
        <v>1 - 5</v>
      </c>
      <c r="Q5474" t="str">
        <f>INDEX(Table8[Column1],MATCH(R5474,Table8[Column2]))</f>
        <v>Scheduled</v>
      </c>
      <c r="R5474">
        <v>18.61685271</v>
      </c>
      <c r="S5474">
        <f t="shared" si="171"/>
        <v>0.77570219625000003</v>
      </c>
      <c r="T5474" t="s">
        <v>19</v>
      </c>
    </row>
    <row r="5475" spans="1:20" x14ac:dyDescent="0.25">
      <c r="A5475">
        <v>5474</v>
      </c>
      <c r="B5475" t="s">
        <v>2195</v>
      </c>
      <c r="C5475" t="s">
        <v>1042</v>
      </c>
      <c r="D5475" t="str">
        <f t="shared" si="170"/>
        <v>Rowe Ruth</v>
      </c>
      <c r="E5475" t="s">
        <v>15</v>
      </c>
      <c r="F5475" t="s">
        <v>38</v>
      </c>
      <c r="G5475" t="s">
        <v>611</v>
      </c>
      <c r="H5475" t="s">
        <v>612</v>
      </c>
      <c r="I5475" t="s">
        <v>38</v>
      </c>
      <c r="J5475" t="s">
        <v>19</v>
      </c>
      <c r="K5475" t="str">
        <f>INDEX(Table6[Column1],MATCH(L5475,Table6[Column2]))</f>
        <v>Young Adults</v>
      </c>
      <c r="L5475">
        <v>38.464520640000003</v>
      </c>
      <c r="M5475" t="str">
        <f>VLOOKUP(L5475,Table1[],2)</f>
        <v>30 - 39</v>
      </c>
      <c r="N5475" t="str">
        <f>INDEX(Table7[Column1],MATCH(O5475,Table7[Column2]))</f>
        <v>Learning Stage</v>
      </c>
      <c r="O5475">
        <v>4.593707212</v>
      </c>
      <c r="P5475" t="str">
        <f>VLOOKUP(O5475,Table13[],2)</f>
        <v>1 - 5</v>
      </c>
      <c r="Q5475" t="str">
        <f>INDEX(Table8[Column1],MATCH(R5475,Table8[Column2]))</f>
        <v>Scheduled</v>
      </c>
      <c r="R5475">
        <v>22.457830560000001</v>
      </c>
      <c r="S5475">
        <f t="shared" si="171"/>
        <v>0.93574294000000013</v>
      </c>
      <c r="T5475" t="s">
        <v>19</v>
      </c>
    </row>
    <row r="5476" spans="1:20" x14ac:dyDescent="0.25">
      <c r="A5476">
        <v>5475</v>
      </c>
      <c r="B5476" t="s">
        <v>4411</v>
      </c>
      <c r="C5476" t="s">
        <v>492</v>
      </c>
      <c r="D5476" t="str">
        <f t="shared" si="170"/>
        <v>Perdomo Raymond</v>
      </c>
      <c r="E5476" t="s">
        <v>22</v>
      </c>
      <c r="F5476" t="s">
        <v>2468</v>
      </c>
      <c r="G5476" t="s">
        <v>17</v>
      </c>
      <c r="H5476" t="s">
        <v>18</v>
      </c>
      <c r="I5476" t="s">
        <v>277</v>
      </c>
      <c r="J5476" t="s">
        <v>19</v>
      </c>
      <c r="K5476" t="str">
        <f>INDEX(Table6[Column1],MATCH(L5476,Table6[Column2]))</f>
        <v>Elders</v>
      </c>
      <c r="L5476">
        <v>50.94098881</v>
      </c>
      <c r="M5476" t="str">
        <f>VLOOKUP(L5476,Table1[],2)</f>
        <v>50 - 59</v>
      </c>
      <c r="N5476" t="str">
        <f>INDEX(Table7[Column1],MATCH(O5476,Table7[Column2]))</f>
        <v>Learning Stage</v>
      </c>
      <c r="O5476">
        <v>4.7491958099999998</v>
      </c>
      <c r="P5476" t="str">
        <f>VLOOKUP(O5476,Table13[],2)</f>
        <v>1 - 5</v>
      </c>
      <c r="Q5476" t="str">
        <f>INDEX(Table8[Column1],MATCH(R5476,Table8[Column2]))</f>
        <v>Habitual</v>
      </c>
      <c r="R5476">
        <v>85.252201290000002</v>
      </c>
      <c r="S5476">
        <f t="shared" si="171"/>
        <v>3.5521750537500001</v>
      </c>
      <c r="T5476" t="s">
        <v>19</v>
      </c>
    </row>
    <row r="5477" spans="1:20" x14ac:dyDescent="0.25">
      <c r="A5477">
        <v>5476</v>
      </c>
      <c r="B5477" t="s">
        <v>3968</v>
      </c>
      <c r="C5477" t="s">
        <v>1100</v>
      </c>
      <c r="D5477" t="str">
        <f t="shared" si="170"/>
        <v>Bullock Lula</v>
      </c>
      <c r="E5477" t="s">
        <v>15</v>
      </c>
      <c r="F5477" t="s">
        <v>38</v>
      </c>
      <c r="G5477" t="s">
        <v>611</v>
      </c>
      <c r="H5477" t="s">
        <v>612</v>
      </c>
      <c r="I5477" t="s">
        <v>38</v>
      </c>
      <c r="J5477" t="s">
        <v>19</v>
      </c>
      <c r="K5477" t="str">
        <f>INDEX(Table6[Column1],MATCH(L5477,Table6[Column2]))</f>
        <v>Youth</v>
      </c>
      <c r="L5477">
        <v>28.233816740000002</v>
      </c>
      <c r="M5477" t="str">
        <f>VLOOKUP(L5477,Table1[],2)</f>
        <v>20 - 29</v>
      </c>
      <c r="N5477" t="str">
        <f>INDEX(Table7[Column1],MATCH(O5477,Table7[Column2]))</f>
        <v>Learning Stage</v>
      </c>
      <c r="O5477">
        <v>4.7716493099999999</v>
      </c>
      <c r="P5477" t="str">
        <f>VLOOKUP(O5477,Table13[],2)</f>
        <v>1 - 5</v>
      </c>
      <c r="Q5477" t="str">
        <f>INDEX(Table8[Column1],MATCH(R5477,Table8[Column2]))</f>
        <v>Scheduled</v>
      </c>
      <c r="R5477">
        <v>0</v>
      </c>
      <c r="S5477">
        <f t="shared" si="171"/>
        <v>0</v>
      </c>
      <c r="T5477" t="s">
        <v>19</v>
      </c>
    </row>
    <row r="5478" spans="1:20" x14ac:dyDescent="0.25">
      <c r="A5478">
        <v>5477</v>
      </c>
      <c r="B5478" t="s">
        <v>321</v>
      </c>
      <c r="C5478" t="s">
        <v>1163</v>
      </c>
      <c r="D5478" t="str">
        <f t="shared" si="170"/>
        <v>Cook Irving</v>
      </c>
      <c r="E5478" t="s">
        <v>22</v>
      </c>
      <c r="F5478" t="s">
        <v>304</v>
      </c>
      <c r="G5478" t="s">
        <v>820</v>
      </c>
      <c r="H5478" t="s">
        <v>821</v>
      </c>
      <c r="I5478" t="s">
        <v>304</v>
      </c>
      <c r="J5478" t="s">
        <v>19</v>
      </c>
      <c r="K5478" t="str">
        <f>INDEX(Table6[Column1],MATCH(L5478,Table6[Column2]))</f>
        <v>Adults</v>
      </c>
      <c r="L5478">
        <v>42.210026599999999</v>
      </c>
      <c r="M5478" t="str">
        <f>VLOOKUP(L5478,Table1[],2)</f>
        <v>40 - 49</v>
      </c>
      <c r="N5478" t="str">
        <f>INDEX(Table7[Column1],MATCH(O5478,Table7[Column2]))</f>
        <v>Learning Stage</v>
      </c>
      <c r="O5478">
        <v>3.44863038</v>
      </c>
      <c r="P5478" t="str">
        <f>VLOOKUP(O5478,Table13[],2)</f>
        <v>1 - 5</v>
      </c>
      <c r="Q5478" t="str">
        <f>INDEX(Table8[Column1],MATCH(R5478,Table8[Column2]))</f>
        <v>Maintained</v>
      </c>
      <c r="R5478">
        <v>55.370436570000003</v>
      </c>
      <c r="S5478">
        <f t="shared" si="171"/>
        <v>2.3071015237500001</v>
      </c>
      <c r="T5478" t="s">
        <v>19</v>
      </c>
    </row>
    <row r="5479" spans="1:20" x14ac:dyDescent="0.25">
      <c r="A5479">
        <v>5478</v>
      </c>
      <c r="B5479" t="s">
        <v>4412</v>
      </c>
      <c r="C5479" t="s">
        <v>4413</v>
      </c>
      <c r="D5479" t="str">
        <f t="shared" si="170"/>
        <v>Hathcock Reuben</v>
      </c>
      <c r="E5479" t="s">
        <v>22</v>
      </c>
      <c r="F5479" t="s">
        <v>235</v>
      </c>
      <c r="G5479" t="s">
        <v>2305</v>
      </c>
      <c r="H5479" t="s">
        <v>1826</v>
      </c>
      <c r="I5479" t="s">
        <v>235</v>
      </c>
      <c r="J5479" t="s">
        <v>19</v>
      </c>
      <c r="K5479" t="str">
        <f>INDEX(Table6[Column1],MATCH(L5479,Table6[Column2]))</f>
        <v>Elders</v>
      </c>
      <c r="L5479">
        <v>54.69056424</v>
      </c>
      <c r="M5479" t="str">
        <f>VLOOKUP(L5479,Table1[],2)</f>
        <v>50 - 59</v>
      </c>
      <c r="N5479" t="str">
        <f>INDEX(Table7[Column1],MATCH(O5479,Table7[Column2]))</f>
        <v>Learning Stage</v>
      </c>
      <c r="O5479">
        <v>4.8011078899999999</v>
      </c>
      <c r="P5479" t="str">
        <f>VLOOKUP(O5479,Table13[],2)</f>
        <v>1 - 5</v>
      </c>
      <c r="Q5479" t="str">
        <f>INDEX(Table8[Column1],MATCH(R5479,Table8[Column2]))</f>
        <v>Maintained</v>
      </c>
      <c r="R5479">
        <v>64.286349680000001</v>
      </c>
      <c r="S5479">
        <f t="shared" si="171"/>
        <v>2.6785979033333334</v>
      </c>
      <c r="T5479" t="s">
        <v>19</v>
      </c>
    </row>
    <row r="5480" spans="1:20" x14ac:dyDescent="0.25">
      <c r="A5480">
        <v>5479</v>
      </c>
      <c r="B5480" t="s">
        <v>4414</v>
      </c>
      <c r="C5480" t="s">
        <v>4415</v>
      </c>
      <c r="D5480" t="str">
        <f t="shared" si="170"/>
        <v>Dickey Angelique</v>
      </c>
      <c r="E5480" t="s">
        <v>15</v>
      </c>
      <c r="F5480" t="s">
        <v>33</v>
      </c>
      <c r="G5480" t="s">
        <v>17</v>
      </c>
      <c r="H5480" t="s">
        <v>18</v>
      </c>
      <c r="I5480" t="s">
        <v>33</v>
      </c>
      <c r="J5480" t="s">
        <v>19</v>
      </c>
      <c r="K5480" t="str">
        <f>INDEX(Table6[Column1],MATCH(L5480,Table6[Column2]))</f>
        <v>Adults</v>
      </c>
      <c r="L5480">
        <v>43.711771249999998</v>
      </c>
      <c r="M5480" t="str">
        <f>VLOOKUP(L5480,Table1[],2)</f>
        <v>40 - 49</v>
      </c>
      <c r="N5480" t="str">
        <f>INDEX(Table7[Column1],MATCH(O5480,Table7[Column2]))</f>
        <v>Learning Stage</v>
      </c>
      <c r="O5480">
        <v>4.4280196969999999</v>
      </c>
      <c r="P5480" t="str">
        <f>VLOOKUP(O5480,Table13[],2)</f>
        <v>1 - 5</v>
      </c>
      <c r="Q5480" t="str">
        <f>INDEX(Table8[Column1],MATCH(R5480,Table8[Column2]))</f>
        <v>Scheduled</v>
      </c>
      <c r="R5480">
        <v>0</v>
      </c>
      <c r="S5480">
        <f t="shared" si="171"/>
        <v>0</v>
      </c>
      <c r="T5480" t="s">
        <v>19</v>
      </c>
    </row>
    <row r="5481" spans="1:20" x14ac:dyDescent="0.25">
      <c r="A5481">
        <v>5480</v>
      </c>
      <c r="B5481" t="s">
        <v>4416</v>
      </c>
      <c r="C5481" t="s">
        <v>241</v>
      </c>
      <c r="D5481" t="str">
        <f t="shared" si="170"/>
        <v>Seaberg Jessica</v>
      </c>
      <c r="E5481" t="s">
        <v>15</v>
      </c>
      <c r="F5481" t="s">
        <v>315</v>
      </c>
      <c r="G5481" t="s">
        <v>17</v>
      </c>
      <c r="H5481" t="s">
        <v>18</v>
      </c>
      <c r="I5481" t="s">
        <v>262</v>
      </c>
      <c r="J5481" t="s">
        <v>19</v>
      </c>
      <c r="K5481" t="str">
        <f>INDEX(Table6[Column1],MATCH(L5481,Table6[Column2]))</f>
        <v>Teenagers</v>
      </c>
      <c r="L5481">
        <v>16.844216360000001</v>
      </c>
      <c r="M5481" t="e">
        <f>VLOOKUP(L5481,Table1[],2)</f>
        <v>#N/A</v>
      </c>
      <c r="N5481" t="str">
        <f>INDEX(Table7[Column1],MATCH(O5481,Table7[Column2]))</f>
        <v>Learning Stage</v>
      </c>
      <c r="O5481">
        <v>4.7741050500000002</v>
      </c>
      <c r="P5481" t="str">
        <f>VLOOKUP(O5481,Table13[],2)</f>
        <v>1 - 5</v>
      </c>
      <c r="Q5481" t="str">
        <f>INDEX(Table8[Column1],MATCH(R5481,Table8[Column2]))</f>
        <v>Scheduled</v>
      </c>
      <c r="R5481">
        <v>0</v>
      </c>
      <c r="S5481">
        <f t="shared" si="171"/>
        <v>0</v>
      </c>
      <c r="T5481" t="s">
        <v>19</v>
      </c>
    </row>
    <row r="5482" spans="1:20" x14ac:dyDescent="0.25">
      <c r="A5482">
        <v>5481</v>
      </c>
      <c r="B5482" t="s">
        <v>723</v>
      </c>
      <c r="C5482" t="s">
        <v>4075</v>
      </c>
      <c r="D5482" t="str">
        <f t="shared" si="170"/>
        <v>Garcia Augustine</v>
      </c>
      <c r="E5482" t="s">
        <v>22</v>
      </c>
      <c r="F5482" t="s">
        <v>38</v>
      </c>
      <c r="G5482" t="s">
        <v>611</v>
      </c>
      <c r="H5482" t="s">
        <v>612</v>
      </c>
      <c r="I5482" t="s">
        <v>38</v>
      </c>
      <c r="J5482" t="s">
        <v>19</v>
      </c>
      <c r="K5482" t="str">
        <f>INDEX(Table6[Column1],MATCH(L5482,Table6[Column2]))</f>
        <v>Elders</v>
      </c>
      <c r="L5482">
        <v>54.858246639999997</v>
      </c>
      <c r="M5482" t="str">
        <f>VLOOKUP(L5482,Table1[],2)</f>
        <v>50 - 59</v>
      </c>
      <c r="N5482" t="str">
        <f>INDEX(Table7[Column1],MATCH(O5482,Table7[Column2]))</f>
        <v>Learning Stage</v>
      </c>
      <c r="O5482">
        <v>4.2717539609999999</v>
      </c>
      <c r="P5482" t="str">
        <f>VLOOKUP(O5482,Table13[],2)</f>
        <v>1 - 5</v>
      </c>
      <c r="Q5482" t="str">
        <f>INDEX(Table8[Column1],MATCH(R5482,Table8[Column2]))</f>
        <v>Excused</v>
      </c>
      <c r="R5482">
        <v>151.15489249999999</v>
      </c>
      <c r="S5482">
        <f t="shared" si="171"/>
        <v>6.2981205208333337</v>
      </c>
      <c r="T5482" t="s">
        <v>19</v>
      </c>
    </row>
    <row r="5483" spans="1:20" x14ac:dyDescent="0.25">
      <c r="A5483">
        <v>5482</v>
      </c>
      <c r="B5483" t="s">
        <v>2222</v>
      </c>
      <c r="C5483" t="s">
        <v>1290</v>
      </c>
      <c r="D5483" t="str">
        <f t="shared" si="170"/>
        <v>Cabrales Peter</v>
      </c>
      <c r="E5483" t="s">
        <v>22</v>
      </c>
      <c r="F5483" t="s">
        <v>277</v>
      </c>
      <c r="G5483" t="s">
        <v>17</v>
      </c>
      <c r="H5483" t="s">
        <v>18</v>
      </c>
      <c r="I5483" t="s">
        <v>277</v>
      </c>
      <c r="J5483" t="s">
        <v>19</v>
      </c>
      <c r="K5483" t="str">
        <f>INDEX(Table6[Column1],MATCH(L5483,Table6[Column2]))</f>
        <v>Adults</v>
      </c>
      <c r="L5483">
        <v>47.542268489999998</v>
      </c>
      <c r="M5483" t="str">
        <f>VLOOKUP(L5483,Table1[],2)</f>
        <v>40 - 49</v>
      </c>
      <c r="N5483" t="str">
        <f>INDEX(Table7[Column1],MATCH(O5483,Table7[Column2]))</f>
        <v>Learning Stage</v>
      </c>
      <c r="O5483">
        <v>4.9870735650000002</v>
      </c>
      <c r="P5483" t="str">
        <f>VLOOKUP(O5483,Table13[],2)</f>
        <v>1 - 5</v>
      </c>
      <c r="Q5483" t="str">
        <f>INDEX(Table8[Column1],MATCH(R5483,Table8[Column2]))</f>
        <v>Habitual</v>
      </c>
      <c r="R5483">
        <v>86.948606549999994</v>
      </c>
      <c r="S5483">
        <f t="shared" si="171"/>
        <v>3.6228586062499999</v>
      </c>
      <c r="T5483" t="s">
        <v>19</v>
      </c>
    </row>
    <row r="5484" spans="1:20" x14ac:dyDescent="0.25">
      <c r="A5484">
        <v>5483</v>
      </c>
      <c r="B5484" t="s">
        <v>4417</v>
      </c>
      <c r="C5484" t="s">
        <v>149</v>
      </c>
      <c r="D5484" t="str">
        <f t="shared" si="170"/>
        <v>McCane Charles</v>
      </c>
      <c r="E5484" t="s">
        <v>22</v>
      </c>
      <c r="F5484" t="s">
        <v>38</v>
      </c>
      <c r="G5484" t="s">
        <v>611</v>
      </c>
      <c r="H5484" t="s">
        <v>612</v>
      </c>
      <c r="I5484" t="s">
        <v>38</v>
      </c>
      <c r="J5484" t="s">
        <v>19</v>
      </c>
      <c r="K5484" t="str">
        <f>INDEX(Table6[Column1],MATCH(L5484,Table6[Column2]))</f>
        <v>Adults</v>
      </c>
      <c r="L5484">
        <v>44.203715469999999</v>
      </c>
      <c r="M5484" t="str">
        <f>VLOOKUP(L5484,Table1[],2)</f>
        <v>40 - 49</v>
      </c>
      <c r="N5484" t="str">
        <f>INDEX(Table7[Column1],MATCH(O5484,Table7[Column2]))</f>
        <v>Learning Stage</v>
      </c>
      <c r="O5484">
        <v>4.536146574</v>
      </c>
      <c r="P5484" t="str">
        <f>VLOOKUP(O5484,Table13[],2)</f>
        <v>1 - 5</v>
      </c>
      <c r="Q5484" t="str">
        <f>INDEX(Table8[Column1],MATCH(R5484,Table8[Column2]))</f>
        <v>Habitual</v>
      </c>
      <c r="R5484">
        <v>82.675311359999995</v>
      </c>
      <c r="S5484">
        <f t="shared" si="171"/>
        <v>3.4448046400000001</v>
      </c>
      <c r="T5484" t="s">
        <v>19</v>
      </c>
    </row>
    <row r="5485" spans="1:20" x14ac:dyDescent="0.25">
      <c r="A5485">
        <v>5484</v>
      </c>
      <c r="B5485" t="s">
        <v>92</v>
      </c>
      <c r="C5485" t="s">
        <v>4418</v>
      </c>
      <c r="D5485" t="str">
        <f t="shared" si="170"/>
        <v>Nguyen Giuseppe</v>
      </c>
      <c r="E5485" t="s">
        <v>22</v>
      </c>
      <c r="F5485" t="s">
        <v>832</v>
      </c>
      <c r="G5485" t="s">
        <v>820</v>
      </c>
      <c r="H5485" t="s">
        <v>821</v>
      </c>
      <c r="I5485" t="s">
        <v>24</v>
      </c>
      <c r="J5485" t="s">
        <v>19</v>
      </c>
      <c r="K5485" t="str">
        <f>INDEX(Table6[Column1],MATCH(L5485,Table6[Column2]))</f>
        <v>Seniors</v>
      </c>
      <c r="L5485">
        <v>60.037569550000001</v>
      </c>
      <c r="M5485" t="str">
        <f>VLOOKUP(L5485,Table1[],2)</f>
        <v>60 and Above</v>
      </c>
      <c r="N5485" t="str">
        <f>INDEX(Table7[Column1],MATCH(O5485,Table7[Column2]))</f>
        <v>Fitting in Stage</v>
      </c>
      <c r="O5485">
        <v>6.8123451609999996</v>
      </c>
      <c r="P5485" t="str">
        <f>VLOOKUP(O5485,Table13[],2)</f>
        <v>6 - 10</v>
      </c>
      <c r="Q5485" t="str">
        <f>INDEX(Table8[Column1],MATCH(R5485,Table8[Column2]))</f>
        <v>Habitual</v>
      </c>
      <c r="R5485">
        <v>118.09365680000001</v>
      </c>
      <c r="S5485">
        <f t="shared" si="171"/>
        <v>4.9205690333333338</v>
      </c>
      <c r="T5485" t="s">
        <v>19</v>
      </c>
    </row>
    <row r="5486" spans="1:20" x14ac:dyDescent="0.25">
      <c r="A5486">
        <v>5485</v>
      </c>
      <c r="B5486" t="s">
        <v>444</v>
      </c>
      <c r="C5486" t="s">
        <v>396</v>
      </c>
      <c r="D5486" t="str">
        <f t="shared" si="170"/>
        <v>Moore Sarah</v>
      </c>
      <c r="E5486" t="s">
        <v>15</v>
      </c>
      <c r="F5486" t="s">
        <v>1460</v>
      </c>
      <c r="G5486" t="s">
        <v>17</v>
      </c>
      <c r="H5486" t="s">
        <v>18</v>
      </c>
      <c r="I5486" t="s">
        <v>54</v>
      </c>
      <c r="J5486" t="s">
        <v>19</v>
      </c>
      <c r="K5486" t="str">
        <f>INDEX(Table6[Column1],MATCH(L5486,Table6[Column2]))</f>
        <v>Adults</v>
      </c>
      <c r="L5486">
        <v>40.73772391</v>
      </c>
      <c r="M5486" t="str">
        <f>VLOOKUP(L5486,Table1[],2)</f>
        <v>40 - 49</v>
      </c>
      <c r="N5486" t="str">
        <f>INDEX(Table7[Column1],MATCH(O5486,Table7[Column2]))</f>
        <v>Fitting in Stage</v>
      </c>
      <c r="O5486">
        <v>6.5451816459999996</v>
      </c>
      <c r="P5486" t="str">
        <f>VLOOKUP(O5486,Table13[],2)</f>
        <v>6 - 10</v>
      </c>
      <c r="Q5486" t="str">
        <f>INDEX(Table8[Column1],MATCH(R5486,Table8[Column2]))</f>
        <v>Maintained</v>
      </c>
      <c r="R5486">
        <v>47.348098589999999</v>
      </c>
      <c r="S5486">
        <f t="shared" si="171"/>
        <v>1.97283744125</v>
      </c>
      <c r="T5486" t="s">
        <v>19</v>
      </c>
    </row>
    <row r="5487" spans="1:20" x14ac:dyDescent="0.25">
      <c r="A5487">
        <v>5486</v>
      </c>
      <c r="B5487" t="s">
        <v>2357</v>
      </c>
      <c r="C5487" t="s">
        <v>48</v>
      </c>
      <c r="D5487" t="str">
        <f t="shared" si="170"/>
        <v>Colon Jerry</v>
      </c>
      <c r="E5487" t="s">
        <v>22</v>
      </c>
      <c r="F5487" t="s">
        <v>27</v>
      </c>
      <c r="G5487" t="s">
        <v>17</v>
      </c>
      <c r="H5487" t="s">
        <v>18</v>
      </c>
      <c r="I5487" t="s">
        <v>27</v>
      </c>
      <c r="J5487" t="s">
        <v>19</v>
      </c>
      <c r="K5487" t="str">
        <f>INDEX(Table6[Column1],MATCH(L5487,Table6[Column2]))</f>
        <v>Elders</v>
      </c>
      <c r="L5487">
        <v>54.653195949999997</v>
      </c>
      <c r="M5487" t="str">
        <f>VLOOKUP(L5487,Table1[],2)</f>
        <v>50 - 59</v>
      </c>
      <c r="N5487" t="str">
        <f>INDEX(Table7[Column1],MATCH(O5487,Table7[Column2]))</f>
        <v>Learning Stage</v>
      </c>
      <c r="O5487">
        <v>4.9313972579999996</v>
      </c>
      <c r="P5487" t="str">
        <f>VLOOKUP(O5487,Table13[],2)</f>
        <v>1 - 5</v>
      </c>
      <c r="Q5487" t="str">
        <f>INDEX(Table8[Column1],MATCH(R5487,Table8[Column2]))</f>
        <v>Habitual</v>
      </c>
      <c r="R5487">
        <v>109.9603735</v>
      </c>
      <c r="S5487">
        <f t="shared" si="171"/>
        <v>4.5816822291666668</v>
      </c>
      <c r="T5487" t="s">
        <v>19</v>
      </c>
    </row>
    <row r="5488" spans="1:20" x14ac:dyDescent="0.25">
      <c r="A5488">
        <v>5487</v>
      </c>
      <c r="B5488" t="s">
        <v>3968</v>
      </c>
      <c r="C5488" t="s">
        <v>4419</v>
      </c>
      <c r="D5488" t="str">
        <f t="shared" si="170"/>
        <v>Bullock Blaine</v>
      </c>
      <c r="E5488" t="s">
        <v>22</v>
      </c>
      <c r="F5488" t="s">
        <v>33</v>
      </c>
      <c r="G5488" t="s">
        <v>17</v>
      </c>
      <c r="H5488" t="s">
        <v>18</v>
      </c>
      <c r="I5488" t="s">
        <v>33</v>
      </c>
      <c r="J5488" t="s">
        <v>19</v>
      </c>
      <c r="K5488" t="str">
        <f>INDEX(Table6[Column1],MATCH(L5488,Table6[Column2]))</f>
        <v>Elders</v>
      </c>
      <c r="L5488">
        <v>52.141017380000001</v>
      </c>
      <c r="M5488" t="str">
        <f>VLOOKUP(L5488,Table1[],2)</f>
        <v>50 - 59</v>
      </c>
      <c r="N5488" t="str">
        <f>INDEX(Table7[Column1],MATCH(O5488,Table7[Column2]))</f>
        <v>Fitting in Stage</v>
      </c>
      <c r="O5488">
        <v>6.4372067529999999</v>
      </c>
      <c r="P5488" t="str">
        <f>VLOOKUP(O5488,Table13[],2)</f>
        <v>6 - 10</v>
      </c>
      <c r="Q5488" t="str">
        <f>INDEX(Table8[Column1],MATCH(R5488,Table8[Column2]))</f>
        <v>Habitual</v>
      </c>
      <c r="R5488">
        <v>91.158672210000006</v>
      </c>
      <c r="S5488">
        <f t="shared" si="171"/>
        <v>3.7982780087500005</v>
      </c>
      <c r="T5488" t="s">
        <v>19</v>
      </c>
    </row>
    <row r="5489" spans="1:20" x14ac:dyDescent="0.25">
      <c r="A5489">
        <v>5488</v>
      </c>
      <c r="B5489" t="s">
        <v>723</v>
      </c>
      <c r="C5489" t="s">
        <v>1013</v>
      </c>
      <c r="D5489" t="str">
        <f t="shared" si="170"/>
        <v>Garcia Maurice</v>
      </c>
      <c r="E5489" t="s">
        <v>22</v>
      </c>
      <c r="F5489" t="s">
        <v>407</v>
      </c>
      <c r="G5489" t="s">
        <v>820</v>
      </c>
      <c r="H5489" t="s">
        <v>821</v>
      </c>
      <c r="I5489" t="s">
        <v>407</v>
      </c>
      <c r="J5489" t="s">
        <v>19</v>
      </c>
      <c r="K5489" t="str">
        <f>INDEX(Table6[Column1],MATCH(L5489,Table6[Column2]))</f>
        <v>Seniors</v>
      </c>
      <c r="L5489">
        <v>63.41597075</v>
      </c>
      <c r="M5489" t="str">
        <f>VLOOKUP(L5489,Table1[],2)</f>
        <v>60 and Above</v>
      </c>
      <c r="N5489" t="str">
        <f>INDEX(Table7[Column1],MATCH(O5489,Table7[Column2]))</f>
        <v>Learning Stage</v>
      </c>
      <c r="O5489">
        <v>3.5021065409999999</v>
      </c>
      <c r="P5489" t="str">
        <f>VLOOKUP(O5489,Table13[],2)</f>
        <v>1 - 5</v>
      </c>
      <c r="Q5489" t="str">
        <f>INDEX(Table8[Column1],MATCH(R5489,Table8[Column2]))</f>
        <v>Excused</v>
      </c>
      <c r="R5489">
        <v>147.53184329999999</v>
      </c>
      <c r="S5489">
        <f t="shared" si="171"/>
        <v>6.1471601374999993</v>
      </c>
      <c r="T5489" t="s">
        <v>19</v>
      </c>
    </row>
    <row r="5490" spans="1:20" x14ac:dyDescent="0.25">
      <c r="A5490">
        <v>5489</v>
      </c>
      <c r="B5490" t="s">
        <v>4420</v>
      </c>
      <c r="C5490" t="s">
        <v>314</v>
      </c>
      <c r="D5490" t="str">
        <f t="shared" si="170"/>
        <v>Suh Brian</v>
      </c>
      <c r="E5490" t="s">
        <v>22</v>
      </c>
      <c r="F5490" t="s">
        <v>106</v>
      </c>
      <c r="G5490" t="s">
        <v>2305</v>
      </c>
      <c r="H5490" t="s">
        <v>1826</v>
      </c>
      <c r="I5490" t="s">
        <v>107</v>
      </c>
      <c r="J5490" t="s">
        <v>19</v>
      </c>
      <c r="K5490" t="str">
        <f>INDEX(Table6[Column1],MATCH(L5490,Table6[Column2]))</f>
        <v>Elders</v>
      </c>
      <c r="L5490">
        <v>52.298217270000002</v>
      </c>
      <c r="M5490" t="str">
        <f>VLOOKUP(L5490,Table1[],2)</f>
        <v>50 - 59</v>
      </c>
      <c r="N5490" t="str">
        <f>INDEX(Table7[Column1],MATCH(O5490,Table7[Column2]))</f>
        <v>Learning Stage</v>
      </c>
      <c r="O5490">
        <v>0.78273796500000004</v>
      </c>
      <c r="P5490" t="e">
        <f>VLOOKUP(O5490,Table13[],2)</f>
        <v>#N/A</v>
      </c>
      <c r="Q5490" t="str">
        <f>INDEX(Table8[Column1],MATCH(R5490,Table8[Column2]))</f>
        <v>Maintained</v>
      </c>
      <c r="R5490">
        <v>58.237754500000001</v>
      </c>
      <c r="S5490">
        <f t="shared" si="171"/>
        <v>2.4265731041666667</v>
      </c>
      <c r="T5490" t="s">
        <v>19</v>
      </c>
    </row>
    <row r="5491" spans="1:20" x14ac:dyDescent="0.25">
      <c r="A5491">
        <v>5490</v>
      </c>
      <c r="B5491" t="s">
        <v>1425</v>
      </c>
      <c r="C5491" t="s">
        <v>445</v>
      </c>
      <c r="D5491" t="str">
        <f t="shared" si="170"/>
        <v>Evans Philip</v>
      </c>
      <c r="E5491" t="s">
        <v>22</v>
      </c>
      <c r="F5491" t="s">
        <v>38</v>
      </c>
      <c r="G5491" t="s">
        <v>611</v>
      </c>
      <c r="H5491" t="s">
        <v>612</v>
      </c>
      <c r="I5491" t="s">
        <v>38</v>
      </c>
      <c r="J5491" t="s">
        <v>19</v>
      </c>
      <c r="K5491" t="str">
        <f>INDEX(Table6[Column1],MATCH(L5491,Table6[Column2]))</f>
        <v>Young Adults</v>
      </c>
      <c r="L5491">
        <v>39.452045409999997</v>
      </c>
      <c r="M5491" t="str">
        <f>VLOOKUP(L5491,Table1[],2)</f>
        <v>30 - 39</v>
      </c>
      <c r="N5491" t="str">
        <f>INDEX(Table7[Column1],MATCH(O5491,Table7[Column2]))</f>
        <v>Fitting in Stage</v>
      </c>
      <c r="O5491">
        <v>6.8190638110000004</v>
      </c>
      <c r="P5491" t="str">
        <f>VLOOKUP(O5491,Table13[],2)</f>
        <v>6 - 10</v>
      </c>
      <c r="Q5491" t="str">
        <f>INDEX(Table8[Column1],MATCH(R5491,Table8[Column2]))</f>
        <v>Maintained</v>
      </c>
      <c r="R5491">
        <v>43.17119057</v>
      </c>
      <c r="S5491">
        <f t="shared" si="171"/>
        <v>1.7987996070833334</v>
      </c>
      <c r="T5491" t="s">
        <v>19</v>
      </c>
    </row>
    <row r="5492" spans="1:20" x14ac:dyDescent="0.25">
      <c r="A5492">
        <v>5491</v>
      </c>
      <c r="B5492" t="s">
        <v>4421</v>
      </c>
      <c r="C5492" t="s">
        <v>4422</v>
      </c>
      <c r="D5492" t="str">
        <f t="shared" si="170"/>
        <v>German Reda</v>
      </c>
      <c r="E5492" t="s">
        <v>15</v>
      </c>
      <c r="F5492" t="s">
        <v>3541</v>
      </c>
      <c r="G5492" t="s">
        <v>17</v>
      </c>
      <c r="H5492" t="s">
        <v>18</v>
      </c>
      <c r="I5492" t="s">
        <v>107</v>
      </c>
      <c r="J5492" t="s">
        <v>19</v>
      </c>
      <c r="K5492" t="str">
        <f>INDEX(Table6[Column1],MATCH(L5492,Table6[Column2]))</f>
        <v>Elders</v>
      </c>
      <c r="L5492">
        <v>54.203548779999998</v>
      </c>
      <c r="M5492" t="str">
        <f>VLOOKUP(L5492,Table1[],2)</f>
        <v>50 - 59</v>
      </c>
      <c r="N5492" t="str">
        <f>INDEX(Table7[Column1],MATCH(O5492,Table7[Column2]))</f>
        <v>Fitting in Stage</v>
      </c>
      <c r="O5492">
        <v>6.2326408549999996</v>
      </c>
      <c r="P5492" t="str">
        <f>VLOOKUP(O5492,Table13[],2)</f>
        <v>6 - 10</v>
      </c>
      <c r="Q5492" t="str">
        <f>INDEX(Table8[Column1],MATCH(R5492,Table8[Column2]))</f>
        <v>Maintained</v>
      </c>
      <c r="R5492">
        <v>74.471340769999998</v>
      </c>
      <c r="S5492">
        <f t="shared" si="171"/>
        <v>3.1029725320833332</v>
      </c>
      <c r="T5492" t="s">
        <v>19</v>
      </c>
    </row>
    <row r="5493" spans="1:20" x14ac:dyDescent="0.25">
      <c r="A5493">
        <v>5492</v>
      </c>
      <c r="B5493" t="s">
        <v>267</v>
      </c>
      <c r="C5493" t="s">
        <v>761</v>
      </c>
      <c r="D5493" t="str">
        <f t="shared" si="170"/>
        <v>Johnson Sonya</v>
      </c>
      <c r="E5493" t="s">
        <v>15</v>
      </c>
      <c r="F5493" t="s">
        <v>100</v>
      </c>
      <c r="G5493" t="s">
        <v>820</v>
      </c>
      <c r="H5493" t="s">
        <v>821</v>
      </c>
      <c r="I5493" t="s">
        <v>101</v>
      </c>
      <c r="J5493" t="s">
        <v>19</v>
      </c>
      <c r="K5493" t="str">
        <f>INDEX(Table6[Column1],MATCH(L5493,Table6[Column2]))</f>
        <v>Youth</v>
      </c>
      <c r="L5493">
        <v>28.58559399</v>
      </c>
      <c r="M5493" t="str">
        <f>VLOOKUP(L5493,Table1[],2)</f>
        <v>20 - 29</v>
      </c>
      <c r="N5493" t="str">
        <f>INDEX(Table7[Column1],MATCH(O5493,Table7[Column2]))</f>
        <v>Learning Stage</v>
      </c>
      <c r="O5493">
        <v>1.1119487139999999</v>
      </c>
      <c r="P5493" t="str">
        <f>VLOOKUP(O5493,Table13[],2)</f>
        <v>1 - 5</v>
      </c>
      <c r="Q5493" t="str">
        <f>INDEX(Table8[Column1],MATCH(R5493,Table8[Column2]))</f>
        <v>Scheduled</v>
      </c>
      <c r="R5493">
        <v>21.198950580000002</v>
      </c>
      <c r="S5493">
        <f t="shared" si="171"/>
        <v>0.88328960750000007</v>
      </c>
      <c r="T5493" t="s">
        <v>19</v>
      </c>
    </row>
    <row r="5494" spans="1:20" x14ac:dyDescent="0.25">
      <c r="A5494">
        <v>5493</v>
      </c>
      <c r="B5494" t="s">
        <v>4423</v>
      </c>
      <c r="C5494" t="s">
        <v>617</v>
      </c>
      <c r="D5494" t="str">
        <f t="shared" si="170"/>
        <v>Luong Diane</v>
      </c>
      <c r="E5494" t="s">
        <v>15</v>
      </c>
      <c r="F5494" t="s">
        <v>127</v>
      </c>
      <c r="G5494" t="s">
        <v>17</v>
      </c>
      <c r="H5494" t="s">
        <v>18</v>
      </c>
      <c r="I5494" t="s">
        <v>127</v>
      </c>
      <c r="J5494" t="s">
        <v>19</v>
      </c>
      <c r="K5494" t="str">
        <f>INDEX(Table6[Column1],MATCH(L5494,Table6[Column2]))</f>
        <v>Young Adults</v>
      </c>
      <c r="L5494">
        <v>39.736785759999997</v>
      </c>
      <c r="M5494" t="str">
        <f>VLOOKUP(L5494,Table1[],2)</f>
        <v>30 - 39</v>
      </c>
      <c r="N5494" t="str">
        <f>INDEX(Table7[Column1],MATCH(O5494,Table7[Column2]))</f>
        <v>Learning Stage</v>
      </c>
      <c r="O5494">
        <v>3.3060708700000001</v>
      </c>
      <c r="P5494" t="str">
        <f>VLOOKUP(O5494,Table13[],2)</f>
        <v>1 - 5</v>
      </c>
      <c r="Q5494" t="str">
        <f>INDEX(Table8[Column1],MATCH(R5494,Table8[Column2]))</f>
        <v>Scheduled</v>
      </c>
      <c r="R5494">
        <v>32.50864121</v>
      </c>
      <c r="S5494">
        <f t="shared" si="171"/>
        <v>1.3545267170833333</v>
      </c>
      <c r="T5494" t="s">
        <v>19</v>
      </c>
    </row>
    <row r="5495" spans="1:20" x14ac:dyDescent="0.25">
      <c r="A5495">
        <v>5494</v>
      </c>
      <c r="B5495" t="s">
        <v>2485</v>
      </c>
      <c r="C5495" t="s">
        <v>71</v>
      </c>
      <c r="D5495" t="str">
        <f t="shared" si="170"/>
        <v>Perry Jan</v>
      </c>
      <c r="E5495" t="s">
        <v>15</v>
      </c>
      <c r="F5495" t="s">
        <v>134</v>
      </c>
      <c r="G5495" t="s">
        <v>17</v>
      </c>
      <c r="H5495" t="s">
        <v>18</v>
      </c>
      <c r="I5495" t="s">
        <v>134</v>
      </c>
      <c r="J5495" t="s">
        <v>19</v>
      </c>
      <c r="K5495" t="str">
        <f>INDEX(Table6[Column1],MATCH(L5495,Table6[Column2]))</f>
        <v>Elders</v>
      </c>
      <c r="L5495">
        <v>52.904038640000003</v>
      </c>
      <c r="M5495" t="str">
        <f>VLOOKUP(L5495,Table1[],2)</f>
        <v>50 - 59</v>
      </c>
      <c r="N5495" t="str">
        <f>INDEX(Table7[Column1],MATCH(O5495,Table7[Column2]))</f>
        <v>Learning Stage</v>
      </c>
      <c r="O5495">
        <v>5.8264581509999998</v>
      </c>
      <c r="P5495" t="str">
        <f>VLOOKUP(O5495,Table13[],2)</f>
        <v>1 - 5</v>
      </c>
      <c r="Q5495" t="str">
        <f>INDEX(Table8[Column1],MATCH(R5495,Table8[Column2]))</f>
        <v>Habitual</v>
      </c>
      <c r="R5495">
        <v>101.35611830000001</v>
      </c>
      <c r="S5495">
        <f t="shared" si="171"/>
        <v>4.2231715958333336</v>
      </c>
      <c r="T5495" t="s">
        <v>19</v>
      </c>
    </row>
    <row r="5496" spans="1:20" x14ac:dyDescent="0.25">
      <c r="A5496">
        <v>5495</v>
      </c>
      <c r="B5496" t="s">
        <v>725</v>
      </c>
      <c r="C5496" t="s">
        <v>62</v>
      </c>
      <c r="D5496" t="str">
        <f t="shared" si="170"/>
        <v>Martinez Thomas</v>
      </c>
      <c r="E5496" t="s">
        <v>22</v>
      </c>
      <c r="F5496" t="s">
        <v>30</v>
      </c>
      <c r="G5496" t="s">
        <v>2305</v>
      </c>
      <c r="H5496" t="s">
        <v>1826</v>
      </c>
      <c r="I5496" t="s">
        <v>30</v>
      </c>
      <c r="J5496" t="s">
        <v>19</v>
      </c>
      <c r="K5496" t="str">
        <f>INDEX(Table6[Column1],MATCH(L5496,Table6[Column2]))</f>
        <v>Young Adults</v>
      </c>
      <c r="L5496">
        <v>34.213389650000003</v>
      </c>
      <c r="M5496" t="str">
        <f>VLOOKUP(L5496,Table1[],2)</f>
        <v>30 - 39</v>
      </c>
      <c r="N5496" t="str">
        <f>INDEX(Table7[Column1],MATCH(O5496,Table7[Column2]))</f>
        <v>Learning Stage</v>
      </c>
      <c r="O5496">
        <v>4.1687170379999996</v>
      </c>
      <c r="P5496" t="str">
        <f>VLOOKUP(O5496,Table13[],2)</f>
        <v>1 - 5</v>
      </c>
      <c r="Q5496" t="str">
        <f>INDEX(Table8[Column1],MATCH(R5496,Table8[Column2]))</f>
        <v>Scheduled</v>
      </c>
      <c r="R5496">
        <v>14.754682369999999</v>
      </c>
      <c r="S5496">
        <f t="shared" si="171"/>
        <v>0.61477843208333327</v>
      </c>
      <c r="T5496" t="s">
        <v>19</v>
      </c>
    </row>
    <row r="5497" spans="1:20" x14ac:dyDescent="0.25">
      <c r="A5497">
        <v>5496</v>
      </c>
      <c r="B5497" t="s">
        <v>1724</v>
      </c>
      <c r="C5497" t="s">
        <v>1198</v>
      </c>
      <c r="D5497" t="str">
        <f t="shared" si="170"/>
        <v>Curry Jamie</v>
      </c>
      <c r="E5497" t="s">
        <v>15</v>
      </c>
      <c r="F5497" t="s">
        <v>38</v>
      </c>
      <c r="G5497" t="s">
        <v>611</v>
      </c>
      <c r="H5497" t="s">
        <v>612</v>
      </c>
      <c r="I5497" t="s">
        <v>38</v>
      </c>
      <c r="J5497" t="s">
        <v>19</v>
      </c>
      <c r="K5497" t="str">
        <f>INDEX(Table6[Column1],MATCH(L5497,Table6[Column2]))</f>
        <v>Seniors</v>
      </c>
      <c r="L5497">
        <v>62.519654899999999</v>
      </c>
      <c r="M5497" t="str">
        <f>VLOOKUP(L5497,Table1[],2)</f>
        <v>60 and Above</v>
      </c>
      <c r="N5497" t="str">
        <f>INDEX(Table7[Column1],MATCH(O5497,Table7[Column2]))</f>
        <v>Learning Stage</v>
      </c>
      <c r="O5497">
        <v>5.669483391</v>
      </c>
      <c r="P5497" t="str">
        <f>VLOOKUP(O5497,Table13[],2)</f>
        <v>1 - 5</v>
      </c>
      <c r="Q5497" t="str">
        <f>INDEX(Table8[Column1],MATCH(R5497,Table8[Column2]))</f>
        <v>Violative</v>
      </c>
      <c r="R5497">
        <v>238.90981550000001</v>
      </c>
      <c r="S5497">
        <f t="shared" si="171"/>
        <v>9.9545756458333337</v>
      </c>
      <c r="T5497" t="s">
        <v>19</v>
      </c>
    </row>
    <row r="5498" spans="1:20" x14ac:dyDescent="0.25">
      <c r="A5498">
        <v>5497</v>
      </c>
      <c r="B5498" t="s">
        <v>4424</v>
      </c>
      <c r="C5498" t="s">
        <v>3242</v>
      </c>
      <c r="D5498" t="str">
        <f t="shared" si="170"/>
        <v>Oyler Jeanne</v>
      </c>
      <c r="E5498" t="s">
        <v>15</v>
      </c>
      <c r="F5498" t="s">
        <v>828</v>
      </c>
      <c r="G5498" t="s">
        <v>820</v>
      </c>
      <c r="H5498" t="s">
        <v>821</v>
      </c>
      <c r="I5498" t="s">
        <v>24</v>
      </c>
      <c r="J5498" t="s">
        <v>19</v>
      </c>
      <c r="K5498" t="str">
        <f>INDEX(Table6[Column1],MATCH(L5498,Table6[Column2]))</f>
        <v>Young Adults</v>
      </c>
      <c r="L5498">
        <v>38.923876810000003</v>
      </c>
      <c r="M5498" t="str">
        <f>VLOOKUP(L5498,Table1[],2)</f>
        <v>30 - 39</v>
      </c>
      <c r="N5498" t="str">
        <f>INDEX(Table7[Column1],MATCH(O5498,Table7[Column2]))</f>
        <v>Fitting in Stage</v>
      </c>
      <c r="O5498">
        <v>6.8702934769999997</v>
      </c>
      <c r="P5498" t="str">
        <f>VLOOKUP(O5498,Table13[],2)</f>
        <v>6 - 10</v>
      </c>
      <c r="Q5498" t="str">
        <f>INDEX(Table8[Column1],MATCH(R5498,Table8[Column2]))</f>
        <v>Maintained</v>
      </c>
      <c r="R5498">
        <v>52.303376460000003</v>
      </c>
      <c r="S5498">
        <f t="shared" si="171"/>
        <v>2.1793073525</v>
      </c>
      <c r="T5498" t="s">
        <v>19</v>
      </c>
    </row>
    <row r="5499" spans="1:20" x14ac:dyDescent="0.25">
      <c r="A5499">
        <v>5498</v>
      </c>
      <c r="B5499" t="s">
        <v>3721</v>
      </c>
      <c r="C5499" t="s">
        <v>50</v>
      </c>
      <c r="D5499" t="str">
        <f t="shared" si="170"/>
        <v>Brunner Robert</v>
      </c>
      <c r="E5499" t="s">
        <v>22</v>
      </c>
      <c r="F5499" t="s">
        <v>87</v>
      </c>
      <c r="G5499" t="s">
        <v>17</v>
      </c>
      <c r="H5499" t="s">
        <v>18</v>
      </c>
      <c r="I5499" t="s">
        <v>87</v>
      </c>
      <c r="J5499" t="s">
        <v>19</v>
      </c>
      <c r="K5499" t="str">
        <f>INDEX(Table6[Column1],MATCH(L5499,Table6[Column2]))</f>
        <v>Young Adults</v>
      </c>
      <c r="L5499">
        <v>34.735589789999999</v>
      </c>
      <c r="M5499" t="str">
        <f>VLOOKUP(L5499,Table1[],2)</f>
        <v>30 - 39</v>
      </c>
      <c r="N5499" t="str">
        <f>INDEX(Table7[Column1],MATCH(O5499,Table7[Column2]))</f>
        <v>Learning Stage</v>
      </c>
      <c r="O5499">
        <v>4.9572236820000004</v>
      </c>
      <c r="P5499" t="str">
        <f>VLOOKUP(O5499,Table13[],2)</f>
        <v>1 - 5</v>
      </c>
      <c r="Q5499" t="str">
        <f>INDEX(Table8[Column1],MATCH(R5499,Table8[Column2]))</f>
        <v>Scheduled</v>
      </c>
      <c r="R5499">
        <v>9.8174103180000003</v>
      </c>
      <c r="S5499">
        <f t="shared" si="171"/>
        <v>0.40905876325000001</v>
      </c>
      <c r="T5499" t="s">
        <v>19</v>
      </c>
    </row>
    <row r="5500" spans="1:20" x14ac:dyDescent="0.25">
      <c r="A5500">
        <v>5499</v>
      </c>
      <c r="B5500" t="s">
        <v>614</v>
      </c>
      <c r="C5500" t="s">
        <v>617</v>
      </c>
      <c r="D5500" t="str">
        <f t="shared" si="170"/>
        <v>Hull Diane</v>
      </c>
      <c r="E5500" t="s">
        <v>15</v>
      </c>
      <c r="F5500" t="s">
        <v>33</v>
      </c>
      <c r="G5500" t="s">
        <v>17</v>
      </c>
      <c r="H5500" t="s">
        <v>18</v>
      </c>
      <c r="I5500" t="s">
        <v>33</v>
      </c>
      <c r="J5500" t="s">
        <v>19</v>
      </c>
      <c r="K5500" t="str">
        <f>INDEX(Table6[Column1],MATCH(L5500,Table6[Column2]))</f>
        <v>Teenagers</v>
      </c>
      <c r="L5500">
        <v>17.816039870000001</v>
      </c>
      <c r="M5500" t="e">
        <f>VLOOKUP(L5500,Table1[],2)</f>
        <v>#N/A</v>
      </c>
      <c r="N5500" t="str">
        <f>INDEX(Table7[Column1],MATCH(O5500,Table7[Column2]))</f>
        <v>Learning Stage</v>
      </c>
      <c r="O5500">
        <v>1.657081757</v>
      </c>
      <c r="P5500" t="str">
        <f>VLOOKUP(O5500,Table13[],2)</f>
        <v>1 - 5</v>
      </c>
      <c r="Q5500" t="str">
        <f>INDEX(Table8[Column1],MATCH(R5500,Table8[Column2]))</f>
        <v>Scheduled</v>
      </c>
      <c r="R5500">
        <v>0</v>
      </c>
      <c r="S5500">
        <f t="shared" si="171"/>
        <v>0</v>
      </c>
      <c r="T5500" t="s">
        <v>19</v>
      </c>
    </row>
    <row r="5501" spans="1:20" x14ac:dyDescent="0.25">
      <c r="A5501">
        <v>5500</v>
      </c>
      <c r="B5501" t="s">
        <v>4425</v>
      </c>
      <c r="C5501" t="s">
        <v>4426</v>
      </c>
      <c r="D5501" t="str">
        <f t="shared" si="170"/>
        <v>Hutchinson Brooke</v>
      </c>
      <c r="E5501" t="s">
        <v>15</v>
      </c>
      <c r="F5501" t="s">
        <v>1097</v>
      </c>
      <c r="G5501" t="s">
        <v>17</v>
      </c>
      <c r="H5501" t="s">
        <v>18</v>
      </c>
      <c r="I5501" t="s">
        <v>107</v>
      </c>
      <c r="J5501" t="s">
        <v>19</v>
      </c>
      <c r="K5501" t="str">
        <f>INDEX(Table6[Column1],MATCH(L5501,Table6[Column2]))</f>
        <v>Elders</v>
      </c>
      <c r="L5501">
        <v>55.213480670000003</v>
      </c>
      <c r="M5501" t="str">
        <f>VLOOKUP(L5501,Table1[],2)</f>
        <v>50 - 59</v>
      </c>
      <c r="N5501" t="str">
        <f>INDEX(Table7[Column1],MATCH(O5501,Table7[Column2]))</f>
        <v>Learning Stage</v>
      </c>
      <c r="O5501">
        <v>3.733928235</v>
      </c>
      <c r="P5501" t="str">
        <f>VLOOKUP(O5501,Table13[],2)</f>
        <v>1 - 5</v>
      </c>
      <c r="Q5501" t="str">
        <f>INDEX(Table8[Column1],MATCH(R5501,Table8[Column2]))</f>
        <v>Excused</v>
      </c>
      <c r="R5501">
        <v>134.0346083</v>
      </c>
      <c r="S5501">
        <f t="shared" si="171"/>
        <v>5.5847753458333331</v>
      </c>
      <c r="T5501" t="s">
        <v>19</v>
      </c>
    </row>
    <row r="5502" spans="1:20" x14ac:dyDescent="0.25">
      <c r="A5502">
        <v>5501</v>
      </c>
      <c r="B5502" t="s">
        <v>2287</v>
      </c>
      <c r="C5502" t="s">
        <v>738</v>
      </c>
      <c r="D5502" t="str">
        <f t="shared" si="170"/>
        <v>Pruitt Megan</v>
      </c>
      <c r="E5502" t="s">
        <v>15</v>
      </c>
      <c r="F5502" t="s">
        <v>38</v>
      </c>
      <c r="G5502" t="s">
        <v>611</v>
      </c>
      <c r="H5502" t="s">
        <v>612</v>
      </c>
      <c r="I5502" t="s">
        <v>38</v>
      </c>
      <c r="J5502" t="s">
        <v>19</v>
      </c>
      <c r="K5502" t="str">
        <f>INDEX(Table6[Column1],MATCH(L5502,Table6[Column2]))</f>
        <v>Adults</v>
      </c>
      <c r="L5502">
        <v>47.397959870000001</v>
      </c>
      <c r="M5502" t="str">
        <f>VLOOKUP(L5502,Table1[],2)</f>
        <v>40 - 49</v>
      </c>
      <c r="N5502" t="str">
        <f>INDEX(Table7[Column1],MATCH(O5502,Table7[Column2]))</f>
        <v>Learning Stage</v>
      </c>
      <c r="O5502">
        <v>2.5238378749999999</v>
      </c>
      <c r="P5502" t="str">
        <f>VLOOKUP(O5502,Table13[],2)</f>
        <v>1 - 5</v>
      </c>
      <c r="Q5502" t="str">
        <f>INDEX(Table8[Column1],MATCH(R5502,Table8[Column2]))</f>
        <v>Excused</v>
      </c>
      <c r="R5502">
        <v>132.8359652</v>
      </c>
      <c r="S5502">
        <f t="shared" si="171"/>
        <v>5.5348318833333332</v>
      </c>
      <c r="T5502" t="s">
        <v>19</v>
      </c>
    </row>
    <row r="5503" spans="1:20" x14ac:dyDescent="0.25">
      <c r="A5503">
        <v>5502</v>
      </c>
      <c r="B5503" t="s">
        <v>840</v>
      </c>
      <c r="C5503" t="s">
        <v>406</v>
      </c>
      <c r="D5503" t="str">
        <f t="shared" si="170"/>
        <v>Sheffield Marvin</v>
      </c>
      <c r="E5503" t="s">
        <v>22</v>
      </c>
      <c r="F5503" t="s">
        <v>788</v>
      </c>
      <c r="G5503" t="s">
        <v>17</v>
      </c>
      <c r="H5503" t="s">
        <v>18</v>
      </c>
      <c r="I5503" t="s">
        <v>788</v>
      </c>
      <c r="J5503" t="s">
        <v>19</v>
      </c>
      <c r="K5503" t="str">
        <f>INDEX(Table6[Column1],MATCH(L5503,Table6[Column2]))</f>
        <v>Elders</v>
      </c>
      <c r="L5503">
        <v>55.868160549999999</v>
      </c>
      <c r="M5503" t="str">
        <f>VLOOKUP(L5503,Table1[],2)</f>
        <v>50 - 59</v>
      </c>
      <c r="N5503" t="str">
        <f>INDEX(Table7[Column1],MATCH(O5503,Table7[Column2]))</f>
        <v>Learning Stage</v>
      </c>
      <c r="O5503">
        <v>5.7064451780000001</v>
      </c>
      <c r="P5503" t="str">
        <f>VLOOKUP(O5503,Table13[],2)</f>
        <v>1 - 5</v>
      </c>
      <c r="Q5503" t="str">
        <f>INDEX(Table8[Column1],MATCH(R5503,Table8[Column2]))</f>
        <v>Excused</v>
      </c>
      <c r="R5503">
        <v>120.99735269999999</v>
      </c>
      <c r="S5503">
        <f t="shared" si="171"/>
        <v>5.0415563624999997</v>
      </c>
      <c r="T5503" t="s">
        <v>19</v>
      </c>
    </row>
    <row r="5504" spans="1:20" x14ac:dyDescent="0.25">
      <c r="A5504">
        <v>5503</v>
      </c>
      <c r="B5504" t="s">
        <v>4427</v>
      </c>
      <c r="C5504" t="s">
        <v>1105</v>
      </c>
      <c r="D5504" t="str">
        <f t="shared" si="170"/>
        <v>Colburn Mark</v>
      </c>
      <c r="E5504" t="s">
        <v>22</v>
      </c>
      <c r="F5504" t="s">
        <v>54</v>
      </c>
      <c r="G5504" t="s">
        <v>17</v>
      </c>
      <c r="H5504" t="s">
        <v>18</v>
      </c>
      <c r="I5504" t="s">
        <v>54</v>
      </c>
      <c r="J5504" t="s">
        <v>19</v>
      </c>
      <c r="K5504" t="str">
        <f>INDEX(Table6[Column1],MATCH(L5504,Table6[Column2]))</f>
        <v>Elders</v>
      </c>
      <c r="L5504">
        <v>52.243538819999998</v>
      </c>
      <c r="M5504" t="str">
        <f>VLOOKUP(L5504,Table1[],2)</f>
        <v>50 - 59</v>
      </c>
      <c r="N5504" t="str">
        <f>INDEX(Table7[Column1],MATCH(O5504,Table7[Column2]))</f>
        <v>Learning Stage</v>
      </c>
      <c r="O5504">
        <v>4.519587821</v>
      </c>
      <c r="P5504" t="str">
        <f>VLOOKUP(O5504,Table13[],2)</f>
        <v>1 - 5</v>
      </c>
      <c r="Q5504" t="str">
        <f>INDEX(Table8[Column1],MATCH(R5504,Table8[Column2]))</f>
        <v>Habitual</v>
      </c>
      <c r="R5504">
        <v>104.91663370000001</v>
      </c>
      <c r="S5504">
        <f t="shared" si="171"/>
        <v>4.3715264041666675</v>
      </c>
      <c r="T5504" t="s">
        <v>19</v>
      </c>
    </row>
    <row r="5505" spans="1:20" x14ac:dyDescent="0.25">
      <c r="A5505">
        <v>5504</v>
      </c>
      <c r="B5505" t="s">
        <v>3951</v>
      </c>
      <c r="C5505" t="s">
        <v>3730</v>
      </c>
      <c r="D5505" t="str">
        <f t="shared" si="170"/>
        <v>Finkle Pat</v>
      </c>
      <c r="E5505" t="s">
        <v>22</v>
      </c>
      <c r="F5505" t="s">
        <v>54</v>
      </c>
      <c r="G5505" t="s">
        <v>17</v>
      </c>
      <c r="H5505" t="s">
        <v>18</v>
      </c>
      <c r="I5505" t="s">
        <v>54</v>
      </c>
      <c r="J5505" t="s">
        <v>19</v>
      </c>
      <c r="K5505" t="str">
        <f>INDEX(Table6[Column1],MATCH(L5505,Table6[Column2]))</f>
        <v>Youth</v>
      </c>
      <c r="L5505">
        <v>26.213975059999999</v>
      </c>
      <c r="M5505" t="str">
        <f>VLOOKUP(L5505,Table1[],2)</f>
        <v>20 - 29</v>
      </c>
      <c r="N5505" t="str">
        <f>INDEX(Table7[Column1],MATCH(O5505,Table7[Column2]))</f>
        <v>Learning Stage</v>
      </c>
      <c r="O5505">
        <v>4.4632032519999996</v>
      </c>
      <c r="P5505" t="str">
        <f>VLOOKUP(O5505,Table13[],2)</f>
        <v>1 - 5</v>
      </c>
      <c r="Q5505" t="str">
        <f>INDEX(Table8[Column1],MATCH(R5505,Table8[Column2]))</f>
        <v>Scheduled</v>
      </c>
      <c r="R5505">
        <v>0</v>
      </c>
      <c r="S5505">
        <f t="shared" si="171"/>
        <v>0</v>
      </c>
      <c r="T5505" t="s">
        <v>19</v>
      </c>
    </row>
    <row r="5506" spans="1:20" x14ac:dyDescent="0.25">
      <c r="A5506">
        <v>5505</v>
      </c>
      <c r="B5506" t="s">
        <v>543</v>
      </c>
      <c r="C5506" t="s">
        <v>978</v>
      </c>
      <c r="D5506" t="str">
        <f t="shared" si="170"/>
        <v>Kelly Bobby</v>
      </c>
      <c r="E5506" t="s">
        <v>22</v>
      </c>
      <c r="F5506" t="s">
        <v>192</v>
      </c>
      <c r="G5506" t="s">
        <v>820</v>
      </c>
      <c r="H5506" t="s">
        <v>821</v>
      </c>
      <c r="I5506" t="s">
        <v>192</v>
      </c>
      <c r="J5506" t="s">
        <v>19</v>
      </c>
      <c r="K5506" t="str">
        <f>INDEX(Table6[Column1],MATCH(L5506,Table6[Column2]))</f>
        <v>Young Adults</v>
      </c>
      <c r="L5506">
        <v>39.300162610000001</v>
      </c>
      <c r="M5506" t="str">
        <f>VLOOKUP(L5506,Table1[],2)</f>
        <v>30 - 39</v>
      </c>
      <c r="N5506" t="str">
        <f>INDEX(Table7[Column1],MATCH(O5506,Table7[Column2]))</f>
        <v>Learning Stage</v>
      </c>
      <c r="O5506">
        <v>5.4477775179999997</v>
      </c>
      <c r="P5506" t="str">
        <f>VLOOKUP(O5506,Table13[],2)</f>
        <v>1 - 5</v>
      </c>
      <c r="Q5506" t="str">
        <f>INDEX(Table8[Column1],MATCH(R5506,Table8[Column2]))</f>
        <v>Habitual</v>
      </c>
      <c r="R5506">
        <v>85.369494079999996</v>
      </c>
      <c r="S5506">
        <f t="shared" si="171"/>
        <v>3.5570622533333327</v>
      </c>
      <c r="T5506" t="s">
        <v>19</v>
      </c>
    </row>
    <row r="5507" spans="1:20" x14ac:dyDescent="0.25">
      <c r="A5507">
        <v>5506</v>
      </c>
      <c r="B5507" t="s">
        <v>1291</v>
      </c>
      <c r="C5507" t="s">
        <v>245</v>
      </c>
      <c r="D5507" t="str">
        <f t="shared" ref="D5507:D5570" si="172">CONCATENATE(B5507, " ",C5507)</f>
        <v>Ramirez Mary</v>
      </c>
      <c r="E5507" t="s">
        <v>15</v>
      </c>
      <c r="F5507" t="s">
        <v>30</v>
      </c>
      <c r="G5507" t="s">
        <v>2305</v>
      </c>
      <c r="H5507" t="s">
        <v>1826</v>
      </c>
      <c r="I5507" t="s">
        <v>30</v>
      </c>
      <c r="J5507" t="s">
        <v>19</v>
      </c>
      <c r="K5507" t="str">
        <f>INDEX(Table6[Column1],MATCH(L5507,Table6[Column2]))</f>
        <v>Young Adults</v>
      </c>
      <c r="L5507">
        <v>30.64369465</v>
      </c>
      <c r="M5507" t="str">
        <f>VLOOKUP(L5507,Table1[],2)</f>
        <v>30 - 39</v>
      </c>
      <c r="N5507" t="str">
        <f>INDEX(Table7[Column1],MATCH(O5507,Table7[Column2]))</f>
        <v>Learning Stage</v>
      </c>
      <c r="O5507">
        <v>1.0304776040000001</v>
      </c>
      <c r="P5507" t="str">
        <f>VLOOKUP(O5507,Table13[],2)</f>
        <v>1 - 5</v>
      </c>
      <c r="Q5507" t="str">
        <f>INDEX(Table8[Column1],MATCH(R5507,Table8[Column2]))</f>
        <v>Scheduled</v>
      </c>
      <c r="R5507">
        <v>17.98356325</v>
      </c>
      <c r="S5507">
        <f t="shared" ref="S5507:S5570" si="173">CONVERT(R5507,"hr","day")</f>
        <v>0.74931513541666672</v>
      </c>
      <c r="T5507" t="s">
        <v>19</v>
      </c>
    </row>
    <row r="5508" spans="1:20" x14ac:dyDescent="0.25">
      <c r="A5508">
        <v>5507</v>
      </c>
      <c r="B5508" t="s">
        <v>202</v>
      </c>
      <c r="C5508" t="s">
        <v>52</v>
      </c>
      <c r="D5508" t="str">
        <f t="shared" si="172"/>
        <v>Porter John</v>
      </c>
      <c r="E5508" t="s">
        <v>22</v>
      </c>
      <c r="F5508" t="s">
        <v>87</v>
      </c>
      <c r="G5508" t="s">
        <v>17</v>
      </c>
      <c r="H5508" t="s">
        <v>18</v>
      </c>
      <c r="I5508" t="s">
        <v>87</v>
      </c>
      <c r="J5508" t="s">
        <v>19</v>
      </c>
      <c r="K5508" t="str">
        <f>INDEX(Table6[Column1],MATCH(L5508,Table6[Column2]))</f>
        <v>Youth</v>
      </c>
      <c r="L5508">
        <v>28.060080280000001</v>
      </c>
      <c r="M5508" t="str">
        <f>VLOOKUP(L5508,Table1[],2)</f>
        <v>20 - 29</v>
      </c>
      <c r="N5508" t="str">
        <f>INDEX(Table7[Column1],MATCH(O5508,Table7[Column2]))</f>
        <v>Learning Stage</v>
      </c>
      <c r="O5508">
        <v>3.9880749660000001</v>
      </c>
      <c r="P5508" t="str">
        <f>VLOOKUP(O5508,Table13[],2)</f>
        <v>1 - 5</v>
      </c>
      <c r="Q5508" t="str">
        <f>INDEX(Table8[Column1],MATCH(R5508,Table8[Column2]))</f>
        <v>Scheduled</v>
      </c>
      <c r="R5508">
        <v>0</v>
      </c>
      <c r="S5508">
        <f t="shared" si="173"/>
        <v>0</v>
      </c>
      <c r="T5508" t="s">
        <v>19</v>
      </c>
    </row>
    <row r="5509" spans="1:20" x14ac:dyDescent="0.25">
      <c r="A5509">
        <v>5508</v>
      </c>
      <c r="B5509" t="s">
        <v>4428</v>
      </c>
      <c r="C5509" t="s">
        <v>149</v>
      </c>
      <c r="D5509" t="str">
        <f t="shared" si="172"/>
        <v>Hatchett Charles</v>
      </c>
      <c r="E5509" t="s">
        <v>22</v>
      </c>
      <c r="F5509" t="s">
        <v>30</v>
      </c>
      <c r="G5509" t="s">
        <v>2305</v>
      </c>
      <c r="H5509" t="s">
        <v>1826</v>
      </c>
      <c r="I5509" t="s">
        <v>30</v>
      </c>
      <c r="J5509" t="s">
        <v>19</v>
      </c>
      <c r="K5509" t="str">
        <f>INDEX(Table6[Column1],MATCH(L5509,Table6[Column2]))</f>
        <v>Elders</v>
      </c>
      <c r="L5509">
        <v>50.221022130000001</v>
      </c>
      <c r="M5509" t="str">
        <f>VLOOKUP(L5509,Table1[],2)</f>
        <v>50 - 59</v>
      </c>
      <c r="N5509" t="str">
        <f>INDEX(Table7[Column1],MATCH(O5509,Table7[Column2]))</f>
        <v>Learning Stage</v>
      </c>
      <c r="O5509">
        <v>3.9572140020000002</v>
      </c>
      <c r="P5509" t="str">
        <f>VLOOKUP(O5509,Table13[],2)</f>
        <v>1 - 5</v>
      </c>
      <c r="Q5509" t="str">
        <f>INDEX(Table8[Column1],MATCH(R5509,Table8[Column2]))</f>
        <v>Habitual</v>
      </c>
      <c r="R5509">
        <v>98.986293680000003</v>
      </c>
      <c r="S5509">
        <f t="shared" si="173"/>
        <v>4.1244289033333335</v>
      </c>
      <c r="T5509" t="s">
        <v>19</v>
      </c>
    </row>
    <row r="5510" spans="1:20" x14ac:dyDescent="0.25">
      <c r="A5510">
        <v>5509</v>
      </c>
      <c r="B5510" t="s">
        <v>712</v>
      </c>
      <c r="C5510" t="s">
        <v>2539</v>
      </c>
      <c r="D5510" t="str">
        <f t="shared" si="172"/>
        <v>Castillo Julia</v>
      </c>
      <c r="E5510" t="s">
        <v>15</v>
      </c>
      <c r="F5510" t="s">
        <v>369</v>
      </c>
      <c r="G5510" t="s">
        <v>611</v>
      </c>
      <c r="H5510" t="s">
        <v>612</v>
      </c>
      <c r="I5510" t="s">
        <v>369</v>
      </c>
      <c r="J5510" t="s">
        <v>19</v>
      </c>
      <c r="K5510" t="str">
        <f>INDEX(Table6[Column1],MATCH(L5510,Table6[Column2]))</f>
        <v>Youth</v>
      </c>
      <c r="L5510">
        <v>23.89944221</v>
      </c>
      <c r="M5510" t="str">
        <f>VLOOKUP(L5510,Table1[],2)</f>
        <v>20 - 29</v>
      </c>
      <c r="N5510" t="str">
        <f>INDEX(Table7[Column1],MATCH(O5510,Table7[Column2]))</f>
        <v>Learning Stage</v>
      </c>
      <c r="O5510">
        <v>5.5939755399999997</v>
      </c>
      <c r="P5510" t="str">
        <f>VLOOKUP(O5510,Table13[],2)</f>
        <v>1 - 5</v>
      </c>
      <c r="Q5510" t="str">
        <f>INDEX(Table8[Column1],MATCH(R5510,Table8[Column2]))</f>
        <v>Scheduled</v>
      </c>
      <c r="R5510">
        <v>0</v>
      </c>
      <c r="S5510">
        <f t="shared" si="173"/>
        <v>0</v>
      </c>
      <c r="T5510" t="s">
        <v>19</v>
      </c>
    </row>
    <row r="5511" spans="1:20" x14ac:dyDescent="0.25">
      <c r="A5511">
        <v>5510</v>
      </c>
      <c r="B5511" t="s">
        <v>1550</v>
      </c>
      <c r="C5511" t="s">
        <v>3335</v>
      </c>
      <c r="D5511" t="str">
        <f t="shared" si="172"/>
        <v>Larson Eddie</v>
      </c>
      <c r="E5511" t="s">
        <v>22</v>
      </c>
      <c r="F5511" t="s">
        <v>1441</v>
      </c>
      <c r="G5511" t="s">
        <v>2305</v>
      </c>
      <c r="H5511" t="s">
        <v>1826</v>
      </c>
      <c r="I5511" t="s">
        <v>30</v>
      </c>
      <c r="J5511" t="s">
        <v>19</v>
      </c>
      <c r="K5511" t="str">
        <f>INDEX(Table6[Column1],MATCH(L5511,Table6[Column2]))</f>
        <v>Adults</v>
      </c>
      <c r="L5511">
        <v>41.53531959</v>
      </c>
      <c r="M5511" t="str">
        <f>VLOOKUP(L5511,Table1[],2)</f>
        <v>40 - 49</v>
      </c>
      <c r="N5511" t="str">
        <f>INDEX(Table7[Column1],MATCH(O5511,Table7[Column2]))</f>
        <v>Learning Stage</v>
      </c>
      <c r="O5511">
        <v>5.3278543999999997E-2</v>
      </c>
      <c r="P5511" t="e">
        <f>VLOOKUP(O5511,Table13[],2)</f>
        <v>#N/A</v>
      </c>
      <c r="Q5511" t="str">
        <f>INDEX(Table8[Column1],MATCH(R5511,Table8[Column2]))</f>
        <v>Maintained</v>
      </c>
      <c r="R5511">
        <v>62.095305070000002</v>
      </c>
      <c r="S5511">
        <f t="shared" si="173"/>
        <v>2.5873043779166665</v>
      </c>
      <c r="T5511" t="s">
        <v>19</v>
      </c>
    </row>
    <row r="5512" spans="1:20" x14ac:dyDescent="0.25">
      <c r="A5512">
        <v>5511</v>
      </c>
      <c r="B5512" t="s">
        <v>4429</v>
      </c>
      <c r="C5512" t="s">
        <v>1957</v>
      </c>
      <c r="D5512" t="str">
        <f t="shared" si="172"/>
        <v>Waddy Gale</v>
      </c>
      <c r="E5512" t="s">
        <v>15</v>
      </c>
      <c r="F5512" t="s">
        <v>1489</v>
      </c>
      <c r="G5512" t="s">
        <v>17</v>
      </c>
      <c r="H5512" t="s">
        <v>18</v>
      </c>
      <c r="I5512" t="s">
        <v>169</v>
      </c>
      <c r="J5512" t="s">
        <v>19</v>
      </c>
      <c r="K5512" t="str">
        <f>INDEX(Table6[Column1],MATCH(L5512,Table6[Column2]))</f>
        <v>Elders</v>
      </c>
      <c r="L5512">
        <v>51.917395399999997</v>
      </c>
      <c r="M5512" t="str">
        <f>VLOOKUP(L5512,Table1[],2)</f>
        <v>50 - 59</v>
      </c>
      <c r="N5512" t="str">
        <f>INDEX(Table7[Column1],MATCH(O5512,Table7[Column2]))</f>
        <v>Learning Stage</v>
      </c>
      <c r="O5512">
        <v>5.0406832269999997</v>
      </c>
      <c r="P5512" t="str">
        <f>VLOOKUP(O5512,Table13[],2)</f>
        <v>1 - 5</v>
      </c>
      <c r="Q5512" t="str">
        <f>INDEX(Table8[Column1],MATCH(R5512,Table8[Column2]))</f>
        <v>Maintained</v>
      </c>
      <c r="R5512">
        <v>70.781199770000001</v>
      </c>
      <c r="S5512">
        <f t="shared" si="173"/>
        <v>2.9492166570833334</v>
      </c>
      <c r="T5512" t="s">
        <v>19</v>
      </c>
    </row>
    <row r="5513" spans="1:20" x14ac:dyDescent="0.25">
      <c r="A5513">
        <v>5512</v>
      </c>
      <c r="B5513" t="s">
        <v>98</v>
      </c>
      <c r="C5513" t="s">
        <v>525</v>
      </c>
      <c r="D5513" t="str">
        <f t="shared" si="172"/>
        <v>Thompson Amanda</v>
      </c>
      <c r="E5513" t="s">
        <v>15</v>
      </c>
      <c r="F5513" t="s">
        <v>407</v>
      </c>
      <c r="G5513" t="s">
        <v>820</v>
      </c>
      <c r="H5513" t="s">
        <v>821</v>
      </c>
      <c r="I5513" t="s">
        <v>407</v>
      </c>
      <c r="J5513" t="s">
        <v>19</v>
      </c>
      <c r="K5513" t="str">
        <f>INDEX(Table6[Column1],MATCH(L5513,Table6[Column2]))</f>
        <v>Young Adults</v>
      </c>
      <c r="L5513">
        <v>39.509726559999997</v>
      </c>
      <c r="M5513" t="str">
        <f>VLOOKUP(L5513,Table1[],2)</f>
        <v>30 - 39</v>
      </c>
      <c r="N5513" t="str">
        <f>INDEX(Table7[Column1],MATCH(O5513,Table7[Column2]))</f>
        <v>Fitting in Stage</v>
      </c>
      <c r="O5513">
        <v>6.7303456209999997</v>
      </c>
      <c r="P5513" t="str">
        <f>VLOOKUP(O5513,Table13[],2)</f>
        <v>6 - 10</v>
      </c>
      <c r="Q5513" t="str">
        <f>INDEX(Table8[Column1],MATCH(R5513,Table8[Column2]))</f>
        <v>Habitual</v>
      </c>
      <c r="R5513">
        <v>84.929400650000005</v>
      </c>
      <c r="S5513">
        <f t="shared" si="173"/>
        <v>3.5387250270833337</v>
      </c>
      <c r="T5513" t="s">
        <v>19</v>
      </c>
    </row>
    <row r="5514" spans="1:20" x14ac:dyDescent="0.25">
      <c r="A5514">
        <v>5513</v>
      </c>
      <c r="B5514" t="s">
        <v>723</v>
      </c>
      <c r="C5514" t="s">
        <v>390</v>
      </c>
      <c r="D5514" t="str">
        <f t="shared" si="172"/>
        <v>Garcia Stephanie</v>
      </c>
      <c r="E5514" t="s">
        <v>15</v>
      </c>
      <c r="F5514" t="s">
        <v>134</v>
      </c>
      <c r="G5514" t="s">
        <v>17</v>
      </c>
      <c r="H5514" t="s">
        <v>18</v>
      </c>
      <c r="I5514" t="s">
        <v>134</v>
      </c>
      <c r="J5514" t="s">
        <v>19</v>
      </c>
      <c r="K5514" t="str">
        <f>INDEX(Table6[Column1],MATCH(L5514,Table6[Column2]))</f>
        <v>Young Adults</v>
      </c>
      <c r="L5514">
        <v>37.69139311</v>
      </c>
      <c r="M5514" t="str">
        <f>VLOOKUP(L5514,Table1[],2)</f>
        <v>30 - 39</v>
      </c>
      <c r="N5514" t="str">
        <f>INDEX(Table7[Column1],MATCH(O5514,Table7[Column2]))</f>
        <v>Learning Stage</v>
      </c>
      <c r="O5514">
        <v>1.5955707750000001</v>
      </c>
      <c r="P5514" t="str">
        <f>VLOOKUP(O5514,Table13[],2)</f>
        <v>1 - 5</v>
      </c>
      <c r="Q5514" t="str">
        <f>INDEX(Table8[Column1],MATCH(R5514,Table8[Column2]))</f>
        <v>Scheduled</v>
      </c>
      <c r="R5514">
        <v>9.8329140079999995</v>
      </c>
      <c r="S5514">
        <f t="shared" si="173"/>
        <v>0.40970475033333331</v>
      </c>
      <c r="T5514" t="s">
        <v>19</v>
      </c>
    </row>
    <row r="5515" spans="1:20" x14ac:dyDescent="0.25">
      <c r="A5515">
        <v>5514</v>
      </c>
      <c r="B5515" t="s">
        <v>4430</v>
      </c>
      <c r="C5515" t="s">
        <v>4431</v>
      </c>
      <c r="D5515" t="str">
        <f t="shared" si="172"/>
        <v>Grimshaw Karl</v>
      </c>
      <c r="E5515" t="s">
        <v>22</v>
      </c>
      <c r="F5515" t="s">
        <v>127</v>
      </c>
      <c r="G5515" t="s">
        <v>17</v>
      </c>
      <c r="H5515" t="s">
        <v>18</v>
      </c>
      <c r="I5515" t="s">
        <v>127</v>
      </c>
      <c r="J5515" t="s">
        <v>19</v>
      </c>
      <c r="K5515" t="str">
        <f>INDEX(Table6[Column1],MATCH(L5515,Table6[Column2]))</f>
        <v>Adults</v>
      </c>
      <c r="L5515">
        <v>43.536974479999998</v>
      </c>
      <c r="M5515" t="str">
        <f>VLOOKUP(L5515,Table1[],2)</f>
        <v>40 - 49</v>
      </c>
      <c r="N5515" t="str">
        <f>INDEX(Table7[Column1],MATCH(O5515,Table7[Column2]))</f>
        <v>Fitting in Stage</v>
      </c>
      <c r="O5515">
        <v>6.5962965249999996</v>
      </c>
      <c r="P5515" t="str">
        <f>VLOOKUP(O5515,Table13[],2)</f>
        <v>6 - 10</v>
      </c>
      <c r="Q5515" t="str">
        <f>INDEX(Table8[Column1],MATCH(R5515,Table8[Column2]))</f>
        <v>Maintained</v>
      </c>
      <c r="R5515">
        <v>65.69588426</v>
      </c>
      <c r="S5515">
        <f t="shared" si="173"/>
        <v>2.7373285108333332</v>
      </c>
      <c r="T5515" t="s">
        <v>19</v>
      </c>
    </row>
    <row r="5516" spans="1:20" x14ac:dyDescent="0.25">
      <c r="A5516">
        <v>5515</v>
      </c>
      <c r="B5516" t="s">
        <v>4432</v>
      </c>
      <c r="C5516" t="s">
        <v>86</v>
      </c>
      <c r="D5516" t="str">
        <f t="shared" si="172"/>
        <v>Lay Theodore</v>
      </c>
      <c r="E5516" t="s">
        <v>22</v>
      </c>
      <c r="F5516" t="s">
        <v>2434</v>
      </c>
      <c r="G5516" t="s">
        <v>17</v>
      </c>
      <c r="H5516" t="s">
        <v>18</v>
      </c>
      <c r="I5516" t="s">
        <v>107</v>
      </c>
      <c r="J5516" t="s">
        <v>19</v>
      </c>
      <c r="K5516" t="str">
        <f>INDEX(Table6[Column1],MATCH(L5516,Table6[Column2]))</f>
        <v>Youth</v>
      </c>
      <c r="L5516">
        <v>22.210064549999998</v>
      </c>
      <c r="M5516" t="str">
        <f>VLOOKUP(L5516,Table1[],2)</f>
        <v>20 - 29</v>
      </c>
      <c r="N5516" t="str">
        <f>INDEX(Table7[Column1],MATCH(O5516,Table7[Column2]))</f>
        <v>Learning Stage</v>
      </c>
      <c r="O5516">
        <v>4.6834814409999996</v>
      </c>
      <c r="P5516" t="str">
        <f>VLOOKUP(O5516,Table13[],2)</f>
        <v>1 - 5</v>
      </c>
      <c r="Q5516" t="str">
        <f>INDEX(Table8[Column1],MATCH(R5516,Table8[Column2]))</f>
        <v>Scheduled</v>
      </c>
      <c r="R5516">
        <v>0</v>
      </c>
      <c r="S5516">
        <f t="shared" si="173"/>
        <v>0</v>
      </c>
      <c r="T5516" t="s">
        <v>19</v>
      </c>
    </row>
    <row r="5517" spans="1:20" x14ac:dyDescent="0.25">
      <c r="A5517">
        <v>5516</v>
      </c>
      <c r="B5517" t="s">
        <v>2742</v>
      </c>
      <c r="C5517" t="s">
        <v>2644</v>
      </c>
      <c r="D5517" t="str">
        <f t="shared" si="172"/>
        <v>Freeman Sherri</v>
      </c>
      <c r="E5517" t="s">
        <v>15</v>
      </c>
      <c r="F5517" t="s">
        <v>452</v>
      </c>
      <c r="G5517" t="s">
        <v>820</v>
      </c>
      <c r="H5517" t="s">
        <v>821</v>
      </c>
      <c r="I5517" t="s">
        <v>407</v>
      </c>
      <c r="J5517" t="s">
        <v>19</v>
      </c>
      <c r="K5517" t="str">
        <f>INDEX(Table6[Column1],MATCH(L5517,Table6[Column2]))</f>
        <v>Elders</v>
      </c>
      <c r="L5517">
        <v>51.532891800000002</v>
      </c>
      <c r="M5517" t="str">
        <f>VLOOKUP(L5517,Table1[],2)</f>
        <v>50 - 59</v>
      </c>
      <c r="N5517" t="str">
        <f>INDEX(Table7[Column1],MATCH(O5517,Table7[Column2]))</f>
        <v>Learning Stage</v>
      </c>
      <c r="O5517">
        <v>2.140174193</v>
      </c>
      <c r="P5517" t="str">
        <f>VLOOKUP(O5517,Table13[],2)</f>
        <v>1 - 5</v>
      </c>
      <c r="Q5517" t="str">
        <f>INDEX(Table8[Column1],MATCH(R5517,Table8[Column2]))</f>
        <v>Excused</v>
      </c>
      <c r="R5517">
        <v>147.7588154</v>
      </c>
      <c r="S5517">
        <f t="shared" si="173"/>
        <v>6.1566173083333329</v>
      </c>
      <c r="T5517" t="s">
        <v>19</v>
      </c>
    </row>
    <row r="5518" spans="1:20" x14ac:dyDescent="0.25">
      <c r="A5518">
        <v>5517</v>
      </c>
      <c r="B5518" t="s">
        <v>4433</v>
      </c>
      <c r="C5518" t="s">
        <v>812</v>
      </c>
      <c r="D5518" t="str">
        <f t="shared" si="172"/>
        <v>Leone Helen</v>
      </c>
      <c r="E5518" t="s">
        <v>15</v>
      </c>
      <c r="F5518" t="s">
        <v>1451</v>
      </c>
      <c r="G5518" t="s">
        <v>820</v>
      </c>
      <c r="H5518" t="s">
        <v>821</v>
      </c>
      <c r="I5518" t="s">
        <v>1451</v>
      </c>
      <c r="J5518" t="s">
        <v>19</v>
      </c>
      <c r="K5518" t="str">
        <f>INDEX(Table6[Column1],MATCH(L5518,Table6[Column2]))</f>
        <v>Young Adults</v>
      </c>
      <c r="L5518">
        <v>38.549748530000002</v>
      </c>
      <c r="M5518" t="str">
        <f>VLOOKUP(L5518,Table1[],2)</f>
        <v>30 - 39</v>
      </c>
      <c r="N5518" t="str">
        <f>INDEX(Table7[Column1],MATCH(O5518,Table7[Column2]))</f>
        <v>Learning Stage</v>
      </c>
      <c r="O5518">
        <v>3.1822708839999998</v>
      </c>
      <c r="P5518" t="str">
        <f>VLOOKUP(O5518,Table13[],2)</f>
        <v>1 - 5</v>
      </c>
      <c r="Q5518" t="str">
        <f>INDEX(Table8[Column1],MATCH(R5518,Table8[Column2]))</f>
        <v>Maintained</v>
      </c>
      <c r="R5518">
        <v>50.431112800000001</v>
      </c>
      <c r="S5518">
        <f t="shared" si="173"/>
        <v>2.1012963666666664</v>
      </c>
      <c r="T5518" t="s">
        <v>19</v>
      </c>
    </row>
    <row r="5519" spans="1:20" x14ac:dyDescent="0.25">
      <c r="A5519">
        <v>5518</v>
      </c>
      <c r="B5519" t="s">
        <v>56</v>
      </c>
      <c r="C5519" t="s">
        <v>502</v>
      </c>
      <c r="D5519" t="str">
        <f t="shared" si="172"/>
        <v>James Susan</v>
      </c>
      <c r="E5519" t="s">
        <v>15</v>
      </c>
      <c r="F5519" t="s">
        <v>95</v>
      </c>
      <c r="G5519" t="s">
        <v>17</v>
      </c>
      <c r="H5519" t="s">
        <v>18</v>
      </c>
      <c r="I5519" t="s">
        <v>87</v>
      </c>
      <c r="J5519" t="s">
        <v>19</v>
      </c>
      <c r="K5519" t="str">
        <f>INDEX(Table6[Column1],MATCH(L5519,Table6[Column2]))</f>
        <v>Young Adults</v>
      </c>
      <c r="L5519">
        <v>30.668742389999998</v>
      </c>
      <c r="M5519" t="str">
        <f>VLOOKUP(L5519,Table1[],2)</f>
        <v>30 - 39</v>
      </c>
      <c r="N5519" t="str">
        <f>INDEX(Table7[Column1],MATCH(O5519,Table7[Column2]))</f>
        <v>Fitting in Stage</v>
      </c>
      <c r="O5519">
        <v>7.3375804770000004</v>
      </c>
      <c r="P5519" t="str">
        <f>VLOOKUP(O5519,Table13[],2)</f>
        <v>6 - 10</v>
      </c>
      <c r="Q5519" t="str">
        <f>INDEX(Table8[Column1],MATCH(R5519,Table8[Column2]))</f>
        <v>Maintained</v>
      </c>
      <c r="R5519">
        <v>42.003381539999999</v>
      </c>
      <c r="S5519">
        <f t="shared" si="173"/>
        <v>1.7501408974999999</v>
      </c>
      <c r="T5519" t="s">
        <v>19</v>
      </c>
    </row>
    <row r="5520" spans="1:20" x14ac:dyDescent="0.25">
      <c r="A5520">
        <v>5519</v>
      </c>
      <c r="B5520" t="s">
        <v>1510</v>
      </c>
      <c r="C5520" t="s">
        <v>2887</v>
      </c>
      <c r="D5520" t="str">
        <f t="shared" si="172"/>
        <v>Tyson Jennie</v>
      </c>
      <c r="E5520" t="s">
        <v>15</v>
      </c>
      <c r="F5520" t="s">
        <v>38</v>
      </c>
      <c r="G5520" t="s">
        <v>611</v>
      </c>
      <c r="H5520" t="s">
        <v>612</v>
      </c>
      <c r="I5520" t="s">
        <v>38</v>
      </c>
      <c r="J5520" t="s">
        <v>19</v>
      </c>
      <c r="K5520" t="str">
        <f>INDEX(Table6[Column1],MATCH(L5520,Table6[Column2]))</f>
        <v>Young Adults</v>
      </c>
      <c r="L5520">
        <v>37.429976340000003</v>
      </c>
      <c r="M5520" t="str">
        <f>VLOOKUP(L5520,Table1[],2)</f>
        <v>30 - 39</v>
      </c>
      <c r="N5520" t="str">
        <f>INDEX(Table7[Column1],MATCH(O5520,Table7[Column2]))</f>
        <v>Learning Stage</v>
      </c>
      <c r="O5520">
        <v>5.3250757120000003</v>
      </c>
      <c r="P5520" t="str">
        <f>VLOOKUP(O5520,Table13[],2)</f>
        <v>1 - 5</v>
      </c>
      <c r="Q5520" t="str">
        <f>INDEX(Table8[Column1],MATCH(R5520,Table8[Column2]))</f>
        <v>Scheduled</v>
      </c>
      <c r="R5520">
        <v>33.227733149999999</v>
      </c>
      <c r="S5520">
        <f t="shared" si="173"/>
        <v>1.3844888812499998</v>
      </c>
      <c r="T5520" t="s">
        <v>19</v>
      </c>
    </row>
    <row r="5521" spans="1:20" x14ac:dyDescent="0.25">
      <c r="A5521">
        <v>5520</v>
      </c>
      <c r="B5521" t="s">
        <v>2893</v>
      </c>
      <c r="C5521" t="s">
        <v>1091</v>
      </c>
      <c r="D5521" t="str">
        <f t="shared" si="172"/>
        <v>Bond Ollie</v>
      </c>
      <c r="E5521" t="s">
        <v>22</v>
      </c>
      <c r="F5521" t="s">
        <v>788</v>
      </c>
      <c r="G5521" t="s">
        <v>17</v>
      </c>
      <c r="H5521" t="s">
        <v>18</v>
      </c>
      <c r="I5521" t="s">
        <v>788</v>
      </c>
      <c r="J5521" t="s">
        <v>19</v>
      </c>
      <c r="K5521" t="str">
        <f>INDEX(Table6[Column1],MATCH(L5521,Table6[Column2]))</f>
        <v>Young Adults</v>
      </c>
      <c r="L5521">
        <v>33.877473690000002</v>
      </c>
      <c r="M5521" t="str">
        <f>VLOOKUP(L5521,Table1[],2)</f>
        <v>30 - 39</v>
      </c>
      <c r="N5521" t="str">
        <f>INDEX(Table7[Column1],MATCH(O5521,Table7[Column2]))</f>
        <v>Learning Stage</v>
      </c>
      <c r="O5521">
        <v>4.8709603929999998</v>
      </c>
      <c r="P5521" t="str">
        <f>VLOOKUP(O5521,Table13[],2)</f>
        <v>1 - 5</v>
      </c>
      <c r="Q5521" t="str">
        <f>INDEX(Table8[Column1],MATCH(R5521,Table8[Column2]))</f>
        <v>Scheduled</v>
      </c>
      <c r="R5521">
        <v>0</v>
      </c>
      <c r="S5521">
        <f t="shared" si="173"/>
        <v>0</v>
      </c>
      <c r="T5521" t="s">
        <v>19</v>
      </c>
    </row>
    <row r="5522" spans="1:20" x14ac:dyDescent="0.25">
      <c r="A5522">
        <v>5521</v>
      </c>
      <c r="B5522" t="s">
        <v>117</v>
      </c>
      <c r="C5522" t="s">
        <v>943</v>
      </c>
      <c r="D5522" t="str">
        <f t="shared" si="172"/>
        <v>Morris Roger</v>
      </c>
      <c r="E5522" t="s">
        <v>22</v>
      </c>
      <c r="F5522" t="s">
        <v>107</v>
      </c>
      <c r="G5522" t="s">
        <v>17</v>
      </c>
      <c r="H5522" t="s">
        <v>18</v>
      </c>
      <c r="I5522" t="s">
        <v>107</v>
      </c>
      <c r="J5522" t="s">
        <v>19</v>
      </c>
      <c r="K5522" t="str">
        <f>INDEX(Table6[Column1],MATCH(L5522,Table6[Column2]))</f>
        <v>Adults</v>
      </c>
      <c r="L5522">
        <v>43.728173939999998</v>
      </c>
      <c r="M5522" t="str">
        <f>VLOOKUP(L5522,Table1[],2)</f>
        <v>40 - 49</v>
      </c>
      <c r="N5522" t="str">
        <f>INDEX(Table7[Column1],MATCH(O5522,Table7[Column2]))</f>
        <v>Learning Stage</v>
      </c>
      <c r="O5522">
        <v>2.469057603</v>
      </c>
      <c r="P5522" t="str">
        <f>VLOOKUP(O5522,Table13[],2)</f>
        <v>1 - 5</v>
      </c>
      <c r="Q5522" t="str">
        <f>INDEX(Table8[Column1],MATCH(R5522,Table8[Column2]))</f>
        <v>Maintained</v>
      </c>
      <c r="R5522">
        <v>58.282262090000003</v>
      </c>
      <c r="S5522">
        <f t="shared" si="173"/>
        <v>2.4284275870833336</v>
      </c>
      <c r="T5522" t="s">
        <v>19</v>
      </c>
    </row>
    <row r="5523" spans="1:20" x14ac:dyDescent="0.25">
      <c r="A5523">
        <v>5522</v>
      </c>
      <c r="B5523" t="s">
        <v>4434</v>
      </c>
      <c r="C5523" t="s">
        <v>3258</v>
      </c>
      <c r="D5523" t="str">
        <f t="shared" si="172"/>
        <v>Weis Rita</v>
      </c>
      <c r="E5523" t="s">
        <v>15</v>
      </c>
      <c r="F5523" t="s">
        <v>825</v>
      </c>
      <c r="G5523" t="s">
        <v>820</v>
      </c>
      <c r="H5523" t="s">
        <v>821</v>
      </c>
      <c r="I5523" t="s">
        <v>157</v>
      </c>
      <c r="J5523" t="s">
        <v>19</v>
      </c>
      <c r="K5523" t="str">
        <f>INDEX(Table6[Column1],MATCH(L5523,Table6[Column2]))</f>
        <v>Young Adults</v>
      </c>
      <c r="L5523">
        <v>34.266758060000001</v>
      </c>
      <c r="M5523" t="str">
        <f>VLOOKUP(L5523,Table1[],2)</f>
        <v>30 - 39</v>
      </c>
      <c r="N5523" t="str">
        <f>INDEX(Table7[Column1],MATCH(O5523,Table7[Column2]))</f>
        <v>Fitting in Stage</v>
      </c>
      <c r="O5523">
        <v>8.1265056770000008</v>
      </c>
      <c r="P5523" t="str">
        <f>VLOOKUP(O5523,Table13[],2)</f>
        <v>6 - 10</v>
      </c>
      <c r="Q5523" t="str">
        <f>INDEX(Table8[Column1],MATCH(R5523,Table8[Column2]))</f>
        <v>Maintained</v>
      </c>
      <c r="R5523">
        <v>54.014745769999998</v>
      </c>
      <c r="S5523">
        <f t="shared" si="173"/>
        <v>2.2506144070833334</v>
      </c>
      <c r="T5523" t="s">
        <v>19</v>
      </c>
    </row>
    <row r="5524" spans="1:20" x14ac:dyDescent="0.25">
      <c r="A5524">
        <v>5523</v>
      </c>
      <c r="B5524" t="s">
        <v>70</v>
      </c>
      <c r="C5524" t="s">
        <v>4152</v>
      </c>
      <c r="D5524" t="str">
        <f t="shared" si="172"/>
        <v>Watkins Evangeline</v>
      </c>
      <c r="E5524" t="s">
        <v>15</v>
      </c>
      <c r="F5524" t="s">
        <v>46</v>
      </c>
      <c r="G5524" t="s">
        <v>820</v>
      </c>
      <c r="H5524" t="s">
        <v>821</v>
      </c>
      <c r="I5524" t="s">
        <v>46</v>
      </c>
      <c r="J5524" t="s">
        <v>19</v>
      </c>
      <c r="K5524" t="str">
        <f>INDEX(Table6[Column1],MATCH(L5524,Table6[Column2]))</f>
        <v>Young Adults</v>
      </c>
      <c r="L5524">
        <v>38.065513969999998</v>
      </c>
      <c r="M5524" t="str">
        <f>VLOOKUP(L5524,Table1[],2)</f>
        <v>30 - 39</v>
      </c>
      <c r="N5524" t="str">
        <f>INDEX(Table7[Column1],MATCH(O5524,Table7[Column2]))</f>
        <v>Fitting in Stage</v>
      </c>
      <c r="O5524">
        <v>6.9423039390000003</v>
      </c>
      <c r="P5524" t="str">
        <f>VLOOKUP(O5524,Table13[],2)</f>
        <v>6 - 10</v>
      </c>
      <c r="Q5524" t="str">
        <f>INDEX(Table8[Column1],MATCH(R5524,Table8[Column2]))</f>
        <v>Maintained</v>
      </c>
      <c r="R5524">
        <v>77.775422570000003</v>
      </c>
      <c r="S5524">
        <f t="shared" si="173"/>
        <v>3.2406426070833332</v>
      </c>
      <c r="T5524" t="s">
        <v>19</v>
      </c>
    </row>
    <row r="5525" spans="1:20" x14ac:dyDescent="0.25">
      <c r="A5525">
        <v>5524</v>
      </c>
      <c r="B5525" t="s">
        <v>4435</v>
      </c>
      <c r="C5525" t="s">
        <v>473</v>
      </c>
      <c r="D5525" t="str">
        <f t="shared" si="172"/>
        <v>Dubois Jeffrey</v>
      </c>
      <c r="E5525" t="s">
        <v>22</v>
      </c>
      <c r="F5525" t="s">
        <v>192</v>
      </c>
      <c r="G5525" t="s">
        <v>820</v>
      </c>
      <c r="H5525" t="s">
        <v>821</v>
      </c>
      <c r="I5525" t="s">
        <v>192</v>
      </c>
      <c r="J5525" t="s">
        <v>19</v>
      </c>
      <c r="K5525" t="str">
        <f>INDEX(Table6[Column1],MATCH(L5525,Table6[Column2]))</f>
        <v>Youth</v>
      </c>
      <c r="L5525">
        <v>27.935108809999999</v>
      </c>
      <c r="M5525" t="str">
        <f>VLOOKUP(L5525,Table1[],2)</f>
        <v>20 - 29</v>
      </c>
      <c r="N5525" t="str">
        <f>INDEX(Table7[Column1],MATCH(O5525,Table7[Column2]))</f>
        <v>Learning Stage</v>
      </c>
      <c r="O5525">
        <v>4.6976363330000002</v>
      </c>
      <c r="P5525" t="str">
        <f>VLOOKUP(O5525,Table13[],2)</f>
        <v>1 - 5</v>
      </c>
      <c r="Q5525" t="str">
        <f>INDEX(Table8[Column1],MATCH(R5525,Table8[Column2]))</f>
        <v>Scheduled</v>
      </c>
      <c r="R5525">
        <v>21.23154207</v>
      </c>
      <c r="S5525">
        <f t="shared" si="173"/>
        <v>0.88464758624999995</v>
      </c>
      <c r="T5525" t="s">
        <v>19</v>
      </c>
    </row>
    <row r="5526" spans="1:20" x14ac:dyDescent="0.25">
      <c r="A5526">
        <v>5525</v>
      </c>
      <c r="B5526" t="s">
        <v>4436</v>
      </c>
      <c r="C5526" t="s">
        <v>272</v>
      </c>
      <c r="D5526" t="str">
        <f t="shared" si="172"/>
        <v>Bowley Alan</v>
      </c>
      <c r="E5526" t="s">
        <v>22</v>
      </c>
      <c r="F5526" t="s">
        <v>38</v>
      </c>
      <c r="G5526" t="s">
        <v>611</v>
      </c>
      <c r="H5526" t="s">
        <v>612</v>
      </c>
      <c r="I5526" t="s">
        <v>38</v>
      </c>
      <c r="J5526" t="s">
        <v>19</v>
      </c>
      <c r="K5526" t="str">
        <f>INDEX(Table6[Column1],MATCH(L5526,Table6[Column2]))</f>
        <v>Adults</v>
      </c>
      <c r="L5526">
        <v>41.987266220000002</v>
      </c>
      <c r="M5526" t="str">
        <f>VLOOKUP(L5526,Table1[],2)</f>
        <v>40 - 49</v>
      </c>
      <c r="N5526" t="str">
        <f>INDEX(Table7[Column1],MATCH(O5526,Table7[Column2]))</f>
        <v>Learning Stage</v>
      </c>
      <c r="O5526">
        <v>4.7342678039999999</v>
      </c>
      <c r="P5526" t="str">
        <f>VLOOKUP(O5526,Table13[],2)</f>
        <v>1 - 5</v>
      </c>
      <c r="Q5526" t="str">
        <f>INDEX(Table8[Column1],MATCH(R5526,Table8[Column2]))</f>
        <v>Scheduled</v>
      </c>
      <c r="R5526">
        <v>34.697949190000003</v>
      </c>
      <c r="S5526">
        <f t="shared" si="173"/>
        <v>1.4457478829166668</v>
      </c>
      <c r="T5526" t="s">
        <v>19</v>
      </c>
    </row>
    <row r="5527" spans="1:20" x14ac:dyDescent="0.25">
      <c r="A5527">
        <v>5526</v>
      </c>
      <c r="B5527" t="s">
        <v>1036</v>
      </c>
      <c r="C5527" t="s">
        <v>1312</v>
      </c>
      <c r="D5527" t="str">
        <f t="shared" si="172"/>
        <v>Murphy Scott</v>
      </c>
      <c r="E5527" t="s">
        <v>22</v>
      </c>
      <c r="F5527" t="s">
        <v>836</v>
      </c>
      <c r="G5527" t="s">
        <v>820</v>
      </c>
      <c r="H5527" t="s">
        <v>821</v>
      </c>
      <c r="I5527" t="s">
        <v>169</v>
      </c>
      <c r="J5527" t="s">
        <v>19</v>
      </c>
      <c r="K5527" t="str">
        <f>INDEX(Table6[Column1],MATCH(L5527,Table6[Column2]))</f>
        <v>Young Adults</v>
      </c>
      <c r="L5527">
        <v>39.180017820000003</v>
      </c>
      <c r="M5527" t="str">
        <f>VLOOKUP(L5527,Table1[],2)</f>
        <v>30 - 39</v>
      </c>
      <c r="N5527" t="str">
        <f>INDEX(Table7[Column1],MATCH(O5527,Table7[Column2]))</f>
        <v>Learning Stage</v>
      </c>
      <c r="O5527">
        <v>5.0473962759999997</v>
      </c>
      <c r="P5527" t="str">
        <f>VLOOKUP(O5527,Table13[],2)</f>
        <v>1 - 5</v>
      </c>
      <c r="Q5527" t="str">
        <f>INDEX(Table8[Column1],MATCH(R5527,Table8[Column2]))</f>
        <v>Scheduled</v>
      </c>
      <c r="R5527">
        <v>33.838182359999998</v>
      </c>
      <c r="S5527">
        <f t="shared" si="173"/>
        <v>1.4099242649999999</v>
      </c>
      <c r="T5527" t="s">
        <v>19</v>
      </c>
    </row>
    <row r="5528" spans="1:20" x14ac:dyDescent="0.25">
      <c r="A5528">
        <v>5527</v>
      </c>
      <c r="B5528" t="s">
        <v>4437</v>
      </c>
      <c r="C5528" t="s">
        <v>943</v>
      </c>
      <c r="D5528" t="str">
        <f t="shared" si="172"/>
        <v>Adolph Roger</v>
      </c>
      <c r="E5528" t="s">
        <v>22</v>
      </c>
      <c r="F5528" t="s">
        <v>127</v>
      </c>
      <c r="G5528" t="s">
        <v>17</v>
      </c>
      <c r="H5528" t="s">
        <v>18</v>
      </c>
      <c r="I5528" t="s">
        <v>127</v>
      </c>
      <c r="J5528" t="s">
        <v>19</v>
      </c>
      <c r="K5528" t="str">
        <f>INDEX(Table6[Column1],MATCH(L5528,Table6[Column2]))</f>
        <v>Adults</v>
      </c>
      <c r="L5528">
        <v>42.521306439999996</v>
      </c>
      <c r="M5528" t="str">
        <f>VLOOKUP(L5528,Table1[],2)</f>
        <v>40 - 49</v>
      </c>
      <c r="N5528" t="str">
        <f>INDEX(Table7[Column1],MATCH(O5528,Table7[Column2]))</f>
        <v>Learning Stage</v>
      </c>
      <c r="O5528">
        <v>3.9796128999999998</v>
      </c>
      <c r="P5528" t="str">
        <f>VLOOKUP(O5528,Table13[],2)</f>
        <v>1 - 5</v>
      </c>
      <c r="Q5528" t="str">
        <f>INDEX(Table8[Column1],MATCH(R5528,Table8[Column2]))</f>
        <v>Maintained</v>
      </c>
      <c r="R5528">
        <v>42.14236855</v>
      </c>
      <c r="S5528">
        <f t="shared" si="173"/>
        <v>1.7559320229166668</v>
      </c>
      <c r="T5528" t="s">
        <v>19</v>
      </c>
    </row>
    <row r="5529" spans="1:20" x14ac:dyDescent="0.25">
      <c r="A5529">
        <v>5528</v>
      </c>
      <c r="B5529" t="s">
        <v>4438</v>
      </c>
      <c r="C5529" t="s">
        <v>1648</v>
      </c>
      <c r="D5529" t="str">
        <f t="shared" si="172"/>
        <v>Boykin Gail</v>
      </c>
      <c r="E5529" t="s">
        <v>15</v>
      </c>
      <c r="F5529" t="s">
        <v>121</v>
      </c>
      <c r="G5529" t="s">
        <v>2305</v>
      </c>
      <c r="H5529" t="s">
        <v>1826</v>
      </c>
      <c r="I5529" t="s">
        <v>121</v>
      </c>
      <c r="J5529" t="s">
        <v>19</v>
      </c>
      <c r="K5529" t="str">
        <f>INDEX(Table6[Column1],MATCH(L5529,Table6[Column2]))</f>
        <v>Young Adults</v>
      </c>
      <c r="L5529">
        <v>39.367588720000001</v>
      </c>
      <c r="M5529" t="str">
        <f>VLOOKUP(L5529,Table1[],2)</f>
        <v>30 - 39</v>
      </c>
      <c r="N5529" t="str">
        <f>INDEX(Table7[Column1],MATCH(O5529,Table7[Column2]))</f>
        <v>Learning Stage</v>
      </c>
      <c r="O5529">
        <v>1.598030166</v>
      </c>
      <c r="P5529" t="str">
        <f>VLOOKUP(O5529,Table13[],2)</f>
        <v>1 - 5</v>
      </c>
      <c r="Q5529" t="str">
        <f>INDEX(Table8[Column1],MATCH(R5529,Table8[Column2]))</f>
        <v>Maintained</v>
      </c>
      <c r="R5529">
        <v>44.099389760000001</v>
      </c>
      <c r="S5529">
        <f t="shared" si="173"/>
        <v>1.8374745733333333</v>
      </c>
      <c r="T5529" t="s">
        <v>19</v>
      </c>
    </row>
    <row r="5530" spans="1:20" x14ac:dyDescent="0.25">
      <c r="A5530">
        <v>5529</v>
      </c>
      <c r="B5530" t="s">
        <v>61</v>
      </c>
      <c r="C5530" t="s">
        <v>2037</v>
      </c>
      <c r="D5530" t="str">
        <f t="shared" si="172"/>
        <v>Bell Charlotte</v>
      </c>
      <c r="E5530" t="s">
        <v>15</v>
      </c>
      <c r="F5530" t="s">
        <v>2465</v>
      </c>
      <c r="G5530" t="s">
        <v>17</v>
      </c>
      <c r="H5530" t="s">
        <v>18</v>
      </c>
      <c r="I5530" t="s">
        <v>87</v>
      </c>
      <c r="J5530" t="s">
        <v>19</v>
      </c>
      <c r="K5530" t="str">
        <f>INDEX(Table6[Column1],MATCH(L5530,Table6[Column2]))</f>
        <v>Adults</v>
      </c>
      <c r="L5530">
        <v>42.887027500000002</v>
      </c>
      <c r="M5530" t="str">
        <f>VLOOKUP(L5530,Table1[],2)</f>
        <v>40 - 49</v>
      </c>
      <c r="N5530" t="str">
        <f>INDEX(Table7[Column1],MATCH(O5530,Table7[Column2]))</f>
        <v>Learning Stage</v>
      </c>
      <c r="O5530">
        <v>4.6515079999999998</v>
      </c>
      <c r="P5530" t="str">
        <f>VLOOKUP(O5530,Table13[],2)</f>
        <v>1 - 5</v>
      </c>
      <c r="Q5530" t="str">
        <f>INDEX(Table8[Column1],MATCH(R5530,Table8[Column2]))</f>
        <v>Scheduled</v>
      </c>
      <c r="R5530">
        <v>22.912247140000002</v>
      </c>
      <c r="S5530">
        <f t="shared" si="173"/>
        <v>0.95467696416666681</v>
      </c>
      <c r="T5530" t="s">
        <v>19</v>
      </c>
    </row>
    <row r="5531" spans="1:20" x14ac:dyDescent="0.25">
      <c r="A5531">
        <v>5530</v>
      </c>
      <c r="B5531" t="s">
        <v>175</v>
      </c>
      <c r="C5531" t="s">
        <v>4439</v>
      </c>
      <c r="D5531" t="str">
        <f t="shared" si="172"/>
        <v>Paul Micheal</v>
      </c>
      <c r="E5531" t="s">
        <v>22</v>
      </c>
      <c r="F5531" t="s">
        <v>127</v>
      </c>
      <c r="G5531" t="s">
        <v>17</v>
      </c>
      <c r="H5531" t="s">
        <v>18</v>
      </c>
      <c r="I5531" t="s">
        <v>127</v>
      </c>
      <c r="J5531" t="s">
        <v>19</v>
      </c>
      <c r="K5531" t="str">
        <f>INDEX(Table6[Column1],MATCH(L5531,Table6[Column2]))</f>
        <v>Seniors</v>
      </c>
      <c r="L5531">
        <v>61.031343540000002</v>
      </c>
      <c r="M5531" t="str">
        <f>VLOOKUP(L5531,Table1[],2)</f>
        <v>60 and Above</v>
      </c>
      <c r="N5531" t="str">
        <f>INDEX(Table7[Column1],MATCH(O5531,Table7[Column2]))</f>
        <v>Learning Stage</v>
      </c>
      <c r="O5531">
        <v>5.7954098109999999</v>
      </c>
      <c r="P5531" t="str">
        <f>VLOOKUP(O5531,Table13[],2)</f>
        <v>1 - 5</v>
      </c>
      <c r="Q5531" t="str">
        <f>INDEX(Table8[Column1],MATCH(R5531,Table8[Column2]))</f>
        <v>Excused</v>
      </c>
      <c r="R5531">
        <v>148.6277182</v>
      </c>
      <c r="S5531">
        <f t="shared" si="173"/>
        <v>6.1928215916666671</v>
      </c>
      <c r="T5531" t="s">
        <v>19</v>
      </c>
    </row>
    <row r="5532" spans="1:20" x14ac:dyDescent="0.25">
      <c r="A5532">
        <v>5531</v>
      </c>
      <c r="B5532" t="s">
        <v>267</v>
      </c>
      <c r="C5532" t="s">
        <v>679</v>
      </c>
      <c r="D5532" t="str">
        <f t="shared" si="172"/>
        <v>Johnson Margaret</v>
      </c>
      <c r="E5532" t="s">
        <v>15</v>
      </c>
      <c r="F5532" t="s">
        <v>3251</v>
      </c>
      <c r="G5532" t="s">
        <v>17</v>
      </c>
      <c r="H5532" t="s">
        <v>18</v>
      </c>
      <c r="I5532" t="s">
        <v>54</v>
      </c>
      <c r="J5532" t="s">
        <v>19</v>
      </c>
      <c r="K5532" t="str">
        <f>INDEX(Table6[Column1],MATCH(L5532,Table6[Column2]))</f>
        <v>Elders</v>
      </c>
      <c r="L5532">
        <v>51.104703839999999</v>
      </c>
      <c r="M5532" t="str">
        <f>VLOOKUP(L5532,Table1[],2)</f>
        <v>50 - 59</v>
      </c>
      <c r="N5532" t="str">
        <f>INDEX(Table7[Column1],MATCH(O5532,Table7[Column2]))</f>
        <v>Learning Stage</v>
      </c>
      <c r="O5532">
        <v>5.1077495219999998</v>
      </c>
      <c r="P5532" t="str">
        <f>VLOOKUP(O5532,Table13[],2)</f>
        <v>1 - 5</v>
      </c>
      <c r="Q5532" t="str">
        <f>INDEX(Table8[Column1],MATCH(R5532,Table8[Column2]))</f>
        <v>Habitual</v>
      </c>
      <c r="R5532">
        <v>108.8307416</v>
      </c>
      <c r="S5532">
        <f t="shared" si="173"/>
        <v>4.5346142333333326</v>
      </c>
      <c r="T5532" t="s">
        <v>19</v>
      </c>
    </row>
    <row r="5533" spans="1:20" x14ac:dyDescent="0.25">
      <c r="A5533">
        <v>5532</v>
      </c>
      <c r="B5533" t="s">
        <v>2185</v>
      </c>
      <c r="C5533" t="s">
        <v>437</v>
      </c>
      <c r="D5533" t="str">
        <f t="shared" si="172"/>
        <v>Ford Jimmy</v>
      </c>
      <c r="E5533" t="s">
        <v>22</v>
      </c>
      <c r="F5533" t="s">
        <v>155</v>
      </c>
      <c r="G5533" t="s">
        <v>820</v>
      </c>
      <c r="H5533" t="s">
        <v>821</v>
      </c>
      <c r="I5533" t="s">
        <v>24</v>
      </c>
      <c r="J5533" t="s">
        <v>19</v>
      </c>
      <c r="K5533" t="str">
        <f>INDEX(Table6[Column1],MATCH(L5533,Table6[Column2]))</f>
        <v>Youth</v>
      </c>
      <c r="L5533">
        <v>25.204584260000001</v>
      </c>
      <c r="M5533" t="str">
        <f>VLOOKUP(L5533,Table1[],2)</f>
        <v>20 - 29</v>
      </c>
      <c r="N5533" t="str">
        <f>INDEX(Table7[Column1],MATCH(O5533,Table7[Column2]))</f>
        <v>Learning Stage</v>
      </c>
      <c r="O5533">
        <v>2.3352563260000001</v>
      </c>
      <c r="P5533" t="str">
        <f>VLOOKUP(O5533,Table13[],2)</f>
        <v>1 - 5</v>
      </c>
      <c r="Q5533" t="str">
        <f>INDEX(Table8[Column1],MATCH(R5533,Table8[Column2]))</f>
        <v>Scheduled</v>
      </c>
      <c r="R5533">
        <v>10.3308462</v>
      </c>
      <c r="S5533">
        <f t="shared" si="173"/>
        <v>0.43045192500000001</v>
      </c>
      <c r="T5533" t="s">
        <v>19</v>
      </c>
    </row>
    <row r="5534" spans="1:20" x14ac:dyDescent="0.25">
      <c r="A5534">
        <v>5533</v>
      </c>
      <c r="B5534" t="s">
        <v>3423</v>
      </c>
      <c r="C5534" t="s">
        <v>4440</v>
      </c>
      <c r="D5534" t="str">
        <f t="shared" si="172"/>
        <v>Reid Loan</v>
      </c>
      <c r="E5534" t="s">
        <v>15</v>
      </c>
      <c r="F5534" t="s">
        <v>38</v>
      </c>
      <c r="G5534" t="s">
        <v>611</v>
      </c>
      <c r="H5534" t="s">
        <v>612</v>
      </c>
      <c r="I5534" t="s">
        <v>38</v>
      </c>
      <c r="J5534" t="s">
        <v>19</v>
      </c>
      <c r="K5534" t="str">
        <f>INDEX(Table6[Column1],MATCH(L5534,Table6[Column2]))</f>
        <v>Elders</v>
      </c>
      <c r="L5534">
        <v>50.154018409999999</v>
      </c>
      <c r="M5534" t="str">
        <f>VLOOKUP(L5534,Table1[],2)</f>
        <v>50 - 59</v>
      </c>
      <c r="N5534" t="str">
        <f>INDEX(Table7[Column1],MATCH(O5534,Table7[Column2]))</f>
        <v>Learning Stage</v>
      </c>
      <c r="O5534">
        <v>3.7292561979999999</v>
      </c>
      <c r="P5534" t="str">
        <f>VLOOKUP(O5534,Table13[],2)</f>
        <v>1 - 5</v>
      </c>
      <c r="Q5534" t="str">
        <f>INDEX(Table8[Column1],MATCH(R5534,Table8[Column2]))</f>
        <v>Maintained</v>
      </c>
      <c r="R5534">
        <v>53.185712270000003</v>
      </c>
      <c r="S5534">
        <f t="shared" si="173"/>
        <v>2.2160713445833333</v>
      </c>
      <c r="T5534" t="s">
        <v>19</v>
      </c>
    </row>
    <row r="5535" spans="1:20" x14ac:dyDescent="0.25">
      <c r="A5535">
        <v>5534</v>
      </c>
      <c r="B5535" t="s">
        <v>4441</v>
      </c>
      <c r="C5535" t="s">
        <v>1037</v>
      </c>
      <c r="D5535" t="str">
        <f t="shared" si="172"/>
        <v>Decker Luis</v>
      </c>
      <c r="E5535" t="s">
        <v>22</v>
      </c>
      <c r="F5535" t="s">
        <v>38</v>
      </c>
      <c r="G5535" t="s">
        <v>611</v>
      </c>
      <c r="H5535" t="s">
        <v>612</v>
      </c>
      <c r="I5535" t="s">
        <v>38</v>
      </c>
      <c r="J5535" t="s">
        <v>19</v>
      </c>
      <c r="K5535" t="str">
        <f>INDEX(Table6[Column1],MATCH(L5535,Table6[Column2]))</f>
        <v>Youth</v>
      </c>
      <c r="L5535">
        <v>27.886933630000001</v>
      </c>
      <c r="M5535" t="str">
        <f>VLOOKUP(L5535,Table1[],2)</f>
        <v>20 - 29</v>
      </c>
      <c r="N5535" t="str">
        <f>INDEX(Table7[Column1],MATCH(O5535,Table7[Column2]))</f>
        <v>Learning Stage</v>
      </c>
      <c r="O5535">
        <v>4.9839501830000001</v>
      </c>
      <c r="P5535" t="str">
        <f>VLOOKUP(O5535,Table13[],2)</f>
        <v>1 - 5</v>
      </c>
      <c r="Q5535" t="str">
        <f>INDEX(Table8[Column1],MATCH(R5535,Table8[Column2]))</f>
        <v>Scheduled</v>
      </c>
      <c r="R5535">
        <v>0</v>
      </c>
      <c r="S5535">
        <f t="shared" si="173"/>
        <v>0</v>
      </c>
      <c r="T5535" t="s">
        <v>19</v>
      </c>
    </row>
    <row r="5536" spans="1:20" x14ac:dyDescent="0.25">
      <c r="A5536">
        <v>5535</v>
      </c>
      <c r="B5536" t="s">
        <v>591</v>
      </c>
      <c r="C5536" t="s">
        <v>179</v>
      </c>
      <c r="D5536" t="str">
        <f t="shared" si="172"/>
        <v>Russo Billie</v>
      </c>
      <c r="E5536" t="s">
        <v>22</v>
      </c>
      <c r="F5536" t="s">
        <v>127</v>
      </c>
      <c r="G5536" t="s">
        <v>820</v>
      </c>
      <c r="H5536" t="s">
        <v>821</v>
      </c>
      <c r="I5536" t="s">
        <v>127</v>
      </c>
      <c r="J5536" t="s">
        <v>19</v>
      </c>
      <c r="K5536" t="str">
        <f>INDEX(Table6[Column1],MATCH(L5536,Table6[Column2]))</f>
        <v>Adults</v>
      </c>
      <c r="L5536">
        <v>40.168499130000001</v>
      </c>
      <c r="M5536" t="str">
        <f>VLOOKUP(L5536,Table1[],2)</f>
        <v>40 - 49</v>
      </c>
      <c r="N5536" t="str">
        <f>INDEX(Table7[Column1],MATCH(O5536,Table7[Column2]))</f>
        <v>Learning Stage</v>
      </c>
      <c r="O5536">
        <v>5.5989641160000003</v>
      </c>
      <c r="P5536" t="str">
        <f>VLOOKUP(O5536,Table13[],2)</f>
        <v>1 - 5</v>
      </c>
      <c r="Q5536" t="str">
        <f>INDEX(Table8[Column1],MATCH(R5536,Table8[Column2]))</f>
        <v>Scheduled</v>
      </c>
      <c r="R5536">
        <v>6.6058275540000002</v>
      </c>
      <c r="S5536">
        <f t="shared" si="173"/>
        <v>0.27524281475000001</v>
      </c>
      <c r="T5536" t="s">
        <v>19</v>
      </c>
    </row>
    <row r="5537" spans="1:20" x14ac:dyDescent="0.25">
      <c r="A5537">
        <v>5536</v>
      </c>
      <c r="B5537" t="s">
        <v>4442</v>
      </c>
      <c r="C5537" t="s">
        <v>2647</v>
      </c>
      <c r="D5537" t="str">
        <f t="shared" si="172"/>
        <v>Clukey Paulette</v>
      </c>
      <c r="E5537" t="s">
        <v>15</v>
      </c>
      <c r="F5537" t="s">
        <v>27</v>
      </c>
      <c r="G5537" t="s">
        <v>17</v>
      </c>
      <c r="H5537" t="s">
        <v>18</v>
      </c>
      <c r="I5537" t="s">
        <v>27</v>
      </c>
      <c r="J5537" t="s">
        <v>19</v>
      </c>
      <c r="K5537" t="str">
        <f>INDEX(Table6[Column1],MATCH(L5537,Table6[Column2]))</f>
        <v>Adults</v>
      </c>
      <c r="L5537">
        <v>45.056576909999997</v>
      </c>
      <c r="M5537" t="str">
        <f>VLOOKUP(L5537,Table1[],2)</f>
        <v>40 - 49</v>
      </c>
      <c r="N5537" t="str">
        <f>INDEX(Table7[Column1],MATCH(O5537,Table7[Column2]))</f>
        <v>Learning Stage</v>
      </c>
      <c r="O5537">
        <v>5.2059928959999997</v>
      </c>
      <c r="P5537" t="str">
        <f>VLOOKUP(O5537,Table13[],2)</f>
        <v>1 - 5</v>
      </c>
      <c r="Q5537" t="str">
        <f>INDEX(Table8[Column1],MATCH(R5537,Table8[Column2]))</f>
        <v>Maintained</v>
      </c>
      <c r="R5537">
        <v>69.963730190000007</v>
      </c>
      <c r="S5537">
        <f t="shared" si="173"/>
        <v>2.9151554245833333</v>
      </c>
      <c r="T5537" t="s">
        <v>19</v>
      </c>
    </row>
    <row r="5538" spans="1:20" x14ac:dyDescent="0.25">
      <c r="A5538">
        <v>5537</v>
      </c>
      <c r="B5538" t="s">
        <v>62</v>
      </c>
      <c r="C5538" t="s">
        <v>1682</v>
      </c>
      <c r="D5538" t="str">
        <f t="shared" si="172"/>
        <v>Thomas Flora</v>
      </c>
      <c r="E5538" t="s">
        <v>15</v>
      </c>
      <c r="F5538" t="s">
        <v>33</v>
      </c>
      <c r="G5538" t="s">
        <v>17</v>
      </c>
      <c r="H5538" t="s">
        <v>18</v>
      </c>
      <c r="I5538" t="s">
        <v>33</v>
      </c>
      <c r="J5538" t="s">
        <v>19</v>
      </c>
      <c r="K5538" t="str">
        <f>INDEX(Table6[Column1],MATCH(L5538,Table6[Column2]))</f>
        <v>Seniors</v>
      </c>
      <c r="L5538">
        <v>65.295041710000007</v>
      </c>
      <c r="M5538" t="str">
        <f>VLOOKUP(L5538,Table1[],2)</f>
        <v>60 and Above</v>
      </c>
      <c r="N5538" t="str">
        <f>INDEX(Table7[Column1],MATCH(O5538,Table7[Column2]))</f>
        <v>Learning Stage</v>
      </c>
      <c r="O5538">
        <v>4.510768755</v>
      </c>
      <c r="P5538" t="str">
        <f>VLOOKUP(O5538,Table13[],2)</f>
        <v>1 - 5</v>
      </c>
      <c r="Q5538" t="str">
        <f>INDEX(Table8[Column1],MATCH(R5538,Table8[Column2]))</f>
        <v>Violative</v>
      </c>
      <c r="R5538">
        <v>221.51154099999999</v>
      </c>
      <c r="S5538">
        <f t="shared" si="173"/>
        <v>9.2296475416666652</v>
      </c>
      <c r="T5538" t="s">
        <v>19</v>
      </c>
    </row>
    <row r="5539" spans="1:20" x14ac:dyDescent="0.25">
      <c r="A5539">
        <v>5538</v>
      </c>
      <c r="B5539" t="s">
        <v>267</v>
      </c>
      <c r="C5539" t="s">
        <v>842</v>
      </c>
      <c r="D5539" t="str">
        <f t="shared" si="172"/>
        <v>Johnson Leslie</v>
      </c>
      <c r="E5539" t="s">
        <v>15</v>
      </c>
      <c r="F5539" t="s">
        <v>38</v>
      </c>
      <c r="G5539" t="s">
        <v>611</v>
      </c>
      <c r="H5539" t="s">
        <v>612</v>
      </c>
      <c r="I5539" t="s">
        <v>38</v>
      </c>
      <c r="J5539" t="s">
        <v>19</v>
      </c>
      <c r="K5539" t="str">
        <f>INDEX(Table6[Column1],MATCH(L5539,Table6[Column2]))</f>
        <v>Adults</v>
      </c>
      <c r="L5539">
        <v>45.755337050000001</v>
      </c>
      <c r="M5539" t="str">
        <f>VLOOKUP(L5539,Table1[],2)</f>
        <v>40 - 49</v>
      </c>
      <c r="N5539" t="str">
        <f>INDEX(Table7[Column1],MATCH(O5539,Table7[Column2]))</f>
        <v>Fitting in Stage</v>
      </c>
      <c r="O5539">
        <v>6.3908224640000002</v>
      </c>
      <c r="P5539" t="str">
        <f>VLOOKUP(O5539,Table13[],2)</f>
        <v>6 - 10</v>
      </c>
      <c r="Q5539" t="str">
        <f>INDEX(Table8[Column1],MATCH(R5539,Table8[Column2]))</f>
        <v>Maintained</v>
      </c>
      <c r="R5539">
        <v>44.034400390000002</v>
      </c>
      <c r="S5539">
        <f t="shared" si="173"/>
        <v>1.8347666829166667</v>
      </c>
      <c r="T5539" t="s">
        <v>19</v>
      </c>
    </row>
    <row r="5540" spans="1:20" x14ac:dyDescent="0.25">
      <c r="A5540">
        <v>5539</v>
      </c>
      <c r="B5540" t="s">
        <v>281</v>
      </c>
      <c r="C5540" t="s">
        <v>52</v>
      </c>
      <c r="D5540" t="str">
        <f t="shared" si="172"/>
        <v>Clark John</v>
      </c>
      <c r="E5540" t="s">
        <v>22</v>
      </c>
      <c r="F5540" t="s">
        <v>169</v>
      </c>
      <c r="G5540" t="s">
        <v>820</v>
      </c>
      <c r="H5540" t="s">
        <v>821</v>
      </c>
      <c r="I5540" t="s">
        <v>169</v>
      </c>
      <c r="J5540" t="s">
        <v>19</v>
      </c>
      <c r="K5540" t="str">
        <f>INDEX(Table6[Column1],MATCH(L5540,Table6[Column2]))</f>
        <v>Adults</v>
      </c>
      <c r="L5540">
        <v>48.220211159999998</v>
      </c>
      <c r="M5540" t="str">
        <f>VLOOKUP(L5540,Table1[],2)</f>
        <v>40 - 49</v>
      </c>
      <c r="N5540" t="str">
        <f>INDEX(Table7[Column1],MATCH(O5540,Table7[Column2]))</f>
        <v>Learning Stage</v>
      </c>
      <c r="O5540">
        <v>4.869949095</v>
      </c>
      <c r="P5540" t="str">
        <f>VLOOKUP(O5540,Table13[],2)</f>
        <v>1 - 5</v>
      </c>
      <c r="Q5540" t="str">
        <f>INDEX(Table8[Column1],MATCH(R5540,Table8[Column2]))</f>
        <v>Habitual</v>
      </c>
      <c r="R5540">
        <v>109.3944303</v>
      </c>
      <c r="S5540">
        <f t="shared" si="173"/>
        <v>4.5581012625000001</v>
      </c>
      <c r="T5540" t="s">
        <v>19</v>
      </c>
    </row>
    <row r="5541" spans="1:20" x14ac:dyDescent="0.25">
      <c r="A5541">
        <v>5540</v>
      </c>
      <c r="B5541" t="s">
        <v>531</v>
      </c>
      <c r="C5541" t="s">
        <v>4008</v>
      </c>
      <c r="D5541" t="str">
        <f t="shared" si="172"/>
        <v>Wilson Javier</v>
      </c>
      <c r="E5541" t="s">
        <v>22</v>
      </c>
      <c r="F5541" t="s">
        <v>655</v>
      </c>
      <c r="G5541" t="s">
        <v>2305</v>
      </c>
      <c r="H5541" t="s">
        <v>1826</v>
      </c>
      <c r="I5541" t="s">
        <v>30</v>
      </c>
      <c r="J5541" t="s">
        <v>19</v>
      </c>
      <c r="K5541" t="str">
        <f>INDEX(Table6[Column1],MATCH(L5541,Table6[Column2]))</f>
        <v>Adults</v>
      </c>
      <c r="L5541">
        <v>40.170211770000002</v>
      </c>
      <c r="M5541" t="str">
        <f>VLOOKUP(L5541,Table1[],2)</f>
        <v>40 - 49</v>
      </c>
      <c r="N5541" t="str">
        <f>INDEX(Table7[Column1],MATCH(O5541,Table7[Column2]))</f>
        <v>Learning Stage</v>
      </c>
      <c r="O5541">
        <v>4.8650155899999996</v>
      </c>
      <c r="P5541" t="str">
        <f>VLOOKUP(O5541,Table13[],2)</f>
        <v>1 - 5</v>
      </c>
      <c r="Q5541" t="str">
        <f>INDEX(Table8[Column1],MATCH(R5541,Table8[Column2]))</f>
        <v>Maintained</v>
      </c>
      <c r="R5541">
        <v>42.973739860000002</v>
      </c>
      <c r="S5541">
        <f t="shared" si="173"/>
        <v>1.7905724941666668</v>
      </c>
      <c r="T5541" t="s">
        <v>19</v>
      </c>
    </row>
    <row r="5542" spans="1:20" x14ac:dyDescent="0.25">
      <c r="A5542">
        <v>5541</v>
      </c>
      <c r="B5542" t="s">
        <v>4443</v>
      </c>
      <c r="C5542" t="s">
        <v>93</v>
      </c>
      <c r="D5542" t="str">
        <f t="shared" si="172"/>
        <v>Huggins William</v>
      </c>
      <c r="E5542" t="s">
        <v>22</v>
      </c>
      <c r="F5542" t="s">
        <v>30</v>
      </c>
      <c r="G5542" t="s">
        <v>2305</v>
      </c>
      <c r="H5542" t="s">
        <v>1826</v>
      </c>
      <c r="I5542" t="s">
        <v>30</v>
      </c>
      <c r="J5542" t="s">
        <v>19</v>
      </c>
      <c r="K5542" t="str">
        <f>INDEX(Table6[Column1],MATCH(L5542,Table6[Column2]))</f>
        <v>Adults</v>
      </c>
      <c r="L5542">
        <v>48.818360069999997</v>
      </c>
      <c r="M5542" t="str">
        <f>VLOOKUP(L5542,Table1[],2)</f>
        <v>40 - 49</v>
      </c>
      <c r="N5542" t="str">
        <f>INDEX(Table7[Column1],MATCH(O5542,Table7[Column2]))</f>
        <v>Learning Stage</v>
      </c>
      <c r="O5542">
        <v>2.6844449469999998</v>
      </c>
      <c r="P5542" t="str">
        <f>VLOOKUP(O5542,Table13[],2)</f>
        <v>1 - 5</v>
      </c>
      <c r="Q5542" t="str">
        <f>INDEX(Table8[Column1],MATCH(R5542,Table8[Column2]))</f>
        <v>Habitual</v>
      </c>
      <c r="R5542">
        <v>95.151890010000002</v>
      </c>
      <c r="S5542">
        <f t="shared" si="173"/>
        <v>3.96466208375</v>
      </c>
      <c r="T5542" t="s">
        <v>19</v>
      </c>
    </row>
    <row r="5543" spans="1:20" x14ac:dyDescent="0.25">
      <c r="A5543">
        <v>5542</v>
      </c>
      <c r="B5543" t="s">
        <v>1443</v>
      </c>
      <c r="C5543" t="s">
        <v>30</v>
      </c>
      <c r="D5543" t="str">
        <f t="shared" si="172"/>
        <v>Berry Victoria</v>
      </c>
      <c r="E5543" t="s">
        <v>15</v>
      </c>
      <c r="F5543" t="s">
        <v>38</v>
      </c>
      <c r="G5543" t="s">
        <v>611</v>
      </c>
      <c r="H5543" t="s">
        <v>612</v>
      </c>
      <c r="I5543" t="s">
        <v>38</v>
      </c>
      <c r="J5543" t="s">
        <v>19</v>
      </c>
      <c r="K5543" t="str">
        <f>INDEX(Table6[Column1],MATCH(L5543,Table6[Column2]))</f>
        <v>Seniors</v>
      </c>
      <c r="L5543">
        <v>64.267996139999994</v>
      </c>
      <c r="M5543" t="str">
        <f>VLOOKUP(L5543,Table1[],2)</f>
        <v>60 and Above</v>
      </c>
      <c r="N5543" t="str">
        <f>INDEX(Table7[Column1],MATCH(O5543,Table7[Column2]))</f>
        <v>Learning Stage</v>
      </c>
      <c r="O5543">
        <v>4.35872978</v>
      </c>
      <c r="P5543" t="str">
        <f>VLOOKUP(O5543,Table13[],2)</f>
        <v>1 - 5</v>
      </c>
      <c r="Q5543" t="str">
        <f>INDEX(Table8[Column1],MATCH(R5543,Table8[Column2]))</f>
        <v>Unexcused</v>
      </c>
      <c r="R5543">
        <v>188.2634875</v>
      </c>
      <c r="S5543">
        <f t="shared" si="173"/>
        <v>7.8443119791666662</v>
      </c>
      <c r="T5543" t="s">
        <v>19</v>
      </c>
    </row>
    <row r="5544" spans="1:20" x14ac:dyDescent="0.25">
      <c r="A5544">
        <v>5543</v>
      </c>
      <c r="B5544" t="s">
        <v>1067</v>
      </c>
      <c r="C5544" t="s">
        <v>630</v>
      </c>
      <c r="D5544" t="str">
        <f t="shared" si="172"/>
        <v>Jensen Richard</v>
      </c>
      <c r="E5544" t="s">
        <v>22</v>
      </c>
      <c r="F5544" t="s">
        <v>204</v>
      </c>
      <c r="G5544" t="s">
        <v>820</v>
      </c>
      <c r="H5544" t="s">
        <v>821</v>
      </c>
      <c r="I5544" t="s">
        <v>169</v>
      </c>
      <c r="J5544" t="s">
        <v>19</v>
      </c>
      <c r="K5544" t="str">
        <f>INDEX(Table6[Column1],MATCH(L5544,Table6[Column2]))</f>
        <v>Adults</v>
      </c>
      <c r="L5544">
        <v>43.41535674</v>
      </c>
      <c r="M5544" t="str">
        <f>VLOOKUP(L5544,Table1[],2)</f>
        <v>40 - 49</v>
      </c>
      <c r="N5544" t="str">
        <f>INDEX(Table7[Column1],MATCH(O5544,Table7[Column2]))</f>
        <v>Learning Stage</v>
      </c>
      <c r="O5544">
        <v>5.7667443289999998</v>
      </c>
      <c r="P5544" t="str">
        <f>VLOOKUP(O5544,Table13[],2)</f>
        <v>1 - 5</v>
      </c>
      <c r="Q5544" t="str">
        <f>INDEX(Table8[Column1],MATCH(R5544,Table8[Column2]))</f>
        <v>Habitual</v>
      </c>
      <c r="R5544">
        <v>84.027769050000003</v>
      </c>
      <c r="S5544">
        <f t="shared" si="173"/>
        <v>3.5011570437499997</v>
      </c>
      <c r="T5544" t="s">
        <v>19</v>
      </c>
    </row>
    <row r="5545" spans="1:20" x14ac:dyDescent="0.25">
      <c r="A5545">
        <v>5544</v>
      </c>
      <c r="B5545" t="s">
        <v>4444</v>
      </c>
      <c r="C5545" t="s">
        <v>2750</v>
      </c>
      <c r="D5545" t="str">
        <f t="shared" si="172"/>
        <v>Baca Elliot</v>
      </c>
      <c r="E5545" t="s">
        <v>22</v>
      </c>
      <c r="F5545" t="s">
        <v>1310</v>
      </c>
      <c r="G5545" t="s">
        <v>17</v>
      </c>
      <c r="H5545" t="s">
        <v>18</v>
      </c>
      <c r="I5545" t="s">
        <v>87</v>
      </c>
      <c r="J5545" t="s">
        <v>19</v>
      </c>
      <c r="K5545" t="str">
        <f>INDEX(Table6[Column1],MATCH(L5545,Table6[Column2]))</f>
        <v>Adults</v>
      </c>
      <c r="L5545">
        <v>49.918334049999999</v>
      </c>
      <c r="M5545" t="str">
        <f>VLOOKUP(L5545,Table1[],2)</f>
        <v>40 - 49</v>
      </c>
      <c r="N5545" t="str">
        <f>INDEX(Table7[Column1],MATCH(O5545,Table7[Column2]))</f>
        <v>Learning Stage</v>
      </c>
      <c r="O5545">
        <v>3.384680447</v>
      </c>
      <c r="P5545" t="str">
        <f>VLOOKUP(O5545,Table13[],2)</f>
        <v>1 - 5</v>
      </c>
      <c r="Q5545" t="str">
        <f>INDEX(Table8[Column1],MATCH(R5545,Table8[Column2]))</f>
        <v>Maintained</v>
      </c>
      <c r="R5545">
        <v>69.800710679999995</v>
      </c>
      <c r="S5545">
        <f t="shared" si="173"/>
        <v>2.9083629449999995</v>
      </c>
      <c r="T5545" t="s">
        <v>19</v>
      </c>
    </row>
    <row r="5546" spans="1:20" x14ac:dyDescent="0.25">
      <c r="A5546">
        <v>5545</v>
      </c>
      <c r="B5546" t="s">
        <v>4445</v>
      </c>
      <c r="C5546" t="s">
        <v>2163</v>
      </c>
      <c r="D5546" t="str">
        <f t="shared" si="172"/>
        <v>Clinard Ellen</v>
      </c>
      <c r="E5546" t="s">
        <v>15</v>
      </c>
      <c r="F5546" t="s">
        <v>54</v>
      </c>
      <c r="G5546" t="s">
        <v>17</v>
      </c>
      <c r="H5546" t="s">
        <v>18</v>
      </c>
      <c r="I5546" t="s">
        <v>54</v>
      </c>
      <c r="J5546" t="s">
        <v>19</v>
      </c>
      <c r="K5546" t="str">
        <f>INDEX(Table6[Column1],MATCH(L5546,Table6[Column2]))</f>
        <v>Adults</v>
      </c>
      <c r="L5546">
        <v>42.665273849999998</v>
      </c>
      <c r="M5546" t="str">
        <f>VLOOKUP(L5546,Table1[],2)</f>
        <v>40 - 49</v>
      </c>
      <c r="N5546" t="str">
        <f>INDEX(Table7[Column1],MATCH(O5546,Table7[Column2]))</f>
        <v>Learning Stage</v>
      </c>
      <c r="O5546">
        <v>2.8574032969999998</v>
      </c>
      <c r="P5546" t="str">
        <f>VLOOKUP(O5546,Table13[],2)</f>
        <v>1 - 5</v>
      </c>
      <c r="Q5546" t="str">
        <f>INDEX(Table8[Column1],MATCH(R5546,Table8[Column2]))</f>
        <v>Scheduled</v>
      </c>
      <c r="R5546">
        <v>23.482869560000001</v>
      </c>
      <c r="S5546">
        <f t="shared" si="173"/>
        <v>0.97845289833333327</v>
      </c>
      <c r="T5546" t="s">
        <v>19</v>
      </c>
    </row>
    <row r="5547" spans="1:20" x14ac:dyDescent="0.25">
      <c r="A5547">
        <v>5546</v>
      </c>
      <c r="B5547" t="s">
        <v>1700</v>
      </c>
      <c r="C5547" t="s">
        <v>2606</v>
      </c>
      <c r="D5547" t="str">
        <f t="shared" si="172"/>
        <v>Manning Harriet</v>
      </c>
      <c r="E5547" t="s">
        <v>15</v>
      </c>
      <c r="F5547" t="s">
        <v>255</v>
      </c>
      <c r="G5547" t="s">
        <v>17</v>
      </c>
      <c r="H5547" t="s">
        <v>18</v>
      </c>
      <c r="I5547" t="s">
        <v>107</v>
      </c>
      <c r="J5547" t="s">
        <v>19</v>
      </c>
      <c r="K5547" t="str">
        <f>INDEX(Table6[Column1],MATCH(L5547,Table6[Column2]))</f>
        <v>Young Adults</v>
      </c>
      <c r="L5547">
        <v>33.004777220000001</v>
      </c>
      <c r="M5547" t="str">
        <f>VLOOKUP(L5547,Table1[],2)</f>
        <v>30 - 39</v>
      </c>
      <c r="N5547" t="str">
        <f>INDEX(Table7[Column1],MATCH(O5547,Table7[Column2]))</f>
        <v>Fitting in Stage</v>
      </c>
      <c r="O5547">
        <v>6.2283279030000003</v>
      </c>
      <c r="P5547" t="str">
        <f>VLOOKUP(O5547,Table13[],2)</f>
        <v>6 - 10</v>
      </c>
      <c r="Q5547" t="str">
        <f>INDEX(Table8[Column1],MATCH(R5547,Table8[Column2]))</f>
        <v>Scheduled</v>
      </c>
      <c r="R5547">
        <v>0</v>
      </c>
      <c r="S5547">
        <f t="shared" si="173"/>
        <v>0</v>
      </c>
      <c r="T5547" t="s">
        <v>19</v>
      </c>
    </row>
    <row r="5548" spans="1:20" x14ac:dyDescent="0.25">
      <c r="A5548">
        <v>5547</v>
      </c>
      <c r="B5548" t="s">
        <v>3513</v>
      </c>
      <c r="C5548" t="s">
        <v>713</v>
      </c>
      <c r="D5548" t="str">
        <f t="shared" si="172"/>
        <v>Knowles Angela</v>
      </c>
      <c r="E5548" t="s">
        <v>15</v>
      </c>
      <c r="F5548" t="s">
        <v>24</v>
      </c>
      <c r="G5548" t="s">
        <v>820</v>
      </c>
      <c r="H5548" t="s">
        <v>821</v>
      </c>
      <c r="I5548" t="s">
        <v>24</v>
      </c>
      <c r="J5548" t="s">
        <v>19</v>
      </c>
      <c r="K5548" t="str">
        <f>INDEX(Table6[Column1],MATCH(L5548,Table6[Column2]))</f>
        <v>Young Adults</v>
      </c>
      <c r="L5548">
        <v>35.78812499</v>
      </c>
      <c r="M5548" t="str">
        <f>VLOOKUP(L5548,Table1[],2)</f>
        <v>30 - 39</v>
      </c>
      <c r="N5548" t="str">
        <f>INDEX(Table7[Column1],MATCH(O5548,Table7[Column2]))</f>
        <v>Learning Stage</v>
      </c>
      <c r="O5548">
        <v>5.5813764959999999</v>
      </c>
      <c r="P5548" t="str">
        <f>VLOOKUP(O5548,Table13[],2)</f>
        <v>1 - 5</v>
      </c>
      <c r="Q5548" t="str">
        <f>INDEX(Table8[Column1],MATCH(R5548,Table8[Column2]))</f>
        <v>Scheduled</v>
      </c>
      <c r="R5548">
        <v>17.340126739999999</v>
      </c>
      <c r="S5548">
        <f t="shared" si="173"/>
        <v>0.72250528083333321</v>
      </c>
      <c r="T5548" t="s">
        <v>19</v>
      </c>
    </row>
    <row r="5549" spans="1:20" x14ac:dyDescent="0.25">
      <c r="A5549">
        <v>5548</v>
      </c>
      <c r="B5549" t="s">
        <v>1797</v>
      </c>
      <c r="C5549" t="s">
        <v>617</v>
      </c>
      <c r="D5549" t="str">
        <f t="shared" si="172"/>
        <v>Hohman Diane</v>
      </c>
      <c r="E5549" t="s">
        <v>15</v>
      </c>
      <c r="F5549" t="s">
        <v>16</v>
      </c>
      <c r="G5549" t="s">
        <v>820</v>
      </c>
      <c r="H5549" t="s">
        <v>821</v>
      </c>
      <c r="I5549" t="s">
        <v>16</v>
      </c>
      <c r="J5549" t="s">
        <v>19</v>
      </c>
      <c r="K5549" t="str">
        <f>INDEX(Table6[Column1],MATCH(L5549,Table6[Column2]))</f>
        <v>Youth</v>
      </c>
      <c r="L5549">
        <v>20.4179332</v>
      </c>
      <c r="M5549" t="str">
        <f>VLOOKUP(L5549,Table1[],2)</f>
        <v>20 - 29</v>
      </c>
      <c r="N5549" t="str">
        <f>INDEX(Table7[Column1],MATCH(O5549,Table7[Column2]))</f>
        <v>Learning Stage</v>
      </c>
      <c r="O5549">
        <v>4.7830173629999999</v>
      </c>
      <c r="P5549" t="str">
        <f>VLOOKUP(O5549,Table13[],2)</f>
        <v>1 - 5</v>
      </c>
      <c r="Q5549" t="str">
        <f>INDEX(Table8[Column1],MATCH(R5549,Table8[Column2]))</f>
        <v>Scheduled</v>
      </c>
      <c r="R5549">
        <v>0</v>
      </c>
      <c r="S5549">
        <f t="shared" si="173"/>
        <v>0</v>
      </c>
      <c r="T5549" t="s">
        <v>19</v>
      </c>
    </row>
    <row r="5550" spans="1:20" x14ac:dyDescent="0.25">
      <c r="A5550">
        <v>5549</v>
      </c>
      <c r="B5550" t="s">
        <v>630</v>
      </c>
      <c r="C5550" t="s">
        <v>4446</v>
      </c>
      <c r="D5550" t="str">
        <f t="shared" si="172"/>
        <v>Richard Aurelio</v>
      </c>
      <c r="E5550" t="s">
        <v>22</v>
      </c>
      <c r="F5550" t="s">
        <v>30</v>
      </c>
      <c r="G5550" t="s">
        <v>2305</v>
      </c>
      <c r="H5550" t="s">
        <v>1826</v>
      </c>
      <c r="I5550" t="s">
        <v>30</v>
      </c>
      <c r="J5550" t="s">
        <v>19</v>
      </c>
      <c r="K5550" t="str">
        <f>INDEX(Table6[Column1],MATCH(L5550,Table6[Column2]))</f>
        <v>Adults</v>
      </c>
      <c r="L5550">
        <v>41.023241290000001</v>
      </c>
      <c r="M5550" t="str">
        <f>VLOOKUP(L5550,Table1[],2)</f>
        <v>40 - 49</v>
      </c>
      <c r="N5550" t="str">
        <f>INDEX(Table7[Column1],MATCH(O5550,Table7[Column2]))</f>
        <v>Learning Stage</v>
      </c>
      <c r="O5550">
        <v>0.667532821</v>
      </c>
      <c r="P5550" t="e">
        <f>VLOOKUP(O5550,Table13[],2)</f>
        <v>#N/A</v>
      </c>
      <c r="Q5550" t="str">
        <f>INDEX(Table8[Column1],MATCH(R5550,Table8[Column2]))</f>
        <v>Scheduled</v>
      </c>
      <c r="R5550">
        <v>31.841209150000001</v>
      </c>
      <c r="S5550">
        <f t="shared" si="173"/>
        <v>1.3267170479166666</v>
      </c>
      <c r="T5550" t="s">
        <v>19</v>
      </c>
    </row>
    <row r="5551" spans="1:20" x14ac:dyDescent="0.25">
      <c r="A5551">
        <v>5550</v>
      </c>
      <c r="B5551" t="s">
        <v>1055</v>
      </c>
      <c r="C5551" t="s">
        <v>4447</v>
      </c>
      <c r="D5551" t="str">
        <f t="shared" si="172"/>
        <v>Washington Nicolle</v>
      </c>
      <c r="E5551" t="s">
        <v>15</v>
      </c>
      <c r="F5551" t="s">
        <v>309</v>
      </c>
      <c r="G5551" t="s">
        <v>820</v>
      </c>
      <c r="H5551" t="s">
        <v>821</v>
      </c>
      <c r="I5551" t="s">
        <v>90</v>
      </c>
      <c r="J5551" t="s">
        <v>19</v>
      </c>
      <c r="K5551" t="str">
        <f>INDEX(Table6[Column1],MATCH(L5551,Table6[Column2]))</f>
        <v>Adults</v>
      </c>
      <c r="L5551">
        <v>42.78234707</v>
      </c>
      <c r="M5551" t="str">
        <f>VLOOKUP(L5551,Table1[],2)</f>
        <v>40 - 49</v>
      </c>
      <c r="N5551" t="str">
        <f>INDEX(Table7[Column1],MATCH(O5551,Table7[Column2]))</f>
        <v>Fitting in Stage</v>
      </c>
      <c r="O5551">
        <v>6.0471829560000003</v>
      </c>
      <c r="P5551" t="str">
        <f>VLOOKUP(O5551,Table13[],2)</f>
        <v>6 - 10</v>
      </c>
      <c r="Q5551" t="str">
        <f>INDEX(Table8[Column1],MATCH(R5551,Table8[Column2]))</f>
        <v>Maintained</v>
      </c>
      <c r="R5551">
        <v>65.844460510000005</v>
      </c>
      <c r="S5551">
        <f t="shared" si="173"/>
        <v>2.7435191879166667</v>
      </c>
      <c r="T5551" t="s">
        <v>19</v>
      </c>
    </row>
    <row r="5552" spans="1:20" x14ac:dyDescent="0.25">
      <c r="A5552">
        <v>5551</v>
      </c>
      <c r="B5552" t="s">
        <v>450</v>
      </c>
      <c r="C5552" t="s">
        <v>1851</v>
      </c>
      <c r="D5552" t="str">
        <f t="shared" si="172"/>
        <v>Klein Christine</v>
      </c>
      <c r="E5552" t="s">
        <v>15</v>
      </c>
      <c r="F5552" t="s">
        <v>3251</v>
      </c>
      <c r="G5552" t="s">
        <v>17</v>
      </c>
      <c r="H5552" t="s">
        <v>18</v>
      </c>
      <c r="I5552" t="s">
        <v>54</v>
      </c>
      <c r="J5552" t="s">
        <v>19</v>
      </c>
      <c r="K5552" t="str">
        <f>INDEX(Table6[Column1],MATCH(L5552,Table6[Column2]))</f>
        <v>Young Adults</v>
      </c>
      <c r="L5552">
        <v>32.94739397</v>
      </c>
      <c r="M5552" t="str">
        <f>VLOOKUP(L5552,Table1[],2)</f>
        <v>30 - 39</v>
      </c>
      <c r="N5552" t="str">
        <f>INDEX(Table7[Column1],MATCH(O5552,Table7[Column2]))</f>
        <v>Learning Stage</v>
      </c>
      <c r="O5552">
        <v>3.40612439</v>
      </c>
      <c r="P5552" t="str">
        <f>VLOOKUP(O5552,Table13[],2)</f>
        <v>1 - 5</v>
      </c>
      <c r="Q5552" t="str">
        <f>INDEX(Table8[Column1],MATCH(R5552,Table8[Column2]))</f>
        <v>Scheduled</v>
      </c>
      <c r="R5552">
        <v>8.1266266589999994</v>
      </c>
      <c r="S5552">
        <f t="shared" si="173"/>
        <v>0.33860944412499999</v>
      </c>
      <c r="T5552" t="s">
        <v>19</v>
      </c>
    </row>
    <row r="5553" spans="1:20" x14ac:dyDescent="0.25">
      <c r="A5553">
        <v>5552</v>
      </c>
      <c r="B5553" t="s">
        <v>2383</v>
      </c>
      <c r="C5553" t="s">
        <v>478</v>
      </c>
      <c r="D5553" t="str">
        <f t="shared" si="172"/>
        <v>Vickery Betty</v>
      </c>
      <c r="E5553" t="s">
        <v>15</v>
      </c>
      <c r="F5553" t="s">
        <v>16</v>
      </c>
      <c r="G5553" t="s">
        <v>820</v>
      </c>
      <c r="H5553" t="s">
        <v>821</v>
      </c>
      <c r="I5553" t="s">
        <v>16</v>
      </c>
      <c r="J5553" t="s">
        <v>19</v>
      </c>
      <c r="K5553" t="str">
        <f>INDEX(Table6[Column1],MATCH(L5553,Table6[Column2]))</f>
        <v>Young Adults</v>
      </c>
      <c r="L5553">
        <v>30.489695869999998</v>
      </c>
      <c r="M5553" t="str">
        <f>VLOOKUP(L5553,Table1[],2)</f>
        <v>30 - 39</v>
      </c>
      <c r="N5553" t="str">
        <f>INDEX(Table7[Column1],MATCH(O5553,Table7[Column2]))</f>
        <v>Learning Stage</v>
      </c>
      <c r="O5553">
        <v>3.0541151979999999</v>
      </c>
      <c r="P5553" t="str">
        <f>VLOOKUP(O5553,Table13[],2)</f>
        <v>1 - 5</v>
      </c>
      <c r="Q5553" t="str">
        <f>INDEX(Table8[Column1],MATCH(R5553,Table8[Column2]))</f>
        <v>Scheduled</v>
      </c>
      <c r="R5553">
        <v>15.716185599999999</v>
      </c>
      <c r="S5553">
        <f t="shared" si="173"/>
        <v>0.65484106666666664</v>
      </c>
      <c r="T5553" t="s">
        <v>19</v>
      </c>
    </row>
    <row r="5554" spans="1:20" x14ac:dyDescent="0.25">
      <c r="A5554">
        <v>5553</v>
      </c>
      <c r="B5554" t="s">
        <v>2786</v>
      </c>
      <c r="C5554" t="s">
        <v>951</v>
      </c>
      <c r="D5554" t="str">
        <f t="shared" si="172"/>
        <v>Goodwin Graham</v>
      </c>
      <c r="E5554" t="s">
        <v>22</v>
      </c>
      <c r="F5554" t="s">
        <v>754</v>
      </c>
      <c r="G5554" t="s">
        <v>820</v>
      </c>
      <c r="H5554" t="s">
        <v>821</v>
      </c>
      <c r="I5554" t="s">
        <v>24</v>
      </c>
      <c r="J5554" t="s">
        <v>19</v>
      </c>
      <c r="K5554" t="str">
        <f>INDEX(Table6[Column1],MATCH(L5554,Table6[Column2]))</f>
        <v>Young Adults</v>
      </c>
      <c r="L5554">
        <v>30.209514769999998</v>
      </c>
      <c r="M5554" t="str">
        <f>VLOOKUP(L5554,Table1[],2)</f>
        <v>30 - 39</v>
      </c>
      <c r="N5554" t="str">
        <f>INDEX(Table7[Column1],MATCH(O5554,Table7[Column2]))</f>
        <v>Fitting in Stage</v>
      </c>
      <c r="O5554">
        <v>6.7164114169999998</v>
      </c>
      <c r="P5554" t="str">
        <f>VLOOKUP(O5554,Table13[],2)</f>
        <v>6 - 10</v>
      </c>
      <c r="Q5554" t="str">
        <f>INDEX(Table8[Column1],MATCH(R5554,Table8[Column2]))</f>
        <v>Scheduled</v>
      </c>
      <c r="R5554">
        <v>8.5759407319999994</v>
      </c>
      <c r="S5554">
        <f t="shared" si="173"/>
        <v>0.35733086383333329</v>
      </c>
      <c r="T5554" t="s">
        <v>19</v>
      </c>
    </row>
    <row r="5555" spans="1:20" x14ac:dyDescent="0.25">
      <c r="A5555">
        <v>5554</v>
      </c>
      <c r="B5555" t="s">
        <v>4448</v>
      </c>
      <c r="C5555" t="s">
        <v>114</v>
      </c>
      <c r="D5555" t="str">
        <f t="shared" si="172"/>
        <v>Metzger Martin</v>
      </c>
      <c r="E5555" t="s">
        <v>22</v>
      </c>
      <c r="F5555" t="s">
        <v>38</v>
      </c>
      <c r="G5555" t="s">
        <v>611</v>
      </c>
      <c r="H5555" t="s">
        <v>612</v>
      </c>
      <c r="I5555" t="s">
        <v>38</v>
      </c>
      <c r="J5555" t="s">
        <v>19</v>
      </c>
      <c r="K5555" t="str">
        <f>INDEX(Table6[Column1],MATCH(L5555,Table6[Column2]))</f>
        <v>Seniors</v>
      </c>
      <c r="L5555">
        <v>63.934795319999999</v>
      </c>
      <c r="M5555" t="str">
        <f>VLOOKUP(L5555,Table1[],2)</f>
        <v>60 and Above</v>
      </c>
      <c r="N5555" t="str">
        <f>INDEX(Table7[Column1],MATCH(O5555,Table7[Column2]))</f>
        <v>Learning Stage</v>
      </c>
      <c r="O5555">
        <v>4.5342794199999998</v>
      </c>
      <c r="P5555" t="str">
        <f>VLOOKUP(O5555,Table13[],2)</f>
        <v>1 - 5</v>
      </c>
      <c r="Q5555" t="str">
        <f>INDEX(Table8[Column1],MATCH(R5555,Table8[Column2]))</f>
        <v>Unexcused</v>
      </c>
      <c r="R5555">
        <v>184.13495459999999</v>
      </c>
      <c r="S5555">
        <f t="shared" si="173"/>
        <v>7.6722897749999994</v>
      </c>
      <c r="T5555" t="s">
        <v>19</v>
      </c>
    </row>
    <row r="5556" spans="1:20" x14ac:dyDescent="0.25">
      <c r="A5556">
        <v>5555</v>
      </c>
      <c r="B5556" t="s">
        <v>4449</v>
      </c>
      <c r="C5556" t="s">
        <v>965</v>
      </c>
      <c r="D5556" t="str">
        <f t="shared" si="172"/>
        <v>Pedraza Kimberly</v>
      </c>
      <c r="E5556" t="s">
        <v>15</v>
      </c>
      <c r="F5556" t="s">
        <v>157</v>
      </c>
      <c r="G5556" t="s">
        <v>820</v>
      </c>
      <c r="H5556" t="s">
        <v>821</v>
      </c>
      <c r="I5556" t="s">
        <v>157</v>
      </c>
      <c r="J5556" t="s">
        <v>19</v>
      </c>
      <c r="K5556" t="str">
        <f>INDEX(Table6[Column1],MATCH(L5556,Table6[Column2]))</f>
        <v>Adults</v>
      </c>
      <c r="L5556">
        <v>40.24079922</v>
      </c>
      <c r="M5556" t="str">
        <f>VLOOKUP(L5556,Table1[],2)</f>
        <v>40 - 49</v>
      </c>
      <c r="N5556" t="str">
        <f>INDEX(Table7[Column1],MATCH(O5556,Table7[Column2]))</f>
        <v>Learning Stage</v>
      </c>
      <c r="O5556">
        <v>5.8879375009999997</v>
      </c>
      <c r="P5556" t="str">
        <f>VLOOKUP(O5556,Table13[],2)</f>
        <v>1 - 5</v>
      </c>
      <c r="Q5556" t="str">
        <f>INDEX(Table8[Column1],MATCH(R5556,Table8[Column2]))</f>
        <v>Scheduled</v>
      </c>
      <c r="R5556">
        <v>29.770632880000001</v>
      </c>
      <c r="S5556">
        <f t="shared" si="173"/>
        <v>1.2404430366666666</v>
      </c>
      <c r="T5556" t="s">
        <v>19</v>
      </c>
    </row>
    <row r="5557" spans="1:20" x14ac:dyDescent="0.25">
      <c r="A5557">
        <v>5556</v>
      </c>
      <c r="B5557" t="s">
        <v>2287</v>
      </c>
      <c r="C5557" t="s">
        <v>93</v>
      </c>
      <c r="D5557" t="str">
        <f t="shared" si="172"/>
        <v>Pruitt William</v>
      </c>
      <c r="E5557" t="s">
        <v>22</v>
      </c>
      <c r="F5557" t="s">
        <v>113</v>
      </c>
      <c r="G5557" t="s">
        <v>820</v>
      </c>
      <c r="H5557" t="s">
        <v>821</v>
      </c>
      <c r="I5557" t="s">
        <v>24</v>
      </c>
      <c r="J5557" t="s">
        <v>19</v>
      </c>
      <c r="K5557" t="str">
        <f>INDEX(Table6[Column1],MATCH(L5557,Table6[Column2]))</f>
        <v>Young Adults</v>
      </c>
      <c r="L5557">
        <v>37.738740149999998</v>
      </c>
      <c r="M5557" t="str">
        <f>VLOOKUP(L5557,Table1[],2)</f>
        <v>30 - 39</v>
      </c>
      <c r="N5557" t="str">
        <f>INDEX(Table7[Column1],MATCH(O5557,Table7[Column2]))</f>
        <v>Learning Stage</v>
      </c>
      <c r="O5557">
        <v>3.184307489</v>
      </c>
      <c r="P5557" t="str">
        <f>VLOOKUP(O5557,Table13[],2)</f>
        <v>1 - 5</v>
      </c>
      <c r="Q5557" t="str">
        <f>INDEX(Table8[Column1],MATCH(R5557,Table8[Column2]))</f>
        <v>Scheduled</v>
      </c>
      <c r="R5557">
        <v>6.9213012190000001</v>
      </c>
      <c r="S5557">
        <f t="shared" si="173"/>
        <v>0.28838755079166667</v>
      </c>
      <c r="T5557" t="s">
        <v>19</v>
      </c>
    </row>
    <row r="5558" spans="1:20" x14ac:dyDescent="0.25">
      <c r="A5558">
        <v>5557</v>
      </c>
      <c r="B5558" t="s">
        <v>299</v>
      </c>
      <c r="C5558" t="s">
        <v>2049</v>
      </c>
      <c r="D5558" t="str">
        <f t="shared" si="172"/>
        <v>Alexander Maxine</v>
      </c>
      <c r="E5558" t="s">
        <v>15</v>
      </c>
      <c r="F5558" t="s">
        <v>33</v>
      </c>
      <c r="G5558" t="s">
        <v>17</v>
      </c>
      <c r="H5558" t="s">
        <v>18</v>
      </c>
      <c r="I5558" t="s">
        <v>33</v>
      </c>
      <c r="J5558" t="s">
        <v>19</v>
      </c>
      <c r="K5558" t="str">
        <f>INDEX(Table6[Column1],MATCH(L5558,Table6[Column2]))</f>
        <v>Adults</v>
      </c>
      <c r="L5558">
        <v>41.118169049999999</v>
      </c>
      <c r="M5558" t="str">
        <f>VLOOKUP(L5558,Table1[],2)</f>
        <v>40 - 49</v>
      </c>
      <c r="N5558" t="str">
        <f>INDEX(Table7[Column1],MATCH(O5558,Table7[Column2]))</f>
        <v>Learning Stage</v>
      </c>
      <c r="O5558">
        <v>4.820002874</v>
      </c>
      <c r="P5558" t="str">
        <f>VLOOKUP(O5558,Table13[],2)</f>
        <v>1 - 5</v>
      </c>
      <c r="Q5558" t="str">
        <f>INDEX(Table8[Column1],MATCH(R5558,Table8[Column2]))</f>
        <v>Habitual</v>
      </c>
      <c r="R5558">
        <v>117.1296122</v>
      </c>
      <c r="S5558">
        <f t="shared" si="173"/>
        <v>4.8804005083333326</v>
      </c>
      <c r="T5558" t="s">
        <v>19</v>
      </c>
    </row>
    <row r="5559" spans="1:20" x14ac:dyDescent="0.25">
      <c r="A5559">
        <v>5558</v>
      </c>
      <c r="B5559" t="s">
        <v>3334</v>
      </c>
      <c r="C5559" t="s">
        <v>2684</v>
      </c>
      <c r="D5559" t="str">
        <f t="shared" si="172"/>
        <v>Christy Elvira</v>
      </c>
      <c r="E5559" t="s">
        <v>15</v>
      </c>
      <c r="F5559" t="s">
        <v>38</v>
      </c>
      <c r="G5559" t="s">
        <v>611</v>
      </c>
      <c r="H5559" t="s">
        <v>612</v>
      </c>
      <c r="I5559" t="s">
        <v>38</v>
      </c>
      <c r="J5559" t="s">
        <v>19</v>
      </c>
      <c r="K5559" t="str">
        <f>INDEX(Table6[Column1],MATCH(L5559,Table6[Column2]))</f>
        <v>Young Adults</v>
      </c>
      <c r="L5559">
        <v>39.957032470000001</v>
      </c>
      <c r="M5559" t="str">
        <f>VLOOKUP(L5559,Table1[],2)</f>
        <v>30 - 39</v>
      </c>
      <c r="N5559" t="str">
        <f>INDEX(Table7[Column1],MATCH(O5559,Table7[Column2]))</f>
        <v>Learning Stage</v>
      </c>
      <c r="O5559">
        <v>4.5802834069999996</v>
      </c>
      <c r="P5559" t="str">
        <f>VLOOKUP(O5559,Table13[],2)</f>
        <v>1 - 5</v>
      </c>
      <c r="Q5559" t="str">
        <f>INDEX(Table8[Column1],MATCH(R5559,Table8[Column2]))</f>
        <v>Maintained</v>
      </c>
      <c r="R5559">
        <v>41.872568569999999</v>
      </c>
      <c r="S5559">
        <f t="shared" si="173"/>
        <v>1.7446903570833332</v>
      </c>
      <c r="T5559" t="s">
        <v>19</v>
      </c>
    </row>
    <row r="5560" spans="1:20" x14ac:dyDescent="0.25">
      <c r="A5560">
        <v>5559</v>
      </c>
      <c r="B5560" t="s">
        <v>446</v>
      </c>
      <c r="C5560" t="s">
        <v>352</v>
      </c>
      <c r="D5560" t="str">
        <f t="shared" si="172"/>
        <v>Parker Matthew</v>
      </c>
      <c r="E5560" t="s">
        <v>22</v>
      </c>
      <c r="F5560" t="s">
        <v>100</v>
      </c>
      <c r="G5560" t="s">
        <v>820</v>
      </c>
      <c r="H5560" t="s">
        <v>821</v>
      </c>
      <c r="I5560" t="s">
        <v>101</v>
      </c>
      <c r="J5560" t="s">
        <v>19</v>
      </c>
      <c r="K5560" t="str">
        <f>INDEX(Table6[Column1],MATCH(L5560,Table6[Column2]))</f>
        <v>Young Adults</v>
      </c>
      <c r="L5560">
        <v>36.054233779999997</v>
      </c>
      <c r="M5560" t="str">
        <f>VLOOKUP(L5560,Table1[],2)</f>
        <v>30 - 39</v>
      </c>
      <c r="N5560" t="str">
        <f>INDEX(Table7[Column1],MATCH(O5560,Table7[Column2]))</f>
        <v>Learning Stage</v>
      </c>
      <c r="O5560">
        <v>4.8503658730000003</v>
      </c>
      <c r="P5560" t="str">
        <f>VLOOKUP(O5560,Table13[],2)</f>
        <v>1 - 5</v>
      </c>
      <c r="Q5560" t="str">
        <f>INDEX(Table8[Column1],MATCH(R5560,Table8[Column2]))</f>
        <v>Scheduled</v>
      </c>
      <c r="R5560">
        <v>18.595223059999999</v>
      </c>
      <c r="S5560">
        <f t="shared" si="173"/>
        <v>0.77480096083333327</v>
      </c>
      <c r="T5560" t="s">
        <v>19</v>
      </c>
    </row>
    <row r="5561" spans="1:20" x14ac:dyDescent="0.25">
      <c r="A5561">
        <v>5560</v>
      </c>
      <c r="B5561" t="s">
        <v>4450</v>
      </c>
      <c r="C5561" t="s">
        <v>56</v>
      </c>
      <c r="D5561" t="str">
        <f t="shared" si="172"/>
        <v>Stites James</v>
      </c>
      <c r="E5561" t="s">
        <v>22</v>
      </c>
      <c r="F5561" t="s">
        <v>107</v>
      </c>
      <c r="G5561" t="s">
        <v>17</v>
      </c>
      <c r="H5561" t="s">
        <v>18</v>
      </c>
      <c r="I5561" t="s">
        <v>107</v>
      </c>
      <c r="J5561" t="s">
        <v>19</v>
      </c>
      <c r="K5561" t="str">
        <f>INDEX(Table6[Column1],MATCH(L5561,Table6[Column2]))</f>
        <v>Seniors</v>
      </c>
      <c r="L5561">
        <v>62.95486013</v>
      </c>
      <c r="M5561" t="str">
        <f>VLOOKUP(L5561,Table1[],2)</f>
        <v>60 and Above</v>
      </c>
      <c r="N5561" t="str">
        <f>INDEX(Table7[Column1],MATCH(O5561,Table7[Column2]))</f>
        <v>Fitting in Stage</v>
      </c>
      <c r="O5561">
        <v>7.5650371659999998</v>
      </c>
      <c r="P5561" t="str">
        <f>VLOOKUP(O5561,Table13[],2)</f>
        <v>6 - 10</v>
      </c>
      <c r="Q5561" t="str">
        <f>INDEX(Table8[Column1],MATCH(R5561,Table8[Column2]))</f>
        <v>Excused</v>
      </c>
      <c r="R5561">
        <v>123.1687412</v>
      </c>
      <c r="S5561">
        <f t="shared" si="173"/>
        <v>5.132030883333333</v>
      </c>
      <c r="T5561" t="s">
        <v>19</v>
      </c>
    </row>
    <row r="5562" spans="1:20" x14ac:dyDescent="0.25">
      <c r="A5562">
        <v>5561</v>
      </c>
      <c r="B5562" t="s">
        <v>4451</v>
      </c>
      <c r="C5562" t="s">
        <v>713</v>
      </c>
      <c r="D5562" t="str">
        <f t="shared" si="172"/>
        <v>Peralta Angela</v>
      </c>
      <c r="E5562" t="s">
        <v>15</v>
      </c>
      <c r="F5562" t="s">
        <v>1156</v>
      </c>
      <c r="G5562" t="s">
        <v>820</v>
      </c>
      <c r="H5562" t="s">
        <v>821</v>
      </c>
      <c r="I5562" t="s">
        <v>169</v>
      </c>
      <c r="J5562" t="s">
        <v>19</v>
      </c>
      <c r="K5562" t="str">
        <f>INDEX(Table6[Column1],MATCH(L5562,Table6[Column2]))</f>
        <v>Adults</v>
      </c>
      <c r="L5562">
        <v>48.104869059999999</v>
      </c>
      <c r="M5562" t="str">
        <f>VLOOKUP(L5562,Table1[],2)</f>
        <v>40 - 49</v>
      </c>
      <c r="N5562" t="str">
        <f>INDEX(Table7[Column1],MATCH(O5562,Table7[Column2]))</f>
        <v>Learning Stage</v>
      </c>
      <c r="O5562">
        <v>2.1794557700000001</v>
      </c>
      <c r="P5562" t="str">
        <f>VLOOKUP(O5562,Table13[],2)</f>
        <v>1 - 5</v>
      </c>
      <c r="Q5562" t="str">
        <f>INDEX(Table8[Column1],MATCH(R5562,Table8[Column2]))</f>
        <v>Maintained</v>
      </c>
      <c r="R5562">
        <v>64.472844879999997</v>
      </c>
      <c r="S5562">
        <f t="shared" si="173"/>
        <v>2.6863685366666665</v>
      </c>
      <c r="T5562" t="s">
        <v>19</v>
      </c>
    </row>
    <row r="5563" spans="1:20" x14ac:dyDescent="0.25">
      <c r="A5563">
        <v>5562</v>
      </c>
      <c r="B5563" t="s">
        <v>4452</v>
      </c>
      <c r="C5563" t="s">
        <v>64</v>
      </c>
      <c r="D5563" t="str">
        <f t="shared" si="172"/>
        <v>Braswell Danny</v>
      </c>
      <c r="E5563" t="s">
        <v>22</v>
      </c>
      <c r="F5563" t="s">
        <v>38</v>
      </c>
      <c r="G5563" t="s">
        <v>611</v>
      </c>
      <c r="H5563" t="s">
        <v>612</v>
      </c>
      <c r="I5563" t="s">
        <v>38</v>
      </c>
      <c r="J5563" t="s">
        <v>19</v>
      </c>
      <c r="K5563" t="str">
        <f>INDEX(Table6[Column1],MATCH(L5563,Table6[Column2]))</f>
        <v>Youth</v>
      </c>
      <c r="L5563">
        <v>20.969573029999999</v>
      </c>
      <c r="M5563" t="str">
        <f>VLOOKUP(L5563,Table1[],2)</f>
        <v>20 - 29</v>
      </c>
      <c r="N5563" t="str">
        <f>INDEX(Table7[Column1],MATCH(O5563,Table7[Column2]))</f>
        <v>Learning Stage</v>
      </c>
      <c r="O5563">
        <v>2.3193483320000001</v>
      </c>
      <c r="P5563" t="str">
        <f>VLOOKUP(O5563,Table13[],2)</f>
        <v>1 - 5</v>
      </c>
      <c r="Q5563" t="str">
        <f>INDEX(Table8[Column1],MATCH(R5563,Table8[Column2]))</f>
        <v>Scheduled</v>
      </c>
      <c r="R5563">
        <v>0</v>
      </c>
      <c r="S5563">
        <f t="shared" si="173"/>
        <v>0</v>
      </c>
      <c r="T5563" t="s">
        <v>19</v>
      </c>
    </row>
    <row r="5564" spans="1:20" x14ac:dyDescent="0.25">
      <c r="A5564">
        <v>5563</v>
      </c>
      <c r="B5564" t="s">
        <v>1405</v>
      </c>
      <c r="C5564" t="s">
        <v>52</v>
      </c>
      <c r="D5564" t="str">
        <f t="shared" si="172"/>
        <v>Barton John</v>
      </c>
      <c r="E5564" t="s">
        <v>22</v>
      </c>
      <c r="F5564" t="s">
        <v>38</v>
      </c>
      <c r="G5564" t="s">
        <v>611</v>
      </c>
      <c r="H5564" t="s">
        <v>612</v>
      </c>
      <c r="I5564" t="s">
        <v>38</v>
      </c>
      <c r="J5564" t="s">
        <v>19</v>
      </c>
      <c r="K5564" t="str">
        <f>INDEX(Table6[Column1],MATCH(L5564,Table6[Column2]))</f>
        <v>Adults</v>
      </c>
      <c r="L5564">
        <v>42.731415929999997</v>
      </c>
      <c r="M5564" t="str">
        <f>VLOOKUP(L5564,Table1[],2)</f>
        <v>40 - 49</v>
      </c>
      <c r="N5564" t="str">
        <f>INDEX(Table7[Column1],MATCH(O5564,Table7[Column2]))</f>
        <v>Fitting in Stage</v>
      </c>
      <c r="O5564">
        <v>6.909026205</v>
      </c>
      <c r="P5564" t="str">
        <f>VLOOKUP(O5564,Table13[],2)</f>
        <v>6 - 10</v>
      </c>
      <c r="Q5564" t="str">
        <f>INDEX(Table8[Column1],MATCH(R5564,Table8[Column2]))</f>
        <v>Scheduled</v>
      </c>
      <c r="R5564">
        <v>29.687507249999999</v>
      </c>
      <c r="S5564">
        <f t="shared" si="173"/>
        <v>1.23697946875</v>
      </c>
      <c r="T5564" t="s">
        <v>19</v>
      </c>
    </row>
    <row r="5565" spans="1:20" x14ac:dyDescent="0.25">
      <c r="A5565">
        <v>5564</v>
      </c>
      <c r="B5565" t="s">
        <v>3246</v>
      </c>
      <c r="C5565" t="s">
        <v>149</v>
      </c>
      <c r="D5565" t="str">
        <f t="shared" si="172"/>
        <v>Mahoney Charles</v>
      </c>
      <c r="E5565" t="s">
        <v>22</v>
      </c>
      <c r="F5565" t="s">
        <v>38</v>
      </c>
      <c r="G5565" t="s">
        <v>611</v>
      </c>
      <c r="H5565" t="s">
        <v>612</v>
      </c>
      <c r="I5565" t="s">
        <v>38</v>
      </c>
      <c r="J5565" t="s">
        <v>19</v>
      </c>
      <c r="K5565" t="str">
        <f>INDEX(Table6[Column1],MATCH(L5565,Table6[Column2]))</f>
        <v>Elders</v>
      </c>
      <c r="L5565">
        <v>52.98285431</v>
      </c>
      <c r="M5565" t="str">
        <f>VLOOKUP(L5565,Table1[],2)</f>
        <v>50 - 59</v>
      </c>
      <c r="N5565" t="str">
        <f>INDEX(Table7[Column1],MATCH(O5565,Table7[Column2]))</f>
        <v>Learning Stage</v>
      </c>
      <c r="O5565">
        <v>4.2023889170000004</v>
      </c>
      <c r="P5565" t="str">
        <f>VLOOKUP(O5565,Table13[],2)</f>
        <v>1 - 5</v>
      </c>
      <c r="Q5565" t="str">
        <f>INDEX(Table8[Column1],MATCH(R5565,Table8[Column2]))</f>
        <v>Habitual</v>
      </c>
      <c r="R5565">
        <v>91.860301719999995</v>
      </c>
      <c r="S5565">
        <f t="shared" si="173"/>
        <v>3.827512571666666</v>
      </c>
      <c r="T5565" t="s">
        <v>19</v>
      </c>
    </row>
    <row r="5566" spans="1:20" x14ac:dyDescent="0.25">
      <c r="A5566">
        <v>5565</v>
      </c>
      <c r="B5566" t="s">
        <v>4453</v>
      </c>
      <c r="C5566" t="s">
        <v>4454</v>
      </c>
      <c r="D5566" t="str">
        <f t="shared" si="172"/>
        <v>Nicholson Marquerite</v>
      </c>
      <c r="E5566" t="s">
        <v>15</v>
      </c>
      <c r="F5566" t="s">
        <v>38</v>
      </c>
      <c r="G5566" t="s">
        <v>611</v>
      </c>
      <c r="H5566" t="s">
        <v>612</v>
      </c>
      <c r="I5566" t="s">
        <v>38</v>
      </c>
      <c r="J5566" t="s">
        <v>19</v>
      </c>
      <c r="K5566" t="str">
        <f>INDEX(Table6[Column1],MATCH(L5566,Table6[Column2]))</f>
        <v>Adults</v>
      </c>
      <c r="L5566">
        <v>42.097896800000001</v>
      </c>
      <c r="M5566" t="str">
        <f>VLOOKUP(L5566,Table1[],2)</f>
        <v>40 - 49</v>
      </c>
      <c r="N5566" t="str">
        <f>INDEX(Table7[Column1],MATCH(O5566,Table7[Column2]))</f>
        <v>Learning Stage</v>
      </c>
      <c r="O5566">
        <v>4.6211502720000004</v>
      </c>
      <c r="P5566" t="str">
        <f>VLOOKUP(O5566,Table13[],2)</f>
        <v>1 - 5</v>
      </c>
      <c r="Q5566" t="str">
        <f>INDEX(Table8[Column1],MATCH(R5566,Table8[Column2]))</f>
        <v>Maintained</v>
      </c>
      <c r="R5566">
        <v>66.568502039999998</v>
      </c>
      <c r="S5566">
        <f t="shared" si="173"/>
        <v>2.7736875849999998</v>
      </c>
      <c r="T5566" t="s">
        <v>19</v>
      </c>
    </row>
    <row r="5567" spans="1:20" x14ac:dyDescent="0.25">
      <c r="A5567">
        <v>5566</v>
      </c>
      <c r="B5567" t="s">
        <v>524</v>
      </c>
      <c r="C5567" t="s">
        <v>79</v>
      </c>
      <c r="D5567" t="str">
        <f t="shared" si="172"/>
        <v>Reese Jennifer</v>
      </c>
      <c r="E5567" t="s">
        <v>15</v>
      </c>
      <c r="F5567" t="s">
        <v>176</v>
      </c>
      <c r="G5567" t="s">
        <v>17</v>
      </c>
      <c r="H5567" t="s">
        <v>18</v>
      </c>
      <c r="I5567" t="s">
        <v>134</v>
      </c>
      <c r="J5567" t="s">
        <v>19</v>
      </c>
      <c r="K5567" t="str">
        <f>INDEX(Table6[Column1],MATCH(L5567,Table6[Column2]))</f>
        <v>Adults</v>
      </c>
      <c r="L5567">
        <v>44.87366875</v>
      </c>
      <c r="M5567" t="str">
        <f>VLOOKUP(L5567,Table1[],2)</f>
        <v>40 - 49</v>
      </c>
      <c r="N5567" t="str">
        <f>INDEX(Table7[Column1],MATCH(O5567,Table7[Column2]))</f>
        <v>Learning Stage</v>
      </c>
      <c r="O5567">
        <v>5.4389078040000003</v>
      </c>
      <c r="P5567" t="str">
        <f>VLOOKUP(O5567,Table13[],2)</f>
        <v>1 - 5</v>
      </c>
      <c r="Q5567" t="str">
        <f>INDEX(Table8[Column1],MATCH(R5567,Table8[Column2]))</f>
        <v>Maintained</v>
      </c>
      <c r="R5567">
        <v>66.113509260000001</v>
      </c>
      <c r="S5567">
        <f t="shared" si="173"/>
        <v>2.7547295525000002</v>
      </c>
      <c r="T5567" t="s">
        <v>19</v>
      </c>
    </row>
    <row r="5568" spans="1:20" x14ac:dyDescent="0.25">
      <c r="A5568">
        <v>5567</v>
      </c>
      <c r="B5568" t="s">
        <v>117</v>
      </c>
      <c r="C5568" t="s">
        <v>4455</v>
      </c>
      <c r="D5568" t="str">
        <f t="shared" si="172"/>
        <v>Morris Erika</v>
      </c>
      <c r="E5568" t="s">
        <v>15</v>
      </c>
      <c r="F5568" t="s">
        <v>87</v>
      </c>
      <c r="G5568" t="s">
        <v>17</v>
      </c>
      <c r="H5568" t="s">
        <v>18</v>
      </c>
      <c r="I5568" t="s">
        <v>87</v>
      </c>
      <c r="J5568" t="s">
        <v>19</v>
      </c>
      <c r="K5568" t="str">
        <f>INDEX(Table6[Column1],MATCH(L5568,Table6[Column2]))</f>
        <v>Adults</v>
      </c>
      <c r="L5568">
        <v>46.59182448</v>
      </c>
      <c r="M5568" t="str">
        <f>VLOOKUP(L5568,Table1[],2)</f>
        <v>40 - 49</v>
      </c>
      <c r="N5568" t="str">
        <f>INDEX(Table7[Column1],MATCH(O5568,Table7[Column2]))</f>
        <v>Fitting in Stage</v>
      </c>
      <c r="O5568">
        <v>6.1414315889999997</v>
      </c>
      <c r="P5568" t="str">
        <f>VLOOKUP(O5568,Table13[],2)</f>
        <v>6 - 10</v>
      </c>
      <c r="Q5568" t="str">
        <f>INDEX(Table8[Column1],MATCH(R5568,Table8[Column2]))</f>
        <v>Habitual</v>
      </c>
      <c r="R5568">
        <v>102.6967978</v>
      </c>
      <c r="S5568">
        <f t="shared" si="173"/>
        <v>4.2790332416666663</v>
      </c>
      <c r="T5568" t="s">
        <v>19</v>
      </c>
    </row>
    <row r="5569" spans="1:20" x14ac:dyDescent="0.25">
      <c r="A5569">
        <v>5568</v>
      </c>
      <c r="B5569" t="s">
        <v>767</v>
      </c>
      <c r="C5569" t="s">
        <v>210</v>
      </c>
      <c r="D5569" t="str">
        <f t="shared" si="172"/>
        <v>McDonald Kenneth</v>
      </c>
      <c r="E5569" t="s">
        <v>22</v>
      </c>
      <c r="F5569" t="s">
        <v>95</v>
      </c>
      <c r="G5569" t="s">
        <v>17</v>
      </c>
      <c r="H5569" t="s">
        <v>18</v>
      </c>
      <c r="I5569" t="s">
        <v>87</v>
      </c>
      <c r="J5569" t="s">
        <v>19</v>
      </c>
      <c r="K5569" t="str">
        <f>INDEX(Table6[Column1],MATCH(L5569,Table6[Column2]))</f>
        <v>Young Adults</v>
      </c>
      <c r="L5569">
        <v>30.84565577</v>
      </c>
      <c r="M5569" t="str">
        <f>VLOOKUP(L5569,Table1[],2)</f>
        <v>30 - 39</v>
      </c>
      <c r="N5569" t="str">
        <f>INDEX(Table7[Column1],MATCH(O5569,Table7[Column2]))</f>
        <v>Learning Stage</v>
      </c>
      <c r="O5569">
        <v>2.9709178220000001</v>
      </c>
      <c r="P5569" t="str">
        <f>VLOOKUP(O5569,Table13[],2)</f>
        <v>1 - 5</v>
      </c>
      <c r="Q5569" t="str">
        <f>INDEX(Table8[Column1],MATCH(R5569,Table8[Column2]))</f>
        <v>Scheduled</v>
      </c>
      <c r="R5569">
        <v>10.45441505</v>
      </c>
      <c r="S5569">
        <f t="shared" si="173"/>
        <v>0.4356006270833333</v>
      </c>
      <c r="T5569" t="s">
        <v>19</v>
      </c>
    </row>
    <row r="5570" spans="1:20" x14ac:dyDescent="0.25">
      <c r="A5570">
        <v>5569</v>
      </c>
      <c r="B5570" t="s">
        <v>4456</v>
      </c>
      <c r="C5570" t="s">
        <v>4457</v>
      </c>
      <c r="D5570" t="str">
        <f t="shared" si="172"/>
        <v>Presley Janelle</v>
      </c>
      <c r="E5570" t="s">
        <v>15</v>
      </c>
      <c r="F5570" t="s">
        <v>385</v>
      </c>
      <c r="G5570" t="s">
        <v>17</v>
      </c>
      <c r="H5570" t="s">
        <v>18</v>
      </c>
      <c r="I5570" t="s">
        <v>87</v>
      </c>
      <c r="J5570" t="s">
        <v>19</v>
      </c>
      <c r="K5570" t="str">
        <f>INDEX(Table6[Column1],MATCH(L5570,Table6[Column2]))</f>
        <v>Young Adults</v>
      </c>
      <c r="L5570">
        <v>36.486540599999998</v>
      </c>
      <c r="M5570" t="str">
        <f>VLOOKUP(L5570,Table1[],2)</f>
        <v>30 - 39</v>
      </c>
      <c r="N5570" t="str">
        <f>INDEX(Table7[Column1],MATCH(O5570,Table7[Column2]))</f>
        <v>Learning Stage</v>
      </c>
      <c r="O5570">
        <v>4.1573094079999997</v>
      </c>
      <c r="P5570" t="str">
        <f>VLOOKUP(O5570,Table13[],2)</f>
        <v>1 - 5</v>
      </c>
      <c r="Q5570" t="str">
        <f>INDEX(Table8[Column1],MATCH(R5570,Table8[Column2]))</f>
        <v>Maintained</v>
      </c>
      <c r="R5570">
        <v>40.753755550000001</v>
      </c>
      <c r="S5570">
        <f t="shared" si="173"/>
        <v>1.6980731479166669</v>
      </c>
      <c r="T5570" t="s">
        <v>19</v>
      </c>
    </row>
    <row r="5571" spans="1:20" x14ac:dyDescent="0.25">
      <c r="A5571">
        <v>5570</v>
      </c>
      <c r="B5571" t="s">
        <v>281</v>
      </c>
      <c r="C5571" t="s">
        <v>152</v>
      </c>
      <c r="D5571" t="str">
        <f t="shared" ref="D5571:D5634" si="174">CONCATENATE(B5571, " ",C5571)</f>
        <v>Clark Sidney</v>
      </c>
      <c r="E5571" t="s">
        <v>22</v>
      </c>
      <c r="F5571" t="s">
        <v>38</v>
      </c>
      <c r="G5571" t="s">
        <v>611</v>
      </c>
      <c r="H5571" t="s">
        <v>612</v>
      </c>
      <c r="I5571" t="s">
        <v>38</v>
      </c>
      <c r="J5571" t="s">
        <v>19</v>
      </c>
      <c r="K5571" t="str">
        <f>INDEX(Table6[Column1],MATCH(L5571,Table6[Column2]))</f>
        <v>Adults</v>
      </c>
      <c r="L5571">
        <v>40.293253739999997</v>
      </c>
      <c r="M5571" t="str">
        <f>VLOOKUP(L5571,Table1[],2)</f>
        <v>40 - 49</v>
      </c>
      <c r="N5571" t="str">
        <f>INDEX(Table7[Column1],MATCH(O5571,Table7[Column2]))</f>
        <v>Fitting in Stage</v>
      </c>
      <c r="O5571">
        <v>8.0452213389999994</v>
      </c>
      <c r="P5571" t="str">
        <f>VLOOKUP(O5571,Table13[],2)</f>
        <v>6 - 10</v>
      </c>
      <c r="Q5571" t="str">
        <f>INDEX(Table8[Column1],MATCH(R5571,Table8[Column2]))</f>
        <v>Scheduled</v>
      </c>
      <c r="R5571">
        <v>29.58428262</v>
      </c>
      <c r="S5571">
        <f t="shared" ref="S5571:S5634" si="175">CONVERT(R5571,"hr","day")</f>
        <v>1.2326784424999999</v>
      </c>
      <c r="T5571" t="s">
        <v>19</v>
      </c>
    </row>
    <row r="5572" spans="1:20" x14ac:dyDescent="0.25">
      <c r="A5572">
        <v>5571</v>
      </c>
      <c r="B5572" t="s">
        <v>1299</v>
      </c>
      <c r="C5572" t="s">
        <v>525</v>
      </c>
      <c r="D5572" t="str">
        <f t="shared" si="174"/>
        <v>Perkins Amanda</v>
      </c>
      <c r="E5572" t="s">
        <v>15</v>
      </c>
      <c r="F5572" t="s">
        <v>38</v>
      </c>
      <c r="G5572" t="s">
        <v>611</v>
      </c>
      <c r="H5572" t="s">
        <v>612</v>
      </c>
      <c r="I5572" t="s">
        <v>38</v>
      </c>
      <c r="J5572" t="s">
        <v>19</v>
      </c>
      <c r="K5572" t="str">
        <f>INDEX(Table6[Column1],MATCH(L5572,Table6[Column2]))</f>
        <v>Elders</v>
      </c>
      <c r="L5572">
        <v>56.79391116</v>
      </c>
      <c r="M5572" t="str">
        <f>VLOOKUP(L5572,Table1[],2)</f>
        <v>50 - 59</v>
      </c>
      <c r="N5572" t="str">
        <f>INDEX(Table7[Column1],MATCH(O5572,Table7[Column2]))</f>
        <v>Learning Stage</v>
      </c>
      <c r="O5572">
        <v>5.0078596060000002</v>
      </c>
      <c r="P5572" t="str">
        <f>VLOOKUP(O5572,Table13[],2)</f>
        <v>1 - 5</v>
      </c>
      <c r="Q5572" t="str">
        <f>INDEX(Table8[Column1],MATCH(R5572,Table8[Column2]))</f>
        <v>Excused</v>
      </c>
      <c r="R5572">
        <v>127.3819769</v>
      </c>
      <c r="S5572">
        <f t="shared" si="175"/>
        <v>5.307582370833333</v>
      </c>
      <c r="T5572" t="s">
        <v>19</v>
      </c>
    </row>
    <row r="5573" spans="1:20" x14ac:dyDescent="0.25">
      <c r="A5573">
        <v>5572</v>
      </c>
      <c r="B5573" t="s">
        <v>4458</v>
      </c>
      <c r="C5573" t="s">
        <v>163</v>
      </c>
      <c r="D5573" t="str">
        <f t="shared" si="174"/>
        <v>Pogue Murray</v>
      </c>
      <c r="E5573" t="s">
        <v>22</v>
      </c>
      <c r="F5573" t="s">
        <v>38</v>
      </c>
      <c r="G5573" t="s">
        <v>611</v>
      </c>
      <c r="H5573" t="s">
        <v>612</v>
      </c>
      <c r="I5573" t="s">
        <v>38</v>
      </c>
      <c r="J5573" t="s">
        <v>19</v>
      </c>
      <c r="K5573" t="str">
        <f>INDEX(Table6[Column1],MATCH(L5573,Table6[Column2]))</f>
        <v>Elders</v>
      </c>
      <c r="L5573">
        <v>51.578362249999998</v>
      </c>
      <c r="M5573" t="str">
        <f>VLOOKUP(L5573,Table1[],2)</f>
        <v>50 - 59</v>
      </c>
      <c r="N5573" t="str">
        <f>INDEX(Table7[Column1],MATCH(O5573,Table7[Column2]))</f>
        <v>Fitting in Stage</v>
      </c>
      <c r="O5573">
        <v>6.0675398999999999</v>
      </c>
      <c r="P5573" t="str">
        <f>VLOOKUP(O5573,Table13[],2)</f>
        <v>6 - 10</v>
      </c>
      <c r="Q5573" t="str">
        <f>INDEX(Table8[Column1],MATCH(R5573,Table8[Column2]))</f>
        <v>Maintained</v>
      </c>
      <c r="R5573">
        <v>73.309644030000001</v>
      </c>
      <c r="S5573">
        <f t="shared" si="175"/>
        <v>3.0545685012500003</v>
      </c>
      <c r="T5573" t="s">
        <v>19</v>
      </c>
    </row>
    <row r="5574" spans="1:20" x14ac:dyDescent="0.25">
      <c r="A5574">
        <v>5573</v>
      </c>
      <c r="B5574" t="s">
        <v>4459</v>
      </c>
      <c r="C5574" t="s">
        <v>4460</v>
      </c>
      <c r="D5574" t="str">
        <f t="shared" si="174"/>
        <v>Lin Lawanna</v>
      </c>
      <c r="E5574" t="s">
        <v>15</v>
      </c>
      <c r="F5574" t="s">
        <v>138</v>
      </c>
      <c r="G5574" t="s">
        <v>2724</v>
      </c>
      <c r="H5574" t="s">
        <v>1863</v>
      </c>
      <c r="I5574" t="s">
        <v>138</v>
      </c>
      <c r="J5574" t="s">
        <v>19</v>
      </c>
      <c r="K5574" t="str">
        <f>INDEX(Table6[Column1],MATCH(L5574,Table6[Column2]))</f>
        <v>Adults</v>
      </c>
      <c r="L5574">
        <v>46.924080400000001</v>
      </c>
      <c r="M5574" t="str">
        <f>VLOOKUP(L5574,Table1[],2)</f>
        <v>40 - 49</v>
      </c>
      <c r="N5574" t="str">
        <f>INDEX(Table7[Column1],MATCH(O5574,Table7[Column2]))</f>
        <v>Learning Stage</v>
      </c>
      <c r="O5574">
        <v>3.0916463420000002</v>
      </c>
      <c r="P5574" t="str">
        <f>VLOOKUP(O5574,Table13[],2)</f>
        <v>1 - 5</v>
      </c>
      <c r="Q5574" t="str">
        <f>INDEX(Table8[Column1],MATCH(R5574,Table8[Column2]))</f>
        <v>Habitual</v>
      </c>
      <c r="R5574">
        <v>87.968916649999997</v>
      </c>
      <c r="S5574">
        <f t="shared" si="175"/>
        <v>3.6653715270833334</v>
      </c>
      <c r="T5574" t="s">
        <v>19</v>
      </c>
    </row>
    <row r="5575" spans="1:20" x14ac:dyDescent="0.25">
      <c r="A5575">
        <v>5574</v>
      </c>
      <c r="B5575" t="s">
        <v>4461</v>
      </c>
      <c r="C5575" t="s">
        <v>144</v>
      </c>
      <c r="D5575" t="str">
        <f t="shared" si="174"/>
        <v>Neeley David</v>
      </c>
      <c r="E5575" t="s">
        <v>22</v>
      </c>
      <c r="F5575" t="s">
        <v>358</v>
      </c>
      <c r="G5575" t="s">
        <v>2724</v>
      </c>
      <c r="H5575" t="s">
        <v>1863</v>
      </c>
      <c r="I5575" t="s">
        <v>358</v>
      </c>
      <c r="J5575" t="s">
        <v>19</v>
      </c>
      <c r="K5575" t="str">
        <f>INDEX(Table6[Column1],MATCH(L5575,Table6[Column2]))</f>
        <v>Elders</v>
      </c>
      <c r="L5575">
        <v>55.715050660000003</v>
      </c>
      <c r="M5575" t="str">
        <f>VLOOKUP(L5575,Table1[],2)</f>
        <v>50 - 59</v>
      </c>
      <c r="N5575" t="str">
        <f>INDEX(Table7[Column1],MATCH(O5575,Table7[Column2]))</f>
        <v>Learning Stage</v>
      </c>
      <c r="O5575">
        <v>4.632661487</v>
      </c>
      <c r="P5575" t="str">
        <f>VLOOKUP(O5575,Table13[],2)</f>
        <v>1 - 5</v>
      </c>
      <c r="Q5575" t="str">
        <f>INDEX(Table8[Column1],MATCH(R5575,Table8[Column2]))</f>
        <v>Habitual</v>
      </c>
      <c r="R5575">
        <v>114.3259202</v>
      </c>
      <c r="S5575">
        <f t="shared" si="175"/>
        <v>4.7635800083333333</v>
      </c>
      <c r="T5575" t="s">
        <v>19</v>
      </c>
    </row>
    <row r="5576" spans="1:20" x14ac:dyDescent="0.25">
      <c r="A5576">
        <v>5575</v>
      </c>
      <c r="B5576" t="s">
        <v>1455</v>
      </c>
      <c r="C5576" t="s">
        <v>2720</v>
      </c>
      <c r="D5576" t="str">
        <f t="shared" si="174"/>
        <v>Lewis Elinor</v>
      </c>
      <c r="E5576" t="s">
        <v>15</v>
      </c>
      <c r="F5576" t="s">
        <v>3277</v>
      </c>
      <c r="G5576" t="s">
        <v>17</v>
      </c>
      <c r="H5576" t="s">
        <v>18</v>
      </c>
      <c r="I5576" t="s">
        <v>54</v>
      </c>
      <c r="J5576" t="s">
        <v>19</v>
      </c>
      <c r="K5576" t="str">
        <f>INDEX(Table6[Column1],MATCH(L5576,Table6[Column2]))</f>
        <v>Youth</v>
      </c>
      <c r="L5576">
        <v>23.31010899</v>
      </c>
      <c r="M5576" t="str">
        <f>VLOOKUP(L5576,Table1[],2)</f>
        <v>20 - 29</v>
      </c>
      <c r="N5576" t="str">
        <f>INDEX(Table7[Column1],MATCH(O5576,Table7[Column2]))</f>
        <v>Learning Stage</v>
      </c>
      <c r="O5576">
        <v>3.9762348790000002</v>
      </c>
      <c r="P5576" t="str">
        <f>VLOOKUP(O5576,Table13[],2)</f>
        <v>1 - 5</v>
      </c>
      <c r="Q5576" t="str">
        <f>INDEX(Table8[Column1],MATCH(R5576,Table8[Column2]))</f>
        <v>Scheduled</v>
      </c>
      <c r="R5576">
        <v>0</v>
      </c>
      <c r="S5576">
        <f t="shared" si="175"/>
        <v>0</v>
      </c>
      <c r="T5576" t="s">
        <v>19</v>
      </c>
    </row>
    <row r="5577" spans="1:20" x14ac:dyDescent="0.25">
      <c r="A5577">
        <v>5576</v>
      </c>
      <c r="B5577" t="s">
        <v>4462</v>
      </c>
      <c r="C5577" t="s">
        <v>423</v>
      </c>
      <c r="D5577" t="str">
        <f t="shared" si="174"/>
        <v>Vannatter Brenda</v>
      </c>
      <c r="E5577" t="s">
        <v>15</v>
      </c>
      <c r="F5577" t="s">
        <v>452</v>
      </c>
      <c r="G5577" t="s">
        <v>820</v>
      </c>
      <c r="H5577" t="s">
        <v>821</v>
      </c>
      <c r="I5577" t="s">
        <v>407</v>
      </c>
      <c r="J5577" t="s">
        <v>19</v>
      </c>
      <c r="K5577" t="str">
        <f>INDEX(Table6[Column1],MATCH(L5577,Table6[Column2]))</f>
        <v>Young Adults</v>
      </c>
      <c r="L5577">
        <v>34.698877160000002</v>
      </c>
      <c r="M5577" t="str">
        <f>VLOOKUP(L5577,Table1[],2)</f>
        <v>30 - 39</v>
      </c>
      <c r="N5577" t="str">
        <f>INDEX(Table7[Column1],MATCH(O5577,Table7[Column2]))</f>
        <v>Learning Stage</v>
      </c>
      <c r="O5577">
        <v>3.6636538989999998</v>
      </c>
      <c r="P5577" t="str">
        <f>VLOOKUP(O5577,Table13[],2)</f>
        <v>1 - 5</v>
      </c>
      <c r="Q5577" t="str">
        <f>INDEX(Table8[Column1],MATCH(R5577,Table8[Column2]))</f>
        <v>Maintained</v>
      </c>
      <c r="R5577">
        <v>57.685832339999997</v>
      </c>
      <c r="S5577">
        <f t="shared" si="175"/>
        <v>2.4035763474999996</v>
      </c>
      <c r="T5577" t="s">
        <v>19</v>
      </c>
    </row>
    <row r="5578" spans="1:20" x14ac:dyDescent="0.25">
      <c r="A5578">
        <v>5577</v>
      </c>
      <c r="B5578" t="s">
        <v>4463</v>
      </c>
      <c r="C5578" t="s">
        <v>4464</v>
      </c>
      <c r="D5578" t="str">
        <f t="shared" si="174"/>
        <v>Skillman Velia</v>
      </c>
      <c r="E5578" t="s">
        <v>15</v>
      </c>
      <c r="F5578" t="s">
        <v>30</v>
      </c>
      <c r="G5578" t="s">
        <v>2305</v>
      </c>
      <c r="H5578" t="s">
        <v>1826</v>
      </c>
      <c r="I5578" t="s">
        <v>30</v>
      </c>
      <c r="J5578" t="s">
        <v>19</v>
      </c>
      <c r="K5578" t="str">
        <f>INDEX(Table6[Column1],MATCH(L5578,Table6[Column2]))</f>
        <v>Young Adults</v>
      </c>
      <c r="L5578">
        <v>32.816257819999997</v>
      </c>
      <c r="M5578" t="str">
        <f>VLOOKUP(L5578,Table1[],2)</f>
        <v>30 - 39</v>
      </c>
      <c r="N5578" t="str">
        <f>INDEX(Table7[Column1],MATCH(O5578,Table7[Column2]))</f>
        <v>Learning Stage</v>
      </c>
      <c r="O5578">
        <v>5.4930847050000002</v>
      </c>
      <c r="P5578" t="str">
        <f>VLOOKUP(O5578,Table13[],2)</f>
        <v>1 - 5</v>
      </c>
      <c r="Q5578" t="str">
        <f>INDEX(Table8[Column1],MATCH(R5578,Table8[Column2]))</f>
        <v>Scheduled</v>
      </c>
      <c r="R5578">
        <v>25.356894400000002</v>
      </c>
      <c r="S5578">
        <f t="shared" si="175"/>
        <v>1.0565372666666668</v>
      </c>
      <c r="T5578" t="s">
        <v>19</v>
      </c>
    </row>
    <row r="5579" spans="1:20" x14ac:dyDescent="0.25">
      <c r="A5579">
        <v>5578</v>
      </c>
      <c r="B5579" t="s">
        <v>4465</v>
      </c>
      <c r="C5579" t="s">
        <v>4466</v>
      </c>
      <c r="D5579" t="str">
        <f t="shared" si="174"/>
        <v>Pannell Belen</v>
      </c>
      <c r="E5579" t="s">
        <v>15</v>
      </c>
      <c r="F5579" t="s">
        <v>38</v>
      </c>
      <c r="G5579" t="s">
        <v>611</v>
      </c>
      <c r="H5579" t="s">
        <v>612</v>
      </c>
      <c r="I5579" t="s">
        <v>38</v>
      </c>
      <c r="J5579" t="s">
        <v>19</v>
      </c>
      <c r="K5579" t="str">
        <f>INDEX(Table6[Column1],MATCH(L5579,Table6[Column2]))</f>
        <v>Adults</v>
      </c>
      <c r="L5579">
        <v>48.978767599999998</v>
      </c>
      <c r="M5579" t="str">
        <f>VLOOKUP(L5579,Table1[],2)</f>
        <v>40 - 49</v>
      </c>
      <c r="N5579" t="str">
        <f>INDEX(Table7[Column1],MATCH(O5579,Table7[Column2]))</f>
        <v>Fitting in Stage</v>
      </c>
      <c r="O5579">
        <v>7.7844331660000003</v>
      </c>
      <c r="P5579" t="str">
        <f>VLOOKUP(O5579,Table13[],2)</f>
        <v>6 - 10</v>
      </c>
      <c r="Q5579" t="str">
        <f>INDEX(Table8[Column1],MATCH(R5579,Table8[Column2]))</f>
        <v>Habitual</v>
      </c>
      <c r="R5579">
        <v>101.1524715</v>
      </c>
      <c r="S5579">
        <f t="shared" si="175"/>
        <v>4.2146863125000005</v>
      </c>
      <c r="T5579" t="s">
        <v>19</v>
      </c>
    </row>
    <row r="5580" spans="1:20" x14ac:dyDescent="0.25">
      <c r="A5580">
        <v>5579</v>
      </c>
      <c r="B5580" t="s">
        <v>4467</v>
      </c>
      <c r="C5580" t="s">
        <v>877</v>
      </c>
      <c r="D5580" t="str">
        <f t="shared" si="174"/>
        <v>McClanahan Henry</v>
      </c>
      <c r="E5580" t="s">
        <v>22</v>
      </c>
      <c r="F5580" t="s">
        <v>1260</v>
      </c>
      <c r="G5580" t="s">
        <v>2305</v>
      </c>
      <c r="H5580" t="s">
        <v>1826</v>
      </c>
      <c r="I5580" t="s">
        <v>30</v>
      </c>
      <c r="J5580" t="s">
        <v>19</v>
      </c>
      <c r="K5580" t="str">
        <f>INDEX(Table6[Column1],MATCH(L5580,Table6[Column2]))</f>
        <v>Young Adults</v>
      </c>
      <c r="L5580">
        <v>31.273801479999999</v>
      </c>
      <c r="M5580" t="str">
        <f>VLOOKUP(L5580,Table1[],2)</f>
        <v>30 - 39</v>
      </c>
      <c r="N5580" t="str">
        <f>INDEX(Table7[Column1],MATCH(O5580,Table7[Column2]))</f>
        <v>Fitting in Stage</v>
      </c>
      <c r="O5580">
        <v>8.731343807</v>
      </c>
      <c r="P5580" t="str">
        <f>VLOOKUP(O5580,Table13[],2)</f>
        <v>6 - 10</v>
      </c>
      <c r="Q5580" t="str">
        <f>INDEX(Table8[Column1],MATCH(R5580,Table8[Column2]))</f>
        <v>Maintained</v>
      </c>
      <c r="R5580">
        <v>72.937718180000005</v>
      </c>
      <c r="S5580">
        <f t="shared" si="175"/>
        <v>3.0390715908333332</v>
      </c>
      <c r="T5580" t="s">
        <v>19</v>
      </c>
    </row>
    <row r="5581" spans="1:20" x14ac:dyDescent="0.25">
      <c r="A5581">
        <v>5580</v>
      </c>
      <c r="B5581" t="s">
        <v>3873</v>
      </c>
      <c r="C5581" t="s">
        <v>44</v>
      </c>
      <c r="D5581" t="str">
        <f t="shared" si="174"/>
        <v>Major Gregory</v>
      </c>
      <c r="E5581" t="s">
        <v>22</v>
      </c>
      <c r="F5581" t="s">
        <v>711</v>
      </c>
      <c r="G5581" t="s">
        <v>17</v>
      </c>
      <c r="H5581" t="s">
        <v>18</v>
      </c>
      <c r="I5581" t="s">
        <v>54</v>
      </c>
      <c r="J5581" t="s">
        <v>19</v>
      </c>
      <c r="K5581" t="str">
        <f>INDEX(Table6[Column1],MATCH(L5581,Table6[Column2]))</f>
        <v>Elders</v>
      </c>
      <c r="L5581">
        <v>50.97284535</v>
      </c>
      <c r="M5581" t="str">
        <f>VLOOKUP(L5581,Table1[],2)</f>
        <v>50 - 59</v>
      </c>
      <c r="N5581" t="str">
        <f>INDEX(Table7[Column1],MATCH(O5581,Table7[Column2]))</f>
        <v>Learning Stage</v>
      </c>
      <c r="O5581">
        <v>3.345983489</v>
      </c>
      <c r="P5581" t="str">
        <f>VLOOKUP(O5581,Table13[],2)</f>
        <v>1 - 5</v>
      </c>
      <c r="Q5581" t="str">
        <f>INDEX(Table8[Column1],MATCH(R5581,Table8[Column2]))</f>
        <v>Habitual</v>
      </c>
      <c r="R5581">
        <v>112.457498</v>
      </c>
      <c r="S5581">
        <f t="shared" si="175"/>
        <v>4.6857290833333334</v>
      </c>
      <c r="T5581" t="s">
        <v>19</v>
      </c>
    </row>
    <row r="5582" spans="1:20" x14ac:dyDescent="0.25">
      <c r="A5582">
        <v>5581</v>
      </c>
      <c r="B5582" t="s">
        <v>3817</v>
      </c>
      <c r="C5582" t="s">
        <v>50</v>
      </c>
      <c r="D5582" t="str">
        <f t="shared" si="174"/>
        <v>Clements Robert</v>
      </c>
      <c r="E5582" t="s">
        <v>22</v>
      </c>
      <c r="F5582" t="s">
        <v>38</v>
      </c>
      <c r="G5582" t="s">
        <v>611</v>
      </c>
      <c r="H5582" t="s">
        <v>612</v>
      </c>
      <c r="I5582" t="s">
        <v>38</v>
      </c>
      <c r="J5582" t="s">
        <v>19</v>
      </c>
      <c r="K5582" t="str">
        <f>INDEX(Table6[Column1],MATCH(L5582,Table6[Column2]))</f>
        <v>Seniors</v>
      </c>
      <c r="L5582">
        <v>61.555074269999999</v>
      </c>
      <c r="M5582" t="str">
        <f>VLOOKUP(L5582,Table1[],2)</f>
        <v>60 and Above</v>
      </c>
      <c r="N5582" t="str">
        <f>INDEX(Table7[Column1],MATCH(O5582,Table7[Column2]))</f>
        <v>Learning Stage</v>
      </c>
      <c r="O5582">
        <v>4.8379984159999996</v>
      </c>
      <c r="P5582" t="str">
        <f>VLOOKUP(O5582,Table13[],2)</f>
        <v>1 - 5</v>
      </c>
      <c r="Q5582" t="str">
        <f>INDEX(Table8[Column1],MATCH(R5582,Table8[Column2]))</f>
        <v>Excused</v>
      </c>
      <c r="R5582">
        <v>122.2000694</v>
      </c>
      <c r="S5582">
        <f t="shared" si="175"/>
        <v>5.0916695583333338</v>
      </c>
      <c r="T5582" t="s">
        <v>19</v>
      </c>
    </row>
    <row r="5583" spans="1:20" x14ac:dyDescent="0.25">
      <c r="A5583">
        <v>5582</v>
      </c>
      <c r="B5583" t="s">
        <v>4468</v>
      </c>
      <c r="C5583" t="s">
        <v>4469</v>
      </c>
      <c r="D5583" t="str">
        <f t="shared" si="174"/>
        <v>McKim Tona</v>
      </c>
      <c r="E5583" t="s">
        <v>15</v>
      </c>
      <c r="F5583" t="s">
        <v>38</v>
      </c>
      <c r="G5583" t="s">
        <v>611</v>
      </c>
      <c r="H5583" t="s">
        <v>612</v>
      </c>
      <c r="I5583" t="s">
        <v>38</v>
      </c>
      <c r="J5583" t="s">
        <v>19</v>
      </c>
      <c r="K5583" t="str">
        <f>INDEX(Table6[Column1],MATCH(L5583,Table6[Column2]))</f>
        <v>Young Adults</v>
      </c>
      <c r="L5583">
        <v>36.572750679999999</v>
      </c>
      <c r="M5583" t="str">
        <f>VLOOKUP(L5583,Table1[],2)</f>
        <v>30 - 39</v>
      </c>
      <c r="N5583" t="str">
        <f>INDEX(Table7[Column1],MATCH(O5583,Table7[Column2]))</f>
        <v>Learning Stage</v>
      </c>
      <c r="O5583">
        <v>1.54730294</v>
      </c>
      <c r="P5583" t="str">
        <f>VLOOKUP(O5583,Table13[],2)</f>
        <v>1 - 5</v>
      </c>
      <c r="Q5583" t="str">
        <f>INDEX(Table8[Column1],MATCH(R5583,Table8[Column2]))</f>
        <v>Scheduled</v>
      </c>
      <c r="R5583">
        <v>3.805111444</v>
      </c>
      <c r="S5583">
        <f t="shared" si="175"/>
        <v>0.15854631016666668</v>
      </c>
      <c r="T5583" t="s">
        <v>19</v>
      </c>
    </row>
    <row r="5584" spans="1:20" x14ac:dyDescent="0.25">
      <c r="A5584">
        <v>5583</v>
      </c>
      <c r="B5584" t="s">
        <v>4470</v>
      </c>
      <c r="C5584" t="s">
        <v>52</v>
      </c>
      <c r="D5584" t="str">
        <f t="shared" si="174"/>
        <v>Brashears John</v>
      </c>
      <c r="E5584" t="s">
        <v>22</v>
      </c>
      <c r="F5584" t="s">
        <v>439</v>
      </c>
      <c r="G5584" t="s">
        <v>611</v>
      </c>
      <c r="H5584" t="s">
        <v>612</v>
      </c>
      <c r="I5584" t="s">
        <v>439</v>
      </c>
      <c r="J5584" t="s">
        <v>19</v>
      </c>
      <c r="K5584" t="str">
        <f>INDEX(Table6[Column1],MATCH(L5584,Table6[Column2]))</f>
        <v>Adults</v>
      </c>
      <c r="L5584">
        <v>44.484554619999997</v>
      </c>
      <c r="M5584" t="str">
        <f>VLOOKUP(L5584,Table1[],2)</f>
        <v>40 - 49</v>
      </c>
      <c r="N5584" t="str">
        <f>INDEX(Table7[Column1],MATCH(O5584,Table7[Column2]))</f>
        <v>Learning Stage</v>
      </c>
      <c r="O5584">
        <v>3.8254844129999999</v>
      </c>
      <c r="P5584" t="str">
        <f>VLOOKUP(O5584,Table13[],2)</f>
        <v>1 - 5</v>
      </c>
      <c r="Q5584" t="str">
        <f>INDEX(Table8[Column1],MATCH(R5584,Table8[Column2]))</f>
        <v>Habitual</v>
      </c>
      <c r="R5584">
        <v>82.05000742</v>
      </c>
      <c r="S5584">
        <f t="shared" si="175"/>
        <v>3.4187503091666671</v>
      </c>
      <c r="T5584" t="s">
        <v>19</v>
      </c>
    </row>
    <row r="5585" spans="1:20" x14ac:dyDescent="0.25">
      <c r="A5585">
        <v>5584</v>
      </c>
      <c r="B5585" t="s">
        <v>4471</v>
      </c>
      <c r="C5585" t="s">
        <v>279</v>
      </c>
      <c r="D5585" t="str">
        <f t="shared" si="174"/>
        <v>Vela Patricia</v>
      </c>
      <c r="E5585" t="s">
        <v>15</v>
      </c>
      <c r="F5585" t="s">
        <v>38</v>
      </c>
      <c r="G5585" t="s">
        <v>611</v>
      </c>
      <c r="H5585" t="s">
        <v>612</v>
      </c>
      <c r="I5585" t="s">
        <v>38</v>
      </c>
      <c r="J5585" t="s">
        <v>19</v>
      </c>
      <c r="K5585" t="str">
        <f>INDEX(Table6[Column1],MATCH(L5585,Table6[Column2]))</f>
        <v>Young Adults</v>
      </c>
      <c r="L5585">
        <v>32.085408129999998</v>
      </c>
      <c r="M5585" t="str">
        <f>VLOOKUP(L5585,Table1[],2)</f>
        <v>30 - 39</v>
      </c>
      <c r="N5585" t="str">
        <f>INDEX(Table7[Column1],MATCH(O5585,Table7[Column2]))</f>
        <v>Fitting in Stage</v>
      </c>
      <c r="O5585">
        <v>7.5482074360000002</v>
      </c>
      <c r="P5585" t="str">
        <f>VLOOKUP(O5585,Table13[],2)</f>
        <v>6 - 10</v>
      </c>
      <c r="Q5585" t="str">
        <f>INDEX(Table8[Column1],MATCH(R5585,Table8[Column2]))</f>
        <v>Scheduled</v>
      </c>
      <c r="R5585">
        <v>0</v>
      </c>
      <c r="S5585">
        <f t="shared" si="175"/>
        <v>0</v>
      </c>
      <c r="T5585" t="s">
        <v>19</v>
      </c>
    </row>
    <row r="5586" spans="1:20" x14ac:dyDescent="0.25">
      <c r="A5586">
        <v>5585</v>
      </c>
      <c r="B5586" t="s">
        <v>4472</v>
      </c>
      <c r="C5586" t="s">
        <v>1004</v>
      </c>
      <c r="D5586" t="str">
        <f t="shared" si="174"/>
        <v>Fullwood Deborah</v>
      </c>
      <c r="E5586" t="s">
        <v>15</v>
      </c>
      <c r="F5586" t="s">
        <v>38</v>
      </c>
      <c r="G5586" t="s">
        <v>611</v>
      </c>
      <c r="H5586" t="s">
        <v>612</v>
      </c>
      <c r="I5586" t="s">
        <v>38</v>
      </c>
      <c r="J5586" t="s">
        <v>19</v>
      </c>
      <c r="K5586" t="str">
        <f>INDEX(Table6[Column1],MATCH(L5586,Table6[Column2]))</f>
        <v>Adults</v>
      </c>
      <c r="L5586">
        <v>40.732785409999998</v>
      </c>
      <c r="M5586" t="str">
        <f>VLOOKUP(L5586,Table1[],2)</f>
        <v>40 - 49</v>
      </c>
      <c r="N5586" t="str">
        <f>INDEX(Table7[Column1],MATCH(O5586,Table7[Column2]))</f>
        <v>Learning Stage</v>
      </c>
      <c r="O5586">
        <v>5.171217307</v>
      </c>
      <c r="P5586" t="str">
        <f>VLOOKUP(O5586,Table13[],2)</f>
        <v>1 - 5</v>
      </c>
      <c r="Q5586" t="str">
        <f>INDEX(Table8[Column1],MATCH(R5586,Table8[Column2]))</f>
        <v>Maintained</v>
      </c>
      <c r="R5586">
        <v>53.784300960000003</v>
      </c>
      <c r="S5586">
        <f t="shared" si="175"/>
        <v>2.2410125400000003</v>
      </c>
      <c r="T5586" t="s">
        <v>19</v>
      </c>
    </row>
    <row r="5587" spans="1:20" x14ac:dyDescent="0.25">
      <c r="A5587">
        <v>5586</v>
      </c>
      <c r="B5587" t="s">
        <v>4473</v>
      </c>
      <c r="C5587" t="s">
        <v>567</v>
      </c>
      <c r="D5587" t="str">
        <f t="shared" si="174"/>
        <v>Geyer Tracy</v>
      </c>
      <c r="E5587" t="s">
        <v>15</v>
      </c>
      <c r="F5587" t="s">
        <v>358</v>
      </c>
      <c r="G5587" t="s">
        <v>2724</v>
      </c>
      <c r="H5587" t="s">
        <v>1863</v>
      </c>
      <c r="I5587" t="s">
        <v>358</v>
      </c>
      <c r="J5587" t="s">
        <v>19</v>
      </c>
      <c r="K5587" t="str">
        <f>INDEX(Table6[Column1],MATCH(L5587,Table6[Column2]))</f>
        <v>Young Adults</v>
      </c>
      <c r="L5587">
        <v>34.727053689999998</v>
      </c>
      <c r="M5587" t="str">
        <f>VLOOKUP(L5587,Table1[],2)</f>
        <v>30 - 39</v>
      </c>
      <c r="N5587" t="str">
        <f>INDEX(Table7[Column1],MATCH(O5587,Table7[Column2]))</f>
        <v>Learning Stage</v>
      </c>
      <c r="O5587">
        <v>0.95722909</v>
      </c>
      <c r="P5587" t="e">
        <f>VLOOKUP(O5587,Table13[],2)</f>
        <v>#N/A</v>
      </c>
      <c r="Q5587" t="str">
        <f>INDEX(Table8[Column1],MATCH(R5587,Table8[Column2]))</f>
        <v>Maintained</v>
      </c>
      <c r="R5587">
        <v>58.663289390000003</v>
      </c>
      <c r="S5587">
        <f t="shared" si="175"/>
        <v>2.4443037245833334</v>
      </c>
      <c r="T5587" t="s">
        <v>19</v>
      </c>
    </row>
    <row r="5588" spans="1:20" x14ac:dyDescent="0.25">
      <c r="A5588">
        <v>5587</v>
      </c>
      <c r="B5588" t="s">
        <v>1209</v>
      </c>
      <c r="C5588" t="s">
        <v>1340</v>
      </c>
      <c r="D5588" t="str">
        <f t="shared" si="174"/>
        <v>Taylor Luther</v>
      </c>
      <c r="E5588" t="s">
        <v>22</v>
      </c>
      <c r="F5588" t="s">
        <v>169</v>
      </c>
      <c r="G5588" t="s">
        <v>820</v>
      </c>
      <c r="H5588" t="s">
        <v>821</v>
      </c>
      <c r="I5588" t="s">
        <v>169</v>
      </c>
      <c r="J5588" t="s">
        <v>19</v>
      </c>
      <c r="K5588" t="str">
        <f>INDEX(Table6[Column1],MATCH(L5588,Table6[Column2]))</f>
        <v>Youth</v>
      </c>
      <c r="L5588">
        <v>26.298949329999999</v>
      </c>
      <c r="M5588" t="str">
        <f>VLOOKUP(L5588,Table1[],2)</f>
        <v>20 - 29</v>
      </c>
      <c r="N5588" t="str">
        <f>INDEX(Table7[Column1],MATCH(O5588,Table7[Column2]))</f>
        <v>Learning Stage</v>
      </c>
      <c r="O5588">
        <v>5.5896876410000003</v>
      </c>
      <c r="P5588" t="str">
        <f>VLOOKUP(O5588,Table13[],2)</f>
        <v>1 - 5</v>
      </c>
      <c r="Q5588" t="str">
        <f>INDEX(Table8[Column1],MATCH(R5588,Table8[Column2]))</f>
        <v>Scheduled</v>
      </c>
      <c r="R5588">
        <v>0</v>
      </c>
      <c r="S5588">
        <f t="shared" si="175"/>
        <v>0</v>
      </c>
      <c r="T5588" t="s">
        <v>19</v>
      </c>
    </row>
    <row r="5589" spans="1:20" x14ac:dyDescent="0.25">
      <c r="A5589">
        <v>5588</v>
      </c>
      <c r="B5589" t="s">
        <v>312</v>
      </c>
      <c r="C5589" t="s">
        <v>2016</v>
      </c>
      <c r="D5589" t="str">
        <f t="shared" si="174"/>
        <v>Terry Ignacio</v>
      </c>
      <c r="E5589" t="s">
        <v>22</v>
      </c>
      <c r="F5589" t="s">
        <v>485</v>
      </c>
      <c r="G5589" t="s">
        <v>820</v>
      </c>
      <c r="H5589" t="s">
        <v>821</v>
      </c>
      <c r="I5589" t="s">
        <v>24</v>
      </c>
      <c r="J5589" t="s">
        <v>19</v>
      </c>
      <c r="K5589" t="str">
        <f>INDEX(Table6[Column1],MATCH(L5589,Table6[Column2]))</f>
        <v>Young Adults</v>
      </c>
      <c r="L5589">
        <v>34.217257609999997</v>
      </c>
      <c r="M5589" t="str">
        <f>VLOOKUP(L5589,Table1[],2)</f>
        <v>30 - 39</v>
      </c>
      <c r="N5589" t="str">
        <f>INDEX(Table7[Column1],MATCH(O5589,Table7[Column2]))</f>
        <v>Learning Stage</v>
      </c>
      <c r="O5589">
        <v>5.8774349040000002</v>
      </c>
      <c r="P5589" t="str">
        <f>VLOOKUP(O5589,Table13[],2)</f>
        <v>1 - 5</v>
      </c>
      <c r="Q5589" t="str">
        <f>INDEX(Table8[Column1],MATCH(R5589,Table8[Column2]))</f>
        <v>Scheduled</v>
      </c>
      <c r="R5589">
        <v>0</v>
      </c>
      <c r="S5589">
        <f t="shared" si="175"/>
        <v>0</v>
      </c>
      <c r="T5589" t="s">
        <v>19</v>
      </c>
    </row>
    <row r="5590" spans="1:20" x14ac:dyDescent="0.25">
      <c r="A5590">
        <v>5589</v>
      </c>
      <c r="B5590" t="s">
        <v>824</v>
      </c>
      <c r="C5590" t="s">
        <v>802</v>
      </c>
      <c r="D5590" t="str">
        <f t="shared" si="174"/>
        <v>Richardson Donna</v>
      </c>
      <c r="E5590" t="s">
        <v>15</v>
      </c>
      <c r="F5590" t="s">
        <v>176</v>
      </c>
      <c r="G5590" t="s">
        <v>17</v>
      </c>
      <c r="H5590" t="s">
        <v>18</v>
      </c>
      <c r="I5590" t="s">
        <v>134</v>
      </c>
      <c r="J5590" t="s">
        <v>19</v>
      </c>
      <c r="K5590" t="str">
        <f>INDEX(Table6[Column1],MATCH(L5590,Table6[Column2]))</f>
        <v>Adults</v>
      </c>
      <c r="L5590">
        <v>45.628423359999999</v>
      </c>
      <c r="M5590" t="str">
        <f>VLOOKUP(L5590,Table1[],2)</f>
        <v>40 - 49</v>
      </c>
      <c r="N5590" t="str">
        <f>INDEX(Table7[Column1],MATCH(O5590,Table7[Column2]))</f>
        <v>Learning Stage</v>
      </c>
      <c r="O5590">
        <v>4.7137443670000003</v>
      </c>
      <c r="P5590" t="str">
        <f>VLOOKUP(O5590,Table13[],2)</f>
        <v>1 - 5</v>
      </c>
      <c r="Q5590" t="str">
        <f>INDEX(Table8[Column1],MATCH(R5590,Table8[Column2]))</f>
        <v>Habitual</v>
      </c>
      <c r="R5590">
        <v>95.284984879999996</v>
      </c>
      <c r="S5590">
        <f t="shared" si="175"/>
        <v>3.9702077033333327</v>
      </c>
      <c r="T5590" t="s">
        <v>19</v>
      </c>
    </row>
    <row r="5591" spans="1:20" x14ac:dyDescent="0.25">
      <c r="A5591">
        <v>5590</v>
      </c>
      <c r="B5591" t="s">
        <v>1455</v>
      </c>
      <c r="C5591" t="s">
        <v>432</v>
      </c>
      <c r="D5591" t="str">
        <f t="shared" si="174"/>
        <v>Lewis Norman</v>
      </c>
      <c r="E5591" t="s">
        <v>22</v>
      </c>
      <c r="F5591" t="s">
        <v>1226</v>
      </c>
      <c r="G5591" t="s">
        <v>820</v>
      </c>
      <c r="H5591" t="s">
        <v>821</v>
      </c>
      <c r="I5591" t="s">
        <v>24</v>
      </c>
      <c r="J5591" t="s">
        <v>19</v>
      </c>
      <c r="K5591" t="str">
        <f>INDEX(Table6[Column1],MATCH(L5591,Table6[Column2]))</f>
        <v>Adults</v>
      </c>
      <c r="L5591">
        <v>44.524966229999997</v>
      </c>
      <c r="M5591" t="str">
        <f>VLOOKUP(L5591,Table1[],2)</f>
        <v>40 - 49</v>
      </c>
      <c r="N5591" t="str">
        <f>INDEX(Table7[Column1],MATCH(O5591,Table7[Column2]))</f>
        <v>Learning Stage</v>
      </c>
      <c r="O5591">
        <v>3.7821860329999999</v>
      </c>
      <c r="P5591" t="str">
        <f>VLOOKUP(O5591,Table13[],2)</f>
        <v>1 - 5</v>
      </c>
      <c r="Q5591" t="str">
        <f>INDEX(Table8[Column1],MATCH(R5591,Table8[Column2]))</f>
        <v>Habitual</v>
      </c>
      <c r="R5591">
        <v>81.347666469999993</v>
      </c>
      <c r="S5591">
        <f t="shared" si="175"/>
        <v>3.3894861029166665</v>
      </c>
      <c r="T5591" t="s">
        <v>19</v>
      </c>
    </row>
    <row r="5592" spans="1:20" x14ac:dyDescent="0.25">
      <c r="A5592">
        <v>5591</v>
      </c>
      <c r="B5592" t="s">
        <v>2121</v>
      </c>
      <c r="C5592" t="s">
        <v>125</v>
      </c>
      <c r="D5592" t="str">
        <f t="shared" si="174"/>
        <v>Brooks Virginia</v>
      </c>
      <c r="E5592" t="s">
        <v>15</v>
      </c>
      <c r="F5592" t="s">
        <v>1672</v>
      </c>
      <c r="G5592" t="s">
        <v>1060</v>
      </c>
      <c r="H5592" t="s">
        <v>1061</v>
      </c>
      <c r="I5592" t="s">
        <v>1472</v>
      </c>
      <c r="J5592" t="s">
        <v>19</v>
      </c>
      <c r="K5592" t="str">
        <f>INDEX(Table6[Column1],MATCH(L5592,Table6[Column2]))</f>
        <v>Elders</v>
      </c>
      <c r="L5592">
        <v>53.134089359999997</v>
      </c>
      <c r="M5592" t="str">
        <f>VLOOKUP(L5592,Table1[],2)</f>
        <v>50 - 59</v>
      </c>
      <c r="N5592" t="str">
        <f>INDEX(Table7[Column1],MATCH(O5592,Table7[Column2]))</f>
        <v>Learning Stage</v>
      </c>
      <c r="O5592">
        <v>2.8840215150000001</v>
      </c>
      <c r="P5592" t="str">
        <f>VLOOKUP(O5592,Table13[],2)</f>
        <v>1 - 5</v>
      </c>
      <c r="Q5592" t="str">
        <f>INDEX(Table8[Column1],MATCH(R5592,Table8[Column2]))</f>
        <v>Excused</v>
      </c>
      <c r="R5592">
        <v>132.39314329999999</v>
      </c>
      <c r="S5592">
        <f t="shared" si="175"/>
        <v>5.5163809708333327</v>
      </c>
      <c r="T5592" t="s">
        <v>19</v>
      </c>
    </row>
    <row r="5593" spans="1:20" x14ac:dyDescent="0.25">
      <c r="A5593">
        <v>5592</v>
      </c>
      <c r="B5593" t="s">
        <v>3237</v>
      </c>
      <c r="C5593" t="s">
        <v>2912</v>
      </c>
      <c r="D5593" t="str">
        <f t="shared" si="174"/>
        <v>Lindsay Patsy</v>
      </c>
      <c r="E5593" t="s">
        <v>15</v>
      </c>
      <c r="F5593" t="s">
        <v>24</v>
      </c>
      <c r="G5593" t="s">
        <v>820</v>
      </c>
      <c r="H5593" t="s">
        <v>821</v>
      </c>
      <c r="I5593" t="s">
        <v>24</v>
      </c>
      <c r="J5593" t="s">
        <v>19</v>
      </c>
      <c r="K5593" t="str">
        <f>INDEX(Table6[Column1],MATCH(L5593,Table6[Column2]))</f>
        <v>Adults</v>
      </c>
      <c r="L5593">
        <v>48.792571449999997</v>
      </c>
      <c r="M5593" t="str">
        <f>VLOOKUP(L5593,Table1[],2)</f>
        <v>40 - 49</v>
      </c>
      <c r="N5593" t="str">
        <f>INDEX(Table7[Column1],MATCH(O5593,Table7[Column2]))</f>
        <v>Learning Stage</v>
      </c>
      <c r="O5593">
        <v>2.078279958</v>
      </c>
      <c r="P5593" t="str">
        <f>VLOOKUP(O5593,Table13[],2)</f>
        <v>1 - 5</v>
      </c>
      <c r="Q5593" t="str">
        <f>INDEX(Table8[Column1],MATCH(R5593,Table8[Column2]))</f>
        <v>Habitual</v>
      </c>
      <c r="R5593">
        <v>103.0511695</v>
      </c>
      <c r="S5593">
        <f t="shared" si="175"/>
        <v>4.2937987291666664</v>
      </c>
      <c r="T5593" t="s">
        <v>19</v>
      </c>
    </row>
    <row r="5594" spans="1:20" x14ac:dyDescent="0.25">
      <c r="A5594">
        <v>5593</v>
      </c>
      <c r="B5594" t="s">
        <v>4474</v>
      </c>
      <c r="C5594" t="s">
        <v>4475</v>
      </c>
      <c r="D5594" t="str">
        <f t="shared" si="174"/>
        <v>Galvin Essie</v>
      </c>
      <c r="E5594" t="s">
        <v>15</v>
      </c>
      <c r="F5594" t="s">
        <v>38</v>
      </c>
      <c r="G5594" t="s">
        <v>611</v>
      </c>
      <c r="H5594" t="s">
        <v>612</v>
      </c>
      <c r="I5594" t="s">
        <v>38</v>
      </c>
      <c r="J5594" t="s">
        <v>19</v>
      </c>
      <c r="K5594" t="str">
        <f>INDEX(Table6[Column1],MATCH(L5594,Table6[Column2]))</f>
        <v>Young Adults</v>
      </c>
      <c r="L5594">
        <v>34.764837759999999</v>
      </c>
      <c r="M5594" t="str">
        <f>VLOOKUP(L5594,Table1[],2)</f>
        <v>30 - 39</v>
      </c>
      <c r="N5594" t="str">
        <f>INDEX(Table7[Column1],MATCH(O5594,Table7[Column2]))</f>
        <v>Learning Stage</v>
      </c>
      <c r="O5594">
        <v>4.8408926320000001</v>
      </c>
      <c r="P5594" t="str">
        <f>VLOOKUP(O5594,Table13[],2)</f>
        <v>1 - 5</v>
      </c>
      <c r="Q5594" t="str">
        <f>INDEX(Table8[Column1],MATCH(R5594,Table8[Column2]))</f>
        <v>Scheduled</v>
      </c>
      <c r="R5594">
        <v>24.321639749999999</v>
      </c>
      <c r="S5594">
        <f t="shared" si="175"/>
        <v>1.0134016562499999</v>
      </c>
      <c r="T5594" t="s">
        <v>19</v>
      </c>
    </row>
    <row r="5595" spans="1:20" x14ac:dyDescent="0.25">
      <c r="A5595">
        <v>5594</v>
      </c>
      <c r="B5595" t="s">
        <v>4476</v>
      </c>
      <c r="C5595" t="s">
        <v>154</v>
      </c>
      <c r="D5595" t="str">
        <f t="shared" si="174"/>
        <v>Escalera Harold</v>
      </c>
      <c r="E5595" t="s">
        <v>22</v>
      </c>
      <c r="F5595" t="s">
        <v>1219</v>
      </c>
      <c r="G5595" t="s">
        <v>2724</v>
      </c>
      <c r="H5595" t="s">
        <v>1863</v>
      </c>
      <c r="I5595" t="s">
        <v>138</v>
      </c>
      <c r="J5595" t="s">
        <v>19</v>
      </c>
      <c r="K5595" t="str">
        <f>INDEX(Table6[Column1],MATCH(L5595,Table6[Column2]))</f>
        <v>Elders</v>
      </c>
      <c r="L5595">
        <v>56.768337010000003</v>
      </c>
      <c r="M5595" t="str">
        <f>VLOOKUP(L5595,Table1[],2)</f>
        <v>50 - 59</v>
      </c>
      <c r="N5595" t="str">
        <f>INDEX(Table7[Column1],MATCH(O5595,Table7[Column2]))</f>
        <v>Learning Stage</v>
      </c>
      <c r="O5595">
        <v>4.0475920270000003</v>
      </c>
      <c r="P5595" t="str">
        <f>VLOOKUP(O5595,Table13[],2)</f>
        <v>1 - 5</v>
      </c>
      <c r="Q5595" t="str">
        <f>INDEX(Table8[Column1],MATCH(R5595,Table8[Column2]))</f>
        <v>Unexcused</v>
      </c>
      <c r="R5595">
        <v>161.96904240000001</v>
      </c>
      <c r="S5595">
        <f t="shared" si="175"/>
        <v>6.7487101000000003</v>
      </c>
      <c r="T5595" t="s">
        <v>19</v>
      </c>
    </row>
    <row r="5596" spans="1:20" x14ac:dyDescent="0.25">
      <c r="A5596">
        <v>5595</v>
      </c>
      <c r="B5596" t="s">
        <v>2352</v>
      </c>
      <c r="C5596" t="s">
        <v>1394</v>
      </c>
      <c r="D5596" t="str">
        <f t="shared" si="174"/>
        <v>Aldridge Louise</v>
      </c>
      <c r="E5596" t="s">
        <v>15</v>
      </c>
      <c r="F5596" t="s">
        <v>27</v>
      </c>
      <c r="G5596" t="s">
        <v>17</v>
      </c>
      <c r="H5596" t="s">
        <v>18</v>
      </c>
      <c r="I5596" t="s">
        <v>27</v>
      </c>
      <c r="J5596" t="s">
        <v>19</v>
      </c>
      <c r="K5596" t="str">
        <f>INDEX(Table6[Column1],MATCH(L5596,Table6[Column2]))</f>
        <v>Adults</v>
      </c>
      <c r="L5596">
        <v>43.678795270000002</v>
      </c>
      <c r="M5596" t="str">
        <f>VLOOKUP(L5596,Table1[],2)</f>
        <v>40 - 49</v>
      </c>
      <c r="N5596" t="str">
        <f>INDEX(Table7[Column1],MATCH(O5596,Table7[Column2]))</f>
        <v>Learning Stage</v>
      </c>
      <c r="O5596">
        <v>2.707541134</v>
      </c>
      <c r="P5596" t="str">
        <f>VLOOKUP(O5596,Table13[],2)</f>
        <v>1 - 5</v>
      </c>
      <c r="Q5596" t="str">
        <f>INDEX(Table8[Column1],MATCH(R5596,Table8[Column2]))</f>
        <v>Maintained</v>
      </c>
      <c r="R5596">
        <v>71.911771250000001</v>
      </c>
      <c r="S5596">
        <f t="shared" si="175"/>
        <v>2.9963238020833334</v>
      </c>
      <c r="T5596" t="s">
        <v>19</v>
      </c>
    </row>
    <row r="5597" spans="1:20" x14ac:dyDescent="0.25">
      <c r="A5597">
        <v>5596</v>
      </c>
      <c r="B5597" t="s">
        <v>379</v>
      </c>
      <c r="C5597" t="s">
        <v>783</v>
      </c>
      <c r="D5597" t="str">
        <f t="shared" si="174"/>
        <v>Frederick Marie</v>
      </c>
      <c r="E5597" t="s">
        <v>15</v>
      </c>
      <c r="F5597" t="s">
        <v>1056</v>
      </c>
      <c r="G5597" t="s">
        <v>2305</v>
      </c>
      <c r="H5597" t="s">
        <v>1826</v>
      </c>
      <c r="I5597" t="s">
        <v>30</v>
      </c>
      <c r="J5597" t="s">
        <v>19</v>
      </c>
      <c r="K5597" t="str">
        <f>INDEX(Table6[Column1],MATCH(L5597,Table6[Column2]))</f>
        <v>Young Adults</v>
      </c>
      <c r="L5597">
        <v>38.553041899999997</v>
      </c>
      <c r="M5597" t="str">
        <f>VLOOKUP(L5597,Table1[],2)</f>
        <v>30 - 39</v>
      </c>
      <c r="N5597" t="str">
        <f>INDEX(Table7[Column1],MATCH(O5597,Table7[Column2]))</f>
        <v>Learning Stage</v>
      </c>
      <c r="O5597">
        <v>5.7127903260000004</v>
      </c>
      <c r="P5597" t="str">
        <f>VLOOKUP(O5597,Table13[],2)</f>
        <v>1 - 5</v>
      </c>
      <c r="Q5597" t="str">
        <f>INDEX(Table8[Column1],MATCH(R5597,Table8[Column2]))</f>
        <v>Maintained</v>
      </c>
      <c r="R5597">
        <v>66.5025172</v>
      </c>
      <c r="S5597">
        <f t="shared" si="175"/>
        <v>2.770938216666667</v>
      </c>
      <c r="T5597" t="s">
        <v>19</v>
      </c>
    </row>
    <row r="5598" spans="1:20" x14ac:dyDescent="0.25">
      <c r="A5598">
        <v>5597</v>
      </c>
      <c r="B5598" t="s">
        <v>47</v>
      </c>
      <c r="C5598" t="s">
        <v>494</v>
      </c>
      <c r="D5598" t="str">
        <f t="shared" si="174"/>
        <v>Smith Ryan</v>
      </c>
      <c r="E5598" t="s">
        <v>22</v>
      </c>
      <c r="F5598" t="s">
        <v>155</v>
      </c>
      <c r="G5598" t="s">
        <v>820</v>
      </c>
      <c r="H5598" t="s">
        <v>821</v>
      </c>
      <c r="I5598" t="s">
        <v>24</v>
      </c>
      <c r="J5598" t="s">
        <v>19</v>
      </c>
      <c r="K5598" t="str">
        <f>INDEX(Table6[Column1],MATCH(L5598,Table6[Column2]))</f>
        <v>Adults</v>
      </c>
      <c r="L5598">
        <v>44.251563349999998</v>
      </c>
      <c r="M5598" t="str">
        <f>VLOOKUP(L5598,Table1[],2)</f>
        <v>40 - 49</v>
      </c>
      <c r="N5598" t="str">
        <f>INDEX(Table7[Column1],MATCH(O5598,Table7[Column2]))</f>
        <v>Learning Stage</v>
      </c>
      <c r="O5598">
        <v>4.0546010460000002</v>
      </c>
      <c r="P5598" t="str">
        <f>VLOOKUP(O5598,Table13[],2)</f>
        <v>1 - 5</v>
      </c>
      <c r="Q5598" t="str">
        <f>INDEX(Table8[Column1],MATCH(R5598,Table8[Column2]))</f>
        <v>Maintained</v>
      </c>
      <c r="R5598">
        <v>74.838823360000006</v>
      </c>
      <c r="S5598">
        <f t="shared" si="175"/>
        <v>3.1182843066666668</v>
      </c>
      <c r="T5598" t="s">
        <v>19</v>
      </c>
    </row>
    <row r="5599" spans="1:20" x14ac:dyDescent="0.25">
      <c r="A5599">
        <v>5598</v>
      </c>
      <c r="B5599" t="s">
        <v>34</v>
      </c>
      <c r="C5599" t="s">
        <v>241</v>
      </c>
      <c r="D5599" t="str">
        <f t="shared" si="174"/>
        <v>Jones Jessica</v>
      </c>
      <c r="E5599" t="s">
        <v>15</v>
      </c>
      <c r="F5599" t="s">
        <v>38</v>
      </c>
      <c r="G5599" t="s">
        <v>611</v>
      </c>
      <c r="H5599" t="s">
        <v>612</v>
      </c>
      <c r="I5599" t="s">
        <v>38</v>
      </c>
      <c r="J5599" t="s">
        <v>19</v>
      </c>
      <c r="K5599" t="str">
        <f>INDEX(Table6[Column1],MATCH(L5599,Table6[Column2]))</f>
        <v>Adults</v>
      </c>
      <c r="L5599">
        <v>40.614005669999997</v>
      </c>
      <c r="M5599" t="str">
        <f>VLOOKUP(L5599,Table1[],2)</f>
        <v>40 - 49</v>
      </c>
      <c r="N5599" t="str">
        <f>INDEX(Table7[Column1],MATCH(O5599,Table7[Column2]))</f>
        <v>Learning Stage</v>
      </c>
      <c r="O5599">
        <v>4.8108619240000001</v>
      </c>
      <c r="P5599" t="str">
        <f>VLOOKUP(O5599,Table13[],2)</f>
        <v>1 - 5</v>
      </c>
      <c r="Q5599" t="str">
        <f>INDEX(Table8[Column1],MATCH(R5599,Table8[Column2]))</f>
        <v>Habitual</v>
      </c>
      <c r="R5599">
        <v>96.480341490000001</v>
      </c>
      <c r="S5599">
        <f t="shared" si="175"/>
        <v>4.02001422875</v>
      </c>
      <c r="T5599" t="s">
        <v>19</v>
      </c>
    </row>
    <row r="5600" spans="1:20" x14ac:dyDescent="0.25">
      <c r="A5600">
        <v>5599</v>
      </c>
      <c r="B5600" t="s">
        <v>3287</v>
      </c>
      <c r="C5600" t="s">
        <v>4181</v>
      </c>
      <c r="D5600" t="str">
        <f t="shared" si="174"/>
        <v>Muse Adele</v>
      </c>
      <c r="E5600" t="s">
        <v>15</v>
      </c>
      <c r="F5600" t="s">
        <v>87</v>
      </c>
      <c r="G5600" t="s">
        <v>17</v>
      </c>
      <c r="H5600" t="s">
        <v>18</v>
      </c>
      <c r="I5600" t="s">
        <v>87</v>
      </c>
      <c r="J5600" t="s">
        <v>19</v>
      </c>
      <c r="K5600" t="str">
        <f>INDEX(Table6[Column1],MATCH(L5600,Table6[Column2]))</f>
        <v>Youth</v>
      </c>
      <c r="L5600">
        <v>27.120818329999999</v>
      </c>
      <c r="M5600" t="str">
        <f>VLOOKUP(L5600,Table1[],2)</f>
        <v>20 - 29</v>
      </c>
      <c r="N5600" t="str">
        <f>INDEX(Table7[Column1],MATCH(O5600,Table7[Column2]))</f>
        <v>Fitting in Stage</v>
      </c>
      <c r="O5600">
        <v>6.349413771</v>
      </c>
      <c r="P5600" t="str">
        <f>VLOOKUP(O5600,Table13[],2)</f>
        <v>6 - 10</v>
      </c>
      <c r="Q5600" t="str">
        <f>INDEX(Table8[Column1],MATCH(R5600,Table8[Column2]))</f>
        <v>Scheduled</v>
      </c>
      <c r="R5600">
        <v>3.4220772670000001</v>
      </c>
      <c r="S5600">
        <f t="shared" si="175"/>
        <v>0.14258655279166668</v>
      </c>
      <c r="T5600" t="s">
        <v>19</v>
      </c>
    </row>
    <row r="5601" spans="1:20" x14ac:dyDescent="0.25">
      <c r="A5601">
        <v>5600</v>
      </c>
      <c r="B5601" t="s">
        <v>4477</v>
      </c>
      <c r="C5601" t="s">
        <v>420</v>
      </c>
      <c r="D5601" t="str">
        <f t="shared" si="174"/>
        <v>Yost Bonnie</v>
      </c>
      <c r="E5601" t="s">
        <v>15</v>
      </c>
      <c r="F5601" t="s">
        <v>121</v>
      </c>
      <c r="G5601" t="s">
        <v>2305</v>
      </c>
      <c r="H5601" t="s">
        <v>1826</v>
      </c>
      <c r="I5601" t="s">
        <v>121</v>
      </c>
      <c r="J5601" t="s">
        <v>19</v>
      </c>
      <c r="K5601" t="str">
        <f>INDEX(Table6[Column1],MATCH(L5601,Table6[Column2]))</f>
        <v>Youth</v>
      </c>
      <c r="L5601">
        <v>29.273971119999999</v>
      </c>
      <c r="M5601" t="str">
        <f>VLOOKUP(L5601,Table1[],2)</f>
        <v>20 - 29</v>
      </c>
      <c r="N5601" t="str">
        <f>INDEX(Table7[Column1],MATCH(O5601,Table7[Column2]))</f>
        <v>Learning Stage</v>
      </c>
      <c r="O5601">
        <v>2.1048806419999999</v>
      </c>
      <c r="P5601" t="str">
        <f>VLOOKUP(O5601,Table13[],2)</f>
        <v>1 - 5</v>
      </c>
      <c r="Q5601" t="str">
        <f>INDEX(Table8[Column1],MATCH(R5601,Table8[Column2]))</f>
        <v>Scheduled</v>
      </c>
      <c r="R5601">
        <v>2.2260180699999998</v>
      </c>
      <c r="S5601">
        <f t="shared" si="175"/>
        <v>9.2750752916666665E-2</v>
      </c>
      <c r="T5601" t="s">
        <v>19</v>
      </c>
    </row>
    <row r="5602" spans="1:20" x14ac:dyDescent="0.25">
      <c r="A5602">
        <v>5601</v>
      </c>
      <c r="B5602" t="s">
        <v>62</v>
      </c>
      <c r="C5602" t="s">
        <v>4478</v>
      </c>
      <c r="D5602" t="str">
        <f t="shared" si="174"/>
        <v>Thomas Vanita</v>
      </c>
      <c r="E5602" t="s">
        <v>15</v>
      </c>
      <c r="F5602" t="s">
        <v>169</v>
      </c>
      <c r="G5602" t="s">
        <v>820</v>
      </c>
      <c r="H5602" t="s">
        <v>821</v>
      </c>
      <c r="I5602" t="s">
        <v>169</v>
      </c>
      <c r="J5602" t="s">
        <v>19</v>
      </c>
      <c r="K5602" t="str">
        <f>INDEX(Table6[Column1],MATCH(L5602,Table6[Column2]))</f>
        <v>Youth</v>
      </c>
      <c r="L5602">
        <v>26.96621768</v>
      </c>
      <c r="M5602" t="str">
        <f>VLOOKUP(L5602,Table1[],2)</f>
        <v>20 - 29</v>
      </c>
      <c r="N5602" t="str">
        <f>INDEX(Table7[Column1],MATCH(O5602,Table7[Column2]))</f>
        <v>Learning Stage</v>
      </c>
      <c r="O5602">
        <v>5.7910846669999998</v>
      </c>
      <c r="P5602" t="str">
        <f>VLOOKUP(O5602,Table13[],2)</f>
        <v>1 - 5</v>
      </c>
      <c r="Q5602" t="str">
        <f>INDEX(Table8[Column1],MATCH(R5602,Table8[Column2]))</f>
        <v>Scheduled</v>
      </c>
      <c r="R5602">
        <v>0</v>
      </c>
      <c r="S5602">
        <f t="shared" si="175"/>
        <v>0</v>
      </c>
      <c r="T5602" t="s">
        <v>19</v>
      </c>
    </row>
    <row r="5603" spans="1:20" x14ac:dyDescent="0.25">
      <c r="A5603">
        <v>5602</v>
      </c>
      <c r="B5603" t="s">
        <v>944</v>
      </c>
      <c r="C5603" t="s">
        <v>982</v>
      </c>
      <c r="D5603" t="str">
        <f t="shared" si="174"/>
        <v>Payne Harrison</v>
      </c>
      <c r="E5603" t="s">
        <v>22</v>
      </c>
      <c r="F5603" t="s">
        <v>33</v>
      </c>
      <c r="G5603" t="s">
        <v>17</v>
      </c>
      <c r="H5603" t="s">
        <v>18</v>
      </c>
      <c r="I5603" t="s">
        <v>33</v>
      </c>
      <c r="J5603" t="s">
        <v>19</v>
      </c>
      <c r="K5603" t="str">
        <f>INDEX(Table6[Column1],MATCH(L5603,Table6[Column2]))</f>
        <v>Adults</v>
      </c>
      <c r="L5603">
        <v>43.08564792</v>
      </c>
      <c r="M5603" t="str">
        <f>VLOOKUP(L5603,Table1[],2)</f>
        <v>40 - 49</v>
      </c>
      <c r="N5603" t="str">
        <f>INDEX(Table7[Column1],MATCH(O5603,Table7[Column2]))</f>
        <v>Learning Stage</v>
      </c>
      <c r="O5603">
        <v>1.345358979</v>
      </c>
      <c r="P5603" t="str">
        <f>VLOOKUP(O5603,Table13[],2)</f>
        <v>1 - 5</v>
      </c>
      <c r="Q5603" t="str">
        <f>INDEX(Table8[Column1],MATCH(R5603,Table8[Column2]))</f>
        <v>Maintained</v>
      </c>
      <c r="R5603">
        <v>68.264448880000003</v>
      </c>
      <c r="S5603">
        <f t="shared" si="175"/>
        <v>2.8443520366666668</v>
      </c>
      <c r="T5603" t="s">
        <v>19</v>
      </c>
    </row>
    <row r="5604" spans="1:20" x14ac:dyDescent="0.25">
      <c r="A5604">
        <v>5603</v>
      </c>
      <c r="B5604" t="s">
        <v>376</v>
      </c>
      <c r="C5604" t="s">
        <v>1105</v>
      </c>
      <c r="D5604" t="str">
        <f t="shared" si="174"/>
        <v>Haynes Mark</v>
      </c>
      <c r="E5604" t="s">
        <v>22</v>
      </c>
      <c r="F5604" t="s">
        <v>157</v>
      </c>
      <c r="G5604" t="s">
        <v>820</v>
      </c>
      <c r="H5604" t="s">
        <v>821</v>
      </c>
      <c r="I5604" t="s">
        <v>157</v>
      </c>
      <c r="J5604" t="s">
        <v>19</v>
      </c>
      <c r="K5604" t="str">
        <f>INDEX(Table6[Column1],MATCH(L5604,Table6[Column2]))</f>
        <v>Elders</v>
      </c>
      <c r="L5604">
        <v>58.173906799999997</v>
      </c>
      <c r="M5604" t="str">
        <f>VLOOKUP(L5604,Table1[],2)</f>
        <v>50 - 59</v>
      </c>
      <c r="N5604" t="str">
        <f>INDEX(Table7[Column1],MATCH(O5604,Table7[Column2]))</f>
        <v>Learning Stage</v>
      </c>
      <c r="O5604">
        <v>0.52512245199999996</v>
      </c>
      <c r="P5604" t="e">
        <f>VLOOKUP(O5604,Table13[],2)</f>
        <v>#N/A</v>
      </c>
      <c r="Q5604" t="str">
        <f>INDEX(Table8[Column1],MATCH(R5604,Table8[Column2]))</f>
        <v>Excused</v>
      </c>
      <c r="R5604">
        <v>151.31519080000001</v>
      </c>
      <c r="S5604">
        <f t="shared" si="175"/>
        <v>6.3047996166666671</v>
      </c>
      <c r="T5604" t="s">
        <v>19</v>
      </c>
    </row>
    <row r="5605" spans="1:20" x14ac:dyDescent="0.25">
      <c r="A5605">
        <v>5604</v>
      </c>
      <c r="B5605" t="s">
        <v>4116</v>
      </c>
      <c r="C5605" t="s">
        <v>115</v>
      </c>
      <c r="D5605" t="str">
        <f t="shared" si="174"/>
        <v>Benedict Daniel</v>
      </c>
      <c r="E5605" t="s">
        <v>22</v>
      </c>
      <c r="F5605" t="s">
        <v>38</v>
      </c>
      <c r="G5605" t="s">
        <v>611</v>
      </c>
      <c r="H5605" t="s">
        <v>612</v>
      </c>
      <c r="I5605" t="s">
        <v>38</v>
      </c>
      <c r="J5605" t="s">
        <v>19</v>
      </c>
      <c r="K5605" t="str">
        <f>INDEX(Table6[Column1],MATCH(L5605,Table6[Column2]))</f>
        <v>Adults</v>
      </c>
      <c r="L5605">
        <v>48.731094800000001</v>
      </c>
      <c r="M5605" t="str">
        <f>VLOOKUP(L5605,Table1[],2)</f>
        <v>40 - 49</v>
      </c>
      <c r="N5605" t="str">
        <f>INDEX(Table7[Column1],MATCH(O5605,Table7[Column2]))</f>
        <v>Fitting in Stage</v>
      </c>
      <c r="O5605">
        <v>6.0090684010000004</v>
      </c>
      <c r="P5605" t="str">
        <f>VLOOKUP(O5605,Table13[],2)</f>
        <v>6 - 10</v>
      </c>
      <c r="Q5605" t="str">
        <f>INDEX(Table8[Column1],MATCH(R5605,Table8[Column2]))</f>
        <v>Maintained</v>
      </c>
      <c r="R5605">
        <v>78.160691839999998</v>
      </c>
      <c r="S5605">
        <f t="shared" si="175"/>
        <v>3.256695493333333</v>
      </c>
      <c r="T5605" t="s">
        <v>19</v>
      </c>
    </row>
    <row r="5606" spans="1:20" x14ac:dyDescent="0.25">
      <c r="A5606">
        <v>5605</v>
      </c>
      <c r="B5606" t="s">
        <v>4479</v>
      </c>
      <c r="C5606" t="s">
        <v>550</v>
      </c>
      <c r="D5606" t="str">
        <f t="shared" si="174"/>
        <v>Badillo Barbara</v>
      </c>
      <c r="E5606" t="s">
        <v>15</v>
      </c>
      <c r="F5606" t="s">
        <v>38</v>
      </c>
      <c r="G5606" t="s">
        <v>611</v>
      </c>
      <c r="H5606" t="s">
        <v>612</v>
      </c>
      <c r="I5606" t="s">
        <v>38</v>
      </c>
      <c r="J5606" t="s">
        <v>19</v>
      </c>
      <c r="K5606" t="str">
        <f>INDEX(Table6[Column1],MATCH(L5606,Table6[Column2]))</f>
        <v>Adults</v>
      </c>
      <c r="L5606">
        <v>48.899618590000003</v>
      </c>
      <c r="M5606" t="str">
        <f>VLOOKUP(L5606,Table1[],2)</f>
        <v>40 - 49</v>
      </c>
      <c r="N5606" t="str">
        <f>INDEX(Table7[Column1],MATCH(O5606,Table7[Column2]))</f>
        <v>Learning Stage</v>
      </c>
      <c r="O5606">
        <v>4.7343871919999998</v>
      </c>
      <c r="P5606" t="str">
        <f>VLOOKUP(O5606,Table13[],2)</f>
        <v>1 - 5</v>
      </c>
      <c r="Q5606" t="str">
        <f>INDEX(Table8[Column1],MATCH(R5606,Table8[Column2]))</f>
        <v>Habitual</v>
      </c>
      <c r="R5606">
        <v>86.803673829999994</v>
      </c>
      <c r="S5606">
        <f t="shared" si="175"/>
        <v>3.6168197429166664</v>
      </c>
      <c r="T5606" t="s">
        <v>19</v>
      </c>
    </row>
    <row r="5607" spans="1:20" x14ac:dyDescent="0.25">
      <c r="A5607">
        <v>5606</v>
      </c>
      <c r="B5607" t="s">
        <v>321</v>
      </c>
      <c r="C5607" t="s">
        <v>502</v>
      </c>
      <c r="D5607" t="str">
        <f t="shared" si="174"/>
        <v>Cook Susan</v>
      </c>
      <c r="E5607" t="s">
        <v>15</v>
      </c>
      <c r="F5607" t="s">
        <v>38</v>
      </c>
      <c r="G5607" t="s">
        <v>611</v>
      </c>
      <c r="H5607" t="s">
        <v>612</v>
      </c>
      <c r="I5607" t="s">
        <v>38</v>
      </c>
      <c r="J5607" t="s">
        <v>19</v>
      </c>
      <c r="K5607" t="str">
        <f>INDEX(Table6[Column1],MATCH(L5607,Table6[Column2]))</f>
        <v>Young Adults</v>
      </c>
      <c r="L5607">
        <v>32.583429330000001</v>
      </c>
      <c r="M5607" t="str">
        <f>VLOOKUP(L5607,Table1[],2)</f>
        <v>30 - 39</v>
      </c>
      <c r="N5607" t="str">
        <f>INDEX(Table7[Column1],MATCH(O5607,Table7[Column2]))</f>
        <v>Learning Stage</v>
      </c>
      <c r="O5607">
        <v>3.5867316819999999</v>
      </c>
      <c r="P5607" t="str">
        <f>VLOOKUP(O5607,Table13[],2)</f>
        <v>1 - 5</v>
      </c>
      <c r="Q5607" t="str">
        <f>INDEX(Table8[Column1],MATCH(R5607,Table8[Column2]))</f>
        <v>Scheduled</v>
      </c>
      <c r="R5607">
        <v>34.155497930000003</v>
      </c>
      <c r="S5607">
        <f t="shared" si="175"/>
        <v>1.4231457470833335</v>
      </c>
      <c r="T5607" t="s">
        <v>19</v>
      </c>
    </row>
    <row r="5608" spans="1:20" x14ac:dyDescent="0.25">
      <c r="A5608">
        <v>5607</v>
      </c>
      <c r="B5608" t="s">
        <v>443</v>
      </c>
      <c r="C5608" t="s">
        <v>1083</v>
      </c>
      <c r="D5608" t="str">
        <f t="shared" si="174"/>
        <v>Dennis Kathleen</v>
      </c>
      <c r="E5608" t="s">
        <v>15</v>
      </c>
      <c r="F5608" t="s">
        <v>38</v>
      </c>
      <c r="G5608" t="s">
        <v>611</v>
      </c>
      <c r="H5608" t="s">
        <v>612</v>
      </c>
      <c r="I5608" t="s">
        <v>38</v>
      </c>
      <c r="J5608" t="s">
        <v>19</v>
      </c>
      <c r="K5608" t="str">
        <f>INDEX(Table6[Column1],MATCH(L5608,Table6[Column2]))</f>
        <v>Adults</v>
      </c>
      <c r="L5608">
        <v>49.638965939999999</v>
      </c>
      <c r="M5608" t="str">
        <f>VLOOKUP(L5608,Table1[],2)</f>
        <v>40 - 49</v>
      </c>
      <c r="N5608" t="str">
        <f>INDEX(Table7[Column1],MATCH(O5608,Table7[Column2]))</f>
        <v>Learning Stage</v>
      </c>
      <c r="O5608">
        <v>4.4947357229999998</v>
      </c>
      <c r="P5608" t="str">
        <f>VLOOKUP(O5608,Table13[],2)</f>
        <v>1 - 5</v>
      </c>
      <c r="Q5608" t="str">
        <f>INDEX(Table8[Column1],MATCH(R5608,Table8[Column2]))</f>
        <v>Maintained</v>
      </c>
      <c r="R5608">
        <v>64.248308750000007</v>
      </c>
      <c r="S5608">
        <f t="shared" si="175"/>
        <v>2.6770128645833333</v>
      </c>
      <c r="T5608" t="s">
        <v>19</v>
      </c>
    </row>
    <row r="5609" spans="1:20" x14ac:dyDescent="0.25">
      <c r="A5609">
        <v>5608</v>
      </c>
      <c r="B5609" t="s">
        <v>930</v>
      </c>
      <c r="C5609" t="s">
        <v>845</v>
      </c>
      <c r="D5609" t="str">
        <f t="shared" si="174"/>
        <v>Rogers Shannon</v>
      </c>
      <c r="E5609" t="s">
        <v>15</v>
      </c>
      <c r="F5609" t="s">
        <v>16</v>
      </c>
      <c r="G5609" t="s">
        <v>820</v>
      </c>
      <c r="H5609" t="s">
        <v>821</v>
      </c>
      <c r="I5609" t="s">
        <v>16</v>
      </c>
      <c r="J5609" t="s">
        <v>19</v>
      </c>
      <c r="K5609" t="str">
        <f>INDEX(Table6[Column1],MATCH(L5609,Table6[Column2]))</f>
        <v>Adults</v>
      </c>
      <c r="L5609">
        <v>42.217769029999999</v>
      </c>
      <c r="M5609" t="str">
        <f>VLOOKUP(L5609,Table1[],2)</f>
        <v>40 - 49</v>
      </c>
      <c r="N5609" t="str">
        <f>INDEX(Table7[Column1],MATCH(O5609,Table7[Column2]))</f>
        <v>Learning Stage</v>
      </c>
      <c r="O5609">
        <v>3.9669770419999999</v>
      </c>
      <c r="P5609" t="str">
        <f>VLOOKUP(O5609,Table13[],2)</f>
        <v>1 - 5</v>
      </c>
      <c r="Q5609" t="str">
        <f>INDEX(Table8[Column1],MATCH(R5609,Table8[Column2]))</f>
        <v>Maintained</v>
      </c>
      <c r="R5609">
        <v>63.610626269999997</v>
      </c>
      <c r="S5609">
        <f t="shared" si="175"/>
        <v>2.6504427612499999</v>
      </c>
      <c r="T5609" t="s">
        <v>19</v>
      </c>
    </row>
    <row r="5610" spans="1:20" x14ac:dyDescent="0.25">
      <c r="A5610">
        <v>5609</v>
      </c>
      <c r="B5610" t="s">
        <v>4480</v>
      </c>
      <c r="C5610" t="s">
        <v>4481</v>
      </c>
      <c r="D5610" t="str">
        <f t="shared" si="174"/>
        <v>Prosperie Clarice</v>
      </c>
      <c r="E5610" t="s">
        <v>15</v>
      </c>
      <c r="F5610" t="s">
        <v>38</v>
      </c>
      <c r="G5610" t="s">
        <v>611</v>
      </c>
      <c r="H5610" t="s">
        <v>612</v>
      </c>
      <c r="I5610" t="s">
        <v>38</v>
      </c>
      <c r="J5610" t="s">
        <v>19</v>
      </c>
      <c r="K5610" t="str">
        <f>INDEX(Table6[Column1],MATCH(L5610,Table6[Column2]))</f>
        <v>Adults</v>
      </c>
      <c r="L5610">
        <v>41.426295840000002</v>
      </c>
      <c r="M5610" t="str">
        <f>VLOOKUP(L5610,Table1[],2)</f>
        <v>40 - 49</v>
      </c>
      <c r="N5610" t="str">
        <f>INDEX(Table7[Column1],MATCH(O5610,Table7[Column2]))</f>
        <v>Learning Stage</v>
      </c>
      <c r="O5610">
        <v>3.7455215489999998</v>
      </c>
      <c r="P5610" t="str">
        <f>VLOOKUP(O5610,Table13[],2)</f>
        <v>1 - 5</v>
      </c>
      <c r="Q5610" t="str">
        <f>INDEX(Table8[Column1],MATCH(R5610,Table8[Column2]))</f>
        <v>Maintained</v>
      </c>
      <c r="R5610">
        <v>62.268258799999998</v>
      </c>
      <c r="S5610">
        <f t="shared" si="175"/>
        <v>2.5945107833333334</v>
      </c>
      <c r="T5610" t="s">
        <v>19</v>
      </c>
    </row>
    <row r="5611" spans="1:20" x14ac:dyDescent="0.25">
      <c r="A5611">
        <v>5610</v>
      </c>
      <c r="B5611" t="s">
        <v>543</v>
      </c>
      <c r="C5611" t="s">
        <v>4482</v>
      </c>
      <c r="D5611" t="str">
        <f t="shared" si="174"/>
        <v>Kelly Jonathon</v>
      </c>
      <c r="E5611" t="s">
        <v>22</v>
      </c>
      <c r="F5611" t="s">
        <v>57</v>
      </c>
      <c r="G5611" t="s">
        <v>820</v>
      </c>
      <c r="H5611" t="s">
        <v>821</v>
      </c>
      <c r="I5611" t="s">
        <v>57</v>
      </c>
      <c r="J5611" t="s">
        <v>19</v>
      </c>
      <c r="K5611" t="str">
        <f>INDEX(Table6[Column1],MATCH(L5611,Table6[Column2]))</f>
        <v>Elders</v>
      </c>
      <c r="L5611">
        <v>53.408786980000002</v>
      </c>
      <c r="M5611" t="str">
        <f>VLOOKUP(L5611,Table1[],2)</f>
        <v>50 - 59</v>
      </c>
      <c r="N5611" t="str">
        <f>INDEX(Table7[Column1],MATCH(O5611,Table7[Column2]))</f>
        <v>Fitting in Stage</v>
      </c>
      <c r="O5611">
        <v>6.5403745579999999</v>
      </c>
      <c r="P5611" t="str">
        <f>VLOOKUP(O5611,Table13[],2)</f>
        <v>6 - 10</v>
      </c>
      <c r="Q5611" t="str">
        <f>INDEX(Table8[Column1],MATCH(R5611,Table8[Column2]))</f>
        <v>Habitual</v>
      </c>
      <c r="R5611">
        <v>92.752479609999995</v>
      </c>
      <c r="S5611">
        <f t="shared" si="175"/>
        <v>3.8646866504166666</v>
      </c>
      <c r="T5611" t="s">
        <v>19</v>
      </c>
    </row>
    <row r="5612" spans="1:20" x14ac:dyDescent="0.25">
      <c r="A5612">
        <v>5611</v>
      </c>
      <c r="B5612" t="s">
        <v>1728</v>
      </c>
      <c r="C5612" t="s">
        <v>401</v>
      </c>
      <c r="D5612" t="str">
        <f t="shared" si="174"/>
        <v>Day Michael</v>
      </c>
      <c r="E5612" t="s">
        <v>22</v>
      </c>
      <c r="F5612" t="s">
        <v>16</v>
      </c>
      <c r="G5612" t="s">
        <v>820</v>
      </c>
      <c r="H5612" t="s">
        <v>821</v>
      </c>
      <c r="I5612" t="s">
        <v>16</v>
      </c>
      <c r="J5612" t="s">
        <v>19</v>
      </c>
      <c r="K5612" t="str">
        <f>INDEX(Table6[Column1],MATCH(L5612,Table6[Column2]))</f>
        <v>Young Adults</v>
      </c>
      <c r="L5612">
        <v>34.413407630000002</v>
      </c>
      <c r="M5612" t="str">
        <f>VLOOKUP(L5612,Table1[],2)</f>
        <v>30 - 39</v>
      </c>
      <c r="N5612" t="str">
        <f>INDEX(Table7[Column1],MATCH(O5612,Table7[Column2]))</f>
        <v>Learning Stage</v>
      </c>
      <c r="O5612">
        <v>1.6682218179999999</v>
      </c>
      <c r="P5612" t="str">
        <f>VLOOKUP(O5612,Table13[],2)</f>
        <v>1 - 5</v>
      </c>
      <c r="Q5612" t="str">
        <f>INDEX(Table8[Column1],MATCH(R5612,Table8[Column2]))</f>
        <v>Scheduled</v>
      </c>
      <c r="R5612">
        <v>35.581823710000002</v>
      </c>
      <c r="S5612">
        <f t="shared" si="175"/>
        <v>1.4825759879166667</v>
      </c>
      <c r="T5612" t="s">
        <v>19</v>
      </c>
    </row>
    <row r="5613" spans="1:20" x14ac:dyDescent="0.25">
      <c r="A5613">
        <v>5612</v>
      </c>
      <c r="B5613" t="s">
        <v>2146</v>
      </c>
      <c r="C5613" t="s">
        <v>1074</v>
      </c>
      <c r="D5613" t="str">
        <f t="shared" si="174"/>
        <v>Gray Paula</v>
      </c>
      <c r="E5613" t="s">
        <v>15</v>
      </c>
      <c r="F5613" t="s">
        <v>121</v>
      </c>
      <c r="G5613" t="s">
        <v>2305</v>
      </c>
      <c r="H5613" t="s">
        <v>1826</v>
      </c>
      <c r="I5613" t="s">
        <v>121</v>
      </c>
      <c r="J5613" t="s">
        <v>19</v>
      </c>
      <c r="K5613" t="str">
        <f>INDEX(Table6[Column1],MATCH(L5613,Table6[Column2]))</f>
        <v>Young Adults</v>
      </c>
      <c r="L5613">
        <v>36.36684486</v>
      </c>
      <c r="M5613" t="str">
        <f>VLOOKUP(L5613,Table1[],2)</f>
        <v>30 - 39</v>
      </c>
      <c r="N5613" t="str">
        <f>INDEX(Table7[Column1],MATCH(O5613,Table7[Column2]))</f>
        <v>Learning Stage</v>
      </c>
      <c r="O5613">
        <v>5.9113690759999997</v>
      </c>
      <c r="P5613" t="str">
        <f>VLOOKUP(O5613,Table13[],2)</f>
        <v>1 - 5</v>
      </c>
      <c r="Q5613" t="str">
        <f>INDEX(Table8[Column1],MATCH(R5613,Table8[Column2]))</f>
        <v>Scheduled</v>
      </c>
      <c r="R5613">
        <v>18.877331389999998</v>
      </c>
      <c r="S5613">
        <f t="shared" si="175"/>
        <v>0.7865554745833333</v>
      </c>
      <c r="T5613" t="s">
        <v>19</v>
      </c>
    </row>
    <row r="5614" spans="1:20" x14ac:dyDescent="0.25">
      <c r="A5614">
        <v>5613</v>
      </c>
      <c r="B5614" t="s">
        <v>132</v>
      </c>
      <c r="C5614" t="s">
        <v>52</v>
      </c>
      <c r="D5614" t="str">
        <f t="shared" si="174"/>
        <v>Bryant John</v>
      </c>
      <c r="E5614" t="s">
        <v>22</v>
      </c>
      <c r="F5614" t="s">
        <v>176</v>
      </c>
      <c r="G5614" t="s">
        <v>820</v>
      </c>
      <c r="H5614" t="s">
        <v>821</v>
      </c>
      <c r="I5614" t="s">
        <v>134</v>
      </c>
      <c r="J5614" t="s">
        <v>19</v>
      </c>
      <c r="K5614" t="str">
        <f>INDEX(Table6[Column1],MATCH(L5614,Table6[Column2]))</f>
        <v>Elders</v>
      </c>
      <c r="L5614">
        <v>55.751009789999998</v>
      </c>
      <c r="M5614" t="str">
        <f>VLOOKUP(L5614,Table1[],2)</f>
        <v>50 - 59</v>
      </c>
      <c r="N5614" t="str">
        <f>INDEX(Table7[Column1],MATCH(O5614,Table7[Column2]))</f>
        <v>Fitting in Stage</v>
      </c>
      <c r="O5614">
        <v>6.0908407210000002</v>
      </c>
      <c r="P5614" t="str">
        <f>VLOOKUP(O5614,Table13[],2)</f>
        <v>6 - 10</v>
      </c>
      <c r="Q5614" t="str">
        <f>INDEX(Table8[Column1],MATCH(R5614,Table8[Column2]))</f>
        <v>Habitual</v>
      </c>
      <c r="R5614">
        <v>116.960938</v>
      </c>
      <c r="S5614">
        <f t="shared" si="175"/>
        <v>4.8733724166666663</v>
      </c>
      <c r="T5614" t="s">
        <v>19</v>
      </c>
    </row>
    <row r="5615" spans="1:20" x14ac:dyDescent="0.25">
      <c r="A5615">
        <v>5614</v>
      </c>
      <c r="B5615" t="s">
        <v>4483</v>
      </c>
      <c r="C5615" t="s">
        <v>709</v>
      </c>
      <c r="D5615" t="str">
        <f t="shared" si="174"/>
        <v>Ashlock Carlos</v>
      </c>
      <c r="E5615" t="s">
        <v>22</v>
      </c>
      <c r="F5615" t="s">
        <v>1327</v>
      </c>
      <c r="G5615" t="s">
        <v>820</v>
      </c>
      <c r="H5615" t="s">
        <v>821</v>
      </c>
      <c r="I5615" t="s">
        <v>169</v>
      </c>
      <c r="J5615" t="s">
        <v>19</v>
      </c>
      <c r="K5615" t="str">
        <f>INDEX(Table6[Column1],MATCH(L5615,Table6[Column2]))</f>
        <v>Young Adults</v>
      </c>
      <c r="L5615">
        <v>35.751799509999998</v>
      </c>
      <c r="M5615" t="str">
        <f>VLOOKUP(L5615,Table1[],2)</f>
        <v>30 - 39</v>
      </c>
      <c r="N5615" t="str">
        <f>INDEX(Table7[Column1],MATCH(O5615,Table7[Column2]))</f>
        <v>Fitting in Stage</v>
      </c>
      <c r="O5615">
        <v>7.1720594120000003</v>
      </c>
      <c r="P5615" t="str">
        <f>VLOOKUP(O5615,Table13[],2)</f>
        <v>6 - 10</v>
      </c>
      <c r="Q5615" t="str">
        <f>INDEX(Table8[Column1],MATCH(R5615,Table8[Column2]))</f>
        <v>Scheduled</v>
      </c>
      <c r="R5615">
        <v>1.8120324720000001</v>
      </c>
      <c r="S5615">
        <f t="shared" si="175"/>
        <v>7.5501353000000007E-2</v>
      </c>
      <c r="T5615" t="s">
        <v>19</v>
      </c>
    </row>
    <row r="5616" spans="1:20" x14ac:dyDescent="0.25">
      <c r="A5616">
        <v>5615</v>
      </c>
      <c r="B5616" t="s">
        <v>289</v>
      </c>
      <c r="C5616" t="s">
        <v>50</v>
      </c>
      <c r="D5616" t="str">
        <f t="shared" si="174"/>
        <v>Browning Robert</v>
      </c>
      <c r="E5616" t="s">
        <v>22</v>
      </c>
      <c r="F5616" t="s">
        <v>155</v>
      </c>
      <c r="G5616" t="s">
        <v>820</v>
      </c>
      <c r="H5616" t="s">
        <v>821</v>
      </c>
      <c r="I5616" t="s">
        <v>24</v>
      </c>
      <c r="J5616" t="s">
        <v>19</v>
      </c>
      <c r="K5616" t="str">
        <f>INDEX(Table6[Column1],MATCH(L5616,Table6[Column2]))</f>
        <v>Adults</v>
      </c>
      <c r="L5616">
        <v>41.77036768</v>
      </c>
      <c r="M5616" t="str">
        <f>VLOOKUP(L5616,Table1[],2)</f>
        <v>40 - 49</v>
      </c>
      <c r="N5616" t="str">
        <f>INDEX(Table7[Column1],MATCH(O5616,Table7[Column2]))</f>
        <v>Learning Stage</v>
      </c>
      <c r="O5616">
        <v>1.9603895549999999</v>
      </c>
      <c r="P5616" t="str">
        <f>VLOOKUP(O5616,Table13[],2)</f>
        <v>1 - 5</v>
      </c>
      <c r="Q5616" t="str">
        <f>INDEX(Table8[Column1],MATCH(R5616,Table8[Column2]))</f>
        <v>Scheduled</v>
      </c>
      <c r="R5616">
        <v>22.211813809999999</v>
      </c>
      <c r="S5616">
        <f t="shared" si="175"/>
        <v>0.92549224208333325</v>
      </c>
      <c r="T5616" t="s">
        <v>19</v>
      </c>
    </row>
    <row r="5617" spans="1:20" x14ac:dyDescent="0.25">
      <c r="A5617">
        <v>5616</v>
      </c>
      <c r="B5617" t="s">
        <v>58</v>
      </c>
      <c r="C5617" t="s">
        <v>56</v>
      </c>
      <c r="D5617" t="str">
        <f t="shared" si="174"/>
        <v>Davis James</v>
      </c>
      <c r="E5617" t="s">
        <v>22</v>
      </c>
      <c r="F5617" t="s">
        <v>38</v>
      </c>
      <c r="G5617" t="s">
        <v>611</v>
      </c>
      <c r="H5617" t="s">
        <v>612</v>
      </c>
      <c r="I5617" t="s">
        <v>38</v>
      </c>
      <c r="J5617" t="s">
        <v>19</v>
      </c>
      <c r="K5617" t="str">
        <f>INDEX(Table6[Column1],MATCH(L5617,Table6[Column2]))</f>
        <v>Elders</v>
      </c>
      <c r="L5617">
        <v>58.25924681</v>
      </c>
      <c r="M5617" t="str">
        <f>VLOOKUP(L5617,Table1[],2)</f>
        <v>50 - 59</v>
      </c>
      <c r="N5617" t="str">
        <f>INDEX(Table7[Column1],MATCH(O5617,Table7[Column2]))</f>
        <v>Learning Stage</v>
      </c>
      <c r="O5617">
        <v>2.6728973950000001</v>
      </c>
      <c r="P5617" t="str">
        <f>VLOOKUP(O5617,Table13[],2)</f>
        <v>1 - 5</v>
      </c>
      <c r="Q5617" t="str">
        <f>INDEX(Table8[Column1],MATCH(R5617,Table8[Column2]))</f>
        <v>Excused</v>
      </c>
      <c r="R5617">
        <v>144.16294060000001</v>
      </c>
      <c r="S5617">
        <f t="shared" si="175"/>
        <v>6.0067891916666678</v>
      </c>
      <c r="T5617" t="s">
        <v>19</v>
      </c>
    </row>
    <row r="5618" spans="1:20" x14ac:dyDescent="0.25">
      <c r="A5618">
        <v>5617</v>
      </c>
      <c r="B5618" t="s">
        <v>89</v>
      </c>
      <c r="C5618" t="s">
        <v>4484</v>
      </c>
      <c r="D5618" t="str">
        <f t="shared" si="174"/>
        <v>Joseph Octavia</v>
      </c>
      <c r="E5618" t="s">
        <v>15</v>
      </c>
      <c r="F5618" t="s">
        <v>38</v>
      </c>
      <c r="G5618" t="s">
        <v>611</v>
      </c>
      <c r="H5618" t="s">
        <v>612</v>
      </c>
      <c r="I5618" t="s">
        <v>38</v>
      </c>
      <c r="J5618" t="s">
        <v>19</v>
      </c>
      <c r="K5618" t="str">
        <f>INDEX(Table6[Column1],MATCH(L5618,Table6[Column2]))</f>
        <v>Adults</v>
      </c>
      <c r="L5618">
        <v>40.664807940000003</v>
      </c>
      <c r="M5618" t="str">
        <f>VLOOKUP(L5618,Table1[],2)</f>
        <v>40 - 49</v>
      </c>
      <c r="N5618" t="str">
        <f>INDEX(Table7[Column1],MATCH(O5618,Table7[Column2]))</f>
        <v>Fitting in Stage</v>
      </c>
      <c r="O5618">
        <v>6.218697873</v>
      </c>
      <c r="P5618" t="str">
        <f>VLOOKUP(O5618,Table13[],2)</f>
        <v>6 - 10</v>
      </c>
      <c r="Q5618" t="str">
        <f>INDEX(Table8[Column1],MATCH(R5618,Table8[Column2]))</f>
        <v>Maintained</v>
      </c>
      <c r="R5618">
        <v>65.933585440000002</v>
      </c>
      <c r="S5618">
        <f t="shared" si="175"/>
        <v>2.7472327266666667</v>
      </c>
      <c r="T5618" t="s">
        <v>19</v>
      </c>
    </row>
    <row r="5619" spans="1:20" x14ac:dyDescent="0.25">
      <c r="A5619">
        <v>5618</v>
      </c>
      <c r="B5619" t="s">
        <v>4485</v>
      </c>
      <c r="C5619" t="s">
        <v>2244</v>
      </c>
      <c r="D5619" t="str">
        <f t="shared" si="174"/>
        <v>Gamble Sherry</v>
      </c>
      <c r="E5619" t="s">
        <v>15</v>
      </c>
      <c r="F5619" t="s">
        <v>27</v>
      </c>
      <c r="G5619" t="s">
        <v>17</v>
      </c>
      <c r="H5619" t="s">
        <v>18</v>
      </c>
      <c r="I5619" t="s">
        <v>27</v>
      </c>
      <c r="J5619" t="s">
        <v>19</v>
      </c>
      <c r="K5619" t="str">
        <f>INDEX(Table6[Column1],MATCH(L5619,Table6[Column2]))</f>
        <v>Adults</v>
      </c>
      <c r="L5619">
        <v>40.127180809999999</v>
      </c>
      <c r="M5619" t="str">
        <f>VLOOKUP(L5619,Table1[],2)</f>
        <v>40 - 49</v>
      </c>
      <c r="N5619" t="str">
        <f>INDEX(Table7[Column1],MATCH(O5619,Table7[Column2]))</f>
        <v>Fitting in Stage</v>
      </c>
      <c r="O5619">
        <v>6.3007764220000002</v>
      </c>
      <c r="P5619" t="str">
        <f>VLOOKUP(O5619,Table13[],2)</f>
        <v>6 - 10</v>
      </c>
      <c r="Q5619" t="str">
        <f>INDEX(Table8[Column1],MATCH(R5619,Table8[Column2]))</f>
        <v>Maintained</v>
      </c>
      <c r="R5619">
        <v>59.027366239999999</v>
      </c>
      <c r="S5619">
        <f t="shared" si="175"/>
        <v>2.4594735933333332</v>
      </c>
      <c r="T5619" t="s">
        <v>19</v>
      </c>
    </row>
    <row r="5620" spans="1:20" x14ac:dyDescent="0.25">
      <c r="A5620">
        <v>5619</v>
      </c>
      <c r="B5620" t="s">
        <v>2151</v>
      </c>
      <c r="C5620" t="s">
        <v>56</v>
      </c>
      <c r="D5620" t="str">
        <f t="shared" si="174"/>
        <v>Alton James</v>
      </c>
      <c r="E5620" t="s">
        <v>22</v>
      </c>
      <c r="F5620" t="s">
        <v>38</v>
      </c>
      <c r="G5620" t="s">
        <v>611</v>
      </c>
      <c r="H5620" t="s">
        <v>612</v>
      </c>
      <c r="I5620" t="s">
        <v>38</v>
      </c>
      <c r="J5620" t="s">
        <v>19</v>
      </c>
      <c r="K5620" t="str">
        <f>INDEX(Table6[Column1],MATCH(L5620,Table6[Column2]))</f>
        <v>Young Adults</v>
      </c>
      <c r="L5620">
        <v>39.383366959999996</v>
      </c>
      <c r="M5620" t="str">
        <f>VLOOKUP(L5620,Table1[],2)</f>
        <v>30 - 39</v>
      </c>
      <c r="N5620" t="str">
        <f>INDEX(Table7[Column1],MATCH(O5620,Table7[Column2]))</f>
        <v>Learning Stage</v>
      </c>
      <c r="O5620">
        <v>4.966359228</v>
      </c>
      <c r="P5620" t="str">
        <f>VLOOKUP(O5620,Table13[],2)</f>
        <v>1 - 5</v>
      </c>
      <c r="Q5620" t="str">
        <f>INDEX(Table8[Column1],MATCH(R5620,Table8[Column2]))</f>
        <v>Scheduled</v>
      </c>
      <c r="R5620">
        <v>23.845948709999998</v>
      </c>
      <c r="S5620">
        <f t="shared" si="175"/>
        <v>0.99358119624999996</v>
      </c>
      <c r="T5620" t="s">
        <v>19</v>
      </c>
    </row>
    <row r="5621" spans="1:20" x14ac:dyDescent="0.25">
      <c r="A5621">
        <v>5620</v>
      </c>
      <c r="B5621" t="s">
        <v>1999</v>
      </c>
      <c r="C5621" t="s">
        <v>144</v>
      </c>
      <c r="D5621" t="str">
        <f t="shared" si="174"/>
        <v>Abbott David</v>
      </c>
      <c r="E5621" t="s">
        <v>22</v>
      </c>
      <c r="F5621" t="s">
        <v>30</v>
      </c>
      <c r="G5621" t="s">
        <v>2305</v>
      </c>
      <c r="H5621" t="s">
        <v>1826</v>
      </c>
      <c r="I5621" t="s">
        <v>30</v>
      </c>
      <c r="J5621" t="s">
        <v>19</v>
      </c>
      <c r="K5621" t="str">
        <f>INDEX(Table6[Column1],MATCH(L5621,Table6[Column2]))</f>
        <v>Young Adults</v>
      </c>
      <c r="L5621">
        <v>34.445845290000001</v>
      </c>
      <c r="M5621" t="str">
        <f>VLOOKUP(L5621,Table1[],2)</f>
        <v>30 - 39</v>
      </c>
      <c r="N5621" t="str">
        <f>INDEX(Table7[Column1],MATCH(O5621,Table7[Column2]))</f>
        <v>Learning Stage</v>
      </c>
      <c r="O5621">
        <v>5.0329282070000003</v>
      </c>
      <c r="P5621" t="str">
        <f>VLOOKUP(O5621,Table13[],2)</f>
        <v>1 - 5</v>
      </c>
      <c r="Q5621" t="str">
        <f>INDEX(Table8[Column1],MATCH(R5621,Table8[Column2]))</f>
        <v>Scheduled</v>
      </c>
      <c r="R5621">
        <v>31.497962579999999</v>
      </c>
      <c r="S5621">
        <f t="shared" si="175"/>
        <v>1.3124151075000001</v>
      </c>
      <c r="T5621" t="s">
        <v>19</v>
      </c>
    </row>
    <row r="5622" spans="1:20" x14ac:dyDescent="0.25">
      <c r="A5622">
        <v>5621</v>
      </c>
      <c r="B5622" t="s">
        <v>1338</v>
      </c>
      <c r="C5622" t="s">
        <v>2015</v>
      </c>
      <c r="D5622" t="str">
        <f t="shared" si="174"/>
        <v>Meyer Lois</v>
      </c>
      <c r="E5622" t="s">
        <v>15</v>
      </c>
      <c r="F5622" t="s">
        <v>169</v>
      </c>
      <c r="G5622" t="s">
        <v>820</v>
      </c>
      <c r="H5622" t="s">
        <v>821</v>
      </c>
      <c r="I5622" t="s">
        <v>169</v>
      </c>
      <c r="J5622" t="s">
        <v>19</v>
      </c>
      <c r="K5622" t="str">
        <f>INDEX(Table6[Column1],MATCH(L5622,Table6[Column2]))</f>
        <v>Elders</v>
      </c>
      <c r="L5622">
        <v>54.158868269999999</v>
      </c>
      <c r="M5622" t="str">
        <f>VLOOKUP(L5622,Table1[],2)</f>
        <v>50 - 59</v>
      </c>
      <c r="N5622" t="str">
        <f>INDEX(Table7[Column1],MATCH(O5622,Table7[Column2]))</f>
        <v>Learning Stage</v>
      </c>
      <c r="O5622">
        <v>2.4616915239999999</v>
      </c>
      <c r="P5622" t="str">
        <f>VLOOKUP(O5622,Table13[],2)</f>
        <v>1 - 5</v>
      </c>
      <c r="Q5622" t="str">
        <f>INDEX(Table8[Column1],MATCH(R5622,Table8[Column2]))</f>
        <v>Excused</v>
      </c>
      <c r="R5622">
        <v>136.6678479</v>
      </c>
      <c r="S5622">
        <f t="shared" si="175"/>
        <v>5.6944936625000002</v>
      </c>
      <c r="T5622" t="s">
        <v>19</v>
      </c>
    </row>
    <row r="5623" spans="1:20" x14ac:dyDescent="0.25">
      <c r="A5623">
        <v>5622</v>
      </c>
      <c r="B5623" t="s">
        <v>966</v>
      </c>
      <c r="C5623" t="s">
        <v>245</v>
      </c>
      <c r="D5623" t="str">
        <f t="shared" si="174"/>
        <v>Miller Mary</v>
      </c>
      <c r="E5623" t="s">
        <v>15</v>
      </c>
      <c r="F5623" t="s">
        <v>1226</v>
      </c>
      <c r="G5623" t="s">
        <v>820</v>
      </c>
      <c r="H5623" t="s">
        <v>821</v>
      </c>
      <c r="I5623" t="s">
        <v>24</v>
      </c>
      <c r="J5623" t="s">
        <v>19</v>
      </c>
      <c r="K5623" t="str">
        <f>INDEX(Table6[Column1],MATCH(L5623,Table6[Column2]))</f>
        <v>Adults</v>
      </c>
      <c r="L5623">
        <v>42.863490859999999</v>
      </c>
      <c r="M5623" t="str">
        <f>VLOOKUP(L5623,Table1[],2)</f>
        <v>40 - 49</v>
      </c>
      <c r="N5623" t="str">
        <f>INDEX(Table7[Column1],MATCH(O5623,Table7[Column2]))</f>
        <v>Learning Stage</v>
      </c>
      <c r="O5623">
        <v>4.4319699620000002</v>
      </c>
      <c r="P5623" t="str">
        <f>VLOOKUP(O5623,Table13[],2)</f>
        <v>1 - 5</v>
      </c>
      <c r="Q5623" t="str">
        <f>INDEX(Table8[Column1],MATCH(R5623,Table8[Column2]))</f>
        <v>Maintained</v>
      </c>
      <c r="R5623">
        <v>65.459807710000007</v>
      </c>
      <c r="S5623">
        <f t="shared" si="175"/>
        <v>2.7274919879166668</v>
      </c>
      <c r="T5623" t="s">
        <v>19</v>
      </c>
    </row>
    <row r="5624" spans="1:20" x14ac:dyDescent="0.25">
      <c r="A5624">
        <v>5623</v>
      </c>
      <c r="B5624" t="s">
        <v>1151</v>
      </c>
      <c r="C5624" t="s">
        <v>247</v>
      </c>
      <c r="D5624" t="str">
        <f t="shared" si="174"/>
        <v>Stephens Edwina</v>
      </c>
      <c r="E5624" t="s">
        <v>15</v>
      </c>
      <c r="F5624" t="s">
        <v>23</v>
      </c>
      <c r="G5624" t="s">
        <v>820</v>
      </c>
      <c r="H5624" t="s">
        <v>821</v>
      </c>
      <c r="I5624" t="s">
        <v>24</v>
      </c>
      <c r="J5624" t="s">
        <v>19</v>
      </c>
      <c r="K5624" t="str">
        <f>INDEX(Table6[Column1],MATCH(L5624,Table6[Column2]))</f>
        <v>Elders</v>
      </c>
      <c r="L5624">
        <v>55.916919249999999</v>
      </c>
      <c r="M5624" t="str">
        <f>VLOOKUP(L5624,Table1[],2)</f>
        <v>50 - 59</v>
      </c>
      <c r="N5624" t="str">
        <f>INDEX(Table7[Column1],MATCH(O5624,Table7[Column2]))</f>
        <v>Learning Stage</v>
      </c>
      <c r="O5624">
        <v>4.3993073330000003</v>
      </c>
      <c r="P5624" t="str">
        <f>VLOOKUP(O5624,Table13[],2)</f>
        <v>1 - 5</v>
      </c>
      <c r="Q5624" t="str">
        <f>INDEX(Table8[Column1],MATCH(R5624,Table8[Column2]))</f>
        <v>Habitual</v>
      </c>
      <c r="R5624">
        <v>102.88052399999999</v>
      </c>
      <c r="S5624">
        <f t="shared" si="175"/>
        <v>4.2866884999999995</v>
      </c>
      <c r="T5624" t="s">
        <v>19</v>
      </c>
    </row>
    <row r="5625" spans="1:20" x14ac:dyDescent="0.25">
      <c r="A5625">
        <v>5624</v>
      </c>
      <c r="B5625" t="s">
        <v>361</v>
      </c>
      <c r="C5625" t="s">
        <v>420</v>
      </c>
      <c r="D5625" t="str">
        <f t="shared" si="174"/>
        <v>Valdez Bonnie</v>
      </c>
      <c r="E5625" t="s">
        <v>15</v>
      </c>
      <c r="F5625" t="s">
        <v>90</v>
      </c>
      <c r="G5625" t="s">
        <v>820</v>
      </c>
      <c r="H5625" t="s">
        <v>821</v>
      </c>
      <c r="I5625" t="s">
        <v>90</v>
      </c>
      <c r="J5625" t="s">
        <v>19</v>
      </c>
      <c r="K5625" t="str">
        <f>INDEX(Table6[Column1],MATCH(L5625,Table6[Column2]))</f>
        <v>Youth</v>
      </c>
      <c r="L5625">
        <v>27.877144449999999</v>
      </c>
      <c r="M5625" t="str">
        <f>VLOOKUP(L5625,Table1[],2)</f>
        <v>20 - 29</v>
      </c>
      <c r="N5625" t="str">
        <f>INDEX(Table7[Column1],MATCH(O5625,Table7[Column2]))</f>
        <v>Learning Stage</v>
      </c>
      <c r="O5625">
        <v>4.8625064409999998</v>
      </c>
      <c r="P5625" t="str">
        <f>VLOOKUP(O5625,Table13[],2)</f>
        <v>1 - 5</v>
      </c>
      <c r="Q5625" t="str">
        <f>INDEX(Table8[Column1],MATCH(R5625,Table8[Column2]))</f>
        <v>Scheduled</v>
      </c>
      <c r="R5625">
        <v>0</v>
      </c>
      <c r="S5625">
        <f t="shared" si="175"/>
        <v>0</v>
      </c>
      <c r="T5625" t="s">
        <v>19</v>
      </c>
    </row>
    <row r="5626" spans="1:20" x14ac:dyDescent="0.25">
      <c r="A5626">
        <v>5625</v>
      </c>
      <c r="B5626" t="s">
        <v>1482</v>
      </c>
      <c r="C5626" t="s">
        <v>93</v>
      </c>
      <c r="D5626" t="str">
        <f t="shared" si="174"/>
        <v>Stanley William</v>
      </c>
      <c r="E5626" t="s">
        <v>22</v>
      </c>
      <c r="F5626" t="s">
        <v>38</v>
      </c>
      <c r="G5626" t="s">
        <v>611</v>
      </c>
      <c r="H5626" t="s">
        <v>612</v>
      </c>
      <c r="I5626" t="s">
        <v>38</v>
      </c>
      <c r="J5626" t="s">
        <v>19</v>
      </c>
      <c r="K5626" t="str">
        <f>INDEX(Table6[Column1],MATCH(L5626,Table6[Column2]))</f>
        <v>Young Adults</v>
      </c>
      <c r="L5626">
        <v>32.976668199999999</v>
      </c>
      <c r="M5626" t="str">
        <f>VLOOKUP(L5626,Table1[],2)</f>
        <v>30 - 39</v>
      </c>
      <c r="N5626" t="str">
        <f>INDEX(Table7[Column1],MATCH(O5626,Table7[Column2]))</f>
        <v>Fitting in Stage</v>
      </c>
      <c r="O5626">
        <v>6.3067470219999997</v>
      </c>
      <c r="P5626" t="str">
        <f>VLOOKUP(O5626,Table13[],2)</f>
        <v>6 - 10</v>
      </c>
      <c r="Q5626" t="str">
        <f>INDEX(Table8[Column1],MATCH(R5626,Table8[Column2]))</f>
        <v>Scheduled</v>
      </c>
      <c r="R5626">
        <v>8.7997336389999994</v>
      </c>
      <c r="S5626">
        <f t="shared" si="175"/>
        <v>0.36665556829166662</v>
      </c>
      <c r="T5626" t="s">
        <v>19</v>
      </c>
    </row>
    <row r="5627" spans="1:20" x14ac:dyDescent="0.25">
      <c r="A5627">
        <v>5626</v>
      </c>
      <c r="B5627" t="s">
        <v>1891</v>
      </c>
      <c r="C5627" t="s">
        <v>2847</v>
      </c>
      <c r="D5627" t="str">
        <f t="shared" si="174"/>
        <v>Sikes Enrique</v>
      </c>
      <c r="E5627" t="s">
        <v>22</v>
      </c>
      <c r="F5627" t="s">
        <v>121</v>
      </c>
      <c r="G5627" t="s">
        <v>2305</v>
      </c>
      <c r="H5627" t="s">
        <v>1826</v>
      </c>
      <c r="I5627" t="s">
        <v>121</v>
      </c>
      <c r="J5627" t="s">
        <v>19</v>
      </c>
      <c r="K5627" t="str">
        <f>INDEX(Table6[Column1],MATCH(L5627,Table6[Column2]))</f>
        <v>Young Adults</v>
      </c>
      <c r="L5627">
        <v>39.96876357</v>
      </c>
      <c r="M5627" t="str">
        <f>VLOOKUP(L5627,Table1[],2)</f>
        <v>30 - 39</v>
      </c>
      <c r="N5627" t="str">
        <f>INDEX(Table7[Column1],MATCH(O5627,Table7[Column2]))</f>
        <v>Learning Stage</v>
      </c>
      <c r="O5627">
        <v>3.6370047470000002</v>
      </c>
      <c r="P5627" t="str">
        <f>VLOOKUP(O5627,Table13[],2)</f>
        <v>1 - 5</v>
      </c>
      <c r="Q5627" t="str">
        <f>INDEX(Table8[Column1],MATCH(R5627,Table8[Column2]))</f>
        <v>Scheduled</v>
      </c>
      <c r="R5627">
        <v>25.58223602</v>
      </c>
      <c r="S5627">
        <f t="shared" si="175"/>
        <v>1.0659265008333332</v>
      </c>
      <c r="T5627" t="s">
        <v>19</v>
      </c>
    </row>
    <row r="5628" spans="1:20" x14ac:dyDescent="0.25">
      <c r="A5628">
        <v>5627</v>
      </c>
      <c r="B5628" t="s">
        <v>4486</v>
      </c>
      <c r="C5628" t="s">
        <v>2467</v>
      </c>
      <c r="D5628" t="str">
        <f t="shared" si="174"/>
        <v>York Rafael</v>
      </c>
      <c r="E5628" t="s">
        <v>22</v>
      </c>
      <c r="F5628" t="s">
        <v>87</v>
      </c>
      <c r="G5628" t="s">
        <v>17</v>
      </c>
      <c r="H5628" t="s">
        <v>18</v>
      </c>
      <c r="I5628" t="s">
        <v>87</v>
      </c>
      <c r="J5628" t="s">
        <v>19</v>
      </c>
      <c r="K5628" t="str">
        <f>INDEX(Table6[Column1],MATCH(L5628,Table6[Column2]))</f>
        <v>Elders</v>
      </c>
      <c r="L5628">
        <v>58.523784620000001</v>
      </c>
      <c r="M5628" t="str">
        <f>VLOOKUP(L5628,Table1[],2)</f>
        <v>50 - 59</v>
      </c>
      <c r="N5628" t="str">
        <f>INDEX(Table7[Column1],MATCH(O5628,Table7[Column2]))</f>
        <v>Learning Stage</v>
      </c>
      <c r="O5628">
        <v>3.3144272840000002</v>
      </c>
      <c r="P5628" t="str">
        <f>VLOOKUP(O5628,Table13[],2)</f>
        <v>1 - 5</v>
      </c>
      <c r="Q5628" t="str">
        <f>INDEX(Table8[Column1],MATCH(R5628,Table8[Column2]))</f>
        <v>Unexcused</v>
      </c>
      <c r="R5628">
        <v>164.0044876</v>
      </c>
      <c r="S5628">
        <f t="shared" si="175"/>
        <v>6.8335203166666663</v>
      </c>
      <c r="T5628" t="s">
        <v>19</v>
      </c>
    </row>
    <row r="5629" spans="1:20" x14ac:dyDescent="0.25">
      <c r="A5629">
        <v>5628</v>
      </c>
      <c r="B5629" t="s">
        <v>4487</v>
      </c>
      <c r="C5629" t="s">
        <v>1244</v>
      </c>
      <c r="D5629" t="str">
        <f t="shared" si="174"/>
        <v>Bolduc Don</v>
      </c>
      <c r="E5629" t="s">
        <v>22</v>
      </c>
      <c r="F5629" t="s">
        <v>16</v>
      </c>
      <c r="G5629" t="s">
        <v>820</v>
      </c>
      <c r="H5629" t="s">
        <v>821</v>
      </c>
      <c r="I5629" t="s">
        <v>16</v>
      </c>
      <c r="J5629" t="s">
        <v>19</v>
      </c>
      <c r="K5629" t="str">
        <f>INDEX(Table6[Column1],MATCH(L5629,Table6[Column2]))</f>
        <v>Youth</v>
      </c>
      <c r="L5629">
        <v>27.431070030000001</v>
      </c>
      <c r="M5629" t="str">
        <f>VLOOKUP(L5629,Table1[],2)</f>
        <v>20 - 29</v>
      </c>
      <c r="N5629" t="str">
        <f>INDEX(Table7[Column1],MATCH(O5629,Table7[Column2]))</f>
        <v>Learning Stage</v>
      </c>
      <c r="O5629">
        <v>5.0532847810000003</v>
      </c>
      <c r="P5629" t="str">
        <f>VLOOKUP(O5629,Table13[],2)</f>
        <v>1 - 5</v>
      </c>
      <c r="Q5629" t="str">
        <f>INDEX(Table8[Column1],MATCH(R5629,Table8[Column2]))</f>
        <v>Scheduled</v>
      </c>
      <c r="R5629">
        <v>0</v>
      </c>
      <c r="S5629">
        <f t="shared" si="175"/>
        <v>0</v>
      </c>
      <c r="T5629" t="s">
        <v>19</v>
      </c>
    </row>
    <row r="5630" spans="1:20" x14ac:dyDescent="0.25">
      <c r="A5630">
        <v>5629</v>
      </c>
      <c r="B5630" t="s">
        <v>281</v>
      </c>
      <c r="C5630" t="s">
        <v>910</v>
      </c>
      <c r="D5630" t="str">
        <f t="shared" si="174"/>
        <v>Clark Geneva</v>
      </c>
      <c r="E5630" t="s">
        <v>15</v>
      </c>
      <c r="F5630" t="s">
        <v>24</v>
      </c>
      <c r="G5630" t="s">
        <v>820</v>
      </c>
      <c r="H5630" t="s">
        <v>821</v>
      </c>
      <c r="I5630" t="s">
        <v>24</v>
      </c>
      <c r="J5630" t="s">
        <v>19</v>
      </c>
      <c r="K5630" t="str">
        <f>INDEX(Table6[Column1],MATCH(L5630,Table6[Column2]))</f>
        <v>Adults</v>
      </c>
      <c r="L5630">
        <v>47.152156060000003</v>
      </c>
      <c r="M5630" t="str">
        <f>VLOOKUP(L5630,Table1[],2)</f>
        <v>40 - 49</v>
      </c>
      <c r="N5630" t="str">
        <f>INDEX(Table7[Column1],MATCH(O5630,Table7[Column2]))</f>
        <v>Fitting in Stage</v>
      </c>
      <c r="O5630">
        <v>7.9498098620000004</v>
      </c>
      <c r="P5630" t="str">
        <f>VLOOKUP(O5630,Table13[],2)</f>
        <v>6 - 10</v>
      </c>
      <c r="Q5630" t="str">
        <f>INDEX(Table8[Column1],MATCH(R5630,Table8[Column2]))</f>
        <v>Habitual</v>
      </c>
      <c r="R5630">
        <v>85.282199430000006</v>
      </c>
      <c r="S5630">
        <f t="shared" si="175"/>
        <v>3.5534249762500001</v>
      </c>
      <c r="T5630" t="s">
        <v>19</v>
      </c>
    </row>
    <row r="5631" spans="1:20" x14ac:dyDescent="0.25">
      <c r="A5631">
        <v>5630</v>
      </c>
      <c r="B5631" t="s">
        <v>1885</v>
      </c>
      <c r="C5631" t="s">
        <v>1164</v>
      </c>
      <c r="D5631" t="str">
        <f t="shared" si="174"/>
        <v>Harrell Shelby</v>
      </c>
      <c r="E5631" t="s">
        <v>15</v>
      </c>
      <c r="F5631" t="s">
        <v>127</v>
      </c>
      <c r="G5631" t="s">
        <v>820</v>
      </c>
      <c r="H5631" t="s">
        <v>821</v>
      </c>
      <c r="I5631" t="s">
        <v>127</v>
      </c>
      <c r="J5631" t="s">
        <v>19</v>
      </c>
      <c r="K5631" t="str">
        <f>INDEX(Table6[Column1],MATCH(L5631,Table6[Column2]))</f>
        <v>Adults</v>
      </c>
      <c r="L5631">
        <v>41.889318770000003</v>
      </c>
      <c r="M5631" t="str">
        <f>VLOOKUP(L5631,Table1[],2)</f>
        <v>40 - 49</v>
      </c>
      <c r="N5631" t="str">
        <f>INDEX(Table7[Column1],MATCH(O5631,Table7[Column2]))</f>
        <v>Learning Stage</v>
      </c>
      <c r="O5631">
        <v>3.4615851950000001</v>
      </c>
      <c r="P5631" t="str">
        <f>VLOOKUP(O5631,Table13[],2)</f>
        <v>1 - 5</v>
      </c>
      <c r="Q5631" t="str">
        <f>INDEX(Table8[Column1],MATCH(R5631,Table8[Column2]))</f>
        <v>Maintained</v>
      </c>
      <c r="R5631">
        <v>71.173662120000003</v>
      </c>
      <c r="S5631">
        <f t="shared" si="175"/>
        <v>2.9655692550000001</v>
      </c>
      <c r="T5631" t="s">
        <v>19</v>
      </c>
    </row>
    <row r="5632" spans="1:20" x14ac:dyDescent="0.25">
      <c r="A5632">
        <v>5631</v>
      </c>
      <c r="B5632" t="s">
        <v>4488</v>
      </c>
      <c r="C5632" t="s">
        <v>813</v>
      </c>
      <c r="D5632" t="str">
        <f t="shared" si="174"/>
        <v>Kimber April</v>
      </c>
      <c r="E5632" t="s">
        <v>15</v>
      </c>
      <c r="F5632" t="s">
        <v>38</v>
      </c>
      <c r="G5632" t="s">
        <v>611</v>
      </c>
      <c r="H5632" t="s">
        <v>612</v>
      </c>
      <c r="I5632" t="s">
        <v>38</v>
      </c>
      <c r="J5632" t="s">
        <v>19</v>
      </c>
      <c r="K5632" t="str">
        <f>INDEX(Table6[Column1],MATCH(L5632,Table6[Column2]))</f>
        <v>Young Adults</v>
      </c>
      <c r="L5632">
        <v>39.967672239999999</v>
      </c>
      <c r="M5632" t="str">
        <f>VLOOKUP(L5632,Table1[],2)</f>
        <v>30 - 39</v>
      </c>
      <c r="N5632" t="str">
        <f>INDEX(Table7[Column1],MATCH(O5632,Table7[Column2]))</f>
        <v>Fitting in Stage</v>
      </c>
      <c r="O5632">
        <v>6.6949959679999997</v>
      </c>
      <c r="P5632" t="str">
        <f>VLOOKUP(O5632,Table13[],2)</f>
        <v>6 - 10</v>
      </c>
      <c r="Q5632" t="str">
        <f>INDEX(Table8[Column1],MATCH(R5632,Table8[Column2]))</f>
        <v>Maintained</v>
      </c>
      <c r="R5632">
        <v>45.42156421</v>
      </c>
      <c r="S5632">
        <f t="shared" si="175"/>
        <v>1.8925651754166666</v>
      </c>
      <c r="T5632" t="s">
        <v>19</v>
      </c>
    </row>
    <row r="5633" spans="1:20" x14ac:dyDescent="0.25">
      <c r="A5633">
        <v>5632</v>
      </c>
      <c r="B5633" t="s">
        <v>4489</v>
      </c>
      <c r="C5633" t="s">
        <v>3557</v>
      </c>
      <c r="D5633" t="str">
        <f t="shared" si="174"/>
        <v>Carlino Tyree</v>
      </c>
      <c r="E5633" t="s">
        <v>22</v>
      </c>
      <c r="F5633" t="s">
        <v>54</v>
      </c>
      <c r="G5633" t="s">
        <v>17</v>
      </c>
      <c r="H5633" t="s">
        <v>18</v>
      </c>
      <c r="I5633" t="s">
        <v>54</v>
      </c>
      <c r="J5633" t="s">
        <v>19</v>
      </c>
      <c r="K5633" t="str">
        <f>INDEX(Table6[Column1],MATCH(L5633,Table6[Column2]))</f>
        <v>Elders</v>
      </c>
      <c r="L5633">
        <v>54.375940839999998</v>
      </c>
      <c r="M5633" t="str">
        <f>VLOOKUP(L5633,Table1[],2)</f>
        <v>50 - 59</v>
      </c>
      <c r="N5633" t="str">
        <f>INDEX(Table7[Column1],MATCH(O5633,Table7[Column2]))</f>
        <v>Learning Stage</v>
      </c>
      <c r="O5633">
        <v>2.7961106419999999</v>
      </c>
      <c r="P5633" t="str">
        <f>VLOOKUP(O5633,Table13[],2)</f>
        <v>1 - 5</v>
      </c>
      <c r="Q5633" t="str">
        <f>INDEX(Table8[Column1],MATCH(R5633,Table8[Column2]))</f>
        <v>Habitual</v>
      </c>
      <c r="R5633">
        <v>116.45103090000001</v>
      </c>
      <c r="S5633">
        <f t="shared" si="175"/>
        <v>4.8521262875</v>
      </c>
      <c r="T5633" t="s">
        <v>19</v>
      </c>
    </row>
    <row r="5634" spans="1:20" x14ac:dyDescent="0.25">
      <c r="A5634">
        <v>5633</v>
      </c>
      <c r="B5634" t="s">
        <v>4490</v>
      </c>
      <c r="C5634" t="s">
        <v>1509</v>
      </c>
      <c r="D5634" t="str">
        <f t="shared" si="174"/>
        <v>Sangster Carole</v>
      </c>
      <c r="E5634" t="s">
        <v>15</v>
      </c>
      <c r="F5634" t="s">
        <v>38</v>
      </c>
      <c r="G5634" t="s">
        <v>611</v>
      </c>
      <c r="H5634" t="s">
        <v>612</v>
      </c>
      <c r="I5634" t="s">
        <v>38</v>
      </c>
      <c r="J5634" t="s">
        <v>19</v>
      </c>
      <c r="K5634" t="str">
        <f>INDEX(Table6[Column1],MATCH(L5634,Table6[Column2]))</f>
        <v>Youth</v>
      </c>
      <c r="L5634">
        <v>26.341641809999999</v>
      </c>
      <c r="M5634" t="str">
        <f>VLOOKUP(L5634,Table1[],2)</f>
        <v>20 - 29</v>
      </c>
      <c r="N5634" t="str">
        <f>INDEX(Table7[Column1],MATCH(O5634,Table7[Column2]))</f>
        <v>Learning Stage</v>
      </c>
      <c r="O5634">
        <v>5.758522213</v>
      </c>
      <c r="P5634" t="str">
        <f>VLOOKUP(O5634,Table13[],2)</f>
        <v>1 - 5</v>
      </c>
      <c r="Q5634" t="str">
        <f>INDEX(Table8[Column1],MATCH(R5634,Table8[Column2]))</f>
        <v>Scheduled</v>
      </c>
      <c r="R5634">
        <v>0</v>
      </c>
      <c r="S5634">
        <f t="shared" si="175"/>
        <v>0</v>
      </c>
      <c r="T5634" t="s">
        <v>19</v>
      </c>
    </row>
    <row r="5635" spans="1:20" x14ac:dyDescent="0.25">
      <c r="A5635">
        <v>5634</v>
      </c>
      <c r="B5635" t="s">
        <v>904</v>
      </c>
      <c r="C5635" t="s">
        <v>154</v>
      </c>
      <c r="D5635" t="str">
        <f t="shared" ref="D5635:D5698" si="176">CONCATENATE(B5635, " ",C5635)</f>
        <v>Brown Harold</v>
      </c>
      <c r="E5635" t="s">
        <v>22</v>
      </c>
      <c r="F5635" t="s">
        <v>33</v>
      </c>
      <c r="G5635" t="s">
        <v>17</v>
      </c>
      <c r="H5635" t="s">
        <v>18</v>
      </c>
      <c r="I5635" t="s">
        <v>33</v>
      </c>
      <c r="J5635" t="s">
        <v>19</v>
      </c>
      <c r="K5635" t="str">
        <f>INDEX(Table6[Column1],MATCH(L5635,Table6[Column2]))</f>
        <v>Young Adults</v>
      </c>
      <c r="L5635">
        <v>33.009653829999998</v>
      </c>
      <c r="M5635" t="str">
        <f>VLOOKUP(L5635,Table1[],2)</f>
        <v>30 - 39</v>
      </c>
      <c r="N5635" t="str">
        <f>INDEX(Table7[Column1],MATCH(O5635,Table7[Column2]))</f>
        <v>Learning Stage</v>
      </c>
      <c r="O5635">
        <v>4.2908247639999999</v>
      </c>
      <c r="P5635" t="str">
        <f>VLOOKUP(O5635,Table13[],2)</f>
        <v>1 - 5</v>
      </c>
      <c r="Q5635" t="str">
        <f>INDEX(Table8[Column1],MATCH(R5635,Table8[Column2]))</f>
        <v>Scheduled</v>
      </c>
      <c r="R5635">
        <v>0</v>
      </c>
      <c r="S5635">
        <f t="shared" ref="S5635:S5698" si="177">CONVERT(R5635,"hr","day")</f>
        <v>0</v>
      </c>
      <c r="T5635" t="s">
        <v>19</v>
      </c>
    </row>
    <row r="5636" spans="1:20" x14ac:dyDescent="0.25">
      <c r="A5636">
        <v>5635</v>
      </c>
      <c r="B5636" t="s">
        <v>4491</v>
      </c>
      <c r="C5636" t="s">
        <v>532</v>
      </c>
      <c r="D5636" t="str">
        <f t="shared" si="176"/>
        <v>Goad Beverly</v>
      </c>
      <c r="E5636" t="s">
        <v>15</v>
      </c>
      <c r="F5636" t="s">
        <v>152</v>
      </c>
      <c r="G5636" t="s">
        <v>2305</v>
      </c>
      <c r="H5636" t="s">
        <v>1826</v>
      </c>
      <c r="I5636" t="s">
        <v>30</v>
      </c>
      <c r="J5636" t="s">
        <v>19</v>
      </c>
      <c r="K5636" t="str">
        <f>INDEX(Table6[Column1],MATCH(L5636,Table6[Column2]))</f>
        <v>Adults</v>
      </c>
      <c r="L5636">
        <v>43.384298999999999</v>
      </c>
      <c r="M5636" t="str">
        <f>VLOOKUP(L5636,Table1[],2)</f>
        <v>40 - 49</v>
      </c>
      <c r="N5636" t="str">
        <f>INDEX(Table7[Column1],MATCH(O5636,Table7[Column2]))</f>
        <v>Learning Stage</v>
      </c>
      <c r="O5636">
        <v>2.5493544639999999</v>
      </c>
      <c r="P5636" t="str">
        <f>VLOOKUP(O5636,Table13[],2)</f>
        <v>1 - 5</v>
      </c>
      <c r="Q5636" t="str">
        <f>INDEX(Table8[Column1],MATCH(R5636,Table8[Column2]))</f>
        <v>Maintained</v>
      </c>
      <c r="R5636">
        <v>55.592263010000003</v>
      </c>
      <c r="S5636">
        <f t="shared" si="177"/>
        <v>2.3163442920833335</v>
      </c>
      <c r="T5636" t="s">
        <v>19</v>
      </c>
    </row>
    <row r="5637" spans="1:20" x14ac:dyDescent="0.25">
      <c r="A5637">
        <v>5636</v>
      </c>
      <c r="B5637" t="s">
        <v>4492</v>
      </c>
      <c r="C5637" t="s">
        <v>649</v>
      </c>
      <c r="D5637" t="str">
        <f t="shared" si="176"/>
        <v>Wilder Rodney</v>
      </c>
      <c r="E5637" t="s">
        <v>22</v>
      </c>
      <c r="F5637" t="s">
        <v>16</v>
      </c>
      <c r="G5637" t="s">
        <v>820</v>
      </c>
      <c r="H5637" t="s">
        <v>821</v>
      </c>
      <c r="I5637" t="s">
        <v>16</v>
      </c>
      <c r="J5637" t="s">
        <v>19</v>
      </c>
      <c r="K5637" t="str">
        <f>INDEX(Table6[Column1],MATCH(L5637,Table6[Column2]))</f>
        <v>Elders</v>
      </c>
      <c r="L5637">
        <v>54.761252929999998</v>
      </c>
      <c r="M5637" t="str">
        <f>VLOOKUP(L5637,Table1[],2)</f>
        <v>50 - 59</v>
      </c>
      <c r="N5637" t="str">
        <f>INDEX(Table7[Column1],MATCH(O5637,Table7[Column2]))</f>
        <v>Learning Stage</v>
      </c>
      <c r="O5637">
        <v>4.9630511640000003</v>
      </c>
      <c r="P5637" t="str">
        <f>VLOOKUP(O5637,Table13[],2)</f>
        <v>1 - 5</v>
      </c>
      <c r="Q5637" t="str">
        <f>INDEX(Table8[Column1],MATCH(R5637,Table8[Column2]))</f>
        <v>Habitual</v>
      </c>
      <c r="R5637">
        <v>94.483993080000005</v>
      </c>
      <c r="S5637">
        <f t="shared" si="177"/>
        <v>3.9368330450000002</v>
      </c>
      <c r="T5637" t="s">
        <v>19</v>
      </c>
    </row>
    <row r="5638" spans="1:20" x14ac:dyDescent="0.25">
      <c r="A5638">
        <v>5637</v>
      </c>
      <c r="B5638" t="s">
        <v>3739</v>
      </c>
      <c r="C5638" t="s">
        <v>1996</v>
      </c>
      <c r="D5638" t="str">
        <f t="shared" si="176"/>
        <v>Sharpe Dolores</v>
      </c>
      <c r="E5638" t="s">
        <v>15</v>
      </c>
      <c r="F5638" t="s">
        <v>54</v>
      </c>
      <c r="G5638" t="s">
        <v>17</v>
      </c>
      <c r="H5638" t="s">
        <v>18</v>
      </c>
      <c r="I5638" t="s">
        <v>54</v>
      </c>
      <c r="J5638" t="s">
        <v>19</v>
      </c>
      <c r="K5638" t="str">
        <f>INDEX(Table6[Column1],MATCH(L5638,Table6[Column2]))</f>
        <v>Young Adults</v>
      </c>
      <c r="L5638">
        <v>30.37792116</v>
      </c>
      <c r="M5638" t="str">
        <f>VLOOKUP(L5638,Table1[],2)</f>
        <v>30 - 39</v>
      </c>
      <c r="N5638" t="str">
        <f>INDEX(Table7[Column1],MATCH(O5638,Table7[Column2]))</f>
        <v>Learning Stage</v>
      </c>
      <c r="O5638">
        <v>4.6186464770000004</v>
      </c>
      <c r="P5638" t="str">
        <f>VLOOKUP(O5638,Table13[],2)</f>
        <v>1 - 5</v>
      </c>
      <c r="Q5638" t="str">
        <f>INDEX(Table8[Column1],MATCH(R5638,Table8[Column2]))</f>
        <v>Scheduled</v>
      </c>
      <c r="R5638">
        <v>2.380695008</v>
      </c>
      <c r="S5638">
        <f t="shared" si="177"/>
        <v>9.9195625333333329E-2</v>
      </c>
      <c r="T5638" t="s">
        <v>19</v>
      </c>
    </row>
    <row r="5639" spans="1:20" x14ac:dyDescent="0.25">
      <c r="A5639">
        <v>5638</v>
      </c>
      <c r="B5639" t="s">
        <v>2630</v>
      </c>
      <c r="C5639" t="s">
        <v>4493</v>
      </c>
      <c r="D5639" t="str">
        <f t="shared" si="176"/>
        <v>Childs Raphael</v>
      </c>
      <c r="E5639" t="s">
        <v>22</v>
      </c>
      <c r="F5639" t="s">
        <v>38</v>
      </c>
      <c r="G5639" t="s">
        <v>611</v>
      </c>
      <c r="H5639" t="s">
        <v>612</v>
      </c>
      <c r="I5639" t="s">
        <v>38</v>
      </c>
      <c r="J5639" t="s">
        <v>19</v>
      </c>
      <c r="K5639" t="str">
        <f>INDEX(Table6[Column1],MATCH(L5639,Table6[Column2]))</f>
        <v>Youth</v>
      </c>
      <c r="L5639">
        <v>29.984877139999998</v>
      </c>
      <c r="M5639" t="str">
        <f>VLOOKUP(L5639,Table1[],2)</f>
        <v>20 - 29</v>
      </c>
      <c r="N5639" t="str">
        <f>INDEX(Table7[Column1],MATCH(O5639,Table7[Column2]))</f>
        <v>Learning Stage</v>
      </c>
      <c r="O5639">
        <v>4.252729177</v>
      </c>
      <c r="P5639" t="str">
        <f>VLOOKUP(O5639,Table13[],2)</f>
        <v>1 - 5</v>
      </c>
      <c r="Q5639" t="str">
        <f>INDEX(Table8[Column1],MATCH(R5639,Table8[Column2]))</f>
        <v>Scheduled</v>
      </c>
      <c r="R5639">
        <v>0</v>
      </c>
      <c r="S5639">
        <f t="shared" si="177"/>
        <v>0</v>
      </c>
      <c r="T5639" t="s">
        <v>19</v>
      </c>
    </row>
    <row r="5640" spans="1:20" x14ac:dyDescent="0.25">
      <c r="A5640">
        <v>5639</v>
      </c>
      <c r="B5640" t="s">
        <v>4494</v>
      </c>
      <c r="C5640" t="s">
        <v>298</v>
      </c>
      <c r="D5640" t="str">
        <f t="shared" si="176"/>
        <v>Arocha Steve</v>
      </c>
      <c r="E5640" t="s">
        <v>22</v>
      </c>
      <c r="F5640" t="s">
        <v>169</v>
      </c>
      <c r="G5640" t="s">
        <v>820</v>
      </c>
      <c r="H5640" t="s">
        <v>821</v>
      </c>
      <c r="I5640" t="s">
        <v>169</v>
      </c>
      <c r="J5640" t="s">
        <v>19</v>
      </c>
      <c r="K5640" t="str">
        <f>INDEX(Table6[Column1],MATCH(L5640,Table6[Column2]))</f>
        <v>Young Adults</v>
      </c>
      <c r="L5640">
        <v>39.634949450000001</v>
      </c>
      <c r="M5640" t="str">
        <f>VLOOKUP(L5640,Table1[],2)</f>
        <v>30 - 39</v>
      </c>
      <c r="N5640" t="str">
        <f>INDEX(Table7[Column1],MATCH(O5640,Table7[Column2]))</f>
        <v>Fitting in Stage</v>
      </c>
      <c r="O5640">
        <v>7.1969094089999999</v>
      </c>
      <c r="P5640" t="str">
        <f>VLOOKUP(O5640,Table13[],2)</f>
        <v>6 - 10</v>
      </c>
      <c r="Q5640" t="str">
        <f>INDEX(Table8[Column1],MATCH(R5640,Table8[Column2]))</f>
        <v>Scheduled</v>
      </c>
      <c r="R5640">
        <v>18.256702050000001</v>
      </c>
      <c r="S5640">
        <f t="shared" si="177"/>
        <v>0.76069591875000009</v>
      </c>
      <c r="T5640" t="s">
        <v>19</v>
      </c>
    </row>
    <row r="5641" spans="1:20" x14ac:dyDescent="0.25">
      <c r="A5641">
        <v>5640</v>
      </c>
      <c r="B5641" t="s">
        <v>253</v>
      </c>
      <c r="C5641" t="s">
        <v>3274</v>
      </c>
      <c r="D5641" t="str">
        <f t="shared" si="176"/>
        <v>Harris Oscar</v>
      </c>
      <c r="E5641" t="s">
        <v>22</v>
      </c>
      <c r="F5641" t="s">
        <v>2896</v>
      </c>
      <c r="G5641" t="s">
        <v>2724</v>
      </c>
      <c r="H5641" t="s">
        <v>1863</v>
      </c>
      <c r="I5641" t="s">
        <v>138</v>
      </c>
      <c r="J5641" t="s">
        <v>19</v>
      </c>
      <c r="K5641" t="str">
        <f>INDEX(Table6[Column1],MATCH(L5641,Table6[Column2]))</f>
        <v>Adults</v>
      </c>
      <c r="L5641">
        <v>42.432569649999998</v>
      </c>
      <c r="M5641" t="str">
        <f>VLOOKUP(L5641,Table1[],2)</f>
        <v>40 - 49</v>
      </c>
      <c r="N5641" t="str">
        <f>INDEX(Table7[Column1],MATCH(O5641,Table7[Column2]))</f>
        <v>Learning Stage</v>
      </c>
      <c r="O5641">
        <v>4.8095859719999998</v>
      </c>
      <c r="P5641" t="str">
        <f>VLOOKUP(O5641,Table13[],2)</f>
        <v>1 - 5</v>
      </c>
      <c r="Q5641" t="str">
        <f>INDEX(Table8[Column1],MATCH(R5641,Table8[Column2]))</f>
        <v>Maintained</v>
      </c>
      <c r="R5641">
        <v>73.605707050000007</v>
      </c>
      <c r="S5641">
        <f t="shared" si="177"/>
        <v>3.0669044604166671</v>
      </c>
      <c r="T5641" t="s">
        <v>19</v>
      </c>
    </row>
    <row r="5642" spans="1:20" x14ac:dyDescent="0.25">
      <c r="A5642">
        <v>5641</v>
      </c>
      <c r="B5642" t="s">
        <v>4495</v>
      </c>
      <c r="C5642" t="s">
        <v>59</v>
      </c>
      <c r="D5642" t="str">
        <f t="shared" si="176"/>
        <v>Ewell Janet</v>
      </c>
      <c r="E5642" t="s">
        <v>15</v>
      </c>
      <c r="F5642" t="s">
        <v>30</v>
      </c>
      <c r="G5642" t="s">
        <v>2305</v>
      </c>
      <c r="H5642" t="s">
        <v>1826</v>
      </c>
      <c r="I5642" t="s">
        <v>30</v>
      </c>
      <c r="J5642" t="s">
        <v>19</v>
      </c>
      <c r="K5642" t="str">
        <f>INDEX(Table6[Column1],MATCH(L5642,Table6[Column2]))</f>
        <v>Young Adults</v>
      </c>
      <c r="L5642">
        <v>33.714532320000004</v>
      </c>
      <c r="M5642" t="str">
        <f>VLOOKUP(L5642,Table1[],2)</f>
        <v>30 - 39</v>
      </c>
      <c r="N5642" t="str">
        <f>INDEX(Table7[Column1],MATCH(O5642,Table7[Column2]))</f>
        <v>Learning Stage</v>
      </c>
      <c r="O5642">
        <v>5.3988287570000004</v>
      </c>
      <c r="P5642" t="str">
        <f>VLOOKUP(O5642,Table13[],2)</f>
        <v>1 - 5</v>
      </c>
      <c r="Q5642" t="str">
        <f>INDEX(Table8[Column1],MATCH(R5642,Table8[Column2]))</f>
        <v>Scheduled</v>
      </c>
      <c r="R5642">
        <v>9.3605322900000001</v>
      </c>
      <c r="S5642">
        <f t="shared" si="177"/>
        <v>0.39002217875</v>
      </c>
      <c r="T5642" t="s">
        <v>19</v>
      </c>
    </row>
    <row r="5643" spans="1:20" x14ac:dyDescent="0.25">
      <c r="A5643">
        <v>5642</v>
      </c>
      <c r="B5643" t="s">
        <v>4496</v>
      </c>
      <c r="C5643" t="s">
        <v>4497</v>
      </c>
      <c r="D5643" t="str">
        <f t="shared" si="176"/>
        <v>Prince Ok</v>
      </c>
      <c r="E5643" t="s">
        <v>15</v>
      </c>
      <c r="F5643" t="s">
        <v>339</v>
      </c>
      <c r="G5643" t="s">
        <v>820</v>
      </c>
      <c r="H5643" t="s">
        <v>821</v>
      </c>
      <c r="I5643" t="s">
        <v>192</v>
      </c>
      <c r="J5643" t="s">
        <v>19</v>
      </c>
      <c r="K5643" t="str">
        <f>INDEX(Table6[Column1],MATCH(L5643,Table6[Column2]))</f>
        <v>Young Adults</v>
      </c>
      <c r="L5643">
        <v>37.103160090000003</v>
      </c>
      <c r="M5643" t="str">
        <f>VLOOKUP(L5643,Table1[],2)</f>
        <v>30 - 39</v>
      </c>
      <c r="N5643" t="str">
        <f>INDEX(Table7[Column1],MATCH(O5643,Table7[Column2]))</f>
        <v>Learning Stage</v>
      </c>
      <c r="O5643">
        <v>5.480391526</v>
      </c>
      <c r="P5643" t="str">
        <f>VLOOKUP(O5643,Table13[],2)</f>
        <v>1 - 5</v>
      </c>
      <c r="Q5643" t="str">
        <f>INDEX(Table8[Column1],MATCH(R5643,Table8[Column2]))</f>
        <v>Maintained</v>
      </c>
      <c r="R5643">
        <v>64.497470370000002</v>
      </c>
      <c r="S5643">
        <f t="shared" si="177"/>
        <v>2.6873945987500001</v>
      </c>
      <c r="T5643" t="s">
        <v>19</v>
      </c>
    </row>
    <row r="5644" spans="1:20" x14ac:dyDescent="0.25">
      <c r="A5644">
        <v>5643</v>
      </c>
      <c r="B5644" t="s">
        <v>531</v>
      </c>
      <c r="C5644" t="s">
        <v>329</v>
      </c>
      <c r="D5644" t="str">
        <f t="shared" si="176"/>
        <v>Wilson Vanessa</v>
      </c>
      <c r="E5644" t="s">
        <v>15</v>
      </c>
      <c r="F5644" t="s">
        <v>680</v>
      </c>
      <c r="G5644" t="s">
        <v>820</v>
      </c>
      <c r="H5644" t="s">
        <v>821</v>
      </c>
      <c r="I5644" t="s">
        <v>169</v>
      </c>
      <c r="J5644" t="s">
        <v>19</v>
      </c>
      <c r="K5644" t="str">
        <f>INDEX(Table6[Column1],MATCH(L5644,Table6[Column2]))</f>
        <v>Elders</v>
      </c>
      <c r="L5644">
        <v>51.107830380000003</v>
      </c>
      <c r="M5644" t="str">
        <f>VLOOKUP(L5644,Table1[],2)</f>
        <v>50 - 59</v>
      </c>
      <c r="N5644" t="str">
        <f>INDEX(Table7[Column1],MATCH(O5644,Table7[Column2]))</f>
        <v>Learning Stage</v>
      </c>
      <c r="O5644">
        <v>2.9478602669999998</v>
      </c>
      <c r="P5644" t="str">
        <f>VLOOKUP(O5644,Table13[],2)</f>
        <v>1 - 5</v>
      </c>
      <c r="Q5644" t="str">
        <f>INDEX(Table8[Column1],MATCH(R5644,Table8[Column2]))</f>
        <v>Excused</v>
      </c>
      <c r="R5644">
        <v>120.55600680000001</v>
      </c>
      <c r="S5644">
        <f t="shared" si="177"/>
        <v>5.0231669500000002</v>
      </c>
      <c r="T5644" t="s">
        <v>19</v>
      </c>
    </row>
    <row r="5645" spans="1:20" x14ac:dyDescent="0.25">
      <c r="A5645">
        <v>5644</v>
      </c>
      <c r="B5645" t="s">
        <v>1455</v>
      </c>
      <c r="C5645" t="s">
        <v>401</v>
      </c>
      <c r="D5645" t="str">
        <f t="shared" si="176"/>
        <v>Lewis Michael</v>
      </c>
      <c r="E5645" t="s">
        <v>22</v>
      </c>
      <c r="F5645" t="s">
        <v>1284</v>
      </c>
      <c r="G5645" t="s">
        <v>820</v>
      </c>
      <c r="H5645" t="s">
        <v>821</v>
      </c>
      <c r="I5645" t="s">
        <v>157</v>
      </c>
      <c r="J5645" t="s">
        <v>19</v>
      </c>
      <c r="K5645" t="str">
        <f>INDEX(Table6[Column1],MATCH(L5645,Table6[Column2]))</f>
        <v>Adults</v>
      </c>
      <c r="L5645">
        <v>49.674646330000002</v>
      </c>
      <c r="M5645" t="str">
        <f>VLOOKUP(L5645,Table1[],2)</f>
        <v>40 - 49</v>
      </c>
      <c r="N5645" t="str">
        <f>INDEX(Table7[Column1],MATCH(O5645,Table7[Column2]))</f>
        <v>Fitting in Stage</v>
      </c>
      <c r="O5645">
        <v>6.5873724930000002</v>
      </c>
      <c r="P5645" t="str">
        <f>VLOOKUP(O5645,Table13[],2)</f>
        <v>6 - 10</v>
      </c>
      <c r="Q5645" t="str">
        <f>INDEX(Table8[Column1],MATCH(R5645,Table8[Column2]))</f>
        <v>Maintained</v>
      </c>
      <c r="R5645">
        <v>75.666360460000007</v>
      </c>
      <c r="S5645">
        <f t="shared" si="177"/>
        <v>3.1527650191666674</v>
      </c>
      <c r="T5645" t="s">
        <v>19</v>
      </c>
    </row>
    <row r="5646" spans="1:20" x14ac:dyDescent="0.25">
      <c r="A5646">
        <v>5645</v>
      </c>
      <c r="B5646" t="s">
        <v>4498</v>
      </c>
      <c r="C5646" t="s">
        <v>502</v>
      </c>
      <c r="D5646" t="str">
        <f t="shared" si="176"/>
        <v>Fu Susan</v>
      </c>
      <c r="E5646" t="s">
        <v>15</v>
      </c>
      <c r="F5646" t="s">
        <v>33</v>
      </c>
      <c r="G5646" t="s">
        <v>17</v>
      </c>
      <c r="H5646" t="s">
        <v>18</v>
      </c>
      <c r="I5646" t="s">
        <v>33</v>
      </c>
      <c r="J5646" t="s">
        <v>19</v>
      </c>
      <c r="K5646" t="str">
        <f>INDEX(Table6[Column1],MATCH(L5646,Table6[Column2]))</f>
        <v>Adults</v>
      </c>
      <c r="L5646">
        <v>44.450774709999997</v>
      </c>
      <c r="M5646" t="str">
        <f>VLOOKUP(L5646,Table1[],2)</f>
        <v>40 - 49</v>
      </c>
      <c r="N5646" t="str">
        <f>INDEX(Table7[Column1],MATCH(O5646,Table7[Column2]))</f>
        <v>Learning Stage</v>
      </c>
      <c r="O5646">
        <v>4.1107386300000002</v>
      </c>
      <c r="P5646" t="str">
        <f>VLOOKUP(O5646,Table13[],2)</f>
        <v>1 - 5</v>
      </c>
      <c r="Q5646" t="str">
        <f>INDEX(Table8[Column1],MATCH(R5646,Table8[Column2]))</f>
        <v>Habitual</v>
      </c>
      <c r="R5646">
        <v>113.23570770000001</v>
      </c>
      <c r="S5646">
        <f t="shared" si="177"/>
        <v>4.7181544875000005</v>
      </c>
      <c r="T5646" t="s">
        <v>19</v>
      </c>
    </row>
    <row r="5647" spans="1:20" x14ac:dyDescent="0.25">
      <c r="A5647">
        <v>5646</v>
      </c>
      <c r="B5647" t="s">
        <v>4371</v>
      </c>
      <c r="C5647" t="s">
        <v>546</v>
      </c>
      <c r="D5647" t="str">
        <f t="shared" si="176"/>
        <v>Flanagan Gary</v>
      </c>
      <c r="E5647" t="s">
        <v>22</v>
      </c>
      <c r="F5647" t="s">
        <v>38</v>
      </c>
      <c r="G5647" t="s">
        <v>611</v>
      </c>
      <c r="H5647" t="s">
        <v>612</v>
      </c>
      <c r="I5647" t="s">
        <v>38</v>
      </c>
      <c r="J5647" t="s">
        <v>19</v>
      </c>
      <c r="K5647" t="str">
        <f>INDEX(Table6[Column1],MATCH(L5647,Table6[Column2]))</f>
        <v>Young Adults</v>
      </c>
      <c r="L5647">
        <v>39.045734119999999</v>
      </c>
      <c r="M5647" t="str">
        <f>VLOOKUP(L5647,Table1[],2)</f>
        <v>30 - 39</v>
      </c>
      <c r="N5647" t="str">
        <f>INDEX(Table7[Column1],MATCH(O5647,Table7[Column2]))</f>
        <v>Learning Stage</v>
      </c>
      <c r="O5647">
        <v>3.5430426580000001</v>
      </c>
      <c r="P5647" t="str">
        <f>VLOOKUP(O5647,Table13[],2)</f>
        <v>1 - 5</v>
      </c>
      <c r="Q5647" t="str">
        <f>INDEX(Table8[Column1],MATCH(R5647,Table8[Column2]))</f>
        <v>Maintained</v>
      </c>
      <c r="R5647">
        <v>72.746615739999996</v>
      </c>
      <c r="S5647">
        <f t="shared" si="177"/>
        <v>3.0311089891666665</v>
      </c>
      <c r="T5647" t="s">
        <v>19</v>
      </c>
    </row>
    <row r="5648" spans="1:20" x14ac:dyDescent="0.25">
      <c r="A5648">
        <v>5647</v>
      </c>
      <c r="B5648" t="s">
        <v>2264</v>
      </c>
      <c r="C5648" t="s">
        <v>1187</v>
      </c>
      <c r="D5648" t="str">
        <f t="shared" si="176"/>
        <v>Kincer Douglas</v>
      </c>
      <c r="E5648" t="s">
        <v>22</v>
      </c>
      <c r="F5648" t="s">
        <v>276</v>
      </c>
      <c r="G5648" t="s">
        <v>820</v>
      </c>
      <c r="H5648" t="s">
        <v>821</v>
      </c>
      <c r="I5648" t="s">
        <v>277</v>
      </c>
      <c r="J5648" t="s">
        <v>19</v>
      </c>
      <c r="K5648" t="str">
        <f>INDEX(Table6[Column1],MATCH(L5648,Table6[Column2]))</f>
        <v>Adults</v>
      </c>
      <c r="L5648">
        <v>47.640063859999998</v>
      </c>
      <c r="M5648" t="str">
        <f>VLOOKUP(L5648,Table1[],2)</f>
        <v>40 - 49</v>
      </c>
      <c r="N5648" t="str">
        <f>INDEX(Table7[Column1],MATCH(O5648,Table7[Column2]))</f>
        <v>Learning Stage</v>
      </c>
      <c r="O5648">
        <v>3.4939716779999999</v>
      </c>
      <c r="P5648" t="str">
        <f>VLOOKUP(O5648,Table13[],2)</f>
        <v>1 - 5</v>
      </c>
      <c r="Q5648" t="str">
        <f>INDEX(Table8[Column1],MATCH(R5648,Table8[Column2]))</f>
        <v>Maintained</v>
      </c>
      <c r="R5648">
        <v>78.879272049999997</v>
      </c>
      <c r="S5648">
        <f t="shared" si="177"/>
        <v>3.2866363354166666</v>
      </c>
      <c r="T5648" t="s">
        <v>19</v>
      </c>
    </row>
    <row r="5649" spans="1:20" x14ac:dyDescent="0.25">
      <c r="A5649">
        <v>5648</v>
      </c>
      <c r="B5649" t="s">
        <v>4499</v>
      </c>
      <c r="C5649" t="s">
        <v>469</v>
      </c>
      <c r="D5649" t="str">
        <f t="shared" si="176"/>
        <v>Rochelle Melissa</v>
      </c>
      <c r="E5649" t="s">
        <v>15</v>
      </c>
      <c r="F5649" t="s">
        <v>235</v>
      </c>
      <c r="G5649" t="s">
        <v>2305</v>
      </c>
      <c r="H5649" t="s">
        <v>1826</v>
      </c>
      <c r="I5649" t="s">
        <v>235</v>
      </c>
      <c r="J5649" t="s">
        <v>19</v>
      </c>
      <c r="K5649" t="str">
        <f>INDEX(Table6[Column1],MATCH(L5649,Table6[Column2]))</f>
        <v>Adults</v>
      </c>
      <c r="L5649">
        <v>40.283404779999998</v>
      </c>
      <c r="M5649" t="str">
        <f>VLOOKUP(L5649,Table1[],2)</f>
        <v>40 - 49</v>
      </c>
      <c r="N5649" t="str">
        <f>INDEX(Table7[Column1],MATCH(O5649,Table7[Column2]))</f>
        <v>Learning Stage</v>
      </c>
      <c r="O5649">
        <v>2.7675711349999998</v>
      </c>
      <c r="P5649" t="str">
        <f>VLOOKUP(O5649,Table13[],2)</f>
        <v>1 - 5</v>
      </c>
      <c r="Q5649" t="str">
        <f>INDEX(Table8[Column1],MATCH(R5649,Table8[Column2]))</f>
        <v>Habitual</v>
      </c>
      <c r="R5649">
        <v>80.040044859999995</v>
      </c>
      <c r="S5649">
        <f t="shared" si="177"/>
        <v>3.3350018691666663</v>
      </c>
      <c r="T5649" t="s">
        <v>19</v>
      </c>
    </row>
    <row r="5650" spans="1:20" x14ac:dyDescent="0.25">
      <c r="A5650">
        <v>5649</v>
      </c>
      <c r="B5650" t="s">
        <v>4500</v>
      </c>
      <c r="C5650" t="s">
        <v>603</v>
      </c>
      <c r="D5650" t="str">
        <f t="shared" si="176"/>
        <v>Pearce Willie</v>
      </c>
      <c r="E5650" t="s">
        <v>15</v>
      </c>
      <c r="F5650" t="s">
        <v>534</v>
      </c>
      <c r="G5650" t="s">
        <v>17</v>
      </c>
      <c r="H5650" t="s">
        <v>18</v>
      </c>
      <c r="I5650" t="s">
        <v>107</v>
      </c>
      <c r="J5650" t="s">
        <v>19</v>
      </c>
      <c r="K5650" t="str">
        <f>INDEX(Table6[Column1],MATCH(L5650,Table6[Column2]))</f>
        <v>Adults</v>
      </c>
      <c r="L5650">
        <v>44.265624889999998</v>
      </c>
      <c r="M5650" t="str">
        <f>VLOOKUP(L5650,Table1[],2)</f>
        <v>40 - 49</v>
      </c>
      <c r="N5650" t="str">
        <f>INDEX(Table7[Column1],MATCH(O5650,Table7[Column2]))</f>
        <v>Fitting in Stage</v>
      </c>
      <c r="O5650">
        <v>7.404002127</v>
      </c>
      <c r="P5650" t="str">
        <f>VLOOKUP(O5650,Table13[],2)</f>
        <v>6 - 10</v>
      </c>
      <c r="Q5650" t="str">
        <f>INDEX(Table8[Column1],MATCH(R5650,Table8[Column2]))</f>
        <v>Maintained</v>
      </c>
      <c r="R5650">
        <v>43.91977395</v>
      </c>
      <c r="S5650">
        <f t="shared" si="177"/>
        <v>1.8299905812500001</v>
      </c>
      <c r="T5650" t="s">
        <v>19</v>
      </c>
    </row>
    <row r="5651" spans="1:20" x14ac:dyDescent="0.25">
      <c r="A5651">
        <v>5650</v>
      </c>
      <c r="B5651" t="s">
        <v>4501</v>
      </c>
      <c r="C5651" t="s">
        <v>4502</v>
      </c>
      <c r="D5651" t="str">
        <f t="shared" si="176"/>
        <v>Reinhardt Colin</v>
      </c>
      <c r="E5651" t="s">
        <v>22</v>
      </c>
      <c r="F5651" t="s">
        <v>169</v>
      </c>
      <c r="G5651" t="s">
        <v>820</v>
      </c>
      <c r="H5651" t="s">
        <v>821</v>
      </c>
      <c r="I5651" t="s">
        <v>169</v>
      </c>
      <c r="J5651" t="s">
        <v>19</v>
      </c>
      <c r="K5651" t="str">
        <f>INDEX(Table6[Column1],MATCH(L5651,Table6[Column2]))</f>
        <v>Elders</v>
      </c>
      <c r="L5651">
        <v>50.623587020000002</v>
      </c>
      <c r="M5651" t="str">
        <f>VLOOKUP(L5651,Table1[],2)</f>
        <v>50 - 59</v>
      </c>
      <c r="N5651" t="str">
        <f>INDEX(Table7[Column1],MATCH(O5651,Table7[Column2]))</f>
        <v>Learning Stage</v>
      </c>
      <c r="O5651">
        <v>1.9925680450000001</v>
      </c>
      <c r="P5651" t="str">
        <f>VLOOKUP(O5651,Table13[],2)</f>
        <v>1 - 5</v>
      </c>
      <c r="Q5651" t="str">
        <f>INDEX(Table8[Column1],MATCH(R5651,Table8[Column2]))</f>
        <v>Habitual</v>
      </c>
      <c r="R5651">
        <v>107.76172630000001</v>
      </c>
      <c r="S5651">
        <f t="shared" si="177"/>
        <v>4.4900719291666666</v>
      </c>
      <c r="T5651" t="s">
        <v>19</v>
      </c>
    </row>
    <row r="5652" spans="1:20" x14ac:dyDescent="0.25">
      <c r="A5652">
        <v>5651</v>
      </c>
      <c r="B5652" t="s">
        <v>4503</v>
      </c>
      <c r="C5652" t="s">
        <v>56</v>
      </c>
      <c r="D5652" t="str">
        <f t="shared" si="176"/>
        <v>Nielson James</v>
      </c>
      <c r="E5652" t="s">
        <v>22</v>
      </c>
      <c r="F5652" t="s">
        <v>113</v>
      </c>
      <c r="G5652" t="s">
        <v>820</v>
      </c>
      <c r="H5652" t="s">
        <v>821</v>
      </c>
      <c r="I5652" t="s">
        <v>24</v>
      </c>
      <c r="J5652" t="s">
        <v>19</v>
      </c>
      <c r="K5652" t="str">
        <f>INDEX(Table6[Column1],MATCH(L5652,Table6[Column2]))</f>
        <v>Elders</v>
      </c>
      <c r="L5652">
        <v>57.989002810000002</v>
      </c>
      <c r="M5652" t="str">
        <f>VLOOKUP(L5652,Table1[],2)</f>
        <v>50 - 59</v>
      </c>
      <c r="N5652" t="str">
        <f>INDEX(Table7[Column1],MATCH(O5652,Table7[Column2]))</f>
        <v>Fitting in Stage</v>
      </c>
      <c r="O5652">
        <v>6.5152009480000004</v>
      </c>
      <c r="P5652" t="str">
        <f>VLOOKUP(O5652,Table13[],2)</f>
        <v>6 - 10</v>
      </c>
      <c r="Q5652" t="str">
        <f>INDEX(Table8[Column1],MATCH(R5652,Table8[Column2]))</f>
        <v>Excused</v>
      </c>
      <c r="R5652">
        <v>148.6999725</v>
      </c>
      <c r="S5652">
        <f t="shared" si="177"/>
        <v>6.1958321874999998</v>
      </c>
      <c r="T5652" t="s">
        <v>19</v>
      </c>
    </row>
    <row r="5653" spans="1:20" x14ac:dyDescent="0.25">
      <c r="A5653">
        <v>5652</v>
      </c>
      <c r="B5653" t="s">
        <v>2246</v>
      </c>
      <c r="C5653" t="s">
        <v>4504</v>
      </c>
      <c r="D5653" t="str">
        <f t="shared" si="176"/>
        <v>Conner Tanika</v>
      </c>
      <c r="E5653" t="s">
        <v>15</v>
      </c>
      <c r="F5653" t="s">
        <v>123</v>
      </c>
      <c r="G5653" t="s">
        <v>611</v>
      </c>
      <c r="H5653" t="s">
        <v>612</v>
      </c>
      <c r="I5653" t="s">
        <v>123</v>
      </c>
      <c r="J5653" t="s">
        <v>19</v>
      </c>
      <c r="K5653" t="str">
        <f>INDEX(Table6[Column1],MATCH(L5653,Table6[Column2]))</f>
        <v>Seniors</v>
      </c>
      <c r="L5653">
        <v>61.92805551</v>
      </c>
      <c r="M5653" t="str">
        <f>VLOOKUP(L5653,Table1[],2)</f>
        <v>60 and Above</v>
      </c>
      <c r="N5653" t="str">
        <f>INDEX(Table7[Column1],MATCH(O5653,Table7[Column2]))</f>
        <v>Learning Stage</v>
      </c>
      <c r="O5653">
        <v>2.7273146279999998</v>
      </c>
      <c r="P5653" t="str">
        <f>VLOOKUP(O5653,Table13[],2)</f>
        <v>1 - 5</v>
      </c>
      <c r="Q5653" t="str">
        <f>INDEX(Table8[Column1],MATCH(R5653,Table8[Column2]))</f>
        <v>Habitual</v>
      </c>
      <c r="R5653">
        <v>117.9673817</v>
      </c>
      <c r="S5653">
        <f t="shared" si="177"/>
        <v>4.9153075708333338</v>
      </c>
      <c r="T5653" t="s">
        <v>19</v>
      </c>
    </row>
    <row r="5654" spans="1:20" x14ac:dyDescent="0.25">
      <c r="A5654">
        <v>5653</v>
      </c>
      <c r="B5654" t="s">
        <v>526</v>
      </c>
      <c r="C5654" t="s">
        <v>1198</v>
      </c>
      <c r="D5654" t="str">
        <f t="shared" si="176"/>
        <v>Keating Jamie</v>
      </c>
      <c r="E5654" t="s">
        <v>15</v>
      </c>
      <c r="F5654" t="s">
        <v>788</v>
      </c>
      <c r="G5654" t="s">
        <v>17</v>
      </c>
      <c r="H5654" t="s">
        <v>18</v>
      </c>
      <c r="I5654" t="s">
        <v>788</v>
      </c>
      <c r="J5654" t="s">
        <v>19</v>
      </c>
      <c r="K5654" t="str">
        <f>INDEX(Table6[Column1],MATCH(L5654,Table6[Column2]))</f>
        <v>Young Adults</v>
      </c>
      <c r="L5654">
        <v>34.961664769999999</v>
      </c>
      <c r="M5654" t="str">
        <f>VLOOKUP(L5654,Table1[],2)</f>
        <v>30 - 39</v>
      </c>
      <c r="N5654" t="str">
        <f>INDEX(Table7[Column1],MATCH(O5654,Table7[Column2]))</f>
        <v>Learning Stage</v>
      </c>
      <c r="O5654">
        <v>4.8697464449999996</v>
      </c>
      <c r="P5654" t="str">
        <f>VLOOKUP(O5654,Table13[],2)</f>
        <v>1 - 5</v>
      </c>
      <c r="Q5654" t="str">
        <f>INDEX(Table8[Column1],MATCH(R5654,Table8[Column2]))</f>
        <v>Scheduled</v>
      </c>
      <c r="R5654">
        <v>38.158901329999999</v>
      </c>
      <c r="S5654">
        <f t="shared" si="177"/>
        <v>1.5899542220833334</v>
      </c>
      <c r="T5654" t="s">
        <v>19</v>
      </c>
    </row>
    <row r="5655" spans="1:20" x14ac:dyDescent="0.25">
      <c r="A5655">
        <v>5654</v>
      </c>
      <c r="B5655" t="s">
        <v>2405</v>
      </c>
      <c r="C5655" t="s">
        <v>2295</v>
      </c>
      <c r="D5655" t="str">
        <f t="shared" si="176"/>
        <v>Galvan Romeo</v>
      </c>
      <c r="E5655" t="s">
        <v>22</v>
      </c>
      <c r="F5655" t="s">
        <v>3488</v>
      </c>
      <c r="G5655" t="s">
        <v>820</v>
      </c>
      <c r="H5655" t="s">
        <v>821</v>
      </c>
      <c r="I5655" t="s">
        <v>101</v>
      </c>
      <c r="J5655" t="s">
        <v>19</v>
      </c>
      <c r="K5655" t="str">
        <f>INDEX(Table6[Column1],MATCH(L5655,Table6[Column2]))</f>
        <v>Elders</v>
      </c>
      <c r="L5655">
        <v>52.895492259999997</v>
      </c>
      <c r="M5655" t="str">
        <f>VLOOKUP(L5655,Table1[],2)</f>
        <v>50 - 59</v>
      </c>
      <c r="N5655" t="str">
        <f>INDEX(Table7[Column1],MATCH(O5655,Table7[Column2]))</f>
        <v>Learning Stage</v>
      </c>
      <c r="O5655">
        <v>3.683940185</v>
      </c>
      <c r="P5655" t="str">
        <f>VLOOKUP(O5655,Table13[],2)</f>
        <v>1 - 5</v>
      </c>
      <c r="Q5655" t="str">
        <f>INDEX(Table8[Column1],MATCH(R5655,Table8[Column2]))</f>
        <v>Excused</v>
      </c>
      <c r="R5655">
        <v>145.30192199999999</v>
      </c>
      <c r="S5655">
        <f t="shared" si="177"/>
        <v>6.054246749999999</v>
      </c>
      <c r="T5655" t="s">
        <v>19</v>
      </c>
    </row>
    <row r="5656" spans="1:20" x14ac:dyDescent="0.25">
      <c r="A5656">
        <v>5655</v>
      </c>
      <c r="B5656" t="s">
        <v>2330</v>
      </c>
      <c r="C5656" t="s">
        <v>1734</v>
      </c>
      <c r="D5656" t="str">
        <f t="shared" si="176"/>
        <v>Crews June</v>
      </c>
      <c r="E5656" t="s">
        <v>15</v>
      </c>
      <c r="F5656" t="s">
        <v>33</v>
      </c>
      <c r="G5656" t="s">
        <v>17</v>
      </c>
      <c r="H5656" t="s">
        <v>18</v>
      </c>
      <c r="I5656" t="s">
        <v>33</v>
      </c>
      <c r="J5656" t="s">
        <v>19</v>
      </c>
      <c r="K5656" t="str">
        <f>INDEX(Table6[Column1],MATCH(L5656,Table6[Column2]))</f>
        <v>Young Adults</v>
      </c>
      <c r="L5656">
        <v>31.178915310000001</v>
      </c>
      <c r="M5656" t="str">
        <f>VLOOKUP(L5656,Table1[],2)</f>
        <v>30 - 39</v>
      </c>
      <c r="N5656" t="str">
        <f>INDEX(Table7[Column1],MATCH(O5656,Table7[Column2]))</f>
        <v>Learning Stage</v>
      </c>
      <c r="O5656">
        <v>5.5160461869999997</v>
      </c>
      <c r="P5656" t="str">
        <f>VLOOKUP(O5656,Table13[],2)</f>
        <v>1 - 5</v>
      </c>
      <c r="Q5656" t="str">
        <f>INDEX(Table8[Column1],MATCH(R5656,Table8[Column2]))</f>
        <v>Scheduled</v>
      </c>
      <c r="R5656">
        <v>9.9826287150000006</v>
      </c>
      <c r="S5656">
        <f t="shared" si="177"/>
        <v>0.41594286312500001</v>
      </c>
      <c r="T5656" t="s">
        <v>19</v>
      </c>
    </row>
    <row r="5657" spans="1:20" x14ac:dyDescent="0.25">
      <c r="A5657">
        <v>5656</v>
      </c>
      <c r="B5657" t="s">
        <v>4505</v>
      </c>
      <c r="C5657" t="s">
        <v>4506</v>
      </c>
      <c r="D5657" t="str">
        <f t="shared" si="176"/>
        <v>Chamberlin Treva</v>
      </c>
      <c r="E5657" t="s">
        <v>15</v>
      </c>
      <c r="F5657" t="s">
        <v>16</v>
      </c>
      <c r="G5657" t="s">
        <v>820</v>
      </c>
      <c r="H5657" t="s">
        <v>821</v>
      </c>
      <c r="I5657" t="s">
        <v>16</v>
      </c>
      <c r="J5657" t="s">
        <v>19</v>
      </c>
      <c r="K5657" t="str">
        <f>INDEX(Table6[Column1],MATCH(L5657,Table6[Column2]))</f>
        <v>Elders</v>
      </c>
      <c r="L5657">
        <v>59.437273249999997</v>
      </c>
      <c r="M5657" t="str">
        <f>VLOOKUP(L5657,Table1[],2)</f>
        <v>50 - 59</v>
      </c>
      <c r="N5657" t="str">
        <f>INDEX(Table7[Column1],MATCH(O5657,Table7[Column2]))</f>
        <v>Learning Stage</v>
      </c>
      <c r="O5657">
        <v>4.276455178</v>
      </c>
      <c r="P5657" t="str">
        <f>VLOOKUP(O5657,Table13[],2)</f>
        <v>1 - 5</v>
      </c>
      <c r="Q5657" t="str">
        <f>INDEX(Table8[Column1],MATCH(R5657,Table8[Column2]))</f>
        <v>Excused</v>
      </c>
      <c r="R5657">
        <v>146.14039969999999</v>
      </c>
      <c r="S5657">
        <f t="shared" si="177"/>
        <v>6.0891833208333335</v>
      </c>
      <c r="T5657" t="s">
        <v>19</v>
      </c>
    </row>
    <row r="5658" spans="1:20" x14ac:dyDescent="0.25">
      <c r="A5658">
        <v>5657</v>
      </c>
      <c r="B5658" t="s">
        <v>341</v>
      </c>
      <c r="C5658" t="s">
        <v>4507</v>
      </c>
      <c r="D5658" t="str">
        <f t="shared" si="176"/>
        <v>Fernandez Jerold</v>
      </c>
      <c r="E5658" t="s">
        <v>22</v>
      </c>
      <c r="F5658" t="s">
        <v>121</v>
      </c>
      <c r="G5658" t="s">
        <v>2305</v>
      </c>
      <c r="H5658" t="s">
        <v>1826</v>
      </c>
      <c r="I5658" t="s">
        <v>121</v>
      </c>
      <c r="J5658" t="s">
        <v>19</v>
      </c>
      <c r="K5658" t="str">
        <f>INDEX(Table6[Column1],MATCH(L5658,Table6[Column2]))</f>
        <v>Young Adults</v>
      </c>
      <c r="L5658">
        <v>35.15982649</v>
      </c>
      <c r="M5658" t="str">
        <f>VLOOKUP(L5658,Table1[],2)</f>
        <v>30 - 39</v>
      </c>
      <c r="N5658" t="str">
        <f>INDEX(Table7[Column1],MATCH(O5658,Table7[Column2]))</f>
        <v>Fitting in Stage</v>
      </c>
      <c r="O5658">
        <v>6.2297874689999997</v>
      </c>
      <c r="P5658" t="str">
        <f>VLOOKUP(O5658,Table13[],2)</f>
        <v>6 - 10</v>
      </c>
      <c r="Q5658" t="str">
        <f>INDEX(Table8[Column1],MATCH(R5658,Table8[Column2]))</f>
        <v>Scheduled</v>
      </c>
      <c r="R5658">
        <v>39.741381680000003</v>
      </c>
      <c r="S5658">
        <f t="shared" si="177"/>
        <v>1.6558909033333333</v>
      </c>
      <c r="T5658" t="s">
        <v>19</v>
      </c>
    </row>
    <row r="5659" spans="1:20" x14ac:dyDescent="0.25">
      <c r="A5659">
        <v>5658</v>
      </c>
      <c r="B5659" t="s">
        <v>1055</v>
      </c>
      <c r="C5659" t="s">
        <v>4508</v>
      </c>
      <c r="D5659" t="str">
        <f t="shared" si="176"/>
        <v>Washington Kelli</v>
      </c>
      <c r="E5659" t="s">
        <v>15</v>
      </c>
      <c r="F5659" t="s">
        <v>3488</v>
      </c>
      <c r="G5659" t="s">
        <v>820</v>
      </c>
      <c r="H5659" t="s">
        <v>821</v>
      </c>
      <c r="I5659" t="s">
        <v>101</v>
      </c>
      <c r="J5659" t="s">
        <v>19</v>
      </c>
      <c r="K5659" t="str">
        <f>INDEX(Table6[Column1],MATCH(L5659,Table6[Column2]))</f>
        <v>Elders</v>
      </c>
      <c r="L5659">
        <v>55.280483879999998</v>
      </c>
      <c r="M5659" t="str">
        <f>VLOOKUP(L5659,Table1[],2)</f>
        <v>50 - 59</v>
      </c>
      <c r="N5659" t="str">
        <f>INDEX(Table7[Column1],MATCH(O5659,Table7[Column2]))</f>
        <v>Fitting in Stage</v>
      </c>
      <c r="O5659">
        <v>6.7667781869999999</v>
      </c>
      <c r="P5659" t="str">
        <f>VLOOKUP(O5659,Table13[],2)</f>
        <v>6 - 10</v>
      </c>
      <c r="Q5659" t="str">
        <f>INDEX(Table8[Column1],MATCH(R5659,Table8[Column2]))</f>
        <v>Excused</v>
      </c>
      <c r="R5659">
        <v>140.79248250000001</v>
      </c>
      <c r="S5659">
        <f t="shared" si="177"/>
        <v>5.8663534375000008</v>
      </c>
      <c r="T5659" t="s">
        <v>19</v>
      </c>
    </row>
    <row r="5660" spans="1:20" x14ac:dyDescent="0.25">
      <c r="A5660">
        <v>5659</v>
      </c>
      <c r="B5660" t="s">
        <v>4509</v>
      </c>
      <c r="C5660" t="s">
        <v>4510</v>
      </c>
      <c r="D5660" t="str">
        <f t="shared" si="176"/>
        <v>Halloway Thurman</v>
      </c>
      <c r="E5660" t="s">
        <v>22</v>
      </c>
      <c r="F5660" t="s">
        <v>95</v>
      </c>
      <c r="G5660" t="s">
        <v>17</v>
      </c>
      <c r="H5660" t="s">
        <v>18</v>
      </c>
      <c r="I5660" t="s">
        <v>87</v>
      </c>
      <c r="J5660" t="s">
        <v>19</v>
      </c>
      <c r="K5660" t="str">
        <f>INDEX(Table6[Column1],MATCH(L5660,Table6[Column2]))</f>
        <v>Young Adults</v>
      </c>
      <c r="L5660">
        <v>37.531857610000003</v>
      </c>
      <c r="M5660" t="str">
        <f>VLOOKUP(L5660,Table1[],2)</f>
        <v>30 - 39</v>
      </c>
      <c r="N5660" t="str">
        <f>INDEX(Table7[Column1],MATCH(O5660,Table7[Column2]))</f>
        <v>Learning Stage</v>
      </c>
      <c r="O5660">
        <v>5.2247320520000002</v>
      </c>
      <c r="P5660" t="str">
        <f>VLOOKUP(O5660,Table13[],2)</f>
        <v>1 - 5</v>
      </c>
      <c r="Q5660" t="str">
        <f>INDEX(Table8[Column1],MATCH(R5660,Table8[Column2]))</f>
        <v>Scheduled</v>
      </c>
      <c r="R5660">
        <v>12.589279550000001</v>
      </c>
      <c r="S5660">
        <f t="shared" si="177"/>
        <v>0.52455331458333332</v>
      </c>
      <c r="T5660" t="s">
        <v>19</v>
      </c>
    </row>
    <row r="5661" spans="1:20" x14ac:dyDescent="0.25">
      <c r="A5661">
        <v>5660</v>
      </c>
      <c r="B5661" t="s">
        <v>989</v>
      </c>
      <c r="C5661" t="s">
        <v>2551</v>
      </c>
      <c r="D5661" t="str">
        <f t="shared" si="176"/>
        <v>Spencer Sylvia</v>
      </c>
      <c r="E5661" t="s">
        <v>15</v>
      </c>
      <c r="F5661" t="s">
        <v>87</v>
      </c>
      <c r="G5661" t="s">
        <v>17</v>
      </c>
      <c r="H5661" t="s">
        <v>18</v>
      </c>
      <c r="I5661" t="s">
        <v>87</v>
      </c>
      <c r="J5661" t="s">
        <v>19</v>
      </c>
      <c r="K5661" t="str">
        <f>INDEX(Table6[Column1],MATCH(L5661,Table6[Column2]))</f>
        <v>Young Adults</v>
      </c>
      <c r="L5661">
        <v>33.023598509999999</v>
      </c>
      <c r="M5661" t="str">
        <f>VLOOKUP(L5661,Table1[],2)</f>
        <v>30 - 39</v>
      </c>
      <c r="N5661" t="str">
        <f>INDEX(Table7[Column1],MATCH(O5661,Table7[Column2]))</f>
        <v>Fitting in Stage</v>
      </c>
      <c r="O5661">
        <v>6.0121051860000003</v>
      </c>
      <c r="P5661" t="str">
        <f>VLOOKUP(O5661,Table13[],2)</f>
        <v>6 - 10</v>
      </c>
      <c r="Q5661" t="str">
        <f>INDEX(Table8[Column1],MATCH(R5661,Table8[Column2]))</f>
        <v>Scheduled</v>
      </c>
      <c r="R5661">
        <v>37.347045700000002</v>
      </c>
      <c r="S5661">
        <f t="shared" si="177"/>
        <v>1.5561269041666668</v>
      </c>
      <c r="T5661" t="s">
        <v>19</v>
      </c>
    </row>
    <row r="5662" spans="1:20" x14ac:dyDescent="0.25">
      <c r="A5662">
        <v>5661</v>
      </c>
      <c r="B5662" t="s">
        <v>1058</v>
      </c>
      <c r="C5662" t="s">
        <v>3741</v>
      </c>
      <c r="D5662" t="str">
        <f t="shared" si="176"/>
        <v>Cole Lizzie</v>
      </c>
      <c r="E5662" t="s">
        <v>15</v>
      </c>
      <c r="F5662" t="s">
        <v>33</v>
      </c>
      <c r="G5662" t="s">
        <v>17</v>
      </c>
      <c r="H5662" t="s">
        <v>18</v>
      </c>
      <c r="I5662" t="s">
        <v>33</v>
      </c>
      <c r="J5662" t="s">
        <v>19</v>
      </c>
      <c r="K5662" t="str">
        <f>INDEX(Table6[Column1],MATCH(L5662,Table6[Column2]))</f>
        <v>Adults</v>
      </c>
      <c r="L5662">
        <v>41.869803539999999</v>
      </c>
      <c r="M5662" t="str">
        <f>VLOOKUP(L5662,Table1[],2)</f>
        <v>40 - 49</v>
      </c>
      <c r="N5662" t="str">
        <f>INDEX(Table7[Column1],MATCH(O5662,Table7[Column2]))</f>
        <v>Fitting in Stage</v>
      </c>
      <c r="O5662">
        <v>7.8371932099999997</v>
      </c>
      <c r="P5662" t="str">
        <f>VLOOKUP(O5662,Table13[],2)</f>
        <v>6 - 10</v>
      </c>
      <c r="Q5662" t="str">
        <f>INDEX(Table8[Column1],MATCH(R5662,Table8[Column2]))</f>
        <v>Scheduled</v>
      </c>
      <c r="R5662">
        <v>18.549998909999999</v>
      </c>
      <c r="S5662">
        <f t="shared" si="177"/>
        <v>0.77291662124999994</v>
      </c>
      <c r="T5662" t="s">
        <v>19</v>
      </c>
    </row>
    <row r="5663" spans="1:20" x14ac:dyDescent="0.25">
      <c r="A5663">
        <v>5662</v>
      </c>
      <c r="B5663" t="s">
        <v>4511</v>
      </c>
      <c r="C5663" t="s">
        <v>1074</v>
      </c>
      <c r="D5663" t="str">
        <f t="shared" si="176"/>
        <v>Godbout Paula</v>
      </c>
      <c r="E5663" t="s">
        <v>15</v>
      </c>
      <c r="F5663" t="s">
        <v>38</v>
      </c>
      <c r="G5663" t="s">
        <v>611</v>
      </c>
      <c r="H5663" t="s">
        <v>612</v>
      </c>
      <c r="I5663" t="s">
        <v>38</v>
      </c>
      <c r="J5663" t="s">
        <v>19</v>
      </c>
      <c r="K5663" t="str">
        <f>INDEX(Table6[Column1],MATCH(L5663,Table6[Column2]))</f>
        <v>Adults</v>
      </c>
      <c r="L5663">
        <v>42.40104084</v>
      </c>
      <c r="M5663" t="str">
        <f>VLOOKUP(L5663,Table1[],2)</f>
        <v>40 - 49</v>
      </c>
      <c r="N5663" t="str">
        <f>INDEX(Table7[Column1],MATCH(O5663,Table7[Column2]))</f>
        <v>Learning Stage</v>
      </c>
      <c r="O5663">
        <v>4.8630921789999997</v>
      </c>
      <c r="P5663" t="str">
        <f>VLOOKUP(O5663,Table13[],2)</f>
        <v>1 - 5</v>
      </c>
      <c r="Q5663" t="str">
        <f>INDEX(Table8[Column1],MATCH(R5663,Table8[Column2]))</f>
        <v>Maintained</v>
      </c>
      <c r="R5663">
        <v>57.857723100000001</v>
      </c>
      <c r="S5663">
        <f t="shared" si="177"/>
        <v>2.4107384624999999</v>
      </c>
      <c r="T5663" t="s">
        <v>19</v>
      </c>
    </row>
    <row r="5664" spans="1:20" x14ac:dyDescent="0.25">
      <c r="A5664">
        <v>5663</v>
      </c>
      <c r="B5664" t="s">
        <v>3623</v>
      </c>
      <c r="C5664" t="s">
        <v>4512</v>
      </c>
      <c r="D5664" t="str">
        <f t="shared" si="176"/>
        <v>Marsh Iva</v>
      </c>
      <c r="E5664" t="s">
        <v>15</v>
      </c>
      <c r="F5664" t="s">
        <v>33</v>
      </c>
      <c r="G5664" t="s">
        <v>17</v>
      </c>
      <c r="H5664" t="s">
        <v>18</v>
      </c>
      <c r="I5664" t="s">
        <v>33</v>
      </c>
      <c r="J5664" t="s">
        <v>19</v>
      </c>
      <c r="K5664" t="str">
        <f>INDEX(Table6[Column1],MATCH(L5664,Table6[Column2]))</f>
        <v>Young Adults</v>
      </c>
      <c r="L5664">
        <v>35.646979510000001</v>
      </c>
      <c r="M5664" t="str">
        <f>VLOOKUP(L5664,Table1[],2)</f>
        <v>30 - 39</v>
      </c>
      <c r="N5664" t="str">
        <f>INDEX(Table7[Column1],MATCH(O5664,Table7[Column2]))</f>
        <v>Fitting in Stage</v>
      </c>
      <c r="O5664">
        <v>6.0011806170000002</v>
      </c>
      <c r="P5664" t="str">
        <f>VLOOKUP(O5664,Table13[],2)</f>
        <v>6 - 10</v>
      </c>
      <c r="Q5664" t="str">
        <f>INDEX(Table8[Column1],MATCH(R5664,Table8[Column2]))</f>
        <v>Maintained</v>
      </c>
      <c r="R5664">
        <v>54.944220489999999</v>
      </c>
      <c r="S5664">
        <f t="shared" si="177"/>
        <v>2.2893425204166666</v>
      </c>
      <c r="T5664" t="s">
        <v>19</v>
      </c>
    </row>
    <row r="5665" spans="1:20" x14ac:dyDescent="0.25">
      <c r="A5665">
        <v>5664</v>
      </c>
      <c r="B5665" t="s">
        <v>4513</v>
      </c>
      <c r="C5665" t="s">
        <v>3122</v>
      </c>
      <c r="D5665" t="str">
        <f t="shared" si="176"/>
        <v>Oh Christian</v>
      </c>
      <c r="E5665" t="s">
        <v>22</v>
      </c>
      <c r="F5665" t="s">
        <v>1674</v>
      </c>
      <c r="G5665" t="s">
        <v>820</v>
      </c>
      <c r="H5665" t="s">
        <v>821</v>
      </c>
      <c r="I5665" t="s">
        <v>87</v>
      </c>
      <c r="J5665" t="s">
        <v>19</v>
      </c>
      <c r="K5665" t="str">
        <f>INDEX(Table6[Column1],MATCH(L5665,Table6[Column2]))</f>
        <v>Adults</v>
      </c>
      <c r="L5665">
        <v>41.803679070000001</v>
      </c>
      <c r="M5665" t="str">
        <f>VLOOKUP(L5665,Table1[],2)</f>
        <v>40 - 49</v>
      </c>
      <c r="N5665" t="str">
        <f>INDEX(Table7[Column1],MATCH(O5665,Table7[Column2]))</f>
        <v>Learning Stage</v>
      </c>
      <c r="O5665">
        <v>2.0268822000000002</v>
      </c>
      <c r="P5665" t="str">
        <f>VLOOKUP(O5665,Table13[],2)</f>
        <v>1 - 5</v>
      </c>
      <c r="Q5665" t="str">
        <f>INDEX(Table8[Column1],MATCH(R5665,Table8[Column2]))</f>
        <v>Habitual</v>
      </c>
      <c r="R5665">
        <v>84.362303400000002</v>
      </c>
      <c r="S5665">
        <f t="shared" si="177"/>
        <v>3.5150959749999999</v>
      </c>
      <c r="T5665" t="s">
        <v>19</v>
      </c>
    </row>
    <row r="5666" spans="1:20" x14ac:dyDescent="0.25">
      <c r="A5666">
        <v>5665</v>
      </c>
      <c r="B5666" t="s">
        <v>4514</v>
      </c>
      <c r="C5666" t="s">
        <v>284</v>
      </c>
      <c r="D5666" t="str">
        <f t="shared" si="176"/>
        <v>Stapleton Debra</v>
      </c>
      <c r="E5666" t="s">
        <v>15</v>
      </c>
      <c r="F5666" t="s">
        <v>38</v>
      </c>
      <c r="G5666" t="s">
        <v>611</v>
      </c>
      <c r="H5666" t="s">
        <v>612</v>
      </c>
      <c r="I5666" t="s">
        <v>38</v>
      </c>
      <c r="J5666" t="s">
        <v>19</v>
      </c>
      <c r="K5666" t="str">
        <f>INDEX(Table6[Column1],MATCH(L5666,Table6[Column2]))</f>
        <v>Young Adults</v>
      </c>
      <c r="L5666">
        <v>34.584837389999997</v>
      </c>
      <c r="M5666" t="str">
        <f>VLOOKUP(L5666,Table1[],2)</f>
        <v>30 - 39</v>
      </c>
      <c r="N5666" t="str">
        <f>INDEX(Table7[Column1],MATCH(O5666,Table7[Column2]))</f>
        <v>Fitting in Stage</v>
      </c>
      <c r="O5666">
        <v>7.6267747469999998</v>
      </c>
      <c r="P5666" t="str">
        <f>VLOOKUP(O5666,Table13[],2)</f>
        <v>6 - 10</v>
      </c>
      <c r="Q5666" t="str">
        <f>INDEX(Table8[Column1],MATCH(R5666,Table8[Column2]))</f>
        <v>Maintained</v>
      </c>
      <c r="R5666">
        <v>42.30196119</v>
      </c>
      <c r="S5666">
        <f t="shared" si="177"/>
        <v>1.7625817162500002</v>
      </c>
      <c r="T5666" t="s">
        <v>19</v>
      </c>
    </row>
    <row r="5667" spans="1:20" x14ac:dyDescent="0.25">
      <c r="A5667">
        <v>5666</v>
      </c>
      <c r="B5667" t="s">
        <v>98</v>
      </c>
      <c r="C5667" t="s">
        <v>845</v>
      </c>
      <c r="D5667" t="str">
        <f t="shared" si="176"/>
        <v>Thompson Shannon</v>
      </c>
      <c r="E5667" t="s">
        <v>22</v>
      </c>
      <c r="F5667" t="s">
        <v>38</v>
      </c>
      <c r="G5667" t="s">
        <v>611</v>
      </c>
      <c r="H5667" t="s">
        <v>612</v>
      </c>
      <c r="I5667" t="s">
        <v>38</v>
      </c>
      <c r="J5667" t="s">
        <v>19</v>
      </c>
      <c r="K5667" t="str">
        <f>INDEX(Table6[Column1],MATCH(L5667,Table6[Column2]))</f>
        <v>Young Adults</v>
      </c>
      <c r="L5667">
        <v>36.729423109999999</v>
      </c>
      <c r="M5667" t="str">
        <f>VLOOKUP(L5667,Table1[],2)</f>
        <v>30 - 39</v>
      </c>
      <c r="N5667" t="str">
        <f>INDEX(Table7[Column1],MATCH(O5667,Table7[Column2]))</f>
        <v>Learning Stage</v>
      </c>
      <c r="O5667">
        <v>5.9124564619999997</v>
      </c>
      <c r="P5667" t="str">
        <f>VLOOKUP(O5667,Table13[],2)</f>
        <v>1 - 5</v>
      </c>
      <c r="Q5667" t="str">
        <f>INDEX(Table8[Column1],MATCH(R5667,Table8[Column2]))</f>
        <v>Maintained</v>
      </c>
      <c r="R5667">
        <v>55.543038699999997</v>
      </c>
      <c r="S5667">
        <f t="shared" si="177"/>
        <v>2.3142932791666664</v>
      </c>
      <c r="T5667" t="s">
        <v>19</v>
      </c>
    </row>
    <row r="5668" spans="1:20" x14ac:dyDescent="0.25">
      <c r="A5668">
        <v>5667</v>
      </c>
      <c r="B5668" t="s">
        <v>4515</v>
      </c>
      <c r="C5668" t="s">
        <v>266</v>
      </c>
      <c r="D5668" t="str">
        <f t="shared" si="176"/>
        <v>Richarson Marjorie</v>
      </c>
      <c r="E5668" t="s">
        <v>15</v>
      </c>
      <c r="F5668" t="s">
        <v>87</v>
      </c>
      <c r="G5668" t="s">
        <v>820</v>
      </c>
      <c r="H5668" t="s">
        <v>821</v>
      </c>
      <c r="I5668" t="s">
        <v>87</v>
      </c>
      <c r="J5668" t="s">
        <v>19</v>
      </c>
      <c r="K5668" t="str">
        <f>INDEX(Table6[Column1],MATCH(L5668,Table6[Column2]))</f>
        <v>Young Adults</v>
      </c>
      <c r="L5668">
        <v>36.071685420000001</v>
      </c>
      <c r="M5668" t="str">
        <f>VLOOKUP(L5668,Table1[],2)</f>
        <v>30 - 39</v>
      </c>
      <c r="N5668" t="str">
        <f>INDEX(Table7[Column1],MATCH(O5668,Table7[Column2]))</f>
        <v>Learning Stage</v>
      </c>
      <c r="O5668">
        <v>5.2923249480000001</v>
      </c>
      <c r="P5668" t="str">
        <f>VLOOKUP(O5668,Table13[],2)</f>
        <v>1 - 5</v>
      </c>
      <c r="Q5668" t="str">
        <f>INDEX(Table8[Column1],MATCH(R5668,Table8[Column2]))</f>
        <v>Scheduled</v>
      </c>
      <c r="R5668">
        <v>0</v>
      </c>
      <c r="S5668">
        <f t="shared" si="177"/>
        <v>0</v>
      </c>
      <c r="T5668" t="s">
        <v>19</v>
      </c>
    </row>
    <row r="5669" spans="1:20" x14ac:dyDescent="0.25">
      <c r="A5669">
        <v>5668</v>
      </c>
      <c r="B5669" t="s">
        <v>1209</v>
      </c>
      <c r="C5669" t="s">
        <v>93</v>
      </c>
      <c r="D5669" t="str">
        <f t="shared" si="176"/>
        <v>Taylor William</v>
      </c>
      <c r="E5669" t="s">
        <v>22</v>
      </c>
      <c r="F5669" t="s">
        <v>2398</v>
      </c>
      <c r="G5669" t="s">
        <v>820</v>
      </c>
      <c r="H5669" t="s">
        <v>821</v>
      </c>
      <c r="I5669" t="s">
        <v>87</v>
      </c>
      <c r="J5669" t="s">
        <v>19</v>
      </c>
      <c r="K5669" t="str">
        <f>INDEX(Table6[Column1],MATCH(L5669,Table6[Column2]))</f>
        <v>Elders</v>
      </c>
      <c r="L5669">
        <v>56.123507959999998</v>
      </c>
      <c r="M5669" t="str">
        <f>VLOOKUP(L5669,Table1[],2)</f>
        <v>50 - 59</v>
      </c>
      <c r="N5669" t="str">
        <f>INDEX(Table7[Column1],MATCH(O5669,Table7[Column2]))</f>
        <v>Learning Stage</v>
      </c>
      <c r="O5669">
        <v>5.3300016159999997</v>
      </c>
      <c r="P5669" t="str">
        <f>VLOOKUP(O5669,Table13[],2)</f>
        <v>1 - 5</v>
      </c>
      <c r="Q5669" t="str">
        <f>INDEX(Table8[Column1],MATCH(R5669,Table8[Column2]))</f>
        <v>Habitual</v>
      </c>
      <c r="R5669">
        <v>96.914168079999996</v>
      </c>
      <c r="S5669">
        <f t="shared" si="177"/>
        <v>4.0380903366666665</v>
      </c>
      <c r="T5669" t="s">
        <v>19</v>
      </c>
    </row>
    <row r="5670" spans="1:20" x14ac:dyDescent="0.25">
      <c r="A5670">
        <v>5669</v>
      </c>
      <c r="B5670" t="s">
        <v>4516</v>
      </c>
      <c r="C5670" t="s">
        <v>3493</v>
      </c>
      <c r="D5670" t="str">
        <f t="shared" si="176"/>
        <v>Patel Della</v>
      </c>
      <c r="E5670" t="s">
        <v>15</v>
      </c>
      <c r="F5670" t="s">
        <v>505</v>
      </c>
      <c r="G5670" t="s">
        <v>820</v>
      </c>
      <c r="H5670" t="s">
        <v>821</v>
      </c>
      <c r="I5670" t="s">
        <v>24</v>
      </c>
      <c r="J5670" t="s">
        <v>19</v>
      </c>
      <c r="K5670" t="str">
        <f>INDEX(Table6[Column1],MATCH(L5670,Table6[Column2]))</f>
        <v>Seniors</v>
      </c>
      <c r="L5670">
        <v>60.014761</v>
      </c>
      <c r="M5670" t="str">
        <f>VLOOKUP(L5670,Table1[],2)</f>
        <v>60 and Above</v>
      </c>
      <c r="N5670" t="str">
        <f>INDEX(Table7[Column1],MATCH(O5670,Table7[Column2]))</f>
        <v>Learning Stage</v>
      </c>
      <c r="O5670">
        <v>3.9710731639999999</v>
      </c>
      <c r="P5670" t="str">
        <f>VLOOKUP(O5670,Table13[],2)</f>
        <v>1 - 5</v>
      </c>
      <c r="Q5670" t="str">
        <f>INDEX(Table8[Column1],MATCH(R5670,Table8[Column2]))</f>
        <v>Unexcused</v>
      </c>
      <c r="R5670">
        <v>190.47831199999999</v>
      </c>
      <c r="S5670">
        <f t="shared" si="177"/>
        <v>7.9365963333333331</v>
      </c>
      <c r="T5670" t="s">
        <v>19</v>
      </c>
    </row>
    <row r="5671" spans="1:20" x14ac:dyDescent="0.25">
      <c r="A5671">
        <v>5670</v>
      </c>
      <c r="B5671" t="s">
        <v>2735</v>
      </c>
      <c r="C5671" t="s">
        <v>441</v>
      </c>
      <c r="D5671" t="str">
        <f t="shared" si="176"/>
        <v>Osborne Amy</v>
      </c>
      <c r="E5671" t="s">
        <v>15</v>
      </c>
      <c r="F5671" t="s">
        <v>38</v>
      </c>
      <c r="G5671" t="s">
        <v>611</v>
      </c>
      <c r="H5671" t="s">
        <v>612</v>
      </c>
      <c r="I5671" t="s">
        <v>38</v>
      </c>
      <c r="J5671" t="s">
        <v>19</v>
      </c>
      <c r="K5671" t="str">
        <f>INDEX(Table6[Column1],MATCH(L5671,Table6[Column2]))</f>
        <v>Young Adults</v>
      </c>
      <c r="L5671">
        <v>35.485639910000003</v>
      </c>
      <c r="M5671" t="str">
        <f>VLOOKUP(L5671,Table1[],2)</f>
        <v>30 - 39</v>
      </c>
      <c r="N5671" t="str">
        <f>INDEX(Table7[Column1],MATCH(O5671,Table7[Column2]))</f>
        <v>Learning Stage</v>
      </c>
      <c r="O5671">
        <v>4.3396073069999996</v>
      </c>
      <c r="P5671" t="str">
        <f>VLOOKUP(O5671,Table13[],2)</f>
        <v>1 - 5</v>
      </c>
      <c r="Q5671" t="str">
        <f>INDEX(Table8[Column1],MATCH(R5671,Table8[Column2]))</f>
        <v>Maintained</v>
      </c>
      <c r="R5671">
        <v>49.69564879</v>
      </c>
      <c r="S5671">
        <f t="shared" si="177"/>
        <v>2.0706520329166667</v>
      </c>
      <c r="T5671" t="s">
        <v>19</v>
      </c>
    </row>
    <row r="5672" spans="1:20" x14ac:dyDescent="0.25">
      <c r="A5672">
        <v>5671</v>
      </c>
      <c r="B5672" t="s">
        <v>2699</v>
      </c>
      <c r="C5672" t="s">
        <v>326</v>
      </c>
      <c r="D5672" t="str">
        <f t="shared" si="176"/>
        <v>Land Arthur</v>
      </c>
      <c r="E5672" t="s">
        <v>22</v>
      </c>
      <c r="F5672" t="s">
        <v>169</v>
      </c>
      <c r="G5672" t="s">
        <v>820</v>
      </c>
      <c r="H5672" t="s">
        <v>821</v>
      </c>
      <c r="I5672" t="s">
        <v>169</v>
      </c>
      <c r="J5672" t="s">
        <v>19</v>
      </c>
      <c r="K5672" t="str">
        <f>INDEX(Table6[Column1],MATCH(L5672,Table6[Column2]))</f>
        <v>Youth</v>
      </c>
      <c r="L5672">
        <v>27.68623697</v>
      </c>
      <c r="M5672" t="str">
        <f>VLOOKUP(L5672,Table1[],2)</f>
        <v>20 - 29</v>
      </c>
      <c r="N5672" t="str">
        <f>INDEX(Table7[Column1],MATCH(O5672,Table7[Column2]))</f>
        <v>Learning Stage</v>
      </c>
      <c r="O5672">
        <v>5.2922241000000003</v>
      </c>
      <c r="P5672" t="str">
        <f>VLOOKUP(O5672,Table13[],2)</f>
        <v>1 - 5</v>
      </c>
      <c r="Q5672" t="str">
        <f>INDEX(Table8[Column1],MATCH(R5672,Table8[Column2]))</f>
        <v>Scheduled</v>
      </c>
      <c r="R5672">
        <v>0</v>
      </c>
      <c r="S5672">
        <f t="shared" si="177"/>
        <v>0</v>
      </c>
      <c r="T5672" t="s">
        <v>19</v>
      </c>
    </row>
    <row r="5673" spans="1:20" x14ac:dyDescent="0.25">
      <c r="A5673">
        <v>5672</v>
      </c>
      <c r="B5673" t="s">
        <v>4517</v>
      </c>
      <c r="C5673" t="s">
        <v>32</v>
      </c>
      <c r="D5673" t="str">
        <f t="shared" si="176"/>
        <v>Butcher Edward</v>
      </c>
      <c r="E5673" t="s">
        <v>22</v>
      </c>
      <c r="F5673" t="s">
        <v>1327</v>
      </c>
      <c r="G5673" t="s">
        <v>820</v>
      </c>
      <c r="H5673" t="s">
        <v>821</v>
      </c>
      <c r="I5673" t="s">
        <v>169</v>
      </c>
      <c r="J5673" t="s">
        <v>19</v>
      </c>
      <c r="K5673" t="str">
        <f>INDEX(Table6[Column1],MATCH(L5673,Table6[Column2]))</f>
        <v>Young Adults</v>
      </c>
      <c r="L5673">
        <v>31.669461340000002</v>
      </c>
      <c r="M5673" t="str">
        <f>VLOOKUP(L5673,Table1[],2)</f>
        <v>30 - 39</v>
      </c>
      <c r="N5673" t="str">
        <f>INDEX(Table7[Column1],MATCH(O5673,Table7[Column2]))</f>
        <v>Learning Stage</v>
      </c>
      <c r="O5673">
        <v>4.4343387630000004</v>
      </c>
      <c r="P5673" t="str">
        <f>VLOOKUP(O5673,Table13[],2)</f>
        <v>1 - 5</v>
      </c>
      <c r="Q5673" t="str">
        <f>INDEX(Table8[Column1],MATCH(R5673,Table8[Column2]))</f>
        <v>Scheduled</v>
      </c>
      <c r="R5673">
        <v>0</v>
      </c>
      <c r="S5673">
        <f t="shared" si="177"/>
        <v>0</v>
      </c>
      <c r="T5673" t="s">
        <v>19</v>
      </c>
    </row>
    <row r="5674" spans="1:20" x14ac:dyDescent="0.25">
      <c r="A5674">
        <v>5673</v>
      </c>
      <c r="B5674" t="s">
        <v>935</v>
      </c>
      <c r="C5674" t="s">
        <v>525</v>
      </c>
      <c r="D5674" t="str">
        <f t="shared" si="176"/>
        <v>Morgan Amanda</v>
      </c>
      <c r="E5674" t="s">
        <v>15</v>
      </c>
      <c r="F5674" t="s">
        <v>327</v>
      </c>
      <c r="G5674" t="s">
        <v>820</v>
      </c>
      <c r="H5674" t="s">
        <v>821</v>
      </c>
      <c r="I5674" t="s">
        <v>169</v>
      </c>
      <c r="J5674" t="s">
        <v>19</v>
      </c>
      <c r="K5674" t="str">
        <f>INDEX(Table6[Column1],MATCH(L5674,Table6[Column2]))</f>
        <v>Young Adults</v>
      </c>
      <c r="L5674">
        <v>32.501528260000001</v>
      </c>
      <c r="M5674" t="str">
        <f>VLOOKUP(L5674,Table1[],2)</f>
        <v>30 - 39</v>
      </c>
      <c r="N5674" t="str">
        <f>INDEX(Table7[Column1],MATCH(O5674,Table7[Column2]))</f>
        <v>Learning Stage</v>
      </c>
      <c r="O5674">
        <v>2.905998292</v>
      </c>
      <c r="P5674" t="str">
        <f>VLOOKUP(O5674,Table13[],2)</f>
        <v>1 - 5</v>
      </c>
      <c r="Q5674" t="str">
        <f>INDEX(Table8[Column1],MATCH(R5674,Table8[Column2]))</f>
        <v>Scheduled</v>
      </c>
      <c r="R5674">
        <v>25.226655170000001</v>
      </c>
      <c r="S5674">
        <f t="shared" si="177"/>
        <v>1.0511106320833334</v>
      </c>
      <c r="T5674" t="s">
        <v>19</v>
      </c>
    </row>
    <row r="5675" spans="1:20" x14ac:dyDescent="0.25">
      <c r="A5675">
        <v>5674</v>
      </c>
      <c r="B5675" t="s">
        <v>443</v>
      </c>
      <c r="C5675" t="s">
        <v>857</v>
      </c>
      <c r="D5675" t="str">
        <f t="shared" si="176"/>
        <v>Dennis Chris</v>
      </c>
      <c r="E5675" t="s">
        <v>22</v>
      </c>
      <c r="F5675" t="s">
        <v>38</v>
      </c>
      <c r="G5675" t="s">
        <v>611</v>
      </c>
      <c r="H5675" t="s">
        <v>612</v>
      </c>
      <c r="I5675" t="s">
        <v>38</v>
      </c>
      <c r="J5675" t="s">
        <v>19</v>
      </c>
      <c r="K5675" t="str">
        <f>INDEX(Table6[Column1],MATCH(L5675,Table6[Column2]))</f>
        <v>Adults</v>
      </c>
      <c r="L5675">
        <v>48.851662730000001</v>
      </c>
      <c r="M5675" t="str">
        <f>VLOOKUP(L5675,Table1[],2)</f>
        <v>40 - 49</v>
      </c>
      <c r="N5675" t="str">
        <f>INDEX(Table7[Column1],MATCH(O5675,Table7[Column2]))</f>
        <v>Learning Stage</v>
      </c>
      <c r="O5675">
        <v>5.2231022600000001</v>
      </c>
      <c r="P5675" t="str">
        <f>VLOOKUP(O5675,Table13[],2)</f>
        <v>1 - 5</v>
      </c>
      <c r="Q5675" t="str">
        <f>INDEX(Table8[Column1],MATCH(R5675,Table8[Column2]))</f>
        <v>Habitual</v>
      </c>
      <c r="R5675">
        <v>93.730202309999996</v>
      </c>
      <c r="S5675">
        <f t="shared" si="177"/>
        <v>3.9054250962499997</v>
      </c>
      <c r="T5675" t="s">
        <v>19</v>
      </c>
    </row>
    <row r="5676" spans="1:20" x14ac:dyDescent="0.25">
      <c r="A5676">
        <v>5675</v>
      </c>
      <c r="B5676" t="s">
        <v>337</v>
      </c>
      <c r="C5676" t="s">
        <v>56</v>
      </c>
      <c r="D5676" t="str">
        <f t="shared" si="176"/>
        <v>Phillips James</v>
      </c>
      <c r="E5676" t="s">
        <v>22</v>
      </c>
      <c r="F5676" t="s">
        <v>87</v>
      </c>
      <c r="G5676" t="s">
        <v>820</v>
      </c>
      <c r="H5676" t="s">
        <v>821</v>
      </c>
      <c r="I5676" t="s">
        <v>87</v>
      </c>
      <c r="J5676" t="s">
        <v>19</v>
      </c>
      <c r="K5676" t="str">
        <f>INDEX(Table6[Column1],MATCH(L5676,Table6[Column2]))</f>
        <v>Elders</v>
      </c>
      <c r="L5676">
        <v>57.435700609999998</v>
      </c>
      <c r="M5676" t="str">
        <f>VLOOKUP(L5676,Table1[],2)</f>
        <v>50 - 59</v>
      </c>
      <c r="N5676" t="str">
        <f>INDEX(Table7[Column1],MATCH(O5676,Table7[Column2]))</f>
        <v>Learning Stage</v>
      </c>
      <c r="O5676">
        <v>5.7250865800000001</v>
      </c>
      <c r="P5676" t="str">
        <f>VLOOKUP(O5676,Table13[],2)</f>
        <v>1 - 5</v>
      </c>
      <c r="Q5676" t="str">
        <f>INDEX(Table8[Column1],MATCH(R5676,Table8[Column2]))</f>
        <v>Habitual</v>
      </c>
      <c r="R5676">
        <v>105.929282</v>
      </c>
      <c r="S5676">
        <f t="shared" si="177"/>
        <v>4.4137200833333328</v>
      </c>
      <c r="T5676" t="s">
        <v>19</v>
      </c>
    </row>
    <row r="5677" spans="1:20" x14ac:dyDescent="0.25">
      <c r="A5677">
        <v>5676</v>
      </c>
      <c r="B5677" t="s">
        <v>1490</v>
      </c>
      <c r="C5677" t="s">
        <v>624</v>
      </c>
      <c r="D5677" t="str">
        <f t="shared" si="176"/>
        <v>Neely Sharon</v>
      </c>
      <c r="E5677" t="s">
        <v>15</v>
      </c>
      <c r="F5677" t="s">
        <v>38</v>
      </c>
      <c r="G5677" t="s">
        <v>611</v>
      </c>
      <c r="H5677" t="s">
        <v>612</v>
      </c>
      <c r="I5677" t="s">
        <v>38</v>
      </c>
      <c r="J5677" t="s">
        <v>19</v>
      </c>
      <c r="K5677" t="str">
        <f>INDEX(Table6[Column1],MATCH(L5677,Table6[Column2]))</f>
        <v>Youth</v>
      </c>
      <c r="L5677">
        <v>27.301037059999999</v>
      </c>
      <c r="M5677" t="str">
        <f>VLOOKUP(L5677,Table1[],2)</f>
        <v>20 - 29</v>
      </c>
      <c r="N5677" t="str">
        <f>INDEX(Table7[Column1],MATCH(O5677,Table7[Column2]))</f>
        <v>Learning Stage</v>
      </c>
      <c r="O5677">
        <v>3.7429669990000001</v>
      </c>
      <c r="P5677" t="str">
        <f>VLOOKUP(O5677,Table13[],2)</f>
        <v>1 - 5</v>
      </c>
      <c r="Q5677" t="str">
        <f>INDEX(Table8[Column1],MATCH(R5677,Table8[Column2]))</f>
        <v>Scheduled</v>
      </c>
      <c r="R5677">
        <v>0</v>
      </c>
      <c r="S5677">
        <f t="shared" si="177"/>
        <v>0</v>
      </c>
      <c r="T5677" t="s">
        <v>19</v>
      </c>
    </row>
    <row r="5678" spans="1:20" x14ac:dyDescent="0.25">
      <c r="A5678">
        <v>5677</v>
      </c>
      <c r="B5678" t="s">
        <v>4518</v>
      </c>
      <c r="C5678" t="s">
        <v>223</v>
      </c>
      <c r="D5678" t="str">
        <f t="shared" si="176"/>
        <v>Dugas Monroe</v>
      </c>
      <c r="E5678" t="s">
        <v>22</v>
      </c>
      <c r="F5678" t="s">
        <v>27</v>
      </c>
      <c r="G5678" t="s">
        <v>17</v>
      </c>
      <c r="H5678" t="s">
        <v>18</v>
      </c>
      <c r="I5678" t="s">
        <v>27</v>
      </c>
      <c r="J5678" t="s">
        <v>19</v>
      </c>
      <c r="K5678" t="str">
        <f>INDEX(Table6[Column1],MATCH(L5678,Table6[Column2]))</f>
        <v>Young Adults</v>
      </c>
      <c r="L5678">
        <v>38.93155625</v>
      </c>
      <c r="M5678" t="str">
        <f>VLOOKUP(L5678,Table1[],2)</f>
        <v>30 - 39</v>
      </c>
      <c r="N5678" t="str">
        <f>INDEX(Table7[Column1],MATCH(O5678,Table7[Column2]))</f>
        <v>Learning Stage</v>
      </c>
      <c r="O5678">
        <v>5.5450371939999998</v>
      </c>
      <c r="P5678" t="str">
        <f>VLOOKUP(O5678,Table13[],2)</f>
        <v>1 - 5</v>
      </c>
      <c r="Q5678" t="str">
        <f>INDEX(Table8[Column1],MATCH(R5678,Table8[Column2]))</f>
        <v>Maintained</v>
      </c>
      <c r="R5678">
        <v>47.408437650000003</v>
      </c>
      <c r="S5678">
        <f t="shared" si="177"/>
        <v>1.9753515687500001</v>
      </c>
      <c r="T5678" t="s">
        <v>19</v>
      </c>
    </row>
    <row r="5679" spans="1:20" x14ac:dyDescent="0.25">
      <c r="A5679">
        <v>5678</v>
      </c>
      <c r="B5679" t="s">
        <v>4519</v>
      </c>
      <c r="C5679" t="s">
        <v>52</v>
      </c>
      <c r="D5679" t="str">
        <f t="shared" si="176"/>
        <v>Hockaday John</v>
      </c>
      <c r="E5679" t="s">
        <v>22</v>
      </c>
      <c r="F5679" t="s">
        <v>33</v>
      </c>
      <c r="G5679" t="s">
        <v>17</v>
      </c>
      <c r="H5679" t="s">
        <v>18</v>
      </c>
      <c r="I5679" t="s">
        <v>33</v>
      </c>
      <c r="J5679" t="s">
        <v>19</v>
      </c>
      <c r="K5679" t="str">
        <f>INDEX(Table6[Column1],MATCH(L5679,Table6[Column2]))</f>
        <v>Adults</v>
      </c>
      <c r="L5679">
        <v>40.268616979999997</v>
      </c>
      <c r="M5679" t="str">
        <f>VLOOKUP(L5679,Table1[],2)</f>
        <v>40 - 49</v>
      </c>
      <c r="N5679" t="str">
        <f>INDEX(Table7[Column1],MATCH(O5679,Table7[Column2]))</f>
        <v>Learning Stage</v>
      </c>
      <c r="O5679">
        <v>4.395391955</v>
      </c>
      <c r="P5679" t="str">
        <f>VLOOKUP(O5679,Table13[],2)</f>
        <v>1 - 5</v>
      </c>
      <c r="Q5679" t="str">
        <f>INDEX(Table8[Column1],MATCH(R5679,Table8[Column2]))</f>
        <v>Scheduled</v>
      </c>
      <c r="R5679">
        <v>28.59894457</v>
      </c>
      <c r="S5679">
        <f t="shared" si="177"/>
        <v>1.1916226904166667</v>
      </c>
      <c r="T5679" t="s">
        <v>19</v>
      </c>
    </row>
    <row r="5680" spans="1:20" x14ac:dyDescent="0.25">
      <c r="A5680">
        <v>5679</v>
      </c>
      <c r="B5680" t="s">
        <v>4520</v>
      </c>
      <c r="C5680" t="s">
        <v>1034</v>
      </c>
      <c r="D5680" t="str">
        <f t="shared" si="176"/>
        <v>Fancher Lorraine</v>
      </c>
      <c r="E5680" t="s">
        <v>15</v>
      </c>
      <c r="F5680" t="s">
        <v>2441</v>
      </c>
      <c r="G5680" t="s">
        <v>820</v>
      </c>
      <c r="H5680" t="s">
        <v>821</v>
      </c>
      <c r="I5680" t="s">
        <v>157</v>
      </c>
      <c r="J5680" t="s">
        <v>19</v>
      </c>
      <c r="K5680" t="str">
        <f>INDEX(Table6[Column1],MATCH(L5680,Table6[Column2]))</f>
        <v>Young Adults</v>
      </c>
      <c r="L5680">
        <v>35.085139259999998</v>
      </c>
      <c r="M5680" t="str">
        <f>VLOOKUP(L5680,Table1[],2)</f>
        <v>30 - 39</v>
      </c>
      <c r="N5680" t="str">
        <f>INDEX(Table7[Column1],MATCH(O5680,Table7[Column2]))</f>
        <v>Learning Stage</v>
      </c>
      <c r="O5680">
        <v>2.2210071039999999</v>
      </c>
      <c r="P5680" t="str">
        <f>VLOOKUP(O5680,Table13[],2)</f>
        <v>1 - 5</v>
      </c>
      <c r="Q5680" t="str">
        <f>INDEX(Table8[Column1],MATCH(R5680,Table8[Column2]))</f>
        <v>Maintained</v>
      </c>
      <c r="R5680">
        <v>55.99831279</v>
      </c>
      <c r="S5680">
        <f t="shared" si="177"/>
        <v>2.3332630329166664</v>
      </c>
      <c r="T5680" t="s">
        <v>19</v>
      </c>
    </row>
    <row r="5681" spans="1:20" x14ac:dyDescent="0.25">
      <c r="A5681">
        <v>5680</v>
      </c>
      <c r="B5681" t="s">
        <v>4521</v>
      </c>
      <c r="C5681" t="s">
        <v>4522</v>
      </c>
      <c r="D5681" t="str">
        <f t="shared" si="176"/>
        <v>Obryan Micah</v>
      </c>
      <c r="E5681" t="s">
        <v>22</v>
      </c>
      <c r="F5681" t="s">
        <v>30</v>
      </c>
      <c r="G5681" t="s">
        <v>2305</v>
      </c>
      <c r="H5681" t="s">
        <v>1826</v>
      </c>
      <c r="I5681" t="s">
        <v>30</v>
      </c>
      <c r="J5681" t="s">
        <v>19</v>
      </c>
      <c r="K5681" t="str">
        <f>INDEX(Table6[Column1],MATCH(L5681,Table6[Column2]))</f>
        <v>Young Adults</v>
      </c>
      <c r="L5681">
        <v>39.094146369999997</v>
      </c>
      <c r="M5681" t="str">
        <f>VLOOKUP(L5681,Table1[],2)</f>
        <v>30 - 39</v>
      </c>
      <c r="N5681" t="str">
        <f>INDEX(Table7[Column1],MATCH(O5681,Table7[Column2]))</f>
        <v>Learning Stage</v>
      </c>
      <c r="O5681">
        <v>5.2784187420000004</v>
      </c>
      <c r="P5681" t="str">
        <f>VLOOKUP(O5681,Table13[],2)</f>
        <v>1 - 5</v>
      </c>
      <c r="Q5681" t="str">
        <f>INDEX(Table8[Column1],MATCH(R5681,Table8[Column2]))</f>
        <v>Maintained</v>
      </c>
      <c r="R5681">
        <v>52.5062395</v>
      </c>
      <c r="S5681">
        <f t="shared" si="177"/>
        <v>2.1877599791666666</v>
      </c>
      <c r="T5681" t="s">
        <v>19</v>
      </c>
    </row>
    <row r="5682" spans="1:20" x14ac:dyDescent="0.25">
      <c r="A5682">
        <v>5681</v>
      </c>
      <c r="B5682" t="s">
        <v>375</v>
      </c>
      <c r="C5682" t="s">
        <v>502</v>
      </c>
      <c r="D5682" t="str">
        <f t="shared" si="176"/>
        <v>Coleman Susan</v>
      </c>
      <c r="E5682" t="s">
        <v>15</v>
      </c>
      <c r="F5682" t="s">
        <v>121</v>
      </c>
      <c r="G5682" t="s">
        <v>2305</v>
      </c>
      <c r="H5682" t="s">
        <v>1826</v>
      </c>
      <c r="I5682" t="s">
        <v>121</v>
      </c>
      <c r="J5682" t="s">
        <v>19</v>
      </c>
      <c r="K5682" t="str">
        <f>INDEX(Table6[Column1],MATCH(L5682,Table6[Column2]))</f>
        <v>Elders</v>
      </c>
      <c r="L5682">
        <v>52.056197949999998</v>
      </c>
      <c r="M5682" t="str">
        <f>VLOOKUP(L5682,Table1[],2)</f>
        <v>50 - 59</v>
      </c>
      <c r="N5682" t="str">
        <f>INDEX(Table7[Column1],MATCH(O5682,Table7[Column2]))</f>
        <v>Fitting in Stage</v>
      </c>
      <c r="O5682">
        <v>6.57485214</v>
      </c>
      <c r="P5682" t="str">
        <f>VLOOKUP(O5682,Table13[],2)</f>
        <v>6 - 10</v>
      </c>
      <c r="Q5682" t="str">
        <f>INDEX(Table8[Column1],MATCH(R5682,Table8[Column2]))</f>
        <v>Excused</v>
      </c>
      <c r="R5682">
        <v>150.5452133</v>
      </c>
      <c r="S5682">
        <f t="shared" si="177"/>
        <v>6.2727172208333339</v>
      </c>
      <c r="T5682" t="s">
        <v>19</v>
      </c>
    </row>
    <row r="5683" spans="1:20" x14ac:dyDescent="0.25">
      <c r="A5683">
        <v>5682</v>
      </c>
      <c r="B5683" t="s">
        <v>126</v>
      </c>
      <c r="C5683" t="s">
        <v>2008</v>
      </c>
      <c r="D5683" t="str">
        <f t="shared" si="176"/>
        <v>Turner Kimberley</v>
      </c>
      <c r="E5683" t="s">
        <v>15</v>
      </c>
      <c r="F5683" t="s">
        <v>33</v>
      </c>
      <c r="G5683" t="s">
        <v>17</v>
      </c>
      <c r="H5683" t="s">
        <v>18</v>
      </c>
      <c r="I5683" t="s">
        <v>33</v>
      </c>
      <c r="J5683" t="s">
        <v>19</v>
      </c>
      <c r="K5683" t="str">
        <f>INDEX(Table6[Column1],MATCH(L5683,Table6[Column2]))</f>
        <v>Elders</v>
      </c>
      <c r="L5683">
        <v>52.406373389999999</v>
      </c>
      <c r="M5683" t="str">
        <f>VLOOKUP(L5683,Table1[],2)</f>
        <v>50 - 59</v>
      </c>
      <c r="N5683" t="str">
        <f>INDEX(Table7[Column1],MATCH(O5683,Table7[Column2]))</f>
        <v>Learning Stage</v>
      </c>
      <c r="O5683">
        <v>2.0514847779999998</v>
      </c>
      <c r="P5683" t="str">
        <f>VLOOKUP(O5683,Table13[],2)</f>
        <v>1 - 5</v>
      </c>
      <c r="Q5683" t="str">
        <f>INDEX(Table8[Column1],MATCH(R5683,Table8[Column2]))</f>
        <v>Habitual</v>
      </c>
      <c r="R5683">
        <v>105.6545902</v>
      </c>
      <c r="S5683">
        <f t="shared" si="177"/>
        <v>4.4022745916666661</v>
      </c>
      <c r="T5683" t="s">
        <v>19</v>
      </c>
    </row>
    <row r="5684" spans="1:20" x14ac:dyDescent="0.25">
      <c r="A5684">
        <v>5683</v>
      </c>
      <c r="B5684" t="s">
        <v>4523</v>
      </c>
      <c r="C5684" t="s">
        <v>3484</v>
      </c>
      <c r="D5684" t="str">
        <f t="shared" si="176"/>
        <v>Abadie Tanya</v>
      </c>
      <c r="E5684" t="s">
        <v>15</v>
      </c>
      <c r="F5684" t="s">
        <v>1626</v>
      </c>
      <c r="G5684" t="s">
        <v>820</v>
      </c>
      <c r="H5684" t="s">
        <v>821</v>
      </c>
      <c r="I5684" t="s">
        <v>87</v>
      </c>
      <c r="J5684" t="s">
        <v>19</v>
      </c>
      <c r="K5684" t="str">
        <f>INDEX(Table6[Column1],MATCH(L5684,Table6[Column2]))</f>
        <v>Adults</v>
      </c>
      <c r="L5684">
        <v>41.318645930000002</v>
      </c>
      <c r="M5684" t="str">
        <f>VLOOKUP(L5684,Table1[],2)</f>
        <v>40 - 49</v>
      </c>
      <c r="N5684" t="str">
        <f>INDEX(Table7[Column1],MATCH(O5684,Table7[Column2]))</f>
        <v>Learning Stage</v>
      </c>
      <c r="O5684">
        <v>2.4334079100000001</v>
      </c>
      <c r="P5684" t="str">
        <f>VLOOKUP(O5684,Table13[],2)</f>
        <v>1 - 5</v>
      </c>
      <c r="Q5684" t="str">
        <f>INDEX(Table8[Column1],MATCH(R5684,Table8[Column2]))</f>
        <v>Scheduled</v>
      </c>
      <c r="R5684">
        <v>23.474656289999999</v>
      </c>
      <c r="S5684">
        <f t="shared" si="177"/>
        <v>0.97811067875000002</v>
      </c>
      <c r="T5684" t="s">
        <v>19</v>
      </c>
    </row>
    <row r="5685" spans="1:20" x14ac:dyDescent="0.25">
      <c r="A5685">
        <v>5684</v>
      </c>
      <c r="B5685" t="s">
        <v>4524</v>
      </c>
      <c r="C5685" t="s">
        <v>2511</v>
      </c>
      <c r="D5685" t="str">
        <f t="shared" si="176"/>
        <v>Rockett Judy</v>
      </c>
      <c r="E5685" t="s">
        <v>15</v>
      </c>
      <c r="F5685" t="s">
        <v>152</v>
      </c>
      <c r="G5685" t="s">
        <v>2305</v>
      </c>
      <c r="H5685" t="s">
        <v>1826</v>
      </c>
      <c r="I5685" t="s">
        <v>30</v>
      </c>
      <c r="J5685" t="s">
        <v>19</v>
      </c>
      <c r="K5685" t="str">
        <f>INDEX(Table6[Column1],MATCH(L5685,Table6[Column2]))</f>
        <v>Youth</v>
      </c>
      <c r="L5685">
        <v>25.72814481</v>
      </c>
      <c r="M5685" t="str">
        <f>VLOOKUP(L5685,Table1[],2)</f>
        <v>20 - 29</v>
      </c>
      <c r="N5685" t="str">
        <f>INDEX(Table7[Column1],MATCH(O5685,Table7[Column2]))</f>
        <v>Learning Stage</v>
      </c>
      <c r="O5685">
        <v>2.2736065989999998</v>
      </c>
      <c r="P5685" t="str">
        <f>VLOOKUP(O5685,Table13[],2)</f>
        <v>1 - 5</v>
      </c>
      <c r="Q5685" t="str">
        <f>INDEX(Table8[Column1],MATCH(R5685,Table8[Column2]))</f>
        <v>Scheduled</v>
      </c>
      <c r="R5685">
        <v>0</v>
      </c>
      <c r="S5685">
        <f t="shared" si="177"/>
        <v>0</v>
      </c>
      <c r="T5685" t="s">
        <v>19</v>
      </c>
    </row>
    <row r="5686" spans="1:20" x14ac:dyDescent="0.25">
      <c r="A5686">
        <v>5685</v>
      </c>
      <c r="B5686" t="s">
        <v>4525</v>
      </c>
      <c r="C5686" t="s">
        <v>885</v>
      </c>
      <c r="D5686" t="str">
        <f t="shared" si="176"/>
        <v>Bodiford Elizabeth</v>
      </c>
      <c r="E5686" t="s">
        <v>15</v>
      </c>
      <c r="F5686" t="s">
        <v>38</v>
      </c>
      <c r="G5686" t="s">
        <v>611</v>
      </c>
      <c r="H5686" t="s">
        <v>612</v>
      </c>
      <c r="I5686" t="s">
        <v>38</v>
      </c>
      <c r="J5686" t="s">
        <v>19</v>
      </c>
      <c r="K5686" t="str">
        <f>INDEX(Table6[Column1],MATCH(L5686,Table6[Column2]))</f>
        <v>Adults</v>
      </c>
      <c r="L5686">
        <v>41.469933140000002</v>
      </c>
      <c r="M5686" t="str">
        <f>VLOOKUP(L5686,Table1[],2)</f>
        <v>40 - 49</v>
      </c>
      <c r="N5686" t="str">
        <f>INDEX(Table7[Column1],MATCH(O5686,Table7[Column2]))</f>
        <v>Learning Stage</v>
      </c>
      <c r="O5686">
        <v>4.7542397559999996</v>
      </c>
      <c r="P5686" t="str">
        <f>VLOOKUP(O5686,Table13[],2)</f>
        <v>1 - 5</v>
      </c>
      <c r="Q5686" t="str">
        <f>INDEX(Table8[Column1],MATCH(R5686,Table8[Column2]))</f>
        <v>Maintained</v>
      </c>
      <c r="R5686">
        <v>69.11395503</v>
      </c>
      <c r="S5686">
        <f t="shared" si="177"/>
        <v>2.87974812625</v>
      </c>
      <c r="T5686" t="s">
        <v>19</v>
      </c>
    </row>
    <row r="5687" spans="1:20" x14ac:dyDescent="0.25">
      <c r="A5687">
        <v>5686</v>
      </c>
      <c r="B5687" t="s">
        <v>422</v>
      </c>
      <c r="C5687" t="s">
        <v>1125</v>
      </c>
      <c r="D5687" t="str">
        <f t="shared" si="176"/>
        <v>Peterson Norma</v>
      </c>
      <c r="E5687" t="s">
        <v>15</v>
      </c>
      <c r="F5687" t="s">
        <v>30</v>
      </c>
      <c r="G5687" t="s">
        <v>2305</v>
      </c>
      <c r="H5687" t="s">
        <v>1826</v>
      </c>
      <c r="I5687" t="s">
        <v>30</v>
      </c>
      <c r="J5687" t="s">
        <v>19</v>
      </c>
      <c r="K5687" t="str">
        <f>INDEX(Table6[Column1],MATCH(L5687,Table6[Column2]))</f>
        <v>Elders</v>
      </c>
      <c r="L5687">
        <v>51.920052560000002</v>
      </c>
      <c r="M5687" t="str">
        <f>VLOOKUP(L5687,Table1[],2)</f>
        <v>50 - 59</v>
      </c>
      <c r="N5687" t="str">
        <f>INDEX(Table7[Column1],MATCH(O5687,Table7[Column2]))</f>
        <v>Learning Stage</v>
      </c>
      <c r="O5687">
        <v>4.2724560040000004</v>
      </c>
      <c r="P5687" t="str">
        <f>VLOOKUP(O5687,Table13[],2)</f>
        <v>1 - 5</v>
      </c>
      <c r="Q5687" t="str">
        <f>INDEX(Table8[Column1],MATCH(R5687,Table8[Column2]))</f>
        <v>Habitual</v>
      </c>
      <c r="R5687">
        <v>105.975498</v>
      </c>
      <c r="S5687">
        <f t="shared" si="177"/>
        <v>4.4156457500000004</v>
      </c>
      <c r="T5687" t="s">
        <v>19</v>
      </c>
    </row>
    <row r="5688" spans="1:20" x14ac:dyDescent="0.25">
      <c r="A5688">
        <v>5687</v>
      </c>
      <c r="B5688" t="s">
        <v>1792</v>
      </c>
      <c r="C5688" t="s">
        <v>469</v>
      </c>
      <c r="D5688" t="str">
        <f t="shared" si="176"/>
        <v>Schneider Melissa</v>
      </c>
      <c r="E5688" t="s">
        <v>15</v>
      </c>
      <c r="F5688" t="s">
        <v>33</v>
      </c>
      <c r="G5688" t="s">
        <v>17</v>
      </c>
      <c r="H5688" t="s">
        <v>18</v>
      </c>
      <c r="I5688" t="s">
        <v>33</v>
      </c>
      <c r="J5688" t="s">
        <v>19</v>
      </c>
      <c r="K5688" t="str">
        <f>INDEX(Table6[Column1],MATCH(L5688,Table6[Column2]))</f>
        <v>Young Adults</v>
      </c>
      <c r="L5688">
        <v>36.940996630000001</v>
      </c>
      <c r="M5688" t="str">
        <f>VLOOKUP(L5688,Table1[],2)</f>
        <v>30 - 39</v>
      </c>
      <c r="N5688" t="str">
        <f>INDEX(Table7[Column1],MATCH(O5688,Table7[Column2]))</f>
        <v>Learning Stage</v>
      </c>
      <c r="O5688">
        <v>4.8302650109999998</v>
      </c>
      <c r="P5688" t="str">
        <f>VLOOKUP(O5688,Table13[],2)</f>
        <v>1 - 5</v>
      </c>
      <c r="Q5688" t="str">
        <f>INDEX(Table8[Column1],MATCH(R5688,Table8[Column2]))</f>
        <v>Maintained</v>
      </c>
      <c r="R5688">
        <v>78.096729210000007</v>
      </c>
      <c r="S5688">
        <f t="shared" si="177"/>
        <v>3.25403038375</v>
      </c>
      <c r="T5688" t="s">
        <v>19</v>
      </c>
    </row>
    <row r="5689" spans="1:20" x14ac:dyDescent="0.25">
      <c r="A5689">
        <v>5688</v>
      </c>
      <c r="B5689" t="s">
        <v>930</v>
      </c>
      <c r="C5689" t="s">
        <v>1354</v>
      </c>
      <c r="D5689" t="str">
        <f t="shared" si="176"/>
        <v>Rogers Sara</v>
      </c>
      <c r="E5689" t="s">
        <v>15</v>
      </c>
      <c r="F5689" t="s">
        <v>186</v>
      </c>
      <c r="G5689" t="s">
        <v>2305</v>
      </c>
      <c r="H5689" t="s">
        <v>1826</v>
      </c>
      <c r="I5689" t="s">
        <v>186</v>
      </c>
      <c r="J5689" t="s">
        <v>19</v>
      </c>
      <c r="K5689" t="str">
        <f>INDEX(Table6[Column1],MATCH(L5689,Table6[Column2]))</f>
        <v>Elders</v>
      </c>
      <c r="L5689">
        <v>51.501217099999998</v>
      </c>
      <c r="M5689" t="str">
        <f>VLOOKUP(L5689,Table1[],2)</f>
        <v>50 - 59</v>
      </c>
      <c r="N5689" t="str">
        <f>INDEX(Table7[Column1],MATCH(O5689,Table7[Column2]))</f>
        <v>Learning Stage</v>
      </c>
      <c r="O5689">
        <v>4.5985330710000003</v>
      </c>
      <c r="P5689" t="str">
        <f>VLOOKUP(O5689,Table13[],2)</f>
        <v>1 - 5</v>
      </c>
      <c r="Q5689" t="str">
        <f>INDEX(Table8[Column1],MATCH(R5689,Table8[Column2]))</f>
        <v>Maintained</v>
      </c>
      <c r="R5689">
        <v>74.760234940000004</v>
      </c>
      <c r="S5689">
        <f t="shared" si="177"/>
        <v>3.1150097891666668</v>
      </c>
      <c r="T5689" t="s">
        <v>19</v>
      </c>
    </row>
    <row r="5690" spans="1:20" x14ac:dyDescent="0.25">
      <c r="A5690">
        <v>5689</v>
      </c>
      <c r="B5690" t="s">
        <v>337</v>
      </c>
      <c r="C5690" t="s">
        <v>219</v>
      </c>
      <c r="D5690" t="str">
        <f t="shared" si="176"/>
        <v>Phillips Joshua</v>
      </c>
      <c r="E5690" t="s">
        <v>22</v>
      </c>
      <c r="F5690" t="s">
        <v>24</v>
      </c>
      <c r="G5690" t="s">
        <v>820</v>
      </c>
      <c r="H5690" t="s">
        <v>821</v>
      </c>
      <c r="I5690" t="s">
        <v>24</v>
      </c>
      <c r="J5690" t="s">
        <v>19</v>
      </c>
      <c r="K5690" t="str">
        <f>INDEX(Table6[Column1],MATCH(L5690,Table6[Column2]))</f>
        <v>Young Adults</v>
      </c>
      <c r="L5690">
        <v>37.702434590000003</v>
      </c>
      <c r="M5690" t="str">
        <f>VLOOKUP(L5690,Table1[],2)</f>
        <v>30 - 39</v>
      </c>
      <c r="N5690" t="str">
        <f>INDEX(Table7[Column1],MATCH(O5690,Table7[Column2]))</f>
        <v>Learning Stage</v>
      </c>
      <c r="O5690">
        <v>5.4359702160000003</v>
      </c>
      <c r="P5690" t="str">
        <f>VLOOKUP(O5690,Table13[],2)</f>
        <v>1 - 5</v>
      </c>
      <c r="Q5690" t="str">
        <f>INDEX(Table8[Column1],MATCH(R5690,Table8[Column2]))</f>
        <v>Scheduled</v>
      </c>
      <c r="R5690">
        <v>35.211984600000001</v>
      </c>
      <c r="S5690">
        <f t="shared" si="177"/>
        <v>1.467166025</v>
      </c>
      <c r="T5690" t="s">
        <v>19</v>
      </c>
    </row>
    <row r="5691" spans="1:20" x14ac:dyDescent="0.25">
      <c r="A5691">
        <v>5690</v>
      </c>
      <c r="B5691" t="s">
        <v>4526</v>
      </c>
      <c r="C5691" t="s">
        <v>1935</v>
      </c>
      <c r="D5691" t="str">
        <f t="shared" si="176"/>
        <v>Giron Eunice</v>
      </c>
      <c r="E5691" t="s">
        <v>15</v>
      </c>
      <c r="F5691" t="s">
        <v>38</v>
      </c>
      <c r="G5691" t="s">
        <v>611</v>
      </c>
      <c r="H5691" t="s">
        <v>612</v>
      </c>
      <c r="I5691" t="s">
        <v>38</v>
      </c>
      <c r="J5691" t="s">
        <v>19</v>
      </c>
      <c r="K5691" t="str">
        <f>INDEX(Table6[Column1],MATCH(L5691,Table6[Column2]))</f>
        <v>Young Adults</v>
      </c>
      <c r="L5691">
        <v>35.308756109999997</v>
      </c>
      <c r="M5691" t="str">
        <f>VLOOKUP(L5691,Table1[],2)</f>
        <v>30 - 39</v>
      </c>
      <c r="N5691" t="str">
        <f>INDEX(Table7[Column1],MATCH(O5691,Table7[Column2]))</f>
        <v>Learning Stage</v>
      </c>
      <c r="O5691">
        <v>4.5652275910000002</v>
      </c>
      <c r="P5691" t="str">
        <f>VLOOKUP(O5691,Table13[],2)</f>
        <v>1 - 5</v>
      </c>
      <c r="Q5691" t="str">
        <f>INDEX(Table8[Column1],MATCH(R5691,Table8[Column2]))</f>
        <v>Scheduled</v>
      </c>
      <c r="R5691">
        <v>6.5993507859999996</v>
      </c>
      <c r="S5691">
        <f t="shared" si="177"/>
        <v>0.27497294941666667</v>
      </c>
      <c r="T5691" t="s">
        <v>19</v>
      </c>
    </row>
    <row r="5692" spans="1:20" x14ac:dyDescent="0.25">
      <c r="A5692">
        <v>5691</v>
      </c>
      <c r="B5692" t="s">
        <v>13</v>
      </c>
      <c r="C5692" t="s">
        <v>630</v>
      </c>
      <c r="D5692" t="str">
        <f t="shared" si="176"/>
        <v>Gutierrez Richard</v>
      </c>
      <c r="E5692" t="s">
        <v>22</v>
      </c>
      <c r="F5692" t="s">
        <v>33</v>
      </c>
      <c r="G5692" t="s">
        <v>17</v>
      </c>
      <c r="H5692" t="s">
        <v>18</v>
      </c>
      <c r="I5692" t="s">
        <v>33</v>
      </c>
      <c r="J5692" t="s">
        <v>19</v>
      </c>
      <c r="K5692" t="str">
        <f>INDEX(Table6[Column1],MATCH(L5692,Table6[Column2]))</f>
        <v>Seniors</v>
      </c>
      <c r="L5692">
        <v>64.365585659999994</v>
      </c>
      <c r="M5692" t="str">
        <f>VLOOKUP(L5692,Table1[],2)</f>
        <v>60 and Above</v>
      </c>
      <c r="N5692" t="str">
        <f>INDEX(Table7[Column1],MATCH(O5692,Table7[Column2]))</f>
        <v>Fitting in Stage</v>
      </c>
      <c r="O5692">
        <v>6.0709093599999999</v>
      </c>
      <c r="P5692" t="str">
        <f>VLOOKUP(O5692,Table13[],2)</f>
        <v>6 - 10</v>
      </c>
      <c r="Q5692" t="str">
        <f>INDEX(Table8[Column1],MATCH(R5692,Table8[Column2]))</f>
        <v>Excused</v>
      </c>
      <c r="R5692">
        <v>158.1023318</v>
      </c>
      <c r="S5692">
        <f t="shared" si="177"/>
        <v>6.5875971583333337</v>
      </c>
      <c r="T5692" t="s">
        <v>19</v>
      </c>
    </row>
    <row r="5693" spans="1:20" x14ac:dyDescent="0.25">
      <c r="A5693">
        <v>5692</v>
      </c>
      <c r="B5693" t="s">
        <v>4527</v>
      </c>
      <c r="C5693" t="s">
        <v>523</v>
      </c>
      <c r="D5693" t="str">
        <f t="shared" si="176"/>
        <v>Farkas Phillip</v>
      </c>
      <c r="E5693" t="s">
        <v>22</v>
      </c>
      <c r="F5693" t="s">
        <v>30</v>
      </c>
      <c r="G5693" t="s">
        <v>2305</v>
      </c>
      <c r="H5693" t="s">
        <v>1826</v>
      </c>
      <c r="I5693" t="s">
        <v>30</v>
      </c>
      <c r="J5693" t="s">
        <v>19</v>
      </c>
      <c r="K5693" t="str">
        <f>INDEX(Table6[Column1],MATCH(L5693,Table6[Column2]))</f>
        <v>Young Adults</v>
      </c>
      <c r="L5693">
        <v>33.233667680000003</v>
      </c>
      <c r="M5693" t="str">
        <f>VLOOKUP(L5693,Table1[],2)</f>
        <v>30 - 39</v>
      </c>
      <c r="N5693" t="str">
        <f>INDEX(Table7[Column1],MATCH(O5693,Table7[Column2]))</f>
        <v>Learning Stage</v>
      </c>
      <c r="O5693">
        <v>3.0461257119999998</v>
      </c>
      <c r="P5693" t="str">
        <f>VLOOKUP(O5693,Table13[],2)</f>
        <v>1 - 5</v>
      </c>
      <c r="Q5693" t="str">
        <f>INDEX(Table8[Column1],MATCH(R5693,Table8[Column2]))</f>
        <v>Scheduled</v>
      </c>
      <c r="R5693">
        <v>0</v>
      </c>
      <c r="S5693">
        <f t="shared" si="177"/>
        <v>0</v>
      </c>
      <c r="T5693" t="s">
        <v>19</v>
      </c>
    </row>
    <row r="5694" spans="1:20" x14ac:dyDescent="0.25">
      <c r="A5694">
        <v>5693</v>
      </c>
      <c r="B5694" t="s">
        <v>4528</v>
      </c>
      <c r="C5694" t="s">
        <v>115</v>
      </c>
      <c r="D5694" t="str">
        <f t="shared" si="176"/>
        <v>Sine Daniel</v>
      </c>
      <c r="E5694" t="s">
        <v>22</v>
      </c>
      <c r="F5694" t="s">
        <v>157</v>
      </c>
      <c r="G5694" t="s">
        <v>820</v>
      </c>
      <c r="H5694" t="s">
        <v>821</v>
      </c>
      <c r="I5694" t="s">
        <v>157</v>
      </c>
      <c r="J5694" t="s">
        <v>19</v>
      </c>
      <c r="K5694" t="str">
        <f>INDEX(Table6[Column1],MATCH(L5694,Table6[Column2]))</f>
        <v>Elders</v>
      </c>
      <c r="L5694">
        <v>50.948744599999998</v>
      </c>
      <c r="M5694" t="str">
        <f>VLOOKUP(L5694,Table1[],2)</f>
        <v>50 - 59</v>
      </c>
      <c r="N5694" t="str">
        <f>INDEX(Table7[Column1],MATCH(O5694,Table7[Column2]))</f>
        <v>Learning Stage</v>
      </c>
      <c r="O5694">
        <v>3.431181069</v>
      </c>
      <c r="P5694" t="str">
        <f>VLOOKUP(O5694,Table13[],2)</f>
        <v>1 - 5</v>
      </c>
      <c r="Q5694" t="str">
        <f>INDEX(Table8[Column1],MATCH(R5694,Table8[Column2]))</f>
        <v>Excused</v>
      </c>
      <c r="R5694">
        <v>134.59775250000001</v>
      </c>
      <c r="S5694">
        <f t="shared" si="177"/>
        <v>5.6082396875000002</v>
      </c>
      <c r="T5694" t="s">
        <v>19</v>
      </c>
    </row>
    <row r="5695" spans="1:20" x14ac:dyDescent="0.25">
      <c r="A5695">
        <v>5694</v>
      </c>
      <c r="B5695" t="s">
        <v>4529</v>
      </c>
      <c r="C5695" t="s">
        <v>1083</v>
      </c>
      <c r="D5695" t="str">
        <f t="shared" si="176"/>
        <v>Merriweather Kathleen</v>
      </c>
      <c r="E5695" t="s">
        <v>15</v>
      </c>
      <c r="F5695" t="s">
        <v>38</v>
      </c>
      <c r="G5695" t="s">
        <v>611</v>
      </c>
      <c r="H5695" t="s">
        <v>612</v>
      </c>
      <c r="I5695" t="s">
        <v>38</v>
      </c>
      <c r="J5695" t="s">
        <v>19</v>
      </c>
      <c r="K5695" t="str">
        <f>INDEX(Table6[Column1],MATCH(L5695,Table6[Column2]))</f>
        <v>Young Adults</v>
      </c>
      <c r="L5695">
        <v>33.131318980000003</v>
      </c>
      <c r="M5695" t="str">
        <f>VLOOKUP(L5695,Table1[],2)</f>
        <v>30 - 39</v>
      </c>
      <c r="N5695" t="str">
        <f>INDEX(Table7[Column1],MATCH(O5695,Table7[Column2]))</f>
        <v>Learning Stage</v>
      </c>
      <c r="O5695">
        <v>1.5332366230000001</v>
      </c>
      <c r="P5695" t="str">
        <f>VLOOKUP(O5695,Table13[],2)</f>
        <v>1 - 5</v>
      </c>
      <c r="Q5695" t="str">
        <f>INDEX(Table8[Column1],MATCH(R5695,Table8[Column2]))</f>
        <v>Scheduled</v>
      </c>
      <c r="R5695">
        <v>20.99818162</v>
      </c>
      <c r="S5695">
        <f t="shared" si="177"/>
        <v>0.87492423416666665</v>
      </c>
      <c r="T5695" t="s">
        <v>19</v>
      </c>
    </row>
    <row r="5696" spans="1:20" x14ac:dyDescent="0.25">
      <c r="A5696">
        <v>5695</v>
      </c>
      <c r="B5696" t="s">
        <v>4086</v>
      </c>
      <c r="C5696" t="s">
        <v>4530</v>
      </c>
      <c r="D5696" t="str">
        <f t="shared" si="176"/>
        <v>Mayfield Marcelo</v>
      </c>
      <c r="E5696" t="s">
        <v>22</v>
      </c>
      <c r="F5696" t="s">
        <v>38</v>
      </c>
      <c r="G5696" t="s">
        <v>611</v>
      </c>
      <c r="H5696" t="s">
        <v>612</v>
      </c>
      <c r="I5696" t="s">
        <v>38</v>
      </c>
      <c r="J5696" t="s">
        <v>19</v>
      </c>
      <c r="K5696" t="str">
        <f>INDEX(Table6[Column1],MATCH(L5696,Table6[Column2]))</f>
        <v>Elders</v>
      </c>
      <c r="L5696">
        <v>55.777021269999999</v>
      </c>
      <c r="M5696" t="str">
        <f>VLOOKUP(L5696,Table1[],2)</f>
        <v>50 - 59</v>
      </c>
      <c r="N5696" t="str">
        <f>INDEX(Table7[Column1],MATCH(O5696,Table7[Column2]))</f>
        <v>Learning Stage</v>
      </c>
      <c r="O5696">
        <v>4.6908037350000003</v>
      </c>
      <c r="P5696" t="str">
        <f>VLOOKUP(O5696,Table13[],2)</f>
        <v>1 - 5</v>
      </c>
      <c r="Q5696" t="str">
        <f>INDEX(Table8[Column1],MATCH(R5696,Table8[Column2]))</f>
        <v>Habitual</v>
      </c>
      <c r="R5696">
        <v>107.20325269999999</v>
      </c>
      <c r="S5696">
        <f t="shared" si="177"/>
        <v>4.466802195833333</v>
      </c>
      <c r="T5696" t="s">
        <v>19</v>
      </c>
    </row>
    <row r="5697" spans="1:20" x14ac:dyDescent="0.25">
      <c r="A5697">
        <v>5696</v>
      </c>
      <c r="B5697" t="s">
        <v>4531</v>
      </c>
      <c r="C5697" t="s">
        <v>1125</v>
      </c>
      <c r="D5697" t="str">
        <f t="shared" si="176"/>
        <v>Florez Norma</v>
      </c>
      <c r="E5697" t="s">
        <v>15</v>
      </c>
      <c r="F5697" t="s">
        <v>38</v>
      </c>
      <c r="G5697" t="s">
        <v>611</v>
      </c>
      <c r="H5697" t="s">
        <v>612</v>
      </c>
      <c r="I5697" t="s">
        <v>38</v>
      </c>
      <c r="J5697" t="s">
        <v>19</v>
      </c>
      <c r="K5697" t="str">
        <f>INDEX(Table6[Column1],MATCH(L5697,Table6[Column2]))</f>
        <v>Youth</v>
      </c>
      <c r="L5697">
        <v>29.778641960000002</v>
      </c>
      <c r="M5697" t="str">
        <f>VLOOKUP(L5697,Table1[],2)</f>
        <v>20 - 29</v>
      </c>
      <c r="N5697" t="str">
        <f>INDEX(Table7[Column1],MATCH(O5697,Table7[Column2]))</f>
        <v>Learning Stage</v>
      </c>
      <c r="O5697">
        <v>4.3526011960000002</v>
      </c>
      <c r="P5697" t="str">
        <f>VLOOKUP(O5697,Table13[],2)</f>
        <v>1 - 5</v>
      </c>
      <c r="Q5697" t="str">
        <f>INDEX(Table8[Column1],MATCH(R5697,Table8[Column2]))</f>
        <v>Scheduled</v>
      </c>
      <c r="R5697">
        <v>25.825988169999999</v>
      </c>
      <c r="S5697">
        <f t="shared" si="177"/>
        <v>1.0760828404166667</v>
      </c>
      <c r="T5697" t="s">
        <v>19</v>
      </c>
    </row>
    <row r="5698" spans="1:20" x14ac:dyDescent="0.25">
      <c r="A5698">
        <v>5697</v>
      </c>
      <c r="B5698" t="s">
        <v>853</v>
      </c>
      <c r="C5698" t="s">
        <v>50</v>
      </c>
      <c r="D5698" t="str">
        <f t="shared" si="176"/>
        <v>King Robert</v>
      </c>
      <c r="E5698" t="s">
        <v>22</v>
      </c>
      <c r="F5698" t="s">
        <v>138</v>
      </c>
      <c r="G5698" t="s">
        <v>2724</v>
      </c>
      <c r="H5698" t="s">
        <v>1863</v>
      </c>
      <c r="I5698" t="s">
        <v>138</v>
      </c>
      <c r="J5698" t="s">
        <v>19</v>
      </c>
      <c r="K5698" t="str">
        <f>INDEX(Table6[Column1],MATCH(L5698,Table6[Column2]))</f>
        <v>Elders</v>
      </c>
      <c r="L5698">
        <v>58.02250901</v>
      </c>
      <c r="M5698" t="str">
        <f>VLOOKUP(L5698,Table1[],2)</f>
        <v>50 - 59</v>
      </c>
      <c r="N5698" t="str">
        <f>INDEX(Table7[Column1],MATCH(O5698,Table7[Column2]))</f>
        <v>Learning Stage</v>
      </c>
      <c r="O5698">
        <v>5.5030539620000001</v>
      </c>
      <c r="P5698" t="str">
        <f>VLOOKUP(O5698,Table13[],2)</f>
        <v>1 - 5</v>
      </c>
      <c r="Q5698" t="str">
        <f>INDEX(Table8[Column1],MATCH(R5698,Table8[Column2]))</f>
        <v>Excused</v>
      </c>
      <c r="R5698">
        <v>120.5010657</v>
      </c>
      <c r="S5698">
        <f t="shared" si="177"/>
        <v>5.0208777375000002</v>
      </c>
      <c r="T5698" t="s">
        <v>19</v>
      </c>
    </row>
    <row r="5699" spans="1:20" x14ac:dyDescent="0.25">
      <c r="A5699">
        <v>5698</v>
      </c>
      <c r="B5699" t="s">
        <v>3889</v>
      </c>
      <c r="C5699" t="s">
        <v>830</v>
      </c>
      <c r="D5699" t="str">
        <f t="shared" ref="D5699:D5762" si="178">CONCATENATE(B5699, " ",C5699)</f>
        <v>Patton Marcus</v>
      </c>
      <c r="E5699" t="s">
        <v>22</v>
      </c>
      <c r="F5699" t="s">
        <v>152</v>
      </c>
      <c r="G5699" t="s">
        <v>2305</v>
      </c>
      <c r="H5699" t="s">
        <v>1826</v>
      </c>
      <c r="I5699" t="s">
        <v>30</v>
      </c>
      <c r="J5699" t="s">
        <v>19</v>
      </c>
      <c r="K5699" t="str">
        <f>INDEX(Table6[Column1],MATCH(L5699,Table6[Column2]))</f>
        <v>Adults</v>
      </c>
      <c r="L5699">
        <v>47.129560550000001</v>
      </c>
      <c r="M5699" t="str">
        <f>VLOOKUP(L5699,Table1[],2)</f>
        <v>40 - 49</v>
      </c>
      <c r="N5699" t="str">
        <f>INDEX(Table7[Column1],MATCH(O5699,Table7[Column2]))</f>
        <v>Learning Stage</v>
      </c>
      <c r="O5699">
        <v>5.1522989250000002</v>
      </c>
      <c r="P5699" t="str">
        <f>VLOOKUP(O5699,Table13[],2)</f>
        <v>1 - 5</v>
      </c>
      <c r="Q5699" t="str">
        <f>INDEX(Table8[Column1],MATCH(R5699,Table8[Column2]))</f>
        <v>Habitual</v>
      </c>
      <c r="R5699">
        <v>104.6929456</v>
      </c>
      <c r="S5699">
        <f t="shared" ref="S5699:S5762" si="179">CONVERT(R5699,"hr","day")</f>
        <v>4.3622060666666664</v>
      </c>
      <c r="T5699" t="s">
        <v>19</v>
      </c>
    </row>
    <row r="5700" spans="1:20" x14ac:dyDescent="0.25">
      <c r="A5700">
        <v>5699</v>
      </c>
      <c r="B5700" t="s">
        <v>4532</v>
      </c>
      <c r="C5700" t="s">
        <v>2079</v>
      </c>
      <c r="D5700" t="str">
        <f t="shared" si="178"/>
        <v>Spada Kyle</v>
      </c>
      <c r="E5700" t="s">
        <v>22</v>
      </c>
      <c r="F5700" t="s">
        <v>358</v>
      </c>
      <c r="G5700" t="s">
        <v>2724</v>
      </c>
      <c r="H5700" t="s">
        <v>1863</v>
      </c>
      <c r="I5700" t="s">
        <v>358</v>
      </c>
      <c r="J5700" t="s">
        <v>19</v>
      </c>
      <c r="K5700" t="str">
        <f>INDEX(Table6[Column1],MATCH(L5700,Table6[Column2]))</f>
        <v>Young Adults</v>
      </c>
      <c r="L5700">
        <v>31.389278430000001</v>
      </c>
      <c r="M5700" t="str">
        <f>VLOOKUP(L5700,Table1[],2)</f>
        <v>30 - 39</v>
      </c>
      <c r="N5700" t="str">
        <f>INDEX(Table7[Column1],MATCH(O5700,Table7[Column2]))</f>
        <v>Learning Stage</v>
      </c>
      <c r="O5700">
        <v>4.2568102799999998</v>
      </c>
      <c r="P5700" t="str">
        <f>VLOOKUP(O5700,Table13[],2)</f>
        <v>1 - 5</v>
      </c>
      <c r="Q5700" t="str">
        <f>INDEX(Table8[Column1],MATCH(R5700,Table8[Column2]))</f>
        <v>Maintained</v>
      </c>
      <c r="R5700">
        <v>46.135320040000003</v>
      </c>
      <c r="S5700">
        <f t="shared" si="179"/>
        <v>1.922305001666667</v>
      </c>
      <c r="T5700" t="s">
        <v>19</v>
      </c>
    </row>
    <row r="5701" spans="1:20" x14ac:dyDescent="0.25">
      <c r="A5701">
        <v>5700</v>
      </c>
      <c r="B5701" t="s">
        <v>4533</v>
      </c>
      <c r="C5701" t="s">
        <v>335</v>
      </c>
      <c r="D5701" t="str">
        <f t="shared" si="178"/>
        <v>Stainbrook Doris</v>
      </c>
      <c r="E5701" t="s">
        <v>15</v>
      </c>
      <c r="F5701" t="s">
        <v>309</v>
      </c>
      <c r="G5701" t="s">
        <v>820</v>
      </c>
      <c r="H5701" t="s">
        <v>821</v>
      </c>
      <c r="I5701" t="s">
        <v>90</v>
      </c>
      <c r="J5701" t="s">
        <v>19</v>
      </c>
      <c r="K5701" t="str">
        <f>INDEX(Table6[Column1],MATCH(L5701,Table6[Column2]))</f>
        <v>Young Adults</v>
      </c>
      <c r="L5701">
        <v>32.276613990000001</v>
      </c>
      <c r="M5701" t="str">
        <f>VLOOKUP(L5701,Table1[],2)</f>
        <v>30 - 39</v>
      </c>
      <c r="N5701" t="str">
        <f>INDEX(Table7[Column1],MATCH(O5701,Table7[Column2]))</f>
        <v>Learning Stage</v>
      </c>
      <c r="O5701">
        <v>4.0145917119999996</v>
      </c>
      <c r="P5701" t="str">
        <f>VLOOKUP(O5701,Table13[],2)</f>
        <v>1 - 5</v>
      </c>
      <c r="Q5701" t="str">
        <f>INDEX(Table8[Column1],MATCH(R5701,Table8[Column2]))</f>
        <v>Maintained</v>
      </c>
      <c r="R5701">
        <v>60.144225810000002</v>
      </c>
      <c r="S5701">
        <f t="shared" si="179"/>
        <v>2.5060094087500002</v>
      </c>
      <c r="T5701" t="s">
        <v>19</v>
      </c>
    </row>
    <row r="5702" spans="1:20" x14ac:dyDescent="0.25">
      <c r="A5702">
        <v>5701</v>
      </c>
      <c r="B5702" t="s">
        <v>1053</v>
      </c>
      <c r="C5702" t="s">
        <v>567</v>
      </c>
      <c r="D5702" t="str">
        <f t="shared" si="178"/>
        <v>Hill Tracy</v>
      </c>
      <c r="E5702" t="s">
        <v>15</v>
      </c>
      <c r="F5702" t="s">
        <v>1106</v>
      </c>
      <c r="G5702" t="s">
        <v>820</v>
      </c>
      <c r="H5702" t="s">
        <v>821</v>
      </c>
      <c r="I5702" t="s">
        <v>54</v>
      </c>
      <c r="J5702" t="s">
        <v>19</v>
      </c>
      <c r="K5702" t="str">
        <f>INDEX(Table6[Column1],MATCH(L5702,Table6[Column2]))</f>
        <v>Adults</v>
      </c>
      <c r="L5702">
        <v>45.197735739999999</v>
      </c>
      <c r="M5702" t="str">
        <f>VLOOKUP(L5702,Table1[],2)</f>
        <v>40 - 49</v>
      </c>
      <c r="N5702" t="str">
        <f>INDEX(Table7[Column1],MATCH(O5702,Table7[Column2]))</f>
        <v>Learning Stage</v>
      </c>
      <c r="O5702">
        <v>3.8281814870000002</v>
      </c>
      <c r="P5702" t="str">
        <f>VLOOKUP(O5702,Table13[],2)</f>
        <v>1 - 5</v>
      </c>
      <c r="Q5702" t="str">
        <f>INDEX(Table8[Column1],MATCH(R5702,Table8[Column2]))</f>
        <v>Habitual</v>
      </c>
      <c r="R5702">
        <v>80.24161891</v>
      </c>
      <c r="S5702">
        <f t="shared" si="179"/>
        <v>3.3434007879166665</v>
      </c>
      <c r="T5702" t="s">
        <v>19</v>
      </c>
    </row>
    <row r="5703" spans="1:20" x14ac:dyDescent="0.25">
      <c r="A5703">
        <v>5702</v>
      </c>
      <c r="B5703" t="s">
        <v>4534</v>
      </c>
      <c r="C5703" t="s">
        <v>426</v>
      </c>
      <c r="D5703" t="str">
        <f t="shared" si="178"/>
        <v>Pitcock George</v>
      </c>
      <c r="E5703" t="s">
        <v>22</v>
      </c>
      <c r="F5703" t="s">
        <v>33</v>
      </c>
      <c r="G5703" t="s">
        <v>17</v>
      </c>
      <c r="H5703" t="s">
        <v>18</v>
      </c>
      <c r="I5703" t="s">
        <v>33</v>
      </c>
      <c r="J5703" t="s">
        <v>19</v>
      </c>
      <c r="K5703" t="str">
        <f>INDEX(Table6[Column1],MATCH(L5703,Table6[Column2]))</f>
        <v>Adults</v>
      </c>
      <c r="L5703">
        <v>45.365298279999998</v>
      </c>
      <c r="M5703" t="str">
        <f>VLOOKUP(L5703,Table1[],2)</f>
        <v>40 - 49</v>
      </c>
      <c r="N5703" t="str">
        <f>INDEX(Table7[Column1],MATCH(O5703,Table7[Column2]))</f>
        <v>Learning Stage</v>
      </c>
      <c r="O5703">
        <v>4.4352193900000003</v>
      </c>
      <c r="P5703" t="str">
        <f>VLOOKUP(O5703,Table13[],2)</f>
        <v>1 - 5</v>
      </c>
      <c r="Q5703" t="str">
        <f>INDEX(Table8[Column1],MATCH(R5703,Table8[Column2]))</f>
        <v>Maintained</v>
      </c>
      <c r="R5703">
        <v>68.764462320000007</v>
      </c>
      <c r="S5703">
        <f t="shared" si="179"/>
        <v>2.86518593</v>
      </c>
      <c r="T5703" t="s">
        <v>19</v>
      </c>
    </row>
    <row r="5704" spans="1:20" x14ac:dyDescent="0.25">
      <c r="A5704">
        <v>5703</v>
      </c>
      <c r="B5704" t="s">
        <v>4535</v>
      </c>
      <c r="C5704" t="s">
        <v>2160</v>
      </c>
      <c r="D5704" t="str">
        <f t="shared" si="178"/>
        <v>Stowell Herman</v>
      </c>
      <c r="E5704" t="s">
        <v>22</v>
      </c>
      <c r="F5704" t="s">
        <v>54</v>
      </c>
      <c r="G5704" t="s">
        <v>820</v>
      </c>
      <c r="H5704" t="s">
        <v>821</v>
      </c>
      <c r="I5704" t="s">
        <v>54</v>
      </c>
      <c r="J5704" t="s">
        <v>19</v>
      </c>
      <c r="K5704" t="str">
        <f>INDEX(Table6[Column1],MATCH(L5704,Table6[Column2]))</f>
        <v>Seniors</v>
      </c>
      <c r="L5704">
        <v>69.503331340000003</v>
      </c>
      <c r="M5704" t="str">
        <f>VLOOKUP(L5704,Table1[],2)</f>
        <v>60 and Above</v>
      </c>
      <c r="N5704" t="str">
        <f>INDEX(Table7[Column1],MATCH(O5704,Table7[Column2]))</f>
        <v>Learning Stage</v>
      </c>
      <c r="O5704">
        <v>5.0735879009999998</v>
      </c>
      <c r="P5704" t="str">
        <f>VLOOKUP(O5704,Table13[],2)</f>
        <v>1 - 5</v>
      </c>
      <c r="Q5704" t="str">
        <f>INDEX(Table8[Column1],MATCH(R5704,Table8[Column2]))</f>
        <v>Unexcused</v>
      </c>
      <c r="R5704">
        <v>165.97389279999999</v>
      </c>
      <c r="S5704">
        <f t="shared" si="179"/>
        <v>6.9155788666666664</v>
      </c>
      <c r="T5704" t="s">
        <v>19</v>
      </c>
    </row>
    <row r="5705" spans="1:20" x14ac:dyDescent="0.25">
      <c r="A5705">
        <v>5704</v>
      </c>
      <c r="B5705" t="s">
        <v>4536</v>
      </c>
      <c r="C5705" t="s">
        <v>779</v>
      </c>
      <c r="D5705" t="str">
        <f t="shared" si="178"/>
        <v>Parenteau Eric</v>
      </c>
      <c r="E5705" t="s">
        <v>22</v>
      </c>
      <c r="F5705" t="s">
        <v>138</v>
      </c>
      <c r="G5705" t="s">
        <v>2724</v>
      </c>
      <c r="H5705" t="s">
        <v>1863</v>
      </c>
      <c r="I5705" t="s">
        <v>138</v>
      </c>
      <c r="J5705" t="s">
        <v>19</v>
      </c>
      <c r="K5705" t="str">
        <f>INDEX(Table6[Column1],MATCH(L5705,Table6[Column2]))</f>
        <v>Adults</v>
      </c>
      <c r="L5705">
        <v>45.966912319999999</v>
      </c>
      <c r="M5705" t="str">
        <f>VLOOKUP(L5705,Table1[],2)</f>
        <v>40 - 49</v>
      </c>
      <c r="N5705" t="str">
        <f>INDEX(Table7[Column1],MATCH(O5705,Table7[Column2]))</f>
        <v>Fitting in Stage</v>
      </c>
      <c r="O5705">
        <v>6.0695885049999996</v>
      </c>
      <c r="P5705" t="str">
        <f>VLOOKUP(O5705,Table13[],2)</f>
        <v>6 - 10</v>
      </c>
      <c r="Q5705" t="str">
        <f>INDEX(Table8[Column1],MATCH(R5705,Table8[Column2]))</f>
        <v>Maintained</v>
      </c>
      <c r="R5705">
        <v>74.497433569999998</v>
      </c>
      <c r="S5705">
        <f t="shared" si="179"/>
        <v>3.104059732083333</v>
      </c>
      <c r="T5705" t="s">
        <v>19</v>
      </c>
    </row>
    <row r="5706" spans="1:20" x14ac:dyDescent="0.25">
      <c r="A5706">
        <v>5705</v>
      </c>
      <c r="B5706" t="s">
        <v>4537</v>
      </c>
      <c r="C5706" t="s">
        <v>298</v>
      </c>
      <c r="D5706" t="str">
        <f t="shared" si="178"/>
        <v>Power Steve</v>
      </c>
      <c r="E5706" t="s">
        <v>22</v>
      </c>
      <c r="F5706" t="s">
        <v>38</v>
      </c>
      <c r="G5706" t="s">
        <v>611</v>
      </c>
      <c r="H5706" t="s">
        <v>612</v>
      </c>
      <c r="I5706" t="s">
        <v>38</v>
      </c>
      <c r="J5706" t="s">
        <v>19</v>
      </c>
      <c r="K5706" t="str">
        <f>INDEX(Table6[Column1],MATCH(L5706,Table6[Column2]))</f>
        <v>Adults</v>
      </c>
      <c r="L5706">
        <v>40.775984579999999</v>
      </c>
      <c r="M5706" t="str">
        <f>VLOOKUP(L5706,Table1[],2)</f>
        <v>40 - 49</v>
      </c>
      <c r="N5706" t="str">
        <f>INDEX(Table7[Column1],MATCH(O5706,Table7[Column2]))</f>
        <v>Learning Stage</v>
      </c>
      <c r="O5706">
        <v>4.0140225459999996</v>
      </c>
      <c r="P5706" t="str">
        <f>VLOOKUP(O5706,Table13[],2)</f>
        <v>1 - 5</v>
      </c>
      <c r="Q5706" t="str">
        <f>INDEX(Table8[Column1],MATCH(R5706,Table8[Column2]))</f>
        <v>Scheduled</v>
      </c>
      <c r="R5706">
        <v>34.581601249999999</v>
      </c>
      <c r="S5706">
        <f t="shared" si="179"/>
        <v>1.4409000520833333</v>
      </c>
      <c r="T5706" t="s">
        <v>19</v>
      </c>
    </row>
    <row r="5707" spans="1:20" x14ac:dyDescent="0.25">
      <c r="A5707">
        <v>5706</v>
      </c>
      <c r="B5707" t="s">
        <v>361</v>
      </c>
      <c r="C5707" t="s">
        <v>266</v>
      </c>
      <c r="D5707" t="str">
        <f t="shared" si="178"/>
        <v>Valdez Marjorie</v>
      </c>
      <c r="E5707" t="s">
        <v>15</v>
      </c>
      <c r="F5707" t="s">
        <v>157</v>
      </c>
      <c r="G5707" t="s">
        <v>820</v>
      </c>
      <c r="H5707" t="s">
        <v>821</v>
      </c>
      <c r="I5707" t="s">
        <v>157</v>
      </c>
      <c r="J5707" t="s">
        <v>19</v>
      </c>
      <c r="K5707" t="str">
        <f>INDEX(Table6[Column1],MATCH(L5707,Table6[Column2]))</f>
        <v>Adults</v>
      </c>
      <c r="L5707">
        <v>41.501548440000001</v>
      </c>
      <c r="M5707" t="str">
        <f>VLOOKUP(L5707,Table1[],2)</f>
        <v>40 - 49</v>
      </c>
      <c r="N5707" t="str">
        <f>INDEX(Table7[Column1],MATCH(O5707,Table7[Column2]))</f>
        <v>Fitting in Stage</v>
      </c>
      <c r="O5707">
        <v>7.5447548959999997</v>
      </c>
      <c r="P5707" t="str">
        <f>VLOOKUP(O5707,Table13[],2)</f>
        <v>6 - 10</v>
      </c>
      <c r="Q5707" t="str">
        <f>INDEX(Table8[Column1],MATCH(R5707,Table8[Column2]))</f>
        <v>Maintained</v>
      </c>
      <c r="R5707">
        <v>56.611725139999997</v>
      </c>
      <c r="S5707">
        <f t="shared" si="179"/>
        <v>2.3588218808333332</v>
      </c>
      <c r="T5707" t="s">
        <v>19</v>
      </c>
    </row>
    <row r="5708" spans="1:20" x14ac:dyDescent="0.25">
      <c r="A5708">
        <v>5707</v>
      </c>
      <c r="B5708" t="s">
        <v>4538</v>
      </c>
      <c r="C5708" t="s">
        <v>751</v>
      </c>
      <c r="D5708" t="str">
        <f t="shared" si="178"/>
        <v>Steward Jose</v>
      </c>
      <c r="E5708" t="s">
        <v>22</v>
      </c>
      <c r="F5708" t="s">
        <v>407</v>
      </c>
      <c r="G5708" t="s">
        <v>820</v>
      </c>
      <c r="H5708" t="s">
        <v>821</v>
      </c>
      <c r="I5708" t="s">
        <v>407</v>
      </c>
      <c r="J5708" t="s">
        <v>19</v>
      </c>
      <c r="K5708" t="str">
        <f>INDEX(Table6[Column1],MATCH(L5708,Table6[Column2]))</f>
        <v>Adults</v>
      </c>
      <c r="L5708">
        <v>46.861482610000003</v>
      </c>
      <c r="M5708" t="str">
        <f>VLOOKUP(L5708,Table1[],2)</f>
        <v>40 - 49</v>
      </c>
      <c r="N5708" t="str">
        <f>INDEX(Table7[Column1],MATCH(O5708,Table7[Column2]))</f>
        <v>Fitting in Stage</v>
      </c>
      <c r="O5708">
        <v>6.9959281799999999</v>
      </c>
      <c r="P5708" t="str">
        <f>VLOOKUP(O5708,Table13[],2)</f>
        <v>6 - 10</v>
      </c>
      <c r="Q5708" t="str">
        <f>INDEX(Table8[Column1],MATCH(R5708,Table8[Column2]))</f>
        <v>Habitual</v>
      </c>
      <c r="R5708">
        <v>93.481098900000006</v>
      </c>
      <c r="S5708">
        <f t="shared" si="179"/>
        <v>3.8950457875000004</v>
      </c>
      <c r="T5708" t="s">
        <v>19</v>
      </c>
    </row>
    <row r="5709" spans="1:20" x14ac:dyDescent="0.25">
      <c r="A5709">
        <v>5708</v>
      </c>
      <c r="B5709" t="s">
        <v>4539</v>
      </c>
      <c r="C5709" t="s">
        <v>4540</v>
      </c>
      <c r="D5709" t="str">
        <f t="shared" si="178"/>
        <v>Castanon Vernell</v>
      </c>
      <c r="E5709" t="s">
        <v>15</v>
      </c>
      <c r="F5709" t="s">
        <v>2628</v>
      </c>
      <c r="G5709" t="s">
        <v>820</v>
      </c>
      <c r="H5709" t="s">
        <v>821</v>
      </c>
      <c r="I5709" t="s">
        <v>24</v>
      </c>
      <c r="J5709" t="s">
        <v>19</v>
      </c>
      <c r="K5709" t="str">
        <f>INDEX(Table6[Column1],MATCH(L5709,Table6[Column2]))</f>
        <v>Elders</v>
      </c>
      <c r="L5709">
        <v>50.165245259999999</v>
      </c>
      <c r="M5709" t="str">
        <f>VLOOKUP(L5709,Table1[],2)</f>
        <v>50 - 59</v>
      </c>
      <c r="N5709" t="str">
        <f>INDEX(Table7[Column1],MATCH(O5709,Table7[Column2]))</f>
        <v>Learning Stage</v>
      </c>
      <c r="O5709">
        <v>3.442350534</v>
      </c>
      <c r="P5709" t="str">
        <f>VLOOKUP(O5709,Table13[],2)</f>
        <v>1 - 5</v>
      </c>
      <c r="Q5709" t="str">
        <f>INDEX(Table8[Column1],MATCH(R5709,Table8[Column2]))</f>
        <v>Maintained</v>
      </c>
      <c r="R5709">
        <v>58.936864190000001</v>
      </c>
      <c r="S5709">
        <f t="shared" si="179"/>
        <v>2.4557026745833332</v>
      </c>
      <c r="T5709" t="s">
        <v>19</v>
      </c>
    </row>
    <row r="5710" spans="1:20" x14ac:dyDescent="0.25">
      <c r="A5710">
        <v>5709</v>
      </c>
      <c r="B5710" t="s">
        <v>145</v>
      </c>
      <c r="C5710" t="s">
        <v>885</v>
      </c>
      <c r="D5710" t="str">
        <f t="shared" si="178"/>
        <v>McCoy Elizabeth</v>
      </c>
      <c r="E5710" t="s">
        <v>15</v>
      </c>
      <c r="F5710" t="s">
        <v>533</v>
      </c>
      <c r="G5710" t="s">
        <v>820</v>
      </c>
      <c r="H5710" t="s">
        <v>821</v>
      </c>
      <c r="I5710" t="s">
        <v>169</v>
      </c>
      <c r="J5710" t="s">
        <v>19</v>
      </c>
      <c r="K5710" t="str">
        <f>INDEX(Table6[Column1],MATCH(L5710,Table6[Column2]))</f>
        <v>Young Adults</v>
      </c>
      <c r="L5710">
        <v>33.172211320000002</v>
      </c>
      <c r="M5710" t="str">
        <f>VLOOKUP(L5710,Table1[],2)</f>
        <v>30 - 39</v>
      </c>
      <c r="N5710" t="str">
        <f>INDEX(Table7[Column1],MATCH(O5710,Table7[Column2]))</f>
        <v>Learning Stage</v>
      </c>
      <c r="O5710">
        <v>3.264115968</v>
      </c>
      <c r="P5710" t="str">
        <f>VLOOKUP(O5710,Table13[],2)</f>
        <v>1 - 5</v>
      </c>
      <c r="Q5710" t="str">
        <f>INDEX(Table8[Column1],MATCH(R5710,Table8[Column2]))</f>
        <v>Scheduled</v>
      </c>
      <c r="R5710">
        <v>0</v>
      </c>
      <c r="S5710">
        <f t="shared" si="179"/>
        <v>0</v>
      </c>
      <c r="T5710" t="s">
        <v>19</v>
      </c>
    </row>
    <row r="5711" spans="1:20" x14ac:dyDescent="0.25">
      <c r="A5711">
        <v>5710</v>
      </c>
      <c r="B5711" t="s">
        <v>13</v>
      </c>
      <c r="C5711" t="s">
        <v>52</v>
      </c>
      <c r="D5711" t="str">
        <f t="shared" si="178"/>
        <v>Gutierrez John</v>
      </c>
      <c r="E5711" t="s">
        <v>22</v>
      </c>
      <c r="F5711" t="s">
        <v>242</v>
      </c>
      <c r="G5711" t="s">
        <v>17</v>
      </c>
      <c r="H5711" t="s">
        <v>18</v>
      </c>
      <c r="I5711" t="s">
        <v>107</v>
      </c>
      <c r="J5711" t="s">
        <v>19</v>
      </c>
      <c r="K5711" t="str">
        <f>INDEX(Table6[Column1],MATCH(L5711,Table6[Column2]))</f>
        <v>Adults</v>
      </c>
      <c r="L5711">
        <v>44.004830419999998</v>
      </c>
      <c r="M5711" t="str">
        <f>VLOOKUP(L5711,Table1[],2)</f>
        <v>40 - 49</v>
      </c>
      <c r="N5711" t="str">
        <f>INDEX(Table7[Column1],MATCH(O5711,Table7[Column2]))</f>
        <v>Learning Stage</v>
      </c>
      <c r="O5711">
        <v>4.2335497240000004</v>
      </c>
      <c r="P5711" t="str">
        <f>VLOOKUP(O5711,Table13[],2)</f>
        <v>1 - 5</v>
      </c>
      <c r="Q5711" t="str">
        <f>INDEX(Table8[Column1],MATCH(R5711,Table8[Column2]))</f>
        <v>Maintained</v>
      </c>
      <c r="R5711">
        <v>61.118238400000003</v>
      </c>
      <c r="S5711">
        <f t="shared" si="179"/>
        <v>2.5465932666666671</v>
      </c>
      <c r="T5711" t="s">
        <v>19</v>
      </c>
    </row>
    <row r="5712" spans="1:20" x14ac:dyDescent="0.25">
      <c r="A5712">
        <v>5711</v>
      </c>
      <c r="B5712" t="s">
        <v>2002</v>
      </c>
      <c r="C5712" t="s">
        <v>298</v>
      </c>
      <c r="D5712" t="str">
        <f t="shared" si="178"/>
        <v>Hammond Steve</v>
      </c>
      <c r="E5712" t="s">
        <v>22</v>
      </c>
      <c r="F5712" t="s">
        <v>106</v>
      </c>
      <c r="G5712" t="s">
        <v>17</v>
      </c>
      <c r="H5712" t="s">
        <v>18</v>
      </c>
      <c r="I5712" t="s">
        <v>107</v>
      </c>
      <c r="J5712" t="s">
        <v>19</v>
      </c>
      <c r="K5712" t="str">
        <f>INDEX(Table6[Column1],MATCH(L5712,Table6[Column2]))</f>
        <v>Young Adults</v>
      </c>
      <c r="L5712">
        <v>35.061379510000002</v>
      </c>
      <c r="M5712" t="str">
        <f>VLOOKUP(L5712,Table1[],2)</f>
        <v>30 - 39</v>
      </c>
      <c r="N5712" t="str">
        <f>INDEX(Table7[Column1],MATCH(O5712,Table7[Column2]))</f>
        <v>Learning Stage</v>
      </c>
      <c r="O5712">
        <v>3.3789788999999999</v>
      </c>
      <c r="P5712" t="str">
        <f>VLOOKUP(O5712,Table13[],2)</f>
        <v>1 - 5</v>
      </c>
      <c r="Q5712" t="str">
        <f>INDEX(Table8[Column1],MATCH(R5712,Table8[Column2]))</f>
        <v>Scheduled</v>
      </c>
      <c r="R5712">
        <v>21.208234189999999</v>
      </c>
      <c r="S5712">
        <f t="shared" si="179"/>
        <v>0.88367642458333329</v>
      </c>
      <c r="T5712" t="s">
        <v>19</v>
      </c>
    </row>
    <row r="5713" spans="1:20" x14ac:dyDescent="0.25">
      <c r="A5713">
        <v>5712</v>
      </c>
      <c r="B5713" t="s">
        <v>4541</v>
      </c>
      <c r="C5713" t="s">
        <v>120</v>
      </c>
      <c r="D5713" t="str">
        <f t="shared" si="178"/>
        <v>Sherron Gloria</v>
      </c>
      <c r="E5713" t="s">
        <v>15</v>
      </c>
      <c r="F5713" t="s">
        <v>1327</v>
      </c>
      <c r="G5713" t="s">
        <v>820</v>
      </c>
      <c r="H5713" t="s">
        <v>821</v>
      </c>
      <c r="I5713" t="s">
        <v>169</v>
      </c>
      <c r="J5713" t="s">
        <v>19</v>
      </c>
      <c r="K5713" t="str">
        <f>INDEX(Table6[Column1],MATCH(L5713,Table6[Column2]))</f>
        <v>Young Adults</v>
      </c>
      <c r="L5713">
        <v>36.309851620000003</v>
      </c>
      <c r="M5713" t="str">
        <f>VLOOKUP(L5713,Table1[],2)</f>
        <v>30 - 39</v>
      </c>
      <c r="N5713" t="str">
        <f>INDEX(Table7[Column1],MATCH(O5713,Table7[Column2]))</f>
        <v>Learning Stage</v>
      </c>
      <c r="O5713">
        <v>3.8886296379999998</v>
      </c>
      <c r="P5713" t="str">
        <f>VLOOKUP(O5713,Table13[],2)</f>
        <v>1 - 5</v>
      </c>
      <c r="Q5713" t="str">
        <f>INDEX(Table8[Column1],MATCH(R5713,Table8[Column2]))</f>
        <v>Scheduled</v>
      </c>
      <c r="R5713">
        <v>21.829247420000002</v>
      </c>
      <c r="S5713">
        <f t="shared" si="179"/>
        <v>0.90955197583333336</v>
      </c>
      <c r="T5713" t="s">
        <v>19</v>
      </c>
    </row>
    <row r="5714" spans="1:20" x14ac:dyDescent="0.25">
      <c r="A5714">
        <v>5713</v>
      </c>
      <c r="B5714" t="s">
        <v>3218</v>
      </c>
      <c r="C5714" t="s">
        <v>4542</v>
      </c>
      <c r="D5714" t="str">
        <f t="shared" si="178"/>
        <v>Caldwell Betsy</v>
      </c>
      <c r="E5714" t="s">
        <v>15</v>
      </c>
      <c r="F5714" t="s">
        <v>30</v>
      </c>
      <c r="G5714" t="s">
        <v>2305</v>
      </c>
      <c r="H5714" t="s">
        <v>1826</v>
      </c>
      <c r="I5714" t="s">
        <v>30</v>
      </c>
      <c r="J5714" t="s">
        <v>19</v>
      </c>
      <c r="K5714" t="str">
        <f>INDEX(Table6[Column1],MATCH(L5714,Table6[Column2]))</f>
        <v>Young Adults</v>
      </c>
      <c r="L5714">
        <v>38.933765510000001</v>
      </c>
      <c r="M5714" t="str">
        <f>VLOOKUP(L5714,Table1[],2)</f>
        <v>30 - 39</v>
      </c>
      <c r="N5714" t="str">
        <f>INDEX(Table7[Column1],MATCH(O5714,Table7[Column2]))</f>
        <v>Learning Stage</v>
      </c>
      <c r="O5714">
        <v>2.349810159</v>
      </c>
      <c r="P5714" t="str">
        <f>VLOOKUP(O5714,Table13[],2)</f>
        <v>1 - 5</v>
      </c>
      <c r="Q5714" t="str">
        <f>INDEX(Table8[Column1],MATCH(R5714,Table8[Column2]))</f>
        <v>Scheduled</v>
      </c>
      <c r="R5714">
        <v>18.64094802</v>
      </c>
      <c r="S5714">
        <f t="shared" si="179"/>
        <v>0.77670616749999999</v>
      </c>
      <c r="T5714" t="s">
        <v>19</v>
      </c>
    </row>
    <row r="5715" spans="1:20" x14ac:dyDescent="0.25">
      <c r="A5715">
        <v>5714</v>
      </c>
      <c r="B5715" t="s">
        <v>2562</v>
      </c>
      <c r="C5715" t="s">
        <v>352</v>
      </c>
      <c r="D5715" t="str">
        <f t="shared" si="178"/>
        <v>Davidson Matthew</v>
      </c>
      <c r="E5715" t="s">
        <v>22</v>
      </c>
      <c r="F5715" t="s">
        <v>84</v>
      </c>
      <c r="G5715" t="s">
        <v>17</v>
      </c>
      <c r="H5715" t="s">
        <v>18</v>
      </c>
      <c r="I5715" t="s">
        <v>84</v>
      </c>
      <c r="J5715" t="s">
        <v>19</v>
      </c>
      <c r="K5715" t="str">
        <f>INDEX(Table6[Column1],MATCH(L5715,Table6[Column2]))</f>
        <v>Young Adults</v>
      </c>
      <c r="L5715">
        <v>36.952248279999999</v>
      </c>
      <c r="M5715" t="str">
        <f>VLOOKUP(L5715,Table1[],2)</f>
        <v>30 - 39</v>
      </c>
      <c r="N5715" t="str">
        <f>INDEX(Table7[Column1],MATCH(O5715,Table7[Column2]))</f>
        <v>Learning Stage</v>
      </c>
      <c r="O5715">
        <v>4.3081926990000001</v>
      </c>
      <c r="P5715" t="str">
        <f>VLOOKUP(O5715,Table13[],2)</f>
        <v>1 - 5</v>
      </c>
      <c r="Q5715" t="str">
        <f>INDEX(Table8[Column1],MATCH(R5715,Table8[Column2]))</f>
        <v>Maintained</v>
      </c>
      <c r="R5715">
        <v>62.50933757</v>
      </c>
      <c r="S5715">
        <f t="shared" si="179"/>
        <v>2.604555732083333</v>
      </c>
      <c r="T5715" t="s">
        <v>19</v>
      </c>
    </row>
    <row r="5716" spans="1:20" x14ac:dyDescent="0.25">
      <c r="A5716">
        <v>5715</v>
      </c>
      <c r="B5716" t="s">
        <v>4543</v>
      </c>
      <c r="C5716" t="s">
        <v>762</v>
      </c>
      <c r="D5716" t="str">
        <f t="shared" si="178"/>
        <v>Grillo Walter</v>
      </c>
      <c r="E5716" t="s">
        <v>22</v>
      </c>
      <c r="F5716" t="s">
        <v>33</v>
      </c>
      <c r="G5716" t="s">
        <v>820</v>
      </c>
      <c r="H5716" t="s">
        <v>821</v>
      </c>
      <c r="I5716" t="s">
        <v>33</v>
      </c>
      <c r="J5716" t="s">
        <v>19</v>
      </c>
      <c r="K5716" t="str">
        <f>INDEX(Table6[Column1],MATCH(L5716,Table6[Column2]))</f>
        <v>Adults</v>
      </c>
      <c r="L5716">
        <v>40.493542419999997</v>
      </c>
      <c r="M5716" t="str">
        <f>VLOOKUP(L5716,Table1[],2)</f>
        <v>40 - 49</v>
      </c>
      <c r="N5716" t="str">
        <f>INDEX(Table7[Column1],MATCH(O5716,Table7[Column2]))</f>
        <v>Fitting in Stage</v>
      </c>
      <c r="O5716">
        <v>6.1011087560000004</v>
      </c>
      <c r="P5716" t="str">
        <f>VLOOKUP(O5716,Table13[],2)</f>
        <v>6 - 10</v>
      </c>
      <c r="Q5716" t="str">
        <f>INDEX(Table8[Column1],MATCH(R5716,Table8[Column2]))</f>
        <v>Habitual</v>
      </c>
      <c r="R5716">
        <v>92.380345739999996</v>
      </c>
      <c r="S5716">
        <f t="shared" si="179"/>
        <v>3.8491810725</v>
      </c>
      <c r="T5716" t="s">
        <v>19</v>
      </c>
    </row>
    <row r="5717" spans="1:20" x14ac:dyDescent="0.25">
      <c r="A5717">
        <v>5716</v>
      </c>
      <c r="B5717" t="s">
        <v>1264</v>
      </c>
      <c r="C5717" t="s">
        <v>783</v>
      </c>
      <c r="D5717" t="str">
        <f t="shared" si="178"/>
        <v>Ames Marie</v>
      </c>
      <c r="E5717" t="s">
        <v>15</v>
      </c>
      <c r="F5717" t="s">
        <v>2705</v>
      </c>
      <c r="G5717" t="s">
        <v>2305</v>
      </c>
      <c r="H5717" t="s">
        <v>1826</v>
      </c>
      <c r="I5717" t="s">
        <v>1472</v>
      </c>
      <c r="J5717" t="s">
        <v>19</v>
      </c>
      <c r="K5717" t="str">
        <f>INDEX(Table6[Column1],MATCH(L5717,Table6[Column2]))</f>
        <v>Elders</v>
      </c>
      <c r="L5717">
        <v>57.385061280000002</v>
      </c>
      <c r="M5717" t="str">
        <f>VLOOKUP(L5717,Table1[],2)</f>
        <v>50 - 59</v>
      </c>
      <c r="N5717" t="str">
        <f>INDEX(Table7[Column1],MATCH(O5717,Table7[Column2]))</f>
        <v>Learning Stage</v>
      </c>
      <c r="O5717">
        <v>3.2872729459999999</v>
      </c>
      <c r="P5717" t="str">
        <f>VLOOKUP(O5717,Table13[],2)</f>
        <v>1 - 5</v>
      </c>
      <c r="Q5717" t="str">
        <f>INDEX(Table8[Column1],MATCH(R5717,Table8[Column2]))</f>
        <v>Excused</v>
      </c>
      <c r="R5717">
        <v>143.4106553</v>
      </c>
      <c r="S5717">
        <f t="shared" si="179"/>
        <v>5.975443970833334</v>
      </c>
      <c r="T5717" t="s">
        <v>19</v>
      </c>
    </row>
    <row r="5718" spans="1:20" x14ac:dyDescent="0.25">
      <c r="A5718">
        <v>5717</v>
      </c>
      <c r="B5718" t="s">
        <v>4544</v>
      </c>
      <c r="C5718" t="s">
        <v>50</v>
      </c>
      <c r="D5718" t="str">
        <f t="shared" si="178"/>
        <v>Janssen Robert</v>
      </c>
      <c r="E5718" t="s">
        <v>22</v>
      </c>
      <c r="F5718" t="s">
        <v>38</v>
      </c>
      <c r="G5718" t="s">
        <v>1060</v>
      </c>
      <c r="H5718" t="s">
        <v>1061</v>
      </c>
      <c r="I5718" t="s">
        <v>38</v>
      </c>
      <c r="J5718" t="s">
        <v>19</v>
      </c>
      <c r="K5718" t="str">
        <f>INDEX(Table6[Column1],MATCH(L5718,Table6[Column2]))</f>
        <v>Youth</v>
      </c>
      <c r="L5718">
        <v>28.847785829999999</v>
      </c>
      <c r="M5718" t="str">
        <f>VLOOKUP(L5718,Table1[],2)</f>
        <v>20 - 29</v>
      </c>
      <c r="N5718" t="str">
        <f>INDEX(Table7[Column1],MATCH(O5718,Table7[Column2]))</f>
        <v>Learning Stage</v>
      </c>
      <c r="O5718">
        <v>5.0260076490000003</v>
      </c>
      <c r="P5718" t="str">
        <f>VLOOKUP(O5718,Table13[],2)</f>
        <v>1 - 5</v>
      </c>
      <c r="Q5718" t="str">
        <f>INDEX(Table8[Column1],MATCH(R5718,Table8[Column2]))</f>
        <v>Scheduled</v>
      </c>
      <c r="R5718">
        <v>3.6828412789999998</v>
      </c>
      <c r="S5718">
        <f t="shared" si="179"/>
        <v>0.15345171995833332</v>
      </c>
      <c r="T5718" t="s">
        <v>19</v>
      </c>
    </row>
    <row r="5719" spans="1:20" x14ac:dyDescent="0.25">
      <c r="A5719">
        <v>5718</v>
      </c>
      <c r="B5719" t="s">
        <v>43</v>
      </c>
      <c r="C5719" t="s">
        <v>1216</v>
      </c>
      <c r="D5719" t="str">
        <f t="shared" si="178"/>
        <v>Lee Bertha</v>
      </c>
      <c r="E5719" t="s">
        <v>15</v>
      </c>
      <c r="F5719" t="s">
        <v>16</v>
      </c>
      <c r="G5719" t="s">
        <v>820</v>
      </c>
      <c r="H5719" t="s">
        <v>821</v>
      </c>
      <c r="I5719" t="s">
        <v>16</v>
      </c>
      <c r="J5719" t="s">
        <v>19</v>
      </c>
      <c r="K5719" t="str">
        <f>INDEX(Table6[Column1],MATCH(L5719,Table6[Column2]))</f>
        <v>Youth</v>
      </c>
      <c r="L5719">
        <v>23.832422000000001</v>
      </c>
      <c r="M5719" t="str">
        <f>VLOOKUP(L5719,Table1[],2)</f>
        <v>20 - 29</v>
      </c>
      <c r="N5719" t="str">
        <f>INDEX(Table7[Column1],MATCH(O5719,Table7[Column2]))</f>
        <v>Learning Stage</v>
      </c>
      <c r="O5719">
        <v>4.9016628200000003</v>
      </c>
      <c r="P5719" t="str">
        <f>VLOOKUP(O5719,Table13[],2)</f>
        <v>1 - 5</v>
      </c>
      <c r="Q5719" t="str">
        <f>INDEX(Table8[Column1],MATCH(R5719,Table8[Column2]))</f>
        <v>Scheduled</v>
      </c>
      <c r="R5719">
        <v>0</v>
      </c>
      <c r="S5719">
        <f t="shared" si="179"/>
        <v>0</v>
      </c>
      <c r="T5719" t="s">
        <v>19</v>
      </c>
    </row>
    <row r="5720" spans="1:20" x14ac:dyDescent="0.25">
      <c r="A5720">
        <v>5719</v>
      </c>
      <c r="B5720" t="s">
        <v>2219</v>
      </c>
      <c r="C5720" t="s">
        <v>745</v>
      </c>
      <c r="D5720" t="str">
        <f t="shared" si="178"/>
        <v>Chandler Katrina</v>
      </c>
      <c r="E5720" t="s">
        <v>15</v>
      </c>
      <c r="F5720" t="s">
        <v>30</v>
      </c>
      <c r="G5720" t="s">
        <v>2305</v>
      </c>
      <c r="H5720" t="s">
        <v>1826</v>
      </c>
      <c r="I5720" t="s">
        <v>30</v>
      </c>
      <c r="J5720" t="s">
        <v>19</v>
      </c>
      <c r="K5720" t="str">
        <f>INDEX(Table6[Column1],MATCH(L5720,Table6[Column2]))</f>
        <v>Young Adults</v>
      </c>
      <c r="L5720">
        <v>38.257505610000003</v>
      </c>
      <c r="M5720" t="str">
        <f>VLOOKUP(L5720,Table1[],2)</f>
        <v>30 - 39</v>
      </c>
      <c r="N5720" t="str">
        <f>INDEX(Table7[Column1],MATCH(O5720,Table7[Column2]))</f>
        <v>Learning Stage</v>
      </c>
      <c r="O5720">
        <v>3.7869037969999999</v>
      </c>
      <c r="P5720" t="str">
        <f>VLOOKUP(O5720,Table13[],2)</f>
        <v>1 - 5</v>
      </c>
      <c r="Q5720" t="str">
        <f>INDEX(Table8[Column1],MATCH(R5720,Table8[Column2]))</f>
        <v>Maintained</v>
      </c>
      <c r="R5720">
        <v>45.285981890000002</v>
      </c>
      <c r="S5720">
        <f t="shared" si="179"/>
        <v>1.8869159120833332</v>
      </c>
      <c r="T5720" t="s">
        <v>19</v>
      </c>
    </row>
    <row r="5721" spans="1:20" x14ac:dyDescent="0.25">
      <c r="A5721">
        <v>5720</v>
      </c>
      <c r="B5721" t="s">
        <v>4545</v>
      </c>
      <c r="C5721" t="s">
        <v>1532</v>
      </c>
      <c r="D5721" t="str">
        <f t="shared" si="178"/>
        <v>Lamy Laura</v>
      </c>
      <c r="E5721" t="s">
        <v>15</v>
      </c>
      <c r="F5721" t="s">
        <v>2008</v>
      </c>
      <c r="G5721" t="s">
        <v>17</v>
      </c>
      <c r="H5721" t="s">
        <v>18</v>
      </c>
      <c r="I5721" t="s">
        <v>107</v>
      </c>
      <c r="J5721" t="s">
        <v>19</v>
      </c>
      <c r="K5721" t="str">
        <f>INDEX(Table6[Column1],MATCH(L5721,Table6[Column2]))</f>
        <v>Young Adults</v>
      </c>
      <c r="L5721">
        <v>38.631512360000002</v>
      </c>
      <c r="M5721" t="str">
        <f>VLOOKUP(L5721,Table1[],2)</f>
        <v>30 - 39</v>
      </c>
      <c r="N5721" t="str">
        <f>INDEX(Table7[Column1],MATCH(O5721,Table7[Column2]))</f>
        <v>Learning Stage</v>
      </c>
      <c r="O5721">
        <v>2.7986065720000002</v>
      </c>
      <c r="P5721" t="str">
        <f>VLOOKUP(O5721,Table13[],2)</f>
        <v>1 - 5</v>
      </c>
      <c r="Q5721" t="str">
        <f>INDEX(Table8[Column1],MATCH(R5721,Table8[Column2]))</f>
        <v>Maintained</v>
      </c>
      <c r="R5721">
        <v>63.928860020000002</v>
      </c>
      <c r="S5721">
        <f t="shared" si="179"/>
        <v>2.6637025008333333</v>
      </c>
      <c r="T5721" t="s">
        <v>19</v>
      </c>
    </row>
    <row r="5722" spans="1:20" x14ac:dyDescent="0.25">
      <c r="A5722">
        <v>5721</v>
      </c>
      <c r="B5722" t="s">
        <v>2485</v>
      </c>
      <c r="C5722" t="s">
        <v>3972</v>
      </c>
      <c r="D5722" t="str">
        <f t="shared" si="178"/>
        <v>Perry Beatrice</v>
      </c>
      <c r="E5722" t="s">
        <v>15</v>
      </c>
      <c r="F5722" t="s">
        <v>1327</v>
      </c>
      <c r="G5722" t="s">
        <v>820</v>
      </c>
      <c r="H5722" t="s">
        <v>821</v>
      </c>
      <c r="I5722" t="s">
        <v>169</v>
      </c>
      <c r="J5722" t="s">
        <v>19</v>
      </c>
      <c r="K5722" t="str">
        <f>INDEX(Table6[Column1],MATCH(L5722,Table6[Column2]))</f>
        <v>Adults</v>
      </c>
      <c r="L5722">
        <v>49.011236080000003</v>
      </c>
      <c r="M5722" t="str">
        <f>VLOOKUP(L5722,Table1[],2)</f>
        <v>40 - 49</v>
      </c>
      <c r="N5722" t="str">
        <f>INDEX(Table7[Column1],MATCH(O5722,Table7[Column2]))</f>
        <v>Fitting in Stage</v>
      </c>
      <c r="O5722">
        <v>6.0190988120000002</v>
      </c>
      <c r="P5722" t="str">
        <f>VLOOKUP(O5722,Table13[],2)</f>
        <v>6 - 10</v>
      </c>
      <c r="Q5722" t="str">
        <f>INDEX(Table8[Column1],MATCH(R5722,Table8[Column2]))</f>
        <v>Habitual</v>
      </c>
      <c r="R5722">
        <v>103.2797644</v>
      </c>
      <c r="S5722">
        <f t="shared" si="179"/>
        <v>4.3033235166666666</v>
      </c>
      <c r="T5722" t="s">
        <v>19</v>
      </c>
    </row>
    <row r="5723" spans="1:20" x14ac:dyDescent="0.25">
      <c r="A5723">
        <v>5722</v>
      </c>
      <c r="B5723" t="s">
        <v>2277</v>
      </c>
      <c r="C5723" t="s">
        <v>762</v>
      </c>
      <c r="D5723" t="str">
        <f t="shared" si="178"/>
        <v>Miles Walter</v>
      </c>
      <c r="E5723" t="s">
        <v>22</v>
      </c>
      <c r="F5723" t="s">
        <v>38</v>
      </c>
      <c r="G5723" t="s">
        <v>1060</v>
      </c>
      <c r="H5723" t="s">
        <v>1061</v>
      </c>
      <c r="I5723" t="s">
        <v>38</v>
      </c>
      <c r="J5723" t="s">
        <v>19</v>
      </c>
      <c r="K5723" t="str">
        <f>INDEX(Table6[Column1],MATCH(L5723,Table6[Column2]))</f>
        <v>Elders</v>
      </c>
      <c r="L5723">
        <v>54.160783369999997</v>
      </c>
      <c r="M5723" t="str">
        <f>VLOOKUP(L5723,Table1[],2)</f>
        <v>50 - 59</v>
      </c>
      <c r="N5723" t="str">
        <f>INDEX(Table7[Column1],MATCH(O5723,Table7[Column2]))</f>
        <v>Learning Stage</v>
      </c>
      <c r="O5723">
        <v>2.0137898019999998</v>
      </c>
      <c r="P5723" t="str">
        <f>VLOOKUP(O5723,Table13[],2)</f>
        <v>1 - 5</v>
      </c>
      <c r="Q5723" t="str">
        <f>INDEX(Table8[Column1],MATCH(R5723,Table8[Column2]))</f>
        <v>Habitual</v>
      </c>
      <c r="R5723">
        <v>99.29450645</v>
      </c>
      <c r="S5723">
        <f t="shared" si="179"/>
        <v>4.137271102083333</v>
      </c>
      <c r="T5723" t="s">
        <v>19</v>
      </c>
    </row>
    <row r="5724" spans="1:20" x14ac:dyDescent="0.25">
      <c r="A5724">
        <v>5723</v>
      </c>
      <c r="B5724" t="s">
        <v>4546</v>
      </c>
      <c r="C5724" t="s">
        <v>340</v>
      </c>
      <c r="D5724" t="str">
        <f t="shared" si="178"/>
        <v>Woodruff Christopher</v>
      </c>
      <c r="E5724" t="s">
        <v>22</v>
      </c>
      <c r="F5724" t="s">
        <v>38</v>
      </c>
      <c r="G5724" t="s">
        <v>1060</v>
      </c>
      <c r="H5724" t="s">
        <v>1061</v>
      </c>
      <c r="I5724" t="s">
        <v>38</v>
      </c>
      <c r="J5724" t="s">
        <v>19</v>
      </c>
      <c r="K5724" t="str">
        <f>INDEX(Table6[Column1],MATCH(L5724,Table6[Column2]))</f>
        <v>Young Adults</v>
      </c>
      <c r="L5724">
        <v>33.577533719999998</v>
      </c>
      <c r="M5724" t="str">
        <f>VLOOKUP(L5724,Table1[],2)</f>
        <v>30 - 39</v>
      </c>
      <c r="N5724" t="str">
        <f>INDEX(Table7[Column1],MATCH(O5724,Table7[Column2]))</f>
        <v>Learning Stage</v>
      </c>
      <c r="O5724">
        <v>4.870965193</v>
      </c>
      <c r="P5724" t="str">
        <f>VLOOKUP(O5724,Table13[],2)</f>
        <v>1 - 5</v>
      </c>
      <c r="Q5724" t="str">
        <f>INDEX(Table8[Column1],MATCH(R5724,Table8[Column2]))</f>
        <v>Scheduled</v>
      </c>
      <c r="R5724">
        <v>29.028299449999999</v>
      </c>
      <c r="S5724">
        <f t="shared" si="179"/>
        <v>1.2095124770833332</v>
      </c>
      <c r="T5724" t="s">
        <v>19</v>
      </c>
    </row>
    <row r="5725" spans="1:20" x14ac:dyDescent="0.25">
      <c r="A5725">
        <v>5724</v>
      </c>
      <c r="B5725" t="s">
        <v>1423</v>
      </c>
      <c r="C5725" t="s">
        <v>129</v>
      </c>
      <c r="D5725" t="str">
        <f t="shared" si="178"/>
        <v>Ritter Cecilia</v>
      </c>
      <c r="E5725" t="s">
        <v>15</v>
      </c>
      <c r="F5725" t="s">
        <v>788</v>
      </c>
      <c r="G5725" t="s">
        <v>17</v>
      </c>
      <c r="H5725" t="s">
        <v>18</v>
      </c>
      <c r="I5725" t="s">
        <v>788</v>
      </c>
      <c r="J5725" t="s">
        <v>19</v>
      </c>
      <c r="K5725" t="str">
        <f>INDEX(Table6[Column1],MATCH(L5725,Table6[Column2]))</f>
        <v>Young Adults</v>
      </c>
      <c r="L5725">
        <v>38.897089520000002</v>
      </c>
      <c r="M5725" t="str">
        <f>VLOOKUP(L5725,Table1[],2)</f>
        <v>30 - 39</v>
      </c>
      <c r="N5725" t="str">
        <f>INDEX(Table7[Column1],MATCH(O5725,Table7[Column2]))</f>
        <v>Learning Stage</v>
      </c>
      <c r="O5725">
        <v>4.7473275629999998</v>
      </c>
      <c r="P5725" t="str">
        <f>VLOOKUP(O5725,Table13[],2)</f>
        <v>1 - 5</v>
      </c>
      <c r="Q5725" t="str">
        <f>INDEX(Table8[Column1],MATCH(R5725,Table8[Column2]))</f>
        <v>Maintained</v>
      </c>
      <c r="R5725">
        <v>49.614345790000002</v>
      </c>
      <c r="S5725">
        <f t="shared" si="179"/>
        <v>2.0672644079166664</v>
      </c>
      <c r="T5725" t="s">
        <v>19</v>
      </c>
    </row>
    <row r="5726" spans="1:20" x14ac:dyDescent="0.25">
      <c r="A5726">
        <v>5725</v>
      </c>
      <c r="B5726" t="s">
        <v>4348</v>
      </c>
      <c r="C5726" t="s">
        <v>89</v>
      </c>
      <c r="D5726" t="str">
        <f t="shared" si="178"/>
        <v>Mercer Joseph</v>
      </c>
      <c r="E5726" t="s">
        <v>22</v>
      </c>
      <c r="F5726" t="s">
        <v>169</v>
      </c>
      <c r="G5726" t="s">
        <v>820</v>
      </c>
      <c r="H5726" t="s">
        <v>821</v>
      </c>
      <c r="I5726" t="s">
        <v>169</v>
      </c>
      <c r="J5726" t="s">
        <v>19</v>
      </c>
      <c r="K5726" t="str">
        <f>INDEX(Table6[Column1],MATCH(L5726,Table6[Column2]))</f>
        <v>Elders</v>
      </c>
      <c r="L5726">
        <v>51.746257900000003</v>
      </c>
      <c r="M5726" t="str">
        <f>VLOOKUP(L5726,Table1[],2)</f>
        <v>50 - 59</v>
      </c>
      <c r="N5726" t="str">
        <f>INDEX(Table7[Column1],MATCH(O5726,Table7[Column2]))</f>
        <v>Fitting in Stage</v>
      </c>
      <c r="O5726">
        <v>6.8558597900000002</v>
      </c>
      <c r="P5726" t="str">
        <f>VLOOKUP(O5726,Table13[],2)</f>
        <v>6 - 10</v>
      </c>
      <c r="Q5726" t="str">
        <f>INDEX(Table8[Column1],MATCH(R5726,Table8[Column2]))</f>
        <v>Habitual</v>
      </c>
      <c r="R5726">
        <v>113.2819636</v>
      </c>
      <c r="S5726">
        <f t="shared" si="179"/>
        <v>4.7200818166666672</v>
      </c>
      <c r="T5726" t="s">
        <v>19</v>
      </c>
    </row>
    <row r="5727" spans="1:20" x14ac:dyDescent="0.25">
      <c r="A5727">
        <v>5726</v>
      </c>
      <c r="B5727" t="s">
        <v>4547</v>
      </c>
      <c r="C5727" t="s">
        <v>1146</v>
      </c>
      <c r="D5727" t="str">
        <f t="shared" si="178"/>
        <v>Glisson Shirley</v>
      </c>
      <c r="E5727" t="s">
        <v>15</v>
      </c>
      <c r="F5727" t="s">
        <v>27</v>
      </c>
      <c r="G5727" t="s">
        <v>17</v>
      </c>
      <c r="H5727" t="s">
        <v>18</v>
      </c>
      <c r="I5727" t="s">
        <v>27</v>
      </c>
      <c r="J5727" t="s">
        <v>19</v>
      </c>
      <c r="K5727" t="str">
        <f>INDEX(Table6[Column1],MATCH(L5727,Table6[Column2]))</f>
        <v>Young Adults</v>
      </c>
      <c r="L5727">
        <v>35.830491289999998</v>
      </c>
      <c r="M5727" t="str">
        <f>VLOOKUP(L5727,Table1[],2)</f>
        <v>30 - 39</v>
      </c>
      <c r="N5727" t="str">
        <f>INDEX(Table7[Column1],MATCH(O5727,Table7[Column2]))</f>
        <v>Fitting in Stage</v>
      </c>
      <c r="O5727">
        <v>6.1987940569999997</v>
      </c>
      <c r="P5727" t="str">
        <f>VLOOKUP(O5727,Table13[],2)</f>
        <v>6 - 10</v>
      </c>
      <c r="Q5727" t="str">
        <f>INDEX(Table8[Column1],MATCH(R5727,Table8[Column2]))</f>
        <v>Maintained</v>
      </c>
      <c r="R5727">
        <v>68.574363730000002</v>
      </c>
      <c r="S5727">
        <f t="shared" si="179"/>
        <v>2.8572651554166666</v>
      </c>
      <c r="T5727" t="s">
        <v>19</v>
      </c>
    </row>
    <row r="5728" spans="1:20" x14ac:dyDescent="0.25">
      <c r="A5728">
        <v>5727</v>
      </c>
      <c r="B5728" t="s">
        <v>153</v>
      </c>
      <c r="C5728" t="s">
        <v>4548</v>
      </c>
      <c r="D5728" t="str">
        <f t="shared" si="178"/>
        <v>Houston Sydney</v>
      </c>
      <c r="E5728" t="s">
        <v>22</v>
      </c>
      <c r="F5728" t="s">
        <v>192</v>
      </c>
      <c r="G5728" t="s">
        <v>820</v>
      </c>
      <c r="H5728" t="s">
        <v>821</v>
      </c>
      <c r="I5728" t="s">
        <v>192</v>
      </c>
      <c r="J5728" t="s">
        <v>19</v>
      </c>
      <c r="K5728" t="str">
        <f>INDEX(Table6[Column1],MATCH(L5728,Table6[Column2]))</f>
        <v>Adults</v>
      </c>
      <c r="L5728">
        <v>45.434292050000003</v>
      </c>
      <c r="M5728" t="str">
        <f>VLOOKUP(L5728,Table1[],2)</f>
        <v>40 - 49</v>
      </c>
      <c r="N5728" t="str">
        <f>INDEX(Table7[Column1],MATCH(O5728,Table7[Column2]))</f>
        <v>Learning Stage</v>
      </c>
      <c r="O5728">
        <v>4.9784224080000001</v>
      </c>
      <c r="P5728" t="str">
        <f>VLOOKUP(O5728,Table13[],2)</f>
        <v>1 - 5</v>
      </c>
      <c r="Q5728" t="str">
        <f>INDEX(Table8[Column1],MATCH(R5728,Table8[Column2]))</f>
        <v>Maintained</v>
      </c>
      <c r="R5728">
        <v>62.602218649999998</v>
      </c>
      <c r="S5728">
        <f t="shared" si="179"/>
        <v>2.6084257770833332</v>
      </c>
      <c r="T5728" t="s">
        <v>19</v>
      </c>
    </row>
    <row r="5729" spans="1:20" x14ac:dyDescent="0.25">
      <c r="A5729">
        <v>5728</v>
      </c>
      <c r="B5729" t="s">
        <v>1067</v>
      </c>
      <c r="C5729" t="s">
        <v>30</v>
      </c>
      <c r="D5729" t="str">
        <f t="shared" si="178"/>
        <v>Jensen Victoria</v>
      </c>
      <c r="E5729" t="s">
        <v>15</v>
      </c>
      <c r="F5729" t="s">
        <v>505</v>
      </c>
      <c r="G5729" t="s">
        <v>820</v>
      </c>
      <c r="H5729" t="s">
        <v>821</v>
      </c>
      <c r="I5729" t="s">
        <v>24</v>
      </c>
      <c r="J5729" t="s">
        <v>19</v>
      </c>
      <c r="K5729" t="str">
        <f>INDEX(Table6[Column1],MATCH(L5729,Table6[Column2]))</f>
        <v>Adults</v>
      </c>
      <c r="L5729">
        <v>44.195829940000003</v>
      </c>
      <c r="M5729" t="str">
        <f>VLOOKUP(L5729,Table1[],2)</f>
        <v>40 - 49</v>
      </c>
      <c r="N5729" t="str">
        <f>INDEX(Table7[Column1],MATCH(O5729,Table7[Column2]))</f>
        <v>Learning Stage</v>
      </c>
      <c r="O5729">
        <v>3.909634595</v>
      </c>
      <c r="P5729" t="str">
        <f>VLOOKUP(O5729,Table13[],2)</f>
        <v>1 - 5</v>
      </c>
      <c r="Q5729" t="str">
        <f>INDEX(Table8[Column1],MATCH(R5729,Table8[Column2]))</f>
        <v>Habitual</v>
      </c>
      <c r="R5729">
        <v>104.0700611</v>
      </c>
      <c r="S5729">
        <f t="shared" si="179"/>
        <v>4.3362525458333332</v>
      </c>
      <c r="T5729" t="s">
        <v>19</v>
      </c>
    </row>
    <row r="5730" spans="1:20" x14ac:dyDescent="0.25">
      <c r="A5730">
        <v>5729</v>
      </c>
      <c r="B5730" t="s">
        <v>4549</v>
      </c>
      <c r="C5730" t="s">
        <v>1465</v>
      </c>
      <c r="D5730" t="str">
        <f t="shared" si="178"/>
        <v>Quiroz Andrew</v>
      </c>
      <c r="E5730" t="s">
        <v>22</v>
      </c>
      <c r="F5730" t="s">
        <v>828</v>
      </c>
      <c r="G5730" t="s">
        <v>820</v>
      </c>
      <c r="H5730" t="s">
        <v>821</v>
      </c>
      <c r="I5730" t="s">
        <v>24</v>
      </c>
      <c r="J5730" t="s">
        <v>19</v>
      </c>
      <c r="K5730" t="str">
        <f>INDEX(Table6[Column1],MATCH(L5730,Table6[Column2]))</f>
        <v>Adults</v>
      </c>
      <c r="L5730">
        <v>40.248999779999998</v>
      </c>
      <c r="M5730" t="str">
        <f>VLOOKUP(L5730,Table1[],2)</f>
        <v>40 - 49</v>
      </c>
      <c r="N5730" t="str">
        <f>INDEX(Table7[Column1],MATCH(O5730,Table7[Column2]))</f>
        <v>Learning Stage</v>
      </c>
      <c r="O5730">
        <v>3.9406398899999999</v>
      </c>
      <c r="P5730" t="str">
        <f>VLOOKUP(O5730,Table13[],2)</f>
        <v>1 - 5</v>
      </c>
      <c r="Q5730" t="str">
        <f>INDEX(Table8[Column1],MATCH(R5730,Table8[Column2]))</f>
        <v>Excused</v>
      </c>
      <c r="R5730">
        <v>123.2889095</v>
      </c>
      <c r="S5730">
        <f t="shared" si="179"/>
        <v>5.137037895833334</v>
      </c>
      <c r="T5730" t="s">
        <v>19</v>
      </c>
    </row>
    <row r="5731" spans="1:20" x14ac:dyDescent="0.25">
      <c r="A5731">
        <v>5730</v>
      </c>
      <c r="B5731" t="s">
        <v>4550</v>
      </c>
      <c r="C5731" t="s">
        <v>56</v>
      </c>
      <c r="D5731" t="str">
        <f t="shared" si="178"/>
        <v>Hearon James</v>
      </c>
      <c r="E5731" t="s">
        <v>22</v>
      </c>
      <c r="F5731" t="s">
        <v>57</v>
      </c>
      <c r="G5731" t="s">
        <v>820</v>
      </c>
      <c r="H5731" t="s">
        <v>821</v>
      </c>
      <c r="I5731" t="s">
        <v>57</v>
      </c>
      <c r="J5731" t="s">
        <v>19</v>
      </c>
      <c r="K5731" t="str">
        <f>INDEX(Table6[Column1],MATCH(L5731,Table6[Column2]))</f>
        <v>Adults</v>
      </c>
      <c r="L5731">
        <v>48.465079889999998</v>
      </c>
      <c r="M5731" t="str">
        <f>VLOOKUP(L5731,Table1[],2)</f>
        <v>40 - 49</v>
      </c>
      <c r="N5731" t="str">
        <f>INDEX(Table7[Column1],MATCH(O5731,Table7[Column2]))</f>
        <v>Fitting in Stage</v>
      </c>
      <c r="O5731">
        <v>6.170196947</v>
      </c>
      <c r="P5731" t="str">
        <f>VLOOKUP(O5731,Table13[],2)</f>
        <v>6 - 10</v>
      </c>
      <c r="Q5731" t="str">
        <f>INDEX(Table8[Column1],MATCH(R5731,Table8[Column2]))</f>
        <v>Habitual</v>
      </c>
      <c r="R5731">
        <v>80.447167339999993</v>
      </c>
      <c r="S5731">
        <f t="shared" si="179"/>
        <v>3.3519653058333332</v>
      </c>
      <c r="T5731" t="s">
        <v>19</v>
      </c>
    </row>
    <row r="5732" spans="1:20" x14ac:dyDescent="0.25">
      <c r="A5732">
        <v>5731</v>
      </c>
      <c r="B5732" t="s">
        <v>516</v>
      </c>
      <c r="C5732" t="s">
        <v>2225</v>
      </c>
      <c r="D5732" t="str">
        <f t="shared" si="178"/>
        <v>Norris Ian</v>
      </c>
      <c r="E5732" t="s">
        <v>22</v>
      </c>
      <c r="F5732" t="s">
        <v>1348</v>
      </c>
      <c r="G5732" t="s">
        <v>17</v>
      </c>
      <c r="H5732" t="s">
        <v>18</v>
      </c>
      <c r="I5732" t="s">
        <v>262</v>
      </c>
      <c r="J5732" t="s">
        <v>19</v>
      </c>
      <c r="K5732" t="str">
        <f>INDEX(Table6[Column1],MATCH(L5732,Table6[Column2]))</f>
        <v>Adults</v>
      </c>
      <c r="L5732">
        <v>42.867394109999999</v>
      </c>
      <c r="M5732" t="str">
        <f>VLOOKUP(L5732,Table1[],2)</f>
        <v>40 - 49</v>
      </c>
      <c r="N5732" t="str">
        <f>INDEX(Table7[Column1],MATCH(O5732,Table7[Column2]))</f>
        <v>Fitting in Stage</v>
      </c>
      <c r="O5732">
        <v>6.6231016819999997</v>
      </c>
      <c r="P5732" t="str">
        <f>VLOOKUP(O5732,Table13[],2)</f>
        <v>6 - 10</v>
      </c>
      <c r="Q5732" t="str">
        <f>INDEX(Table8[Column1],MATCH(R5732,Table8[Column2]))</f>
        <v>Maintained</v>
      </c>
      <c r="R5732">
        <v>57.885417859999997</v>
      </c>
      <c r="S5732">
        <f t="shared" si="179"/>
        <v>2.4118924108333335</v>
      </c>
      <c r="T5732" t="s">
        <v>19</v>
      </c>
    </row>
    <row r="5733" spans="1:20" x14ac:dyDescent="0.25">
      <c r="A5733">
        <v>5732</v>
      </c>
      <c r="B5733" t="s">
        <v>729</v>
      </c>
      <c r="C5733" t="s">
        <v>842</v>
      </c>
      <c r="D5733" t="str">
        <f t="shared" si="178"/>
        <v>Patterson Leslie</v>
      </c>
      <c r="E5733" t="s">
        <v>15</v>
      </c>
      <c r="F5733" t="s">
        <v>38</v>
      </c>
      <c r="G5733" t="s">
        <v>1060</v>
      </c>
      <c r="H5733" t="s">
        <v>1061</v>
      </c>
      <c r="I5733" t="s">
        <v>38</v>
      </c>
      <c r="J5733" t="s">
        <v>19</v>
      </c>
      <c r="K5733" t="str">
        <f>INDEX(Table6[Column1],MATCH(L5733,Table6[Column2]))</f>
        <v>Young Adults</v>
      </c>
      <c r="L5733">
        <v>33.742152330000003</v>
      </c>
      <c r="M5733" t="str">
        <f>VLOOKUP(L5733,Table1[],2)</f>
        <v>30 - 39</v>
      </c>
      <c r="N5733" t="str">
        <f>INDEX(Table7[Column1],MATCH(O5733,Table7[Column2]))</f>
        <v>Learning Stage</v>
      </c>
      <c r="O5733">
        <v>3.4594913460000001</v>
      </c>
      <c r="P5733" t="str">
        <f>VLOOKUP(O5733,Table13[],2)</f>
        <v>1 - 5</v>
      </c>
      <c r="Q5733" t="str">
        <f>INDEX(Table8[Column1],MATCH(R5733,Table8[Column2]))</f>
        <v>Maintained</v>
      </c>
      <c r="R5733">
        <v>43.952693959999998</v>
      </c>
      <c r="S5733">
        <f t="shared" si="179"/>
        <v>1.8313622483333334</v>
      </c>
      <c r="T5733" t="s">
        <v>19</v>
      </c>
    </row>
    <row r="5734" spans="1:20" x14ac:dyDescent="0.25">
      <c r="A5734">
        <v>5733</v>
      </c>
      <c r="B5734" t="s">
        <v>47</v>
      </c>
      <c r="C5734" t="s">
        <v>79</v>
      </c>
      <c r="D5734" t="str">
        <f t="shared" si="178"/>
        <v>Smith Jennifer</v>
      </c>
      <c r="E5734" t="s">
        <v>15</v>
      </c>
      <c r="F5734" t="s">
        <v>30</v>
      </c>
      <c r="G5734" t="s">
        <v>2305</v>
      </c>
      <c r="H5734" t="s">
        <v>1826</v>
      </c>
      <c r="I5734" t="s">
        <v>30</v>
      </c>
      <c r="J5734" t="s">
        <v>19</v>
      </c>
      <c r="K5734" t="str">
        <f>INDEX(Table6[Column1],MATCH(L5734,Table6[Column2]))</f>
        <v>Elders</v>
      </c>
      <c r="L5734">
        <v>51.094665139999996</v>
      </c>
      <c r="M5734" t="str">
        <f>VLOOKUP(L5734,Table1[],2)</f>
        <v>50 - 59</v>
      </c>
      <c r="N5734" t="str">
        <f>INDEX(Table7[Column1],MATCH(O5734,Table7[Column2]))</f>
        <v>Learning Stage</v>
      </c>
      <c r="O5734">
        <v>4.8396691760000001</v>
      </c>
      <c r="P5734" t="str">
        <f>VLOOKUP(O5734,Table13[],2)</f>
        <v>1 - 5</v>
      </c>
      <c r="Q5734" t="str">
        <f>INDEX(Table8[Column1],MATCH(R5734,Table8[Column2]))</f>
        <v>Maintained</v>
      </c>
      <c r="R5734">
        <v>78.274270680000001</v>
      </c>
      <c r="S5734">
        <f t="shared" si="179"/>
        <v>3.2614279449999999</v>
      </c>
      <c r="T5734" t="s">
        <v>19</v>
      </c>
    </row>
    <row r="5735" spans="1:20" x14ac:dyDescent="0.25">
      <c r="A5735">
        <v>5734</v>
      </c>
      <c r="B5735" t="s">
        <v>2132</v>
      </c>
      <c r="C5735" t="s">
        <v>2043</v>
      </c>
      <c r="D5735" t="str">
        <f t="shared" si="178"/>
        <v>Guenther Jewel</v>
      </c>
      <c r="E5735" t="s">
        <v>15</v>
      </c>
      <c r="F5735" t="s">
        <v>38</v>
      </c>
      <c r="G5735" t="s">
        <v>1060</v>
      </c>
      <c r="H5735" t="s">
        <v>1061</v>
      </c>
      <c r="I5735" t="s">
        <v>38</v>
      </c>
      <c r="J5735" t="s">
        <v>19</v>
      </c>
      <c r="K5735" t="str">
        <f>INDEX(Table6[Column1],MATCH(L5735,Table6[Column2]))</f>
        <v>Young Adults</v>
      </c>
      <c r="L5735">
        <v>34.452085189999998</v>
      </c>
      <c r="M5735" t="str">
        <f>VLOOKUP(L5735,Table1[],2)</f>
        <v>30 - 39</v>
      </c>
      <c r="N5735" t="str">
        <f>INDEX(Table7[Column1],MATCH(O5735,Table7[Column2]))</f>
        <v>Learning Stage</v>
      </c>
      <c r="O5735">
        <v>5.1954911399999997</v>
      </c>
      <c r="P5735" t="str">
        <f>VLOOKUP(O5735,Table13[],2)</f>
        <v>1 - 5</v>
      </c>
      <c r="Q5735" t="str">
        <f>INDEX(Table8[Column1],MATCH(R5735,Table8[Column2]))</f>
        <v>Scheduled</v>
      </c>
      <c r="R5735">
        <v>0</v>
      </c>
      <c r="S5735">
        <f t="shared" si="179"/>
        <v>0</v>
      </c>
      <c r="T5735" t="s">
        <v>19</v>
      </c>
    </row>
    <row r="5736" spans="1:20" x14ac:dyDescent="0.25">
      <c r="A5736">
        <v>5735</v>
      </c>
      <c r="B5736" t="s">
        <v>4551</v>
      </c>
      <c r="C5736" t="s">
        <v>3517</v>
      </c>
      <c r="D5736" t="str">
        <f t="shared" si="178"/>
        <v>Spring Byron</v>
      </c>
      <c r="E5736" t="s">
        <v>22</v>
      </c>
      <c r="F5736" t="s">
        <v>169</v>
      </c>
      <c r="G5736" t="s">
        <v>820</v>
      </c>
      <c r="H5736" t="s">
        <v>821</v>
      </c>
      <c r="I5736" t="s">
        <v>169</v>
      </c>
      <c r="J5736" t="s">
        <v>19</v>
      </c>
      <c r="K5736" t="str">
        <f>INDEX(Table6[Column1],MATCH(L5736,Table6[Column2]))</f>
        <v>Young Adults</v>
      </c>
      <c r="L5736">
        <v>38.14085858</v>
      </c>
      <c r="M5736" t="str">
        <f>VLOOKUP(L5736,Table1[],2)</f>
        <v>30 - 39</v>
      </c>
      <c r="N5736" t="str">
        <f>INDEX(Table7[Column1],MATCH(O5736,Table7[Column2]))</f>
        <v>Learning Stage</v>
      </c>
      <c r="O5736">
        <v>2.4212734349999998</v>
      </c>
      <c r="P5736" t="str">
        <f>VLOOKUP(O5736,Table13[],2)</f>
        <v>1 - 5</v>
      </c>
      <c r="Q5736" t="str">
        <f>INDEX(Table8[Column1],MATCH(R5736,Table8[Column2]))</f>
        <v>Maintained</v>
      </c>
      <c r="R5736">
        <v>50.002730290000002</v>
      </c>
      <c r="S5736">
        <f t="shared" si="179"/>
        <v>2.0834470954166666</v>
      </c>
      <c r="T5736" t="s">
        <v>19</v>
      </c>
    </row>
    <row r="5737" spans="1:20" x14ac:dyDescent="0.25">
      <c r="A5737">
        <v>5736</v>
      </c>
      <c r="B5737" t="s">
        <v>2196</v>
      </c>
      <c r="C5737" t="s">
        <v>219</v>
      </c>
      <c r="D5737" t="str">
        <f t="shared" si="178"/>
        <v>Chavez Joshua</v>
      </c>
      <c r="E5737" t="s">
        <v>22</v>
      </c>
      <c r="F5737" t="s">
        <v>121</v>
      </c>
      <c r="G5737" t="s">
        <v>2305</v>
      </c>
      <c r="H5737" t="s">
        <v>1826</v>
      </c>
      <c r="I5737" t="s">
        <v>121</v>
      </c>
      <c r="J5737" t="s">
        <v>19</v>
      </c>
      <c r="K5737" t="str">
        <f>INDEX(Table6[Column1],MATCH(L5737,Table6[Column2]))</f>
        <v>Adults</v>
      </c>
      <c r="L5737">
        <v>46.264342929999998</v>
      </c>
      <c r="M5737" t="str">
        <f>VLOOKUP(L5737,Table1[],2)</f>
        <v>40 - 49</v>
      </c>
      <c r="N5737" t="str">
        <f>INDEX(Table7[Column1],MATCH(O5737,Table7[Column2]))</f>
        <v>Learning Stage</v>
      </c>
      <c r="O5737">
        <v>4.0762912020000002</v>
      </c>
      <c r="P5737" t="str">
        <f>VLOOKUP(O5737,Table13[],2)</f>
        <v>1 - 5</v>
      </c>
      <c r="Q5737" t="str">
        <f>INDEX(Table8[Column1],MATCH(R5737,Table8[Column2]))</f>
        <v>Maintained</v>
      </c>
      <c r="R5737">
        <v>75.264618429999999</v>
      </c>
      <c r="S5737">
        <f t="shared" si="179"/>
        <v>3.1360257679166668</v>
      </c>
      <c r="T5737" t="s">
        <v>19</v>
      </c>
    </row>
    <row r="5738" spans="1:20" x14ac:dyDescent="0.25">
      <c r="A5738">
        <v>5737</v>
      </c>
      <c r="B5738" t="s">
        <v>537</v>
      </c>
      <c r="C5738" t="s">
        <v>4552</v>
      </c>
      <c r="D5738" t="str">
        <f t="shared" si="178"/>
        <v>Perez Napoleon</v>
      </c>
      <c r="E5738" t="s">
        <v>22</v>
      </c>
      <c r="F5738" t="s">
        <v>33</v>
      </c>
      <c r="G5738" t="s">
        <v>820</v>
      </c>
      <c r="H5738" t="s">
        <v>821</v>
      </c>
      <c r="I5738" t="s">
        <v>33</v>
      </c>
      <c r="J5738" t="s">
        <v>19</v>
      </c>
      <c r="K5738" t="str">
        <f>INDEX(Table6[Column1],MATCH(L5738,Table6[Column2]))</f>
        <v>Adults</v>
      </c>
      <c r="L5738">
        <v>43.810480290000001</v>
      </c>
      <c r="M5738" t="str">
        <f>VLOOKUP(L5738,Table1[],2)</f>
        <v>40 - 49</v>
      </c>
      <c r="N5738" t="str">
        <f>INDEX(Table7[Column1],MATCH(O5738,Table7[Column2]))</f>
        <v>Learning Stage</v>
      </c>
      <c r="O5738">
        <v>4.6405973979999997</v>
      </c>
      <c r="P5738" t="str">
        <f>VLOOKUP(O5738,Table13[],2)</f>
        <v>1 - 5</v>
      </c>
      <c r="Q5738" t="str">
        <f>INDEX(Table8[Column1],MATCH(R5738,Table8[Column2]))</f>
        <v>Maintained</v>
      </c>
      <c r="R5738">
        <v>61.678104570000002</v>
      </c>
      <c r="S5738">
        <f t="shared" si="179"/>
        <v>2.5699210237500001</v>
      </c>
      <c r="T5738" t="s">
        <v>19</v>
      </c>
    </row>
    <row r="5739" spans="1:20" x14ac:dyDescent="0.25">
      <c r="A5739">
        <v>5738</v>
      </c>
      <c r="B5739" t="s">
        <v>1123</v>
      </c>
      <c r="C5739" t="s">
        <v>4553</v>
      </c>
      <c r="D5739" t="str">
        <f t="shared" si="178"/>
        <v>Sheehan Josie</v>
      </c>
      <c r="E5739" t="s">
        <v>15</v>
      </c>
      <c r="F5739" t="s">
        <v>38</v>
      </c>
      <c r="G5739" t="s">
        <v>1060</v>
      </c>
      <c r="H5739" t="s">
        <v>1061</v>
      </c>
      <c r="I5739" t="s">
        <v>38</v>
      </c>
      <c r="J5739" t="s">
        <v>19</v>
      </c>
      <c r="K5739" t="str">
        <f>INDEX(Table6[Column1],MATCH(L5739,Table6[Column2]))</f>
        <v>Adults</v>
      </c>
      <c r="L5739">
        <v>43.079206210000002</v>
      </c>
      <c r="M5739" t="str">
        <f>VLOOKUP(L5739,Table1[],2)</f>
        <v>40 - 49</v>
      </c>
      <c r="N5739" t="str">
        <f>INDEX(Table7[Column1],MATCH(O5739,Table7[Column2]))</f>
        <v>Learning Stage</v>
      </c>
      <c r="O5739">
        <v>3.1381906910000001</v>
      </c>
      <c r="P5739" t="str">
        <f>VLOOKUP(O5739,Table13[],2)</f>
        <v>1 - 5</v>
      </c>
      <c r="Q5739" t="str">
        <f>INDEX(Table8[Column1],MATCH(R5739,Table8[Column2]))</f>
        <v>Habitual</v>
      </c>
      <c r="R5739">
        <v>111.3540666</v>
      </c>
      <c r="S5739">
        <f t="shared" si="179"/>
        <v>4.6397527749999998</v>
      </c>
      <c r="T5739" t="s">
        <v>19</v>
      </c>
    </row>
    <row r="5740" spans="1:20" x14ac:dyDescent="0.25">
      <c r="A5740">
        <v>5739</v>
      </c>
      <c r="B5740" t="s">
        <v>4554</v>
      </c>
      <c r="C5740" t="s">
        <v>52</v>
      </c>
      <c r="D5740" t="str">
        <f t="shared" si="178"/>
        <v>Folse John</v>
      </c>
      <c r="E5740" t="s">
        <v>22</v>
      </c>
      <c r="F5740" t="s">
        <v>33</v>
      </c>
      <c r="G5740" t="s">
        <v>820</v>
      </c>
      <c r="H5740" t="s">
        <v>821</v>
      </c>
      <c r="I5740" t="s">
        <v>33</v>
      </c>
      <c r="J5740" t="s">
        <v>19</v>
      </c>
      <c r="K5740" t="str">
        <f>INDEX(Table6[Column1],MATCH(L5740,Table6[Column2]))</f>
        <v>Adults</v>
      </c>
      <c r="L5740">
        <v>40.423780239999999</v>
      </c>
      <c r="M5740" t="str">
        <f>VLOOKUP(L5740,Table1[],2)</f>
        <v>40 - 49</v>
      </c>
      <c r="N5740" t="str">
        <f>INDEX(Table7[Column1],MATCH(O5740,Table7[Column2]))</f>
        <v>Learning Stage</v>
      </c>
      <c r="O5740">
        <v>3.6661691159999998</v>
      </c>
      <c r="P5740" t="str">
        <f>VLOOKUP(O5740,Table13[],2)</f>
        <v>1 - 5</v>
      </c>
      <c r="Q5740" t="str">
        <f>INDEX(Table8[Column1],MATCH(R5740,Table8[Column2]))</f>
        <v>Maintained</v>
      </c>
      <c r="R5740">
        <v>57.740973650000001</v>
      </c>
      <c r="S5740">
        <f t="shared" si="179"/>
        <v>2.4058739020833331</v>
      </c>
      <c r="T5740" t="s">
        <v>19</v>
      </c>
    </row>
    <row r="5741" spans="1:20" x14ac:dyDescent="0.25">
      <c r="A5741">
        <v>5740</v>
      </c>
      <c r="B5741" t="s">
        <v>58</v>
      </c>
      <c r="C5741" t="s">
        <v>465</v>
      </c>
      <c r="D5741" t="str">
        <f t="shared" si="178"/>
        <v>Davis Aaron</v>
      </c>
      <c r="E5741" t="s">
        <v>22</v>
      </c>
      <c r="F5741" t="s">
        <v>127</v>
      </c>
      <c r="G5741" t="s">
        <v>820</v>
      </c>
      <c r="H5741" t="s">
        <v>821</v>
      </c>
      <c r="I5741" t="s">
        <v>127</v>
      </c>
      <c r="J5741" t="s">
        <v>19</v>
      </c>
      <c r="K5741" t="str">
        <f>INDEX(Table6[Column1],MATCH(L5741,Table6[Column2]))</f>
        <v>Seniors</v>
      </c>
      <c r="L5741">
        <v>66.429079909999999</v>
      </c>
      <c r="M5741" t="str">
        <f>VLOOKUP(L5741,Table1[],2)</f>
        <v>60 and Above</v>
      </c>
      <c r="N5741" t="str">
        <f>INDEX(Table7[Column1],MATCH(O5741,Table7[Column2]))</f>
        <v>Fitting in Stage</v>
      </c>
      <c r="O5741">
        <v>6.1366063149999999</v>
      </c>
      <c r="P5741" t="str">
        <f>VLOOKUP(O5741,Table13[],2)</f>
        <v>6 - 10</v>
      </c>
      <c r="Q5741" t="str">
        <f>INDEX(Table8[Column1],MATCH(R5741,Table8[Column2]))</f>
        <v>Excused</v>
      </c>
      <c r="R5741">
        <v>149.4882289</v>
      </c>
      <c r="S5741">
        <f t="shared" si="179"/>
        <v>6.2286762041666668</v>
      </c>
      <c r="T5741" t="s">
        <v>19</v>
      </c>
    </row>
    <row r="5742" spans="1:20" x14ac:dyDescent="0.25">
      <c r="A5742">
        <v>5741</v>
      </c>
      <c r="B5742" t="s">
        <v>193</v>
      </c>
      <c r="C5742" t="s">
        <v>4555</v>
      </c>
      <c r="D5742" t="str">
        <f t="shared" si="178"/>
        <v>Lopez Eloise</v>
      </c>
      <c r="E5742" t="s">
        <v>15</v>
      </c>
      <c r="F5742" t="s">
        <v>262</v>
      </c>
      <c r="G5742" t="s">
        <v>17</v>
      </c>
      <c r="H5742" t="s">
        <v>18</v>
      </c>
      <c r="I5742" t="s">
        <v>262</v>
      </c>
      <c r="J5742" t="s">
        <v>19</v>
      </c>
      <c r="K5742" t="str">
        <f>INDEX(Table6[Column1],MATCH(L5742,Table6[Column2]))</f>
        <v>Elders</v>
      </c>
      <c r="L5742">
        <v>56.902746450000002</v>
      </c>
      <c r="M5742" t="str">
        <f>VLOOKUP(L5742,Table1[],2)</f>
        <v>50 - 59</v>
      </c>
      <c r="N5742" t="str">
        <f>INDEX(Table7[Column1],MATCH(O5742,Table7[Column2]))</f>
        <v>Learning Stage</v>
      </c>
      <c r="O5742">
        <v>5.3219504930000001</v>
      </c>
      <c r="P5742" t="str">
        <f>VLOOKUP(O5742,Table13[],2)</f>
        <v>1 - 5</v>
      </c>
      <c r="Q5742" t="str">
        <f>INDEX(Table8[Column1],MATCH(R5742,Table8[Column2]))</f>
        <v>Excused</v>
      </c>
      <c r="R5742">
        <v>124.8765303</v>
      </c>
      <c r="S5742">
        <f t="shared" si="179"/>
        <v>5.2031887625</v>
      </c>
      <c r="T5742" t="s">
        <v>19</v>
      </c>
    </row>
    <row r="5743" spans="1:20" x14ac:dyDescent="0.25">
      <c r="A5743">
        <v>5742</v>
      </c>
      <c r="B5743" t="s">
        <v>1550</v>
      </c>
      <c r="C5743" t="s">
        <v>2684</v>
      </c>
      <c r="D5743" t="str">
        <f t="shared" si="178"/>
        <v>Larson Elvira</v>
      </c>
      <c r="E5743" t="s">
        <v>15</v>
      </c>
      <c r="F5743" t="s">
        <v>2004</v>
      </c>
      <c r="G5743" t="s">
        <v>820</v>
      </c>
      <c r="H5743" t="s">
        <v>821</v>
      </c>
      <c r="I5743" t="s">
        <v>87</v>
      </c>
      <c r="J5743" t="s">
        <v>19</v>
      </c>
      <c r="K5743" t="str">
        <f>INDEX(Table6[Column1],MATCH(L5743,Table6[Column2]))</f>
        <v>Young Adults</v>
      </c>
      <c r="L5743">
        <v>37.671356959999997</v>
      </c>
      <c r="M5743" t="str">
        <f>VLOOKUP(L5743,Table1[],2)</f>
        <v>30 - 39</v>
      </c>
      <c r="N5743" t="str">
        <f>INDEX(Table7[Column1],MATCH(O5743,Table7[Column2]))</f>
        <v>Learning Stage</v>
      </c>
      <c r="O5743">
        <v>5.7992200179999998</v>
      </c>
      <c r="P5743" t="str">
        <f>VLOOKUP(O5743,Table13[],2)</f>
        <v>1 - 5</v>
      </c>
      <c r="Q5743" t="str">
        <f>INDEX(Table8[Column1],MATCH(R5743,Table8[Column2]))</f>
        <v>Habitual</v>
      </c>
      <c r="R5743">
        <v>94.299296929999997</v>
      </c>
      <c r="S5743">
        <f t="shared" si="179"/>
        <v>3.9291373720833334</v>
      </c>
      <c r="T5743" t="s">
        <v>19</v>
      </c>
    </row>
    <row r="5744" spans="1:20" x14ac:dyDescent="0.25">
      <c r="A5744">
        <v>5743</v>
      </c>
      <c r="B5744" t="s">
        <v>1247</v>
      </c>
      <c r="C5744" t="s">
        <v>460</v>
      </c>
      <c r="D5744" t="str">
        <f t="shared" si="178"/>
        <v>Cohen Alfred</v>
      </c>
      <c r="E5744" t="s">
        <v>22</v>
      </c>
      <c r="F5744" t="s">
        <v>38</v>
      </c>
      <c r="G5744" t="s">
        <v>1060</v>
      </c>
      <c r="H5744" t="s">
        <v>1061</v>
      </c>
      <c r="I5744" t="s">
        <v>38</v>
      </c>
      <c r="J5744" t="s">
        <v>19</v>
      </c>
      <c r="K5744" t="str">
        <f>INDEX(Table6[Column1],MATCH(L5744,Table6[Column2]))</f>
        <v>Adults</v>
      </c>
      <c r="L5744">
        <v>47.185882079999999</v>
      </c>
      <c r="M5744" t="str">
        <f>VLOOKUP(L5744,Table1[],2)</f>
        <v>40 - 49</v>
      </c>
      <c r="N5744" t="str">
        <f>INDEX(Table7[Column1],MATCH(O5744,Table7[Column2]))</f>
        <v>Learning Stage</v>
      </c>
      <c r="O5744">
        <v>4.2984530579999998</v>
      </c>
      <c r="P5744" t="str">
        <f>VLOOKUP(O5744,Table13[],2)</f>
        <v>1 - 5</v>
      </c>
      <c r="Q5744" t="str">
        <f>INDEX(Table8[Column1],MATCH(R5744,Table8[Column2]))</f>
        <v>Scheduled</v>
      </c>
      <c r="R5744">
        <v>0</v>
      </c>
      <c r="S5744">
        <f t="shared" si="179"/>
        <v>0</v>
      </c>
      <c r="T5744" t="s">
        <v>19</v>
      </c>
    </row>
    <row r="5745" spans="1:20" x14ac:dyDescent="0.25">
      <c r="A5745">
        <v>5744</v>
      </c>
      <c r="B5745" t="s">
        <v>723</v>
      </c>
      <c r="C5745" t="s">
        <v>245</v>
      </c>
      <c r="D5745" t="str">
        <f t="shared" si="178"/>
        <v>Garcia Mary</v>
      </c>
      <c r="E5745" t="s">
        <v>15</v>
      </c>
      <c r="F5745" t="s">
        <v>675</v>
      </c>
      <c r="G5745" t="s">
        <v>820</v>
      </c>
      <c r="H5745" t="s">
        <v>821</v>
      </c>
      <c r="I5745" t="s">
        <v>24</v>
      </c>
      <c r="J5745" t="s">
        <v>19</v>
      </c>
      <c r="K5745" t="str">
        <f>INDEX(Table6[Column1],MATCH(L5745,Table6[Column2]))</f>
        <v>Elders</v>
      </c>
      <c r="L5745">
        <v>55.534081159999999</v>
      </c>
      <c r="M5745" t="str">
        <f>VLOOKUP(L5745,Table1[],2)</f>
        <v>50 - 59</v>
      </c>
      <c r="N5745" t="str">
        <f>INDEX(Table7[Column1],MATCH(O5745,Table7[Column2]))</f>
        <v>Learning Stage</v>
      </c>
      <c r="O5745">
        <v>5.7222233869999997</v>
      </c>
      <c r="P5745" t="str">
        <f>VLOOKUP(O5745,Table13[],2)</f>
        <v>1 - 5</v>
      </c>
      <c r="Q5745" t="str">
        <f>INDEX(Table8[Column1],MATCH(R5745,Table8[Column2]))</f>
        <v>Excused</v>
      </c>
      <c r="R5745">
        <v>155.9489888</v>
      </c>
      <c r="S5745">
        <f t="shared" si="179"/>
        <v>6.4978745333333334</v>
      </c>
      <c r="T5745" t="s">
        <v>19</v>
      </c>
    </row>
    <row r="5746" spans="1:20" x14ac:dyDescent="0.25">
      <c r="A5746">
        <v>5745</v>
      </c>
      <c r="B5746" t="s">
        <v>1624</v>
      </c>
      <c r="C5746" t="s">
        <v>453</v>
      </c>
      <c r="D5746" t="str">
        <f t="shared" si="178"/>
        <v>Rodriguez Juan</v>
      </c>
      <c r="E5746" t="s">
        <v>22</v>
      </c>
      <c r="F5746" t="s">
        <v>664</v>
      </c>
      <c r="G5746" t="s">
        <v>611</v>
      </c>
      <c r="H5746" t="s">
        <v>612</v>
      </c>
      <c r="I5746" t="s">
        <v>664</v>
      </c>
      <c r="J5746" t="s">
        <v>19</v>
      </c>
      <c r="K5746" t="str">
        <f>INDEX(Table6[Column1],MATCH(L5746,Table6[Column2]))</f>
        <v>Adults</v>
      </c>
      <c r="L5746">
        <v>46.07710075</v>
      </c>
      <c r="M5746" t="str">
        <f>VLOOKUP(L5746,Table1[],2)</f>
        <v>40 - 49</v>
      </c>
      <c r="N5746" t="str">
        <f>INDEX(Table7[Column1],MATCH(O5746,Table7[Column2]))</f>
        <v>Learning Stage</v>
      </c>
      <c r="O5746">
        <v>5.5909238060000002</v>
      </c>
      <c r="P5746" t="str">
        <f>VLOOKUP(O5746,Table13[],2)</f>
        <v>1 - 5</v>
      </c>
      <c r="Q5746" t="str">
        <f>INDEX(Table8[Column1],MATCH(R5746,Table8[Column2]))</f>
        <v>Scheduled</v>
      </c>
      <c r="R5746">
        <v>32.501634230000001</v>
      </c>
      <c r="S5746">
        <f t="shared" si="179"/>
        <v>1.3542347595833335</v>
      </c>
      <c r="T5746" t="s">
        <v>19</v>
      </c>
    </row>
    <row r="5747" spans="1:20" x14ac:dyDescent="0.25">
      <c r="A5747">
        <v>5746</v>
      </c>
      <c r="B5747" t="s">
        <v>4556</v>
      </c>
      <c r="C5747" t="s">
        <v>93</v>
      </c>
      <c r="D5747" t="str">
        <f t="shared" si="178"/>
        <v>Shorts William</v>
      </c>
      <c r="E5747" t="s">
        <v>22</v>
      </c>
      <c r="F5747" t="s">
        <v>505</v>
      </c>
      <c r="G5747" t="s">
        <v>820</v>
      </c>
      <c r="H5747" t="s">
        <v>821</v>
      </c>
      <c r="I5747" t="s">
        <v>24</v>
      </c>
      <c r="J5747" t="s">
        <v>19</v>
      </c>
      <c r="K5747" t="str">
        <f>INDEX(Table6[Column1],MATCH(L5747,Table6[Column2]))</f>
        <v>Adults</v>
      </c>
      <c r="L5747">
        <v>43.08707175</v>
      </c>
      <c r="M5747" t="str">
        <f>VLOOKUP(L5747,Table1[],2)</f>
        <v>40 - 49</v>
      </c>
      <c r="N5747" t="str">
        <f>INDEX(Table7[Column1],MATCH(O5747,Table7[Column2]))</f>
        <v>Fitting in Stage</v>
      </c>
      <c r="O5747">
        <v>6.6363298979999996</v>
      </c>
      <c r="P5747" t="str">
        <f>VLOOKUP(O5747,Table13[],2)</f>
        <v>6 - 10</v>
      </c>
      <c r="Q5747" t="str">
        <f>INDEX(Table8[Column1],MATCH(R5747,Table8[Column2]))</f>
        <v>Maintained</v>
      </c>
      <c r="R5747">
        <v>79.384551090000002</v>
      </c>
      <c r="S5747">
        <f t="shared" si="179"/>
        <v>3.3076896287500004</v>
      </c>
      <c r="T5747" t="s">
        <v>19</v>
      </c>
    </row>
    <row r="5748" spans="1:20" x14ac:dyDescent="0.25">
      <c r="A5748">
        <v>5747</v>
      </c>
      <c r="B5748" t="s">
        <v>61</v>
      </c>
      <c r="C5748" t="s">
        <v>93</v>
      </c>
      <c r="D5748" t="str">
        <f t="shared" si="178"/>
        <v>Bell William</v>
      </c>
      <c r="E5748" t="s">
        <v>22</v>
      </c>
      <c r="F5748" t="s">
        <v>1029</v>
      </c>
      <c r="G5748" t="s">
        <v>820</v>
      </c>
      <c r="H5748" t="s">
        <v>821</v>
      </c>
      <c r="I5748" t="s">
        <v>24</v>
      </c>
      <c r="J5748" t="s">
        <v>19</v>
      </c>
      <c r="K5748" t="str">
        <f>INDEX(Table6[Column1],MATCH(L5748,Table6[Column2]))</f>
        <v>Elders</v>
      </c>
      <c r="L5748">
        <v>55.081215020000002</v>
      </c>
      <c r="M5748" t="str">
        <f>VLOOKUP(L5748,Table1[],2)</f>
        <v>50 - 59</v>
      </c>
      <c r="N5748" t="str">
        <f>INDEX(Table7[Column1],MATCH(O5748,Table7[Column2]))</f>
        <v>Learning Stage</v>
      </c>
      <c r="O5748">
        <v>3.8388834649999999</v>
      </c>
      <c r="P5748" t="str">
        <f>VLOOKUP(O5748,Table13[],2)</f>
        <v>1 - 5</v>
      </c>
      <c r="Q5748" t="str">
        <f>INDEX(Table8[Column1],MATCH(R5748,Table8[Column2]))</f>
        <v>Habitual</v>
      </c>
      <c r="R5748">
        <v>85.723175459999993</v>
      </c>
      <c r="S5748">
        <f t="shared" si="179"/>
        <v>3.5717989774999999</v>
      </c>
      <c r="T5748" t="s">
        <v>19</v>
      </c>
    </row>
    <row r="5749" spans="1:20" x14ac:dyDescent="0.25">
      <c r="A5749">
        <v>5748</v>
      </c>
      <c r="B5749" t="s">
        <v>4557</v>
      </c>
      <c r="C5749" t="s">
        <v>4558</v>
      </c>
      <c r="D5749" t="str">
        <f t="shared" si="178"/>
        <v>Conder Laticia</v>
      </c>
      <c r="E5749" t="s">
        <v>15</v>
      </c>
      <c r="F5749" t="s">
        <v>38</v>
      </c>
      <c r="G5749" t="s">
        <v>1060</v>
      </c>
      <c r="H5749" t="s">
        <v>1061</v>
      </c>
      <c r="I5749" t="s">
        <v>38</v>
      </c>
      <c r="J5749" t="s">
        <v>19</v>
      </c>
      <c r="K5749" t="str">
        <f>INDEX(Table6[Column1],MATCH(L5749,Table6[Column2]))</f>
        <v>Young Adults</v>
      </c>
      <c r="L5749">
        <v>31.024910179999999</v>
      </c>
      <c r="M5749" t="str">
        <f>VLOOKUP(L5749,Table1[],2)</f>
        <v>30 - 39</v>
      </c>
      <c r="N5749" t="str">
        <f>INDEX(Table7[Column1],MATCH(O5749,Table7[Column2]))</f>
        <v>Fitting in Stage</v>
      </c>
      <c r="O5749">
        <v>6.09204846</v>
      </c>
      <c r="P5749" t="str">
        <f>VLOOKUP(O5749,Table13[],2)</f>
        <v>6 - 10</v>
      </c>
      <c r="Q5749" t="str">
        <f>INDEX(Table8[Column1],MATCH(R5749,Table8[Column2]))</f>
        <v>Scheduled</v>
      </c>
      <c r="R5749">
        <v>0</v>
      </c>
      <c r="S5749">
        <f t="shared" si="179"/>
        <v>0</v>
      </c>
      <c r="T5749" t="s">
        <v>19</v>
      </c>
    </row>
    <row r="5750" spans="1:20" x14ac:dyDescent="0.25">
      <c r="A5750">
        <v>5749</v>
      </c>
      <c r="B5750" t="s">
        <v>4559</v>
      </c>
      <c r="C5750" t="s">
        <v>630</v>
      </c>
      <c r="D5750" t="str">
        <f t="shared" si="178"/>
        <v>Solis Richard</v>
      </c>
      <c r="E5750" t="s">
        <v>22</v>
      </c>
      <c r="F5750" t="s">
        <v>38</v>
      </c>
      <c r="G5750" t="s">
        <v>1060</v>
      </c>
      <c r="H5750" t="s">
        <v>1061</v>
      </c>
      <c r="I5750" t="s">
        <v>38</v>
      </c>
      <c r="J5750" t="s">
        <v>19</v>
      </c>
      <c r="K5750" t="str">
        <f>INDEX(Table6[Column1],MATCH(L5750,Table6[Column2]))</f>
        <v>Elders</v>
      </c>
      <c r="L5750">
        <v>53.528277639999999</v>
      </c>
      <c r="M5750" t="str">
        <f>VLOOKUP(L5750,Table1[],2)</f>
        <v>50 - 59</v>
      </c>
      <c r="N5750" t="str">
        <f>INDEX(Table7[Column1],MATCH(O5750,Table7[Column2]))</f>
        <v>Learning Stage</v>
      </c>
      <c r="O5750">
        <v>5.7319719969999996</v>
      </c>
      <c r="P5750" t="str">
        <f>VLOOKUP(O5750,Table13[],2)</f>
        <v>1 - 5</v>
      </c>
      <c r="Q5750" t="str">
        <f>INDEX(Table8[Column1],MATCH(R5750,Table8[Column2]))</f>
        <v>Excused</v>
      </c>
      <c r="R5750">
        <v>123.72273730000001</v>
      </c>
      <c r="S5750">
        <f t="shared" si="179"/>
        <v>5.1551140541666669</v>
      </c>
      <c r="T5750" t="s">
        <v>19</v>
      </c>
    </row>
    <row r="5751" spans="1:20" x14ac:dyDescent="0.25">
      <c r="A5751">
        <v>5750</v>
      </c>
      <c r="B5751" t="s">
        <v>4560</v>
      </c>
      <c r="C5751" t="s">
        <v>99</v>
      </c>
      <c r="D5751" t="str">
        <f t="shared" si="178"/>
        <v>Cottman Felipe</v>
      </c>
      <c r="E5751" t="s">
        <v>22</v>
      </c>
      <c r="F5751" t="s">
        <v>127</v>
      </c>
      <c r="G5751" t="s">
        <v>820</v>
      </c>
      <c r="H5751" t="s">
        <v>821</v>
      </c>
      <c r="I5751" t="s">
        <v>127</v>
      </c>
      <c r="J5751" t="s">
        <v>19</v>
      </c>
      <c r="K5751" t="str">
        <f>INDEX(Table6[Column1],MATCH(L5751,Table6[Column2]))</f>
        <v>Young Adults</v>
      </c>
      <c r="L5751">
        <v>38.683642419999998</v>
      </c>
      <c r="M5751" t="str">
        <f>VLOOKUP(L5751,Table1[],2)</f>
        <v>30 - 39</v>
      </c>
      <c r="N5751" t="str">
        <f>INDEX(Table7[Column1],MATCH(O5751,Table7[Column2]))</f>
        <v>Learning Stage</v>
      </c>
      <c r="O5751">
        <v>3.1408569829999999</v>
      </c>
      <c r="P5751" t="str">
        <f>VLOOKUP(O5751,Table13[],2)</f>
        <v>1 - 5</v>
      </c>
      <c r="Q5751" t="str">
        <f>INDEX(Table8[Column1],MATCH(R5751,Table8[Column2]))</f>
        <v>Scheduled</v>
      </c>
      <c r="R5751">
        <v>36.726560849999998</v>
      </c>
      <c r="S5751">
        <f t="shared" si="179"/>
        <v>1.5302733687499999</v>
      </c>
      <c r="T5751" t="s">
        <v>19</v>
      </c>
    </row>
    <row r="5752" spans="1:20" x14ac:dyDescent="0.25">
      <c r="A5752">
        <v>5751</v>
      </c>
      <c r="B5752" t="s">
        <v>904</v>
      </c>
      <c r="C5752" t="s">
        <v>219</v>
      </c>
      <c r="D5752" t="str">
        <f t="shared" si="178"/>
        <v>Brown Joshua</v>
      </c>
      <c r="E5752" t="s">
        <v>22</v>
      </c>
      <c r="F5752" t="s">
        <v>57</v>
      </c>
      <c r="G5752" t="s">
        <v>820</v>
      </c>
      <c r="H5752" t="s">
        <v>821</v>
      </c>
      <c r="I5752" t="s">
        <v>57</v>
      </c>
      <c r="J5752" t="s">
        <v>19</v>
      </c>
      <c r="K5752" t="str">
        <f>INDEX(Table6[Column1],MATCH(L5752,Table6[Column2]))</f>
        <v>Elders</v>
      </c>
      <c r="L5752">
        <v>53.577930709999997</v>
      </c>
      <c r="M5752" t="str">
        <f>VLOOKUP(L5752,Table1[],2)</f>
        <v>50 - 59</v>
      </c>
      <c r="N5752" t="str">
        <f>INDEX(Table7[Column1],MATCH(O5752,Table7[Column2]))</f>
        <v>Learning Stage</v>
      </c>
      <c r="O5752">
        <v>3.2450987580000001</v>
      </c>
      <c r="P5752" t="str">
        <f>VLOOKUP(O5752,Table13[],2)</f>
        <v>1 - 5</v>
      </c>
      <c r="Q5752" t="str">
        <f>INDEX(Table8[Column1],MATCH(R5752,Table8[Column2]))</f>
        <v>Habitual</v>
      </c>
      <c r="R5752">
        <v>88.448727750000003</v>
      </c>
      <c r="S5752">
        <f t="shared" si="179"/>
        <v>3.6853636562500003</v>
      </c>
      <c r="T5752" t="s">
        <v>19</v>
      </c>
    </row>
    <row r="5753" spans="1:20" x14ac:dyDescent="0.25">
      <c r="A5753">
        <v>5752</v>
      </c>
      <c r="B5753" t="s">
        <v>4561</v>
      </c>
      <c r="C5753" t="s">
        <v>2827</v>
      </c>
      <c r="D5753" t="str">
        <f t="shared" si="178"/>
        <v>O'Connor Joe</v>
      </c>
      <c r="E5753" t="s">
        <v>22</v>
      </c>
      <c r="F5753" t="s">
        <v>16</v>
      </c>
      <c r="G5753" t="s">
        <v>820</v>
      </c>
      <c r="H5753" t="s">
        <v>821</v>
      </c>
      <c r="I5753" t="s">
        <v>16</v>
      </c>
      <c r="J5753" t="s">
        <v>19</v>
      </c>
      <c r="K5753" t="str">
        <f>INDEX(Table6[Column1],MATCH(L5753,Table6[Column2]))</f>
        <v>Young Adults</v>
      </c>
      <c r="L5753">
        <v>38.056008830000003</v>
      </c>
      <c r="M5753" t="str">
        <f>VLOOKUP(L5753,Table1[],2)</f>
        <v>30 - 39</v>
      </c>
      <c r="N5753" t="str">
        <f>INDEX(Table7[Column1],MATCH(O5753,Table7[Column2]))</f>
        <v>Learning Stage</v>
      </c>
      <c r="O5753">
        <v>4.2821233090000002</v>
      </c>
      <c r="P5753" t="str">
        <f>VLOOKUP(O5753,Table13[],2)</f>
        <v>1 - 5</v>
      </c>
      <c r="Q5753" t="str">
        <f>INDEX(Table8[Column1],MATCH(R5753,Table8[Column2]))</f>
        <v>Scheduled</v>
      </c>
      <c r="R5753">
        <v>13.05374565</v>
      </c>
      <c r="S5753">
        <f t="shared" si="179"/>
        <v>0.54390606875000003</v>
      </c>
      <c r="T5753" t="s">
        <v>19</v>
      </c>
    </row>
    <row r="5754" spans="1:20" x14ac:dyDescent="0.25">
      <c r="A5754">
        <v>5753</v>
      </c>
      <c r="B5754" t="s">
        <v>3165</v>
      </c>
      <c r="C5754" t="s">
        <v>279</v>
      </c>
      <c r="D5754" t="str">
        <f t="shared" si="178"/>
        <v>Fields Patricia</v>
      </c>
      <c r="E5754" t="s">
        <v>15</v>
      </c>
      <c r="F5754" t="s">
        <v>38</v>
      </c>
      <c r="G5754" t="s">
        <v>1060</v>
      </c>
      <c r="H5754" t="s">
        <v>1061</v>
      </c>
      <c r="I5754" t="s">
        <v>38</v>
      </c>
      <c r="J5754" t="s">
        <v>19</v>
      </c>
      <c r="K5754" t="str">
        <f>INDEX(Table6[Column1],MATCH(L5754,Table6[Column2]))</f>
        <v>Young Adults</v>
      </c>
      <c r="L5754">
        <v>37.683651410000003</v>
      </c>
      <c r="M5754" t="str">
        <f>VLOOKUP(L5754,Table1[],2)</f>
        <v>30 - 39</v>
      </c>
      <c r="N5754" t="str">
        <f>INDEX(Table7[Column1],MATCH(O5754,Table7[Column2]))</f>
        <v>Learning Stage</v>
      </c>
      <c r="O5754">
        <v>2.4876712109999999</v>
      </c>
      <c r="P5754" t="str">
        <f>VLOOKUP(O5754,Table13[],2)</f>
        <v>1 - 5</v>
      </c>
      <c r="Q5754" t="str">
        <f>INDEX(Table8[Column1],MATCH(R5754,Table8[Column2]))</f>
        <v>Scheduled</v>
      </c>
      <c r="R5754">
        <v>12.36045208</v>
      </c>
      <c r="S5754">
        <f t="shared" si="179"/>
        <v>0.5150188366666667</v>
      </c>
      <c r="T5754" t="s">
        <v>19</v>
      </c>
    </row>
    <row r="5755" spans="1:20" x14ac:dyDescent="0.25">
      <c r="A5755">
        <v>5754</v>
      </c>
      <c r="B5755" t="s">
        <v>3853</v>
      </c>
      <c r="C5755" t="s">
        <v>426</v>
      </c>
      <c r="D5755" t="str">
        <f t="shared" si="178"/>
        <v>Saul George</v>
      </c>
      <c r="E5755" t="s">
        <v>22</v>
      </c>
      <c r="F5755" t="s">
        <v>106</v>
      </c>
      <c r="G5755" t="s">
        <v>17</v>
      </c>
      <c r="H5755" t="s">
        <v>18</v>
      </c>
      <c r="I5755" t="s">
        <v>107</v>
      </c>
      <c r="J5755" t="s">
        <v>19</v>
      </c>
      <c r="K5755" t="str">
        <f>INDEX(Table6[Column1],MATCH(L5755,Table6[Column2]))</f>
        <v>Young Adults</v>
      </c>
      <c r="L5755">
        <v>33.372508029999999</v>
      </c>
      <c r="M5755" t="str">
        <f>VLOOKUP(L5755,Table1[],2)</f>
        <v>30 - 39</v>
      </c>
      <c r="N5755" t="str">
        <f>INDEX(Table7[Column1],MATCH(O5755,Table7[Column2]))</f>
        <v>Learning Stage</v>
      </c>
      <c r="O5755">
        <v>2.530164531</v>
      </c>
      <c r="P5755" t="str">
        <f>VLOOKUP(O5755,Table13[],2)</f>
        <v>1 - 5</v>
      </c>
      <c r="Q5755" t="str">
        <f>INDEX(Table8[Column1],MATCH(R5755,Table8[Column2]))</f>
        <v>Scheduled</v>
      </c>
      <c r="R5755">
        <v>17.239972510000001</v>
      </c>
      <c r="S5755">
        <f t="shared" si="179"/>
        <v>0.71833218791666675</v>
      </c>
      <c r="T5755" t="s">
        <v>19</v>
      </c>
    </row>
    <row r="5756" spans="1:20" x14ac:dyDescent="0.25">
      <c r="A5756">
        <v>5755</v>
      </c>
      <c r="B5756" t="s">
        <v>230</v>
      </c>
      <c r="C5756" t="s">
        <v>149</v>
      </c>
      <c r="D5756" t="str">
        <f t="shared" si="178"/>
        <v>Jackson Charles</v>
      </c>
      <c r="E5756" t="s">
        <v>22</v>
      </c>
      <c r="F5756" t="s">
        <v>38</v>
      </c>
      <c r="G5756" t="s">
        <v>1060</v>
      </c>
      <c r="H5756" t="s">
        <v>1061</v>
      </c>
      <c r="I5756" t="s">
        <v>38</v>
      </c>
      <c r="J5756" t="s">
        <v>19</v>
      </c>
      <c r="K5756" t="str">
        <f>INDEX(Table6[Column1],MATCH(L5756,Table6[Column2]))</f>
        <v>Youth</v>
      </c>
      <c r="L5756">
        <v>21.761580089999999</v>
      </c>
      <c r="M5756" t="str">
        <f>VLOOKUP(L5756,Table1[],2)</f>
        <v>20 - 29</v>
      </c>
      <c r="N5756" t="str">
        <f>INDEX(Table7[Column1],MATCH(O5756,Table7[Column2]))</f>
        <v>Learning Stage</v>
      </c>
      <c r="O5756">
        <v>4.67225161</v>
      </c>
      <c r="P5756" t="str">
        <f>VLOOKUP(O5756,Table13[],2)</f>
        <v>1 - 5</v>
      </c>
      <c r="Q5756" t="str">
        <f>INDEX(Table8[Column1],MATCH(R5756,Table8[Column2]))</f>
        <v>Scheduled</v>
      </c>
      <c r="R5756">
        <v>0</v>
      </c>
      <c r="S5756">
        <f t="shared" si="179"/>
        <v>0</v>
      </c>
      <c r="T5756" t="s">
        <v>19</v>
      </c>
    </row>
    <row r="5757" spans="1:20" x14ac:dyDescent="0.25">
      <c r="A5757">
        <v>5756</v>
      </c>
      <c r="B5757" t="s">
        <v>4562</v>
      </c>
      <c r="C5757" t="s">
        <v>4563</v>
      </c>
      <c r="D5757" t="str">
        <f t="shared" si="178"/>
        <v>Howle Inez</v>
      </c>
      <c r="E5757" t="s">
        <v>15</v>
      </c>
      <c r="F5757" t="s">
        <v>87</v>
      </c>
      <c r="G5757" t="s">
        <v>820</v>
      </c>
      <c r="H5757" t="s">
        <v>821</v>
      </c>
      <c r="I5757" t="s">
        <v>87</v>
      </c>
      <c r="J5757" t="s">
        <v>19</v>
      </c>
      <c r="K5757" t="str">
        <f>INDEX(Table6[Column1],MATCH(L5757,Table6[Column2]))</f>
        <v>Adults</v>
      </c>
      <c r="L5757">
        <v>43.426787650000001</v>
      </c>
      <c r="M5757" t="str">
        <f>VLOOKUP(L5757,Table1[],2)</f>
        <v>40 - 49</v>
      </c>
      <c r="N5757" t="str">
        <f>INDEX(Table7[Column1],MATCH(O5757,Table7[Column2]))</f>
        <v>Learning Stage</v>
      </c>
      <c r="O5757">
        <v>5.9580714199999996</v>
      </c>
      <c r="P5757" t="str">
        <f>VLOOKUP(O5757,Table13[],2)</f>
        <v>1 - 5</v>
      </c>
      <c r="Q5757" t="str">
        <f>INDEX(Table8[Column1],MATCH(R5757,Table8[Column2]))</f>
        <v>Habitual</v>
      </c>
      <c r="R5757">
        <v>99.417186580000006</v>
      </c>
      <c r="S5757">
        <f t="shared" si="179"/>
        <v>4.1423827741666672</v>
      </c>
      <c r="T5757" t="s">
        <v>19</v>
      </c>
    </row>
    <row r="5758" spans="1:20" x14ac:dyDescent="0.25">
      <c r="A5758">
        <v>5757</v>
      </c>
      <c r="B5758" t="s">
        <v>4564</v>
      </c>
      <c r="C5758" t="s">
        <v>4565</v>
      </c>
      <c r="D5758" t="str">
        <f t="shared" si="178"/>
        <v>Dodds Lidia</v>
      </c>
      <c r="E5758" t="s">
        <v>15</v>
      </c>
      <c r="F5758" t="s">
        <v>27</v>
      </c>
      <c r="G5758" t="s">
        <v>17</v>
      </c>
      <c r="H5758" t="s">
        <v>18</v>
      </c>
      <c r="I5758" t="s">
        <v>27</v>
      </c>
      <c r="J5758" t="s">
        <v>19</v>
      </c>
      <c r="K5758" t="str">
        <f>INDEX(Table6[Column1],MATCH(L5758,Table6[Column2]))</f>
        <v>Adults</v>
      </c>
      <c r="L5758">
        <v>48.54194047</v>
      </c>
      <c r="M5758" t="str">
        <f>VLOOKUP(L5758,Table1[],2)</f>
        <v>40 - 49</v>
      </c>
      <c r="N5758" t="str">
        <f>INDEX(Table7[Column1],MATCH(O5758,Table7[Column2]))</f>
        <v>Learning Stage</v>
      </c>
      <c r="O5758">
        <v>3.3483954809999998</v>
      </c>
      <c r="P5758" t="str">
        <f>VLOOKUP(O5758,Table13[],2)</f>
        <v>1 - 5</v>
      </c>
      <c r="Q5758" t="str">
        <f>INDEX(Table8[Column1],MATCH(R5758,Table8[Column2]))</f>
        <v>Habitual</v>
      </c>
      <c r="R5758">
        <v>84.026633660000002</v>
      </c>
      <c r="S5758">
        <f t="shared" si="179"/>
        <v>3.5011097358333334</v>
      </c>
      <c r="T5758" t="s">
        <v>19</v>
      </c>
    </row>
    <row r="5759" spans="1:20" x14ac:dyDescent="0.25">
      <c r="A5759">
        <v>5758</v>
      </c>
      <c r="B5759" t="s">
        <v>1227</v>
      </c>
      <c r="C5759" t="s">
        <v>624</v>
      </c>
      <c r="D5759" t="str">
        <f t="shared" si="178"/>
        <v>Fitz Sharon</v>
      </c>
      <c r="E5759" t="s">
        <v>15</v>
      </c>
      <c r="F5759" t="s">
        <v>27</v>
      </c>
      <c r="G5759" t="s">
        <v>17</v>
      </c>
      <c r="H5759" t="s">
        <v>18</v>
      </c>
      <c r="I5759" t="s">
        <v>27</v>
      </c>
      <c r="J5759" t="s">
        <v>19</v>
      </c>
      <c r="K5759" t="str">
        <f>INDEX(Table6[Column1],MATCH(L5759,Table6[Column2]))</f>
        <v>Adults</v>
      </c>
      <c r="L5759">
        <v>49.628575179999999</v>
      </c>
      <c r="M5759" t="str">
        <f>VLOOKUP(L5759,Table1[],2)</f>
        <v>40 - 49</v>
      </c>
      <c r="N5759" t="str">
        <f>INDEX(Table7[Column1],MATCH(O5759,Table7[Column2]))</f>
        <v>Learning Stage</v>
      </c>
      <c r="O5759">
        <v>4.1648539299999996</v>
      </c>
      <c r="P5759" t="str">
        <f>VLOOKUP(O5759,Table13[],2)</f>
        <v>1 - 5</v>
      </c>
      <c r="Q5759" t="str">
        <f>INDEX(Table8[Column1],MATCH(R5759,Table8[Column2]))</f>
        <v>Habitual</v>
      </c>
      <c r="R5759">
        <v>111.7959099</v>
      </c>
      <c r="S5759">
        <f t="shared" si="179"/>
        <v>4.6581629124999999</v>
      </c>
      <c r="T5759" t="s">
        <v>19</v>
      </c>
    </row>
    <row r="5760" spans="1:20" x14ac:dyDescent="0.25">
      <c r="A5760">
        <v>5759</v>
      </c>
      <c r="B5760" t="s">
        <v>4566</v>
      </c>
      <c r="C5760" t="s">
        <v>2952</v>
      </c>
      <c r="D5760" t="str">
        <f t="shared" si="178"/>
        <v>Vo Cornelia</v>
      </c>
      <c r="E5760" t="s">
        <v>15</v>
      </c>
      <c r="F5760" t="s">
        <v>87</v>
      </c>
      <c r="G5760" t="s">
        <v>820</v>
      </c>
      <c r="H5760" t="s">
        <v>821</v>
      </c>
      <c r="I5760" t="s">
        <v>87</v>
      </c>
      <c r="J5760" t="s">
        <v>19</v>
      </c>
      <c r="K5760" t="str">
        <f>INDEX(Table6[Column1],MATCH(L5760,Table6[Column2]))</f>
        <v>Adults</v>
      </c>
      <c r="L5760">
        <v>42.20179675</v>
      </c>
      <c r="M5760" t="str">
        <f>VLOOKUP(L5760,Table1[],2)</f>
        <v>40 - 49</v>
      </c>
      <c r="N5760" t="str">
        <f>INDEX(Table7[Column1],MATCH(O5760,Table7[Column2]))</f>
        <v>Learning Stage</v>
      </c>
      <c r="O5760">
        <v>2.2872430850000001</v>
      </c>
      <c r="P5760" t="str">
        <f>VLOOKUP(O5760,Table13[],2)</f>
        <v>1 - 5</v>
      </c>
      <c r="Q5760" t="str">
        <f>INDEX(Table8[Column1],MATCH(R5760,Table8[Column2]))</f>
        <v>Habitual</v>
      </c>
      <c r="R5760">
        <v>93.021580159999999</v>
      </c>
      <c r="S5760">
        <f t="shared" si="179"/>
        <v>3.875899173333333</v>
      </c>
      <c r="T5760" t="s">
        <v>19</v>
      </c>
    </row>
    <row r="5761" spans="1:20" x14ac:dyDescent="0.25">
      <c r="A5761">
        <v>5760</v>
      </c>
      <c r="B5761" t="s">
        <v>4567</v>
      </c>
      <c r="C5761" t="s">
        <v>1549</v>
      </c>
      <c r="D5761" t="str">
        <f t="shared" si="178"/>
        <v>Ha Benjamin</v>
      </c>
      <c r="E5761" t="s">
        <v>22</v>
      </c>
      <c r="F5761" t="s">
        <v>33</v>
      </c>
      <c r="G5761" t="s">
        <v>820</v>
      </c>
      <c r="H5761" t="s">
        <v>821</v>
      </c>
      <c r="I5761" t="s">
        <v>33</v>
      </c>
      <c r="J5761" t="s">
        <v>19</v>
      </c>
      <c r="K5761" t="str">
        <f>INDEX(Table6[Column1],MATCH(L5761,Table6[Column2]))</f>
        <v>Young Adults</v>
      </c>
      <c r="L5761">
        <v>34.71122699</v>
      </c>
      <c r="M5761" t="str">
        <f>VLOOKUP(L5761,Table1[],2)</f>
        <v>30 - 39</v>
      </c>
      <c r="N5761" t="str">
        <f>INDEX(Table7[Column1],MATCH(O5761,Table7[Column2]))</f>
        <v>Fitting in Stage</v>
      </c>
      <c r="O5761">
        <v>6.7684865219999999</v>
      </c>
      <c r="P5761" t="str">
        <f>VLOOKUP(O5761,Table13[],2)</f>
        <v>6 - 10</v>
      </c>
      <c r="Q5761" t="str">
        <f>INDEX(Table8[Column1],MATCH(R5761,Table8[Column2]))</f>
        <v>Scheduled</v>
      </c>
      <c r="R5761">
        <v>0</v>
      </c>
      <c r="S5761">
        <f t="shared" si="179"/>
        <v>0</v>
      </c>
      <c r="T5761" t="s">
        <v>19</v>
      </c>
    </row>
    <row r="5762" spans="1:20" x14ac:dyDescent="0.25">
      <c r="A5762">
        <v>5761</v>
      </c>
      <c r="B5762" t="s">
        <v>4568</v>
      </c>
      <c r="C5762" t="s">
        <v>4455</v>
      </c>
      <c r="D5762" t="str">
        <f t="shared" si="178"/>
        <v>Mercuri Erika</v>
      </c>
      <c r="E5762" t="s">
        <v>15</v>
      </c>
      <c r="F5762" t="s">
        <v>155</v>
      </c>
      <c r="G5762" t="s">
        <v>820</v>
      </c>
      <c r="H5762" t="s">
        <v>821</v>
      </c>
      <c r="I5762" t="s">
        <v>24</v>
      </c>
      <c r="J5762" t="s">
        <v>19</v>
      </c>
      <c r="K5762" t="str">
        <f>INDEX(Table6[Column1],MATCH(L5762,Table6[Column2]))</f>
        <v>Elders</v>
      </c>
      <c r="L5762">
        <v>55.69296971</v>
      </c>
      <c r="M5762" t="str">
        <f>VLOOKUP(L5762,Table1[],2)</f>
        <v>50 - 59</v>
      </c>
      <c r="N5762" t="str">
        <f>INDEX(Table7[Column1],MATCH(O5762,Table7[Column2]))</f>
        <v>Learning Stage</v>
      </c>
      <c r="O5762">
        <v>4.3124885329999998</v>
      </c>
      <c r="P5762" t="str">
        <f>VLOOKUP(O5762,Table13[],2)</f>
        <v>1 - 5</v>
      </c>
      <c r="Q5762" t="str">
        <f>INDEX(Table8[Column1],MATCH(R5762,Table8[Column2]))</f>
        <v>Habitual</v>
      </c>
      <c r="R5762">
        <v>98.872109829999999</v>
      </c>
      <c r="S5762">
        <f t="shared" si="179"/>
        <v>4.1196712429166666</v>
      </c>
      <c r="T5762" t="s">
        <v>19</v>
      </c>
    </row>
    <row r="5763" spans="1:20" x14ac:dyDescent="0.25">
      <c r="A5763">
        <v>5762</v>
      </c>
      <c r="B5763" t="s">
        <v>911</v>
      </c>
      <c r="C5763" t="s">
        <v>188</v>
      </c>
      <c r="D5763" t="str">
        <f t="shared" ref="D5763:D5826" si="180">CONCATENATE(B5763, " ",C5763)</f>
        <v>Barr Wendy</v>
      </c>
      <c r="E5763" t="s">
        <v>15</v>
      </c>
      <c r="F5763" t="s">
        <v>152</v>
      </c>
      <c r="G5763" t="s">
        <v>2305</v>
      </c>
      <c r="H5763" t="s">
        <v>1826</v>
      </c>
      <c r="I5763" t="s">
        <v>30</v>
      </c>
      <c r="J5763" t="s">
        <v>19</v>
      </c>
      <c r="K5763" t="str">
        <f>INDEX(Table6[Column1],MATCH(L5763,Table6[Column2]))</f>
        <v>Young Adults</v>
      </c>
      <c r="L5763">
        <v>36.298552119999997</v>
      </c>
      <c r="M5763" t="str">
        <f>VLOOKUP(L5763,Table1[],2)</f>
        <v>30 - 39</v>
      </c>
      <c r="N5763" t="str">
        <f>INDEX(Table7[Column1],MATCH(O5763,Table7[Column2]))</f>
        <v>Learning Stage</v>
      </c>
      <c r="O5763">
        <v>1.8135839149999999</v>
      </c>
      <c r="P5763" t="str">
        <f>VLOOKUP(O5763,Table13[],2)</f>
        <v>1 - 5</v>
      </c>
      <c r="Q5763" t="str">
        <f>INDEX(Table8[Column1],MATCH(R5763,Table8[Column2]))</f>
        <v>Scheduled</v>
      </c>
      <c r="R5763">
        <v>20.191003510000002</v>
      </c>
      <c r="S5763">
        <f t="shared" ref="S5763:S5826" si="181">CONVERT(R5763,"hr","day")</f>
        <v>0.84129181291666677</v>
      </c>
      <c r="T5763" t="s">
        <v>19</v>
      </c>
    </row>
    <row r="5764" spans="1:20" x14ac:dyDescent="0.25">
      <c r="A5764">
        <v>5763</v>
      </c>
      <c r="B5764" t="s">
        <v>4569</v>
      </c>
      <c r="C5764" t="s">
        <v>1928</v>
      </c>
      <c r="D5764" t="str">
        <f t="shared" si="180"/>
        <v>Friel Darnell</v>
      </c>
      <c r="E5764" t="s">
        <v>22</v>
      </c>
      <c r="F5764" t="s">
        <v>2832</v>
      </c>
      <c r="G5764" t="s">
        <v>820</v>
      </c>
      <c r="H5764" t="s">
        <v>821</v>
      </c>
      <c r="I5764" t="s">
        <v>54</v>
      </c>
      <c r="J5764" t="s">
        <v>19</v>
      </c>
      <c r="K5764" t="str">
        <f>INDEX(Table6[Column1],MATCH(L5764,Table6[Column2]))</f>
        <v>Young Adults</v>
      </c>
      <c r="L5764">
        <v>34.223938189999998</v>
      </c>
      <c r="M5764" t="str">
        <f>VLOOKUP(L5764,Table1[],2)</f>
        <v>30 - 39</v>
      </c>
      <c r="N5764" t="str">
        <f>INDEX(Table7[Column1],MATCH(O5764,Table7[Column2]))</f>
        <v>Learning Stage</v>
      </c>
      <c r="O5764">
        <v>3.1470222369999998</v>
      </c>
      <c r="P5764" t="str">
        <f>VLOOKUP(O5764,Table13[],2)</f>
        <v>1 - 5</v>
      </c>
      <c r="Q5764" t="str">
        <f>INDEX(Table8[Column1],MATCH(R5764,Table8[Column2]))</f>
        <v>Scheduled</v>
      </c>
      <c r="R5764">
        <v>24.624545640000001</v>
      </c>
      <c r="S5764">
        <f t="shared" si="181"/>
        <v>1.026022735</v>
      </c>
      <c r="T5764" t="s">
        <v>19</v>
      </c>
    </row>
    <row r="5765" spans="1:20" x14ac:dyDescent="0.25">
      <c r="A5765">
        <v>5764</v>
      </c>
      <c r="B5765" t="s">
        <v>2786</v>
      </c>
      <c r="C5765" t="s">
        <v>863</v>
      </c>
      <c r="D5765" t="str">
        <f t="shared" si="180"/>
        <v>Goodwin Gerald</v>
      </c>
      <c r="E5765" t="s">
        <v>22</v>
      </c>
      <c r="F5765" t="s">
        <v>30</v>
      </c>
      <c r="G5765" t="s">
        <v>2305</v>
      </c>
      <c r="H5765" t="s">
        <v>1826</v>
      </c>
      <c r="I5765" t="s">
        <v>30</v>
      </c>
      <c r="J5765" t="s">
        <v>19</v>
      </c>
      <c r="K5765" t="str">
        <f>INDEX(Table6[Column1],MATCH(L5765,Table6[Column2]))</f>
        <v>Youth</v>
      </c>
      <c r="L5765">
        <v>24.983567189999999</v>
      </c>
      <c r="M5765" t="str">
        <f>VLOOKUP(L5765,Table1[],2)</f>
        <v>20 - 29</v>
      </c>
      <c r="N5765" t="str">
        <f>INDEX(Table7[Column1],MATCH(O5765,Table7[Column2]))</f>
        <v>Learning Stage</v>
      </c>
      <c r="O5765">
        <v>5.9461049209999999</v>
      </c>
      <c r="P5765" t="str">
        <f>VLOOKUP(O5765,Table13[],2)</f>
        <v>1 - 5</v>
      </c>
      <c r="Q5765" t="str">
        <f>INDEX(Table8[Column1],MATCH(R5765,Table8[Column2]))</f>
        <v>Scheduled</v>
      </c>
      <c r="R5765">
        <v>0</v>
      </c>
      <c r="S5765">
        <f t="shared" si="181"/>
        <v>0</v>
      </c>
      <c r="T5765" t="s">
        <v>19</v>
      </c>
    </row>
    <row r="5766" spans="1:20" x14ac:dyDescent="0.25">
      <c r="A5766">
        <v>5765</v>
      </c>
      <c r="B5766" t="s">
        <v>2987</v>
      </c>
      <c r="C5766" t="s">
        <v>883</v>
      </c>
      <c r="D5766" t="str">
        <f t="shared" si="180"/>
        <v>Applewhite Jason</v>
      </c>
      <c r="E5766" t="s">
        <v>22</v>
      </c>
      <c r="F5766" t="s">
        <v>38</v>
      </c>
      <c r="G5766" t="s">
        <v>1060</v>
      </c>
      <c r="H5766" t="s">
        <v>1061</v>
      </c>
      <c r="I5766" t="s">
        <v>38</v>
      </c>
      <c r="J5766" t="s">
        <v>19</v>
      </c>
      <c r="K5766" t="str">
        <f>INDEX(Table6[Column1],MATCH(L5766,Table6[Column2]))</f>
        <v>Young Adults</v>
      </c>
      <c r="L5766">
        <v>33.04483235</v>
      </c>
      <c r="M5766" t="str">
        <f>VLOOKUP(L5766,Table1[],2)</f>
        <v>30 - 39</v>
      </c>
      <c r="N5766" t="str">
        <f>INDEX(Table7[Column1],MATCH(O5766,Table7[Column2]))</f>
        <v>Fitting in Stage</v>
      </c>
      <c r="O5766">
        <v>7.150869857</v>
      </c>
      <c r="P5766" t="str">
        <f>VLOOKUP(O5766,Table13[],2)</f>
        <v>6 - 10</v>
      </c>
      <c r="Q5766" t="str">
        <f>INDEX(Table8[Column1],MATCH(R5766,Table8[Column2]))</f>
        <v>Scheduled</v>
      </c>
      <c r="R5766">
        <v>0</v>
      </c>
      <c r="S5766">
        <f t="shared" si="181"/>
        <v>0</v>
      </c>
      <c r="T5766" t="s">
        <v>19</v>
      </c>
    </row>
    <row r="5767" spans="1:20" x14ac:dyDescent="0.25">
      <c r="A5767">
        <v>5766</v>
      </c>
      <c r="B5767" t="s">
        <v>4570</v>
      </c>
      <c r="C5767" t="s">
        <v>2763</v>
      </c>
      <c r="D5767" t="str">
        <f t="shared" si="180"/>
        <v>Feaster Wanda</v>
      </c>
      <c r="E5767" t="s">
        <v>15</v>
      </c>
      <c r="F5767" t="s">
        <v>30</v>
      </c>
      <c r="G5767" t="s">
        <v>2305</v>
      </c>
      <c r="H5767" t="s">
        <v>1826</v>
      </c>
      <c r="I5767" t="s">
        <v>30</v>
      </c>
      <c r="J5767" t="s">
        <v>19</v>
      </c>
      <c r="K5767" t="str">
        <f>INDEX(Table6[Column1],MATCH(L5767,Table6[Column2]))</f>
        <v>Elders</v>
      </c>
      <c r="L5767">
        <v>51.767967679999998</v>
      </c>
      <c r="M5767" t="str">
        <f>VLOOKUP(L5767,Table1[],2)</f>
        <v>50 - 59</v>
      </c>
      <c r="N5767" t="str">
        <f>INDEX(Table7[Column1],MATCH(O5767,Table7[Column2]))</f>
        <v>Fitting in Stage</v>
      </c>
      <c r="O5767">
        <v>6.0085071159999996</v>
      </c>
      <c r="P5767" t="str">
        <f>VLOOKUP(O5767,Table13[],2)</f>
        <v>6 - 10</v>
      </c>
      <c r="Q5767" t="str">
        <f>INDEX(Table8[Column1],MATCH(R5767,Table8[Column2]))</f>
        <v>Excused</v>
      </c>
      <c r="R5767">
        <v>126.20708399999999</v>
      </c>
      <c r="S5767">
        <f t="shared" si="181"/>
        <v>5.2586285000000004</v>
      </c>
      <c r="T5767" t="s">
        <v>19</v>
      </c>
    </row>
    <row r="5768" spans="1:20" x14ac:dyDescent="0.25">
      <c r="A5768">
        <v>5767</v>
      </c>
      <c r="B5768" t="s">
        <v>2670</v>
      </c>
      <c r="C5768" t="s">
        <v>89</v>
      </c>
      <c r="D5768" t="str">
        <f t="shared" si="180"/>
        <v>Bruce Joseph</v>
      </c>
      <c r="E5768" t="s">
        <v>22</v>
      </c>
      <c r="F5768" t="s">
        <v>505</v>
      </c>
      <c r="G5768" t="s">
        <v>820</v>
      </c>
      <c r="H5768" t="s">
        <v>821</v>
      </c>
      <c r="I5768" t="s">
        <v>24</v>
      </c>
      <c r="J5768" t="s">
        <v>19</v>
      </c>
      <c r="K5768" t="str">
        <f>INDEX(Table6[Column1],MATCH(L5768,Table6[Column2]))</f>
        <v>Adults</v>
      </c>
      <c r="L5768">
        <v>45.998050890000002</v>
      </c>
      <c r="M5768" t="str">
        <f>VLOOKUP(L5768,Table1[],2)</f>
        <v>40 - 49</v>
      </c>
      <c r="N5768" t="str">
        <f>INDEX(Table7[Column1],MATCH(O5768,Table7[Column2]))</f>
        <v>Learning Stage</v>
      </c>
      <c r="O5768">
        <v>4.6576071990000001</v>
      </c>
      <c r="P5768" t="str">
        <f>VLOOKUP(O5768,Table13[],2)</f>
        <v>1 - 5</v>
      </c>
      <c r="Q5768" t="str">
        <f>INDEX(Table8[Column1],MATCH(R5768,Table8[Column2]))</f>
        <v>Habitual</v>
      </c>
      <c r="R5768">
        <v>81.365963429999994</v>
      </c>
      <c r="S5768">
        <f t="shared" si="181"/>
        <v>3.3902484762499996</v>
      </c>
      <c r="T5768" t="s">
        <v>19</v>
      </c>
    </row>
    <row r="5769" spans="1:20" x14ac:dyDescent="0.25">
      <c r="A5769">
        <v>5768</v>
      </c>
      <c r="B5769" t="s">
        <v>2742</v>
      </c>
      <c r="C5769" t="s">
        <v>4313</v>
      </c>
      <c r="D5769" t="str">
        <f t="shared" si="180"/>
        <v>Freeman Roberto</v>
      </c>
      <c r="E5769" t="s">
        <v>22</v>
      </c>
      <c r="F5769" t="s">
        <v>38</v>
      </c>
      <c r="G5769" t="s">
        <v>1060</v>
      </c>
      <c r="H5769" t="s">
        <v>1061</v>
      </c>
      <c r="I5769" t="s">
        <v>38</v>
      </c>
      <c r="J5769" t="s">
        <v>19</v>
      </c>
      <c r="K5769" t="str">
        <f>INDEX(Table6[Column1],MATCH(L5769,Table6[Column2]))</f>
        <v>Young Adults</v>
      </c>
      <c r="L5769">
        <v>36.403349069999997</v>
      </c>
      <c r="M5769" t="str">
        <f>VLOOKUP(L5769,Table1[],2)</f>
        <v>30 - 39</v>
      </c>
      <c r="N5769" t="str">
        <f>INDEX(Table7[Column1],MATCH(O5769,Table7[Column2]))</f>
        <v>Learning Stage</v>
      </c>
      <c r="O5769">
        <v>4.2796051669999997</v>
      </c>
      <c r="P5769" t="str">
        <f>VLOOKUP(O5769,Table13[],2)</f>
        <v>1 - 5</v>
      </c>
      <c r="Q5769" t="str">
        <f>INDEX(Table8[Column1],MATCH(R5769,Table8[Column2]))</f>
        <v>Scheduled</v>
      </c>
      <c r="R5769">
        <v>25.691725000000002</v>
      </c>
      <c r="S5769">
        <f t="shared" si="181"/>
        <v>1.0704885416666667</v>
      </c>
      <c r="T5769" t="s">
        <v>19</v>
      </c>
    </row>
    <row r="5770" spans="1:20" x14ac:dyDescent="0.25">
      <c r="A5770">
        <v>5769</v>
      </c>
      <c r="B5770" t="s">
        <v>4571</v>
      </c>
      <c r="C5770" t="s">
        <v>1627</v>
      </c>
      <c r="D5770" t="str">
        <f t="shared" si="180"/>
        <v>Keeble Gabriel</v>
      </c>
      <c r="E5770" t="s">
        <v>22</v>
      </c>
      <c r="F5770" t="s">
        <v>38</v>
      </c>
      <c r="G5770" t="s">
        <v>1060</v>
      </c>
      <c r="H5770" t="s">
        <v>1061</v>
      </c>
      <c r="I5770" t="s">
        <v>38</v>
      </c>
      <c r="J5770" t="s">
        <v>19</v>
      </c>
      <c r="K5770" t="str">
        <f>INDEX(Table6[Column1],MATCH(L5770,Table6[Column2]))</f>
        <v>Adults</v>
      </c>
      <c r="L5770">
        <v>41.544658269999999</v>
      </c>
      <c r="M5770" t="str">
        <f>VLOOKUP(L5770,Table1[],2)</f>
        <v>40 - 49</v>
      </c>
      <c r="N5770" t="str">
        <f>INDEX(Table7[Column1],MATCH(O5770,Table7[Column2]))</f>
        <v>Learning Stage</v>
      </c>
      <c r="O5770">
        <v>5.9828881799999998</v>
      </c>
      <c r="P5770" t="str">
        <f>VLOOKUP(O5770,Table13[],2)</f>
        <v>1 - 5</v>
      </c>
      <c r="Q5770" t="str">
        <f>INDEX(Table8[Column1],MATCH(R5770,Table8[Column2]))</f>
        <v>Scheduled</v>
      </c>
      <c r="R5770">
        <v>11.22466672</v>
      </c>
      <c r="S5770">
        <f t="shared" si="181"/>
        <v>0.46769444666666671</v>
      </c>
      <c r="T5770" t="s">
        <v>19</v>
      </c>
    </row>
    <row r="5771" spans="1:20" x14ac:dyDescent="0.25">
      <c r="A5771">
        <v>5770</v>
      </c>
      <c r="B5771" t="s">
        <v>758</v>
      </c>
      <c r="C5771" t="s">
        <v>1074</v>
      </c>
      <c r="D5771" t="str">
        <f t="shared" si="180"/>
        <v>Oneal Paula</v>
      </c>
      <c r="E5771" t="s">
        <v>15</v>
      </c>
      <c r="F5771" t="s">
        <v>30</v>
      </c>
      <c r="G5771" t="s">
        <v>2305</v>
      </c>
      <c r="H5771" t="s">
        <v>1826</v>
      </c>
      <c r="I5771" t="s">
        <v>30</v>
      </c>
      <c r="J5771" t="s">
        <v>19</v>
      </c>
      <c r="K5771" t="str">
        <f>INDEX(Table6[Column1],MATCH(L5771,Table6[Column2]))</f>
        <v>Young Adults</v>
      </c>
      <c r="L5771">
        <v>35.0843226</v>
      </c>
      <c r="M5771" t="str">
        <f>VLOOKUP(L5771,Table1[],2)</f>
        <v>30 - 39</v>
      </c>
      <c r="N5771" t="str">
        <f>INDEX(Table7[Column1],MATCH(O5771,Table7[Column2]))</f>
        <v>Learning Stage</v>
      </c>
      <c r="O5771">
        <v>3.1365691529999999</v>
      </c>
      <c r="P5771" t="str">
        <f>VLOOKUP(O5771,Table13[],2)</f>
        <v>1 - 5</v>
      </c>
      <c r="Q5771" t="str">
        <f>INDEX(Table8[Column1],MATCH(R5771,Table8[Column2]))</f>
        <v>Habitual</v>
      </c>
      <c r="R5771">
        <v>82.748591439999998</v>
      </c>
      <c r="S5771">
        <f t="shared" si="181"/>
        <v>3.4478579766666666</v>
      </c>
      <c r="T5771" t="s">
        <v>19</v>
      </c>
    </row>
    <row r="5772" spans="1:20" x14ac:dyDescent="0.25">
      <c r="A5772">
        <v>5771</v>
      </c>
      <c r="B5772" t="s">
        <v>4572</v>
      </c>
      <c r="C5772" t="s">
        <v>802</v>
      </c>
      <c r="D5772" t="str">
        <f t="shared" si="180"/>
        <v>Harp Donna</v>
      </c>
      <c r="E5772" t="s">
        <v>15</v>
      </c>
      <c r="F5772" t="s">
        <v>38</v>
      </c>
      <c r="G5772" t="s">
        <v>1060</v>
      </c>
      <c r="H5772" t="s">
        <v>1061</v>
      </c>
      <c r="I5772" t="s">
        <v>38</v>
      </c>
      <c r="J5772" t="s">
        <v>19</v>
      </c>
      <c r="K5772" t="str">
        <f>INDEX(Table6[Column1],MATCH(L5772,Table6[Column2]))</f>
        <v>Young Adults</v>
      </c>
      <c r="L5772">
        <v>39.917397770000001</v>
      </c>
      <c r="M5772" t="str">
        <f>VLOOKUP(L5772,Table1[],2)</f>
        <v>30 - 39</v>
      </c>
      <c r="N5772" t="str">
        <f>INDEX(Table7[Column1],MATCH(O5772,Table7[Column2]))</f>
        <v>Learning Stage</v>
      </c>
      <c r="O5772">
        <v>5.7361390869999997</v>
      </c>
      <c r="P5772" t="str">
        <f>VLOOKUP(O5772,Table13[],2)</f>
        <v>1 - 5</v>
      </c>
      <c r="Q5772" t="str">
        <f>INDEX(Table8[Column1],MATCH(R5772,Table8[Column2]))</f>
        <v>Maintained</v>
      </c>
      <c r="R5772">
        <v>79.916958809999997</v>
      </c>
      <c r="S5772">
        <f t="shared" si="181"/>
        <v>3.32987328375</v>
      </c>
      <c r="T5772" t="s">
        <v>19</v>
      </c>
    </row>
    <row r="5773" spans="1:20" x14ac:dyDescent="0.25">
      <c r="A5773">
        <v>5772</v>
      </c>
      <c r="B5773" t="s">
        <v>4573</v>
      </c>
      <c r="C5773" t="s">
        <v>335</v>
      </c>
      <c r="D5773" t="str">
        <f t="shared" si="180"/>
        <v>Lobo Doris</v>
      </c>
      <c r="E5773" t="s">
        <v>15</v>
      </c>
      <c r="F5773" t="s">
        <v>33</v>
      </c>
      <c r="G5773" t="s">
        <v>820</v>
      </c>
      <c r="H5773" t="s">
        <v>821</v>
      </c>
      <c r="I5773" t="s">
        <v>33</v>
      </c>
      <c r="J5773" t="s">
        <v>19</v>
      </c>
      <c r="K5773" t="str">
        <f>INDEX(Table6[Column1],MATCH(L5773,Table6[Column2]))</f>
        <v>Adults</v>
      </c>
      <c r="L5773">
        <v>47.380904940000001</v>
      </c>
      <c r="M5773" t="str">
        <f>VLOOKUP(L5773,Table1[],2)</f>
        <v>40 - 49</v>
      </c>
      <c r="N5773" t="str">
        <f>INDEX(Table7[Column1],MATCH(O5773,Table7[Column2]))</f>
        <v>Learning Stage</v>
      </c>
      <c r="O5773">
        <v>4.2205842489999998</v>
      </c>
      <c r="P5773" t="str">
        <f>VLOOKUP(O5773,Table13[],2)</f>
        <v>1 - 5</v>
      </c>
      <c r="Q5773" t="str">
        <f>INDEX(Table8[Column1],MATCH(R5773,Table8[Column2]))</f>
        <v>Habitual</v>
      </c>
      <c r="R5773">
        <v>92.291203530000004</v>
      </c>
      <c r="S5773">
        <f t="shared" si="181"/>
        <v>3.8454668137500003</v>
      </c>
      <c r="T5773" t="s">
        <v>19</v>
      </c>
    </row>
    <row r="5774" spans="1:20" x14ac:dyDescent="0.25">
      <c r="A5774">
        <v>5773</v>
      </c>
      <c r="B5774" t="s">
        <v>4574</v>
      </c>
      <c r="C5774" t="s">
        <v>1948</v>
      </c>
      <c r="D5774" t="str">
        <f t="shared" si="180"/>
        <v>Farr Debbie</v>
      </c>
      <c r="E5774" t="s">
        <v>15</v>
      </c>
      <c r="F5774" t="s">
        <v>38</v>
      </c>
      <c r="G5774" t="s">
        <v>1060</v>
      </c>
      <c r="H5774" t="s">
        <v>1061</v>
      </c>
      <c r="I5774" t="s">
        <v>38</v>
      </c>
      <c r="J5774" t="s">
        <v>19</v>
      </c>
      <c r="K5774" t="str">
        <f>INDEX(Table6[Column1],MATCH(L5774,Table6[Column2]))</f>
        <v>Young Adults</v>
      </c>
      <c r="L5774">
        <v>37.241084909999998</v>
      </c>
      <c r="M5774" t="str">
        <f>VLOOKUP(L5774,Table1[],2)</f>
        <v>30 - 39</v>
      </c>
      <c r="N5774" t="str">
        <f>INDEX(Table7[Column1],MATCH(O5774,Table7[Column2]))</f>
        <v>Learning Stage</v>
      </c>
      <c r="O5774">
        <v>4.6984226800000002</v>
      </c>
      <c r="P5774" t="str">
        <f>VLOOKUP(O5774,Table13[],2)</f>
        <v>1 - 5</v>
      </c>
      <c r="Q5774" t="str">
        <f>INDEX(Table8[Column1],MATCH(R5774,Table8[Column2]))</f>
        <v>Scheduled</v>
      </c>
      <c r="R5774">
        <v>35.401990230000003</v>
      </c>
      <c r="S5774">
        <f t="shared" si="181"/>
        <v>1.47508292625</v>
      </c>
      <c r="T5774" t="s">
        <v>19</v>
      </c>
    </row>
    <row r="5775" spans="1:20" x14ac:dyDescent="0.25">
      <c r="A5775">
        <v>5774</v>
      </c>
      <c r="B5775" t="s">
        <v>444</v>
      </c>
      <c r="C5775" t="s">
        <v>401</v>
      </c>
      <c r="D5775" t="str">
        <f t="shared" si="180"/>
        <v>Moore Michael</v>
      </c>
      <c r="E5775" t="s">
        <v>22</v>
      </c>
      <c r="F5775" t="s">
        <v>38</v>
      </c>
      <c r="G5775" t="s">
        <v>1060</v>
      </c>
      <c r="H5775" t="s">
        <v>1061</v>
      </c>
      <c r="I5775" t="s">
        <v>38</v>
      </c>
      <c r="J5775" t="s">
        <v>19</v>
      </c>
      <c r="K5775" t="str">
        <f>INDEX(Table6[Column1],MATCH(L5775,Table6[Column2]))</f>
        <v>Adults</v>
      </c>
      <c r="L5775">
        <v>47.858714829999997</v>
      </c>
      <c r="M5775" t="str">
        <f>VLOOKUP(L5775,Table1[],2)</f>
        <v>40 - 49</v>
      </c>
      <c r="N5775" t="str">
        <f>INDEX(Table7[Column1],MATCH(O5775,Table7[Column2]))</f>
        <v>Learning Stage</v>
      </c>
      <c r="O5775">
        <v>3.705901726</v>
      </c>
      <c r="P5775" t="str">
        <f>VLOOKUP(O5775,Table13[],2)</f>
        <v>1 - 5</v>
      </c>
      <c r="Q5775" t="str">
        <f>INDEX(Table8[Column1],MATCH(R5775,Table8[Column2]))</f>
        <v>Scheduled</v>
      </c>
      <c r="R5775">
        <v>19.088322510000001</v>
      </c>
      <c r="S5775">
        <f t="shared" si="181"/>
        <v>0.79534677125000008</v>
      </c>
      <c r="T5775" t="s">
        <v>19</v>
      </c>
    </row>
    <row r="5776" spans="1:20" x14ac:dyDescent="0.25">
      <c r="A5776">
        <v>5775</v>
      </c>
      <c r="B5776" t="s">
        <v>421</v>
      </c>
      <c r="C5776" t="s">
        <v>183</v>
      </c>
      <c r="D5776" t="str">
        <f t="shared" si="180"/>
        <v>Mitchell Donald</v>
      </c>
      <c r="E5776" t="s">
        <v>22</v>
      </c>
      <c r="F5776" t="s">
        <v>549</v>
      </c>
      <c r="G5776" t="s">
        <v>17</v>
      </c>
      <c r="H5776" t="s">
        <v>18</v>
      </c>
      <c r="I5776" t="s">
        <v>107</v>
      </c>
      <c r="J5776" t="s">
        <v>19</v>
      </c>
      <c r="K5776" t="str">
        <f>INDEX(Table6[Column1],MATCH(L5776,Table6[Column2]))</f>
        <v>Adults</v>
      </c>
      <c r="L5776">
        <v>44.624122630000002</v>
      </c>
      <c r="M5776" t="str">
        <f>VLOOKUP(L5776,Table1[],2)</f>
        <v>40 - 49</v>
      </c>
      <c r="N5776" t="str">
        <f>INDEX(Table7[Column1],MATCH(O5776,Table7[Column2]))</f>
        <v>Learning Stage</v>
      </c>
      <c r="O5776">
        <v>0.92674357600000001</v>
      </c>
      <c r="P5776" t="e">
        <f>VLOOKUP(O5776,Table13[],2)</f>
        <v>#N/A</v>
      </c>
      <c r="Q5776" t="str">
        <f>INDEX(Table8[Column1],MATCH(R5776,Table8[Column2]))</f>
        <v>Maintained</v>
      </c>
      <c r="R5776">
        <v>70.315366589999996</v>
      </c>
      <c r="S5776">
        <f t="shared" si="181"/>
        <v>2.9298069412499999</v>
      </c>
      <c r="T5776" t="s">
        <v>19</v>
      </c>
    </row>
    <row r="5777" spans="1:20" x14ac:dyDescent="0.25">
      <c r="A5777">
        <v>5776</v>
      </c>
      <c r="B5777" t="s">
        <v>2036</v>
      </c>
      <c r="C5777" t="s">
        <v>4575</v>
      </c>
      <c r="D5777" t="str">
        <f t="shared" si="180"/>
        <v>Simpson Haywood</v>
      </c>
      <c r="E5777" t="s">
        <v>22</v>
      </c>
      <c r="F5777" t="s">
        <v>1626</v>
      </c>
      <c r="G5777" t="s">
        <v>820</v>
      </c>
      <c r="H5777" t="s">
        <v>821</v>
      </c>
      <c r="I5777" t="s">
        <v>87</v>
      </c>
      <c r="J5777" t="s">
        <v>19</v>
      </c>
      <c r="K5777" t="str">
        <f>INDEX(Table6[Column1],MATCH(L5777,Table6[Column2]))</f>
        <v>Adults</v>
      </c>
      <c r="L5777">
        <v>44.560382539999999</v>
      </c>
      <c r="M5777" t="str">
        <f>VLOOKUP(L5777,Table1[],2)</f>
        <v>40 - 49</v>
      </c>
      <c r="N5777" t="str">
        <f>INDEX(Table7[Column1],MATCH(O5777,Table7[Column2]))</f>
        <v>Learning Stage</v>
      </c>
      <c r="O5777">
        <v>3.3808197390000001</v>
      </c>
      <c r="P5777" t="str">
        <f>VLOOKUP(O5777,Table13[],2)</f>
        <v>1 - 5</v>
      </c>
      <c r="Q5777" t="str">
        <f>INDEX(Table8[Column1],MATCH(R5777,Table8[Column2]))</f>
        <v>Maintained</v>
      </c>
      <c r="R5777">
        <v>63.310789970000002</v>
      </c>
      <c r="S5777">
        <f t="shared" si="181"/>
        <v>2.6379495820833334</v>
      </c>
      <c r="T5777" t="s">
        <v>19</v>
      </c>
    </row>
    <row r="5778" spans="1:20" x14ac:dyDescent="0.25">
      <c r="A5778">
        <v>5777</v>
      </c>
      <c r="B5778" t="s">
        <v>4576</v>
      </c>
      <c r="C5778" t="s">
        <v>50</v>
      </c>
      <c r="D5778" t="str">
        <f t="shared" si="180"/>
        <v>Stumpf Robert</v>
      </c>
      <c r="E5778" t="s">
        <v>22</v>
      </c>
      <c r="F5778" t="s">
        <v>87</v>
      </c>
      <c r="G5778" t="s">
        <v>820</v>
      </c>
      <c r="H5778" t="s">
        <v>821</v>
      </c>
      <c r="I5778" t="s">
        <v>87</v>
      </c>
      <c r="J5778" t="s">
        <v>19</v>
      </c>
      <c r="K5778" t="str">
        <f>INDEX(Table6[Column1],MATCH(L5778,Table6[Column2]))</f>
        <v>Youth</v>
      </c>
      <c r="L5778">
        <v>29.3852948</v>
      </c>
      <c r="M5778" t="str">
        <f>VLOOKUP(L5778,Table1[],2)</f>
        <v>20 - 29</v>
      </c>
      <c r="N5778" t="str">
        <f>INDEX(Table7[Column1],MATCH(O5778,Table7[Column2]))</f>
        <v>Fitting in Stage</v>
      </c>
      <c r="O5778">
        <v>6.5657028239999997</v>
      </c>
      <c r="P5778" t="str">
        <f>VLOOKUP(O5778,Table13[],2)</f>
        <v>6 - 10</v>
      </c>
      <c r="Q5778" t="str">
        <f>INDEX(Table8[Column1],MATCH(R5778,Table8[Column2]))</f>
        <v>Scheduled</v>
      </c>
      <c r="R5778">
        <v>0</v>
      </c>
      <c r="S5778">
        <f t="shared" si="181"/>
        <v>0</v>
      </c>
      <c r="T5778" t="s">
        <v>19</v>
      </c>
    </row>
    <row r="5779" spans="1:20" x14ac:dyDescent="0.25">
      <c r="A5779">
        <v>5778</v>
      </c>
      <c r="B5779" t="s">
        <v>1039</v>
      </c>
      <c r="C5779" t="s">
        <v>2487</v>
      </c>
      <c r="D5779" t="str">
        <f t="shared" si="180"/>
        <v>Roberts Phil</v>
      </c>
      <c r="E5779" t="s">
        <v>22</v>
      </c>
      <c r="F5779" t="s">
        <v>38</v>
      </c>
      <c r="G5779" t="s">
        <v>1060</v>
      </c>
      <c r="H5779" t="s">
        <v>1061</v>
      </c>
      <c r="I5779" t="s">
        <v>38</v>
      </c>
      <c r="J5779" t="s">
        <v>19</v>
      </c>
      <c r="K5779" t="str">
        <f>INDEX(Table6[Column1],MATCH(L5779,Table6[Column2]))</f>
        <v>Elders</v>
      </c>
      <c r="L5779">
        <v>59.717334559999998</v>
      </c>
      <c r="M5779" t="str">
        <f>VLOOKUP(L5779,Table1[],2)</f>
        <v>50 - 59</v>
      </c>
      <c r="N5779" t="str">
        <f>INDEX(Table7[Column1],MATCH(O5779,Table7[Column2]))</f>
        <v>Fitting in Stage</v>
      </c>
      <c r="O5779">
        <v>6.1255275500000002</v>
      </c>
      <c r="P5779" t="str">
        <f>VLOOKUP(O5779,Table13[],2)</f>
        <v>6 - 10</v>
      </c>
      <c r="Q5779" t="str">
        <f>INDEX(Table8[Column1],MATCH(R5779,Table8[Column2]))</f>
        <v>Habitual</v>
      </c>
      <c r="R5779">
        <v>86.753787489999993</v>
      </c>
      <c r="S5779">
        <f t="shared" si="181"/>
        <v>3.6147411454166662</v>
      </c>
      <c r="T5779" t="s">
        <v>19</v>
      </c>
    </row>
    <row r="5780" spans="1:20" x14ac:dyDescent="0.25">
      <c r="A5780">
        <v>5779</v>
      </c>
      <c r="B5780" t="s">
        <v>270</v>
      </c>
      <c r="C5780" t="s">
        <v>1482</v>
      </c>
      <c r="D5780" t="str">
        <f t="shared" si="180"/>
        <v>Keith Stanley</v>
      </c>
      <c r="E5780" t="s">
        <v>22</v>
      </c>
      <c r="F5780" t="s">
        <v>2434</v>
      </c>
      <c r="G5780" t="s">
        <v>17</v>
      </c>
      <c r="H5780" t="s">
        <v>18</v>
      </c>
      <c r="I5780" t="s">
        <v>107</v>
      </c>
      <c r="J5780" t="s">
        <v>19</v>
      </c>
      <c r="K5780" t="str">
        <f>INDEX(Table6[Column1],MATCH(L5780,Table6[Column2]))</f>
        <v>Adults</v>
      </c>
      <c r="L5780">
        <v>40.864039200000001</v>
      </c>
      <c r="M5780" t="str">
        <f>VLOOKUP(L5780,Table1[],2)</f>
        <v>40 - 49</v>
      </c>
      <c r="N5780" t="str">
        <f>INDEX(Table7[Column1],MATCH(O5780,Table7[Column2]))</f>
        <v>Fitting in Stage</v>
      </c>
      <c r="O5780">
        <v>7.2543566159999999</v>
      </c>
      <c r="P5780" t="str">
        <f>VLOOKUP(O5780,Table13[],2)</f>
        <v>6 - 10</v>
      </c>
      <c r="Q5780" t="str">
        <f>INDEX(Table8[Column1],MATCH(R5780,Table8[Column2]))</f>
        <v>Scheduled</v>
      </c>
      <c r="R5780">
        <v>16.688032840000002</v>
      </c>
      <c r="S5780">
        <f t="shared" si="181"/>
        <v>0.69533470166666678</v>
      </c>
      <c r="T5780" t="s">
        <v>19</v>
      </c>
    </row>
    <row r="5781" spans="1:20" x14ac:dyDescent="0.25">
      <c r="A5781">
        <v>5780</v>
      </c>
      <c r="B5781" t="s">
        <v>4577</v>
      </c>
      <c r="C5781" t="s">
        <v>4578</v>
      </c>
      <c r="D5781" t="str">
        <f t="shared" si="180"/>
        <v>Courville Garfield</v>
      </c>
      <c r="E5781" t="s">
        <v>22</v>
      </c>
      <c r="F5781" t="s">
        <v>33</v>
      </c>
      <c r="G5781" t="s">
        <v>820</v>
      </c>
      <c r="H5781" t="s">
        <v>821</v>
      </c>
      <c r="I5781" t="s">
        <v>33</v>
      </c>
      <c r="J5781" t="s">
        <v>19</v>
      </c>
      <c r="K5781" t="str">
        <f>INDEX(Table6[Column1],MATCH(L5781,Table6[Column2]))</f>
        <v>Adults</v>
      </c>
      <c r="L5781">
        <v>40.766993960000001</v>
      </c>
      <c r="M5781" t="str">
        <f>VLOOKUP(L5781,Table1[],2)</f>
        <v>40 - 49</v>
      </c>
      <c r="N5781" t="str">
        <f>INDEX(Table7[Column1],MATCH(O5781,Table7[Column2]))</f>
        <v>Learning Stage</v>
      </c>
      <c r="O5781">
        <v>5.2979143830000002</v>
      </c>
      <c r="P5781" t="str">
        <f>VLOOKUP(O5781,Table13[],2)</f>
        <v>1 - 5</v>
      </c>
      <c r="Q5781" t="str">
        <f>INDEX(Table8[Column1],MATCH(R5781,Table8[Column2]))</f>
        <v>Habitual</v>
      </c>
      <c r="R5781">
        <v>103.7307302</v>
      </c>
      <c r="S5781">
        <f t="shared" si="181"/>
        <v>4.3221137583333329</v>
      </c>
      <c r="T5781" t="s">
        <v>19</v>
      </c>
    </row>
    <row r="5782" spans="1:20" x14ac:dyDescent="0.25">
      <c r="A5782">
        <v>5781</v>
      </c>
      <c r="B5782" t="s">
        <v>4383</v>
      </c>
      <c r="C5782" t="s">
        <v>2631</v>
      </c>
      <c r="D5782" t="str">
        <f t="shared" si="180"/>
        <v>Burke Adrian</v>
      </c>
      <c r="E5782" t="s">
        <v>22</v>
      </c>
      <c r="F5782" t="s">
        <v>38</v>
      </c>
      <c r="G5782" t="s">
        <v>1060</v>
      </c>
      <c r="H5782" t="s">
        <v>1061</v>
      </c>
      <c r="I5782" t="s">
        <v>38</v>
      </c>
      <c r="J5782" t="s">
        <v>19</v>
      </c>
      <c r="K5782" t="str">
        <f>INDEX(Table6[Column1],MATCH(L5782,Table6[Column2]))</f>
        <v>Elders</v>
      </c>
      <c r="L5782">
        <v>59.514019390000001</v>
      </c>
      <c r="M5782" t="str">
        <f>VLOOKUP(L5782,Table1[],2)</f>
        <v>50 - 59</v>
      </c>
      <c r="N5782" t="str">
        <f>INDEX(Table7[Column1],MATCH(O5782,Table7[Column2]))</f>
        <v>Learning Stage</v>
      </c>
      <c r="O5782">
        <v>4.2483980670000001</v>
      </c>
      <c r="P5782" t="str">
        <f>VLOOKUP(O5782,Table13[],2)</f>
        <v>1 - 5</v>
      </c>
      <c r="Q5782" t="str">
        <f>INDEX(Table8[Column1],MATCH(R5782,Table8[Column2]))</f>
        <v>Habitual</v>
      </c>
      <c r="R5782">
        <v>83.048324559999998</v>
      </c>
      <c r="S5782">
        <f t="shared" si="181"/>
        <v>3.4603468566666669</v>
      </c>
      <c r="T5782" t="s">
        <v>19</v>
      </c>
    </row>
    <row r="5783" spans="1:20" x14ac:dyDescent="0.25">
      <c r="A5783">
        <v>5782</v>
      </c>
      <c r="B5783" t="s">
        <v>1117</v>
      </c>
      <c r="C5783" t="s">
        <v>3208</v>
      </c>
      <c r="D5783" t="str">
        <f t="shared" si="180"/>
        <v>Arroyo Maureen</v>
      </c>
      <c r="E5783" t="s">
        <v>15</v>
      </c>
      <c r="F5783" t="s">
        <v>192</v>
      </c>
      <c r="G5783" t="s">
        <v>820</v>
      </c>
      <c r="H5783" t="s">
        <v>821</v>
      </c>
      <c r="I5783" t="s">
        <v>192</v>
      </c>
      <c r="J5783" t="s">
        <v>19</v>
      </c>
      <c r="K5783" t="str">
        <f>INDEX(Table6[Column1],MATCH(L5783,Table6[Column2]))</f>
        <v>Elders</v>
      </c>
      <c r="L5783">
        <v>57.649896949999999</v>
      </c>
      <c r="M5783" t="str">
        <f>VLOOKUP(L5783,Table1[],2)</f>
        <v>50 - 59</v>
      </c>
      <c r="N5783" t="str">
        <f>INDEX(Table7[Column1],MATCH(O5783,Table7[Column2]))</f>
        <v>Learning Stage</v>
      </c>
      <c r="O5783">
        <v>4.2812867040000002</v>
      </c>
      <c r="P5783" t="str">
        <f>VLOOKUP(O5783,Table13[],2)</f>
        <v>1 - 5</v>
      </c>
      <c r="Q5783" t="str">
        <f>INDEX(Table8[Column1],MATCH(R5783,Table8[Column2]))</f>
        <v>Excused</v>
      </c>
      <c r="R5783">
        <v>152.88288399999999</v>
      </c>
      <c r="S5783">
        <f t="shared" si="181"/>
        <v>6.3701201666666663</v>
      </c>
      <c r="T5783" t="s">
        <v>19</v>
      </c>
    </row>
    <row r="5784" spans="1:20" x14ac:dyDescent="0.25">
      <c r="A5784">
        <v>5783</v>
      </c>
      <c r="B5784" t="s">
        <v>3162</v>
      </c>
      <c r="C5784" t="s">
        <v>940</v>
      </c>
      <c r="D5784" t="str">
        <f t="shared" si="180"/>
        <v>Means Leon</v>
      </c>
      <c r="E5784" t="s">
        <v>22</v>
      </c>
      <c r="F5784" t="s">
        <v>33</v>
      </c>
      <c r="G5784" t="s">
        <v>820</v>
      </c>
      <c r="H5784" t="s">
        <v>821</v>
      </c>
      <c r="I5784" t="s">
        <v>33</v>
      </c>
      <c r="J5784" t="s">
        <v>19</v>
      </c>
      <c r="K5784" t="str">
        <f>INDEX(Table6[Column1],MATCH(L5784,Table6[Column2]))</f>
        <v>Adults</v>
      </c>
      <c r="L5784">
        <v>43.807981300000002</v>
      </c>
      <c r="M5784" t="str">
        <f>VLOOKUP(L5784,Table1[],2)</f>
        <v>40 - 49</v>
      </c>
      <c r="N5784" t="str">
        <f>INDEX(Table7[Column1],MATCH(O5784,Table7[Column2]))</f>
        <v>Fitting in Stage</v>
      </c>
      <c r="O5784">
        <v>6.6356152509999999</v>
      </c>
      <c r="P5784" t="str">
        <f>VLOOKUP(O5784,Table13[],2)</f>
        <v>6 - 10</v>
      </c>
      <c r="Q5784" t="str">
        <f>INDEX(Table8[Column1],MATCH(R5784,Table8[Column2]))</f>
        <v>Scheduled</v>
      </c>
      <c r="R5784">
        <v>38.178895969999999</v>
      </c>
      <c r="S5784">
        <f t="shared" si="181"/>
        <v>1.5907873320833332</v>
      </c>
      <c r="T5784" t="s">
        <v>19</v>
      </c>
    </row>
    <row r="5785" spans="1:20" x14ac:dyDescent="0.25">
      <c r="A5785">
        <v>5784</v>
      </c>
      <c r="B5785" t="s">
        <v>2068</v>
      </c>
      <c r="C5785" t="s">
        <v>504</v>
      </c>
      <c r="D5785" t="str">
        <f t="shared" si="180"/>
        <v>Helms Ann</v>
      </c>
      <c r="E5785" t="s">
        <v>15</v>
      </c>
      <c r="F5785" t="s">
        <v>38</v>
      </c>
      <c r="G5785" t="s">
        <v>1060</v>
      </c>
      <c r="H5785" t="s">
        <v>1061</v>
      </c>
      <c r="I5785" t="s">
        <v>38</v>
      </c>
      <c r="J5785" t="s">
        <v>19</v>
      </c>
      <c r="K5785" t="str">
        <f>INDEX(Table6[Column1],MATCH(L5785,Table6[Column2]))</f>
        <v>Young Adults</v>
      </c>
      <c r="L5785">
        <v>33.705280199999997</v>
      </c>
      <c r="M5785" t="str">
        <f>VLOOKUP(L5785,Table1[],2)</f>
        <v>30 - 39</v>
      </c>
      <c r="N5785" t="str">
        <f>INDEX(Table7[Column1],MATCH(O5785,Table7[Column2]))</f>
        <v>Learning Stage</v>
      </c>
      <c r="O5785">
        <v>5.5344119980000004</v>
      </c>
      <c r="P5785" t="str">
        <f>VLOOKUP(O5785,Table13[],2)</f>
        <v>1 - 5</v>
      </c>
      <c r="Q5785" t="str">
        <f>INDEX(Table8[Column1],MATCH(R5785,Table8[Column2]))</f>
        <v>Scheduled</v>
      </c>
      <c r="R5785">
        <v>38.257539360000003</v>
      </c>
      <c r="S5785">
        <f t="shared" si="181"/>
        <v>1.59406414</v>
      </c>
      <c r="T5785" t="s">
        <v>19</v>
      </c>
    </row>
    <row r="5786" spans="1:20" x14ac:dyDescent="0.25">
      <c r="A5786">
        <v>5785</v>
      </c>
      <c r="B5786" t="s">
        <v>4579</v>
      </c>
      <c r="C5786" t="s">
        <v>464</v>
      </c>
      <c r="D5786" t="str">
        <f t="shared" si="180"/>
        <v>Eisenberg Steven</v>
      </c>
      <c r="E5786" t="s">
        <v>22</v>
      </c>
      <c r="F5786" t="s">
        <v>452</v>
      </c>
      <c r="G5786" t="s">
        <v>820</v>
      </c>
      <c r="H5786" t="s">
        <v>821</v>
      </c>
      <c r="I5786" t="s">
        <v>407</v>
      </c>
      <c r="J5786" t="s">
        <v>19</v>
      </c>
      <c r="K5786" t="str">
        <f>INDEX(Table6[Column1],MATCH(L5786,Table6[Column2]))</f>
        <v>Young Adults</v>
      </c>
      <c r="L5786">
        <v>32.80556756</v>
      </c>
      <c r="M5786" t="str">
        <f>VLOOKUP(L5786,Table1[],2)</f>
        <v>30 - 39</v>
      </c>
      <c r="N5786" t="str">
        <f>INDEX(Table7[Column1],MATCH(O5786,Table7[Column2]))</f>
        <v>Learning Stage</v>
      </c>
      <c r="O5786">
        <v>4.0338830200000002</v>
      </c>
      <c r="P5786" t="str">
        <f>VLOOKUP(O5786,Table13[],2)</f>
        <v>1 - 5</v>
      </c>
      <c r="Q5786" t="str">
        <f>INDEX(Table8[Column1],MATCH(R5786,Table8[Column2]))</f>
        <v>Scheduled</v>
      </c>
      <c r="R5786">
        <v>19.171956290000001</v>
      </c>
      <c r="S5786">
        <f t="shared" si="181"/>
        <v>0.79883151208333336</v>
      </c>
      <c r="T5786" t="s">
        <v>19</v>
      </c>
    </row>
    <row r="5787" spans="1:20" x14ac:dyDescent="0.25">
      <c r="A5787">
        <v>5786</v>
      </c>
      <c r="B5787" t="s">
        <v>1012</v>
      </c>
      <c r="C5787" t="s">
        <v>432</v>
      </c>
      <c r="D5787" t="str">
        <f t="shared" si="180"/>
        <v>Anderson Norman</v>
      </c>
      <c r="E5787" t="s">
        <v>22</v>
      </c>
      <c r="F5787" t="s">
        <v>452</v>
      </c>
      <c r="G5787" t="s">
        <v>820</v>
      </c>
      <c r="H5787" t="s">
        <v>821</v>
      </c>
      <c r="I5787" t="s">
        <v>407</v>
      </c>
      <c r="J5787" t="s">
        <v>19</v>
      </c>
      <c r="K5787" t="str">
        <f>INDEX(Table6[Column1],MATCH(L5787,Table6[Column2]))</f>
        <v>Youth</v>
      </c>
      <c r="L5787">
        <v>29.808342469999999</v>
      </c>
      <c r="M5787" t="str">
        <f>VLOOKUP(L5787,Table1[],2)</f>
        <v>20 - 29</v>
      </c>
      <c r="N5787" t="str">
        <f>INDEX(Table7[Column1],MATCH(O5787,Table7[Column2]))</f>
        <v>Learning Stage</v>
      </c>
      <c r="O5787">
        <v>1.202762482</v>
      </c>
      <c r="P5787" t="str">
        <f>VLOOKUP(O5787,Table13[],2)</f>
        <v>1 - 5</v>
      </c>
      <c r="Q5787" t="str">
        <f>INDEX(Table8[Column1],MATCH(R5787,Table8[Column2]))</f>
        <v>Scheduled</v>
      </c>
      <c r="R5787">
        <v>0</v>
      </c>
      <c r="S5787">
        <f t="shared" si="181"/>
        <v>0</v>
      </c>
      <c r="T5787" t="s">
        <v>19</v>
      </c>
    </row>
    <row r="5788" spans="1:20" x14ac:dyDescent="0.25">
      <c r="A5788">
        <v>5787</v>
      </c>
      <c r="B5788" t="s">
        <v>4580</v>
      </c>
      <c r="C5788" t="s">
        <v>1290</v>
      </c>
      <c r="D5788" t="str">
        <f t="shared" si="180"/>
        <v>Saylor Peter</v>
      </c>
      <c r="E5788" t="s">
        <v>22</v>
      </c>
      <c r="F5788" t="s">
        <v>38</v>
      </c>
      <c r="G5788" t="s">
        <v>1060</v>
      </c>
      <c r="H5788" t="s">
        <v>1061</v>
      </c>
      <c r="I5788" t="s">
        <v>38</v>
      </c>
      <c r="J5788" t="s">
        <v>19</v>
      </c>
      <c r="K5788" t="str">
        <f>INDEX(Table6[Column1],MATCH(L5788,Table6[Column2]))</f>
        <v>Adults</v>
      </c>
      <c r="L5788">
        <v>40.203310999999999</v>
      </c>
      <c r="M5788" t="str">
        <f>VLOOKUP(L5788,Table1[],2)</f>
        <v>40 - 49</v>
      </c>
      <c r="N5788" t="str">
        <f>INDEX(Table7[Column1],MATCH(O5788,Table7[Column2]))</f>
        <v>Learning Stage</v>
      </c>
      <c r="O5788">
        <v>5.4066694699999998</v>
      </c>
      <c r="P5788" t="str">
        <f>VLOOKUP(O5788,Table13[],2)</f>
        <v>1 - 5</v>
      </c>
      <c r="Q5788" t="str">
        <f>INDEX(Table8[Column1],MATCH(R5788,Table8[Column2]))</f>
        <v>Maintained</v>
      </c>
      <c r="R5788">
        <v>63.038569420000002</v>
      </c>
      <c r="S5788">
        <f t="shared" si="181"/>
        <v>2.6266070591666666</v>
      </c>
      <c r="T5788" t="s">
        <v>19</v>
      </c>
    </row>
    <row r="5789" spans="1:20" x14ac:dyDescent="0.25">
      <c r="A5789">
        <v>5788</v>
      </c>
      <c r="B5789" t="s">
        <v>1617</v>
      </c>
      <c r="C5789" t="s">
        <v>447</v>
      </c>
      <c r="D5789" t="str">
        <f t="shared" si="180"/>
        <v>Barnes Karen</v>
      </c>
      <c r="E5789" t="s">
        <v>15</v>
      </c>
      <c r="F5789" t="s">
        <v>157</v>
      </c>
      <c r="G5789" t="s">
        <v>820</v>
      </c>
      <c r="H5789" t="s">
        <v>821</v>
      </c>
      <c r="I5789" t="s">
        <v>157</v>
      </c>
      <c r="J5789" t="s">
        <v>19</v>
      </c>
      <c r="K5789" t="str">
        <f>INDEX(Table6[Column1],MATCH(L5789,Table6[Column2]))</f>
        <v>Adults</v>
      </c>
      <c r="L5789">
        <v>46.229320690000002</v>
      </c>
      <c r="M5789" t="str">
        <f>VLOOKUP(L5789,Table1[],2)</f>
        <v>40 - 49</v>
      </c>
      <c r="N5789" t="str">
        <f>INDEX(Table7[Column1],MATCH(O5789,Table7[Column2]))</f>
        <v>Learning Stage</v>
      </c>
      <c r="O5789">
        <v>4.1651869140000004</v>
      </c>
      <c r="P5789" t="str">
        <f>VLOOKUP(O5789,Table13[],2)</f>
        <v>1 - 5</v>
      </c>
      <c r="Q5789" t="str">
        <f>INDEX(Table8[Column1],MATCH(R5789,Table8[Column2]))</f>
        <v>Habitual</v>
      </c>
      <c r="R5789">
        <v>109.9334255</v>
      </c>
      <c r="S5789">
        <f t="shared" si="181"/>
        <v>4.5805593958333333</v>
      </c>
      <c r="T5789" t="s">
        <v>19</v>
      </c>
    </row>
    <row r="5790" spans="1:20" x14ac:dyDescent="0.25">
      <c r="A5790">
        <v>5789</v>
      </c>
      <c r="B5790" t="s">
        <v>47</v>
      </c>
      <c r="C5790" t="s">
        <v>1580</v>
      </c>
      <c r="D5790" t="str">
        <f t="shared" si="180"/>
        <v>Smith Judith</v>
      </c>
      <c r="E5790" t="s">
        <v>15</v>
      </c>
      <c r="F5790" t="s">
        <v>157</v>
      </c>
      <c r="G5790" t="s">
        <v>820</v>
      </c>
      <c r="H5790" t="s">
        <v>821</v>
      </c>
      <c r="I5790" t="s">
        <v>157</v>
      </c>
      <c r="J5790" t="s">
        <v>19</v>
      </c>
      <c r="K5790" t="str">
        <f>INDEX(Table6[Column1],MATCH(L5790,Table6[Column2]))</f>
        <v>Adults</v>
      </c>
      <c r="L5790">
        <v>41.239092200000002</v>
      </c>
      <c r="M5790" t="str">
        <f>VLOOKUP(L5790,Table1[],2)</f>
        <v>40 - 49</v>
      </c>
      <c r="N5790" t="str">
        <f>INDEX(Table7[Column1],MATCH(O5790,Table7[Column2]))</f>
        <v>Learning Stage</v>
      </c>
      <c r="O5790">
        <v>3.9382607730000001</v>
      </c>
      <c r="P5790" t="str">
        <f>VLOOKUP(O5790,Table13[],2)</f>
        <v>1 - 5</v>
      </c>
      <c r="Q5790" t="str">
        <f>INDEX(Table8[Column1],MATCH(R5790,Table8[Column2]))</f>
        <v>Maintained</v>
      </c>
      <c r="R5790">
        <v>56.617119420000002</v>
      </c>
      <c r="S5790">
        <f t="shared" si="181"/>
        <v>2.3590466425000001</v>
      </c>
      <c r="T5790" t="s">
        <v>19</v>
      </c>
    </row>
    <row r="5791" spans="1:20" x14ac:dyDescent="0.25">
      <c r="A5791">
        <v>5790</v>
      </c>
      <c r="B5791" t="s">
        <v>47</v>
      </c>
      <c r="C5791" t="s">
        <v>3833</v>
      </c>
      <c r="D5791" t="str">
        <f t="shared" si="180"/>
        <v>Smith Fannie</v>
      </c>
      <c r="E5791" t="s">
        <v>15</v>
      </c>
      <c r="F5791" t="s">
        <v>87</v>
      </c>
      <c r="G5791" t="s">
        <v>820</v>
      </c>
      <c r="H5791" t="s">
        <v>821</v>
      </c>
      <c r="I5791" t="s">
        <v>87</v>
      </c>
      <c r="J5791" t="s">
        <v>19</v>
      </c>
      <c r="K5791" t="str">
        <f>INDEX(Table6[Column1],MATCH(L5791,Table6[Column2]))</f>
        <v>Young Adults</v>
      </c>
      <c r="L5791">
        <v>30.04353167</v>
      </c>
      <c r="M5791" t="str">
        <f>VLOOKUP(L5791,Table1[],2)</f>
        <v>30 - 39</v>
      </c>
      <c r="N5791" t="str">
        <f>INDEX(Table7[Column1],MATCH(O5791,Table7[Column2]))</f>
        <v>Learning Stage</v>
      </c>
      <c r="O5791">
        <v>5.4420768529999997</v>
      </c>
      <c r="P5791" t="str">
        <f>VLOOKUP(O5791,Table13[],2)</f>
        <v>1 - 5</v>
      </c>
      <c r="Q5791" t="str">
        <f>INDEX(Table8[Column1],MATCH(R5791,Table8[Column2]))</f>
        <v>Scheduled</v>
      </c>
      <c r="R5791">
        <v>33.30342237</v>
      </c>
      <c r="S5791">
        <f t="shared" si="181"/>
        <v>1.3876425987500001</v>
      </c>
      <c r="T5791" t="s">
        <v>19</v>
      </c>
    </row>
    <row r="5792" spans="1:20" x14ac:dyDescent="0.25">
      <c r="A5792">
        <v>5791</v>
      </c>
      <c r="B5792" t="s">
        <v>3169</v>
      </c>
      <c r="C5792" t="s">
        <v>149</v>
      </c>
      <c r="D5792" t="str">
        <f t="shared" si="180"/>
        <v>Casteel Charles</v>
      </c>
      <c r="E5792" t="s">
        <v>22</v>
      </c>
      <c r="F5792" t="s">
        <v>95</v>
      </c>
      <c r="G5792" t="s">
        <v>820</v>
      </c>
      <c r="H5792" t="s">
        <v>821</v>
      </c>
      <c r="I5792" t="s">
        <v>87</v>
      </c>
      <c r="J5792" t="s">
        <v>19</v>
      </c>
      <c r="K5792" t="str">
        <f>INDEX(Table6[Column1],MATCH(L5792,Table6[Column2]))</f>
        <v>Young Adults</v>
      </c>
      <c r="L5792">
        <v>39.094907239999998</v>
      </c>
      <c r="M5792" t="str">
        <f>VLOOKUP(L5792,Table1[],2)</f>
        <v>30 - 39</v>
      </c>
      <c r="N5792" t="str">
        <f>INDEX(Table7[Column1],MATCH(O5792,Table7[Column2]))</f>
        <v>Learning Stage</v>
      </c>
      <c r="O5792">
        <v>2.1191511840000001</v>
      </c>
      <c r="P5792" t="str">
        <f>VLOOKUP(O5792,Table13[],2)</f>
        <v>1 - 5</v>
      </c>
      <c r="Q5792" t="str">
        <f>INDEX(Table8[Column1],MATCH(R5792,Table8[Column2]))</f>
        <v>Maintained</v>
      </c>
      <c r="R5792">
        <v>56.175783860000003</v>
      </c>
      <c r="S5792">
        <f t="shared" si="181"/>
        <v>2.3406576608333336</v>
      </c>
      <c r="T5792" t="s">
        <v>19</v>
      </c>
    </row>
    <row r="5793" spans="1:20" x14ac:dyDescent="0.25">
      <c r="A5793">
        <v>5792</v>
      </c>
      <c r="B5793" t="s">
        <v>4581</v>
      </c>
      <c r="C5793" t="s">
        <v>314</v>
      </c>
      <c r="D5793" t="str">
        <f t="shared" si="180"/>
        <v>Volk Brian</v>
      </c>
      <c r="E5793" t="s">
        <v>22</v>
      </c>
      <c r="F5793" t="s">
        <v>38</v>
      </c>
      <c r="G5793" t="s">
        <v>1060</v>
      </c>
      <c r="H5793" t="s">
        <v>1061</v>
      </c>
      <c r="I5793" t="s">
        <v>38</v>
      </c>
      <c r="J5793" t="s">
        <v>19</v>
      </c>
      <c r="K5793" t="str">
        <f>INDEX(Table6[Column1],MATCH(L5793,Table6[Column2]))</f>
        <v>Adults</v>
      </c>
      <c r="L5793">
        <v>46.742261169999999</v>
      </c>
      <c r="M5793" t="str">
        <f>VLOOKUP(L5793,Table1[],2)</f>
        <v>40 - 49</v>
      </c>
      <c r="N5793" t="str">
        <f>INDEX(Table7[Column1],MATCH(O5793,Table7[Column2]))</f>
        <v>Learning Stage</v>
      </c>
      <c r="O5793">
        <v>4.3076619909999998</v>
      </c>
      <c r="P5793" t="str">
        <f>VLOOKUP(O5793,Table13[],2)</f>
        <v>1 - 5</v>
      </c>
      <c r="Q5793" t="str">
        <f>INDEX(Table8[Column1],MATCH(R5793,Table8[Column2]))</f>
        <v>Maintained</v>
      </c>
      <c r="R5793">
        <v>65.939465119999994</v>
      </c>
      <c r="S5793">
        <f t="shared" si="181"/>
        <v>2.7474777133333328</v>
      </c>
      <c r="T5793" t="s">
        <v>19</v>
      </c>
    </row>
    <row r="5794" spans="1:20" x14ac:dyDescent="0.25">
      <c r="A5794">
        <v>5793</v>
      </c>
      <c r="B5794" t="s">
        <v>4582</v>
      </c>
      <c r="C5794" t="s">
        <v>401</v>
      </c>
      <c r="D5794" t="str">
        <f t="shared" si="180"/>
        <v>Whitten Michael</v>
      </c>
      <c r="E5794" t="s">
        <v>22</v>
      </c>
      <c r="F5794" t="s">
        <v>27</v>
      </c>
      <c r="G5794" t="s">
        <v>17</v>
      </c>
      <c r="H5794" t="s">
        <v>18</v>
      </c>
      <c r="I5794" t="s">
        <v>27</v>
      </c>
      <c r="J5794" t="s">
        <v>19</v>
      </c>
      <c r="K5794" t="str">
        <f>INDEX(Table6[Column1],MATCH(L5794,Table6[Column2]))</f>
        <v>Young Adults</v>
      </c>
      <c r="L5794">
        <v>36.69266159</v>
      </c>
      <c r="M5794" t="str">
        <f>VLOOKUP(L5794,Table1[],2)</f>
        <v>30 - 39</v>
      </c>
      <c r="N5794" t="str">
        <f>INDEX(Table7[Column1],MATCH(O5794,Table7[Column2]))</f>
        <v>Learning Stage</v>
      </c>
      <c r="O5794">
        <v>4.7745779439999998</v>
      </c>
      <c r="P5794" t="str">
        <f>VLOOKUP(O5794,Table13[],2)</f>
        <v>1 - 5</v>
      </c>
      <c r="Q5794" t="str">
        <f>INDEX(Table8[Column1],MATCH(R5794,Table8[Column2]))</f>
        <v>Scheduled</v>
      </c>
      <c r="R5794">
        <v>13.24762608</v>
      </c>
      <c r="S5794">
        <f t="shared" si="181"/>
        <v>0.55198441999999992</v>
      </c>
      <c r="T5794" t="s">
        <v>19</v>
      </c>
    </row>
    <row r="5795" spans="1:20" x14ac:dyDescent="0.25">
      <c r="A5795">
        <v>5794</v>
      </c>
      <c r="B5795" t="s">
        <v>1977</v>
      </c>
      <c r="C5795" t="s">
        <v>469</v>
      </c>
      <c r="D5795" t="str">
        <f t="shared" si="180"/>
        <v>Eaton Melissa</v>
      </c>
      <c r="E5795" t="s">
        <v>15</v>
      </c>
      <c r="F5795" t="s">
        <v>30</v>
      </c>
      <c r="G5795" t="s">
        <v>2305</v>
      </c>
      <c r="H5795" t="s">
        <v>1826</v>
      </c>
      <c r="I5795" t="s">
        <v>30</v>
      </c>
      <c r="J5795" t="s">
        <v>19</v>
      </c>
      <c r="K5795" t="str">
        <f>INDEX(Table6[Column1],MATCH(L5795,Table6[Column2]))</f>
        <v>Adults</v>
      </c>
      <c r="L5795">
        <v>42.754268160000002</v>
      </c>
      <c r="M5795" t="str">
        <f>VLOOKUP(L5795,Table1[],2)</f>
        <v>40 - 49</v>
      </c>
      <c r="N5795" t="str">
        <f>INDEX(Table7[Column1],MATCH(O5795,Table7[Column2]))</f>
        <v>Learning Stage</v>
      </c>
      <c r="O5795">
        <v>5.2293542090000003</v>
      </c>
      <c r="P5795" t="str">
        <f>VLOOKUP(O5795,Table13[],2)</f>
        <v>1 - 5</v>
      </c>
      <c r="Q5795" t="str">
        <f>INDEX(Table8[Column1],MATCH(R5795,Table8[Column2]))</f>
        <v>Maintained</v>
      </c>
      <c r="R5795">
        <v>69.290373500000001</v>
      </c>
      <c r="S5795">
        <f t="shared" si="181"/>
        <v>2.8870988958333337</v>
      </c>
      <c r="T5795" t="s">
        <v>19</v>
      </c>
    </row>
    <row r="5796" spans="1:20" x14ac:dyDescent="0.25">
      <c r="A5796">
        <v>5795</v>
      </c>
      <c r="B5796" t="s">
        <v>4583</v>
      </c>
      <c r="C5796" t="s">
        <v>149</v>
      </c>
      <c r="D5796" t="str">
        <f t="shared" si="180"/>
        <v>Stokes Charles</v>
      </c>
      <c r="E5796" t="s">
        <v>22</v>
      </c>
      <c r="F5796" t="s">
        <v>24</v>
      </c>
      <c r="G5796" t="s">
        <v>820</v>
      </c>
      <c r="H5796" t="s">
        <v>821</v>
      </c>
      <c r="I5796" t="s">
        <v>24</v>
      </c>
      <c r="J5796" t="s">
        <v>19</v>
      </c>
      <c r="K5796" t="str">
        <f>INDEX(Table6[Column1],MATCH(L5796,Table6[Column2]))</f>
        <v>Young Adults</v>
      </c>
      <c r="L5796">
        <v>33.094252640000001</v>
      </c>
      <c r="M5796" t="str">
        <f>VLOOKUP(L5796,Table1[],2)</f>
        <v>30 - 39</v>
      </c>
      <c r="N5796" t="str">
        <f>INDEX(Table7[Column1],MATCH(O5796,Table7[Column2]))</f>
        <v>Learning Stage</v>
      </c>
      <c r="O5796">
        <v>3.1907561680000001</v>
      </c>
      <c r="P5796" t="str">
        <f>VLOOKUP(O5796,Table13[],2)</f>
        <v>1 - 5</v>
      </c>
      <c r="Q5796" t="str">
        <f>INDEX(Table8[Column1],MATCH(R5796,Table8[Column2]))</f>
        <v>Scheduled</v>
      </c>
      <c r="R5796">
        <v>0</v>
      </c>
      <c r="S5796">
        <f t="shared" si="181"/>
        <v>0</v>
      </c>
      <c r="T5796" t="s">
        <v>19</v>
      </c>
    </row>
    <row r="5797" spans="1:20" x14ac:dyDescent="0.25">
      <c r="A5797">
        <v>5796</v>
      </c>
      <c r="B5797" t="s">
        <v>1624</v>
      </c>
      <c r="C5797" t="s">
        <v>1095</v>
      </c>
      <c r="D5797" t="str">
        <f t="shared" si="180"/>
        <v>Rodriguez Teresa</v>
      </c>
      <c r="E5797" t="s">
        <v>15</v>
      </c>
      <c r="F5797" t="s">
        <v>100</v>
      </c>
      <c r="G5797" t="s">
        <v>820</v>
      </c>
      <c r="H5797" t="s">
        <v>821</v>
      </c>
      <c r="I5797" t="s">
        <v>101</v>
      </c>
      <c r="J5797" t="s">
        <v>19</v>
      </c>
      <c r="K5797" t="str">
        <f>INDEX(Table6[Column1],MATCH(L5797,Table6[Column2]))</f>
        <v>Elders</v>
      </c>
      <c r="L5797">
        <v>54.843459789999997</v>
      </c>
      <c r="M5797" t="str">
        <f>VLOOKUP(L5797,Table1[],2)</f>
        <v>50 - 59</v>
      </c>
      <c r="N5797" t="str">
        <f>INDEX(Table7[Column1],MATCH(O5797,Table7[Column2]))</f>
        <v>Learning Stage</v>
      </c>
      <c r="O5797">
        <v>2.9944688180000001</v>
      </c>
      <c r="P5797" t="str">
        <f>VLOOKUP(O5797,Table13[],2)</f>
        <v>1 - 5</v>
      </c>
      <c r="Q5797" t="str">
        <f>INDEX(Table8[Column1],MATCH(R5797,Table8[Column2]))</f>
        <v>Habitual</v>
      </c>
      <c r="R5797">
        <v>97.507785650000002</v>
      </c>
      <c r="S5797">
        <f t="shared" si="181"/>
        <v>4.0628244020833337</v>
      </c>
      <c r="T5797" t="s">
        <v>19</v>
      </c>
    </row>
    <row r="5798" spans="1:20" x14ac:dyDescent="0.25">
      <c r="A5798">
        <v>5797</v>
      </c>
      <c r="B5798" t="s">
        <v>982</v>
      </c>
      <c r="C5798" t="s">
        <v>175</v>
      </c>
      <c r="D5798" t="str">
        <f t="shared" si="180"/>
        <v>Harrison Paul</v>
      </c>
      <c r="E5798" t="s">
        <v>22</v>
      </c>
      <c r="F5798" t="s">
        <v>24</v>
      </c>
      <c r="G5798" t="s">
        <v>820</v>
      </c>
      <c r="H5798" t="s">
        <v>821</v>
      </c>
      <c r="I5798" t="s">
        <v>24</v>
      </c>
      <c r="J5798" t="s">
        <v>19</v>
      </c>
      <c r="K5798" t="str">
        <f>INDEX(Table6[Column1],MATCH(L5798,Table6[Column2]))</f>
        <v>Adults</v>
      </c>
      <c r="L5798">
        <v>46.237600110000002</v>
      </c>
      <c r="M5798" t="str">
        <f>VLOOKUP(L5798,Table1[],2)</f>
        <v>40 - 49</v>
      </c>
      <c r="N5798" t="str">
        <f>INDEX(Table7[Column1],MATCH(O5798,Table7[Column2]))</f>
        <v>Learning Stage</v>
      </c>
      <c r="O5798">
        <v>2.701041069</v>
      </c>
      <c r="P5798" t="str">
        <f>VLOOKUP(O5798,Table13[],2)</f>
        <v>1 - 5</v>
      </c>
      <c r="Q5798" t="str">
        <f>INDEX(Table8[Column1],MATCH(R5798,Table8[Column2]))</f>
        <v>Habitual</v>
      </c>
      <c r="R5798">
        <v>100.5987827</v>
      </c>
      <c r="S5798">
        <f t="shared" si="181"/>
        <v>4.1916159458333331</v>
      </c>
      <c r="T5798" t="s">
        <v>19</v>
      </c>
    </row>
    <row r="5799" spans="1:20" x14ac:dyDescent="0.25">
      <c r="A5799">
        <v>5798</v>
      </c>
      <c r="B5799" t="s">
        <v>62</v>
      </c>
      <c r="C5799" t="s">
        <v>461</v>
      </c>
      <c r="D5799" t="str">
        <f t="shared" si="180"/>
        <v>Thomas Billy</v>
      </c>
      <c r="E5799" t="s">
        <v>22</v>
      </c>
      <c r="F5799" t="s">
        <v>127</v>
      </c>
      <c r="G5799" t="s">
        <v>820</v>
      </c>
      <c r="H5799" t="s">
        <v>821</v>
      </c>
      <c r="I5799" t="s">
        <v>127</v>
      </c>
      <c r="J5799" t="s">
        <v>19</v>
      </c>
      <c r="K5799" t="str">
        <f>INDEX(Table6[Column1],MATCH(L5799,Table6[Column2]))</f>
        <v>Young Adults</v>
      </c>
      <c r="L5799">
        <v>38.722482450000001</v>
      </c>
      <c r="M5799" t="str">
        <f>VLOOKUP(L5799,Table1[],2)</f>
        <v>30 - 39</v>
      </c>
      <c r="N5799" t="str">
        <f>INDEX(Table7[Column1],MATCH(O5799,Table7[Column2]))</f>
        <v>Fitting in Stage</v>
      </c>
      <c r="O5799">
        <v>6.349951903</v>
      </c>
      <c r="P5799" t="str">
        <f>VLOOKUP(O5799,Table13[],2)</f>
        <v>6 - 10</v>
      </c>
      <c r="Q5799" t="str">
        <f>INDEX(Table8[Column1],MATCH(R5799,Table8[Column2]))</f>
        <v>Maintained</v>
      </c>
      <c r="R5799">
        <v>61.6015649</v>
      </c>
      <c r="S5799">
        <f t="shared" si="181"/>
        <v>2.5667318708333333</v>
      </c>
      <c r="T5799" t="s">
        <v>19</v>
      </c>
    </row>
    <row r="5800" spans="1:20" x14ac:dyDescent="0.25">
      <c r="A5800">
        <v>5799</v>
      </c>
      <c r="B5800" t="s">
        <v>1023</v>
      </c>
      <c r="C5800" t="s">
        <v>89</v>
      </c>
      <c r="D5800" t="str">
        <f t="shared" si="180"/>
        <v>Wright Joseph</v>
      </c>
      <c r="E5800" t="s">
        <v>22</v>
      </c>
      <c r="F5800" t="s">
        <v>832</v>
      </c>
      <c r="G5800" t="s">
        <v>820</v>
      </c>
      <c r="H5800" t="s">
        <v>821</v>
      </c>
      <c r="I5800" t="s">
        <v>24</v>
      </c>
      <c r="J5800" t="s">
        <v>19</v>
      </c>
      <c r="K5800" t="str">
        <f>INDEX(Table6[Column1],MATCH(L5800,Table6[Column2]))</f>
        <v>Adults</v>
      </c>
      <c r="L5800">
        <v>44.853872090000003</v>
      </c>
      <c r="M5800" t="str">
        <f>VLOOKUP(L5800,Table1[],2)</f>
        <v>40 - 49</v>
      </c>
      <c r="N5800" t="str">
        <f>INDEX(Table7[Column1],MATCH(O5800,Table7[Column2]))</f>
        <v>Learning Stage</v>
      </c>
      <c r="O5800">
        <v>4.5747982169999997</v>
      </c>
      <c r="P5800" t="str">
        <f>VLOOKUP(O5800,Table13[],2)</f>
        <v>1 - 5</v>
      </c>
      <c r="Q5800" t="str">
        <f>INDEX(Table8[Column1],MATCH(R5800,Table8[Column2]))</f>
        <v>Maintained</v>
      </c>
      <c r="R5800">
        <v>55.180439579999998</v>
      </c>
      <c r="S5800">
        <f t="shared" si="181"/>
        <v>2.2991849824999999</v>
      </c>
      <c r="T5800" t="s">
        <v>19</v>
      </c>
    </row>
    <row r="5801" spans="1:20" x14ac:dyDescent="0.25">
      <c r="A5801">
        <v>5800</v>
      </c>
      <c r="B5801" t="s">
        <v>446</v>
      </c>
      <c r="C5801" t="s">
        <v>1549</v>
      </c>
      <c r="D5801" t="str">
        <f t="shared" si="180"/>
        <v>Parker Benjamin</v>
      </c>
      <c r="E5801" t="s">
        <v>22</v>
      </c>
      <c r="F5801" t="s">
        <v>16</v>
      </c>
      <c r="G5801" t="s">
        <v>820</v>
      </c>
      <c r="H5801" t="s">
        <v>821</v>
      </c>
      <c r="I5801" t="s">
        <v>16</v>
      </c>
      <c r="J5801" t="s">
        <v>19</v>
      </c>
      <c r="K5801" t="str">
        <f>INDEX(Table6[Column1],MATCH(L5801,Table6[Column2]))</f>
        <v>Adults</v>
      </c>
      <c r="L5801">
        <v>47.765495649999998</v>
      </c>
      <c r="M5801" t="str">
        <f>VLOOKUP(L5801,Table1[],2)</f>
        <v>40 - 49</v>
      </c>
      <c r="N5801" t="str">
        <f>INDEX(Table7[Column1],MATCH(O5801,Table7[Column2]))</f>
        <v>Learning Stage</v>
      </c>
      <c r="O5801">
        <v>3.6819416270000001</v>
      </c>
      <c r="P5801" t="str">
        <f>VLOOKUP(O5801,Table13[],2)</f>
        <v>1 - 5</v>
      </c>
      <c r="Q5801" t="str">
        <f>INDEX(Table8[Column1],MATCH(R5801,Table8[Column2]))</f>
        <v>Maintained</v>
      </c>
      <c r="R5801">
        <v>57.159471259999997</v>
      </c>
      <c r="S5801">
        <f t="shared" si="181"/>
        <v>2.3816446358333332</v>
      </c>
      <c r="T5801" t="s">
        <v>19</v>
      </c>
    </row>
    <row r="5802" spans="1:20" x14ac:dyDescent="0.25">
      <c r="A5802">
        <v>5801</v>
      </c>
      <c r="B5802" t="s">
        <v>4584</v>
      </c>
      <c r="C5802" t="s">
        <v>709</v>
      </c>
      <c r="D5802" t="str">
        <f t="shared" si="180"/>
        <v>Bloomberg Carlos</v>
      </c>
      <c r="E5802" t="s">
        <v>22</v>
      </c>
      <c r="F5802" t="s">
        <v>169</v>
      </c>
      <c r="G5802" t="s">
        <v>820</v>
      </c>
      <c r="H5802" t="s">
        <v>821</v>
      </c>
      <c r="I5802" t="s">
        <v>169</v>
      </c>
      <c r="J5802" t="s">
        <v>19</v>
      </c>
      <c r="K5802" t="str">
        <f>INDEX(Table6[Column1],MATCH(L5802,Table6[Column2]))</f>
        <v>Seniors</v>
      </c>
      <c r="L5802">
        <v>62.344286410000002</v>
      </c>
      <c r="M5802" t="str">
        <f>VLOOKUP(L5802,Table1[],2)</f>
        <v>60 and Above</v>
      </c>
      <c r="N5802" t="str">
        <f>INDEX(Table7[Column1],MATCH(O5802,Table7[Column2]))</f>
        <v>Learning Stage</v>
      </c>
      <c r="O5802">
        <v>4.4867002060000001</v>
      </c>
      <c r="P5802" t="str">
        <f>VLOOKUP(O5802,Table13[],2)</f>
        <v>1 - 5</v>
      </c>
      <c r="Q5802" t="str">
        <f>INDEX(Table8[Column1],MATCH(R5802,Table8[Column2]))</f>
        <v>Excused</v>
      </c>
      <c r="R5802">
        <v>132.0002739</v>
      </c>
      <c r="S5802">
        <f t="shared" si="181"/>
        <v>5.5000114125000001</v>
      </c>
      <c r="T5802" t="s">
        <v>19</v>
      </c>
    </row>
    <row r="5803" spans="1:20" x14ac:dyDescent="0.25">
      <c r="A5803">
        <v>5802</v>
      </c>
      <c r="B5803" t="s">
        <v>3652</v>
      </c>
      <c r="C5803" t="s">
        <v>4585</v>
      </c>
      <c r="D5803" t="str">
        <f t="shared" si="180"/>
        <v>McGill Krystin</v>
      </c>
      <c r="E5803" t="s">
        <v>15</v>
      </c>
      <c r="F5803" t="s">
        <v>846</v>
      </c>
      <c r="G5803" t="s">
        <v>820</v>
      </c>
      <c r="H5803" t="s">
        <v>821</v>
      </c>
      <c r="I5803" t="s">
        <v>169</v>
      </c>
      <c r="J5803" t="s">
        <v>19</v>
      </c>
      <c r="K5803" t="str">
        <f>INDEX(Table6[Column1],MATCH(L5803,Table6[Column2]))</f>
        <v>Young Adults</v>
      </c>
      <c r="L5803">
        <v>37.979960890000001</v>
      </c>
      <c r="M5803" t="str">
        <f>VLOOKUP(L5803,Table1[],2)</f>
        <v>30 - 39</v>
      </c>
      <c r="N5803" t="str">
        <f>INDEX(Table7[Column1],MATCH(O5803,Table7[Column2]))</f>
        <v>Learning Stage</v>
      </c>
      <c r="O5803">
        <v>4.9296531320000003</v>
      </c>
      <c r="P5803" t="str">
        <f>VLOOKUP(O5803,Table13[],2)</f>
        <v>1 - 5</v>
      </c>
      <c r="Q5803" t="str">
        <f>INDEX(Table8[Column1],MATCH(R5803,Table8[Column2]))</f>
        <v>Maintained</v>
      </c>
      <c r="R5803">
        <v>67.361927750000007</v>
      </c>
      <c r="S5803">
        <f t="shared" si="181"/>
        <v>2.8067469895833335</v>
      </c>
      <c r="T5803" t="s">
        <v>19</v>
      </c>
    </row>
    <row r="5804" spans="1:20" x14ac:dyDescent="0.25">
      <c r="A5804">
        <v>5803</v>
      </c>
      <c r="B5804" t="s">
        <v>3281</v>
      </c>
      <c r="C5804" t="s">
        <v>199</v>
      </c>
      <c r="D5804" t="str">
        <f t="shared" si="180"/>
        <v>Maurer Joyce</v>
      </c>
      <c r="E5804" t="s">
        <v>15</v>
      </c>
      <c r="F5804" t="s">
        <v>30</v>
      </c>
      <c r="G5804" t="s">
        <v>2305</v>
      </c>
      <c r="H5804" t="s">
        <v>1826</v>
      </c>
      <c r="I5804" t="s">
        <v>30</v>
      </c>
      <c r="J5804" t="s">
        <v>19</v>
      </c>
      <c r="K5804" t="str">
        <f>INDEX(Table6[Column1],MATCH(L5804,Table6[Column2]))</f>
        <v>Elders</v>
      </c>
      <c r="L5804">
        <v>55.335991849999999</v>
      </c>
      <c r="M5804" t="str">
        <f>VLOOKUP(L5804,Table1[],2)</f>
        <v>50 - 59</v>
      </c>
      <c r="N5804" t="str">
        <f>INDEX(Table7[Column1],MATCH(O5804,Table7[Column2]))</f>
        <v>Learning Stage</v>
      </c>
      <c r="O5804">
        <v>5.102602568</v>
      </c>
      <c r="P5804" t="str">
        <f>VLOOKUP(O5804,Table13[],2)</f>
        <v>1 - 5</v>
      </c>
      <c r="Q5804" t="str">
        <f>INDEX(Table8[Column1],MATCH(R5804,Table8[Column2]))</f>
        <v>Excused</v>
      </c>
      <c r="R5804">
        <v>120.27705159999999</v>
      </c>
      <c r="S5804">
        <f t="shared" si="181"/>
        <v>5.0115438166666664</v>
      </c>
      <c r="T5804" t="s">
        <v>19</v>
      </c>
    </row>
    <row r="5805" spans="1:20" x14ac:dyDescent="0.25">
      <c r="A5805">
        <v>5804</v>
      </c>
      <c r="B5805" t="s">
        <v>422</v>
      </c>
      <c r="C5805" t="s">
        <v>845</v>
      </c>
      <c r="D5805" t="str">
        <f t="shared" si="180"/>
        <v>Peterson Shannon</v>
      </c>
      <c r="E5805" t="s">
        <v>15</v>
      </c>
      <c r="F5805" t="s">
        <v>121</v>
      </c>
      <c r="G5805" t="s">
        <v>2305</v>
      </c>
      <c r="H5805" t="s">
        <v>1826</v>
      </c>
      <c r="I5805" t="s">
        <v>121</v>
      </c>
      <c r="J5805" t="s">
        <v>19</v>
      </c>
      <c r="K5805" t="str">
        <f>INDEX(Table6[Column1],MATCH(L5805,Table6[Column2]))</f>
        <v>Elders</v>
      </c>
      <c r="L5805">
        <v>57.34033986</v>
      </c>
      <c r="M5805" t="str">
        <f>VLOOKUP(L5805,Table1[],2)</f>
        <v>50 - 59</v>
      </c>
      <c r="N5805" t="str">
        <f>INDEX(Table7[Column1],MATCH(O5805,Table7[Column2]))</f>
        <v>Fitting in Stage</v>
      </c>
      <c r="O5805">
        <v>6.3456081480000002</v>
      </c>
      <c r="P5805" t="str">
        <f>VLOOKUP(O5805,Table13[],2)</f>
        <v>6 - 10</v>
      </c>
      <c r="Q5805" t="str">
        <f>INDEX(Table8[Column1],MATCH(R5805,Table8[Column2]))</f>
        <v>Violative</v>
      </c>
      <c r="R5805">
        <v>221.31763000000001</v>
      </c>
      <c r="S5805">
        <f t="shared" si="181"/>
        <v>9.2215679166666664</v>
      </c>
      <c r="T5805" t="s">
        <v>19</v>
      </c>
    </row>
    <row r="5806" spans="1:20" x14ac:dyDescent="0.25">
      <c r="A5806">
        <v>5805</v>
      </c>
      <c r="B5806" t="s">
        <v>2299</v>
      </c>
      <c r="C5806" t="s">
        <v>3644</v>
      </c>
      <c r="D5806" t="str">
        <f t="shared" si="180"/>
        <v>Schwartz Jefferson</v>
      </c>
      <c r="E5806" t="s">
        <v>22</v>
      </c>
      <c r="F5806" t="s">
        <v>46</v>
      </c>
      <c r="G5806" t="s">
        <v>820</v>
      </c>
      <c r="H5806" t="s">
        <v>821</v>
      </c>
      <c r="I5806" t="s">
        <v>46</v>
      </c>
      <c r="J5806" t="s">
        <v>19</v>
      </c>
      <c r="K5806" t="str">
        <f>INDEX(Table6[Column1],MATCH(L5806,Table6[Column2]))</f>
        <v>Elders</v>
      </c>
      <c r="L5806">
        <v>58.526806929999999</v>
      </c>
      <c r="M5806" t="str">
        <f>VLOOKUP(L5806,Table1[],2)</f>
        <v>50 - 59</v>
      </c>
      <c r="N5806" t="str">
        <f>INDEX(Table7[Column1],MATCH(O5806,Table7[Column2]))</f>
        <v>Learning Stage</v>
      </c>
      <c r="O5806">
        <v>5.3625605590000003</v>
      </c>
      <c r="P5806" t="str">
        <f>VLOOKUP(O5806,Table13[],2)</f>
        <v>1 - 5</v>
      </c>
      <c r="Q5806" t="str">
        <f>INDEX(Table8[Column1],MATCH(R5806,Table8[Column2]))</f>
        <v>Habitual</v>
      </c>
      <c r="R5806">
        <v>86.511236240000002</v>
      </c>
      <c r="S5806">
        <f t="shared" si="181"/>
        <v>3.6046348433333333</v>
      </c>
      <c r="T5806" t="s">
        <v>19</v>
      </c>
    </row>
    <row r="5807" spans="1:20" x14ac:dyDescent="0.25">
      <c r="A5807">
        <v>5806</v>
      </c>
      <c r="B5807" t="s">
        <v>4586</v>
      </c>
      <c r="C5807" t="s">
        <v>1118</v>
      </c>
      <c r="D5807" t="str">
        <f t="shared" si="180"/>
        <v>Wegman Barry</v>
      </c>
      <c r="E5807" t="s">
        <v>22</v>
      </c>
      <c r="F5807" t="s">
        <v>33</v>
      </c>
      <c r="G5807" t="s">
        <v>820</v>
      </c>
      <c r="H5807" t="s">
        <v>821</v>
      </c>
      <c r="I5807" t="s">
        <v>33</v>
      </c>
      <c r="J5807" t="s">
        <v>19</v>
      </c>
      <c r="K5807" t="str">
        <f>INDEX(Table6[Column1],MATCH(L5807,Table6[Column2]))</f>
        <v>Adults</v>
      </c>
      <c r="L5807">
        <v>40.657403879999997</v>
      </c>
      <c r="M5807" t="str">
        <f>VLOOKUP(L5807,Table1[],2)</f>
        <v>40 - 49</v>
      </c>
      <c r="N5807" t="str">
        <f>INDEX(Table7[Column1],MATCH(O5807,Table7[Column2]))</f>
        <v>Learning Stage</v>
      </c>
      <c r="O5807">
        <v>4.6898069619999996</v>
      </c>
      <c r="P5807" t="str">
        <f>VLOOKUP(O5807,Table13[],2)</f>
        <v>1 - 5</v>
      </c>
      <c r="Q5807" t="str">
        <f>INDEX(Table8[Column1],MATCH(R5807,Table8[Column2]))</f>
        <v>Maintained</v>
      </c>
      <c r="R5807">
        <v>54.33910083</v>
      </c>
      <c r="S5807">
        <f t="shared" si="181"/>
        <v>2.2641292012499998</v>
      </c>
      <c r="T5807" t="s">
        <v>19</v>
      </c>
    </row>
    <row r="5808" spans="1:20" x14ac:dyDescent="0.25">
      <c r="A5808">
        <v>5807</v>
      </c>
      <c r="B5808" t="s">
        <v>4587</v>
      </c>
      <c r="C5808" t="s">
        <v>1945</v>
      </c>
      <c r="D5808" t="str">
        <f t="shared" si="180"/>
        <v>Paulino Lola</v>
      </c>
      <c r="E5808" t="s">
        <v>15</v>
      </c>
      <c r="F5808" t="s">
        <v>38</v>
      </c>
      <c r="G5808" t="s">
        <v>1060</v>
      </c>
      <c r="H5808" t="s">
        <v>1061</v>
      </c>
      <c r="I5808" t="s">
        <v>38</v>
      </c>
      <c r="J5808" t="s">
        <v>19</v>
      </c>
      <c r="K5808" t="str">
        <f>INDEX(Table6[Column1],MATCH(L5808,Table6[Column2]))</f>
        <v>Elders</v>
      </c>
      <c r="L5808">
        <v>54.70087676</v>
      </c>
      <c r="M5808" t="str">
        <f>VLOOKUP(L5808,Table1[],2)</f>
        <v>50 - 59</v>
      </c>
      <c r="N5808" t="str">
        <f>INDEX(Table7[Column1],MATCH(O5808,Table7[Column2]))</f>
        <v>Learning Stage</v>
      </c>
      <c r="O5808">
        <v>2.5257747300000002</v>
      </c>
      <c r="P5808" t="str">
        <f>VLOOKUP(O5808,Table13[],2)</f>
        <v>1 - 5</v>
      </c>
      <c r="Q5808" t="str">
        <f>INDEX(Table8[Column1],MATCH(R5808,Table8[Column2]))</f>
        <v>Unexcused</v>
      </c>
      <c r="R5808">
        <v>170.72948450000001</v>
      </c>
      <c r="S5808">
        <f t="shared" si="181"/>
        <v>7.1137285208333347</v>
      </c>
      <c r="T5808" t="s">
        <v>19</v>
      </c>
    </row>
    <row r="5809" spans="1:20" x14ac:dyDescent="0.25">
      <c r="A5809">
        <v>5808</v>
      </c>
      <c r="B5809" t="s">
        <v>1055</v>
      </c>
      <c r="C5809" t="s">
        <v>56</v>
      </c>
      <c r="D5809" t="str">
        <f t="shared" si="180"/>
        <v>Washington James</v>
      </c>
      <c r="E5809" t="s">
        <v>22</v>
      </c>
      <c r="F5809" t="s">
        <v>846</v>
      </c>
      <c r="G5809" t="s">
        <v>820</v>
      </c>
      <c r="H5809" t="s">
        <v>821</v>
      </c>
      <c r="I5809" t="s">
        <v>169</v>
      </c>
      <c r="J5809" t="s">
        <v>19</v>
      </c>
      <c r="K5809" t="str">
        <f>INDEX(Table6[Column1],MATCH(L5809,Table6[Column2]))</f>
        <v>Adults</v>
      </c>
      <c r="L5809">
        <v>43.141097019999997</v>
      </c>
      <c r="M5809" t="str">
        <f>VLOOKUP(L5809,Table1[],2)</f>
        <v>40 - 49</v>
      </c>
      <c r="N5809" t="str">
        <f>INDEX(Table7[Column1],MATCH(O5809,Table7[Column2]))</f>
        <v>Learning Stage</v>
      </c>
      <c r="O5809">
        <v>3.3756743610000002</v>
      </c>
      <c r="P5809" t="str">
        <f>VLOOKUP(O5809,Table13[],2)</f>
        <v>1 - 5</v>
      </c>
      <c r="Q5809" t="str">
        <f>INDEX(Table8[Column1],MATCH(R5809,Table8[Column2]))</f>
        <v>Habitual</v>
      </c>
      <c r="R5809">
        <v>87.681377089999998</v>
      </c>
      <c r="S5809">
        <f t="shared" si="181"/>
        <v>3.6533907120833331</v>
      </c>
      <c r="T5809" t="s">
        <v>19</v>
      </c>
    </row>
    <row r="5810" spans="1:20" x14ac:dyDescent="0.25">
      <c r="A5810">
        <v>5809</v>
      </c>
      <c r="B5810" t="s">
        <v>4588</v>
      </c>
      <c r="C5810" t="s">
        <v>314</v>
      </c>
      <c r="D5810" t="str">
        <f t="shared" si="180"/>
        <v>Sauve Brian</v>
      </c>
      <c r="E5810" t="s">
        <v>22</v>
      </c>
      <c r="F5810" t="s">
        <v>38</v>
      </c>
      <c r="G5810" t="s">
        <v>1060</v>
      </c>
      <c r="H5810" t="s">
        <v>1061</v>
      </c>
      <c r="I5810" t="s">
        <v>38</v>
      </c>
      <c r="J5810" t="s">
        <v>19</v>
      </c>
      <c r="K5810" t="str">
        <f>INDEX(Table6[Column1],MATCH(L5810,Table6[Column2]))</f>
        <v>Adults</v>
      </c>
      <c r="L5810">
        <v>41.273053419999997</v>
      </c>
      <c r="M5810" t="str">
        <f>VLOOKUP(L5810,Table1[],2)</f>
        <v>40 - 49</v>
      </c>
      <c r="N5810" t="str">
        <f>INDEX(Table7[Column1],MATCH(O5810,Table7[Column2]))</f>
        <v>Learning Stage</v>
      </c>
      <c r="O5810">
        <v>4.7763455300000004</v>
      </c>
      <c r="P5810" t="str">
        <f>VLOOKUP(O5810,Table13[],2)</f>
        <v>1 - 5</v>
      </c>
      <c r="Q5810" t="str">
        <f>INDEX(Table8[Column1],MATCH(R5810,Table8[Column2]))</f>
        <v>Maintained</v>
      </c>
      <c r="R5810">
        <v>78.461459410000003</v>
      </c>
      <c r="S5810">
        <f t="shared" si="181"/>
        <v>3.2692274754166668</v>
      </c>
      <c r="T5810" t="s">
        <v>19</v>
      </c>
    </row>
    <row r="5811" spans="1:20" x14ac:dyDescent="0.25">
      <c r="A5811">
        <v>5810</v>
      </c>
      <c r="B5811" t="s">
        <v>243</v>
      </c>
      <c r="C5811" t="s">
        <v>1922</v>
      </c>
      <c r="D5811" t="str">
        <f t="shared" si="180"/>
        <v>Drake Dorothy</v>
      </c>
      <c r="E5811" t="s">
        <v>15</v>
      </c>
      <c r="F5811" t="s">
        <v>1769</v>
      </c>
      <c r="G5811" t="s">
        <v>820</v>
      </c>
      <c r="H5811" t="s">
        <v>821</v>
      </c>
      <c r="I5811" t="s">
        <v>24</v>
      </c>
      <c r="J5811" t="s">
        <v>19</v>
      </c>
      <c r="K5811" t="str">
        <f>INDEX(Table6[Column1],MATCH(L5811,Table6[Column2]))</f>
        <v>Adults</v>
      </c>
      <c r="L5811">
        <v>42.5519453</v>
      </c>
      <c r="M5811" t="str">
        <f>VLOOKUP(L5811,Table1[],2)</f>
        <v>40 - 49</v>
      </c>
      <c r="N5811" t="str">
        <f>INDEX(Table7[Column1],MATCH(O5811,Table7[Column2]))</f>
        <v>Learning Stage</v>
      </c>
      <c r="O5811">
        <v>3.6995794750000002</v>
      </c>
      <c r="P5811" t="str">
        <f>VLOOKUP(O5811,Table13[],2)</f>
        <v>1 - 5</v>
      </c>
      <c r="Q5811" t="str">
        <f>INDEX(Table8[Column1],MATCH(R5811,Table8[Column2]))</f>
        <v>Maintained</v>
      </c>
      <c r="R5811">
        <v>61.27485652</v>
      </c>
      <c r="S5811">
        <f t="shared" si="181"/>
        <v>2.5531190216666664</v>
      </c>
      <c r="T5811" t="s">
        <v>19</v>
      </c>
    </row>
    <row r="5812" spans="1:20" x14ac:dyDescent="0.25">
      <c r="A5812">
        <v>5811</v>
      </c>
      <c r="B5812" t="s">
        <v>428</v>
      </c>
      <c r="C5812" t="s">
        <v>1815</v>
      </c>
      <c r="D5812" t="str">
        <f t="shared" si="180"/>
        <v>Russell Leah</v>
      </c>
      <c r="E5812" t="s">
        <v>15</v>
      </c>
      <c r="F5812" t="s">
        <v>33</v>
      </c>
      <c r="G5812" t="s">
        <v>820</v>
      </c>
      <c r="H5812" t="s">
        <v>821</v>
      </c>
      <c r="I5812" t="s">
        <v>33</v>
      </c>
      <c r="J5812" t="s">
        <v>19</v>
      </c>
      <c r="K5812" t="str">
        <f>INDEX(Table6[Column1],MATCH(L5812,Table6[Column2]))</f>
        <v>Adults</v>
      </c>
      <c r="L5812">
        <v>41.641050900000003</v>
      </c>
      <c r="M5812" t="str">
        <f>VLOOKUP(L5812,Table1[],2)</f>
        <v>40 - 49</v>
      </c>
      <c r="N5812" t="str">
        <f>INDEX(Table7[Column1],MATCH(O5812,Table7[Column2]))</f>
        <v>Learning Stage</v>
      </c>
      <c r="O5812">
        <v>4.2308195050000004</v>
      </c>
      <c r="P5812" t="str">
        <f>VLOOKUP(O5812,Table13[],2)</f>
        <v>1 - 5</v>
      </c>
      <c r="Q5812" t="str">
        <f>INDEX(Table8[Column1],MATCH(R5812,Table8[Column2]))</f>
        <v>Maintained</v>
      </c>
      <c r="R5812">
        <v>43.775157200000002</v>
      </c>
      <c r="S5812">
        <f t="shared" si="181"/>
        <v>1.8239648833333335</v>
      </c>
      <c r="T5812" t="s">
        <v>19</v>
      </c>
    </row>
    <row r="5813" spans="1:20" x14ac:dyDescent="0.25">
      <c r="A5813">
        <v>5812</v>
      </c>
      <c r="B5813" t="s">
        <v>1991</v>
      </c>
      <c r="C5813" t="s">
        <v>50</v>
      </c>
      <c r="D5813" t="str">
        <f t="shared" si="180"/>
        <v>Chen Robert</v>
      </c>
      <c r="E5813" t="s">
        <v>22</v>
      </c>
      <c r="F5813" t="s">
        <v>775</v>
      </c>
      <c r="G5813" t="s">
        <v>17</v>
      </c>
      <c r="H5813" t="s">
        <v>18</v>
      </c>
      <c r="I5813" t="s">
        <v>262</v>
      </c>
      <c r="J5813" t="s">
        <v>19</v>
      </c>
      <c r="K5813" t="str">
        <f>INDEX(Table6[Column1],MATCH(L5813,Table6[Column2]))</f>
        <v>Adults</v>
      </c>
      <c r="L5813">
        <v>45.765022170000002</v>
      </c>
      <c r="M5813" t="str">
        <f>VLOOKUP(L5813,Table1[],2)</f>
        <v>40 - 49</v>
      </c>
      <c r="N5813" t="str">
        <f>INDEX(Table7[Column1],MATCH(O5813,Table7[Column2]))</f>
        <v>Learning Stage</v>
      </c>
      <c r="O5813">
        <v>4.8509838580000002</v>
      </c>
      <c r="P5813" t="str">
        <f>VLOOKUP(O5813,Table13[],2)</f>
        <v>1 - 5</v>
      </c>
      <c r="Q5813" t="str">
        <f>INDEX(Table8[Column1],MATCH(R5813,Table8[Column2]))</f>
        <v>Maintained</v>
      </c>
      <c r="R5813">
        <v>78.663357390000002</v>
      </c>
      <c r="S5813">
        <f t="shared" si="181"/>
        <v>3.2776398912500002</v>
      </c>
      <c r="T5813" t="s">
        <v>19</v>
      </c>
    </row>
    <row r="5814" spans="1:20" x14ac:dyDescent="0.25">
      <c r="A5814">
        <v>5813</v>
      </c>
      <c r="B5814" t="s">
        <v>1090</v>
      </c>
      <c r="C5814" t="s">
        <v>4589</v>
      </c>
      <c r="D5814" t="str">
        <f t="shared" si="180"/>
        <v>Sanchez Rosamond</v>
      </c>
      <c r="E5814" t="s">
        <v>15</v>
      </c>
      <c r="F5814" t="s">
        <v>804</v>
      </c>
      <c r="G5814" t="s">
        <v>820</v>
      </c>
      <c r="H5814" t="s">
        <v>821</v>
      </c>
      <c r="I5814" t="s">
        <v>90</v>
      </c>
      <c r="J5814" t="s">
        <v>19</v>
      </c>
      <c r="K5814" t="str">
        <f>INDEX(Table6[Column1],MATCH(L5814,Table6[Column2]))</f>
        <v>Youth</v>
      </c>
      <c r="L5814">
        <v>27.27292186</v>
      </c>
      <c r="M5814" t="str">
        <f>VLOOKUP(L5814,Table1[],2)</f>
        <v>20 - 29</v>
      </c>
      <c r="N5814" t="str">
        <f>INDEX(Table7[Column1],MATCH(O5814,Table7[Column2]))</f>
        <v>Learning Stage</v>
      </c>
      <c r="O5814">
        <v>4.7930838869999999</v>
      </c>
      <c r="P5814" t="str">
        <f>VLOOKUP(O5814,Table13[],2)</f>
        <v>1 - 5</v>
      </c>
      <c r="Q5814" t="str">
        <f>INDEX(Table8[Column1],MATCH(R5814,Table8[Column2]))</f>
        <v>Scheduled</v>
      </c>
      <c r="R5814">
        <v>0</v>
      </c>
      <c r="S5814">
        <f t="shared" si="181"/>
        <v>0</v>
      </c>
      <c r="T5814" t="s">
        <v>19</v>
      </c>
    </row>
    <row r="5815" spans="1:20" x14ac:dyDescent="0.25">
      <c r="A5815">
        <v>5814</v>
      </c>
      <c r="B5815" t="s">
        <v>4590</v>
      </c>
      <c r="C5815" t="s">
        <v>401</v>
      </c>
      <c r="D5815" t="str">
        <f t="shared" si="180"/>
        <v>Mucci Michael</v>
      </c>
      <c r="E5815" t="s">
        <v>22</v>
      </c>
      <c r="F5815" t="s">
        <v>30</v>
      </c>
      <c r="G5815" t="s">
        <v>2305</v>
      </c>
      <c r="H5815" t="s">
        <v>1826</v>
      </c>
      <c r="I5815" t="s">
        <v>30</v>
      </c>
      <c r="J5815" t="s">
        <v>19</v>
      </c>
      <c r="K5815" t="str">
        <f>INDEX(Table6[Column1],MATCH(L5815,Table6[Column2]))</f>
        <v>Elders</v>
      </c>
      <c r="L5815">
        <v>51.980741620000003</v>
      </c>
      <c r="M5815" t="str">
        <f>VLOOKUP(L5815,Table1[],2)</f>
        <v>50 - 59</v>
      </c>
      <c r="N5815" t="str">
        <f>INDEX(Table7[Column1],MATCH(O5815,Table7[Column2]))</f>
        <v>Fitting in Stage</v>
      </c>
      <c r="O5815">
        <v>7.1721105869999997</v>
      </c>
      <c r="P5815" t="str">
        <f>VLOOKUP(O5815,Table13[],2)</f>
        <v>6 - 10</v>
      </c>
      <c r="Q5815" t="str">
        <f>INDEX(Table8[Column1],MATCH(R5815,Table8[Column2]))</f>
        <v>Maintained</v>
      </c>
      <c r="R5815">
        <v>71.083219369999995</v>
      </c>
      <c r="S5815">
        <f t="shared" si="181"/>
        <v>2.9618008070833333</v>
      </c>
      <c r="T5815" t="s">
        <v>19</v>
      </c>
    </row>
    <row r="5816" spans="1:20" x14ac:dyDescent="0.25">
      <c r="A5816">
        <v>5815</v>
      </c>
      <c r="B5816" t="s">
        <v>510</v>
      </c>
      <c r="C5816" t="s">
        <v>4591</v>
      </c>
      <c r="D5816" t="str">
        <f t="shared" si="180"/>
        <v>Hamlin Dalia</v>
      </c>
      <c r="E5816" t="s">
        <v>15</v>
      </c>
      <c r="F5816" t="s">
        <v>30</v>
      </c>
      <c r="G5816" t="s">
        <v>2305</v>
      </c>
      <c r="H5816" t="s">
        <v>1826</v>
      </c>
      <c r="I5816" t="s">
        <v>30</v>
      </c>
      <c r="J5816" t="s">
        <v>19</v>
      </c>
      <c r="K5816" t="str">
        <f>INDEX(Table6[Column1],MATCH(L5816,Table6[Column2]))</f>
        <v>Young Adults</v>
      </c>
      <c r="L5816">
        <v>36.66263833</v>
      </c>
      <c r="M5816" t="str">
        <f>VLOOKUP(L5816,Table1[],2)</f>
        <v>30 - 39</v>
      </c>
      <c r="N5816" t="str">
        <f>INDEX(Table7[Column1],MATCH(O5816,Table7[Column2]))</f>
        <v>Learning Stage</v>
      </c>
      <c r="O5816">
        <v>4.3823210640000001</v>
      </c>
      <c r="P5816" t="str">
        <f>VLOOKUP(O5816,Table13[],2)</f>
        <v>1 - 5</v>
      </c>
      <c r="Q5816" t="str">
        <f>INDEX(Table8[Column1],MATCH(R5816,Table8[Column2]))</f>
        <v>Maintained</v>
      </c>
      <c r="R5816">
        <v>43.75890562</v>
      </c>
      <c r="S5816">
        <f t="shared" si="181"/>
        <v>1.8232877341666665</v>
      </c>
      <c r="T5816" t="s">
        <v>19</v>
      </c>
    </row>
    <row r="5817" spans="1:20" x14ac:dyDescent="0.25">
      <c r="A5817">
        <v>5816</v>
      </c>
      <c r="B5817" t="s">
        <v>4592</v>
      </c>
      <c r="C5817" t="s">
        <v>62</v>
      </c>
      <c r="D5817" t="str">
        <f t="shared" si="180"/>
        <v>Franz Thomas</v>
      </c>
      <c r="E5817" t="s">
        <v>22</v>
      </c>
      <c r="F5817" t="s">
        <v>505</v>
      </c>
      <c r="G5817" t="s">
        <v>820</v>
      </c>
      <c r="H5817" t="s">
        <v>821</v>
      </c>
      <c r="I5817" t="s">
        <v>24</v>
      </c>
      <c r="J5817" t="s">
        <v>19</v>
      </c>
      <c r="K5817" t="str">
        <f>INDEX(Table6[Column1],MATCH(L5817,Table6[Column2]))</f>
        <v>Young Adults</v>
      </c>
      <c r="L5817">
        <v>38.04059247</v>
      </c>
      <c r="M5817" t="str">
        <f>VLOOKUP(L5817,Table1[],2)</f>
        <v>30 - 39</v>
      </c>
      <c r="N5817" t="str">
        <f>INDEX(Table7[Column1],MATCH(O5817,Table7[Column2]))</f>
        <v>Learning Stage</v>
      </c>
      <c r="O5817">
        <v>5.6865863550000002</v>
      </c>
      <c r="P5817" t="str">
        <f>VLOOKUP(O5817,Table13[],2)</f>
        <v>1 - 5</v>
      </c>
      <c r="Q5817" t="str">
        <f>INDEX(Table8[Column1],MATCH(R5817,Table8[Column2]))</f>
        <v>Scheduled</v>
      </c>
      <c r="R5817">
        <v>23.683259790000001</v>
      </c>
      <c r="S5817">
        <f t="shared" si="181"/>
        <v>0.98680249125000008</v>
      </c>
      <c r="T5817" t="s">
        <v>19</v>
      </c>
    </row>
    <row r="5818" spans="1:20" x14ac:dyDescent="0.25">
      <c r="A5818">
        <v>5817</v>
      </c>
      <c r="B5818" t="s">
        <v>2680</v>
      </c>
      <c r="C5818" t="s">
        <v>203</v>
      </c>
      <c r="D5818" t="str">
        <f t="shared" si="180"/>
        <v>Park Ana</v>
      </c>
      <c r="E5818" t="s">
        <v>15</v>
      </c>
      <c r="F5818" t="s">
        <v>87</v>
      </c>
      <c r="G5818" t="s">
        <v>820</v>
      </c>
      <c r="H5818" t="s">
        <v>821</v>
      </c>
      <c r="I5818" t="s">
        <v>87</v>
      </c>
      <c r="J5818" t="s">
        <v>19</v>
      </c>
      <c r="K5818" t="str">
        <f>INDEX(Table6[Column1],MATCH(L5818,Table6[Column2]))</f>
        <v>Young Adults</v>
      </c>
      <c r="L5818">
        <v>37.12168157</v>
      </c>
      <c r="M5818" t="str">
        <f>VLOOKUP(L5818,Table1[],2)</f>
        <v>30 - 39</v>
      </c>
      <c r="N5818" t="str">
        <f>INDEX(Table7[Column1],MATCH(O5818,Table7[Column2]))</f>
        <v>Learning Stage</v>
      </c>
      <c r="O5818">
        <v>1.585270272</v>
      </c>
      <c r="P5818" t="str">
        <f>VLOOKUP(O5818,Table13[],2)</f>
        <v>1 - 5</v>
      </c>
      <c r="Q5818" t="str">
        <f>INDEX(Table8[Column1],MATCH(R5818,Table8[Column2]))</f>
        <v>Habitual</v>
      </c>
      <c r="R5818">
        <v>118.1007838</v>
      </c>
      <c r="S5818">
        <f t="shared" si="181"/>
        <v>4.9208659916666662</v>
      </c>
      <c r="T5818" t="s">
        <v>19</v>
      </c>
    </row>
    <row r="5819" spans="1:20" x14ac:dyDescent="0.25">
      <c r="A5819">
        <v>5818</v>
      </c>
      <c r="B5819" t="s">
        <v>3031</v>
      </c>
      <c r="C5819" t="s">
        <v>2163</v>
      </c>
      <c r="D5819" t="str">
        <f t="shared" si="180"/>
        <v>Haas Ellen</v>
      </c>
      <c r="E5819" t="s">
        <v>15</v>
      </c>
      <c r="F5819" t="s">
        <v>38</v>
      </c>
      <c r="G5819" t="s">
        <v>1060</v>
      </c>
      <c r="H5819" t="s">
        <v>1061</v>
      </c>
      <c r="I5819" t="s">
        <v>38</v>
      </c>
      <c r="J5819" t="s">
        <v>19</v>
      </c>
      <c r="K5819" t="str">
        <f>INDEX(Table6[Column1],MATCH(L5819,Table6[Column2]))</f>
        <v>Young Adults</v>
      </c>
      <c r="L5819">
        <v>32.432712010000003</v>
      </c>
      <c r="M5819" t="str">
        <f>VLOOKUP(L5819,Table1[],2)</f>
        <v>30 - 39</v>
      </c>
      <c r="N5819" t="str">
        <f>INDEX(Table7[Column1],MATCH(O5819,Table7[Column2]))</f>
        <v>Learning Stage</v>
      </c>
      <c r="O5819">
        <v>2.8642389530000001</v>
      </c>
      <c r="P5819" t="str">
        <f>VLOOKUP(O5819,Table13[],2)</f>
        <v>1 - 5</v>
      </c>
      <c r="Q5819" t="str">
        <f>INDEX(Table8[Column1],MATCH(R5819,Table8[Column2]))</f>
        <v>Scheduled</v>
      </c>
      <c r="R5819">
        <v>26.415521330000001</v>
      </c>
      <c r="S5819">
        <f t="shared" si="181"/>
        <v>1.1006467220833334</v>
      </c>
      <c r="T5819" t="s">
        <v>19</v>
      </c>
    </row>
    <row r="5820" spans="1:20" x14ac:dyDescent="0.25">
      <c r="A5820">
        <v>5819</v>
      </c>
      <c r="B5820" t="s">
        <v>1733</v>
      </c>
      <c r="C5820" t="s">
        <v>50</v>
      </c>
      <c r="D5820" t="str">
        <f t="shared" si="180"/>
        <v>Birt Robert</v>
      </c>
      <c r="E5820" t="s">
        <v>22</v>
      </c>
      <c r="F5820" t="s">
        <v>16</v>
      </c>
      <c r="G5820" t="s">
        <v>820</v>
      </c>
      <c r="H5820" t="s">
        <v>821</v>
      </c>
      <c r="I5820" t="s">
        <v>16</v>
      </c>
      <c r="J5820" t="s">
        <v>19</v>
      </c>
      <c r="K5820" t="str">
        <f>INDEX(Table6[Column1],MATCH(L5820,Table6[Column2]))</f>
        <v>Adults</v>
      </c>
      <c r="L5820">
        <v>48.349495470000001</v>
      </c>
      <c r="M5820" t="str">
        <f>VLOOKUP(L5820,Table1[],2)</f>
        <v>40 - 49</v>
      </c>
      <c r="N5820" t="str">
        <f>INDEX(Table7[Column1],MATCH(O5820,Table7[Column2]))</f>
        <v>Learning Stage</v>
      </c>
      <c r="O5820">
        <v>5.0041037069999996</v>
      </c>
      <c r="P5820" t="str">
        <f>VLOOKUP(O5820,Table13[],2)</f>
        <v>1 - 5</v>
      </c>
      <c r="Q5820" t="str">
        <f>INDEX(Table8[Column1],MATCH(R5820,Table8[Column2]))</f>
        <v>Habitual</v>
      </c>
      <c r="R5820">
        <v>88.504661999999996</v>
      </c>
      <c r="S5820">
        <f t="shared" si="181"/>
        <v>3.6876942499999998</v>
      </c>
      <c r="T5820" t="s">
        <v>19</v>
      </c>
    </row>
    <row r="5821" spans="1:20" x14ac:dyDescent="0.25">
      <c r="A5821">
        <v>5820</v>
      </c>
      <c r="B5821" t="s">
        <v>4593</v>
      </c>
      <c r="C5821" t="s">
        <v>2729</v>
      </c>
      <c r="D5821" t="str">
        <f t="shared" si="180"/>
        <v>Giordano Carlton</v>
      </c>
      <c r="E5821" t="s">
        <v>22</v>
      </c>
      <c r="F5821" t="s">
        <v>1441</v>
      </c>
      <c r="G5821" t="s">
        <v>2305</v>
      </c>
      <c r="H5821" t="s">
        <v>1826</v>
      </c>
      <c r="I5821" t="s">
        <v>30</v>
      </c>
      <c r="J5821" t="s">
        <v>19</v>
      </c>
      <c r="K5821" t="str">
        <f>INDEX(Table6[Column1],MATCH(L5821,Table6[Column2]))</f>
        <v>Adults</v>
      </c>
      <c r="L5821">
        <v>47.347032030000001</v>
      </c>
      <c r="M5821" t="str">
        <f>VLOOKUP(L5821,Table1[],2)</f>
        <v>40 - 49</v>
      </c>
      <c r="N5821" t="str">
        <f>INDEX(Table7[Column1],MATCH(O5821,Table7[Column2]))</f>
        <v>Learning Stage</v>
      </c>
      <c r="O5821">
        <v>5.9801932779999998</v>
      </c>
      <c r="P5821" t="str">
        <f>VLOOKUP(O5821,Table13[],2)</f>
        <v>1 - 5</v>
      </c>
      <c r="Q5821" t="str">
        <f>INDEX(Table8[Column1],MATCH(R5821,Table8[Column2]))</f>
        <v>Habitual</v>
      </c>
      <c r="R5821">
        <v>111.9176405</v>
      </c>
      <c r="S5821">
        <f t="shared" si="181"/>
        <v>4.6632350208333335</v>
      </c>
      <c r="T5821" t="s">
        <v>19</v>
      </c>
    </row>
    <row r="5822" spans="1:20" x14ac:dyDescent="0.25">
      <c r="A5822">
        <v>5821</v>
      </c>
      <c r="B5822" t="s">
        <v>4201</v>
      </c>
      <c r="C5822" t="s">
        <v>2867</v>
      </c>
      <c r="D5822" t="str">
        <f t="shared" si="180"/>
        <v>Phipps Louie</v>
      </c>
      <c r="E5822" t="s">
        <v>22</v>
      </c>
      <c r="F5822" t="s">
        <v>38</v>
      </c>
      <c r="G5822" t="s">
        <v>1060</v>
      </c>
      <c r="H5822" t="s">
        <v>1061</v>
      </c>
      <c r="I5822" t="s">
        <v>38</v>
      </c>
      <c r="J5822" t="s">
        <v>19</v>
      </c>
      <c r="K5822" t="str">
        <f>INDEX(Table6[Column1],MATCH(L5822,Table6[Column2]))</f>
        <v>Adults</v>
      </c>
      <c r="L5822">
        <v>45.262942529999997</v>
      </c>
      <c r="M5822" t="str">
        <f>VLOOKUP(L5822,Table1[],2)</f>
        <v>40 - 49</v>
      </c>
      <c r="N5822" t="str">
        <f>INDEX(Table7[Column1],MATCH(O5822,Table7[Column2]))</f>
        <v>Fitting in Stage</v>
      </c>
      <c r="O5822">
        <v>6.3274635019999996</v>
      </c>
      <c r="P5822" t="str">
        <f>VLOOKUP(O5822,Table13[],2)</f>
        <v>6 - 10</v>
      </c>
      <c r="Q5822" t="str">
        <f>INDEX(Table8[Column1],MATCH(R5822,Table8[Column2]))</f>
        <v>Maintained</v>
      </c>
      <c r="R5822">
        <v>61.63648602</v>
      </c>
      <c r="S5822">
        <f t="shared" si="181"/>
        <v>2.5681869175000003</v>
      </c>
      <c r="T5822" t="s">
        <v>19</v>
      </c>
    </row>
    <row r="5823" spans="1:20" x14ac:dyDescent="0.25">
      <c r="A5823">
        <v>5822</v>
      </c>
      <c r="B5823" t="s">
        <v>163</v>
      </c>
      <c r="C5823" t="s">
        <v>1191</v>
      </c>
      <c r="D5823" t="str">
        <f t="shared" si="180"/>
        <v>Murray Crystal</v>
      </c>
      <c r="E5823" t="s">
        <v>15</v>
      </c>
      <c r="F5823" t="s">
        <v>33</v>
      </c>
      <c r="G5823" t="s">
        <v>820</v>
      </c>
      <c r="H5823" t="s">
        <v>821</v>
      </c>
      <c r="I5823" t="s">
        <v>33</v>
      </c>
      <c r="J5823" t="s">
        <v>19</v>
      </c>
      <c r="K5823" t="str">
        <f>INDEX(Table6[Column1],MATCH(L5823,Table6[Column2]))</f>
        <v>Adults</v>
      </c>
      <c r="L5823">
        <v>43.924773350000002</v>
      </c>
      <c r="M5823" t="str">
        <f>VLOOKUP(L5823,Table1[],2)</f>
        <v>40 - 49</v>
      </c>
      <c r="N5823" t="str">
        <f>INDEX(Table7[Column1],MATCH(O5823,Table7[Column2]))</f>
        <v>Learning Stage</v>
      </c>
      <c r="O5823">
        <v>2.8153191519999998</v>
      </c>
      <c r="P5823" t="str">
        <f>VLOOKUP(O5823,Table13[],2)</f>
        <v>1 - 5</v>
      </c>
      <c r="Q5823" t="str">
        <f>INDEX(Table8[Column1],MATCH(R5823,Table8[Column2]))</f>
        <v>Habitual</v>
      </c>
      <c r="R5823">
        <v>80.927556879999997</v>
      </c>
      <c r="S5823">
        <f t="shared" si="181"/>
        <v>3.3719815366666666</v>
      </c>
      <c r="T5823" t="s">
        <v>19</v>
      </c>
    </row>
    <row r="5824" spans="1:20" x14ac:dyDescent="0.25">
      <c r="A5824">
        <v>5823</v>
      </c>
      <c r="B5824" t="s">
        <v>4034</v>
      </c>
      <c r="C5824" t="s">
        <v>180</v>
      </c>
      <c r="D5824" t="str">
        <f t="shared" si="180"/>
        <v>Neary Tammy</v>
      </c>
      <c r="E5824" t="s">
        <v>15</v>
      </c>
      <c r="F5824" t="s">
        <v>16</v>
      </c>
      <c r="G5824" t="s">
        <v>820</v>
      </c>
      <c r="H5824" t="s">
        <v>821</v>
      </c>
      <c r="I5824" t="s">
        <v>16</v>
      </c>
      <c r="J5824" t="s">
        <v>19</v>
      </c>
      <c r="K5824" t="str">
        <f>INDEX(Table6[Column1],MATCH(L5824,Table6[Column2]))</f>
        <v>Elders</v>
      </c>
      <c r="L5824">
        <v>58.267351980000001</v>
      </c>
      <c r="M5824" t="str">
        <f>VLOOKUP(L5824,Table1[],2)</f>
        <v>50 - 59</v>
      </c>
      <c r="N5824" t="str">
        <f>INDEX(Table7[Column1],MATCH(O5824,Table7[Column2]))</f>
        <v>Fitting in Stage</v>
      </c>
      <c r="O5824">
        <v>6.1029391290000001</v>
      </c>
      <c r="P5824" t="str">
        <f>VLOOKUP(O5824,Table13[],2)</f>
        <v>6 - 10</v>
      </c>
      <c r="Q5824" t="str">
        <f>INDEX(Table8[Column1],MATCH(R5824,Table8[Column2]))</f>
        <v>Unexcused</v>
      </c>
      <c r="R5824">
        <v>174.860692</v>
      </c>
      <c r="S5824">
        <f t="shared" si="181"/>
        <v>7.285862166666667</v>
      </c>
      <c r="T5824" t="s">
        <v>19</v>
      </c>
    </row>
    <row r="5825" spans="1:20" x14ac:dyDescent="0.25">
      <c r="A5825">
        <v>5824</v>
      </c>
      <c r="B5825" t="s">
        <v>966</v>
      </c>
      <c r="C5825" t="s">
        <v>50</v>
      </c>
      <c r="D5825" t="str">
        <f t="shared" si="180"/>
        <v>Miller Robert</v>
      </c>
      <c r="E5825" t="s">
        <v>22</v>
      </c>
      <c r="F5825" t="s">
        <v>38</v>
      </c>
      <c r="G5825" t="s">
        <v>1060</v>
      </c>
      <c r="H5825" t="s">
        <v>1061</v>
      </c>
      <c r="I5825" t="s">
        <v>38</v>
      </c>
      <c r="J5825" t="s">
        <v>19</v>
      </c>
      <c r="K5825" t="str">
        <f>INDEX(Table6[Column1],MATCH(L5825,Table6[Column2]))</f>
        <v>Elders</v>
      </c>
      <c r="L5825">
        <v>55.377748779999997</v>
      </c>
      <c r="M5825" t="str">
        <f>VLOOKUP(L5825,Table1[],2)</f>
        <v>50 - 59</v>
      </c>
      <c r="N5825" t="str">
        <f>INDEX(Table7[Column1],MATCH(O5825,Table7[Column2]))</f>
        <v>Learning Stage</v>
      </c>
      <c r="O5825">
        <v>4.8714804249999997</v>
      </c>
      <c r="P5825" t="str">
        <f>VLOOKUP(O5825,Table13[],2)</f>
        <v>1 - 5</v>
      </c>
      <c r="Q5825" t="str">
        <f>INDEX(Table8[Column1],MATCH(R5825,Table8[Column2]))</f>
        <v>Habitual</v>
      </c>
      <c r="R5825">
        <v>109.1329637</v>
      </c>
      <c r="S5825">
        <f t="shared" si="181"/>
        <v>4.5472068208333338</v>
      </c>
      <c r="T5825" t="s">
        <v>19</v>
      </c>
    </row>
    <row r="5826" spans="1:20" x14ac:dyDescent="0.25">
      <c r="A5826">
        <v>5825</v>
      </c>
      <c r="B5826" t="s">
        <v>1870</v>
      </c>
      <c r="C5826" t="s">
        <v>32</v>
      </c>
      <c r="D5826" t="str">
        <f t="shared" si="180"/>
        <v>Lucero Edward</v>
      </c>
      <c r="E5826" t="s">
        <v>22</v>
      </c>
      <c r="F5826" t="s">
        <v>16</v>
      </c>
      <c r="G5826" t="s">
        <v>820</v>
      </c>
      <c r="H5826" t="s">
        <v>821</v>
      </c>
      <c r="I5826" t="s">
        <v>16</v>
      </c>
      <c r="J5826" t="s">
        <v>19</v>
      </c>
      <c r="K5826" t="str">
        <f>INDEX(Table6[Column1],MATCH(L5826,Table6[Column2]))</f>
        <v>Seniors</v>
      </c>
      <c r="L5826">
        <v>62.957949720000002</v>
      </c>
      <c r="M5826" t="str">
        <f>VLOOKUP(L5826,Table1[],2)</f>
        <v>60 and Above</v>
      </c>
      <c r="N5826" t="str">
        <f>INDEX(Table7[Column1],MATCH(O5826,Table7[Column2]))</f>
        <v>Learning Stage</v>
      </c>
      <c r="O5826">
        <v>3.2444588140000001</v>
      </c>
      <c r="P5826" t="str">
        <f>VLOOKUP(O5826,Table13[],2)</f>
        <v>1 - 5</v>
      </c>
      <c r="Q5826" t="str">
        <f>INDEX(Table8[Column1],MATCH(R5826,Table8[Column2]))</f>
        <v>Excused</v>
      </c>
      <c r="R5826">
        <v>133.4942719</v>
      </c>
      <c r="S5826">
        <f t="shared" si="181"/>
        <v>5.5622613291666667</v>
      </c>
      <c r="T5826" t="s">
        <v>19</v>
      </c>
    </row>
    <row r="5827" spans="1:20" x14ac:dyDescent="0.25">
      <c r="A5827">
        <v>5826</v>
      </c>
      <c r="B5827" t="s">
        <v>1647</v>
      </c>
      <c r="C5827" t="s">
        <v>175</v>
      </c>
      <c r="D5827" t="str">
        <f t="shared" ref="D5827:D5890" si="182">CONCATENATE(B5827, " ",C5827)</f>
        <v>Chambers Paul</v>
      </c>
      <c r="E5827" t="s">
        <v>22</v>
      </c>
      <c r="F5827" t="s">
        <v>309</v>
      </c>
      <c r="G5827" t="s">
        <v>820</v>
      </c>
      <c r="H5827" t="s">
        <v>821</v>
      </c>
      <c r="I5827" t="s">
        <v>90</v>
      </c>
      <c r="J5827" t="s">
        <v>19</v>
      </c>
      <c r="K5827" t="str">
        <f>INDEX(Table6[Column1],MATCH(L5827,Table6[Column2]))</f>
        <v>Adults</v>
      </c>
      <c r="L5827">
        <v>44.056280540000003</v>
      </c>
      <c r="M5827" t="str">
        <f>VLOOKUP(L5827,Table1[],2)</f>
        <v>40 - 49</v>
      </c>
      <c r="N5827" t="str">
        <f>INDEX(Table7[Column1],MATCH(O5827,Table7[Column2]))</f>
        <v>Learning Stage</v>
      </c>
      <c r="O5827">
        <v>5.5650714020000001</v>
      </c>
      <c r="P5827" t="str">
        <f>VLOOKUP(O5827,Table13[],2)</f>
        <v>1 - 5</v>
      </c>
      <c r="Q5827" t="str">
        <f>INDEX(Table8[Column1],MATCH(R5827,Table8[Column2]))</f>
        <v>Habitual</v>
      </c>
      <c r="R5827">
        <v>84.882369690000004</v>
      </c>
      <c r="S5827">
        <f t="shared" ref="S5827:S5890" si="183">CONVERT(R5827,"hr","day")</f>
        <v>3.53676540375</v>
      </c>
      <c r="T5827" t="s">
        <v>19</v>
      </c>
    </row>
    <row r="5828" spans="1:20" x14ac:dyDescent="0.25">
      <c r="A5828">
        <v>5827</v>
      </c>
      <c r="B5828" t="s">
        <v>4594</v>
      </c>
      <c r="C5828" t="s">
        <v>4595</v>
      </c>
      <c r="D5828" t="str">
        <f t="shared" si="182"/>
        <v>Landon Ocie</v>
      </c>
      <c r="E5828" t="s">
        <v>15</v>
      </c>
      <c r="F5828" t="s">
        <v>38</v>
      </c>
      <c r="G5828" t="s">
        <v>1060</v>
      </c>
      <c r="H5828" t="s">
        <v>1061</v>
      </c>
      <c r="I5828" t="s">
        <v>38</v>
      </c>
      <c r="J5828" t="s">
        <v>19</v>
      </c>
      <c r="K5828" t="str">
        <f>INDEX(Table6[Column1],MATCH(L5828,Table6[Column2]))</f>
        <v>Young Adults</v>
      </c>
      <c r="L5828">
        <v>34.562012559999999</v>
      </c>
      <c r="M5828" t="str">
        <f>VLOOKUP(L5828,Table1[],2)</f>
        <v>30 - 39</v>
      </c>
      <c r="N5828" t="str">
        <f>INDEX(Table7[Column1],MATCH(O5828,Table7[Column2]))</f>
        <v>Fitting in Stage</v>
      </c>
      <c r="O5828">
        <v>6.6018606870000003</v>
      </c>
      <c r="P5828" t="str">
        <f>VLOOKUP(O5828,Table13[],2)</f>
        <v>6 - 10</v>
      </c>
      <c r="Q5828" t="str">
        <f>INDEX(Table8[Column1],MATCH(R5828,Table8[Column2]))</f>
        <v>Scheduled</v>
      </c>
      <c r="R5828">
        <v>9.2528485719999995</v>
      </c>
      <c r="S5828">
        <f t="shared" si="183"/>
        <v>0.38553535716666659</v>
      </c>
      <c r="T5828" t="s">
        <v>19</v>
      </c>
    </row>
    <row r="5829" spans="1:20" x14ac:dyDescent="0.25">
      <c r="A5829">
        <v>5828</v>
      </c>
      <c r="B5829" t="s">
        <v>3011</v>
      </c>
      <c r="C5829" t="s">
        <v>3335</v>
      </c>
      <c r="D5829" t="str">
        <f t="shared" si="182"/>
        <v>Babin Eddie</v>
      </c>
      <c r="E5829" t="s">
        <v>22</v>
      </c>
      <c r="F5829" t="s">
        <v>127</v>
      </c>
      <c r="G5829" t="s">
        <v>820</v>
      </c>
      <c r="H5829" t="s">
        <v>821</v>
      </c>
      <c r="I5829" t="s">
        <v>127</v>
      </c>
      <c r="J5829" t="s">
        <v>19</v>
      </c>
      <c r="K5829" t="str">
        <f>INDEX(Table6[Column1],MATCH(L5829,Table6[Column2]))</f>
        <v>Youth</v>
      </c>
      <c r="L5829">
        <v>26.092346079999999</v>
      </c>
      <c r="M5829" t="str">
        <f>VLOOKUP(L5829,Table1[],2)</f>
        <v>20 - 29</v>
      </c>
      <c r="N5829" t="str">
        <f>INDEX(Table7[Column1],MATCH(O5829,Table7[Column2]))</f>
        <v>Learning Stage</v>
      </c>
      <c r="O5829">
        <v>5.2282245500000002</v>
      </c>
      <c r="P5829" t="str">
        <f>VLOOKUP(O5829,Table13[],2)</f>
        <v>1 - 5</v>
      </c>
      <c r="Q5829" t="str">
        <f>INDEX(Table8[Column1],MATCH(R5829,Table8[Column2]))</f>
        <v>Scheduled</v>
      </c>
      <c r="R5829">
        <v>0</v>
      </c>
      <c r="S5829">
        <f t="shared" si="183"/>
        <v>0</v>
      </c>
      <c r="T5829" t="s">
        <v>19</v>
      </c>
    </row>
    <row r="5830" spans="1:20" x14ac:dyDescent="0.25">
      <c r="A5830">
        <v>5829</v>
      </c>
      <c r="B5830" t="s">
        <v>1666</v>
      </c>
      <c r="C5830" t="s">
        <v>3014</v>
      </c>
      <c r="D5830" t="str">
        <f t="shared" si="182"/>
        <v>Velasquez Terri</v>
      </c>
      <c r="E5830" t="s">
        <v>15</v>
      </c>
      <c r="F5830" t="s">
        <v>30</v>
      </c>
      <c r="G5830" t="s">
        <v>2305</v>
      </c>
      <c r="H5830" t="s">
        <v>1826</v>
      </c>
      <c r="I5830" t="s">
        <v>30</v>
      </c>
      <c r="J5830" t="s">
        <v>19</v>
      </c>
      <c r="K5830" t="str">
        <f>INDEX(Table6[Column1],MATCH(L5830,Table6[Column2]))</f>
        <v>Young Adults</v>
      </c>
      <c r="L5830">
        <v>38.130842350000002</v>
      </c>
      <c r="M5830" t="str">
        <f>VLOOKUP(L5830,Table1[],2)</f>
        <v>30 - 39</v>
      </c>
      <c r="N5830" t="str">
        <f>INDEX(Table7[Column1],MATCH(O5830,Table7[Column2]))</f>
        <v>Learning Stage</v>
      </c>
      <c r="O5830">
        <v>1.693433499</v>
      </c>
      <c r="P5830" t="str">
        <f>VLOOKUP(O5830,Table13[],2)</f>
        <v>1 - 5</v>
      </c>
      <c r="Q5830" t="str">
        <f>INDEX(Table8[Column1],MATCH(R5830,Table8[Column2]))</f>
        <v>Maintained</v>
      </c>
      <c r="R5830">
        <v>48.7085936</v>
      </c>
      <c r="S5830">
        <f t="shared" si="183"/>
        <v>2.0295247333333331</v>
      </c>
      <c r="T5830" t="s">
        <v>19</v>
      </c>
    </row>
    <row r="5831" spans="1:20" x14ac:dyDescent="0.25">
      <c r="A5831">
        <v>5830</v>
      </c>
      <c r="B5831" t="s">
        <v>1131</v>
      </c>
      <c r="C5831" t="s">
        <v>687</v>
      </c>
      <c r="D5831" t="str">
        <f t="shared" si="182"/>
        <v>Herrera Samuel</v>
      </c>
      <c r="E5831" t="s">
        <v>22</v>
      </c>
      <c r="F5831" t="s">
        <v>825</v>
      </c>
      <c r="G5831" t="s">
        <v>820</v>
      </c>
      <c r="H5831" t="s">
        <v>821</v>
      </c>
      <c r="I5831" t="s">
        <v>157</v>
      </c>
      <c r="J5831" t="s">
        <v>19</v>
      </c>
      <c r="K5831" t="str">
        <f>INDEX(Table6[Column1],MATCH(L5831,Table6[Column2]))</f>
        <v>Young Adults</v>
      </c>
      <c r="L5831">
        <v>34.674068159999997</v>
      </c>
      <c r="M5831" t="str">
        <f>VLOOKUP(L5831,Table1[],2)</f>
        <v>30 - 39</v>
      </c>
      <c r="N5831" t="str">
        <f>INDEX(Table7[Column1],MATCH(O5831,Table7[Column2]))</f>
        <v>Learning Stage</v>
      </c>
      <c r="O5831">
        <v>5.4296399019999999</v>
      </c>
      <c r="P5831" t="str">
        <f>VLOOKUP(O5831,Table13[],2)</f>
        <v>1 - 5</v>
      </c>
      <c r="Q5831" t="str">
        <f>INDEX(Table8[Column1],MATCH(R5831,Table8[Column2]))</f>
        <v>Scheduled</v>
      </c>
      <c r="R5831">
        <v>25.22685607</v>
      </c>
      <c r="S5831">
        <f t="shared" si="183"/>
        <v>1.0511190029166666</v>
      </c>
      <c r="T5831" t="s">
        <v>19</v>
      </c>
    </row>
    <row r="5832" spans="1:20" x14ac:dyDescent="0.25">
      <c r="A5832">
        <v>5831</v>
      </c>
      <c r="B5832" t="s">
        <v>1094</v>
      </c>
      <c r="C5832" t="s">
        <v>2467</v>
      </c>
      <c r="D5832" t="str">
        <f t="shared" si="182"/>
        <v>Sims Rafael</v>
      </c>
      <c r="E5832" t="s">
        <v>22</v>
      </c>
      <c r="F5832" t="s">
        <v>339</v>
      </c>
      <c r="G5832" t="s">
        <v>820</v>
      </c>
      <c r="H5832" t="s">
        <v>821</v>
      </c>
      <c r="I5832" t="s">
        <v>192</v>
      </c>
      <c r="J5832" t="s">
        <v>19</v>
      </c>
      <c r="K5832" t="str">
        <f>INDEX(Table6[Column1],MATCH(L5832,Table6[Column2]))</f>
        <v>Adults</v>
      </c>
      <c r="L5832">
        <v>42.432509209999999</v>
      </c>
      <c r="M5832" t="str">
        <f>VLOOKUP(L5832,Table1[],2)</f>
        <v>40 - 49</v>
      </c>
      <c r="N5832" t="str">
        <f>INDEX(Table7[Column1],MATCH(O5832,Table7[Column2]))</f>
        <v>Learning Stage</v>
      </c>
      <c r="O5832">
        <v>3.4064711480000001</v>
      </c>
      <c r="P5832" t="str">
        <f>VLOOKUP(O5832,Table13[],2)</f>
        <v>1 - 5</v>
      </c>
      <c r="Q5832" t="str">
        <f>INDEX(Table8[Column1],MATCH(R5832,Table8[Column2]))</f>
        <v>Maintained</v>
      </c>
      <c r="R5832">
        <v>44.021322320000003</v>
      </c>
      <c r="S5832">
        <f t="shared" si="183"/>
        <v>1.8342217633333335</v>
      </c>
      <c r="T5832" t="s">
        <v>19</v>
      </c>
    </row>
    <row r="5833" spans="1:20" x14ac:dyDescent="0.25">
      <c r="A5833">
        <v>5832</v>
      </c>
      <c r="B5833" t="s">
        <v>58</v>
      </c>
      <c r="C5833" t="s">
        <v>4596</v>
      </c>
      <c r="D5833" t="str">
        <f t="shared" si="182"/>
        <v>Davis Mickey</v>
      </c>
      <c r="E5833" t="s">
        <v>22</v>
      </c>
      <c r="F5833" t="s">
        <v>30</v>
      </c>
      <c r="G5833" t="s">
        <v>2305</v>
      </c>
      <c r="H5833" t="s">
        <v>1826</v>
      </c>
      <c r="I5833" t="s">
        <v>30</v>
      </c>
      <c r="J5833" t="s">
        <v>19</v>
      </c>
      <c r="K5833" t="str">
        <f>INDEX(Table6[Column1],MATCH(L5833,Table6[Column2]))</f>
        <v>Young Adults</v>
      </c>
      <c r="L5833">
        <v>35.296948020000002</v>
      </c>
      <c r="M5833" t="str">
        <f>VLOOKUP(L5833,Table1[],2)</f>
        <v>30 - 39</v>
      </c>
      <c r="N5833" t="str">
        <f>INDEX(Table7[Column1],MATCH(O5833,Table7[Column2]))</f>
        <v>Learning Stage</v>
      </c>
      <c r="O5833">
        <v>5.4439569880000001</v>
      </c>
      <c r="P5833" t="str">
        <f>VLOOKUP(O5833,Table13[],2)</f>
        <v>1 - 5</v>
      </c>
      <c r="Q5833" t="str">
        <f>INDEX(Table8[Column1],MATCH(R5833,Table8[Column2]))</f>
        <v>Scheduled</v>
      </c>
      <c r="R5833">
        <v>5.2431967000000004</v>
      </c>
      <c r="S5833">
        <f t="shared" si="183"/>
        <v>0.2184665291666667</v>
      </c>
      <c r="T5833" t="s">
        <v>19</v>
      </c>
    </row>
    <row r="5834" spans="1:20" x14ac:dyDescent="0.25">
      <c r="A5834">
        <v>5833</v>
      </c>
      <c r="B5834" t="s">
        <v>4597</v>
      </c>
      <c r="C5834" t="s">
        <v>52</v>
      </c>
      <c r="D5834" t="str">
        <f t="shared" si="182"/>
        <v>Canfield John</v>
      </c>
      <c r="E5834" t="s">
        <v>22</v>
      </c>
      <c r="F5834" t="s">
        <v>30</v>
      </c>
      <c r="G5834" t="s">
        <v>2305</v>
      </c>
      <c r="H5834" t="s">
        <v>1826</v>
      </c>
      <c r="I5834" t="s">
        <v>30</v>
      </c>
      <c r="J5834" t="s">
        <v>19</v>
      </c>
      <c r="K5834" t="str">
        <f>INDEX(Table6[Column1],MATCH(L5834,Table6[Column2]))</f>
        <v>Elders</v>
      </c>
      <c r="L5834">
        <v>53.623764549999997</v>
      </c>
      <c r="M5834" t="str">
        <f>VLOOKUP(L5834,Table1[],2)</f>
        <v>50 - 59</v>
      </c>
      <c r="N5834" t="str">
        <f>INDEX(Table7[Column1],MATCH(O5834,Table7[Column2]))</f>
        <v>Learning Stage</v>
      </c>
      <c r="O5834">
        <v>4.9637125989999999</v>
      </c>
      <c r="P5834" t="str">
        <f>VLOOKUP(O5834,Table13[],2)</f>
        <v>1 - 5</v>
      </c>
      <c r="Q5834" t="str">
        <f>INDEX(Table8[Column1],MATCH(R5834,Table8[Column2]))</f>
        <v>Excused</v>
      </c>
      <c r="R5834">
        <v>135.12658110000001</v>
      </c>
      <c r="S5834">
        <f t="shared" si="183"/>
        <v>5.6302742125000007</v>
      </c>
      <c r="T5834" t="s">
        <v>19</v>
      </c>
    </row>
    <row r="5835" spans="1:20" x14ac:dyDescent="0.25">
      <c r="A5835">
        <v>5834</v>
      </c>
      <c r="B5835" t="s">
        <v>4598</v>
      </c>
      <c r="C5835" t="s">
        <v>4599</v>
      </c>
      <c r="D5835" t="str">
        <f t="shared" si="182"/>
        <v>Lessman Barbie</v>
      </c>
      <c r="E5835" t="s">
        <v>15</v>
      </c>
      <c r="F5835" t="s">
        <v>1895</v>
      </c>
      <c r="G5835" t="s">
        <v>820</v>
      </c>
      <c r="H5835" t="s">
        <v>821</v>
      </c>
      <c r="I5835" t="s">
        <v>54</v>
      </c>
      <c r="J5835" t="s">
        <v>19</v>
      </c>
      <c r="K5835" t="str">
        <f>INDEX(Table6[Column1],MATCH(L5835,Table6[Column2]))</f>
        <v>Adults</v>
      </c>
      <c r="L5835">
        <v>40.963135739999998</v>
      </c>
      <c r="M5835" t="str">
        <f>VLOOKUP(L5835,Table1[],2)</f>
        <v>40 - 49</v>
      </c>
      <c r="N5835" t="str">
        <f>INDEX(Table7[Column1],MATCH(O5835,Table7[Column2]))</f>
        <v>Learning Stage</v>
      </c>
      <c r="O5835">
        <v>4.9569200220000003</v>
      </c>
      <c r="P5835" t="str">
        <f>VLOOKUP(O5835,Table13[],2)</f>
        <v>1 - 5</v>
      </c>
      <c r="Q5835" t="str">
        <f>INDEX(Table8[Column1],MATCH(R5835,Table8[Column2]))</f>
        <v>Habitual</v>
      </c>
      <c r="R5835">
        <v>84.151303179999999</v>
      </c>
      <c r="S5835">
        <f t="shared" si="183"/>
        <v>3.5063042991666662</v>
      </c>
      <c r="T5835" t="s">
        <v>19</v>
      </c>
    </row>
    <row r="5836" spans="1:20" x14ac:dyDescent="0.25">
      <c r="A5836">
        <v>5835</v>
      </c>
      <c r="B5836" t="s">
        <v>2050</v>
      </c>
      <c r="C5836" t="s">
        <v>590</v>
      </c>
      <c r="D5836" t="str">
        <f t="shared" si="182"/>
        <v>Centeno Earl</v>
      </c>
      <c r="E5836" t="s">
        <v>22</v>
      </c>
      <c r="F5836" t="s">
        <v>825</v>
      </c>
      <c r="G5836" t="s">
        <v>820</v>
      </c>
      <c r="H5836" t="s">
        <v>821</v>
      </c>
      <c r="I5836" t="s">
        <v>157</v>
      </c>
      <c r="J5836" t="s">
        <v>19</v>
      </c>
      <c r="K5836" t="str">
        <f>INDEX(Table6[Column1],MATCH(L5836,Table6[Column2]))</f>
        <v>Adults</v>
      </c>
      <c r="L5836">
        <v>48.84513175</v>
      </c>
      <c r="M5836" t="str">
        <f>VLOOKUP(L5836,Table1[],2)</f>
        <v>40 - 49</v>
      </c>
      <c r="N5836" t="str">
        <f>INDEX(Table7[Column1],MATCH(O5836,Table7[Column2]))</f>
        <v>Learning Stage</v>
      </c>
      <c r="O5836">
        <v>5.9009581720000002</v>
      </c>
      <c r="P5836" t="str">
        <f>VLOOKUP(O5836,Table13[],2)</f>
        <v>1 - 5</v>
      </c>
      <c r="Q5836" t="str">
        <f>INDEX(Table8[Column1],MATCH(R5836,Table8[Column2]))</f>
        <v>Habitual</v>
      </c>
      <c r="R5836">
        <v>96.131017580000005</v>
      </c>
      <c r="S5836">
        <f t="shared" si="183"/>
        <v>4.0054590658333336</v>
      </c>
      <c r="T5836" t="s">
        <v>19</v>
      </c>
    </row>
    <row r="5837" spans="1:20" x14ac:dyDescent="0.25">
      <c r="A5837">
        <v>5836</v>
      </c>
      <c r="B5837" t="s">
        <v>1082</v>
      </c>
      <c r="C5837" t="s">
        <v>201</v>
      </c>
      <c r="D5837" t="str">
        <f t="shared" si="182"/>
        <v>Williamson Anthony</v>
      </c>
      <c r="E5837" t="s">
        <v>22</v>
      </c>
      <c r="F5837" t="s">
        <v>1472</v>
      </c>
      <c r="G5837" t="s">
        <v>2305</v>
      </c>
      <c r="H5837" t="s">
        <v>1826</v>
      </c>
      <c r="I5837" t="s">
        <v>1472</v>
      </c>
      <c r="J5837" t="s">
        <v>19</v>
      </c>
      <c r="K5837" t="str">
        <f>INDEX(Table6[Column1],MATCH(L5837,Table6[Column2]))</f>
        <v>Young Adults</v>
      </c>
      <c r="L5837">
        <v>30.62682298</v>
      </c>
      <c r="M5837" t="str">
        <f>VLOOKUP(L5837,Table1[],2)</f>
        <v>30 - 39</v>
      </c>
      <c r="N5837" t="str">
        <f>INDEX(Table7[Column1],MATCH(O5837,Table7[Column2]))</f>
        <v>Learning Stage</v>
      </c>
      <c r="O5837">
        <v>4.739755325</v>
      </c>
      <c r="P5837" t="str">
        <f>VLOOKUP(O5837,Table13[],2)</f>
        <v>1 - 5</v>
      </c>
      <c r="Q5837" t="str">
        <f>INDEX(Table8[Column1],MATCH(R5837,Table8[Column2]))</f>
        <v>Scheduled</v>
      </c>
      <c r="R5837">
        <v>0</v>
      </c>
      <c r="S5837">
        <f t="shared" si="183"/>
        <v>0</v>
      </c>
      <c r="T5837" t="s">
        <v>19</v>
      </c>
    </row>
    <row r="5838" spans="1:20" x14ac:dyDescent="0.25">
      <c r="A5838">
        <v>5837</v>
      </c>
      <c r="B5838" t="s">
        <v>656</v>
      </c>
      <c r="C5838" t="s">
        <v>245</v>
      </c>
      <c r="D5838" t="str">
        <f t="shared" si="182"/>
        <v>Collins Mary</v>
      </c>
      <c r="E5838" t="s">
        <v>15</v>
      </c>
      <c r="F5838" t="s">
        <v>788</v>
      </c>
      <c r="G5838" t="s">
        <v>17</v>
      </c>
      <c r="H5838" t="s">
        <v>18</v>
      </c>
      <c r="I5838" t="s">
        <v>788</v>
      </c>
      <c r="J5838" t="s">
        <v>19</v>
      </c>
      <c r="K5838" t="str">
        <f>INDEX(Table6[Column1],MATCH(L5838,Table6[Column2]))</f>
        <v>Seniors</v>
      </c>
      <c r="L5838">
        <v>65.489170419999994</v>
      </c>
      <c r="M5838" t="str">
        <f>VLOOKUP(L5838,Table1[],2)</f>
        <v>60 and Above</v>
      </c>
      <c r="N5838" t="str">
        <f>INDEX(Table7[Column1],MATCH(O5838,Table7[Column2]))</f>
        <v>Learning Stage</v>
      </c>
      <c r="O5838">
        <v>3.5319054310000002</v>
      </c>
      <c r="P5838" t="str">
        <f>VLOOKUP(O5838,Table13[],2)</f>
        <v>1 - 5</v>
      </c>
      <c r="Q5838" t="str">
        <f>INDEX(Table8[Column1],MATCH(R5838,Table8[Column2]))</f>
        <v>Unexcused</v>
      </c>
      <c r="R5838">
        <v>196.95240329999999</v>
      </c>
      <c r="S5838">
        <f t="shared" si="183"/>
        <v>8.2063501374999994</v>
      </c>
      <c r="T5838" t="s">
        <v>19</v>
      </c>
    </row>
    <row r="5839" spans="1:20" x14ac:dyDescent="0.25">
      <c r="A5839">
        <v>5838</v>
      </c>
      <c r="B5839" t="s">
        <v>149</v>
      </c>
      <c r="C5839" t="s">
        <v>4600</v>
      </c>
      <c r="D5839" t="str">
        <f t="shared" si="182"/>
        <v>Charles Ouida</v>
      </c>
      <c r="E5839" t="s">
        <v>15</v>
      </c>
      <c r="F5839" t="s">
        <v>38</v>
      </c>
      <c r="G5839" t="s">
        <v>1060</v>
      </c>
      <c r="H5839" t="s">
        <v>1061</v>
      </c>
      <c r="I5839" t="s">
        <v>38</v>
      </c>
      <c r="J5839" t="s">
        <v>19</v>
      </c>
      <c r="K5839" t="str">
        <f>INDEX(Table6[Column1],MATCH(L5839,Table6[Column2]))</f>
        <v>Adults</v>
      </c>
      <c r="L5839">
        <v>49.988207330000002</v>
      </c>
      <c r="M5839" t="str">
        <f>VLOOKUP(L5839,Table1[],2)</f>
        <v>40 - 49</v>
      </c>
      <c r="N5839" t="str">
        <f>INDEX(Table7[Column1],MATCH(O5839,Table7[Column2]))</f>
        <v>Learning Stage</v>
      </c>
      <c r="O5839">
        <v>3.2694031610000001</v>
      </c>
      <c r="P5839" t="str">
        <f>VLOOKUP(O5839,Table13[],2)</f>
        <v>1 - 5</v>
      </c>
      <c r="Q5839" t="str">
        <f>INDEX(Table8[Column1],MATCH(R5839,Table8[Column2]))</f>
        <v>Habitual</v>
      </c>
      <c r="R5839">
        <v>81.455942059999998</v>
      </c>
      <c r="S5839">
        <f t="shared" si="183"/>
        <v>3.3939975858333331</v>
      </c>
      <c r="T5839" t="s">
        <v>19</v>
      </c>
    </row>
    <row r="5840" spans="1:20" x14ac:dyDescent="0.25">
      <c r="A5840">
        <v>5839</v>
      </c>
      <c r="B5840" t="s">
        <v>1073</v>
      </c>
      <c r="C5840" t="s">
        <v>4601</v>
      </c>
      <c r="D5840" t="str">
        <f t="shared" si="182"/>
        <v>Long Merrie</v>
      </c>
      <c r="E5840" t="s">
        <v>15</v>
      </c>
      <c r="F5840" t="s">
        <v>38</v>
      </c>
      <c r="G5840" t="s">
        <v>1060</v>
      </c>
      <c r="H5840" t="s">
        <v>1061</v>
      </c>
      <c r="I5840" t="s">
        <v>38</v>
      </c>
      <c r="J5840" t="s">
        <v>19</v>
      </c>
      <c r="K5840" t="str">
        <f>INDEX(Table6[Column1],MATCH(L5840,Table6[Column2]))</f>
        <v>Adults</v>
      </c>
      <c r="L5840">
        <v>41.505084910000001</v>
      </c>
      <c r="M5840" t="str">
        <f>VLOOKUP(L5840,Table1[],2)</f>
        <v>40 - 49</v>
      </c>
      <c r="N5840" t="str">
        <f>INDEX(Table7[Column1],MATCH(O5840,Table7[Column2]))</f>
        <v>Fitting in Stage</v>
      </c>
      <c r="O5840">
        <v>6.4400722320000003</v>
      </c>
      <c r="P5840" t="str">
        <f>VLOOKUP(O5840,Table13[],2)</f>
        <v>6 - 10</v>
      </c>
      <c r="Q5840" t="str">
        <f>INDEX(Table8[Column1],MATCH(R5840,Table8[Column2]))</f>
        <v>Maintained</v>
      </c>
      <c r="R5840">
        <v>77.079302769999998</v>
      </c>
      <c r="S5840">
        <f t="shared" si="183"/>
        <v>3.2116376154166666</v>
      </c>
      <c r="T5840" t="s">
        <v>19</v>
      </c>
    </row>
    <row r="5841" spans="1:20" x14ac:dyDescent="0.25">
      <c r="A5841">
        <v>5840</v>
      </c>
      <c r="B5841" t="s">
        <v>2816</v>
      </c>
      <c r="C5841" t="s">
        <v>4602</v>
      </c>
      <c r="D5841" t="str">
        <f t="shared" si="182"/>
        <v>Moses Dominique</v>
      </c>
      <c r="E5841" t="s">
        <v>22</v>
      </c>
      <c r="F5841" t="s">
        <v>24</v>
      </c>
      <c r="G5841" t="s">
        <v>820</v>
      </c>
      <c r="H5841" t="s">
        <v>821</v>
      </c>
      <c r="I5841" t="s">
        <v>24</v>
      </c>
      <c r="J5841" t="s">
        <v>19</v>
      </c>
      <c r="K5841" t="str">
        <f>INDEX(Table6[Column1],MATCH(L5841,Table6[Column2]))</f>
        <v>Adults</v>
      </c>
      <c r="L5841">
        <v>45.993547300000003</v>
      </c>
      <c r="M5841" t="str">
        <f>VLOOKUP(L5841,Table1[],2)</f>
        <v>40 - 49</v>
      </c>
      <c r="N5841" t="str">
        <f>INDEX(Table7[Column1],MATCH(O5841,Table7[Column2]))</f>
        <v>Learning Stage</v>
      </c>
      <c r="O5841">
        <v>3.63201521</v>
      </c>
      <c r="P5841" t="str">
        <f>VLOOKUP(O5841,Table13[],2)</f>
        <v>1 - 5</v>
      </c>
      <c r="Q5841" t="str">
        <f>INDEX(Table8[Column1],MATCH(R5841,Table8[Column2]))</f>
        <v>Maintained</v>
      </c>
      <c r="R5841">
        <v>68.471742250000005</v>
      </c>
      <c r="S5841">
        <f t="shared" si="183"/>
        <v>2.8529892604166669</v>
      </c>
      <c r="T5841" t="s">
        <v>19</v>
      </c>
    </row>
    <row r="5842" spans="1:20" x14ac:dyDescent="0.25">
      <c r="A5842">
        <v>5841</v>
      </c>
      <c r="B5842" t="s">
        <v>4603</v>
      </c>
      <c r="C5842" t="s">
        <v>275</v>
      </c>
      <c r="D5842" t="str">
        <f t="shared" si="182"/>
        <v>Elsberry Nancy</v>
      </c>
      <c r="E5842" t="s">
        <v>15</v>
      </c>
      <c r="F5842" t="s">
        <v>16</v>
      </c>
      <c r="G5842" t="s">
        <v>820</v>
      </c>
      <c r="H5842" t="s">
        <v>821</v>
      </c>
      <c r="I5842" t="s">
        <v>16</v>
      </c>
      <c r="J5842" t="s">
        <v>19</v>
      </c>
      <c r="K5842" t="str">
        <f>INDEX(Table6[Column1],MATCH(L5842,Table6[Column2]))</f>
        <v>Elders</v>
      </c>
      <c r="L5842">
        <v>51.038310850000002</v>
      </c>
      <c r="M5842" t="str">
        <f>VLOOKUP(L5842,Table1[],2)</f>
        <v>50 - 59</v>
      </c>
      <c r="N5842" t="str">
        <f>INDEX(Table7[Column1],MATCH(O5842,Table7[Column2]))</f>
        <v>Fitting in Stage</v>
      </c>
      <c r="O5842">
        <v>7.4319906229999999</v>
      </c>
      <c r="P5842" t="str">
        <f>VLOOKUP(O5842,Table13[],2)</f>
        <v>6 - 10</v>
      </c>
      <c r="Q5842" t="str">
        <f>INDEX(Table8[Column1],MATCH(R5842,Table8[Column2]))</f>
        <v>Habitual</v>
      </c>
      <c r="R5842">
        <v>91.662959459999996</v>
      </c>
      <c r="S5842">
        <f t="shared" si="183"/>
        <v>3.8192899775</v>
      </c>
      <c r="T5842" t="s">
        <v>19</v>
      </c>
    </row>
    <row r="5843" spans="1:20" x14ac:dyDescent="0.25">
      <c r="A5843">
        <v>5842</v>
      </c>
      <c r="B5843" t="s">
        <v>552</v>
      </c>
      <c r="C5843" t="s">
        <v>885</v>
      </c>
      <c r="D5843" t="str">
        <f t="shared" si="182"/>
        <v>Louis Elizabeth</v>
      </c>
      <c r="E5843" t="s">
        <v>15</v>
      </c>
      <c r="F5843" t="s">
        <v>30</v>
      </c>
      <c r="G5843" t="s">
        <v>2305</v>
      </c>
      <c r="H5843" t="s">
        <v>1826</v>
      </c>
      <c r="I5843" t="s">
        <v>30</v>
      </c>
      <c r="J5843" t="s">
        <v>19</v>
      </c>
      <c r="K5843" t="str">
        <f>INDEX(Table6[Column1],MATCH(L5843,Table6[Column2]))</f>
        <v>Youth</v>
      </c>
      <c r="L5843">
        <v>29.013719200000001</v>
      </c>
      <c r="M5843" t="str">
        <f>VLOOKUP(L5843,Table1[],2)</f>
        <v>20 - 29</v>
      </c>
      <c r="N5843" t="str">
        <f>INDEX(Table7[Column1],MATCH(O5843,Table7[Column2]))</f>
        <v>Fitting in Stage</v>
      </c>
      <c r="O5843">
        <v>7.3703420910000004</v>
      </c>
      <c r="P5843" t="str">
        <f>VLOOKUP(O5843,Table13[],2)</f>
        <v>6 - 10</v>
      </c>
      <c r="Q5843" t="str">
        <f>INDEX(Table8[Column1],MATCH(R5843,Table8[Column2]))</f>
        <v>Scheduled</v>
      </c>
      <c r="R5843">
        <v>25.75033037</v>
      </c>
      <c r="S5843">
        <f t="shared" si="183"/>
        <v>1.0729304320833333</v>
      </c>
      <c r="T5843" t="s">
        <v>19</v>
      </c>
    </row>
    <row r="5844" spans="1:20" x14ac:dyDescent="0.25">
      <c r="A5844">
        <v>5843</v>
      </c>
      <c r="B5844" t="s">
        <v>4604</v>
      </c>
      <c r="C5844" t="s">
        <v>2551</v>
      </c>
      <c r="D5844" t="str">
        <f t="shared" si="182"/>
        <v>Rishel Sylvia</v>
      </c>
      <c r="E5844" t="s">
        <v>15</v>
      </c>
      <c r="F5844" t="s">
        <v>358</v>
      </c>
      <c r="G5844" t="s">
        <v>2724</v>
      </c>
      <c r="H5844" t="s">
        <v>1863</v>
      </c>
      <c r="I5844" t="s">
        <v>358</v>
      </c>
      <c r="J5844" t="s">
        <v>19</v>
      </c>
      <c r="K5844" t="str">
        <f>INDEX(Table6[Column1],MATCH(L5844,Table6[Column2]))</f>
        <v>Youth</v>
      </c>
      <c r="L5844">
        <v>27.701180730000001</v>
      </c>
      <c r="M5844" t="str">
        <f>VLOOKUP(L5844,Table1[],2)</f>
        <v>20 - 29</v>
      </c>
      <c r="N5844" t="str">
        <f>INDEX(Table7[Column1],MATCH(O5844,Table7[Column2]))</f>
        <v>Learning Stage</v>
      </c>
      <c r="O5844">
        <v>3.8890887080000001</v>
      </c>
      <c r="P5844" t="str">
        <f>VLOOKUP(O5844,Table13[],2)</f>
        <v>1 - 5</v>
      </c>
      <c r="Q5844" t="str">
        <f>INDEX(Table8[Column1],MATCH(R5844,Table8[Column2]))</f>
        <v>Scheduled</v>
      </c>
      <c r="R5844">
        <v>22.993554759999999</v>
      </c>
      <c r="S5844">
        <f t="shared" si="183"/>
        <v>0.95806478166666664</v>
      </c>
      <c r="T5844" t="s">
        <v>19</v>
      </c>
    </row>
    <row r="5845" spans="1:20" x14ac:dyDescent="0.25">
      <c r="A5845">
        <v>5844</v>
      </c>
      <c r="B5845" t="s">
        <v>4605</v>
      </c>
      <c r="C5845" t="s">
        <v>1400</v>
      </c>
      <c r="D5845" t="str">
        <f t="shared" si="182"/>
        <v>Augustin Albert</v>
      </c>
      <c r="E5845" t="s">
        <v>22</v>
      </c>
      <c r="F5845" t="s">
        <v>38</v>
      </c>
      <c r="G5845" t="s">
        <v>1060</v>
      </c>
      <c r="H5845" t="s">
        <v>1061</v>
      </c>
      <c r="I5845" t="s">
        <v>38</v>
      </c>
      <c r="J5845" t="s">
        <v>19</v>
      </c>
      <c r="K5845" t="str">
        <f>INDEX(Table6[Column1],MATCH(L5845,Table6[Column2]))</f>
        <v>Adults</v>
      </c>
      <c r="L5845">
        <v>48.429851990000003</v>
      </c>
      <c r="M5845" t="str">
        <f>VLOOKUP(L5845,Table1[],2)</f>
        <v>40 - 49</v>
      </c>
      <c r="N5845" t="str">
        <f>INDEX(Table7[Column1],MATCH(O5845,Table7[Column2]))</f>
        <v>Learning Stage</v>
      </c>
      <c r="O5845">
        <v>4.4480793529999998</v>
      </c>
      <c r="P5845" t="str">
        <f>VLOOKUP(O5845,Table13[],2)</f>
        <v>1 - 5</v>
      </c>
      <c r="Q5845" t="str">
        <f>INDEX(Table8[Column1],MATCH(R5845,Table8[Column2]))</f>
        <v>Habitual</v>
      </c>
      <c r="R5845">
        <v>86.266512989999995</v>
      </c>
      <c r="S5845">
        <f t="shared" si="183"/>
        <v>3.5944380412500001</v>
      </c>
      <c r="T5845" t="s">
        <v>19</v>
      </c>
    </row>
    <row r="5846" spans="1:20" x14ac:dyDescent="0.25">
      <c r="A5846">
        <v>5845</v>
      </c>
      <c r="B5846" t="s">
        <v>1277</v>
      </c>
      <c r="C5846" t="s">
        <v>2384</v>
      </c>
      <c r="D5846" t="str">
        <f t="shared" si="182"/>
        <v>Young Pablo</v>
      </c>
      <c r="E5846" t="s">
        <v>22</v>
      </c>
      <c r="F5846" t="s">
        <v>101</v>
      </c>
      <c r="G5846" t="s">
        <v>820</v>
      </c>
      <c r="H5846" t="s">
        <v>821</v>
      </c>
      <c r="I5846" t="s">
        <v>101</v>
      </c>
      <c r="J5846" t="s">
        <v>19</v>
      </c>
      <c r="K5846" t="str">
        <f>INDEX(Table6[Column1],MATCH(L5846,Table6[Column2]))</f>
        <v>Adults</v>
      </c>
      <c r="L5846">
        <v>42.126169480000001</v>
      </c>
      <c r="M5846" t="str">
        <f>VLOOKUP(L5846,Table1[],2)</f>
        <v>40 - 49</v>
      </c>
      <c r="N5846" t="str">
        <f>INDEX(Table7[Column1],MATCH(O5846,Table7[Column2]))</f>
        <v>Learning Stage</v>
      </c>
      <c r="O5846">
        <v>4.5724786970000002</v>
      </c>
      <c r="P5846" t="str">
        <f>VLOOKUP(O5846,Table13[],2)</f>
        <v>1 - 5</v>
      </c>
      <c r="Q5846" t="str">
        <f>INDEX(Table8[Column1],MATCH(R5846,Table8[Column2]))</f>
        <v>Habitual</v>
      </c>
      <c r="R5846">
        <v>80.376542909999998</v>
      </c>
      <c r="S5846">
        <f t="shared" si="183"/>
        <v>3.3490226212500001</v>
      </c>
      <c r="T5846" t="s">
        <v>19</v>
      </c>
    </row>
    <row r="5847" spans="1:20" x14ac:dyDescent="0.25">
      <c r="A5847">
        <v>5846</v>
      </c>
      <c r="B5847" t="s">
        <v>191</v>
      </c>
      <c r="C5847" t="s">
        <v>465</v>
      </c>
      <c r="D5847" t="str">
        <f t="shared" si="182"/>
        <v>Randall Aaron</v>
      </c>
      <c r="E5847" t="s">
        <v>22</v>
      </c>
      <c r="F5847" t="s">
        <v>2398</v>
      </c>
      <c r="G5847" t="s">
        <v>820</v>
      </c>
      <c r="H5847" t="s">
        <v>821</v>
      </c>
      <c r="I5847" t="s">
        <v>87</v>
      </c>
      <c r="J5847" t="s">
        <v>19</v>
      </c>
      <c r="K5847" t="str">
        <f>INDEX(Table6[Column1],MATCH(L5847,Table6[Column2]))</f>
        <v>Seniors</v>
      </c>
      <c r="L5847">
        <v>62.926515739999999</v>
      </c>
      <c r="M5847" t="str">
        <f>VLOOKUP(L5847,Table1[],2)</f>
        <v>60 and Above</v>
      </c>
      <c r="N5847" t="str">
        <f>INDEX(Table7[Column1],MATCH(O5847,Table7[Column2]))</f>
        <v>Fitting in Stage</v>
      </c>
      <c r="O5847">
        <v>7.0826482239999997</v>
      </c>
      <c r="P5847" t="str">
        <f>VLOOKUP(O5847,Table13[],2)</f>
        <v>6 - 10</v>
      </c>
      <c r="Q5847" t="str">
        <f>INDEX(Table8[Column1],MATCH(R5847,Table8[Column2]))</f>
        <v>Excused</v>
      </c>
      <c r="R5847">
        <v>158.8309975</v>
      </c>
      <c r="S5847">
        <f t="shared" si="183"/>
        <v>6.6179582291666668</v>
      </c>
      <c r="T5847" t="s">
        <v>19</v>
      </c>
    </row>
    <row r="5848" spans="1:20" x14ac:dyDescent="0.25">
      <c r="A5848">
        <v>5847</v>
      </c>
      <c r="B5848" t="s">
        <v>3652</v>
      </c>
      <c r="C5848" t="s">
        <v>279</v>
      </c>
      <c r="D5848" t="str">
        <f t="shared" si="182"/>
        <v>McGill Patricia</v>
      </c>
      <c r="E5848" t="s">
        <v>15</v>
      </c>
      <c r="F5848" t="s">
        <v>1292</v>
      </c>
      <c r="G5848" t="s">
        <v>17</v>
      </c>
      <c r="H5848" t="s">
        <v>18</v>
      </c>
      <c r="I5848" t="s">
        <v>107</v>
      </c>
      <c r="J5848" t="s">
        <v>19</v>
      </c>
      <c r="K5848" t="str">
        <f>INDEX(Table6[Column1],MATCH(L5848,Table6[Column2]))</f>
        <v>Adults</v>
      </c>
      <c r="L5848">
        <v>49.509644569999999</v>
      </c>
      <c r="M5848" t="str">
        <f>VLOOKUP(L5848,Table1[],2)</f>
        <v>40 - 49</v>
      </c>
      <c r="N5848" t="str">
        <f>INDEX(Table7[Column1],MATCH(O5848,Table7[Column2]))</f>
        <v>Learning Stage</v>
      </c>
      <c r="O5848">
        <v>4.7470024850000003</v>
      </c>
      <c r="P5848" t="str">
        <f>VLOOKUP(O5848,Table13[],2)</f>
        <v>1 - 5</v>
      </c>
      <c r="Q5848" t="str">
        <f>INDEX(Table8[Column1],MATCH(R5848,Table8[Column2]))</f>
        <v>Excused</v>
      </c>
      <c r="R5848">
        <v>125.5297992</v>
      </c>
      <c r="S5848">
        <f t="shared" si="183"/>
        <v>5.2304082999999997</v>
      </c>
      <c r="T5848" t="s">
        <v>19</v>
      </c>
    </row>
    <row r="5849" spans="1:20" x14ac:dyDescent="0.25">
      <c r="A5849">
        <v>5848</v>
      </c>
      <c r="B5849" t="s">
        <v>267</v>
      </c>
      <c r="C5849" t="s">
        <v>2307</v>
      </c>
      <c r="D5849" t="str">
        <f t="shared" si="182"/>
        <v>Johnson Sally</v>
      </c>
      <c r="E5849" t="s">
        <v>15</v>
      </c>
      <c r="F5849" t="s">
        <v>38</v>
      </c>
      <c r="G5849" t="s">
        <v>1060</v>
      </c>
      <c r="H5849" t="s">
        <v>1061</v>
      </c>
      <c r="I5849" t="s">
        <v>38</v>
      </c>
      <c r="J5849" t="s">
        <v>19</v>
      </c>
      <c r="K5849" t="str">
        <f>INDEX(Table6[Column1],MATCH(L5849,Table6[Column2]))</f>
        <v>Adults</v>
      </c>
      <c r="L5849">
        <v>42.880638560000001</v>
      </c>
      <c r="M5849" t="str">
        <f>VLOOKUP(L5849,Table1[],2)</f>
        <v>40 - 49</v>
      </c>
      <c r="N5849" t="str">
        <f>INDEX(Table7[Column1],MATCH(O5849,Table7[Column2]))</f>
        <v>Fitting in Stage</v>
      </c>
      <c r="O5849">
        <v>7.9661770340000002</v>
      </c>
      <c r="P5849" t="str">
        <f>VLOOKUP(O5849,Table13[],2)</f>
        <v>6 - 10</v>
      </c>
      <c r="Q5849" t="str">
        <f>INDEX(Table8[Column1],MATCH(R5849,Table8[Column2]))</f>
        <v>Habitual</v>
      </c>
      <c r="R5849">
        <v>88.047016749999997</v>
      </c>
      <c r="S5849">
        <f t="shared" si="183"/>
        <v>3.6686256979166663</v>
      </c>
      <c r="T5849" t="s">
        <v>19</v>
      </c>
    </row>
    <row r="5850" spans="1:20" x14ac:dyDescent="0.25">
      <c r="A5850">
        <v>5849</v>
      </c>
      <c r="B5850" t="s">
        <v>4606</v>
      </c>
      <c r="C5850" t="s">
        <v>4607</v>
      </c>
      <c r="D5850" t="str">
        <f t="shared" si="182"/>
        <v>Burkhardt Teena</v>
      </c>
      <c r="E5850" t="s">
        <v>15</v>
      </c>
      <c r="F5850" t="s">
        <v>169</v>
      </c>
      <c r="G5850" t="s">
        <v>820</v>
      </c>
      <c r="H5850" t="s">
        <v>821</v>
      </c>
      <c r="I5850" t="s">
        <v>169</v>
      </c>
      <c r="J5850" t="s">
        <v>19</v>
      </c>
      <c r="K5850" t="str">
        <f>INDEX(Table6[Column1],MATCH(L5850,Table6[Column2]))</f>
        <v>Youth</v>
      </c>
      <c r="L5850">
        <v>28.877221599999999</v>
      </c>
      <c r="M5850" t="str">
        <f>VLOOKUP(L5850,Table1[],2)</f>
        <v>20 - 29</v>
      </c>
      <c r="N5850" t="str">
        <f>INDEX(Table7[Column1],MATCH(O5850,Table7[Column2]))</f>
        <v>Learning Stage</v>
      </c>
      <c r="O5850">
        <v>3.573332121</v>
      </c>
      <c r="P5850" t="str">
        <f>VLOOKUP(O5850,Table13[],2)</f>
        <v>1 - 5</v>
      </c>
      <c r="Q5850" t="str">
        <f>INDEX(Table8[Column1],MATCH(R5850,Table8[Column2]))</f>
        <v>Scheduled</v>
      </c>
      <c r="R5850">
        <v>0</v>
      </c>
      <c r="S5850">
        <f t="shared" si="183"/>
        <v>0</v>
      </c>
      <c r="T5850" t="s">
        <v>19</v>
      </c>
    </row>
    <row r="5851" spans="1:20" x14ac:dyDescent="0.25">
      <c r="A5851">
        <v>5850</v>
      </c>
      <c r="B5851" t="s">
        <v>78</v>
      </c>
      <c r="C5851" t="s">
        <v>210</v>
      </c>
      <c r="D5851" t="str">
        <f t="shared" si="182"/>
        <v>Butler Kenneth</v>
      </c>
      <c r="E5851" t="s">
        <v>22</v>
      </c>
      <c r="F5851" t="s">
        <v>107</v>
      </c>
      <c r="G5851" t="s">
        <v>17</v>
      </c>
      <c r="H5851" t="s">
        <v>18</v>
      </c>
      <c r="I5851" t="s">
        <v>107</v>
      </c>
      <c r="J5851" t="s">
        <v>19</v>
      </c>
      <c r="K5851" t="str">
        <f>INDEX(Table6[Column1],MATCH(L5851,Table6[Column2]))</f>
        <v>Adults</v>
      </c>
      <c r="L5851">
        <v>43.011477790000001</v>
      </c>
      <c r="M5851" t="str">
        <f>VLOOKUP(L5851,Table1[],2)</f>
        <v>40 - 49</v>
      </c>
      <c r="N5851" t="str">
        <f>INDEX(Table7[Column1],MATCH(O5851,Table7[Column2]))</f>
        <v>Learning Stage</v>
      </c>
      <c r="O5851">
        <v>2.1761089689999999</v>
      </c>
      <c r="P5851" t="str">
        <f>VLOOKUP(O5851,Table13[],2)</f>
        <v>1 - 5</v>
      </c>
      <c r="Q5851" t="str">
        <f>INDEX(Table8[Column1],MATCH(R5851,Table8[Column2]))</f>
        <v>Maintained</v>
      </c>
      <c r="R5851">
        <v>63.513338060000002</v>
      </c>
      <c r="S5851">
        <f t="shared" si="183"/>
        <v>2.6463890858333334</v>
      </c>
      <c r="T5851" t="s">
        <v>19</v>
      </c>
    </row>
    <row r="5852" spans="1:20" x14ac:dyDescent="0.25">
      <c r="A5852">
        <v>5851</v>
      </c>
      <c r="B5852" t="s">
        <v>4608</v>
      </c>
      <c r="C5852" t="s">
        <v>62</v>
      </c>
      <c r="D5852" t="str">
        <f t="shared" si="182"/>
        <v>Repp Thomas</v>
      </c>
      <c r="E5852" t="s">
        <v>22</v>
      </c>
      <c r="F5852" t="s">
        <v>1028</v>
      </c>
      <c r="G5852" t="s">
        <v>17</v>
      </c>
      <c r="H5852" t="s">
        <v>18</v>
      </c>
      <c r="I5852" t="s">
        <v>107</v>
      </c>
      <c r="J5852" t="s">
        <v>19</v>
      </c>
      <c r="K5852" t="str">
        <f>INDEX(Table6[Column1],MATCH(L5852,Table6[Column2]))</f>
        <v>Elders</v>
      </c>
      <c r="L5852">
        <v>54.425242609999998</v>
      </c>
      <c r="M5852" t="str">
        <f>VLOOKUP(L5852,Table1[],2)</f>
        <v>50 - 59</v>
      </c>
      <c r="N5852" t="str">
        <f>INDEX(Table7[Column1],MATCH(O5852,Table7[Column2]))</f>
        <v>Fitting in Stage</v>
      </c>
      <c r="O5852">
        <v>6.2588066949999996</v>
      </c>
      <c r="P5852" t="str">
        <f>VLOOKUP(O5852,Table13[],2)</f>
        <v>6 - 10</v>
      </c>
      <c r="Q5852" t="str">
        <f>INDEX(Table8[Column1],MATCH(R5852,Table8[Column2]))</f>
        <v>Excused</v>
      </c>
      <c r="R5852">
        <v>138.07245950000001</v>
      </c>
      <c r="S5852">
        <f t="shared" si="183"/>
        <v>5.7530191458333331</v>
      </c>
      <c r="T5852" t="s">
        <v>19</v>
      </c>
    </row>
    <row r="5853" spans="1:20" x14ac:dyDescent="0.25">
      <c r="A5853">
        <v>5852</v>
      </c>
      <c r="B5853" t="s">
        <v>1526</v>
      </c>
      <c r="C5853" t="s">
        <v>352</v>
      </c>
      <c r="D5853" t="str">
        <f t="shared" si="182"/>
        <v>Hicks Matthew</v>
      </c>
      <c r="E5853" t="s">
        <v>22</v>
      </c>
      <c r="F5853" t="s">
        <v>192</v>
      </c>
      <c r="G5853" t="s">
        <v>2724</v>
      </c>
      <c r="H5853" t="s">
        <v>1863</v>
      </c>
      <c r="I5853" t="s">
        <v>192</v>
      </c>
      <c r="J5853" t="s">
        <v>19</v>
      </c>
      <c r="K5853" t="str">
        <f>INDEX(Table6[Column1],MATCH(L5853,Table6[Column2]))</f>
        <v>Adults</v>
      </c>
      <c r="L5853">
        <v>46.71007195</v>
      </c>
      <c r="M5853" t="str">
        <f>VLOOKUP(L5853,Table1[],2)</f>
        <v>40 - 49</v>
      </c>
      <c r="N5853" t="str">
        <f>INDEX(Table7[Column1],MATCH(O5853,Table7[Column2]))</f>
        <v>Learning Stage</v>
      </c>
      <c r="O5853">
        <v>3.1407233899999998</v>
      </c>
      <c r="P5853" t="str">
        <f>VLOOKUP(O5853,Table13[],2)</f>
        <v>1 - 5</v>
      </c>
      <c r="Q5853" t="str">
        <f>INDEX(Table8[Column1],MATCH(R5853,Table8[Column2]))</f>
        <v>Habitual</v>
      </c>
      <c r="R5853">
        <v>80.734927330000005</v>
      </c>
      <c r="S5853">
        <f t="shared" si="183"/>
        <v>3.3639553054166664</v>
      </c>
      <c r="T5853" t="s">
        <v>19</v>
      </c>
    </row>
    <row r="5854" spans="1:20" x14ac:dyDescent="0.25">
      <c r="A5854">
        <v>5853</v>
      </c>
      <c r="B5854" t="s">
        <v>4609</v>
      </c>
      <c r="C5854" t="s">
        <v>552</v>
      </c>
      <c r="D5854" t="str">
        <f t="shared" si="182"/>
        <v>Nix Louis</v>
      </c>
      <c r="E5854" t="s">
        <v>22</v>
      </c>
      <c r="F5854" t="s">
        <v>38</v>
      </c>
      <c r="G5854" t="s">
        <v>1060</v>
      </c>
      <c r="H5854" t="s">
        <v>1061</v>
      </c>
      <c r="I5854" t="s">
        <v>38</v>
      </c>
      <c r="J5854" t="s">
        <v>19</v>
      </c>
      <c r="K5854" t="str">
        <f>INDEX(Table6[Column1],MATCH(L5854,Table6[Column2]))</f>
        <v>Adults</v>
      </c>
      <c r="L5854">
        <v>41.52883679</v>
      </c>
      <c r="M5854" t="str">
        <f>VLOOKUP(L5854,Table1[],2)</f>
        <v>40 - 49</v>
      </c>
      <c r="N5854" t="str">
        <f>INDEX(Table7[Column1],MATCH(O5854,Table7[Column2]))</f>
        <v>Fitting in Stage</v>
      </c>
      <c r="O5854">
        <v>6.8992595889999997</v>
      </c>
      <c r="P5854" t="str">
        <f>VLOOKUP(O5854,Table13[],2)</f>
        <v>6 - 10</v>
      </c>
      <c r="Q5854" t="str">
        <f>INDEX(Table8[Column1],MATCH(R5854,Table8[Column2]))</f>
        <v>Scheduled</v>
      </c>
      <c r="R5854">
        <v>0</v>
      </c>
      <c r="S5854">
        <f t="shared" si="183"/>
        <v>0</v>
      </c>
      <c r="T5854" t="s">
        <v>19</v>
      </c>
    </row>
    <row r="5855" spans="1:20" x14ac:dyDescent="0.25">
      <c r="A5855">
        <v>5854</v>
      </c>
      <c r="B5855" t="s">
        <v>4610</v>
      </c>
      <c r="C5855" t="s">
        <v>1534</v>
      </c>
      <c r="D5855" t="str">
        <f t="shared" si="182"/>
        <v>Close Elisa</v>
      </c>
      <c r="E5855" t="s">
        <v>15</v>
      </c>
      <c r="F5855" t="s">
        <v>38</v>
      </c>
      <c r="G5855" t="s">
        <v>1060</v>
      </c>
      <c r="H5855" t="s">
        <v>1061</v>
      </c>
      <c r="I5855" t="s">
        <v>38</v>
      </c>
      <c r="J5855" t="s">
        <v>19</v>
      </c>
      <c r="K5855" t="str">
        <f>INDEX(Table6[Column1],MATCH(L5855,Table6[Column2]))</f>
        <v>Teenagers</v>
      </c>
      <c r="L5855">
        <v>19.200835909999999</v>
      </c>
      <c r="M5855" t="e">
        <f>VLOOKUP(L5855,Table1[],2)</f>
        <v>#N/A</v>
      </c>
      <c r="N5855" t="str">
        <f>INDEX(Table7[Column1],MATCH(O5855,Table7[Column2]))</f>
        <v>Learning Stage</v>
      </c>
      <c r="O5855">
        <v>0.998869381</v>
      </c>
      <c r="P5855" t="e">
        <f>VLOOKUP(O5855,Table13[],2)</f>
        <v>#N/A</v>
      </c>
      <c r="Q5855" t="str">
        <f>INDEX(Table8[Column1],MATCH(R5855,Table8[Column2]))</f>
        <v>Scheduled</v>
      </c>
      <c r="R5855">
        <v>0</v>
      </c>
      <c r="S5855">
        <f t="shared" si="183"/>
        <v>0</v>
      </c>
      <c r="T5855" t="s">
        <v>19</v>
      </c>
    </row>
    <row r="5856" spans="1:20" x14ac:dyDescent="0.25">
      <c r="A5856">
        <v>5855</v>
      </c>
      <c r="B5856" t="s">
        <v>1012</v>
      </c>
      <c r="C5856" t="s">
        <v>4611</v>
      </c>
      <c r="D5856" t="str">
        <f t="shared" si="182"/>
        <v>Anderson Kenny</v>
      </c>
      <c r="E5856" t="s">
        <v>22</v>
      </c>
      <c r="F5856" t="s">
        <v>407</v>
      </c>
      <c r="G5856" t="s">
        <v>820</v>
      </c>
      <c r="H5856" t="s">
        <v>821</v>
      </c>
      <c r="I5856" t="s">
        <v>407</v>
      </c>
      <c r="J5856" t="s">
        <v>19</v>
      </c>
      <c r="K5856" t="str">
        <f>INDEX(Table6[Column1],MATCH(L5856,Table6[Column2]))</f>
        <v>Adults</v>
      </c>
      <c r="L5856">
        <v>40.859520940000003</v>
      </c>
      <c r="M5856" t="str">
        <f>VLOOKUP(L5856,Table1[],2)</f>
        <v>40 - 49</v>
      </c>
      <c r="N5856" t="str">
        <f>INDEX(Table7[Column1],MATCH(O5856,Table7[Column2]))</f>
        <v>Fitting in Stage</v>
      </c>
      <c r="O5856">
        <v>6.0249016129999999</v>
      </c>
      <c r="P5856" t="str">
        <f>VLOOKUP(O5856,Table13[],2)</f>
        <v>6 - 10</v>
      </c>
      <c r="Q5856" t="str">
        <f>INDEX(Table8[Column1],MATCH(R5856,Table8[Column2]))</f>
        <v>Maintained</v>
      </c>
      <c r="R5856">
        <v>70.297904709999997</v>
      </c>
      <c r="S5856">
        <f t="shared" si="183"/>
        <v>2.9290793629166663</v>
      </c>
      <c r="T5856" t="s">
        <v>19</v>
      </c>
    </row>
    <row r="5857" spans="1:20" x14ac:dyDescent="0.25">
      <c r="A5857">
        <v>5856</v>
      </c>
      <c r="B5857" t="s">
        <v>58</v>
      </c>
      <c r="C5857" t="s">
        <v>2061</v>
      </c>
      <c r="D5857" t="str">
        <f t="shared" si="182"/>
        <v>Davis Sue</v>
      </c>
      <c r="E5857" t="s">
        <v>15</v>
      </c>
      <c r="F5857" t="s">
        <v>38</v>
      </c>
      <c r="G5857" t="s">
        <v>1060</v>
      </c>
      <c r="H5857" t="s">
        <v>1061</v>
      </c>
      <c r="I5857" t="s">
        <v>38</v>
      </c>
      <c r="J5857" t="s">
        <v>19</v>
      </c>
      <c r="K5857" t="str">
        <f>INDEX(Table6[Column1],MATCH(L5857,Table6[Column2]))</f>
        <v>Adults</v>
      </c>
      <c r="L5857">
        <v>44.414853000000001</v>
      </c>
      <c r="M5857" t="str">
        <f>VLOOKUP(L5857,Table1[],2)</f>
        <v>40 - 49</v>
      </c>
      <c r="N5857" t="str">
        <f>INDEX(Table7[Column1],MATCH(O5857,Table7[Column2]))</f>
        <v>Fitting in Stage</v>
      </c>
      <c r="O5857">
        <v>6.7713821799999998</v>
      </c>
      <c r="P5857" t="str">
        <f>VLOOKUP(O5857,Table13[],2)</f>
        <v>6 - 10</v>
      </c>
      <c r="Q5857" t="str">
        <f>INDEX(Table8[Column1],MATCH(R5857,Table8[Column2]))</f>
        <v>Maintained</v>
      </c>
      <c r="R5857">
        <v>56.4020054</v>
      </c>
      <c r="S5857">
        <f t="shared" si="183"/>
        <v>2.350083558333333</v>
      </c>
      <c r="T5857" t="s">
        <v>19</v>
      </c>
    </row>
    <row r="5858" spans="1:20" x14ac:dyDescent="0.25">
      <c r="A5858">
        <v>5857</v>
      </c>
      <c r="B5858" t="s">
        <v>4612</v>
      </c>
      <c r="C5858" t="s">
        <v>308</v>
      </c>
      <c r="D5858" t="str">
        <f t="shared" si="182"/>
        <v>Doolittle Maria</v>
      </c>
      <c r="E5858" t="s">
        <v>15</v>
      </c>
      <c r="F5858" t="s">
        <v>2636</v>
      </c>
      <c r="G5858" t="s">
        <v>17</v>
      </c>
      <c r="H5858" t="s">
        <v>18</v>
      </c>
      <c r="I5858" t="s">
        <v>262</v>
      </c>
      <c r="J5858" t="s">
        <v>19</v>
      </c>
      <c r="K5858" t="str">
        <f>INDEX(Table6[Column1],MATCH(L5858,Table6[Column2]))</f>
        <v>Young Adults</v>
      </c>
      <c r="L5858">
        <v>35.698302769999998</v>
      </c>
      <c r="M5858" t="str">
        <f>VLOOKUP(L5858,Table1[],2)</f>
        <v>30 - 39</v>
      </c>
      <c r="N5858" t="str">
        <f>INDEX(Table7[Column1],MATCH(O5858,Table7[Column2]))</f>
        <v>Learning Stage</v>
      </c>
      <c r="O5858">
        <v>4.4723532129999999</v>
      </c>
      <c r="P5858" t="str">
        <f>VLOOKUP(O5858,Table13[],2)</f>
        <v>1 - 5</v>
      </c>
      <c r="Q5858" t="str">
        <f>INDEX(Table8[Column1],MATCH(R5858,Table8[Column2]))</f>
        <v>Maintained</v>
      </c>
      <c r="R5858">
        <v>59.946021479999999</v>
      </c>
      <c r="S5858">
        <f t="shared" si="183"/>
        <v>2.4977508949999998</v>
      </c>
      <c r="T5858" t="s">
        <v>19</v>
      </c>
    </row>
    <row r="5859" spans="1:20" x14ac:dyDescent="0.25">
      <c r="A5859">
        <v>5858</v>
      </c>
      <c r="B5859" t="s">
        <v>589</v>
      </c>
      <c r="C5859" t="s">
        <v>93</v>
      </c>
      <c r="D5859" t="str">
        <f t="shared" si="182"/>
        <v>Hansen William</v>
      </c>
      <c r="E5859" t="s">
        <v>22</v>
      </c>
      <c r="F5859" t="s">
        <v>16</v>
      </c>
      <c r="G5859" t="s">
        <v>820</v>
      </c>
      <c r="H5859" t="s">
        <v>821</v>
      </c>
      <c r="I5859" t="s">
        <v>16</v>
      </c>
      <c r="J5859" t="s">
        <v>19</v>
      </c>
      <c r="K5859" t="str">
        <f>INDEX(Table6[Column1],MATCH(L5859,Table6[Column2]))</f>
        <v>Elders</v>
      </c>
      <c r="L5859">
        <v>56.228517709999998</v>
      </c>
      <c r="M5859" t="str">
        <f>VLOOKUP(L5859,Table1[],2)</f>
        <v>50 - 59</v>
      </c>
      <c r="N5859" t="str">
        <f>INDEX(Table7[Column1],MATCH(O5859,Table7[Column2]))</f>
        <v>Learning Stage</v>
      </c>
      <c r="O5859">
        <v>4.1749403889999996</v>
      </c>
      <c r="P5859" t="str">
        <f>VLOOKUP(O5859,Table13[],2)</f>
        <v>1 - 5</v>
      </c>
      <c r="Q5859" t="str">
        <f>INDEX(Table8[Column1],MATCH(R5859,Table8[Column2]))</f>
        <v>Habitual</v>
      </c>
      <c r="R5859">
        <v>108.0014656</v>
      </c>
      <c r="S5859">
        <f t="shared" si="183"/>
        <v>4.5000610666666665</v>
      </c>
      <c r="T5859" t="s">
        <v>19</v>
      </c>
    </row>
    <row r="5860" spans="1:20" x14ac:dyDescent="0.25">
      <c r="A5860">
        <v>5859</v>
      </c>
      <c r="B5860" t="s">
        <v>4613</v>
      </c>
      <c r="C5860" t="s">
        <v>52</v>
      </c>
      <c r="D5860" t="str">
        <f t="shared" si="182"/>
        <v>Burnham John</v>
      </c>
      <c r="E5860" t="s">
        <v>22</v>
      </c>
      <c r="F5860" t="s">
        <v>886</v>
      </c>
      <c r="G5860" t="s">
        <v>820</v>
      </c>
      <c r="H5860" t="s">
        <v>821</v>
      </c>
      <c r="I5860" t="s">
        <v>277</v>
      </c>
      <c r="J5860" t="s">
        <v>19</v>
      </c>
      <c r="K5860" t="str">
        <f>INDEX(Table6[Column1],MATCH(L5860,Table6[Column2]))</f>
        <v>Young Adults</v>
      </c>
      <c r="L5860">
        <v>34.859487919999999</v>
      </c>
      <c r="M5860" t="str">
        <f>VLOOKUP(L5860,Table1[],2)</f>
        <v>30 - 39</v>
      </c>
      <c r="N5860" t="str">
        <f>INDEX(Table7[Column1],MATCH(O5860,Table7[Column2]))</f>
        <v>Learning Stage</v>
      </c>
      <c r="O5860">
        <v>2.900176461</v>
      </c>
      <c r="P5860" t="str">
        <f>VLOOKUP(O5860,Table13[],2)</f>
        <v>1 - 5</v>
      </c>
      <c r="Q5860" t="str">
        <f>INDEX(Table8[Column1],MATCH(R5860,Table8[Column2]))</f>
        <v>Scheduled</v>
      </c>
      <c r="R5860">
        <v>0</v>
      </c>
      <c r="S5860">
        <f t="shared" si="183"/>
        <v>0</v>
      </c>
      <c r="T5860" t="s">
        <v>19</v>
      </c>
    </row>
    <row r="5861" spans="1:20" x14ac:dyDescent="0.25">
      <c r="A5861">
        <v>5860</v>
      </c>
      <c r="B5861" t="s">
        <v>193</v>
      </c>
      <c r="C5861" t="s">
        <v>4614</v>
      </c>
      <c r="D5861" t="str">
        <f t="shared" si="182"/>
        <v>Lopez Candice</v>
      </c>
      <c r="E5861" t="s">
        <v>15</v>
      </c>
      <c r="F5861" t="s">
        <v>30</v>
      </c>
      <c r="G5861" t="s">
        <v>2305</v>
      </c>
      <c r="H5861" t="s">
        <v>1826</v>
      </c>
      <c r="I5861" t="s">
        <v>30</v>
      </c>
      <c r="J5861" t="s">
        <v>19</v>
      </c>
      <c r="K5861" t="str">
        <f>INDEX(Table6[Column1],MATCH(L5861,Table6[Column2]))</f>
        <v>Adults</v>
      </c>
      <c r="L5861">
        <v>46.248299780000004</v>
      </c>
      <c r="M5861" t="str">
        <f>VLOOKUP(L5861,Table1[],2)</f>
        <v>40 - 49</v>
      </c>
      <c r="N5861" t="str">
        <f>INDEX(Table7[Column1],MATCH(O5861,Table7[Column2]))</f>
        <v>Learning Stage</v>
      </c>
      <c r="O5861">
        <v>4.543984912</v>
      </c>
      <c r="P5861" t="str">
        <f>VLOOKUP(O5861,Table13[],2)</f>
        <v>1 - 5</v>
      </c>
      <c r="Q5861" t="str">
        <f>INDEX(Table8[Column1],MATCH(R5861,Table8[Column2]))</f>
        <v>Habitual</v>
      </c>
      <c r="R5861">
        <v>88.281610000000001</v>
      </c>
      <c r="S5861">
        <f t="shared" si="183"/>
        <v>3.6784004166666664</v>
      </c>
      <c r="T5861" t="s">
        <v>19</v>
      </c>
    </row>
    <row r="5862" spans="1:20" x14ac:dyDescent="0.25">
      <c r="A5862">
        <v>5861</v>
      </c>
      <c r="B5862" t="s">
        <v>3623</v>
      </c>
      <c r="C5862" t="s">
        <v>345</v>
      </c>
      <c r="D5862" t="str">
        <f t="shared" si="182"/>
        <v>Marsh Ronald</v>
      </c>
      <c r="E5862" t="s">
        <v>22</v>
      </c>
      <c r="F5862" t="s">
        <v>38</v>
      </c>
      <c r="G5862" t="s">
        <v>1060</v>
      </c>
      <c r="H5862" t="s">
        <v>1061</v>
      </c>
      <c r="I5862" t="s">
        <v>38</v>
      </c>
      <c r="J5862" t="s">
        <v>19</v>
      </c>
      <c r="K5862" t="str">
        <f>INDEX(Table6[Column1],MATCH(L5862,Table6[Column2]))</f>
        <v>Young Adults</v>
      </c>
      <c r="L5862">
        <v>32.314503670000001</v>
      </c>
      <c r="M5862" t="str">
        <f>VLOOKUP(L5862,Table1[],2)</f>
        <v>30 - 39</v>
      </c>
      <c r="N5862" t="str">
        <f>INDEX(Table7[Column1],MATCH(O5862,Table7[Column2]))</f>
        <v>Learning Stage</v>
      </c>
      <c r="O5862">
        <v>4.0816312870000004</v>
      </c>
      <c r="P5862" t="str">
        <f>VLOOKUP(O5862,Table13[],2)</f>
        <v>1 - 5</v>
      </c>
      <c r="Q5862" t="str">
        <f>INDEX(Table8[Column1],MATCH(R5862,Table8[Column2]))</f>
        <v>Scheduled</v>
      </c>
      <c r="R5862">
        <v>0</v>
      </c>
      <c r="S5862">
        <f t="shared" si="183"/>
        <v>0</v>
      </c>
      <c r="T5862" t="s">
        <v>19</v>
      </c>
    </row>
    <row r="5863" spans="1:20" x14ac:dyDescent="0.25">
      <c r="A5863">
        <v>5862</v>
      </c>
      <c r="B5863" t="s">
        <v>4615</v>
      </c>
      <c r="C5863" t="s">
        <v>340</v>
      </c>
      <c r="D5863" t="str">
        <f t="shared" si="182"/>
        <v>Palmore Christopher</v>
      </c>
      <c r="E5863" t="s">
        <v>22</v>
      </c>
      <c r="F5863" t="s">
        <v>24</v>
      </c>
      <c r="G5863" t="s">
        <v>820</v>
      </c>
      <c r="H5863" t="s">
        <v>821</v>
      </c>
      <c r="I5863" t="s">
        <v>24</v>
      </c>
      <c r="J5863" t="s">
        <v>19</v>
      </c>
      <c r="K5863" t="str">
        <f>INDEX(Table6[Column1],MATCH(L5863,Table6[Column2]))</f>
        <v>Elders</v>
      </c>
      <c r="L5863">
        <v>58.143401130000001</v>
      </c>
      <c r="M5863" t="str">
        <f>VLOOKUP(L5863,Table1[],2)</f>
        <v>50 - 59</v>
      </c>
      <c r="N5863" t="str">
        <f>INDEX(Table7[Column1],MATCH(O5863,Table7[Column2]))</f>
        <v>Fitting in Stage</v>
      </c>
      <c r="O5863">
        <v>7.6253650339999997</v>
      </c>
      <c r="P5863" t="str">
        <f>VLOOKUP(O5863,Table13[],2)</f>
        <v>6 - 10</v>
      </c>
      <c r="Q5863" t="str">
        <f>INDEX(Table8[Column1],MATCH(R5863,Table8[Column2]))</f>
        <v>Habitual</v>
      </c>
      <c r="R5863">
        <v>114.3950262</v>
      </c>
      <c r="S5863">
        <f t="shared" si="183"/>
        <v>4.7664594250000007</v>
      </c>
      <c r="T5863" t="s">
        <v>19</v>
      </c>
    </row>
    <row r="5864" spans="1:20" x14ac:dyDescent="0.25">
      <c r="A5864">
        <v>5863</v>
      </c>
      <c r="B5864" t="s">
        <v>114</v>
      </c>
      <c r="C5864" t="s">
        <v>62</v>
      </c>
      <c r="D5864" t="str">
        <f t="shared" si="182"/>
        <v>Martin Thomas</v>
      </c>
      <c r="E5864" t="s">
        <v>22</v>
      </c>
      <c r="F5864" t="s">
        <v>38</v>
      </c>
      <c r="G5864" t="s">
        <v>1060</v>
      </c>
      <c r="H5864" t="s">
        <v>1061</v>
      </c>
      <c r="I5864" t="s">
        <v>38</v>
      </c>
      <c r="J5864" t="s">
        <v>19</v>
      </c>
      <c r="K5864" t="str">
        <f>INDEX(Table6[Column1],MATCH(L5864,Table6[Column2]))</f>
        <v>Elders</v>
      </c>
      <c r="L5864">
        <v>53.33126918</v>
      </c>
      <c r="M5864" t="str">
        <f>VLOOKUP(L5864,Table1[],2)</f>
        <v>50 - 59</v>
      </c>
      <c r="N5864" t="str">
        <f>INDEX(Table7[Column1],MATCH(O5864,Table7[Column2]))</f>
        <v>Learning Stage</v>
      </c>
      <c r="O5864">
        <v>4.2756932939999999</v>
      </c>
      <c r="P5864" t="str">
        <f>VLOOKUP(O5864,Table13[],2)</f>
        <v>1 - 5</v>
      </c>
      <c r="Q5864" t="str">
        <f>INDEX(Table8[Column1],MATCH(R5864,Table8[Column2]))</f>
        <v>Excused</v>
      </c>
      <c r="R5864">
        <v>125.90795230000001</v>
      </c>
      <c r="S5864">
        <f t="shared" si="183"/>
        <v>5.2461646791666663</v>
      </c>
      <c r="T5864" t="s">
        <v>19</v>
      </c>
    </row>
    <row r="5865" spans="1:20" x14ac:dyDescent="0.25">
      <c r="A5865">
        <v>5864</v>
      </c>
      <c r="B5865" t="s">
        <v>531</v>
      </c>
      <c r="C5865" t="s">
        <v>2575</v>
      </c>
      <c r="D5865" t="str">
        <f t="shared" si="182"/>
        <v>Wilson Minnie</v>
      </c>
      <c r="E5865" t="s">
        <v>15</v>
      </c>
      <c r="F5865" t="s">
        <v>1458</v>
      </c>
      <c r="G5865" t="s">
        <v>2724</v>
      </c>
      <c r="H5865" t="s">
        <v>1863</v>
      </c>
      <c r="I5865" t="s">
        <v>192</v>
      </c>
      <c r="J5865" t="s">
        <v>19</v>
      </c>
      <c r="K5865" t="str">
        <f>INDEX(Table6[Column1],MATCH(L5865,Table6[Column2]))</f>
        <v>Young Adults</v>
      </c>
      <c r="L5865">
        <v>37.265944089999998</v>
      </c>
      <c r="M5865" t="str">
        <f>VLOOKUP(L5865,Table1[],2)</f>
        <v>30 - 39</v>
      </c>
      <c r="N5865" t="str">
        <f>INDEX(Table7[Column1],MATCH(O5865,Table7[Column2]))</f>
        <v>Fitting in Stage</v>
      </c>
      <c r="O5865">
        <v>6.2110370430000001</v>
      </c>
      <c r="P5865" t="str">
        <f>VLOOKUP(O5865,Table13[],2)</f>
        <v>6 - 10</v>
      </c>
      <c r="Q5865" t="str">
        <f>INDEX(Table8[Column1],MATCH(R5865,Table8[Column2]))</f>
        <v>Scheduled</v>
      </c>
      <c r="R5865">
        <v>0</v>
      </c>
      <c r="S5865">
        <f t="shared" si="183"/>
        <v>0</v>
      </c>
      <c r="T5865" t="s">
        <v>19</v>
      </c>
    </row>
    <row r="5866" spans="1:20" x14ac:dyDescent="0.25">
      <c r="A5866">
        <v>5865</v>
      </c>
      <c r="B5866" t="s">
        <v>267</v>
      </c>
      <c r="C5866" t="s">
        <v>1071</v>
      </c>
      <c r="D5866" t="str">
        <f t="shared" si="182"/>
        <v>Johnson Allan</v>
      </c>
      <c r="E5866" t="s">
        <v>22</v>
      </c>
      <c r="F5866" t="s">
        <v>358</v>
      </c>
      <c r="G5866" t="s">
        <v>2724</v>
      </c>
      <c r="H5866" t="s">
        <v>1863</v>
      </c>
      <c r="I5866" t="s">
        <v>358</v>
      </c>
      <c r="J5866" t="s">
        <v>19</v>
      </c>
      <c r="K5866" t="str">
        <f>INDEX(Table6[Column1],MATCH(L5866,Table6[Column2]))</f>
        <v>Elders</v>
      </c>
      <c r="L5866">
        <v>53.518510370000001</v>
      </c>
      <c r="M5866" t="str">
        <f>VLOOKUP(L5866,Table1[],2)</f>
        <v>50 - 59</v>
      </c>
      <c r="N5866" t="str">
        <f>INDEX(Table7[Column1],MATCH(O5866,Table7[Column2]))</f>
        <v>Learning Stage</v>
      </c>
      <c r="O5866">
        <v>4.9243770370000002</v>
      </c>
      <c r="P5866" t="str">
        <f>VLOOKUP(O5866,Table13[],2)</f>
        <v>1 - 5</v>
      </c>
      <c r="Q5866" t="str">
        <f>INDEX(Table8[Column1],MATCH(R5866,Table8[Column2]))</f>
        <v>Habitual</v>
      </c>
      <c r="R5866">
        <v>89.706529009999997</v>
      </c>
      <c r="S5866">
        <f t="shared" si="183"/>
        <v>3.7377720420833334</v>
      </c>
      <c r="T5866" t="s">
        <v>19</v>
      </c>
    </row>
    <row r="5867" spans="1:20" x14ac:dyDescent="0.25">
      <c r="A5867">
        <v>5866</v>
      </c>
      <c r="B5867" t="s">
        <v>2106</v>
      </c>
      <c r="C5867" t="s">
        <v>2827</v>
      </c>
      <c r="D5867" t="str">
        <f t="shared" si="182"/>
        <v>Reed Joe</v>
      </c>
      <c r="E5867" t="s">
        <v>22</v>
      </c>
      <c r="F5867" t="s">
        <v>16</v>
      </c>
      <c r="G5867" t="s">
        <v>820</v>
      </c>
      <c r="H5867" t="s">
        <v>821</v>
      </c>
      <c r="I5867" t="s">
        <v>16</v>
      </c>
      <c r="J5867" t="s">
        <v>19</v>
      </c>
      <c r="K5867" t="str">
        <f>INDEX(Table6[Column1],MATCH(L5867,Table6[Column2]))</f>
        <v>Adults</v>
      </c>
      <c r="L5867">
        <v>46.115784789999999</v>
      </c>
      <c r="M5867" t="str">
        <f>VLOOKUP(L5867,Table1[],2)</f>
        <v>40 - 49</v>
      </c>
      <c r="N5867" t="str">
        <f>INDEX(Table7[Column1],MATCH(O5867,Table7[Column2]))</f>
        <v>Learning Stage</v>
      </c>
      <c r="O5867">
        <v>5.5519221979999998</v>
      </c>
      <c r="P5867" t="str">
        <f>VLOOKUP(O5867,Table13[],2)</f>
        <v>1 - 5</v>
      </c>
      <c r="Q5867" t="str">
        <f>INDEX(Table8[Column1],MATCH(R5867,Table8[Column2]))</f>
        <v>Maintained</v>
      </c>
      <c r="R5867">
        <v>64.484521349999994</v>
      </c>
      <c r="S5867">
        <f t="shared" si="183"/>
        <v>2.6868550562499998</v>
      </c>
      <c r="T5867" t="s">
        <v>19</v>
      </c>
    </row>
    <row r="5868" spans="1:20" x14ac:dyDescent="0.25">
      <c r="A5868">
        <v>5867</v>
      </c>
      <c r="B5868" t="s">
        <v>4616</v>
      </c>
      <c r="C5868" t="s">
        <v>4360</v>
      </c>
      <c r="D5868" t="str">
        <f t="shared" si="182"/>
        <v>Whiteman Millard</v>
      </c>
      <c r="E5868" t="s">
        <v>22</v>
      </c>
      <c r="F5868" t="s">
        <v>134</v>
      </c>
      <c r="G5868" t="s">
        <v>820</v>
      </c>
      <c r="H5868" t="s">
        <v>821</v>
      </c>
      <c r="I5868" t="s">
        <v>134</v>
      </c>
      <c r="J5868" t="s">
        <v>19</v>
      </c>
      <c r="K5868" t="str">
        <f>INDEX(Table6[Column1],MATCH(L5868,Table6[Column2]))</f>
        <v>Elders</v>
      </c>
      <c r="L5868">
        <v>57.323154520000003</v>
      </c>
      <c r="M5868" t="str">
        <f>VLOOKUP(L5868,Table1[],2)</f>
        <v>50 - 59</v>
      </c>
      <c r="N5868" t="str">
        <f>INDEX(Table7[Column1],MATCH(O5868,Table7[Column2]))</f>
        <v>Learning Stage</v>
      </c>
      <c r="O5868">
        <v>3.0878486020000002</v>
      </c>
      <c r="P5868" t="str">
        <f>VLOOKUP(O5868,Table13[],2)</f>
        <v>1 - 5</v>
      </c>
      <c r="Q5868" t="str">
        <f>INDEX(Table8[Column1],MATCH(R5868,Table8[Column2]))</f>
        <v>Habitual</v>
      </c>
      <c r="R5868">
        <v>119.0789541</v>
      </c>
      <c r="S5868">
        <f t="shared" si="183"/>
        <v>4.9616230875000005</v>
      </c>
      <c r="T5868" t="s">
        <v>19</v>
      </c>
    </row>
    <row r="5869" spans="1:20" x14ac:dyDescent="0.25">
      <c r="A5869">
        <v>5868</v>
      </c>
      <c r="B5869" t="s">
        <v>4617</v>
      </c>
      <c r="C5869" t="s">
        <v>2827</v>
      </c>
      <c r="D5869" t="str">
        <f t="shared" si="182"/>
        <v>Cauley Joe</v>
      </c>
      <c r="E5869" t="s">
        <v>22</v>
      </c>
      <c r="F5869" t="s">
        <v>95</v>
      </c>
      <c r="G5869" t="s">
        <v>820</v>
      </c>
      <c r="H5869" t="s">
        <v>821</v>
      </c>
      <c r="I5869" t="s">
        <v>87</v>
      </c>
      <c r="J5869" t="s">
        <v>19</v>
      </c>
      <c r="K5869" t="str">
        <f>INDEX(Table6[Column1],MATCH(L5869,Table6[Column2]))</f>
        <v>Seniors</v>
      </c>
      <c r="L5869">
        <v>66.709156539999995</v>
      </c>
      <c r="M5869" t="str">
        <f>VLOOKUP(L5869,Table1[],2)</f>
        <v>60 and Above</v>
      </c>
      <c r="N5869" t="str">
        <f>INDEX(Table7[Column1],MATCH(O5869,Table7[Column2]))</f>
        <v>Fitting in Stage</v>
      </c>
      <c r="O5869">
        <v>7.0902783070000002</v>
      </c>
      <c r="P5869" t="str">
        <f>VLOOKUP(O5869,Table13[],2)</f>
        <v>6 - 10</v>
      </c>
      <c r="Q5869" t="str">
        <f>INDEX(Table8[Column1],MATCH(R5869,Table8[Column2]))</f>
        <v>Excused</v>
      </c>
      <c r="R5869">
        <v>157.6226819</v>
      </c>
      <c r="S5869">
        <f t="shared" si="183"/>
        <v>6.5676117458333332</v>
      </c>
      <c r="T5869" t="s">
        <v>19</v>
      </c>
    </row>
    <row r="5870" spans="1:20" x14ac:dyDescent="0.25">
      <c r="A5870">
        <v>5869</v>
      </c>
      <c r="B5870" t="s">
        <v>1933</v>
      </c>
      <c r="C5870" t="s">
        <v>79</v>
      </c>
      <c r="D5870" t="str">
        <f t="shared" si="182"/>
        <v>Rouse Jennifer</v>
      </c>
      <c r="E5870" t="s">
        <v>15</v>
      </c>
      <c r="F5870" t="s">
        <v>54</v>
      </c>
      <c r="G5870" t="s">
        <v>820</v>
      </c>
      <c r="H5870" t="s">
        <v>821</v>
      </c>
      <c r="I5870" t="s">
        <v>54</v>
      </c>
      <c r="J5870" t="s">
        <v>19</v>
      </c>
      <c r="K5870" t="str">
        <f>INDEX(Table6[Column1],MATCH(L5870,Table6[Column2]))</f>
        <v>Adults</v>
      </c>
      <c r="L5870">
        <v>43.031132849999999</v>
      </c>
      <c r="M5870" t="str">
        <f>VLOOKUP(L5870,Table1[],2)</f>
        <v>40 - 49</v>
      </c>
      <c r="N5870" t="str">
        <f>INDEX(Table7[Column1],MATCH(O5870,Table7[Column2]))</f>
        <v>Learning Stage</v>
      </c>
      <c r="O5870">
        <v>4.0139653480000002</v>
      </c>
      <c r="P5870" t="str">
        <f>VLOOKUP(O5870,Table13[],2)</f>
        <v>1 - 5</v>
      </c>
      <c r="Q5870" t="str">
        <f>INDEX(Table8[Column1],MATCH(R5870,Table8[Column2]))</f>
        <v>Maintained</v>
      </c>
      <c r="R5870">
        <v>50.224226020000003</v>
      </c>
      <c r="S5870">
        <f t="shared" si="183"/>
        <v>2.0926760841666669</v>
      </c>
      <c r="T5870" t="s">
        <v>19</v>
      </c>
    </row>
    <row r="5871" spans="1:20" x14ac:dyDescent="0.25">
      <c r="A5871">
        <v>5870</v>
      </c>
      <c r="B5871" t="s">
        <v>1271</v>
      </c>
      <c r="C5871" t="s">
        <v>504</v>
      </c>
      <c r="D5871" t="str">
        <f t="shared" si="182"/>
        <v>Sharp Ann</v>
      </c>
      <c r="E5871" t="s">
        <v>15</v>
      </c>
      <c r="F5871" t="s">
        <v>27</v>
      </c>
      <c r="G5871" t="s">
        <v>17</v>
      </c>
      <c r="H5871" t="s">
        <v>18</v>
      </c>
      <c r="I5871" t="s">
        <v>27</v>
      </c>
      <c r="J5871" t="s">
        <v>19</v>
      </c>
      <c r="K5871" t="str">
        <f>INDEX(Table6[Column1],MATCH(L5871,Table6[Column2]))</f>
        <v>Youth</v>
      </c>
      <c r="L5871">
        <v>23.67569542</v>
      </c>
      <c r="M5871" t="str">
        <f>VLOOKUP(L5871,Table1[],2)</f>
        <v>20 - 29</v>
      </c>
      <c r="N5871" t="str">
        <f>INDEX(Table7[Column1],MATCH(O5871,Table7[Column2]))</f>
        <v>Learning Stage</v>
      </c>
      <c r="O5871">
        <v>5.8272880899999997</v>
      </c>
      <c r="P5871" t="str">
        <f>VLOOKUP(O5871,Table13[],2)</f>
        <v>1 - 5</v>
      </c>
      <c r="Q5871" t="str">
        <f>INDEX(Table8[Column1],MATCH(R5871,Table8[Column2]))</f>
        <v>Scheduled</v>
      </c>
      <c r="R5871">
        <v>0</v>
      </c>
      <c r="S5871">
        <f t="shared" si="183"/>
        <v>0</v>
      </c>
      <c r="T5871" t="s">
        <v>19</v>
      </c>
    </row>
    <row r="5872" spans="1:20" x14ac:dyDescent="0.25">
      <c r="A5872">
        <v>5871</v>
      </c>
      <c r="B5872" t="s">
        <v>4618</v>
      </c>
      <c r="C5872" t="s">
        <v>2254</v>
      </c>
      <c r="D5872" t="str">
        <f t="shared" si="182"/>
        <v>McClinton Wendell</v>
      </c>
      <c r="E5872" t="s">
        <v>22</v>
      </c>
      <c r="F5872" t="s">
        <v>213</v>
      </c>
      <c r="G5872" t="s">
        <v>820</v>
      </c>
      <c r="H5872" t="s">
        <v>821</v>
      </c>
      <c r="I5872" t="s">
        <v>54</v>
      </c>
      <c r="J5872" t="s">
        <v>19</v>
      </c>
      <c r="K5872" t="str">
        <f>INDEX(Table6[Column1],MATCH(L5872,Table6[Column2]))</f>
        <v>Elders</v>
      </c>
      <c r="L5872">
        <v>53.126121980000001</v>
      </c>
      <c r="M5872" t="str">
        <f>VLOOKUP(L5872,Table1[],2)</f>
        <v>50 - 59</v>
      </c>
      <c r="N5872" t="str">
        <f>INDEX(Table7[Column1],MATCH(O5872,Table7[Column2]))</f>
        <v>Learning Stage</v>
      </c>
      <c r="O5872">
        <v>5.1567841940000001</v>
      </c>
      <c r="P5872" t="str">
        <f>VLOOKUP(O5872,Table13[],2)</f>
        <v>1 - 5</v>
      </c>
      <c r="Q5872" t="str">
        <f>INDEX(Table8[Column1],MATCH(R5872,Table8[Column2]))</f>
        <v>Excused</v>
      </c>
      <c r="R5872">
        <v>126.3236917</v>
      </c>
      <c r="S5872">
        <f t="shared" si="183"/>
        <v>5.2634871541666666</v>
      </c>
      <c r="T5872" t="s">
        <v>19</v>
      </c>
    </row>
    <row r="5873" spans="1:20" x14ac:dyDescent="0.25">
      <c r="A5873">
        <v>5872</v>
      </c>
      <c r="B5873" t="s">
        <v>678</v>
      </c>
      <c r="C5873" t="s">
        <v>1512</v>
      </c>
      <c r="D5873" t="str">
        <f t="shared" si="182"/>
        <v>Hughes Gene</v>
      </c>
      <c r="E5873" t="s">
        <v>22</v>
      </c>
      <c r="F5873" t="s">
        <v>38</v>
      </c>
      <c r="G5873" t="s">
        <v>1060</v>
      </c>
      <c r="H5873" t="s">
        <v>1061</v>
      </c>
      <c r="I5873" t="s">
        <v>38</v>
      </c>
      <c r="J5873" t="s">
        <v>19</v>
      </c>
      <c r="K5873" t="str">
        <f>INDEX(Table6[Column1],MATCH(L5873,Table6[Column2]))</f>
        <v>Seniors</v>
      </c>
      <c r="L5873">
        <v>61.621400819999998</v>
      </c>
      <c r="M5873" t="str">
        <f>VLOOKUP(L5873,Table1[],2)</f>
        <v>60 and Above</v>
      </c>
      <c r="N5873" t="str">
        <f>INDEX(Table7[Column1],MATCH(O5873,Table7[Column2]))</f>
        <v>Learning Stage</v>
      </c>
      <c r="O5873">
        <v>3.7487393099999999</v>
      </c>
      <c r="P5873" t="str">
        <f>VLOOKUP(O5873,Table13[],2)</f>
        <v>1 - 5</v>
      </c>
      <c r="Q5873" t="str">
        <f>INDEX(Table8[Column1],MATCH(R5873,Table8[Column2]))</f>
        <v>Excused</v>
      </c>
      <c r="R5873">
        <v>138.52777399999999</v>
      </c>
      <c r="S5873">
        <f t="shared" si="183"/>
        <v>5.7719905833333334</v>
      </c>
      <c r="T5873" t="s">
        <v>19</v>
      </c>
    </row>
    <row r="5874" spans="1:20" x14ac:dyDescent="0.25">
      <c r="A5874">
        <v>5873</v>
      </c>
      <c r="B5874" t="s">
        <v>1455</v>
      </c>
      <c r="C5874" t="s">
        <v>1438</v>
      </c>
      <c r="D5874" t="str">
        <f t="shared" si="182"/>
        <v>Lewis Hector</v>
      </c>
      <c r="E5874" t="s">
        <v>22</v>
      </c>
      <c r="F5874" t="s">
        <v>127</v>
      </c>
      <c r="G5874" t="s">
        <v>820</v>
      </c>
      <c r="H5874" t="s">
        <v>821</v>
      </c>
      <c r="I5874" t="s">
        <v>127</v>
      </c>
      <c r="J5874" t="s">
        <v>19</v>
      </c>
      <c r="K5874" t="str">
        <f>INDEX(Table6[Column1],MATCH(L5874,Table6[Column2]))</f>
        <v>Adults</v>
      </c>
      <c r="L5874">
        <v>47.841410609999997</v>
      </c>
      <c r="M5874" t="str">
        <f>VLOOKUP(L5874,Table1[],2)</f>
        <v>40 - 49</v>
      </c>
      <c r="N5874" t="str">
        <f>INDEX(Table7[Column1],MATCH(O5874,Table7[Column2]))</f>
        <v>Learning Stage</v>
      </c>
      <c r="O5874">
        <v>4.923792196</v>
      </c>
      <c r="P5874" t="str">
        <f>VLOOKUP(O5874,Table13[],2)</f>
        <v>1 - 5</v>
      </c>
      <c r="Q5874" t="str">
        <f>INDEX(Table8[Column1],MATCH(R5874,Table8[Column2]))</f>
        <v>Maintained</v>
      </c>
      <c r="R5874">
        <v>50.190052629999997</v>
      </c>
      <c r="S5874">
        <f t="shared" si="183"/>
        <v>2.0912521929166665</v>
      </c>
      <c r="T5874" t="s">
        <v>19</v>
      </c>
    </row>
    <row r="5875" spans="1:20" x14ac:dyDescent="0.25">
      <c r="A5875">
        <v>5874</v>
      </c>
      <c r="B5875" t="s">
        <v>400</v>
      </c>
      <c r="C5875" t="s">
        <v>144</v>
      </c>
      <c r="D5875" t="str">
        <f t="shared" si="182"/>
        <v>Williams David</v>
      </c>
      <c r="E5875" t="s">
        <v>22</v>
      </c>
      <c r="F5875" t="s">
        <v>1472</v>
      </c>
      <c r="G5875" t="s">
        <v>2305</v>
      </c>
      <c r="H5875" t="s">
        <v>1826</v>
      </c>
      <c r="I5875" t="s">
        <v>1472</v>
      </c>
      <c r="J5875" t="s">
        <v>19</v>
      </c>
      <c r="K5875" t="str">
        <f>INDEX(Table6[Column1],MATCH(L5875,Table6[Column2]))</f>
        <v>Adults</v>
      </c>
      <c r="L5875">
        <v>40.151965070000003</v>
      </c>
      <c r="M5875" t="str">
        <f>VLOOKUP(L5875,Table1[],2)</f>
        <v>40 - 49</v>
      </c>
      <c r="N5875" t="str">
        <f>INDEX(Table7[Column1],MATCH(O5875,Table7[Column2]))</f>
        <v>Learning Stage</v>
      </c>
      <c r="O5875">
        <v>3.5646991620000001</v>
      </c>
      <c r="P5875" t="str">
        <f>VLOOKUP(O5875,Table13[],2)</f>
        <v>1 - 5</v>
      </c>
      <c r="Q5875" t="str">
        <f>INDEX(Table8[Column1],MATCH(R5875,Table8[Column2]))</f>
        <v>Scheduled</v>
      </c>
      <c r="R5875">
        <v>38.918348590000001</v>
      </c>
      <c r="S5875">
        <f t="shared" si="183"/>
        <v>1.6215978579166666</v>
      </c>
      <c r="T5875" t="s">
        <v>19</v>
      </c>
    </row>
    <row r="5876" spans="1:20" x14ac:dyDescent="0.25">
      <c r="A5876">
        <v>5875</v>
      </c>
      <c r="B5876" t="s">
        <v>1209</v>
      </c>
      <c r="C5876" t="s">
        <v>1105</v>
      </c>
      <c r="D5876" t="str">
        <f t="shared" si="182"/>
        <v>Taylor Mark</v>
      </c>
      <c r="E5876" t="s">
        <v>22</v>
      </c>
      <c r="F5876" t="s">
        <v>38</v>
      </c>
      <c r="G5876" t="s">
        <v>1060</v>
      </c>
      <c r="H5876" t="s">
        <v>1061</v>
      </c>
      <c r="I5876" t="s">
        <v>38</v>
      </c>
      <c r="J5876" t="s">
        <v>19</v>
      </c>
      <c r="K5876" t="str">
        <f>INDEX(Table6[Column1],MATCH(L5876,Table6[Column2]))</f>
        <v>Elders</v>
      </c>
      <c r="L5876">
        <v>51.115012960000001</v>
      </c>
      <c r="M5876" t="str">
        <f>VLOOKUP(L5876,Table1[],2)</f>
        <v>50 - 59</v>
      </c>
      <c r="N5876" t="str">
        <f>INDEX(Table7[Column1],MATCH(O5876,Table7[Column2]))</f>
        <v>Fitting in Stage</v>
      </c>
      <c r="O5876">
        <v>7.6191158669999997</v>
      </c>
      <c r="P5876" t="str">
        <f>VLOOKUP(O5876,Table13[],2)</f>
        <v>6 - 10</v>
      </c>
      <c r="Q5876" t="str">
        <f>INDEX(Table8[Column1],MATCH(R5876,Table8[Column2]))</f>
        <v>Habitual</v>
      </c>
      <c r="R5876">
        <v>97.416534060000004</v>
      </c>
      <c r="S5876">
        <f t="shared" si="183"/>
        <v>4.0590222525000001</v>
      </c>
      <c r="T5876" t="s">
        <v>19</v>
      </c>
    </row>
    <row r="5877" spans="1:20" x14ac:dyDescent="0.25">
      <c r="A5877">
        <v>5876</v>
      </c>
      <c r="B5877" t="s">
        <v>4619</v>
      </c>
      <c r="C5877" t="s">
        <v>32</v>
      </c>
      <c r="D5877" t="str">
        <f t="shared" si="182"/>
        <v>Debellis Edward</v>
      </c>
      <c r="E5877" t="s">
        <v>22</v>
      </c>
      <c r="F5877" t="s">
        <v>38</v>
      </c>
      <c r="G5877" t="s">
        <v>1060</v>
      </c>
      <c r="H5877" t="s">
        <v>1061</v>
      </c>
      <c r="I5877" t="s">
        <v>38</v>
      </c>
      <c r="J5877" t="s">
        <v>19</v>
      </c>
      <c r="K5877" t="str">
        <f>INDEX(Table6[Column1],MATCH(L5877,Table6[Column2]))</f>
        <v>Young Adults</v>
      </c>
      <c r="L5877">
        <v>32.2306217</v>
      </c>
      <c r="M5877" t="str">
        <f>VLOOKUP(L5877,Table1[],2)</f>
        <v>30 - 39</v>
      </c>
      <c r="N5877" t="str">
        <f>INDEX(Table7[Column1],MATCH(O5877,Table7[Column2]))</f>
        <v>Learning Stage</v>
      </c>
      <c r="O5877">
        <v>5.450649437</v>
      </c>
      <c r="P5877" t="str">
        <f>VLOOKUP(O5877,Table13[],2)</f>
        <v>1 - 5</v>
      </c>
      <c r="Q5877" t="str">
        <f>INDEX(Table8[Column1],MATCH(R5877,Table8[Column2]))</f>
        <v>Scheduled</v>
      </c>
      <c r="R5877">
        <v>0</v>
      </c>
      <c r="S5877">
        <f t="shared" si="183"/>
        <v>0</v>
      </c>
      <c r="T5877" t="s">
        <v>19</v>
      </c>
    </row>
    <row r="5878" spans="1:20" x14ac:dyDescent="0.25">
      <c r="A5878">
        <v>5877</v>
      </c>
      <c r="B5878" t="s">
        <v>202</v>
      </c>
      <c r="C5878" t="s">
        <v>4127</v>
      </c>
      <c r="D5878" t="str">
        <f t="shared" si="182"/>
        <v>Porter Rosa</v>
      </c>
      <c r="E5878" t="s">
        <v>15</v>
      </c>
      <c r="F5878" t="s">
        <v>30</v>
      </c>
      <c r="G5878" t="s">
        <v>2305</v>
      </c>
      <c r="H5878" t="s">
        <v>1826</v>
      </c>
      <c r="I5878" t="s">
        <v>30</v>
      </c>
      <c r="J5878" t="s">
        <v>19</v>
      </c>
      <c r="K5878" t="str">
        <f>INDEX(Table6[Column1],MATCH(L5878,Table6[Column2]))</f>
        <v>Elders</v>
      </c>
      <c r="L5878">
        <v>52.167181229999997</v>
      </c>
      <c r="M5878" t="str">
        <f>VLOOKUP(L5878,Table1[],2)</f>
        <v>50 - 59</v>
      </c>
      <c r="N5878" t="str">
        <f>INDEX(Table7[Column1],MATCH(O5878,Table7[Column2]))</f>
        <v>Fitting in Stage</v>
      </c>
      <c r="O5878">
        <v>6.0829126139999996</v>
      </c>
      <c r="P5878" t="str">
        <f>VLOOKUP(O5878,Table13[],2)</f>
        <v>6 - 10</v>
      </c>
      <c r="Q5878" t="str">
        <f>INDEX(Table8[Column1],MATCH(R5878,Table8[Column2]))</f>
        <v>Maintained</v>
      </c>
      <c r="R5878">
        <v>72.132942459999995</v>
      </c>
      <c r="S5878">
        <f t="shared" si="183"/>
        <v>3.0055392691666665</v>
      </c>
      <c r="T5878" t="s">
        <v>19</v>
      </c>
    </row>
    <row r="5879" spans="1:20" x14ac:dyDescent="0.25">
      <c r="A5879">
        <v>5878</v>
      </c>
      <c r="B5879" t="s">
        <v>366</v>
      </c>
      <c r="C5879" t="s">
        <v>1920</v>
      </c>
      <c r="D5879" t="str">
        <f t="shared" si="182"/>
        <v>Hernandez Oliver</v>
      </c>
      <c r="E5879" t="s">
        <v>22</v>
      </c>
      <c r="F5879" t="s">
        <v>30</v>
      </c>
      <c r="G5879" t="s">
        <v>2305</v>
      </c>
      <c r="H5879" t="s">
        <v>1826</v>
      </c>
      <c r="I5879" t="s">
        <v>30</v>
      </c>
      <c r="J5879" t="s">
        <v>19</v>
      </c>
      <c r="K5879" t="str">
        <f>INDEX(Table6[Column1],MATCH(L5879,Table6[Column2]))</f>
        <v>Youth</v>
      </c>
      <c r="L5879">
        <v>25.154861960000002</v>
      </c>
      <c r="M5879" t="str">
        <f>VLOOKUP(L5879,Table1[],2)</f>
        <v>20 - 29</v>
      </c>
      <c r="N5879" t="str">
        <f>INDEX(Table7[Column1],MATCH(O5879,Table7[Column2]))</f>
        <v>Learning Stage</v>
      </c>
      <c r="O5879">
        <v>3.7008895810000002</v>
      </c>
      <c r="P5879" t="str">
        <f>VLOOKUP(O5879,Table13[],2)</f>
        <v>1 - 5</v>
      </c>
      <c r="Q5879" t="str">
        <f>INDEX(Table8[Column1],MATCH(R5879,Table8[Column2]))</f>
        <v>Scheduled</v>
      </c>
      <c r="R5879">
        <v>0</v>
      </c>
      <c r="S5879">
        <f t="shared" si="183"/>
        <v>0</v>
      </c>
      <c r="T5879" t="s">
        <v>19</v>
      </c>
    </row>
    <row r="5880" spans="1:20" x14ac:dyDescent="0.25">
      <c r="A5880">
        <v>5879</v>
      </c>
      <c r="B5880" t="s">
        <v>193</v>
      </c>
      <c r="C5880" t="s">
        <v>56</v>
      </c>
      <c r="D5880" t="str">
        <f t="shared" si="182"/>
        <v>Lopez James</v>
      </c>
      <c r="E5880" t="s">
        <v>22</v>
      </c>
      <c r="F5880" t="s">
        <v>3120</v>
      </c>
      <c r="G5880" t="s">
        <v>2305</v>
      </c>
      <c r="H5880" t="s">
        <v>1826</v>
      </c>
      <c r="I5880" t="s">
        <v>30</v>
      </c>
      <c r="J5880" t="s">
        <v>19</v>
      </c>
      <c r="K5880" t="str">
        <f>INDEX(Table6[Column1],MATCH(L5880,Table6[Column2]))</f>
        <v>Adults</v>
      </c>
      <c r="L5880">
        <v>47.708609299999999</v>
      </c>
      <c r="M5880" t="str">
        <f>VLOOKUP(L5880,Table1[],2)</f>
        <v>40 - 49</v>
      </c>
      <c r="N5880" t="str">
        <f>INDEX(Table7[Column1],MATCH(O5880,Table7[Column2]))</f>
        <v>Learning Stage</v>
      </c>
      <c r="O5880">
        <v>4.3706136610000001</v>
      </c>
      <c r="P5880" t="str">
        <f>VLOOKUP(O5880,Table13[],2)</f>
        <v>1 - 5</v>
      </c>
      <c r="Q5880" t="str">
        <f>INDEX(Table8[Column1],MATCH(R5880,Table8[Column2]))</f>
        <v>Scheduled</v>
      </c>
      <c r="R5880">
        <v>15.909764940000001</v>
      </c>
      <c r="S5880">
        <f t="shared" si="183"/>
        <v>0.66290687250000002</v>
      </c>
      <c r="T5880" t="s">
        <v>19</v>
      </c>
    </row>
    <row r="5881" spans="1:20" x14ac:dyDescent="0.25">
      <c r="A5881">
        <v>5880</v>
      </c>
      <c r="B5881" t="s">
        <v>4620</v>
      </c>
      <c r="C5881" t="s">
        <v>52</v>
      </c>
      <c r="D5881" t="str">
        <f t="shared" si="182"/>
        <v>Wilt John</v>
      </c>
      <c r="E5881" t="s">
        <v>22</v>
      </c>
      <c r="F5881" t="s">
        <v>1489</v>
      </c>
      <c r="G5881" t="s">
        <v>820</v>
      </c>
      <c r="H5881" t="s">
        <v>821</v>
      </c>
      <c r="I5881" t="s">
        <v>169</v>
      </c>
      <c r="J5881" t="s">
        <v>19</v>
      </c>
      <c r="K5881" t="str">
        <f>INDEX(Table6[Column1],MATCH(L5881,Table6[Column2]))</f>
        <v>Adults</v>
      </c>
      <c r="L5881">
        <v>43.4831717</v>
      </c>
      <c r="M5881" t="str">
        <f>VLOOKUP(L5881,Table1[],2)</f>
        <v>40 - 49</v>
      </c>
      <c r="N5881" t="str">
        <f>INDEX(Table7[Column1],MATCH(O5881,Table7[Column2]))</f>
        <v>Learning Stage</v>
      </c>
      <c r="O5881">
        <v>5.8058488739999996</v>
      </c>
      <c r="P5881" t="str">
        <f>VLOOKUP(O5881,Table13[],2)</f>
        <v>1 - 5</v>
      </c>
      <c r="Q5881" t="str">
        <f>INDEX(Table8[Column1],MATCH(R5881,Table8[Column2]))</f>
        <v>Maintained</v>
      </c>
      <c r="R5881">
        <v>67.82738827</v>
      </c>
      <c r="S5881">
        <f t="shared" si="183"/>
        <v>2.826141177916667</v>
      </c>
      <c r="T5881" t="s">
        <v>19</v>
      </c>
    </row>
    <row r="5882" spans="1:20" x14ac:dyDescent="0.25">
      <c r="A5882">
        <v>5881</v>
      </c>
      <c r="B5882" t="s">
        <v>4621</v>
      </c>
      <c r="C5882" t="s">
        <v>2485</v>
      </c>
      <c r="D5882" t="str">
        <f t="shared" si="182"/>
        <v>Garland Perry</v>
      </c>
      <c r="E5882" t="s">
        <v>22</v>
      </c>
      <c r="F5882" t="s">
        <v>38</v>
      </c>
      <c r="G5882" t="s">
        <v>1060</v>
      </c>
      <c r="H5882" t="s">
        <v>1061</v>
      </c>
      <c r="I5882" t="s">
        <v>38</v>
      </c>
      <c r="J5882" t="s">
        <v>19</v>
      </c>
      <c r="K5882" t="str">
        <f>INDEX(Table6[Column1],MATCH(L5882,Table6[Column2]))</f>
        <v>Young Adults</v>
      </c>
      <c r="L5882">
        <v>35.695874349999997</v>
      </c>
      <c r="M5882" t="str">
        <f>VLOOKUP(L5882,Table1[],2)</f>
        <v>30 - 39</v>
      </c>
      <c r="N5882" t="str">
        <f>INDEX(Table7[Column1],MATCH(O5882,Table7[Column2]))</f>
        <v>Learning Stage</v>
      </c>
      <c r="O5882">
        <v>4.8235289359999998</v>
      </c>
      <c r="P5882" t="str">
        <f>VLOOKUP(O5882,Table13[],2)</f>
        <v>1 - 5</v>
      </c>
      <c r="Q5882" t="str">
        <f>INDEX(Table8[Column1],MATCH(R5882,Table8[Column2]))</f>
        <v>Scheduled</v>
      </c>
      <c r="R5882">
        <v>0</v>
      </c>
      <c r="S5882">
        <f t="shared" si="183"/>
        <v>0</v>
      </c>
      <c r="T5882" t="s">
        <v>19</v>
      </c>
    </row>
    <row r="5883" spans="1:20" x14ac:dyDescent="0.25">
      <c r="A5883">
        <v>5882</v>
      </c>
      <c r="B5883" t="s">
        <v>4622</v>
      </c>
      <c r="C5883" t="s">
        <v>2027</v>
      </c>
      <c r="D5883" t="str">
        <f t="shared" si="182"/>
        <v>Kuhn Dana</v>
      </c>
      <c r="E5883" t="s">
        <v>15</v>
      </c>
      <c r="F5883" t="s">
        <v>1472</v>
      </c>
      <c r="G5883" t="s">
        <v>2305</v>
      </c>
      <c r="H5883" t="s">
        <v>1826</v>
      </c>
      <c r="I5883" t="s">
        <v>1472</v>
      </c>
      <c r="J5883" t="s">
        <v>19</v>
      </c>
      <c r="K5883" t="str">
        <f>INDEX(Table6[Column1],MATCH(L5883,Table6[Column2]))</f>
        <v>Adults</v>
      </c>
      <c r="L5883">
        <v>48.108506149999997</v>
      </c>
      <c r="M5883" t="str">
        <f>VLOOKUP(L5883,Table1[],2)</f>
        <v>40 - 49</v>
      </c>
      <c r="N5883" t="str">
        <f>INDEX(Table7[Column1],MATCH(O5883,Table7[Column2]))</f>
        <v>Learning Stage</v>
      </c>
      <c r="O5883">
        <v>4.181699761</v>
      </c>
      <c r="P5883" t="str">
        <f>VLOOKUP(O5883,Table13[],2)</f>
        <v>1 - 5</v>
      </c>
      <c r="Q5883" t="str">
        <f>INDEX(Table8[Column1],MATCH(R5883,Table8[Column2]))</f>
        <v>Excused</v>
      </c>
      <c r="R5883">
        <v>122.9314828</v>
      </c>
      <c r="S5883">
        <f t="shared" si="183"/>
        <v>5.1221451166666672</v>
      </c>
      <c r="T5883" t="s">
        <v>19</v>
      </c>
    </row>
    <row r="5884" spans="1:20" x14ac:dyDescent="0.25">
      <c r="A5884">
        <v>5883</v>
      </c>
      <c r="B5884" t="s">
        <v>1001</v>
      </c>
      <c r="C5884" t="s">
        <v>2551</v>
      </c>
      <c r="D5884" t="str">
        <f t="shared" si="182"/>
        <v>Stevenson Sylvia</v>
      </c>
      <c r="E5884" t="s">
        <v>15</v>
      </c>
      <c r="F5884" t="s">
        <v>38</v>
      </c>
      <c r="G5884" t="s">
        <v>1060</v>
      </c>
      <c r="H5884" t="s">
        <v>1061</v>
      </c>
      <c r="I5884" t="s">
        <v>38</v>
      </c>
      <c r="J5884" t="s">
        <v>19</v>
      </c>
      <c r="K5884" t="str">
        <f>INDEX(Table6[Column1],MATCH(L5884,Table6[Column2]))</f>
        <v>Young Adults</v>
      </c>
      <c r="L5884">
        <v>37.940132319999996</v>
      </c>
      <c r="M5884" t="str">
        <f>VLOOKUP(L5884,Table1[],2)</f>
        <v>30 - 39</v>
      </c>
      <c r="N5884" t="str">
        <f>INDEX(Table7[Column1],MATCH(O5884,Table7[Column2]))</f>
        <v>Learning Stage</v>
      </c>
      <c r="O5884">
        <v>4.1035961639999998</v>
      </c>
      <c r="P5884" t="str">
        <f>VLOOKUP(O5884,Table13[],2)</f>
        <v>1 - 5</v>
      </c>
      <c r="Q5884" t="str">
        <f>INDEX(Table8[Column1],MATCH(R5884,Table8[Column2]))</f>
        <v>Maintained</v>
      </c>
      <c r="R5884">
        <v>57.434308629999997</v>
      </c>
      <c r="S5884">
        <f t="shared" si="183"/>
        <v>2.3930961929166665</v>
      </c>
      <c r="T5884" t="s">
        <v>19</v>
      </c>
    </row>
    <row r="5885" spans="1:20" x14ac:dyDescent="0.25">
      <c r="A5885">
        <v>5884</v>
      </c>
      <c r="B5885" t="s">
        <v>982</v>
      </c>
      <c r="C5885" t="s">
        <v>183</v>
      </c>
      <c r="D5885" t="str">
        <f t="shared" si="182"/>
        <v>Harrison Donald</v>
      </c>
      <c r="E5885" t="s">
        <v>22</v>
      </c>
      <c r="F5885" t="s">
        <v>27</v>
      </c>
      <c r="G5885" t="s">
        <v>17</v>
      </c>
      <c r="H5885" t="s">
        <v>18</v>
      </c>
      <c r="I5885" t="s">
        <v>27</v>
      </c>
      <c r="J5885" t="s">
        <v>19</v>
      </c>
      <c r="K5885" t="str">
        <f>INDEX(Table6[Column1],MATCH(L5885,Table6[Column2]))</f>
        <v>Young Adults</v>
      </c>
      <c r="L5885">
        <v>35.626731210000003</v>
      </c>
      <c r="M5885" t="str">
        <f>VLOOKUP(L5885,Table1[],2)</f>
        <v>30 - 39</v>
      </c>
      <c r="N5885" t="str">
        <f>INDEX(Table7[Column1],MATCH(O5885,Table7[Column2]))</f>
        <v>Fitting in Stage</v>
      </c>
      <c r="O5885">
        <v>7.2803600800000003</v>
      </c>
      <c r="P5885" t="str">
        <f>VLOOKUP(O5885,Table13[],2)</f>
        <v>6 - 10</v>
      </c>
      <c r="Q5885" t="str">
        <f>INDEX(Table8[Column1],MATCH(R5885,Table8[Column2]))</f>
        <v>Maintained</v>
      </c>
      <c r="R5885">
        <v>56.46460321</v>
      </c>
      <c r="S5885">
        <f t="shared" si="183"/>
        <v>2.3526918004166668</v>
      </c>
      <c r="T5885" t="s">
        <v>19</v>
      </c>
    </row>
    <row r="5886" spans="1:20" x14ac:dyDescent="0.25">
      <c r="A5886">
        <v>5885</v>
      </c>
      <c r="B5886" t="s">
        <v>490</v>
      </c>
      <c r="C5886" t="s">
        <v>56</v>
      </c>
      <c r="D5886" t="str">
        <f t="shared" si="182"/>
        <v>Cox James</v>
      </c>
      <c r="E5886" t="s">
        <v>22</v>
      </c>
      <c r="F5886" t="s">
        <v>358</v>
      </c>
      <c r="G5886" t="s">
        <v>611</v>
      </c>
      <c r="H5886" t="s">
        <v>612</v>
      </c>
      <c r="I5886" t="s">
        <v>358</v>
      </c>
      <c r="J5886" t="s">
        <v>19</v>
      </c>
      <c r="K5886" t="str">
        <f>INDEX(Table6[Column1],MATCH(L5886,Table6[Column2]))</f>
        <v>Elders</v>
      </c>
      <c r="L5886">
        <v>56.39385893</v>
      </c>
      <c r="M5886" t="str">
        <f>VLOOKUP(L5886,Table1[],2)</f>
        <v>50 - 59</v>
      </c>
      <c r="N5886" t="str">
        <f>INDEX(Table7[Column1],MATCH(O5886,Table7[Column2]))</f>
        <v>Fitting in Stage</v>
      </c>
      <c r="O5886">
        <v>6.071356851</v>
      </c>
      <c r="P5886" t="str">
        <f>VLOOKUP(O5886,Table13[],2)</f>
        <v>6 - 10</v>
      </c>
      <c r="Q5886" t="str">
        <f>INDEX(Table8[Column1],MATCH(R5886,Table8[Column2]))</f>
        <v>Habitual</v>
      </c>
      <c r="R5886">
        <v>90.247492660000006</v>
      </c>
      <c r="S5886">
        <f t="shared" si="183"/>
        <v>3.7603121941666671</v>
      </c>
      <c r="T5886" t="s">
        <v>19</v>
      </c>
    </row>
    <row r="5887" spans="1:20" x14ac:dyDescent="0.25">
      <c r="A5887">
        <v>5886</v>
      </c>
      <c r="B5887" t="s">
        <v>1624</v>
      </c>
      <c r="C5887" t="s">
        <v>705</v>
      </c>
      <c r="D5887" t="str">
        <f t="shared" si="182"/>
        <v>Rodriguez Lauren</v>
      </c>
      <c r="E5887" t="s">
        <v>15</v>
      </c>
      <c r="F5887" t="s">
        <v>84</v>
      </c>
      <c r="G5887" t="s">
        <v>17</v>
      </c>
      <c r="H5887" t="s">
        <v>18</v>
      </c>
      <c r="I5887" t="s">
        <v>84</v>
      </c>
      <c r="J5887" t="s">
        <v>19</v>
      </c>
      <c r="K5887" t="str">
        <f>INDEX(Table6[Column1],MATCH(L5887,Table6[Column2]))</f>
        <v>Youth</v>
      </c>
      <c r="L5887">
        <v>22.816753179999999</v>
      </c>
      <c r="M5887" t="str">
        <f>VLOOKUP(L5887,Table1[],2)</f>
        <v>20 - 29</v>
      </c>
      <c r="N5887" t="str">
        <f>INDEX(Table7[Column1],MATCH(O5887,Table7[Column2]))</f>
        <v>Learning Stage</v>
      </c>
      <c r="O5887">
        <v>3.9217016440000001</v>
      </c>
      <c r="P5887" t="str">
        <f>VLOOKUP(O5887,Table13[],2)</f>
        <v>1 - 5</v>
      </c>
      <c r="Q5887" t="str">
        <f>INDEX(Table8[Column1],MATCH(R5887,Table8[Column2]))</f>
        <v>Scheduled</v>
      </c>
      <c r="R5887">
        <v>0</v>
      </c>
      <c r="S5887">
        <f t="shared" si="183"/>
        <v>0</v>
      </c>
      <c r="T5887" t="s">
        <v>19</v>
      </c>
    </row>
    <row r="5888" spans="1:20" x14ac:dyDescent="0.25">
      <c r="A5888">
        <v>5887</v>
      </c>
      <c r="B5888" t="s">
        <v>3165</v>
      </c>
      <c r="C5888" t="s">
        <v>1187</v>
      </c>
      <c r="D5888" t="str">
        <f t="shared" si="182"/>
        <v>Fields Douglas</v>
      </c>
      <c r="E5888" t="s">
        <v>22</v>
      </c>
      <c r="F5888" t="s">
        <v>27</v>
      </c>
      <c r="G5888" t="s">
        <v>17</v>
      </c>
      <c r="H5888" t="s">
        <v>18</v>
      </c>
      <c r="I5888" t="s">
        <v>27</v>
      </c>
      <c r="J5888" t="s">
        <v>19</v>
      </c>
      <c r="K5888" t="str">
        <f>INDEX(Table6[Column1],MATCH(L5888,Table6[Column2]))</f>
        <v>Adults</v>
      </c>
      <c r="L5888">
        <v>45.298386499999999</v>
      </c>
      <c r="M5888" t="str">
        <f>VLOOKUP(L5888,Table1[],2)</f>
        <v>40 - 49</v>
      </c>
      <c r="N5888" t="str">
        <f>INDEX(Table7[Column1],MATCH(O5888,Table7[Column2]))</f>
        <v>Learning Stage</v>
      </c>
      <c r="O5888">
        <v>1.9015221680000001</v>
      </c>
      <c r="P5888" t="str">
        <f>VLOOKUP(O5888,Table13[],2)</f>
        <v>1 - 5</v>
      </c>
      <c r="Q5888" t="str">
        <f>INDEX(Table8[Column1],MATCH(R5888,Table8[Column2]))</f>
        <v>Scheduled</v>
      </c>
      <c r="R5888">
        <v>5.4840550300000004</v>
      </c>
      <c r="S5888">
        <f t="shared" si="183"/>
        <v>0.22850229291666668</v>
      </c>
      <c r="T5888" t="s">
        <v>19</v>
      </c>
    </row>
    <row r="5889" spans="1:20" x14ac:dyDescent="0.25">
      <c r="A5889">
        <v>5888</v>
      </c>
      <c r="B5889" t="s">
        <v>4623</v>
      </c>
      <c r="C5889" t="s">
        <v>93</v>
      </c>
      <c r="D5889" t="str">
        <f t="shared" si="182"/>
        <v>Hartsfield William</v>
      </c>
      <c r="E5889" t="s">
        <v>22</v>
      </c>
      <c r="F5889" t="s">
        <v>673</v>
      </c>
      <c r="G5889" t="s">
        <v>17</v>
      </c>
      <c r="H5889" t="s">
        <v>18</v>
      </c>
      <c r="I5889" t="s">
        <v>107</v>
      </c>
      <c r="J5889" t="s">
        <v>19</v>
      </c>
      <c r="K5889" t="str">
        <f>INDEX(Table6[Column1],MATCH(L5889,Table6[Column2]))</f>
        <v>Adults</v>
      </c>
      <c r="L5889">
        <v>42.458833400000003</v>
      </c>
      <c r="M5889" t="str">
        <f>VLOOKUP(L5889,Table1[],2)</f>
        <v>40 - 49</v>
      </c>
      <c r="N5889" t="str">
        <f>INDEX(Table7[Column1],MATCH(O5889,Table7[Column2]))</f>
        <v>Learning Stage</v>
      </c>
      <c r="O5889">
        <v>4.8546361830000002</v>
      </c>
      <c r="P5889" t="str">
        <f>VLOOKUP(O5889,Table13[],2)</f>
        <v>1 - 5</v>
      </c>
      <c r="Q5889" t="str">
        <f>INDEX(Table8[Column1],MATCH(R5889,Table8[Column2]))</f>
        <v>Maintained</v>
      </c>
      <c r="R5889">
        <v>69.776503469999994</v>
      </c>
      <c r="S5889">
        <f t="shared" si="183"/>
        <v>2.9073543112499998</v>
      </c>
      <c r="T5889" t="s">
        <v>19</v>
      </c>
    </row>
    <row r="5890" spans="1:20" x14ac:dyDescent="0.25">
      <c r="A5890">
        <v>5889</v>
      </c>
      <c r="B5890" t="s">
        <v>44</v>
      </c>
      <c r="C5890" t="s">
        <v>293</v>
      </c>
      <c r="D5890" t="str">
        <f t="shared" si="182"/>
        <v>Gregory Wesley</v>
      </c>
      <c r="E5890" t="s">
        <v>22</v>
      </c>
      <c r="F5890" t="s">
        <v>169</v>
      </c>
      <c r="G5890" t="s">
        <v>820</v>
      </c>
      <c r="H5890" t="s">
        <v>821</v>
      </c>
      <c r="I5890" t="s">
        <v>169</v>
      </c>
      <c r="J5890" t="s">
        <v>19</v>
      </c>
      <c r="K5890" t="str">
        <f>INDEX(Table6[Column1],MATCH(L5890,Table6[Column2]))</f>
        <v>Young Adults</v>
      </c>
      <c r="L5890">
        <v>39.692006380000002</v>
      </c>
      <c r="M5890" t="str">
        <f>VLOOKUP(L5890,Table1[],2)</f>
        <v>30 - 39</v>
      </c>
      <c r="N5890" t="str">
        <f>INDEX(Table7[Column1],MATCH(O5890,Table7[Column2]))</f>
        <v>Fitting in Stage</v>
      </c>
      <c r="O5890">
        <v>6.3106093149999998</v>
      </c>
      <c r="P5890" t="str">
        <f>VLOOKUP(O5890,Table13[],2)</f>
        <v>6 - 10</v>
      </c>
      <c r="Q5890" t="str">
        <f>INDEX(Table8[Column1],MATCH(R5890,Table8[Column2]))</f>
        <v>Scheduled</v>
      </c>
      <c r="R5890">
        <v>4.7820404549999997</v>
      </c>
      <c r="S5890">
        <f t="shared" si="183"/>
        <v>0.19925168562499998</v>
      </c>
      <c r="T5890" t="s">
        <v>19</v>
      </c>
    </row>
    <row r="5891" spans="1:20" x14ac:dyDescent="0.25">
      <c r="A5891">
        <v>5890</v>
      </c>
      <c r="B5891" t="s">
        <v>1530</v>
      </c>
      <c r="C5891" t="s">
        <v>1975</v>
      </c>
      <c r="D5891" t="str">
        <f t="shared" ref="D5891:D5954" si="184">CONCATENATE(B5891, " ",C5891)</f>
        <v>McLaughlin Lillian</v>
      </c>
      <c r="E5891" t="s">
        <v>15</v>
      </c>
      <c r="F5891" t="s">
        <v>505</v>
      </c>
      <c r="G5891" t="s">
        <v>820</v>
      </c>
      <c r="H5891" t="s">
        <v>821</v>
      </c>
      <c r="I5891" t="s">
        <v>24</v>
      </c>
      <c r="J5891" t="s">
        <v>19</v>
      </c>
      <c r="K5891" t="str">
        <f>INDEX(Table6[Column1],MATCH(L5891,Table6[Column2]))</f>
        <v>Adults</v>
      </c>
      <c r="L5891">
        <v>49.138091680000002</v>
      </c>
      <c r="M5891" t="str">
        <f>VLOOKUP(L5891,Table1[],2)</f>
        <v>40 - 49</v>
      </c>
      <c r="N5891" t="str">
        <f>INDEX(Table7[Column1],MATCH(O5891,Table7[Column2]))</f>
        <v>Learning Stage</v>
      </c>
      <c r="O5891">
        <v>4.1735247229999999</v>
      </c>
      <c r="P5891" t="str">
        <f>VLOOKUP(O5891,Table13[],2)</f>
        <v>1 - 5</v>
      </c>
      <c r="Q5891" t="str">
        <f>INDEX(Table8[Column1],MATCH(R5891,Table8[Column2]))</f>
        <v>Excused</v>
      </c>
      <c r="R5891">
        <v>121.8543559</v>
      </c>
      <c r="S5891">
        <f t="shared" ref="S5891:S5954" si="185">CONVERT(R5891,"hr","day")</f>
        <v>5.0772648291666664</v>
      </c>
      <c r="T5891" t="s">
        <v>19</v>
      </c>
    </row>
    <row r="5892" spans="1:20" x14ac:dyDescent="0.25">
      <c r="A5892">
        <v>5891</v>
      </c>
      <c r="B5892" t="s">
        <v>1798</v>
      </c>
      <c r="C5892" t="s">
        <v>4624</v>
      </c>
      <c r="D5892" t="str">
        <f t="shared" si="184"/>
        <v>Glenn Jillian</v>
      </c>
      <c r="E5892" t="s">
        <v>15</v>
      </c>
      <c r="F5892" t="s">
        <v>38</v>
      </c>
      <c r="G5892" t="s">
        <v>1060</v>
      </c>
      <c r="H5892" t="s">
        <v>1061</v>
      </c>
      <c r="I5892" t="s">
        <v>38</v>
      </c>
      <c r="J5892" t="s">
        <v>19</v>
      </c>
      <c r="K5892" t="str">
        <f>INDEX(Table6[Column1],MATCH(L5892,Table6[Column2]))</f>
        <v>Seniors</v>
      </c>
      <c r="L5892">
        <v>65.431170280000003</v>
      </c>
      <c r="M5892" t="str">
        <f>VLOOKUP(L5892,Table1[],2)</f>
        <v>60 and Above</v>
      </c>
      <c r="N5892" t="str">
        <f>INDEX(Table7[Column1],MATCH(O5892,Table7[Column2]))</f>
        <v>Learning Stage</v>
      </c>
      <c r="O5892">
        <v>1.6372438410000001</v>
      </c>
      <c r="P5892" t="str">
        <f>VLOOKUP(O5892,Table13[],2)</f>
        <v>1 - 5</v>
      </c>
      <c r="Q5892" t="str">
        <f>INDEX(Table8[Column1],MATCH(R5892,Table8[Column2]))</f>
        <v>Violative</v>
      </c>
      <c r="R5892">
        <v>224.35157480000001</v>
      </c>
      <c r="S5892">
        <f t="shared" si="185"/>
        <v>9.3479822833333337</v>
      </c>
      <c r="T5892" t="s">
        <v>19</v>
      </c>
    </row>
    <row r="5893" spans="1:20" x14ac:dyDescent="0.25">
      <c r="A5893">
        <v>5892</v>
      </c>
      <c r="B5893" t="s">
        <v>531</v>
      </c>
      <c r="C5893" t="s">
        <v>188</v>
      </c>
      <c r="D5893" t="str">
        <f t="shared" si="184"/>
        <v>Wilson Wendy</v>
      </c>
      <c r="E5893" t="s">
        <v>15</v>
      </c>
      <c r="F5893" t="s">
        <v>30</v>
      </c>
      <c r="G5893" t="s">
        <v>2305</v>
      </c>
      <c r="H5893" t="s">
        <v>1826</v>
      </c>
      <c r="I5893" t="s">
        <v>30</v>
      </c>
      <c r="J5893" t="s">
        <v>19</v>
      </c>
      <c r="K5893" t="str">
        <f>INDEX(Table6[Column1],MATCH(L5893,Table6[Column2]))</f>
        <v>Young Adults</v>
      </c>
      <c r="L5893">
        <v>37.484174889999998</v>
      </c>
      <c r="M5893" t="str">
        <f>VLOOKUP(L5893,Table1[],2)</f>
        <v>30 - 39</v>
      </c>
      <c r="N5893" t="str">
        <f>INDEX(Table7[Column1],MATCH(O5893,Table7[Column2]))</f>
        <v>Fitting in Stage</v>
      </c>
      <c r="O5893">
        <v>6.3898269540000001</v>
      </c>
      <c r="P5893" t="str">
        <f>VLOOKUP(O5893,Table13[],2)</f>
        <v>6 - 10</v>
      </c>
      <c r="Q5893" t="str">
        <f>INDEX(Table8[Column1],MATCH(R5893,Table8[Column2]))</f>
        <v>Scheduled</v>
      </c>
      <c r="R5893">
        <v>38.207910800000001</v>
      </c>
      <c r="S5893">
        <f t="shared" si="185"/>
        <v>1.5919962833333334</v>
      </c>
      <c r="T5893" t="s">
        <v>19</v>
      </c>
    </row>
    <row r="5894" spans="1:20" x14ac:dyDescent="0.25">
      <c r="A5894">
        <v>5893</v>
      </c>
      <c r="B5894" t="s">
        <v>4625</v>
      </c>
      <c r="C5894" t="s">
        <v>93</v>
      </c>
      <c r="D5894" t="str">
        <f t="shared" si="184"/>
        <v>Tarango William</v>
      </c>
      <c r="E5894" t="s">
        <v>22</v>
      </c>
      <c r="F5894" t="s">
        <v>38</v>
      </c>
      <c r="G5894" t="s">
        <v>1060</v>
      </c>
      <c r="H5894" t="s">
        <v>1061</v>
      </c>
      <c r="I5894" t="s">
        <v>38</v>
      </c>
      <c r="J5894" t="s">
        <v>19</v>
      </c>
      <c r="K5894" t="str">
        <f>INDEX(Table6[Column1],MATCH(L5894,Table6[Column2]))</f>
        <v>Youth</v>
      </c>
      <c r="L5894">
        <v>27.636657540000002</v>
      </c>
      <c r="M5894" t="str">
        <f>VLOOKUP(L5894,Table1[],2)</f>
        <v>20 - 29</v>
      </c>
      <c r="N5894" t="str">
        <f>INDEX(Table7[Column1],MATCH(O5894,Table7[Column2]))</f>
        <v>Learning Stage</v>
      </c>
      <c r="O5894">
        <v>4.0514146159999997</v>
      </c>
      <c r="P5894" t="str">
        <f>VLOOKUP(O5894,Table13[],2)</f>
        <v>1 - 5</v>
      </c>
      <c r="Q5894" t="str">
        <f>INDEX(Table8[Column1],MATCH(R5894,Table8[Column2]))</f>
        <v>Scheduled</v>
      </c>
      <c r="R5894">
        <v>0</v>
      </c>
      <c r="S5894">
        <f t="shared" si="185"/>
        <v>0</v>
      </c>
      <c r="T5894" t="s">
        <v>19</v>
      </c>
    </row>
    <row r="5895" spans="1:20" x14ac:dyDescent="0.25">
      <c r="A5895">
        <v>5894</v>
      </c>
      <c r="B5895" t="s">
        <v>4626</v>
      </c>
      <c r="C5895" t="s">
        <v>1342</v>
      </c>
      <c r="D5895" t="str">
        <f t="shared" si="184"/>
        <v>Pasillas Kerry</v>
      </c>
      <c r="E5895" t="s">
        <v>22</v>
      </c>
      <c r="F5895" t="s">
        <v>84</v>
      </c>
      <c r="G5895" t="s">
        <v>17</v>
      </c>
      <c r="H5895" t="s">
        <v>18</v>
      </c>
      <c r="I5895" t="s">
        <v>84</v>
      </c>
      <c r="J5895" t="s">
        <v>19</v>
      </c>
      <c r="K5895" t="str">
        <f>INDEX(Table6[Column1],MATCH(L5895,Table6[Column2]))</f>
        <v>Elders</v>
      </c>
      <c r="L5895">
        <v>57.799068400000003</v>
      </c>
      <c r="M5895" t="str">
        <f>VLOOKUP(L5895,Table1[],2)</f>
        <v>50 - 59</v>
      </c>
      <c r="N5895" t="str">
        <f>INDEX(Table7[Column1],MATCH(O5895,Table7[Column2]))</f>
        <v>Learning Stage</v>
      </c>
      <c r="O5895">
        <v>5.7957430670000001</v>
      </c>
      <c r="P5895" t="str">
        <f>VLOOKUP(O5895,Table13[],2)</f>
        <v>1 - 5</v>
      </c>
      <c r="Q5895" t="str">
        <f>INDEX(Table8[Column1],MATCH(R5895,Table8[Column2]))</f>
        <v>Unexcused</v>
      </c>
      <c r="R5895">
        <v>170.7814075</v>
      </c>
      <c r="S5895">
        <f t="shared" si="185"/>
        <v>7.1158919791666673</v>
      </c>
      <c r="T5895" t="s">
        <v>19</v>
      </c>
    </row>
    <row r="5896" spans="1:20" x14ac:dyDescent="0.25">
      <c r="A5896">
        <v>5895</v>
      </c>
      <c r="B5896" t="s">
        <v>230</v>
      </c>
      <c r="C5896" t="s">
        <v>75</v>
      </c>
      <c r="D5896" t="str">
        <f t="shared" si="184"/>
        <v>Jackson Josephine</v>
      </c>
      <c r="E5896" t="s">
        <v>15</v>
      </c>
      <c r="F5896" t="s">
        <v>520</v>
      </c>
      <c r="G5896" t="s">
        <v>820</v>
      </c>
      <c r="H5896" t="s">
        <v>821</v>
      </c>
      <c r="I5896" t="s">
        <v>54</v>
      </c>
      <c r="J5896" t="s">
        <v>19</v>
      </c>
      <c r="K5896" t="str">
        <f>INDEX(Table6[Column1],MATCH(L5896,Table6[Column2]))</f>
        <v>Young Adults</v>
      </c>
      <c r="L5896">
        <v>35.469559599999997</v>
      </c>
      <c r="M5896" t="str">
        <f>VLOOKUP(L5896,Table1[],2)</f>
        <v>30 - 39</v>
      </c>
      <c r="N5896" t="str">
        <f>INDEX(Table7[Column1],MATCH(O5896,Table7[Column2]))</f>
        <v>Learning Stage</v>
      </c>
      <c r="O5896">
        <v>2.86953674</v>
      </c>
      <c r="P5896" t="str">
        <f>VLOOKUP(O5896,Table13[],2)</f>
        <v>1 - 5</v>
      </c>
      <c r="Q5896" t="str">
        <f>INDEX(Table8[Column1],MATCH(R5896,Table8[Column2]))</f>
        <v>Maintained</v>
      </c>
      <c r="R5896">
        <v>57.406333889999999</v>
      </c>
      <c r="S5896">
        <f t="shared" si="185"/>
        <v>2.3919305787499998</v>
      </c>
      <c r="T5896" t="s">
        <v>19</v>
      </c>
    </row>
    <row r="5897" spans="1:20" x14ac:dyDescent="0.25">
      <c r="A5897">
        <v>5896</v>
      </c>
      <c r="B5897" t="s">
        <v>4627</v>
      </c>
      <c r="C5897" t="s">
        <v>717</v>
      </c>
      <c r="D5897" t="str">
        <f t="shared" si="184"/>
        <v>Ayoub Stacy</v>
      </c>
      <c r="E5897" t="s">
        <v>22</v>
      </c>
      <c r="F5897" t="s">
        <v>38</v>
      </c>
      <c r="G5897" t="s">
        <v>2305</v>
      </c>
      <c r="H5897" t="s">
        <v>1826</v>
      </c>
      <c r="I5897" t="s">
        <v>38</v>
      </c>
      <c r="J5897" t="s">
        <v>19</v>
      </c>
      <c r="K5897" t="str">
        <f>INDEX(Table6[Column1],MATCH(L5897,Table6[Column2]))</f>
        <v>Young Adults</v>
      </c>
      <c r="L5897">
        <v>37.000778320000002</v>
      </c>
      <c r="M5897" t="str">
        <f>VLOOKUP(L5897,Table1[],2)</f>
        <v>30 - 39</v>
      </c>
      <c r="N5897" t="str">
        <f>INDEX(Table7[Column1],MATCH(O5897,Table7[Column2]))</f>
        <v>Fitting in Stage</v>
      </c>
      <c r="O5897">
        <v>6.7673070769999999</v>
      </c>
      <c r="P5897" t="str">
        <f>VLOOKUP(O5897,Table13[],2)</f>
        <v>6 - 10</v>
      </c>
      <c r="Q5897" t="str">
        <f>INDEX(Table8[Column1],MATCH(R5897,Table8[Column2]))</f>
        <v>Scheduled</v>
      </c>
      <c r="R5897">
        <v>32.795318690000002</v>
      </c>
      <c r="S5897">
        <f t="shared" si="185"/>
        <v>1.3664716120833333</v>
      </c>
      <c r="T5897" t="s">
        <v>19</v>
      </c>
    </row>
    <row r="5898" spans="1:20" x14ac:dyDescent="0.25">
      <c r="A5898">
        <v>5897</v>
      </c>
      <c r="B5898" t="s">
        <v>4628</v>
      </c>
      <c r="C5898" t="s">
        <v>29</v>
      </c>
      <c r="D5898" t="str">
        <f t="shared" si="184"/>
        <v>Troncoso Irene</v>
      </c>
      <c r="E5898" t="s">
        <v>15</v>
      </c>
      <c r="F5898" t="s">
        <v>431</v>
      </c>
      <c r="G5898" t="s">
        <v>2724</v>
      </c>
      <c r="H5898" t="s">
        <v>1863</v>
      </c>
      <c r="I5898" t="s">
        <v>138</v>
      </c>
      <c r="J5898" t="s">
        <v>19</v>
      </c>
      <c r="K5898" t="str">
        <f>INDEX(Table6[Column1],MATCH(L5898,Table6[Column2]))</f>
        <v>Adults</v>
      </c>
      <c r="L5898">
        <v>43.976878589999998</v>
      </c>
      <c r="M5898" t="str">
        <f>VLOOKUP(L5898,Table1[],2)</f>
        <v>40 - 49</v>
      </c>
      <c r="N5898" t="str">
        <f>INDEX(Table7[Column1],MATCH(O5898,Table7[Column2]))</f>
        <v>Learning Stage</v>
      </c>
      <c r="O5898">
        <v>2.2673225050000001</v>
      </c>
      <c r="P5898" t="str">
        <f>VLOOKUP(O5898,Table13[],2)</f>
        <v>1 - 5</v>
      </c>
      <c r="Q5898" t="str">
        <f>INDEX(Table8[Column1],MATCH(R5898,Table8[Column2]))</f>
        <v>Maintained</v>
      </c>
      <c r="R5898">
        <v>71.913163389999994</v>
      </c>
      <c r="S5898">
        <f t="shared" si="185"/>
        <v>2.9963818079166664</v>
      </c>
      <c r="T5898" t="s">
        <v>19</v>
      </c>
    </row>
    <row r="5899" spans="1:20" x14ac:dyDescent="0.25">
      <c r="A5899">
        <v>5898</v>
      </c>
      <c r="B5899" t="s">
        <v>4629</v>
      </c>
      <c r="C5899" t="s">
        <v>4150</v>
      </c>
      <c r="D5899" t="str">
        <f t="shared" si="184"/>
        <v>Mathews Edgar</v>
      </c>
      <c r="E5899" t="s">
        <v>22</v>
      </c>
      <c r="F5899" t="s">
        <v>38</v>
      </c>
      <c r="G5899" t="s">
        <v>2305</v>
      </c>
      <c r="H5899" t="s">
        <v>1826</v>
      </c>
      <c r="I5899" t="s">
        <v>38</v>
      </c>
      <c r="J5899" t="s">
        <v>19</v>
      </c>
      <c r="K5899" t="str">
        <f>INDEX(Table6[Column1],MATCH(L5899,Table6[Column2]))</f>
        <v>Young Adults</v>
      </c>
      <c r="L5899">
        <v>35.292155280000003</v>
      </c>
      <c r="M5899" t="str">
        <f>VLOOKUP(L5899,Table1[],2)</f>
        <v>30 - 39</v>
      </c>
      <c r="N5899" t="str">
        <f>INDEX(Table7[Column1],MATCH(O5899,Table7[Column2]))</f>
        <v>Learning Stage</v>
      </c>
      <c r="O5899">
        <v>2.8082826710000002</v>
      </c>
      <c r="P5899" t="str">
        <f>VLOOKUP(O5899,Table13[],2)</f>
        <v>1 - 5</v>
      </c>
      <c r="Q5899" t="str">
        <f>INDEX(Table8[Column1],MATCH(R5899,Table8[Column2]))</f>
        <v>Scheduled</v>
      </c>
      <c r="R5899">
        <v>0</v>
      </c>
      <c r="S5899">
        <f t="shared" si="185"/>
        <v>0</v>
      </c>
      <c r="T5899" t="s">
        <v>19</v>
      </c>
    </row>
    <row r="5900" spans="1:20" x14ac:dyDescent="0.25">
      <c r="A5900">
        <v>5899</v>
      </c>
      <c r="B5900" t="s">
        <v>4630</v>
      </c>
      <c r="C5900" t="s">
        <v>4631</v>
      </c>
      <c r="D5900" t="str">
        <f t="shared" si="184"/>
        <v>Barrett Niki</v>
      </c>
      <c r="E5900" t="s">
        <v>15</v>
      </c>
      <c r="F5900" t="s">
        <v>27</v>
      </c>
      <c r="G5900" t="s">
        <v>17</v>
      </c>
      <c r="H5900" t="s">
        <v>18</v>
      </c>
      <c r="I5900" t="s">
        <v>27</v>
      </c>
      <c r="J5900" t="s">
        <v>19</v>
      </c>
      <c r="K5900" t="str">
        <f>INDEX(Table6[Column1],MATCH(L5900,Table6[Column2]))</f>
        <v>Adults</v>
      </c>
      <c r="L5900">
        <v>40.925956040000003</v>
      </c>
      <c r="M5900" t="str">
        <f>VLOOKUP(L5900,Table1[],2)</f>
        <v>40 - 49</v>
      </c>
      <c r="N5900" t="str">
        <f>INDEX(Table7[Column1],MATCH(O5900,Table7[Column2]))</f>
        <v>Learning Stage</v>
      </c>
      <c r="O5900">
        <v>5.5097016290000003</v>
      </c>
      <c r="P5900" t="str">
        <f>VLOOKUP(O5900,Table13[],2)</f>
        <v>1 - 5</v>
      </c>
      <c r="Q5900" t="str">
        <f>INDEX(Table8[Column1],MATCH(R5900,Table8[Column2]))</f>
        <v>Maintained</v>
      </c>
      <c r="R5900">
        <v>68.037284830000004</v>
      </c>
      <c r="S5900">
        <f t="shared" si="185"/>
        <v>2.834886867916667</v>
      </c>
      <c r="T5900" t="s">
        <v>19</v>
      </c>
    </row>
    <row r="5901" spans="1:20" x14ac:dyDescent="0.25">
      <c r="A5901">
        <v>5900</v>
      </c>
      <c r="B5901" t="s">
        <v>966</v>
      </c>
      <c r="C5901" t="s">
        <v>136</v>
      </c>
      <c r="D5901" t="str">
        <f t="shared" si="184"/>
        <v>Miller Connie</v>
      </c>
      <c r="E5901" t="s">
        <v>15</v>
      </c>
      <c r="F5901" t="s">
        <v>176</v>
      </c>
      <c r="G5901" t="s">
        <v>820</v>
      </c>
      <c r="H5901" t="s">
        <v>821</v>
      </c>
      <c r="I5901" t="s">
        <v>134</v>
      </c>
      <c r="J5901" t="s">
        <v>19</v>
      </c>
      <c r="K5901" t="str">
        <f>INDEX(Table6[Column1],MATCH(L5901,Table6[Column2]))</f>
        <v>Youth</v>
      </c>
      <c r="L5901">
        <v>24.781308030000002</v>
      </c>
      <c r="M5901" t="str">
        <f>VLOOKUP(L5901,Table1[],2)</f>
        <v>20 - 29</v>
      </c>
      <c r="N5901" t="str">
        <f>INDEX(Table7[Column1],MATCH(O5901,Table7[Column2]))</f>
        <v>Learning Stage</v>
      </c>
      <c r="O5901">
        <v>2.8235559129999999</v>
      </c>
      <c r="P5901" t="str">
        <f>VLOOKUP(O5901,Table13[],2)</f>
        <v>1 - 5</v>
      </c>
      <c r="Q5901" t="str">
        <f>INDEX(Table8[Column1],MATCH(R5901,Table8[Column2]))</f>
        <v>Scheduled</v>
      </c>
      <c r="R5901">
        <v>0</v>
      </c>
      <c r="S5901">
        <f t="shared" si="185"/>
        <v>0</v>
      </c>
      <c r="T5901" t="s">
        <v>19</v>
      </c>
    </row>
    <row r="5902" spans="1:20" x14ac:dyDescent="0.25">
      <c r="A5902">
        <v>5901</v>
      </c>
      <c r="B5902" t="s">
        <v>4632</v>
      </c>
      <c r="C5902" t="s">
        <v>4624</v>
      </c>
      <c r="D5902" t="str">
        <f t="shared" si="184"/>
        <v>Boggess Jillian</v>
      </c>
      <c r="E5902" t="s">
        <v>15</v>
      </c>
      <c r="F5902" t="s">
        <v>235</v>
      </c>
      <c r="G5902" t="s">
        <v>2305</v>
      </c>
      <c r="H5902" t="s">
        <v>1826</v>
      </c>
      <c r="I5902" t="s">
        <v>235</v>
      </c>
      <c r="J5902" t="s">
        <v>19</v>
      </c>
      <c r="K5902" t="str">
        <f>INDEX(Table6[Column1],MATCH(L5902,Table6[Column2]))</f>
        <v>Elders</v>
      </c>
      <c r="L5902">
        <v>55.22013329</v>
      </c>
      <c r="M5902" t="str">
        <f>VLOOKUP(L5902,Table1[],2)</f>
        <v>50 - 59</v>
      </c>
      <c r="N5902" t="str">
        <f>INDEX(Table7[Column1],MATCH(O5902,Table7[Column2]))</f>
        <v>Learning Stage</v>
      </c>
      <c r="O5902">
        <v>4.2840096550000002</v>
      </c>
      <c r="P5902" t="str">
        <f>VLOOKUP(O5902,Table13[],2)</f>
        <v>1 - 5</v>
      </c>
      <c r="Q5902" t="str">
        <f>INDEX(Table8[Column1],MATCH(R5902,Table8[Column2]))</f>
        <v>Excused</v>
      </c>
      <c r="R5902">
        <v>137.28532569999999</v>
      </c>
      <c r="S5902">
        <f t="shared" si="185"/>
        <v>5.7202219041666664</v>
      </c>
      <c r="T5902" t="s">
        <v>19</v>
      </c>
    </row>
    <row r="5903" spans="1:20" x14ac:dyDescent="0.25">
      <c r="A5903">
        <v>5902</v>
      </c>
      <c r="B5903" t="s">
        <v>1664</v>
      </c>
      <c r="C5903" t="s">
        <v>219</v>
      </c>
      <c r="D5903" t="str">
        <f t="shared" si="184"/>
        <v>Cantrell Joshua</v>
      </c>
      <c r="E5903" t="s">
        <v>22</v>
      </c>
      <c r="F5903" t="s">
        <v>33</v>
      </c>
      <c r="G5903" t="s">
        <v>820</v>
      </c>
      <c r="H5903" t="s">
        <v>821</v>
      </c>
      <c r="I5903" t="s">
        <v>33</v>
      </c>
      <c r="J5903" t="s">
        <v>19</v>
      </c>
      <c r="K5903" t="str">
        <f>INDEX(Table6[Column1],MATCH(L5903,Table6[Column2]))</f>
        <v>Elders</v>
      </c>
      <c r="L5903">
        <v>56.017423999999998</v>
      </c>
      <c r="M5903" t="str">
        <f>VLOOKUP(L5903,Table1[],2)</f>
        <v>50 - 59</v>
      </c>
      <c r="N5903" t="str">
        <f>INDEX(Table7[Column1],MATCH(O5903,Table7[Column2]))</f>
        <v>Learning Stage</v>
      </c>
      <c r="O5903">
        <v>4.0316683119999999</v>
      </c>
      <c r="P5903" t="str">
        <f>VLOOKUP(O5903,Table13[],2)</f>
        <v>1 - 5</v>
      </c>
      <c r="Q5903" t="str">
        <f>INDEX(Table8[Column1],MATCH(R5903,Table8[Column2]))</f>
        <v>Excused</v>
      </c>
      <c r="R5903">
        <v>125.98173130000001</v>
      </c>
      <c r="S5903">
        <f t="shared" si="185"/>
        <v>5.2492388041666667</v>
      </c>
      <c r="T5903" t="s">
        <v>19</v>
      </c>
    </row>
    <row r="5904" spans="1:20" x14ac:dyDescent="0.25">
      <c r="A5904">
        <v>5903</v>
      </c>
      <c r="B5904" t="s">
        <v>2195</v>
      </c>
      <c r="C5904" t="s">
        <v>227</v>
      </c>
      <c r="D5904" t="str">
        <f t="shared" si="184"/>
        <v>Rowe Lisa</v>
      </c>
      <c r="E5904" t="s">
        <v>15</v>
      </c>
      <c r="F5904" t="s">
        <v>189</v>
      </c>
      <c r="G5904" t="s">
        <v>820</v>
      </c>
      <c r="H5904" t="s">
        <v>821</v>
      </c>
      <c r="I5904" t="s">
        <v>46</v>
      </c>
      <c r="J5904" t="s">
        <v>19</v>
      </c>
      <c r="K5904" t="str">
        <f>INDEX(Table6[Column1],MATCH(L5904,Table6[Column2]))</f>
        <v>Adults</v>
      </c>
      <c r="L5904">
        <v>40.835346479999998</v>
      </c>
      <c r="M5904" t="str">
        <f>VLOOKUP(L5904,Table1[],2)</f>
        <v>40 - 49</v>
      </c>
      <c r="N5904" t="str">
        <f>INDEX(Table7[Column1],MATCH(O5904,Table7[Column2]))</f>
        <v>Learning Stage</v>
      </c>
      <c r="O5904">
        <v>5.0070499049999997</v>
      </c>
      <c r="P5904" t="str">
        <f>VLOOKUP(O5904,Table13[],2)</f>
        <v>1 - 5</v>
      </c>
      <c r="Q5904" t="str">
        <f>INDEX(Table8[Column1],MATCH(R5904,Table8[Column2]))</f>
        <v>Maintained</v>
      </c>
      <c r="R5904">
        <v>56.300851680000001</v>
      </c>
      <c r="S5904">
        <f t="shared" si="185"/>
        <v>2.3458688200000002</v>
      </c>
      <c r="T5904" t="s">
        <v>19</v>
      </c>
    </row>
    <row r="5905" spans="1:20" x14ac:dyDescent="0.25">
      <c r="A5905">
        <v>5904</v>
      </c>
      <c r="B5905" t="s">
        <v>4633</v>
      </c>
      <c r="C5905" t="s">
        <v>4634</v>
      </c>
      <c r="D5905" t="str">
        <f t="shared" si="184"/>
        <v>Whisman Theo</v>
      </c>
      <c r="E5905" t="s">
        <v>22</v>
      </c>
      <c r="F5905" t="s">
        <v>2092</v>
      </c>
      <c r="G5905" t="s">
        <v>820</v>
      </c>
      <c r="H5905" t="s">
        <v>821</v>
      </c>
      <c r="I5905" t="s">
        <v>87</v>
      </c>
      <c r="J5905" t="s">
        <v>19</v>
      </c>
      <c r="K5905" t="str">
        <f>INDEX(Table6[Column1],MATCH(L5905,Table6[Column2]))</f>
        <v>Elders</v>
      </c>
      <c r="L5905">
        <v>57.771978990000001</v>
      </c>
      <c r="M5905" t="str">
        <f>VLOOKUP(L5905,Table1[],2)</f>
        <v>50 - 59</v>
      </c>
      <c r="N5905" t="str">
        <f>INDEX(Table7[Column1],MATCH(O5905,Table7[Column2]))</f>
        <v>Fitting in Stage</v>
      </c>
      <c r="O5905">
        <v>6.166821133</v>
      </c>
      <c r="P5905" t="str">
        <f>VLOOKUP(O5905,Table13[],2)</f>
        <v>6 - 10</v>
      </c>
      <c r="Q5905" t="str">
        <f>INDEX(Table8[Column1],MATCH(R5905,Table8[Column2]))</f>
        <v>Habitual</v>
      </c>
      <c r="R5905">
        <v>94.552969849999997</v>
      </c>
      <c r="S5905">
        <f t="shared" si="185"/>
        <v>3.9397070770833333</v>
      </c>
      <c r="T5905" t="s">
        <v>19</v>
      </c>
    </row>
    <row r="5906" spans="1:20" x14ac:dyDescent="0.25">
      <c r="A5906">
        <v>5905</v>
      </c>
      <c r="B5906" t="s">
        <v>4635</v>
      </c>
      <c r="C5906" t="s">
        <v>465</v>
      </c>
      <c r="D5906" t="str">
        <f t="shared" si="184"/>
        <v>Beamon Aaron</v>
      </c>
      <c r="E5906" t="s">
        <v>22</v>
      </c>
      <c r="F5906" t="s">
        <v>16</v>
      </c>
      <c r="G5906" t="s">
        <v>820</v>
      </c>
      <c r="H5906" t="s">
        <v>821</v>
      </c>
      <c r="I5906" t="s">
        <v>16</v>
      </c>
      <c r="J5906" t="s">
        <v>19</v>
      </c>
      <c r="K5906" t="str">
        <f>INDEX(Table6[Column1],MATCH(L5906,Table6[Column2]))</f>
        <v>Young Adults</v>
      </c>
      <c r="L5906">
        <v>35.505674929999998</v>
      </c>
      <c r="M5906" t="str">
        <f>VLOOKUP(L5906,Table1[],2)</f>
        <v>30 - 39</v>
      </c>
      <c r="N5906" t="str">
        <f>INDEX(Table7[Column1],MATCH(O5906,Table7[Column2]))</f>
        <v>Fitting in Stage</v>
      </c>
      <c r="O5906">
        <v>7.6459822490000002</v>
      </c>
      <c r="P5906" t="str">
        <f>VLOOKUP(O5906,Table13[],2)</f>
        <v>6 - 10</v>
      </c>
      <c r="Q5906" t="str">
        <f>INDEX(Table8[Column1],MATCH(R5906,Table8[Column2]))</f>
        <v>Maintained</v>
      </c>
      <c r="R5906">
        <v>53.415527730000001</v>
      </c>
      <c r="S5906">
        <f t="shared" si="185"/>
        <v>2.2256469887499999</v>
      </c>
      <c r="T5906" t="s">
        <v>19</v>
      </c>
    </row>
    <row r="5907" spans="1:20" x14ac:dyDescent="0.25">
      <c r="A5907">
        <v>5906</v>
      </c>
      <c r="B5907" t="s">
        <v>4636</v>
      </c>
      <c r="C5907" t="s">
        <v>2511</v>
      </c>
      <c r="D5907" t="str">
        <f t="shared" si="184"/>
        <v>Compton Judy</v>
      </c>
      <c r="E5907" t="s">
        <v>15</v>
      </c>
      <c r="F5907" t="s">
        <v>24</v>
      </c>
      <c r="G5907" t="s">
        <v>820</v>
      </c>
      <c r="H5907" t="s">
        <v>821</v>
      </c>
      <c r="I5907" t="s">
        <v>24</v>
      </c>
      <c r="J5907" t="s">
        <v>19</v>
      </c>
      <c r="K5907" t="str">
        <f>INDEX(Table6[Column1],MATCH(L5907,Table6[Column2]))</f>
        <v>Young Adults</v>
      </c>
      <c r="L5907">
        <v>37.935532700000003</v>
      </c>
      <c r="M5907" t="str">
        <f>VLOOKUP(L5907,Table1[],2)</f>
        <v>30 - 39</v>
      </c>
      <c r="N5907" t="str">
        <f>INDEX(Table7[Column1],MATCH(O5907,Table7[Column2]))</f>
        <v>Learning Stage</v>
      </c>
      <c r="O5907">
        <v>3.5732022090000002</v>
      </c>
      <c r="P5907" t="str">
        <f>VLOOKUP(O5907,Table13[],2)</f>
        <v>1 - 5</v>
      </c>
      <c r="Q5907" t="str">
        <f>INDEX(Table8[Column1],MATCH(R5907,Table8[Column2]))</f>
        <v>Maintained</v>
      </c>
      <c r="R5907">
        <v>57.450407460000001</v>
      </c>
      <c r="S5907">
        <f t="shared" si="185"/>
        <v>2.3937669775000003</v>
      </c>
      <c r="T5907" t="s">
        <v>19</v>
      </c>
    </row>
    <row r="5908" spans="1:20" x14ac:dyDescent="0.25">
      <c r="A5908">
        <v>5907</v>
      </c>
      <c r="B5908" t="s">
        <v>4637</v>
      </c>
      <c r="C5908" t="s">
        <v>368</v>
      </c>
      <c r="D5908" t="str">
        <f t="shared" si="184"/>
        <v>Hobbs Frank</v>
      </c>
      <c r="E5908" t="s">
        <v>22</v>
      </c>
      <c r="F5908" t="s">
        <v>1980</v>
      </c>
      <c r="G5908" t="s">
        <v>17</v>
      </c>
      <c r="H5908" t="s">
        <v>18</v>
      </c>
      <c r="I5908" t="s">
        <v>107</v>
      </c>
      <c r="J5908" t="s">
        <v>19</v>
      </c>
      <c r="K5908" t="str">
        <f>INDEX(Table6[Column1],MATCH(L5908,Table6[Column2]))</f>
        <v>Young Adults</v>
      </c>
      <c r="L5908">
        <v>35.001879359999997</v>
      </c>
      <c r="M5908" t="str">
        <f>VLOOKUP(L5908,Table1[],2)</f>
        <v>30 - 39</v>
      </c>
      <c r="N5908" t="str">
        <f>INDEX(Table7[Column1],MATCH(O5908,Table7[Column2]))</f>
        <v>Learning Stage</v>
      </c>
      <c r="O5908">
        <v>1.7840524440000001</v>
      </c>
      <c r="P5908" t="str">
        <f>VLOOKUP(O5908,Table13[],2)</f>
        <v>1 - 5</v>
      </c>
      <c r="Q5908" t="str">
        <f>INDEX(Table8[Column1],MATCH(R5908,Table8[Column2]))</f>
        <v>Scheduled</v>
      </c>
      <c r="R5908">
        <v>17.52267629</v>
      </c>
      <c r="S5908">
        <f t="shared" si="185"/>
        <v>0.73011151208333336</v>
      </c>
      <c r="T5908" t="s">
        <v>19</v>
      </c>
    </row>
    <row r="5909" spans="1:20" x14ac:dyDescent="0.25">
      <c r="A5909">
        <v>5908</v>
      </c>
      <c r="B5909" t="s">
        <v>4638</v>
      </c>
      <c r="C5909" t="s">
        <v>4639</v>
      </c>
      <c r="D5909" t="str">
        <f t="shared" si="184"/>
        <v>Lepage Evie</v>
      </c>
      <c r="E5909" t="s">
        <v>15</v>
      </c>
      <c r="F5909" t="s">
        <v>38</v>
      </c>
      <c r="G5909" t="s">
        <v>2305</v>
      </c>
      <c r="H5909" t="s">
        <v>1826</v>
      </c>
      <c r="I5909" t="s">
        <v>38</v>
      </c>
      <c r="J5909" t="s">
        <v>19</v>
      </c>
      <c r="K5909" t="str">
        <f>INDEX(Table6[Column1],MATCH(L5909,Table6[Column2]))</f>
        <v>Adults</v>
      </c>
      <c r="L5909">
        <v>46.226617949999998</v>
      </c>
      <c r="M5909" t="str">
        <f>VLOOKUP(L5909,Table1[],2)</f>
        <v>40 - 49</v>
      </c>
      <c r="N5909" t="str">
        <f>INDEX(Table7[Column1],MATCH(O5909,Table7[Column2]))</f>
        <v>Fitting in Stage</v>
      </c>
      <c r="O5909">
        <v>8.4757178209999999</v>
      </c>
      <c r="P5909" t="str">
        <f>VLOOKUP(O5909,Table13[],2)</f>
        <v>6 - 10</v>
      </c>
      <c r="Q5909" t="str">
        <f>INDEX(Table8[Column1],MATCH(R5909,Table8[Column2]))</f>
        <v>Habitual</v>
      </c>
      <c r="R5909">
        <v>94.022648110000006</v>
      </c>
      <c r="S5909">
        <f t="shared" si="185"/>
        <v>3.9176103379166669</v>
      </c>
      <c r="T5909" t="s">
        <v>19</v>
      </c>
    </row>
    <row r="5910" spans="1:20" x14ac:dyDescent="0.25">
      <c r="A5910">
        <v>5909</v>
      </c>
      <c r="B5910" t="s">
        <v>2140</v>
      </c>
      <c r="C5910" t="s">
        <v>245</v>
      </c>
      <c r="D5910" t="str">
        <f t="shared" si="184"/>
        <v>Schultz Mary</v>
      </c>
      <c r="E5910" t="s">
        <v>15</v>
      </c>
      <c r="F5910" t="s">
        <v>235</v>
      </c>
      <c r="G5910" t="s">
        <v>2305</v>
      </c>
      <c r="H5910" t="s">
        <v>1826</v>
      </c>
      <c r="I5910" t="s">
        <v>235</v>
      </c>
      <c r="J5910" t="s">
        <v>19</v>
      </c>
      <c r="K5910" t="str">
        <f>INDEX(Table6[Column1],MATCH(L5910,Table6[Column2]))</f>
        <v>Adults</v>
      </c>
      <c r="L5910">
        <v>43.730109900000002</v>
      </c>
      <c r="M5910" t="str">
        <f>VLOOKUP(L5910,Table1[],2)</f>
        <v>40 - 49</v>
      </c>
      <c r="N5910" t="str">
        <f>INDEX(Table7[Column1],MATCH(O5910,Table7[Column2]))</f>
        <v>Learning Stage</v>
      </c>
      <c r="O5910">
        <v>3.748765176</v>
      </c>
      <c r="P5910" t="str">
        <f>VLOOKUP(O5910,Table13[],2)</f>
        <v>1 - 5</v>
      </c>
      <c r="Q5910" t="str">
        <f>INDEX(Table8[Column1],MATCH(R5910,Table8[Column2]))</f>
        <v>Habitual</v>
      </c>
      <c r="R5910">
        <v>109.24405539999999</v>
      </c>
      <c r="S5910">
        <f t="shared" si="185"/>
        <v>4.5518356416666661</v>
      </c>
      <c r="T5910" t="s">
        <v>19</v>
      </c>
    </row>
    <row r="5911" spans="1:20" x14ac:dyDescent="0.25">
      <c r="A5911">
        <v>5910</v>
      </c>
      <c r="B5911" t="s">
        <v>4640</v>
      </c>
      <c r="C5911" t="s">
        <v>1153</v>
      </c>
      <c r="D5911" t="str">
        <f t="shared" si="184"/>
        <v>Montana Brandon</v>
      </c>
      <c r="E5911" t="s">
        <v>22</v>
      </c>
      <c r="F5911" t="s">
        <v>33</v>
      </c>
      <c r="G5911" t="s">
        <v>820</v>
      </c>
      <c r="H5911" t="s">
        <v>821</v>
      </c>
      <c r="I5911" t="s">
        <v>33</v>
      </c>
      <c r="J5911" t="s">
        <v>19</v>
      </c>
      <c r="K5911" t="str">
        <f>INDEX(Table6[Column1],MATCH(L5911,Table6[Column2]))</f>
        <v>Elders</v>
      </c>
      <c r="L5911">
        <v>53.184185249999999</v>
      </c>
      <c r="M5911" t="str">
        <f>VLOOKUP(L5911,Table1[],2)</f>
        <v>50 - 59</v>
      </c>
      <c r="N5911" t="str">
        <f>INDEX(Table7[Column1],MATCH(O5911,Table7[Column2]))</f>
        <v>Learning Stage</v>
      </c>
      <c r="O5911">
        <v>0.91093685899999999</v>
      </c>
      <c r="P5911" t="e">
        <f>VLOOKUP(O5911,Table13[],2)</f>
        <v>#N/A</v>
      </c>
      <c r="Q5911" t="str">
        <f>INDEX(Table8[Column1],MATCH(R5911,Table8[Column2]))</f>
        <v>Maintained</v>
      </c>
      <c r="R5911">
        <v>72.081086920000004</v>
      </c>
      <c r="S5911">
        <f t="shared" si="185"/>
        <v>3.0033786216666671</v>
      </c>
      <c r="T5911" t="s">
        <v>19</v>
      </c>
    </row>
    <row r="5912" spans="1:20" x14ac:dyDescent="0.25">
      <c r="A5912">
        <v>5911</v>
      </c>
      <c r="B5912" t="s">
        <v>4641</v>
      </c>
      <c r="C5912" t="s">
        <v>2551</v>
      </c>
      <c r="D5912" t="str">
        <f t="shared" si="184"/>
        <v>Burdick Sylvia</v>
      </c>
      <c r="E5912" t="s">
        <v>15</v>
      </c>
      <c r="F5912" t="s">
        <v>1435</v>
      </c>
      <c r="G5912" t="s">
        <v>820</v>
      </c>
      <c r="H5912" t="s">
        <v>821</v>
      </c>
      <c r="I5912" t="s">
        <v>1435</v>
      </c>
      <c r="J5912" t="s">
        <v>19</v>
      </c>
      <c r="K5912" t="str">
        <f>INDEX(Table6[Column1],MATCH(L5912,Table6[Column2]))</f>
        <v>Youth</v>
      </c>
      <c r="L5912">
        <v>21.45380819</v>
      </c>
      <c r="M5912" t="str">
        <f>VLOOKUP(L5912,Table1[],2)</f>
        <v>20 - 29</v>
      </c>
      <c r="N5912" t="str">
        <f>INDEX(Table7[Column1],MATCH(O5912,Table7[Column2]))</f>
        <v>Fitting in Stage</v>
      </c>
      <c r="O5912">
        <v>6.5607466140000001</v>
      </c>
      <c r="P5912" t="str">
        <f>VLOOKUP(O5912,Table13[],2)</f>
        <v>6 - 10</v>
      </c>
      <c r="Q5912" t="str">
        <f>INDEX(Table8[Column1],MATCH(R5912,Table8[Column2]))</f>
        <v>Scheduled</v>
      </c>
      <c r="R5912">
        <v>6.9283763780000003</v>
      </c>
      <c r="S5912">
        <f t="shared" si="185"/>
        <v>0.28868234908333334</v>
      </c>
      <c r="T5912" t="s">
        <v>19</v>
      </c>
    </row>
    <row r="5913" spans="1:20" x14ac:dyDescent="0.25">
      <c r="A5913">
        <v>5912</v>
      </c>
      <c r="B5913" t="s">
        <v>267</v>
      </c>
      <c r="C5913" t="s">
        <v>377</v>
      </c>
      <c r="D5913" t="str">
        <f t="shared" si="184"/>
        <v>Johnson Patrick</v>
      </c>
      <c r="E5913" t="s">
        <v>22</v>
      </c>
      <c r="F5913" t="s">
        <v>1984</v>
      </c>
      <c r="G5913" t="s">
        <v>820</v>
      </c>
      <c r="H5913" t="s">
        <v>821</v>
      </c>
      <c r="I5913" t="s">
        <v>169</v>
      </c>
      <c r="J5913" t="s">
        <v>19</v>
      </c>
      <c r="K5913" t="str">
        <f>INDEX(Table6[Column1],MATCH(L5913,Table6[Column2]))</f>
        <v>Elders</v>
      </c>
      <c r="L5913">
        <v>50.579995699999998</v>
      </c>
      <c r="M5913" t="str">
        <f>VLOOKUP(L5913,Table1[],2)</f>
        <v>50 - 59</v>
      </c>
      <c r="N5913" t="str">
        <f>INDEX(Table7[Column1],MATCH(O5913,Table7[Column2]))</f>
        <v>Learning Stage</v>
      </c>
      <c r="O5913">
        <v>5.0285521199999996</v>
      </c>
      <c r="P5913" t="str">
        <f>VLOOKUP(O5913,Table13[],2)</f>
        <v>1 - 5</v>
      </c>
      <c r="Q5913" t="str">
        <f>INDEX(Table8[Column1],MATCH(R5913,Table8[Column2]))</f>
        <v>Habitual</v>
      </c>
      <c r="R5913">
        <v>103.46707790000001</v>
      </c>
      <c r="S5913">
        <f t="shared" si="185"/>
        <v>4.3111282458333333</v>
      </c>
      <c r="T5913" t="s">
        <v>19</v>
      </c>
    </row>
    <row r="5914" spans="1:20" x14ac:dyDescent="0.25">
      <c r="A5914">
        <v>5913</v>
      </c>
      <c r="B5914" t="s">
        <v>3932</v>
      </c>
      <c r="C5914" t="s">
        <v>154</v>
      </c>
      <c r="D5914" t="str">
        <f t="shared" si="184"/>
        <v>Laguna Harold</v>
      </c>
      <c r="E5914" t="s">
        <v>22</v>
      </c>
      <c r="F5914" t="s">
        <v>38</v>
      </c>
      <c r="G5914" t="s">
        <v>2305</v>
      </c>
      <c r="H5914" t="s">
        <v>1826</v>
      </c>
      <c r="I5914" t="s">
        <v>38</v>
      </c>
      <c r="J5914" t="s">
        <v>19</v>
      </c>
      <c r="K5914" t="str">
        <f>INDEX(Table6[Column1],MATCH(L5914,Table6[Column2]))</f>
        <v>Young Adults</v>
      </c>
      <c r="L5914">
        <v>35.745263649999998</v>
      </c>
      <c r="M5914" t="str">
        <f>VLOOKUP(L5914,Table1[],2)</f>
        <v>30 - 39</v>
      </c>
      <c r="N5914" t="str">
        <f>INDEX(Table7[Column1],MATCH(O5914,Table7[Column2]))</f>
        <v>Fitting in Stage</v>
      </c>
      <c r="O5914">
        <v>7.7184077569999996</v>
      </c>
      <c r="P5914" t="str">
        <f>VLOOKUP(O5914,Table13[],2)</f>
        <v>6 - 10</v>
      </c>
      <c r="Q5914" t="str">
        <f>INDEX(Table8[Column1],MATCH(R5914,Table8[Column2]))</f>
        <v>Scheduled</v>
      </c>
      <c r="R5914">
        <v>37.767516780000001</v>
      </c>
      <c r="S5914">
        <f t="shared" si="185"/>
        <v>1.5736465325</v>
      </c>
      <c r="T5914" t="s">
        <v>19</v>
      </c>
    </row>
    <row r="5915" spans="1:20" x14ac:dyDescent="0.25">
      <c r="A5915">
        <v>5914</v>
      </c>
      <c r="B5915" t="s">
        <v>4042</v>
      </c>
      <c r="C5915" t="s">
        <v>4642</v>
      </c>
      <c r="D5915" t="str">
        <f t="shared" si="184"/>
        <v>Rushing Lila</v>
      </c>
      <c r="E5915" t="s">
        <v>15</v>
      </c>
      <c r="F5915" t="s">
        <v>38</v>
      </c>
      <c r="G5915" t="s">
        <v>2305</v>
      </c>
      <c r="H5915" t="s">
        <v>1826</v>
      </c>
      <c r="I5915" t="s">
        <v>38</v>
      </c>
      <c r="J5915" t="s">
        <v>19</v>
      </c>
      <c r="K5915" t="str">
        <f>INDEX(Table6[Column1],MATCH(L5915,Table6[Column2]))</f>
        <v>Young Adults</v>
      </c>
      <c r="L5915">
        <v>35.980430490000003</v>
      </c>
      <c r="M5915" t="str">
        <f>VLOOKUP(L5915,Table1[],2)</f>
        <v>30 - 39</v>
      </c>
      <c r="N5915" t="str">
        <f>INDEX(Table7[Column1],MATCH(O5915,Table7[Column2]))</f>
        <v>Learning Stage</v>
      </c>
      <c r="O5915">
        <v>4.4803958369999997</v>
      </c>
      <c r="P5915" t="str">
        <f>VLOOKUP(O5915,Table13[],2)</f>
        <v>1 - 5</v>
      </c>
      <c r="Q5915" t="str">
        <f>INDEX(Table8[Column1],MATCH(R5915,Table8[Column2]))</f>
        <v>Maintained</v>
      </c>
      <c r="R5915">
        <v>45.95860364</v>
      </c>
      <c r="S5915">
        <f t="shared" si="185"/>
        <v>1.9149418183333333</v>
      </c>
      <c r="T5915" t="s">
        <v>19</v>
      </c>
    </row>
    <row r="5916" spans="1:20" x14ac:dyDescent="0.25">
      <c r="A5916">
        <v>5915</v>
      </c>
      <c r="B5916" t="s">
        <v>2233</v>
      </c>
      <c r="C5916" t="s">
        <v>371</v>
      </c>
      <c r="D5916" t="str">
        <f t="shared" si="184"/>
        <v>Jarrell Charlie</v>
      </c>
      <c r="E5916" t="s">
        <v>22</v>
      </c>
      <c r="F5916" t="s">
        <v>27</v>
      </c>
      <c r="G5916" t="s">
        <v>17</v>
      </c>
      <c r="H5916" t="s">
        <v>18</v>
      </c>
      <c r="I5916" t="s">
        <v>27</v>
      </c>
      <c r="J5916" t="s">
        <v>19</v>
      </c>
      <c r="K5916" t="str">
        <f>INDEX(Table6[Column1],MATCH(L5916,Table6[Column2]))</f>
        <v>Young Adults</v>
      </c>
      <c r="L5916">
        <v>31.40457649</v>
      </c>
      <c r="M5916" t="str">
        <f>VLOOKUP(L5916,Table1[],2)</f>
        <v>30 - 39</v>
      </c>
      <c r="N5916" t="str">
        <f>INDEX(Table7[Column1],MATCH(O5916,Table7[Column2]))</f>
        <v>Learning Stage</v>
      </c>
      <c r="O5916">
        <v>1.7656355539999999</v>
      </c>
      <c r="P5916" t="str">
        <f>VLOOKUP(O5916,Table13[],2)</f>
        <v>1 - 5</v>
      </c>
      <c r="Q5916" t="str">
        <f>INDEX(Table8[Column1],MATCH(R5916,Table8[Column2]))</f>
        <v>Scheduled</v>
      </c>
      <c r="R5916">
        <v>0</v>
      </c>
      <c r="S5916">
        <f t="shared" si="185"/>
        <v>0</v>
      </c>
      <c r="T5916" t="s">
        <v>19</v>
      </c>
    </row>
    <row r="5917" spans="1:20" x14ac:dyDescent="0.25">
      <c r="A5917">
        <v>5916</v>
      </c>
      <c r="B5917" t="s">
        <v>31</v>
      </c>
      <c r="C5917" t="s">
        <v>1042</v>
      </c>
      <c r="D5917" t="str">
        <f t="shared" si="184"/>
        <v>Delvalle Ruth</v>
      </c>
      <c r="E5917" t="s">
        <v>15</v>
      </c>
      <c r="F5917" t="s">
        <v>169</v>
      </c>
      <c r="G5917" t="s">
        <v>820</v>
      </c>
      <c r="H5917" t="s">
        <v>821</v>
      </c>
      <c r="I5917" t="s">
        <v>169</v>
      </c>
      <c r="J5917" t="s">
        <v>19</v>
      </c>
      <c r="K5917" t="str">
        <f>INDEX(Table6[Column1],MATCH(L5917,Table6[Column2]))</f>
        <v>Adults</v>
      </c>
      <c r="L5917">
        <v>49.648216120000001</v>
      </c>
      <c r="M5917" t="str">
        <f>VLOOKUP(L5917,Table1[],2)</f>
        <v>40 - 49</v>
      </c>
      <c r="N5917" t="str">
        <f>INDEX(Table7[Column1],MATCH(O5917,Table7[Column2]))</f>
        <v>Learning Stage</v>
      </c>
      <c r="O5917">
        <v>3.7674284779999998</v>
      </c>
      <c r="P5917" t="str">
        <f>VLOOKUP(O5917,Table13[],2)</f>
        <v>1 - 5</v>
      </c>
      <c r="Q5917" t="str">
        <f>INDEX(Table8[Column1],MATCH(R5917,Table8[Column2]))</f>
        <v>Maintained</v>
      </c>
      <c r="R5917">
        <v>76.890472669999994</v>
      </c>
      <c r="S5917">
        <f t="shared" si="185"/>
        <v>3.2037696945833334</v>
      </c>
      <c r="T5917" t="s">
        <v>19</v>
      </c>
    </row>
    <row r="5918" spans="1:20" x14ac:dyDescent="0.25">
      <c r="A5918">
        <v>5917</v>
      </c>
      <c r="B5918" t="s">
        <v>4643</v>
      </c>
      <c r="C5918" t="s">
        <v>899</v>
      </c>
      <c r="D5918" t="str">
        <f t="shared" si="184"/>
        <v>Spurgeon Martha</v>
      </c>
      <c r="E5918" t="s">
        <v>15</v>
      </c>
      <c r="F5918" t="s">
        <v>38</v>
      </c>
      <c r="G5918" t="s">
        <v>2305</v>
      </c>
      <c r="H5918" t="s">
        <v>1826</v>
      </c>
      <c r="I5918" t="s">
        <v>38</v>
      </c>
      <c r="J5918" t="s">
        <v>19</v>
      </c>
      <c r="K5918" t="str">
        <f>INDEX(Table6[Column1],MATCH(L5918,Table6[Column2]))</f>
        <v>Adults</v>
      </c>
      <c r="L5918">
        <v>41.58341909</v>
      </c>
      <c r="M5918" t="str">
        <f>VLOOKUP(L5918,Table1[],2)</f>
        <v>40 - 49</v>
      </c>
      <c r="N5918" t="str">
        <f>INDEX(Table7[Column1],MATCH(O5918,Table7[Column2]))</f>
        <v>Learning Stage</v>
      </c>
      <c r="O5918">
        <v>1.897735682</v>
      </c>
      <c r="P5918" t="str">
        <f>VLOOKUP(O5918,Table13[],2)</f>
        <v>1 - 5</v>
      </c>
      <c r="Q5918" t="str">
        <f>INDEX(Table8[Column1],MATCH(R5918,Table8[Column2]))</f>
        <v>Maintained</v>
      </c>
      <c r="R5918">
        <v>49.084488270000001</v>
      </c>
      <c r="S5918">
        <f t="shared" si="185"/>
        <v>2.0451870112499999</v>
      </c>
      <c r="T5918" t="s">
        <v>19</v>
      </c>
    </row>
    <row r="5919" spans="1:20" x14ac:dyDescent="0.25">
      <c r="A5919">
        <v>5918</v>
      </c>
      <c r="B5919" t="s">
        <v>4644</v>
      </c>
      <c r="C5919" t="s">
        <v>1152</v>
      </c>
      <c r="D5919" t="str">
        <f t="shared" si="184"/>
        <v>Storey Jared</v>
      </c>
      <c r="E5919" t="s">
        <v>22</v>
      </c>
      <c r="F5919" t="s">
        <v>192</v>
      </c>
      <c r="G5919" t="s">
        <v>2724</v>
      </c>
      <c r="H5919" t="s">
        <v>1863</v>
      </c>
      <c r="I5919" t="s">
        <v>192</v>
      </c>
      <c r="J5919" t="s">
        <v>19</v>
      </c>
      <c r="K5919" t="str">
        <f>INDEX(Table6[Column1],MATCH(L5919,Table6[Column2]))</f>
        <v>Youth</v>
      </c>
      <c r="L5919">
        <v>29.623995820000001</v>
      </c>
      <c r="M5919" t="str">
        <f>VLOOKUP(L5919,Table1[],2)</f>
        <v>20 - 29</v>
      </c>
      <c r="N5919" t="str">
        <f>INDEX(Table7[Column1],MATCH(O5919,Table7[Column2]))</f>
        <v>Learning Stage</v>
      </c>
      <c r="O5919">
        <v>5.0581494420000004</v>
      </c>
      <c r="P5919" t="str">
        <f>VLOOKUP(O5919,Table13[],2)</f>
        <v>1 - 5</v>
      </c>
      <c r="Q5919" t="str">
        <f>INDEX(Table8[Column1],MATCH(R5919,Table8[Column2]))</f>
        <v>Scheduled</v>
      </c>
      <c r="R5919">
        <v>0</v>
      </c>
      <c r="S5919">
        <f t="shared" si="185"/>
        <v>0</v>
      </c>
      <c r="T5919" t="s">
        <v>19</v>
      </c>
    </row>
    <row r="5920" spans="1:20" x14ac:dyDescent="0.25">
      <c r="A5920">
        <v>5919</v>
      </c>
      <c r="B5920" t="s">
        <v>1023</v>
      </c>
      <c r="C5920" t="s">
        <v>1208</v>
      </c>
      <c r="D5920" t="str">
        <f t="shared" si="184"/>
        <v>Wright Edna</v>
      </c>
      <c r="E5920" t="s">
        <v>15</v>
      </c>
      <c r="F5920" t="s">
        <v>30</v>
      </c>
      <c r="G5920" t="s">
        <v>2305</v>
      </c>
      <c r="H5920" t="s">
        <v>1826</v>
      </c>
      <c r="I5920" t="s">
        <v>30</v>
      </c>
      <c r="J5920" t="s">
        <v>19</v>
      </c>
      <c r="K5920" t="str">
        <f>INDEX(Table6[Column1],MATCH(L5920,Table6[Column2]))</f>
        <v>Young Adults</v>
      </c>
      <c r="L5920">
        <v>39.36774372</v>
      </c>
      <c r="M5920" t="str">
        <f>VLOOKUP(L5920,Table1[],2)</f>
        <v>30 - 39</v>
      </c>
      <c r="N5920" t="str">
        <f>INDEX(Table7[Column1],MATCH(O5920,Table7[Column2]))</f>
        <v>Learning Stage</v>
      </c>
      <c r="O5920">
        <v>2.5283746859999998</v>
      </c>
      <c r="P5920" t="str">
        <f>VLOOKUP(O5920,Table13[],2)</f>
        <v>1 - 5</v>
      </c>
      <c r="Q5920" t="str">
        <f>INDEX(Table8[Column1],MATCH(R5920,Table8[Column2]))</f>
        <v>Scheduled</v>
      </c>
      <c r="R5920">
        <v>14.99060246</v>
      </c>
      <c r="S5920">
        <f t="shared" si="185"/>
        <v>0.62460843583333325</v>
      </c>
      <c r="T5920" t="s">
        <v>19</v>
      </c>
    </row>
    <row r="5921" spans="1:20" x14ac:dyDescent="0.25">
      <c r="A5921">
        <v>5920</v>
      </c>
      <c r="B5921" t="s">
        <v>4645</v>
      </c>
      <c r="C5921" t="s">
        <v>1153</v>
      </c>
      <c r="D5921" t="str">
        <f t="shared" si="184"/>
        <v>Keeley Brandon</v>
      </c>
      <c r="E5921" t="s">
        <v>22</v>
      </c>
      <c r="F5921" t="s">
        <v>369</v>
      </c>
      <c r="G5921" t="s">
        <v>611</v>
      </c>
      <c r="H5921" t="s">
        <v>612</v>
      </c>
      <c r="I5921" t="s">
        <v>369</v>
      </c>
      <c r="J5921" t="s">
        <v>19</v>
      </c>
      <c r="K5921" t="str">
        <f>INDEX(Table6[Column1],MATCH(L5921,Table6[Column2]))</f>
        <v>Seniors</v>
      </c>
      <c r="L5921">
        <v>64.086257610000004</v>
      </c>
      <c r="M5921" t="str">
        <f>VLOOKUP(L5921,Table1[],2)</f>
        <v>60 and Above</v>
      </c>
      <c r="N5921" t="str">
        <f>INDEX(Table7[Column1],MATCH(O5921,Table7[Column2]))</f>
        <v>Fitting in Stage</v>
      </c>
      <c r="O5921">
        <v>6.6942525230000003</v>
      </c>
      <c r="P5921" t="str">
        <f>VLOOKUP(O5921,Table13[],2)</f>
        <v>6 - 10</v>
      </c>
      <c r="Q5921" t="str">
        <f>INDEX(Table8[Column1],MATCH(R5921,Table8[Column2]))</f>
        <v>Unexcused</v>
      </c>
      <c r="R5921">
        <v>177.6605122</v>
      </c>
      <c r="S5921">
        <f t="shared" si="185"/>
        <v>7.4025213416666666</v>
      </c>
      <c r="T5921" t="s">
        <v>19</v>
      </c>
    </row>
    <row r="5922" spans="1:20" x14ac:dyDescent="0.25">
      <c r="A5922">
        <v>5921</v>
      </c>
      <c r="B5922" t="s">
        <v>4646</v>
      </c>
      <c r="C5922" t="s">
        <v>4647</v>
      </c>
      <c r="D5922" t="str">
        <f t="shared" si="184"/>
        <v>Mosquera Violette</v>
      </c>
      <c r="E5922" t="s">
        <v>15</v>
      </c>
      <c r="F5922" t="s">
        <v>157</v>
      </c>
      <c r="G5922" t="s">
        <v>820</v>
      </c>
      <c r="H5922" t="s">
        <v>821</v>
      </c>
      <c r="I5922" t="s">
        <v>157</v>
      </c>
      <c r="J5922" t="s">
        <v>19</v>
      </c>
      <c r="K5922" t="str">
        <f>INDEX(Table6[Column1],MATCH(L5922,Table6[Column2]))</f>
        <v>Young Adults</v>
      </c>
      <c r="L5922">
        <v>31.30179657</v>
      </c>
      <c r="M5922" t="str">
        <f>VLOOKUP(L5922,Table1[],2)</f>
        <v>30 - 39</v>
      </c>
      <c r="N5922" t="str">
        <f>INDEX(Table7[Column1],MATCH(O5922,Table7[Column2]))</f>
        <v>Learning Stage</v>
      </c>
      <c r="O5922">
        <v>3.4392862270000002</v>
      </c>
      <c r="P5922" t="str">
        <f>VLOOKUP(O5922,Table13[],2)</f>
        <v>1 - 5</v>
      </c>
      <c r="Q5922" t="str">
        <f>INDEX(Table8[Column1],MATCH(R5922,Table8[Column2]))</f>
        <v>Scheduled</v>
      </c>
      <c r="R5922">
        <v>25.95287776</v>
      </c>
      <c r="S5922">
        <f t="shared" si="185"/>
        <v>1.0813699066666667</v>
      </c>
      <c r="T5922" t="s">
        <v>19</v>
      </c>
    </row>
    <row r="5923" spans="1:20" x14ac:dyDescent="0.25">
      <c r="A5923">
        <v>5922</v>
      </c>
      <c r="B5923" t="s">
        <v>2388</v>
      </c>
      <c r="C5923" t="s">
        <v>443</v>
      </c>
      <c r="D5923" t="str">
        <f t="shared" si="184"/>
        <v>Gilbert Dennis</v>
      </c>
      <c r="E5923" t="s">
        <v>22</v>
      </c>
      <c r="F5923" t="s">
        <v>38</v>
      </c>
      <c r="G5923" t="s">
        <v>2305</v>
      </c>
      <c r="H5923" t="s">
        <v>1826</v>
      </c>
      <c r="I5923" t="s">
        <v>38</v>
      </c>
      <c r="J5923" t="s">
        <v>19</v>
      </c>
      <c r="K5923" t="str">
        <f>INDEX(Table6[Column1],MATCH(L5923,Table6[Column2]))</f>
        <v>Elders</v>
      </c>
      <c r="L5923">
        <v>56.381224699999997</v>
      </c>
      <c r="M5923" t="str">
        <f>VLOOKUP(L5923,Table1[],2)</f>
        <v>50 - 59</v>
      </c>
      <c r="N5923" t="str">
        <f>INDEX(Table7[Column1],MATCH(O5923,Table7[Column2]))</f>
        <v>Learning Stage</v>
      </c>
      <c r="O5923">
        <v>2.2999888550000001</v>
      </c>
      <c r="P5923" t="str">
        <f>VLOOKUP(O5923,Table13[],2)</f>
        <v>1 - 5</v>
      </c>
      <c r="Q5923" t="str">
        <f>INDEX(Table8[Column1],MATCH(R5923,Table8[Column2]))</f>
        <v>Excused</v>
      </c>
      <c r="R5923">
        <v>147.27607750000001</v>
      </c>
      <c r="S5923">
        <f t="shared" si="185"/>
        <v>6.1365032291666672</v>
      </c>
      <c r="T5923" t="s">
        <v>19</v>
      </c>
    </row>
    <row r="5924" spans="1:20" x14ac:dyDescent="0.25">
      <c r="A5924">
        <v>5923</v>
      </c>
      <c r="B5924" t="s">
        <v>4648</v>
      </c>
      <c r="C5924" t="s">
        <v>1213</v>
      </c>
      <c r="D5924" t="str">
        <f t="shared" si="184"/>
        <v>Schumacher Tom</v>
      </c>
      <c r="E5924" t="s">
        <v>22</v>
      </c>
      <c r="F5924" t="s">
        <v>2129</v>
      </c>
      <c r="G5924" t="s">
        <v>820</v>
      </c>
      <c r="H5924" t="s">
        <v>821</v>
      </c>
      <c r="I5924" t="s">
        <v>157</v>
      </c>
      <c r="J5924" t="s">
        <v>19</v>
      </c>
      <c r="K5924" t="str">
        <f>INDEX(Table6[Column1],MATCH(L5924,Table6[Column2]))</f>
        <v>Adults</v>
      </c>
      <c r="L5924">
        <v>43.938361890000003</v>
      </c>
      <c r="M5924" t="str">
        <f>VLOOKUP(L5924,Table1[],2)</f>
        <v>40 - 49</v>
      </c>
      <c r="N5924" t="str">
        <f>INDEX(Table7[Column1],MATCH(O5924,Table7[Column2]))</f>
        <v>Fitting in Stage</v>
      </c>
      <c r="O5924">
        <v>6.2601389870000004</v>
      </c>
      <c r="P5924" t="str">
        <f>VLOOKUP(O5924,Table13[],2)</f>
        <v>6 - 10</v>
      </c>
      <c r="Q5924" t="str">
        <f>INDEX(Table8[Column1],MATCH(R5924,Table8[Column2]))</f>
        <v>Habitual</v>
      </c>
      <c r="R5924">
        <v>86.267200639999999</v>
      </c>
      <c r="S5924">
        <f t="shared" si="185"/>
        <v>3.5944666933333336</v>
      </c>
      <c r="T5924" t="s">
        <v>19</v>
      </c>
    </row>
    <row r="5925" spans="1:20" x14ac:dyDescent="0.25">
      <c r="A5925">
        <v>5924</v>
      </c>
      <c r="B5925" t="s">
        <v>4649</v>
      </c>
      <c r="C5925" t="s">
        <v>3056</v>
      </c>
      <c r="D5925" t="str">
        <f t="shared" si="184"/>
        <v>Staley Darryl</v>
      </c>
      <c r="E5925" t="s">
        <v>22</v>
      </c>
      <c r="F5925" t="s">
        <v>192</v>
      </c>
      <c r="G5925" t="s">
        <v>2724</v>
      </c>
      <c r="H5925" t="s">
        <v>1863</v>
      </c>
      <c r="I5925" t="s">
        <v>192</v>
      </c>
      <c r="J5925" t="s">
        <v>19</v>
      </c>
      <c r="K5925" t="str">
        <f>INDEX(Table6[Column1],MATCH(L5925,Table6[Column2]))</f>
        <v>Youth</v>
      </c>
      <c r="L5925">
        <v>28.424223569999999</v>
      </c>
      <c r="M5925" t="str">
        <f>VLOOKUP(L5925,Table1[],2)</f>
        <v>20 - 29</v>
      </c>
      <c r="N5925" t="str">
        <f>INDEX(Table7[Column1],MATCH(O5925,Table7[Column2]))</f>
        <v>Learning Stage</v>
      </c>
      <c r="O5925">
        <v>3.7530685460000002</v>
      </c>
      <c r="P5925" t="str">
        <f>VLOOKUP(O5925,Table13[],2)</f>
        <v>1 - 5</v>
      </c>
      <c r="Q5925" t="str">
        <f>INDEX(Table8[Column1],MATCH(R5925,Table8[Column2]))</f>
        <v>Scheduled</v>
      </c>
      <c r="R5925">
        <v>0.64175285400000004</v>
      </c>
      <c r="S5925">
        <f t="shared" si="185"/>
        <v>2.6739702250000004E-2</v>
      </c>
      <c r="T5925" t="s">
        <v>19</v>
      </c>
    </row>
    <row r="5926" spans="1:20" x14ac:dyDescent="0.25">
      <c r="A5926">
        <v>5925</v>
      </c>
      <c r="B5926" t="s">
        <v>4650</v>
      </c>
      <c r="C5926" t="s">
        <v>1105</v>
      </c>
      <c r="D5926" t="str">
        <f t="shared" si="184"/>
        <v>Rowland Mark</v>
      </c>
      <c r="E5926" t="s">
        <v>22</v>
      </c>
      <c r="F5926" t="s">
        <v>27</v>
      </c>
      <c r="G5926" t="s">
        <v>17</v>
      </c>
      <c r="H5926" t="s">
        <v>18</v>
      </c>
      <c r="I5926" t="s">
        <v>27</v>
      </c>
      <c r="J5926" t="s">
        <v>19</v>
      </c>
      <c r="K5926" t="str">
        <f>INDEX(Table6[Column1],MATCH(L5926,Table6[Column2]))</f>
        <v>Adults</v>
      </c>
      <c r="L5926">
        <v>47.549427090000002</v>
      </c>
      <c r="M5926" t="str">
        <f>VLOOKUP(L5926,Table1[],2)</f>
        <v>40 - 49</v>
      </c>
      <c r="N5926" t="str">
        <f>INDEX(Table7[Column1],MATCH(O5926,Table7[Column2]))</f>
        <v>Fitting in Stage</v>
      </c>
      <c r="O5926">
        <v>6.7246219690000002</v>
      </c>
      <c r="P5926" t="str">
        <f>VLOOKUP(O5926,Table13[],2)</f>
        <v>6 - 10</v>
      </c>
      <c r="Q5926" t="str">
        <f>INDEX(Table8[Column1],MATCH(R5926,Table8[Column2]))</f>
        <v>Maintained</v>
      </c>
      <c r="R5926">
        <v>64.248123559999996</v>
      </c>
      <c r="S5926">
        <f t="shared" si="185"/>
        <v>2.677005148333333</v>
      </c>
      <c r="T5926" t="s">
        <v>19</v>
      </c>
    </row>
    <row r="5927" spans="1:20" x14ac:dyDescent="0.25">
      <c r="A5927">
        <v>5926</v>
      </c>
      <c r="B5927" t="s">
        <v>1364</v>
      </c>
      <c r="C5927" t="s">
        <v>4400</v>
      </c>
      <c r="D5927" t="str">
        <f t="shared" si="184"/>
        <v>Rivera Dwayne</v>
      </c>
      <c r="E5927" t="s">
        <v>22</v>
      </c>
      <c r="F5927" t="s">
        <v>23</v>
      </c>
      <c r="G5927" t="s">
        <v>820</v>
      </c>
      <c r="H5927" t="s">
        <v>821</v>
      </c>
      <c r="I5927" t="s">
        <v>24</v>
      </c>
      <c r="J5927" t="s">
        <v>19</v>
      </c>
      <c r="K5927" t="str">
        <f>INDEX(Table6[Column1],MATCH(L5927,Table6[Column2]))</f>
        <v>Adults</v>
      </c>
      <c r="L5927">
        <v>47.120923589999997</v>
      </c>
      <c r="M5927" t="str">
        <f>VLOOKUP(L5927,Table1[],2)</f>
        <v>40 - 49</v>
      </c>
      <c r="N5927" t="str">
        <f>INDEX(Table7[Column1],MATCH(O5927,Table7[Column2]))</f>
        <v>Fitting in Stage</v>
      </c>
      <c r="O5927">
        <v>6.3676705919999996</v>
      </c>
      <c r="P5927" t="str">
        <f>VLOOKUP(O5927,Table13[],2)</f>
        <v>6 - 10</v>
      </c>
      <c r="Q5927" t="str">
        <f>INDEX(Table8[Column1],MATCH(R5927,Table8[Column2]))</f>
        <v>Maintained</v>
      </c>
      <c r="R5927">
        <v>73.441073220000007</v>
      </c>
      <c r="S5927">
        <f t="shared" si="185"/>
        <v>3.0600447175000003</v>
      </c>
      <c r="T5927" t="s">
        <v>19</v>
      </c>
    </row>
    <row r="5928" spans="1:20" x14ac:dyDescent="0.25">
      <c r="A5928">
        <v>5927</v>
      </c>
      <c r="B5928" t="s">
        <v>3611</v>
      </c>
      <c r="C5928" t="s">
        <v>899</v>
      </c>
      <c r="D5928" t="str">
        <f t="shared" si="184"/>
        <v>Lea Martha</v>
      </c>
      <c r="E5928" t="s">
        <v>15</v>
      </c>
      <c r="F5928" t="s">
        <v>818</v>
      </c>
      <c r="G5928" t="s">
        <v>820</v>
      </c>
      <c r="H5928" t="s">
        <v>821</v>
      </c>
      <c r="I5928" t="s">
        <v>54</v>
      </c>
      <c r="J5928" t="s">
        <v>19</v>
      </c>
      <c r="K5928" t="str">
        <f>INDEX(Table6[Column1],MATCH(L5928,Table6[Column2]))</f>
        <v>Young Adults</v>
      </c>
      <c r="L5928">
        <v>35.464437330000003</v>
      </c>
      <c r="M5928" t="str">
        <f>VLOOKUP(L5928,Table1[],2)</f>
        <v>30 - 39</v>
      </c>
      <c r="N5928" t="str">
        <f>INDEX(Table7[Column1],MATCH(O5928,Table7[Column2]))</f>
        <v>Learning Stage</v>
      </c>
      <c r="O5928">
        <v>2.932853186</v>
      </c>
      <c r="P5928" t="str">
        <f>VLOOKUP(O5928,Table13[],2)</f>
        <v>1 - 5</v>
      </c>
      <c r="Q5928" t="str">
        <f>INDEX(Table8[Column1],MATCH(R5928,Table8[Column2]))</f>
        <v>Scheduled</v>
      </c>
      <c r="R5928">
        <v>31.585327719999999</v>
      </c>
      <c r="S5928">
        <f t="shared" si="185"/>
        <v>1.3160553216666666</v>
      </c>
      <c r="T5928" t="s">
        <v>19</v>
      </c>
    </row>
    <row r="5929" spans="1:20" x14ac:dyDescent="0.25">
      <c r="A5929">
        <v>5928</v>
      </c>
      <c r="B5929" t="s">
        <v>3649</v>
      </c>
      <c r="C5929" t="s">
        <v>1400</v>
      </c>
      <c r="D5929" t="str">
        <f t="shared" si="184"/>
        <v>Kendrick Albert</v>
      </c>
      <c r="E5929" t="s">
        <v>22</v>
      </c>
      <c r="F5929" t="s">
        <v>1441</v>
      </c>
      <c r="G5929" t="s">
        <v>2305</v>
      </c>
      <c r="H5929" t="s">
        <v>1826</v>
      </c>
      <c r="I5929" t="s">
        <v>30</v>
      </c>
      <c r="J5929" t="s">
        <v>19</v>
      </c>
      <c r="K5929" t="str">
        <f>INDEX(Table6[Column1],MATCH(L5929,Table6[Column2]))</f>
        <v>Adults</v>
      </c>
      <c r="L5929">
        <v>43.825623829999998</v>
      </c>
      <c r="M5929" t="str">
        <f>VLOOKUP(L5929,Table1[],2)</f>
        <v>40 - 49</v>
      </c>
      <c r="N5929" t="str">
        <f>INDEX(Table7[Column1],MATCH(O5929,Table7[Column2]))</f>
        <v>Learning Stage</v>
      </c>
      <c r="O5929">
        <v>4.2349878289999996</v>
      </c>
      <c r="P5929" t="str">
        <f>VLOOKUP(O5929,Table13[],2)</f>
        <v>1 - 5</v>
      </c>
      <c r="Q5929" t="str">
        <f>INDEX(Table8[Column1],MATCH(R5929,Table8[Column2]))</f>
        <v>Scheduled</v>
      </c>
      <c r="R5929">
        <v>8.8346876870000006</v>
      </c>
      <c r="S5929">
        <f t="shared" si="185"/>
        <v>0.36811198695833336</v>
      </c>
      <c r="T5929" t="s">
        <v>19</v>
      </c>
    </row>
    <row r="5930" spans="1:20" x14ac:dyDescent="0.25">
      <c r="A5930">
        <v>5929</v>
      </c>
      <c r="B5930" t="s">
        <v>4651</v>
      </c>
      <c r="C5930" t="s">
        <v>630</v>
      </c>
      <c r="D5930" t="str">
        <f t="shared" si="184"/>
        <v>Kimble Richard</v>
      </c>
      <c r="E5930" t="s">
        <v>22</v>
      </c>
      <c r="F5930" t="s">
        <v>38</v>
      </c>
      <c r="G5930" t="s">
        <v>2305</v>
      </c>
      <c r="H5930" t="s">
        <v>1826</v>
      </c>
      <c r="I5930" t="s">
        <v>38</v>
      </c>
      <c r="J5930" t="s">
        <v>19</v>
      </c>
      <c r="K5930" t="str">
        <f>INDEX(Table6[Column1],MATCH(L5930,Table6[Column2]))</f>
        <v>Adults</v>
      </c>
      <c r="L5930">
        <v>43.868633440000004</v>
      </c>
      <c r="M5930" t="str">
        <f>VLOOKUP(L5930,Table1[],2)</f>
        <v>40 - 49</v>
      </c>
      <c r="N5930" t="str">
        <f>INDEX(Table7[Column1],MATCH(O5930,Table7[Column2]))</f>
        <v>Learning Stage</v>
      </c>
      <c r="O5930">
        <v>3.8301503449999998</v>
      </c>
      <c r="P5930" t="str">
        <f>VLOOKUP(O5930,Table13[],2)</f>
        <v>1 - 5</v>
      </c>
      <c r="Q5930" t="str">
        <f>INDEX(Table8[Column1],MATCH(R5930,Table8[Column2]))</f>
        <v>Habitual</v>
      </c>
      <c r="R5930">
        <v>117.16053220000001</v>
      </c>
      <c r="S5930">
        <f t="shared" si="185"/>
        <v>4.8816888416666666</v>
      </c>
      <c r="T5930" t="s">
        <v>19</v>
      </c>
    </row>
    <row r="5931" spans="1:20" x14ac:dyDescent="0.25">
      <c r="A5931">
        <v>5930</v>
      </c>
      <c r="B5931" t="s">
        <v>824</v>
      </c>
      <c r="C5931" t="s">
        <v>108</v>
      </c>
      <c r="D5931" t="str">
        <f t="shared" si="184"/>
        <v>Richardson Jeffery</v>
      </c>
      <c r="E5931" t="s">
        <v>22</v>
      </c>
      <c r="F5931" t="s">
        <v>1472</v>
      </c>
      <c r="G5931" t="s">
        <v>17</v>
      </c>
      <c r="H5931" t="s">
        <v>18</v>
      </c>
      <c r="I5931" t="s">
        <v>1472</v>
      </c>
      <c r="J5931" t="s">
        <v>19</v>
      </c>
      <c r="K5931" t="str">
        <f>INDEX(Table6[Column1],MATCH(L5931,Table6[Column2]))</f>
        <v>Elders</v>
      </c>
      <c r="L5931">
        <v>55.896659200000002</v>
      </c>
      <c r="M5931" t="str">
        <f>VLOOKUP(L5931,Table1[],2)</f>
        <v>50 - 59</v>
      </c>
      <c r="N5931" t="str">
        <f>INDEX(Table7[Column1],MATCH(O5931,Table7[Column2]))</f>
        <v>Learning Stage</v>
      </c>
      <c r="O5931">
        <v>2.7965932069999999</v>
      </c>
      <c r="P5931" t="str">
        <f>VLOOKUP(O5931,Table13[],2)</f>
        <v>1 - 5</v>
      </c>
      <c r="Q5931" t="str">
        <f>INDEX(Table8[Column1],MATCH(R5931,Table8[Column2]))</f>
        <v>Unexcused</v>
      </c>
      <c r="R5931">
        <v>168.9988778</v>
      </c>
      <c r="S5931">
        <f t="shared" si="185"/>
        <v>7.0416199083333328</v>
      </c>
      <c r="T5931" t="s">
        <v>19</v>
      </c>
    </row>
    <row r="5932" spans="1:20" x14ac:dyDescent="0.25">
      <c r="A5932">
        <v>5931</v>
      </c>
      <c r="B5932" t="s">
        <v>935</v>
      </c>
      <c r="C5932" t="s">
        <v>1286</v>
      </c>
      <c r="D5932" t="str">
        <f t="shared" si="184"/>
        <v>Morgan Wade</v>
      </c>
      <c r="E5932" t="s">
        <v>22</v>
      </c>
      <c r="F5932" t="s">
        <v>176</v>
      </c>
      <c r="G5932" t="s">
        <v>820</v>
      </c>
      <c r="H5932" t="s">
        <v>821</v>
      </c>
      <c r="I5932" t="s">
        <v>134</v>
      </c>
      <c r="J5932" t="s">
        <v>19</v>
      </c>
      <c r="K5932" t="str">
        <f>INDEX(Table6[Column1],MATCH(L5932,Table6[Column2]))</f>
        <v>Youth</v>
      </c>
      <c r="L5932">
        <v>29.965994760000001</v>
      </c>
      <c r="M5932" t="str">
        <f>VLOOKUP(L5932,Table1[],2)</f>
        <v>20 - 29</v>
      </c>
      <c r="N5932" t="str">
        <f>INDEX(Table7[Column1],MATCH(O5932,Table7[Column2]))</f>
        <v>Learning Stage</v>
      </c>
      <c r="O5932">
        <v>5.1034733709999998</v>
      </c>
      <c r="P5932" t="str">
        <f>VLOOKUP(O5932,Table13[],2)</f>
        <v>1 - 5</v>
      </c>
      <c r="Q5932" t="str">
        <f>INDEX(Table8[Column1],MATCH(R5932,Table8[Column2]))</f>
        <v>Maintained</v>
      </c>
      <c r="R5932">
        <v>50.149418390000001</v>
      </c>
      <c r="S5932">
        <f t="shared" si="185"/>
        <v>2.0895590995833335</v>
      </c>
      <c r="T5932" t="s">
        <v>19</v>
      </c>
    </row>
    <row r="5933" spans="1:20" x14ac:dyDescent="0.25">
      <c r="A5933">
        <v>5932</v>
      </c>
      <c r="B5933" t="s">
        <v>2509</v>
      </c>
      <c r="C5933" t="s">
        <v>987</v>
      </c>
      <c r="D5933" t="str">
        <f t="shared" si="184"/>
        <v>Ferguson Sean</v>
      </c>
      <c r="E5933" t="s">
        <v>22</v>
      </c>
      <c r="F5933" t="s">
        <v>38</v>
      </c>
      <c r="G5933" t="s">
        <v>2305</v>
      </c>
      <c r="H5933" t="s">
        <v>1826</v>
      </c>
      <c r="I5933" t="s">
        <v>38</v>
      </c>
      <c r="J5933" t="s">
        <v>19</v>
      </c>
      <c r="K5933" t="str">
        <f>INDEX(Table6[Column1],MATCH(L5933,Table6[Column2]))</f>
        <v>Young Adults</v>
      </c>
      <c r="L5933">
        <v>35.350976099999997</v>
      </c>
      <c r="M5933" t="str">
        <f>VLOOKUP(L5933,Table1[],2)</f>
        <v>30 - 39</v>
      </c>
      <c r="N5933" t="str">
        <f>INDEX(Table7[Column1],MATCH(O5933,Table7[Column2]))</f>
        <v>Learning Stage</v>
      </c>
      <c r="O5933">
        <v>3.167226951</v>
      </c>
      <c r="P5933" t="str">
        <f>VLOOKUP(O5933,Table13[],2)</f>
        <v>1 - 5</v>
      </c>
      <c r="Q5933" t="str">
        <f>INDEX(Table8[Column1],MATCH(R5933,Table8[Column2]))</f>
        <v>Scheduled</v>
      </c>
      <c r="R5933">
        <v>1.15181457</v>
      </c>
      <c r="S5933">
        <f t="shared" si="185"/>
        <v>4.7992273750000002E-2</v>
      </c>
      <c r="T5933" t="s">
        <v>19</v>
      </c>
    </row>
    <row r="5934" spans="1:20" x14ac:dyDescent="0.25">
      <c r="A5934">
        <v>5933</v>
      </c>
      <c r="B5934" t="s">
        <v>656</v>
      </c>
      <c r="C5934" t="s">
        <v>1089</v>
      </c>
      <c r="D5934" t="str">
        <f t="shared" si="184"/>
        <v>Collins Rebecca</v>
      </c>
      <c r="E5934" t="s">
        <v>15</v>
      </c>
      <c r="F5934" t="s">
        <v>153</v>
      </c>
      <c r="G5934" t="s">
        <v>2724</v>
      </c>
      <c r="H5934" t="s">
        <v>1863</v>
      </c>
      <c r="I5934" t="s">
        <v>138</v>
      </c>
      <c r="J5934" t="s">
        <v>19</v>
      </c>
      <c r="K5934" t="str">
        <f>INDEX(Table6[Column1],MATCH(L5934,Table6[Column2]))</f>
        <v>Young Adults</v>
      </c>
      <c r="L5934">
        <v>35.061969580000003</v>
      </c>
      <c r="M5934" t="str">
        <f>VLOOKUP(L5934,Table1[],2)</f>
        <v>30 - 39</v>
      </c>
      <c r="N5934" t="str">
        <f>INDEX(Table7[Column1],MATCH(O5934,Table7[Column2]))</f>
        <v>Learning Stage</v>
      </c>
      <c r="O5934">
        <v>4.6458534040000004</v>
      </c>
      <c r="P5934" t="str">
        <f>VLOOKUP(O5934,Table13[],2)</f>
        <v>1 - 5</v>
      </c>
      <c r="Q5934" t="str">
        <f>INDEX(Table8[Column1],MATCH(R5934,Table8[Column2]))</f>
        <v>Scheduled</v>
      </c>
      <c r="R5934">
        <v>5.8493514209999997</v>
      </c>
      <c r="S5934">
        <f t="shared" si="185"/>
        <v>0.243722975875</v>
      </c>
      <c r="T5934" t="s">
        <v>19</v>
      </c>
    </row>
    <row r="5935" spans="1:20" x14ac:dyDescent="0.25">
      <c r="A5935">
        <v>5934</v>
      </c>
      <c r="B5935" t="s">
        <v>688</v>
      </c>
      <c r="C5935" t="s">
        <v>571</v>
      </c>
      <c r="D5935" t="str">
        <f t="shared" si="184"/>
        <v>Davenport Thelma</v>
      </c>
      <c r="E5935" t="s">
        <v>15</v>
      </c>
      <c r="F5935" t="s">
        <v>38</v>
      </c>
      <c r="G5935" t="s">
        <v>2305</v>
      </c>
      <c r="H5935" t="s">
        <v>1826</v>
      </c>
      <c r="I5935" t="s">
        <v>38</v>
      </c>
      <c r="J5935" t="s">
        <v>19</v>
      </c>
      <c r="K5935" t="str">
        <f>INDEX(Table6[Column1],MATCH(L5935,Table6[Column2]))</f>
        <v>Adults</v>
      </c>
      <c r="L5935">
        <v>44.15444385</v>
      </c>
      <c r="M5935" t="str">
        <f>VLOOKUP(L5935,Table1[],2)</f>
        <v>40 - 49</v>
      </c>
      <c r="N5935" t="str">
        <f>INDEX(Table7[Column1],MATCH(O5935,Table7[Column2]))</f>
        <v>Learning Stage</v>
      </c>
      <c r="O5935">
        <v>4.609547332</v>
      </c>
      <c r="P5935" t="str">
        <f>VLOOKUP(O5935,Table13[],2)</f>
        <v>1 - 5</v>
      </c>
      <c r="Q5935" t="str">
        <f>INDEX(Table8[Column1],MATCH(R5935,Table8[Column2]))</f>
        <v>Maintained</v>
      </c>
      <c r="R5935">
        <v>65.872266030000006</v>
      </c>
      <c r="S5935">
        <f t="shared" si="185"/>
        <v>2.7446777512500002</v>
      </c>
      <c r="T5935" t="s">
        <v>19</v>
      </c>
    </row>
    <row r="5936" spans="1:20" x14ac:dyDescent="0.25">
      <c r="A5936">
        <v>5935</v>
      </c>
      <c r="B5936" t="s">
        <v>904</v>
      </c>
      <c r="C5936" t="s">
        <v>2827</v>
      </c>
      <c r="D5936" t="str">
        <f t="shared" si="184"/>
        <v>Brown Joe</v>
      </c>
      <c r="E5936" t="s">
        <v>22</v>
      </c>
      <c r="F5936" t="s">
        <v>213</v>
      </c>
      <c r="G5936" t="s">
        <v>820</v>
      </c>
      <c r="H5936" t="s">
        <v>821</v>
      </c>
      <c r="I5936" t="s">
        <v>54</v>
      </c>
      <c r="J5936" t="s">
        <v>19</v>
      </c>
      <c r="K5936" t="str">
        <f>INDEX(Table6[Column1],MATCH(L5936,Table6[Column2]))</f>
        <v>Youth</v>
      </c>
      <c r="L5936">
        <v>20.389598670000002</v>
      </c>
      <c r="M5936" t="str">
        <f>VLOOKUP(L5936,Table1[],2)</f>
        <v>20 - 29</v>
      </c>
      <c r="N5936" t="str">
        <f>INDEX(Table7[Column1],MATCH(O5936,Table7[Column2]))</f>
        <v>Learning Stage</v>
      </c>
      <c r="O5936">
        <v>2.1177200350000001</v>
      </c>
      <c r="P5936" t="str">
        <f>VLOOKUP(O5936,Table13[],2)</f>
        <v>1 - 5</v>
      </c>
      <c r="Q5936" t="str">
        <f>INDEX(Table8[Column1],MATCH(R5936,Table8[Column2]))</f>
        <v>Scheduled</v>
      </c>
      <c r="R5936">
        <v>0</v>
      </c>
      <c r="S5936">
        <f t="shared" si="185"/>
        <v>0</v>
      </c>
      <c r="T5936" t="s">
        <v>19</v>
      </c>
    </row>
    <row r="5937" spans="1:20" x14ac:dyDescent="0.25">
      <c r="A5937">
        <v>5936</v>
      </c>
      <c r="B5937" t="s">
        <v>4652</v>
      </c>
      <c r="C5937" t="s">
        <v>201</v>
      </c>
      <c r="D5937" t="str">
        <f t="shared" si="184"/>
        <v>Shook Anthony</v>
      </c>
      <c r="E5937" t="s">
        <v>22</v>
      </c>
      <c r="F5937" t="s">
        <v>38</v>
      </c>
      <c r="G5937" t="s">
        <v>2305</v>
      </c>
      <c r="H5937" t="s">
        <v>1826</v>
      </c>
      <c r="I5937" t="s">
        <v>38</v>
      </c>
      <c r="J5937" t="s">
        <v>19</v>
      </c>
      <c r="K5937" t="str">
        <f>INDEX(Table6[Column1],MATCH(L5937,Table6[Column2]))</f>
        <v>Young Adults</v>
      </c>
      <c r="L5937">
        <v>32.280402760000001</v>
      </c>
      <c r="M5937" t="str">
        <f>VLOOKUP(L5937,Table1[],2)</f>
        <v>30 - 39</v>
      </c>
      <c r="N5937" t="str">
        <f>INDEX(Table7[Column1],MATCH(O5937,Table7[Column2]))</f>
        <v>Learning Stage</v>
      </c>
      <c r="O5937">
        <v>3.5891871279999998</v>
      </c>
      <c r="P5937" t="str">
        <f>VLOOKUP(O5937,Table13[],2)</f>
        <v>1 - 5</v>
      </c>
      <c r="Q5937" t="str">
        <f>INDEX(Table8[Column1],MATCH(R5937,Table8[Column2]))</f>
        <v>Scheduled</v>
      </c>
      <c r="R5937">
        <v>0</v>
      </c>
      <c r="S5937">
        <f t="shared" si="185"/>
        <v>0</v>
      </c>
      <c r="T5937" t="s">
        <v>19</v>
      </c>
    </row>
    <row r="5938" spans="1:20" x14ac:dyDescent="0.25">
      <c r="A5938">
        <v>5937</v>
      </c>
      <c r="B5938" t="s">
        <v>4653</v>
      </c>
      <c r="C5938" t="s">
        <v>4654</v>
      </c>
      <c r="D5938" t="str">
        <f t="shared" si="184"/>
        <v>Coldiron Pearlie</v>
      </c>
      <c r="E5938" t="s">
        <v>15</v>
      </c>
      <c r="F5938" t="s">
        <v>16</v>
      </c>
      <c r="G5938" t="s">
        <v>820</v>
      </c>
      <c r="H5938" t="s">
        <v>821</v>
      </c>
      <c r="I5938" t="s">
        <v>16</v>
      </c>
      <c r="J5938" t="s">
        <v>19</v>
      </c>
      <c r="K5938" t="str">
        <f>INDEX(Table6[Column1],MATCH(L5938,Table6[Column2]))</f>
        <v>Adults</v>
      </c>
      <c r="L5938">
        <v>44.161666539999999</v>
      </c>
      <c r="M5938" t="str">
        <f>VLOOKUP(L5938,Table1[],2)</f>
        <v>40 - 49</v>
      </c>
      <c r="N5938" t="str">
        <f>INDEX(Table7[Column1],MATCH(O5938,Table7[Column2]))</f>
        <v>Fitting in Stage</v>
      </c>
      <c r="O5938">
        <v>7.7408262839999997</v>
      </c>
      <c r="P5938" t="str">
        <f>VLOOKUP(O5938,Table13[],2)</f>
        <v>6 - 10</v>
      </c>
      <c r="Q5938" t="str">
        <f>INDEX(Table8[Column1],MATCH(R5938,Table8[Column2]))</f>
        <v>Habitual</v>
      </c>
      <c r="R5938">
        <v>92.078157649999994</v>
      </c>
      <c r="S5938">
        <f t="shared" si="185"/>
        <v>3.8365899020833334</v>
      </c>
      <c r="T5938" t="s">
        <v>19</v>
      </c>
    </row>
    <row r="5939" spans="1:20" x14ac:dyDescent="0.25">
      <c r="A5939">
        <v>5938</v>
      </c>
      <c r="B5939" t="s">
        <v>4655</v>
      </c>
      <c r="C5939" t="s">
        <v>899</v>
      </c>
      <c r="D5939" t="str">
        <f t="shared" si="184"/>
        <v>Severson Martha</v>
      </c>
      <c r="E5939" t="s">
        <v>15</v>
      </c>
      <c r="F5939" t="s">
        <v>38</v>
      </c>
      <c r="G5939" t="s">
        <v>2305</v>
      </c>
      <c r="H5939" t="s">
        <v>1826</v>
      </c>
      <c r="I5939" t="s">
        <v>38</v>
      </c>
      <c r="J5939" t="s">
        <v>19</v>
      </c>
      <c r="K5939" t="str">
        <f>INDEX(Table6[Column1],MATCH(L5939,Table6[Column2]))</f>
        <v>Young Adults</v>
      </c>
      <c r="L5939">
        <v>33.64478081</v>
      </c>
      <c r="M5939" t="str">
        <f>VLOOKUP(L5939,Table1[],2)</f>
        <v>30 - 39</v>
      </c>
      <c r="N5939" t="str">
        <f>INDEX(Table7[Column1],MATCH(O5939,Table7[Column2]))</f>
        <v>Learning Stage</v>
      </c>
      <c r="O5939">
        <v>5.0533993319999997</v>
      </c>
      <c r="P5939" t="str">
        <f>VLOOKUP(O5939,Table13[],2)</f>
        <v>1 - 5</v>
      </c>
      <c r="Q5939" t="str">
        <f>INDEX(Table8[Column1],MATCH(R5939,Table8[Column2]))</f>
        <v>Scheduled</v>
      </c>
      <c r="R5939">
        <v>0</v>
      </c>
      <c r="S5939">
        <f t="shared" si="185"/>
        <v>0</v>
      </c>
      <c r="T5939" t="s">
        <v>19</v>
      </c>
    </row>
    <row r="5940" spans="1:20" x14ac:dyDescent="0.25">
      <c r="A5940">
        <v>5939</v>
      </c>
      <c r="B5940" t="s">
        <v>382</v>
      </c>
      <c r="C5940" t="s">
        <v>312</v>
      </c>
      <c r="D5940" t="str">
        <f t="shared" si="184"/>
        <v>Wood Terry</v>
      </c>
      <c r="E5940" t="s">
        <v>15</v>
      </c>
      <c r="F5940" t="s">
        <v>169</v>
      </c>
      <c r="G5940" t="s">
        <v>820</v>
      </c>
      <c r="H5940" t="s">
        <v>821</v>
      </c>
      <c r="I5940" t="s">
        <v>169</v>
      </c>
      <c r="J5940" t="s">
        <v>19</v>
      </c>
      <c r="K5940" t="str">
        <f>INDEX(Table6[Column1],MATCH(L5940,Table6[Column2]))</f>
        <v>Elders</v>
      </c>
      <c r="L5940">
        <v>58.665652080000001</v>
      </c>
      <c r="M5940" t="str">
        <f>VLOOKUP(L5940,Table1[],2)</f>
        <v>50 - 59</v>
      </c>
      <c r="N5940" t="str">
        <f>INDEX(Table7[Column1],MATCH(O5940,Table7[Column2]))</f>
        <v>Learning Stage</v>
      </c>
      <c r="O5940">
        <v>3.8116921449999999</v>
      </c>
      <c r="P5940" t="str">
        <f>VLOOKUP(O5940,Table13[],2)</f>
        <v>1 - 5</v>
      </c>
      <c r="Q5940" t="str">
        <f>INDEX(Table8[Column1],MATCH(R5940,Table8[Column2]))</f>
        <v>Unexcused</v>
      </c>
      <c r="R5940">
        <v>184.86202689999999</v>
      </c>
      <c r="S5940">
        <f t="shared" si="185"/>
        <v>7.7025844541666659</v>
      </c>
      <c r="T5940" t="s">
        <v>19</v>
      </c>
    </row>
    <row r="5941" spans="1:20" x14ac:dyDescent="0.25">
      <c r="A5941">
        <v>5940</v>
      </c>
      <c r="B5941" t="s">
        <v>3382</v>
      </c>
      <c r="C5941" t="s">
        <v>199</v>
      </c>
      <c r="D5941" t="str">
        <f t="shared" si="184"/>
        <v>Bonner Joyce</v>
      </c>
      <c r="E5941" t="s">
        <v>15</v>
      </c>
      <c r="F5941" t="s">
        <v>38</v>
      </c>
      <c r="G5941" t="s">
        <v>2305</v>
      </c>
      <c r="H5941" t="s">
        <v>1826</v>
      </c>
      <c r="I5941" t="s">
        <v>38</v>
      </c>
      <c r="J5941" t="s">
        <v>19</v>
      </c>
      <c r="K5941" t="str">
        <f>INDEX(Table6[Column1],MATCH(L5941,Table6[Column2]))</f>
        <v>Seniors</v>
      </c>
      <c r="L5941">
        <v>64.265932860000007</v>
      </c>
      <c r="M5941" t="str">
        <f>VLOOKUP(L5941,Table1[],2)</f>
        <v>60 and Above</v>
      </c>
      <c r="N5941" t="str">
        <f>INDEX(Table7[Column1],MATCH(O5941,Table7[Column2]))</f>
        <v>Learning Stage</v>
      </c>
      <c r="O5941">
        <v>3.9286092209999999</v>
      </c>
      <c r="P5941" t="str">
        <f>VLOOKUP(O5941,Table13[],2)</f>
        <v>1 - 5</v>
      </c>
      <c r="Q5941" t="str">
        <f>INDEX(Table8[Column1],MATCH(R5941,Table8[Column2]))</f>
        <v>Unexcused</v>
      </c>
      <c r="R5941">
        <v>192.04150820000001</v>
      </c>
      <c r="S5941">
        <f t="shared" si="185"/>
        <v>8.0017295083333337</v>
      </c>
      <c r="T5941" t="s">
        <v>19</v>
      </c>
    </row>
    <row r="5942" spans="1:20" x14ac:dyDescent="0.25">
      <c r="A5942">
        <v>5941</v>
      </c>
      <c r="B5942" t="s">
        <v>334</v>
      </c>
      <c r="C5942" t="s">
        <v>196</v>
      </c>
      <c r="D5942" t="str">
        <f t="shared" si="184"/>
        <v>Flores Carol</v>
      </c>
      <c r="E5942" t="s">
        <v>15</v>
      </c>
      <c r="F5942" t="s">
        <v>176</v>
      </c>
      <c r="G5942" t="s">
        <v>820</v>
      </c>
      <c r="H5942" t="s">
        <v>821</v>
      </c>
      <c r="I5942" t="s">
        <v>134</v>
      </c>
      <c r="J5942" t="s">
        <v>19</v>
      </c>
      <c r="K5942" t="str">
        <f>INDEX(Table6[Column1],MATCH(L5942,Table6[Column2]))</f>
        <v>Adults</v>
      </c>
      <c r="L5942">
        <v>42.45134814</v>
      </c>
      <c r="M5942" t="str">
        <f>VLOOKUP(L5942,Table1[],2)</f>
        <v>40 - 49</v>
      </c>
      <c r="N5942" t="str">
        <f>INDEX(Table7[Column1],MATCH(O5942,Table7[Column2]))</f>
        <v>Learning Stage</v>
      </c>
      <c r="O5942">
        <v>4.7280112790000004</v>
      </c>
      <c r="P5942" t="str">
        <f>VLOOKUP(O5942,Table13[],2)</f>
        <v>1 - 5</v>
      </c>
      <c r="Q5942" t="str">
        <f>INDEX(Table8[Column1],MATCH(R5942,Table8[Column2]))</f>
        <v>Maintained</v>
      </c>
      <c r="R5942">
        <v>59.112028969999997</v>
      </c>
      <c r="S5942">
        <f t="shared" si="185"/>
        <v>2.4630012070833334</v>
      </c>
      <c r="T5942" t="s">
        <v>19</v>
      </c>
    </row>
    <row r="5943" spans="1:20" x14ac:dyDescent="0.25">
      <c r="A5943">
        <v>5942</v>
      </c>
      <c r="B5943" t="s">
        <v>4656</v>
      </c>
      <c r="C5943" t="s">
        <v>857</v>
      </c>
      <c r="D5943" t="str">
        <f t="shared" si="184"/>
        <v>Grothe Chris</v>
      </c>
      <c r="E5943" t="s">
        <v>15</v>
      </c>
      <c r="F5943" t="s">
        <v>2810</v>
      </c>
      <c r="G5943" t="s">
        <v>820</v>
      </c>
      <c r="H5943" t="s">
        <v>821</v>
      </c>
      <c r="I5943" t="s">
        <v>788</v>
      </c>
      <c r="J5943" t="s">
        <v>19</v>
      </c>
      <c r="K5943" t="str">
        <f>INDEX(Table6[Column1],MATCH(L5943,Table6[Column2]))</f>
        <v>Youth</v>
      </c>
      <c r="L5943">
        <v>26.545586589999999</v>
      </c>
      <c r="M5943" t="str">
        <f>VLOOKUP(L5943,Table1[],2)</f>
        <v>20 - 29</v>
      </c>
      <c r="N5943" t="str">
        <f>INDEX(Table7[Column1],MATCH(O5943,Table7[Column2]))</f>
        <v>Learning Stage</v>
      </c>
      <c r="O5943">
        <v>3.9769351909999999</v>
      </c>
      <c r="P5943" t="str">
        <f>VLOOKUP(O5943,Table13[],2)</f>
        <v>1 - 5</v>
      </c>
      <c r="Q5943" t="str">
        <f>INDEX(Table8[Column1],MATCH(R5943,Table8[Column2]))</f>
        <v>Scheduled</v>
      </c>
      <c r="R5943">
        <v>0</v>
      </c>
      <c r="S5943">
        <f t="shared" si="185"/>
        <v>0</v>
      </c>
      <c r="T5943" t="s">
        <v>19</v>
      </c>
    </row>
    <row r="5944" spans="1:20" x14ac:dyDescent="0.25">
      <c r="A5944">
        <v>5943</v>
      </c>
      <c r="B5944" t="s">
        <v>1023</v>
      </c>
      <c r="C5944" t="s">
        <v>4657</v>
      </c>
      <c r="D5944" t="str">
        <f t="shared" si="184"/>
        <v>Wright Latoya</v>
      </c>
      <c r="E5944" t="s">
        <v>15</v>
      </c>
      <c r="F5944" t="s">
        <v>30</v>
      </c>
      <c r="G5944" t="s">
        <v>2305</v>
      </c>
      <c r="H5944" t="s">
        <v>1826</v>
      </c>
      <c r="I5944" t="s">
        <v>30</v>
      </c>
      <c r="J5944" t="s">
        <v>19</v>
      </c>
      <c r="K5944" t="str">
        <f>INDEX(Table6[Column1],MATCH(L5944,Table6[Column2]))</f>
        <v>Elders</v>
      </c>
      <c r="L5944">
        <v>51.789952390000003</v>
      </c>
      <c r="M5944" t="str">
        <f>VLOOKUP(L5944,Table1[],2)</f>
        <v>50 - 59</v>
      </c>
      <c r="N5944" t="str">
        <f>INDEX(Table7[Column1],MATCH(O5944,Table7[Column2]))</f>
        <v>Learning Stage</v>
      </c>
      <c r="O5944">
        <v>5.3439541500000001</v>
      </c>
      <c r="P5944" t="str">
        <f>VLOOKUP(O5944,Table13[],2)</f>
        <v>1 - 5</v>
      </c>
      <c r="Q5944" t="str">
        <f>INDEX(Table8[Column1],MATCH(R5944,Table8[Column2]))</f>
        <v>Habitual</v>
      </c>
      <c r="R5944">
        <v>98.491521390000003</v>
      </c>
      <c r="S5944">
        <f t="shared" si="185"/>
        <v>4.1038133912500001</v>
      </c>
      <c r="T5944" t="s">
        <v>19</v>
      </c>
    </row>
    <row r="5945" spans="1:20" x14ac:dyDescent="0.25">
      <c r="A5945">
        <v>5944</v>
      </c>
      <c r="B5945" t="s">
        <v>953</v>
      </c>
      <c r="C5945" t="s">
        <v>1690</v>
      </c>
      <c r="D5945" t="str">
        <f t="shared" si="184"/>
        <v>Gross Cindy</v>
      </c>
      <c r="E5945" t="s">
        <v>15</v>
      </c>
      <c r="F5945" t="s">
        <v>1626</v>
      </c>
      <c r="G5945" t="s">
        <v>820</v>
      </c>
      <c r="H5945" t="s">
        <v>821</v>
      </c>
      <c r="I5945" t="s">
        <v>87</v>
      </c>
      <c r="J5945" t="s">
        <v>19</v>
      </c>
      <c r="K5945" t="str">
        <f>INDEX(Table6[Column1],MATCH(L5945,Table6[Column2]))</f>
        <v>Adults</v>
      </c>
      <c r="L5945">
        <v>41.476461669999999</v>
      </c>
      <c r="M5945" t="str">
        <f>VLOOKUP(L5945,Table1[],2)</f>
        <v>40 - 49</v>
      </c>
      <c r="N5945" t="str">
        <f>INDEX(Table7[Column1],MATCH(O5945,Table7[Column2]))</f>
        <v>Learning Stage</v>
      </c>
      <c r="O5945">
        <v>5.4966679259999998</v>
      </c>
      <c r="P5945" t="str">
        <f>VLOOKUP(O5945,Table13[],2)</f>
        <v>1 - 5</v>
      </c>
      <c r="Q5945" t="str">
        <f>INDEX(Table8[Column1],MATCH(R5945,Table8[Column2]))</f>
        <v>Maintained</v>
      </c>
      <c r="R5945">
        <v>47.068549930000003</v>
      </c>
      <c r="S5945">
        <f t="shared" si="185"/>
        <v>1.9611895804166666</v>
      </c>
      <c r="T5945" t="s">
        <v>19</v>
      </c>
    </row>
    <row r="5946" spans="1:20" x14ac:dyDescent="0.25">
      <c r="A5946">
        <v>5945</v>
      </c>
      <c r="B5946" t="s">
        <v>4658</v>
      </c>
      <c r="C5946" t="s">
        <v>871</v>
      </c>
      <c r="D5946" t="str">
        <f t="shared" si="184"/>
        <v>Lebouef Erica</v>
      </c>
      <c r="E5946" t="s">
        <v>15</v>
      </c>
      <c r="F5946" t="s">
        <v>169</v>
      </c>
      <c r="G5946" t="s">
        <v>820</v>
      </c>
      <c r="H5946" t="s">
        <v>821</v>
      </c>
      <c r="I5946" t="s">
        <v>169</v>
      </c>
      <c r="J5946" t="s">
        <v>19</v>
      </c>
      <c r="K5946" t="str">
        <f>INDEX(Table6[Column1],MATCH(L5946,Table6[Column2]))</f>
        <v>Young Adults</v>
      </c>
      <c r="L5946">
        <v>36.916659590000002</v>
      </c>
      <c r="M5946" t="str">
        <f>VLOOKUP(L5946,Table1[],2)</f>
        <v>30 - 39</v>
      </c>
      <c r="N5946" t="str">
        <f>INDEX(Table7[Column1],MATCH(O5946,Table7[Column2]))</f>
        <v>Learning Stage</v>
      </c>
      <c r="O5946">
        <v>5.6815823740000004</v>
      </c>
      <c r="P5946" t="str">
        <f>VLOOKUP(O5946,Table13[],2)</f>
        <v>1 - 5</v>
      </c>
      <c r="Q5946" t="str">
        <f>INDEX(Table8[Column1],MATCH(R5946,Table8[Column2]))</f>
        <v>Habitual</v>
      </c>
      <c r="R5946">
        <v>85.431569339999996</v>
      </c>
      <c r="S5946">
        <f t="shared" si="185"/>
        <v>3.5596487225</v>
      </c>
      <c r="T5946" t="s">
        <v>19</v>
      </c>
    </row>
    <row r="5947" spans="1:20" x14ac:dyDescent="0.25">
      <c r="A5947">
        <v>5946</v>
      </c>
      <c r="B5947" t="s">
        <v>4659</v>
      </c>
      <c r="C5947" t="s">
        <v>345</v>
      </c>
      <c r="D5947" t="str">
        <f t="shared" si="184"/>
        <v>Weston Ronald</v>
      </c>
      <c r="E5947" t="s">
        <v>22</v>
      </c>
      <c r="F5947" t="s">
        <v>38</v>
      </c>
      <c r="G5947" t="s">
        <v>2305</v>
      </c>
      <c r="H5947" t="s">
        <v>1826</v>
      </c>
      <c r="I5947" t="s">
        <v>38</v>
      </c>
      <c r="J5947" t="s">
        <v>19</v>
      </c>
      <c r="K5947" t="str">
        <f>INDEX(Table6[Column1],MATCH(L5947,Table6[Column2]))</f>
        <v>Young Adults</v>
      </c>
      <c r="L5947">
        <v>33.23015822</v>
      </c>
      <c r="M5947" t="str">
        <f>VLOOKUP(L5947,Table1[],2)</f>
        <v>30 - 39</v>
      </c>
      <c r="N5947" t="str">
        <f>INDEX(Table7[Column1],MATCH(O5947,Table7[Column2]))</f>
        <v>Learning Stage</v>
      </c>
      <c r="O5947">
        <v>2.723717341</v>
      </c>
      <c r="P5947" t="str">
        <f>VLOOKUP(O5947,Table13[],2)</f>
        <v>1 - 5</v>
      </c>
      <c r="Q5947" t="str">
        <f>INDEX(Table8[Column1],MATCH(R5947,Table8[Column2]))</f>
        <v>Scheduled</v>
      </c>
      <c r="R5947">
        <v>0</v>
      </c>
      <c r="S5947">
        <f t="shared" si="185"/>
        <v>0</v>
      </c>
      <c r="T5947" t="s">
        <v>19</v>
      </c>
    </row>
    <row r="5948" spans="1:20" x14ac:dyDescent="0.25">
      <c r="A5948">
        <v>5947</v>
      </c>
      <c r="B5948" t="s">
        <v>1131</v>
      </c>
      <c r="C5948" t="s">
        <v>4660</v>
      </c>
      <c r="D5948" t="str">
        <f t="shared" si="184"/>
        <v>Herrera Celia</v>
      </c>
      <c r="E5948" t="s">
        <v>15</v>
      </c>
      <c r="F5948" t="s">
        <v>38</v>
      </c>
      <c r="G5948" t="s">
        <v>2305</v>
      </c>
      <c r="H5948" t="s">
        <v>1826</v>
      </c>
      <c r="I5948" t="s">
        <v>38</v>
      </c>
      <c r="J5948" t="s">
        <v>19</v>
      </c>
      <c r="K5948" t="str">
        <f>INDEX(Table6[Column1],MATCH(L5948,Table6[Column2]))</f>
        <v>Elders</v>
      </c>
      <c r="L5948">
        <v>59.672656310000001</v>
      </c>
      <c r="M5948" t="str">
        <f>VLOOKUP(L5948,Table1[],2)</f>
        <v>50 - 59</v>
      </c>
      <c r="N5948" t="str">
        <f>INDEX(Table7[Column1],MATCH(O5948,Table7[Column2]))</f>
        <v>Learning Stage</v>
      </c>
      <c r="O5948">
        <v>4.4737325859999997</v>
      </c>
      <c r="P5948" t="str">
        <f>VLOOKUP(O5948,Table13[],2)</f>
        <v>1 - 5</v>
      </c>
      <c r="Q5948" t="str">
        <f>INDEX(Table8[Column1],MATCH(R5948,Table8[Column2]))</f>
        <v>Unexcused</v>
      </c>
      <c r="R5948">
        <v>161.85503349999999</v>
      </c>
      <c r="S5948">
        <f t="shared" si="185"/>
        <v>6.7439597291666669</v>
      </c>
      <c r="T5948" t="s">
        <v>19</v>
      </c>
    </row>
    <row r="5949" spans="1:20" x14ac:dyDescent="0.25">
      <c r="A5949">
        <v>5948</v>
      </c>
      <c r="B5949" t="s">
        <v>4661</v>
      </c>
      <c r="C5949" t="s">
        <v>2792</v>
      </c>
      <c r="D5949" t="str">
        <f t="shared" si="184"/>
        <v>Kirkwood Wilma</v>
      </c>
      <c r="E5949" t="s">
        <v>15</v>
      </c>
      <c r="F5949" t="s">
        <v>84</v>
      </c>
      <c r="G5949" t="s">
        <v>17</v>
      </c>
      <c r="H5949" t="s">
        <v>18</v>
      </c>
      <c r="I5949" t="s">
        <v>84</v>
      </c>
      <c r="J5949" t="s">
        <v>19</v>
      </c>
      <c r="K5949" t="str">
        <f>INDEX(Table6[Column1],MATCH(L5949,Table6[Column2]))</f>
        <v>Elders</v>
      </c>
      <c r="L5949">
        <v>56.578762709999999</v>
      </c>
      <c r="M5949" t="str">
        <f>VLOOKUP(L5949,Table1[],2)</f>
        <v>50 - 59</v>
      </c>
      <c r="N5949" t="str">
        <f>INDEX(Table7[Column1],MATCH(O5949,Table7[Column2]))</f>
        <v>Learning Stage</v>
      </c>
      <c r="O5949">
        <v>5.2372802329999999</v>
      </c>
      <c r="P5949" t="str">
        <f>VLOOKUP(O5949,Table13[],2)</f>
        <v>1 - 5</v>
      </c>
      <c r="Q5949" t="str">
        <f>INDEX(Table8[Column1],MATCH(R5949,Table8[Column2]))</f>
        <v>Habitual</v>
      </c>
      <c r="R5949">
        <v>115.577602</v>
      </c>
      <c r="S5949">
        <f t="shared" si="185"/>
        <v>4.8157334166666663</v>
      </c>
      <c r="T5949" t="s">
        <v>19</v>
      </c>
    </row>
    <row r="5950" spans="1:20" x14ac:dyDescent="0.25">
      <c r="A5950">
        <v>5949</v>
      </c>
      <c r="B5950" t="s">
        <v>3481</v>
      </c>
      <c r="C5950" t="s">
        <v>713</v>
      </c>
      <c r="D5950" t="str">
        <f t="shared" si="184"/>
        <v>Grubbs Angela</v>
      </c>
      <c r="E5950" t="s">
        <v>15</v>
      </c>
      <c r="F5950" t="s">
        <v>87</v>
      </c>
      <c r="G5950" t="s">
        <v>820</v>
      </c>
      <c r="H5950" t="s">
        <v>821</v>
      </c>
      <c r="I5950" t="s">
        <v>87</v>
      </c>
      <c r="J5950" t="s">
        <v>19</v>
      </c>
      <c r="K5950" t="str">
        <f>INDEX(Table6[Column1],MATCH(L5950,Table6[Column2]))</f>
        <v>Elders</v>
      </c>
      <c r="L5950">
        <v>50.575239549999999</v>
      </c>
      <c r="M5950" t="str">
        <f>VLOOKUP(L5950,Table1[],2)</f>
        <v>50 - 59</v>
      </c>
      <c r="N5950" t="str">
        <f>INDEX(Table7[Column1],MATCH(O5950,Table7[Column2]))</f>
        <v>Fitting in Stage</v>
      </c>
      <c r="O5950">
        <v>6.0274229080000001</v>
      </c>
      <c r="P5950" t="str">
        <f>VLOOKUP(O5950,Table13[],2)</f>
        <v>6 - 10</v>
      </c>
      <c r="Q5950" t="str">
        <f>INDEX(Table8[Column1],MATCH(R5950,Table8[Column2]))</f>
        <v>Maintained</v>
      </c>
      <c r="R5950">
        <v>73.505382920000002</v>
      </c>
      <c r="S5950">
        <f t="shared" si="185"/>
        <v>3.0627242883333334</v>
      </c>
      <c r="T5950" t="s">
        <v>19</v>
      </c>
    </row>
    <row r="5951" spans="1:20" x14ac:dyDescent="0.25">
      <c r="A5951">
        <v>5950</v>
      </c>
      <c r="B5951" t="s">
        <v>193</v>
      </c>
      <c r="C5951" t="s">
        <v>1241</v>
      </c>
      <c r="D5951" t="str">
        <f t="shared" si="184"/>
        <v>Lopez Geraldine</v>
      </c>
      <c r="E5951" t="s">
        <v>15</v>
      </c>
      <c r="F5951" t="s">
        <v>24</v>
      </c>
      <c r="G5951" t="s">
        <v>820</v>
      </c>
      <c r="H5951" t="s">
        <v>821</v>
      </c>
      <c r="I5951" t="s">
        <v>24</v>
      </c>
      <c r="J5951" t="s">
        <v>19</v>
      </c>
      <c r="K5951" t="str">
        <f>INDEX(Table6[Column1],MATCH(L5951,Table6[Column2]))</f>
        <v>Youth</v>
      </c>
      <c r="L5951">
        <v>27.249162930000001</v>
      </c>
      <c r="M5951" t="str">
        <f>VLOOKUP(L5951,Table1[],2)</f>
        <v>20 - 29</v>
      </c>
      <c r="N5951" t="str">
        <f>INDEX(Table7[Column1],MATCH(O5951,Table7[Column2]))</f>
        <v>Learning Stage</v>
      </c>
      <c r="O5951">
        <v>3.220004753</v>
      </c>
      <c r="P5951" t="str">
        <f>VLOOKUP(O5951,Table13[],2)</f>
        <v>1 - 5</v>
      </c>
      <c r="Q5951" t="str">
        <f>INDEX(Table8[Column1],MATCH(R5951,Table8[Column2]))</f>
        <v>Scheduled</v>
      </c>
      <c r="R5951">
        <v>1.4653074749999999</v>
      </c>
      <c r="S5951">
        <f t="shared" si="185"/>
        <v>6.1054478124999992E-2</v>
      </c>
      <c r="T5951" t="s">
        <v>19</v>
      </c>
    </row>
    <row r="5952" spans="1:20" x14ac:dyDescent="0.25">
      <c r="A5952">
        <v>5951</v>
      </c>
      <c r="B5952" t="s">
        <v>2394</v>
      </c>
      <c r="C5952" t="s">
        <v>1199</v>
      </c>
      <c r="D5952" t="str">
        <f t="shared" si="184"/>
        <v>Sanderson Valerie</v>
      </c>
      <c r="E5952" t="s">
        <v>15</v>
      </c>
      <c r="F5952" t="s">
        <v>663</v>
      </c>
      <c r="G5952" t="s">
        <v>2724</v>
      </c>
      <c r="H5952" t="s">
        <v>1863</v>
      </c>
      <c r="I5952" t="s">
        <v>664</v>
      </c>
      <c r="J5952" t="s">
        <v>19</v>
      </c>
      <c r="K5952" t="str">
        <f>INDEX(Table6[Column1],MATCH(L5952,Table6[Column2]))</f>
        <v>Adults</v>
      </c>
      <c r="L5952">
        <v>42.8031066</v>
      </c>
      <c r="M5952" t="str">
        <f>VLOOKUP(L5952,Table1[],2)</f>
        <v>40 - 49</v>
      </c>
      <c r="N5952" t="str">
        <f>INDEX(Table7[Column1],MATCH(O5952,Table7[Column2]))</f>
        <v>Learning Stage</v>
      </c>
      <c r="O5952">
        <v>4.96529226</v>
      </c>
      <c r="P5952" t="str">
        <f>VLOOKUP(O5952,Table13[],2)</f>
        <v>1 - 5</v>
      </c>
      <c r="Q5952" t="str">
        <f>INDEX(Table8[Column1],MATCH(R5952,Table8[Column2]))</f>
        <v>Maintained</v>
      </c>
      <c r="R5952">
        <v>68.480772869999996</v>
      </c>
      <c r="S5952">
        <f t="shared" si="185"/>
        <v>2.8533655362499997</v>
      </c>
      <c r="T5952" t="s">
        <v>19</v>
      </c>
    </row>
    <row r="5953" spans="1:20" x14ac:dyDescent="0.25">
      <c r="A5953">
        <v>5952</v>
      </c>
      <c r="B5953" t="s">
        <v>1220</v>
      </c>
      <c r="C5953" t="s">
        <v>2313</v>
      </c>
      <c r="D5953" t="str">
        <f t="shared" si="184"/>
        <v>Salazar Jaime</v>
      </c>
      <c r="E5953" t="s">
        <v>22</v>
      </c>
      <c r="F5953" t="s">
        <v>38</v>
      </c>
      <c r="G5953" t="s">
        <v>2305</v>
      </c>
      <c r="H5953" t="s">
        <v>1826</v>
      </c>
      <c r="I5953" t="s">
        <v>38</v>
      </c>
      <c r="J5953" t="s">
        <v>19</v>
      </c>
      <c r="K5953" t="str">
        <f>INDEX(Table6[Column1],MATCH(L5953,Table6[Column2]))</f>
        <v>Youth</v>
      </c>
      <c r="L5953">
        <v>28.763712900000002</v>
      </c>
      <c r="M5953" t="str">
        <f>VLOOKUP(L5953,Table1[],2)</f>
        <v>20 - 29</v>
      </c>
      <c r="N5953" t="str">
        <f>INDEX(Table7[Column1],MATCH(O5953,Table7[Column2]))</f>
        <v>Learning Stage</v>
      </c>
      <c r="O5953">
        <v>5.7105748280000004</v>
      </c>
      <c r="P5953" t="str">
        <f>VLOOKUP(O5953,Table13[],2)</f>
        <v>1 - 5</v>
      </c>
      <c r="Q5953" t="str">
        <f>INDEX(Table8[Column1],MATCH(R5953,Table8[Column2]))</f>
        <v>Scheduled</v>
      </c>
      <c r="R5953">
        <v>0</v>
      </c>
      <c r="S5953">
        <f t="shared" si="185"/>
        <v>0</v>
      </c>
      <c r="T5953" t="s">
        <v>19</v>
      </c>
    </row>
    <row r="5954" spans="1:20" x14ac:dyDescent="0.25">
      <c r="A5954">
        <v>5953</v>
      </c>
      <c r="B5954" t="s">
        <v>4662</v>
      </c>
      <c r="C5954" t="s">
        <v>147</v>
      </c>
      <c r="D5954" t="str">
        <f t="shared" si="184"/>
        <v>Rosier Linda</v>
      </c>
      <c r="E5954" t="s">
        <v>15</v>
      </c>
      <c r="F5954" t="s">
        <v>16</v>
      </c>
      <c r="G5954" t="s">
        <v>820</v>
      </c>
      <c r="H5954" t="s">
        <v>821</v>
      </c>
      <c r="I5954" t="s">
        <v>16</v>
      </c>
      <c r="J5954" t="s">
        <v>19</v>
      </c>
      <c r="K5954" t="str">
        <f>INDEX(Table6[Column1],MATCH(L5954,Table6[Column2]))</f>
        <v>Young Adults</v>
      </c>
      <c r="L5954">
        <v>38.095689399999998</v>
      </c>
      <c r="M5954" t="str">
        <f>VLOOKUP(L5954,Table1[],2)</f>
        <v>30 - 39</v>
      </c>
      <c r="N5954" t="str">
        <f>INDEX(Table7[Column1],MATCH(O5954,Table7[Column2]))</f>
        <v>Learning Stage</v>
      </c>
      <c r="O5954">
        <v>5.0337770749999997</v>
      </c>
      <c r="P5954" t="str">
        <f>VLOOKUP(O5954,Table13[],2)</f>
        <v>1 - 5</v>
      </c>
      <c r="Q5954" t="str">
        <f>INDEX(Table8[Column1],MATCH(R5954,Table8[Column2]))</f>
        <v>Maintained</v>
      </c>
      <c r="R5954">
        <v>61.273426880000002</v>
      </c>
      <c r="S5954">
        <f t="shared" si="185"/>
        <v>2.5530594533333333</v>
      </c>
      <c r="T5954" t="s">
        <v>19</v>
      </c>
    </row>
    <row r="5955" spans="1:20" x14ac:dyDescent="0.25">
      <c r="A5955">
        <v>5954</v>
      </c>
      <c r="B5955" t="s">
        <v>4663</v>
      </c>
      <c r="C5955" t="s">
        <v>149</v>
      </c>
      <c r="D5955" t="str">
        <f t="shared" ref="D5955:D6018" si="186">CONCATENATE(B5955, " ",C5955)</f>
        <v>McArthur Charles</v>
      </c>
      <c r="E5955" t="s">
        <v>22</v>
      </c>
      <c r="F5955" t="s">
        <v>38</v>
      </c>
      <c r="G5955" t="s">
        <v>2305</v>
      </c>
      <c r="H5955" t="s">
        <v>1826</v>
      </c>
      <c r="I5955" t="s">
        <v>38</v>
      </c>
      <c r="J5955" t="s">
        <v>19</v>
      </c>
      <c r="K5955" t="str">
        <f>INDEX(Table6[Column1],MATCH(L5955,Table6[Column2]))</f>
        <v>Youth</v>
      </c>
      <c r="L5955">
        <v>26.163487020000002</v>
      </c>
      <c r="M5955" t="str">
        <f>VLOOKUP(L5955,Table1[],2)</f>
        <v>20 - 29</v>
      </c>
      <c r="N5955" t="str">
        <f>INDEX(Table7[Column1],MATCH(O5955,Table7[Column2]))</f>
        <v>Learning Stage</v>
      </c>
      <c r="O5955">
        <v>4.255636773</v>
      </c>
      <c r="P5955" t="str">
        <f>VLOOKUP(O5955,Table13[],2)</f>
        <v>1 - 5</v>
      </c>
      <c r="Q5955" t="str">
        <f>INDEX(Table8[Column1],MATCH(R5955,Table8[Column2]))</f>
        <v>Scheduled</v>
      </c>
      <c r="R5955">
        <v>3.8085953930000001</v>
      </c>
      <c r="S5955">
        <f t="shared" ref="S5955:S6018" si="187">CONVERT(R5955,"hr","day")</f>
        <v>0.15869147470833334</v>
      </c>
      <c r="T5955" t="s">
        <v>19</v>
      </c>
    </row>
    <row r="5956" spans="1:20" x14ac:dyDescent="0.25">
      <c r="A5956">
        <v>5955</v>
      </c>
      <c r="B5956" t="s">
        <v>2228</v>
      </c>
      <c r="C5956" t="s">
        <v>86</v>
      </c>
      <c r="D5956" t="str">
        <f t="shared" si="186"/>
        <v>Dickerson Theodore</v>
      </c>
      <c r="E5956" t="s">
        <v>22</v>
      </c>
      <c r="F5956" t="s">
        <v>30</v>
      </c>
      <c r="G5956" t="s">
        <v>2305</v>
      </c>
      <c r="H5956" t="s">
        <v>1826</v>
      </c>
      <c r="I5956" t="s">
        <v>30</v>
      </c>
      <c r="J5956" t="s">
        <v>19</v>
      </c>
      <c r="K5956" t="str">
        <f>INDEX(Table6[Column1],MATCH(L5956,Table6[Column2]))</f>
        <v>Adults</v>
      </c>
      <c r="L5956">
        <v>48.42513005</v>
      </c>
      <c r="M5956" t="str">
        <f>VLOOKUP(L5956,Table1[],2)</f>
        <v>40 - 49</v>
      </c>
      <c r="N5956" t="str">
        <f>INDEX(Table7[Column1],MATCH(O5956,Table7[Column2]))</f>
        <v>Learning Stage</v>
      </c>
      <c r="O5956">
        <v>5.96490659</v>
      </c>
      <c r="P5956" t="str">
        <f>VLOOKUP(O5956,Table13[],2)</f>
        <v>1 - 5</v>
      </c>
      <c r="Q5956" t="str">
        <f>INDEX(Table8[Column1],MATCH(R5956,Table8[Column2]))</f>
        <v>Habitual</v>
      </c>
      <c r="R5956">
        <v>108.2519551</v>
      </c>
      <c r="S5956">
        <f t="shared" si="187"/>
        <v>4.5104981291666668</v>
      </c>
      <c r="T5956" t="s">
        <v>19</v>
      </c>
    </row>
    <row r="5957" spans="1:20" x14ac:dyDescent="0.25">
      <c r="A5957">
        <v>5956</v>
      </c>
      <c r="B5957" t="s">
        <v>4272</v>
      </c>
      <c r="C5957" t="s">
        <v>2061</v>
      </c>
      <c r="D5957" t="str">
        <f t="shared" si="186"/>
        <v>Charon Sue</v>
      </c>
      <c r="E5957" t="s">
        <v>15</v>
      </c>
      <c r="F5957" t="s">
        <v>2465</v>
      </c>
      <c r="G5957" t="s">
        <v>820</v>
      </c>
      <c r="H5957" t="s">
        <v>821</v>
      </c>
      <c r="I5957" t="s">
        <v>87</v>
      </c>
      <c r="J5957" t="s">
        <v>19</v>
      </c>
      <c r="K5957" t="str">
        <f>INDEX(Table6[Column1],MATCH(L5957,Table6[Column2]))</f>
        <v>Young Adults</v>
      </c>
      <c r="L5957">
        <v>34.144664300000002</v>
      </c>
      <c r="M5957" t="str">
        <f>VLOOKUP(L5957,Table1[],2)</f>
        <v>30 - 39</v>
      </c>
      <c r="N5957" t="str">
        <f>INDEX(Table7[Column1],MATCH(O5957,Table7[Column2]))</f>
        <v>Learning Stage</v>
      </c>
      <c r="O5957">
        <v>5.3814572759999999</v>
      </c>
      <c r="P5957" t="str">
        <f>VLOOKUP(O5957,Table13[],2)</f>
        <v>1 - 5</v>
      </c>
      <c r="Q5957" t="str">
        <f>INDEX(Table8[Column1],MATCH(R5957,Table8[Column2]))</f>
        <v>Maintained</v>
      </c>
      <c r="R5957">
        <v>43.471278069999997</v>
      </c>
      <c r="S5957">
        <f t="shared" si="187"/>
        <v>1.8113032529166664</v>
      </c>
      <c r="T5957" t="s">
        <v>19</v>
      </c>
    </row>
    <row r="5958" spans="1:20" x14ac:dyDescent="0.25">
      <c r="A5958">
        <v>5957</v>
      </c>
      <c r="B5958" t="s">
        <v>4664</v>
      </c>
      <c r="C5958" t="s">
        <v>50</v>
      </c>
      <c r="D5958" t="str">
        <f t="shared" si="186"/>
        <v>Haase Robert</v>
      </c>
      <c r="E5958" t="s">
        <v>22</v>
      </c>
      <c r="F5958" t="s">
        <v>3664</v>
      </c>
      <c r="G5958" t="s">
        <v>820</v>
      </c>
      <c r="H5958" t="s">
        <v>821</v>
      </c>
      <c r="I5958" t="s">
        <v>87</v>
      </c>
      <c r="J5958" t="s">
        <v>19</v>
      </c>
      <c r="K5958" t="str">
        <f>INDEX(Table6[Column1],MATCH(L5958,Table6[Column2]))</f>
        <v>Adults</v>
      </c>
      <c r="L5958">
        <v>40.746115490000001</v>
      </c>
      <c r="M5958" t="str">
        <f>VLOOKUP(L5958,Table1[],2)</f>
        <v>40 - 49</v>
      </c>
      <c r="N5958" t="str">
        <f>INDEX(Table7[Column1],MATCH(O5958,Table7[Column2]))</f>
        <v>Fitting in Stage</v>
      </c>
      <c r="O5958">
        <v>7.1166491719999998</v>
      </c>
      <c r="P5958" t="str">
        <f>VLOOKUP(O5958,Table13[],2)</f>
        <v>6 - 10</v>
      </c>
      <c r="Q5958" t="str">
        <f>INDEX(Table8[Column1],MATCH(R5958,Table8[Column2]))</f>
        <v>Habitual</v>
      </c>
      <c r="R5958">
        <v>95.143281099999996</v>
      </c>
      <c r="S5958">
        <f t="shared" si="187"/>
        <v>3.9643033791666662</v>
      </c>
      <c r="T5958" t="s">
        <v>19</v>
      </c>
    </row>
    <row r="5959" spans="1:20" x14ac:dyDescent="0.25">
      <c r="A5959">
        <v>5958</v>
      </c>
      <c r="B5959" t="s">
        <v>341</v>
      </c>
      <c r="C5959" t="s">
        <v>2923</v>
      </c>
      <c r="D5959" t="str">
        <f t="shared" si="186"/>
        <v>Fernandez Grant</v>
      </c>
      <c r="E5959" t="s">
        <v>22</v>
      </c>
      <c r="F5959" t="s">
        <v>38</v>
      </c>
      <c r="G5959" t="s">
        <v>2305</v>
      </c>
      <c r="H5959" t="s">
        <v>1826</v>
      </c>
      <c r="I5959" t="s">
        <v>38</v>
      </c>
      <c r="J5959" t="s">
        <v>19</v>
      </c>
      <c r="K5959" t="str">
        <f>INDEX(Table6[Column1],MATCH(L5959,Table6[Column2]))</f>
        <v>Young Adults</v>
      </c>
      <c r="L5959">
        <v>37.406673040000001</v>
      </c>
      <c r="M5959" t="str">
        <f>VLOOKUP(L5959,Table1[],2)</f>
        <v>30 - 39</v>
      </c>
      <c r="N5959" t="str">
        <f>INDEX(Table7[Column1],MATCH(O5959,Table7[Column2]))</f>
        <v>Learning Stage</v>
      </c>
      <c r="O5959">
        <v>4.4517784459999996</v>
      </c>
      <c r="P5959" t="str">
        <f>VLOOKUP(O5959,Table13[],2)</f>
        <v>1 - 5</v>
      </c>
      <c r="Q5959" t="str">
        <f>INDEX(Table8[Column1],MATCH(R5959,Table8[Column2]))</f>
        <v>Scheduled</v>
      </c>
      <c r="R5959">
        <v>0</v>
      </c>
      <c r="S5959">
        <f t="shared" si="187"/>
        <v>0</v>
      </c>
      <c r="T5959" t="s">
        <v>19</v>
      </c>
    </row>
    <row r="5960" spans="1:20" x14ac:dyDescent="0.25">
      <c r="A5960">
        <v>5959</v>
      </c>
      <c r="B5960" t="s">
        <v>4086</v>
      </c>
      <c r="C5960" t="s">
        <v>504</v>
      </c>
      <c r="D5960" t="str">
        <f t="shared" si="186"/>
        <v>Mayfield Ann</v>
      </c>
      <c r="E5960" t="s">
        <v>15</v>
      </c>
      <c r="F5960" t="s">
        <v>369</v>
      </c>
      <c r="G5960" t="s">
        <v>611</v>
      </c>
      <c r="H5960" t="s">
        <v>612</v>
      </c>
      <c r="I5960" t="s">
        <v>369</v>
      </c>
      <c r="J5960" t="s">
        <v>19</v>
      </c>
      <c r="K5960" t="str">
        <f>INDEX(Table6[Column1],MATCH(L5960,Table6[Column2]))</f>
        <v>Elders</v>
      </c>
      <c r="L5960">
        <v>53.741894389999999</v>
      </c>
      <c r="M5960" t="str">
        <f>VLOOKUP(L5960,Table1[],2)</f>
        <v>50 - 59</v>
      </c>
      <c r="N5960" t="str">
        <f>INDEX(Table7[Column1],MATCH(O5960,Table7[Column2]))</f>
        <v>Learning Stage</v>
      </c>
      <c r="O5960">
        <v>5.6312850680000004</v>
      </c>
      <c r="P5960" t="str">
        <f>VLOOKUP(O5960,Table13[],2)</f>
        <v>1 - 5</v>
      </c>
      <c r="Q5960" t="str">
        <f>INDEX(Table8[Column1],MATCH(R5960,Table8[Column2]))</f>
        <v>Excused</v>
      </c>
      <c r="R5960">
        <v>139.07844069999999</v>
      </c>
      <c r="S5960">
        <f t="shared" si="187"/>
        <v>5.7949350291666661</v>
      </c>
      <c r="T5960" t="s">
        <v>19</v>
      </c>
    </row>
    <row r="5961" spans="1:20" x14ac:dyDescent="0.25">
      <c r="A5961">
        <v>5960</v>
      </c>
      <c r="B5961" t="s">
        <v>62</v>
      </c>
      <c r="C5961" t="s">
        <v>4665</v>
      </c>
      <c r="D5961" t="str">
        <f t="shared" si="186"/>
        <v>Thomas Perla</v>
      </c>
      <c r="E5961" t="s">
        <v>15</v>
      </c>
      <c r="F5961" t="s">
        <v>832</v>
      </c>
      <c r="G5961" t="s">
        <v>820</v>
      </c>
      <c r="H5961" t="s">
        <v>821</v>
      </c>
      <c r="I5961" t="s">
        <v>24</v>
      </c>
      <c r="J5961" t="s">
        <v>19</v>
      </c>
      <c r="K5961" t="str">
        <f>INDEX(Table6[Column1],MATCH(L5961,Table6[Column2]))</f>
        <v>Adults</v>
      </c>
      <c r="L5961">
        <v>42.90662073</v>
      </c>
      <c r="M5961" t="str">
        <f>VLOOKUP(L5961,Table1[],2)</f>
        <v>40 - 49</v>
      </c>
      <c r="N5961" t="str">
        <f>INDEX(Table7[Column1],MATCH(O5961,Table7[Column2]))</f>
        <v>Learning Stage</v>
      </c>
      <c r="O5961">
        <v>4.880298486</v>
      </c>
      <c r="P5961" t="str">
        <f>VLOOKUP(O5961,Table13[],2)</f>
        <v>1 - 5</v>
      </c>
      <c r="Q5961" t="str">
        <f>INDEX(Table8[Column1],MATCH(R5961,Table8[Column2]))</f>
        <v>Habitual</v>
      </c>
      <c r="R5961">
        <v>92.963728140000001</v>
      </c>
      <c r="S5961">
        <f t="shared" si="187"/>
        <v>3.8734886725000002</v>
      </c>
      <c r="T5961" t="s">
        <v>19</v>
      </c>
    </row>
    <row r="5962" spans="1:20" x14ac:dyDescent="0.25">
      <c r="A5962">
        <v>5961</v>
      </c>
      <c r="B5962" t="s">
        <v>4666</v>
      </c>
      <c r="C5962" t="s">
        <v>4127</v>
      </c>
      <c r="D5962" t="str">
        <f t="shared" si="186"/>
        <v>Dinges Rosa</v>
      </c>
      <c r="E5962" t="s">
        <v>15</v>
      </c>
      <c r="F5962" t="s">
        <v>38</v>
      </c>
      <c r="G5962" t="s">
        <v>2305</v>
      </c>
      <c r="H5962" t="s">
        <v>1826</v>
      </c>
      <c r="I5962" t="s">
        <v>38</v>
      </c>
      <c r="J5962" t="s">
        <v>19</v>
      </c>
      <c r="K5962" t="str">
        <f>INDEX(Table6[Column1],MATCH(L5962,Table6[Column2]))</f>
        <v>Young Adults</v>
      </c>
      <c r="L5962">
        <v>35.41725486</v>
      </c>
      <c r="M5962" t="str">
        <f>VLOOKUP(L5962,Table1[],2)</f>
        <v>30 - 39</v>
      </c>
      <c r="N5962" t="str">
        <f>INDEX(Table7[Column1],MATCH(O5962,Table7[Column2]))</f>
        <v>Learning Stage</v>
      </c>
      <c r="O5962">
        <v>4.9601583600000003</v>
      </c>
      <c r="P5962" t="str">
        <f>VLOOKUP(O5962,Table13[],2)</f>
        <v>1 - 5</v>
      </c>
      <c r="Q5962" t="str">
        <f>INDEX(Table8[Column1],MATCH(R5962,Table8[Column2]))</f>
        <v>Scheduled</v>
      </c>
      <c r="R5962">
        <v>37.446009199999999</v>
      </c>
      <c r="S5962">
        <f t="shared" si="187"/>
        <v>1.5602503833333332</v>
      </c>
      <c r="T5962" t="s">
        <v>19</v>
      </c>
    </row>
    <row r="5963" spans="1:20" x14ac:dyDescent="0.25">
      <c r="A5963">
        <v>5962</v>
      </c>
      <c r="B5963" t="s">
        <v>1076</v>
      </c>
      <c r="C5963" t="s">
        <v>52</v>
      </c>
      <c r="D5963" t="str">
        <f t="shared" si="186"/>
        <v>Ebert John</v>
      </c>
      <c r="E5963" t="s">
        <v>22</v>
      </c>
      <c r="F5963" t="s">
        <v>2129</v>
      </c>
      <c r="G5963" t="s">
        <v>820</v>
      </c>
      <c r="H5963" t="s">
        <v>821</v>
      </c>
      <c r="I5963" t="s">
        <v>157</v>
      </c>
      <c r="J5963" t="s">
        <v>19</v>
      </c>
      <c r="K5963" t="str">
        <f>INDEX(Table6[Column1],MATCH(L5963,Table6[Column2]))</f>
        <v>Young Adults</v>
      </c>
      <c r="L5963">
        <v>38.173025950000003</v>
      </c>
      <c r="M5963" t="str">
        <f>VLOOKUP(L5963,Table1[],2)</f>
        <v>30 - 39</v>
      </c>
      <c r="N5963" t="str">
        <f>INDEX(Table7[Column1],MATCH(O5963,Table7[Column2]))</f>
        <v>Learning Stage</v>
      </c>
      <c r="O5963">
        <v>4.958992072</v>
      </c>
      <c r="P5963" t="str">
        <f>VLOOKUP(O5963,Table13[],2)</f>
        <v>1 - 5</v>
      </c>
      <c r="Q5963" t="str">
        <f>INDEX(Table8[Column1],MATCH(R5963,Table8[Column2]))</f>
        <v>Maintained</v>
      </c>
      <c r="R5963">
        <v>42.983527199999997</v>
      </c>
      <c r="S5963">
        <f t="shared" si="187"/>
        <v>1.7909802999999997</v>
      </c>
      <c r="T5963" t="s">
        <v>19</v>
      </c>
    </row>
    <row r="5964" spans="1:20" x14ac:dyDescent="0.25">
      <c r="A5964">
        <v>5963</v>
      </c>
      <c r="B5964" t="s">
        <v>199</v>
      </c>
      <c r="C5964" t="s">
        <v>4522</v>
      </c>
      <c r="D5964" t="str">
        <f t="shared" si="186"/>
        <v>Joyce Micah</v>
      </c>
      <c r="E5964" t="s">
        <v>22</v>
      </c>
      <c r="F5964" t="s">
        <v>38</v>
      </c>
      <c r="G5964" t="s">
        <v>2305</v>
      </c>
      <c r="H5964" t="s">
        <v>1826</v>
      </c>
      <c r="I5964" t="s">
        <v>38</v>
      </c>
      <c r="J5964" t="s">
        <v>19</v>
      </c>
      <c r="K5964" t="str">
        <f>INDEX(Table6[Column1],MATCH(L5964,Table6[Column2]))</f>
        <v>Adults</v>
      </c>
      <c r="L5964">
        <v>44.341284590000001</v>
      </c>
      <c r="M5964" t="str">
        <f>VLOOKUP(L5964,Table1[],2)</f>
        <v>40 - 49</v>
      </c>
      <c r="N5964" t="str">
        <f>INDEX(Table7[Column1],MATCH(O5964,Table7[Column2]))</f>
        <v>Learning Stage</v>
      </c>
      <c r="O5964">
        <v>3.8132063569999999</v>
      </c>
      <c r="P5964" t="str">
        <f>VLOOKUP(O5964,Table13[],2)</f>
        <v>1 - 5</v>
      </c>
      <c r="Q5964" t="str">
        <f>INDEX(Table8[Column1],MATCH(R5964,Table8[Column2]))</f>
        <v>Maintained</v>
      </c>
      <c r="R5964">
        <v>48.92070708</v>
      </c>
      <c r="S5964">
        <f t="shared" si="187"/>
        <v>2.0383627949999998</v>
      </c>
      <c r="T5964" t="s">
        <v>19</v>
      </c>
    </row>
    <row r="5965" spans="1:20" x14ac:dyDescent="0.25">
      <c r="A5965">
        <v>5964</v>
      </c>
      <c r="B5965" t="s">
        <v>1420</v>
      </c>
      <c r="C5965" t="s">
        <v>2020</v>
      </c>
      <c r="D5965" t="str">
        <f t="shared" si="186"/>
        <v>Heath Margie</v>
      </c>
      <c r="E5965" t="s">
        <v>15</v>
      </c>
      <c r="F5965" t="s">
        <v>33</v>
      </c>
      <c r="G5965" t="s">
        <v>820</v>
      </c>
      <c r="H5965" t="s">
        <v>821</v>
      </c>
      <c r="I5965" t="s">
        <v>33</v>
      </c>
      <c r="J5965" t="s">
        <v>19</v>
      </c>
      <c r="K5965" t="str">
        <f>INDEX(Table6[Column1],MATCH(L5965,Table6[Column2]))</f>
        <v>Adults</v>
      </c>
      <c r="L5965">
        <v>44.443131829999999</v>
      </c>
      <c r="M5965" t="str">
        <f>VLOOKUP(L5965,Table1[],2)</f>
        <v>40 - 49</v>
      </c>
      <c r="N5965" t="str">
        <f>INDEX(Table7[Column1],MATCH(O5965,Table7[Column2]))</f>
        <v>Learning Stage</v>
      </c>
      <c r="O5965">
        <v>3.231649521</v>
      </c>
      <c r="P5965" t="str">
        <f>VLOOKUP(O5965,Table13[],2)</f>
        <v>1 - 5</v>
      </c>
      <c r="Q5965" t="str">
        <f>INDEX(Table8[Column1],MATCH(R5965,Table8[Column2]))</f>
        <v>Habitual</v>
      </c>
      <c r="R5965">
        <v>91.068654899999999</v>
      </c>
      <c r="S5965">
        <f t="shared" si="187"/>
        <v>3.7945272874999998</v>
      </c>
      <c r="T5965" t="s">
        <v>19</v>
      </c>
    </row>
    <row r="5966" spans="1:20" x14ac:dyDescent="0.25">
      <c r="A5966">
        <v>5965</v>
      </c>
      <c r="B5966" t="s">
        <v>4667</v>
      </c>
      <c r="C5966" t="s">
        <v>4668</v>
      </c>
      <c r="D5966" t="str">
        <f t="shared" si="186"/>
        <v>Ecker Vernice</v>
      </c>
      <c r="E5966" t="s">
        <v>15</v>
      </c>
      <c r="F5966" t="s">
        <v>38</v>
      </c>
      <c r="G5966" t="s">
        <v>2305</v>
      </c>
      <c r="H5966" t="s">
        <v>1826</v>
      </c>
      <c r="I5966" t="s">
        <v>38</v>
      </c>
      <c r="J5966" t="s">
        <v>19</v>
      </c>
      <c r="K5966" t="str">
        <f>INDEX(Table6[Column1],MATCH(L5966,Table6[Column2]))</f>
        <v>Adults</v>
      </c>
      <c r="L5966">
        <v>43.456708409999997</v>
      </c>
      <c r="M5966" t="str">
        <f>VLOOKUP(L5966,Table1[],2)</f>
        <v>40 - 49</v>
      </c>
      <c r="N5966" t="str">
        <f>INDEX(Table7[Column1],MATCH(O5966,Table7[Column2]))</f>
        <v>Learning Stage</v>
      </c>
      <c r="O5966">
        <v>3.5220607959999999</v>
      </c>
      <c r="P5966" t="str">
        <f>VLOOKUP(O5966,Table13[],2)</f>
        <v>1 - 5</v>
      </c>
      <c r="Q5966" t="str">
        <f>INDEX(Table8[Column1],MATCH(R5966,Table8[Column2]))</f>
        <v>Habitual</v>
      </c>
      <c r="R5966">
        <v>85.417922829999995</v>
      </c>
      <c r="S5966">
        <f t="shared" si="187"/>
        <v>3.5590801179166665</v>
      </c>
      <c r="T5966" t="s">
        <v>19</v>
      </c>
    </row>
    <row r="5967" spans="1:20" x14ac:dyDescent="0.25">
      <c r="A5967">
        <v>5966</v>
      </c>
      <c r="B5967" t="s">
        <v>4669</v>
      </c>
      <c r="C5967" t="s">
        <v>4670</v>
      </c>
      <c r="D5967" t="str">
        <f t="shared" si="186"/>
        <v>Machen Leatha</v>
      </c>
      <c r="E5967" t="s">
        <v>15</v>
      </c>
      <c r="F5967" t="s">
        <v>38</v>
      </c>
      <c r="G5967" t="s">
        <v>2305</v>
      </c>
      <c r="H5967" t="s">
        <v>1826</v>
      </c>
      <c r="I5967" t="s">
        <v>38</v>
      </c>
      <c r="J5967" t="s">
        <v>19</v>
      </c>
      <c r="K5967" t="str">
        <f>INDEX(Table6[Column1],MATCH(L5967,Table6[Column2]))</f>
        <v>Young Adults</v>
      </c>
      <c r="L5967">
        <v>39.130343179999997</v>
      </c>
      <c r="M5967" t="str">
        <f>VLOOKUP(L5967,Table1[],2)</f>
        <v>30 - 39</v>
      </c>
      <c r="N5967" t="str">
        <f>INDEX(Table7[Column1],MATCH(O5967,Table7[Column2]))</f>
        <v>Learning Stage</v>
      </c>
      <c r="O5967">
        <v>4.2060052450000001</v>
      </c>
      <c r="P5967" t="str">
        <f>VLOOKUP(O5967,Table13[],2)</f>
        <v>1 - 5</v>
      </c>
      <c r="Q5967" t="str">
        <f>INDEX(Table8[Column1],MATCH(R5967,Table8[Column2]))</f>
        <v>Maintained</v>
      </c>
      <c r="R5967">
        <v>51.422228199999999</v>
      </c>
      <c r="S5967">
        <f t="shared" si="187"/>
        <v>2.1425928416666666</v>
      </c>
      <c r="T5967" t="s">
        <v>19</v>
      </c>
    </row>
    <row r="5968" spans="1:20" x14ac:dyDescent="0.25">
      <c r="A5968">
        <v>5967</v>
      </c>
      <c r="B5968" t="s">
        <v>49</v>
      </c>
      <c r="C5968" t="s">
        <v>125</v>
      </c>
      <c r="D5968" t="str">
        <f t="shared" si="186"/>
        <v>Beard Virginia</v>
      </c>
      <c r="E5968" t="s">
        <v>15</v>
      </c>
      <c r="F5968" t="s">
        <v>38</v>
      </c>
      <c r="G5968" t="s">
        <v>2305</v>
      </c>
      <c r="H5968" t="s">
        <v>1826</v>
      </c>
      <c r="I5968" t="s">
        <v>38</v>
      </c>
      <c r="J5968" t="s">
        <v>19</v>
      </c>
      <c r="K5968" t="str">
        <f>INDEX(Table6[Column1],MATCH(L5968,Table6[Column2]))</f>
        <v>Adults</v>
      </c>
      <c r="L5968">
        <v>49.557969620000001</v>
      </c>
      <c r="M5968" t="str">
        <f>VLOOKUP(L5968,Table1[],2)</f>
        <v>40 - 49</v>
      </c>
      <c r="N5968" t="str">
        <f>INDEX(Table7[Column1],MATCH(O5968,Table7[Column2]))</f>
        <v>Learning Stage</v>
      </c>
      <c r="O5968">
        <v>5.9388543870000001</v>
      </c>
      <c r="P5968" t="str">
        <f>VLOOKUP(O5968,Table13[],2)</f>
        <v>1 - 5</v>
      </c>
      <c r="Q5968" t="str">
        <f>INDEX(Table8[Column1],MATCH(R5968,Table8[Column2]))</f>
        <v>Excused</v>
      </c>
      <c r="R5968">
        <v>123.280255</v>
      </c>
      <c r="S5968">
        <f t="shared" si="187"/>
        <v>5.1366772916666665</v>
      </c>
      <c r="T5968" t="s">
        <v>19</v>
      </c>
    </row>
    <row r="5969" spans="1:20" x14ac:dyDescent="0.25">
      <c r="A5969">
        <v>5968</v>
      </c>
      <c r="B5969" t="s">
        <v>184</v>
      </c>
      <c r="C5969" t="s">
        <v>2407</v>
      </c>
      <c r="D5969" t="str">
        <f t="shared" si="186"/>
        <v>Green Carmen</v>
      </c>
      <c r="E5969" t="s">
        <v>15</v>
      </c>
      <c r="F5969" t="s">
        <v>407</v>
      </c>
      <c r="G5969" t="s">
        <v>820</v>
      </c>
      <c r="H5969" t="s">
        <v>821</v>
      </c>
      <c r="I5969" t="s">
        <v>407</v>
      </c>
      <c r="J5969" t="s">
        <v>19</v>
      </c>
      <c r="K5969" t="str">
        <f>INDEX(Table6[Column1],MATCH(L5969,Table6[Column2]))</f>
        <v>Seniors</v>
      </c>
      <c r="L5969">
        <v>69.806467240000003</v>
      </c>
      <c r="M5969" t="str">
        <f>VLOOKUP(L5969,Table1[],2)</f>
        <v>60 and Above</v>
      </c>
      <c r="N5969" t="str">
        <f>INDEX(Table7[Column1],MATCH(O5969,Table7[Column2]))</f>
        <v>Learning Stage</v>
      </c>
      <c r="O5969">
        <v>4.0737057339999998</v>
      </c>
      <c r="P5969" t="str">
        <f>VLOOKUP(O5969,Table13[],2)</f>
        <v>1 - 5</v>
      </c>
      <c r="Q5969" t="str">
        <f>INDEX(Table8[Column1],MATCH(R5969,Table8[Column2]))</f>
        <v xml:space="preserve">Chronic </v>
      </c>
      <c r="R5969">
        <v>243.11643100000001</v>
      </c>
      <c r="S5969">
        <f t="shared" si="187"/>
        <v>10.129851291666666</v>
      </c>
      <c r="T5969" t="s">
        <v>19</v>
      </c>
    </row>
    <row r="5970" spans="1:20" x14ac:dyDescent="0.25">
      <c r="A5970">
        <v>5969</v>
      </c>
      <c r="B5970" t="s">
        <v>2162</v>
      </c>
      <c r="C5970" t="s">
        <v>221</v>
      </c>
      <c r="D5970" t="str">
        <f t="shared" si="186"/>
        <v>Luna Mildred</v>
      </c>
      <c r="E5970" t="s">
        <v>15</v>
      </c>
      <c r="F5970" t="s">
        <v>1920</v>
      </c>
      <c r="G5970" t="s">
        <v>820</v>
      </c>
      <c r="H5970" t="s">
        <v>821</v>
      </c>
      <c r="I5970" t="s">
        <v>87</v>
      </c>
      <c r="J5970" t="s">
        <v>19</v>
      </c>
      <c r="K5970" t="str">
        <f>INDEX(Table6[Column1],MATCH(L5970,Table6[Column2]))</f>
        <v>Young Adults</v>
      </c>
      <c r="L5970">
        <v>38.896720510000002</v>
      </c>
      <c r="M5970" t="str">
        <f>VLOOKUP(L5970,Table1[],2)</f>
        <v>30 - 39</v>
      </c>
      <c r="N5970" t="str">
        <f>INDEX(Table7[Column1],MATCH(O5970,Table7[Column2]))</f>
        <v>Learning Stage</v>
      </c>
      <c r="O5970">
        <v>5.6382172349999999</v>
      </c>
      <c r="P5970" t="str">
        <f>VLOOKUP(O5970,Table13[],2)</f>
        <v>1 - 5</v>
      </c>
      <c r="Q5970" t="str">
        <f>INDEX(Table8[Column1],MATCH(R5970,Table8[Column2]))</f>
        <v>Habitual</v>
      </c>
      <c r="R5970">
        <v>89.8353039</v>
      </c>
      <c r="S5970">
        <f t="shared" si="187"/>
        <v>3.7431376625000001</v>
      </c>
      <c r="T5970" t="s">
        <v>19</v>
      </c>
    </row>
    <row r="5971" spans="1:20" x14ac:dyDescent="0.25">
      <c r="A5971">
        <v>5970</v>
      </c>
      <c r="B5971" t="s">
        <v>145</v>
      </c>
      <c r="C5971" t="s">
        <v>147</v>
      </c>
      <c r="D5971" t="str">
        <f t="shared" si="186"/>
        <v>McCoy Linda</v>
      </c>
      <c r="E5971" t="s">
        <v>15</v>
      </c>
      <c r="F5971" t="s">
        <v>30</v>
      </c>
      <c r="G5971" t="s">
        <v>2305</v>
      </c>
      <c r="H5971" t="s">
        <v>1826</v>
      </c>
      <c r="I5971" t="s">
        <v>30</v>
      </c>
      <c r="J5971" t="s">
        <v>19</v>
      </c>
      <c r="K5971" t="str">
        <f>INDEX(Table6[Column1],MATCH(L5971,Table6[Column2]))</f>
        <v>Elders</v>
      </c>
      <c r="L5971">
        <v>53.053966420000002</v>
      </c>
      <c r="M5971" t="str">
        <f>VLOOKUP(L5971,Table1[],2)</f>
        <v>50 - 59</v>
      </c>
      <c r="N5971" t="str">
        <f>INDEX(Table7[Column1],MATCH(O5971,Table7[Column2]))</f>
        <v>Learning Stage</v>
      </c>
      <c r="O5971">
        <v>4.8465866980000003</v>
      </c>
      <c r="P5971" t="str">
        <f>VLOOKUP(O5971,Table13[],2)</f>
        <v>1 - 5</v>
      </c>
      <c r="Q5971" t="str">
        <f>INDEX(Table8[Column1],MATCH(R5971,Table8[Column2]))</f>
        <v>Excused</v>
      </c>
      <c r="R5971">
        <v>135.6866589</v>
      </c>
      <c r="S5971">
        <f t="shared" si="187"/>
        <v>5.6536107874999999</v>
      </c>
      <c r="T5971" t="s">
        <v>19</v>
      </c>
    </row>
    <row r="5972" spans="1:20" x14ac:dyDescent="0.25">
      <c r="A5972">
        <v>5971</v>
      </c>
      <c r="B5972" t="s">
        <v>3156</v>
      </c>
      <c r="C5972" t="s">
        <v>1532</v>
      </c>
      <c r="D5972" t="str">
        <f t="shared" si="186"/>
        <v>Edwards Laura</v>
      </c>
      <c r="E5972" t="s">
        <v>15</v>
      </c>
      <c r="F5972" t="s">
        <v>27</v>
      </c>
      <c r="G5972" t="s">
        <v>17</v>
      </c>
      <c r="H5972" t="s">
        <v>18</v>
      </c>
      <c r="I5972" t="s">
        <v>27</v>
      </c>
      <c r="J5972" t="s">
        <v>19</v>
      </c>
      <c r="K5972" t="str">
        <f>INDEX(Table6[Column1],MATCH(L5972,Table6[Column2]))</f>
        <v>Adults</v>
      </c>
      <c r="L5972">
        <v>42.426601480000002</v>
      </c>
      <c r="M5972" t="str">
        <f>VLOOKUP(L5972,Table1[],2)</f>
        <v>40 - 49</v>
      </c>
      <c r="N5972" t="str">
        <f>INDEX(Table7[Column1],MATCH(O5972,Table7[Column2]))</f>
        <v>Learning Stage</v>
      </c>
      <c r="O5972">
        <v>5.2837748610000004</v>
      </c>
      <c r="P5972" t="str">
        <f>VLOOKUP(O5972,Table13[],2)</f>
        <v>1 - 5</v>
      </c>
      <c r="Q5972" t="str">
        <f>INDEX(Table8[Column1],MATCH(R5972,Table8[Column2]))</f>
        <v>Maintained</v>
      </c>
      <c r="R5972">
        <v>43.836766449999999</v>
      </c>
      <c r="S5972">
        <f t="shared" si="187"/>
        <v>1.8265319354166665</v>
      </c>
      <c r="T5972" t="s">
        <v>19</v>
      </c>
    </row>
    <row r="5973" spans="1:20" x14ac:dyDescent="0.25">
      <c r="A5973">
        <v>5972</v>
      </c>
      <c r="B5973" t="s">
        <v>2485</v>
      </c>
      <c r="C5973" t="s">
        <v>4671</v>
      </c>
      <c r="D5973" t="str">
        <f t="shared" si="186"/>
        <v>Perry Sherrill</v>
      </c>
      <c r="E5973" t="s">
        <v>15</v>
      </c>
      <c r="F5973" t="s">
        <v>2390</v>
      </c>
      <c r="G5973" t="s">
        <v>2724</v>
      </c>
      <c r="H5973" t="s">
        <v>1863</v>
      </c>
      <c r="I5973" t="s">
        <v>138</v>
      </c>
      <c r="J5973" t="s">
        <v>19</v>
      </c>
      <c r="K5973" t="str">
        <f>INDEX(Table6[Column1],MATCH(L5973,Table6[Column2]))</f>
        <v>Elders</v>
      </c>
      <c r="L5973">
        <v>55.112974909999998</v>
      </c>
      <c r="M5973" t="str">
        <f>VLOOKUP(L5973,Table1[],2)</f>
        <v>50 - 59</v>
      </c>
      <c r="N5973" t="str">
        <f>INDEX(Table7[Column1],MATCH(O5973,Table7[Column2]))</f>
        <v>Learning Stage</v>
      </c>
      <c r="O5973">
        <v>2.682860179</v>
      </c>
      <c r="P5973" t="str">
        <f>VLOOKUP(O5973,Table13[],2)</f>
        <v>1 - 5</v>
      </c>
      <c r="Q5973" t="str">
        <f>INDEX(Table8[Column1],MATCH(R5973,Table8[Column2]))</f>
        <v>Excused</v>
      </c>
      <c r="R5973">
        <v>150.49540730000001</v>
      </c>
      <c r="S5973">
        <f t="shared" si="187"/>
        <v>6.2706419708333341</v>
      </c>
      <c r="T5973" t="s">
        <v>19</v>
      </c>
    </row>
    <row r="5974" spans="1:20" x14ac:dyDescent="0.25">
      <c r="A5974">
        <v>5973</v>
      </c>
      <c r="B5974" t="s">
        <v>2485</v>
      </c>
      <c r="C5974" t="s">
        <v>1270</v>
      </c>
      <c r="D5974" t="str">
        <f t="shared" si="186"/>
        <v>Perry Roy</v>
      </c>
      <c r="E5974" t="s">
        <v>22</v>
      </c>
      <c r="F5974" t="s">
        <v>30</v>
      </c>
      <c r="G5974" t="s">
        <v>2305</v>
      </c>
      <c r="H5974" t="s">
        <v>1826</v>
      </c>
      <c r="I5974" t="s">
        <v>30</v>
      </c>
      <c r="J5974" t="s">
        <v>19</v>
      </c>
      <c r="K5974" t="str">
        <f>INDEX(Table6[Column1],MATCH(L5974,Table6[Column2]))</f>
        <v>Young Adults</v>
      </c>
      <c r="L5974">
        <v>37.508381759999999</v>
      </c>
      <c r="M5974" t="str">
        <f>VLOOKUP(L5974,Table1[],2)</f>
        <v>30 - 39</v>
      </c>
      <c r="N5974" t="str">
        <f>INDEX(Table7[Column1],MATCH(O5974,Table7[Column2]))</f>
        <v>Learning Stage</v>
      </c>
      <c r="O5974">
        <v>4.4289176120000002</v>
      </c>
      <c r="P5974" t="str">
        <f>VLOOKUP(O5974,Table13[],2)</f>
        <v>1 - 5</v>
      </c>
      <c r="Q5974" t="str">
        <f>INDEX(Table8[Column1],MATCH(R5974,Table8[Column2]))</f>
        <v>Scheduled</v>
      </c>
      <c r="R5974">
        <v>14.93603787</v>
      </c>
      <c r="S5974">
        <f t="shared" si="187"/>
        <v>0.62233491124999996</v>
      </c>
      <c r="T5974" t="s">
        <v>19</v>
      </c>
    </row>
    <row r="5975" spans="1:20" x14ac:dyDescent="0.25">
      <c r="A5975">
        <v>5974</v>
      </c>
      <c r="B5975" t="s">
        <v>3767</v>
      </c>
      <c r="C5975" t="s">
        <v>2495</v>
      </c>
      <c r="D5975" t="str">
        <f t="shared" si="186"/>
        <v>Buchanan Randy</v>
      </c>
      <c r="E5975" t="s">
        <v>22</v>
      </c>
      <c r="F5975" t="s">
        <v>2810</v>
      </c>
      <c r="G5975" t="s">
        <v>820</v>
      </c>
      <c r="H5975" t="s">
        <v>821</v>
      </c>
      <c r="I5975" t="s">
        <v>788</v>
      </c>
      <c r="J5975" t="s">
        <v>19</v>
      </c>
      <c r="K5975" t="str">
        <f>INDEX(Table6[Column1],MATCH(L5975,Table6[Column2]))</f>
        <v>Adults</v>
      </c>
      <c r="L5975">
        <v>40.255401640000002</v>
      </c>
      <c r="M5975" t="str">
        <f>VLOOKUP(L5975,Table1[],2)</f>
        <v>40 - 49</v>
      </c>
      <c r="N5975" t="str">
        <f>INDEX(Table7[Column1],MATCH(O5975,Table7[Column2]))</f>
        <v>Learning Stage</v>
      </c>
      <c r="O5975">
        <v>3.136458502</v>
      </c>
      <c r="P5975" t="str">
        <f>VLOOKUP(O5975,Table13[],2)</f>
        <v>1 - 5</v>
      </c>
      <c r="Q5975" t="str">
        <f>INDEX(Table8[Column1],MATCH(R5975,Table8[Column2]))</f>
        <v>Scheduled</v>
      </c>
      <c r="R5975">
        <v>31.32329081</v>
      </c>
      <c r="S5975">
        <f t="shared" si="187"/>
        <v>1.3051371170833332</v>
      </c>
      <c r="T5975" t="s">
        <v>19</v>
      </c>
    </row>
    <row r="5976" spans="1:20" x14ac:dyDescent="0.25">
      <c r="A5976">
        <v>5975</v>
      </c>
      <c r="B5976" t="s">
        <v>4672</v>
      </c>
      <c r="C5976" t="s">
        <v>4673</v>
      </c>
      <c r="D5976" t="str">
        <f t="shared" si="186"/>
        <v>Carleton Lillie</v>
      </c>
      <c r="E5976" t="s">
        <v>15</v>
      </c>
      <c r="F5976" t="s">
        <v>16</v>
      </c>
      <c r="G5976" t="s">
        <v>820</v>
      </c>
      <c r="H5976" t="s">
        <v>821</v>
      </c>
      <c r="I5976" t="s">
        <v>16</v>
      </c>
      <c r="J5976" t="s">
        <v>19</v>
      </c>
      <c r="K5976" t="str">
        <f>INDEX(Table6[Column1],MATCH(L5976,Table6[Column2]))</f>
        <v>Elders</v>
      </c>
      <c r="L5976">
        <v>50.28730358</v>
      </c>
      <c r="M5976" t="str">
        <f>VLOOKUP(L5976,Table1[],2)</f>
        <v>50 - 59</v>
      </c>
      <c r="N5976" t="str">
        <f>INDEX(Table7[Column1],MATCH(O5976,Table7[Column2]))</f>
        <v>Learning Stage</v>
      </c>
      <c r="O5976">
        <v>2.4063633699999998</v>
      </c>
      <c r="P5976" t="str">
        <f>VLOOKUP(O5976,Table13[],2)</f>
        <v>1 - 5</v>
      </c>
      <c r="Q5976" t="str">
        <f>INDEX(Table8[Column1],MATCH(R5976,Table8[Column2]))</f>
        <v>Habitual</v>
      </c>
      <c r="R5976">
        <v>103.0822029</v>
      </c>
      <c r="S5976">
        <f t="shared" si="187"/>
        <v>4.2950917874999996</v>
      </c>
      <c r="T5976" t="s">
        <v>19</v>
      </c>
    </row>
    <row r="5977" spans="1:20" x14ac:dyDescent="0.25">
      <c r="A5977">
        <v>5976</v>
      </c>
      <c r="B5977" t="s">
        <v>4674</v>
      </c>
      <c r="C5977" t="s">
        <v>3636</v>
      </c>
      <c r="D5977" t="str">
        <f t="shared" si="186"/>
        <v>Bushey Isaac</v>
      </c>
      <c r="E5977" t="s">
        <v>22</v>
      </c>
      <c r="F5977" t="s">
        <v>38</v>
      </c>
      <c r="G5977" t="s">
        <v>2305</v>
      </c>
      <c r="H5977" t="s">
        <v>1826</v>
      </c>
      <c r="I5977" t="s">
        <v>38</v>
      </c>
      <c r="J5977" t="s">
        <v>19</v>
      </c>
      <c r="K5977" t="str">
        <f>INDEX(Table6[Column1],MATCH(L5977,Table6[Column2]))</f>
        <v>Adults</v>
      </c>
      <c r="L5977">
        <v>44.272233679999999</v>
      </c>
      <c r="M5977" t="str">
        <f>VLOOKUP(L5977,Table1[],2)</f>
        <v>40 - 49</v>
      </c>
      <c r="N5977" t="str">
        <f>INDEX(Table7[Column1],MATCH(O5977,Table7[Column2]))</f>
        <v>Learning Stage</v>
      </c>
      <c r="O5977">
        <v>4.5317761809999997</v>
      </c>
      <c r="P5977" t="str">
        <f>VLOOKUP(O5977,Table13[],2)</f>
        <v>1 - 5</v>
      </c>
      <c r="Q5977" t="str">
        <f>INDEX(Table8[Column1],MATCH(R5977,Table8[Column2]))</f>
        <v>Maintained</v>
      </c>
      <c r="R5977">
        <v>74.843270140000001</v>
      </c>
      <c r="S5977">
        <f t="shared" si="187"/>
        <v>3.1184695891666667</v>
      </c>
      <c r="T5977" t="s">
        <v>19</v>
      </c>
    </row>
    <row r="5978" spans="1:20" x14ac:dyDescent="0.25">
      <c r="A5978">
        <v>5977</v>
      </c>
      <c r="B5978" t="s">
        <v>4675</v>
      </c>
      <c r="C5978" t="s">
        <v>1975</v>
      </c>
      <c r="D5978" t="str">
        <f t="shared" si="186"/>
        <v>Mazzarella Lillian</v>
      </c>
      <c r="E5978" t="s">
        <v>15</v>
      </c>
      <c r="F5978" t="s">
        <v>385</v>
      </c>
      <c r="G5978" t="s">
        <v>820</v>
      </c>
      <c r="H5978" t="s">
        <v>821</v>
      </c>
      <c r="I5978" t="s">
        <v>87</v>
      </c>
      <c r="J5978" t="s">
        <v>19</v>
      </c>
      <c r="K5978" t="str">
        <f>INDEX(Table6[Column1],MATCH(L5978,Table6[Column2]))</f>
        <v>Young Adults</v>
      </c>
      <c r="L5978">
        <v>33.471325040000004</v>
      </c>
      <c r="M5978" t="str">
        <f>VLOOKUP(L5978,Table1[],2)</f>
        <v>30 - 39</v>
      </c>
      <c r="N5978" t="str">
        <f>INDEX(Table7[Column1],MATCH(O5978,Table7[Column2]))</f>
        <v>Learning Stage</v>
      </c>
      <c r="O5978">
        <v>4.8211367699999998</v>
      </c>
      <c r="P5978" t="str">
        <f>VLOOKUP(O5978,Table13[],2)</f>
        <v>1 - 5</v>
      </c>
      <c r="Q5978" t="str">
        <f>INDEX(Table8[Column1],MATCH(R5978,Table8[Column2]))</f>
        <v>Maintained</v>
      </c>
      <c r="R5978">
        <v>42.009135409999999</v>
      </c>
      <c r="S5978">
        <f t="shared" si="187"/>
        <v>1.7503806420833334</v>
      </c>
      <c r="T5978" t="s">
        <v>19</v>
      </c>
    </row>
    <row r="5979" spans="1:20" x14ac:dyDescent="0.25">
      <c r="A5979">
        <v>5978</v>
      </c>
      <c r="B5979" t="s">
        <v>4676</v>
      </c>
      <c r="C5979" t="s">
        <v>245</v>
      </c>
      <c r="D5979" t="str">
        <f t="shared" si="186"/>
        <v>Randle Mary</v>
      </c>
      <c r="E5979" t="s">
        <v>15</v>
      </c>
      <c r="F5979" t="s">
        <v>38</v>
      </c>
      <c r="G5979" t="s">
        <v>2305</v>
      </c>
      <c r="H5979" t="s">
        <v>1826</v>
      </c>
      <c r="I5979" t="s">
        <v>38</v>
      </c>
      <c r="J5979" t="s">
        <v>19</v>
      </c>
      <c r="K5979" t="str">
        <f>INDEX(Table6[Column1],MATCH(L5979,Table6[Column2]))</f>
        <v>Adults</v>
      </c>
      <c r="L5979">
        <v>44.580668379999999</v>
      </c>
      <c r="M5979" t="str">
        <f>VLOOKUP(L5979,Table1[],2)</f>
        <v>40 - 49</v>
      </c>
      <c r="N5979" t="str">
        <f>INDEX(Table7[Column1],MATCH(O5979,Table7[Column2]))</f>
        <v>Fitting in Stage</v>
      </c>
      <c r="O5979">
        <v>6.0356107400000001</v>
      </c>
      <c r="P5979" t="str">
        <f>VLOOKUP(O5979,Table13[],2)</f>
        <v>6 - 10</v>
      </c>
      <c r="Q5979" t="str">
        <f>INDEX(Table8[Column1],MATCH(R5979,Table8[Column2]))</f>
        <v>Habitual</v>
      </c>
      <c r="R5979">
        <v>87.888433449999994</v>
      </c>
      <c r="S5979">
        <f t="shared" si="187"/>
        <v>3.6620180604166666</v>
      </c>
      <c r="T5979" t="s">
        <v>19</v>
      </c>
    </row>
    <row r="5980" spans="1:20" x14ac:dyDescent="0.25">
      <c r="A5980">
        <v>5979</v>
      </c>
      <c r="B5980" t="s">
        <v>4677</v>
      </c>
      <c r="C5980" t="s">
        <v>1089</v>
      </c>
      <c r="D5980" t="str">
        <f t="shared" si="186"/>
        <v>Chee Rebecca</v>
      </c>
      <c r="E5980" t="s">
        <v>15</v>
      </c>
      <c r="F5980" t="s">
        <v>38</v>
      </c>
      <c r="G5980" t="s">
        <v>2305</v>
      </c>
      <c r="H5980" t="s">
        <v>1826</v>
      </c>
      <c r="I5980" t="s">
        <v>38</v>
      </c>
      <c r="J5980" t="s">
        <v>19</v>
      </c>
      <c r="K5980" t="str">
        <f>INDEX(Table6[Column1],MATCH(L5980,Table6[Column2]))</f>
        <v>Young Adults</v>
      </c>
      <c r="L5980">
        <v>39.839977230000002</v>
      </c>
      <c r="M5980" t="str">
        <f>VLOOKUP(L5980,Table1[],2)</f>
        <v>30 - 39</v>
      </c>
      <c r="N5980" t="str">
        <f>INDEX(Table7[Column1],MATCH(O5980,Table7[Column2]))</f>
        <v>Learning Stage</v>
      </c>
      <c r="O5980">
        <v>5.3406824449999997</v>
      </c>
      <c r="P5980" t="str">
        <f>VLOOKUP(O5980,Table13[],2)</f>
        <v>1 - 5</v>
      </c>
      <c r="Q5980" t="str">
        <f>INDEX(Table8[Column1],MATCH(R5980,Table8[Column2]))</f>
        <v>Habitual</v>
      </c>
      <c r="R5980">
        <v>102.0674389</v>
      </c>
      <c r="S5980">
        <f t="shared" si="187"/>
        <v>4.2528099541666666</v>
      </c>
      <c r="T5980" t="s">
        <v>19</v>
      </c>
    </row>
    <row r="5981" spans="1:20" x14ac:dyDescent="0.25">
      <c r="A5981">
        <v>5980</v>
      </c>
      <c r="B5981" t="s">
        <v>1427</v>
      </c>
      <c r="C5981" t="s">
        <v>4678</v>
      </c>
      <c r="D5981" t="str">
        <f t="shared" si="186"/>
        <v>Clarke Elise</v>
      </c>
      <c r="E5981" t="s">
        <v>15</v>
      </c>
      <c r="F5981" t="s">
        <v>452</v>
      </c>
      <c r="G5981" t="s">
        <v>820</v>
      </c>
      <c r="H5981" t="s">
        <v>821</v>
      </c>
      <c r="I5981" t="s">
        <v>407</v>
      </c>
      <c r="J5981" t="s">
        <v>19</v>
      </c>
      <c r="K5981" t="str">
        <f>INDEX(Table6[Column1],MATCH(L5981,Table6[Column2]))</f>
        <v>Young Adults</v>
      </c>
      <c r="L5981">
        <v>32.154930229999998</v>
      </c>
      <c r="M5981" t="str">
        <f>VLOOKUP(L5981,Table1[],2)</f>
        <v>30 - 39</v>
      </c>
      <c r="N5981" t="str">
        <f>INDEX(Table7[Column1],MATCH(O5981,Table7[Column2]))</f>
        <v>Learning Stage</v>
      </c>
      <c r="O5981">
        <v>3.0192308799999998</v>
      </c>
      <c r="P5981" t="str">
        <f>VLOOKUP(O5981,Table13[],2)</f>
        <v>1 - 5</v>
      </c>
      <c r="Q5981" t="str">
        <f>INDEX(Table8[Column1],MATCH(R5981,Table8[Column2]))</f>
        <v>Maintained</v>
      </c>
      <c r="R5981">
        <v>49.883544489999998</v>
      </c>
      <c r="S5981">
        <f t="shared" si="187"/>
        <v>2.0784810204166666</v>
      </c>
      <c r="T5981" t="s">
        <v>19</v>
      </c>
    </row>
    <row r="5982" spans="1:20" x14ac:dyDescent="0.25">
      <c r="A5982">
        <v>5981</v>
      </c>
      <c r="B5982" t="s">
        <v>230</v>
      </c>
      <c r="C5982" t="s">
        <v>456</v>
      </c>
      <c r="D5982" t="str">
        <f t="shared" si="186"/>
        <v>Jackson Glen</v>
      </c>
      <c r="E5982" t="s">
        <v>22</v>
      </c>
      <c r="F5982" t="s">
        <v>38</v>
      </c>
      <c r="G5982" t="s">
        <v>2305</v>
      </c>
      <c r="H5982" t="s">
        <v>1826</v>
      </c>
      <c r="I5982" t="s">
        <v>38</v>
      </c>
      <c r="J5982" t="s">
        <v>19</v>
      </c>
      <c r="K5982" t="str">
        <f>INDEX(Table6[Column1],MATCH(L5982,Table6[Column2]))</f>
        <v>Teenagers</v>
      </c>
      <c r="L5982">
        <v>14.70747982</v>
      </c>
      <c r="M5982" t="e">
        <f>VLOOKUP(L5982,Table1[],2)</f>
        <v>#N/A</v>
      </c>
      <c r="N5982" t="str">
        <f>INDEX(Table7[Column1],MATCH(O5982,Table7[Column2]))</f>
        <v>Fitting in Stage</v>
      </c>
      <c r="O5982">
        <v>6.3342413029999998</v>
      </c>
      <c r="P5982" t="str">
        <f>VLOOKUP(O5982,Table13[],2)</f>
        <v>6 - 10</v>
      </c>
      <c r="Q5982" t="str">
        <f>INDEX(Table8[Column1],MATCH(R5982,Table8[Column2]))</f>
        <v>Scheduled</v>
      </c>
      <c r="R5982">
        <v>0</v>
      </c>
      <c r="S5982">
        <f t="shared" si="187"/>
        <v>0</v>
      </c>
      <c r="T5982" t="s">
        <v>19</v>
      </c>
    </row>
    <row r="5983" spans="1:20" x14ac:dyDescent="0.25">
      <c r="A5983">
        <v>5982</v>
      </c>
      <c r="B5983" t="s">
        <v>436</v>
      </c>
      <c r="C5983" t="s">
        <v>93</v>
      </c>
      <c r="D5983" t="str">
        <f t="shared" si="186"/>
        <v>Bennett William</v>
      </c>
      <c r="E5983" t="s">
        <v>22</v>
      </c>
      <c r="F5983" t="s">
        <v>452</v>
      </c>
      <c r="G5983" t="s">
        <v>820</v>
      </c>
      <c r="H5983" t="s">
        <v>821</v>
      </c>
      <c r="I5983" t="s">
        <v>407</v>
      </c>
      <c r="J5983" t="s">
        <v>19</v>
      </c>
      <c r="K5983" t="str">
        <f>INDEX(Table6[Column1],MATCH(L5983,Table6[Column2]))</f>
        <v>Young Adults</v>
      </c>
      <c r="L5983">
        <v>31.124822439999999</v>
      </c>
      <c r="M5983" t="str">
        <f>VLOOKUP(L5983,Table1[],2)</f>
        <v>30 - 39</v>
      </c>
      <c r="N5983" t="str">
        <f>INDEX(Table7[Column1],MATCH(O5983,Table7[Column2]))</f>
        <v>Fitting in Stage</v>
      </c>
      <c r="O5983">
        <v>6.1101904840000003</v>
      </c>
      <c r="P5983" t="str">
        <f>VLOOKUP(O5983,Table13[],2)</f>
        <v>6 - 10</v>
      </c>
      <c r="Q5983" t="str">
        <f>INDEX(Table8[Column1],MATCH(R5983,Table8[Column2]))</f>
        <v>Scheduled</v>
      </c>
      <c r="R5983">
        <v>10.76970124</v>
      </c>
      <c r="S5983">
        <f t="shared" si="187"/>
        <v>0.44873755166666662</v>
      </c>
      <c r="T5983" t="s">
        <v>19</v>
      </c>
    </row>
    <row r="5984" spans="1:20" x14ac:dyDescent="0.25">
      <c r="A5984">
        <v>5983</v>
      </c>
      <c r="B5984" t="s">
        <v>3006</v>
      </c>
      <c r="C5984" t="s">
        <v>50</v>
      </c>
      <c r="D5984" t="str">
        <f t="shared" si="186"/>
        <v>Hamilton Robert</v>
      </c>
      <c r="E5984" t="s">
        <v>22</v>
      </c>
      <c r="F5984" t="s">
        <v>886</v>
      </c>
      <c r="G5984" t="s">
        <v>820</v>
      </c>
      <c r="H5984" t="s">
        <v>821</v>
      </c>
      <c r="I5984" t="s">
        <v>277</v>
      </c>
      <c r="J5984" t="s">
        <v>19</v>
      </c>
      <c r="K5984" t="str">
        <f>INDEX(Table6[Column1],MATCH(L5984,Table6[Column2]))</f>
        <v>Elders</v>
      </c>
      <c r="L5984">
        <v>53.594409669999997</v>
      </c>
      <c r="M5984" t="str">
        <f>VLOOKUP(L5984,Table1[],2)</f>
        <v>50 - 59</v>
      </c>
      <c r="N5984" t="str">
        <f>INDEX(Table7[Column1],MATCH(O5984,Table7[Column2]))</f>
        <v>Learning Stage</v>
      </c>
      <c r="O5984">
        <v>3.4197730110000002</v>
      </c>
      <c r="P5984" t="str">
        <f>VLOOKUP(O5984,Table13[],2)</f>
        <v>1 - 5</v>
      </c>
      <c r="Q5984" t="str">
        <f>INDEX(Table8[Column1],MATCH(R5984,Table8[Column2]))</f>
        <v>Habitual</v>
      </c>
      <c r="R5984">
        <v>82.576683889999998</v>
      </c>
      <c r="S5984">
        <f t="shared" si="187"/>
        <v>3.4406951620833333</v>
      </c>
      <c r="T5984" t="s">
        <v>19</v>
      </c>
    </row>
    <row r="5985" spans="1:20" x14ac:dyDescent="0.25">
      <c r="A5985">
        <v>5984</v>
      </c>
      <c r="B5985" t="s">
        <v>4679</v>
      </c>
      <c r="C5985" t="s">
        <v>717</v>
      </c>
      <c r="D5985" t="str">
        <f t="shared" si="186"/>
        <v>Jaramillo Stacy</v>
      </c>
      <c r="E5985" t="s">
        <v>15</v>
      </c>
      <c r="F5985" t="s">
        <v>2677</v>
      </c>
      <c r="G5985" t="s">
        <v>17</v>
      </c>
      <c r="H5985" t="s">
        <v>18</v>
      </c>
      <c r="I5985" t="s">
        <v>107</v>
      </c>
      <c r="J5985" t="s">
        <v>19</v>
      </c>
      <c r="K5985" t="str">
        <f>INDEX(Table6[Column1],MATCH(L5985,Table6[Column2]))</f>
        <v>Adults</v>
      </c>
      <c r="L5985">
        <v>40.17137924</v>
      </c>
      <c r="M5985" t="str">
        <f>VLOOKUP(L5985,Table1[],2)</f>
        <v>40 - 49</v>
      </c>
      <c r="N5985" t="str">
        <f>INDEX(Table7[Column1],MATCH(O5985,Table7[Column2]))</f>
        <v>Learning Stage</v>
      </c>
      <c r="O5985">
        <v>5.9536859419999999</v>
      </c>
      <c r="P5985" t="str">
        <f>VLOOKUP(O5985,Table13[],2)</f>
        <v>1 - 5</v>
      </c>
      <c r="Q5985" t="str">
        <f>INDEX(Table8[Column1],MATCH(R5985,Table8[Column2]))</f>
        <v>Maintained</v>
      </c>
      <c r="R5985">
        <v>77.37630858</v>
      </c>
      <c r="S5985">
        <f t="shared" si="187"/>
        <v>3.2240128574999996</v>
      </c>
      <c r="T5985" t="s">
        <v>19</v>
      </c>
    </row>
    <row r="5986" spans="1:20" x14ac:dyDescent="0.25">
      <c r="A5986">
        <v>5985</v>
      </c>
      <c r="B5986" t="s">
        <v>367</v>
      </c>
      <c r="C5986" t="s">
        <v>79</v>
      </c>
      <c r="D5986" t="str">
        <f t="shared" si="186"/>
        <v>Campbell Jennifer</v>
      </c>
      <c r="E5986" t="s">
        <v>15</v>
      </c>
      <c r="F5986" t="s">
        <v>1984</v>
      </c>
      <c r="G5986" t="s">
        <v>820</v>
      </c>
      <c r="H5986" t="s">
        <v>821</v>
      </c>
      <c r="I5986" t="s">
        <v>169</v>
      </c>
      <c r="J5986" t="s">
        <v>19</v>
      </c>
      <c r="K5986" t="str">
        <f>INDEX(Table6[Column1],MATCH(L5986,Table6[Column2]))</f>
        <v>Young Adults</v>
      </c>
      <c r="L5986">
        <v>35.628946069999998</v>
      </c>
      <c r="M5986" t="str">
        <f>VLOOKUP(L5986,Table1[],2)</f>
        <v>30 - 39</v>
      </c>
      <c r="N5986" t="str">
        <f>INDEX(Table7[Column1],MATCH(O5986,Table7[Column2]))</f>
        <v>Learning Stage</v>
      </c>
      <c r="O5986">
        <v>3.8440003549999999</v>
      </c>
      <c r="P5986" t="str">
        <f>VLOOKUP(O5986,Table13[],2)</f>
        <v>1 - 5</v>
      </c>
      <c r="Q5986" t="str">
        <f>INDEX(Table8[Column1],MATCH(R5986,Table8[Column2]))</f>
        <v>Scheduled</v>
      </c>
      <c r="R5986">
        <v>1.1222332049999999</v>
      </c>
      <c r="S5986">
        <f t="shared" si="187"/>
        <v>4.6759716874999996E-2</v>
      </c>
      <c r="T5986" t="s">
        <v>19</v>
      </c>
    </row>
    <row r="5987" spans="1:20" x14ac:dyDescent="0.25">
      <c r="A5987">
        <v>5986</v>
      </c>
      <c r="B5987" t="s">
        <v>1036</v>
      </c>
      <c r="C5987" t="s">
        <v>275</v>
      </c>
      <c r="D5987" t="str">
        <f t="shared" si="186"/>
        <v>Murphy Nancy</v>
      </c>
      <c r="E5987" t="s">
        <v>15</v>
      </c>
      <c r="F5987" t="s">
        <v>622</v>
      </c>
      <c r="G5987" t="s">
        <v>820</v>
      </c>
      <c r="H5987" t="s">
        <v>821</v>
      </c>
      <c r="I5987" t="s">
        <v>90</v>
      </c>
      <c r="J5987" t="s">
        <v>19</v>
      </c>
      <c r="K5987" t="str">
        <f>INDEX(Table6[Column1],MATCH(L5987,Table6[Column2]))</f>
        <v>Youth</v>
      </c>
      <c r="L5987">
        <v>29.529627189999999</v>
      </c>
      <c r="M5987" t="str">
        <f>VLOOKUP(L5987,Table1[],2)</f>
        <v>20 - 29</v>
      </c>
      <c r="N5987" t="str">
        <f>INDEX(Table7[Column1],MATCH(O5987,Table7[Column2]))</f>
        <v>Learning Stage</v>
      </c>
      <c r="O5987">
        <v>5.1413145660000001</v>
      </c>
      <c r="P5987" t="str">
        <f>VLOOKUP(O5987,Table13[],2)</f>
        <v>1 - 5</v>
      </c>
      <c r="Q5987" t="str">
        <f>INDEX(Table8[Column1],MATCH(R5987,Table8[Column2]))</f>
        <v>Scheduled</v>
      </c>
      <c r="R5987">
        <v>0</v>
      </c>
      <c r="S5987">
        <f t="shared" si="187"/>
        <v>0</v>
      </c>
      <c r="T5987" t="s">
        <v>19</v>
      </c>
    </row>
    <row r="5988" spans="1:20" x14ac:dyDescent="0.25">
      <c r="A5988">
        <v>5987</v>
      </c>
      <c r="B5988" t="s">
        <v>4680</v>
      </c>
      <c r="C5988" t="s">
        <v>1651</v>
      </c>
      <c r="D5988" t="str">
        <f t="shared" si="186"/>
        <v>Mayo Catherine</v>
      </c>
      <c r="E5988" t="s">
        <v>15</v>
      </c>
      <c r="F5988" t="s">
        <v>30</v>
      </c>
      <c r="G5988" t="s">
        <v>17</v>
      </c>
      <c r="H5988" t="s">
        <v>18</v>
      </c>
      <c r="I5988" t="s">
        <v>30</v>
      </c>
      <c r="J5988" t="s">
        <v>19</v>
      </c>
      <c r="K5988" t="str">
        <f>INDEX(Table6[Column1],MATCH(L5988,Table6[Column2]))</f>
        <v>Adults</v>
      </c>
      <c r="L5988">
        <v>42.33137722</v>
      </c>
      <c r="M5988" t="str">
        <f>VLOOKUP(L5988,Table1[],2)</f>
        <v>40 - 49</v>
      </c>
      <c r="N5988" t="str">
        <f>INDEX(Table7[Column1],MATCH(O5988,Table7[Column2]))</f>
        <v>Learning Stage</v>
      </c>
      <c r="O5988">
        <v>3.9040320909999999</v>
      </c>
      <c r="P5988" t="str">
        <f>VLOOKUP(O5988,Table13[],2)</f>
        <v>1 - 5</v>
      </c>
      <c r="Q5988" t="str">
        <f>INDEX(Table8[Column1],MATCH(R5988,Table8[Column2]))</f>
        <v>Maintained</v>
      </c>
      <c r="R5988">
        <v>72.82388632</v>
      </c>
      <c r="S5988">
        <f t="shared" si="187"/>
        <v>3.0343285966666667</v>
      </c>
      <c r="T5988" t="s">
        <v>19</v>
      </c>
    </row>
    <row r="5989" spans="1:20" x14ac:dyDescent="0.25">
      <c r="A5989">
        <v>5988</v>
      </c>
      <c r="B5989" t="s">
        <v>195</v>
      </c>
      <c r="C5989" t="s">
        <v>168</v>
      </c>
      <c r="D5989" t="str">
        <f t="shared" si="186"/>
        <v>Howell Michelle</v>
      </c>
      <c r="E5989" t="s">
        <v>15</v>
      </c>
      <c r="F5989" t="s">
        <v>38</v>
      </c>
      <c r="G5989" t="s">
        <v>2305</v>
      </c>
      <c r="H5989" t="s">
        <v>1826</v>
      </c>
      <c r="I5989" t="s">
        <v>38</v>
      </c>
      <c r="J5989" t="s">
        <v>19</v>
      </c>
      <c r="K5989" t="str">
        <f>INDEX(Table6[Column1],MATCH(L5989,Table6[Column2]))</f>
        <v>Adults</v>
      </c>
      <c r="L5989">
        <v>44.565105889999998</v>
      </c>
      <c r="M5989" t="str">
        <f>VLOOKUP(L5989,Table1[],2)</f>
        <v>40 - 49</v>
      </c>
      <c r="N5989" t="str">
        <f>INDEX(Table7[Column1],MATCH(O5989,Table7[Column2]))</f>
        <v>Learning Stage</v>
      </c>
      <c r="O5989">
        <v>4.9789012399999999</v>
      </c>
      <c r="P5989" t="str">
        <f>VLOOKUP(O5989,Table13[],2)</f>
        <v>1 - 5</v>
      </c>
      <c r="Q5989" t="str">
        <f>INDEX(Table8[Column1],MATCH(R5989,Table8[Column2]))</f>
        <v>Maintained</v>
      </c>
      <c r="R5989">
        <v>79.873809390000005</v>
      </c>
      <c r="S5989">
        <f t="shared" si="187"/>
        <v>3.3280753912500001</v>
      </c>
      <c r="T5989" t="s">
        <v>19</v>
      </c>
    </row>
    <row r="5990" spans="1:20" x14ac:dyDescent="0.25">
      <c r="A5990">
        <v>5989</v>
      </c>
      <c r="B5990" t="s">
        <v>4681</v>
      </c>
      <c r="C5990" t="s">
        <v>1861</v>
      </c>
      <c r="D5990" t="str">
        <f t="shared" si="186"/>
        <v>McKenzie Leo</v>
      </c>
      <c r="E5990" t="s">
        <v>22</v>
      </c>
      <c r="F5990" t="s">
        <v>95</v>
      </c>
      <c r="G5990" t="s">
        <v>820</v>
      </c>
      <c r="H5990" t="s">
        <v>821</v>
      </c>
      <c r="I5990" t="s">
        <v>87</v>
      </c>
      <c r="J5990" t="s">
        <v>19</v>
      </c>
      <c r="K5990" t="str">
        <f>INDEX(Table6[Column1],MATCH(L5990,Table6[Column2]))</f>
        <v>Adults</v>
      </c>
      <c r="L5990">
        <v>41.357939160000001</v>
      </c>
      <c r="M5990" t="str">
        <f>VLOOKUP(L5990,Table1[],2)</f>
        <v>40 - 49</v>
      </c>
      <c r="N5990" t="str">
        <f>INDEX(Table7[Column1],MATCH(O5990,Table7[Column2]))</f>
        <v>Learning Stage</v>
      </c>
      <c r="O5990">
        <v>3.885980827</v>
      </c>
      <c r="P5990" t="str">
        <f>VLOOKUP(O5990,Table13[],2)</f>
        <v>1 - 5</v>
      </c>
      <c r="Q5990" t="str">
        <f>INDEX(Table8[Column1],MATCH(R5990,Table8[Column2]))</f>
        <v>Habitual</v>
      </c>
      <c r="R5990">
        <v>89.391124439999999</v>
      </c>
      <c r="S5990">
        <f t="shared" si="187"/>
        <v>3.7246301850000001</v>
      </c>
      <c r="T5990" t="s">
        <v>19</v>
      </c>
    </row>
    <row r="5991" spans="1:20" x14ac:dyDescent="0.25">
      <c r="A5991">
        <v>5990</v>
      </c>
      <c r="B5991" t="s">
        <v>4682</v>
      </c>
      <c r="C5991" t="s">
        <v>705</v>
      </c>
      <c r="D5991" t="str">
        <f t="shared" si="186"/>
        <v>Buggs Lauren</v>
      </c>
      <c r="E5991" t="s">
        <v>15</v>
      </c>
      <c r="F5991" t="s">
        <v>121</v>
      </c>
      <c r="G5991" t="s">
        <v>2305</v>
      </c>
      <c r="H5991" t="s">
        <v>1826</v>
      </c>
      <c r="I5991" t="s">
        <v>121</v>
      </c>
      <c r="J5991" t="s">
        <v>19</v>
      </c>
      <c r="K5991" t="str">
        <f>INDEX(Table6[Column1],MATCH(L5991,Table6[Column2]))</f>
        <v>Young Adults</v>
      </c>
      <c r="L5991">
        <v>31.192055010000001</v>
      </c>
      <c r="M5991" t="str">
        <f>VLOOKUP(L5991,Table1[],2)</f>
        <v>30 - 39</v>
      </c>
      <c r="N5991" t="str">
        <f>INDEX(Table7[Column1],MATCH(O5991,Table7[Column2]))</f>
        <v>Learning Stage</v>
      </c>
      <c r="O5991">
        <v>5.0252329729999996</v>
      </c>
      <c r="P5991" t="str">
        <f>VLOOKUP(O5991,Table13[],2)</f>
        <v>1 - 5</v>
      </c>
      <c r="Q5991" t="str">
        <f>INDEX(Table8[Column1],MATCH(R5991,Table8[Column2]))</f>
        <v>Scheduled</v>
      </c>
      <c r="R5991">
        <v>2.6098717979999999</v>
      </c>
      <c r="S5991">
        <f t="shared" si="187"/>
        <v>0.10874465824999999</v>
      </c>
      <c r="T5991" t="s">
        <v>19</v>
      </c>
    </row>
    <row r="5992" spans="1:20" x14ac:dyDescent="0.25">
      <c r="A5992">
        <v>5991</v>
      </c>
      <c r="B5992" t="s">
        <v>4683</v>
      </c>
      <c r="C5992" t="s">
        <v>3958</v>
      </c>
      <c r="D5992" t="str">
        <f t="shared" si="186"/>
        <v>Fisk Guy</v>
      </c>
      <c r="E5992" t="s">
        <v>22</v>
      </c>
      <c r="F5992" t="s">
        <v>27</v>
      </c>
      <c r="G5992" t="s">
        <v>17</v>
      </c>
      <c r="H5992" t="s">
        <v>18</v>
      </c>
      <c r="I5992" t="s">
        <v>27</v>
      </c>
      <c r="J5992" t="s">
        <v>19</v>
      </c>
      <c r="K5992" t="str">
        <f>INDEX(Table6[Column1],MATCH(L5992,Table6[Column2]))</f>
        <v>Young Adults</v>
      </c>
      <c r="L5992">
        <v>37.059265410000002</v>
      </c>
      <c r="M5992" t="str">
        <f>VLOOKUP(L5992,Table1[],2)</f>
        <v>30 - 39</v>
      </c>
      <c r="N5992" t="str">
        <f>INDEX(Table7[Column1],MATCH(O5992,Table7[Column2]))</f>
        <v>Learning Stage</v>
      </c>
      <c r="O5992">
        <v>5.1216252520000003</v>
      </c>
      <c r="P5992" t="str">
        <f>VLOOKUP(O5992,Table13[],2)</f>
        <v>1 - 5</v>
      </c>
      <c r="Q5992" t="str">
        <f>INDEX(Table8[Column1],MATCH(R5992,Table8[Column2]))</f>
        <v>Scheduled</v>
      </c>
      <c r="R5992">
        <v>23.25546739</v>
      </c>
      <c r="S5992">
        <f t="shared" si="187"/>
        <v>0.96897780791666666</v>
      </c>
      <c r="T5992" t="s">
        <v>19</v>
      </c>
    </row>
    <row r="5993" spans="1:20" x14ac:dyDescent="0.25">
      <c r="A5993">
        <v>5992</v>
      </c>
      <c r="B5993" t="s">
        <v>767</v>
      </c>
      <c r="C5993" t="s">
        <v>390</v>
      </c>
      <c r="D5993" t="str">
        <f t="shared" si="186"/>
        <v>McDonald Stephanie</v>
      </c>
      <c r="E5993" t="s">
        <v>15</v>
      </c>
      <c r="F5993" t="s">
        <v>24</v>
      </c>
      <c r="G5993" t="s">
        <v>820</v>
      </c>
      <c r="H5993" t="s">
        <v>821</v>
      </c>
      <c r="I5993" t="s">
        <v>24</v>
      </c>
      <c r="J5993" t="s">
        <v>19</v>
      </c>
      <c r="K5993" t="str">
        <f>INDEX(Table6[Column1],MATCH(L5993,Table6[Column2]))</f>
        <v>Elders</v>
      </c>
      <c r="L5993">
        <v>55.609788080000001</v>
      </c>
      <c r="M5993" t="str">
        <f>VLOOKUP(L5993,Table1[],2)</f>
        <v>50 - 59</v>
      </c>
      <c r="N5993" t="str">
        <f>INDEX(Table7[Column1],MATCH(O5993,Table7[Column2]))</f>
        <v>Learning Stage</v>
      </c>
      <c r="O5993">
        <v>3.125751454</v>
      </c>
      <c r="P5993" t="str">
        <f>VLOOKUP(O5993,Table13[],2)</f>
        <v>1 - 5</v>
      </c>
      <c r="Q5993" t="str">
        <f>INDEX(Table8[Column1],MATCH(R5993,Table8[Column2]))</f>
        <v>Excused</v>
      </c>
      <c r="R5993">
        <v>145.78003319999999</v>
      </c>
      <c r="S5993">
        <f t="shared" si="187"/>
        <v>6.074168049999999</v>
      </c>
      <c r="T5993" t="s">
        <v>19</v>
      </c>
    </row>
    <row r="5994" spans="1:20" x14ac:dyDescent="0.25">
      <c r="A5994">
        <v>5993</v>
      </c>
      <c r="B5994" t="s">
        <v>4684</v>
      </c>
      <c r="C5994" t="s">
        <v>4685</v>
      </c>
      <c r="D5994" t="str">
        <f t="shared" si="186"/>
        <v>McDermott Reba</v>
      </c>
      <c r="E5994" t="s">
        <v>15</v>
      </c>
      <c r="F5994" t="s">
        <v>38</v>
      </c>
      <c r="G5994" t="s">
        <v>2305</v>
      </c>
      <c r="H5994" t="s">
        <v>1826</v>
      </c>
      <c r="I5994" t="s">
        <v>38</v>
      </c>
      <c r="J5994" t="s">
        <v>19</v>
      </c>
      <c r="K5994" t="str">
        <f>INDEX(Table6[Column1],MATCH(L5994,Table6[Column2]))</f>
        <v>Adults</v>
      </c>
      <c r="L5994">
        <v>43.514382740000002</v>
      </c>
      <c r="M5994" t="str">
        <f>VLOOKUP(L5994,Table1[],2)</f>
        <v>40 - 49</v>
      </c>
      <c r="N5994" t="str">
        <f>INDEX(Table7[Column1],MATCH(O5994,Table7[Column2]))</f>
        <v>Fitting in Stage</v>
      </c>
      <c r="O5994">
        <v>7.2533269279999999</v>
      </c>
      <c r="P5994" t="str">
        <f>VLOOKUP(O5994,Table13[],2)</f>
        <v>6 - 10</v>
      </c>
      <c r="Q5994" t="str">
        <f>INDEX(Table8[Column1],MATCH(R5994,Table8[Column2]))</f>
        <v>Habitual</v>
      </c>
      <c r="R5994">
        <v>103.39123069999999</v>
      </c>
      <c r="S5994">
        <f t="shared" si="187"/>
        <v>4.3079679458333331</v>
      </c>
      <c r="T5994" t="s">
        <v>19</v>
      </c>
    </row>
    <row r="5995" spans="1:20" x14ac:dyDescent="0.25">
      <c r="A5995">
        <v>5994</v>
      </c>
      <c r="B5995" t="s">
        <v>4686</v>
      </c>
      <c r="C5995" t="s">
        <v>44</v>
      </c>
      <c r="D5995" t="str">
        <f t="shared" si="186"/>
        <v>Hauk Gregory</v>
      </c>
      <c r="E5995" t="s">
        <v>22</v>
      </c>
      <c r="F5995" t="s">
        <v>652</v>
      </c>
      <c r="G5995" t="s">
        <v>17</v>
      </c>
      <c r="H5995" t="s">
        <v>18</v>
      </c>
      <c r="I5995" t="s">
        <v>107</v>
      </c>
      <c r="J5995" t="s">
        <v>19</v>
      </c>
      <c r="K5995" t="str">
        <f>INDEX(Table6[Column1],MATCH(L5995,Table6[Column2]))</f>
        <v>Young Adults</v>
      </c>
      <c r="L5995">
        <v>31.815914169999999</v>
      </c>
      <c r="M5995" t="str">
        <f>VLOOKUP(L5995,Table1[],2)</f>
        <v>30 - 39</v>
      </c>
      <c r="N5995" t="str">
        <f>INDEX(Table7[Column1],MATCH(O5995,Table7[Column2]))</f>
        <v>Learning Stage</v>
      </c>
      <c r="O5995">
        <v>3.8536369750000001</v>
      </c>
      <c r="P5995" t="str">
        <f>VLOOKUP(O5995,Table13[],2)</f>
        <v>1 - 5</v>
      </c>
      <c r="Q5995" t="str">
        <f>INDEX(Table8[Column1],MATCH(R5995,Table8[Column2]))</f>
        <v>Scheduled</v>
      </c>
      <c r="R5995">
        <v>14.701665909999999</v>
      </c>
      <c r="S5995">
        <f t="shared" si="187"/>
        <v>0.61256941291666656</v>
      </c>
      <c r="T5995" t="s">
        <v>19</v>
      </c>
    </row>
    <row r="5996" spans="1:20" x14ac:dyDescent="0.25">
      <c r="A5996">
        <v>5995</v>
      </c>
      <c r="B5996" t="s">
        <v>966</v>
      </c>
      <c r="C5996" t="s">
        <v>2539</v>
      </c>
      <c r="D5996" t="str">
        <f t="shared" si="186"/>
        <v>Miller Julia</v>
      </c>
      <c r="E5996" t="s">
        <v>15</v>
      </c>
      <c r="F5996" t="s">
        <v>153</v>
      </c>
      <c r="G5996" t="s">
        <v>2724</v>
      </c>
      <c r="H5996" t="s">
        <v>1863</v>
      </c>
      <c r="I5996" t="s">
        <v>138</v>
      </c>
      <c r="J5996" t="s">
        <v>19</v>
      </c>
      <c r="K5996" t="str">
        <f>INDEX(Table6[Column1],MATCH(L5996,Table6[Column2]))</f>
        <v>Elders</v>
      </c>
      <c r="L5996">
        <v>52.906802550000002</v>
      </c>
      <c r="M5996" t="str">
        <f>VLOOKUP(L5996,Table1[],2)</f>
        <v>50 - 59</v>
      </c>
      <c r="N5996" t="str">
        <f>INDEX(Table7[Column1],MATCH(O5996,Table7[Column2]))</f>
        <v>Learning Stage</v>
      </c>
      <c r="O5996">
        <v>1.869166009</v>
      </c>
      <c r="P5996" t="str">
        <f>VLOOKUP(O5996,Table13[],2)</f>
        <v>1 - 5</v>
      </c>
      <c r="Q5996" t="str">
        <f>INDEX(Table8[Column1],MATCH(R5996,Table8[Column2]))</f>
        <v>Excused</v>
      </c>
      <c r="R5996">
        <v>129.0915004</v>
      </c>
      <c r="S5996">
        <f t="shared" si="187"/>
        <v>5.3788125166666667</v>
      </c>
      <c r="T5996" t="s">
        <v>19</v>
      </c>
    </row>
    <row r="5997" spans="1:20" x14ac:dyDescent="0.25">
      <c r="A5997">
        <v>5996</v>
      </c>
      <c r="B5997" t="s">
        <v>1983</v>
      </c>
      <c r="C5997" t="s">
        <v>928</v>
      </c>
      <c r="D5997" t="str">
        <f t="shared" si="186"/>
        <v>Naquin Julio</v>
      </c>
      <c r="E5997" t="s">
        <v>22</v>
      </c>
      <c r="F5997" t="s">
        <v>1209</v>
      </c>
      <c r="G5997" t="s">
        <v>17</v>
      </c>
      <c r="H5997" t="s">
        <v>18</v>
      </c>
      <c r="I5997" t="s">
        <v>262</v>
      </c>
      <c r="J5997" t="s">
        <v>19</v>
      </c>
      <c r="K5997" t="str">
        <f>INDEX(Table6[Column1],MATCH(L5997,Table6[Column2]))</f>
        <v>Adults</v>
      </c>
      <c r="L5997">
        <v>40.973968229999997</v>
      </c>
      <c r="M5997" t="str">
        <f>VLOOKUP(L5997,Table1[],2)</f>
        <v>40 - 49</v>
      </c>
      <c r="N5997" t="str">
        <f>INDEX(Table7[Column1],MATCH(O5997,Table7[Column2]))</f>
        <v>Learning Stage</v>
      </c>
      <c r="O5997">
        <v>4.2609184029999998</v>
      </c>
      <c r="P5997" t="str">
        <f>VLOOKUP(O5997,Table13[],2)</f>
        <v>1 - 5</v>
      </c>
      <c r="Q5997" t="str">
        <f>INDEX(Table8[Column1],MATCH(R5997,Table8[Column2]))</f>
        <v>Scheduled</v>
      </c>
      <c r="R5997">
        <v>0</v>
      </c>
      <c r="S5997">
        <f t="shared" si="187"/>
        <v>0</v>
      </c>
      <c r="T5997" t="s">
        <v>19</v>
      </c>
    </row>
    <row r="5998" spans="1:20" x14ac:dyDescent="0.25">
      <c r="A5998">
        <v>5997</v>
      </c>
      <c r="B5998" t="s">
        <v>4687</v>
      </c>
      <c r="C5998" t="s">
        <v>464</v>
      </c>
      <c r="D5998" t="str">
        <f t="shared" si="186"/>
        <v>Coffey Steven</v>
      </c>
      <c r="E5998" t="s">
        <v>22</v>
      </c>
      <c r="F5998" t="s">
        <v>1923</v>
      </c>
      <c r="G5998" t="s">
        <v>820</v>
      </c>
      <c r="H5998" t="s">
        <v>821</v>
      </c>
      <c r="I5998" t="s">
        <v>157</v>
      </c>
      <c r="J5998" t="s">
        <v>19</v>
      </c>
      <c r="K5998" t="str">
        <f>INDEX(Table6[Column1],MATCH(L5998,Table6[Column2]))</f>
        <v>Young Adults</v>
      </c>
      <c r="L5998">
        <v>32.788596640000002</v>
      </c>
      <c r="M5998" t="str">
        <f>VLOOKUP(L5998,Table1[],2)</f>
        <v>30 - 39</v>
      </c>
      <c r="N5998" t="str">
        <f>INDEX(Table7[Column1],MATCH(O5998,Table7[Column2]))</f>
        <v>Learning Stage</v>
      </c>
      <c r="O5998">
        <v>2.342023368</v>
      </c>
      <c r="P5998" t="str">
        <f>VLOOKUP(O5998,Table13[],2)</f>
        <v>1 - 5</v>
      </c>
      <c r="Q5998" t="str">
        <f>INDEX(Table8[Column1],MATCH(R5998,Table8[Column2]))</f>
        <v>Scheduled</v>
      </c>
      <c r="R5998">
        <v>0</v>
      </c>
      <c r="S5998">
        <f t="shared" si="187"/>
        <v>0</v>
      </c>
      <c r="T5998" t="s">
        <v>19</v>
      </c>
    </row>
    <row r="5999" spans="1:20" x14ac:dyDescent="0.25">
      <c r="A5999">
        <v>5998</v>
      </c>
      <c r="B5999" t="s">
        <v>4688</v>
      </c>
      <c r="C5999" t="s">
        <v>552</v>
      </c>
      <c r="D5999" t="str">
        <f t="shared" si="186"/>
        <v>Barrera Louis</v>
      </c>
      <c r="E5999" t="s">
        <v>22</v>
      </c>
      <c r="F5999" t="s">
        <v>107</v>
      </c>
      <c r="G5999" t="s">
        <v>17</v>
      </c>
      <c r="H5999" t="s">
        <v>18</v>
      </c>
      <c r="I5999" t="s">
        <v>107</v>
      </c>
      <c r="J5999" t="s">
        <v>19</v>
      </c>
      <c r="K5999" t="str">
        <f>INDEX(Table6[Column1],MATCH(L5999,Table6[Column2]))</f>
        <v>Adults</v>
      </c>
      <c r="L5999">
        <v>44.917472179999997</v>
      </c>
      <c r="M5999" t="str">
        <f>VLOOKUP(L5999,Table1[],2)</f>
        <v>40 - 49</v>
      </c>
      <c r="N5999" t="str">
        <f>INDEX(Table7[Column1],MATCH(O5999,Table7[Column2]))</f>
        <v>Learning Stage</v>
      </c>
      <c r="O5999">
        <v>5.1241561889999998</v>
      </c>
      <c r="P5999" t="str">
        <f>VLOOKUP(O5999,Table13[],2)</f>
        <v>1 - 5</v>
      </c>
      <c r="Q5999" t="str">
        <f>INDEX(Table8[Column1],MATCH(R5999,Table8[Column2]))</f>
        <v>Maintained</v>
      </c>
      <c r="R5999">
        <v>54.536931610000003</v>
      </c>
      <c r="S5999">
        <f t="shared" si="187"/>
        <v>2.272372150416667</v>
      </c>
      <c r="T5999" t="s">
        <v>19</v>
      </c>
    </row>
    <row r="6000" spans="1:20" x14ac:dyDescent="0.25">
      <c r="A6000">
        <v>5999</v>
      </c>
      <c r="B6000" t="s">
        <v>201</v>
      </c>
      <c r="C6000" t="s">
        <v>1213</v>
      </c>
      <c r="D6000" t="str">
        <f t="shared" si="186"/>
        <v>Anthony Tom</v>
      </c>
      <c r="E6000" t="s">
        <v>22</v>
      </c>
      <c r="F6000" t="s">
        <v>1430</v>
      </c>
      <c r="G6000" t="s">
        <v>820</v>
      </c>
      <c r="H6000" t="s">
        <v>821</v>
      </c>
      <c r="I6000" t="s">
        <v>54</v>
      </c>
      <c r="J6000" t="s">
        <v>19</v>
      </c>
      <c r="K6000" t="str">
        <f>INDEX(Table6[Column1],MATCH(L6000,Table6[Column2]))</f>
        <v>Young Adults</v>
      </c>
      <c r="L6000">
        <v>39.518198630000001</v>
      </c>
      <c r="M6000" t="str">
        <f>VLOOKUP(L6000,Table1[],2)</f>
        <v>30 - 39</v>
      </c>
      <c r="N6000" t="str">
        <f>INDEX(Table7[Column1],MATCH(O6000,Table7[Column2]))</f>
        <v>Learning Stage</v>
      </c>
      <c r="O6000">
        <v>5.3774974809999998</v>
      </c>
      <c r="P6000" t="str">
        <f>VLOOKUP(O6000,Table13[],2)</f>
        <v>1 - 5</v>
      </c>
      <c r="Q6000" t="str">
        <f>INDEX(Table8[Column1],MATCH(R6000,Table8[Column2]))</f>
        <v>Maintained</v>
      </c>
      <c r="R6000">
        <v>51.71547211</v>
      </c>
      <c r="S6000">
        <f t="shared" si="187"/>
        <v>2.1548113379166667</v>
      </c>
      <c r="T6000" t="s">
        <v>19</v>
      </c>
    </row>
    <row r="6001" spans="1:20" x14ac:dyDescent="0.25">
      <c r="A6001">
        <v>6000</v>
      </c>
      <c r="B6001" t="s">
        <v>4027</v>
      </c>
      <c r="C6001" t="s">
        <v>1089</v>
      </c>
      <c r="D6001" t="str">
        <f t="shared" si="186"/>
        <v>Ostler Rebecca</v>
      </c>
      <c r="E6001" t="s">
        <v>15</v>
      </c>
      <c r="F6001" t="s">
        <v>2677</v>
      </c>
      <c r="G6001" t="s">
        <v>17</v>
      </c>
      <c r="H6001" t="s">
        <v>18</v>
      </c>
      <c r="I6001" t="s">
        <v>107</v>
      </c>
      <c r="J6001" t="s">
        <v>19</v>
      </c>
      <c r="K6001" t="str">
        <f>INDEX(Table6[Column1],MATCH(L6001,Table6[Column2]))</f>
        <v>Young Adults</v>
      </c>
      <c r="L6001">
        <v>34.216128930000004</v>
      </c>
      <c r="M6001" t="str">
        <f>VLOOKUP(L6001,Table1[],2)</f>
        <v>30 - 39</v>
      </c>
      <c r="N6001" t="str">
        <f>INDEX(Table7[Column1],MATCH(O6001,Table7[Column2]))</f>
        <v>Fitting in Stage</v>
      </c>
      <c r="O6001">
        <v>6.7221536979999996</v>
      </c>
      <c r="P6001" t="str">
        <f>VLOOKUP(O6001,Table13[],2)</f>
        <v>6 - 10</v>
      </c>
      <c r="Q6001" t="str">
        <f>INDEX(Table8[Column1],MATCH(R6001,Table8[Column2]))</f>
        <v>Scheduled</v>
      </c>
      <c r="R6001">
        <v>32.865090629999997</v>
      </c>
      <c r="S6001">
        <f t="shared" si="187"/>
        <v>1.3693787762499998</v>
      </c>
      <c r="T6001" t="s">
        <v>19</v>
      </c>
    </row>
    <row r="6002" spans="1:20" x14ac:dyDescent="0.25">
      <c r="A6002">
        <v>6001</v>
      </c>
      <c r="B6002" t="s">
        <v>2146</v>
      </c>
      <c r="C6002" t="s">
        <v>615</v>
      </c>
      <c r="D6002" t="str">
        <f t="shared" si="186"/>
        <v>Gray Lori</v>
      </c>
      <c r="E6002" t="s">
        <v>15</v>
      </c>
      <c r="F6002" t="s">
        <v>33</v>
      </c>
      <c r="G6002" t="s">
        <v>820</v>
      </c>
      <c r="H6002" t="s">
        <v>821</v>
      </c>
      <c r="I6002" t="s">
        <v>33</v>
      </c>
      <c r="J6002" t="s">
        <v>19</v>
      </c>
      <c r="K6002" t="str">
        <f>INDEX(Table6[Column1],MATCH(L6002,Table6[Column2]))</f>
        <v>Young Adults</v>
      </c>
      <c r="L6002">
        <v>31.6295766</v>
      </c>
      <c r="M6002" t="str">
        <f>VLOOKUP(L6002,Table1[],2)</f>
        <v>30 - 39</v>
      </c>
      <c r="N6002" t="str">
        <f>INDEX(Table7[Column1],MATCH(O6002,Table7[Column2]))</f>
        <v>Learning Stage</v>
      </c>
      <c r="O6002">
        <v>3.2737579339999998</v>
      </c>
      <c r="P6002" t="str">
        <f>VLOOKUP(O6002,Table13[],2)</f>
        <v>1 - 5</v>
      </c>
      <c r="Q6002" t="str">
        <f>INDEX(Table8[Column1],MATCH(R6002,Table8[Column2]))</f>
        <v>Scheduled</v>
      </c>
      <c r="R6002">
        <v>0</v>
      </c>
      <c r="S6002">
        <f t="shared" si="187"/>
        <v>0</v>
      </c>
      <c r="T6002" t="s">
        <v>19</v>
      </c>
    </row>
    <row r="6003" spans="1:20" x14ac:dyDescent="0.25">
      <c r="A6003">
        <v>6002</v>
      </c>
      <c r="B6003" t="s">
        <v>2258</v>
      </c>
      <c r="C6003" t="s">
        <v>862</v>
      </c>
      <c r="D6003" t="str">
        <f t="shared" si="186"/>
        <v>McLeod Jeannette</v>
      </c>
      <c r="E6003" t="s">
        <v>15</v>
      </c>
      <c r="F6003" t="s">
        <v>38</v>
      </c>
      <c r="G6003" t="s">
        <v>2305</v>
      </c>
      <c r="H6003" t="s">
        <v>1826</v>
      </c>
      <c r="I6003" t="s">
        <v>38</v>
      </c>
      <c r="J6003" t="s">
        <v>19</v>
      </c>
      <c r="K6003" t="str">
        <f>INDEX(Table6[Column1],MATCH(L6003,Table6[Column2]))</f>
        <v>Youth</v>
      </c>
      <c r="L6003">
        <v>23.44316645</v>
      </c>
      <c r="M6003" t="str">
        <f>VLOOKUP(L6003,Table1[],2)</f>
        <v>20 - 29</v>
      </c>
      <c r="N6003" t="str">
        <f>INDEX(Table7[Column1],MATCH(O6003,Table7[Column2]))</f>
        <v>Learning Stage</v>
      </c>
      <c r="O6003">
        <v>4.1997574230000003</v>
      </c>
      <c r="P6003" t="str">
        <f>VLOOKUP(O6003,Table13[],2)</f>
        <v>1 - 5</v>
      </c>
      <c r="Q6003" t="str">
        <f>INDEX(Table8[Column1],MATCH(R6003,Table8[Column2]))</f>
        <v>Scheduled</v>
      </c>
      <c r="R6003">
        <v>0</v>
      </c>
      <c r="S6003">
        <f t="shared" si="187"/>
        <v>0</v>
      </c>
      <c r="T6003" t="s">
        <v>19</v>
      </c>
    </row>
    <row r="6004" spans="1:20" x14ac:dyDescent="0.25">
      <c r="A6004">
        <v>6003</v>
      </c>
      <c r="B6004" t="s">
        <v>167</v>
      </c>
      <c r="C6004" t="s">
        <v>464</v>
      </c>
      <c r="D6004" t="str">
        <f t="shared" si="186"/>
        <v>Allen Steven</v>
      </c>
      <c r="E6004" t="s">
        <v>22</v>
      </c>
      <c r="F6004" t="s">
        <v>806</v>
      </c>
      <c r="G6004" t="s">
        <v>2724</v>
      </c>
      <c r="H6004" t="s">
        <v>1863</v>
      </c>
      <c r="I6004" t="s">
        <v>192</v>
      </c>
      <c r="J6004" t="s">
        <v>19</v>
      </c>
      <c r="K6004" t="str">
        <f>INDEX(Table6[Column1],MATCH(L6004,Table6[Column2]))</f>
        <v>Young Adults</v>
      </c>
      <c r="L6004">
        <v>39.145745720000001</v>
      </c>
      <c r="M6004" t="str">
        <f>VLOOKUP(L6004,Table1[],2)</f>
        <v>30 - 39</v>
      </c>
      <c r="N6004" t="str">
        <f>INDEX(Table7[Column1],MATCH(O6004,Table7[Column2]))</f>
        <v>Fitting in Stage</v>
      </c>
      <c r="O6004">
        <v>6.449701567</v>
      </c>
      <c r="P6004" t="str">
        <f>VLOOKUP(O6004,Table13[],2)</f>
        <v>6 - 10</v>
      </c>
      <c r="Q6004" t="str">
        <f>INDEX(Table8[Column1],MATCH(R6004,Table8[Column2]))</f>
        <v>Maintained</v>
      </c>
      <c r="R6004">
        <v>54.541293770000003</v>
      </c>
      <c r="S6004">
        <f t="shared" si="187"/>
        <v>2.2725539070833332</v>
      </c>
      <c r="T6004" t="s">
        <v>19</v>
      </c>
    </row>
    <row r="6005" spans="1:20" x14ac:dyDescent="0.25">
      <c r="A6005">
        <v>6004</v>
      </c>
      <c r="B6005" t="s">
        <v>4689</v>
      </c>
      <c r="C6005" t="s">
        <v>713</v>
      </c>
      <c r="D6005" t="str">
        <f t="shared" si="186"/>
        <v>Hurst Angela</v>
      </c>
      <c r="E6005" t="s">
        <v>15</v>
      </c>
      <c r="F6005" t="s">
        <v>38</v>
      </c>
      <c r="G6005" t="s">
        <v>2305</v>
      </c>
      <c r="H6005" t="s">
        <v>1826</v>
      </c>
      <c r="I6005" t="s">
        <v>38</v>
      </c>
      <c r="J6005" t="s">
        <v>19</v>
      </c>
      <c r="K6005" t="str">
        <f>INDEX(Table6[Column1],MATCH(L6005,Table6[Column2]))</f>
        <v>Elders</v>
      </c>
      <c r="L6005">
        <v>54.806502420000001</v>
      </c>
      <c r="M6005" t="str">
        <f>VLOOKUP(L6005,Table1[],2)</f>
        <v>50 - 59</v>
      </c>
      <c r="N6005" t="str">
        <f>INDEX(Table7[Column1],MATCH(O6005,Table7[Column2]))</f>
        <v>Learning Stage</v>
      </c>
      <c r="O6005">
        <v>5.2488391239999999</v>
      </c>
      <c r="P6005" t="str">
        <f>VLOOKUP(O6005,Table13[],2)</f>
        <v>1 - 5</v>
      </c>
      <c r="Q6005" t="str">
        <f>INDEX(Table8[Column1],MATCH(R6005,Table8[Column2]))</f>
        <v>Habitual</v>
      </c>
      <c r="R6005">
        <v>99.528538130000001</v>
      </c>
      <c r="S6005">
        <f t="shared" si="187"/>
        <v>4.1470224220833334</v>
      </c>
      <c r="T6005" t="s">
        <v>19</v>
      </c>
    </row>
    <row r="6006" spans="1:20" x14ac:dyDescent="0.25">
      <c r="A6006">
        <v>6005</v>
      </c>
      <c r="B6006" t="s">
        <v>3282</v>
      </c>
      <c r="C6006" t="s">
        <v>44</v>
      </c>
      <c r="D6006" t="str">
        <f t="shared" si="186"/>
        <v>Coakley Gregory</v>
      </c>
      <c r="E6006" t="s">
        <v>22</v>
      </c>
      <c r="F6006" t="s">
        <v>38</v>
      </c>
      <c r="G6006" t="s">
        <v>2305</v>
      </c>
      <c r="H6006" t="s">
        <v>1826</v>
      </c>
      <c r="I6006" t="s">
        <v>38</v>
      </c>
      <c r="J6006" t="s">
        <v>19</v>
      </c>
      <c r="K6006" t="str">
        <f>INDEX(Table6[Column1],MATCH(L6006,Table6[Column2]))</f>
        <v>Adults</v>
      </c>
      <c r="L6006">
        <v>46.883414219999999</v>
      </c>
      <c r="M6006" t="str">
        <f>VLOOKUP(L6006,Table1[],2)</f>
        <v>40 - 49</v>
      </c>
      <c r="N6006" t="str">
        <f>INDEX(Table7[Column1],MATCH(O6006,Table7[Column2]))</f>
        <v>Learning Stage</v>
      </c>
      <c r="O6006">
        <v>4.8165037540000002</v>
      </c>
      <c r="P6006" t="str">
        <f>VLOOKUP(O6006,Table13[],2)</f>
        <v>1 - 5</v>
      </c>
      <c r="Q6006" t="str">
        <f>INDEX(Table8[Column1],MATCH(R6006,Table8[Column2]))</f>
        <v>Habitual</v>
      </c>
      <c r="R6006">
        <v>118.5055589</v>
      </c>
      <c r="S6006">
        <f t="shared" si="187"/>
        <v>4.9377316208333335</v>
      </c>
      <c r="T6006" t="s">
        <v>19</v>
      </c>
    </row>
    <row r="6007" spans="1:20" x14ac:dyDescent="0.25">
      <c r="A6007">
        <v>6006</v>
      </c>
      <c r="B6007" t="s">
        <v>4690</v>
      </c>
      <c r="C6007" t="s">
        <v>763</v>
      </c>
      <c r="D6007" t="str">
        <f t="shared" si="186"/>
        <v>Tsan Howard</v>
      </c>
      <c r="E6007" t="s">
        <v>22</v>
      </c>
      <c r="F6007" t="s">
        <v>24</v>
      </c>
      <c r="G6007" t="s">
        <v>820</v>
      </c>
      <c r="H6007" t="s">
        <v>821</v>
      </c>
      <c r="I6007" t="s">
        <v>24</v>
      </c>
      <c r="J6007" t="s">
        <v>19</v>
      </c>
      <c r="K6007" t="str">
        <f>INDEX(Table6[Column1],MATCH(L6007,Table6[Column2]))</f>
        <v>Young Adults</v>
      </c>
      <c r="L6007">
        <v>38.55491868</v>
      </c>
      <c r="M6007" t="str">
        <f>VLOOKUP(L6007,Table1[],2)</f>
        <v>30 - 39</v>
      </c>
      <c r="N6007" t="str">
        <f>INDEX(Table7[Column1],MATCH(O6007,Table7[Column2]))</f>
        <v>Learning Stage</v>
      </c>
      <c r="O6007">
        <v>3.9656947539999998</v>
      </c>
      <c r="P6007" t="str">
        <f>VLOOKUP(O6007,Table13[],2)</f>
        <v>1 - 5</v>
      </c>
      <c r="Q6007" t="str">
        <f>INDEX(Table8[Column1],MATCH(R6007,Table8[Column2]))</f>
        <v>Maintained</v>
      </c>
      <c r="R6007">
        <v>56.804327790000002</v>
      </c>
      <c r="S6007">
        <f t="shared" si="187"/>
        <v>2.3668469912500001</v>
      </c>
      <c r="T6007" t="s">
        <v>19</v>
      </c>
    </row>
    <row r="6008" spans="1:20" x14ac:dyDescent="0.25">
      <c r="A6008">
        <v>6007</v>
      </c>
      <c r="B6008" t="s">
        <v>2995</v>
      </c>
      <c r="C6008" t="s">
        <v>4691</v>
      </c>
      <c r="D6008" t="str">
        <f t="shared" si="186"/>
        <v>Brock Maryam</v>
      </c>
      <c r="E6008" t="s">
        <v>15</v>
      </c>
      <c r="F6008" t="s">
        <v>33</v>
      </c>
      <c r="G6008" t="s">
        <v>820</v>
      </c>
      <c r="H6008" t="s">
        <v>821</v>
      </c>
      <c r="I6008" t="s">
        <v>33</v>
      </c>
      <c r="J6008" t="s">
        <v>19</v>
      </c>
      <c r="K6008" t="str">
        <f>INDEX(Table6[Column1],MATCH(L6008,Table6[Column2]))</f>
        <v>Young Adults</v>
      </c>
      <c r="L6008">
        <v>33.358597349999997</v>
      </c>
      <c r="M6008" t="str">
        <f>VLOOKUP(L6008,Table1[],2)</f>
        <v>30 - 39</v>
      </c>
      <c r="N6008" t="str">
        <f>INDEX(Table7[Column1],MATCH(O6008,Table7[Column2]))</f>
        <v>Learning Stage</v>
      </c>
      <c r="O6008">
        <v>3.98535073</v>
      </c>
      <c r="P6008" t="str">
        <f>VLOOKUP(O6008,Table13[],2)</f>
        <v>1 - 5</v>
      </c>
      <c r="Q6008" t="str">
        <f>INDEX(Table8[Column1],MATCH(R6008,Table8[Column2]))</f>
        <v>Scheduled</v>
      </c>
      <c r="R6008">
        <v>18.369852770000001</v>
      </c>
      <c r="S6008">
        <f t="shared" si="187"/>
        <v>0.76541053208333343</v>
      </c>
      <c r="T6008" t="s">
        <v>19</v>
      </c>
    </row>
    <row r="6009" spans="1:20" x14ac:dyDescent="0.25">
      <c r="A6009">
        <v>6008</v>
      </c>
      <c r="B6009" t="s">
        <v>267</v>
      </c>
      <c r="C6009" t="s">
        <v>672</v>
      </c>
      <c r="D6009" t="str">
        <f t="shared" si="186"/>
        <v>Johnson Frances</v>
      </c>
      <c r="E6009" t="s">
        <v>15</v>
      </c>
      <c r="F6009" t="s">
        <v>16</v>
      </c>
      <c r="G6009" t="s">
        <v>820</v>
      </c>
      <c r="H6009" t="s">
        <v>821</v>
      </c>
      <c r="I6009" t="s">
        <v>16</v>
      </c>
      <c r="J6009" t="s">
        <v>19</v>
      </c>
      <c r="K6009" t="str">
        <f>INDEX(Table6[Column1],MATCH(L6009,Table6[Column2]))</f>
        <v>Young Adults</v>
      </c>
      <c r="L6009">
        <v>33.65103199</v>
      </c>
      <c r="M6009" t="str">
        <f>VLOOKUP(L6009,Table1[],2)</f>
        <v>30 - 39</v>
      </c>
      <c r="N6009" t="str">
        <f>INDEX(Table7[Column1],MATCH(O6009,Table7[Column2]))</f>
        <v>Fitting in Stage</v>
      </c>
      <c r="O6009">
        <v>6.0932783840000004</v>
      </c>
      <c r="P6009" t="str">
        <f>VLOOKUP(O6009,Table13[],2)</f>
        <v>6 - 10</v>
      </c>
      <c r="Q6009" t="str">
        <f>INDEX(Table8[Column1],MATCH(R6009,Table8[Column2]))</f>
        <v>Maintained</v>
      </c>
      <c r="R6009">
        <v>56.350922859999997</v>
      </c>
      <c r="S6009">
        <f t="shared" si="187"/>
        <v>2.3479551191666665</v>
      </c>
      <c r="T6009" t="s">
        <v>19</v>
      </c>
    </row>
    <row r="6010" spans="1:20" x14ac:dyDescent="0.25">
      <c r="A6010">
        <v>6009</v>
      </c>
      <c r="B6010" t="s">
        <v>2135</v>
      </c>
      <c r="C6010" t="s">
        <v>377</v>
      </c>
      <c r="D6010" t="str">
        <f t="shared" si="186"/>
        <v>Stone Patrick</v>
      </c>
      <c r="E6010" t="s">
        <v>22</v>
      </c>
      <c r="F6010" t="s">
        <v>127</v>
      </c>
      <c r="G6010" t="s">
        <v>820</v>
      </c>
      <c r="H6010" t="s">
        <v>821</v>
      </c>
      <c r="I6010" t="s">
        <v>127</v>
      </c>
      <c r="J6010" t="s">
        <v>19</v>
      </c>
      <c r="K6010" t="str">
        <f>INDEX(Table6[Column1],MATCH(L6010,Table6[Column2]))</f>
        <v>Elders</v>
      </c>
      <c r="L6010">
        <v>57.921579039999997</v>
      </c>
      <c r="M6010" t="str">
        <f>VLOOKUP(L6010,Table1[],2)</f>
        <v>50 - 59</v>
      </c>
      <c r="N6010" t="str">
        <f>INDEX(Table7[Column1],MATCH(O6010,Table7[Column2]))</f>
        <v>Learning Stage</v>
      </c>
      <c r="O6010">
        <v>1.1220233390000001</v>
      </c>
      <c r="P6010" t="str">
        <f>VLOOKUP(O6010,Table13[],2)</f>
        <v>1 - 5</v>
      </c>
      <c r="Q6010" t="str">
        <f>INDEX(Table8[Column1],MATCH(R6010,Table8[Column2]))</f>
        <v>Habitual</v>
      </c>
      <c r="R6010">
        <v>115.5441845</v>
      </c>
      <c r="S6010">
        <f t="shared" si="187"/>
        <v>4.8143410208333339</v>
      </c>
      <c r="T6010" t="s">
        <v>19</v>
      </c>
    </row>
    <row r="6011" spans="1:20" x14ac:dyDescent="0.25">
      <c r="A6011">
        <v>6010</v>
      </c>
      <c r="B6011" t="s">
        <v>4692</v>
      </c>
      <c r="C6011" t="s">
        <v>460</v>
      </c>
      <c r="D6011" t="str">
        <f t="shared" si="186"/>
        <v>Closson Alfred</v>
      </c>
      <c r="E6011" t="s">
        <v>22</v>
      </c>
      <c r="F6011" t="s">
        <v>33</v>
      </c>
      <c r="G6011" t="s">
        <v>820</v>
      </c>
      <c r="H6011" t="s">
        <v>821</v>
      </c>
      <c r="I6011" t="s">
        <v>33</v>
      </c>
      <c r="J6011" t="s">
        <v>19</v>
      </c>
      <c r="K6011" t="str">
        <f>INDEX(Table6[Column1],MATCH(L6011,Table6[Column2]))</f>
        <v>Young Adults</v>
      </c>
      <c r="L6011">
        <v>30.263763369999999</v>
      </c>
      <c r="M6011" t="str">
        <f>VLOOKUP(L6011,Table1[],2)</f>
        <v>30 - 39</v>
      </c>
      <c r="N6011" t="str">
        <f>INDEX(Table7[Column1],MATCH(O6011,Table7[Column2]))</f>
        <v>Learning Stage</v>
      </c>
      <c r="O6011">
        <v>4.7434312930000004</v>
      </c>
      <c r="P6011" t="str">
        <f>VLOOKUP(O6011,Table13[],2)</f>
        <v>1 - 5</v>
      </c>
      <c r="Q6011" t="str">
        <f>INDEX(Table8[Column1],MATCH(R6011,Table8[Column2]))</f>
        <v>Scheduled</v>
      </c>
      <c r="R6011">
        <v>2.0553411239999999</v>
      </c>
      <c r="S6011">
        <f t="shared" si="187"/>
        <v>8.5639213499999992E-2</v>
      </c>
      <c r="T6011" t="s">
        <v>19</v>
      </c>
    </row>
    <row r="6012" spans="1:20" x14ac:dyDescent="0.25">
      <c r="A6012">
        <v>6011</v>
      </c>
      <c r="B6012" t="s">
        <v>4516</v>
      </c>
      <c r="C6012" t="s">
        <v>1857</v>
      </c>
      <c r="D6012" t="str">
        <f t="shared" si="186"/>
        <v>Patel Polly</v>
      </c>
      <c r="E6012" t="s">
        <v>15</v>
      </c>
      <c r="F6012" t="s">
        <v>1895</v>
      </c>
      <c r="G6012" t="s">
        <v>820</v>
      </c>
      <c r="H6012" t="s">
        <v>821</v>
      </c>
      <c r="I6012" t="s">
        <v>54</v>
      </c>
      <c r="J6012" t="s">
        <v>19</v>
      </c>
      <c r="K6012" t="str">
        <f>INDEX(Table6[Column1],MATCH(L6012,Table6[Column2]))</f>
        <v>Youth</v>
      </c>
      <c r="L6012">
        <v>23.805647019999999</v>
      </c>
      <c r="M6012" t="str">
        <f>VLOOKUP(L6012,Table1[],2)</f>
        <v>20 - 29</v>
      </c>
      <c r="N6012" t="str">
        <f>INDEX(Table7[Column1],MATCH(O6012,Table7[Column2]))</f>
        <v>Learning Stage</v>
      </c>
      <c r="O6012">
        <v>3.4859021650000002</v>
      </c>
      <c r="P6012" t="str">
        <f>VLOOKUP(O6012,Table13[],2)</f>
        <v>1 - 5</v>
      </c>
      <c r="Q6012" t="str">
        <f>INDEX(Table8[Column1],MATCH(R6012,Table8[Column2]))</f>
        <v>Scheduled</v>
      </c>
      <c r="R6012">
        <v>0</v>
      </c>
      <c r="S6012">
        <f t="shared" si="187"/>
        <v>0</v>
      </c>
      <c r="T6012" t="s">
        <v>19</v>
      </c>
    </row>
    <row r="6013" spans="1:20" x14ac:dyDescent="0.25">
      <c r="A6013">
        <v>6012</v>
      </c>
      <c r="B6013" t="s">
        <v>4320</v>
      </c>
      <c r="C6013" t="s">
        <v>245</v>
      </c>
      <c r="D6013" t="str">
        <f t="shared" si="186"/>
        <v>Deal Mary</v>
      </c>
      <c r="E6013" t="s">
        <v>15</v>
      </c>
      <c r="F6013" t="s">
        <v>30</v>
      </c>
      <c r="G6013" t="s">
        <v>17</v>
      </c>
      <c r="H6013" t="s">
        <v>18</v>
      </c>
      <c r="I6013" t="s">
        <v>30</v>
      </c>
      <c r="J6013" t="s">
        <v>19</v>
      </c>
      <c r="K6013" t="str">
        <f>INDEX(Table6[Column1],MATCH(L6013,Table6[Column2]))</f>
        <v>Adults</v>
      </c>
      <c r="L6013">
        <v>44.8196309</v>
      </c>
      <c r="M6013" t="str">
        <f>VLOOKUP(L6013,Table1[],2)</f>
        <v>40 - 49</v>
      </c>
      <c r="N6013" t="str">
        <f>INDEX(Table7[Column1],MATCH(O6013,Table7[Column2]))</f>
        <v>Fitting in Stage</v>
      </c>
      <c r="O6013">
        <v>7.3676420350000003</v>
      </c>
      <c r="P6013" t="str">
        <f>VLOOKUP(O6013,Table13[],2)</f>
        <v>6 - 10</v>
      </c>
      <c r="Q6013" t="str">
        <f>INDEX(Table8[Column1],MATCH(R6013,Table8[Column2]))</f>
        <v>Habitual</v>
      </c>
      <c r="R6013">
        <v>85.251897009999993</v>
      </c>
      <c r="S6013">
        <f t="shared" si="187"/>
        <v>3.5521623754166662</v>
      </c>
      <c r="T6013" t="s">
        <v>19</v>
      </c>
    </row>
    <row r="6014" spans="1:20" x14ac:dyDescent="0.25">
      <c r="A6014">
        <v>6013</v>
      </c>
      <c r="B6014" t="s">
        <v>4693</v>
      </c>
      <c r="C6014" t="s">
        <v>79</v>
      </c>
      <c r="D6014" t="str">
        <f t="shared" si="186"/>
        <v>Jasper Jennifer</v>
      </c>
      <c r="E6014" t="s">
        <v>15</v>
      </c>
      <c r="F6014" t="s">
        <v>2468</v>
      </c>
      <c r="G6014" t="s">
        <v>820</v>
      </c>
      <c r="H6014" t="s">
        <v>821</v>
      </c>
      <c r="I6014" t="s">
        <v>277</v>
      </c>
      <c r="J6014" t="s">
        <v>19</v>
      </c>
      <c r="K6014" t="str">
        <f>INDEX(Table6[Column1],MATCH(L6014,Table6[Column2]))</f>
        <v>Young Adults</v>
      </c>
      <c r="L6014">
        <v>37.584483859999999</v>
      </c>
      <c r="M6014" t="str">
        <f>VLOOKUP(L6014,Table1[],2)</f>
        <v>30 - 39</v>
      </c>
      <c r="N6014" t="str">
        <f>INDEX(Table7[Column1],MATCH(O6014,Table7[Column2]))</f>
        <v>Learning Stage</v>
      </c>
      <c r="O6014">
        <v>2.8252446020000002</v>
      </c>
      <c r="P6014" t="str">
        <f>VLOOKUP(O6014,Table13[],2)</f>
        <v>1 - 5</v>
      </c>
      <c r="Q6014" t="str">
        <f>INDEX(Table8[Column1],MATCH(R6014,Table8[Column2]))</f>
        <v>Maintained</v>
      </c>
      <c r="R6014">
        <v>47.437047929999999</v>
      </c>
      <c r="S6014">
        <f t="shared" si="187"/>
        <v>1.9765436637499998</v>
      </c>
      <c r="T6014" t="s">
        <v>19</v>
      </c>
    </row>
    <row r="6015" spans="1:20" x14ac:dyDescent="0.25">
      <c r="A6015">
        <v>6014</v>
      </c>
      <c r="B6015" t="s">
        <v>4694</v>
      </c>
      <c r="C6015" t="s">
        <v>365</v>
      </c>
      <c r="D6015" t="str">
        <f t="shared" si="186"/>
        <v>Aust Edith</v>
      </c>
      <c r="E6015" t="s">
        <v>15</v>
      </c>
      <c r="F6015" t="s">
        <v>38</v>
      </c>
      <c r="G6015" t="s">
        <v>2305</v>
      </c>
      <c r="H6015" t="s">
        <v>1826</v>
      </c>
      <c r="I6015" t="s">
        <v>38</v>
      </c>
      <c r="J6015" t="s">
        <v>19</v>
      </c>
      <c r="K6015" t="str">
        <f>INDEX(Table6[Column1],MATCH(L6015,Table6[Column2]))</f>
        <v>Young Adults</v>
      </c>
      <c r="L6015">
        <v>34.370469</v>
      </c>
      <c r="M6015" t="str">
        <f>VLOOKUP(L6015,Table1[],2)</f>
        <v>30 - 39</v>
      </c>
      <c r="N6015" t="str">
        <f>INDEX(Table7[Column1],MATCH(O6015,Table7[Column2]))</f>
        <v>Learning Stage</v>
      </c>
      <c r="O6015">
        <v>5.3499654919999999</v>
      </c>
      <c r="P6015" t="str">
        <f>VLOOKUP(O6015,Table13[],2)</f>
        <v>1 - 5</v>
      </c>
      <c r="Q6015" t="str">
        <f>INDEX(Table8[Column1],MATCH(R6015,Table8[Column2]))</f>
        <v>Maintained</v>
      </c>
      <c r="R6015">
        <v>49.429822059999999</v>
      </c>
      <c r="S6015">
        <f t="shared" si="187"/>
        <v>2.0595759191666665</v>
      </c>
      <c r="T6015" t="s">
        <v>19</v>
      </c>
    </row>
    <row r="6016" spans="1:20" x14ac:dyDescent="0.25">
      <c r="A6016">
        <v>6015</v>
      </c>
      <c r="B6016" t="s">
        <v>1759</v>
      </c>
      <c r="C6016" t="s">
        <v>3841</v>
      </c>
      <c r="D6016" t="str">
        <f t="shared" si="186"/>
        <v>Mayor Cory</v>
      </c>
      <c r="E6016" t="s">
        <v>15</v>
      </c>
      <c r="F6016" t="s">
        <v>90</v>
      </c>
      <c r="G6016" t="s">
        <v>820</v>
      </c>
      <c r="H6016" t="s">
        <v>821</v>
      </c>
      <c r="I6016" t="s">
        <v>90</v>
      </c>
      <c r="J6016" t="s">
        <v>19</v>
      </c>
      <c r="K6016" t="str">
        <f>INDEX(Table6[Column1],MATCH(L6016,Table6[Column2]))</f>
        <v>Adults</v>
      </c>
      <c r="L6016">
        <v>42.882517730000004</v>
      </c>
      <c r="M6016" t="str">
        <f>VLOOKUP(L6016,Table1[],2)</f>
        <v>40 - 49</v>
      </c>
      <c r="N6016" t="str">
        <f>INDEX(Table7[Column1],MATCH(O6016,Table7[Column2]))</f>
        <v>Learning Stage</v>
      </c>
      <c r="O6016">
        <v>3.5282143709999998</v>
      </c>
      <c r="P6016" t="str">
        <f>VLOOKUP(O6016,Table13[],2)</f>
        <v>1 - 5</v>
      </c>
      <c r="Q6016" t="str">
        <f>INDEX(Table8[Column1],MATCH(R6016,Table8[Column2]))</f>
        <v>Habitual</v>
      </c>
      <c r="R6016">
        <v>95.570364690000005</v>
      </c>
      <c r="S6016">
        <f t="shared" si="187"/>
        <v>3.9820985287500004</v>
      </c>
      <c r="T6016" t="s">
        <v>19</v>
      </c>
    </row>
    <row r="6017" spans="1:20" x14ac:dyDescent="0.25">
      <c r="A6017">
        <v>6016</v>
      </c>
      <c r="B6017" t="s">
        <v>4695</v>
      </c>
      <c r="C6017" t="s">
        <v>52</v>
      </c>
      <c r="D6017" t="str">
        <f t="shared" si="186"/>
        <v>Cardenas John</v>
      </c>
      <c r="E6017" t="s">
        <v>22</v>
      </c>
      <c r="F6017" t="s">
        <v>1430</v>
      </c>
      <c r="G6017" t="s">
        <v>820</v>
      </c>
      <c r="H6017" t="s">
        <v>821</v>
      </c>
      <c r="I6017" t="s">
        <v>54</v>
      </c>
      <c r="J6017" t="s">
        <v>19</v>
      </c>
      <c r="K6017" t="str">
        <f>INDEX(Table6[Column1],MATCH(L6017,Table6[Column2]))</f>
        <v>Adults</v>
      </c>
      <c r="L6017">
        <v>49.014679889999996</v>
      </c>
      <c r="M6017" t="str">
        <f>VLOOKUP(L6017,Table1[],2)</f>
        <v>40 - 49</v>
      </c>
      <c r="N6017" t="str">
        <f>INDEX(Table7[Column1],MATCH(O6017,Table7[Column2]))</f>
        <v>Learning Stage</v>
      </c>
      <c r="O6017">
        <v>5.3273242490000001</v>
      </c>
      <c r="P6017" t="str">
        <f>VLOOKUP(O6017,Table13[],2)</f>
        <v>1 - 5</v>
      </c>
      <c r="Q6017" t="str">
        <f>INDEX(Table8[Column1],MATCH(R6017,Table8[Column2]))</f>
        <v>Excused</v>
      </c>
      <c r="R6017">
        <v>120.2007516</v>
      </c>
      <c r="S6017">
        <f t="shared" si="187"/>
        <v>5.0083646500000008</v>
      </c>
      <c r="T6017" t="s">
        <v>19</v>
      </c>
    </row>
    <row r="6018" spans="1:20" x14ac:dyDescent="0.25">
      <c r="A6018">
        <v>6017</v>
      </c>
      <c r="B6018" t="s">
        <v>4696</v>
      </c>
      <c r="C6018" t="s">
        <v>219</v>
      </c>
      <c r="D6018" t="str">
        <f t="shared" si="186"/>
        <v>Madden Joshua</v>
      </c>
      <c r="E6018" t="s">
        <v>22</v>
      </c>
      <c r="F6018" t="s">
        <v>16</v>
      </c>
      <c r="G6018" t="s">
        <v>820</v>
      </c>
      <c r="H6018" t="s">
        <v>821</v>
      </c>
      <c r="I6018" t="s">
        <v>16</v>
      </c>
      <c r="J6018" t="s">
        <v>19</v>
      </c>
      <c r="K6018" t="str">
        <f>INDEX(Table6[Column1],MATCH(L6018,Table6[Column2]))</f>
        <v>Youth</v>
      </c>
      <c r="L6018">
        <v>23.067985480000001</v>
      </c>
      <c r="M6018" t="str">
        <f>VLOOKUP(L6018,Table1[],2)</f>
        <v>20 - 29</v>
      </c>
      <c r="N6018" t="str">
        <f>INDEX(Table7[Column1],MATCH(O6018,Table7[Column2]))</f>
        <v>Learning Stage</v>
      </c>
      <c r="O6018">
        <v>2.4530215399999999</v>
      </c>
      <c r="P6018" t="str">
        <f>VLOOKUP(O6018,Table13[],2)</f>
        <v>1 - 5</v>
      </c>
      <c r="Q6018" t="str">
        <f>INDEX(Table8[Column1],MATCH(R6018,Table8[Column2]))</f>
        <v>Scheduled</v>
      </c>
      <c r="R6018">
        <v>0</v>
      </c>
      <c r="S6018">
        <f t="shared" si="187"/>
        <v>0</v>
      </c>
      <c r="T6018" t="s">
        <v>19</v>
      </c>
    </row>
    <row r="6019" spans="1:20" x14ac:dyDescent="0.25">
      <c r="A6019">
        <v>6018</v>
      </c>
      <c r="B6019" t="s">
        <v>4697</v>
      </c>
      <c r="C6019" t="s">
        <v>1255</v>
      </c>
      <c r="D6019" t="str">
        <f t="shared" ref="D6019:D6082" si="188">CONCATENATE(B6019, " ",C6019)</f>
        <v>Hiner Alex</v>
      </c>
      <c r="E6019" t="s">
        <v>22</v>
      </c>
      <c r="F6019" t="s">
        <v>27</v>
      </c>
      <c r="G6019" t="s">
        <v>17</v>
      </c>
      <c r="H6019" t="s">
        <v>18</v>
      </c>
      <c r="I6019" t="s">
        <v>27</v>
      </c>
      <c r="J6019" t="s">
        <v>19</v>
      </c>
      <c r="K6019" t="str">
        <f>INDEX(Table6[Column1],MATCH(L6019,Table6[Column2]))</f>
        <v>Youth</v>
      </c>
      <c r="L6019">
        <v>20.739861919999999</v>
      </c>
      <c r="M6019" t="str">
        <f>VLOOKUP(L6019,Table1[],2)</f>
        <v>20 - 29</v>
      </c>
      <c r="N6019" t="str">
        <f>INDEX(Table7[Column1],MATCH(O6019,Table7[Column2]))</f>
        <v>Learning Stage</v>
      </c>
      <c r="O6019">
        <v>4.3480699080000003</v>
      </c>
      <c r="P6019" t="str">
        <f>VLOOKUP(O6019,Table13[],2)</f>
        <v>1 - 5</v>
      </c>
      <c r="Q6019" t="str">
        <f>INDEX(Table8[Column1],MATCH(R6019,Table8[Column2]))</f>
        <v>Scheduled</v>
      </c>
      <c r="R6019">
        <v>0</v>
      </c>
      <c r="S6019">
        <f t="shared" ref="S6019:S6082" si="189">CONVERT(R6019,"hr","day")</f>
        <v>0</v>
      </c>
      <c r="T6019" t="s">
        <v>19</v>
      </c>
    </row>
    <row r="6020" spans="1:20" x14ac:dyDescent="0.25">
      <c r="A6020">
        <v>6019</v>
      </c>
      <c r="B6020" t="s">
        <v>963</v>
      </c>
      <c r="C6020" t="s">
        <v>1628</v>
      </c>
      <c r="D6020" t="str">
        <f t="shared" si="188"/>
        <v>Hoskins Jacob</v>
      </c>
      <c r="E6020" t="s">
        <v>22</v>
      </c>
      <c r="F6020" t="s">
        <v>358</v>
      </c>
      <c r="G6020" t="s">
        <v>611</v>
      </c>
      <c r="H6020" t="s">
        <v>612</v>
      </c>
      <c r="I6020" t="s">
        <v>358</v>
      </c>
      <c r="J6020" t="s">
        <v>19</v>
      </c>
      <c r="K6020" t="str">
        <f>INDEX(Table6[Column1],MATCH(L6020,Table6[Column2]))</f>
        <v>Adults</v>
      </c>
      <c r="L6020">
        <v>46.19598053</v>
      </c>
      <c r="M6020" t="str">
        <f>VLOOKUP(L6020,Table1[],2)</f>
        <v>40 - 49</v>
      </c>
      <c r="N6020" t="str">
        <f>INDEX(Table7[Column1],MATCH(O6020,Table7[Column2]))</f>
        <v>Learning Stage</v>
      </c>
      <c r="O6020">
        <v>4.7772841689999996</v>
      </c>
      <c r="P6020" t="str">
        <f>VLOOKUP(O6020,Table13[],2)</f>
        <v>1 - 5</v>
      </c>
      <c r="Q6020" t="str">
        <f>INDEX(Table8[Column1],MATCH(R6020,Table8[Column2]))</f>
        <v>Maintained</v>
      </c>
      <c r="R6020">
        <v>56.845483139999999</v>
      </c>
      <c r="S6020">
        <f t="shared" si="189"/>
        <v>2.3685617975</v>
      </c>
      <c r="T6020" t="s">
        <v>19</v>
      </c>
    </row>
    <row r="6021" spans="1:20" x14ac:dyDescent="0.25">
      <c r="A6021">
        <v>6020</v>
      </c>
      <c r="B6021" t="s">
        <v>643</v>
      </c>
      <c r="C6021" t="s">
        <v>4698</v>
      </c>
      <c r="D6021" t="str">
        <f t="shared" si="188"/>
        <v>Franklin Fidel</v>
      </c>
      <c r="E6021" t="s">
        <v>22</v>
      </c>
      <c r="F6021" t="s">
        <v>87</v>
      </c>
      <c r="G6021" t="s">
        <v>820</v>
      </c>
      <c r="H6021" t="s">
        <v>821</v>
      </c>
      <c r="I6021" t="s">
        <v>87</v>
      </c>
      <c r="J6021" t="s">
        <v>19</v>
      </c>
      <c r="K6021" t="str">
        <f>INDEX(Table6[Column1],MATCH(L6021,Table6[Column2]))</f>
        <v>Young Adults</v>
      </c>
      <c r="L6021">
        <v>34.086480829999999</v>
      </c>
      <c r="M6021" t="str">
        <f>VLOOKUP(L6021,Table1[],2)</f>
        <v>30 - 39</v>
      </c>
      <c r="N6021" t="str">
        <f>INDEX(Table7[Column1],MATCH(O6021,Table7[Column2]))</f>
        <v>Learning Stage</v>
      </c>
      <c r="O6021">
        <v>2.716603675</v>
      </c>
      <c r="P6021" t="str">
        <f>VLOOKUP(O6021,Table13[],2)</f>
        <v>1 - 5</v>
      </c>
      <c r="Q6021" t="str">
        <f>INDEX(Table8[Column1],MATCH(R6021,Table8[Column2]))</f>
        <v>Scheduled</v>
      </c>
      <c r="R6021">
        <v>27.803251469999999</v>
      </c>
      <c r="S6021">
        <f t="shared" si="189"/>
        <v>1.1584688112499999</v>
      </c>
      <c r="T6021" t="s">
        <v>19</v>
      </c>
    </row>
    <row r="6022" spans="1:20" x14ac:dyDescent="0.25">
      <c r="A6022">
        <v>6021</v>
      </c>
      <c r="B6022" t="s">
        <v>4699</v>
      </c>
      <c r="C6022" t="s">
        <v>4700</v>
      </c>
      <c r="D6022" t="str">
        <f t="shared" si="188"/>
        <v>Briley Mei</v>
      </c>
      <c r="E6022" t="s">
        <v>15</v>
      </c>
      <c r="F6022" t="s">
        <v>127</v>
      </c>
      <c r="G6022" t="s">
        <v>820</v>
      </c>
      <c r="H6022" t="s">
        <v>821</v>
      </c>
      <c r="I6022" t="s">
        <v>127</v>
      </c>
      <c r="J6022" t="s">
        <v>19</v>
      </c>
      <c r="K6022" t="str">
        <f>INDEX(Table6[Column1],MATCH(L6022,Table6[Column2]))</f>
        <v>Young Adults</v>
      </c>
      <c r="L6022">
        <v>35.322875269999997</v>
      </c>
      <c r="M6022" t="str">
        <f>VLOOKUP(L6022,Table1[],2)</f>
        <v>30 - 39</v>
      </c>
      <c r="N6022" t="str">
        <f>INDEX(Table7[Column1],MATCH(O6022,Table7[Column2]))</f>
        <v>Learning Stage</v>
      </c>
      <c r="O6022">
        <v>3.2340310329999999</v>
      </c>
      <c r="P6022" t="str">
        <f>VLOOKUP(O6022,Table13[],2)</f>
        <v>1 - 5</v>
      </c>
      <c r="Q6022" t="str">
        <f>INDEX(Table8[Column1],MATCH(R6022,Table8[Column2]))</f>
        <v>Scheduled</v>
      </c>
      <c r="R6022">
        <v>0</v>
      </c>
      <c r="S6022">
        <f t="shared" si="189"/>
        <v>0</v>
      </c>
      <c r="T6022" t="s">
        <v>19</v>
      </c>
    </row>
    <row r="6023" spans="1:20" x14ac:dyDescent="0.25">
      <c r="A6023">
        <v>6022</v>
      </c>
      <c r="B6023" t="s">
        <v>900</v>
      </c>
      <c r="C6023" t="s">
        <v>1909</v>
      </c>
      <c r="D6023" t="str">
        <f t="shared" si="188"/>
        <v>Farley Kristina</v>
      </c>
      <c r="E6023" t="s">
        <v>15</v>
      </c>
      <c r="F6023" t="s">
        <v>2677</v>
      </c>
      <c r="G6023" t="s">
        <v>17</v>
      </c>
      <c r="H6023" t="s">
        <v>18</v>
      </c>
      <c r="I6023" t="s">
        <v>107</v>
      </c>
      <c r="J6023" t="s">
        <v>19</v>
      </c>
      <c r="K6023" t="str">
        <f>INDEX(Table6[Column1],MATCH(L6023,Table6[Column2]))</f>
        <v>Elders</v>
      </c>
      <c r="L6023">
        <v>50.629362589999999</v>
      </c>
      <c r="M6023" t="str">
        <f>VLOOKUP(L6023,Table1[],2)</f>
        <v>50 - 59</v>
      </c>
      <c r="N6023" t="str">
        <f>INDEX(Table7[Column1],MATCH(O6023,Table7[Column2]))</f>
        <v>Fitting in Stage</v>
      </c>
      <c r="O6023">
        <v>6.3037301259999996</v>
      </c>
      <c r="P6023" t="str">
        <f>VLOOKUP(O6023,Table13[],2)</f>
        <v>6 - 10</v>
      </c>
      <c r="Q6023" t="str">
        <f>INDEX(Table8[Column1],MATCH(R6023,Table8[Column2]))</f>
        <v>Excused</v>
      </c>
      <c r="R6023">
        <v>127.4698271</v>
      </c>
      <c r="S6023">
        <f t="shared" si="189"/>
        <v>5.3112427958333335</v>
      </c>
      <c r="T6023" t="s">
        <v>19</v>
      </c>
    </row>
    <row r="6024" spans="1:20" x14ac:dyDescent="0.25">
      <c r="A6024">
        <v>6023</v>
      </c>
      <c r="B6024" t="s">
        <v>4701</v>
      </c>
      <c r="C6024" t="s">
        <v>4702</v>
      </c>
      <c r="D6024" t="str">
        <f t="shared" si="188"/>
        <v>Rubio Tonia</v>
      </c>
      <c r="E6024" t="s">
        <v>15</v>
      </c>
      <c r="F6024" t="s">
        <v>505</v>
      </c>
      <c r="G6024" t="s">
        <v>820</v>
      </c>
      <c r="H6024" t="s">
        <v>821</v>
      </c>
      <c r="I6024" t="s">
        <v>24</v>
      </c>
      <c r="J6024" t="s">
        <v>19</v>
      </c>
      <c r="K6024" t="str">
        <f>INDEX(Table6[Column1],MATCH(L6024,Table6[Column2]))</f>
        <v>Adults</v>
      </c>
      <c r="L6024">
        <v>44.228852940000003</v>
      </c>
      <c r="M6024" t="str">
        <f>VLOOKUP(L6024,Table1[],2)</f>
        <v>40 - 49</v>
      </c>
      <c r="N6024" t="str">
        <f>INDEX(Table7[Column1],MATCH(O6024,Table7[Column2]))</f>
        <v>Learning Stage</v>
      </c>
      <c r="O6024">
        <v>5.013903537</v>
      </c>
      <c r="P6024" t="str">
        <f>VLOOKUP(O6024,Table13[],2)</f>
        <v>1 - 5</v>
      </c>
      <c r="Q6024" t="str">
        <f>INDEX(Table8[Column1],MATCH(R6024,Table8[Column2]))</f>
        <v>Habitual</v>
      </c>
      <c r="R6024">
        <v>92.021494329999996</v>
      </c>
      <c r="S6024">
        <f t="shared" si="189"/>
        <v>3.8342289304166668</v>
      </c>
      <c r="T6024" t="s">
        <v>19</v>
      </c>
    </row>
    <row r="6025" spans="1:20" x14ac:dyDescent="0.25">
      <c r="A6025">
        <v>6024</v>
      </c>
      <c r="B6025" t="s">
        <v>876</v>
      </c>
      <c r="C6025" t="s">
        <v>4426</v>
      </c>
      <c r="D6025" t="str">
        <f t="shared" si="188"/>
        <v>Robbins Brooke</v>
      </c>
      <c r="E6025" t="s">
        <v>15</v>
      </c>
      <c r="F6025" t="s">
        <v>16</v>
      </c>
      <c r="G6025" t="s">
        <v>820</v>
      </c>
      <c r="H6025" t="s">
        <v>821</v>
      </c>
      <c r="I6025" t="s">
        <v>16</v>
      </c>
      <c r="J6025" t="s">
        <v>19</v>
      </c>
      <c r="K6025" t="str">
        <f>INDEX(Table6[Column1],MATCH(L6025,Table6[Column2]))</f>
        <v>Adults</v>
      </c>
      <c r="L6025">
        <v>45.562616370000001</v>
      </c>
      <c r="M6025" t="str">
        <f>VLOOKUP(L6025,Table1[],2)</f>
        <v>40 - 49</v>
      </c>
      <c r="N6025" t="str">
        <f>INDEX(Table7[Column1],MATCH(O6025,Table7[Column2]))</f>
        <v>Learning Stage</v>
      </c>
      <c r="O6025">
        <v>4.7307250439999997</v>
      </c>
      <c r="P6025" t="str">
        <f>VLOOKUP(O6025,Table13[],2)</f>
        <v>1 - 5</v>
      </c>
      <c r="Q6025" t="str">
        <f>INDEX(Table8[Column1],MATCH(R6025,Table8[Column2]))</f>
        <v>Maintained</v>
      </c>
      <c r="R6025">
        <v>61.150165569999999</v>
      </c>
      <c r="S6025">
        <f t="shared" si="189"/>
        <v>2.5479235654166668</v>
      </c>
      <c r="T6025" t="s">
        <v>19</v>
      </c>
    </row>
    <row r="6026" spans="1:20" x14ac:dyDescent="0.25">
      <c r="A6026">
        <v>6025</v>
      </c>
      <c r="B6026" t="s">
        <v>1624</v>
      </c>
      <c r="C6026" t="s">
        <v>550</v>
      </c>
      <c r="D6026" t="str">
        <f t="shared" si="188"/>
        <v>Rodriguez Barbara</v>
      </c>
      <c r="E6026" t="s">
        <v>15</v>
      </c>
      <c r="F6026" t="s">
        <v>16</v>
      </c>
      <c r="G6026" t="s">
        <v>820</v>
      </c>
      <c r="H6026" t="s">
        <v>821</v>
      </c>
      <c r="I6026" t="s">
        <v>16</v>
      </c>
      <c r="J6026" t="s">
        <v>19</v>
      </c>
      <c r="K6026" t="str">
        <f>INDEX(Table6[Column1],MATCH(L6026,Table6[Column2]))</f>
        <v>Elders</v>
      </c>
      <c r="L6026">
        <v>50.740059840000001</v>
      </c>
      <c r="M6026" t="str">
        <f>VLOOKUP(L6026,Table1[],2)</f>
        <v>50 - 59</v>
      </c>
      <c r="N6026" t="str">
        <f>INDEX(Table7[Column1],MATCH(O6026,Table7[Column2]))</f>
        <v>Learning Stage</v>
      </c>
      <c r="O6026">
        <v>5.3707795750000002</v>
      </c>
      <c r="P6026" t="str">
        <f>VLOOKUP(O6026,Table13[],2)</f>
        <v>1 - 5</v>
      </c>
      <c r="Q6026" t="str">
        <f>INDEX(Table8[Column1],MATCH(R6026,Table8[Column2]))</f>
        <v>Habitual</v>
      </c>
      <c r="R6026">
        <v>97.45826701</v>
      </c>
      <c r="S6026">
        <f t="shared" si="189"/>
        <v>4.0607611254166667</v>
      </c>
      <c r="T6026" t="s">
        <v>19</v>
      </c>
    </row>
    <row r="6027" spans="1:20" x14ac:dyDescent="0.25">
      <c r="A6027">
        <v>6026</v>
      </c>
      <c r="B6027" t="s">
        <v>3546</v>
      </c>
      <c r="C6027" t="s">
        <v>3092</v>
      </c>
      <c r="D6027" t="str">
        <f t="shared" si="188"/>
        <v>Rojas Sandy</v>
      </c>
      <c r="E6027" t="s">
        <v>15</v>
      </c>
      <c r="F6027" t="s">
        <v>505</v>
      </c>
      <c r="G6027" t="s">
        <v>820</v>
      </c>
      <c r="H6027" t="s">
        <v>821</v>
      </c>
      <c r="I6027" t="s">
        <v>24</v>
      </c>
      <c r="J6027" t="s">
        <v>19</v>
      </c>
      <c r="K6027" t="str">
        <f>INDEX(Table6[Column1],MATCH(L6027,Table6[Column2]))</f>
        <v>Young Adults</v>
      </c>
      <c r="L6027">
        <v>31.063569260000001</v>
      </c>
      <c r="M6027" t="str">
        <f>VLOOKUP(L6027,Table1[],2)</f>
        <v>30 - 39</v>
      </c>
      <c r="N6027" t="str">
        <f>INDEX(Table7[Column1],MATCH(O6027,Table7[Column2]))</f>
        <v>Fitting in Stage</v>
      </c>
      <c r="O6027">
        <v>7.0879863829999996</v>
      </c>
      <c r="P6027" t="str">
        <f>VLOOKUP(O6027,Table13[],2)</f>
        <v>6 - 10</v>
      </c>
      <c r="Q6027" t="str">
        <f>INDEX(Table8[Column1],MATCH(R6027,Table8[Column2]))</f>
        <v>Scheduled</v>
      </c>
      <c r="R6027">
        <v>23.186764499999999</v>
      </c>
      <c r="S6027">
        <f t="shared" si="189"/>
        <v>0.96611518749999992</v>
      </c>
      <c r="T6027" t="s">
        <v>19</v>
      </c>
    </row>
    <row r="6028" spans="1:20" x14ac:dyDescent="0.25">
      <c r="A6028">
        <v>6027</v>
      </c>
      <c r="B6028" t="s">
        <v>3216</v>
      </c>
      <c r="C6028" t="s">
        <v>221</v>
      </c>
      <c r="D6028" t="str">
        <f t="shared" si="188"/>
        <v>Weber Mildred</v>
      </c>
      <c r="E6028" t="s">
        <v>15</v>
      </c>
      <c r="F6028" t="s">
        <v>407</v>
      </c>
      <c r="G6028" t="s">
        <v>820</v>
      </c>
      <c r="H6028" t="s">
        <v>821</v>
      </c>
      <c r="I6028" t="s">
        <v>407</v>
      </c>
      <c r="J6028" t="s">
        <v>19</v>
      </c>
      <c r="K6028" t="str">
        <f>INDEX(Table6[Column1],MATCH(L6028,Table6[Column2]))</f>
        <v>Adults</v>
      </c>
      <c r="L6028">
        <v>41.262403579999997</v>
      </c>
      <c r="M6028" t="str">
        <f>VLOOKUP(L6028,Table1[],2)</f>
        <v>40 - 49</v>
      </c>
      <c r="N6028" t="str">
        <f>INDEX(Table7[Column1],MATCH(O6028,Table7[Column2]))</f>
        <v>Learning Stage</v>
      </c>
      <c r="O6028">
        <v>3.5553786519999999</v>
      </c>
      <c r="P6028" t="str">
        <f>VLOOKUP(O6028,Table13[],2)</f>
        <v>1 - 5</v>
      </c>
      <c r="Q6028" t="str">
        <f>INDEX(Table8[Column1],MATCH(R6028,Table8[Column2]))</f>
        <v>Maintained</v>
      </c>
      <c r="R6028">
        <v>51.909285220000001</v>
      </c>
      <c r="S6028">
        <f t="shared" si="189"/>
        <v>2.1628868841666669</v>
      </c>
      <c r="T6028" t="s">
        <v>19</v>
      </c>
    </row>
    <row r="6029" spans="1:20" x14ac:dyDescent="0.25">
      <c r="A6029">
        <v>6028</v>
      </c>
      <c r="B6029" t="s">
        <v>1505</v>
      </c>
      <c r="C6029" t="s">
        <v>4703</v>
      </c>
      <c r="D6029" t="str">
        <f t="shared" si="188"/>
        <v>Casey Marty</v>
      </c>
      <c r="E6029" t="s">
        <v>22</v>
      </c>
      <c r="F6029" t="s">
        <v>192</v>
      </c>
      <c r="G6029" t="s">
        <v>2724</v>
      </c>
      <c r="H6029" t="s">
        <v>1863</v>
      </c>
      <c r="I6029" t="s">
        <v>192</v>
      </c>
      <c r="J6029" t="s">
        <v>19</v>
      </c>
      <c r="K6029" t="str">
        <f>INDEX(Table6[Column1],MATCH(L6029,Table6[Column2]))</f>
        <v>Adults</v>
      </c>
      <c r="L6029">
        <v>40.511526029999999</v>
      </c>
      <c r="M6029" t="str">
        <f>VLOOKUP(L6029,Table1[],2)</f>
        <v>40 - 49</v>
      </c>
      <c r="N6029" t="str">
        <f>INDEX(Table7[Column1],MATCH(O6029,Table7[Column2]))</f>
        <v>Fitting in Stage</v>
      </c>
      <c r="O6029">
        <v>6.4177045110000002</v>
      </c>
      <c r="P6029" t="str">
        <f>VLOOKUP(O6029,Table13[],2)</f>
        <v>6 - 10</v>
      </c>
      <c r="Q6029" t="str">
        <f>INDEX(Table8[Column1],MATCH(R6029,Table8[Column2]))</f>
        <v>Scheduled</v>
      </c>
      <c r="R6029">
        <v>16.098601739999999</v>
      </c>
      <c r="S6029">
        <f t="shared" si="189"/>
        <v>0.6707750724999999</v>
      </c>
      <c r="T6029" t="s">
        <v>19</v>
      </c>
    </row>
    <row r="6030" spans="1:20" x14ac:dyDescent="0.25">
      <c r="A6030">
        <v>6029</v>
      </c>
      <c r="B6030" t="s">
        <v>3365</v>
      </c>
      <c r="C6030" t="s">
        <v>1040</v>
      </c>
      <c r="D6030" t="str">
        <f t="shared" si="188"/>
        <v>Amar Delores</v>
      </c>
      <c r="E6030" t="s">
        <v>15</v>
      </c>
      <c r="F6030" t="s">
        <v>121</v>
      </c>
      <c r="G6030" t="s">
        <v>2305</v>
      </c>
      <c r="H6030" t="s">
        <v>1826</v>
      </c>
      <c r="I6030" t="s">
        <v>121</v>
      </c>
      <c r="J6030" t="s">
        <v>19</v>
      </c>
      <c r="K6030" t="str">
        <f>INDEX(Table6[Column1],MATCH(L6030,Table6[Column2]))</f>
        <v>Elders</v>
      </c>
      <c r="L6030">
        <v>53.339678800000002</v>
      </c>
      <c r="M6030" t="str">
        <f>VLOOKUP(L6030,Table1[],2)</f>
        <v>50 - 59</v>
      </c>
      <c r="N6030" t="str">
        <f>INDEX(Table7[Column1],MATCH(O6030,Table7[Column2]))</f>
        <v>Learning Stage</v>
      </c>
      <c r="O6030">
        <v>1.5377379010000001</v>
      </c>
      <c r="P6030" t="str">
        <f>VLOOKUP(O6030,Table13[],2)</f>
        <v>1 - 5</v>
      </c>
      <c r="Q6030" t="str">
        <f>INDEX(Table8[Column1],MATCH(R6030,Table8[Column2]))</f>
        <v>Maintained</v>
      </c>
      <c r="R6030">
        <v>50.862326830000001</v>
      </c>
      <c r="S6030">
        <f t="shared" si="189"/>
        <v>2.1192636179166668</v>
      </c>
      <c r="T6030" t="s">
        <v>19</v>
      </c>
    </row>
    <row r="6031" spans="1:20" x14ac:dyDescent="0.25">
      <c r="A6031">
        <v>6030</v>
      </c>
      <c r="B6031" t="s">
        <v>58</v>
      </c>
      <c r="C6031" t="s">
        <v>2212</v>
      </c>
      <c r="D6031" t="str">
        <f t="shared" si="188"/>
        <v>Davis Suzanne</v>
      </c>
      <c r="E6031" t="s">
        <v>15</v>
      </c>
      <c r="F6031" t="s">
        <v>505</v>
      </c>
      <c r="G6031" t="s">
        <v>820</v>
      </c>
      <c r="H6031" t="s">
        <v>821</v>
      </c>
      <c r="I6031" t="s">
        <v>24</v>
      </c>
      <c r="J6031" t="s">
        <v>19</v>
      </c>
      <c r="K6031" t="str">
        <f>INDEX(Table6[Column1],MATCH(L6031,Table6[Column2]))</f>
        <v>Young Adults</v>
      </c>
      <c r="L6031">
        <v>39.711708659999999</v>
      </c>
      <c r="M6031" t="str">
        <f>VLOOKUP(L6031,Table1[],2)</f>
        <v>30 - 39</v>
      </c>
      <c r="N6031" t="str">
        <f>INDEX(Table7[Column1],MATCH(O6031,Table7[Column2]))</f>
        <v>Fitting in Stage</v>
      </c>
      <c r="O6031">
        <v>6.6777568330000001</v>
      </c>
      <c r="P6031" t="str">
        <f>VLOOKUP(O6031,Table13[],2)</f>
        <v>6 - 10</v>
      </c>
      <c r="Q6031" t="str">
        <f>INDEX(Table8[Column1],MATCH(R6031,Table8[Column2]))</f>
        <v>Scheduled</v>
      </c>
      <c r="R6031">
        <v>37.371288270000001</v>
      </c>
      <c r="S6031">
        <f t="shared" si="189"/>
        <v>1.5571370112500003</v>
      </c>
      <c r="T6031" t="s">
        <v>19</v>
      </c>
    </row>
    <row r="6032" spans="1:20" x14ac:dyDescent="0.25">
      <c r="A6032">
        <v>6031</v>
      </c>
      <c r="B6032" t="s">
        <v>942</v>
      </c>
      <c r="C6032" t="s">
        <v>401</v>
      </c>
      <c r="D6032" t="str">
        <f t="shared" si="188"/>
        <v>Higgins Michael</v>
      </c>
      <c r="E6032" t="s">
        <v>22</v>
      </c>
      <c r="F6032" t="s">
        <v>242</v>
      </c>
      <c r="G6032" t="s">
        <v>17</v>
      </c>
      <c r="H6032" t="s">
        <v>18</v>
      </c>
      <c r="I6032" t="s">
        <v>107</v>
      </c>
      <c r="J6032" t="s">
        <v>19</v>
      </c>
      <c r="K6032" t="str">
        <f>INDEX(Table6[Column1],MATCH(L6032,Table6[Column2]))</f>
        <v>Elders</v>
      </c>
      <c r="L6032">
        <v>57.493623220000003</v>
      </c>
      <c r="M6032" t="str">
        <f>VLOOKUP(L6032,Table1[],2)</f>
        <v>50 - 59</v>
      </c>
      <c r="N6032" t="str">
        <f>INDEX(Table7[Column1],MATCH(O6032,Table7[Column2]))</f>
        <v>Learning Stage</v>
      </c>
      <c r="O6032">
        <v>5.982603289</v>
      </c>
      <c r="P6032" t="str">
        <f>VLOOKUP(O6032,Table13[],2)</f>
        <v>1 - 5</v>
      </c>
      <c r="Q6032" t="str">
        <f>INDEX(Table8[Column1],MATCH(R6032,Table8[Column2]))</f>
        <v>Excused</v>
      </c>
      <c r="R6032">
        <v>154.1669962</v>
      </c>
      <c r="S6032">
        <f t="shared" si="189"/>
        <v>6.4236248416666664</v>
      </c>
      <c r="T6032" t="s">
        <v>19</v>
      </c>
    </row>
    <row r="6033" spans="1:20" x14ac:dyDescent="0.25">
      <c r="A6033">
        <v>6032</v>
      </c>
      <c r="B6033" t="s">
        <v>1471</v>
      </c>
      <c r="C6033" t="s">
        <v>965</v>
      </c>
      <c r="D6033" t="str">
        <f t="shared" si="188"/>
        <v>Collin Kimberly</v>
      </c>
      <c r="E6033" t="s">
        <v>15</v>
      </c>
      <c r="F6033" t="s">
        <v>54</v>
      </c>
      <c r="G6033" t="s">
        <v>820</v>
      </c>
      <c r="H6033" t="s">
        <v>821</v>
      </c>
      <c r="I6033" t="s">
        <v>54</v>
      </c>
      <c r="J6033" t="s">
        <v>19</v>
      </c>
      <c r="K6033" t="str">
        <f>INDEX(Table6[Column1],MATCH(L6033,Table6[Column2]))</f>
        <v>Young Adults</v>
      </c>
      <c r="L6033">
        <v>36.909327230000002</v>
      </c>
      <c r="M6033" t="str">
        <f>VLOOKUP(L6033,Table1[],2)</f>
        <v>30 - 39</v>
      </c>
      <c r="N6033" t="str">
        <f>INDEX(Table7[Column1],MATCH(O6033,Table7[Column2]))</f>
        <v>Learning Stage</v>
      </c>
      <c r="O6033">
        <v>5.23385766</v>
      </c>
      <c r="P6033" t="str">
        <f>VLOOKUP(O6033,Table13[],2)</f>
        <v>1 - 5</v>
      </c>
      <c r="Q6033" t="str">
        <f>INDEX(Table8[Column1],MATCH(R6033,Table8[Column2]))</f>
        <v>Maintained</v>
      </c>
      <c r="R6033">
        <v>62.040602499999999</v>
      </c>
      <c r="S6033">
        <f t="shared" si="189"/>
        <v>2.5850251041666668</v>
      </c>
      <c r="T6033" t="s">
        <v>19</v>
      </c>
    </row>
    <row r="6034" spans="1:20" x14ac:dyDescent="0.25">
      <c r="A6034">
        <v>6033</v>
      </c>
      <c r="B6034" t="s">
        <v>744</v>
      </c>
      <c r="C6034" t="s">
        <v>2049</v>
      </c>
      <c r="D6034" t="str">
        <f t="shared" si="188"/>
        <v>Lietz Maxine</v>
      </c>
      <c r="E6034" t="s">
        <v>15</v>
      </c>
      <c r="F6034" t="s">
        <v>121</v>
      </c>
      <c r="G6034" t="s">
        <v>2305</v>
      </c>
      <c r="H6034" t="s">
        <v>1826</v>
      </c>
      <c r="I6034" t="s">
        <v>121</v>
      </c>
      <c r="J6034" t="s">
        <v>19</v>
      </c>
      <c r="K6034" t="str">
        <f>INDEX(Table6[Column1],MATCH(L6034,Table6[Column2]))</f>
        <v>Adults</v>
      </c>
      <c r="L6034">
        <v>49.036202029999998</v>
      </c>
      <c r="M6034" t="str">
        <f>VLOOKUP(L6034,Table1[],2)</f>
        <v>40 - 49</v>
      </c>
      <c r="N6034" t="str">
        <f>INDEX(Table7[Column1],MATCH(O6034,Table7[Column2]))</f>
        <v>Learning Stage</v>
      </c>
      <c r="O6034">
        <v>5.8655329099999998</v>
      </c>
      <c r="P6034" t="str">
        <f>VLOOKUP(O6034,Table13[],2)</f>
        <v>1 - 5</v>
      </c>
      <c r="Q6034" t="str">
        <f>INDEX(Table8[Column1],MATCH(R6034,Table8[Column2]))</f>
        <v>Habitual</v>
      </c>
      <c r="R6034">
        <v>94.649386390000004</v>
      </c>
      <c r="S6034">
        <f t="shared" si="189"/>
        <v>3.9437244329166665</v>
      </c>
      <c r="T6034" t="s">
        <v>19</v>
      </c>
    </row>
    <row r="6035" spans="1:20" x14ac:dyDescent="0.25">
      <c r="A6035">
        <v>6034</v>
      </c>
      <c r="B6035" t="s">
        <v>1153</v>
      </c>
      <c r="C6035" t="s">
        <v>4704</v>
      </c>
      <c r="D6035" t="str">
        <f t="shared" si="188"/>
        <v>Brandon Stephan</v>
      </c>
      <c r="E6035" t="s">
        <v>22</v>
      </c>
      <c r="F6035" t="s">
        <v>60</v>
      </c>
      <c r="G6035" t="s">
        <v>2724</v>
      </c>
      <c r="H6035" t="s">
        <v>1863</v>
      </c>
      <c r="I6035" t="s">
        <v>24</v>
      </c>
      <c r="J6035" t="s">
        <v>19</v>
      </c>
      <c r="K6035" t="str">
        <f>INDEX(Table6[Column1],MATCH(L6035,Table6[Column2]))</f>
        <v>Youth</v>
      </c>
      <c r="L6035">
        <v>28.511495920000002</v>
      </c>
      <c r="M6035" t="str">
        <f>VLOOKUP(L6035,Table1[],2)</f>
        <v>20 - 29</v>
      </c>
      <c r="N6035" t="str">
        <f>INDEX(Table7[Column1],MATCH(O6035,Table7[Column2]))</f>
        <v>Learning Stage</v>
      </c>
      <c r="O6035">
        <v>5.8279402109999996</v>
      </c>
      <c r="P6035" t="str">
        <f>VLOOKUP(O6035,Table13[],2)</f>
        <v>1 - 5</v>
      </c>
      <c r="Q6035" t="str">
        <f>INDEX(Table8[Column1],MATCH(R6035,Table8[Column2]))</f>
        <v>Scheduled</v>
      </c>
      <c r="R6035">
        <v>0</v>
      </c>
      <c r="S6035">
        <f t="shared" si="189"/>
        <v>0</v>
      </c>
      <c r="T6035" t="s">
        <v>19</v>
      </c>
    </row>
    <row r="6036" spans="1:20" x14ac:dyDescent="0.25">
      <c r="A6036">
        <v>6035</v>
      </c>
      <c r="B6036" t="s">
        <v>4705</v>
      </c>
      <c r="C6036" t="s">
        <v>2539</v>
      </c>
      <c r="D6036" t="str">
        <f t="shared" si="188"/>
        <v>Banner Julia</v>
      </c>
      <c r="E6036" t="s">
        <v>15</v>
      </c>
      <c r="F6036" t="s">
        <v>1456</v>
      </c>
      <c r="G6036" t="s">
        <v>17</v>
      </c>
      <c r="H6036" t="s">
        <v>18</v>
      </c>
      <c r="I6036" t="s">
        <v>107</v>
      </c>
      <c r="J6036" t="s">
        <v>19</v>
      </c>
      <c r="K6036" t="str">
        <f>INDEX(Table6[Column1],MATCH(L6036,Table6[Column2]))</f>
        <v>Elders</v>
      </c>
      <c r="L6036">
        <v>51.12789987</v>
      </c>
      <c r="M6036" t="str">
        <f>VLOOKUP(L6036,Table1[],2)</f>
        <v>50 - 59</v>
      </c>
      <c r="N6036" t="str">
        <f>INDEX(Table7[Column1],MATCH(O6036,Table7[Column2]))</f>
        <v>Learning Stage</v>
      </c>
      <c r="O6036">
        <v>3.930899261</v>
      </c>
      <c r="P6036" t="str">
        <f>VLOOKUP(O6036,Table13[],2)</f>
        <v>1 - 5</v>
      </c>
      <c r="Q6036" t="str">
        <f>INDEX(Table8[Column1],MATCH(R6036,Table8[Column2]))</f>
        <v>Habitual</v>
      </c>
      <c r="R6036">
        <v>113.3149221</v>
      </c>
      <c r="S6036">
        <f t="shared" si="189"/>
        <v>4.7214550874999999</v>
      </c>
      <c r="T6036" t="s">
        <v>19</v>
      </c>
    </row>
    <row r="6037" spans="1:20" x14ac:dyDescent="0.25">
      <c r="A6037">
        <v>6036</v>
      </c>
      <c r="B6037" t="s">
        <v>474</v>
      </c>
      <c r="C6037" t="s">
        <v>4706</v>
      </c>
      <c r="D6037" t="str">
        <f t="shared" si="188"/>
        <v>Jacobs Dionne</v>
      </c>
      <c r="E6037" t="s">
        <v>15</v>
      </c>
      <c r="F6037" t="s">
        <v>113</v>
      </c>
      <c r="G6037" t="s">
        <v>2724</v>
      </c>
      <c r="H6037" t="s">
        <v>1863</v>
      </c>
      <c r="I6037" t="s">
        <v>24</v>
      </c>
      <c r="J6037" t="s">
        <v>19</v>
      </c>
      <c r="K6037" t="str">
        <f>INDEX(Table6[Column1],MATCH(L6037,Table6[Column2]))</f>
        <v>Adults</v>
      </c>
      <c r="L6037">
        <v>47.87261479</v>
      </c>
      <c r="M6037" t="str">
        <f>VLOOKUP(L6037,Table1[],2)</f>
        <v>40 - 49</v>
      </c>
      <c r="N6037" t="str">
        <f>INDEX(Table7[Column1],MATCH(O6037,Table7[Column2]))</f>
        <v>Learning Stage</v>
      </c>
      <c r="O6037">
        <v>5.313756154</v>
      </c>
      <c r="P6037" t="str">
        <f>VLOOKUP(O6037,Table13[],2)</f>
        <v>1 - 5</v>
      </c>
      <c r="Q6037" t="str">
        <f>INDEX(Table8[Column1],MATCH(R6037,Table8[Column2]))</f>
        <v>Habitual</v>
      </c>
      <c r="R6037">
        <v>86.563035409999998</v>
      </c>
      <c r="S6037">
        <f t="shared" si="189"/>
        <v>3.6067931420833332</v>
      </c>
      <c r="T6037" t="s">
        <v>19</v>
      </c>
    </row>
    <row r="6038" spans="1:20" x14ac:dyDescent="0.25">
      <c r="A6038">
        <v>6037</v>
      </c>
      <c r="B6038" t="s">
        <v>4480</v>
      </c>
      <c r="C6038" t="s">
        <v>1637</v>
      </c>
      <c r="D6038" t="str">
        <f t="shared" si="188"/>
        <v>Prosperie Rachel</v>
      </c>
      <c r="E6038" t="s">
        <v>15</v>
      </c>
      <c r="F6038" t="s">
        <v>38</v>
      </c>
      <c r="G6038" t="s">
        <v>2305</v>
      </c>
      <c r="H6038" t="s">
        <v>1826</v>
      </c>
      <c r="I6038" t="s">
        <v>38</v>
      </c>
      <c r="J6038" t="s">
        <v>19</v>
      </c>
      <c r="K6038" t="str">
        <f>INDEX(Table6[Column1],MATCH(L6038,Table6[Column2]))</f>
        <v>Adults</v>
      </c>
      <c r="L6038">
        <v>45.025662789999998</v>
      </c>
      <c r="M6038" t="str">
        <f>VLOOKUP(L6038,Table1[],2)</f>
        <v>40 - 49</v>
      </c>
      <c r="N6038" t="str">
        <f>INDEX(Table7[Column1],MATCH(O6038,Table7[Column2]))</f>
        <v>Learning Stage</v>
      </c>
      <c r="O6038">
        <v>4.5083660620000003</v>
      </c>
      <c r="P6038" t="str">
        <f>VLOOKUP(O6038,Table13[],2)</f>
        <v>1 - 5</v>
      </c>
      <c r="Q6038" t="str">
        <f>INDEX(Table8[Column1],MATCH(R6038,Table8[Column2]))</f>
        <v>Maintained</v>
      </c>
      <c r="R6038">
        <v>76.865617049999997</v>
      </c>
      <c r="S6038">
        <f t="shared" si="189"/>
        <v>3.20273404375</v>
      </c>
      <c r="T6038" t="s">
        <v>19</v>
      </c>
    </row>
    <row r="6039" spans="1:20" x14ac:dyDescent="0.25">
      <c r="A6039">
        <v>6038</v>
      </c>
      <c r="B6039" t="s">
        <v>1166</v>
      </c>
      <c r="C6039" t="s">
        <v>1628</v>
      </c>
      <c r="D6039" t="str">
        <f t="shared" si="188"/>
        <v>Robles Jacob</v>
      </c>
      <c r="E6039" t="s">
        <v>22</v>
      </c>
      <c r="F6039" t="s">
        <v>100</v>
      </c>
      <c r="G6039" t="s">
        <v>820</v>
      </c>
      <c r="H6039" t="s">
        <v>821</v>
      </c>
      <c r="I6039" t="s">
        <v>101</v>
      </c>
      <c r="J6039" t="s">
        <v>19</v>
      </c>
      <c r="K6039" t="str">
        <f>INDEX(Table6[Column1],MATCH(L6039,Table6[Column2]))</f>
        <v>Elders</v>
      </c>
      <c r="L6039">
        <v>53.766383920000003</v>
      </c>
      <c r="M6039" t="str">
        <f>VLOOKUP(L6039,Table1[],2)</f>
        <v>50 - 59</v>
      </c>
      <c r="N6039" t="str">
        <f>INDEX(Table7[Column1],MATCH(O6039,Table7[Column2]))</f>
        <v>Learning Stage</v>
      </c>
      <c r="O6039">
        <v>5.2594623</v>
      </c>
      <c r="P6039" t="str">
        <f>VLOOKUP(O6039,Table13[],2)</f>
        <v>1 - 5</v>
      </c>
      <c r="Q6039" t="str">
        <f>INDEX(Table8[Column1],MATCH(R6039,Table8[Column2]))</f>
        <v>Unexcused</v>
      </c>
      <c r="R6039">
        <v>167.00344079999999</v>
      </c>
      <c r="S6039">
        <f t="shared" si="189"/>
        <v>6.9584767000000003</v>
      </c>
      <c r="T6039" t="s">
        <v>19</v>
      </c>
    </row>
    <row r="6040" spans="1:20" x14ac:dyDescent="0.25">
      <c r="A6040">
        <v>6039</v>
      </c>
      <c r="B6040" t="s">
        <v>4707</v>
      </c>
      <c r="C6040" t="s">
        <v>433</v>
      </c>
      <c r="D6040" t="str">
        <f t="shared" si="188"/>
        <v>Narvaez Forrest</v>
      </c>
      <c r="E6040" t="s">
        <v>22</v>
      </c>
      <c r="F6040" t="s">
        <v>176</v>
      </c>
      <c r="G6040" t="s">
        <v>820</v>
      </c>
      <c r="H6040" t="s">
        <v>821</v>
      </c>
      <c r="I6040" t="s">
        <v>134</v>
      </c>
      <c r="J6040" t="s">
        <v>19</v>
      </c>
      <c r="K6040" t="str">
        <f>INDEX(Table6[Column1],MATCH(L6040,Table6[Column2]))</f>
        <v>Adults</v>
      </c>
      <c r="L6040">
        <v>44.162829879999997</v>
      </c>
      <c r="M6040" t="str">
        <f>VLOOKUP(L6040,Table1[],2)</f>
        <v>40 - 49</v>
      </c>
      <c r="N6040" t="str">
        <f>INDEX(Table7[Column1],MATCH(O6040,Table7[Column2]))</f>
        <v>Learning Stage</v>
      </c>
      <c r="O6040">
        <v>4.1772754880000003</v>
      </c>
      <c r="P6040" t="str">
        <f>VLOOKUP(O6040,Table13[],2)</f>
        <v>1 - 5</v>
      </c>
      <c r="Q6040" t="str">
        <f>INDEX(Table8[Column1],MATCH(R6040,Table8[Column2]))</f>
        <v>Maintained</v>
      </c>
      <c r="R6040">
        <v>61.77703167</v>
      </c>
      <c r="S6040">
        <f t="shared" si="189"/>
        <v>2.5740429862499998</v>
      </c>
      <c r="T6040" t="s">
        <v>19</v>
      </c>
    </row>
    <row r="6041" spans="1:20" x14ac:dyDescent="0.25">
      <c r="A6041">
        <v>6040</v>
      </c>
      <c r="B6041" t="s">
        <v>3842</v>
      </c>
      <c r="C6041" t="s">
        <v>512</v>
      </c>
      <c r="D6041" t="str">
        <f t="shared" si="188"/>
        <v>Sawyer Andre</v>
      </c>
      <c r="E6041" t="s">
        <v>22</v>
      </c>
      <c r="F6041" t="s">
        <v>176</v>
      </c>
      <c r="G6041" t="s">
        <v>820</v>
      </c>
      <c r="H6041" t="s">
        <v>821</v>
      </c>
      <c r="I6041" t="s">
        <v>134</v>
      </c>
      <c r="J6041" t="s">
        <v>19</v>
      </c>
      <c r="K6041" t="str">
        <f>INDEX(Table6[Column1],MATCH(L6041,Table6[Column2]))</f>
        <v>Adults</v>
      </c>
      <c r="L6041">
        <v>48.841430750000001</v>
      </c>
      <c r="M6041" t="str">
        <f>VLOOKUP(L6041,Table1[],2)</f>
        <v>40 - 49</v>
      </c>
      <c r="N6041" t="str">
        <f>INDEX(Table7[Column1],MATCH(O6041,Table7[Column2]))</f>
        <v>Learning Stage</v>
      </c>
      <c r="O6041">
        <v>3.902566465</v>
      </c>
      <c r="P6041" t="str">
        <f>VLOOKUP(O6041,Table13[],2)</f>
        <v>1 - 5</v>
      </c>
      <c r="Q6041" t="str">
        <f>INDEX(Table8[Column1],MATCH(R6041,Table8[Column2]))</f>
        <v>Habitual</v>
      </c>
      <c r="R6041">
        <v>96.905203450000002</v>
      </c>
      <c r="S6041">
        <f t="shared" si="189"/>
        <v>4.0377168104166667</v>
      </c>
      <c r="T6041" t="s">
        <v>19</v>
      </c>
    </row>
    <row r="6042" spans="1:20" x14ac:dyDescent="0.25">
      <c r="A6042">
        <v>6041</v>
      </c>
      <c r="B6042" t="s">
        <v>725</v>
      </c>
      <c r="C6042" t="s">
        <v>2763</v>
      </c>
      <c r="D6042" t="str">
        <f t="shared" si="188"/>
        <v>Martinez Wanda</v>
      </c>
      <c r="E6042" t="s">
        <v>15</v>
      </c>
      <c r="F6042" t="s">
        <v>2390</v>
      </c>
      <c r="G6042" t="s">
        <v>2724</v>
      </c>
      <c r="H6042" t="s">
        <v>1863</v>
      </c>
      <c r="I6042" t="s">
        <v>138</v>
      </c>
      <c r="J6042" t="s">
        <v>19</v>
      </c>
      <c r="K6042" t="str">
        <f>INDEX(Table6[Column1],MATCH(L6042,Table6[Column2]))</f>
        <v>Adults</v>
      </c>
      <c r="L6042">
        <v>40.695808390000003</v>
      </c>
      <c r="M6042" t="str">
        <f>VLOOKUP(L6042,Table1[],2)</f>
        <v>40 - 49</v>
      </c>
      <c r="N6042" t="str">
        <f>INDEX(Table7[Column1],MATCH(O6042,Table7[Column2]))</f>
        <v>Learning Stage</v>
      </c>
      <c r="O6042">
        <v>5.3013842799999997</v>
      </c>
      <c r="P6042" t="str">
        <f>VLOOKUP(O6042,Table13[],2)</f>
        <v>1 - 5</v>
      </c>
      <c r="Q6042" t="str">
        <f>INDEX(Table8[Column1],MATCH(R6042,Table8[Column2]))</f>
        <v>Scheduled</v>
      </c>
      <c r="R6042">
        <v>33.153627110000002</v>
      </c>
      <c r="S6042">
        <f t="shared" si="189"/>
        <v>1.3814011295833335</v>
      </c>
      <c r="T6042" t="s">
        <v>19</v>
      </c>
    </row>
    <row r="6043" spans="1:20" x14ac:dyDescent="0.25">
      <c r="A6043">
        <v>6042</v>
      </c>
      <c r="B6043" t="s">
        <v>721</v>
      </c>
      <c r="C6043" t="s">
        <v>2748</v>
      </c>
      <c r="D6043" t="str">
        <f t="shared" si="188"/>
        <v>Walker Lucinda</v>
      </c>
      <c r="E6043" t="s">
        <v>15</v>
      </c>
      <c r="F6043" t="s">
        <v>534</v>
      </c>
      <c r="G6043" t="s">
        <v>17</v>
      </c>
      <c r="H6043" t="s">
        <v>18</v>
      </c>
      <c r="I6043" t="s">
        <v>107</v>
      </c>
      <c r="J6043" t="s">
        <v>19</v>
      </c>
      <c r="K6043" t="str">
        <f>INDEX(Table6[Column1],MATCH(L6043,Table6[Column2]))</f>
        <v>Adults</v>
      </c>
      <c r="L6043">
        <v>41.025781309999999</v>
      </c>
      <c r="M6043" t="str">
        <f>VLOOKUP(L6043,Table1[],2)</f>
        <v>40 - 49</v>
      </c>
      <c r="N6043" t="str">
        <f>INDEX(Table7[Column1],MATCH(O6043,Table7[Column2]))</f>
        <v>Learning Stage</v>
      </c>
      <c r="O6043">
        <v>4.8665125979999999</v>
      </c>
      <c r="P6043" t="str">
        <f>VLOOKUP(O6043,Table13[],2)</f>
        <v>1 - 5</v>
      </c>
      <c r="Q6043" t="str">
        <f>INDEX(Table8[Column1],MATCH(R6043,Table8[Column2]))</f>
        <v>Habitual</v>
      </c>
      <c r="R6043">
        <v>100.26272090000001</v>
      </c>
      <c r="S6043">
        <f t="shared" si="189"/>
        <v>4.1776133708333338</v>
      </c>
      <c r="T6043" t="s">
        <v>19</v>
      </c>
    </row>
    <row r="6044" spans="1:20" x14ac:dyDescent="0.25">
      <c r="A6044">
        <v>6043</v>
      </c>
      <c r="B6044" t="s">
        <v>267</v>
      </c>
      <c r="C6044" t="s">
        <v>713</v>
      </c>
      <c r="D6044" t="str">
        <f t="shared" si="188"/>
        <v>Johnson Angela</v>
      </c>
      <c r="E6044" t="s">
        <v>15</v>
      </c>
      <c r="F6044" t="s">
        <v>127</v>
      </c>
      <c r="G6044" t="s">
        <v>820</v>
      </c>
      <c r="H6044" t="s">
        <v>821</v>
      </c>
      <c r="I6044" t="s">
        <v>127</v>
      </c>
      <c r="J6044" t="s">
        <v>19</v>
      </c>
      <c r="K6044" t="str">
        <f>INDEX(Table6[Column1],MATCH(L6044,Table6[Column2]))</f>
        <v>Elders</v>
      </c>
      <c r="L6044">
        <v>54.36955828</v>
      </c>
      <c r="M6044" t="str">
        <f>VLOOKUP(L6044,Table1[],2)</f>
        <v>50 - 59</v>
      </c>
      <c r="N6044" t="str">
        <f>INDEX(Table7[Column1],MATCH(O6044,Table7[Column2]))</f>
        <v>Learning Stage</v>
      </c>
      <c r="O6044">
        <v>2.2247360920000001</v>
      </c>
      <c r="P6044" t="str">
        <f>VLOOKUP(O6044,Table13[],2)</f>
        <v>1 - 5</v>
      </c>
      <c r="Q6044" t="str">
        <f>INDEX(Table8[Column1],MATCH(R6044,Table8[Column2]))</f>
        <v>Excused</v>
      </c>
      <c r="R6044">
        <v>149.81814929999999</v>
      </c>
      <c r="S6044">
        <f t="shared" si="189"/>
        <v>6.2424228875000001</v>
      </c>
      <c r="T6044" t="s">
        <v>19</v>
      </c>
    </row>
    <row r="6045" spans="1:20" x14ac:dyDescent="0.25">
      <c r="A6045">
        <v>6044</v>
      </c>
      <c r="B6045" t="s">
        <v>4708</v>
      </c>
      <c r="C6045" t="s">
        <v>2153</v>
      </c>
      <c r="D6045" t="str">
        <f t="shared" si="188"/>
        <v>Johns Agnes</v>
      </c>
      <c r="E6045" t="s">
        <v>15</v>
      </c>
      <c r="F6045" t="s">
        <v>169</v>
      </c>
      <c r="G6045" t="s">
        <v>2724</v>
      </c>
      <c r="H6045" t="s">
        <v>1863</v>
      </c>
      <c r="I6045" t="s">
        <v>169</v>
      </c>
      <c r="J6045" t="s">
        <v>19</v>
      </c>
      <c r="K6045" t="str">
        <f>INDEX(Table6[Column1],MATCH(L6045,Table6[Column2]))</f>
        <v>Youth</v>
      </c>
      <c r="L6045">
        <v>26.89261144</v>
      </c>
      <c r="M6045" t="str">
        <f>VLOOKUP(L6045,Table1[],2)</f>
        <v>20 - 29</v>
      </c>
      <c r="N6045" t="str">
        <f>INDEX(Table7[Column1],MATCH(O6045,Table7[Column2]))</f>
        <v>Learning Stage</v>
      </c>
      <c r="O6045">
        <v>3.5588526699999998</v>
      </c>
      <c r="P6045" t="str">
        <f>VLOOKUP(O6045,Table13[],2)</f>
        <v>1 - 5</v>
      </c>
      <c r="Q6045" t="str">
        <f>INDEX(Table8[Column1],MATCH(R6045,Table8[Column2]))</f>
        <v>Scheduled</v>
      </c>
      <c r="R6045">
        <v>0</v>
      </c>
      <c r="S6045">
        <f t="shared" si="189"/>
        <v>0</v>
      </c>
      <c r="T6045" t="s">
        <v>19</v>
      </c>
    </row>
    <row r="6046" spans="1:20" x14ac:dyDescent="0.25">
      <c r="A6046">
        <v>6045</v>
      </c>
      <c r="B6046" t="s">
        <v>4709</v>
      </c>
      <c r="C6046" t="s">
        <v>4710</v>
      </c>
      <c r="D6046" t="str">
        <f t="shared" si="188"/>
        <v>Leal Wei</v>
      </c>
      <c r="E6046" t="s">
        <v>15</v>
      </c>
      <c r="F6046" t="s">
        <v>38</v>
      </c>
      <c r="G6046" t="s">
        <v>2305</v>
      </c>
      <c r="H6046" t="s">
        <v>1826</v>
      </c>
      <c r="I6046" t="s">
        <v>38</v>
      </c>
      <c r="J6046" t="s">
        <v>19</v>
      </c>
      <c r="K6046" t="str">
        <f>INDEX(Table6[Column1],MATCH(L6046,Table6[Column2]))</f>
        <v>Young Adults</v>
      </c>
      <c r="L6046">
        <v>36.392420979999997</v>
      </c>
      <c r="M6046" t="str">
        <f>VLOOKUP(L6046,Table1[],2)</f>
        <v>30 - 39</v>
      </c>
      <c r="N6046" t="str">
        <f>INDEX(Table7[Column1],MATCH(O6046,Table7[Column2]))</f>
        <v>Learning Stage</v>
      </c>
      <c r="O6046">
        <v>4.7709894799999999</v>
      </c>
      <c r="P6046" t="str">
        <f>VLOOKUP(O6046,Table13[],2)</f>
        <v>1 - 5</v>
      </c>
      <c r="Q6046" t="str">
        <f>INDEX(Table8[Column1],MATCH(R6046,Table8[Column2]))</f>
        <v>Scheduled</v>
      </c>
      <c r="R6046">
        <v>8.0878914650000002</v>
      </c>
      <c r="S6046">
        <f t="shared" si="189"/>
        <v>0.33699547770833332</v>
      </c>
      <c r="T6046" t="s">
        <v>19</v>
      </c>
    </row>
    <row r="6047" spans="1:20" x14ac:dyDescent="0.25">
      <c r="A6047">
        <v>6046</v>
      </c>
      <c r="B6047" t="s">
        <v>3751</v>
      </c>
      <c r="C6047" t="s">
        <v>260</v>
      </c>
      <c r="D6047" t="str">
        <f t="shared" si="188"/>
        <v>Vazquez Hobert</v>
      </c>
      <c r="E6047" t="s">
        <v>22</v>
      </c>
      <c r="F6047" t="s">
        <v>95</v>
      </c>
      <c r="G6047" t="s">
        <v>820</v>
      </c>
      <c r="H6047" t="s">
        <v>821</v>
      </c>
      <c r="I6047" t="s">
        <v>87</v>
      </c>
      <c r="J6047" t="s">
        <v>19</v>
      </c>
      <c r="K6047" t="str">
        <f>INDEX(Table6[Column1],MATCH(L6047,Table6[Column2]))</f>
        <v>Young Adults</v>
      </c>
      <c r="L6047">
        <v>30.984442789999999</v>
      </c>
      <c r="M6047" t="str">
        <f>VLOOKUP(L6047,Table1[],2)</f>
        <v>30 - 39</v>
      </c>
      <c r="N6047" t="str">
        <f>INDEX(Table7[Column1],MATCH(O6047,Table7[Column2]))</f>
        <v>Learning Stage</v>
      </c>
      <c r="O6047">
        <v>4.6870649990000004</v>
      </c>
      <c r="P6047" t="str">
        <f>VLOOKUP(O6047,Table13[],2)</f>
        <v>1 - 5</v>
      </c>
      <c r="Q6047" t="str">
        <f>INDEX(Table8[Column1],MATCH(R6047,Table8[Column2]))</f>
        <v>Maintained</v>
      </c>
      <c r="R6047">
        <v>41.003887720000002</v>
      </c>
      <c r="S6047">
        <f t="shared" si="189"/>
        <v>1.7084953216666667</v>
      </c>
      <c r="T6047" t="s">
        <v>19</v>
      </c>
    </row>
    <row r="6048" spans="1:20" x14ac:dyDescent="0.25">
      <c r="A6048">
        <v>6047</v>
      </c>
      <c r="B6048" t="s">
        <v>4711</v>
      </c>
      <c r="C6048" t="s">
        <v>50</v>
      </c>
      <c r="D6048" t="str">
        <f t="shared" si="188"/>
        <v>Fricks Robert</v>
      </c>
      <c r="E6048" t="s">
        <v>22</v>
      </c>
      <c r="F6048" t="s">
        <v>87</v>
      </c>
      <c r="G6048" t="s">
        <v>820</v>
      </c>
      <c r="H6048" t="s">
        <v>821</v>
      </c>
      <c r="I6048" t="s">
        <v>87</v>
      </c>
      <c r="J6048" t="s">
        <v>19</v>
      </c>
      <c r="K6048" t="str">
        <f>INDEX(Table6[Column1],MATCH(L6048,Table6[Column2]))</f>
        <v>Young Adults</v>
      </c>
      <c r="L6048">
        <v>38.379347109999998</v>
      </c>
      <c r="M6048" t="str">
        <f>VLOOKUP(L6048,Table1[],2)</f>
        <v>30 - 39</v>
      </c>
      <c r="N6048" t="str">
        <f>INDEX(Table7[Column1],MATCH(O6048,Table7[Column2]))</f>
        <v>Fitting in Stage</v>
      </c>
      <c r="O6048">
        <v>6.3998965280000002</v>
      </c>
      <c r="P6048" t="str">
        <f>VLOOKUP(O6048,Table13[],2)</f>
        <v>6 - 10</v>
      </c>
      <c r="Q6048" t="str">
        <f>INDEX(Table8[Column1],MATCH(R6048,Table8[Column2]))</f>
        <v>Habitual</v>
      </c>
      <c r="R6048">
        <v>109.7397952</v>
      </c>
      <c r="S6048">
        <f t="shared" si="189"/>
        <v>4.5724914666666665</v>
      </c>
      <c r="T6048" t="s">
        <v>19</v>
      </c>
    </row>
    <row r="6049" spans="1:20" x14ac:dyDescent="0.25">
      <c r="A6049">
        <v>6048</v>
      </c>
      <c r="B6049" t="s">
        <v>2969</v>
      </c>
      <c r="C6049" t="s">
        <v>173</v>
      </c>
      <c r="D6049" t="str">
        <f t="shared" si="188"/>
        <v>Ortega Jane</v>
      </c>
      <c r="E6049" t="s">
        <v>15</v>
      </c>
      <c r="F6049" t="s">
        <v>407</v>
      </c>
      <c r="G6049" t="s">
        <v>820</v>
      </c>
      <c r="H6049" t="s">
        <v>821</v>
      </c>
      <c r="I6049" t="s">
        <v>407</v>
      </c>
      <c r="J6049" t="s">
        <v>19</v>
      </c>
      <c r="K6049" t="str">
        <f>INDEX(Table6[Column1],MATCH(L6049,Table6[Column2]))</f>
        <v>Young Adults</v>
      </c>
      <c r="L6049">
        <v>33.390489539999997</v>
      </c>
      <c r="M6049" t="str">
        <f>VLOOKUP(L6049,Table1[],2)</f>
        <v>30 - 39</v>
      </c>
      <c r="N6049" t="str">
        <f>INDEX(Table7[Column1],MATCH(O6049,Table7[Column2]))</f>
        <v>Learning Stage</v>
      </c>
      <c r="O6049">
        <v>3.6995318899999998</v>
      </c>
      <c r="P6049" t="str">
        <f>VLOOKUP(O6049,Table13[],2)</f>
        <v>1 - 5</v>
      </c>
      <c r="Q6049" t="str">
        <f>INDEX(Table8[Column1],MATCH(R6049,Table8[Column2]))</f>
        <v>Scheduled</v>
      </c>
      <c r="R6049">
        <v>30.829810009999999</v>
      </c>
      <c r="S6049">
        <f t="shared" si="189"/>
        <v>1.2845754170833334</v>
      </c>
      <c r="T6049" t="s">
        <v>19</v>
      </c>
    </row>
    <row r="6050" spans="1:20" x14ac:dyDescent="0.25">
      <c r="A6050">
        <v>6049</v>
      </c>
      <c r="B6050" t="s">
        <v>4712</v>
      </c>
      <c r="C6050" t="s">
        <v>1095</v>
      </c>
      <c r="D6050" t="str">
        <f t="shared" si="188"/>
        <v>Moreira Teresa</v>
      </c>
      <c r="E6050" t="s">
        <v>15</v>
      </c>
      <c r="F6050" t="s">
        <v>1327</v>
      </c>
      <c r="G6050" t="s">
        <v>2724</v>
      </c>
      <c r="H6050" t="s">
        <v>1863</v>
      </c>
      <c r="I6050" t="s">
        <v>169</v>
      </c>
      <c r="J6050" t="s">
        <v>19</v>
      </c>
      <c r="K6050" t="str">
        <f>INDEX(Table6[Column1],MATCH(L6050,Table6[Column2]))</f>
        <v>Elders</v>
      </c>
      <c r="L6050">
        <v>53.352396140000003</v>
      </c>
      <c r="M6050" t="str">
        <f>VLOOKUP(L6050,Table1[],2)</f>
        <v>50 - 59</v>
      </c>
      <c r="N6050" t="str">
        <f>INDEX(Table7[Column1],MATCH(O6050,Table7[Column2]))</f>
        <v>Learning Stage</v>
      </c>
      <c r="O6050">
        <v>5.3710651350000003</v>
      </c>
      <c r="P6050" t="str">
        <f>VLOOKUP(O6050,Table13[],2)</f>
        <v>1 - 5</v>
      </c>
      <c r="Q6050" t="str">
        <f>INDEX(Table8[Column1],MATCH(R6050,Table8[Column2]))</f>
        <v>Maintained</v>
      </c>
      <c r="R6050">
        <v>75.473983970000006</v>
      </c>
      <c r="S6050">
        <f t="shared" si="189"/>
        <v>3.1447493320833337</v>
      </c>
      <c r="T6050" t="s">
        <v>19</v>
      </c>
    </row>
    <row r="6051" spans="1:20" x14ac:dyDescent="0.25">
      <c r="A6051">
        <v>6050</v>
      </c>
      <c r="B6051" t="s">
        <v>4713</v>
      </c>
      <c r="C6051" t="s">
        <v>4714</v>
      </c>
      <c r="D6051" t="str">
        <f t="shared" si="188"/>
        <v>Colter Rosemarie</v>
      </c>
      <c r="E6051" t="s">
        <v>15</v>
      </c>
      <c r="F6051" t="s">
        <v>30</v>
      </c>
      <c r="G6051" t="s">
        <v>17</v>
      </c>
      <c r="H6051" t="s">
        <v>18</v>
      </c>
      <c r="I6051" t="s">
        <v>30</v>
      </c>
      <c r="J6051" t="s">
        <v>19</v>
      </c>
      <c r="K6051" t="str">
        <f>INDEX(Table6[Column1],MATCH(L6051,Table6[Column2]))</f>
        <v>Young Adults</v>
      </c>
      <c r="L6051">
        <v>35.712878269999997</v>
      </c>
      <c r="M6051" t="str">
        <f>VLOOKUP(L6051,Table1[],2)</f>
        <v>30 - 39</v>
      </c>
      <c r="N6051" t="str">
        <f>INDEX(Table7[Column1],MATCH(O6051,Table7[Column2]))</f>
        <v>Learning Stage</v>
      </c>
      <c r="O6051">
        <v>5.3566165630000002</v>
      </c>
      <c r="P6051" t="str">
        <f>VLOOKUP(O6051,Table13[],2)</f>
        <v>1 - 5</v>
      </c>
      <c r="Q6051" t="str">
        <f>INDEX(Table8[Column1],MATCH(R6051,Table8[Column2]))</f>
        <v>Habitual</v>
      </c>
      <c r="R6051">
        <v>94.976661340000007</v>
      </c>
      <c r="S6051">
        <f t="shared" si="189"/>
        <v>3.957360889166667</v>
      </c>
      <c r="T6051" t="s">
        <v>19</v>
      </c>
    </row>
    <row r="6052" spans="1:20" x14ac:dyDescent="0.25">
      <c r="A6052">
        <v>6051</v>
      </c>
      <c r="B6052" t="s">
        <v>4715</v>
      </c>
      <c r="C6052" t="s">
        <v>1400</v>
      </c>
      <c r="D6052" t="str">
        <f t="shared" si="188"/>
        <v>Tatum Albert</v>
      </c>
      <c r="E6052" t="s">
        <v>22</v>
      </c>
      <c r="F6052" t="s">
        <v>54</v>
      </c>
      <c r="G6052" t="s">
        <v>820</v>
      </c>
      <c r="H6052" t="s">
        <v>821</v>
      </c>
      <c r="I6052" t="s">
        <v>54</v>
      </c>
      <c r="J6052" t="s">
        <v>19</v>
      </c>
      <c r="K6052" t="str">
        <f>INDEX(Table6[Column1],MATCH(L6052,Table6[Column2]))</f>
        <v>Adults</v>
      </c>
      <c r="L6052">
        <v>40.974453939999997</v>
      </c>
      <c r="M6052" t="str">
        <f>VLOOKUP(L6052,Table1[],2)</f>
        <v>40 - 49</v>
      </c>
      <c r="N6052" t="str">
        <f>INDEX(Table7[Column1],MATCH(O6052,Table7[Column2]))</f>
        <v>Learning Stage</v>
      </c>
      <c r="O6052">
        <v>4.6727474549999997</v>
      </c>
      <c r="P6052" t="str">
        <f>VLOOKUP(O6052,Table13[],2)</f>
        <v>1 - 5</v>
      </c>
      <c r="Q6052" t="str">
        <f>INDEX(Table8[Column1],MATCH(R6052,Table8[Column2]))</f>
        <v>Habitual</v>
      </c>
      <c r="R6052">
        <v>102.17643649999999</v>
      </c>
      <c r="S6052">
        <f t="shared" si="189"/>
        <v>4.2573515208333337</v>
      </c>
      <c r="T6052" t="s">
        <v>19</v>
      </c>
    </row>
    <row r="6053" spans="1:20" x14ac:dyDescent="0.25">
      <c r="A6053">
        <v>6052</v>
      </c>
      <c r="B6053" t="s">
        <v>4716</v>
      </c>
      <c r="C6053" t="s">
        <v>56</v>
      </c>
      <c r="D6053" t="str">
        <f t="shared" si="188"/>
        <v>Valentine James</v>
      </c>
      <c r="E6053" t="s">
        <v>22</v>
      </c>
      <c r="F6053" t="s">
        <v>54</v>
      </c>
      <c r="G6053" t="s">
        <v>820</v>
      </c>
      <c r="H6053" t="s">
        <v>821</v>
      </c>
      <c r="I6053" t="s">
        <v>54</v>
      </c>
      <c r="J6053" t="s">
        <v>19</v>
      </c>
      <c r="K6053" t="str">
        <f>INDEX(Table6[Column1],MATCH(L6053,Table6[Column2]))</f>
        <v>Adults</v>
      </c>
      <c r="L6053">
        <v>47.043102359999999</v>
      </c>
      <c r="M6053" t="str">
        <f>VLOOKUP(L6053,Table1[],2)</f>
        <v>40 - 49</v>
      </c>
      <c r="N6053" t="str">
        <f>INDEX(Table7[Column1],MATCH(O6053,Table7[Column2]))</f>
        <v>Learning Stage</v>
      </c>
      <c r="O6053">
        <v>5.2807071529999998</v>
      </c>
      <c r="P6053" t="str">
        <f>VLOOKUP(O6053,Table13[],2)</f>
        <v>1 - 5</v>
      </c>
      <c r="Q6053" t="str">
        <f>INDEX(Table8[Column1],MATCH(R6053,Table8[Column2]))</f>
        <v>Maintained</v>
      </c>
      <c r="R6053">
        <v>46.846532209999999</v>
      </c>
      <c r="S6053">
        <f t="shared" si="189"/>
        <v>1.9519388420833332</v>
      </c>
      <c r="T6053" t="s">
        <v>19</v>
      </c>
    </row>
    <row r="6054" spans="1:20" x14ac:dyDescent="0.25">
      <c r="A6054">
        <v>6053</v>
      </c>
      <c r="B6054" t="s">
        <v>2024</v>
      </c>
      <c r="C6054" t="s">
        <v>4717</v>
      </c>
      <c r="D6054" t="str">
        <f t="shared" si="188"/>
        <v>Mecham Son</v>
      </c>
      <c r="E6054" t="s">
        <v>22</v>
      </c>
      <c r="F6054" t="s">
        <v>192</v>
      </c>
      <c r="G6054" t="s">
        <v>2724</v>
      </c>
      <c r="H6054" t="s">
        <v>1863</v>
      </c>
      <c r="I6054" t="s">
        <v>192</v>
      </c>
      <c r="J6054" t="s">
        <v>19</v>
      </c>
      <c r="K6054" t="str">
        <f>INDEX(Table6[Column1],MATCH(L6054,Table6[Column2]))</f>
        <v>Elders</v>
      </c>
      <c r="L6054">
        <v>52.366492919999999</v>
      </c>
      <c r="M6054" t="str">
        <f>VLOOKUP(L6054,Table1[],2)</f>
        <v>50 - 59</v>
      </c>
      <c r="N6054" t="str">
        <f>INDEX(Table7[Column1],MATCH(O6054,Table7[Column2]))</f>
        <v>Fitting in Stage</v>
      </c>
      <c r="O6054">
        <v>7.4930304550000004</v>
      </c>
      <c r="P6054" t="str">
        <f>VLOOKUP(O6054,Table13[],2)</f>
        <v>6 - 10</v>
      </c>
      <c r="Q6054" t="str">
        <f>INDEX(Table8[Column1],MATCH(R6054,Table8[Column2]))</f>
        <v>Maintained</v>
      </c>
      <c r="R6054">
        <v>75.301154589999996</v>
      </c>
      <c r="S6054">
        <f t="shared" si="189"/>
        <v>3.1375481079166665</v>
      </c>
      <c r="T6054" t="s">
        <v>19</v>
      </c>
    </row>
    <row r="6055" spans="1:20" x14ac:dyDescent="0.25">
      <c r="A6055">
        <v>6054</v>
      </c>
      <c r="B6055" t="s">
        <v>17</v>
      </c>
      <c r="C6055" t="s">
        <v>227</v>
      </c>
      <c r="D6055" t="str">
        <f t="shared" si="188"/>
        <v>Baker Lisa</v>
      </c>
      <c r="E6055" t="s">
        <v>15</v>
      </c>
      <c r="F6055" t="s">
        <v>255</v>
      </c>
      <c r="G6055" t="s">
        <v>17</v>
      </c>
      <c r="H6055" t="s">
        <v>18</v>
      </c>
      <c r="I6055" t="s">
        <v>107</v>
      </c>
      <c r="J6055" t="s">
        <v>19</v>
      </c>
      <c r="K6055" t="str">
        <f>INDEX(Table6[Column1],MATCH(L6055,Table6[Column2]))</f>
        <v>Elders</v>
      </c>
      <c r="L6055">
        <v>54.408796369999997</v>
      </c>
      <c r="M6055" t="str">
        <f>VLOOKUP(L6055,Table1[],2)</f>
        <v>50 - 59</v>
      </c>
      <c r="N6055" t="str">
        <f>INDEX(Table7[Column1],MATCH(O6055,Table7[Column2]))</f>
        <v>Learning Stage</v>
      </c>
      <c r="O6055">
        <v>5.0015169259999999</v>
      </c>
      <c r="P6055" t="str">
        <f>VLOOKUP(O6055,Table13[],2)</f>
        <v>1 - 5</v>
      </c>
      <c r="Q6055" t="str">
        <f>INDEX(Table8[Column1],MATCH(R6055,Table8[Column2]))</f>
        <v>Habitual</v>
      </c>
      <c r="R6055">
        <v>107.06429249999999</v>
      </c>
      <c r="S6055">
        <f t="shared" si="189"/>
        <v>4.4610121874999997</v>
      </c>
      <c r="T6055" t="s">
        <v>19</v>
      </c>
    </row>
    <row r="6056" spans="1:20" x14ac:dyDescent="0.25">
      <c r="A6056">
        <v>6055</v>
      </c>
      <c r="B6056" t="s">
        <v>4718</v>
      </c>
      <c r="C6056" t="s">
        <v>4719</v>
      </c>
      <c r="D6056" t="str">
        <f t="shared" si="188"/>
        <v>Morison Valeria</v>
      </c>
      <c r="E6056" t="s">
        <v>15</v>
      </c>
      <c r="F6056" t="s">
        <v>27</v>
      </c>
      <c r="G6056" t="s">
        <v>17</v>
      </c>
      <c r="H6056" t="s">
        <v>18</v>
      </c>
      <c r="I6056" t="s">
        <v>27</v>
      </c>
      <c r="J6056" t="s">
        <v>19</v>
      </c>
      <c r="K6056" t="str">
        <f>INDEX(Table6[Column1],MATCH(L6056,Table6[Column2]))</f>
        <v>Elders</v>
      </c>
      <c r="L6056">
        <v>51.12582261</v>
      </c>
      <c r="M6056" t="str">
        <f>VLOOKUP(L6056,Table1[],2)</f>
        <v>50 - 59</v>
      </c>
      <c r="N6056" t="str">
        <f>INDEX(Table7[Column1],MATCH(O6056,Table7[Column2]))</f>
        <v>Learning Stage</v>
      </c>
      <c r="O6056">
        <v>5.6175410460000004</v>
      </c>
      <c r="P6056" t="str">
        <f>VLOOKUP(O6056,Table13[],2)</f>
        <v>1 - 5</v>
      </c>
      <c r="Q6056" t="str">
        <f>INDEX(Table8[Column1],MATCH(R6056,Table8[Column2]))</f>
        <v>Excused</v>
      </c>
      <c r="R6056">
        <v>129.0542275</v>
      </c>
      <c r="S6056">
        <f t="shared" si="189"/>
        <v>5.3772594791666668</v>
      </c>
      <c r="T6056" t="s">
        <v>19</v>
      </c>
    </row>
    <row r="6057" spans="1:20" x14ac:dyDescent="0.25">
      <c r="A6057">
        <v>6056</v>
      </c>
      <c r="B6057" t="s">
        <v>4720</v>
      </c>
      <c r="C6057" t="s">
        <v>1690</v>
      </c>
      <c r="D6057" t="str">
        <f t="shared" si="188"/>
        <v>Meekins Cindy</v>
      </c>
      <c r="E6057" t="s">
        <v>15</v>
      </c>
      <c r="F6057" t="s">
        <v>235</v>
      </c>
      <c r="G6057" t="s">
        <v>2305</v>
      </c>
      <c r="H6057" t="s">
        <v>1826</v>
      </c>
      <c r="I6057" t="s">
        <v>235</v>
      </c>
      <c r="J6057" t="s">
        <v>19</v>
      </c>
      <c r="K6057" t="str">
        <f>INDEX(Table6[Column1],MATCH(L6057,Table6[Column2]))</f>
        <v>Young Adults</v>
      </c>
      <c r="L6057">
        <v>34.567729849999999</v>
      </c>
      <c r="M6057" t="str">
        <f>VLOOKUP(L6057,Table1[],2)</f>
        <v>30 - 39</v>
      </c>
      <c r="N6057" t="str">
        <f>INDEX(Table7[Column1],MATCH(O6057,Table7[Column2]))</f>
        <v>Learning Stage</v>
      </c>
      <c r="O6057">
        <v>2.7659606110000001</v>
      </c>
      <c r="P6057" t="str">
        <f>VLOOKUP(O6057,Table13[],2)</f>
        <v>1 - 5</v>
      </c>
      <c r="Q6057" t="str">
        <f>INDEX(Table8[Column1],MATCH(R6057,Table8[Column2]))</f>
        <v>Scheduled</v>
      </c>
      <c r="R6057">
        <v>30.703299300000001</v>
      </c>
      <c r="S6057">
        <f t="shared" si="189"/>
        <v>1.2793041375</v>
      </c>
      <c r="T6057" t="s">
        <v>19</v>
      </c>
    </row>
    <row r="6058" spans="1:20" x14ac:dyDescent="0.25">
      <c r="A6058">
        <v>6057</v>
      </c>
      <c r="B6058" t="s">
        <v>1082</v>
      </c>
      <c r="C6058" t="s">
        <v>1563</v>
      </c>
      <c r="D6058" t="str">
        <f t="shared" si="188"/>
        <v>Williamson Fred</v>
      </c>
      <c r="E6058" t="s">
        <v>22</v>
      </c>
      <c r="F6058" t="s">
        <v>832</v>
      </c>
      <c r="G6058" t="s">
        <v>2724</v>
      </c>
      <c r="H6058" t="s">
        <v>1863</v>
      </c>
      <c r="I6058" t="s">
        <v>24</v>
      </c>
      <c r="J6058" t="s">
        <v>19</v>
      </c>
      <c r="K6058" t="str">
        <f>INDEX(Table6[Column1],MATCH(L6058,Table6[Column2]))</f>
        <v>Adults</v>
      </c>
      <c r="L6058">
        <v>46.794712830000002</v>
      </c>
      <c r="M6058" t="str">
        <f>VLOOKUP(L6058,Table1[],2)</f>
        <v>40 - 49</v>
      </c>
      <c r="N6058" t="str">
        <f>INDEX(Table7[Column1],MATCH(O6058,Table7[Column2]))</f>
        <v>Learning Stage</v>
      </c>
      <c r="O6058">
        <v>5.4940538310000004</v>
      </c>
      <c r="P6058" t="str">
        <f>VLOOKUP(O6058,Table13[],2)</f>
        <v>1 - 5</v>
      </c>
      <c r="Q6058" t="str">
        <f>INDEX(Table8[Column1],MATCH(R6058,Table8[Column2]))</f>
        <v>Maintained</v>
      </c>
      <c r="R6058">
        <v>68.262994480000003</v>
      </c>
      <c r="S6058">
        <f t="shared" si="189"/>
        <v>2.844291436666667</v>
      </c>
      <c r="T6058" t="s">
        <v>19</v>
      </c>
    </row>
    <row r="6059" spans="1:20" x14ac:dyDescent="0.25">
      <c r="A6059">
        <v>6058</v>
      </c>
      <c r="B6059" t="s">
        <v>3889</v>
      </c>
      <c r="C6059" t="s">
        <v>783</v>
      </c>
      <c r="D6059" t="str">
        <f t="shared" si="188"/>
        <v>Patton Marie</v>
      </c>
      <c r="E6059" t="s">
        <v>15</v>
      </c>
      <c r="F6059" t="s">
        <v>54</v>
      </c>
      <c r="G6059" t="s">
        <v>820</v>
      </c>
      <c r="H6059" t="s">
        <v>821</v>
      </c>
      <c r="I6059" t="s">
        <v>54</v>
      </c>
      <c r="J6059" t="s">
        <v>19</v>
      </c>
      <c r="K6059" t="str">
        <f>INDEX(Table6[Column1],MATCH(L6059,Table6[Column2]))</f>
        <v>Seniors</v>
      </c>
      <c r="L6059">
        <v>64.875379179999996</v>
      </c>
      <c r="M6059" t="str">
        <f>VLOOKUP(L6059,Table1[],2)</f>
        <v>60 and Above</v>
      </c>
      <c r="N6059" t="str">
        <f>INDEX(Table7[Column1],MATCH(O6059,Table7[Column2]))</f>
        <v>Learning Stage</v>
      </c>
      <c r="O6059">
        <v>1.214234166</v>
      </c>
      <c r="P6059" t="str">
        <f>VLOOKUP(O6059,Table13[],2)</f>
        <v>1 - 5</v>
      </c>
      <c r="Q6059" t="str">
        <f>INDEX(Table8[Column1],MATCH(R6059,Table8[Column2]))</f>
        <v>Violative</v>
      </c>
      <c r="R6059">
        <v>222.24536760000001</v>
      </c>
      <c r="S6059">
        <f t="shared" si="189"/>
        <v>9.2602236500000004</v>
      </c>
      <c r="T6059" t="s">
        <v>19</v>
      </c>
    </row>
    <row r="6060" spans="1:20" x14ac:dyDescent="0.25">
      <c r="A6060">
        <v>6059</v>
      </c>
      <c r="B6060" t="s">
        <v>723</v>
      </c>
      <c r="C6060" t="s">
        <v>1194</v>
      </c>
      <c r="D6060" t="str">
        <f t="shared" si="188"/>
        <v>Garcia Emily</v>
      </c>
      <c r="E6060" t="s">
        <v>15</v>
      </c>
      <c r="F6060" t="s">
        <v>38</v>
      </c>
      <c r="G6060" t="s">
        <v>2305</v>
      </c>
      <c r="H6060" t="s">
        <v>1826</v>
      </c>
      <c r="I6060" t="s">
        <v>38</v>
      </c>
      <c r="J6060" t="s">
        <v>19</v>
      </c>
      <c r="K6060" t="str">
        <f>INDEX(Table6[Column1],MATCH(L6060,Table6[Column2]))</f>
        <v>Adults</v>
      </c>
      <c r="L6060">
        <v>47.168981090000003</v>
      </c>
      <c r="M6060" t="str">
        <f>VLOOKUP(L6060,Table1[],2)</f>
        <v>40 - 49</v>
      </c>
      <c r="N6060" t="str">
        <f>INDEX(Table7[Column1],MATCH(O6060,Table7[Column2]))</f>
        <v>Learning Stage</v>
      </c>
      <c r="O6060">
        <v>4.455040629</v>
      </c>
      <c r="P6060" t="str">
        <f>VLOOKUP(O6060,Table13[],2)</f>
        <v>1 - 5</v>
      </c>
      <c r="Q6060" t="str">
        <f>INDEX(Table8[Column1],MATCH(R6060,Table8[Column2]))</f>
        <v>Habitual</v>
      </c>
      <c r="R6060">
        <v>82.297141249999996</v>
      </c>
      <c r="S6060">
        <f t="shared" si="189"/>
        <v>3.4290475520833334</v>
      </c>
      <c r="T6060" t="s">
        <v>19</v>
      </c>
    </row>
    <row r="6061" spans="1:20" x14ac:dyDescent="0.25">
      <c r="A6061">
        <v>6060</v>
      </c>
      <c r="B6061" t="s">
        <v>4721</v>
      </c>
      <c r="C6061" t="s">
        <v>245</v>
      </c>
      <c r="D6061" t="str">
        <f t="shared" si="188"/>
        <v>Honea Mary</v>
      </c>
      <c r="E6061" t="s">
        <v>15</v>
      </c>
      <c r="F6061" t="s">
        <v>30</v>
      </c>
      <c r="G6061" t="s">
        <v>17</v>
      </c>
      <c r="H6061" t="s">
        <v>18</v>
      </c>
      <c r="I6061" t="s">
        <v>30</v>
      </c>
      <c r="J6061" t="s">
        <v>19</v>
      </c>
      <c r="K6061" t="str">
        <f>INDEX(Table6[Column1],MATCH(L6061,Table6[Column2]))</f>
        <v>Adults</v>
      </c>
      <c r="L6061">
        <v>47.654407749999997</v>
      </c>
      <c r="M6061" t="str">
        <f>VLOOKUP(L6061,Table1[],2)</f>
        <v>40 - 49</v>
      </c>
      <c r="N6061" t="str">
        <f>INDEX(Table7[Column1],MATCH(O6061,Table7[Column2]))</f>
        <v>Learning Stage</v>
      </c>
      <c r="O6061">
        <v>4.454332902</v>
      </c>
      <c r="P6061" t="str">
        <f>VLOOKUP(O6061,Table13[],2)</f>
        <v>1 - 5</v>
      </c>
      <c r="Q6061" t="str">
        <f>INDEX(Table8[Column1],MATCH(R6061,Table8[Column2]))</f>
        <v>Maintained</v>
      </c>
      <c r="R6061">
        <v>58.378495940000001</v>
      </c>
      <c r="S6061">
        <f t="shared" si="189"/>
        <v>2.4324373308333334</v>
      </c>
      <c r="T6061" t="s">
        <v>19</v>
      </c>
    </row>
    <row r="6062" spans="1:20" x14ac:dyDescent="0.25">
      <c r="A6062">
        <v>6061</v>
      </c>
      <c r="B6062" t="s">
        <v>4420</v>
      </c>
      <c r="C6062" t="s">
        <v>679</v>
      </c>
      <c r="D6062" t="str">
        <f t="shared" si="188"/>
        <v>Suh Margaret</v>
      </c>
      <c r="E6062" t="s">
        <v>15</v>
      </c>
      <c r="F6062" t="s">
        <v>38</v>
      </c>
      <c r="G6062" t="s">
        <v>2305</v>
      </c>
      <c r="H6062" t="s">
        <v>1826</v>
      </c>
      <c r="I6062" t="s">
        <v>38</v>
      </c>
      <c r="J6062" t="s">
        <v>19</v>
      </c>
      <c r="K6062" t="str">
        <f>INDEX(Table6[Column1],MATCH(L6062,Table6[Column2]))</f>
        <v>Adults</v>
      </c>
      <c r="L6062">
        <v>44.39816398</v>
      </c>
      <c r="M6062" t="str">
        <f>VLOOKUP(L6062,Table1[],2)</f>
        <v>40 - 49</v>
      </c>
      <c r="N6062" t="str">
        <f>INDEX(Table7[Column1],MATCH(O6062,Table7[Column2]))</f>
        <v>Fitting in Stage</v>
      </c>
      <c r="O6062">
        <v>6.8101141810000003</v>
      </c>
      <c r="P6062" t="str">
        <f>VLOOKUP(O6062,Table13[],2)</f>
        <v>6 - 10</v>
      </c>
      <c r="Q6062" t="str">
        <f>INDEX(Table8[Column1],MATCH(R6062,Table8[Column2]))</f>
        <v>Excused</v>
      </c>
      <c r="R6062">
        <v>127.5499003</v>
      </c>
      <c r="S6062">
        <f t="shared" si="189"/>
        <v>5.3145791791666674</v>
      </c>
      <c r="T6062" t="s">
        <v>19</v>
      </c>
    </row>
    <row r="6063" spans="1:20" x14ac:dyDescent="0.25">
      <c r="A6063">
        <v>6062</v>
      </c>
      <c r="B6063" t="s">
        <v>4407</v>
      </c>
      <c r="C6063" t="s">
        <v>1074</v>
      </c>
      <c r="D6063" t="str">
        <f t="shared" si="188"/>
        <v>Burgess Paula</v>
      </c>
      <c r="E6063" t="s">
        <v>15</v>
      </c>
      <c r="F6063" t="s">
        <v>3462</v>
      </c>
      <c r="G6063" t="s">
        <v>820</v>
      </c>
      <c r="H6063" t="s">
        <v>821</v>
      </c>
      <c r="I6063" t="s">
        <v>87</v>
      </c>
      <c r="J6063" t="s">
        <v>19</v>
      </c>
      <c r="K6063" t="str">
        <f>INDEX(Table6[Column1],MATCH(L6063,Table6[Column2]))</f>
        <v>Adults</v>
      </c>
      <c r="L6063">
        <v>40.706192590000001</v>
      </c>
      <c r="M6063" t="str">
        <f>VLOOKUP(L6063,Table1[],2)</f>
        <v>40 - 49</v>
      </c>
      <c r="N6063" t="str">
        <f>INDEX(Table7[Column1],MATCH(O6063,Table7[Column2]))</f>
        <v>Learning Stage</v>
      </c>
      <c r="O6063">
        <v>5.6229658870000003</v>
      </c>
      <c r="P6063" t="str">
        <f>VLOOKUP(O6063,Table13[],2)</f>
        <v>1 - 5</v>
      </c>
      <c r="Q6063" t="str">
        <f>INDEX(Table8[Column1],MATCH(R6063,Table8[Column2]))</f>
        <v>Maintained</v>
      </c>
      <c r="R6063">
        <v>79.335449729999993</v>
      </c>
      <c r="S6063">
        <f t="shared" si="189"/>
        <v>3.3056437387499997</v>
      </c>
      <c r="T6063" t="s">
        <v>19</v>
      </c>
    </row>
    <row r="6064" spans="1:20" x14ac:dyDescent="0.25">
      <c r="A6064">
        <v>6063</v>
      </c>
      <c r="B6064" t="s">
        <v>446</v>
      </c>
      <c r="C6064" t="s">
        <v>1663</v>
      </c>
      <c r="D6064" t="str">
        <f t="shared" si="188"/>
        <v>Parker Cheryl</v>
      </c>
      <c r="E6064" t="s">
        <v>15</v>
      </c>
      <c r="F6064" t="s">
        <v>818</v>
      </c>
      <c r="G6064" t="s">
        <v>820</v>
      </c>
      <c r="H6064" t="s">
        <v>821</v>
      </c>
      <c r="I6064" t="s">
        <v>54</v>
      </c>
      <c r="J6064" t="s">
        <v>19</v>
      </c>
      <c r="K6064" t="str">
        <f>INDEX(Table6[Column1],MATCH(L6064,Table6[Column2]))</f>
        <v>Young Adults</v>
      </c>
      <c r="L6064">
        <v>36.281887089999998</v>
      </c>
      <c r="M6064" t="str">
        <f>VLOOKUP(L6064,Table1[],2)</f>
        <v>30 - 39</v>
      </c>
      <c r="N6064" t="str">
        <f>INDEX(Table7[Column1],MATCH(O6064,Table7[Column2]))</f>
        <v>Learning Stage</v>
      </c>
      <c r="O6064">
        <v>3.547635224</v>
      </c>
      <c r="P6064" t="str">
        <f>VLOOKUP(O6064,Table13[],2)</f>
        <v>1 - 5</v>
      </c>
      <c r="Q6064" t="str">
        <f>INDEX(Table8[Column1],MATCH(R6064,Table8[Column2]))</f>
        <v>Scheduled</v>
      </c>
      <c r="R6064">
        <v>11.673858729999999</v>
      </c>
      <c r="S6064">
        <f t="shared" si="189"/>
        <v>0.48641078041666663</v>
      </c>
      <c r="T6064" t="s">
        <v>19</v>
      </c>
    </row>
    <row r="6065" spans="1:20" x14ac:dyDescent="0.25">
      <c r="A6065">
        <v>6064</v>
      </c>
      <c r="B6065" t="s">
        <v>3211</v>
      </c>
      <c r="C6065" t="s">
        <v>4722</v>
      </c>
      <c r="D6065" t="str">
        <f t="shared" si="188"/>
        <v>Schweitzer Cierra</v>
      </c>
      <c r="E6065" t="s">
        <v>15</v>
      </c>
      <c r="F6065" t="s">
        <v>186</v>
      </c>
      <c r="G6065" t="s">
        <v>2305</v>
      </c>
      <c r="H6065" t="s">
        <v>1826</v>
      </c>
      <c r="I6065" t="s">
        <v>186</v>
      </c>
      <c r="J6065" t="s">
        <v>19</v>
      </c>
      <c r="K6065" t="str">
        <f>INDEX(Table6[Column1],MATCH(L6065,Table6[Column2]))</f>
        <v>Adults</v>
      </c>
      <c r="L6065">
        <v>41.057757780000003</v>
      </c>
      <c r="M6065" t="str">
        <f>VLOOKUP(L6065,Table1[],2)</f>
        <v>40 - 49</v>
      </c>
      <c r="N6065" t="str">
        <f>INDEX(Table7[Column1],MATCH(O6065,Table7[Column2]))</f>
        <v>Learning Stage</v>
      </c>
      <c r="O6065">
        <v>2.3278160639999999</v>
      </c>
      <c r="P6065" t="str">
        <f>VLOOKUP(O6065,Table13[],2)</f>
        <v>1 - 5</v>
      </c>
      <c r="Q6065" t="str">
        <f>INDEX(Table8[Column1],MATCH(R6065,Table8[Column2]))</f>
        <v>Maintained</v>
      </c>
      <c r="R6065">
        <v>76.013630500000005</v>
      </c>
      <c r="S6065">
        <f t="shared" si="189"/>
        <v>3.1672346041666666</v>
      </c>
      <c r="T6065" t="s">
        <v>19</v>
      </c>
    </row>
    <row r="6066" spans="1:20" x14ac:dyDescent="0.25">
      <c r="A6066">
        <v>6065</v>
      </c>
      <c r="B6066" t="s">
        <v>1249</v>
      </c>
      <c r="C6066" t="s">
        <v>56</v>
      </c>
      <c r="D6066" t="str">
        <f t="shared" si="188"/>
        <v>Cooper James</v>
      </c>
      <c r="E6066" t="s">
        <v>22</v>
      </c>
      <c r="F6066" t="s">
        <v>100</v>
      </c>
      <c r="G6066" t="s">
        <v>2724</v>
      </c>
      <c r="H6066" t="s">
        <v>1863</v>
      </c>
      <c r="I6066" t="s">
        <v>101</v>
      </c>
      <c r="J6066" t="s">
        <v>19</v>
      </c>
      <c r="K6066" t="str">
        <f>INDEX(Table6[Column1],MATCH(L6066,Table6[Column2]))</f>
        <v>Elders</v>
      </c>
      <c r="L6066">
        <v>55.428074010000003</v>
      </c>
      <c r="M6066" t="str">
        <f>VLOOKUP(L6066,Table1[],2)</f>
        <v>50 - 59</v>
      </c>
      <c r="N6066" t="str">
        <f>INDEX(Table7[Column1],MATCH(O6066,Table7[Column2]))</f>
        <v>Learning Stage</v>
      </c>
      <c r="O6066">
        <v>3.925683474</v>
      </c>
      <c r="P6066" t="str">
        <f>VLOOKUP(O6066,Table13[],2)</f>
        <v>1 - 5</v>
      </c>
      <c r="Q6066" t="str">
        <f>INDEX(Table8[Column1],MATCH(R6066,Table8[Column2]))</f>
        <v>Habitual</v>
      </c>
      <c r="R6066">
        <v>100.80845979999999</v>
      </c>
      <c r="S6066">
        <f t="shared" si="189"/>
        <v>4.200352491666667</v>
      </c>
      <c r="T6066" t="s">
        <v>19</v>
      </c>
    </row>
    <row r="6067" spans="1:20" x14ac:dyDescent="0.25">
      <c r="A6067">
        <v>6066</v>
      </c>
      <c r="B6067" t="s">
        <v>468</v>
      </c>
      <c r="C6067" t="s">
        <v>438</v>
      </c>
      <c r="D6067" t="str">
        <f t="shared" si="188"/>
        <v>Witt Caitlin</v>
      </c>
      <c r="E6067" t="s">
        <v>15</v>
      </c>
      <c r="F6067" t="s">
        <v>38</v>
      </c>
      <c r="G6067" t="s">
        <v>2305</v>
      </c>
      <c r="H6067" t="s">
        <v>1826</v>
      </c>
      <c r="I6067" t="s">
        <v>38</v>
      </c>
      <c r="J6067" t="s">
        <v>19</v>
      </c>
      <c r="K6067" t="str">
        <f>INDEX(Table6[Column1],MATCH(L6067,Table6[Column2]))</f>
        <v>Adults</v>
      </c>
      <c r="L6067">
        <v>41.240584249999998</v>
      </c>
      <c r="M6067" t="str">
        <f>VLOOKUP(L6067,Table1[],2)</f>
        <v>40 - 49</v>
      </c>
      <c r="N6067" t="str">
        <f>INDEX(Table7[Column1],MATCH(O6067,Table7[Column2]))</f>
        <v>Learning Stage</v>
      </c>
      <c r="O6067">
        <v>5.3010437579999996</v>
      </c>
      <c r="P6067" t="str">
        <f>VLOOKUP(O6067,Table13[],2)</f>
        <v>1 - 5</v>
      </c>
      <c r="Q6067" t="str">
        <f>INDEX(Table8[Column1],MATCH(R6067,Table8[Column2]))</f>
        <v>Maintained</v>
      </c>
      <c r="R6067">
        <v>45.005258769999998</v>
      </c>
      <c r="S6067">
        <f t="shared" si="189"/>
        <v>1.8752191154166666</v>
      </c>
      <c r="T6067" t="s">
        <v>19</v>
      </c>
    </row>
    <row r="6068" spans="1:20" x14ac:dyDescent="0.25">
      <c r="A6068">
        <v>6067</v>
      </c>
      <c r="B6068" t="s">
        <v>4723</v>
      </c>
      <c r="C6068" t="s">
        <v>1083</v>
      </c>
      <c r="D6068" t="str">
        <f t="shared" si="188"/>
        <v>Hinkle Kathleen</v>
      </c>
      <c r="E6068" t="s">
        <v>15</v>
      </c>
      <c r="F6068" t="s">
        <v>1489</v>
      </c>
      <c r="G6068" t="s">
        <v>2724</v>
      </c>
      <c r="H6068" t="s">
        <v>1863</v>
      </c>
      <c r="I6068" t="s">
        <v>169</v>
      </c>
      <c r="J6068" t="s">
        <v>19</v>
      </c>
      <c r="K6068" t="str">
        <f>INDEX(Table6[Column1],MATCH(L6068,Table6[Column2]))</f>
        <v>Adults</v>
      </c>
      <c r="L6068">
        <v>45.197243469999997</v>
      </c>
      <c r="M6068" t="str">
        <f>VLOOKUP(L6068,Table1[],2)</f>
        <v>40 - 49</v>
      </c>
      <c r="N6068" t="str">
        <f>INDEX(Table7[Column1],MATCH(O6068,Table7[Column2]))</f>
        <v>Fitting in Stage</v>
      </c>
      <c r="O6068">
        <v>6.6719490950000004</v>
      </c>
      <c r="P6068" t="str">
        <f>VLOOKUP(O6068,Table13[],2)</f>
        <v>6 - 10</v>
      </c>
      <c r="Q6068" t="str">
        <f>INDEX(Table8[Column1],MATCH(R6068,Table8[Column2]))</f>
        <v>Habitual</v>
      </c>
      <c r="R6068">
        <v>112.0984361</v>
      </c>
      <c r="S6068">
        <f t="shared" si="189"/>
        <v>4.6707681708333331</v>
      </c>
      <c r="T6068" t="s">
        <v>19</v>
      </c>
    </row>
    <row r="6069" spans="1:20" x14ac:dyDescent="0.25">
      <c r="A6069">
        <v>6068</v>
      </c>
      <c r="B6069" t="s">
        <v>4724</v>
      </c>
      <c r="C6069" t="s">
        <v>279</v>
      </c>
      <c r="D6069" t="str">
        <f t="shared" si="188"/>
        <v>Romo Patricia</v>
      </c>
      <c r="E6069" t="s">
        <v>15</v>
      </c>
      <c r="F6069" t="s">
        <v>1456</v>
      </c>
      <c r="G6069" t="s">
        <v>17</v>
      </c>
      <c r="H6069" t="s">
        <v>18</v>
      </c>
      <c r="I6069" t="s">
        <v>107</v>
      </c>
      <c r="J6069" t="s">
        <v>19</v>
      </c>
      <c r="K6069" t="str">
        <f>INDEX(Table6[Column1],MATCH(L6069,Table6[Column2]))</f>
        <v>Elders</v>
      </c>
      <c r="L6069">
        <v>51.215526879999999</v>
      </c>
      <c r="M6069" t="str">
        <f>VLOOKUP(L6069,Table1[],2)</f>
        <v>50 - 59</v>
      </c>
      <c r="N6069" t="str">
        <f>INDEX(Table7[Column1],MATCH(O6069,Table7[Column2]))</f>
        <v>Learning Stage</v>
      </c>
      <c r="O6069">
        <v>4.3158120029999996</v>
      </c>
      <c r="P6069" t="str">
        <f>VLOOKUP(O6069,Table13[],2)</f>
        <v>1 - 5</v>
      </c>
      <c r="Q6069" t="str">
        <f>INDEX(Table8[Column1],MATCH(R6069,Table8[Column2]))</f>
        <v>Habitual</v>
      </c>
      <c r="R6069">
        <v>102.9273725</v>
      </c>
      <c r="S6069">
        <f t="shared" si="189"/>
        <v>4.2886405208333338</v>
      </c>
      <c r="T6069" t="s">
        <v>19</v>
      </c>
    </row>
    <row r="6070" spans="1:20" x14ac:dyDescent="0.25">
      <c r="A6070">
        <v>6069</v>
      </c>
      <c r="B6070" t="s">
        <v>31</v>
      </c>
      <c r="C6070" t="s">
        <v>379</v>
      </c>
      <c r="D6070" t="str">
        <f t="shared" si="188"/>
        <v>Delvalle Frederick</v>
      </c>
      <c r="E6070" t="s">
        <v>22</v>
      </c>
      <c r="F6070" t="s">
        <v>87</v>
      </c>
      <c r="G6070" t="s">
        <v>820</v>
      </c>
      <c r="H6070" t="s">
        <v>821</v>
      </c>
      <c r="I6070" t="s">
        <v>87</v>
      </c>
      <c r="J6070" t="s">
        <v>19</v>
      </c>
      <c r="K6070" t="str">
        <f>INDEX(Table6[Column1],MATCH(L6070,Table6[Column2]))</f>
        <v>Adults</v>
      </c>
      <c r="L6070">
        <v>44.051124430000002</v>
      </c>
      <c r="M6070" t="str">
        <f>VLOOKUP(L6070,Table1[],2)</f>
        <v>40 - 49</v>
      </c>
      <c r="N6070" t="str">
        <f>INDEX(Table7[Column1],MATCH(O6070,Table7[Column2]))</f>
        <v>Learning Stage</v>
      </c>
      <c r="O6070">
        <v>3.4788227890000001</v>
      </c>
      <c r="P6070" t="str">
        <f>VLOOKUP(O6070,Table13[],2)</f>
        <v>1 - 5</v>
      </c>
      <c r="Q6070" t="str">
        <f>INDEX(Table8[Column1],MATCH(R6070,Table8[Column2]))</f>
        <v>Scheduled</v>
      </c>
      <c r="R6070">
        <v>21.39659644</v>
      </c>
      <c r="S6070">
        <f t="shared" si="189"/>
        <v>0.89152485166666662</v>
      </c>
      <c r="T6070" t="s">
        <v>19</v>
      </c>
    </row>
    <row r="6071" spans="1:20" x14ac:dyDescent="0.25">
      <c r="A6071">
        <v>6070</v>
      </c>
      <c r="B6071" t="s">
        <v>693</v>
      </c>
      <c r="C6071" t="s">
        <v>494</v>
      </c>
      <c r="D6071" t="str">
        <f t="shared" si="188"/>
        <v>Mendez Ryan</v>
      </c>
      <c r="E6071" t="s">
        <v>22</v>
      </c>
      <c r="F6071" t="s">
        <v>976</v>
      </c>
      <c r="G6071" t="s">
        <v>2724</v>
      </c>
      <c r="H6071" t="s">
        <v>1863</v>
      </c>
      <c r="I6071" t="s">
        <v>24</v>
      </c>
      <c r="J6071" t="s">
        <v>19</v>
      </c>
      <c r="K6071" t="str">
        <f>INDEX(Table6[Column1],MATCH(L6071,Table6[Column2]))</f>
        <v>Young Adults</v>
      </c>
      <c r="L6071">
        <v>34.591273139999998</v>
      </c>
      <c r="M6071" t="str">
        <f>VLOOKUP(L6071,Table1[],2)</f>
        <v>30 - 39</v>
      </c>
      <c r="N6071" t="str">
        <f>INDEX(Table7[Column1],MATCH(O6071,Table7[Column2]))</f>
        <v>Learning Stage</v>
      </c>
      <c r="O6071">
        <v>4.6911828790000003</v>
      </c>
      <c r="P6071" t="str">
        <f>VLOOKUP(O6071,Table13[],2)</f>
        <v>1 - 5</v>
      </c>
      <c r="Q6071" t="str">
        <f>INDEX(Table8[Column1],MATCH(R6071,Table8[Column2]))</f>
        <v>Scheduled</v>
      </c>
      <c r="R6071">
        <v>22.51343262</v>
      </c>
      <c r="S6071">
        <f t="shared" si="189"/>
        <v>0.9380596925000001</v>
      </c>
      <c r="T6071" t="s">
        <v>19</v>
      </c>
    </row>
    <row r="6072" spans="1:20" x14ac:dyDescent="0.25">
      <c r="A6072">
        <v>6071</v>
      </c>
      <c r="B6072" t="s">
        <v>4725</v>
      </c>
      <c r="C6072" t="s">
        <v>56</v>
      </c>
      <c r="D6072" t="str">
        <f t="shared" si="188"/>
        <v>Lucky James</v>
      </c>
      <c r="E6072" t="s">
        <v>22</v>
      </c>
      <c r="F6072" t="s">
        <v>38</v>
      </c>
      <c r="G6072" t="s">
        <v>2305</v>
      </c>
      <c r="H6072" t="s">
        <v>1826</v>
      </c>
      <c r="I6072" t="s">
        <v>38</v>
      </c>
      <c r="J6072" t="s">
        <v>19</v>
      </c>
      <c r="K6072" t="str">
        <f>INDEX(Table6[Column1],MATCH(L6072,Table6[Column2]))</f>
        <v>Seniors</v>
      </c>
      <c r="L6072">
        <v>61.909631169999997</v>
      </c>
      <c r="M6072" t="str">
        <f>VLOOKUP(L6072,Table1[],2)</f>
        <v>60 and Above</v>
      </c>
      <c r="N6072" t="str">
        <f>INDEX(Table7[Column1],MATCH(O6072,Table7[Column2]))</f>
        <v>Learning Stage</v>
      </c>
      <c r="O6072">
        <v>5.2959998700000002</v>
      </c>
      <c r="P6072" t="str">
        <f>VLOOKUP(O6072,Table13[],2)</f>
        <v>1 - 5</v>
      </c>
      <c r="Q6072" t="str">
        <f>INDEX(Table8[Column1],MATCH(R6072,Table8[Column2]))</f>
        <v>Excused</v>
      </c>
      <c r="R6072">
        <v>149.0196177</v>
      </c>
      <c r="S6072">
        <f t="shared" si="189"/>
        <v>6.2091507375000008</v>
      </c>
      <c r="T6072" t="s">
        <v>19</v>
      </c>
    </row>
    <row r="6073" spans="1:20" x14ac:dyDescent="0.25">
      <c r="A6073">
        <v>6072</v>
      </c>
      <c r="B6073" t="s">
        <v>160</v>
      </c>
      <c r="C6073" t="s">
        <v>1105</v>
      </c>
      <c r="D6073" t="str">
        <f t="shared" si="188"/>
        <v>Ross Mark</v>
      </c>
      <c r="E6073" t="s">
        <v>22</v>
      </c>
      <c r="F6073" t="s">
        <v>33</v>
      </c>
      <c r="G6073" t="s">
        <v>820</v>
      </c>
      <c r="H6073" t="s">
        <v>821</v>
      </c>
      <c r="I6073" t="s">
        <v>33</v>
      </c>
      <c r="J6073" t="s">
        <v>19</v>
      </c>
      <c r="K6073" t="str">
        <f>INDEX(Table6[Column1],MATCH(L6073,Table6[Column2]))</f>
        <v>Adults</v>
      </c>
      <c r="L6073">
        <v>40.655609040000002</v>
      </c>
      <c r="M6073" t="str">
        <f>VLOOKUP(L6073,Table1[],2)</f>
        <v>40 - 49</v>
      </c>
      <c r="N6073" t="str">
        <f>INDEX(Table7[Column1],MATCH(O6073,Table7[Column2]))</f>
        <v>Learning Stage</v>
      </c>
      <c r="O6073">
        <v>3.2820598670000001</v>
      </c>
      <c r="P6073" t="str">
        <f>VLOOKUP(O6073,Table13[],2)</f>
        <v>1 - 5</v>
      </c>
      <c r="Q6073" t="str">
        <f>INDEX(Table8[Column1],MATCH(R6073,Table8[Column2]))</f>
        <v>Maintained</v>
      </c>
      <c r="R6073">
        <v>47.9541507</v>
      </c>
      <c r="S6073">
        <f t="shared" si="189"/>
        <v>1.9980896125000001</v>
      </c>
      <c r="T6073" t="s">
        <v>19</v>
      </c>
    </row>
    <row r="6074" spans="1:20" x14ac:dyDescent="0.25">
      <c r="A6074">
        <v>6073</v>
      </c>
      <c r="B6074" t="s">
        <v>831</v>
      </c>
      <c r="C6074" t="s">
        <v>1042</v>
      </c>
      <c r="D6074" t="str">
        <f t="shared" si="188"/>
        <v>Webb Ruth</v>
      </c>
      <c r="E6074" t="s">
        <v>15</v>
      </c>
      <c r="F6074" t="s">
        <v>1226</v>
      </c>
      <c r="G6074" t="s">
        <v>2724</v>
      </c>
      <c r="H6074" t="s">
        <v>1863</v>
      </c>
      <c r="I6074" t="s">
        <v>24</v>
      </c>
      <c r="J6074" t="s">
        <v>19</v>
      </c>
      <c r="K6074" t="str">
        <f>INDEX(Table6[Column1],MATCH(L6074,Table6[Column2]))</f>
        <v>Elders</v>
      </c>
      <c r="L6074">
        <v>53.395211189999998</v>
      </c>
      <c r="M6074" t="str">
        <f>VLOOKUP(L6074,Table1[],2)</f>
        <v>50 - 59</v>
      </c>
      <c r="N6074" t="str">
        <f>INDEX(Table7[Column1],MATCH(O6074,Table7[Column2]))</f>
        <v>Learning Stage</v>
      </c>
      <c r="O6074">
        <v>2.9262120619999998</v>
      </c>
      <c r="P6074" t="str">
        <f>VLOOKUP(O6074,Table13[],2)</f>
        <v>1 - 5</v>
      </c>
      <c r="Q6074" t="str">
        <f>INDEX(Table8[Column1],MATCH(R6074,Table8[Column2]))</f>
        <v>Habitual</v>
      </c>
      <c r="R6074">
        <v>101.3556803</v>
      </c>
      <c r="S6074">
        <f t="shared" si="189"/>
        <v>4.2231533458333335</v>
      </c>
      <c r="T6074" t="s">
        <v>19</v>
      </c>
    </row>
    <row r="6075" spans="1:20" x14ac:dyDescent="0.25">
      <c r="A6075">
        <v>6074</v>
      </c>
      <c r="B6075" t="s">
        <v>4726</v>
      </c>
      <c r="C6075" t="s">
        <v>379</v>
      </c>
      <c r="D6075" t="str">
        <f t="shared" si="188"/>
        <v>Roebuck Frederick</v>
      </c>
      <c r="E6075" t="s">
        <v>22</v>
      </c>
      <c r="F6075" t="s">
        <v>38</v>
      </c>
      <c r="G6075" t="s">
        <v>2305</v>
      </c>
      <c r="H6075" t="s">
        <v>1826</v>
      </c>
      <c r="I6075" t="s">
        <v>38</v>
      </c>
      <c r="J6075" t="s">
        <v>19</v>
      </c>
      <c r="K6075" t="str">
        <f>INDEX(Table6[Column1],MATCH(L6075,Table6[Column2]))</f>
        <v>Adults</v>
      </c>
      <c r="L6075">
        <v>44.958683520000001</v>
      </c>
      <c r="M6075" t="str">
        <f>VLOOKUP(L6075,Table1[],2)</f>
        <v>40 - 49</v>
      </c>
      <c r="N6075" t="str">
        <f>INDEX(Table7[Column1],MATCH(O6075,Table7[Column2]))</f>
        <v>Learning Stage</v>
      </c>
      <c r="O6075">
        <v>3.9606327970000001</v>
      </c>
      <c r="P6075" t="str">
        <f>VLOOKUP(O6075,Table13[],2)</f>
        <v>1 - 5</v>
      </c>
      <c r="Q6075" t="str">
        <f>INDEX(Table8[Column1],MATCH(R6075,Table8[Column2]))</f>
        <v>Maintained</v>
      </c>
      <c r="R6075">
        <v>60.091258320000001</v>
      </c>
      <c r="S6075">
        <f t="shared" si="189"/>
        <v>2.5038024300000004</v>
      </c>
      <c r="T6075" t="s">
        <v>19</v>
      </c>
    </row>
    <row r="6076" spans="1:20" x14ac:dyDescent="0.25">
      <c r="A6076">
        <v>6075</v>
      </c>
      <c r="B6076" t="s">
        <v>4727</v>
      </c>
      <c r="C6076" t="s">
        <v>546</v>
      </c>
      <c r="D6076" t="str">
        <f t="shared" si="188"/>
        <v>Merrick Gary</v>
      </c>
      <c r="E6076" t="s">
        <v>22</v>
      </c>
      <c r="F6076" t="s">
        <v>95</v>
      </c>
      <c r="G6076" t="s">
        <v>820</v>
      </c>
      <c r="H6076" t="s">
        <v>821</v>
      </c>
      <c r="I6076" t="s">
        <v>87</v>
      </c>
      <c r="J6076" t="s">
        <v>19</v>
      </c>
      <c r="K6076" t="str">
        <f>INDEX(Table6[Column1],MATCH(L6076,Table6[Column2]))</f>
        <v>Youth</v>
      </c>
      <c r="L6076">
        <v>21.772051680000001</v>
      </c>
      <c r="M6076" t="str">
        <f>VLOOKUP(L6076,Table1[],2)</f>
        <v>20 - 29</v>
      </c>
      <c r="N6076" t="str">
        <f>INDEX(Table7[Column1],MATCH(O6076,Table7[Column2]))</f>
        <v>Learning Stage</v>
      </c>
      <c r="O6076">
        <v>5.0736679120000003</v>
      </c>
      <c r="P6076" t="str">
        <f>VLOOKUP(O6076,Table13[],2)</f>
        <v>1 - 5</v>
      </c>
      <c r="Q6076" t="str">
        <f>INDEX(Table8[Column1],MATCH(R6076,Table8[Column2]))</f>
        <v>Scheduled</v>
      </c>
      <c r="R6076">
        <v>0</v>
      </c>
      <c r="S6076">
        <f t="shared" si="189"/>
        <v>0</v>
      </c>
      <c r="T6076" t="s">
        <v>19</v>
      </c>
    </row>
    <row r="6077" spans="1:20" x14ac:dyDescent="0.25">
      <c r="A6077">
        <v>6076</v>
      </c>
      <c r="B6077" t="s">
        <v>4728</v>
      </c>
      <c r="C6077" t="s">
        <v>227</v>
      </c>
      <c r="D6077" t="str">
        <f t="shared" si="188"/>
        <v>Trisler Lisa</v>
      </c>
      <c r="E6077" t="s">
        <v>15</v>
      </c>
      <c r="F6077" t="s">
        <v>262</v>
      </c>
      <c r="G6077" t="s">
        <v>17</v>
      </c>
      <c r="H6077" t="s">
        <v>18</v>
      </c>
      <c r="I6077" t="s">
        <v>262</v>
      </c>
      <c r="J6077" t="s">
        <v>19</v>
      </c>
      <c r="K6077" t="str">
        <f>INDEX(Table6[Column1],MATCH(L6077,Table6[Column2]))</f>
        <v>Adults</v>
      </c>
      <c r="L6077">
        <v>40.653817850000003</v>
      </c>
      <c r="M6077" t="str">
        <f>VLOOKUP(L6077,Table1[],2)</f>
        <v>40 - 49</v>
      </c>
      <c r="N6077" t="str">
        <f>INDEX(Table7[Column1],MATCH(O6077,Table7[Column2]))</f>
        <v>Fitting in Stage</v>
      </c>
      <c r="O6077">
        <v>6.310698897</v>
      </c>
      <c r="P6077" t="str">
        <f>VLOOKUP(O6077,Table13[],2)</f>
        <v>6 - 10</v>
      </c>
      <c r="Q6077" t="str">
        <f>INDEX(Table8[Column1],MATCH(R6077,Table8[Column2]))</f>
        <v>Habitual</v>
      </c>
      <c r="R6077">
        <v>80.603783730000004</v>
      </c>
      <c r="S6077">
        <f t="shared" si="189"/>
        <v>3.3584909887499999</v>
      </c>
      <c r="T6077" t="s">
        <v>19</v>
      </c>
    </row>
    <row r="6078" spans="1:20" x14ac:dyDescent="0.25">
      <c r="A6078">
        <v>6077</v>
      </c>
      <c r="B6078" t="s">
        <v>4729</v>
      </c>
      <c r="C6078" t="s">
        <v>115</v>
      </c>
      <c r="D6078" t="str">
        <f t="shared" si="188"/>
        <v>Duarte Daniel</v>
      </c>
      <c r="E6078" t="s">
        <v>22</v>
      </c>
      <c r="F6078" t="s">
        <v>30</v>
      </c>
      <c r="G6078" t="s">
        <v>17</v>
      </c>
      <c r="H6078" t="s">
        <v>18</v>
      </c>
      <c r="I6078" t="s">
        <v>30</v>
      </c>
      <c r="J6078" t="s">
        <v>19</v>
      </c>
      <c r="K6078" t="str">
        <f>INDEX(Table6[Column1],MATCH(L6078,Table6[Column2]))</f>
        <v>Young Adults</v>
      </c>
      <c r="L6078">
        <v>36.811450979999996</v>
      </c>
      <c r="M6078" t="str">
        <f>VLOOKUP(L6078,Table1[],2)</f>
        <v>30 - 39</v>
      </c>
      <c r="N6078" t="str">
        <f>INDEX(Table7[Column1],MATCH(O6078,Table7[Column2]))</f>
        <v>Learning Stage</v>
      </c>
      <c r="O6078">
        <v>1.487870357</v>
      </c>
      <c r="P6078" t="str">
        <f>VLOOKUP(O6078,Table13[],2)</f>
        <v>1 - 5</v>
      </c>
      <c r="Q6078" t="str">
        <f>INDEX(Table8[Column1],MATCH(R6078,Table8[Column2]))</f>
        <v>Scheduled</v>
      </c>
      <c r="R6078">
        <v>0</v>
      </c>
      <c r="S6078">
        <f t="shared" si="189"/>
        <v>0</v>
      </c>
      <c r="T6078" t="s">
        <v>19</v>
      </c>
    </row>
    <row r="6079" spans="1:20" x14ac:dyDescent="0.25">
      <c r="A6079">
        <v>6078</v>
      </c>
      <c r="B6079" t="s">
        <v>4730</v>
      </c>
      <c r="C6079" t="s">
        <v>390</v>
      </c>
      <c r="D6079" t="str">
        <f t="shared" si="188"/>
        <v>Keefe Stephanie</v>
      </c>
      <c r="E6079" t="s">
        <v>15</v>
      </c>
      <c r="F6079" t="s">
        <v>27</v>
      </c>
      <c r="G6079" t="s">
        <v>17</v>
      </c>
      <c r="H6079" t="s">
        <v>18</v>
      </c>
      <c r="I6079" t="s">
        <v>27</v>
      </c>
      <c r="J6079" t="s">
        <v>19</v>
      </c>
      <c r="K6079" t="str">
        <f>INDEX(Table6[Column1],MATCH(L6079,Table6[Column2]))</f>
        <v>Youth</v>
      </c>
      <c r="L6079">
        <v>27.20310825</v>
      </c>
      <c r="M6079" t="str">
        <f>VLOOKUP(L6079,Table1[],2)</f>
        <v>20 - 29</v>
      </c>
      <c r="N6079" t="str">
        <f>INDEX(Table7[Column1],MATCH(O6079,Table7[Column2]))</f>
        <v>Learning Stage</v>
      </c>
      <c r="O6079">
        <v>3.113265357</v>
      </c>
      <c r="P6079" t="str">
        <f>VLOOKUP(O6079,Table13[],2)</f>
        <v>1 - 5</v>
      </c>
      <c r="Q6079" t="str">
        <f>INDEX(Table8[Column1],MATCH(R6079,Table8[Column2]))</f>
        <v>Scheduled</v>
      </c>
      <c r="R6079">
        <v>0</v>
      </c>
      <c r="S6079">
        <f t="shared" si="189"/>
        <v>0</v>
      </c>
      <c r="T6079" t="s">
        <v>19</v>
      </c>
    </row>
    <row r="6080" spans="1:20" x14ac:dyDescent="0.25">
      <c r="A6080">
        <v>6079</v>
      </c>
      <c r="B6080" t="s">
        <v>4188</v>
      </c>
      <c r="C6080" t="s">
        <v>50</v>
      </c>
      <c r="D6080" t="str">
        <f t="shared" si="188"/>
        <v>Byrd Robert</v>
      </c>
      <c r="E6080" t="s">
        <v>22</v>
      </c>
      <c r="F6080" t="s">
        <v>38</v>
      </c>
      <c r="G6080" t="s">
        <v>2305</v>
      </c>
      <c r="H6080" t="s">
        <v>1826</v>
      </c>
      <c r="I6080" t="s">
        <v>38</v>
      </c>
      <c r="J6080" t="s">
        <v>19</v>
      </c>
      <c r="K6080" t="str">
        <f>INDEX(Table6[Column1],MATCH(L6080,Table6[Column2]))</f>
        <v>Adults</v>
      </c>
      <c r="L6080">
        <v>43.461787389999998</v>
      </c>
      <c r="M6080" t="str">
        <f>VLOOKUP(L6080,Table1[],2)</f>
        <v>40 - 49</v>
      </c>
      <c r="N6080" t="str">
        <f>INDEX(Table7[Column1],MATCH(O6080,Table7[Column2]))</f>
        <v>Fitting in Stage</v>
      </c>
      <c r="O6080">
        <v>7.9627870710000002</v>
      </c>
      <c r="P6080" t="str">
        <f>VLOOKUP(O6080,Table13[],2)</f>
        <v>6 - 10</v>
      </c>
      <c r="Q6080" t="str">
        <f>INDEX(Table8[Column1],MATCH(R6080,Table8[Column2]))</f>
        <v>Habitual</v>
      </c>
      <c r="R6080">
        <v>84.721712539999999</v>
      </c>
      <c r="S6080">
        <f t="shared" si="189"/>
        <v>3.530071355833333</v>
      </c>
      <c r="T6080" t="s">
        <v>19</v>
      </c>
    </row>
    <row r="6081" spans="1:20" x14ac:dyDescent="0.25">
      <c r="A6081">
        <v>6080</v>
      </c>
      <c r="B6081" t="s">
        <v>90</v>
      </c>
      <c r="C6081" t="s">
        <v>1134</v>
      </c>
      <c r="D6081" t="str">
        <f t="shared" si="188"/>
        <v>Trail Johanna</v>
      </c>
      <c r="E6081" t="s">
        <v>15</v>
      </c>
      <c r="F6081" t="s">
        <v>38</v>
      </c>
      <c r="G6081" t="s">
        <v>2305</v>
      </c>
      <c r="H6081" t="s">
        <v>1826</v>
      </c>
      <c r="I6081" t="s">
        <v>38</v>
      </c>
      <c r="J6081" t="s">
        <v>19</v>
      </c>
      <c r="K6081" t="str">
        <f>INDEX(Table6[Column1],MATCH(L6081,Table6[Column2]))</f>
        <v>Young Adults</v>
      </c>
      <c r="L6081">
        <v>32.828383649999999</v>
      </c>
      <c r="M6081" t="str">
        <f>VLOOKUP(L6081,Table1[],2)</f>
        <v>30 - 39</v>
      </c>
      <c r="N6081" t="str">
        <f>INDEX(Table7[Column1],MATCH(O6081,Table7[Column2]))</f>
        <v>Learning Stage</v>
      </c>
      <c r="O6081">
        <v>4.0099597210000004</v>
      </c>
      <c r="P6081" t="str">
        <f>VLOOKUP(O6081,Table13[],2)</f>
        <v>1 - 5</v>
      </c>
      <c r="Q6081" t="str">
        <f>INDEX(Table8[Column1],MATCH(R6081,Table8[Column2]))</f>
        <v>Maintained</v>
      </c>
      <c r="R6081">
        <v>46.480775800000004</v>
      </c>
      <c r="S6081">
        <f t="shared" si="189"/>
        <v>1.936698991666667</v>
      </c>
      <c r="T6081" t="s">
        <v>19</v>
      </c>
    </row>
    <row r="6082" spans="1:20" x14ac:dyDescent="0.25">
      <c r="A6082">
        <v>6081</v>
      </c>
      <c r="B6082" t="s">
        <v>4731</v>
      </c>
      <c r="C6082" t="s">
        <v>895</v>
      </c>
      <c r="D6082" t="str">
        <f t="shared" si="188"/>
        <v>Adler Carl</v>
      </c>
      <c r="E6082" t="s">
        <v>22</v>
      </c>
      <c r="F6082" t="s">
        <v>157</v>
      </c>
      <c r="G6082" t="s">
        <v>820</v>
      </c>
      <c r="H6082" t="s">
        <v>821</v>
      </c>
      <c r="I6082" t="s">
        <v>157</v>
      </c>
      <c r="J6082" t="s">
        <v>19</v>
      </c>
      <c r="K6082" t="str">
        <f>INDEX(Table6[Column1],MATCH(L6082,Table6[Column2]))</f>
        <v>Adults</v>
      </c>
      <c r="L6082">
        <v>42.014638150000003</v>
      </c>
      <c r="M6082" t="str">
        <f>VLOOKUP(L6082,Table1[],2)</f>
        <v>40 - 49</v>
      </c>
      <c r="N6082" t="str">
        <f>INDEX(Table7[Column1],MATCH(O6082,Table7[Column2]))</f>
        <v>Learning Stage</v>
      </c>
      <c r="O6082">
        <v>2.074624225</v>
      </c>
      <c r="P6082" t="str">
        <f>VLOOKUP(O6082,Table13[],2)</f>
        <v>1 - 5</v>
      </c>
      <c r="Q6082" t="str">
        <f>INDEX(Table8[Column1],MATCH(R6082,Table8[Column2]))</f>
        <v>Maintained</v>
      </c>
      <c r="R6082">
        <v>69.614722880000002</v>
      </c>
      <c r="S6082">
        <f t="shared" si="189"/>
        <v>2.9006134533333334</v>
      </c>
      <c r="T6082" t="s">
        <v>19</v>
      </c>
    </row>
    <row r="6083" spans="1:20" x14ac:dyDescent="0.25">
      <c r="A6083">
        <v>6082</v>
      </c>
      <c r="B6083" t="s">
        <v>4732</v>
      </c>
      <c r="C6083" t="s">
        <v>144</v>
      </c>
      <c r="D6083" t="str">
        <f t="shared" ref="D6083:D6146" si="190">CONCATENATE(B6083, " ",C6083)</f>
        <v>Shell David</v>
      </c>
      <c r="E6083" t="s">
        <v>22</v>
      </c>
      <c r="F6083" t="s">
        <v>33</v>
      </c>
      <c r="G6083" t="s">
        <v>820</v>
      </c>
      <c r="H6083" t="s">
        <v>821</v>
      </c>
      <c r="I6083" t="s">
        <v>33</v>
      </c>
      <c r="J6083" t="s">
        <v>19</v>
      </c>
      <c r="K6083" t="str">
        <f>INDEX(Table6[Column1],MATCH(L6083,Table6[Column2]))</f>
        <v>Adults</v>
      </c>
      <c r="L6083">
        <v>45.717389939999997</v>
      </c>
      <c r="M6083" t="str">
        <f>VLOOKUP(L6083,Table1[],2)</f>
        <v>40 - 49</v>
      </c>
      <c r="N6083" t="str">
        <f>INDEX(Table7[Column1],MATCH(O6083,Table7[Column2]))</f>
        <v>Learning Stage</v>
      </c>
      <c r="O6083">
        <v>3.508179996</v>
      </c>
      <c r="P6083" t="str">
        <f>VLOOKUP(O6083,Table13[],2)</f>
        <v>1 - 5</v>
      </c>
      <c r="Q6083" t="str">
        <f>INDEX(Table8[Column1],MATCH(R6083,Table8[Column2]))</f>
        <v>Habitual</v>
      </c>
      <c r="R6083">
        <v>109.1021702</v>
      </c>
      <c r="S6083">
        <f t="shared" ref="S6083:S6146" si="191">CONVERT(R6083,"hr","day")</f>
        <v>4.5459237583333332</v>
      </c>
      <c r="T6083" t="s">
        <v>19</v>
      </c>
    </row>
    <row r="6084" spans="1:20" x14ac:dyDescent="0.25">
      <c r="A6084">
        <v>6083</v>
      </c>
      <c r="B6084" t="s">
        <v>4733</v>
      </c>
      <c r="C6084" t="s">
        <v>1651</v>
      </c>
      <c r="D6084" t="str">
        <f t="shared" si="190"/>
        <v>Volkman Catherine</v>
      </c>
      <c r="E6084" t="s">
        <v>15</v>
      </c>
      <c r="F6084" t="s">
        <v>38</v>
      </c>
      <c r="G6084" t="s">
        <v>17</v>
      </c>
      <c r="H6084" t="s">
        <v>18</v>
      </c>
      <c r="I6084" t="s">
        <v>38</v>
      </c>
      <c r="J6084" t="s">
        <v>19</v>
      </c>
      <c r="K6084" t="str">
        <f>INDEX(Table6[Column1],MATCH(L6084,Table6[Column2]))</f>
        <v>Youth</v>
      </c>
      <c r="L6084">
        <v>24.255967850000001</v>
      </c>
      <c r="M6084" t="str">
        <f>VLOOKUP(L6084,Table1[],2)</f>
        <v>20 - 29</v>
      </c>
      <c r="N6084" t="str">
        <f>INDEX(Table7[Column1],MATCH(O6084,Table7[Column2]))</f>
        <v>Learning Stage</v>
      </c>
      <c r="O6084">
        <v>5.2146161649999998</v>
      </c>
      <c r="P6084" t="str">
        <f>VLOOKUP(O6084,Table13[],2)</f>
        <v>1 - 5</v>
      </c>
      <c r="Q6084" t="str">
        <f>INDEX(Table8[Column1],MATCH(R6084,Table8[Column2]))</f>
        <v>Scheduled</v>
      </c>
      <c r="R6084">
        <v>0</v>
      </c>
      <c r="S6084">
        <f t="shared" si="191"/>
        <v>0</v>
      </c>
      <c r="T6084" t="s">
        <v>19</v>
      </c>
    </row>
    <row r="6085" spans="1:20" x14ac:dyDescent="0.25">
      <c r="A6085">
        <v>6084</v>
      </c>
      <c r="B6085" t="s">
        <v>4734</v>
      </c>
      <c r="C6085" t="s">
        <v>377</v>
      </c>
      <c r="D6085" t="str">
        <f t="shared" si="190"/>
        <v>Febus Patrick</v>
      </c>
      <c r="E6085" t="s">
        <v>22</v>
      </c>
      <c r="F6085" t="s">
        <v>38</v>
      </c>
      <c r="G6085" t="s">
        <v>17</v>
      </c>
      <c r="H6085" t="s">
        <v>18</v>
      </c>
      <c r="I6085" t="s">
        <v>38</v>
      </c>
      <c r="J6085" t="s">
        <v>19</v>
      </c>
      <c r="K6085" t="str">
        <f>INDEX(Table6[Column1],MATCH(L6085,Table6[Column2]))</f>
        <v>Young Adults</v>
      </c>
      <c r="L6085">
        <v>34.051954500000001</v>
      </c>
      <c r="M6085" t="str">
        <f>VLOOKUP(L6085,Table1[],2)</f>
        <v>30 - 39</v>
      </c>
      <c r="N6085" t="str">
        <f>INDEX(Table7[Column1],MATCH(O6085,Table7[Column2]))</f>
        <v>Learning Stage</v>
      </c>
      <c r="O6085">
        <v>5.283463523</v>
      </c>
      <c r="P6085" t="str">
        <f>VLOOKUP(O6085,Table13[],2)</f>
        <v>1 - 5</v>
      </c>
      <c r="Q6085" t="str">
        <f>INDEX(Table8[Column1],MATCH(R6085,Table8[Column2]))</f>
        <v>Scheduled</v>
      </c>
      <c r="R6085">
        <v>20.49250632</v>
      </c>
      <c r="S6085">
        <f t="shared" si="191"/>
        <v>0.85385443000000005</v>
      </c>
      <c r="T6085" t="s">
        <v>19</v>
      </c>
    </row>
    <row r="6086" spans="1:20" x14ac:dyDescent="0.25">
      <c r="A6086">
        <v>6085</v>
      </c>
      <c r="B6086" t="s">
        <v>3406</v>
      </c>
      <c r="C6086" t="s">
        <v>4735</v>
      </c>
      <c r="D6086" t="str">
        <f t="shared" si="190"/>
        <v>Roman Cathie</v>
      </c>
      <c r="E6086" t="s">
        <v>15</v>
      </c>
      <c r="F6086" t="s">
        <v>38</v>
      </c>
      <c r="G6086" t="s">
        <v>17</v>
      </c>
      <c r="H6086" t="s">
        <v>18</v>
      </c>
      <c r="I6086" t="s">
        <v>38</v>
      </c>
      <c r="J6086" t="s">
        <v>19</v>
      </c>
      <c r="K6086" t="str">
        <f>INDEX(Table6[Column1],MATCH(L6086,Table6[Column2]))</f>
        <v>Youth</v>
      </c>
      <c r="L6086">
        <v>29.159764330000002</v>
      </c>
      <c r="M6086" t="str">
        <f>VLOOKUP(L6086,Table1[],2)</f>
        <v>20 - 29</v>
      </c>
      <c r="N6086" t="str">
        <f>INDEX(Table7[Column1],MATCH(O6086,Table7[Column2]))</f>
        <v>Learning Stage</v>
      </c>
      <c r="O6086">
        <v>5.5634780160000004</v>
      </c>
      <c r="P6086" t="str">
        <f>VLOOKUP(O6086,Table13[],2)</f>
        <v>1 - 5</v>
      </c>
      <c r="Q6086" t="str">
        <f>INDEX(Table8[Column1],MATCH(R6086,Table8[Column2]))</f>
        <v>Scheduled</v>
      </c>
      <c r="R6086">
        <v>27.645591240000002</v>
      </c>
      <c r="S6086">
        <f t="shared" si="191"/>
        <v>1.1518996350000001</v>
      </c>
      <c r="T6086" t="s">
        <v>19</v>
      </c>
    </row>
    <row r="6087" spans="1:20" x14ac:dyDescent="0.25">
      <c r="A6087">
        <v>6086</v>
      </c>
      <c r="B6087" t="s">
        <v>1353</v>
      </c>
      <c r="C6087" t="s">
        <v>4736</v>
      </c>
      <c r="D6087" t="str">
        <f t="shared" si="190"/>
        <v>Strickland Eduardo</v>
      </c>
      <c r="E6087" t="s">
        <v>22</v>
      </c>
      <c r="F6087" t="s">
        <v>2832</v>
      </c>
      <c r="G6087" t="s">
        <v>820</v>
      </c>
      <c r="H6087" t="s">
        <v>821</v>
      </c>
      <c r="I6087" t="s">
        <v>54</v>
      </c>
      <c r="J6087" t="s">
        <v>19</v>
      </c>
      <c r="K6087" t="str">
        <f>INDEX(Table6[Column1],MATCH(L6087,Table6[Column2]))</f>
        <v>Young Adults</v>
      </c>
      <c r="L6087">
        <v>35.12217699</v>
      </c>
      <c r="M6087" t="str">
        <f>VLOOKUP(L6087,Table1[],2)</f>
        <v>30 - 39</v>
      </c>
      <c r="N6087" t="str">
        <f>INDEX(Table7[Column1],MATCH(O6087,Table7[Column2]))</f>
        <v>Learning Stage</v>
      </c>
      <c r="O6087">
        <v>3.3706032530000001</v>
      </c>
      <c r="P6087" t="str">
        <f>VLOOKUP(O6087,Table13[],2)</f>
        <v>1 - 5</v>
      </c>
      <c r="Q6087" t="str">
        <f>INDEX(Table8[Column1],MATCH(R6087,Table8[Column2]))</f>
        <v>Scheduled</v>
      </c>
      <c r="R6087">
        <v>13.38530506</v>
      </c>
      <c r="S6087">
        <f t="shared" si="191"/>
        <v>0.55772104416666668</v>
      </c>
      <c r="T6087" t="s">
        <v>19</v>
      </c>
    </row>
    <row r="6088" spans="1:20" x14ac:dyDescent="0.25">
      <c r="A6088">
        <v>6087</v>
      </c>
      <c r="B6088" t="s">
        <v>1092</v>
      </c>
      <c r="C6088" t="s">
        <v>657</v>
      </c>
      <c r="D6088" t="str">
        <f t="shared" si="190"/>
        <v>Robinson Timothy</v>
      </c>
      <c r="E6088" t="s">
        <v>22</v>
      </c>
      <c r="F6088" t="s">
        <v>666</v>
      </c>
      <c r="G6088" t="s">
        <v>820</v>
      </c>
      <c r="H6088" t="s">
        <v>821</v>
      </c>
      <c r="I6088" t="s">
        <v>157</v>
      </c>
      <c r="J6088" t="s">
        <v>19</v>
      </c>
      <c r="K6088" t="str">
        <f>INDEX(Table6[Column1],MATCH(L6088,Table6[Column2]))</f>
        <v>Elders</v>
      </c>
      <c r="L6088">
        <v>55.819951979999999</v>
      </c>
      <c r="M6088" t="str">
        <f>VLOOKUP(L6088,Table1[],2)</f>
        <v>50 - 59</v>
      </c>
      <c r="N6088" t="str">
        <f>INDEX(Table7[Column1],MATCH(O6088,Table7[Column2]))</f>
        <v>Learning Stage</v>
      </c>
      <c r="O6088">
        <v>3.8433058629999999</v>
      </c>
      <c r="P6088" t="str">
        <f>VLOOKUP(O6088,Table13[],2)</f>
        <v>1 - 5</v>
      </c>
      <c r="Q6088" t="str">
        <f>INDEX(Table8[Column1],MATCH(R6088,Table8[Column2]))</f>
        <v>Excused</v>
      </c>
      <c r="R6088">
        <v>120.1328594</v>
      </c>
      <c r="S6088">
        <f t="shared" si="191"/>
        <v>5.0055358083333337</v>
      </c>
      <c r="T6088" t="s">
        <v>19</v>
      </c>
    </row>
    <row r="6089" spans="1:20" x14ac:dyDescent="0.25">
      <c r="A6089">
        <v>6088</v>
      </c>
      <c r="B6089" t="s">
        <v>47</v>
      </c>
      <c r="C6089" t="s">
        <v>56</v>
      </c>
      <c r="D6089" t="str">
        <f t="shared" si="190"/>
        <v>Smith James</v>
      </c>
      <c r="E6089" t="s">
        <v>22</v>
      </c>
      <c r="F6089" t="s">
        <v>424</v>
      </c>
      <c r="G6089" t="s">
        <v>2305</v>
      </c>
      <c r="H6089" t="s">
        <v>1826</v>
      </c>
      <c r="I6089" t="s">
        <v>121</v>
      </c>
      <c r="J6089" t="s">
        <v>19</v>
      </c>
      <c r="K6089" t="str">
        <f>INDEX(Table6[Column1],MATCH(L6089,Table6[Column2]))</f>
        <v>Adults</v>
      </c>
      <c r="L6089">
        <v>40.563550460000002</v>
      </c>
      <c r="M6089" t="str">
        <f>VLOOKUP(L6089,Table1[],2)</f>
        <v>40 - 49</v>
      </c>
      <c r="N6089" t="str">
        <f>INDEX(Table7[Column1],MATCH(O6089,Table7[Column2]))</f>
        <v>Learning Stage</v>
      </c>
      <c r="O6089">
        <v>4.8147403439999996</v>
      </c>
      <c r="P6089" t="str">
        <f>VLOOKUP(O6089,Table13[],2)</f>
        <v>1 - 5</v>
      </c>
      <c r="Q6089" t="str">
        <f>INDEX(Table8[Column1],MATCH(R6089,Table8[Column2]))</f>
        <v>Maintained</v>
      </c>
      <c r="R6089">
        <v>66.241285379999994</v>
      </c>
      <c r="S6089">
        <f t="shared" si="191"/>
        <v>2.7600535575</v>
      </c>
      <c r="T6089" t="s">
        <v>19</v>
      </c>
    </row>
    <row r="6090" spans="1:20" x14ac:dyDescent="0.25">
      <c r="A6090">
        <v>6089</v>
      </c>
      <c r="B6090" t="s">
        <v>4737</v>
      </c>
      <c r="C6090" t="s">
        <v>4738</v>
      </c>
      <c r="D6090" t="str">
        <f t="shared" si="190"/>
        <v>Dillinger Ginger</v>
      </c>
      <c r="E6090" t="s">
        <v>15</v>
      </c>
      <c r="F6090" t="s">
        <v>38</v>
      </c>
      <c r="G6090" t="s">
        <v>17</v>
      </c>
      <c r="H6090" t="s">
        <v>18</v>
      </c>
      <c r="I6090" t="s">
        <v>38</v>
      </c>
      <c r="J6090" t="s">
        <v>19</v>
      </c>
      <c r="K6090" t="str">
        <f>INDEX(Table6[Column1],MATCH(L6090,Table6[Column2]))</f>
        <v>Young Adults</v>
      </c>
      <c r="L6090">
        <v>38.66734469</v>
      </c>
      <c r="M6090" t="str">
        <f>VLOOKUP(L6090,Table1[],2)</f>
        <v>30 - 39</v>
      </c>
      <c r="N6090" t="str">
        <f>INDEX(Table7[Column1],MATCH(O6090,Table7[Column2]))</f>
        <v>Learning Stage</v>
      </c>
      <c r="O6090">
        <v>4.1374293270000004</v>
      </c>
      <c r="P6090" t="str">
        <f>VLOOKUP(O6090,Table13[],2)</f>
        <v>1 - 5</v>
      </c>
      <c r="Q6090" t="str">
        <f>INDEX(Table8[Column1],MATCH(R6090,Table8[Column2]))</f>
        <v>Maintained</v>
      </c>
      <c r="R6090">
        <v>43.055116060000003</v>
      </c>
      <c r="S6090">
        <f t="shared" si="191"/>
        <v>1.7939631691666666</v>
      </c>
      <c r="T6090" t="s">
        <v>19</v>
      </c>
    </row>
    <row r="6091" spans="1:20" x14ac:dyDescent="0.25">
      <c r="A6091">
        <v>6090</v>
      </c>
      <c r="B6091" t="s">
        <v>3598</v>
      </c>
      <c r="C6091" t="s">
        <v>739</v>
      </c>
      <c r="D6091" t="str">
        <f t="shared" si="190"/>
        <v>Culpepper Francisco</v>
      </c>
      <c r="E6091" t="s">
        <v>22</v>
      </c>
      <c r="F6091" t="s">
        <v>38</v>
      </c>
      <c r="G6091" t="s">
        <v>17</v>
      </c>
      <c r="H6091" t="s">
        <v>18</v>
      </c>
      <c r="I6091" t="s">
        <v>38</v>
      </c>
      <c r="J6091" t="s">
        <v>19</v>
      </c>
      <c r="K6091" t="str">
        <f>INDEX(Table6[Column1],MATCH(L6091,Table6[Column2]))</f>
        <v>Adults</v>
      </c>
      <c r="L6091">
        <v>40.977293000000003</v>
      </c>
      <c r="M6091" t="str">
        <f>VLOOKUP(L6091,Table1[],2)</f>
        <v>40 - 49</v>
      </c>
      <c r="N6091" t="str">
        <f>INDEX(Table7[Column1],MATCH(O6091,Table7[Column2]))</f>
        <v>Learning Stage</v>
      </c>
      <c r="O6091">
        <v>3.623453187</v>
      </c>
      <c r="P6091" t="str">
        <f>VLOOKUP(O6091,Table13[],2)</f>
        <v>1 - 5</v>
      </c>
      <c r="Q6091" t="str">
        <f>INDEX(Table8[Column1],MATCH(R6091,Table8[Column2]))</f>
        <v>Habitual</v>
      </c>
      <c r="R6091">
        <v>89.001852049999997</v>
      </c>
      <c r="S6091">
        <f t="shared" si="191"/>
        <v>3.7084105020833333</v>
      </c>
      <c r="T6091" t="s">
        <v>19</v>
      </c>
    </row>
    <row r="6092" spans="1:20" x14ac:dyDescent="0.25">
      <c r="A6092">
        <v>6091</v>
      </c>
      <c r="B6092" t="s">
        <v>982</v>
      </c>
      <c r="C6092" t="s">
        <v>2577</v>
      </c>
      <c r="D6092" t="str">
        <f t="shared" si="190"/>
        <v>Harrison Maude</v>
      </c>
      <c r="E6092" t="s">
        <v>15</v>
      </c>
      <c r="F6092" t="s">
        <v>1219</v>
      </c>
      <c r="G6092" t="s">
        <v>611</v>
      </c>
      <c r="H6092" t="s">
        <v>612</v>
      </c>
      <c r="I6092" t="s">
        <v>138</v>
      </c>
      <c r="J6092" t="s">
        <v>19</v>
      </c>
      <c r="K6092" t="str">
        <f>INDEX(Table6[Column1],MATCH(L6092,Table6[Column2]))</f>
        <v>Youth</v>
      </c>
      <c r="L6092">
        <v>28.797256229999999</v>
      </c>
      <c r="M6092" t="str">
        <f>VLOOKUP(L6092,Table1[],2)</f>
        <v>20 - 29</v>
      </c>
      <c r="N6092" t="str">
        <f>INDEX(Table7[Column1],MATCH(O6092,Table7[Column2]))</f>
        <v>Learning Stage</v>
      </c>
      <c r="O6092">
        <v>5.5459566489999998</v>
      </c>
      <c r="P6092" t="str">
        <f>VLOOKUP(O6092,Table13[],2)</f>
        <v>1 - 5</v>
      </c>
      <c r="Q6092" t="str">
        <f>INDEX(Table8[Column1],MATCH(R6092,Table8[Column2]))</f>
        <v>Scheduled</v>
      </c>
      <c r="R6092">
        <v>0</v>
      </c>
      <c r="S6092">
        <f t="shared" si="191"/>
        <v>0</v>
      </c>
      <c r="T6092" t="s">
        <v>19</v>
      </c>
    </row>
    <row r="6093" spans="1:20" x14ac:dyDescent="0.25">
      <c r="A6093">
        <v>6092</v>
      </c>
      <c r="B6093" t="s">
        <v>4739</v>
      </c>
      <c r="C6093" t="s">
        <v>2142</v>
      </c>
      <c r="D6093" t="str">
        <f t="shared" si="190"/>
        <v>Matz Shawn</v>
      </c>
      <c r="E6093" t="s">
        <v>22</v>
      </c>
      <c r="F6093" t="s">
        <v>186</v>
      </c>
      <c r="G6093" t="s">
        <v>2305</v>
      </c>
      <c r="H6093" t="s">
        <v>1826</v>
      </c>
      <c r="I6093" t="s">
        <v>186</v>
      </c>
      <c r="J6093" t="s">
        <v>19</v>
      </c>
      <c r="K6093" t="str">
        <f>INDEX(Table6[Column1],MATCH(L6093,Table6[Column2]))</f>
        <v>Elders</v>
      </c>
      <c r="L6093">
        <v>52.572898170000002</v>
      </c>
      <c r="M6093" t="str">
        <f>VLOOKUP(L6093,Table1[],2)</f>
        <v>50 - 59</v>
      </c>
      <c r="N6093" t="str">
        <f>INDEX(Table7[Column1],MATCH(O6093,Table7[Column2]))</f>
        <v>Learning Stage</v>
      </c>
      <c r="O6093">
        <v>4.2922846540000004</v>
      </c>
      <c r="P6093" t="str">
        <f>VLOOKUP(O6093,Table13[],2)</f>
        <v>1 - 5</v>
      </c>
      <c r="Q6093" t="str">
        <f>INDEX(Table8[Column1],MATCH(R6093,Table8[Column2]))</f>
        <v>Habitual</v>
      </c>
      <c r="R6093">
        <v>119.2360833</v>
      </c>
      <c r="S6093">
        <f t="shared" si="191"/>
        <v>4.9681701375000005</v>
      </c>
      <c r="T6093" t="s">
        <v>19</v>
      </c>
    </row>
    <row r="6094" spans="1:20" x14ac:dyDescent="0.25">
      <c r="A6094">
        <v>6093</v>
      </c>
      <c r="B6094" t="s">
        <v>3339</v>
      </c>
      <c r="C6094" t="s">
        <v>275</v>
      </c>
      <c r="D6094" t="str">
        <f t="shared" si="190"/>
        <v>Gibbs Nancy</v>
      </c>
      <c r="E6094" t="s">
        <v>15</v>
      </c>
      <c r="F6094" t="s">
        <v>1434</v>
      </c>
      <c r="G6094" t="s">
        <v>820</v>
      </c>
      <c r="H6094" t="s">
        <v>821</v>
      </c>
      <c r="I6094" t="s">
        <v>1435</v>
      </c>
      <c r="J6094" t="s">
        <v>19</v>
      </c>
      <c r="K6094" t="str">
        <f>INDEX(Table6[Column1],MATCH(L6094,Table6[Column2]))</f>
        <v>Adults</v>
      </c>
      <c r="L6094">
        <v>40.374977340000001</v>
      </c>
      <c r="M6094" t="str">
        <f>VLOOKUP(L6094,Table1[],2)</f>
        <v>40 - 49</v>
      </c>
      <c r="N6094" t="str">
        <f>INDEX(Table7[Column1],MATCH(O6094,Table7[Column2]))</f>
        <v>Learning Stage</v>
      </c>
      <c r="O6094">
        <v>3.829620485</v>
      </c>
      <c r="P6094" t="str">
        <f>VLOOKUP(O6094,Table13[],2)</f>
        <v>1 - 5</v>
      </c>
      <c r="Q6094" t="str">
        <f>INDEX(Table8[Column1],MATCH(R6094,Table8[Column2]))</f>
        <v>Scheduled</v>
      </c>
      <c r="R6094">
        <v>38.484826409999997</v>
      </c>
      <c r="S6094">
        <f t="shared" si="191"/>
        <v>1.6035344337499999</v>
      </c>
      <c r="T6094" t="s">
        <v>19</v>
      </c>
    </row>
    <row r="6095" spans="1:20" x14ac:dyDescent="0.25">
      <c r="A6095">
        <v>6094</v>
      </c>
      <c r="B6095" t="s">
        <v>3218</v>
      </c>
      <c r="C6095" t="s">
        <v>56</v>
      </c>
      <c r="D6095" t="str">
        <f t="shared" si="190"/>
        <v>Caldwell James</v>
      </c>
      <c r="E6095" t="s">
        <v>22</v>
      </c>
      <c r="F6095" t="s">
        <v>113</v>
      </c>
      <c r="G6095" t="s">
        <v>2724</v>
      </c>
      <c r="H6095" t="s">
        <v>1863</v>
      </c>
      <c r="I6095" t="s">
        <v>24</v>
      </c>
      <c r="J6095" t="s">
        <v>19</v>
      </c>
      <c r="K6095" t="str">
        <f>INDEX(Table6[Column1],MATCH(L6095,Table6[Column2]))</f>
        <v>Elders</v>
      </c>
      <c r="L6095">
        <v>50.06942093</v>
      </c>
      <c r="M6095" t="str">
        <f>VLOOKUP(L6095,Table1[],2)</f>
        <v>50 - 59</v>
      </c>
      <c r="N6095" t="str">
        <f>INDEX(Table7[Column1],MATCH(O6095,Table7[Column2]))</f>
        <v>Learning Stage</v>
      </c>
      <c r="O6095">
        <v>5.6230981299999998</v>
      </c>
      <c r="P6095" t="str">
        <f>VLOOKUP(O6095,Table13[],2)</f>
        <v>1 - 5</v>
      </c>
      <c r="Q6095" t="str">
        <f>INDEX(Table8[Column1],MATCH(R6095,Table8[Column2]))</f>
        <v>Habitual</v>
      </c>
      <c r="R6095">
        <v>101.7906572</v>
      </c>
      <c r="S6095">
        <f t="shared" si="191"/>
        <v>4.2412773833333333</v>
      </c>
      <c r="T6095" t="s">
        <v>19</v>
      </c>
    </row>
    <row r="6096" spans="1:20" x14ac:dyDescent="0.25">
      <c r="A6096">
        <v>6095</v>
      </c>
      <c r="B6096" t="s">
        <v>4740</v>
      </c>
      <c r="C6096" t="s">
        <v>115</v>
      </c>
      <c r="D6096" t="str">
        <f t="shared" si="190"/>
        <v>Matteo Daniel</v>
      </c>
      <c r="E6096" t="s">
        <v>22</v>
      </c>
      <c r="F6096" t="s">
        <v>134</v>
      </c>
      <c r="G6096" t="s">
        <v>820</v>
      </c>
      <c r="H6096" t="s">
        <v>821</v>
      </c>
      <c r="I6096" t="s">
        <v>134</v>
      </c>
      <c r="J6096" t="s">
        <v>19</v>
      </c>
      <c r="K6096" t="str">
        <f>INDEX(Table6[Column1],MATCH(L6096,Table6[Column2]))</f>
        <v>Adults</v>
      </c>
      <c r="L6096">
        <v>41.065512150000004</v>
      </c>
      <c r="M6096" t="str">
        <f>VLOOKUP(L6096,Table1[],2)</f>
        <v>40 - 49</v>
      </c>
      <c r="N6096" t="str">
        <f>INDEX(Table7[Column1],MATCH(O6096,Table7[Column2]))</f>
        <v>Learning Stage</v>
      </c>
      <c r="O6096">
        <v>3.644001737</v>
      </c>
      <c r="P6096" t="str">
        <f>VLOOKUP(O6096,Table13[],2)</f>
        <v>1 - 5</v>
      </c>
      <c r="Q6096" t="str">
        <f>INDEX(Table8[Column1],MATCH(R6096,Table8[Column2]))</f>
        <v>Scheduled</v>
      </c>
      <c r="R6096">
        <v>31.58885149</v>
      </c>
      <c r="S6096">
        <f t="shared" si="191"/>
        <v>1.3162021454166666</v>
      </c>
      <c r="T6096" t="s">
        <v>19</v>
      </c>
    </row>
    <row r="6097" spans="1:20" x14ac:dyDescent="0.25">
      <c r="A6097">
        <v>6096</v>
      </c>
      <c r="B6097" t="s">
        <v>2135</v>
      </c>
      <c r="C6097" t="s">
        <v>168</v>
      </c>
      <c r="D6097" t="str">
        <f t="shared" si="190"/>
        <v>Stone Michelle</v>
      </c>
      <c r="E6097" t="s">
        <v>15</v>
      </c>
      <c r="F6097" t="s">
        <v>57</v>
      </c>
      <c r="G6097" t="s">
        <v>820</v>
      </c>
      <c r="H6097" t="s">
        <v>821</v>
      </c>
      <c r="I6097" t="s">
        <v>57</v>
      </c>
      <c r="J6097" t="s">
        <v>19</v>
      </c>
      <c r="K6097" t="str">
        <f>INDEX(Table6[Column1],MATCH(L6097,Table6[Column2]))</f>
        <v>Elders</v>
      </c>
      <c r="L6097">
        <v>53.475924509999999</v>
      </c>
      <c r="M6097" t="str">
        <f>VLOOKUP(L6097,Table1[],2)</f>
        <v>50 - 59</v>
      </c>
      <c r="N6097" t="str">
        <f>INDEX(Table7[Column1],MATCH(O6097,Table7[Column2]))</f>
        <v>Learning Stage</v>
      </c>
      <c r="O6097">
        <v>5.0229571279999998</v>
      </c>
      <c r="P6097" t="str">
        <f>VLOOKUP(O6097,Table13[],2)</f>
        <v>1 - 5</v>
      </c>
      <c r="Q6097" t="str">
        <f>INDEX(Table8[Column1],MATCH(R6097,Table8[Column2]))</f>
        <v>Habitual</v>
      </c>
      <c r="R6097">
        <v>113.87814880000001</v>
      </c>
      <c r="S6097">
        <f t="shared" si="191"/>
        <v>4.7449228666666672</v>
      </c>
      <c r="T6097" t="s">
        <v>19</v>
      </c>
    </row>
    <row r="6098" spans="1:20" x14ac:dyDescent="0.25">
      <c r="A6098">
        <v>6097</v>
      </c>
      <c r="B6098" t="s">
        <v>4741</v>
      </c>
      <c r="C6098" t="s">
        <v>104</v>
      </c>
      <c r="D6098" t="str">
        <f t="shared" si="190"/>
        <v>Keys Ashley</v>
      </c>
      <c r="E6098" t="s">
        <v>15</v>
      </c>
      <c r="F6098" t="s">
        <v>153</v>
      </c>
      <c r="G6098" t="s">
        <v>611</v>
      </c>
      <c r="H6098" t="s">
        <v>612</v>
      </c>
      <c r="I6098" t="s">
        <v>138</v>
      </c>
      <c r="J6098" t="s">
        <v>19</v>
      </c>
      <c r="K6098" t="str">
        <f>INDEX(Table6[Column1],MATCH(L6098,Table6[Column2]))</f>
        <v>Young Adults</v>
      </c>
      <c r="L6098">
        <v>38.50994403</v>
      </c>
      <c r="M6098" t="str">
        <f>VLOOKUP(L6098,Table1[],2)</f>
        <v>30 - 39</v>
      </c>
      <c r="N6098" t="str">
        <f>INDEX(Table7[Column1],MATCH(O6098,Table7[Column2]))</f>
        <v>Learning Stage</v>
      </c>
      <c r="O6098">
        <v>4.405181164</v>
      </c>
      <c r="P6098" t="str">
        <f>VLOOKUP(O6098,Table13[],2)</f>
        <v>1 - 5</v>
      </c>
      <c r="Q6098" t="str">
        <f>INDEX(Table8[Column1],MATCH(R6098,Table8[Column2]))</f>
        <v>Scheduled</v>
      </c>
      <c r="R6098">
        <v>0</v>
      </c>
      <c r="S6098">
        <f t="shared" si="191"/>
        <v>0</v>
      </c>
      <c r="T6098" t="s">
        <v>19</v>
      </c>
    </row>
    <row r="6099" spans="1:20" x14ac:dyDescent="0.25">
      <c r="A6099">
        <v>6098</v>
      </c>
      <c r="B6099" t="s">
        <v>149</v>
      </c>
      <c r="C6099" t="s">
        <v>132</v>
      </c>
      <c r="D6099" t="str">
        <f t="shared" si="190"/>
        <v>Charles Bryant</v>
      </c>
      <c r="E6099" t="s">
        <v>22</v>
      </c>
      <c r="F6099" t="s">
        <v>192</v>
      </c>
      <c r="G6099" t="s">
        <v>2724</v>
      </c>
      <c r="H6099" t="s">
        <v>1863</v>
      </c>
      <c r="I6099" t="s">
        <v>192</v>
      </c>
      <c r="J6099" t="s">
        <v>19</v>
      </c>
      <c r="K6099" t="str">
        <f>INDEX(Table6[Column1],MATCH(L6099,Table6[Column2]))</f>
        <v>Elders</v>
      </c>
      <c r="L6099">
        <v>53.491503399999999</v>
      </c>
      <c r="M6099" t="str">
        <f>VLOOKUP(L6099,Table1[],2)</f>
        <v>50 - 59</v>
      </c>
      <c r="N6099" t="str">
        <f>INDEX(Table7[Column1],MATCH(O6099,Table7[Column2]))</f>
        <v>Learning Stage</v>
      </c>
      <c r="O6099">
        <v>4.472711662</v>
      </c>
      <c r="P6099" t="str">
        <f>VLOOKUP(O6099,Table13[],2)</f>
        <v>1 - 5</v>
      </c>
      <c r="Q6099" t="str">
        <f>INDEX(Table8[Column1],MATCH(R6099,Table8[Column2]))</f>
        <v>Excused</v>
      </c>
      <c r="R6099">
        <v>130.297324</v>
      </c>
      <c r="S6099">
        <f t="shared" si="191"/>
        <v>5.4290551666666671</v>
      </c>
      <c r="T6099" t="s">
        <v>19</v>
      </c>
    </row>
    <row r="6100" spans="1:20" x14ac:dyDescent="0.25">
      <c r="A6100">
        <v>6099</v>
      </c>
      <c r="B6100" t="s">
        <v>4742</v>
      </c>
      <c r="C6100" t="s">
        <v>863</v>
      </c>
      <c r="D6100" t="str">
        <f t="shared" si="190"/>
        <v>Ledet Gerald</v>
      </c>
      <c r="E6100" t="s">
        <v>22</v>
      </c>
      <c r="F6100" t="s">
        <v>30</v>
      </c>
      <c r="G6100" t="s">
        <v>17</v>
      </c>
      <c r="H6100" t="s">
        <v>18</v>
      </c>
      <c r="I6100" t="s">
        <v>30</v>
      </c>
      <c r="J6100" t="s">
        <v>19</v>
      </c>
      <c r="K6100" t="str">
        <f>INDEX(Table6[Column1],MATCH(L6100,Table6[Column2]))</f>
        <v>Seniors</v>
      </c>
      <c r="L6100">
        <v>63.738942860000002</v>
      </c>
      <c r="M6100" t="str">
        <f>VLOOKUP(L6100,Table1[],2)</f>
        <v>60 and Above</v>
      </c>
      <c r="N6100" t="str">
        <f>INDEX(Table7[Column1],MATCH(O6100,Table7[Column2]))</f>
        <v>Learning Stage</v>
      </c>
      <c r="O6100">
        <v>3.1573641920000002</v>
      </c>
      <c r="P6100" t="str">
        <f>VLOOKUP(O6100,Table13[],2)</f>
        <v>1 - 5</v>
      </c>
      <c r="Q6100" t="str">
        <f>INDEX(Table8[Column1],MATCH(R6100,Table8[Column2]))</f>
        <v>Habitual</v>
      </c>
      <c r="R6100">
        <v>115.02516679999999</v>
      </c>
      <c r="S6100">
        <f t="shared" si="191"/>
        <v>4.7927152833333331</v>
      </c>
      <c r="T6100" t="s">
        <v>19</v>
      </c>
    </row>
    <row r="6101" spans="1:20" x14ac:dyDescent="0.25">
      <c r="A6101">
        <v>6100</v>
      </c>
      <c r="B6101" t="s">
        <v>2104</v>
      </c>
      <c r="C6101" t="s">
        <v>1191</v>
      </c>
      <c r="D6101" t="str">
        <f t="shared" si="190"/>
        <v>Sorg Crystal</v>
      </c>
      <c r="E6101" t="s">
        <v>15</v>
      </c>
      <c r="F6101" t="s">
        <v>828</v>
      </c>
      <c r="G6101" t="s">
        <v>2724</v>
      </c>
      <c r="H6101" t="s">
        <v>1863</v>
      </c>
      <c r="I6101" t="s">
        <v>24</v>
      </c>
      <c r="J6101" t="s">
        <v>19</v>
      </c>
      <c r="K6101" t="str">
        <f>INDEX(Table6[Column1],MATCH(L6101,Table6[Column2]))</f>
        <v>Youth</v>
      </c>
      <c r="L6101">
        <v>24.37585284</v>
      </c>
      <c r="M6101" t="str">
        <f>VLOOKUP(L6101,Table1[],2)</f>
        <v>20 - 29</v>
      </c>
      <c r="N6101" t="str">
        <f>INDEX(Table7[Column1],MATCH(O6101,Table7[Column2]))</f>
        <v>Learning Stage</v>
      </c>
      <c r="O6101">
        <v>5.8146857819999997</v>
      </c>
      <c r="P6101" t="str">
        <f>VLOOKUP(O6101,Table13[],2)</f>
        <v>1 - 5</v>
      </c>
      <c r="Q6101" t="str">
        <f>INDEX(Table8[Column1],MATCH(R6101,Table8[Column2]))</f>
        <v>Scheduled</v>
      </c>
      <c r="R6101">
        <v>0</v>
      </c>
      <c r="S6101">
        <f t="shared" si="191"/>
        <v>0</v>
      </c>
      <c r="T6101" t="s">
        <v>19</v>
      </c>
    </row>
    <row r="6102" spans="1:20" x14ac:dyDescent="0.25">
      <c r="A6102">
        <v>6101</v>
      </c>
      <c r="B6102" t="s">
        <v>1581</v>
      </c>
      <c r="C6102" t="s">
        <v>4743</v>
      </c>
      <c r="D6102" t="str">
        <f t="shared" si="190"/>
        <v>Wiese Cliff</v>
      </c>
      <c r="E6102" t="s">
        <v>22</v>
      </c>
      <c r="F6102" t="s">
        <v>38</v>
      </c>
      <c r="G6102" t="s">
        <v>17</v>
      </c>
      <c r="H6102" t="s">
        <v>18</v>
      </c>
      <c r="I6102" t="s">
        <v>38</v>
      </c>
      <c r="J6102" t="s">
        <v>19</v>
      </c>
      <c r="K6102" t="str">
        <f>INDEX(Table6[Column1],MATCH(L6102,Table6[Column2]))</f>
        <v>Adults</v>
      </c>
      <c r="L6102">
        <v>40.708828089999997</v>
      </c>
      <c r="M6102" t="str">
        <f>VLOOKUP(L6102,Table1[],2)</f>
        <v>40 - 49</v>
      </c>
      <c r="N6102" t="str">
        <f>INDEX(Table7[Column1],MATCH(O6102,Table7[Column2]))</f>
        <v>Learning Stage</v>
      </c>
      <c r="O6102">
        <v>3.139642678</v>
      </c>
      <c r="P6102" t="str">
        <f>VLOOKUP(O6102,Table13[],2)</f>
        <v>1 - 5</v>
      </c>
      <c r="Q6102" t="str">
        <f>INDEX(Table8[Column1],MATCH(R6102,Table8[Column2]))</f>
        <v>Maintained</v>
      </c>
      <c r="R6102">
        <v>57.914219699999997</v>
      </c>
      <c r="S6102">
        <f t="shared" si="191"/>
        <v>2.4130924874999997</v>
      </c>
      <c r="T6102" t="s">
        <v>19</v>
      </c>
    </row>
    <row r="6103" spans="1:20" x14ac:dyDescent="0.25">
      <c r="A6103">
        <v>6102</v>
      </c>
      <c r="B6103" t="s">
        <v>4744</v>
      </c>
      <c r="C6103" t="s">
        <v>308</v>
      </c>
      <c r="D6103" t="str">
        <f t="shared" si="190"/>
        <v>Canales Maria</v>
      </c>
      <c r="E6103" t="s">
        <v>15</v>
      </c>
      <c r="F6103" t="s">
        <v>1430</v>
      </c>
      <c r="G6103" t="s">
        <v>820</v>
      </c>
      <c r="H6103" t="s">
        <v>821</v>
      </c>
      <c r="I6103" t="s">
        <v>54</v>
      </c>
      <c r="J6103" t="s">
        <v>19</v>
      </c>
      <c r="K6103" t="str">
        <f>INDEX(Table6[Column1],MATCH(L6103,Table6[Column2]))</f>
        <v>Young Adults</v>
      </c>
      <c r="L6103">
        <v>37.591393330000002</v>
      </c>
      <c r="M6103" t="str">
        <f>VLOOKUP(L6103,Table1[],2)</f>
        <v>30 - 39</v>
      </c>
      <c r="N6103" t="str">
        <f>INDEX(Table7[Column1],MATCH(O6103,Table7[Column2]))</f>
        <v>Fitting in Stage</v>
      </c>
      <c r="O6103">
        <v>6.41830137</v>
      </c>
      <c r="P6103" t="str">
        <f>VLOOKUP(O6103,Table13[],2)</f>
        <v>6 - 10</v>
      </c>
      <c r="Q6103" t="str">
        <f>INDEX(Table8[Column1],MATCH(R6103,Table8[Column2]))</f>
        <v>Scheduled</v>
      </c>
      <c r="R6103">
        <v>39.711370160000001</v>
      </c>
      <c r="S6103">
        <f t="shared" si="191"/>
        <v>1.6546404233333332</v>
      </c>
      <c r="T6103" t="s">
        <v>19</v>
      </c>
    </row>
    <row r="6104" spans="1:20" x14ac:dyDescent="0.25">
      <c r="A6104">
        <v>6103</v>
      </c>
      <c r="B6104" t="s">
        <v>28</v>
      </c>
      <c r="C6104" t="s">
        <v>1002</v>
      </c>
      <c r="D6104" t="str">
        <f t="shared" si="190"/>
        <v>Simon Pamela</v>
      </c>
      <c r="E6104" t="s">
        <v>15</v>
      </c>
      <c r="F6104" t="s">
        <v>127</v>
      </c>
      <c r="G6104" t="s">
        <v>820</v>
      </c>
      <c r="H6104" t="s">
        <v>821</v>
      </c>
      <c r="I6104" t="s">
        <v>127</v>
      </c>
      <c r="J6104" t="s">
        <v>19</v>
      </c>
      <c r="K6104" t="str">
        <f>INDEX(Table6[Column1],MATCH(L6104,Table6[Column2]))</f>
        <v>Youth</v>
      </c>
      <c r="L6104">
        <v>22.217214850000001</v>
      </c>
      <c r="M6104" t="str">
        <f>VLOOKUP(L6104,Table1[],2)</f>
        <v>20 - 29</v>
      </c>
      <c r="N6104" t="str">
        <f>INDEX(Table7[Column1],MATCH(O6104,Table7[Column2]))</f>
        <v>Fitting in Stage</v>
      </c>
      <c r="O6104">
        <v>7.4474893199999999</v>
      </c>
      <c r="P6104" t="str">
        <f>VLOOKUP(O6104,Table13[],2)</f>
        <v>6 - 10</v>
      </c>
      <c r="Q6104" t="str">
        <f>INDEX(Table8[Column1],MATCH(R6104,Table8[Column2]))</f>
        <v>Scheduled</v>
      </c>
      <c r="R6104">
        <v>0</v>
      </c>
      <c r="S6104">
        <f t="shared" si="191"/>
        <v>0</v>
      </c>
      <c r="T6104" t="s">
        <v>19</v>
      </c>
    </row>
    <row r="6105" spans="1:20" x14ac:dyDescent="0.25">
      <c r="A6105">
        <v>6104</v>
      </c>
      <c r="B6105" t="s">
        <v>4745</v>
      </c>
      <c r="C6105" t="s">
        <v>59</v>
      </c>
      <c r="D6105" t="str">
        <f t="shared" si="190"/>
        <v>Hinman Janet</v>
      </c>
      <c r="E6105" t="s">
        <v>15</v>
      </c>
      <c r="F6105" t="s">
        <v>107</v>
      </c>
      <c r="G6105" t="s">
        <v>17</v>
      </c>
      <c r="H6105" t="s">
        <v>18</v>
      </c>
      <c r="I6105" t="s">
        <v>107</v>
      </c>
      <c r="J6105" t="s">
        <v>19</v>
      </c>
      <c r="K6105" t="str">
        <f>INDEX(Table6[Column1],MATCH(L6105,Table6[Column2]))</f>
        <v>Youth</v>
      </c>
      <c r="L6105">
        <v>24.460785909999998</v>
      </c>
      <c r="M6105" t="str">
        <f>VLOOKUP(L6105,Table1[],2)</f>
        <v>20 - 29</v>
      </c>
      <c r="N6105" t="str">
        <f>INDEX(Table7[Column1],MATCH(O6105,Table7[Column2]))</f>
        <v>Fitting in Stage</v>
      </c>
      <c r="O6105">
        <v>6.2593927669999996</v>
      </c>
      <c r="P6105" t="str">
        <f>VLOOKUP(O6105,Table13[],2)</f>
        <v>6 - 10</v>
      </c>
      <c r="Q6105" t="str">
        <f>INDEX(Table8[Column1],MATCH(R6105,Table8[Column2]))</f>
        <v>Scheduled</v>
      </c>
      <c r="R6105">
        <v>0</v>
      </c>
      <c r="S6105">
        <f t="shared" si="191"/>
        <v>0</v>
      </c>
      <c r="T6105" t="s">
        <v>19</v>
      </c>
    </row>
    <row r="6106" spans="1:20" x14ac:dyDescent="0.25">
      <c r="A6106">
        <v>6105</v>
      </c>
      <c r="B6106" t="s">
        <v>1353</v>
      </c>
      <c r="C6106" t="s">
        <v>1198</v>
      </c>
      <c r="D6106" t="str">
        <f t="shared" si="190"/>
        <v>Strickland Jamie</v>
      </c>
      <c r="E6106" t="s">
        <v>15</v>
      </c>
      <c r="F6106" t="s">
        <v>54</v>
      </c>
      <c r="G6106" t="s">
        <v>820</v>
      </c>
      <c r="H6106" t="s">
        <v>821</v>
      </c>
      <c r="I6106" t="s">
        <v>54</v>
      </c>
      <c r="J6106" t="s">
        <v>19</v>
      </c>
      <c r="K6106" t="str">
        <f>INDEX(Table6[Column1],MATCH(L6106,Table6[Column2]))</f>
        <v>Young Adults</v>
      </c>
      <c r="L6106">
        <v>36.106769149999998</v>
      </c>
      <c r="M6106" t="str">
        <f>VLOOKUP(L6106,Table1[],2)</f>
        <v>30 - 39</v>
      </c>
      <c r="N6106" t="str">
        <f>INDEX(Table7[Column1],MATCH(O6106,Table7[Column2]))</f>
        <v>Fitting in Stage</v>
      </c>
      <c r="O6106">
        <v>6.0428373390000001</v>
      </c>
      <c r="P6106" t="str">
        <f>VLOOKUP(O6106,Table13[],2)</f>
        <v>6 - 10</v>
      </c>
      <c r="Q6106" t="str">
        <f>INDEX(Table8[Column1],MATCH(R6106,Table8[Column2]))</f>
        <v>Scheduled</v>
      </c>
      <c r="R6106">
        <v>36.091798650000001</v>
      </c>
      <c r="S6106">
        <f t="shared" si="191"/>
        <v>1.5038249437500002</v>
      </c>
      <c r="T6106" t="s">
        <v>19</v>
      </c>
    </row>
    <row r="6107" spans="1:20" x14ac:dyDescent="0.25">
      <c r="A6107">
        <v>6106</v>
      </c>
      <c r="B6107" t="s">
        <v>4746</v>
      </c>
      <c r="C6107" t="s">
        <v>56</v>
      </c>
      <c r="D6107" t="str">
        <f t="shared" si="190"/>
        <v>Titsworth James</v>
      </c>
      <c r="E6107" t="s">
        <v>22</v>
      </c>
      <c r="F6107" t="s">
        <v>192</v>
      </c>
      <c r="G6107" t="s">
        <v>2724</v>
      </c>
      <c r="H6107" t="s">
        <v>1863</v>
      </c>
      <c r="I6107" t="s">
        <v>192</v>
      </c>
      <c r="J6107" t="s">
        <v>19</v>
      </c>
      <c r="K6107" t="str">
        <f>INDEX(Table6[Column1],MATCH(L6107,Table6[Column2]))</f>
        <v>Young Adults</v>
      </c>
      <c r="L6107">
        <v>38.74127154</v>
      </c>
      <c r="M6107" t="str">
        <f>VLOOKUP(L6107,Table1[],2)</f>
        <v>30 - 39</v>
      </c>
      <c r="N6107" t="str">
        <f>INDEX(Table7[Column1],MATCH(O6107,Table7[Column2]))</f>
        <v>Learning Stage</v>
      </c>
      <c r="O6107">
        <v>4.7579355049999998</v>
      </c>
      <c r="P6107" t="str">
        <f>VLOOKUP(O6107,Table13[],2)</f>
        <v>1 - 5</v>
      </c>
      <c r="Q6107" t="str">
        <f>INDEX(Table8[Column1],MATCH(R6107,Table8[Column2]))</f>
        <v>Scheduled</v>
      </c>
      <c r="R6107">
        <v>3.7245102499999998</v>
      </c>
      <c r="S6107">
        <f t="shared" si="191"/>
        <v>0.15518792708333334</v>
      </c>
      <c r="T6107" t="s">
        <v>19</v>
      </c>
    </row>
    <row r="6108" spans="1:20" x14ac:dyDescent="0.25">
      <c r="A6108">
        <v>6107</v>
      </c>
      <c r="B6108" t="s">
        <v>4747</v>
      </c>
      <c r="C6108" t="s">
        <v>279</v>
      </c>
      <c r="D6108" t="str">
        <f t="shared" si="190"/>
        <v>Echavarria Patricia</v>
      </c>
      <c r="E6108" t="s">
        <v>15</v>
      </c>
      <c r="F6108" t="s">
        <v>33</v>
      </c>
      <c r="G6108" t="s">
        <v>820</v>
      </c>
      <c r="H6108" t="s">
        <v>821</v>
      </c>
      <c r="I6108" t="s">
        <v>33</v>
      </c>
      <c r="J6108" t="s">
        <v>19</v>
      </c>
      <c r="K6108" t="str">
        <f>INDEX(Table6[Column1],MATCH(L6108,Table6[Column2]))</f>
        <v>Adults</v>
      </c>
      <c r="L6108">
        <v>43.25323684</v>
      </c>
      <c r="M6108" t="str">
        <f>VLOOKUP(L6108,Table1[],2)</f>
        <v>40 - 49</v>
      </c>
      <c r="N6108" t="str">
        <f>INDEX(Table7[Column1],MATCH(O6108,Table7[Column2]))</f>
        <v>Fitting in Stage</v>
      </c>
      <c r="O6108">
        <v>8.0064569369999994</v>
      </c>
      <c r="P6108" t="str">
        <f>VLOOKUP(O6108,Table13[],2)</f>
        <v>6 - 10</v>
      </c>
      <c r="Q6108" t="str">
        <f>INDEX(Table8[Column1],MATCH(R6108,Table8[Column2]))</f>
        <v>Maintained</v>
      </c>
      <c r="R6108">
        <v>59.976721779999998</v>
      </c>
      <c r="S6108">
        <f t="shared" si="191"/>
        <v>2.4990300741666664</v>
      </c>
      <c r="T6108" t="s">
        <v>19</v>
      </c>
    </row>
    <row r="6109" spans="1:20" x14ac:dyDescent="0.25">
      <c r="A6109">
        <v>6108</v>
      </c>
      <c r="B6109" t="s">
        <v>3006</v>
      </c>
      <c r="C6109" t="s">
        <v>219</v>
      </c>
      <c r="D6109" t="str">
        <f t="shared" si="190"/>
        <v>Hamilton Joshua</v>
      </c>
      <c r="E6109" t="s">
        <v>22</v>
      </c>
      <c r="F6109" t="s">
        <v>16</v>
      </c>
      <c r="G6109" t="s">
        <v>820</v>
      </c>
      <c r="H6109" t="s">
        <v>821</v>
      </c>
      <c r="I6109" t="s">
        <v>16</v>
      </c>
      <c r="J6109" t="s">
        <v>19</v>
      </c>
      <c r="K6109" t="str">
        <f>INDEX(Table6[Column1],MATCH(L6109,Table6[Column2]))</f>
        <v>Young Adults</v>
      </c>
      <c r="L6109">
        <v>34.442194819999997</v>
      </c>
      <c r="M6109" t="str">
        <f>VLOOKUP(L6109,Table1[],2)</f>
        <v>30 - 39</v>
      </c>
      <c r="N6109" t="str">
        <f>INDEX(Table7[Column1],MATCH(O6109,Table7[Column2]))</f>
        <v>Learning Stage</v>
      </c>
      <c r="O6109">
        <v>3.1469101890000002</v>
      </c>
      <c r="P6109" t="str">
        <f>VLOOKUP(O6109,Table13[],2)</f>
        <v>1 - 5</v>
      </c>
      <c r="Q6109" t="str">
        <f>INDEX(Table8[Column1],MATCH(R6109,Table8[Column2]))</f>
        <v>Scheduled</v>
      </c>
      <c r="R6109">
        <v>15.514787119999999</v>
      </c>
      <c r="S6109">
        <f t="shared" si="191"/>
        <v>0.64644946333333331</v>
      </c>
      <c r="T6109" t="s">
        <v>19</v>
      </c>
    </row>
    <row r="6110" spans="1:20" x14ac:dyDescent="0.25">
      <c r="A6110">
        <v>6109</v>
      </c>
      <c r="B6110" t="s">
        <v>2365</v>
      </c>
      <c r="C6110" t="s">
        <v>1851</v>
      </c>
      <c r="D6110" t="str">
        <f t="shared" si="190"/>
        <v>Yates Christine</v>
      </c>
      <c r="E6110" t="s">
        <v>15</v>
      </c>
      <c r="F6110" t="s">
        <v>38</v>
      </c>
      <c r="G6110" t="s">
        <v>17</v>
      </c>
      <c r="H6110" t="s">
        <v>18</v>
      </c>
      <c r="I6110" t="s">
        <v>38</v>
      </c>
      <c r="J6110" t="s">
        <v>19</v>
      </c>
      <c r="K6110" t="str">
        <f>INDEX(Table6[Column1],MATCH(L6110,Table6[Column2]))</f>
        <v>Adults</v>
      </c>
      <c r="L6110">
        <v>43.692074789999999</v>
      </c>
      <c r="M6110" t="str">
        <f>VLOOKUP(L6110,Table1[],2)</f>
        <v>40 - 49</v>
      </c>
      <c r="N6110" t="str">
        <f>INDEX(Table7[Column1],MATCH(O6110,Table7[Column2]))</f>
        <v>Learning Stage</v>
      </c>
      <c r="O6110">
        <v>3.2908942589999999</v>
      </c>
      <c r="P6110" t="str">
        <f>VLOOKUP(O6110,Table13[],2)</f>
        <v>1 - 5</v>
      </c>
      <c r="Q6110" t="str">
        <f>INDEX(Table8[Column1],MATCH(R6110,Table8[Column2]))</f>
        <v>Habitual</v>
      </c>
      <c r="R6110">
        <v>110.1780186</v>
      </c>
      <c r="S6110">
        <f t="shared" si="191"/>
        <v>4.5907507750000001</v>
      </c>
      <c r="T6110" t="s">
        <v>19</v>
      </c>
    </row>
    <row r="6111" spans="1:20" x14ac:dyDescent="0.25">
      <c r="A6111">
        <v>6110</v>
      </c>
      <c r="B6111" t="s">
        <v>4748</v>
      </c>
      <c r="C6111" t="s">
        <v>779</v>
      </c>
      <c r="D6111" t="str">
        <f t="shared" si="190"/>
        <v>Marcy Eric</v>
      </c>
      <c r="E6111" t="s">
        <v>22</v>
      </c>
      <c r="F6111" t="s">
        <v>2440</v>
      </c>
      <c r="G6111" t="s">
        <v>17</v>
      </c>
      <c r="H6111" t="s">
        <v>18</v>
      </c>
      <c r="I6111" t="s">
        <v>262</v>
      </c>
      <c r="J6111" t="s">
        <v>19</v>
      </c>
      <c r="K6111" t="str">
        <f>INDEX(Table6[Column1],MATCH(L6111,Table6[Column2]))</f>
        <v>Young Adults</v>
      </c>
      <c r="L6111">
        <v>39.652800910000003</v>
      </c>
      <c r="M6111" t="str">
        <f>VLOOKUP(L6111,Table1[],2)</f>
        <v>30 - 39</v>
      </c>
      <c r="N6111" t="str">
        <f>INDEX(Table7[Column1],MATCH(O6111,Table7[Column2]))</f>
        <v>Fitting in Stage</v>
      </c>
      <c r="O6111">
        <v>8.0630555879999992</v>
      </c>
      <c r="P6111" t="str">
        <f>VLOOKUP(O6111,Table13[],2)</f>
        <v>6 - 10</v>
      </c>
      <c r="Q6111" t="str">
        <f>INDEX(Table8[Column1],MATCH(R6111,Table8[Column2]))</f>
        <v>Scheduled</v>
      </c>
      <c r="R6111">
        <v>23.66601708</v>
      </c>
      <c r="S6111">
        <f t="shared" si="191"/>
        <v>0.98608404500000002</v>
      </c>
      <c r="T6111" t="s">
        <v>19</v>
      </c>
    </row>
    <row r="6112" spans="1:20" x14ac:dyDescent="0.25">
      <c r="A6112">
        <v>6111</v>
      </c>
      <c r="B6112" t="s">
        <v>47</v>
      </c>
      <c r="C6112" t="s">
        <v>21</v>
      </c>
      <c r="D6112" t="str">
        <f t="shared" si="190"/>
        <v>Smith Stephen</v>
      </c>
      <c r="E6112" t="s">
        <v>22</v>
      </c>
      <c r="F6112" t="s">
        <v>664</v>
      </c>
      <c r="G6112" t="s">
        <v>17</v>
      </c>
      <c r="H6112" t="s">
        <v>18</v>
      </c>
      <c r="I6112" t="s">
        <v>664</v>
      </c>
      <c r="J6112" t="s">
        <v>19</v>
      </c>
      <c r="K6112" t="str">
        <f>INDEX(Table6[Column1],MATCH(L6112,Table6[Column2]))</f>
        <v>Seniors</v>
      </c>
      <c r="L6112">
        <v>60.90997694</v>
      </c>
      <c r="M6112" t="str">
        <f>VLOOKUP(L6112,Table1[],2)</f>
        <v>60 and Above</v>
      </c>
      <c r="N6112" t="str">
        <f>INDEX(Table7[Column1],MATCH(O6112,Table7[Column2]))</f>
        <v>Learning Stage</v>
      </c>
      <c r="O6112">
        <v>2.6077049159999999</v>
      </c>
      <c r="P6112" t="str">
        <f>VLOOKUP(O6112,Table13[],2)</f>
        <v>1 - 5</v>
      </c>
      <c r="Q6112" t="str">
        <f>INDEX(Table8[Column1],MATCH(R6112,Table8[Column2]))</f>
        <v>Excused</v>
      </c>
      <c r="R6112">
        <v>142.0141691</v>
      </c>
      <c r="S6112">
        <f t="shared" si="191"/>
        <v>5.9172570458333329</v>
      </c>
      <c r="T6112" t="s">
        <v>19</v>
      </c>
    </row>
    <row r="6113" spans="1:20" x14ac:dyDescent="0.25">
      <c r="A6113">
        <v>6112</v>
      </c>
      <c r="B6113" t="s">
        <v>4749</v>
      </c>
      <c r="C6113" t="s">
        <v>144</v>
      </c>
      <c r="D6113" t="str">
        <f t="shared" si="190"/>
        <v>Osborn David</v>
      </c>
      <c r="E6113" t="s">
        <v>22</v>
      </c>
      <c r="F6113" t="s">
        <v>675</v>
      </c>
      <c r="G6113" t="s">
        <v>2724</v>
      </c>
      <c r="H6113" t="s">
        <v>1863</v>
      </c>
      <c r="I6113" t="s">
        <v>24</v>
      </c>
      <c r="J6113" t="s">
        <v>19</v>
      </c>
      <c r="K6113" t="str">
        <f>INDEX(Table6[Column1],MATCH(L6113,Table6[Column2]))</f>
        <v>Young Adults</v>
      </c>
      <c r="L6113">
        <v>30.95667731</v>
      </c>
      <c r="M6113" t="str">
        <f>VLOOKUP(L6113,Table1[],2)</f>
        <v>30 - 39</v>
      </c>
      <c r="N6113" t="str">
        <f>INDEX(Table7[Column1],MATCH(O6113,Table7[Column2]))</f>
        <v>Learning Stage</v>
      </c>
      <c r="O6113">
        <v>3.8116098410000001</v>
      </c>
      <c r="P6113" t="str">
        <f>VLOOKUP(O6113,Table13[],2)</f>
        <v>1 - 5</v>
      </c>
      <c r="Q6113" t="str">
        <f>INDEX(Table8[Column1],MATCH(R6113,Table8[Column2]))</f>
        <v>Scheduled</v>
      </c>
      <c r="R6113">
        <v>19.6553428</v>
      </c>
      <c r="S6113">
        <f t="shared" si="191"/>
        <v>0.81897261666666665</v>
      </c>
      <c r="T6113" t="s">
        <v>19</v>
      </c>
    </row>
    <row r="6114" spans="1:20" x14ac:dyDescent="0.25">
      <c r="A6114">
        <v>6113</v>
      </c>
      <c r="B6114" t="s">
        <v>4750</v>
      </c>
      <c r="C6114" t="s">
        <v>401</v>
      </c>
      <c r="D6114" t="str">
        <f t="shared" si="190"/>
        <v>Obannon Michael</v>
      </c>
      <c r="E6114" t="s">
        <v>22</v>
      </c>
      <c r="F6114" t="s">
        <v>24</v>
      </c>
      <c r="G6114" t="s">
        <v>2724</v>
      </c>
      <c r="H6114" t="s">
        <v>1863</v>
      </c>
      <c r="I6114" t="s">
        <v>24</v>
      </c>
      <c r="J6114" t="s">
        <v>19</v>
      </c>
      <c r="K6114" t="str">
        <f>INDEX(Table6[Column1],MATCH(L6114,Table6[Column2]))</f>
        <v>Young Adults</v>
      </c>
      <c r="L6114">
        <v>37.146187849999997</v>
      </c>
      <c r="M6114" t="str">
        <f>VLOOKUP(L6114,Table1[],2)</f>
        <v>30 - 39</v>
      </c>
      <c r="N6114" t="str">
        <f>INDEX(Table7[Column1],MATCH(O6114,Table7[Column2]))</f>
        <v>Learning Stage</v>
      </c>
      <c r="O6114">
        <v>4.6323919509999998</v>
      </c>
      <c r="P6114" t="str">
        <f>VLOOKUP(O6114,Table13[],2)</f>
        <v>1 - 5</v>
      </c>
      <c r="Q6114" t="str">
        <f>INDEX(Table8[Column1],MATCH(R6114,Table8[Column2]))</f>
        <v>Maintained</v>
      </c>
      <c r="R6114">
        <v>44.298415200000001</v>
      </c>
      <c r="S6114">
        <f t="shared" si="191"/>
        <v>1.8457673000000001</v>
      </c>
      <c r="T6114" t="s">
        <v>19</v>
      </c>
    </row>
    <row r="6115" spans="1:20" x14ac:dyDescent="0.25">
      <c r="A6115">
        <v>6114</v>
      </c>
      <c r="B6115" t="s">
        <v>4751</v>
      </c>
      <c r="C6115" t="s">
        <v>52</v>
      </c>
      <c r="D6115" t="str">
        <f t="shared" si="190"/>
        <v>Mrozek John</v>
      </c>
      <c r="E6115" t="s">
        <v>22</v>
      </c>
      <c r="F6115" t="s">
        <v>311</v>
      </c>
      <c r="G6115" t="s">
        <v>17</v>
      </c>
      <c r="H6115" t="s">
        <v>18</v>
      </c>
      <c r="I6115" t="s">
        <v>30</v>
      </c>
      <c r="J6115" t="s">
        <v>19</v>
      </c>
      <c r="K6115" t="str">
        <f>INDEX(Table6[Column1],MATCH(L6115,Table6[Column2]))</f>
        <v>Adults</v>
      </c>
      <c r="L6115">
        <v>45.338370939999997</v>
      </c>
      <c r="M6115" t="str">
        <f>VLOOKUP(L6115,Table1[],2)</f>
        <v>40 - 49</v>
      </c>
      <c r="N6115" t="str">
        <f>INDEX(Table7[Column1],MATCH(O6115,Table7[Column2]))</f>
        <v>Learning Stage</v>
      </c>
      <c r="O6115">
        <v>3.2490482649999999</v>
      </c>
      <c r="P6115" t="str">
        <f>VLOOKUP(O6115,Table13[],2)</f>
        <v>1 - 5</v>
      </c>
      <c r="Q6115" t="str">
        <f>INDEX(Table8[Column1],MATCH(R6115,Table8[Column2]))</f>
        <v>Habitual</v>
      </c>
      <c r="R6115">
        <v>90.277663840000002</v>
      </c>
      <c r="S6115">
        <f t="shared" si="191"/>
        <v>3.7615693266666668</v>
      </c>
      <c r="T6115" t="s">
        <v>19</v>
      </c>
    </row>
    <row r="6116" spans="1:20" x14ac:dyDescent="0.25">
      <c r="A6116">
        <v>6115</v>
      </c>
      <c r="B6116" t="s">
        <v>709</v>
      </c>
      <c r="C6116" t="s">
        <v>3625</v>
      </c>
      <c r="D6116" t="str">
        <f t="shared" si="190"/>
        <v>Carlos Angie</v>
      </c>
      <c r="E6116" t="s">
        <v>15</v>
      </c>
      <c r="F6116" t="s">
        <v>57</v>
      </c>
      <c r="G6116" t="s">
        <v>820</v>
      </c>
      <c r="H6116" t="s">
        <v>821</v>
      </c>
      <c r="I6116" t="s">
        <v>57</v>
      </c>
      <c r="J6116" t="s">
        <v>19</v>
      </c>
      <c r="K6116" t="str">
        <f>INDEX(Table6[Column1],MATCH(L6116,Table6[Column2]))</f>
        <v>Elders</v>
      </c>
      <c r="L6116">
        <v>57.179883449999998</v>
      </c>
      <c r="M6116" t="str">
        <f>VLOOKUP(L6116,Table1[],2)</f>
        <v>50 - 59</v>
      </c>
      <c r="N6116" t="str">
        <f>INDEX(Table7[Column1],MATCH(O6116,Table7[Column2]))</f>
        <v>Learning Stage</v>
      </c>
      <c r="O6116">
        <v>5.4521422040000003</v>
      </c>
      <c r="P6116" t="str">
        <f>VLOOKUP(O6116,Table13[],2)</f>
        <v>1 - 5</v>
      </c>
      <c r="Q6116" t="str">
        <f>INDEX(Table8[Column1],MATCH(R6116,Table8[Column2]))</f>
        <v>Unexcused</v>
      </c>
      <c r="R6116">
        <v>186.91476850000001</v>
      </c>
      <c r="S6116">
        <f t="shared" si="191"/>
        <v>7.788115354166667</v>
      </c>
      <c r="T6116" t="s">
        <v>19</v>
      </c>
    </row>
    <row r="6117" spans="1:20" x14ac:dyDescent="0.25">
      <c r="A6117">
        <v>6116</v>
      </c>
      <c r="B6117" t="s">
        <v>366</v>
      </c>
      <c r="C6117" t="s">
        <v>104</v>
      </c>
      <c r="D6117" t="str">
        <f t="shared" si="190"/>
        <v>Hernandez Ashley</v>
      </c>
      <c r="E6117" t="s">
        <v>15</v>
      </c>
      <c r="F6117" t="s">
        <v>1178</v>
      </c>
      <c r="G6117" t="s">
        <v>611</v>
      </c>
      <c r="H6117" t="s">
        <v>612</v>
      </c>
      <c r="I6117" t="s">
        <v>138</v>
      </c>
      <c r="J6117" t="s">
        <v>19</v>
      </c>
      <c r="K6117" t="str">
        <f>INDEX(Table6[Column1],MATCH(L6117,Table6[Column2]))</f>
        <v>Adults</v>
      </c>
      <c r="L6117">
        <v>44.98270849</v>
      </c>
      <c r="M6117" t="str">
        <f>VLOOKUP(L6117,Table1[],2)</f>
        <v>40 - 49</v>
      </c>
      <c r="N6117" t="str">
        <f>INDEX(Table7[Column1],MATCH(O6117,Table7[Column2]))</f>
        <v>Learning Stage</v>
      </c>
      <c r="O6117">
        <v>5.4600380939999997</v>
      </c>
      <c r="P6117" t="str">
        <f>VLOOKUP(O6117,Table13[],2)</f>
        <v>1 - 5</v>
      </c>
      <c r="Q6117" t="str">
        <f>INDEX(Table8[Column1],MATCH(R6117,Table8[Column2]))</f>
        <v>Maintained</v>
      </c>
      <c r="R6117">
        <v>58.631222870000002</v>
      </c>
      <c r="S6117">
        <f t="shared" si="191"/>
        <v>2.4429676195833334</v>
      </c>
      <c r="T6117" t="s">
        <v>19</v>
      </c>
    </row>
    <row r="6118" spans="1:20" x14ac:dyDescent="0.25">
      <c r="A6118">
        <v>6117</v>
      </c>
      <c r="B6118" t="s">
        <v>444</v>
      </c>
      <c r="C6118" t="s">
        <v>1853</v>
      </c>
      <c r="D6118" t="str">
        <f t="shared" si="190"/>
        <v>Moore Tara</v>
      </c>
      <c r="E6118" t="s">
        <v>15</v>
      </c>
      <c r="F6118" t="s">
        <v>505</v>
      </c>
      <c r="G6118" t="s">
        <v>2724</v>
      </c>
      <c r="H6118" t="s">
        <v>1863</v>
      </c>
      <c r="I6118" t="s">
        <v>24</v>
      </c>
      <c r="J6118" t="s">
        <v>19</v>
      </c>
      <c r="K6118" t="str">
        <f>INDEX(Table6[Column1],MATCH(L6118,Table6[Column2]))</f>
        <v>Elders</v>
      </c>
      <c r="L6118">
        <v>56.141989700000003</v>
      </c>
      <c r="M6118" t="str">
        <f>VLOOKUP(L6118,Table1[],2)</f>
        <v>50 - 59</v>
      </c>
      <c r="N6118" t="str">
        <f>INDEX(Table7[Column1],MATCH(O6118,Table7[Column2]))</f>
        <v>Learning Stage</v>
      </c>
      <c r="O6118">
        <v>2.4405919699999998</v>
      </c>
      <c r="P6118" t="str">
        <f>VLOOKUP(O6118,Table13[],2)</f>
        <v>1 - 5</v>
      </c>
      <c r="Q6118" t="str">
        <f>INDEX(Table8[Column1],MATCH(R6118,Table8[Column2]))</f>
        <v>Excused</v>
      </c>
      <c r="R6118">
        <v>123.4719341</v>
      </c>
      <c r="S6118">
        <f t="shared" si="191"/>
        <v>5.1446639208333336</v>
      </c>
      <c r="T6118" t="s">
        <v>19</v>
      </c>
    </row>
    <row r="6119" spans="1:20" x14ac:dyDescent="0.25">
      <c r="A6119">
        <v>6118</v>
      </c>
      <c r="B6119" t="s">
        <v>126</v>
      </c>
      <c r="C6119" t="s">
        <v>241</v>
      </c>
      <c r="D6119" t="str">
        <f t="shared" si="190"/>
        <v>Turner Jessica</v>
      </c>
      <c r="E6119" t="s">
        <v>15</v>
      </c>
      <c r="F6119" t="s">
        <v>235</v>
      </c>
      <c r="G6119" t="s">
        <v>2305</v>
      </c>
      <c r="H6119" t="s">
        <v>1826</v>
      </c>
      <c r="I6119" t="s">
        <v>235</v>
      </c>
      <c r="J6119" t="s">
        <v>19</v>
      </c>
      <c r="K6119" t="str">
        <f>INDEX(Table6[Column1],MATCH(L6119,Table6[Column2]))</f>
        <v>Young Adults</v>
      </c>
      <c r="L6119">
        <v>35.872462659999997</v>
      </c>
      <c r="M6119" t="str">
        <f>VLOOKUP(L6119,Table1[],2)</f>
        <v>30 - 39</v>
      </c>
      <c r="N6119" t="str">
        <f>INDEX(Table7[Column1],MATCH(O6119,Table7[Column2]))</f>
        <v>Learning Stage</v>
      </c>
      <c r="O6119">
        <v>4.1896640209999996</v>
      </c>
      <c r="P6119" t="str">
        <f>VLOOKUP(O6119,Table13[],2)</f>
        <v>1 - 5</v>
      </c>
      <c r="Q6119" t="str">
        <f>INDEX(Table8[Column1],MATCH(R6119,Table8[Column2]))</f>
        <v>Maintained</v>
      </c>
      <c r="R6119">
        <v>42.681108739999999</v>
      </c>
      <c r="S6119">
        <f t="shared" si="191"/>
        <v>1.7783795308333332</v>
      </c>
      <c r="T6119" t="s">
        <v>19</v>
      </c>
    </row>
    <row r="6120" spans="1:20" x14ac:dyDescent="0.25">
      <c r="A6120">
        <v>6119</v>
      </c>
      <c r="B6120" t="s">
        <v>1209</v>
      </c>
      <c r="C6120" t="s">
        <v>270</v>
      </c>
      <c r="D6120" t="str">
        <f t="shared" si="190"/>
        <v>Taylor Keith</v>
      </c>
      <c r="E6120" t="s">
        <v>22</v>
      </c>
      <c r="F6120" t="s">
        <v>1434</v>
      </c>
      <c r="G6120" t="s">
        <v>2305</v>
      </c>
      <c r="H6120" t="s">
        <v>1826</v>
      </c>
      <c r="I6120" t="s">
        <v>1435</v>
      </c>
      <c r="J6120" t="s">
        <v>19</v>
      </c>
      <c r="K6120" t="str">
        <f>INDEX(Table6[Column1],MATCH(L6120,Table6[Column2]))</f>
        <v>Adults</v>
      </c>
      <c r="L6120">
        <v>46.319547069999999</v>
      </c>
      <c r="M6120" t="str">
        <f>VLOOKUP(L6120,Table1[],2)</f>
        <v>40 - 49</v>
      </c>
      <c r="N6120" t="str">
        <f>INDEX(Table7[Column1],MATCH(O6120,Table7[Column2]))</f>
        <v>Fitting in Stage</v>
      </c>
      <c r="O6120">
        <v>7.2039026970000002</v>
      </c>
      <c r="P6120" t="str">
        <f>VLOOKUP(O6120,Table13[],2)</f>
        <v>6 - 10</v>
      </c>
      <c r="Q6120" t="str">
        <f>INDEX(Table8[Column1],MATCH(R6120,Table8[Column2]))</f>
        <v>Habitual</v>
      </c>
      <c r="R6120">
        <v>81.266087510000006</v>
      </c>
      <c r="S6120">
        <f t="shared" si="191"/>
        <v>3.3860869795833337</v>
      </c>
      <c r="T6120" t="s">
        <v>19</v>
      </c>
    </row>
    <row r="6121" spans="1:20" x14ac:dyDescent="0.25">
      <c r="A6121">
        <v>6120</v>
      </c>
      <c r="B6121" t="s">
        <v>4752</v>
      </c>
      <c r="C6121" t="s">
        <v>208</v>
      </c>
      <c r="D6121" t="str">
        <f t="shared" si="190"/>
        <v>Aguilar Alice</v>
      </c>
      <c r="E6121" t="s">
        <v>15</v>
      </c>
      <c r="F6121" t="s">
        <v>3163</v>
      </c>
      <c r="G6121" t="s">
        <v>17</v>
      </c>
      <c r="H6121" t="s">
        <v>18</v>
      </c>
      <c r="I6121" t="s">
        <v>30</v>
      </c>
      <c r="J6121" t="s">
        <v>19</v>
      </c>
      <c r="K6121" t="str">
        <f>INDEX(Table6[Column1],MATCH(L6121,Table6[Column2]))</f>
        <v>Young Adults</v>
      </c>
      <c r="L6121">
        <v>31.970790090000001</v>
      </c>
      <c r="M6121" t="str">
        <f>VLOOKUP(L6121,Table1[],2)</f>
        <v>30 - 39</v>
      </c>
      <c r="N6121" t="str">
        <f>INDEX(Table7[Column1],MATCH(O6121,Table7[Column2]))</f>
        <v>Learning Stage</v>
      </c>
      <c r="O6121">
        <v>5.933423779</v>
      </c>
      <c r="P6121" t="str">
        <f>VLOOKUP(O6121,Table13[],2)</f>
        <v>1 - 5</v>
      </c>
      <c r="Q6121" t="str">
        <f>INDEX(Table8[Column1],MATCH(R6121,Table8[Column2]))</f>
        <v>Scheduled</v>
      </c>
      <c r="R6121">
        <v>19.94428168</v>
      </c>
      <c r="S6121">
        <f t="shared" si="191"/>
        <v>0.83101173666666661</v>
      </c>
      <c r="T6121" t="s">
        <v>19</v>
      </c>
    </row>
    <row r="6122" spans="1:20" x14ac:dyDescent="0.25">
      <c r="A6122">
        <v>6121</v>
      </c>
      <c r="B6122" t="s">
        <v>323</v>
      </c>
      <c r="C6122" t="s">
        <v>2400</v>
      </c>
      <c r="D6122" t="str">
        <f t="shared" si="190"/>
        <v>Dean Mckinley</v>
      </c>
      <c r="E6122" t="s">
        <v>22</v>
      </c>
      <c r="F6122" t="s">
        <v>1369</v>
      </c>
      <c r="G6122" t="s">
        <v>820</v>
      </c>
      <c r="H6122" t="s">
        <v>821</v>
      </c>
      <c r="I6122" t="s">
        <v>277</v>
      </c>
      <c r="J6122" t="s">
        <v>19</v>
      </c>
      <c r="K6122" t="str">
        <f>INDEX(Table6[Column1],MATCH(L6122,Table6[Column2]))</f>
        <v>Adults</v>
      </c>
      <c r="L6122">
        <v>42.512044039999999</v>
      </c>
      <c r="M6122" t="str">
        <f>VLOOKUP(L6122,Table1[],2)</f>
        <v>40 - 49</v>
      </c>
      <c r="N6122" t="str">
        <f>INDEX(Table7[Column1],MATCH(O6122,Table7[Column2]))</f>
        <v>Fitting in Stage</v>
      </c>
      <c r="O6122">
        <v>6.3683974149999996</v>
      </c>
      <c r="P6122" t="str">
        <f>VLOOKUP(O6122,Table13[],2)</f>
        <v>6 - 10</v>
      </c>
      <c r="Q6122" t="str">
        <f>INDEX(Table8[Column1],MATCH(R6122,Table8[Column2]))</f>
        <v>Maintained</v>
      </c>
      <c r="R6122">
        <v>49.671956880000003</v>
      </c>
      <c r="S6122">
        <f t="shared" si="191"/>
        <v>2.0696648700000004</v>
      </c>
      <c r="T6122" t="s">
        <v>19</v>
      </c>
    </row>
    <row r="6123" spans="1:20" x14ac:dyDescent="0.25">
      <c r="A6123">
        <v>6122</v>
      </c>
      <c r="B6123" t="s">
        <v>4753</v>
      </c>
      <c r="C6123" t="s">
        <v>2868</v>
      </c>
      <c r="D6123" t="str">
        <f t="shared" si="190"/>
        <v>Penning Estelle</v>
      </c>
      <c r="E6123" t="s">
        <v>15</v>
      </c>
      <c r="F6123" t="s">
        <v>24</v>
      </c>
      <c r="G6123" t="s">
        <v>2724</v>
      </c>
      <c r="H6123" t="s">
        <v>1863</v>
      </c>
      <c r="I6123" t="s">
        <v>24</v>
      </c>
      <c r="J6123" t="s">
        <v>19</v>
      </c>
      <c r="K6123" t="str">
        <f>INDEX(Table6[Column1],MATCH(L6123,Table6[Column2]))</f>
        <v>Young Adults</v>
      </c>
      <c r="L6123">
        <v>36.589019409999999</v>
      </c>
      <c r="M6123" t="str">
        <f>VLOOKUP(L6123,Table1[],2)</f>
        <v>30 - 39</v>
      </c>
      <c r="N6123" t="str">
        <f>INDEX(Table7[Column1],MATCH(O6123,Table7[Column2]))</f>
        <v>Learning Stage</v>
      </c>
      <c r="O6123">
        <v>1.512252412</v>
      </c>
      <c r="P6123" t="str">
        <f>VLOOKUP(O6123,Table13[],2)</f>
        <v>1 - 5</v>
      </c>
      <c r="Q6123" t="str">
        <f>INDEX(Table8[Column1],MATCH(R6123,Table8[Column2]))</f>
        <v>Scheduled</v>
      </c>
      <c r="R6123">
        <v>32.205555109999999</v>
      </c>
      <c r="S6123">
        <f t="shared" si="191"/>
        <v>1.3418981295833332</v>
      </c>
      <c r="T6123" t="s">
        <v>19</v>
      </c>
    </row>
    <row r="6124" spans="1:20" x14ac:dyDescent="0.25">
      <c r="A6124">
        <v>6123</v>
      </c>
      <c r="B6124" t="s">
        <v>741</v>
      </c>
      <c r="C6124" t="s">
        <v>114</v>
      </c>
      <c r="D6124" t="str">
        <f t="shared" si="190"/>
        <v>Rose Martin</v>
      </c>
      <c r="E6124" t="s">
        <v>22</v>
      </c>
      <c r="F6124" t="s">
        <v>16</v>
      </c>
      <c r="G6124" t="s">
        <v>820</v>
      </c>
      <c r="H6124" t="s">
        <v>821</v>
      </c>
      <c r="I6124" t="s">
        <v>16</v>
      </c>
      <c r="J6124" t="s">
        <v>19</v>
      </c>
      <c r="K6124" t="str">
        <f>INDEX(Table6[Column1],MATCH(L6124,Table6[Column2]))</f>
        <v>Adults</v>
      </c>
      <c r="L6124">
        <v>47.389589319999999</v>
      </c>
      <c r="M6124" t="str">
        <f>VLOOKUP(L6124,Table1[],2)</f>
        <v>40 - 49</v>
      </c>
      <c r="N6124" t="str">
        <f>INDEX(Table7[Column1],MATCH(O6124,Table7[Column2]))</f>
        <v>Learning Stage</v>
      </c>
      <c r="O6124">
        <v>3.5176933140000002</v>
      </c>
      <c r="P6124" t="str">
        <f>VLOOKUP(O6124,Table13[],2)</f>
        <v>1 - 5</v>
      </c>
      <c r="Q6124" t="str">
        <f>INDEX(Table8[Column1],MATCH(R6124,Table8[Column2]))</f>
        <v>Maintained</v>
      </c>
      <c r="R6124">
        <v>45.427495200000003</v>
      </c>
      <c r="S6124">
        <f t="shared" si="191"/>
        <v>1.8928122999999999</v>
      </c>
      <c r="T6124" t="s">
        <v>19</v>
      </c>
    </row>
    <row r="6125" spans="1:20" x14ac:dyDescent="0.25">
      <c r="A6125">
        <v>6124</v>
      </c>
      <c r="B6125" t="s">
        <v>4754</v>
      </c>
      <c r="C6125" t="s">
        <v>1128</v>
      </c>
      <c r="D6125" t="str">
        <f t="shared" si="190"/>
        <v>Leduc Pedro</v>
      </c>
      <c r="E6125" t="s">
        <v>22</v>
      </c>
      <c r="F6125" t="s">
        <v>38</v>
      </c>
      <c r="G6125" t="s">
        <v>17</v>
      </c>
      <c r="H6125" t="s">
        <v>18</v>
      </c>
      <c r="I6125" t="s">
        <v>38</v>
      </c>
      <c r="J6125" t="s">
        <v>19</v>
      </c>
      <c r="K6125" t="str">
        <f>INDEX(Table6[Column1],MATCH(L6125,Table6[Column2]))</f>
        <v>Elders</v>
      </c>
      <c r="L6125">
        <v>50.693397730000001</v>
      </c>
      <c r="M6125" t="str">
        <f>VLOOKUP(L6125,Table1[],2)</f>
        <v>50 - 59</v>
      </c>
      <c r="N6125" t="str">
        <f>INDEX(Table7[Column1],MATCH(O6125,Table7[Column2]))</f>
        <v>Learning Stage</v>
      </c>
      <c r="O6125">
        <v>4.8917224240000001</v>
      </c>
      <c r="P6125" t="str">
        <f>VLOOKUP(O6125,Table13[],2)</f>
        <v>1 - 5</v>
      </c>
      <c r="Q6125" t="str">
        <f>INDEX(Table8[Column1],MATCH(R6125,Table8[Column2]))</f>
        <v>Maintained</v>
      </c>
      <c r="R6125">
        <v>79.171822809999995</v>
      </c>
      <c r="S6125">
        <f t="shared" si="191"/>
        <v>3.2988259504166666</v>
      </c>
      <c r="T6125" t="s">
        <v>19</v>
      </c>
    </row>
    <row r="6126" spans="1:20" x14ac:dyDescent="0.25">
      <c r="A6126">
        <v>6125</v>
      </c>
      <c r="B6126" t="s">
        <v>4755</v>
      </c>
      <c r="C6126" t="s">
        <v>52</v>
      </c>
      <c r="D6126" t="str">
        <f t="shared" si="190"/>
        <v>Miser John</v>
      </c>
      <c r="E6126" t="s">
        <v>22</v>
      </c>
      <c r="F6126" t="s">
        <v>242</v>
      </c>
      <c r="G6126" t="s">
        <v>17</v>
      </c>
      <c r="H6126" t="s">
        <v>18</v>
      </c>
      <c r="I6126" t="s">
        <v>107</v>
      </c>
      <c r="J6126" t="s">
        <v>19</v>
      </c>
      <c r="K6126" t="str">
        <f>INDEX(Table6[Column1],MATCH(L6126,Table6[Column2]))</f>
        <v>Youth</v>
      </c>
      <c r="L6126">
        <v>29.73379134</v>
      </c>
      <c r="M6126" t="str">
        <f>VLOOKUP(L6126,Table1[],2)</f>
        <v>20 - 29</v>
      </c>
      <c r="N6126" t="str">
        <f>INDEX(Table7[Column1],MATCH(O6126,Table7[Column2]))</f>
        <v>Learning Stage</v>
      </c>
      <c r="O6126">
        <v>4.8101153090000004</v>
      </c>
      <c r="P6126" t="str">
        <f>VLOOKUP(O6126,Table13[],2)</f>
        <v>1 - 5</v>
      </c>
      <c r="Q6126" t="str">
        <f>INDEX(Table8[Column1],MATCH(R6126,Table8[Column2]))</f>
        <v>Scheduled</v>
      </c>
      <c r="R6126">
        <v>0</v>
      </c>
      <c r="S6126">
        <f t="shared" si="191"/>
        <v>0</v>
      </c>
      <c r="T6126" t="s">
        <v>19</v>
      </c>
    </row>
    <row r="6127" spans="1:20" x14ac:dyDescent="0.25">
      <c r="A6127">
        <v>6126</v>
      </c>
      <c r="B6127" t="s">
        <v>1107</v>
      </c>
      <c r="C6127" t="s">
        <v>56</v>
      </c>
      <c r="D6127" t="str">
        <f t="shared" si="190"/>
        <v>Dixon James</v>
      </c>
      <c r="E6127" t="s">
        <v>22</v>
      </c>
      <c r="F6127" t="s">
        <v>16</v>
      </c>
      <c r="G6127" t="s">
        <v>820</v>
      </c>
      <c r="H6127" t="s">
        <v>821</v>
      </c>
      <c r="I6127" t="s">
        <v>16</v>
      </c>
      <c r="J6127" t="s">
        <v>19</v>
      </c>
      <c r="K6127" t="str">
        <f>INDEX(Table6[Column1],MATCH(L6127,Table6[Column2]))</f>
        <v>Adults</v>
      </c>
      <c r="L6127">
        <v>44.753151690000003</v>
      </c>
      <c r="M6127" t="str">
        <f>VLOOKUP(L6127,Table1[],2)</f>
        <v>40 - 49</v>
      </c>
      <c r="N6127" t="str">
        <f>INDEX(Table7[Column1],MATCH(O6127,Table7[Column2]))</f>
        <v>Learning Stage</v>
      </c>
      <c r="O6127">
        <v>4.4977138190000003</v>
      </c>
      <c r="P6127" t="str">
        <f>VLOOKUP(O6127,Table13[],2)</f>
        <v>1 - 5</v>
      </c>
      <c r="Q6127" t="str">
        <f>INDEX(Table8[Column1],MATCH(R6127,Table8[Column2]))</f>
        <v>Scheduled</v>
      </c>
      <c r="R6127">
        <v>31.202515129999998</v>
      </c>
      <c r="S6127">
        <f t="shared" si="191"/>
        <v>1.3001047970833333</v>
      </c>
      <c r="T6127" t="s">
        <v>19</v>
      </c>
    </row>
    <row r="6128" spans="1:20" x14ac:dyDescent="0.25">
      <c r="A6128">
        <v>6127</v>
      </c>
      <c r="B6128" t="s">
        <v>488</v>
      </c>
      <c r="C6128" t="s">
        <v>1580</v>
      </c>
      <c r="D6128" t="str">
        <f t="shared" si="190"/>
        <v>Ellis Judith</v>
      </c>
      <c r="E6128" t="s">
        <v>15</v>
      </c>
      <c r="F6128" t="s">
        <v>2478</v>
      </c>
      <c r="G6128" t="s">
        <v>2724</v>
      </c>
      <c r="H6128" t="s">
        <v>1863</v>
      </c>
      <c r="I6128" t="s">
        <v>192</v>
      </c>
      <c r="J6128" t="s">
        <v>19</v>
      </c>
      <c r="K6128" t="str">
        <f>INDEX(Table6[Column1],MATCH(L6128,Table6[Column2]))</f>
        <v>Young Adults</v>
      </c>
      <c r="L6128">
        <v>37.43606578</v>
      </c>
      <c r="M6128" t="str">
        <f>VLOOKUP(L6128,Table1[],2)</f>
        <v>30 - 39</v>
      </c>
      <c r="N6128" t="str">
        <f>INDEX(Table7[Column1],MATCH(O6128,Table7[Column2]))</f>
        <v>Learning Stage</v>
      </c>
      <c r="O6128">
        <v>3.5193457800000001</v>
      </c>
      <c r="P6128" t="str">
        <f>VLOOKUP(O6128,Table13[],2)</f>
        <v>1 - 5</v>
      </c>
      <c r="Q6128" t="str">
        <f>INDEX(Table8[Column1],MATCH(R6128,Table8[Column2]))</f>
        <v>Maintained</v>
      </c>
      <c r="R6128">
        <v>61.683274660000002</v>
      </c>
      <c r="S6128">
        <f t="shared" si="191"/>
        <v>2.5701364441666668</v>
      </c>
      <c r="T6128" t="s">
        <v>19</v>
      </c>
    </row>
    <row r="6129" spans="1:20" x14ac:dyDescent="0.25">
      <c r="A6129">
        <v>6128</v>
      </c>
      <c r="B6129" t="s">
        <v>4756</v>
      </c>
      <c r="C6129" t="s">
        <v>93</v>
      </c>
      <c r="D6129" t="str">
        <f t="shared" si="190"/>
        <v>Zuniga William</v>
      </c>
      <c r="E6129" t="s">
        <v>22</v>
      </c>
      <c r="F6129" t="s">
        <v>277</v>
      </c>
      <c r="G6129" t="s">
        <v>820</v>
      </c>
      <c r="H6129" t="s">
        <v>821</v>
      </c>
      <c r="I6129" t="s">
        <v>277</v>
      </c>
      <c r="J6129" t="s">
        <v>19</v>
      </c>
      <c r="K6129" t="str">
        <f>INDEX(Table6[Column1],MATCH(L6129,Table6[Column2]))</f>
        <v>Young Adults</v>
      </c>
      <c r="L6129">
        <v>30.566842529999999</v>
      </c>
      <c r="M6129" t="str">
        <f>VLOOKUP(L6129,Table1[],2)</f>
        <v>30 - 39</v>
      </c>
      <c r="N6129" t="str">
        <f>INDEX(Table7[Column1],MATCH(O6129,Table7[Column2]))</f>
        <v>Fitting in Stage</v>
      </c>
      <c r="O6129">
        <v>6.0112290249999996</v>
      </c>
      <c r="P6129" t="str">
        <f>VLOOKUP(O6129,Table13[],2)</f>
        <v>6 - 10</v>
      </c>
      <c r="Q6129" t="str">
        <f>INDEX(Table8[Column1],MATCH(R6129,Table8[Column2]))</f>
        <v>Scheduled</v>
      </c>
      <c r="R6129">
        <v>0</v>
      </c>
      <c r="S6129">
        <f t="shared" si="191"/>
        <v>0</v>
      </c>
      <c r="T6129" t="s">
        <v>19</v>
      </c>
    </row>
    <row r="6130" spans="1:20" x14ac:dyDescent="0.25">
      <c r="A6130">
        <v>6129</v>
      </c>
      <c r="B6130" t="s">
        <v>4757</v>
      </c>
      <c r="C6130" t="s">
        <v>414</v>
      </c>
      <c r="D6130" t="str">
        <f t="shared" si="190"/>
        <v>Boyden Anna</v>
      </c>
      <c r="E6130" t="s">
        <v>15</v>
      </c>
      <c r="F6130" t="s">
        <v>515</v>
      </c>
      <c r="G6130" t="s">
        <v>820</v>
      </c>
      <c r="H6130" t="s">
        <v>821</v>
      </c>
      <c r="I6130" t="s">
        <v>157</v>
      </c>
      <c r="J6130" t="s">
        <v>19</v>
      </c>
      <c r="K6130" t="str">
        <f>INDEX(Table6[Column1],MATCH(L6130,Table6[Column2]))</f>
        <v>Youth</v>
      </c>
      <c r="L6130">
        <v>27.71856584</v>
      </c>
      <c r="M6130" t="str">
        <f>VLOOKUP(L6130,Table1[],2)</f>
        <v>20 - 29</v>
      </c>
      <c r="N6130" t="str">
        <f>INDEX(Table7[Column1],MATCH(O6130,Table7[Column2]))</f>
        <v>Learning Stage</v>
      </c>
      <c r="O6130">
        <v>4.2278684310000001</v>
      </c>
      <c r="P6130" t="str">
        <f>VLOOKUP(O6130,Table13[],2)</f>
        <v>1 - 5</v>
      </c>
      <c r="Q6130" t="str">
        <f>INDEX(Table8[Column1],MATCH(R6130,Table8[Column2]))</f>
        <v>Scheduled</v>
      </c>
      <c r="R6130">
        <v>5.0079411790000004</v>
      </c>
      <c r="S6130">
        <f t="shared" si="191"/>
        <v>0.20866421579166669</v>
      </c>
      <c r="T6130" t="s">
        <v>19</v>
      </c>
    </row>
    <row r="6131" spans="1:20" x14ac:dyDescent="0.25">
      <c r="A6131">
        <v>6130</v>
      </c>
      <c r="B6131" t="s">
        <v>490</v>
      </c>
      <c r="C6131" t="s">
        <v>1270</v>
      </c>
      <c r="D6131" t="str">
        <f t="shared" si="190"/>
        <v>Cox Roy</v>
      </c>
      <c r="E6131" t="s">
        <v>22</v>
      </c>
      <c r="F6131" t="s">
        <v>355</v>
      </c>
      <c r="G6131" t="s">
        <v>17</v>
      </c>
      <c r="H6131" t="s">
        <v>18</v>
      </c>
      <c r="I6131" t="s">
        <v>107</v>
      </c>
      <c r="J6131" t="s">
        <v>19</v>
      </c>
      <c r="K6131" t="str">
        <f>INDEX(Table6[Column1],MATCH(L6131,Table6[Column2]))</f>
        <v>Seniors</v>
      </c>
      <c r="L6131">
        <v>68.19428637</v>
      </c>
      <c r="M6131" t="str">
        <f>VLOOKUP(L6131,Table1[],2)</f>
        <v>60 and Above</v>
      </c>
      <c r="N6131" t="str">
        <f>INDEX(Table7[Column1],MATCH(O6131,Table7[Column2]))</f>
        <v>Learning Stage</v>
      </c>
      <c r="O6131">
        <v>3.8332984630000002</v>
      </c>
      <c r="P6131" t="str">
        <f>VLOOKUP(O6131,Table13[],2)</f>
        <v>1 - 5</v>
      </c>
      <c r="Q6131" t="str">
        <f>INDEX(Table8[Column1],MATCH(R6131,Table8[Column2]))</f>
        <v>Unexcused</v>
      </c>
      <c r="R6131">
        <v>174.2356614</v>
      </c>
      <c r="S6131">
        <f t="shared" si="191"/>
        <v>7.2598192250000002</v>
      </c>
      <c r="T6131" t="s">
        <v>19</v>
      </c>
    </row>
    <row r="6132" spans="1:20" x14ac:dyDescent="0.25">
      <c r="A6132">
        <v>6131</v>
      </c>
      <c r="B6132" t="s">
        <v>4373</v>
      </c>
      <c r="C6132" t="s">
        <v>52</v>
      </c>
      <c r="D6132" t="str">
        <f t="shared" si="190"/>
        <v>Donovan John</v>
      </c>
      <c r="E6132" t="s">
        <v>22</v>
      </c>
      <c r="F6132" t="s">
        <v>38</v>
      </c>
      <c r="G6132" t="s">
        <v>17</v>
      </c>
      <c r="H6132" t="s">
        <v>18</v>
      </c>
      <c r="I6132" t="s">
        <v>38</v>
      </c>
      <c r="J6132" t="s">
        <v>19</v>
      </c>
      <c r="K6132" t="str">
        <f>INDEX(Table6[Column1],MATCH(L6132,Table6[Column2]))</f>
        <v>Young Adults</v>
      </c>
      <c r="L6132">
        <v>31.29558565</v>
      </c>
      <c r="M6132" t="str">
        <f>VLOOKUP(L6132,Table1[],2)</f>
        <v>30 - 39</v>
      </c>
      <c r="N6132" t="str">
        <f>INDEX(Table7[Column1],MATCH(O6132,Table7[Column2]))</f>
        <v>Learning Stage</v>
      </c>
      <c r="O6132">
        <v>2.96357034</v>
      </c>
      <c r="P6132" t="str">
        <f>VLOOKUP(O6132,Table13[],2)</f>
        <v>1 - 5</v>
      </c>
      <c r="Q6132" t="str">
        <f>INDEX(Table8[Column1],MATCH(R6132,Table8[Column2]))</f>
        <v>Scheduled</v>
      </c>
      <c r="R6132">
        <v>0</v>
      </c>
      <c r="S6132">
        <f t="shared" si="191"/>
        <v>0</v>
      </c>
      <c r="T6132" t="s">
        <v>19</v>
      </c>
    </row>
    <row r="6133" spans="1:20" x14ac:dyDescent="0.25">
      <c r="A6133">
        <v>6132</v>
      </c>
      <c r="B6133" t="s">
        <v>3216</v>
      </c>
      <c r="C6133" t="s">
        <v>89</v>
      </c>
      <c r="D6133" t="str">
        <f t="shared" si="190"/>
        <v>Weber Joseph</v>
      </c>
      <c r="E6133" t="s">
        <v>22</v>
      </c>
      <c r="F6133" t="s">
        <v>702</v>
      </c>
      <c r="G6133" t="s">
        <v>820</v>
      </c>
      <c r="H6133" t="s">
        <v>821</v>
      </c>
      <c r="I6133" t="s">
        <v>157</v>
      </c>
      <c r="J6133" t="s">
        <v>19</v>
      </c>
      <c r="K6133" t="str">
        <f>INDEX(Table6[Column1],MATCH(L6133,Table6[Column2]))</f>
        <v>Young Adults</v>
      </c>
      <c r="L6133">
        <v>33.985821299999998</v>
      </c>
      <c r="M6133" t="str">
        <f>VLOOKUP(L6133,Table1[],2)</f>
        <v>30 - 39</v>
      </c>
      <c r="N6133" t="str">
        <f>INDEX(Table7[Column1],MATCH(O6133,Table7[Column2]))</f>
        <v>Fitting in Stage</v>
      </c>
      <c r="O6133">
        <v>7.4407823039999998</v>
      </c>
      <c r="P6133" t="str">
        <f>VLOOKUP(O6133,Table13[],2)</f>
        <v>6 - 10</v>
      </c>
      <c r="Q6133" t="str">
        <f>INDEX(Table8[Column1],MATCH(R6133,Table8[Column2]))</f>
        <v>Scheduled</v>
      </c>
      <c r="R6133">
        <v>0</v>
      </c>
      <c r="S6133">
        <f t="shared" si="191"/>
        <v>0</v>
      </c>
      <c r="T6133" t="s">
        <v>19</v>
      </c>
    </row>
    <row r="6134" spans="1:20" x14ac:dyDescent="0.25">
      <c r="A6134">
        <v>6133</v>
      </c>
      <c r="B6134" t="s">
        <v>4758</v>
      </c>
      <c r="C6134" t="s">
        <v>93</v>
      </c>
      <c r="D6134" t="str">
        <f t="shared" si="190"/>
        <v>Papadopoulos William</v>
      </c>
      <c r="E6134" t="s">
        <v>22</v>
      </c>
      <c r="F6134" t="s">
        <v>30</v>
      </c>
      <c r="G6134" t="s">
        <v>17</v>
      </c>
      <c r="H6134" t="s">
        <v>18</v>
      </c>
      <c r="I6134" t="s">
        <v>30</v>
      </c>
      <c r="J6134" t="s">
        <v>19</v>
      </c>
      <c r="K6134" t="str">
        <f>INDEX(Table6[Column1],MATCH(L6134,Table6[Column2]))</f>
        <v>Youth</v>
      </c>
      <c r="L6134">
        <v>25.432607409999999</v>
      </c>
      <c r="M6134" t="str">
        <f>VLOOKUP(L6134,Table1[],2)</f>
        <v>20 - 29</v>
      </c>
      <c r="N6134" t="str">
        <f>INDEX(Table7[Column1],MATCH(O6134,Table7[Column2]))</f>
        <v>Learning Stage</v>
      </c>
      <c r="O6134">
        <v>4.1879855910000003</v>
      </c>
      <c r="P6134" t="str">
        <f>VLOOKUP(O6134,Table13[],2)</f>
        <v>1 - 5</v>
      </c>
      <c r="Q6134" t="str">
        <f>INDEX(Table8[Column1],MATCH(R6134,Table8[Column2]))</f>
        <v>Scheduled</v>
      </c>
      <c r="R6134">
        <v>0</v>
      </c>
      <c r="S6134">
        <f t="shared" si="191"/>
        <v>0</v>
      </c>
      <c r="T6134" t="s">
        <v>19</v>
      </c>
    </row>
    <row r="6135" spans="1:20" x14ac:dyDescent="0.25">
      <c r="A6135">
        <v>6134</v>
      </c>
      <c r="B6135" t="s">
        <v>4759</v>
      </c>
      <c r="C6135" t="s">
        <v>441</v>
      </c>
      <c r="D6135" t="str">
        <f t="shared" si="190"/>
        <v>Barriga Amy</v>
      </c>
      <c r="E6135" t="s">
        <v>15</v>
      </c>
      <c r="F6135" t="s">
        <v>788</v>
      </c>
      <c r="G6135" t="s">
        <v>820</v>
      </c>
      <c r="H6135" t="s">
        <v>821</v>
      </c>
      <c r="I6135" t="s">
        <v>788</v>
      </c>
      <c r="J6135" t="s">
        <v>19</v>
      </c>
      <c r="K6135" t="str">
        <f>INDEX(Table6[Column1],MATCH(L6135,Table6[Column2]))</f>
        <v>Elders</v>
      </c>
      <c r="L6135">
        <v>53.172061669999998</v>
      </c>
      <c r="M6135" t="str">
        <f>VLOOKUP(L6135,Table1[],2)</f>
        <v>50 - 59</v>
      </c>
      <c r="N6135" t="str">
        <f>INDEX(Table7[Column1],MATCH(O6135,Table7[Column2]))</f>
        <v>Fitting in Stage</v>
      </c>
      <c r="O6135">
        <v>9.5629376300000004</v>
      </c>
      <c r="P6135" t="str">
        <f>VLOOKUP(O6135,Table13[],2)</f>
        <v>6 - 10</v>
      </c>
      <c r="Q6135" t="str">
        <f>INDEX(Table8[Column1],MATCH(R6135,Table8[Column2]))</f>
        <v>Habitual</v>
      </c>
      <c r="R6135">
        <v>103.9223144</v>
      </c>
      <c r="S6135">
        <f t="shared" si="191"/>
        <v>4.3300964333333329</v>
      </c>
      <c r="T6135" t="s">
        <v>19</v>
      </c>
    </row>
    <row r="6136" spans="1:20" x14ac:dyDescent="0.25">
      <c r="A6136">
        <v>6135</v>
      </c>
      <c r="B6136" t="s">
        <v>4760</v>
      </c>
      <c r="C6136" t="s">
        <v>26</v>
      </c>
      <c r="D6136" t="str">
        <f t="shared" si="190"/>
        <v>Brickner Chester</v>
      </c>
      <c r="E6136" t="s">
        <v>22</v>
      </c>
      <c r="F6136" t="s">
        <v>27</v>
      </c>
      <c r="G6136" t="s">
        <v>17</v>
      </c>
      <c r="H6136" t="s">
        <v>18</v>
      </c>
      <c r="I6136" t="s">
        <v>27</v>
      </c>
      <c r="J6136" t="s">
        <v>19</v>
      </c>
      <c r="K6136" t="str">
        <f>INDEX(Table6[Column1],MATCH(L6136,Table6[Column2]))</f>
        <v>Adults</v>
      </c>
      <c r="L6136">
        <v>42.034800619999999</v>
      </c>
      <c r="M6136" t="str">
        <f>VLOOKUP(L6136,Table1[],2)</f>
        <v>40 - 49</v>
      </c>
      <c r="N6136" t="str">
        <f>INDEX(Table7[Column1],MATCH(O6136,Table7[Column2]))</f>
        <v>Learning Stage</v>
      </c>
      <c r="O6136">
        <v>1.9864605470000001</v>
      </c>
      <c r="P6136" t="str">
        <f>VLOOKUP(O6136,Table13[],2)</f>
        <v>1 - 5</v>
      </c>
      <c r="Q6136" t="str">
        <f>INDEX(Table8[Column1],MATCH(R6136,Table8[Column2]))</f>
        <v>Scheduled</v>
      </c>
      <c r="R6136">
        <v>21.223758270000001</v>
      </c>
      <c r="S6136">
        <f t="shared" si="191"/>
        <v>0.88432326125000016</v>
      </c>
      <c r="T6136" t="s">
        <v>19</v>
      </c>
    </row>
    <row r="6137" spans="1:20" x14ac:dyDescent="0.25">
      <c r="A6137">
        <v>6136</v>
      </c>
      <c r="B6137" t="s">
        <v>4761</v>
      </c>
      <c r="C6137" t="s">
        <v>2761</v>
      </c>
      <c r="D6137" t="str">
        <f t="shared" si="190"/>
        <v>Elmer Sadie</v>
      </c>
      <c r="E6137" t="s">
        <v>15</v>
      </c>
      <c r="F6137" t="s">
        <v>38</v>
      </c>
      <c r="G6137" t="s">
        <v>17</v>
      </c>
      <c r="H6137" t="s">
        <v>18</v>
      </c>
      <c r="I6137" t="s">
        <v>38</v>
      </c>
      <c r="J6137" t="s">
        <v>19</v>
      </c>
      <c r="K6137" t="str">
        <f>INDEX(Table6[Column1],MATCH(L6137,Table6[Column2]))</f>
        <v>Adults</v>
      </c>
      <c r="L6137">
        <v>47.274750189999999</v>
      </c>
      <c r="M6137" t="str">
        <f>VLOOKUP(L6137,Table1[],2)</f>
        <v>40 - 49</v>
      </c>
      <c r="N6137" t="str">
        <f>INDEX(Table7[Column1],MATCH(O6137,Table7[Column2]))</f>
        <v>Learning Stage</v>
      </c>
      <c r="O6137">
        <v>4.6428256540000001</v>
      </c>
      <c r="P6137" t="str">
        <f>VLOOKUP(O6137,Table13[],2)</f>
        <v>1 - 5</v>
      </c>
      <c r="Q6137" t="str">
        <f>INDEX(Table8[Column1],MATCH(R6137,Table8[Column2]))</f>
        <v>Habitual</v>
      </c>
      <c r="R6137">
        <v>110.00312700000001</v>
      </c>
      <c r="S6137">
        <f t="shared" si="191"/>
        <v>4.5834636250000003</v>
      </c>
      <c r="T6137" t="s">
        <v>19</v>
      </c>
    </row>
    <row r="6138" spans="1:20" x14ac:dyDescent="0.25">
      <c r="A6138">
        <v>6137</v>
      </c>
      <c r="B6138" t="s">
        <v>1710</v>
      </c>
      <c r="C6138" t="s">
        <v>2388</v>
      </c>
      <c r="D6138" t="str">
        <f t="shared" si="190"/>
        <v>Small Gilbert</v>
      </c>
      <c r="E6138" t="s">
        <v>22</v>
      </c>
      <c r="F6138" t="s">
        <v>54</v>
      </c>
      <c r="G6138" t="s">
        <v>820</v>
      </c>
      <c r="H6138" t="s">
        <v>821</v>
      </c>
      <c r="I6138" t="s">
        <v>54</v>
      </c>
      <c r="J6138" t="s">
        <v>19</v>
      </c>
      <c r="K6138" t="str">
        <f>INDEX(Table6[Column1],MATCH(L6138,Table6[Column2]))</f>
        <v>Seniors</v>
      </c>
      <c r="L6138">
        <v>60.311628589999998</v>
      </c>
      <c r="M6138" t="str">
        <f>VLOOKUP(L6138,Table1[],2)</f>
        <v>60 and Above</v>
      </c>
      <c r="N6138" t="str">
        <f>INDEX(Table7[Column1],MATCH(O6138,Table7[Column2]))</f>
        <v>Fitting in Stage</v>
      </c>
      <c r="O6138">
        <v>6.2562225170000003</v>
      </c>
      <c r="P6138" t="str">
        <f>VLOOKUP(O6138,Table13[],2)</f>
        <v>6 - 10</v>
      </c>
      <c r="Q6138" t="str">
        <f>INDEX(Table8[Column1],MATCH(R6138,Table8[Column2]))</f>
        <v>Unexcused</v>
      </c>
      <c r="R6138">
        <v>163.5028327</v>
      </c>
      <c r="S6138">
        <f t="shared" si="191"/>
        <v>6.8126180291666669</v>
      </c>
      <c r="T6138" t="s">
        <v>19</v>
      </c>
    </row>
    <row r="6139" spans="1:20" x14ac:dyDescent="0.25">
      <c r="A6139">
        <v>6138</v>
      </c>
      <c r="B6139" t="s">
        <v>4762</v>
      </c>
      <c r="C6139" t="s">
        <v>29</v>
      </c>
      <c r="D6139" t="str">
        <f t="shared" si="190"/>
        <v>Luevano Irene</v>
      </c>
      <c r="E6139" t="s">
        <v>15</v>
      </c>
      <c r="F6139" t="s">
        <v>30</v>
      </c>
      <c r="G6139" t="s">
        <v>17</v>
      </c>
      <c r="H6139" t="s">
        <v>18</v>
      </c>
      <c r="I6139" t="s">
        <v>30</v>
      </c>
      <c r="J6139" t="s">
        <v>19</v>
      </c>
      <c r="K6139" t="str">
        <f>INDEX(Table6[Column1],MATCH(L6139,Table6[Column2]))</f>
        <v>Young Adults</v>
      </c>
      <c r="L6139">
        <v>39.716299970000001</v>
      </c>
      <c r="M6139" t="str">
        <f>VLOOKUP(L6139,Table1[],2)</f>
        <v>30 - 39</v>
      </c>
      <c r="N6139" t="str">
        <f>INDEX(Table7[Column1],MATCH(O6139,Table7[Column2]))</f>
        <v>Fitting in Stage</v>
      </c>
      <c r="O6139">
        <v>6.4107804169999998</v>
      </c>
      <c r="P6139" t="str">
        <f>VLOOKUP(O6139,Table13[],2)</f>
        <v>6 - 10</v>
      </c>
      <c r="Q6139" t="str">
        <f>INDEX(Table8[Column1],MATCH(R6139,Table8[Column2]))</f>
        <v>Maintained</v>
      </c>
      <c r="R6139">
        <v>41.680484739999997</v>
      </c>
      <c r="S6139">
        <f t="shared" si="191"/>
        <v>1.7366868641666666</v>
      </c>
      <c r="T6139" t="s">
        <v>19</v>
      </c>
    </row>
    <row r="6140" spans="1:20" x14ac:dyDescent="0.25">
      <c r="A6140">
        <v>6139</v>
      </c>
      <c r="B6140" t="s">
        <v>2727</v>
      </c>
      <c r="C6140" t="s">
        <v>32</v>
      </c>
      <c r="D6140" t="str">
        <f t="shared" si="190"/>
        <v>Pfeifer Edward</v>
      </c>
      <c r="E6140" t="s">
        <v>22</v>
      </c>
      <c r="F6140" t="s">
        <v>101</v>
      </c>
      <c r="G6140" t="s">
        <v>2724</v>
      </c>
      <c r="H6140" t="s">
        <v>1863</v>
      </c>
      <c r="I6140" t="s">
        <v>101</v>
      </c>
      <c r="J6140" t="s">
        <v>19</v>
      </c>
      <c r="K6140" t="str">
        <f>INDEX(Table6[Column1],MATCH(L6140,Table6[Column2]))</f>
        <v>Young Adults</v>
      </c>
      <c r="L6140">
        <v>38.534481579999998</v>
      </c>
      <c r="M6140" t="str">
        <f>VLOOKUP(L6140,Table1[],2)</f>
        <v>30 - 39</v>
      </c>
      <c r="N6140" t="str">
        <f>INDEX(Table7[Column1],MATCH(O6140,Table7[Column2]))</f>
        <v>Learning Stage</v>
      </c>
      <c r="O6140">
        <v>4.902069472</v>
      </c>
      <c r="P6140" t="str">
        <f>VLOOKUP(O6140,Table13[],2)</f>
        <v>1 - 5</v>
      </c>
      <c r="Q6140" t="str">
        <f>INDEX(Table8[Column1],MATCH(R6140,Table8[Column2]))</f>
        <v>Scheduled</v>
      </c>
      <c r="R6140">
        <v>39.916088909999999</v>
      </c>
      <c r="S6140">
        <f t="shared" si="191"/>
        <v>1.6631703712500001</v>
      </c>
      <c r="T6140" t="s">
        <v>19</v>
      </c>
    </row>
    <row r="6141" spans="1:20" x14ac:dyDescent="0.25">
      <c r="A6141">
        <v>6140</v>
      </c>
      <c r="B6141" t="s">
        <v>4763</v>
      </c>
      <c r="C6141" t="s">
        <v>1922</v>
      </c>
      <c r="D6141" t="str">
        <f t="shared" si="190"/>
        <v>Burson Dorothy</v>
      </c>
      <c r="E6141" t="s">
        <v>15</v>
      </c>
      <c r="F6141" t="s">
        <v>176</v>
      </c>
      <c r="G6141" t="s">
        <v>820</v>
      </c>
      <c r="H6141" t="s">
        <v>821</v>
      </c>
      <c r="I6141" t="s">
        <v>134</v>
      </c>
      <c r="J6141" t="s">
        <v>19</v>
      </c>
      <c r="K6141" t="str">
        <f>INDEX(Table6[Column1],MATCH(L6141,Table6[Column2]))</f>
        <v>Adults</v>
      </c>
      <c r="L6141">
        <v>43.481070029999998</v>
      </c>
      <c r="M6141" t="str">
        <f>VLOOKUP(L6141,Table1[],2)</f>
        <v>40 - 49</v>
      </c>
      <c r="N6141" t="str">
        <f>INDEX(Table7[Column1],MATCH(O6141,Table7[Column2]))</f>
        <v>Learning Stage</v>
      </c>
      <c r="O6141">
        <v>3.4128942250000001</v>
      </c>
      <c r="P6141" t="str">
        <f>VLOOKUP(O6141,Table13[],2)</f>
        <v>1 - 5</v>
      </c>
      <c r="Q6141" t="str">
        <f>INDEX(Table8[Column1],MATCH(R6141,Table8[Column2]))</f>
        <v>Habitual</v>
      </c>
      <c r="R6141">
        <v>106.6538862</v>
      </c>
      <c r="S6141">
        <f t="shared" si="191"/>
        <v>4.4439119250000001</v>
      </c>
      <c r="T6141" t="s">
        <v>19</v>
      </c>
    </row>
    <row r="6142" spans="1:20" x14ac:dyDescent="0.25">
      <c r="A6142">
        <v>6141</v>
      </c>
      <c r="B6142" t="s">
        <v>4764</v>
      </c>
      <c r="C6142" t="s">
        <v>4765</v>
      </c>
      <c r="D6142" t="str">
        <f t="shared" si="190"/>
        <v>Considine Deneen</v>
      </c>
      <c r="E6142" t="s">
        <v>15</v>
      </c>
      <c r="F6142" t="s">
        <v>38</v>
      </c>
      <c r="G6142" t="s">
        <v>17</v>
      </c>
      <c r="H6142" t="s">
        <v>18</v>
      </c>
      <c r="I6142" t="s">
        <v>38</v>
      </c>
      <c r="J6142" t="s">
        <v>19</v>
      </c>
      <c r="K6142" t="str">
        <f>INDEX(Table6[Column1],MATCH(L6142,Table6[Column2]))</f>
        <v>Elders</v>
      </c>
      <c r="L6142">
        <v>55.621216959999998</v>
      </c>
      <c r="M6142" t="str">
        <f>VLOOKUP(L6142,Table1[],2)</f>
        <v>50 - 59</v>
      </c>
      <c r="N6142" t="str">
        <f>INDEX(Table7[Column1],MATCH(O6142,Table7[Column2]))</f>
        <v>Fitting in Stage</v>
      </c>
      <c r="O6142">
        <v>8.3225933889999997</v>
      </c>
      <c r="P6142" t="str">
        <f>VLOOKUP(O6142,Table13[],2)</f>
        <v>6 - 10</v>
      </c>
      <c r="Q6142" t="str">
        <f>INDEX(Table8[Column1],MATCH(R6142,Table8[Column2]))</f>
        <v>Maintained</v>
      </c>
      <c r="R6142">
        <v>67.810628570000006</v>
      </c>
      <c r="S6142">
        <f t="shared" si="191"/>
        <v>2.8254428570833334</v>
      </c>
      <c r="T6142" t="s">
        <v>19</v>
      </c>
    </row>
    <row r="6143" spans="1:20" x14ac:dyDescent="0.25">
      <c r="A6143">
        <v>6142</v>
      </c>
      <c r="B6143" t="s">
        <v>966</v>
      </c>
      <c r="C6143" t="s">
        <v>3964</v>
      </c>
      <c r="D6143" t="str">
        <f t="shared" si="190"/>
        <v>Miller Buddy</v>
      </c>
      <c r="E6143" t="s">
        <v>22</v>
      </c>
      <c r="F6143" t="s">
        <v>169</v>
      </c>
      <c r="G6143" t="s">
        <v>2724</v>
      </c>
      <c r="H6143" t="s">
        <v>1863</v>
      </c>
      <c r="I6143" t="s">
        <v>169</v>
      </c>
      <c r="J6143" t="s">
        <v>19</v>
      </c>
      <c r="K6143" t="str">
        <f>INDEX(Table6[Column1],MATCH(L6143,Table6[Column2]))</f>
        <v>Young Adults</v>
      </c>
      <c r="L6143">
        <v>38.864632989999997</v>
      </c>
      <c r="M6143" t="str">
        <f>VLOOKUP(L6143,Table1[],2)</f>
        <v>30 - 39</v>
      </c>
      <c r="N6143" t="str">
        <f>INDEX(Table7[Column1],MATCH(O6143,Table7[Column2]))</f>
        <v>Learning Stage</v>
      </c>
      <c r="O6143">
        <v>5.5889660790000004</v>
      </c>
      <c r="P6143" t="str">
        <f>VLOOKUP(O6143,Table13[],2)</f>
        <v>1 - 5</v>
      </c>
      <c r="Q6143" t="str">
        <f>INDEX(Table8[Column1],MATCH(R6143,Table8[Column2]))</f>
        <v>Scheduled</v>
      </c>
      <c r="R6143">
        <v>0</v>
      </c>
      <c r="S6143">
        <f t="shared" si="191"/>
        <v>0</v>
      </c>
      <c r="T6143" t="s">
        <v>19</v>
      </c>
    </row>
    <row r="6144" spans="1:20" x14ac:dyDescent="0.25">
      <c r="A6144">
        <v>6143</v>
      </c>
      <c r="B6144" t="s">
        <v>4766</v>
      </c>
      <c r="C6144" t="s">
        <v>4767</v>
      </c>
      <c r="D6144" t="str">
        <f t="shared" si="190"/>
        <v>Lang Anjanette</v>
      </c>
      <c r="E6144" t="s">
        <v>15</v>
      </c>
      <c r="F6144" t="s">
        <v>38</v>
      </c>
      <c r="G6144" t="s">
        <v>17</v>
      </c>
      <c r="H6144" t="s">
        <v>18</v>
      </c>
      <c r="I6144" t="s">
        <v>38</v>
      </c>
      <c r="J6144" t="s">
        <v>19</v>
      </c>
      <c r="K6144" t="str">
        <f>INDEX(Table6[Column1],MATCH(L6144,Table6[Column2]))</f>
        <v>Youth</v>
      </c>
      <c r="L6144">
        <v>29.390660799999999</v>
      </c>
      <c r="M6144" t="str">
        <f>VLOOKUP(L6144,Table1[],2)</f>
        <v>20 - 29</v>
      </c>
      <c r="N6144" t="str">
        <f>INDEX(Table7[Column1],MATCH(O6144,Table7[Column2]))</f>
        <v>Learning Stage</v>
      </c>
      <c r="O6144">
        <v>4.8615498659999998</v>
      </c>
      <c r="P6144" t="str">
        <f>VLOOKUP(O6144,Table13[],2)</f>
        <v>1 - 5</v>
      </c>
      <c r="Q6144" t="str">
        <f>INDEX(Table8[Column1],MATCH(R6144,Table8[Column2]))</f>
        <v>Scheduled</v>
      </c>
      <c r="R6144">
        <v>0</v>
      </c>
      <c r="S6144">
        <f t="shared" si="191"/>
        <v>0</v>
      </c>
      <c r="T6144" t="s">
        <v>19</v>
      </c>
    </row>
    <row r="6145" spans="1:20" x14ac:dyDescent="0.25">
      <c r="A6145">
        <v>6144</v>
      </c>
      <c r="B6145" t="s">
        <v>4768</v>
      </c>
      <c r="C6145" t="s">
        <v>175</v>
      </c>
      <c r="D6145" t="str">
        <f t="shared" si="190"/>
        <v>Tarr Paul</v>
      </c>
      <c r="E6145" t="s">
        <v>22</v>
      </c>
      <c r="F6145" t="s">
        <v>1674</v>
      </c>
      <c r="G6145" t="s">
        <v>820</v>
      </c>
      <c r="H6145" t="s">
        <v>821</v>
      </c>
      <c r="I6145" t="s">
        <v>87</v>
      </c>
      <c r="J6145" t="s">
        <v>19</v>
      </c>
      <c r="K6145" t="str">
        <f>INDEX(Table6[Column1],MATCH(L6145,Table6[Column2]))</f>
        <v>Adults</v>
      </c>
      <c r="L6145">
        <v>43.236549240000002</v>
      </c>
      <c r="M6145" t="str">
        <f>VLOOKUP(L6145,Table1[],2)</f>
        <v>40 - 49</v>
      </c>
      <c r="N6145" t="str">
        <f>INDEX(Table7[Column1],MATCH(O6145,Table7[Column2]))</f>
        <v>Fitting in Stage</v>
      </c>
      <c r="O6145">
        <v>7.5209866390000002</v>
      </c>
      <c r="P6145" t="str">
        <f>VLOOKUP(O6145,Table13[],2)</f>
        <v>6 - 10</v>
      </c>
      <c r="Q6145" t="str">
        <f>INDEX(Table8[Column1],MATCH(R6145,Table8[Column2]))</f>
        <v>Maintained</v>
      </c>
      <c r="R6145">
        <v>56.565557589999997</v>
      </c>
      <c r="S6145">
        <f t="shared" si="191"/>
        <v>2.3568982329166666</v>
      </c>
      <c r="T6145" t="s">
        <v>19</v>
      </c>
    </row>
    <row r="6146" spans="1:20" x14ac:dyDescent="0.25">
      <c r="A6146">
        <v>6145</v>
      </c>
      <c r="B6146" t="s">
        <v>1249</v>
      </c>
      <c r="C6146" t="s">
        <v>719</v>
      </c>
      <c r="D6146" t="str">
        <f t="shared" si="190"/>
        <v>Cooper Alonzo</v>
      </c>
      <c r="E6146" t="s">
        <v>22</v>
      </c>
      <c r="F6146" t="s">
        <v>673</v>
      </c>
      <c r="G6146" t="s">
        <v>17</v>
      </c>
      <c r="H6146" t="s">
        <v>18</v>
      </c>
      <c r="I6146" t="s">
        <v>107</v>
      </c>
      <c r="J6146" t="s">
        <v>19</v>
      </c>
      <c r="K6146" t="str">
        <f>INDEX(Table6[Column1],MATCH(L6146,Table6[Column2]))</f>
        <v>Elders</v>
      </c>
      <c r="L6146">
        <v>51.64226919</v>
      </c>
      <c r="M6146" t="str">
        <f>VLOOKUP(L6146,Table1[],2)</f>
        <v>50 - 59</v>
      </c>
      <c r="N6146" t="str">
        <f>INDEX(Table7[Column1],MATCH(O6146,Table7[Column2]))</f>
        <v>Learning Stage</v>
      </c>
      <c r="O6146">
        <v>4.2361587040000002</v>
      </c>
      <c r="P6146" t="str">
        <f>VLOOKUP(O6146,Table13[],2)</f>
        <v>1 - 5</v>
      </c>
      <c r="Q6146" t="str">
        <f>INDEX(Table8[Column1],MATCH(R6146,Table8[Column2]))</f>
        <v>Unexcused</v>
      </c>
      <c r="R6146">
        <v>166.30741860000001</v>
      </c>
      <c r="S6146">
        <f t="shared" si="191"/>
        <v>6.9294757750000002</v>
      </c>
      <c r="T6146" t="s">
        <v>19</v>
      </c>
    </row>
    <row r="6147" spans="1:20" x14ac:dyDescent="0.25">
      <c r="A6147">
        <v>6146</v>
      </c>
      <c r="B6147" t="s">
        <v>3968</v>
      </c>
      <c r="C6147" t="s">
        <v>1651</v>
      </c>
      <c r="D6147" t="str">
        <f t="shared" ref="D6147:D6210" si="192">CONCATENATE(B6147, " ",C6147)</f>
        <v>Bullock Catherine</v>
      </c>
      <c r="E6147" t="s">
        <v>15</v>
      </c>
      <c r="F6147" t="s">
        <v>540</v>
      </c>
      <c r="G6147" t="s">
        <v>2724</v>
      </c>
      <c r="H6147" t="s">
        <v>1863</v>
      </c>
      <c r="I6147" t="s">
        <v>169</v>
      </c>
      <c r="J6147" t="s">
        <v>19</v>
      </c>
      <c r="K6147" t="str">
        <f>INDEX(Table6[Column1],MATCH(L6147,Table6[Column2]))</f>
        <v>Adults</v>
      </c>
      <c r="L6147">
        <v>42.449399960000001</v>
      </c>
      <c r="M6147" t="str">
        <f>VLOOKUP(L6147,Table1[],2)</f>
        <v>40 - 49</v>
      </c>
      <c r="N6147" t="str">
        <f>INDEX(Table7[Column1],MATCH(O6147,Table7[Column2]))</f>
        <v>Learning Stage</v>
      </c>
      <c r="O6147">
        <v>4.8198164319999997</v>
      </c>
      <c r="P6147" t="str">
        <f>VLOOKUP(O6147,Table13[],2)</f>
        <v>1 - 5</v>
      </c>
      <c r="Q6147" t="str">
        <f>INDEX(Table8[Column1],MATCH(R6147,Table8[Column2]))</f>
        <v>Maintained</v>
      </c>
      <c r="R6147">
        <v>74.921208410000006</v>
      </c>
      <c r="S6147">
        <f t="shared" ref="S6147:S6210" si="193">CONVERT(R6147,"hr","day")</f>
        <v>3.1217170170833337</v>
      </c>
      <c r="T6147" t="s">
        <v>19</v>
      </c>
    </row>
    <row r="6148" spans="1:20" x14ac:dyDescent="0.25">
      <c r="A6148">
        <v>6147</v>
      </c>
      <c r="B6148" t="s">
        <v>4769</v>
      </c>
      <c r="C6148" t="s">
        <v>460</v>
      </c>
      <c r="D6148" t="str">
        <f t="shared" si="192"/>
        <v>Collison Alfred</v>
      </c>
      <c r="E6148" t="s">
        <v>22</v>
      </c>
      <c r="F6148" t="s">
        <v>189</v>
      </c>
      <c r="G6148" t="s">
        <v>820</v>
      </c>
      <c r="H6148" t="s">
        <v>821</v>
      </c>
      <c r="I6148" t="s">
        <v>46</v>
      </c>
      <c r="J6148" t="s">
        <v>19</v>
      </c>
      <c r="K6148" t="str">
        <f>INDEX(Table6[Column1],MATCH(L6148,Table6[Column2]))</f>
        <v>Elders</v>
      </c>
      <c r="L6148">
        <v>52.862781669999997</v>
      </c>
      <c r="M6148" t="str">
        <f>VLOOKUP(L6148,Table1[],2)</f>
        <v>50 - 59</v>
      </c>
      <c r="N6148" t="str">
        <f>INDEX(Table7[Column1],MATCH(O6148,Table7[Column2]))</f>
        <v>Fitting in Stage</v>
      </c>
      <c r="O6148">
        <v>6.0998241789999996</v>
      </c>
      <c r="P6148" t="str">
        <f>VLOOKUP(O6148,Table13[],2)</f>
        <v>6 - 10</v>
      </c>
      <c r="Q6148" t="str">
        <f>INDEX(Table8[Column1],MATCH(R6148,Table8[Column2]))</f>
        <v>Habitual</v>
      </c>
      <c r="R6148">
        <v>108.8759015</v>
      </c>
      <c r="S6148">
        <f t="shared" si="193"/>
        <v>4.5364958958333332</v>
      </c>
      <c r="T6148" t="s">
        <v>19</v>
      </c>
    </row>
    <row r="6149" spans="1:20" x14ac:dyDescent="0.25">
      <c r="A6149">
        <v>6148</v>
      </c>
      <c r="B6149" t="s">
        <v>4561</v>
      </c>
      <c r="C6149" t="s">
        <v>635</v>
      </c>
      <c r="D6149" t="str">
        <f t="shared" si="192"/>
        <v>O'Connor Justin</v>
      </c>
      <c r="E6149" t="s">
        <v>22</v>
      </c>
      <c r="F6149" t="s">
        <v>1328</v>
      </c>
      <c r="G6149" t="s">
        <v>2724</v>
      </c>
      <c r="H6149" t="s">
        <v>1863</v>
      </c>
      <c r="I6149" t="s">
        <v>24</v>
      </c>
      <c r="J6149" t="s">
        <v>19</v>
      </c>
      <c r="K6149" t="str">
        <f>INDEX(Table6[Column1],MATCH(L6149,Table6[Column2]))</f>
        <v>Adults</v>
      </c>
      <c r="L6149">
        <v>46.225051630000003</v>
      </c>
      <c r="M6149" t="str">
        <f>VLOOKUP(L6149,Table1[],2)</f>
        <v>40 - 49</v>
      </c>
      <c r="N6149" t="str">
        <f>INDEX(Table7[Column1],MATCH(O6149,Table7[Column2]))</f>
        <v>Learning Stage</v>
      </c>
      <c r="O6149">
        <v>5.6785212789999999</v>
      </c>
      <c r="P6149" t="str">
        <f>VLOOKUP(O6149,Table13[],2)</f>
        <v>1 - 5</v>
      </c>
      <c r="Q6149" t="str">
        <f>INDEX(Table8[Column1],MATCH(R6149,Table8[Column2]))</f>
        <v>Habitual</v>
      </c>
      <c r="R6149">
        <v>106.94699869999999</v>
      </c>
      <c r="S6149">
        <f t="shared" si="193"/>
        <v>4.4561249458333334</v>
      </c>
      <c r="T6149" t="s">
        <v>19</v>
      </c>
    </row>
    <row r="6150" spans="1:20" x14ac:dyDescent="0.25">
      <c r="A6150">
        <v>6149</v>
      </c>
      <c r="B6150" t="s">
        <v>13</v>
      </c>
      <c r="C6150" t="s">
        <v>303</v>
      </c>
      <c r="D6150" t="str">
        <f t="shared" si="192"/>
        <v>Gutierrez Carrie</v>
      </c>
      <c r="E6150" t="s">
        <v>15</v>
      </c>
      <c r="F6150" t="s">
        <v>162</v>
      </c>
      <c r="G6150" t="s">
        <v>17</v>
      </c>
      <c r="H6150" t="s">
        <v>18</v>
      </c>
      <c r="I6150" t="s">
        <v>30</v>
      </c>
      <c r="J6150" t="s">
        <v>19</v>
      </c>
      <c r="K6150" t="str">
        <f>INDEX(Table6[Column1],MATCH(L6150,Table6[Column2]))</f>
        <v>Youth</v>
      </c>
      <c r="L6150">
        <v>25.048117049999998</v>
      </c>
      <c r="M6150" t="str">
        <f>VLOOKUP(L6150,Table1[],2)</f>
        <v>20 - 29</v>
      </c>
      <c r="N6150" t="str">
        <f>INDEX(Table7[Column1],MATCH(O6150,Table7[Column2]))</f>
        <v>Fitting in Stage</v>
      </c>
      <c r="O6150">
        <v>7.9976947379999999</v>
      </c>
      <c r="P6150" t="str">
        <f>VLOOKUP(O6150,Table13[],2)</f>
        <v>6 - 10</v>
      </c>
      <c r="Q6150" t="str">
        <f>INDEX(Table8[Column1],MATCH(R6150,Table8[Column2]))</f>
        <v>Scheduled</v>
      </c>
      <c r="R6150">
        <v>0</v>
      </c>
      <c r="S6150">
        <f t="shared" si="193"/>
        <v>0</v>
      </c>
      <c r="T6150" t="s">
        <v>19</v>
      </c>
    </row>
    <row r="6151" spans="1:20" x14ac:dyDescent="0.25">
      <c r="A6151">
        <v>6150</v>
      </c>
      <c r="B6151" t="s">
        <v>4770</v>
      </c>
      <c r="C6151" t="s">
        <v>713</v>
      </c>
      <c r="D6151" t="str">
        <f t="shared" si="192"/>
        <v>Clouse Angela</v>
      </c>
      <c r="E6151" t="s">
        <v>15</v>
      </c>
      <c r="F6151" t="s">
        <v>38</v>
      </c>
      <c r="G6151" t="s">
        <v>17</v>
      </c>
      <c r="H6151" t="s">
        <v>18</v>
      </c>
      <c r="I6151" t="s">
        <v>38</v>
      </c>
      <c r="J6151" t="s">
        <v>19</v>
      </c>
      <c r="K6151" t="str">
        <f>INDEX(Table6[Column1],MATCH(L6151,Table6[Column2]))</f>
        <v>Adults</v>
      </c>
      <c r="L6151">
        <v>47.11349397</v>
      </c>
      <c r="M6151" t="str">
        <f>VLOOKUP(L6151,Table1[],2)</f>
        <v>40 - 49</v>
      </c>
      <c r="N6151" t="str">
        <f>INDEX(Table7[Column1],MATCH(O6151,Table7[Column2]))</f>
        <v>Learning Stage</v>
      </c>
      <c r="O6151">
        <v>4.8611385939999998</v>
      </c>
      <c r="P6151" t="str">
        <f>VLOOKUP(O6151,Table13[],2)</f>
        <v>1 - 5</v>
      </c>
      <c r="Q6151" t="str">
        <f>INDEX(Table8[Column1],MATCH(R6151,Table8[Column2]))</f>
        <v>Maintained</v>
      </c>
      <c r="R6151">
        <v>69.549901969999993</v>
      </c>
      <c r="S6151">
        <f t="shared" si="193"/>
        <v>2.8979125820833329</v>
      </c>
      <c r="T6151" t="s">
        <v>19</v>
      </c>
    </row>
    <row r="6152" spans="1:20" x14ac:dyDescent="0.25">
      <c r="A6152">
        <v>6151</v>
      </c>
      <c r="B6152" t="s">
        <v>4771</v>
      </c>
      <c r="C6152" t="s">
        <v>2782</v>
      </c>
      <c r="D6152" t="str">
        <f t="shared" si="192"/>
        <v>O'Donnell Lucy</v>
      </c>
      <c r="E6152" t="s">
        <v>15</v>
      </c>
      <c r="F6152" t="s">
        <v>54</v>
      </c>
      <c r="G6152" t="s">
        <v>820</v>
      </c>
      <c r="H6152" t="s">
        <v>821</v>
      </c>
      <c r="I6152" t="s">
        <v>54</v>
      </c>
      <c r="J6152" t="s">
        <v>19</v>
      </c>
      <c r="K6152" t="str">
        <f>INDEX(Table6[Column1],MATCH(L6152,Table6[Column2]))</f>
        <v>Adults</v>
      </c>
      <c r="L6152">
        <v>46.013830509999998</v>
      </c>
      <c r="M6152" t="str">
        <f>VLOOKUP(L6152,Table1[],2)</f>
        <v>40 - 49</v>
      </c>
      <c r="N6152" t="str">
        <f>INDEX(Table7[Column1],MATCH(O6152,Table7[Column2]))</f>
        <v>Learning Stage</v>
      </c>
      <c r="O6152">
        <v>1.779910688</v>
      </c>
      <c r="P6152" t="str">
        <f>VLOOKUP(O6152,Table13[],2)</f>
        <v>1 - 5</v>
      </c>
      <c r="Q6152" t="str">
        <f>INDEX(Table8[Column1],MATCH(R6152,Table8[Column2]))</f>
        <v>Excused</v>
      </c>
      <c r="R6152">
        <v>123.4101252</v>
      </c>
      <c r="S6152">
        <f t="shared" si="193"/>
        <v>5.1420885499999995</v>
      </c>
      <c r="T6152" t="s">
        <v>19</v>
      </c>
    </row>
    <row r="6153" spans="1:20" x14ac:dyDescent="0.25">
      <c r="A6153">
        <v>6152</v>
      </c>
      <c r="B6153" t="s">
        <v>312</v>
      </c>
      <c r="C6153" t="s">
        <v>52</v>
      </c>
      <c r="D6153" t="str">
        <f t="shared" si="192"/>
        <v>Terry John</v>
      </c>
      <c r="E6153" t="s">
        <v>22</v>
      </c>
      <c r="F6153" t="s">
        <v>38</v>
      </c>
      <c r="G6153" t="s">
        <v>17</v>
      </c>
      <c r="H6153" t="s">
        <v>18</v>
      </c>
      <c r="I6153" t="s">
        <v>38</v>
      </c>
      <c r="J6153" t="s">
        <v>19</v>
      </c>
      <c r="K6153" t="str">
        <f>INDEX(Table6[Column1],MATCH(L6153,Table6[Column2]))</f>
        <v>Adults</v>
      </c>
      <c r="L6153">
        <v>42.8441185</v>
      </c>
      <c r="M6153" t="str">
        <f>VLOOKUP(L6153,Table1[],2)</f>
        <v>40 - 49</v>
      </c>
      <c r="N6153" t="str">
        <f>INDEX(Table7[Column1],MATCH(O6153,Table7[Column2]))</f>
        <v>Learning Stage</v>
      </c>
      <c r="O6153">
        <v>4.5077283389999998</v>
      </c>
      <c r="P6153" t="str">
        <f>VLOOKUP(O6153,Table13[],2)</f>
        <v>1 - 5</v>
      </c>
      <c r="Q6153" t="str">
        <f>INDEX(Table8[Column1],MATCH(R6153,Table8[Column2]))</f>
        <v>Habitual</v>
      </c>
      <c r="R6153">
        <v>82.826964610000005</v>
      </c>
      <c r="S6153">
        <f t="shared" si="193"/>
        <v>3.451123525416667</v>
      </c>
      <c r="T6153" t="s">
        <v>19</v>
      </c>
    </row>
    <row r="6154" spans="1:20" x14ac:dyDescent="0.25">
      <c r="A6154">
        <v>6153</v>
      </c>
      <c r="B6154" t="s">
        <v>4772</v>
      </c>
      <c r="C6154" t="s">
        <v>196</v>
      </c>
      <c r="D6154" t="str">
        <f t="shared" si="192"/>
        <v>Eldred Carol</v>
      </c>
      <c r="E6154" t="s">
        <v>15</v>
      </c>
      <c r="F6154" t="s">
        <v>38</v>
      </c>
      <c r="G6154" t="s">
        <v>17</v>
      </c>
      <c r="H6154" t="s">
        <v>18</v>
      </c>
      <c r="I6154" t="s">
        <v>38</v>
      </c>
      <c r="J6154" t="s">
        <v>19</v>
      </c>
      <c r="K6154" t="str">
        <f>INDEX(Table6[Column1],MATCH(L6154,Table6[Column2]))</f>
        <v>Young Adults</v>
      </c>
      <c r="L6154">
        <v>37.15161784</v>
      </c>
      <c r="M6154" t="str">
        <f>VLOOKUP(L6154,Table1[],2)</f>
        <v>30 - 39</v>
      </c>
      <c r="N6154" t="str">
        <f>INDEX(Table7[Column1],MATCH(O6154,Table7[Column2]))</f>
        <v>Learning Stage</v>
      </c>
      <c r="O6154">
        <v>5.8373739440000003</v>
      </c>
      <c r="P6154" t="str">
        <f>VLOOKUP(O6154,Table13[],2)</f>
        <v>1 - 5</v>
      </c>
      <c r="Q6154" t="str">
        <f>INDEX(Table8[Column1],MATCH(R6154,Table8[Column2]))</f>
        <v>Maintained</v>
      </c>
      <c r="R6154">
        <v>45.696473640000001</v>
      </c>
      <c r="S6154">
        <f t="shared" si="193"/>
        <v>1.9040197349999999</v>
      </c>
      <c r="T6154" t="s">
        <v>19</v>
      </c>
    </row>
    <row r="6155" spans="1:20" x14ac:dyDescent="0.25">
      <c r="A6155">
        <v>6154</v>
      </c>
      <c r="B6155" t="s">
        <v>4773</v>
      </c>
      <c r="C6155" t="s">
        <v>210</v>
      </c>
      <c r="D6155" t="str">
        <f t="shared" si="192"/>
        <v>Baity Kenneth</v>
      </c>
      <c r="E6155" t="s">
        <v>22</v>
      </c>
      <c r="F6155" t="s">
        <v>38</v>
      </c>
      <c r="G6155" t="s">
        <v>17</v>
      </c>
      <c r="H6155" t="s">
        <v>18</v>
      </c>
      <c r="I6155" t="s">
        <v>38</v>
      </c>
      <c r="J6155" t="s">
        <v>19</v>
      </c>
      <c r="K6155" t="str">
        <f>INDEX(Table6[Column1],MATCH(L6155,Table6[Column2]))</f>
        <v>Adults</v>
      </c>
      <c r="L6155">
        <v>47.475342650000002</v>
      </c>
      <c r="M6155" t="str">
        <f>VLOOKUP(L6155,Table1[],2)</f>
        <v>40 - 49</v>
      </c>
      <c r="N6155" t="str">
        <f>INDEX(Table7[Column1],MATCH(O6155,Table7[Column2]))</f>
        <v>Learning Stage</v>
      </c>
      <c r="O6155">
        <v>3.9176926590000001</v>
      </c>
      <c r="P6155" t="str">
        <f>VLOOKUP(O6155,Table13[],2)</f>
        <v>1 - 5</v>
      </c>
      <c r="Q6155" t="str">
        <f>INDEX(Table8[Column1],MATCH(R6155,Table8[Column2]))</f>
        <v>Habitual</v>
      </c>
      <c r="R6155">
        <v>95.009180740000005</v>
      </c>
      <c r="S6155">
        <f t="shared" si="193"/>
        <v>3.9587158641666673</v>
      </c>
      <c r="T6155" t="s">
        <v>19</v>
      </c>
    </row>
    <row r="6156" spans="1:20" x14ac:dyDescent="0.25">
      <c r="A6156">
        <v>6155</v>
      </c>
      <c r="B6156" t="s">
        <v>4774</v>
      </c>
      <c r="C6156" t="s">
        <v>272</v>
      </c>
      <c r="D6156" t="str">
        <f t="shared" si="192"/>
        <v>McCrary Alan</v>
      </c>
      <c r="E6156" t="s">
        <v>22</v>
      </c>
      <c r="F6156" t="s">
        <v>16</v>
      </c>
      <c r="G6156" t="s">
        <v>820</v>
      </c>
      <c r="H6156" t="s">
        <v>821</v>
      </c>
      <c r="I6156" t="s">
        <v>16</v>
      </c>
      <c r="J6156" t="s">
        <v>19</v>
      </c>
      <c r="K6156" t="str">
        <f>INDEX(Table6[Column1],MATCH(L6156,Table6[Column2]))</f>
        <v>Youth</v>
      </c>
      <c r="L6156">
        <v>27.768706600000002</v>
      </c>
      <c r="M6156" t="str">
        <f>VLOOKUP(L6156,Table1[],2)</f>
        <v>20 - 29</v>
      </c>
      <c r="N6156" t="str">
        <f>INDEX(Table7[Column1],MATCH(O6156,Table7[Column2]))</f>
        <v>Learning Stage</v>
      </c>
      <c r="O6156">
        <v>4.5561943090000003</v>
      </c>
      <c r="P6156" t="str">
        <f>VLOOKUP(O6156,Table13[],2)</f>
        <v>1 - 5</v>
      </c>
      <c r="Q6156" t="str">
        <f>INDEX(Table8[Column1],MATCH(R6156,Table8[Column2]))</f>
        <v>Scheduled</v>
      </c>
      <c r="R6156">
        <v>0</v>
      </c>
      <c r="S6156">
        <f t="shared" si="193"/>
        <v>0</v>
      </c>
      <c r="T6156" t="s">
        <v>19</v>
      </c>
    </row>
    <row r="6157" spans="1:20" x14ac:dyDescent="0.25">
      <c r="A6157">
        <v>6156</v>
      </c>
      <c r="B6157" t="s">
        <v>2130</v>
      </c>
      <c r="C6157" t="s">
        <v>298</v>
      </c>
      <c r="D6157" t="str">
        <f t="shared" si="192"/>
        <v>Black Steve</v>
      </c>
      <c r="E6157" t="s">
        <v>22</v>
      </c>
      <c r="F6157" t="s">
        <v>673</v>
      </c>
      <c r="G6157" t="s">
        <v>17</v>
      </c>
      <c r="H6157" t="s">
        <v>18</v>
      </c>
      <c r="I6157" t="s">
        <v>107</v>
      </c>
      <c r="J6157" t="s">
        <v>19</v>
      </c>
      <c r="K6157" t="str">
        <f>INDEX(Table6[Column1],MATCH(L6157,Table6[Column2]))</f>
        <v>Adults</v>
      </c>
      <c r="L6157">
        <v>49.167499849999999</v>
      </c>
      <c r="M6157" t="str">
        <f>VLOOKUP(L6157,Table1[],2)</f>
        <v>40 - 49</v>
      </c>
      <c r="N6157" t="str">
        <f>INDEX(Table7[Column1],MATCH(O6157,Table7[Column2]))</f>
        <v>Learning Stage</v>
      </c>
      <c r="O6157">
        <v>5.5343031299999996</v>
      </c>
      <c r="P6157" t="str">
        <f>VLOOKUP(O6157,Table13[],2)</f>
        <v>1 - 5</v>
      </c>
      <c r="Q6157" t="str">
        <f>INDEX(Table8[Column1],MATCH(R6157,Table8[Column2]))</f>
        <v>Habitual</v>
      </c>
      <c r="R6157">
        <v>100.2563981</v>
      </c>
      <c r="S6157">
        <f t="shared" si="193"/>
        <v>4.1773499208333336</v>
      </c>
      <c r="T6157" t="s">
        <v>19</v>
      </c>
    </row>
    <row r="6158" spans="1:20" x14ac:dyDescent="0.25">
      <c r="A6158">
        <v>6157</v>
      </c>
      <c r="B6158" t="s">
        <v>4775</v>
      </c>
      <c r="C6158" t="s">
        <v>492</v>
      </c>
      <c r="D6158" t="str">
        <f t="shared" si="192"/>
        <v>McKeon Raymond</v>
      </c>
      <c r="E6158" t="s">
        <v>22</v>
      </c>
      <c r="F6158" t="s">
        <v>33</v>
      </c>
      <c r="G6158" t="s">
        <v>820</v>
      </c>
      <c r="H6158" t="s">
        <v>821</v>
      </c>
      <c r="I6158" t="s">
        <v>33</v>
      </c>
      <c r="J6158" t="s">
        <v>19</v>
      </c>
      <c r="K6158" t="str">
        <f>INDEX(Table6[Column1],MATCH(L6158,Table6[Column2]))</f>
        <v>Elders</v>
      </c>
      <c r="L6158">
        <v>52.109725410000003</v>
      </c>
      <c r="M6158" t="str">
        <f>VLOOKUP(L6158,Table1[],2)</f>
        <v>50 - 59</v>
      </c>
      <c r="N6158" t="str">
        <f>INDEX(Table7[Column1],MATCH(O6158,Table7[Column2]))</f>
        <v>Learning Stage</v>
      </c>
      <c r="O6158">
        <v>5.6764023330000004</v>
      </c>
      <c r="P6158" t="str">
        <f>VLOOKUP(O6158,Table13[],2)</f>
        <v>1 - 5</v>
      </c>
      <c r="Q6158" t="str">
        <f>INDEX(Table8[Column1],MATCH(R6158,Table8[Column2]))</f>
        <v>Habitual</v>
      </c>
      <c r="R6158">
        <v>110.9280661</v>
      </c>
      <c r="S6158">
        <f t="shared" si="193"/>
        <v>4.6220027541666662</v>
      </c>
      <c r="T6158" t="s">
        <v>19</v>
      </c>
    </row>
    <row r="6159" spans="1:20" x14ac:dyDescent="0.25">
      <c r="A6159">
        <v>6158</v>
      </c>
      <c r="B6159" t="s">
        <v>4776</v>
      </c>
      <c r="C6159" t="s">
        <v>883</v>
      </c>
      <c r="D6159" t="str">
        <f t="shared" si="192"/>
        <v>Beene Jason</v>
      </c>
      <c r="E6159" t="s">
        <v>22</v>
      </c>
      <c r="F6159" t="s">
        <v>138</v>
      </c>
      <c r="G6159" t="s">
        <v>611</v>
      </c>
      <c r="H6159" t="s">
        <v>612</v>
      </c>
      <c r="I6159" t="s">
        <v>138</v>
      </c>
      <c r="J6159" t="s">
        <v>19</v>
      </c>
      <c r="K6159" t="str">
        <f>INDEX(Table6[Column1],MATCH(L6159,Table6[Column2]))</f>
        <v>Adults</v>
      </c>
      <c r="L6159">
        <v>44.214885610000003</v>
      </c>
      <c r="M6159" t="str">
        <f>VLOOKUP(L6159,Table1[],2)</f>
        <v>40 - 49</v>
      </c>
      <c r="N6159" t="str">
        <f>INDEX(Table7[Column1],MATCH(O6159,Table7[Column2]))</f>
        <v>Learning Stage</v>
      </c>
      <c r="O6159">
        <v>3.0814918969999998</v>
      </c>
      <c r="P6159" t="str">
        <f>VLOOKUP(O6159,Table13[],2)</f>
        <v>1 - 5</v>
      </c>
      <c r="Q6159" t="str">
        <f>INDEX(Table8[Column1],MATCH(R6159,Table8[Column2]))</f>
        <v>Scheduled</v>
      </c>
      <c r="R6159">
        <v>36.967338910000002</v>
      </c>
      <c r="S6159">
        <f t="shared" si="193"/>
        <v>1.5403057879166668</v>
      </c>
      <c r="T6159" t="s">
        <v>19</v>
      </c>
    </row>
    <row r="6160" spans="1:20" x14ac:dyDescent="0.25">
      <c r="A6160">
        <v>6159</v>
      </c>
      <c r="B6160" t="s">
        <v>400</v>
      </c>
      <c r="C6160" t="s">
        <v>2176</v>
      </c>
      <c r="D6160" t="str">
        <f t="shared" si="192"/>
        <v>Williams Antonio</v>
      </c>
      <c r="E6160" t="s">
        <v>22</v>
      </c>
      <c r="F6160" t="s">
        <v>33</v>
      </c>
      <c r="G6160" t="s">
        <v>820</v>
      </c>
      <c r="H6160" t="s">
        <v>821</v>
      </c>
      <c r="I6160" t="s">
        <v>33</v>
      </c>
      <c r="J6160" t="s">
        <v>19</v>
      </c>
      <c r="K6160" t="str">
        <f>INDEX(Table6[Column1],MATCH(L6160,Table6[Column2]))</f>
        <v>Elders</v>
      </c>
      <c r="L6160">
        <v>52.299235439999997</v>
      </c>
      <c r="M6160" t="str">
        <f>VLOOKUP(L6160,Table1[],2)</f>
        <v>50 - 59</v>
      </c>
      <c r="N6160" t="str">
        <f>INDEX(Table7[Column1],MATCH(O6160,Table7[Column2]))</f>
        <v>Learning Stage</v>
      </c>
      <c r="O6160">
        <v>4.3613551900000003</v>
      </c>
      <c r="P6160" t="str">
        <f>VLOOKUP(O6160,Table13[],2)</f>
        <v>1 - 5</v>
      </c>
      <c r="Q6160" t="str">
        <f>INDEX(Table8[Column1],MATCH(R6160,Table8[Column2]))</f>
        <v>Habitual</v>
      </c>
      <c r="R6160">
        <v>93.56688638</v>
      </c>
      <c r="S6160">
        <f t="shared" si="193"/>
        <v>3.8986202658333333</v>
      </c>
      <c r="T6160" t="s">
        <v>19</v>
      </c>
    </row>
    <row r="6161" spans="1:20" x14ac:dyDescent="0.25">
      <c r="A6161">
        <v>6160</v>
      </c>
      <c r="B6161" t="s">
        <v>4777</v>
      </c>
      <c r="C6161" t="s">
        <v>647</v>
      </c>
      <c r="D6161" t="str">
        <f t="shared" si="192"/>
        <v>Ennis Janice</v>
      </c>
      <c r="E6161" t="s">
        <v>15</v>
      </c>
      <c r="F6161" t="s">
        <v>23</v>
      </c>
      <c r="G6161" t="s">
        <v>2724</v>
      </c>
      <c r="H6161" t="s">
        <v>1863</v>
      </c>
      <c r="I6161" t="s">
        <v>24</v>
      </c>
      <c r="J6161" t="s">
        <v>19</v>
      </c>
      <c r="K6161" t="str">
        <f>INDEX(Table6[Column1],MATCH(L6161,Table6[Column2]))</f>
        <v>Young Adults</v>
      </c>
      <c r="L6161">
        <v>31.505194410000001</v>
      </c>
      <c r="M6161" t="str">
        <f>VLOOKUP(L6161,Table1[],2)</f>
        <v>30 - 39</v>
      </c>
      <c r="N6161" t="str">
        <f>INDEX(Table7[Column1],MATCH(O6161,Table7[Column2]))</f>
        <v>Learning Stage</v>
      </c>
      <c r="O6161">
        <v>5.6133718720000001</v>
      </c>
      <c r="P6161" t="str">
        <f>VLOOKUP(O6161,Table13[],2)</f>
        <v>1 - 5</v>
      </c>
      <c r="Q6161" t="str">
        <f>INDEX(Table8[Column1],MATCH(R6161,Table8[Column2]))</f>
        <v>Scheduled</v>
      </c>
      <c r="R6161">
        <v>0</v>
      </c>
      <c r="S6161">
        <f t="shared" si="193"/>
        <v>0</v>
      </c>
      <c r="T6161" t="s">
        <v>19</v>
      </c>
    </row>
    <row r="6162" spans="1:20" x14ac:dyDescent="0.25">
      <c r="A6162">
        <v>6161</v>
      </c>
      <c r="B6162" t="s">
        <v>2106</v>
      </c>
      <c r="C6162" t="s">
        <v>368</v>
      </c>
      <c r="D6162" t="str">
        <f t="shared" si="192"/>
        <v>Reed Frank</v>
      </c>
      <c r="E6162" t="s">
        <v>22</v>
      </c>
      <c r="F6162" t="s">
        <v>407</v>
      </c>
      <c r="G6162" t="s">
        <v>820</v>
      </c>
      <c r="H6162" t="s">
        <v>821</v>
      </c>
      <c r="I6162" t="s">
        <v>407</v>
      </c>
      <c r="J6162" t="s">
        <v>19</v>
      </c>
      <c r="K6162" t="str">
        <f>INDEX(Table6[Column1],MATCH(L6162,Table6[Column2]))</f>
        <v>Adults</v>
      </c>
      <c r="L6162">
        <v>43.662897209999997</v>
      </c>
      <c r="M6162" t="str">
        <f>VLOOKUP(L6162,Table1[],2)</f>
        <v>40 - 49</v>
      </c>
      <c r="N6162" t="str">
        <f>INDEX(Table7[Column1],MATCH(O6162,Table7[Column2]))</f>
        <v>Learning Stage</v>
      </c>
      <c r="O6162">
        <v>5.5299737269999998</v>
      </c>
      <c r="P6162" t="str">
        <f>VLOOKUP(O6162,Table13[],2)</f>
        <v>1 - 5</v>
      </c>
      <c r="Q6162" t="str">
        <f>INDEX(Table8[Column1],MATCH(R6162,Table8[Column2]))</f>
        <v>Scheduled</v>
      </c>
      <c r="R6162">
        <v>32.594931719999998</v>
      </c>
      <c r="S6162">
        <f t="shared" si="193"/>
        <v>1.358122155</v>
      </c>
      <c r="T6162" t="s">
        <v>19</v>
      </c>
    </row>
    <row r="6163" spans="1:20" x14ac:dyDescent="0.25">
      <c r="A6163">
        <v>6162</v>
      </c>
      <c r="B6163" t="s">
        <v>220</v>
      </c>
      <c r="C6163" t="s">
        <v>323</v>
      </c>
      <c r="D6163" t="str">
        <f t="shared" si="192"/>
        <v>Knight Dean</v>
      </c>
      <c r="E6163" t="s">
        <v>22</v>
      </c>
      <c r="F6163" t="s">
        <v>169</v>
      </c>
      <c r="G6163" t="s">
        <v>2724</v>
      </c>
      <c r="H6163" t="s">
        <v>1863</v>
      </c>
      <c r="I6163" t="s">
        <v>169</v>
      </c>
      <c r="J6163" t="s">
        <v>19</v>
      </c>
      <c r="K6163" t="str">
        <f>INDEX(Table6[Column1],MATCH(L6163,Table6[Column2]))</f>
        <v>Adults</v>
      </c>
      <c r="L6163">
        <v>44.194301439999997</v>
      </c>
      <c r="M6163" t="str">
        <f>VLOOKUP(L6163,Table1[],2)</f>
        <v>40 - 49</v>
      </c>
      <c r="N6163" t="str">
        <f>INDEX(Table7[Column1],MATCH(O6163,Table7[Column2]))</f>
        <v>Learning Stage</v>
      </c>
      <c r="O6163">
        <v>4.6264688100000004</v>
      </c>
      <c r="P6163" t="str">
        <f>VLOOKUP(O6163,Table13[],2)</f>
        <v>1 - 5</v>
      </c>
      <c r="Q6163" t="str">
        <f>INDEX(Table8[Column1],MATCH(R6163,Table8[Column2]))</f>
        <v>Scheduled</v>
      </c>
      <c r="R6163">
        <v>0</v>
      </c>
      <c r="S6163">
        <f t="shared" si="193"/>
        <v>0</v>
      </c>
      <c r="T6163" t="s">
        <v>19</v>
      </c>
    </row>
    <row r="6164" spans="1:20" x14ac:dyDescent="0.25">
      <c r="A6164">
        <v>6163</v>
      </c>
      <c r="B6164" t="s">
        <v>4778</v>
      </c>
      <c r="C6164" t="s">
        <v>464</v>
      </c>
      <c r="D6164" t="str">
        <f t="shared" si="192"/>
        <v>Rael Steven</v>
      </c>
      <c r="E6164" t="s">
        <v>22</v>
      </c>
      <c r="F6164" t="s">
        <v>38</v>
      </c>
      <c r="G6164" t="s">
        <v>17</v>
      </c>
      <c r="H6164" t="s">
        <v>18</v>
      </c>
      <c r="I6164" t="s">
        <v>38</v>
      </c>
      <c r="J6164" t="s">
        <v>19</v>
      </c>
      <c r="K6164" t="str">
        <f>INDEX(Table6[Column1],MATCH(L6164,Table6[Column2]))</f>
        <v>Adults</v>
      </c>
      <c r="L6164">
        <v>40.143358509999999</v>
      </c>
      <c r="M6164" t="str">
        <f>VLOOKUP(L6164,Table1[],2)</f>
        <v>40 - 49</v>
      </c>
      <c r="N6164" t="str">
        <f>INDEX(Table7[Column1],MATCH(O6164,Table7[Column2]))</f>
        <v>Learning Stage</v>
      </c>
      <c r="O6164">
        <v>5.4048494260000002</v>
      </c>
      <c r="P6164" t="str">
        <f>VLOOKUP(O6164,Table13[],2)</f>
        <v>1 - 5</v>
      </c>
      <c r="Q6164" t="str">
        <f>INDEX(Table8[Column1],MATCH(R6164,Table8[Column2]))</f>
        <v>Maintained</v>
      </c>
      <c r="R6164">
        <v>58.638540919999997</v>
      </c>
      <c r="S6164">
        <f t="shared" si="193"/>
        <v>2.4432725383333334</v>
      </c>
      <c r="T6164" t="s">
        <v>19</v>
      </c>
    </row>
    <row r="6165" spans="1:20" x14ac:dyDescent="0.25">
      <c r="A6165">
        <v>6164</v>
      </c>
      <c r="B6165" t="s">
        <v>943</v>
      </c>
      <c r="C6165" t="s">
        <v>201</v>
      </c>
      <c r="D6165" t="str">
        <f t="shared" si="192"/>
        <v>Roger Anthony</v>
      </c>
      <c r="E6165" t="s">
        <v>22</v>
      </c>
      <c r="F6165" t="s">
        <v>30</v>
      </c>
      <c r="G6165" t="s">
        <v>17</v>
      </c>
      <c r="H6165" t="s">
        <v>18</v>
      </c>
      <c r="I6165" t="s">
        <v>30</v>
      </c>
      <c r="J6165" t="s">
        <v>19</v>
      </c>
      <c r="K6165" t="str">
        <f>INDEX(Table6[Column1],MATCH(L6165,Table6[Column2]))</f>
        <v>Young Adults</v>
      </c>
      <c r="L6165">
        <v>38.967483870000002</v>
      </c>
      <c r="M6165" t="str">
        <f>VLOOKUP(L6165,Table1[],2)</f>
        <v>30 - 39</v>
      </c>
      <c r="N6165" t="str">
        <f>INDEX(Table7[Column1],MATCH(O6165,Table7[Column2]))</f>
        <v>Learning Stage</v>
      </c>
      <c r="O6165">
        <v>5.1165038220000003</v>
      </c>
      <c r="P6165" t="str">
        <f>VLOOKUP(O6165,Table13[],2)</f>
        <v>1 - 5</v>
      </c>
      <c r="Q6165" t="str">
        <f>INDEX(Table8[Column1],MATCH(R6165,Table8[Column2]))</f>
        <v>Maintained</v>
      </c>
      <c r="R6165">
        <v>51.93358722</v>
      </c>
      <c r="S6165">
        <f t="shared" si="193"/>
        <v>2.1638994674999998</v>
      </c>
      <c r="T6165" t="s">
        <v>19</v>
      </c>
    </row>
    <row r="6166" spans="1:20" x14ac:dyDescent="0.25">
      <c r="A6166">
        <v>6165</v>
      </c>
      <c r="B6166" t="s">
        <v>4779</v>
      </c>
      <c r="C6166" t="s">
        <v>447</v>
      </c>
      <c r="D6166" t="str">
        <f t="shared" si="192"/>
        <v>Lieber Karen</v>
      </c>
      <c r="E6166" t="s">
        <v>15</v>
      </c>
      <c r="F6166" t="s">
        <v>38</v>
      </c>
      <c r="G6166" t="s">
        <v>17</v>
      </c>
      <c r="H6166" t="s">
        <v>18</v>
      </c>
      <c r="I6166" t="s">
        <v>38</v>
      </c>
      <c r="J6166" t="s">
        <v>19</v>
      </c>
      <c r="K6166" t="str">
        <f>INDEX(Table6[Column1],MATCH(L6166,Table6[Column2]))</f>
        <v>Elders</v>
      </c>
      <c r="L6166">
        <v>50.910328470000003</v>
      </c>
      <c r="M6166" t="str">
        <f>VLOOKUP(L6166,Table1[],2)</f>
        <v>50 - 59</v>
      </c>
      <c r="N6166" t="str">
        <f>INDEX(Table7[Column1],MATCH(O6166,Table7[Column2]))</f>
        <v>Learning Stage</v>
      </c>
      <c r="O6166">
        <v>1.3444461050000001</v>
      </c>
      <c r="P6166" t="str">
        <f>VLOOKUP(O6166,Table13[],2)</f>
        <v>1 - 5</v>
      </c>
      <c r="Q6166" t="str">
        <f>INDEX(Table8[Column1],MATCH(R6166,Table8[Column2]))</f>
        <v>Unexcused</v>
      </c>
      <c r="R6166">
        <v>163.36485089999999</v>
      </c>
      <c r="S6166">
        <f t="shared" si="193"/>
        <v>6.8068687874999991</v>
      </c>
      <c r="T6166" t="s">
        <v>19</v>
      </c>
    </row>
    <row r="6167" spans="1:20" x14ac:dyDescent="0.25">
      <c r="A6167">
        <v>6166</v>
      </c>
      <c r="B6167" t="s">
        <v>4780</v>
      </c>
      <c r="C6167" t="s">
        <v>81</v>
      </c>
      <c r="D6167" t="str">
        <f t="shared" si="192"/>
        <v>Foltz Larry</v>
      </c>
      <c r="E6167" t="s">
        <v>22</v>
      </c>
      <c r="F6167" t="s">
        <v>24</v>
      </c>
      <c r="G6167" t="s">
        <v>2724</v>
      </c>
      <c r="H6167" t="s">
        <v>1863</v>
      </c>
      <c r="I6167" t="s">
        <v>24</v>
      </c>
      <c r="J6167" t="s">
        <v>19</v>
      </c>
      <c r="K6167" t="str">
        <f>INDEX(Table6[Column1],MATCH(L6167,Table6[Column2]))</f>
        <v>Adults</v>
      </c>
      <c r="L6167">
        <v>40.239174769999998</v>
      </c>
      <c r="M6167" t="str">
        <f>VLOOKUP(L6167,Table1[],2)</f>
        <v>40 - 49</v>
      </c>
      <c r="N6167" t="str">
        <f>INDEX(Table7[Column1],MATCH(O6167,Table7[Column2]))</f>
        <v>Learning Stage</v>
      </c>
      <c r="O6167">
        <v>4.7656327359999997</v>
      </c>
      <c r="P6167" t="str">
        <f>VLOOKUP(O6167,Table13[],2)</f>
        <v>1 - 5</v>
      </c>
      <c r="Q6167" t="str">
        <f>INDEX(Table8[Column1],MATCH(R6167,Table8[Column2]))</f>
        <v>Maintained</v>
      </c>
      <c r="R6167">
        <v>64.954460990000001</v>
      </c>
      <c r="S6167">
        <f t="shared" si="193"/>
        <v>2.7064358745833332</v>
      </c>
      <c r="T6167" t="s">
        <v>19</v>
      </c>
    </row>
    <row r="6168" spans="1:20" x14ac:dyDescent="0.25">
      <c r="A6168">
        <v>6167</v>
      </c>
      <c r="B6168" t="s">
        <v>1117</v>
      </c>
      <c r="C6168" t="s">
        <v>4781</v>
      </c>
      <c r="D6168" t="str">
        <f t="shared" si="192"/>
        <v>Arroyo Mohammad</v>
      </c>
      <c r="E6168" t="s">
        <v>22</v>
      </c>
      <c r="F6168" t="s">
        <v>520</v>
      </c>
      <c r="G6168" t="s">
        <v>820</v>
      </c>
      <c r="H6168" t="s">
        <v>821</v>
      </c>
      <c r="I6168" t="s">
        <v>54</v>
      </c>
      <c r="J6168" t="s">
        <v>19</v>
      </c>
      <c r="K6168" t="str">
        <f>INDEX(Table6[Column1],MATCH(L6168,Table6[Column2]))</f>
        <v>Young Adults</v>
      </c>
      <c r="L6168">
        <v>36.162568669999999</v>
      </c>
      <c r="M6168" t="str">
        <f>VLOOKUP(L6168,Table1[],2)</f>
        <v>30 - 39</v>
      </c>
      <c r="N6168" t="str">
        <f>INDEX(Table7[Column1],MATCH(O6168,Table7[Column2]))</f>
        <v>Learning Stage</v>
      </c>
      <c r="O6168">
        <v>5.8627916689999999</v>
      </c>
      <c r="P6168" t="str">
        <f>VLOOKUP(O6168,Table13[],2)</f>
        <v>1 - 5</v>
      </c>
      <c r="Q6168" t="str">
        <f>INDEX(Table8[Column1],MATCH(R6168,Table8[Column2]))</f>
        <v>Scheduled</v>
      </c>
      <c r="R6168">
        <v>30.916769779999999</v>
      </c>
      <c r="S6168">
        <f t="shared" si="193"/>
        <v>1.2881987408333333</v>
      </c>
      <c r="T6168" t="s">
        <v>19</v>
      </c>
    </row>
    <row r="6169" spans="1:20" x14ac:dyDescent="0.25">
      <c r="A6169">
        <v>6168</v>
      </c>
      <c r="B6169" t="s">
        <v>1012</v>
      </c>
      <c r="C6169" t="s">
        <v>4782</v>
      </c>
      <c r="D6169" t="str">
        <f t="shared" si="192"/>
        <v>Anderson Ivy</v>
      </c>
      <c r="E6169" t="s">
        <v>15</v>
      </c>
      <c r="F6169" t="s">
        <v>38</v>
      </c>
      <c r="G6169" t="s">
        <v>17</v>
      </c>
      <c r="H6169" t="s">
        <v>18</v>
      </c>
      <c r="I6169" t="s">
        <v>38</v>
      </c>
      <c r="J6169" t="s">
        <v>19</v>
      </c>
      <c r="K6169" t="str">
        <f>INDEX(Table6[Column1],MATCH(L6169,Table6[Column2]))</f>
        <v>Youth</v>
      </c>
      <c r="L6169">
        <v>22.398255379999998</v>
      </c>
      <c r="M6169" t="str">
        <f>VLOOKUP(L6169,Table1[],2)</f>
        <v>20 - 29</v>
      </c>
      <c r="N6169" t="str">
        <f>INDEX(Table7[Column1],MATCH(O6169,Table7[Column2]))</f>
        <v>Fitting in Stage</v>
      </c>
      <c r="O6169">
        <v>6.5403848460000003</v>
      </c>
      <c r="P6169" t="str">
        <f>VLOOKUP(O6169,Table13[],2)</f>
        <v>6 - 10</v>
      </c>
      <c r="Q6169" t="str">
        <f>INDEX(Table8[Column1],MATCH(R6169,Table8[Column2]))</f>
        <v>Scheduled</v>
      </c>
      <c r="R6169">
        <v>0</v>
      </c>
      <c r="S6169">
        <f t="shared" si="193"/>
        <v>0</v>
      </c>
      <c r="T6169" t="s">
        <v>19</v>
      </c>
    </row>
    <row r="6170" spans="1:20" x14ac:dyDescent="0.25">
      <c r="A6170">
        <v>6169</v>
      </c>
      <c r="B6170" t="s">
        <v>3978</v>
      </c>
      <c r="C6170" t="s">
        <v>738</v>
      </c>
      <c r="D6170" t="str">
        <f t="shared" si="192"/>
        <v>Contreras Megan</v>
      </c>
      <c r="E6170" t="s">
        <v>15</v>
      </c>
      <c r="F6170" t="s">
        <v>754</v>
      </c>
      <c r="G6170" t="s">
        <v>2724</v>
      </c>
      <c r="H6170" t="s">
        <v>1863</v>
      </c>
      <c r="I6170" t="s">
        <v>24</v>
      </c>
      <c r="J6170" t="s">
        <v>19</v>
      </c>
      <c r="K6170" t="str">
        <f>INDEX(Table6[Column1],MATCH(L6170,Table6[Column2]))</f>
        <v>Young Adults</v>
      </c>
      <c r="L6170">
        <v>32.112629550000001</v>
      </c>
      <c r="M6170" t="str">
        <f>VLOOKUP(L6170,Table1[],2)</f>
        <v>30 - 39</v>
      </c>
      <c r="N6170" t="str">
        <f>INDEX(Table7[Column1],MATCH(O6170,Table7[Column2]))</f>
        <v>Learning Stage</v>
      </c>
      <c r="O6170">
        <v>4.3154060169999999</v>
      </c>
      <c r="P6170" t="str">
        <f>VLOOKUP(O6170,Table13[],2)</f>
        <v>1 - 5</v>
      </c>
      <c r="Q6170" t="str">
        <f>INDEX(Table8[Column1],MATCH(R6170,Table8[Column2]))</f>
        <v>Scheduled</v>
      </c>
      <c r="R6170">
        <v>0</v>
      </c>
      <c r="S6170">
        <f t="shared" si="193"/>
        <v>0</v>
      </c>
      <c r="T6170" t="s">
        <v>19</v>
      </c>
    </row>
    <row r="6171" spans="1:20" x14ac:dyDescent="0.25">
      <c r="A6171">
        <v>6170</v>
      </c>
      <c r="B6171" t="s">
        <v>78</v>
      </c>
      <c r="C6171" t="s">
        <v>3837</v>
      </c>
      <c r="D6171" t="str">
        <f t="shared" si="192"/>
        <v>Butler Armando</v>
      </c>
      <c r="E6171" t="s">
        <v>22</v>
      </c>
      <c r="F6171" t="s">
        <v>113</v>
      </c>
      <c r="G6171" t="s">
        <v>2724</v>
      </c>
      <c r="H6171" t="s">
        <v>1863</v>
      </c>
      <c r="I6171" t="s">
        <v>24</v>
      </c>
      <c r="J6171" t="s">
        <v>19</v>
      </c>
      <c r="K6171" t="str">
        <f>INDEX(Table6[Column1],MATCH(L6171,Table6[Column2]))</f>
        <v>Adults</v>
      </c>
      <c r="L6171">
        <v>47.138830110000001</v>
      </c>
      <c r="M6171" t="str">
        <f>VLOOKUP(L6171,Table1[],2)</f>
        <v>40 - 49</v>
      </c>
      <c r="N6171" t="str">
        <f>INDEX(Table7[Column1],MATCH(O6171,Table7[Column2]))</f>
        <v>Learning Stage</v>
      </c>
      <c r="O6171">
        <v>3.5413971540000002</v>
      </c>
      <c r="P6171" t="str">
        <f>VLOOKUP(O6171,Table13[],2)</f>
        <v>1 - 5</v>
      </c>
      <c r="Q6171" t="str">
        <f>INDEX(Table8[Column1],MATCH(R6171,Table8[Column2]))</f>
        <v>Habitual</v>
      </c>
      <c r="R6171">
        <v>95.078461020000006</v>
      </c>
      <c r="S6171">
        <f t="shared" si="193"/>
        <v>3.9616025425000001</v>
      </c>
      <c r="T6171" t="s">
        <v>19</v>
      </c>
    </row>
    <row r="6172" spans="1:20" x14ac:dyDescent="0.25">
      <c r="A6172">
        <v>6171</v>
      </c>
      <c r="B6172" t="s">
        <v>4783</v>
      </c>
      <c r="C6172" t="s">
        <v>89</v>
      </c>
      <c r="D6172" t="str">
        <f t="shared" si="192"/>
        <v>Hearns Joseph</v>
      </c>
      <c r="E6172" t="s">
        <v>22</v>
      </c>
      <c r="F6172" t="s">
        <v>38</v>
      </c>
      <c r="G6172" t="s">
        <v>17</v>
      </c>
      <c r="H6172" t="s">
        <v>18</v>
      </c>
      <c r="I6172" t="s">
        <v>38</v>
      </c>
      <c r="J6172" t="s">
        <v>19</v>
      </c>
      <c r="K6172" t="str">
        <f>INDEX(Table6[Column1],MATCH(L6172,Table6[Column2]))</f>
        <v>Elders</v>
      </c>
      <c r="L6172">
        <v>53.07745062</v>
      </c>
      <c r="M6172" t="str">
        <f>VLOOKUP(L6172,Table1[],2)</f>
        <v>50 - 59</v>
      </c>
      <c r="N6172" t="str">
        <f>INDEX(Table7[Column1],MATCH(O6172,Table7[Column2]))</f>
        <v>Learning Stage</v>
      </c>
      <c r="O6172">
        <v>4.5515005459999998</v>
      </c>
      <c r="P6172" t="str">
        <f>VLOOKUP(O6172,Table13[],2)</f>
        <v>1 - 5</v>
      </c>
      <c r="Q6172" t="str">
        <f>INDEX(Table8[Column1],MATCH(R6172,Table8[Column2]))</f>
        <v>Excused</v>
      </c>
      <c r="R6172">
        <v>128.29150530000001</v>
      </c>
      <c r="S6172">
        <f t="shared" si="193"/>
        <v>5.3454793875000002</v>
      </c>
      <c r="T6172" t="s">
        <v>19</v>
      </c>
    </row>
    <row r="6173" spans="1:20" x14ac:dyDescent="0.25">
      <c r="A6173">
        <v>6172</v>
      </c>
      <c r="B6173" t="s">
        <v>3661</v>
      </c>
      <c r="C6173" t="s">
        <v>943</v>
      </c>
      <c r="D6173" t="str">
        <f t="shared" si="192"/>
        <v>Fry Roger</v>
      </c>
      <c r="E6173" t="s">
        <v>22</v>
      </c>
      <c r="F6173" t="s">
        <v>169</v>
      </c>
      <c r="G6173" t="s">
        <v>2724</v>
      </c>
      <c r="H6173" t="s">
        <v>1863</v>
      </c>
      <c r="I6173" t="s">
        <v>169</v>
      </c>
      <c r="J6173" t="s">
        <v>19</v>
      </c>
      <c r="K6173" t="str">
        <f>INDEX(Table6[Column1],MATCH(L6173,Table6[Column2]))</f>
        <v>Adults</v>
      </c>
      <c r="L6173">
        <v>43.786531859999997</v>
      </c>
      <c r="M6173" t="str">
        <f>VLOOKUP(L6173,Table1[],2)</f>
        <v>40 - 49</v>
      </c>
      <c r="N6173" t="str">
        <f>INDEX(Table7[Column1],MATCH(O6173,Table7[Column2]))</f>
        <v>Learning Stage</v>
      </c>
      <c r="O6173">
        <v>2.211148203</v>
      </c>
      <c r="P6173" t="str">
        <f>VLOOKUP(O6173,Table13[],2)</f>
        <v>1 - 5</v>
      </c>
      <c r="Q6173" t="str">
        <f>INDEX(Table8[Column1],MATCH(R6173,Table8[Column2]))</f>
        <v>Maintained</v>
      </c>
      <c r="R6173">
        <v>44.232632049999999</v>
      </c>
      <c r="S6173">
        <f t="shared" si="193"/>
        <v>1.8430263354166665</v>
      </c>
      <c r="T6173" t="s">
        <v>19</v>
      </c>
    </row>
    <row r="6174" spans="1:20" x14ac:dyDescent="0.25">
      <c r="A6174">
        <v>6173</v>
      </c>
      <c r="B6174" t="s">
        <v>34</v>
      </c>
      <c r="C6174" t="s">
        <v>4784</v>
      </c>
      <c r="D6174" t="str">
        <f t="shared" si="192"/>
        <v>Jones Shirlene</v>
      </c>
      <c r="E6174" t="s">
        <v>15</v>
      </c>
      <c r="F6174" t="s">
        <v>127</v>
      </c>
      <c r="G6174" t="s">
        <v>820</v>
      </c>
      <c r="H6174" t="s">
        <v>821</v>
      </c>
      <c r="I6174" t="s">
        <v>127</v>
      </c>
      <c r="J6174" t="s">
        <v>19</v>
      </c>
      <c r="K6174" t="str">
        <f>INDEX(Table6[Column1],MATCH(L6174,Table6[Column2]))</f>
        <v>Adults</v>
      </c>
      <c r="L6174">
        <v>40.539605530000003</v>
      </c>
      <c r="M6174" t="str">
        <f>VLOOKUP(L6174,Table1[],2)</f>
        <v>40 - 49</v>
      </c>
      <c r="N6174" t="str">
        <f>INDEX(Table7[Column1],MATCH(O6174,Table7[Column2]))</f>
        <v>Learning Stage</v>
      </c>
      <c r="O6174">
        <v>3.8610566529999999</v>
      </c>
      <c r="P6174" t="str">
        <f>VLOOKUP(O6174,Table13[],2)</f>
        <v>1 - 5</v>
      </c>
      <c r="Q6174" t="str">
        <f>INDEX(Table8[Column1],MATCH(R6174,Table8[Column2]))</f>
        <v>Maintained</v>
      </c>
      <c r="R6174">
        <v>51.865019019999998</v>
      </c>
      <c r="S6174">
        <f t="shared" si="193"/>
        <v>2.1610424591666666</v>
      </c>
      <c r="T6174" t="s">
        <v>19</v>
      </c>
    </row>
    <row r="6175" spans="1:20" x14ac:dyDescent="0.25">
      <c r="A6175">
        <v>6174</v>
      </c>
      <c r="B6175" t="s">
        <v>254</v>
      </c>
      <c r="C6175" t="s">
        <v>672</v>
      </c>
      <c r="D6175" t="str">
        <f t="shared" si="192"/>
        <v>Arnold Frances</v>
      </c>
      <c r="E6175" t="s">
        <v>15</v>
      </c>
      <c r="F6175" t="s">
        <v>155</v>
      </c>
      <c r="G6175" t="s">
        <v>2724</v>
      </c>
      <c r="H6175" t="s">
        <v>1863</v>
      </c>
      <c r="I6175" t="s">
        <v>24</v>
      </c>
      <c r="J6175" t="s">
        <v>19</v>
      </c>
      <c r="K6175" t="str">
        <f>INDEX(Table6[Column1],MATCH(L6175,Table6[Column2]))</f>
        <v>Adults</v>
      </c>
      <c r="L6175">
        <v>45.707088140000003</v>
      </c>
      <c r="M6175" t="str">
        <f>VLOOKUP(L6175,Table1[],2)</f>
        <v>40 - 49</v>
      </c>
      <c r="N6175" t="str">
        <f>INDEX(Table7[Column1],MATCH(O6175,Table7[Column2]))</f>
        <v>Learning Stage</v>
      </c>
      <c r="O6175">
        <v>2.4551472489999999</v>
      </c>
      <c r="P6175" t="str">
        <f>VLOOKUP(O6175,Table13[],2)</f>
        <v>1 - 5</v>
      </c>
      <c r="Q6175" t="str">
        <f>INDEX(Table8[Column1],MATCH(R6175,Table8[Column2]))</f>
        <v>Habitual</v>
      </c>
      <c r="R6175">
        <v>80.913595950000001</v>
      </c>
      <c r="S6175">
        <f t="shared" si="193"/>
        <v>3.3713998312500002</v>
      </c>
      <c r="T6175" t="s">
        <v>19</v>
      </c>
    </row>
    <row r="6176" spans="1:20" x14ac:dyDescent="0.25">
      <c r="A6176">
        <v>6175</v>
      </c>
      <c r="B6176" t="s">
        <v>267</v>
      </c>
      <c r="C6176" t="s">
        <v>144</v>
      </c>
      <c r="D6176" t="str">
        <f t="shared" si="192"/>
        <v>Johnson David</v>
      </c>
      <c r="E6176" t="s">
        <v>22</v>
      </c>
      <c r="F6176" t="s">
        <v>38</v>
      </c>
      <c r="G6176" t="s">
        <v>17</v>
      </c>
      <c r="H6176" t="s">
        <v>18</v>
      </c>
      <c r="I6176" t="s">
        <v>38</v>
      </c>
      <c r="J6176" t="s">
        <v>19</v>
      </c>
      <c r="K6176" t="str">
        <f>INDEX(Table6[Column1],MATCH(L6176,Table6[Column2]))</f>
        <v>Elders</v>
      </c>
      <c r="L6176">
        <v>55.173133270000001</v>
      </c>
      <c r="M6176" t="str">
        <f>VLOOKUP(L6176,Table1[],2)</f>
        <v>50 - 59</v>
      </c>
      <c r="N6176" t="str">
        <f>INDEX(Table7[Column1],MATCH(O6176,Table7[Column2]))</f>
        <v>Learning Stage</v>
      </c>
      <c r="O6176">
        <v>5.4633177369999997</v>
      </c>
      <c r="P6176" t="str">
        <f>VLOOKUP(O6176,Table13[],2)</f>
        <v>1 - 5</v>
      </c>
      <c r="Q6176" t="str">
        <f>INDEX(Table8[Column1],MATCH(R6176,Table8[Column2]))</f>
        <v>Habitual</v>
      </c>
      <c r="R6176">
        <v>112.2331221</v>
      </c>
      <c r="S6176">
        <f t="shared" si="193"/>
        <v>4.6763800875000001</v>
      </c>
      <c r="T6176" t="s">
        <v>19</v>
      </c>
    </row>
    <row r="6177" spans="1:20" x14ac:dyDescent="0.25">
      <c r="A6177">
        <v>6176</v>
      </c>
      <c r="B6177" t="s">
        <v>4785</v>
      </c>
      <c r="C6177" t="s">
        <v>4786</v>
      </c>
      <c r="D6177" t="str">
        <f t="shared" si="192"/>
        <v>Downs Joey</v>
      </c>
      <c r="E6177" t="s">
        <v>22</v>
      </c>
      <c r="F6177" t="s">
        <v>23</v>
      </c>
      <c r="G6177" t="s">
        <v>2724</v>
      </c>
      <c r="H6177" t="s">
        <v>1863</v>
      </c>
      <c r="I6177" t="s">
        <v>24</v>
      </c>
      <c r="J6177" t="s">
        <v>19</v>
      </c>
      <c r="K6177" t="str">
        <f>INDEX(Table6[Column1],MATCH(L6177,Table6[Column2]))</f>
        <v>Adults</v>
      </c>
      <c r="L6177">
        <v>41.632667220000002</v>
      </c>
      <c r="M6177" t="str">
        <f>VLOOKUP(L6177,Table1[],2)</f>
        <v>40 - 49</v>
      </c>
      <c r="N6177" t="str">
        <f>INDEX(Table7[Column1],MATCH(O6177,Table7[Column2]))</f>
        <v>Learning Stage</v>
      </c>
      <c r="O6177">
        <v>4.6921044690000002</v>
      </c>
      <c r="P6177" t="str">
        <f>VLOOKUP(O6177,Table13[],2)</f>
        <v>1 - 5</v>
      </c>
      <c r="Q6177" t="str">
        <f>INDEX(Table8[Column1],MATCH(R6177,Table8[Column2]))</f>
        <v>Scheduled</v>
      </c>
      <c r="R6177">
        <v>15.954151209999999</v>
      </c>
      <c r="S6177">
        <f t="shared" si="193"/>
        <v>0.66475630041666667</v>
      </c>
      <c r="T6177" t="s">
        <v>19</v>
      </c>
    </row>
    <row r="6178" spans="1:20" x14ac:dyDescent="0.25">
      <c r="A6178">
        <v>6177</v>
      </c>
      <c r="B6178" t="s">
        <v>98</v>
      </c>
      <c r="C6178" t="s">
        <v>464</v>
      </c>
      <c r="D6178" t="str">
        <f t="shared" si="192"/>
        <v>Thompson Steven</v>
      </c>
      <c r="E6178" t="s">
        <v>22</v>
      </c>
      <c r="F6178" t="s">
        <v>38</v>
      </c>
      <c r="G6178" t="s">
        <v>17</v>
      </c>
      <c r="H6178" t="s">
        <v>18</v>
      </c>
      <c r="I6178" t="s">
        <v>38</v>
      </c>
      <c r="J6178" t="s">
        <v>19</v>
      </c>
      <c r="K6178" t="str">
        <f>INDEX(Table6[Column1],MATCH(L6178,Table6[Column2]))</f>
        <v>Young Adults</v>
      </c>
      <c r="L6178">
        <v>39.877875400000001</v>
      </c>
      <c r="M6178" t="str">
        <f>VLOOKUP(L6178,Table1[],2)</f>
        <v>30 - 39</v>
      </c>
      <c r="N6178" t="str">
        <f>INDEX(Table7[Column1],MATCH(O6178,Table7[Column2]))</f>
        <v>Learning Stage</v>
      </c>
      <c r="O6178">
        <v>5.0722823979999996</v>
      </c>
      <c r="P6178" t="str">
        <f>VLOOKUP(O6178,Table13[],2)</f>
        <v>1 - 5</v>
      </c>
      <c r="Q6178" t="str">
        <f>INDEX(Table8[Column1],MATCH(R6178,Table8[Column2]))</f>
        <v>Maintained</v>
      </c>
      <c r="R6178">
        <v>67.265090900000004</v>
      </c>
      <c r="S6178">
        <f t="shared" si="193"/>
        <v>2.8027121208333337</v>
      </c>
      <c r="T6178" t="s">
        <v>19</v>
      </c>
    </row>
    <row r="6179" spans="1:20" x14ac:dyDescent="0.25">
      <c r="A6179">
        <v>6178</v>
      </c>
      <c r="B6179" t="s">
        <v>4787</v>
      </c>
      <c r="C6179" t="s">
        <v>52</v>
      </c>
      <c r="D6179" t="str">
        <f t="shared" si="192"/>
        <v>Goodson John</v>
      </c>
      <c r="E6179" t="s">
        <v>22</v>
      </c>
      <c r="F6179" t="s">
        <v>127</v>
      </c>
      <c r="G6179" t="s">
        <v>820</v>
      </c>
      <c r="H6179" t="s">
        <v>821</v>
      </c>
      <c r="I6179" t="s">
        <v>127</v>
      </c>
      <c r="J6179" t="s">
        <v>19</v>
      </c>
      <c r="K6179" t="str">
        <f>INDEX(Table6[Column1],MATCH(L6179,Table6[Column2]))</f>
        <v>Elders</v>
      </c>
      <c r="L6179">
        <v>55.324660909999999</v>
      </c>
      <c r="M6179" t="str">
        <f>VLOOKUP(L6179,Table1[],2)</f>
        <v>50 - 59</v>
      </c>
      <c r="N6179" t="str">
        <f>INDEX(Table7[Column1],MATCH(O6179,Table7[Column2]))</f>
        <v>Fitting in Stage</v>
      </c>
      <c r="O6179">
        <v>6.9361303039999997</v>
      </c>
      <c r="P6179" t="str">
        <f>VLOOKUP(O6179,Table13[],2)</f>
        <v>6 - 10</v>
      </c>
      <c r="Q6179" t="str">
        <f>INDEX(Table8[Column1],MATCH(R6179,Table8[Column2]))</f>
        <v>Habitual</v>
      </c>
      <c r="R6179">
        <v>104.0526892</v>
      </c>
      <c r="S6179">
        <f t="shared" si="193"/>
        <v>4.3355287166666665</v>
      </c>
      <c r="T6179" t="s">
        <v>19</v>
      </c>
    </row>
    <row r="6180" spans="1:20" x14ac:dyDescent="0.25">
      <c r="A6180">
        <v>6179</v>
      </c>
      <c r="B6180" t="s">
        <v>1760</v>
      </c>
      <c r="C6180" t="s">
        <v>546</v>
      </c>
      <c r="D6180" t="str">
        <f t="shared" si="192"/>
        <v>Simms Gary</v>
      </c>
      <c r="E6180" t="s">
        <v>22</v>
      </c>
      <c r="F6180" t="s">
        <v>3251</v>
      </c>
      <c r="G6180" t="s">
        <v>820</v>
      </c>
      <c r="H6180" t="s">
        <v>821</v>
      </c>
      <c r="I6180" t="s">
        <v>54</v>
      </c>
      <c r="J6180" t="s">
        <v>19</v>
      </c>
      <c r="K6180" t="str">
        <f>INDEX(Table6[Column1],MATCH(L6180,Table6[Column2]))</f>
        <v>Elders</v>
      </c>
      <c r="L6180">
        <v>52.708306780000001</v>
      </c>
      <c r="M6180" t="str">
        <f>VLOOKUP(L6180,Table1[],2)</f>
        <v>50 - 59</v>
      </c>
      <c r="N6180" t="str">
        <f>INDEX(Table7[Column1],MATCH(O6180,Table7[Column2]))</f>
        <v>Learning Stage</v>
      </c>
      <c r="O6180">
        <v>3.3747821099999999</v>
      </c>
      <c r="P6180" t="str">
        <f>VLOOKUP(O6180,Table13[],2)</f>
        <v>1 - 5</v>
      </c>
      <c r="Q6180" t="str">
        <f>INDEX(Table8[Column1],MATCH(R6180,Table8[Column2]))</f>
        <v>Habitual</v>
      </c>
      <c r="R6180">
        <v>119.570825</v>
      </c>
      <c r="S6180">
        <f t="shared" si="193"/>
        <v>4.982117708333333</v>
      </c>
      <c r="T6180" t="s">
        <v>19</v>
      </c>
    </row>
    <row r="6181" spans="1:20" x14ac:dyDescent="0.25">
      <c r="A6181">
        <v>6180</v>
      </c>
      <c r="B6181" t="s">
        <v>58</v>
      </c>
      <c r="C6181" t="s">
        <v>144</v>
      </c>
      <c r="D6181" t="str">
        <f t="shared" si="192"/>
        <v>Davis David</v>
      </c>
      <c r="E6181" t="s">
        <v>22</v>
      </c>
      <c r="F6181" t="s">
        <v>38</v>
      </c>
      <c r="G6181" t="s">
        <v>17</v>
      </c>
      <c r="H6181" t="s">
        <v>18</v>
      </c>
      <c r="I6181" t="s">
        <v>38</v>
      </c>
      <c r="J6181" t="s">
        <v>19</v>
      </c>
      <c r="K6181" t="str">
        <f>INDEX(Table6[Column1],MATCH(L6181,Table6[Column2]))</f>
        <v>Adults</v>
      </c>
      <c r="L6181">
        <v>42.95168881</v>
      </c>
      <c r="M6181" t="str">
        <f>VLOOKUP(L6181,Table1[],2)</f>
        <v>40 - 49</v>
      </c>
      <c r="N6181" t="str">
        <f>INDEX(Table7[Column1],MATCH(O6181,Table7[Column2]))</f>
        <v>Fitting in Stage</v>
      </c>
      <c r="O6181">
        <v>7.9766738630000003</v>
      </c>
      <c r="P6181" t="str">
        <f>VLOOKUP(O6181,Table13[],2)</f>
        <v>6 - 10</v>
      </c>
      <c r="Q6181" t="str">
        <f>INDEX(Table8[Column1],MATCH(R6181,Table8[Column2]))</f>
        <v>Maintained</v>
      </c>
      <c r="R6181">
        <v>51.567142779999998</v>
      </c>
      <c r="S6181">
        <f t="shared" si="193"/>
        <v>2.1486309491666664</v>
      </c>
      <c r="T6181" t="s">
        <v>19</v>
      </c>
    </row>
    <row r="6182" spans="1:20" x14ac:dyDescent="0.25">
      <c r="A6182">
        <v>6181</v>
      </c>
      <c r="B6182" t="s">
        <v>531</v>
      </c>
      <c r="C6182" t="s">
        <v>1975</v>
      </c>
      <c r="D6182" t="str">
        <f t="shared" si="192"/>
        <v>Wilson Lillian</v>
      </c>
      <c r="E6182" t="s">
        <v>15</v>
      </c>
      <c r="F6182" t="s">
        <v>1923</v>
      </c>
      <c r="G6182" t="s">
        <v>820</v>
      </c>
      <c r="H6182" t="s">
        <v>821</v>
      </c>
      <c r="I6182" t="s">
        <v>157</v>
      </c>
      <c r="J6182" t="s">
        <v>19</v>
      </c>
      <c r="K6182" t="str">
        <f>INDEX(Table6[Column1],MATCH(L6182,Table6[Column2]))</f>
        <v>Adults</v>
      </c>
      <c r="L6182">
        <v>47.64881948</v>
      </c>
      <c r="M6182" t="str">
        <f>VLOOKUP(L6182,Table1[],2)</f>
        <v>40 - 49</v>
      </c>
      <c r="N6182" t="str">
        <f>INDEX(Table7[Column1],MATCH(O6182,Table7[Column2]))</f>
        <v>Fitting in Stage</v>
      </c>
      <c r="O6182">
        <v>6.1821185539999997</v>
      </c>
      <c r="P6182" t="str">
        <f>VLOOKUP(O6182,Table13[],2)</f>
        <v>6 - 10</v>
      </c>
      <c r="Q6182" t="str">
        <f>INDEX(Table8[Column1],MATCH(R6182,Table8[Column2]))</f>
        <v>Habitual</v>
      </c>
      <c r="R6182">
        <v>107.770706</v>
      </c>
      <c r="S6182">
        <f t="shared" si="193"/>
        <v>4.4904460833333335</v>
      </c>
      <c r="T6182" t="s">
        <v>19</v>
      </c>
    </row>
    <row r="6183" spans="1:20" x14ac:dyDescent="0.25">
      <c r="A6183">
        <v>6182</v>
      </c>
      <c r="B6183" t="s">
        <v>1646</v>
      </c>
      <c r="C6183" t="s">
        <v>738</v>
      </c>
      <c r="D6183" t="str">
        <f t="shared" si="192"/>
        <v>Francois Megan</v>
      </c>
      <c r="E6183" t="s">
        <v>15</v>
      </c>
      <c r="F6183" t="s">
        <v>38</v>
      </c>
      <c r="G6183" t="s">
        <v>17</v>
      </c>
      <c r="H6183" t="s">
        <v>18</v>
      </c>
      <c r="I6183" t="s">
        <v>38</v>
      </c>
      <c r="J6183" t="s">
        <v>19</v>
      </c>
      <c r="K6183" t="str">
        <f>INDEX(Table6[Column1],MATCH(L6183,Table6[Column2]))</f>
        <v>Young Adults</v>
      </c>
      <c r="L6183">
        <v>34.66267508</v>
      </c>
      <c r="M6183" t="str">
        <f>VLOOKUP(L6183,Table1[],2)</f>
        <v>30 - 39</v>
      </c>
      <c r="N6183" t="str">
        <f>INDEX(Table7[Column1],MATCH(O6183,Table7[Column2]))</f>
        <v>Learning Stage</v>
      </c>
      <c r="O6183">
        <v>1.0427180899999999</v>
      </c>
      <c r="P6183" t="str">
        <f>VLOOKUP(O6183,Table13[],2)</f>
        <v>1 - 5</v>
      </c>
      <c r="Q6183" t="str">
        <f>INDEX(Table8[Column1],MATCH(R6183,Table8[Column2]))</f>
        <v>Maintained</v>
      </c>
      <c r="R6183">
        <v>45.850751969999997</v>
      </c>
      <c r="S6183">
        <f t="shared" si="193"/>
        <v>1.91044799875</v>
      </c>
      <c r="T6183" t="s">
        <v>19</v>
      </c>
    </row>
    <row r="6184" spans="1:20" x14ac:dyDescent="0.25">
      <c r="A6184">
        <v>6183</v>
      </c>
      <c r="B6184" t="s">
        <v>117</v>
      </c>
      <c r="C6184" t="s">
        <v>2593</v>
      </c>
      <c r="D6184" t="str">
        <f t="shared" si="192"/>
        <v>Morris Beulah</v>
      </c>
      <c r="E6184" t="s">
        <v>15</v>
      </c>
      <c r="F6184" t="s">
        <v>87</v>
      </c>
      <c r="G6184" t="s">
        <v>820</v>
      </c>
      <c r="H6184" t="s">
        <v>821</v>
      </c>
      <c r="I6184" t="s">
        <v>87</v>
      </c>
      <c r="J6184" t="s">
        <v>19</v>
      </c>
      <c r="K6184" t="str">
        <f>INDEX(Table6[Column1],MATCH(L6184,Table6[Column2]))</f>
        <v>Teenagers</v>
      </c>
      <c r="L6184">
        <v>16.993625460000001</v>
      </c>
      <c r="M6184" t="e">
        <f>VLOOKUP(L6184,Table1[],2)</f>
        <v>#N/A</v>
      </c>
      <c r="N6184" t="str">
        <f>INDEX(Table7[Column1],MATCH(O6184,Table7[Column2]))</f>
        <v>Learning Stage</v>
      </c>
      <c r="O6184">
        <v>5.59403512</v>
      </c>
      <c r="P6184" t="str">
        <f>VLOOKUP(O6184,Table13[],2)</f>
        <v>1 - 5</v>
      </c>
      <c r="Q6184" t="str">
        <f>INDEX(Table8[Column1],MATCH(R6184,Table8[Column2]))</f>
        <v>Scheduled</v>
      </c>
      <c r="R6184">
        <v>0</v>
      </c>
      <c r="S6184">
        <f t="shared" si="193"/>
        <v>0</v>
      </c>
      <c r="T6184" t="s">
        <v>19</v>
      </c>
    </row>
    <row r="6185" spans="1:20" x14ac:dyDescent="0.25">
      <c r="A6185">
        <v>6184</v>
      </c>
      <c r="B6185" t="s">
        <v>795</v>
      </c>
      <c r="C6185" t="s">
        <v>401</v>
      </c>
      <c r="D6185" t="str">
        <f t="shared" si="192"/>
        <v>Sullivan Michael</v>
      </c>
      <c r="E6185" t="s">
        <v>22</v>
      </c>
      <c r="F6185" t="s">
        <v>38</v>
      </c>
      <c r="G6185" t="s">
        <v>17</v>
      </c>
      <c r="H6185" t="s">
        <v>18</v>
      </c>
      <c r="I6185" t="s">
        <v>38</v>
      </c>
      <c r="J6185" t="s">
        <v>19</v>
      </c>
      <c r="K6185" t="str">
        <f>INDEX(Table6[Column1],MATCH(L6185,Table6[Column2]))</f>
        <v>Young Adults</v>
      </c>
      <c r="L6185">
        <v>38.356548570000001</v>
      </c>
      <c r="M6185" t="str">
        <f>VLOOKUP(L6185,Table1[],2)</f>
        <v>30 - 39</v>
      </c>
      <c r="N6185" t="str">
        <f>INDEX(Table7[Column1],MATCH(O6185,Table7[Column2]))</f>
        <v>Learning Stage</v>
      </c>
      <c r="O6185">
        <v>5.775699039</v>
      </c>
      <c r="P6185" t="str">
        <f>VLOOKUP(O6185,Table13[],2)</f>
        <v>1 - 5</v>
      </c>
      <c r="Q6185" t="str">
        <f>INDEX(Table8[Column1],MATCH(R6185,Table8[Column2]))</f>
        <v>Maintained</v>
      </c>
      <c r="R6185">
        <v>46.152371049999999</v>
      </c>
      <c r="S6185">
        <f t="shared" si="193"/>
        <v>1.9230154604166667</v>
      </c>
      <c r="T6185" t="s">
        <v>19</v>
      </c>
    </row>
    <row r="6186" spans="1:20" x14ac:dyDescent="0.25">
      <c r="A6186">
        <v>6185</v>
      </c>
      <c r="B6186" t="s">
        <v>2406</v>
      </c>
      <c r="C6186" t="s">
        <v>2373</v>
      </c>
      <c r="D6186" t="str">
        <f t="shared" si="192"/>
        <v>Cordova Phyllis</v>
      </c>
      <c r="E6186" t="s">
        <v>15</v>
      </c>
      <c r="F6186" t="s">
        <v>1472</v>
      </c>
      <c r="G6186" t="s">
        <v>17</v>
      </c>
      <c r="H6186" t="s">
        <v>18</v>
      </c>
      <c r="I6186" t="s">
        <v>1472</v>
      </c>
      <c r="J6186" t="s">
        <v>19</v>
      </c>
      <c r="K6186" t="str">
        <f>INDEX(Table6[Column1],MATCH(L6186,Table6[Column2]))</f>
        <v>Seniors</v>
      </c>
      <c r="L6186">
        <v>66.47702271</v>
      </c>
      <c r="M6186" t="str">
        <f>VLOOKUP(L6186,Table1[],2)</f>
        <v>60 and Above</v>
      </c>
      <c r="N6186" t="str">
        <f>INDEX(Table7[Column1],MATCH(O6186,Table7[Column2]))</f>
        <v>Learning Stage</v>
      </c>
      <c r="O6186">
        <v>5.867828072</v>
      </c>
      <c r="P6186" t="str">
        <f>VLOOKUP(O6186,Table13[],2)</f>
        <v>1 - 5</v>
      </c>
      <c r="Q6186" t="str">
        <f>INDEX(Table8[Column1],MATCH(R6186,Table8[Column2]))</f>
        <v>Excused</v>
      </c>
      <c r="R6186">
        <v>157.9964884</v>
      </c>
      <c r="S6186">
        <f t="shared" si="193"/>
        <v>6.5831870166666659</v>
      </c>
      <c r="T6186" t="s">
        <v>19</v>
      </c>
    </row>
    <row r="6187" spans="1:20" x14ac:dyDescent="0.25">
      <c r="A6187">
        <v>6186</v>
      </c>
      <c r="B6187" t="s">
        <v>49</v>
      </c>
      <c r="C6187" t="s">
        <v>423</v>
      </c>
      <c r="D6187" t="str">
        <f t="shared" si="192"/>
        <v>Beard Brenda</v>
      </c>
      <c r="E6187" t="s">
        <v>15</v>
      </c>
      <c r="F6187" t="s">
        <v>38</v>
      </c>
      <c r="G6187" t="s">
        <v>17</v>
      </c>
      <c r="H6187" t="s">
        <v>18</v>
      </c>
      <c r="I6187" t="s">
        <v>38</v>
      </c>
      <c r="J6187" t="s">
        <v>19</v>
      </c>
      <c r="K6187" t="str">
        <f>INDEX(Table6[Column1],MATCH(L6187,Table6[Column2]))</f>
        <v>Adults</v>
      </c>
      <c r="L6187">
        <v>48.302403349999999</v>
      </c>
      <c r="M6187" t="str">
        <f>VLOOKUP(L6187,Table1[],2)</f>
        <v>40 - 49</v>
      </c>
      <c r="N6187" t="str">
        <f>INDEX(Table7[Column1],MATCH(O6187,Table7[Column2]))</f>
        <v>Learning Stage</v>
      </c>
      <c r="O6187">
        <v>4.6887934439999999</v>
      </c>
      <c r="P6187" t="str">
        <f>VLOOKUP(O6187,Table13[],2)</f>
        <v>1 - 5</v>
      </c>
      <c r="Q6187" t="str">
        <f>INDEX(Table8[Column1],MATCH(R6187,Table8[Column2]))</f>
        <v>Habitual</v>
      </c>
      <c r="R6187">
        <v>95.103258400000001</v>
      </c>
      <c r="S6187">
        <f t="shared" si="193"/>
        <v>3.9626357666666667</v>
      </c>
      <c r="T6187" t="s">
        <v>19</v>
      </c>
    </row>
    <row r="6188" spans="1:20" x14ac:dyDescent="0.25">
      <c r="A6188">
        <v>6187</v>
      </c>
      <c r="B6188" t="s">
        <v>187</v>
      </c>
      <c r="C6188" t="s">
        <v>3354</v>
      </c>
      <c r="D6188" t="str">
        <f t="shared" si="192"/>
        <v>Riley Wilbert</v>
      </c>
      <c r="E6188" t="s">
        <v>22</v>
      </c>
      <c r="F6188" t="s">
        <v>38</v>
      </c>
      <c r="G6188" t="s">
        <v>17</v>
      </c>
      <c r="H6188" t="s">
        <v>18</v>
      </c>
      <c r="I6188" t="s">
        <v>38</v>
      </c>
      <c r="J6188" t="s">
        <v>19</v>
      </c>
      <c r="K6188" t="str">
        <f>INDEX(Table6[Column1],MATCH(L6188,Table6[Column2]))</f>
        <v>Seniors</v>
      </c>
      <c r="L6188">
        <v>60.033857640000001</v>
      </c>
      <c r="M6188" t="str">
        <f>VLOOKUP(L6188,Table1[],2)</f>
        <v>60 and Above</v>
      </c>
      <c r="N6188" t="str">
        <f>INDEX(Table7[Column1],MATCH(O6188,Table7[Column2]))</f>
        <v>Fitting in Stage</v>
      </c>
      <c r="O6188">
        <v>7.0632890210000001</v>
      </c>
      <c r="P6188" t="str">
        <f>VLOOKUP(O6188,Table13[],2)</f>
        <v>6 - 10</v>
      </c>
      <c r="Q6188" t="str">
        <f>INDEX(Table8[Column1],MATCH(R6188,Table8[Column2]))</f>
        <v>Habitual</v>
      </c>
      <c r="R6188">
        <v>117.8290822</v>
      </c>
      <c r="S6188">
        <f t="shared" si="193"/>
        <v>4.9095450916666667</v>
      </c>
      <c r="T6188" t="s">
        <v>19</v>
      </c>
    </row>
    <row r="6189" spans="1:20" x14ac:dyDescent="0.25">
      <c r="A6189">
        <v>6188</v>
      </c>
      <c r="B6189" t="s">
        <v>4788</v>
      </c>
      <c r="C6189" t="s">
        <v>4789</v>
      </c>
      <c r="D6189" t="str">
        <f t="shared" si="192"/>
        <v>Mayer Celestine</v>
      </c>
      <c r="E6189" t="s">
        <v>15</v>
      </c>
      <c r="F6189" t="s">
        <v>95</v>
      </c>
      <c r="G6189" t="s">
        <v>820</v>
      </c>
      <c r="H6189" t="s">
        <v>821</v>
      </c>
      <c r="I6189" t="s">
        <v>87</v>
      </c>
      <c r="J6189" t="s">
        <v>19</v>
      </c>
      <c r="K6189" t="str">
        <f>INDEX(Table6[Column1],MATCH(L6189,Table6[Column2]))</f>
        <v>Seniors</v>
      </c>
      <c r="L6189">
        <v>62.436376240000001</v>
      </c>
      <c r="M6189" t="str">
        <f>VLOOKUP(L6189,Table1[],2)</f>
        <v>60 and Above</v>
      </c>
      <c r="N6189" t="str">
        <f>INDEX(Table7[Column1],MATCH(O6189,Table7[Column2]))</f>
        <v>Learning Stage</v>
      </c>
      <c r="O6189">
        <v>5.3537644980000003</v>
      </c>
      <c r="P6189" t="str">
        <f>VLOOKUP(O6189,Table13[],2)</f>
        <v>1 - 5</v>
      </c>
      <c r="Q6189" t="str">
        <f>INDEX(Table8[Column1],MATCH(R6189,Table8[Column2]))</f>
        <v>Unexcused</v>
      </c>
      <c r="R6189">
        <v>176.65621379999999</v>
      </c>
      <c r="S6189">
        <f t="shared" si="193"/>
        <v>7.3606755750000001</v>
      </c>
      <c r="T6189" t="s">
        <v>19</v>
      </c>
    </row>
    <row r="6190" spans="1:20" x14ac:dyDescent="0.25">
      <c r="A6190">
        <v>6189</v>
      </c>
      <c r="B6190" t="s">
        <v>831</v>
      </c>
      <c r="C6190" t="s">
        <v>3734</v>
      </c>
      <c r="D6190" t="str">
        <f t="shared" si="192"/>
        <v>Webb Annette</v>
      </c>
      <c r="E6190" t="s">
        <v>15</v>
      </c>
      <c r="F6190" t="s">
        <v>38</v>
      </c>
      <c r="G6190" t="s">
        <v>17</v>
      </c>
      <c r="H6190" t="s">
        <v>18</v>
      </c>
      <c r="I6190" t="s">
        <v>38</v>
      </c>
      <c r="J6190" t="s">
        <v>19</v>
      </c>
      <c r="K6190" t="str">
        <f>INDEX(Table6[Column1],MATCH(L6190,Table6[Column2]))</f>
        <v>Young Adults</v>
      </c>
      <c r="L6190">
        <v>32.286100320000003</v>
      </c>
      <c r="M6190" t="str">
        <f>VLOOKUP(L6190,Table1[],2)</f>
        <v>30 - 39</v>
      </c>
      <c r="N6190" t="str">
        <f>INDEX(Table7[Column1],MATCH(O6190,Table7[Column2]))</f>
        <v>Learning Stage</v>
      </c>
      <c r="O6190">
        <v>4.1330535480000004</v>
      </c>
      <c r="P6190" t="str">
        <f>VLOOKUP(O6190,Table13[],2)</f>
        <v>1 - 5</v>
      </c>
      <c r="Q6190" t="str">
        <f>INDEX(Table8[Column1],MATCH(R6190,Table8[Column2]))</f>
        <v>Scheduled</v>
      </c>
      <c r="R6190">
        <v>0</v>
      </c>
      <c r="S6190">
        <f t="shared" si="193"/>
        <v>0</v>
      </c>
      <c r="T6190" t="s">
        <v>19</v>
      </c>
    </row>
    <row r="6191" spans="1:20" x14ac:dyDescent="0.25">
      <c r="A6191">
        <v>6190</v>
      </c>
      <c r="B6191" t="s">
        <v>531</v>
      </c>
      <c r="C6191" t="s">
        <v>2539</v>
      </c>
      <c r="D6191" t="str">
        <f t="shared" si="192"/>
        <v>Wilson Julia</v>
      </c>
      <c r="E6191" t="s">
        <v>15</v>
      </c>
      <c r="F6191" t="s">
        <v>38</v>
      </c>
      <c r="G6191" t="s">
        <v>17</v>
      </c>
      <c r="H6191" t="s">
        <v>18</v>
      </c>
      <c r="I6191" t="s">
        <v>38</v>
      </c>
      <c r="J6191" t="s">
        <v>19</v>
      </c>
      <c r="K6191" t="str">
        <f>INDEX(Table6[Column1],MATCH(L6191,Table6[Column2]))</f>
        <v>Adults</v>
      </c>
      <c r="L6191">
        <v>48.881826340000003</v>
      </c>
      <c r="M6191" t="str">
        <f>VLOOKUP(L6191,Table1[],2)</f>
        <v>40 - 49</v>
      </c>
      <c r="N6191" t="str">
        <f>INDEX(Table7[Column1],MATCH(O6191,Table7[Column2]))</f>
        <v>Learning Stage</v>
      </c>
      <c r="O6191">
        <v>5.6486025389999996</v>
      </c>
      <c r="P6191" t="str">
        <f>VLOOKUP(O6191,Table13[],2)</f>
        <v>1 - 5</v>
      </c>
      <c r="Q6191" t="str">
        <f>INDEX(Table8[Column1],MATCH(R6191,Table8[Column2]))</f>
        <v>Excused</v>
      </c>
      <c r="R6191">
        <v>129.4596525</v>
      </c>
      <c r="S6191">
        <f t="shared" si="193"/>
        <v>5.3941521875000005</v>
      </c>
      <c r="T6191" t="s">
        <v>19</v>
      </c>
    </row>
    <row r="6192" spans="1:20" x14ac:dyDescent="0.25">
      <c r="A6192">
        <v>6191</v>
      </c>
      <c r="B6192" t="s">
        <v>735</v>
      </c>
      <c r="C6192" t="s">
        <v>538</v>
      </c>
      <c r="D6192" t="str">
        <f t="shared" si="192"/>
        <v>Crisp Erin</v>
      </c>
      <c r="E6192" t="s">
        <v>15</v>
      </c>
      <c r="F6192" t="s">
        <v>579</v>
      </c>
      <c r="G6192" t="s">
        <v>820</v>
      </c>
      <c r="H6192" t="s">
        <v>821</v>
      </c>
      <c r="I6192" t="s">
        <v>54</v>
      </c>
      <c r="J6192" t="s">
        <v>19</v>
      </c>
      <c r="K6192" t="str">
        <f>INDEX(Table6[Column1],MATCH(L6192,Table6[Column2]))</f>
        <v>Adults</v>
      </c>
      <c r="L6192">
        <v>46.107155239999997</v>
      </c>
      <c r="M6192" t="str">
        <f>VLOOKUP(L6192,Table1[],2)</f>
        <v>40 - 49</v>
      </c>
      <c r="N6192" t="str">
        <f>INDEX(Table7[Column1],MATCH(O6192,Table7[Column2]))</f>
        <v>Learning Stage</v>
      </c>
      <c r="O6192">
        <v>2.5568992580000001</v>
      </c>
      <c r="P6192" t="str">
        <f>VLOOKUP(O6192,Table13[],2)</f>
        <v>1 - 5</v>
      </c>
      <c r="Q6192" t="str">
        <f>INDEX(Table8[Column1],MATCH(R6192,Table8[Column2]))</f>
        <v>Habitual</v>
      </c>
      <c r="R6192">
        <v>107.4865556</v>
      </c>
      <c r="S6192">
        <f t="shared" si="193"/>
        <v>4.4786064833333334</v>
      </c>
      <c r="T6192" t="s">
        <v>19</v>
      </c>
    </row>
    <row r="6193" spans="1:20" x14ac:dyDescent="0.25">
      <c r="A6193">
        <v>6192</v>
      </c>
      <c r="B6193" t="s">
        <v>4790</v>
      </c>
      <c r="C6193" t="s">
        <v>1010</v>
      </c>
      <c r="D6193" t="str">
        <f t="shared" si="192"/>
        <v>Borrego Dawn</v>
      </c>
      <c r="E6193" t="s">
        <v>15</v>
      </c>
      <c r="F6193" t="s">
        <v>1472</v>
      </c>
      <c r="G6193" t="s">
        <v>17</v>
      </c>
      <c r="H6193" t="s">
        <v>18</v>
      </c>
      <c r="I6193" t="s">
        <v>1472</v>
      </c>
      <c r="J6193" t="s">
        <v>19</v>
      </c>
      <c r="K6193" t="str">
        <f>INDEX(Table6[Column1],MATCH(L6193,Table6[Column2]))</f>
        <v>Elders</v>
      </c>
      <c r="L6193">
        <v>52.128876089999999</v>
      </c>
      <c r="M6193" t="str">
        <f>VLOOKUP(L6193,Table1[],2)</f>
        <v>50 - 59</v>
      </c>
      <c r="N6193" t="str">
        <f>INDEX(Table7[Column1],MATCH(O6193,Table7[Column2]))</f>
        <v>Fitting in Stage</v>
      </c>
      <c r="O6193">
        <v>6.9822316969999996</v>
      </c>
      <c r="P6193" t="str">
        <f>VLOOKUP(O6193,Table13[],2)</f>
        <v>6 - 10</v>
      </c>
      <c r="Q6193" t="str">
        <f>INDEX(Table8[Column1],MATCH(R6193,Table8[Column2]))</f>
        <v>Habitual</v>
      </c>
      <c r="R6193">
        <v>109.1471198</v>
      </c>
      <c r="S6193">
        <f t="shared" si="193"/>
        <v>4.5477966583333327</v>
      </c>
      <c r="T6193" t="s">
        <v>19</v>
      </c>
    </row>
    <row r="6194" spans="1:20" x14ac:dyDescent="0.25">
      <c r="A6194">
        <v>6193</v>
      </c>
      <c r="B6194" t="s">
        <v>4791</v>
      </c>
      <c r="C6194" t="s">
        <v>812</v>
      </c>
      <c r="D6194" t="str">
        <f t="shared" si="192"/>
        <v>Morfin Helen</v>
      </c>
      <c r="E6194" t="s">
        <v>15</v>
      </c>
      <c r="F6194" t="s">
        <v>38</v>
      </c>
      <c r="G6194" t="s">
        <v>17</v>
      </c>
      <c r="H6194" t="s">
        <v>18</v>
      </c>
      <c r="I6194" t="s">
        <v>38</v>
      </c>
      <c r="J6194" t="s">
        <v>19</v>
      </c>
      <c r="K6194" t="str">
        <f>INDEX(Table6[Column1],MATCH(L6194,Table6[Column2]))</f>
        <v>Young Adults</v>
      </c>
      <c r="L6194">
        <v>35.827491870000003</v>
      </c>
      <c r="M6194" t="str">
        <f>VLOOKUP(L6194,Table1[],2)</f>
        <v>30 - 39</v>
      </c>
      <c r="N6194" t="str">
        <f>INDEX(Table7[Column1],MATCH(O6194,Table7[Column2]))</f>
        <v>Learning Stage</v>
      </c>
      <c r="O6194">
        <v>4.6063425240000004</v>
      </c>
      <c r="P6194" t="str">
        <f>VLOOKUP(O6194,Table13[],2)</f>
        <v>1 - 5</v>
      </c>
      <c r="Q6194" t="str">
        <f>INDEX(Table8[Column1],MATCH(R6194,Table8[Column2]))</f>
        <v>Scheduled</v>
      </c>
      <c r="R6194">
        <v>31.877090089999999</v>
      </c>
      <c r="S6194">
        <f t="shared" si="193"/>
        <v>1.3282120870833334</v>
      </c>
      <c r="T6194" t="s">
        <v>19</v>
      </c>
    </row>
    <row r="6195" spans="1:20" x14ac:dyDescent="0.25">
      <c r="A6195">
        <v>6194</v>
      </c>
      <c r="B6195" t="s">
        <v>4792</v>
      </c>
      <c r="C6195" t="s">
        <v>4793</v>
      </c>
      <c r="D6195" t="str">
        <f t="shared" si="192"/>
        <v>Houseknecht Humberto</v>
      </c>
      <c r="E6195" t="s">
        <v>22</v>
      </c>
      <c r="F6195" t="s">
        <v>38</v>
      </c>
      <c r="G6195" t="s">
        <v>17</v>
      </c>
      <c r="H6195" t="s">
        <v>18</v>
      </c>
      <c r="I6195" t="s">
        <v>38</v>
      </c>
      <c r="J6195" t="s">
        <v>19</v>
      </c>
      <c r="K6195" t="str">
        <f>INDEX(Table6[Column1],MATCH(L6195,Table6[Column2]))</f>
        <v>Young Adults</v>
      </c>
      <c r="L6195">
        <v>37.804751600000003</v>
      </c>
      <c r="M6195" t="str">
        <f>VLOOKUP(L6195,Table1[],2)</f>
        <v>30 - 39</v>
      </c>
      <c r="N6195" t="str">
        <f>INDEX(Table7[Column1],MATCH(O6195,Table7[Column2]))</f>
        <v>Learning Stage</v>
      </c>
      <c r="O6195">
        <v>4.2730815809999996</v>
      </c>
      <c r="P6195" t="str">
        <f>VLOOKUP(O6195,Table13[],2)</f>
        <v>1 - 5</v>
      </c>
      <c r="Q6195" t="str">
        <f>INDEX(Table8[Column1],MATCH(R6195,Table8[Column2]))</f>
        <v>Scheduled</v>
      </c>
      <c r="R6195">
        <v>0</v>
      </c>
      <c r="S6195">
        <f t="shared" si="193"/>
        <v>0</v>
      </c>
      <c r="T6195" t="s">
        <v>19</v>
      </c>
    </row>
    <row r="6196" spans="1:20" x14ac:dyDescent="0.25">
      <c r="A6196">
        <v>6195</v>
      </c>
      <c r="B6196" t="s">
        <v>1999</v>
      </c>
      <c r="C6196" t="s">
        <v>32</v>
      </c>
      <c r="D6196" t="str">
        <f t="shared" si="192"/>
        <v>Abbott Edward</v>
      </c>
      <c r="E6196" t="s">
        <v>22</v>
      </c>
      <c r="F6196" t="s">
        <v>2705</v>
      </c>
      <c r="G6196" t="s">
        <v>17</v>
      </c>
      <c r="H6196" t="s">
        <v>18</v>
      </c>
      <c r="I6196" t="s">
        <v>1472</v>
      </c>
      <c r="J6196" t="s">
        <v>19</v>
      </c>
      <c r="K6196" t="str">
        <f>INDEX(Table6[Column1],MATCH(L6196,Table6[Column2]))</f>
        <v>Elders</v>
      </c>
      <c r="L6196">
        <v>54.248066819999998</v>
      </c>
      <c r="M6196" t="str">
        <f>VLOOKUP(L6196,Table1[],2)</f>
        <v>50 - 59</v>
      </c>
      <c r="N6196" t="str">
        <f>INDEX(Table7[Column1],MATCH(O6196,Table7[Column2]))</f>
        <v>Learning Stage</v>
      </c>
      <c r="O6196">
        <v>3.1599105920000001</v>
      </c>
      <c r="P6196" t="str">
        <f>VLOOKUP(O6196,Table13[],2)</f>
        <v>1 - 5</v>
      </c>
      <c r="Q6196" t="str">
        <f>INDEX(Table8[Column1],MATCH(R6196,Table8[Column2]))</f>
        <v>Excused</v>
      </c>
      <c r="R6196">
        <v>131.78362820000001</v>
      </c>
      <c r="S6196">
        <f t="shared" si="193"/>
        <v>5.4909845083333337</v>
      </c>
      <c r="T6196" t="s">
        <v>19</v>
      </c>
    </row>
    <row r="6197" spans="1:20" x14ac:dyDescent="0.25">
      <c r="A6197">
        <v>6196</v>
      </c>
      <c r="B6197" t="s">
        <v>92</v>
      </c>
      <c r="C6197" t="s">
        <v>538</v>
      </c>
      <c r="D6197" t="str">
        <f t="shared" si="192"/>
        <v>Nguyen Erin</v>
      </c>
      <c r="E6197" t="s">
        <v>15</v>
      </c>
      <c r="F6197" t="s">
        <v>38</v>
      </c>
      <c r="G6197" t="s">
        <v>17</v>
      </c>
      <c r="H6197" t="s">
        <v>18</v>
      </c>
      <c r="I6197" t="s">
        <v>38</v>
      </c>
      <c r="J6197" t="s">
        <v>19</v>
      </c>
      <c r="K6197" t="str">
        <f>INDEX(Table6[Column1],MATCH(L6197,Table6[Column2]))</f>
        <v>Adults</v>
      </c>
      <c r="L6197">
        <v>40.985506340000001</v>
      </c>
      <c r="M6197" t="str">
        <f>VLOOKUP(L6197,Table1[],2)</f>
        <v>40 - 49</v>
      </c>
      <c r="N6197" t="str">
        <f>INDEX(Table7[Column1],MATCH(O6197,Table7[Column2]))</f>
        <v>Learning Stage</v>
      </c>
      <c r="O6197">
        <v>4.8066558840000004</v>
      </c>
      <c r="P6197" t="str">
        <f>VLOOKUP(O6197,Table13[],2)</f>
        <v>1 - 5</v>
      </c>
      <c r="Q6197" t="str">
        <f>INDEX(Table8[Column1],MATCH(R6197,Table8[Column2]))</f>
        <v>Maintained</v>
      </c>
      <c r="R6197">
        <v>51.570988309999997</v>
      </c>
      <c r="S6197">
        <f t="shared" si="193"/>
        <v>2.1487911795833332</v>
      </c>
      <c r="T6197" t="s">
        <v>19</v>
      </c>
    </row>
    <row r="6198" spans="1:20" x14ac:dyDescent="0.25">
      <c r="A6198">
        <v>6197</v>
      </c>
      <c r="B6198" t="s">
        <v>1053</v>
      </c>
      <c r="C6198" t="s">
        <v>44</v>
      </c>
      <c r="D6198" t="str">
        <f t="shared" si="192"/>
        <v>Hill Gregory</v>
      </c>
      <c r="E6198" t="s">
        <v>22</v>
      </c>
      <c r="F6198" t="s">
        <v>2008</v>
      </c>
      <c r="G6198" t="s">
        <v>17</v>
      </c>
      <c r="H6198" t="s">
        <v>18</v>
      </c>
      <c r="I6198" t="s">
        <v>107</v>
      </c>
      <c r="J6198" t="s">
        <v>19</v>
      </c>
      <c r="K6198" t="str">
        <f>INDEX(Table6[Column1],MATCH(L6198,Table6[Column2]))</f>
        <v>Young Adults</v>
      </c>
      <c r="L6198">
        <v>37.426226479999997</v>
      </c>
      <c r="M6198" t="str">
        <f>VLOOKUP(L6198,Table1[],2)</f>
        <v>30 - 39</v>
      </c>
      <c r="N6198" t="str">
        <f>INDEX(Table7[Column1],MATCH(O6198,Table7[Column2]))</f>
        <v>Learning Stage</v>
      </c>
      <c r="O6198">
        <v>5.5189597109999999</v>
      </c>
      <c r="P6198" t="str">
        <f>VLOOKUP(O6198,Table13[],2)</f>
        <v>1 - 5</v>
      </c>
      <c r="Q6198" t="str">
        <f>INDEX(Table8[Column1],MATCH(R6198,Table8[Column2]))</f>
        <v>Scheduled</v>
      </c>
      <c r="R6198">
        <v>0</v>
      </c>
      <c r="S6198">
        <f t="shared" si="193"/>
        <v>0</v>
      </c>
      <c r="T6198" t="s">
        <v>19</v>
      </c>
    </row>
    <row r="6199" spans="1:20" x14ac:dyDescent="0.25">
      <c r="A6199">
        <v>6198</v>
      </c>
      <c r="B6199" t="s">
        <v>982</v>
      </c>
      <c r="C6199" t="s">
        <v>877</v>
      </c>
      <c r="D6199" t="str">
        <f t="shared" si="192"/>
        <v>Harrison Henry</v>
      </c>
      <c r="E6199" t="s">
        <v>22</v>
      </c>
      <c r="F6199" t="s">
        <v>127</v>
      </c>
      <c r="G6199" t="s">
        <v>820</v>
      </c>
      <c r="H6199" t="s">
        <v>821</v>
      </c>
      <c r="I6199" t="s">
        <v>127</v>
      </c>
      <c r="J6199" t="s">
        <v>19</v>
      </c>
      <c r="K6199" t="str">
        <f>INDEX(Table6[Column1],MATCH(L6199,Table6[Column2]))</f>
        <v>Young Adults</v>
      </c>
      <c r="L6199">
        <v>37.210894060000001</v>
      </c>
      <c r="M6199" t="str">
        <f>VLOOKUP(L6199,Table1[],2)</f>
        <v>30 - 39</v>
      </c>
      <c r="N6199" t="str">
        <f>INDEX(Table7[Column1],MATCH(O6199,Table7[Column2]))</f>
        <v>Learning Stage</v>
      </c>
      <c r="O6199">
        <v>4.6412170030000004</v>
      </c>
      <c r="P6199" t="str">
        <f>VLOOKUP(O6199,Table13[],2)</f>
        <v>1 - 5</v>
      </c>
      <c r="Q6199" t="str">
        <f>INDEX(Table8[Column1],MATCH(R6199,Table8[Column2]))</f>
        <v>Scheduled</v>
      </c>
      <c r="R6199">
        <v>34.931543599999998</v>
      </c>
      <c r="S6199">
        <f t="shared" si="193"/>
        <v>1.4554809833333331</v>
      </c>
      <c r="T6199" t="s">
        <v>19</v>
      </c>
    </row>
    <row r="6200" spans="1:20" x14ac:dyDescent="0.25">
      <c r="A6200">
        <v>6199</v>
      </c>
      <c r="B6200" t="s">
        <v>4794</v>
      </c>
      <c r="C6200" t="s">
        <v>885</v>
      </c>
      <c r="D6200" t="str">
        <f t="shared" si="192"/>
        <v>See Elizabeth</v>
      </c>
      <c r="E6200" t="s">
        <v>15</v>
      </c>
      <c r="F6200" t="s">
        <v>38</v>
      </c>
      <c r="G6200" t="s">
        <v>17</v>
      </c>
      <c r="H6200" t="s">
        <v>18</v>
      </c>
      <c r="I6200" t="s">
        <v>38</v>
      </c>
      <c r="J6200" t="s">
        <v>19</v>
      </c>
      <c r="K6200" t="str">
        <f>INDEX(Table6[Column1],MATCH(L6200,Table6[Column2]))</f>
        <v>Youth</v>
      </c>
      <c r="L6200">
        <v>28.44249451</v>
      </c>
      <c r="M6200" t="str">
        <f>VLOOKUP(L6200,Table1[],2)</f>
        <v>20 - 29</v>
      </c>
      <c r="N6200" t="str">
        <f>INDEX(Table7[Column1],MATCH(O6200,Table7[Column2]))</f>
        <v>Learning Stage</v>
      </c>
      <c r="O6200">
        <v>4.4400747310000002</v>
      </c>
      <c r="P6200" t="str">
        <f>VLOOKUP(O6200,Table13[],2)</f>
        <v>1 - 5</v>
      </c>
      <c r="Q6200" t="str">
        <f>INDEX(Table8[Column1],MATCH(R6200,Table8[Column2]))</f>
        <v>Scheduled</v>
      </c>
      <c r="R6200">
        <v>0</v>
      </c>
      <c r="S6200">
        <f t="shared" si="193"/>
        <v>0</v>
      </c>
      <c r="T6200" t="s">
        <v>19</v>
      </c>
    </row>
    <row r="6201" spans="1:20" x14ac:dyDescent="0.25">
      <c r="A6201">
        <v>6200</v>
      </c>
      <c r="B6201" t="s">
        <v>4795</v>
      </c>
      <c r="C6201" t="s">
        <v>624</v>
      </c>
      <c r="D6201" t="str">
        <f t="shared" si="192"/>
        <v>Dickson Sharon</v>
      </c>
      <c r="E6201" t="s">
        <v>15</v>
      </c>
      <c r="F6201" t="s">
        <v>38</v>
      </c>
      <c r="G6201" t="s">
        <v>17</v>
      </c>
      <c r="H6201" t="s">
        <v>18</v>
      </c>
      <c r="I6201" t="s">
        <v>38</v>
      </c>
      <c r="J6201" t="s">
        <v>19</v>
      </c>
      <c r="K6201" t="str">
        <f>INDEX(Table6[Column1],MATCH(L6201,Table6[Column2]))</f>
        <v>Elders</v>
      </c>
      <c r="L6201">
        <v>50.876194120000001</v>
      </c>
      <c r="M6201" t="str">
        <f>VLOOKUP(L6201,Table1[],2)</f>
        <v>50 - 59</v>
      </c>
      <c r="N6201" t="str">
        <f>INDEX(Table7[Column1],MATCH(O6201,Table7[Column2]))</f>
        <v>Learning Stage</v>
      </c>
      <c r="O6201">
        <v>3.145198749</v>
      </c>
      <c r="P6201" t="str">
        <f>VLOOKUP(O6201,Table13[],2)</f>
        <v>1 - 5</v>
      </c>
      <c r="Q6201" t="str">
        <f>INDEX(Table8[Column1],MATCH(R6201,Table8[Column2]))</f>
        <v>Excused</v>
      </c>
      <c r="R6201">
        <v>132.02504769999999</v>
      </c>
      <c r="S6201">
        <f t="shared" si="193"/>
        <v>5.5010436541666667</v>
      </c>
      <c r="T6201" t="s">
        <v>19</v>
      </c>
    </row>
    <row r="6202" spans="1:20" x14ac:dyDescent="0.25">
      <c r="A6202">
        <v>6201</v>
      </c>
      <c r="B6202" t="s">
        <v>4796</v>
      </c>
      <c r="C6202" t="s">
        <v>264</v>
      </c>
      <c r="D6202" t="str">
        <f t="shared" si="192"/>
        <v>Abercrombie Cynthia</v>
      </c>
      <c r="E6202" t="s">
        <v>15</v>
      </c>
      <c r="F6202" t="s">
        <v>27</v>
      </c>
      <c r="G6202" t="s">
        <v>17</v>
      </c>
      <c r="H6202" t="s">
        <v>18</v>
      </c>
      <c r="I6202" t="s">
        <v>27</v>
      </c>
      <c r="J6202" t="s">
        <v>19</v>
      </c>
      <c r="K6202" t="str">
        <f>INDEX(Table6[Column1],MATCH(L6202,Table6[Column2]))</f>
        <v>Adults</v>
      </c>
      <c r="L6202">
        <v>44.441561350000001</v>
      </c>
      <c r="M6202" t="str">
        <f>VLOOKUP(L6202,Table1[],2)</f>
        <v>40 - 49</v>
      </c>
      <c r="N6202" t="str">
        <f>INDEX(Table7[Column1],MATCH(O6202,Table7[Column2]))</f>
        <v>Learning Stage</v>
      </c>
      <c r="O6202">
        <v>4.5484625840000001</v>
      </c>
      <c r="P6202" t="str">
        <f>VLOOKUP(O6202,Table13[],2)</f>
        <v>1 - 5</v>
      </c>
      <c r="Q6202" t="str">
        <f>INDEX(Table8[Column1],MATCH(R6202,Table8[Column2]))</f>
        <v>Habitual</v>
      </c>
      <c r="R6202">
        <v>95.261108960000001</v>
      </c>
      <c r="S6202">
        <f t="shared" si="193"/>
        <v>3.9692128733333334</v>
      </c>
      <c r="T6202" t="s">
        <v>19</v>
      </c>
    </row>
    <row r="6203" spans="1:20" x14ac:dyDescent="0.25">
      <c r="A6203">
        <v>6202</v>
      </c>
      <c r="B6203" t="s">
        <v>115</v>
      </c>
      <c r="C6203" t="s">
        <v>4455</v>
      </c>
      <c r="D6203" t="str">
        <f t="shared" si="192"/>
        <v>Daniel Erika</v>
      </c>
      <c r="E6203" t="s">
        <v>15</v>
      </c>
      <c r="F6203" t="s">
        <v>127</v>
      </c>
      <c r="G6203" t="s">
        <v>820</v>
      </c>
      <c r="H6203" t="s">
        <v>821</v>
      </c>
      <c r="I6203" t="s">
        <v>127</v>
      </c>
      <c r="J6203" t="s">
        <v>19</v>
      </c>
      <c r="K6203" t="str">
        <f>INDEX(Table6[Column1],MATCH(L6203,Table6[Column2]))</f>
        <v>Adults</v>
      </c>
      <c r="L6203">
        <v>43.521017630000003</v>
      </c>
      <c r="M6203" t="str">
        <f>VLOOKUP(L6203,Table1[],2)</f>
        <v>40 - 49</v>
      </c>
      <c r="N6203" t="str">
        <f>INDEX(Table7[Column1],MATCH(O6203,Table7[Column2]))</f>
        <v>Fitting in Stage</v>
      </c>
      <c r="O6203">
        <v>6.3008556779999996</v>
      </c>
      <c r="P6203" t="str">
        <f>VLOOKUP(O6203,Table13[],2)</f>
        <v>6 - 10</v>
      </c>
      <c r="Q6203" t="str">
        <f>INDEX(Table8[Column1],MATCH(R6203,Table8[Column2]))</f>
        <v>Habitual</v>
      </c>
      <c r="R6203">
        <v>87.030081719999998</v>
      </c>
      <c r="S6203">
        <f t="shared" si="193"/>
        <v>3.6262534049999999</v>
      </c>
      <c r="T6203" t="s">
        <v>19</v>
      </c>
    </row>
    <row r="6204" spans="1:20" x14ac:dyDescent="0.25">
      <c r="A6204">
        <v>6203</v>
      </c>
      <c r="B6204" t="s">
        <v>4797</v>
      </c>
      <c r="C6204" t="s">
        <v>50</v>
      </c>
      <c r="D6204" t="str">
        <f t="shared" si="192"/>
        <v>Carlisle Robert</v>
      </c>
      <c r="E6204" t="s">
        <v>22</v>
      </c>
      <c r="F6204" t="s">
        <v>1895</v>
      </c>
      <c r="G6204" t="s">
        <v>820</v>
      </c>
      <c r="H6204" t="s">
        <v>821</v>
      </c>
      <c r="I6204" t="s">
        <v>54</v>
      </c>
      <c r="J6204" t="s">
        <v>19</v>
      </c>
      <c r="K6204" t="str">
        <f>INDEX(Table6[Column1],MATCH(L6204,Table6[Column2]))</f>
        <v>Adults</v>
      </c>
      <c r="L6204">
        <v>47.279944909999998</v>
      </c>
      <c r="M6204" t="str">
        <f>VLOOKUP(L6204,Table1[],2)</f>
        <v>40 - 49</v>
      </c>
      <c r="N6204" t="str">
        <f>INDEX(Table7[Column1],MATCH(O6204,Table7[Column2]))</f>
        <v>Learning Stage</v>
      </c>
      <c r="O6204">
        <v>4.7724351260000004</v>
      </c>
      <c r="P6204" t="str">
        <f>VLOOKUP(O6204,Table13[],2)</f>
        <v>1 - 5</v>
      </c>
      <c r="Q6204" t="str">
        <f>INDEX(Table8[Column1],MATCH(R6204,Table8[Column2]))</f>
        <v>Maintained</v>
      </c>
      <c r="R6204">
        <v>74.587650519999997</v>
      </c>
      <c r="S6204">
        <f t="shared" si="193"/>
        <v>3.1078187716666665</v>
      </c>
      <c r="T6204" t="s">
        <v>19</v>
      </c>
    </row>
    <row r="6205" spans="1:20" x14ac:dyDescent="0.25">
      <c r="A6205">
        <v>6204</v>
      </c>
      <c r="B6205" t="s">
        <v>281</v>
      </c>
      <c r="C6205" t="s">
        <v>473</v>
      </c>
      <c r="D6205" t="str">
        <f t="shared" si="192"/>
        <v>Clark Jeffrey</v>
      </c>
      <c r="E6205" t="s">
        <v>22</v>
      </c>
      <c r="F6205" t="s">
        <v>189</v>
      </c>
      <c r="G6205" t="s">
        <v>820</v>
      </c>
      <c r="H6205" t="s">
        <v>821</v>
      </c>
      <c r="I6205" t="s">
        <v>46</v>
      </c>
      <c r="J6205" t="s">
        <v>19</v>
      </c>
      <c r="K6205" t="str">
        <f>INDEX(Table6[Column1],MATCH(L6205,Table6[Column2]))</f>
        <v>Adults</v>
      </c>
      <c r="L6205">
        <v>43.542547890000002</v>
      </c>
      <c r="M6205" t="str">
        <f>VLOOKUP(L6205,Table1[],2)</f>
        <v>40 - 49</v>
      </c>
      <c r="N6205" t="str">
        <f>INDEX(Table7[Column1],MATCH(O6205,Table7[Column2]))</f>
        <v>Learning Stage</v>
      </c>
      <c r="O6205">
        <v>3.8768746649999999</v>
      </c>
      <c r="P6205" t="str">
        <f>VLOOKUP(O6205,Table13[],2)</f>
        <v>1 - 5</v>
      </c>
      <c r="Q6205" t="str">
        <f>INDEX(Table8[Column1],MATCH(R6205,Table8[Column2]))</f>
        <v>Habitual</v>
      </c>
      <c r="R6205">
        <v>84.137268259999999</v>
      </c>
      <c r="S6205">
        <f t="shared" si="193"/>
        <v>3.5057195108333334</v>
      </c>
      <c r="T6205" t="s">
        <v>19</v>
      </c>
    </row>
    <row r="6206" spans="1:20" x14ac:dyDescent="0.25">
      <c r="A6206">
        <v>6205</v>
      </c>
      <c r="B6206" t="s">
        <v>2355</v>
      </c>
      <c r="C6206" t="s">
        <v>312</v>
      </c>
      <c r="D6206" t="str">
        <f t="shared" si="192"/>
        <v>Eldridge Terry</v>
      </c>
      <c r="E6206" t="s">
        <v>22</v>
      </c>
      <c r="F6206" t="s">
        <v>23</v>
      </c>
      <c r="G6206" t="s">
        <v>2724</v>
      </c>
      <c r="H6206" t="s">
        <v>1863</v>
      </c>
      <c r="I6206" t="s">
        <v>24</v>
      </c>
      <c r="J6206" t="s">
        <v>19</v>
      </c>
      <c r="K6206" t="str">
        <f>INDEX(Table6[Column1],MATCH(L6206,Table6[Column2]))</f>
        <v>Young Adults</v>
      </c>
      <c r="L6206">
        <v>38.471741469999998</v>
      </c>
      <c r="M6206" t="str">
        <f>VLOOKUP(L6206,Table1[],2)</f>
        <v>30 - 39</v>
      </c>
      <c r="N6206" t="str">
        <f>INDEX(Table7[Column1],MATCH(O6206,Table7[Column2]))</f>
        <v>Learning Stage</v>
      </c>
      <c r="O6206">
        <v>3.7528603340000002</v>
      </c>
      <c r="P6206" t="str">
        <f>VLOOKUP(O6206,Table13[],2)</f>
        <v>1 - 5</v>
      </c>
      <c r="Q6206" t="str">
        <f>INDEX(Table8[Column1],MATCH(R6206,Table8[Column2]))</f>
        <v>Maintained</v>
      </c>
      <c r="R6206">
        <v>59.424548880000003</v>
      </c>
      <c r="S6206">
        <f t="shared" si="193"/>
        <v>2.47602287</v>
      </c>
      <c r="T6206" t="s">
        <v>19</v>
      </c>
    </row>
    <row r="6207" spans="1:20" x14ac:dyDescent="0.25">
      <c r="A6207">
        <v>6206</v>
      </c>
      <c r="B6207" t="s">
        <v>193</v>
      </c>
      <c r="C6207" t="s">
        <v>4798</v>
      </c>
      <c r="D6207" t="str">
        <f t="shared" si="192"/>
        <v>Lopez Somer</v>
      </c>
      <c r="E6207" t="s">
        <v>15</v>
      </c>
      <c r="F6207" t="s">
        <v>1806</v>
      </c>
      <c r="G6207" t="s">
        <v>2305</v>
      </c>
      <c r="H6207" t="s">
        <v>1826</v>
      </c>
      <c r="I6207" t="s">
        <v>235</v>
      </c>
      <c r="J6207" t="s">
        <v>19</v>
      </c>
      <c r="K6207" t="str">
        <f>INDEX(Table6[Column1],MATCH(L6207,Table6[Column2]))</f>
        <v>Elders</v>
      </c>
      <c r="L6207">
        <v>51.529212350000002</v>
      </c>
      <c r="M6207" t="str">
        <f>VLOOKUP(L6207,Table1[],2)</f>
        <v>50 - 59</v>
      </c>
      <c r="N6207" t="str">
        <f>INDEX(Table7[Column1],MATCH(O6207,Table7[Column2]))</f>
        <v>Learning Stage</v>
      </c>
      <c r="O6207">
        <v>2.9983294410000001</v>
      </c>
      <c r="P6207" t="str">
        <f>VLOOKUP(O6207,Table13[],2)</f>
        <v>1 - 5</v>
      </c>
      <c r="Q6207" t="str">
        <f>INDEX(Table8[Column1],MATCH(R6207,Table8[Column2]))</f>
        <v>Excused</v>
      </c>
      <c r="R6207">
        <v>122.1943788</v>
      </c>
      <c r="S6207">
        <f t="shared" si="193"/>
        <v>5.0914324500000001</v>
      </c>
      <c r="T6207" t="s">
        <v>19</v>
      </c>
    </row>
    <row r="6208" spans="1:20" x14ac:dyDescent="0.25">
      <c r="A6208">
        <v>6207</v>
      </c>
      <c r="B6208" t="s">
        <v>114</v>
      </c>
      <c r="C6208" t="s">
        <v>56</v>
      </c>
      <c r="D6208" t="str">
        <f t="shared" si="192"/>
        <v>Martin James</v>
      </c>
      <c r="E6208" t="s">
        <v>22</v>
      </c>
      <c r="F6208" t="s">
        <v>87</v>
      </c>
      <c r="G6208" t="s">
        <v>820</v>
      </c>
      <c r="H6208" t="s">
        <v>821</v>
      </c>
      <c r="I6208" t="s">
        <v>87</v>
      </c>
      <c r="J6208" t="s">
        <v>19</v>
      </c>
      <c r="K6208" t="str">
        <f>INDEX(Table6[Column1],MATCH(L6208,Table6[Column2]))</f>
        <v>Youth</v>
      </c>
      <c r="L6208">
        <v>27.409734090000001</v>
      </c>
      <c r="M6208" t="str">
        <f>VLOOKUP(L6208,Table1[],2)</f>
        <v>20 - 29</v>
      </c>
      <c r="N6208" t="str">
        <f>INDEX(Table7[Column1],MATCH(O6208,Table7[Column2]))</f>
        <v>Learning Stage</v>
      </c>
      <c r="O6208">
        <v>5.2694215780000002</v>
      </c>
      <c r="P6208" t="str">
        <f>VLOOKUP(O6208,Table13[],2)</f>
        <v>1 - 5</v>
      </c>
      <c r="Q6208" t="str">
        <f>INDEX(Table8[Column1],MATCH(R6208,Table8[Column2]))</f>
        <v>Scheduled</v>
      </c>
      <c r="R6208">
        <v>0</v>
      </c>
      <c r="S6208">
        <f t="shared" si="193"/>
        <v>0</v>
      </c>
      <c r="T6208" t="s">
        <v>19</v>
      </c>
    </row>
    <row r="6209" spans="1:20" x14ac:dyDescent="0.25">
      <c r="A6209">
        <v>6208</v>
      </c>
      <c r="B6209" t="s">
        <v>2687</v>
      </c>
      <c r="C6209" t="s">
        <v>1450</v>
      </c>
      <c r="D6209" t="str">
        <f t="shared" si="192"/>
        <v>Pike Miguel</v>
      </c>
      <c r="E6209" t="s">
        <v>22</v>
      </c>
      <c r="F6209" t="s">
        <v>137</v>
      </c>
      <c r="G6209" t="s">
        <v>611</v>
      </c>
      <c r="H6209" t="s">
        <v>612</v>
      </c>
      <c r="I6209" t="s">
        <v>138</v>
      </c>
      <c r="J6209" t="s">
        <v>19</v>
      </c>
      <c r="K6209" t="str">
        <f>INDEX(Table6[Column1],MATCH(L6209,Table6[Column2]))</f>
        <v>Adults</v>
      </c>
      <c r="L6209">
        <v>42.787327140000002</v>
      </c>
      <c r="M6209" t="str">
        <f>VLOOKUP(L6209,Table1[],2)</f>
        <v>40 - 49</v>
      </c>
      <c r="N6209" t="str">
        <f>INDEX(Table7[Column1],MATCH(O6209,Table7[Column2]))</f>
        <v>Learning Stage</v>
      </c>
      <c r="O6209">
        <v>4.8432246980000002</v>
      </c>
      <c r="P6209" t="str">
        <f>VLOOKUP(O6209,Table13[],2)</f>
        <v>1 - 5</v>
      </c>
      <c r="Q6209" t="str">
        <f>INDEX(Table8[Column1],MATCH(R6209,Table8[Column2]))</f>
        <v>Habitual</v>
      </c>
      <c r="R6209">
        <v>88.310401909999996</v>
      </c>
      <c r="S6209">
        <f t="shared" si="193"/>
        <v>3.679600079583333</v>
      </c>
      <c r="T6209" t="s">
        <v>19</v>
      </c>
    </row>
    <row r="6210" spans="1:20" x14ac:dyDescent="0.25">
      <c r="A6210">
        <v>6209</v>
      </c>
      <c r="B6210" t="s">
        <v>2745</v>
      </c>
      <c r="C6210" t="s">
        <v>50</v>
      </c>
      <c r="D6210" t="str">
        <f t="shared" si="192"/>
        <v>Cruz Robert</v>
      </c>
      <c r="E6210" t="s">
        <v>22</v>
      </c>
      <c r="F6210" t="s">
        <v>38</v>
      </c>
      <c r="G6210" t="s">
        <v>17</v>
      </c>
      <c r="H6210" t="s">
        <v>18</v>
      </c>
      <c r="I6210" t="s">
        <v>38</v>
      </c>
      <c r="J6210" t="s">
        <v>19</v>
      </c>
      <c r="K6210" t="str">
        <f>INDEX(Table6[Column1],MATCH(L6210,Table6[Column2]))</f>
        <v>Adults</v>
      </c>
      <c r="L6210">
        <v>43.073895649999997</v>
      </c>
      <c r="M6210" t="str">
        <f>VLOOKUP(L6210,Table1[],2)</f>
        <v>40 - 49</v>
      </c>
      <c r="N6210" t="str">
        <f>INDEX(Table7[Column1],MATCH(O6210,Table7[Column2]))</f>
        <v>Learning Stage</v>
      </c>
      <c r="O6210">
        <v>5.7654759279999999</v>
      </c>
      <c r="P6210" t="str">
        <f>VLOOKUP(O6210,Table13[],2)</f>
        <v>1 - 5</v>
      </c>
      <c r="Q6210" t="str">
        <f>INDEX(Table8[Column1],MATCH(R6210,Table8[Column2]))</f>
        <v>Maintained</v>
      </c>
      <c r="R6210">
        <v>72.376484189999999</v>
      </c>
      <c r="S6210">
        <f t="shared" si="193"/>
        <v>3.01568684125</v>
      </c>
      <c r="T6210" t="s">
        <v>19</v>
      </c>
    </row>
    <row r="6211" spans="1:20" x14ac:dyDescent="0.25">
      <c r="A6211">
        <v>6210</v>
      </c>
      <c r="B6211" t="s">
        <v>4799</v>
      </c>
      <c r="C6211" t="s">
        <v>2291</v>
      </c>
      <c r="D6211" t="str">
        <f t="shared" ref="D6211:D6274" si="194">CONCATENATE(B6211, " ",C6211)</f>
        <v>Quin Marcia</v>
      </c>
      <c r="E6211" t="s">
        <v>15</v>
      </c>
      <c r="F6211" t="s">
        <v>38</v>
      </c>
      <c r="G6211" t="s">
        <v>17</v>
      </c>
      <c r="H6211" t="s">
        <v>18</v>
      </c>
      <c r="I6211" t="s">
        <v>38</v>
      </c>
      <c r="J6211" t="s">
        <v>19</v>
      </c>
      <c r="K6211" t="str">
        <f>INDEX(Table6[Column1],MATCH(L6211,Table6[Column2]))</f>
        <v>Youth</v>
      </c>
      <c r="L6211">
        <v>29.804029180000001</v>
      </c>
      <c r="M6211" t="str">
        <f>VLOOKUP(L6211,Table1[],2)</f>
        <v>20 - 29</v>
      </c>
      <c r="N6211" t="str">
        <f>INDEX(Table7[Column1],MATCH(O6211,Table7[Column2]))</f>
        <v>Learning Stage</v>
      </c>
      <c r="O6211">
        <v>5.0915314230000002</v>
      </c>
      <c r="P6211" t="str">
        <f>VLOOKUP(O6211,Table13[],2)</f>
        <v>1 - 5</v>
      </c>
      <c r="Q6211" t="str">
        <f>INDEX(Table8[Column1],MATCH(R6211,Table8[Column2]))</f>
        <v>Scheduled</v>
      </c>
      <c r="R6211">
        <v>0</v>
      </c>
      <c r="S6211">
        <f t="shared" ref="S6211:S6274" si="195">CONVERT(R6211,"hr","day")</f>
        <v>0</v>
      </c>
      <c r="T6211" t="s">
        <v>19</v>
      </c>
    </row>
    <row r="6212" spans="1:20" x14ac:dyDescent="0.25">
      <c r="A6212">
        <v>6211</v>
      </c>
      <c r="B6212" t="s">
        <v>62</v>
      </c>
      <c r="C6212" t="s">
        <v>50</v>
      </c>
      <c r="D6212" t="str">
        <f t="shared" si="194"/>
        <v>Thomas Robert</v>
      </c>
      <c r="E6212" t="s">
        <v>22</v>
      </c>
      <c r="F6212" t="s">
        <v>30</v>
      </c>
      <c r="G6212" t="s">
        <v>17</v>
      </c>
      <c r="H6212" t="s">
        <v>18</v>
      </c>
      <c r="I6212" t="s">
        <v>30</v>
      </c>
      <c r="J6212" t="s">
        <v>19</v>
      </c>
      <c r="K6212" t="str">
        <f>INDEX(Table6[Column1],MATCH(L6212,Table6[Column2]))</f>
        <v>Young Adults</v>
      </c>
      <c r="L6212">
        <v>39.389725050000003</v>
      </c>
      <c r="M6212" t="str">
        <f>VLOOKUP(L6212,Table1[],2)</f>
        <v>30 - 39</v>
      </c>
      <c r="N6212" t="str">
        <f>INDEX(Table7[Column1],MATCH(O6212,Table7[Column2]))</f>
        <v>Fitting in Stage</v>
      </c>
      <c r="O6212">
        <v>6.685379502</v>
      </c>
      <c r="P6212" t="str">
        <f>VLOOKUP(O6212,Table13[],2)</f>
        <v>6 - 10</v>
      </c>
      <c r="Q6212" t="str">
        <f>INDEX(Table8[Column1],MATCH(R6212,Table8[Column2]))</f>
        <v>Scheduled</v>
      </c>
      <c r="R6212">
        <v>0</v>
      </c>
      <c r="S6212">
        <f t="shared" si="195"/>
        <v>0</v>
      </c>
      <c r="T6212" t="s">
        <v>19</v>
      </c>
    </row>
    <row r="6213" spans="1:20" x14ac:dyDescent="0.25">
      <c r="A6213">
        <v>6212</v>
      </c>
      <c r="B6213" t="s">
        <v>1291</v>
      </c>
      <c r="C6213" t="s">
        <v>56</v>
      </c>
      <c r="D6213" t="str">
        <f t="shared" si="194"/>
        <v>Ramirez James</v>
      </c>
      <c r="E6213" t="s">
        <v>22</v>
      </c>
      <c r="F6213" t="s">
        <v>33</v>
      </c>
      <c r="G6213" t="s">
        <v>820</v>
      </c>
      <c r="H6213" t="s">
        <v>821</v>
      </c>
      <c r="I6213" t="s">
        <v>33</v>
      </c>
      <c r="J6213" t="s">
        <v>19</v>
      </c>
      <c r="K6213" t="str">
        <f>INDEX(Table6[Column1],MATCH(L6213,Table6[Column2]))</f>
        <v>Adults</v>
      </c>
      <c r="L6213">
        <v>41.345204719999998</v>
      </c>
      <c r="M6213" t="str">
        <f>VLOOKUP(L6213,Table1[],2)</f>
        <v>40 - 49</v>
      </c>
      <c r="N6213" t="str">
        <f>INDEX(Table7[Column1],MATCH(O6213,Table7[Column2]))</f>
        <v>Learning Stage</v>
      </c>
      <c r="O6213">
        <v>2.9752216699999998</v>
      </c>
      <c r="P6213" t="str">
        <f>VLOOKUP(O6213,Table13[],2)</f>
        <v>1 - 5</v>
      </c>
      <c r="Q6213" t="str">
        <f>INDEX(Table8[Column1],MATCH(R6213,Table8[Column2]))</f>
        <v>Maintained</v>
      </c>
      <c r="R6213">
        <v>52.518803640000002</v>
      </c>
      <c r="S6213">
        <f t="shared" si="195"/>
        <v>2.1882834849999999</v>
      </c>
      <c r="T6213" t="s">
        <v>19</v>
      </c>
    </row>
    <row r="6214" spans="1:20" x14ac:dyDescent="0.25">
      <c r="A6214">
        <v>6213</v>
      </c>
      <c r="B6214" t="s">
        <v>2482</v>
      </c>
      <c r="C6214" t="s">
        <v>188</v>
      </c>
      <c r="D6214" t="str">
        <f t="shared" si="194"/>
        <v>Moss Wendy</v>
      </c>
      <c r="E6214" t="s">
        <v>15</v>
      </c>
      <c r="F6214" t="s">
        <v>1178</v>
      </c>
      <c r="G6214" t="s">
        <v>611</v>
      </c>
      <c r="H6214" t="s">
        <v>612</v>
      </c>
      <c r="I6214" t="s">
        <v>138</v>
      </c>
      <c r="J6214" t="s">
        <v>19</v>
      </c>
      <c r="K6214" t="str">
        <f>INDEX(Table6[Column1],MATCH(L6214,Table6[Column2]))</f>
        <v>Elders</v>
      </c>
      <c r="L6214">
        <v>56.089484380000002</v>
      </c>
      <c r="M6214" t="str">
        <f>VLOOKUP(L6214,Table1[],2)</f>
        <v>50 - 59</v>
      </c>
      <c r="N6214" t="str">
        <f>INDEX(Table7[Column1],MATCH(O6214,Table7[Column2]))</f>
        <v>Learning Stage</v>
      </c>
      <c r="O6214">
        <v>4.7875308519999997</v>
      </c>
      <c r="P6214" t="str">
        <f>VLOOKUP(O6214,Table13[],2)</f>
        <v>1 - 5</v>
      </c>
      <c r="Q6214" t="str">
        <f>INDEX(Table8[Column1],MATCH(R6214,Table8[Column2]))</f>
        <v>Maintained</v>
      </c>
      <c r="R6214">
        <v>57.081094749999998</v>
      </c>
      <c r="S6214">
        <f t="shared" si="195"/>
        <v>2.3783789479166666</v>
      </c>
      <c r="T6214" t="s">
        <v>19</v>
      </c>
    </row>
    <row r="6215" spans="1:20" x14ac:dyDescent="0.25">
      <c r="A6215">
        <v>6214</v>
      </c>
      <c r="B6215" t="s">
        <v>966</v>
      </c>
      <c r="C6215" t="s">
        <v>4800</v>
      </c>
      <c r="D6215" t="str">
        <f t="shared" si="194"/>
        <v>Miller Mayme</v>
      </c>
      <c r="E6215" t="s">
        <v>15</v>
      </c>
      <c r="F6215" t="s">
        <v>38</v>
      </c>
      <c r="G6215" t="s">
        <v>17</v>
      </c>
      <c r="H6215" t="s">
        <v>18</v>
      </c>
      <c r="I6215" t="s">
        <v>38</v>
      </c>
      <c r="J6215" t="s">
        <v>19</v>
      </c>
      <c r="K6215" t="str">
        <f>INDEX(Table6[Column1],MATCH(L6215,Table6[Column2]))</f>
        <v>Young Adults</v>
      </c>
      <c r="L6215">
        <v>31.510984650000001</v>
      </c>
      <c r="M6215" t="str">
        <f>VLOOKUP(L6215,Table1[],2)</f>
        <v>30 - 39</v>
      </c>
      <c r="N6215" t="str">
        <f>INDEX(Table7[Column1],MATCH(O6215,Table7[Column2]))</f>
        <v>Fitting in Stage</v>
      </c>
      <c r="O6215">
        <v>6.1588138209999999</v>
      </c>
      <c r="P6215" t="str">
        <f>VLOOKUP(O6215,Table13[],2)</f>
        <v>6 - 10</v>
      </c>
      <c r="Q6215" t="str">
        <f>INDEX(Table8[Column1],MATCH(R6215,Table8[Column2]))</f>
        <v>Scheduled</v>
      </c>
      <c r="R6215">
        <v>0</v>
      </c>
      <c r="S6215">
        <f t="shared" si="195"/>
        <v>0</v>
      </c>
      <c r="T6215" t="s">
        <v>19</v>
      </c>
    </row>
    <row r="6216" spans="1:20" x14ac:dyDescent="0.25">
      <c r="A6216">
        <v>6215</v>
      </c>
      <c r="B6216" t="s">
        <v>904</v>
      </c>
      <c r="C6216" t="s">
        <v>383</v>
      </c>
      <c r="D6216" t="str">
        <f t="shared" si="194"/>
        <v>Brown Denise</v>
      </c>
      <c r="E6216" t="s">
        <v>15</v>
      </c>
      <c r="F6216" t="s">
        <v>95</v>
      </c>
      <c r="G6216" t="s">
        <v>820</v>
      </c>
      <c r="H6216" t="s">
        <v>821</v>
      </c>
      <c r="I6216" t="s">
        <v>87</v>
      </c>
      <c r="J6216" t="s">
        <v>19</v>
      </c>
      <c r="K6216" t="str">
        <f>INDEX(Table6[Column1],MATCH(L6216,Table6[Column2]))</f>
        <v>Adults</v>
      </c>
      <c r="L6216">
        <v>45.611521199999999</v>
      </c>
      <c r="M6216" t="str">
        <f>VLOOKUP(L6216,Table1[],2)</f>
        <v>40 - 49</v>
      </c>
      <c r="N6216" t="str">
        <f>INDEX(Table7[Column1],MATCH(O6216,Table7[Column2]))</f>
        <v>Learning Stage</v>
      </c>
      <c r="O6216">
        <v>4.7025309780000004</v>
      </c>
      <c r="P6216" t="str">
        <f>VLOOKUP(O6216,Table13[],2)</f>
        <v>1 - 5</v>
      </c>
      <c r="Q6216" t="str">
        <f>INDEX(Table8[Column1],MATCH(R6216,Table8[Column2]))</f>
        <v>Habitual</v>
      </c>
      <c r="R6216">
        <v>83.004017820000001</v>
      </c>
      <c r="S6216">
        <f t="shared" si="195"/>
        <v>3.4585007425000005</v>
      </c>
      <c r="T6216" t="s">
        <v>19</v>
      </c>
    </row>
    <row r="6217" spans="1:20" x14ac:dyDescent="0.25">
      <c r="A6217">
        <v>6216</v>
      </c>
      <c r="B6217" t="s">
        <v>4801</v>
      </c>
      <c r="C6217" t="s">
        <v>154</v>
      </c>
      <c r="D6217" t="str">
        <f t="shared" si="194"/>
        <v>Kingsbury Harold</v>
      </c>
      <c r="E6217" t="s">
        <v>22</v>
      </c>
      <c r="F6217" t="s">
        <v>1869</v>
      </c>
      <c r="G6217" t="s">
        <v>820</v>
      </c>
      <c r="H6217" t="s">
        <v>821</v>
      </c>
      <c r="I6217" t="s">
        <v>277</v>
      </c>
      <c r="J6217" t="s">
        <v>19</v>
      </c>
      <c r="K6217" t="str">
        <f>INDEX(Table6[Column1],MATCH(L6217,Table6[Column2]))</f>
        <v>Young Adults</v>
      </c>
      <c r="L6217">
        <v>33.453939830000003</v>
      </c>
      <c r="M6217" t="str">
        <f>VLOOKUP(L6217,Table1[],2)</f>
        <v>30 - 39</v>
      </c>
      <c r="N6217" t="str">
        <f>INDEX(Table7[Column1],MATCH(O6217,Table7[Column2]))</f>
        <v>Learning Stage</v>
      </c>
      <c r="O6217">
        <v>2.0615815799999999</v>
      </c>
      <c r="P6217" t="str">
        <f>VLOOKUP(O6217,Table13[],2)</f>
        <v>1 - 5</v>
      </c>
      <c r="Q6217" t="str">
        <f>INDEX(Table8[Column1],MATCH(R6217,Table8[Column2]))</f>
        <v>Scheduled</v>
      </c>
      <c r="R6217">
        <v>32.060328720000001</v>
      </c>
      <c r="S6217">
        <f t="shared" si="195"/>
        <v>1.33584703</v>
      </c>
      <c r="T6217" t="s">
        <v>19</v>
      </c>
    </row>
    <row r="6218" spans="1:20" x14ac:dyDescent="0.25">
      <c r="A6218">
        <v>6217</v>
      </c>
      <c r="B6218" t="s">
        <v>4485</v>
      </c>
      <c r="C6218" t="s">
        <v>657</v>
      </c>
      <c r="D6218" t="str">
        <f t="shared" si="194"/>
        <v>Gamble Timothy</v>
      </c>
      <c r="E6218" t="s">
        <v>22</v>
      </c>
      <c r="F6218" t="s">
        <v>828</v>
      </c>
      <c r="G6218" t="s">
        <v>2724</v>
      </c>
      <c r="H6218" t="s">
        <v>1863</v>
      </c>
      <c r="I6218" t="s">
        <v>24</v>
      </c>
      <c r="J6218" t="s">
        <v>19</v>
      </c>
      <c r="K6218" t="str">
        <f>INDEX(Table6[Column1],MATCH(L6218,Table6[Column2]))</f>
        <v>Adults</v>
      </c>
      <c r="L6218">
        <v>44.446163509999998</v>
      </c>
      <c r="M6218" t="str">
        <f>VLOOKUP(L6218,Table1[],2)</f>
        <v>40 - 49</v>
      </c>
      <c r="N6218" t="str">
        <f>INDEX(Table7[Column1],MATCH(O6218,Table7[Column2]))</f>
        <v>Learning Stage</v>
      </c>
      <c r="O6218">
        <v>4.7074540049999998</v>
      </c>
      <c r="P6218" t="str">
        <f>VLOOKUP(O6218,Table13[],2)</f>
        <v>1 - 5</v>
      </c>
      <c r="Q6218" t="str">
        <f>INDEX(Table8[Column1],MATCH(R6218,Table8[Column2]))</f>
        <v>Maintained</v>
      </c>
      <c r="R6218">
        <v>66.403265450000006</v>
      </c>
      <c r="S6218">
        <f t="shared" si="195"/>
        <v>2.7668027270833333</v>
      </c>
      <c r="T6218" t="s">
        <v>19</v>
      </c>
    </row>
    <row r="6219" spans="1:20" x14ac:dyDescent="0.25">
      <c r="A6219">
        <v>6218</v>
      </c>
      <c r="B6219" t="s">
        <v>4802</v>
      </c>
      <c r="C6219" t="s">
        <v>340</v>
      </c>
      <c r="D6219" t="str">
        <f t="shared" si="194"/>
        <v>McAdams Christopher</v>
      </c>
      <c r="E6219" t="s">
        <v>22</v>
      </c>
      <c r="F6219" t="s">
        <v>107</v>
      </c>
      <c r="G6219" t="s">
        <v>17</v>
      </c>
      <c r="H6219" t="s">
        <v>18</v>
      </c>
      <c r="I6219" t="s">
        <v>107</v>
      </c>
      <c r="J6219" t="s">
        <v>19</v>
      </c>
      <c r="K6219" t="str">
        <f>INDEX(Table6[Column1],MATCH(L6219,Table6[Column2]))</f>
        <v>Adults</v>
      </c>
      <c r="L6219">
        <v>46.459122929999999</v>
      </c>
      <c r="M6219" t="str">
        <f>VLOOKUP(L6219,Table1[],2)</f>
        <v>40 - 49</v>
      </c>
      <c r="N6219" t="str">
        <f>INDEX(Table7[Column1],MATCH(O6219,Table7[Column2]))</f>
        <v>Learning Stage</v>
      </c>
      <c r="O6219">
        <v>5.6131845690000004</v>
      </c>
      <c r="P6219" t="str">
        <f>VLOOKUP(O6219,Table13[],2)</f>
        <v>1 - 5</v>
      </c>
      <c r="Q6219" t="str">
        <f>INDEX(Table8[Column1],MATCH(R6219,Table8[Column2]))</f>
        <v>Scheduled</v>
      </c>
      <c r="R6219">
        <v>21.8826097</v>
      </c>
      <c r="S6219">
        <f t="shared" si="195"/>
        <v>0.91177540416666669</v>
      </c>
      <c r="T6219" t="s">
        <v>19</v>
      </c>
    </row>
    <row r="6220" spans="1:20" x14ac:dyDescent="0.25">
      <c r="A6220">
        <v>6219</v>
      </c>
      <c r="B6220" t="s">
        <v>4803</v>
      </c>
      <c r="C6220" t="s">
        <v>2084</v>
      </c>
      <c r="D6220" t="str">
        <f t="shared" si="194"/>
        <v>Paisley Eileen</v>
      </c>
      <c r="E6220" t="s">
        <v>15</v>
      </c>
      <c r="F6220" t="s">
        <v>33</v>
      </c>
      <c r="G6220" t="s">
        <v>820</v>
      </c>
      <c r="H6220" t="s">
        <v>821</v>
      </c>
      <c r="I6220" t="s">
        <v>33</v>
      </c>
      <c r="J6220" t="s">
        <v>19</v>
      </c>
      <c r="K6220" t="str">
        <f>INDEX(Table6[Column1],MATCH(L6220,Table6[Column2]))</f>
        <v>Elders</v>
      </c>
      <c r="L6220">
        <v>56.113493810000001</v>
      </c>
      <c r="M6220" t="str">
        <f>VLOOKUP(L6220,Table1[],2)</f>
        <v>50 - 59</v>
      </c>
      <c r="N6220" t="str">
        <f>INDEX(Table7[Column1],MATCH(O6220,Table7[Column2]))</f>
        <v>Learning Stage</v>
      </c>
      <c r="O6220">
        <v>5.6709699459999996</v>
      </c>
      <c r="P6220" t="str">
        <f>VLOOKUP(O6220,Table13[],2)</f>
        <v>1 - 5</v>
      </c>
      <c r="Q6220" t="str">
        <f>INDEX(Table8[Column1],MATCH(R6220,Table8[Column2]))</f>
        <v>Habitual</v>
      </c>
      <c r="R6220">
        <v>115.2753003</v>
      </c>
      <c r="S6220">
        <f t="shared" si="195"/>
        <v>4.8031375124999993</v>
      </c>
      <c r="T6220" t="s">
        <v>19</v>
      </c>
    </row>
    <row r="6221" spans="1:20" x14ac:dyDescent="0.25">
      <c r="A6221">
        <v>6220</v>
      </c>
      <c r="B6221" t="s">
        <v>4804</v>
      </c>
      <c r="C6221" t="s">
        <v>4805</v>
      </c>
      <c r="D6221" t="str">
        <f t="shared" si="194"/>
        <v>Parsons Leslee</v>
      </c>
      <c r="E6221" t="s">
        <v>15</v>
      </c>
      <c r="F6221" t="s">
        <v>60</v>
      </c>
      <c r="G6221" t="s">
        <v>2724</v>
      </c>
      <c r="H6221" t="s">
        <v>1863</v>
      </c>
      <c r="I6221" t="s">
        <v>24</v>
      </c>
      <c r="J6221" t="s">
        <v>19</v>
      </c>
      <c r="K6221" t="str">
        <f>INDEX(Table6[Column1],MATCH(L6221,Table6[Column2]))</f>
        <v>Youth</v>
      </c>
      <c r="L6221">
        <v>22.18349555</v>
      </c>
      <c r="M6221" t="str">
        <f>VLOOKUP(L6221,Table1[],2)</f>
        <v>20 - 29</v>
      </c>
      <c r="N6221" t="str">
        <f>INDEX(Table7[Column1],MATCH(O6221,Table7[Column2]))</f>
        <v>Learning Stage</v>
      </c>
      <c r="O6221">
        <v>5.5196326170000001</v>
      </c>
      <c r="P6221" t="str">
        <f>VLOOKUP(O6221,Table13[],2)</f>
        <v>1 - 5</v>
      </c>
      <c r="Q6221" t="str">
        <f>INDEX(Table8[Column1],MATCH(R6221,Table8[Column2]))</f>
        <v>Scheduled</v>
      </c>
      <c r="R6221">
        <v>0</v>
      </c>
      <c r="S6221">
        <f t="shared" si="195"/>
        <v>0</v>
      </c>
      <c r="T6221" t="s">
        <v>19</v>
      </c>
    </row>
    <row r="6222" spans="1:20" x14ac:dyDescent="0.25">
      <c r="A6222">
        <v>6221</v>
      </c>
      <c r="B6222" t="s">
        <v>4806</v>
      </c>
      <c r="C6222" t="s">
        <v>2336</v>
      </c>
      <c r="D6222" t="str">
        <f t="shared" si="194"/>
        <v>Darlington Aisha</v>
      </c>
      <c r="E6222" t="s">
        <v>15</v>
      </c>
      <c r="F6222" t="s">
        <v>127</v>
      </c>
      <c r="G6222" t="s">
        <v>820</v>
      </c>
      <c r="H6222" t="s">
        <v>821</v>
      </c>
      <c r="I6222" t="s">
        <v>127</v>
      </c>
      <c r="J6222" t="s">
        <v>19</v>
      </c>
      <c r="K6222" t="str">
        <f>INDEX(Table6[Column1],MATCH(L6222,Table6[Column2]))</f>
        <v>Youth</v>
      </c>
      <c r="L6222">
        <v>27.741264990000001</v>
      </c>
      <c r="M6222" t="str">
        <f>VLOOKUP(L6222,Table1[],2)</f>
        <v>20 - 29</v>
      </c>
      <c r="N6222" t="str">
        <f>INDEX(Table7[Column1],MATCH(O6222,Table7[Column2]))</f>
        <v>Learning Stage</v>
      </c>
      <c r="O6222">
        <v>5.0719176719999997</v>
      </c>
      <c r="P6222" t="str">
        <f>VLOOKUP(O6222,Table13[],2)</f>
        <v>1 - 5</v>
      </c>
      <c r="Q6222" t="str">
        <f>INDEX(Table8[Column1],MATCH(R6222,Table8[Column2]))</f>
        <v>Scheduled</v>
      </c>
      <c r="R6222">
        <v>0</v>
      </c>
      <c r="S6222">
        <f t="shared" si="195"/>
        <v>0</v>
      </c>
      <c r="T6222" t="s">
        <v>19</v>
      </c>
    </row>
    <row r="6223" spans="1:20" x14ac:dyDescent="0.25">
      <c r="A6223">
        <v>6222</v>
      </c>
      <c r="B6223" t="s">
        <v>4807</v>
      </c>
      <c r="C6223" t="s">
        <v>377</v>
      </c>
      <c r="D6223" t="str">
        <f t="shared" si="194"/>
        <v>Skeete Patrick</v>
      </c>
      <c r="E6223" t="s">
        <v>22</v>
      </c>
      <c r="F6223" t="s">
        <v>976</v>
      </c>
      <c r="G6223" t="s">
        <v>2724</v>
      </c>
      <c r="H6223" t="s">
        <v>1863</v>
      </c>
      <c r="I6223" t="s">
        <v>24</v>
      </c>
      <c r="J6223" t="s">
        <v>19</v>
      </c>
      <c r="K6223" t="str">
        <f>INDEX(Table6[Column1],MATCH(L6223,Table6[Column2]))</f>
        <v>Elders</v>
      </c>
      <c r="L6223">
        <v>54.812984239999999</v>
      </c>
      <c r="M6223" t="str">
        <f>VLOOKUP(L6223,Table1[],2)</f>
        <v>50 - 59</v>
      </c>
      <c r="N6223" t="str">
        <f>INDEX(Table7[Column1],MATCH(O6223,Table7[Column2]))</f>
        <v>Learning Stage</v>
      </c>
      <c r="O6223">
        <v>3.706603689</v>
      </c>
      <c r="P6223" t="str">
        <f>VLOOKUP(O6223,Table13[],2)</f>
        <v>1 - 5</v>
      </c>
      <c r="Q6223" t="str">
        <f>INDEX(Table8[Column1],MATCH(R6223,Table8[Column2]))</f>
        <v>Excused</v>
      </c>
      <c r="R6223">
        <v>136.57746560000001</v>
      </c>
      <c r="S6223">
        <f t="shared" si="195"/>
        <v>5.6907277333333335</v>
      </c>
      <c r="T6223" t="s">
        <v>19</v>
      </c>
    </row>
    <row r="6224" spans="1:20" x14ac:dyDescent="0.25">
      <c r="A6224">
        <v>6223</v>
      </c>
      <c r="B6224" t="s">
        <v>4175</v>
      </c>
      <c r="C6224" t="s">
        <v>687</v>
      </c>
      <c r="D6224" t="str">
        <f t="shared" si="194"/>
        <v>Hancock Samuel</v>
      </c>
      <c r="E6224" t="s">
        <v>22</v>
      </c>
      <c r="F6224" t="s">
        <v>127</v>
      </c>
      <c r="G6224" t="s">
        <v>820</v>
      </c>
      <c r="H6224" t="s">
        <v>821</v>
      </c>
      <c r="I6224" t="s">
        <v>127</v>
      </c>
      <c r="J6224" t="s">
        <v>19</v>
      </c>
      <c r="K6224" t="str">
        <f>INDEX(Table6[Column1],MATCH(L6224,Table6[Column2]))</f>
        <v>Youth</v>
      </c>
      <c r="L6224">
        <v>28.669564749999999</v>
      </c>
      <c r="M6224" t="str">
        <f>VLOOKUP(L6224,Table1[],2)</f>
        <v>20 - 29</v>
      </c>
      <c r="N6224" t="str">
        <f>INDEX(Table7[Column1],MATCH(O6224,Table7[Column2]))</f>
        <v>Fitting in Stage</v>
      </c>
      <c r="O6224">
        <v>7.1536856689999997</v>
      </c>
      <c r="P6224" t="str">
        <f>VLOOKUP(O6224,Table13[],2)</f>
        <v>6 - 10</v>
      </c>
      <c r="Q6224" t="str">
        <f>INDEX(Table8[Column1],MATCH(R6224,Table8[Column2]))</f>
        <v>Scheduled</v>
      </c>
      <c r="R6224">
        <v>7.3843667530000001</v>
      </c>
      <c r="S6224">
        <f t="shared" si="195"/>
        <v>0.30768194804166665</v>
      </c>
      <c r="T6224" t="s">
        <v>19</v>
      </c>
    </row>
    <row r="6225" spans="1:20" x14ac:dyDescent="0.25">
      <c r="A6225">
        <v>6224</v>
      </c>
      <c r="B6225" t="s">
        <v>4808</v>
      </c>
      <c r="C6225" t="s">
        <v>52</v>
      </c>
      <c r="D6225" t="str">
        <f t="shared" si="194"/>
        <v>Sipe John</v>
      </c>
      <c r="E6225" t="s">
        <v>22</v>
      </c>
      <c r="F6225" t="s">
        <v>38</v>
      </c>
      <c r="G6225" t="s">
        <v>17</v>
      </c>
      <c r="H6225" t="s">
        <v>18</v>
      </c>
      <c r="I6225" t="s">
        <v>38</v>
      </c>
      <c r="J6225" t="s">
        <v>19</v>
      </c>
      <c r="K6225" t="str">
        <f>INDEX(Table6[Column1],MATCH(L6225,Table6[Column2]))</f>
        <v>Adults</v>
      </c>
      <c r="L6225">
        <v>43.581860759999998</v>
      </c>
      <c r="M6225" t="str">
        <f>VLOOKUP(L6225,Table1[],2)</f>
        <v>40 - 49</v>
      </c>
      <c r="N6225" t="str">
        <f>INDEX(Table7[Column1],MATCH(O6225,Table7[Column2]))</f>
        <v>Fitting in Stage</v>
      </c>
      <c r="O6225">
        <v>6.838404293</v>
      </c>
      <c r="P6225" t="str">
        <f>VLOOKUP(O6225,Table13[],2)</f>
        <v>6 - 10</v>
      </c>
      <c r="Q6225" t="str">
        <f>INDEX(Table8[Column1],MATCH(R6225,Table8[Column2]))</f>
        <v>Maintained</v>
      </c>
      <c r="R6225">
        <v>79.882980619999998</v>
      </c>
      <c r="S6225">
        <f t="shared" si="195"/>
        <v>3.3284575258333335</v>
      </c>
      <c r="T6225" t="s">
        <v>19</v>
      </c>
    </row>
    <row r="6226" spans="1:20" x14ac:dyDescent="0.25">
      <c r="A6226">
        <v>6225</v>
      </c>
      <c r="B6226" t="s">
        <v>280</v>
      </c>
      <c r="C6226" t="s">
        <v>272</v>
      </c>
      <c r="D6226" t="str">
        <f t="shared" si="194"/>
        <v>Armstrong Alan</v>
      </c>
      <c r="E6226" t="s">
        <v>22</v>
      </c>
      <c r="F6226" t="s">
        <v>192</v>
      </c>
      <c r="G6226" t="s">
        <v>2724</v>
      </c>
      <c r="H6226" t="s">
        <v>1863</v>
      </c>
      <c r="I6226" t="s">
        <v>192</v>
      </c>
      <c r="J6226" t="s">
        <v>19</v>
      </c>
      <c r="K6226" t="str">
        <f>INDEX(Table6[Column1],MATCH(L6226,Table6[Column2]))</f>
        <v>Elders</v>
      </c>
      <c r="L6226">
        <v>55.954079569999998</v>
      </c>
      <c r="M6226" t="str">
        <f>VLOOKUP(L6226,Table1[],2)</f>
        <v>50 - 59</v>
      </c>
      <c r="N6226" t="str">
        <f>INDEX(Table7[Column1],MATCH(O6226,Table7[Column2]))</f>
        <v>Fitting in Stage</v>
      </c>
      <c r="O6226">
        <v>8.0010882520000006</v>
      </c>
      <c r="P6226" t="str">
        <f>VLOOKUP(O6226,Table13[],2)</f>
        <v>6 - 10</v>
      </c>
      <c r="Q6226" t="str">
        <f>INDEX(Table8[Column1],MATCH(R6226,Table8[Column2]))</f>
        <v>Excused</v>
      </c>
      <c r="R6226">
        <v>133.55362160000001</v>
      </c>
      <c r="S6226">
        <f t="shared" si="195"/>
        <v>5.5647342333333336</v>
      </c>
      <c r="T6226" t="s">
        <v>19</v>
      </c>
    </row>
    <row r="6227" spans="1:20" x14ac:dyDescent="0.25">
      <c r="A6227">
        <v>6226</v>
      </c>
      <c r="B6227" t="s">
        <v>400</v>
      </c>
      <c r="C6227" t="s">
        <v>1591</v>
      </c>
      <c r="D6227" t="str">
        <f t="shared" si="194"/>
        <v>Williams Kathryn</v>
      </c>
      <c r="E6227" t="s">
        <v>15</v>
      </c>
      <c r="F6227" t="s">
        <v>1626</v>
      </c>
      <c r="G6227" t="s">
        <v>820</v>
      </c>
      <c r="H6227" t="s">
        <v>821</v>
      </c>
      <c r="I6227" t="s">
        <v>87</v>
      </c>
      <c r="J6227" t="s">
        <v>19</v>
      </c>
      <c r="K6227" t="str">
        <f>INDEX(Table6[Column1],MATCH(L6227,Table6[Column2]))</f>
        <v>Adults</v>
      </c>
      <c r="L6227">
        <v>44.054385719999999</v>
      </c>
      <c r="M6227" t="str">
        <f>VLOOKUP(L6227,Table1[],2)</f>
        <v>40 - 49</v>
      </c>
      <c r="N6227" t="str">
        <f>INDEX(Table7[Column1],MATCH(O6227,Table7[Column2]))</f>
        <v>Fitting in Stage</v>
      </c>
      <c r="O6227">
        <v>6.5655845949999998</v>
      </c>
      <c r="P6227" t="str">
        <f>VLOOKUP(O6227,Table13[],2)</f>
        <v>6 - 10</v>
      </c>
      <c r="Q6227" t="str">
        <f>INDEX(Table8[Column1],MATCH(R6227,Table8[Column2]))</f>
        <v>Maintained</v>
      </c>
      <c r="R6227">
        <v>79.835380880000002</v>
      </c>
      <c r="S6227">
        <f t="shared" si="195"/>
        <v>3.326474203333333</v>
      </c>
      <c r="T6227" t="s">
        <v>19</v>
      </c>
    </row>
    <row r="6228" spans="1:20" x14ac:dyDescent="0.25">
      <c r="A6228">
        <v>6227</v>
      </c>
      <c r="B6228" t="s">
        <v>4809</v>
      </c>
      <c r="C6228" t="s">
        <v>492</v>
      </c>
      <c r="D6228" t="str">
        <f t="shared" si="194"/>
        <v>Anaya Raymond</v>
      </c>
      <c r="E6228" t="s">
        <v>22</v>
      </c>
      <c r="F6228" t="s">
        <v>30</v>
      </c>
      <c r="G6228" t="s">
        <v>17</v>
      </c>
      <c r="H6228" t="s">
        <v>18</v>
      </c>
      <c r="I6228" t="s">
        <v>30</v>
      </c>
      <c r="J6228" t="s">
        <v>19</v>
      </c>
      <c r="K6228" t="str">
        <f>INDEX(Table6[Column1],MATCH(L6228,Table6[Column2]))</f>
        <v>Seniors</v>
      </c>
      <c r="L6228">
        <v>65.085447180000003</v>
      </c>
      <c r="M6228" t="str">
        <f>VLOOKUP(L6228,Table1[],2)</f>
        <v>60 and Above</v>
      </c>
      <c r="N6228" t="str">
        <f>INDEX(Table7[Column1],MATCH(O6228,Table7[Column2]))</f>
        <v>Fitting in Stage</v>
      </c>
      <c r="O6228">
        <v>6.6087693520000004</v>
      </c>
      <c r="P6228" t="str">
        <f>VLOOKUP(O6228,Table13[],2)</f>
        <v>6 - 10</v>
      </c>
      <c r="Q6228" t="str">
        <f>INDEX(Table8[Column1],MATCH(R6228,Table8[Column2]))</f>
        <v>Unexcused</v>
      </c>
      <c r="R6228">
        <v>168.29682410000001</v>
      </c>
      <c r="S6228">
        <f t="shared" si="195"/>
        <v>7.012367670833334</v>
      </c>
      <c r="T6228" t="s">
        <v>19</v>
      </c>
    </row>
    <row r="6229" spans="1:20" x14ac:dyDescent="0.25">
      <c r="A6229">
        <v>6228</v>
      </c>
      <c r="B6229" t="s">
        <v>620</v>
      </c>
      <c r="C6229" t="s">
        <v>943</v>
      </c>
      <c r="D6229" t="str">
        <f t="shared" si="194"/>
        <v>Lynch Roger</v>
      </c>
      <c r="E6229" t="s">
        <v>22</v>
      </c>
      <c r="F6229" t="s">
        <v>38</v>
      </c>
      <c r="G6229" t="s">
        <v>17</v>
      </c>
      <c r="H6229" t="s">
        <v>18</v>
      </c>
      <c r="I6229" t="s">
        <v>38</v>
      </c>
      <c r="J6229" t="s">
        <v>19</v>
      </c>
      <c r="K6229" t="str">
        <f>INDEX(Table6[Column1],MATCH(L6229,Table6[Column2]))</f>
        <v>Elders</v>
      </c>
      <c r="L6229">
        <v>56.480517589999998</v>
      </c>
      <c r="M6229" t="str">
        <f>VLOOKUP(L6229,Table1[],2)</f>
        <v>50 - 59</v>
      </c>
      <c r="N6229" t="str">
        <f>INDEX(Table7[Column1],MATCH(O6229,Table7[Column2]))</f>
        <v>Learning Stage</v>
      </c>
      <c r="O6229">
        <v>2.8678846600000001</v>
      </c>
      <c r="P6229" t="str">
        <f>VLOOKUP(O6229,Table13[],2)</f>
        <v>1 - 5</v>
      </c>
      <c r="Q6229" t="str">
        <f>INDEX(Table8[Column1],MATCH(R6229,Table8[Column2]))</f>
        <v>Habitual</v>
      </c>
      <c r="R6229">
        <v>105.7160105</v>
      </c>
      <c r="S6229">
        <f t="shared" si="195"/>
        <v>4.4048337708333332</v>
      </c>
      <c r="T6229" t="s">
        <v>19</v>
      </c>
    </row>
    <row r="6230" spans="1:20" x14ac:dyDescent="0.25">
      <c r="A6230">
        <v>6229</v>
      </c>
      <c r="B6230" t="s">
        <v>4810</v>
      </c>
      <c r="C6230" t="s">
        <v>352</v>
      </c>
      <c r="D6230" t="str">
        <f t="shared" si="194"/>
        <v>Branson Matthew</v>
      </c>
      <c r="E6230" t="s">
        <v>22</v>
      </c>
      <c r="F6230" t="s">
        <v>16</v>
      </c>
      <c r="G6230" t="s">
        <v>820</v>
      </c>
      <c r="H6230" t="s">
        <v>821</v>
      </c>
      <c r="I6230" t="s">
        <v>16</v>
      </c>
      <c r="J6230" t="s">
        <v>19</v>
      </c>
      <c r="K6230" t="str">
        <f>INDEX(Table6[Column1],MATCH(L6230,Table6[Column2]))</f>
        <v>Young Adults</v>
      </c>
      <c r="L6230">
        <v>34.111073609999998</v>
      </c>
      <c r="M6230" t="str">
        <f>VLOOKUP(L6230,Table1[],2)</f>
        <v>30 - 39</v>
      </c>
      <c r="N6230" t="str">
        <f>INDEX(Table7[Column1],MATCH(O6230,Table7[Column2]))</f>
        <v>Fitting in Stage</v>
      </c>
      <c r="O6230">
        <v>6.1268112139999999</v>
      </c>
      <c r="P6230" t="str">
        <f>VLOOKUP(O6230,Table13[],2)</f>
        <v>6 - 10</v>
      </c>
      <c r="Q6230" t="str">
        <f>INDEX(Table8[Column1],MATCH(R6230,Table8[Column2]))</f>
        <v>Scheduled</v>
      </c>
      <c r="R6230">
        <v>31.152034260000001</v>
      </c>
      <c r="S6230">
        <f t="shared" si="195"/>
        <v>1.2980014275</v>
      </c>
      <c r="T6230" t="s">
        <v>19</v>
      </c>
    </row>
    <row r="6231" spans="1:20" x14ac:dyDescent="0.25">
      <c r="A6231">
        <v>6230</v>
      </c>
      <c r="B6231" t="s">
        <v>34</v>
      </c>
      <c r="C6231" t="s">
        <v>1512</v>
      </c>
      <c r="D6231" t="str">
        <f t="shared" si="194"/>
        <v>Jones Gene</v>
      </c>
      <c r="E6231" t="s">
        <v>22</v>
      </c>
      <c r="F6231" t="s">
        <v>38</v>
      </c>
      <c r="G6231" t="s">
        <v>17</v>
      </c>
      <c r="H6231" t="s">
        <v>18</v>
      </c>
      <c r="I6231" t="s">
        <v>38</v>
      </c>
      <c r="J6231" t="s">
        <v>19</v>
      </c>
      <c r="K6231" t="str">
        <f>INDEX(Table6[Column1],MATCH(L6231,Table6[Column2]))</f>
        <v>Elders</v>
      </c>
      <c r="L6231">
        <v>50.150924959999998</v>
      </c>
      <c r="M6231" t="str">
        <f>VLOOKUP(L6231,Table1[],2)</f>
        <v>50 - 59</v>
      </c>
      <c r="N6231" t="str">
        <f>INDEX(Table7[Column1],MATCH(O6231,Table7[Column2]))</f>
        <v>Learning Stage</v>
      </c>
      <c r="O6231">
        <v>2.9828121109999999</v>
      </c>
      <c r="P6231" t="str">
        <f>VLOOKUP(O6231,Table13[],2)</f>
        <v>1 - 5</v>
      </c>
      <c r="Q6231" t="str">
        <f>INDEX(Table8[Column1],MATCH(R6231,Table8[Column2]))</f>
        <v>Maintained</v>
      </c>
      <c r="R6231">
        <v>59.473124749999997</v>
      </c>
      <c r="S6231">
        <f t="shared" si="195"/>
        <v>2.4780468645833333</v>
      </c>
      <c r="T6231" t="s">
        <v>19</v>
      </c>
    </row>
    <row r="6232" spans="1:20" x14ac:dyDescent="0.25">
      <c r="A6232">
        <v>6231</v>
      </c>
      <c r="B6232" t="s">
        <v>488</v>
      </c>
      <c r="C6232" t="s">
        <v>2388</v>
      </c>
      <c r="D6232" t="str">
        <f t="shared" si="194"/>
        <v>Ellis Gilbert</v>
      </c>
      <c r="E6232" t="s">
        <v>22</v>
      </c>
      <c r="F6232" t="s">
        <v>33</v>
      </c>
      <c r="G6232" t="s">
        <v>820</v>
      </c>
      <c r="H6232" t="s">
        <v>821</v>
      </c>
      <c r="I6232" t="s">
        <v>33</v>
      </c>
      <c r="J6232" t="s">
        <v>19</v>
      </c>
      <c r="K6232" t="str">
        <f>INDEX(Table6[Column1],MATCH(L6232,Table6[Column2]))</f>
        <v>Young Adults</v>
      </c>
      <c r="L6232">
        <v>31.185005180000001</v>
      </c>
      <c r="M6232" t="str">
        <f>VLOOKUP(L6232,Table1[],2)</f>
        <v>30 - 39</v>
      </c>
      <c r="N6232" t="str">
        <f>INDEX(Table7[Column1],MATCH(O6232,Table7[Column2]))</f>
        <v>Learning Stage</v>
      </c>
      <c r="O6232">
        <v>5.5016781440000004</v>
      </c>
      <c r="P6232" t="str">
        <f>VLOOKUP(O6232,Table13[],2)</f>
        <v>1 - 5</v>
      </c>
      <c r="Q6232" t="str">
        <f>INDEX(Table8[Column1],MATCH(R6232,Table8[Column2]))</f>
        <v>Scheduled</v>
      </c>
      <c r="R6232">
        <v>0</v>
      </c>
      <c r="S6232">
        <f t="shared" si="195"/>
        <v>0</v>
      </c>
      <c r="T6232" t="s">
        <v>19</v>
      </c>
    </row>
    <row r="6233" spans="1:20" x14ac:dyDescent="0.25">
      <c r="A6233">
        <v>6232</v>
      </c>
      <c r="B6233" t="s">
        <v>531</v>
      </c>
      <c r="C6233" t="s">
        <v>93</v>
      </c>
      <c r="D6233" t="str">
        <f t="shared" si="194"/>
        <v>Wilson William</v>
      </c>
      <c r="E6233" t="s">
        <v>22</v>
      </c>
      <c r="F6233" t="s">
        <v>30</v>
      </c>
      <c r="G6233" t="s">
        <v>17</v>
      </c>
      <c r="H6233" t="s">
        <v>18</v>
      </c>
      <c r="I6233" t="s">
        <v>30</v>
      </c>
      <c r="J6233" t="s">
        <v>19</v>
      </c>
      <c r="K6233" t="str">
        <f>INDEX(Table6[Column1],MATCH(L6233,Table6[Column2]))</f>
        <v>Young Adults</v>
      </c>
      <c r="L6233">
        <v>36.784424850000001</v>
      </c>
      <c r="M6233" t="str">
        <f>VLOOKUP(L6233,Table1[],2)</f>
        <v>30 - 39</v>
      </c>
      <c r="N6233" t="str">
        <f>INDEX(Table7[Column1],MATCH(O6233,Table7[Column2]))</f>
        <v>Learning Stage</v>
      </c>
      <c r="O6233">
        <v>1.845472625</v>
      </c>
      <c r="P6233" t="str">
        <f>VLOOKUP(O6233,Table13[],2)</f>
        <v>1 - 5</v>
      </c>
      <c r="Q6233" t="str">
        <f>INDEX(Table8[Column1],MATCH(R6233,Table8[Column2]))</f>
        <v>Scheduled</v>
      </c>
      <c r="R6233">
        <v>14.42033397</v>
      </c>
      <c r="S6233">
        <f t="shared" si="195"/>
        <v>0.60084724875000006</v>
      </c>
      <c r="T6233" t="s">
        <v>19</v>
      </c>
    </row>
    <row r="6234" spans="1:20" x14ac:dyDescent="0.25">
      <c r="A6234">
        <v>6233</v>
      </c>
      <c r="B6234" t="s">
        <v>4811</v>
      </c>
      <c r="C6234" t="s">
        <v>401</v>
      </c>
      <c r="D6234" t="str">
        <f t="shared" si="194"/>
        <v>Cape Michael</v>
      </c>
      <c r="E6234" t="s">
        <v>22</v>
      </c>
      <c r="F6234" t="s">
        <v>127</v>
      </c>
      <c r="G6234" t="s">
        <v>820</v>
      </c>
      <c r="H6234" t="s">
        <v>821</v>
      </c>
      <c r="I6234" t="s">
        <v>127</v>
      </c>
      <c r="J6234" t="s">
        <v>19</v>
      </c>
      <c r="K6234" t="str">
        <f>INDEX(Table6[Column1],MATCH(L6234,Table6[Column2]))</f>
        <v>Young Adults</v>
      </c>
      <c r="L6234">
        <v>32.043778920000001</v>
      </c>
      <c r="M6234" t="str">
        <f>VLOOKUP(L6234,Table1[],2)</f>
        <v>30 - 39</v>
      </c>
      <c r="N6234" t="str">
        <f>INDEX(Table7[Column1],MATCH(O6234,Table7[Column2]))</f>
        <v>Fitting in Stage</v>
      </c>
      <c r="O6234">
        <v>7.1430484339999998</v>
      </c>
      <c r="P6234" t="str">
        <f>VLOOKUP(O6234,Table13[],2)</f>
        <v>6 - 10</v>
      </c>
      <c r="Q6234" t="str">
        <f>INDEX(Table8[Column1],MATCH(R6234,Table8[Column2]))</f>
        <v>Scheduled</v>
      </c>
      <c r="R6234">
        <v>0</v>
      </c>
      <c r="S6234">
        <f t="shared" si="195"/>
        <v>0</v>
      </c>
      <c r="T6234" t="s">
        <v>19</v>
      </c>
    </row>
    <row r="6235" spans="1:20" x14ac:dyDescent="0.25">
      <c r="A6235">
        <v>6234</v>
      </c>
      <c r="B6235" t="s">
        <v>4812</v>
      </c>
      <c r="C6235" t="s">
        <v>168</v>
      </c>
      <c r="D6235" t="str">
        <f t="shared" si="194"/>
        <v>Verduzco Michelle</v>
      </c>
      <c r="E6235" t="s">
        <v>15</v>
      </c>
      <c r="F6235" t="s">
        <v>38</v>
      </c>
      <c r="G6235" t="s">
        <v>17</v>
      </c>
      <c r="H6235" t="s">
        <v>18</v>
      </c>
      <c r="I6235" t="s">
        <v>38</v>
      </c>
      <c r="J6235" t="s">
        <v>19</v>
      </c>
      <c r="K6235" t="str">
        <f>INDEX(Table6[Column1],MATCH(L6235,Table6[Column2]))</f>
        <v>Adults</v>
      </c>
      <c r="L6235">
        <v>48.401530919999999</v>
      </c>
      <c r="M6235" t="str">
        <f>VLOOKUP(L6235,Table1[],2)</f>
        <v>40 - 49</v>
      </c>
      <c r="N6235" t="str">
        <f>INDEX(Table7[Column1],MATCH(O6235,Table7[Column2]))</f>
        <v>Learning Stage</v>
      </c>
      <c r="O6235">
        <v>5.8190350249999998</v>
      </c>
      <c r="P6235" t="str">
        <f>VLOOKUP(O6235,Table13[],2)</f>
        <v>1 - 5</v>
      </c>
      <c r="Q6235" t="str">
        <f>INDEX(Table8[Column1],MATCH(R6235,Table8[Column2]))</f>
        <v>Habitual</v>
      </c>
      <c r="R6235">
        <v>117.66051849999999</v>
      </c>
      <c r="S6235">
        <f t="shared" si="195"/>
        <v>4.902521604166667</v>
      </c>
      <c r="T6235" t="s">
        <v>19</v>
      </c>
    </row>
    <row r="6236" spans="1:20" x14ac:dyDescent="0.25">
      <c r="A6236">
        <v>6235</v>
      </c>
      <c r="B6236" t="s">
        <v>4813</v>
      </c>
      <c r="C6236" t="s">
        <v>352</v>
      </c>
      <c r="D6236" t="str">
        <f t="shared" si="194"/>
        <v>Kistner Matthew</v>
      </c>
      <c r="E6236" t="s">
        <v>22</v>
      </c>
      <c r="F6236" t="s">
        <v>38</v>
      </c>
      <c r="G6236" t="s">
        <v>17</v>
      </c>
      <c r="H6236" t="s">
        <v>18</v>
      </c>
      <c r="I6236" t="s">
        <v>38</v>
      </c>
      <c r="J6236" t="s">
        <v>19</v>
      </c>
      <c r="K6236" t="str">
        <f>INDEX(Table6[Column1],MATCH(L6236,Table6[Column2]))</f>
        <v>Adults</v>
      </c>
      <c r="L6236">
        <v>44.427222960000002</v>
      </c>
      <c r="M6236" t="str">
        <f>VLOOKUP(L6236,Table1[],2)</f>
        <v>40 - 49</v>
      </c>
      <c r="N6236" t="str">
        <f>INDEX(Table7[Column1],MATCH(O6236,Table7[Column2]))</f>
        <v>Learning Stage</v>
      </c>
      <c r="O6236">
        <v>5.3565168490000001</v>
      </c>
      <c r="P6236" t="str">
        <f>VLOOKUP(O6236,Table13[],2)</f>
        <v>1 - 5</v>
      </c>
      <c r="Q6236" t="str">
        <f>INDEX(Table8[Column1],MATCH(R6236,Table8[Column2]))</f>
        <v>Maintained</v>
      </c>
      <c r="R6236">
        <v>49.267135639999999</v>
      </c>
      <c r="S6236">
        <f t="shared" si="195"/>
        <v>2.0527973183333335</v>
      </c>
      <c r="T6236" t="s">
        <v>19</v>
      </c>
    </row>
    <row r="6237" spans="1:20" x14ac:dyDescent="0.25">
      <c r="A6237">
        <v>6236</v>
      </c>
      <c r="B6237" t="s">
        <v>2757</v>
      </c>
      <c r="C6237" t="s">
        <v>2670</v>
      </c>
      <c r="D6237" t="str">
        <f t="shared" si="194"/>
        <v>Rester Bruce</v>
      </c>
      <c r="E6237" t="s">
        <v>22</v>
      </c>
      <c r="F6237" t="s">
        <v>439</v>
      </c>
      <c r="G6237" t="s">
        <v>611</v>
      </c>
      <c r="H6237" t="s">
        <v>612</v>
      </c>
      <c r="I6237" t="s">
        <v>439</v>
      </c>
      <c r="J6237" t="s">
        <v>19</v>
      </c>
      <c r="K6237" t="str">
        <f>INDEX(Table6[Column1],MATCH(L6237,Table6[Column2]))</f>
        <v>Young Adults</v>
      </c>
      <c r="L6237">
        <v>35.231521200000003</v>
      </c>
      <c r="M6237" t="str">
        <f>VLOOKUP(L6237,Table1[],2)</f>
        <v>30 - 39</v>
      </c>
      <c r="N6237" t="str">
        <f>INDEX(Table7[Column1],MATCH(O6237,Table7[Column2]))</f>
        <v>Learning Stage</v>
      </c>
      <c r="O6237">
        <v>4.6259591010000003</v>
      </c>
      <c r="P6237" t="str">
        <f>VLOOKUP(O6237,Table13[],2)</f>
        <v>1 - 5</v>
      </c>
      <c r="Q6237" t="str">
        <f>INDEX(Table8[Column1],MATCH(R6237,Table8[Column2]))</f>
        <v>Scheduled</v>
      </c>
      <c r="R6237">
        <v>18.05310759</v>
      </c>
      <c r="S6237">
        <f t="shared" si="195"/>
        <v>0.75221281625000003</v>
      </c>
      <c r="T6237" t="s">
        <v>19</v>
      </c>
    </row>
    <row r="6238" spans="1:20" x14ac:dyDescent="0.25">
      <c r="A6238">
        <v>6237</v>
      </c>
      <c r="B6238" t="s">
        <v>150</v>
      </c>
      <c r="C6238" t="s">
        <v>2938</v>
      </c>
      <c r="D6238" t="str">
        <f t="shared" si="194"/>
        <v>Medina Deana</v>
      </c>
      <c r="E6238" t="s">
        <v>15</v>
      </c>
      <c r="F6238" t="s">
        <v>38</v>
      </c>
      <c r="G6238" t="s">
        <v>17</v>
      </c>
      <c r="H6238" t="s">
        <v>18</v>
      </c>
      <c r="I6238" t="s">
        <v>38</v>
      </c>
      <c r="J6238" t="s">
        <v>19</v>
      </c>
      <c r="K6238" t="str">
        <f>INDEX(Table6[Column1],MATCH(L6238,Table6[Column2]))</f>
        <v>Adults</v>
      </c>
      <c r="L6238">
        <v>47.716313</v>
      </c>
      <c r="M6238" t="str">
        <f>VLOOKUP(L6238,Table1[],2)</f>
        <v>40 - 49</v>
      </c>
      <c r="N6238" t="str">
        <f>INDEX(Table7[Column1],MATCH(O6238,Table7[Column2]))</f>
        <v>Learning Stage</v>
      </c>
      <c r="O6238">
        <v>4.1647694319999999</v>
      </c>
      <c r="P6238" t="str">
        <f>VLOOKUP(O6238,Table13[],2)</f>
        <v>1 - 5</v>
      </c>
      <c r="Q6238" t="str">
        <f>INDEX(Table8[Column1],MATCH(R6238,Table8[Column2]))</f>
        <v>Excused</v>
      </c>
      <c r="R6238">
        <v>134.2479634</v>
      </c>
      <c r="S6238">
        <f t="shared" si="195"/>
        <v>5.5936651416666674</v>
      </c>
      <c r="T6238" t="s">
        <v>19</v>
      </c>
    </row>
    <row r="6239" spans="1:20" x14ac:dyDescent="0.25">
      <c r="A6239">
        <v>6238</v>
      </c>
      <c r="B6239" t="s">
        <v>4814</v>
      </c>
      <c r="C6239" t="s">
        <v>56</v>
      </c>
      <c r="D6239" t="str">
        <f t="shared" si="194"/>
        <v>Amick James</v>
      </c>
      <c r="E6239" t="s">
        <v>22</v>
      </c>
      <c r="F6239" t="s">
        <v>33</v>
      </c>
      <c r="G6239" t="s">
        <v>820</v>
      </c>
      <c r="H6239" t="s">
        <v>821</v>
      </c>
      <c r="I6239" t="s">
        <v>33</v>
      </c>
      <c r="J6239" t="s">
        <v>19</v>
      </c>
      <c r="K6239" t="str">
        <f>INDEX(Table6[Column1],MATCH(L6239,Table6[Column2]))</f>
        <v>Adults</v>
      </c>
      <c r="L6239">
        <v>45.303181270000003</v>
      </c>
      <c r="M6239" t="str">
        <f>VLOOKUP(L6239,Table1[],2)</f>
        <v>40 - 49</v>
      </c>
      <c r="N6239" t="str">
        <f>INDEX(Table7[Column1],MATCH(O6239,Table7[Column2]))</f>
        <v>Learning Stage</v>
      </c>
      <c r="O6239">
        <v>4.3317111659999998</v>
      </c>
      <c r="P6239" t="str">
        <f>VLOOKUP(O6239,Table13[],2)</f>
        <v>1 - 5</v>
      </c>
      <c r="Q6239" t="str">
        <f>INDEX(Table8[Column1],MATCH(R6239,Table8[Column2]))</f>
        <v>Maintained</v>
      </c>
      <c r="R6239">
        <v>66.865785819999999</v>
      </c>
      <c r="S6239">
        <f t="shared" si="195"/>
        <v>2.7860744091666669</v>
      </c>
      <c r="T6239" t="s">
        <v>19</v>
      </c>
    </row>
    <row r="6240" spans="1:20" x14ac:dyDescent="0.25">
      <c r="A6240">
        <v>6239</v>
      </c>
      <c r="B6240" t="s">
        <v>763</v>
      </c>
      <c r="C6240" t="s">
        <v>245</v>
      </c>
      <c r="D6240" t="str">
        <f t="shared" si="194"/>
        <v>Howard Mary</v>
      </c>
      <c r="E6240" t="s">
        <v>15</v>
      </c>
      <c r="F6240" t="s">
        <v>197</v>
      </c>
      <c r="G6240" t="s">
        <v>820</v>
      </c>
      <c r="H6240" t="s">
        <v>821</v>
      </c>
      <c r="I6240" t="s">
        <v>90</v>
      </c>
      <c r="J6240" t="s">
        <v>19</v>
      </c>
      <c r="K6240" t="str">
        <f>INDEX(Table6[Column1],MATCH(L6240,Table6[Column2]))</f>
        <v>Adults</v>
      </c>
      <c r="L6240">
        <v>40.180073559999997</v>
      </c>
      <c r="M6240" t="str">
        <f>VLOOKUP(L6240,Table1[],2)</f>
        <v>40 - 49</v>
      </c>
      <c r="N6240" t="str">
        <f>INDEX(Table7[Column1],MATCH(O6240,Table7[Column2]))</f>
        <v>Learning Stage</v>
      </c>
      <c r="O6240">
        <v>3.1309575860000001</v>
      </c>
      <c r="P6240" t="str">
        <f>VLOOKUP(O6240,Table13[],2)</f>
        <v>1 - 5</v>
      </c>
      <c r="Q6240" t="str">
        <f>INDEX(Table8[Column1],MATCH(R6240,Table8[Column2]))</f>
        <v>Maintained</v>
      </c>
      <c r="R6240">
        <v>78.325580029999998</v>
      </c>
      <c r="S6240">
        <f t="shared" si="195"/>
        <v>3.2635658345833334</v>
      </c>
      <c r="T6240" t="s">
        <v>19</v>
      </c>
    </row>
    <row r="6241" spans="1:20" x14ac:dyDescent="0.25">
      <c r="A6241">
        <v>6240</v>
      </c>
      <c r="B6241" t="s">
        <v>4815</v>
      </c>
      <c r="C6241" t="s">
        <v>679</v>
      </c>
      <c r="D6241" t="str">
        <f t="shared" si="194"/>
        <v>Good Margaret</v>
      </c>
      <c r="E6241" t="s">
        <v>15</v>
      </c>
      <c r="F6241" t="s">
        <v>1306</v>
      </c>
      <c r="G6241" t="s">
        <v>820</v>
      </c>
      <c r="H6241" t="s">
        <v>821</v>
      </c>
      <c r="I6241" t="s">
        <v>16</v>
      </c>
      <c r="J6241" t="s">
        <v>19</v>
      </c>
      <c r="K6241" t="str">
        <f>INDEX(Table6[Column1],MATCH(L6241,Table6[Column2]))</f>
        <v>Young Adults</v>
      </c>
      <c r="L6241">
        <v>35.632293990000001</v>
      </c>
      <c r="M6241" t="str">
        <f>VLOOKUP(L6241,Table1[],2)</f>
        <v>30 - 39</v>
      </c>
      <c r="N6241" t="str">
        <f>INDEX(Table7[Column1],MATCH(O6241,Table7[Column2]))</f>
        <v>Learning Stage</v>
      </c>
      <c r="O6241">
        <v>2.9544686869999999</v>
      </c>
      <c r="P6241" t="str">
        <f>VLOOKUP(O6241,Table13[],2)</f>
        <v>1 - 5</v>
      </c>
      <c r="Q6241" t="str">
        <f>INDEX(Table8[Column1],MATCH(R6241,Table8[Column2]))</f>
        <v>Scheduled</v>
      </c>
      <c r="R6241">
        <v>0</v>
      </c>
      <c r="S6241">
        <f t="shared" si="195"/>
        <v>0</v>
      </c>
      <c r="T6241" t="s">
        <v>19</v>
      </c>
    </row>
    <row r="6242" spans="1:20" x14ac:dyDescent="0.25">
      <c r="A6242">
        <v>6241</v>
      </c>
      <c r="B6242" t="s">
        <v>270</v>
      </c>
      <c r="C6242" t="s">
        <v>3505</v>
      </c>
      <c r="D6242" t="str">
        <f t="shared" si="194"/>
        <v>Keith Erma</v>
      </c>
      <c r="E6242" t="s">
        <v>15</v>
      </c>
      <c r="F6242" t="s">
        <v>280</v>
      </c>
      <c r="G6242" t="s">
        <v>2724</v>
      </c>
      <c r="H6242" t="s">
        <v>1863</v>
      </c>
      <c r="I6242" t="s">
        <v>192</v>
      </c>
      <c r="J6242" t="s">
        <v>19</v>
      </c>
      <c r="K6242" t="str">
        <f>INDEX(Table6[Column1],MATCH(L6242,Table6[Column2]))</f>
        <v>Adults</v>
      </c>
      <c r="L6242">
        <v>46.289945680000002</v>
      </c>
      <c r="M6242" t="str">
        <f>VLOOKUP(L6242,Table1[],2)</f>
        <v>40 - 49</v>
      </c>
      <c r="N6242" t="str">
        <f>INDEX(Table7[Column1],MATCH(O6242,Table7[Column2]))</f>
        <v>Learning Stage</v>
      </c>
      <c r="O6242">
        <v>0.65473683699999996</v>
      </c>
      <c r="P6242" t="e">
        <f>VLOOKUP(O6242,Table13[],2)</f>
        <v>#N/A</v>
      </c>
      <c r="Q6242" t="str">
        <f>INDEX(Table8[Column1],MATCH(R6242,Table8[Column2]))</f>
        <v>Habitual</v>
      </c>
      <c r="R6242">
        <v>97.340555609999996</v>
      </c>
      <c r="S6242">
        <f t="shared" si="195"/>
        <v>4.0558564837499995</v>
      </c>
      <c r="T6242" t="s">
        <v>19</v>
      </c>
    </row>
    <row r="6243" spans="1:20" x14ac:dyDescent="0.25">
      <c r="A6243">
        <v>6242</v>
      </c>
      <c r="B6243" t="s">
        <v>4816</v>
      </c>
      <c r="C6243" t="s">
        <v>275</v>
      </c>
      <c r="D6243" t="str">
        <f t="shared" si="194"/>
        <v>Blakes Nancy</v>
      </c>
      <c r="E6243" t="s">
        <v>15</v>
      </c>
      <c r="F6243" t="s">
        <v>176</v>
      </c>
      <c r="G6243" t="s">
        <v>820</v>
      </c>
      <c r="H6243" t="s">
        <v>821</v>
      </c>
      <c r="I6243" t="s">
        <v>134</v>
      </c>
      <c r="J6243" t="s">
        <v>19</v>
      </c>
      <c r="K6243" t="str">
        <f>INDEX(Table6[Column1],MATCH(L6243,Table6[Column2]))</f>
        <v>Elders</v>
      </c>
      <c r="L6243">
        <v>51.860804219999999</v>
      </c>
      <c r="M6243" t="str">
        <f>VLOOKUP(L6243,Table1[],2)</f>
        <v>50 - 59</v>
      </c>
      <c r="N6243" t="str">
        <f>INDEX(Table7[Column1],MATCH(O6243,Table7[Column2]))</f>
        <v>Learning Stage</v>
      </c>
      <c r="O6243">
        <v>5.3717929020000001</v>
      </c>
      <c r="P6243" t="str">
        <f>VLOOKUP(O6243,Table13[],2)</f>
        <v>1 - 5</v>
      </c>
      <c r="Q6243" t="str">
        <f>INDEX(Table8[Column1],MATCH(R6243,Table8[Column2]))</f>
        <v>Excused</v>
      </c>
      <c r="R6243">
        <v>124.57253919999999</v>
      </c>
      <c r="S6243">
        <f t="shared" si="195"/>
        <v>5.1905224666666667</v>
      </c>
      <c r="T6243" t="s">
        <v>19</v>
      </c>
    </row>
    <row r="6244" spans="1:20" x14ac:dyDescent="0.25">
      <c r="A6244">
        <v>6243</v>
      </c>
      <c r="B6244" t="s">
        <v>400</v>
      </c>
      <c r="C6244" t="s">
        <v>1662</v>
      </c>
      <c r="D6244" t="str">
        <f t="shared" si="194"/>
        <v>Williams Carolyn</v>
      </c>
      <c r="E6244" t="s">
        <v>15</v>
      </c>
      <c r="F6244" t="s">
        <v>87</v>
      </c>
      <c r="G6244" t="s">
        <v>820</v>
      </c>
      <c r="H6244" t="s">
        <v>821</v>
      </c>
      <c r="I6244" t="s">
        <v>87</v>
      </c>
      <c r="J6244" t="s">
        <v>19</v>
      </c>
      <c r="K6244" t="str">
        <f>INDEX(Table6[Column1],MATCH(L6244,Table6[Column2]))</f>
        <v>Adults</v>
      </c>
      <c r="L6244">
        <v>44.455373999999999</v>
      </c>
      <c r="M6244" t="str">
        <f>VLOOKUP(L6244,Table1[],2)</f>
        <v>40 - 49</v>
      </c>
      <c r="N6244" t="str">
        <f>INDEX(Table7[Column1],MATCH(O6244,Table7[Column2]))</f>
        <v>Learning Stage</v>
      </c>
      <c r="O6244">
        <v>3.5594349479999998</v>
      </c>
      <c r="P6244" t="str">
        <f>VLOOKUP(O6244,Table13[],2)</f>
        <v>1 - 5</v>
      </c>
      <c r="Q6244" t="str">
        <f>INDEX(Table8[Column1],MATCH(R6244,Table8[Column2]))</f>
        <v>Maintained</v>
      </c>
      <c r="R6244">
        <v>69.068729009999998</v>
      </c>
      <c r="S6244">
        <f t="shared" si="195"/>
        <v>2.8778637087500001</v>
      </c>
      <c r="T6244" t="s">
        <v>19</v>
      </c>
    </row>
    <row r="6245" spans="1:20" x14ac:dyDescent="0.25">
      <c r="A6245">
        <v>6244</v>
      </c>
      <c r="B6245" t="s">
        <v>62</v>
      </c>
      <c r="C6245" t="s">
        <v>523</v>
      </c>
      <c r="D6245" t="str">
        <f t="shared" si="194"/>
        <v>Thomas Phillip</v>
      </c>
      <c r="E6245" t="s">
        <v>22</v>
      </c>
      <c r="F6245" t="s">
        <v>38</v>
      </c>
      <c r="G6245" t="s">
        <v>17</v>
      </c>
      <c r="H6245" t="s">
        <v>18</v>
      </c>
      <c r="I6245" t="s">
        <v>38</v>
      </c>
      <c r="J6245" t="s">
        <v>19</v>
      </c>
      <c r="K6245" t="str">
        <f>INDEX(Table6[Column1],MATCH(L6245,Table6[Column2]))</f>
        <v>Adults</v>
      </c>
      <c r="L6245">
        <v>43.325099539999997</v>
      </c>
      <c r="M6245" t="str">
        <f>VLOOKUP(L6245,Table1[],2)</f>
        <v>40 - 49</v>
      </c>
      <c r="N6245" t="str">
        <f>INDEX(Table7[Column1],MATCH(O6245,Table7[Column2]))</f>
        <v>Learning Stage</v>
      </c>
      <c r="O6245">
        <v>5.1940771220000004</v>
      </c>
      <c r="P6245" t="str">
        <f>VLOOKUP(O6245,Table13[],2)</f>
        <v>1 - 5</v>
      </c>
      <c r="Q6245" t="str">
        <f>INDEX(Table8[Column1],MATCH(R6245,Table8[Column2]))</f>
        <v>Habitual</v>
      </c>
      <c r="R6245">
        <v>82.064204059999994</v>
      </c>
      <c r="S6245">
        <f t="shared" si="195"/>
        <v>3.4193418358333334</v>
      </c>
      <c r="T6245" t="s">
        <v>19</v>
      </c>
    </row>
    <row r="6246" spans="1:20" x14ac:dyDescent="0.25">
      <c r="A6246">
        <v>6245</v>
      </c>
      <c r="B6246" t="s">
        <v>1012</v>
      </c>
      <c r="C6246" t="s">
        <v>3231</v>
      </c>
      <c r="D6246" t="str">
        <f t="shared" si="194"/>
        <v>Anderson Shelia</v>
      </c>
      <c r="E6246" t="s">
        <v>15</v>
      </c>
      <c r="F6246" t="s">
        <v>27</v>
      </c>
      <c r="G6246" t="s">
        <v>17</v>
      </c>
      <c r="H6246" t="s">
        <v>18</v>
      </c>
      <c r="I6246" t="s">
        <v>27</v>
      </c>
      <c r="J6246" t="s">
        <v>19</v>
      </c>
      <c r="K6246" t="str">
        <f>INDEX(Table6[Column1],MATCH(L6246,Table6[Column2]))</f>
        <v>Adults</v>
      </c>
      <c r="L6246">
        <v>40.116558179999998</v>
      </c>
      <c r="M6246" t="str">
        <f>VLOOKUP(L6246,Table1[],2)</f>
        <v>40 - 49</v>
      </c>
      <c r="N6246" t="str">
        <f>INDEX(Table7[Column1],MATCH(O6246,Table7[Column2]))</f>
        <v>Learning Stage</v>
      </c>
      <c r="O6246">
        <v>3.8587728069999998</v>
      </c>
      <c r="P6246" t="str">
        <f>VLOOKUP(O6246,Table13[],2)</f>
        <v>1 - 5</v>
      </c>
      <c r="Q6246" t="str">
        <f>INDEX(Table8[Column1],MATCH(R6246,Table8[Column2]))</f>
        <v>Maintained</v>
      </c>
      <c r="R6246">
        <v>49.498847320000003</v>
      </c>
      <c r="S6246">
        <f t="shared" si="195"/>
        <v>2.0624519716666669</v>
      </c>
      <c r="T6246" t="s">
        <v>19</v>
      </c>
    </row>
    <row r="6247" spans="1:20" x14ac:dyDescent="0.25">
      <c r="A6247">
        <v>6246</v>
      </c>
      <c r="B6247" t="s">
        <v>1519</v>
      </c>
      <c r="C6247" t="s">
        <v>93</v>
      </c>
      <c r="D6247" t="str">
        <f t="shared" si="194"/>
        <v>Fisher William</v>
      </c>
      <c r="E6247" t="s">
        <v>22</v>
      </c>
      <c r="F6247" t="s">
        <v>232</v>
      </c>
      <c r="G6247" t="s">
        <v>2724</v>
      </c>
      <c r="H6247" t="s">
        <v>1863</v>
      </c>
      <c r="I6247" t="s">
        <v>169</v>
      </c>
      <c r="J6247" t="s">
        <v>19</v>
      </c>
      <c r="K6247" t="str">
        <f>INDEX(Table6[Column1],MATCH(L6247,Table6[Column2]))</f>
        <v>Young Adults</v>
      </c>
      <c r="L6247">
        <v>39.904481859999997</v>
      </c>
      <c r="M6247" t="str">
        <f>VLOOKUP(L6247,Table1[],2)</f>
        <v>30 - 39</v>
      </c>
      <c r="N6247" t="str">
        <f>INDEX(Table7[Column1],MATCH(O6247,Table7[Column2]))</f>
        <v>Learning Stage</v>
      </c>
      <c r="O6247">
        <v>4.0039568340000002</v>
      </c>
      <c r="P6247" t="str">
        <f>VLOOKUP(O6247,Table13[],2)</f>
        <v>1 - 5</v>
      </c>
      <c r="Q6247" t="str">
        <f>INDEX(Table8[Column1],MATCH(R6247,Table8[Column2]))</f>
        <v>Scheduled</v>
      </c>
      <c r="R6247">
        <v>13.65525787</v>
      </c>
      <c r="S6247">
        <f t="shared" si="195"/>
        <v>0.56896907791666662</v>
      </c>
      <c r="T6247" t="s">
        <v>19</v>
      </c>
    </row>
    <row r="6248" spans="1:20" x14ac:dyDescent="0.25">
      <c r="A6248">
        <v>6247</v>
      </c>
      <c r="B6248" t="s">
        <v>4817</v>
      </c>
      <c r="C6248" t="s">
        <v>2178</v>
      </c>
      <c r="D6248" t="str">
        <f t="shared" si="194"/>
        <v>Vance Warren</v>
      </c>
      <c r="E6248" t="s">
        <v>22</v>
      </c>
      <c r="F6248" t="s">
        <v>439</v>
      </c>
      <c r="G6248" t="s">
        <v>611</v>
      </c>
      <c r="H6248" t="s">
        <v>612</v>
      </c>
      <c r="I6248" t="s">
        <v>439</v>
      </c>
      <c r="J6248" t="s">
        <v>19</v>
      </c>
      <c r="K6248" t="str">
        <f>INDEX(Table6[Column1],MATCH(L6248,Table6[Column2]))</f>
        <v>Adults</v>
      </c>
      <c r="L6248">
        <v>40.72340303</v>
      </c>
      <c r="M6248" t="str">
        <f>VLOOKUP(L6248,Table1[],2)</f>
        <v>40 - 49</v>
      </c>
      <c r="N6248" t="str">
        <f>INDEX(Table7[Column1],MATCH(O6248,Table7[Column2]))</f>
        <v>Learning Stage</v>
      </c>
      <c r="O6248">
        <v>4.6797192919999997</v>
      </c>
      <c r="P6248" t="str">
        <f>VLOOKUP(O6248,Table13[],2)</f>
        <v>1 - 5</v>
      </c>
      <c r="Q6248" t="str">
        <f>INDEX(Table8[Column1],MATCH(R6248,Table8[Column2]))</f>
        <v>Scheduled</v>
      </c>
      <c r="R6248">
        <v>4.9320840349999999</v>
      </c>
      <c r="S6248">
        <f t="shared" si="195"/>
        <v>0.20550350145833335</v>
      </c>
      <c r="T6248" t="s">
        <v>19</v>
      </c>
    </row>
    <row r="6249" spans="1:20" x14ac:dyDescent="0.25">
      <c r="A6249">
        <v>6248</v>
      </c>
      <c r="B6249" t="s">
        <v>4818</v>
      </c>
      <c r="C6249" t="s">
        <v>2827</v>
      </c>
      <c r="D6249" t="str">
        <f t="shared" si="194"/>
        <v>Iverson Joe</v>
      </c>
      <c r="E6249" t="s">
        <v>22</v>
      </c>
      <c r="F6249" t="s">
        <v>452</v>
      </c>
      <c r="G6249" t="s">
        <v>820</v>
      </c>
      <c r="H6249" t="s">
        <v>821</v>
      </c>
      <c r="I6249" t="s">
        <v>407</v>
      </c>
      <c r="J6249" t="s">
        <v>19</v>
      </c>
      <c r="K6249" t="str">
        <f>INDEX(Table6[Column1],MATCH(L6249,Table6[Column2]))</f>
        <v>Adults</v>
      </c>
      <c r="L6249">
        <v>46.594237239999998</v>
      </c>
      <c r="M6249" t="str">
        <f>VLOOKUP(L6249,Table1[],2)</f>
        <v>40 - 49</v>
      </c>
      <c r="N6249" t="str">
        <f>INDEX(Table7[Column1],MATCH(O6249,Table7[Column2]))</f>
        <v>Learning Stage</v>
      </c>
      <c r="O6249">
        <v>4.7971846940000002</v>
      </c>
      <c r="P6249" t="str">
        <f>VLOOKUP(O6249,Table13[],2)</f>
        <v>1 - 5</v>
      </c>
      <c r="Q6249" t="str">
        <f>INDEX(Table8[Column1],MATCH(R6249,Table8[Column2]))</f>
        <v>Maintained</v>
      </c>
      <c r="R6249">
        <v>79.427591759999999</v>
      </c>
      <c r="S6249">
        <f t="shared" si="195"/>
        <v>3.3094829900000002</v>
      </c>
      <c r="T6249" t="s">
        <v>19</v>
      </c>
    </row>
    <row r="6250" spans="1:20" x14ac:dyDescent="0.25">
      <c r="A6250">
        <v>6249</v>
      </c>
      <c r="B6250" t="s">
        <v>510</v>
      </c>
      <c r="C6250" t="s">
        <v>943</v>
      </c>
      <c r="D6250" t="str">
        <f t="shared" si="194"/>
        <v>Hamlin Roger</v>
      </c>
      <c r="E6250" t="s">
        <v>22</v>
      </c>
      <c r="F6250" t="s">
        <v>27</v>
      </c>
      <c r="G6250" t="s">
        <v>17</v>
      </c>
      <c r="H6250" t="s">
        <v>18</v>
      </c>
      <c r="I6250" t="s">
        <v>27</v>
      </c>
      <c r="J6250" t="s">
        <v>19</v>
      </c>
      <c r="K6250" t="str">
        <f>INDEX(Table6[Column1],MATCH(L6250,Table6[Column2]))</f>
        <v>Elders</v>
      </c>
      <c r="L6250">
        <v>55.834927290000003</v>
      </c>
      <c r="M6250" t="str">
        <f>VLOOKUP(L6250,Table1[],2)</f>
        <v>50 - 59</v>
      </c>
      <c r="N6250" t="str">
        <f>INDEX(Table7[Column1],MATCH(O6250,Table7[Column2]))</f>
        <v>Learning Stage</v>
      </c>
      <c r="O6250">
        <v>5.2231054659999998</v>
      </c>
      <c r="P6250" t="str">
        <f>VLOOKUP(O6250,Table13[],2)</f>
        <v>1 - 5</v>
      </c>
      <c r="Q6250" t="str">
        <f>INDEX(Table8[Column1],MATCH(R6250,Table8[Column2]))</f>
        <v>Excused</v>
      </c>
      <c r="R6250">
        <v>142.60988800000001</v>
      </c>
      <c r="S6250">
        <f t="shared" si="195"/>
        <v>5.9420786666666672</v>
      </c>
      <c r="T6250" t="s">
        <v>19</v>
      </c>
    </row>
    <row r="6251" spans="1:20" x14ac:dyDescent="0.25">
      <c r="A6251">
        <v>6250</v>
      </c>
      <c r="B6251" t="s">
        <v>4708</v>
      </c>
      <c r="C6251" t="s">
        <v>1682</v>
      </c>
      <c r="D6251" t="str">
        <f t="shared" si="194"/>
        <v>Johns Flora</v>
      </c>
      <c r="E6251" t="s">
        <v>15</v>
      </c>
      <c r="F6251" t="s">
        <v>38</v>
      </c>
      <c r="G6251" t="s">
        <v>17</v>
      </c>
      <c r="H6251" t="s">
        <v>18</v>
      </c>
      <c r="I6251" t="s">
        <v>38</v>
      </c>
      <c r="J6251" t="s">
        <v>19</v>
      </c>
      <c r="K6251" t="str">
        <f>INDEX(Table6[Column1],MATCH(L6251,Table6[Column2]))</f>
        <v>Young Adults</v>
      </c>
      <c r="L6251">
        <v>37.976535460000001</v>
      </c>
      <c r="M6251" t="str">
        <f>VLOOKUP(L6251,Table1[],2)</f>
        <v>30 - 39</v>
      </c>
      <c r="N6251" t="str">
        <f>INDEX(Table7[Column1],MATCH(O6251,Table7[Column2]))</f>
        <v>Learning Stage</v>
      </c>
      <c r="O6251">
        <v>2.853086829</v>
      </c>
      <c r="P6251" t="str">
        <f>VLOOKUP(O6251,Table13[],2)</f>
        <v>1 - 5</v>
      </c>
      <c r="Q6251" t="str">
        <f>INDEX(Table8[Column1],MATCH(R6251,Table8[Column2]))</f>
        <v>Maintained</v>
      </c>
      <c r="R6251">
        <v>47.699767739999999</v>
      </c>
      <c r="S6251">
        <f t="shared" si="195"/>
        <v>1.9874903225</v>
      </c>
      <c r="T6251" t="s">
        <v>19</v>
      </c>
    </row>
    <row r="6252" spans="1:20" x14ac:dyDescent="0.25">
      <c r="A6252">
        <v>6251</v>
      </c>
      <c r="B6252" t="s">
        <v>2106</v>
      </c>
      <c r="C6252" t="s">
        <v>432</v>
      </c>
      <c r="D6252" t="str">
        <f t="shared" si="194"/>
        <v>Reed Norman</v>
      </c>
      <c r="E6252" t="s">
        <v>22</v>
      </c>
      <c r="F6252" t="s">
        <v>277</v>
      </c>
      <c r="G6252" t="s">
        <v>820</v>
      </c>
      <c r="H6252" t="s">
        <v>821</v>
      </c>
      <c r="I6252" t="s">
        <v>277</v>
      </c>
      <c r="J6252" t="s">
        <v>19</v>
      </c>
      <c r="K6252" t="str">
        <f>INDEX(Table6[Column1],MATCH(L6252,Table6[Column2]))</f>
        <v>Adults</v>
      </c>
      <c r="L6252">
        <v>46.754752230000001</v>
      </c>
      <c r="M6252" t="str">
        <f>VLOOKUP(L6252,Table1[],2)</f>
        <v>40 - 49</v>
      </c>
      <c r="N6252" t="str">
        <f>INDEX(Table7[Column1],MATCH(O6252,Table7[Column2]))</f>
        <v>Learning Stage</v>
      </c>
      <c r="O6252">
        <v>5.5475662830000001</v>
      </c>
      <c r="P6252" t="str">
        <f>VLOOKUP(O6252,Table13[],2)</f>
        <v>1 - 5</v>
      </c>
      <c r="Q6252" t="str">
        <f>INDEX(Table8[Column1],MATCH(R6252,Table8[Column2]))</f>
        <v>Habitual</v>
      </c>
      <c r="R6252">
        <v>90.56969101</v>
      </c>
      <c r="S6252">
        <f t="shared" si="195"/>
        <v>3.7737371254166665</v>
      </c>
      <c r="T6252" t="s">
        <v>19</v>
      </c>
    </row>
    <row r="6253" spans="1:20" x14ac:dyDescent="0.25">
      <c r="A6253">
        <v>6252</v>
      </c>
      <c r="B6253" t="s">
        <v>184</v>
      </c>
      <c r="C6253" t="s">
        <v>630</v>
      </c>
      <c r="D6253" t="str">
        <f t="shared" si="194"/>
        <v>Green Richard</v>
      </c>
      <c r="E6253" t="s">
        <v>22</v>
      </c>
      <c r="F6253" t="s">
        <v>127</v>
      </c>
      <c r="G6253" t="s">
        <v>820</v>
      </c>
      <c r="H6253" t="s">
        <v>821</v>
      </c>
      <c r="I6253" t="s">
        <v>127</v>
      </c>
      <c r="J6253" t="s">
        <v>19</v>
      </c>
      <c r="K6253" t="str">
        <f>INDEX(Table6[Column1],MATCH(L6253,Table6[Column2]))</f>
        <v>Adults</v>
      </c>
      <c r="L6253">
        <v>45.876155480000001</v>
      </c>
      <c r="M6253" t="str">
        <f>VLOOKUP(L6253,Table1[],2)</f>
        <v>40 - 49</v>
      </c>
      <c r="N6253" t="str">
        <f>INDEX(Table7[Column1],MATCH(O6253,Table7[Column2]))</f>
        <v>Fitting in Stage</v>
      </c>
      <c r="O6253">
        <v>6.3684285029999996</v>
      </c>
      <c r="P6253" t="str">
        <f>VLOOKUP(O6253,Table13[],2)</f>
        <v>6 - 10</v>
      </c>
      <c r="Q6253" t="str">
        <f>INDEX(Table8[Column1],MATCH(R6253,Table8[Column2]))</f>
        <v>Scheduled</v>
      </c>
      <c r="R6253">
        <v>35.472270139999999</v>
      </c>
      <c r="S6253">
        <f t="shared" si="195"/>
        <v>1.4780112558333334</v>
      </c>
      <c r="T6253" t="s">
        <v>19</v>
      </c>
    </row>
    <row r="6254" spans="1:20" x14ac:dyDescent="0.25">
      <c r="A6254">
        <v>6253</v>
      </c>
      <c r="B6254" t="s">
        <v>4819</v>
      </c>
      <c r="C6254" t="s">
        <v>4820</v>
      </c>
      <c r="D6254" t="str">
        <f t="shared" si="194"/>
        <v>Rios Hilary</v>
      </c>
      <c r="E6254" t="s">
        <v>15</v>
      </c>
      <c r="F6254" t="s">
        <v>16</v>
      </c>
      <c r="G6254" t="s">
        <v>820</v>
      </c>
      <c r="H6254" t="s">
        <v>821</v>
      </c>
      <c r="I6254" t="s">
        <v>16</v>
      </c>
      <c r="J6254" t="s">
        <v>19</v>
      </c>
      <c r="K6254" t="str">
        <f>INDEX(Table6[Column1],MATCH(L6254,Table6[Column2]))</f>
        <v>Adults</v>
      </c>
      <c r="L6254">
        <v>42.063496010000001</v>
      </c>
      <c r="M6254" t="str">
        <f>VLOOKUP(L6254,Table1[],2)</f>
        <v>40 - 49</v>
      </c>
      <c r="N6254" t="str">
        <f>INDEX(Table7[Column1],MATCH(O6254,Table7[Column2]))</f>
        <v>Learning Stage</v>
      </c>
      <c r="O6254">
        <v>5.8739742330000002</v>
      </c>
      <c r="P6254" t="str">
        <f>VLOOKUP(O6254,Table13[],2)</f>
        <v>1 - 5</v>
      </c>
      <c r="Q6254" t="str">
        <f>INDEX(Table8[Column1],MATCH(R6254,Table8[Column2]))</f>
        <v>Maintained</v>
      </c>
      <c r="R6254">
        <v>65.476616370000002</v>
      </c>
      <c r="S6254">
        <f t="shared" si="195"/>
        <v>2.7281923487499999</v>
      </c>
      <c r="T6254" t="s">
        <v>19</v>
      </c>
    </row>
    <row r="6255" spans="1:20" x14ac:dyDescent="0.25">
      <c r="A6255">
        <v>6254</v>
      </c>
      <c r="B6255" t="s">
        <v>4821</v>
      </c>
      <c r="C6255" t="s">
        <v>2086</v>
      </c>
      <c r="D6255" t="str">
        <f t="shared" si="194"/>
        <v>Slate Kathy</v>
      </c>
      <c r="E6255" t="s">
        <v>15</v>
      </c>
      <c r="F6255" t="s">
        <v>38</v>
      </c>
      <c r="G6255" t="s">
        <v>17</v>
      </c>
      <c r="H6255" t="s">
        <v>18</v>
      </c>
      <c r="I6255" t="s">
        <v>38</v>
      </c>
      <c r="J6255" t="s">
        <v>19</v>
      </c>
      <c r="K6255" t="str">
        <f>INDEX(Table6[Column1],MATCH(L6255,Table6[Column2]))</f>
        <v>Youth</v>
      </c>
      <c r="L6255">
        <v>28.966215559999998</v>
      </c>
      <c r="M6255" t="str">
        <f>VLOOKUP(L6255,Table1[],2)</f>
        <v>20 - 29</v>
      </c>
      <c r="N6255" t="str">
        <f>INDEX(Table7[Column1],MATCH(O6255,Table7[Column2]))</f>
        <v>Learning Stage</v>
      </c>
      <c r="O6255">
        <v>3.9303404159999999</v>
      </c>
      <c r="P6255" t="str">
        <f>VLOOKUP(O6255,Table13[],2)</f>
        <v>1 - 5</v>
      </c>
      <c r="Q6255" t="str">
        <f>INDEX(Table8[Column1],MATCH(R6255,Table8[Column2]))</f>
        <v>Scheduled</v>
      </c>
      <c r="R6255">
        <v>0</v>
      </c>
      <c r="S6255">
        <f t="shared" si="195"/>
        <v>0</v>
      </c>
      <c r="T6255" t="s">
        <v>19</v>
      </c>
    </row>
    <row r="6256" spans="1:20" x14ac:dyDescent="0.25">
      <c r="A6256">
        <v>6255</v>
      </c>
      <c r="B6256" t="s">
        <v>853</v>
      </c>
      <c r="C6256" t="s">
        <v>3033</v>
      </c>
      <c r="D6256" t="str">
        <f t="shared" si="194"/>
        <v>King Aubrey</v>
      </c>
      <c r="E6256" t="s">
        <v>15</v>
      </c>
      <c r="F6256" t="s">
        <v>38</v>
      </c>
      <c r="G6256" t="s">
        <v>17</v>
      </c>
      <c r="H6256" t="s">
        <v>18</v>
      </c>
      <c r="I6256" t="s">
        <v>38</v>
      </c>
      <c r="J6256" t="s">
        <v>19</v>
      </c>
      <c r="K6256" t="str">
        <f>INDEX(Table6[Column1],MATCH(L6256,Table6[Column2]))</f>
        <v>Young Adults</v>
      </c>
      <c r="L6256">
        <v>39.960965029999997</v>
      </c>
      <c r="M6256" t="str">
        <f>VLOOKUP(L6256,Table1[],2)</f>
        <v>30 - 39</v>
      </c>
      <c r="N6256" t="str">
        <f>INDEX(Table7[Column1],MATCH(O6256,Table7[Column2]))</f>
        <v>Learning Stage</v>
      </c>
      <c r="O6256">
        <v>3.2894881649999999</v>
      </c>
      <c r="P6256" t="str">
        <f>VLOOKUP(O6256,Table13[],2)</f>
        <v>1 - 5</v>
      </c>
      <c r="Q6256" t="str">
        <f>INDEX(Table8[Column1],MATCH(R6256,Table8[Column2]))</f>
        <v>Maintained</v>
      </c>
      <c r="R6256">
        <v>76.757369420000003</v>
      </c>
      <c r="S6256">
        <f t="shared" si="195"/>
        <v>3.1982237258333335</v>
      </c>
      <c r="T6256" t="s">
        <v>19</v>
      </c>
    </row>
    <row r="6257" spans="1:20" x14ac:dyDescent="0.25">
      <c r="A6257">
        <v>6256</v>
      </c>
      <c r="B6257" t="s">
        <v>4822</v>
      </c>
      <c r="C6257" t="s">
        <v>4166</v>
      </c>
      <c r="D6257" t="str">
        <f t="shared" si="194"/>
        <v>Walther Kendra</v>
      </c>
      <c r="E6257" t="s">
        <v>15</v>
      </c>
      <c r="F6257" t="s">
        <v>452</v>
      </c>
      <c r="G6257" t="s">
        <v>820</v>
      </c>
      <c r="H6257" t="s">
        <v>821</v>
      </c>
      <c r="I6257" t="s">
        <v>407</v>
      </c>
      <c r="J6257" t="s">
        <v>19</v>
      </c>
      <c r="K6257" t="str">
        <f>INDEX(Table6[Column1],MATCH(L6257,Table6[Column2]))</f>
        <v>Youth</v>
      </c>
      <c r="L6257">
        <v>22.739212859999999</v>
      </c>
      <c r="M6257" t="str">
        <f>VLOOKUP(L6257,Table1[],2)</f>
        <v>20 - 29</v>
      </c>
      <c r="N6257" t="str">
        <f>INDEX(Table7[Column1],MATCH(O6257,Table7[Column2]))</f>
        <v>Fitting in Stage</v>
      </c>
      <c r="O6257">
        <v>6.035442024</v>
      </c>
      <c r="P6257" t="str">
        <f>VLOOKUP(O6257,Table13[],2)</f>
        <v>6 - 10</v>
      </c>
      <c r="Q6257" t="str">
        <f>INDEX(Table8[Column1],MATCH(R6257,Table8[Column2]))</f>
        <v>Scheduled</v>
      </c>
      <c r="R6257">
        <v>0</v>
      </c>
      <c r="S6257">
        <f t="shared" si="195"/>
        <v>0</v>
      </c>
      <c r="T6257" t="s">
        <v>19</v>
      </c>
    </row>
    <row r="6258" spans="1:20" x14ac:dyDescent="0.25">
      <c r="A6258">
        <v>6257</v>
      </c>
      <c r="B6258" t="s">
        <v>1151</v>
      </c>
      <c r="C6258" t="s">
        <v>617</v>
      </c>
      <c r="D6258" t="str">
        <f t="shared" si="194"/>
        <v>Stephens Diane</v>
      </c>
      <c r="E6258" t="s">
        <v>15</v>
      </c>
      <c r="F6258" t="s">
        <v>176</v>
      </c>
      <c r="G6258" t="s">
        <v>2724</v>
      </c>
      <c r="H6258" t="s">
        <v>1863</v>
      </c>
      <c r="I6258" t="s">
        <v>134</v>
      </c>
      <c r="J6258" t="s">
        <v>19</v>
      </c>
      <c r="K6258" t="str">
        <f>INDEX(Table6[Column1],MATCH(L6258,Table6[Column2]))</f>
        <v>Young Adults</v>
      </c>
      <c r="L6258">
        <v>38.891894020000002</v>
      </c>
      <c r="M6258" t="str">
        <f>VLOOKUP(L6258,Table1[],2)</f>
        <v>30 - 39</v>
      </c>
      <c r="N6258" t="str">
        <f>INDEX(Table7[Column1],MATCH(O6258,Table7[Column2]))</f>
        <v>Learning Stage</v>
      </c>
      <c r="O6258">
        <v>2.7982238779999999</v>
      </c>
      <c r="P6258" t="str">
        <f>VLOOKUP(O6258,Table13[],2)</f>
        <v>1 - 5</v>
      </c>
      <c r="Q6258" t="str">
        <f>INDEX(Table8[Column1],MATCH(R6258,Table8[Column2]))</f>
        <v>Scheduled</v>
      </c>
      <c r="R6258">
        <v>17.9087444</v>
      </c>
      <c r="S6258">
        <f t="shared" si="195"/>
        <v>0.74619768333333336</v>
      </c>
      <c r="T6258" t="s">
        <v>19</v>
      </c>
    </row>
    <row r="6259" spans="1:20" x14ac:dyDescent="0.25">
      <c r="A6259">
        <v>6258</v>
      </c>
      <c r="B6259" t="s">
        <v>366</v>
      </c>
      <c r="C6259" t="s">
        <v>1303</v>
      </c>
      <c r="D6259" t="str">
        <f t="shared" si="194"/>
        <v>Hernandez Jill</v>
      </c>
      <c r="E6259" t="s">
        <v>15</v>
      </c>
      <c r="F6259" t="s">
        <v>38</v>
      </c>
      <c r="G6259" t="s">
        <v>17</v>
      </c>
      <c r="H6259" t="s">
        <v>18</v>
      </c>
      <c r="I6259" t="s">
        <v>38</v>
      </c>
      <c r="J6259" t="s">
        <v>19</v>
      </c>
      <c r="K6259" t="str">
        <f>INDEX(Table6[Column1],MATCH(L6259,Table6[Column2]))</f>
        <v>Adults</v>
      </c>
      <c r="L6259">
        <v>42.966575990000003</v>
      </c>
      <c r="M6259" t="str">
        <f>VLOOKUP(L6259,Table1[],2)</f>
        <v>40 - 49</v>
      </c>
      <c r="N6259" t="str">
        <f>INDEX(Table7[Column1],MATCH(O6259,Table7[Column2]))</f>
        <v>Learning Stage</v>
      </c>
      <c r="O6259">
        <v>2.5715981970000001</v>
      </c>
      <c r="P6259" t="str">
        <f>VLOOKUP(O6259,Table13[],2)</f>
        <v>1 - 5</v>
      </c>
      <c r="Q6259" t="str">
        <f>INDEX(Table8[Column1],MATCH(R6259,Table8[Column2]))</f>
        <v>Maintained</v>
      </c>
      <c r="R6259">
        <v>70.499709170000003</v>
      </c>
      <c r="S6259">
        <f t="shared" si="195"/>
        <v>2.9374878820833334</v>
      </c>
      <c r="T6259" t="s">
        <v>19</v>
      </c>
    </row>
    <row r="6260" spans="1:20" x14ac:dyDescent="0.25">
      <c r="A6260">
        <v>6259</v>
      </c>
      <c r="B6260" t="s">
        <v>3153</v>
      </c>
      <c r="C6260" t="s">
        <v>401</v>
      </c>
      <c r="D6260" t="str">
        <f t="shared" si="194"/>
        <v>Ybarra Michael</v>
      </c>
      <c r="E6260" t="s">
        <v>22</v>
      </c>
      <c r="F6260" t="s">
        <v>30</v>
      </c>
      <c r="G6260" t="s">
        <v>17</v>
      </c>
      <c r="H6260" t="s">
        <v>18</v>
      </c>
      <c r="I6260" t="s">
        <v>30</v>
      </c>
      <c r="J6260" t="s">
        <v>19</v>
      </c>
      <c r="K6260" t="str">
        <f>INDEX(Table6[Column1],MATCH(L6260,Table6[Column2]))</f>
        <v>Adults</v>
      </c>
      <c r="L6260">
        <v>43.347032540000001</v>
      </c>
      <c r="M6260" t="str">
        <f>VLOOKUP(L6260,Table1[],2)</f>
        <v>40 - 49</v>
      </c>
      <c r="N6260" t="str">
        <f>INDEX(Table7[Column1],MATCH(O6260,Table7[Column2]))</f>
        <v>Learning Stage</v>
      </c>
      <c r="O6260">
        <v>2.892718532</v>
      </c>
      <c r="P6260" t="str">
        <f>VLOOKUP(O6260,Table13[],2)</f>
        <v>1 - 5</v>
      </c>
      <c r="Q6260" t="str">
        <f>INDEX(Table8[Column1],MATCH(R6260,Table8[Column2]))</f>
        <v>Maintained</v>
      </c>
      <c r="R6260">
        <v>53.298926880000003</v>
      </c>
      <c r="S6260">
        <f t="shared" si="195"/>
        <v>2.2207886200000004</v>
      </c>
      <c r="T6260" t="s">
        <v>19</v>
      </c>
    </row>
    <row r="6261" spans="1:20" x14ac:dyDescent="0.25">
      <c r="A6261">
        <v>6260</v>
      </c>
      <c r="B6261" t="s">
        <v>1612</v>
      </c>
      <c r="C6261" t="s">
        <v>883</v>
      </c>
      <c r="D6261" t="str">
        <f t="shared" si="194"/>
        <v>Kirk Jason</v>
      </c>
      <c r="E6261" t="s">
        <v>22</v>
      </c>
      <c r="F6261" t="s">
        <v>38</v>
      </c>
      <c r="G6261" t="s">
        <v>17</v>
      </c>
      <c r="H6261" t="s">
        <v>18</v>
      </c>
      <c r="I6261" t="s">
        <v>38</v>
      </c>
      <c r="J6261" t="s">
        <v>19</v>
      </c>
      <c r="K6261" t="str">
        <f>INDEX(Table6[Column1],MATCH(L6261,Table6[Column2]))</f>
        <v>Young Adults</v>
      </c>
      <c r="L6261">
        <v>33.22883504</v>
      </c>
      <c r="M6261" t="str">
        <f>VLOOKUP(L6261,Table1[],2)</f>
        <v>30 - 39</v>
      </c>
      <c r="N6261" t="str">
        <f>INDEX(Table7[Column1],MATCH(O6261,Table7[Column2]))</f>
        <v>Learning Stage</v>
      </c>
      <c r="O6261">
        <v>3.796463894</v>
      </c>
      <c r="P6261" t="str">
        <f>VLOOKUP(O6261,Table13[],2)</f>
        <v>1 - 5</v>
      </c>
      <c r="Q6261" t="str">
        <f>INDEX(Table8[Column1],MATCH(R6261,Table8[Column2]))</f>
        <v>Scheduled</v>
      </c>
      <c r="R6261">
        <v>8.1384695899999997</v>
      </c>
      <c r="S6261">
        <f t="shared" si="195"/>
        <v>0.33910289958333334</v>
      </c>
      <c r="T6261" t="s">
        <v>19</v>
      </c>
    </row>
    <row r="6262" spans="1:20" x14ac:dyDescent="0.25">
      <c r="A6262">
        <v>6261</v>
      </c>
      <c r="B6262" t="s">
        <v>933</v>
      </c>
      <c r="C6262" t="s">
        <v>196</v>
      </c>
      <c r="D6262" t="str">
        <f t="shared" si="194"/>
        <v>Lawson Carol</v>
      </c>
      <c r="E6262" t="s">
        <v>15</v>
      </c>
      <c r="F6262" t="s">
        <v>16</v>
      </c>
      <c r="G6262" t="s">
        <v>820</v>
      </c>
      <c r="H6262" t="s">
        <v>821</v>
      </c>
      <c r="I6262" t="s">
        <v>16</v>
      </c>
      <c r="J6262" t="s">
        <v>19</v>
      </c>
      <c r="K6262" t="str">
        <f>INDEX(Table6[Column1],MATCH(L6262,Table6[Column2]))</f>
        <v>Adults</v>
      </c>
      <c r="L6262">
        <v>40.254766510000003</v>
      </c>
      <c r="M6262" t="str">
        <f>VLOOKUP(L6262,Table1[],2)</f>
        <v>40 - 49</v>
      </c>
      <c r="N6262" t="str">
        <f>INDEX(Table7[Column1],MATCH(O6262,Table7[Column2]))</f>
        <v>Learning Stage</v>
      </c>
      <c r="O6262">
        <v>3.3853616350000002</v>
      </c>
      <c r="P6262" t="str">
        <f>VLOOKUP(O6262,Table13[],2)</f>
        <v>1 - 5</v>
      </c>
      <c r="Q6262" t="str">
        <f>INDEX(Table8[Column1],MATCH(R6262,Table8[Column2]))</f>
        <v>Maintained</v>
      </c>
      <c r="R6262">
        <v>61.445843189999998</v>
      </c>
      <c r="S6262">
        <f t="shared" si="195"/>
        <v>2.5602434662499998</v>
      </c>
      <c r="T6262" t="s">
        <v>19</v>
      </c>
    </row>
    <row r="6263" spans="1:20" x14ac:dyDescent="0.25">
      <c r="A6263">
        <v>6262</v>
      </c>
      <c r="B6263" t="s">
        <v>2164</v>
      </c>
      <c r="C6263" t="s">
        <v>3764</v>
      </c>
      <c r="D6263" t="str">
        <f t="shared" si="194"/>
        <v>Emmanuel Melody</v>
      </c>
      <c r="E6263" t="s">
        <v>15</v>
      </c>
      <c r="F6263" t="s">
        <v>87</v>
      </c>
      <c r="G6263" t="s">
        <v>820</v>
      </c>
      <c r="H6263" t="s">
        <v>821</v>
      </c>
      <c r="I6263" t="s">
        <v>87</v>
      </c>
      <c r="J6263" t="s">
        <v>19</v>
      </c>
      <c r="K6263" t="str">
        <f>INDEX(Table6[Column1],MATCH(L6263,Table6[Column2]))</f>
        <v>Seniors</v>
      </c>
      <c r="L6263">
        <v>64.984406390000004</v>
      </c>
      <c r="M6263" t="str">
        <f>VLOOKUP(L6263,Table1[],2)</f>
        <v>60 and Above</v>
      </c>
      <c r="N6263" t="str">
        <f>INDEX(Table7[Column1],MATCH(O6263,Table7[Column2]))</f>
        <v>Learning Stage</v>
      </c>
      <c r="O6263">
        <v>4.6858563149999997</v>
      </c>
      <c r="P6263" t="str">
        <f>VLOOKUP(O6263,Table13[],2)</f>
        <v>1 - 5</v>
      </c>
      <c r="Q6263" t="str">
        <f>INDEX(Table8[Column1],MATCH(R6263,Table8[Column2]))</f>
        <v>Excused</v>
      </c>
      <c r="R6263">
        <v>158.9808855</v>
      </c>
      <c r="S6263">
        <f t="shared" si="195"/>
        <v>6.6242035624999991</v>
      </c>
      <c r="T6263" t="s">
        <v>19</v>
      </c>
    </row>
    <row r="6264" spans="1:20" x14ac:dyDescent="0.25">
      <c r="A6264">
        <v>6263</v>
      </c>
      <c r="B6264" t="s">
        <v>4823</v>
      </c>
      <c r="C6264" t="s">
        <v>4824</v>
      </c>
      <c r="D6264" t="str">
        <f t="shared" si="194"/>
        <v>Amos Lynne</v>
      </c>
      <c r="E6264" t="s">
        <v>15</v>
      </c>
      <c r="F6264" t="s">
        <v>369</v>
      </c>
      <c r="G6264" t="s">
        <v>611</v>
      </c>
      <c r="H6264" t="s">
        <v>612</v>
      </c>
      <c r="I6264" t="s">
        <v>369</v>
      </c>
      <c r="J6264" t="s">
        <v>19</v>
      </c>
      <c r="K6264" t="str">
        <f>INDEX(Table6[Column1],MATCH(L6264,Table6[Column2]))</f>
        <v>Young Adults</v>
      </c>
      <c r="L6264">
        <v>39.671758969999999</v>
      </c>
      <c r="M6264" t="str">
        <f>VLOOKUP(L6264,Table1[],2)</f>
        <v>30 - 39</v>
      </c>
      <c r="N6264" t="str">
        <f>INDEX(Table7[Column1],MATCH(O6264,Table7[Column2]))</f>
        <v>Fitting in Stage</v>
      </c>
      <c r="O6264">
        <v>6.1254472959999999</v>
      </c>
      <c r="P6264" t="str">
        <f>VLOOKUP(O6264,Table13[],2)</f>
        <v>6 - 10</v>
      </c>
      <c r="Q6264" t="str">
        <f>INDEX(Table8[Column1],MATCH(R6264,Table8[Column2]))</f>
        <v>Maintained</v>
      </c>
      <c r="R6264">
        <v>48.996718780000002</v>
      </c>
      <c r="S6264">
        <f t="shared" si="195"/>
        <v>2.0415299491666667</v>
      </c>
      <c r="T6264" t="s">
        <v>19</v>
      </c>
    </row>
    <row r="6265" spans="1:20" x14ac:dyDescent="0.25">
      <c r="A6265">
        <v>6264</v>
      </c>
      <c r="B6265" t="s">
        <v>267</v>
      </c>
      <c r="C6265" t="s">
        <v>4825</v>
      </c>
      <c r="D6265" t="str">
        <f t="shared" si="194"/>
        <v>Johnson Eldora</v>
      </c>
      <c r="E6265" t="s">
        <v>15</v>
      </c>
      <c r="F6265" t="s">
        <v>38</v>
      </c>
      <c r="G6265" t="s">
        <v>17</v>
      </c>
      <c r="H6265" t="s">
        <v>18</v>
      </c>
      <c r="I6265" t="s">
        <v>38</v>
      </c>
      <c r="J6265" t="s">
        <v>19</v>
      </c>
      <c r="K6265" t="str">
        <f>INDEX(Table6[Column1],MATCH(L6265,Table6[Column2]))</f>
        <v>Adults</v>
      </c>
      <c r="L6265">
        <v>44.077759710000002</v>
      </c>
      <c r="M6265" t="str">
        <f>VLOOKUP(L6265,Table1[],2)</f>
        <v>40 - 49</v>
      </c>
      <c r="N6265" t="str">
        <f>INDEX(Table7[Column1],MATCH(O6265,Table7[Column2]))</f>
        <v>Learning Stage</v>
      </c>
      <c r="O6265">
        <v>3.6749700019999998</v>
      </c>
      <c r="P6265" t="str">
        <f>VLOOKUP(O6265,Table13[],2)</f>
        <v>1 - 5</v>
      </c>
      <c r="Q6265" t="str">
        <f>INDEX(Table8[Column1],MATCH(R6265,Table8[Column2]))</f>
        <v>Scheduled</v>
      </c>
      <c r="R6265">
        <v>37.755874419999998</v>
      </c>
      <c r="S6265">
        <f t="shared" si="195"/>
        <v>1.5731614341666664</v>
      </c>
      <c r="T6265" t="s">
        <v>19</v>
      </c>
    </row>
    <row r="6266" spans="1:20" x14ac:dyDescent="0.25">
      <c r="A6266">
        <v>6265</v>
      </c>
      <c r="B6266" t="s">
        <v>507</v>
      </c>
      <c r="C6266" t="s">
        <v>464</v>
      </c>
      <c r="D6266" t="str">
        <f t="shared" si="194"/>
        <v>Vega Steven</v>
      </c>
      <c r="E6266" t="s">
        <v>22</v>
      </c>
      <c r="F6266" t="s">
        <v>38</v>
      </c>
      <c r="G6266" t="s">
        <v>820</v>
      </c>
      <c r="H6266" t="s">
        <v>821</v>
      </c>
      <c r="I6266" t="s">
        <v>38</v>
      </c>
      <c r="J6266" t="s">
        <v>19</v>
      </c>
      <c r="K6266" t="str">
        <f>INDEX(Table6[Column1],MATCH(L6266,Table6[Column2]))</f>
        <v>Youth</v>
      </c>
      <c r="L6266">
        <v>22.621323950000001</v>
      </c>
      <c r="M6266" t="str">
        <f>VLOOKUP(L6266,Table1[],2)</f>
        <v>20 - 29</v>
      </c>
      <c r="N6266" t="str">
        <f>INDEX(Table7[Column1],MATCH(O6266,Table7[Column2]))</f>
        <v>Learning Stage</v>
      </c>
      <c r="O6266">
        <v>3.8919743179999999</v>
      </c>
      <c r="P6266" t="str">
        <f>VLOOKUP(O6266,Table13[],2)</f>
        <v>1 - 5</v>
      </c>
      <c r="Q6266" t="str">
        <f>INDEX(Table8[Column1],MATCH(R6266,Table8[Column2]))</f>
        <v>Scheduled</v>
      </c>
      <c r="R6266">
        <v>0</v>
      </c>
      <c r="S6266">
        <f t="shared" si="195"/>
        <v>0</v>
      </c>
      <c r="T6266" t="s">
        <v>19</v>
      </c>
    </row>
    <row r="6267" spans="1:20" x14ac:dyDescent="0.25">
      <c r="A6267">
        <v>6266</v>
      </c>
      <c r="B6267" t="s">
        <v>4826</v>
      </c>
      <c r="C6267" t="s">
        <v>199</v>
      </c>
      <c r="D6267" t="str">
        <f t="shared" si="194"/>
        <v>Walla Joyce</v>
      </c>
      <c r="E6267" t="s">
        <v>15</v>
      </c>
      <c r="F6267" t="s">
        <v>27</v>
      </c>
      <c r="G6267" t="s">
        <v>820</v>
      </c>
      <c r="H6267" t="s">
        <v>821</v>
      </c>
      <c r="I6267" t="s">
        <v>27</v>
      </c>
      <c r="J6267" t="s">
        <v>19</v>
      </c>
      <c r="K6267" t="str">
        <f>INDEX(Table6[Column1],MATCH(L6267,Table6[Column2]))</f>
        <v>Elders</v>
      </c>
      <c r="L6267">
        <v>58.875626060000002</v>
      </c>
      <c r="M6267" t="str">
        <f>VLOOKUP(L6267,Table1[],2)</f>
        <v>50 - 59</v>
      </c>
      <c r="N6267" t="str">
        <f>INDEX(Table7[Column1],MATCH(O6267,Table7[Column2]))</f>
        <v>Fitting in Stage</v>
      </c>
      <c r="O6267">
        <v>8.2118253800000005</v>
      </c>
      <c r="P6267" t="str">
        <f>VLOOKUP(O6267,Table13[],2)</f>
        <v>6 - 10</v>
      </c>
      <c r="Q6267" t="str">
        <f>INDEX(Table8[Column1],MATCH(R6267,Table8[Column2]))</f>
        <v>Excused</v>
      </c>
      <c r="R6267">
        <v>142.4810549</v>
      </c>
      <c r="S6267">
        <f t="shared" si="195"/>
        <v>5.9367106208333338</v>
      </c>
      <c r="T6267" t="s">
        <v>19</v>
      </c>
    </row>
    <row r="6268" spans="1:20" x14ac:dyDescent="0.25">
      <c r="A6268">
        <v>6267</v>
      </c>
      <c r="B6268" t="s">
        <v>2559</v>
      </c>
      <c r="C6268" t="s">
        <v>2572</v>
      </c>
      <c r="D6268" t="str">
        <f t="shared" si="194"/>
        <v>Diaz Delia</v>
      </c>
      <c r="E6268" t="s">
        <v>15</v>
      </c>
      <c r="F6268" t="s">
        <v>38</v>
      </c>
      <c r="G6268" t="s">
        <v>820</v>
      </c>
      <c r="H6268" t="s">
        <v>821</v>
      </c>
      <c r="I6268" t="s">
        <v>38</v>
      </c>
      <c r="J6268" t="s">
        <v>19</v>
      </c>
      <c r="K6268" t="str">
        <f>INDEX(Table6[Column1],MATCH(L6268,Table6[Column2]))</f>
        <v>Adults</v>
      </c>
      <c r="L6268">
        <v>40.047531640000003</v>
      </c>
      <c r="M6268" t="str">
        <f>VLOOKUP(L6268,Table1[],2)</f>
        <v>40 - 49</v>
      </c>
      <c r="N6268" t="str">
        <f>INDEX(Table7[Column1],MATCH(O6268,Table7[Column2]))</f>
        <v>Fitting in Stage</v>
      </c>
      <c r="O6268">
        <v>6.2120735409999996</v>
      </c>
      <c r="P6268" t="str">
        <f>VLOOKUP(O6268,Table13[],2)</f>
        <v>6 - 10</v>
      </c>
      <c r="Q6268" t="str">
        <f>INDEX(Table8[Column1],MATCH(R6268,Table8[Column2]))</f>
        <v>Maintained</v>
      </c>
      <c r="R6268">
        <v>68.601504270000007</v>
      </c>
      <c r="S6268">
        <f t="shared" si="195"/>
        <v>2.8583960112500004</v>
      </c>
      <c r="T6268" t="s">
        <v>19</v>
      </c>
    </row>
    <row r="6269" spans="1:20" x14ac:dyDescent="0.25">
      <c r="A6269">
        <v>6268</v>
      </c>
      <c r="B6269" t="s">
        <v>860</v>
      </c>
      <c r="C6269" t="s">
        <v>4827</v>
      </c>
      <c r="D6269" t="str">
        <f t="shared" si="194"/>
        <v>Willis Vilma</v>
      </c>
      <c r="E6269" t="s">
        <v>15</v>
      </c>
      <c r="F6269" t="s">
        <v>100</v>
      </c>
      <c r="G6269" t="s">
        <v>2724</v>
      </c>
      <c r="H6269" t="s">
        <v>1863</v>
      </c>
      <c r="I6269" t="s">
        <v>101</v>
      </c>
      <c r="J6269" t="s">
        <v>19</v>
      </c>
      <c r="K6269" t="str">
        <f>INDEX(Table6[Column1],MATCH(L6269,Table6[Column2]))</f>
        <v>Young Adults</v>
      </c>
      <c r="L6269">
        <v>38.563763770000001</v>
      </c>
      <c r="M6269" t="str">
        <f>VLOOKUP(L6269,Table1[],2)</f>
        <v>30 - 39</v>
      </c>
      <c r="N6269" t="str">
        <f>INDEX(Table7[Column1],MATCH(O6269,Table7[Column2]))</f>
        <v>Learning Stage</v>
      </c>
      <c r="O6269">
        <v>5.7637250330000001</v>
      </c>
      <c r="P6269" t="str">
        <f>VLOOKUP(O6269,Table13[],2)</f>
        <v>1 - 5</v>
      </c>
      <c r="Q6269" t="str">
        <f>INDEX(Table8[Column1],MATCH(R6269,Table8[Column2]))</f>
        <v>Scheduled</v>
      </c>
      <c r="R6269">
        <v>35.608273070000003</v>
      </c>
      <c r="S6269">
        <f t="shared" si="195"/>
        <v>1.4836780445833335</v>
      </c>
      <c r="T6269" t="s">
        <v>19</v>
      </c>
    </row>
    <row r="6270" spans="1:20" x14ac:dyDescent="0.25">
      <c r="A6270">
        <v>6269</v>
      </c>
      <c r="B6270" t="s">
        <v>4828</v>
      </c>
      <c r="C6270" t="s">
        <v>52</v>
      </c>
      <c r="D6270" t="str">
        <f t="shared" si="194"/>
        <v>Bingham John</v>
      </c>
      <c r="E6270" t="s">
        <v>22</v>
      </c>
      <c r="F6270" t="s">
        <v>452</v>
      </c>
      <c r="G6270" t="s">
        <v>820</v>
      </c>
      <c r="H6270" t="s">
        <v>821</v>
      </c>
      <c r="I6270" t="s">
        <v>407</v>
      </c>
      <c r="J6270" t="s">
        <v>19</v>
      </c>
      <c r="K6270" t="str">
        <f>INDEX(Table6[Column1],MATCH(L6270,Table6[Column2]))</f>
        <v>Adults</v>
      </c>
      <c r="L6270">
        <v>40.261795249999999</v>
      </c>
      <c r="M6270" t="str">
        <f>VLOOKUP(L6270,Table1[],2)</f>
        <v>40 - 49</v>
      </c>
      <c r="N6270" t="str">
        <f>INDEX(Table7[Column1],MATCH(O6270,Table7[Column2]))</f>
        <v>Fitting in Stage</v>
      </c>
      <c r="O6270">
        <v>6.587248003</v>
      </c>
      <c r="P6270" t="str">
        <f>VLOOKUP(O6270,Table13[],2)</f>
        <v>6 - 10</v>
      </c>
      <c r="Q6270" t="str">
        <f>INDEX(Table8[Column1],MATCH(R6270,Table8[Column2]))</f>
        <v>Scheduled</v>
      </c>
      <c r="R6270">
        <v>12.15552169</v>
      </c>
      <c r="S6270">
        <f t="shared" si="195"/>
        <v>0.50648007041666676</v>
      </c>
      <c r="T6270" t="s">
        <v>19</v>
      </c>
    </row>
    <row r="6271" spans="1:20" x14ac:dyDescent="0.25">
      <c r="A6271">
        <v>6270</v>
      </c>
      <c r="B6271" t="s">
        <v>422</v>
      </c>
      <c r="C6271" t="s">
        <v>3527</v>
      </c>
      <c r="D6271" t="str">
        <f t="shared" si="194"/>
        <v>Peterson Johnathon</v>
      </c>
      <c r="E6271" t="s">
        <v>22</v>
      </c>
      <c r="F6271" t="s">
        <v>358</v>
      </c>
      <c r="G6271" t="s">
        <v>611</v>
      </c>
      <c r="H6271" t="s">
        <v>612</v>
      </c>
      <c r="I6271" t="s">
        <v>358</v>
      </c>
      <c r="J6271" t="s">
        <v>19</v>
      </c>
      <c r="K6271" t="str">
        <f>INDEX(Table6[Column1],MATCH(L6271,Table6[Column2]))</f>
        <v>Adults</v>
      </c>
      <c r="L6271">
        <v>43.149316890000001</v>
      </c>
      <c r="M6271" t="str">
        <f>VLOOKUP(L6271,Table1[],2)</f>
        <v>40 - 49</v>
      </c>
      <c r="N6271" t="str">
        <f>INDEX(Table7[Column1],MATCH(O6271,Table7[Column2]))</f>
        <v>Learning Stage</v>
      </c>
      <c r="O6271">
        <v>4.7716645480000004</v>
      </c>
      <c r="P6271" t="str">
        <f>VLOOKUP(O6271,Table13[],2)</f>
        <v>1 - 5</v>
      </c>
      <c r="Q6271" t="str">
        <f>INDEX(Table8[Column1],MATCH(R6271,Table8[Column2]))</f>
        <v>Maintained</v>
      </c>
      <c r="R6271">
        <v>59.683579639999998</v>
      </c>
      <c r="S6271">
        <f t="shared" si="195"/>
        <v>2.4868158183333335</v>
      </c>
      <c r="T6271" t="s">
        <v>19</v>
      </c>
    </row>
    <row r="6272" spans="1:20" x14ac:dyDescent="0.25">
      <c r="A6272">
        <v>6271</v>
      </c>
      <c r="B6272" t="s">
        <v>1523</v>
      </c>
      <c r="C6272" t="s">
        <v>3972</v>
      </c>
      <c r="D6272" t="str">
        <f t="shared" si="194"/>
        <v>Dale Beatrice</v>
      </c>
      <c r="E6272" t="s">
        <v>15</v>
      </c>
      <c r="F6272" t="s">
        <v>33</v>
      </c>
      <c r="G6272" t="s">
        <v>820</v>
      </c>
      <c r="H6272" t="s">
        <v>821</v>
      </c>
      <c r="I6272" t="s">
        <v>33</v>
      </c>
      <c r="J6272" t="s">
        <v>19</v>
      </c>
      <c r="K6272" t="str">
        <f>INDEX(Table6[Column1],MATCH(L6272,Table6[Column2]))</f>
        <v>Adults</v>
      </c>
      <c r="L6272">
        <v>41.06749568</v>
      </c>
      <c r="M6272" t="str">
        <f>VLOOKUP(L6272,Table1[],2)</f>
        <v>40 - 49</v>
      </c>
      <c r="N6272" t="str">
        <f>INDEX(Table7[Column1],MATCH(O6272,Table7[Column2]))</f>
        <v>Learning Stage</v>
      </c>
      <c r="O6272">
        <v>5.4027835460000002</v>
      </c>
      <c r="P6272" t="str">
        <f>VLOOKUP(O6272,Table13[],2)</f>
        <v>1 - 5</v>
      </c>
      <c r="Q6272" t="str">
        <f>INDEX(Table8[Column1],MATCH(R6272,Table8[Column2]))</f>
        <v>Maintained</v>
      </c>
      <c r="R6272">
        <v>78.593063459999996</v>
      </c>
      <c r="S6272">
        <f t="shared" si="195"/>
        <v>3.2747109774999998</v>
      </c>
      <c r="T6272" t="s">
        <v>19</v>
      </c>
    </row>
    <row r="6273" spans="1:20" x14ac:dyDescent="0.25">
      <c r="A6273">
        <v>6272</v>
      </c>
      <c r="B6273" t="s">
        <v>4829</v>
      </c>
      <c r="C6273" t="s">
        <v>1089</v>
      </c>
      <c r="D6273" t="str">
        <f t="shared" si="194"/>
        <v>Polanco Rebecca</v>
      </c>
      <c r="E6273" t="s">
        <v>15</v>
      </c>
      <c r="F6273" t="s">
        <v>38</v>
      </c>
      <c r="G6273" t="s">
        <v>820</v>
      </c>
      <c r="H6273" t="s">
        <v>821</v>
      </c>
      <c r="I6273" t="s">
        <v>38</v>
      </c>
      <c r="J6273" t="s">
        <v>19</v>
      </c>
      <c r="K6273" t="str">
        <f>INDEX(Table6[Column1],MATCH(L6273,Table6[Column2]))</f>
        <v>Young Adults</v>
      </c>
      <c r="L6273">
        <v>38.007993210000002</v>
      </c>
      <c r="M6273" t="str">
        <f>VLOOKUP(L6273,Table1[],2)</f>
        <v>30 - 39</v>
      </c>
      <c r="N6273" t="str">
        <f>INDEX(Table7[Column1],MATCH(O6273,Table7[Column2]))</f>
        <v>Learning Stage</v>
      </c>
      <c r="O6273">
        <v>2.6971664999999998</v>
      </c>
      <c r="P6273" t="str">
        <f>VLOOKUP(O6273,Table13[],2)</f>
        <v>1 - 5</v>
      </c>
      <c r="Q6273" t="str">
        <f>INDEX(Table8[Column1],MATCH(R6273,Table8[Column2]))</f>
        <v>Habitual</v>
      </c>
      <c r="R6273">
        <v>96.008905299999995</v>
      </c>
      <c r="S6273">
        <f t="shared" si="195"/>
        <v>4.0003710541666662</v>
      </c>
      <c r="T6273" t="s">
        <v>19</v>
      </c>
    </row>
    <row r="6274" spans="1:20" x14ac:dyDescent="0.25">
      <c r="A6274">
        <v>6273</v>
      </c>
      <c r="B6274" t="s">
        <v>778</v>
      </c>
      <c r="C6274" t="s">
        <v>241</v>
      </c>
      <c r="D6274" t="str">
        <f t="shared" si="194"/>
        <v>Hayes Jessica</v>
      </c>
      <c r="E6274" t="s">
        <v>15</v>
      </c>
      <c r="F6274" t="s">
        <v>134</v>
      </c>
      <c r="G6274" t="s">
        <v>2724</v>
      </c>
      <c r="H6274" t="s">
        <v>1863</v>
      </c>
      <c r="I6274" t="s">
        <v>134</v>
      </c>
      <c r="J6274" t="s">
        <v>19</v>
      </c>
      <c r="K6274" t="str">
        <f>INDEX(Table6[Column1],MATCH(L6274,Table6[Column2]))</f>
        <v>Adults</v>
      </c>
      <c r="L6274">
        <v>42.229502490000002</v>
      </c>
      <c r="M6274" t="str">
        <f>VLOOKUP(L6274,Table1[],2)</f>
        <v>40 - 49</v>
      </c>
      <c r="N6274" t="str">
        <f>INDEX(Table7[Column1],MATCH(O6274,Table7[Column2]))</f>
        <v>Learning Stage</v>
      </c>
      <c r="O6274">
        <v>2.4393746200000002</v>
      </c>
      <c r="P6274" t="str">
        <f>VLOOKUP(O6274,Table13[],2)</f>
        <v>1 - 5</v>
      </c>
      <c r="Q6274" t="str">
        <f>INDEX(Table8[Column1],MATCH(R6274,Table8[Column2]))</f>
        <v>Habitual</v>
      </c>
      <c r="R6274">
        <v>97.869882140000001</v>
      </c>
      <c r="S6274">
        <f t="shared" si="195"/>
        <v>4.0779117558333331</v>
      </c>
      <c r="T6274" t="s">
        <v>19</v>
      </c>
    </row>
    <row r="6275" spans="1:20" x14ac:dyDescent="0.25">
      <c r="A6275">
        <v>6274</v>
      </c>
      <c r="B6275" t="s">
        <v>4830</v>
      </c>
      <c r="C6275" t="s">
        <v>630</v>
      </c>
      <c r="D6275" t="str">
        <f t="shared" ref="D6275:D6338" si="196">CONCATENATE(B6275, " ",C6275)</f>
        <v>Holthaus Richard</v>
      </c>
      <c r="E6275" t="s">
        <v>22</v>
      </c>
      <c r="F6275" t="s">
        <v>38</v>
      </c>
      <c r="G6275" t="s">
        <v>820</v>
      </c>
      <c r="H6275" t="s">
        <v>821</v>
      </c>
      <c r="I6275" t="s">
        <v>38</v>
      </c>
      <c r="J6275" t="s">
        <v>19</v>
      </c>
      <c r="K6275" t="str">
        <f>INDEX(Table6[Column1],MATCH(L6275,Table6[Column2]))</f>
        <v>Young Adults</v>
      </c>
      <c r="L6275">
        <v>33.608591449999999</v>
      </c>
      <c r="M6275" t="str">
        <f>VLOOKUP(L6275,Table1[],2)</f>
        <v>30 - 39</v>
      </c>
      <c r="N6275" t="str">
        <f>INDEX(Table7[Column1],MATCH(O6275,Table7[Column2]))</f>
        <v>Fitting in Stage</v>
      </c>
      <c r="O6275">
        <v>6.9863983899999997</v>
      </c>
      <c r="P6275" t="str">
        <f>VLOOKUP(O6275,Table13[],2)</f>
        <v>6 - 10</v>
      </c>
      <c r="Q6275" t="str">
        <f>INDEX(Table8[Column1],MATCH(R6275,Table8[Column2]))</f>
        <v>Scheduled</v>
      </c>
      <c r="R6275">
        <v>7.2813035209999999</v>
      </c>
      <c r="S6275">
        <f t="shared" ref="S6275:S6338" si="197">CONVERT(R6275,"hr","day")</f>
        <v>0.30338764670833335</v>
      </c>
      <c r="T6275" t="s">
        <v>19</v>
      </c>
    </row>
    <row r="6276" spans="1:20" x14ac:dyDescent="0.25">
      <c r="A6276">
        <v>6275</v>
      </c>
      <c r="B6276" t="s">
        <v>2146</v>
      </c>
      <c r="C6276" t="s">
        <v>4831</v>
      </c>
      <c r="D6276" t="str">
        <f t="shared" si="196"/>
        <v>Gray Doug</v>
      </c>
      <c r="E6276" t="s">
        <v>22</v>
      </c>
      <c r="F6276" t="s">
        <v>2092</v>
      </c>
      <c r="G6276" t="s">
        <v>820</v>
      </c>
      <c r="H6276" t="s">
        <v>821</v>
      </c>
      <c r="I6276" t="s">
        <v>87</v>
      </c>
      <c r="J6276" t="s">
        <v>19</v>
      </c>
      <c r="K6276" t="str">
        <f>INDEX(Table6[Column1],MATCH(L6276,Table6[Column2]))</f>
        <v>Adults</v>
      </c>
      <c r="L6276">
        <v>49.643610330000001</v>
      </c>
      <c r="M6276" t="str">
        <f>VLOOKUP(L6276,Table1[],2)</f>
        <v>40 - 49</v>
      </c>
      <c r="N6276" t="str">
        <f>INDEX(Table7[Column1],MATCH(O6276,Table7[Column2]))</f>
        <v>Learning Stage</v>
      </c>
      <c r="O6276">
        <v>4.354081495</v>
      </c>
      <c r="P6276" t="str">
        <f>VLOOKUP(O6276,Table13[],2)</f>
        <v>1 - 5</v>
      </c>
      <c r="Q6276" t="str">
        <f>INDEX(Table8[Column1],MATCH(R6276,Table8[Column2]))</f>
        <v>Habitual</v>
      </c>
      <c r="R6276">
        <v>92.542775149999997</v>
      </c>
      <c r="S6276">
        <f t="shared" si="197"/>
        <v>3.8559489645833329</v>
      </c>
      <c r="T6276" t="s">
        <v>19</v>
      </c>
    </row>
    <row r="6277" spans="1:20" x14ac:dyDescent="0.25">
      <c r="A6277">
        <v>6276</v>
      </c>
      <c r="B6277" t="s">
        <v>4832</v>
      </c>
      <c r="C6277" t="s">
        <v>560</v>
      </c>
      <c r="D6277" t="str">
        <f t="shared" si="196"/>
        <v>Bearden Sherman</v>
      </c>
      <c r="E6277" t="s">
        <v>22</v>
      </c>
      <c r="F6277" t="s">
        <v>1226</v>
      </c>
      <c r="G6277" t="s">
        <v>2724</v>
      </c>
      <c r="H6277" t="s">
        <v>1863</v>
      </c>
      <c r="I6277" t="s">
        <v>24</v>
      </c>
      <c r="J6277" t="s">
        <v>19</v>
      </c>
      <c r="K6277" t="str">
        <f>INDEX(Table6[Column1],MATCH(L6277,Table6[Column2]))</f>
        <v>Young Adults</v>
      </c>
      <c r="L6277">
        <v>32.516961719999998</v>
      </c>
      <c r="M6277" t="str">
        <f>VLOOKUP(L6277,Table1[],2)</f>
        <v>30 - 39</v>
      </c>
      <c r="N6277" t="str">
        <f>INDEX(Table7[Column1],MATCH(O6277,Table7[Column2]))</f>
        <v>Learning Stage</v>
      </c>
      <c r="O6277">
        <v>4.9081967869999996</v>
      </c>
      <c r="P6277" t="str">
        <f>VLOOKUP(O6277,Table13[],2)</f>
        <v>1 - 5</v>
      </c>
      <c r="Q6277" t="str">
        <f>INDEX(Table8[Column1],MATCH(R6277,Table8[Column2]))</f>
        <v>Scheduled</v>
      </c>
      <c r="R6277">
        <v>0</v>
      </c>
      <c r="S6277">
        <f t="shared" si="197"/>
        <v>0</v>
      </c>
      <c r="T6277" t="s">
        <v>19</v>
      </c>
    </row>
    <row r="6278" spans="1:20" x14ac:dyDescent="0.25">
      <c r="A6278">
        <v>6277</v>
      </c>
      <c r="B6278" t="s">
        <v>4833</v>
      </c>
      <c r="C6278" t="s">
        <v>1747</v>
      </c>
      <c r="D6278" t="str">
        <f t="shared" si="196"/>
        <v>Manzo Eva</v>
      </c>
      <c r="E6278" t="s">
        <v>15</v>
      </c>
      <c r="F6278" t="s">
        <v>101</v>
      </c>
      <c r="G6278" t="s">
        <v>2724</v>
      </c>
      <c r="H6278" t="s">
        <v>1863</v>
      </c>
      <c r="I6278" t="s">
        <v>101</v>
      </c>
      <c r="J6278" t="s">
        <v>19</v>
      </c>
      <c r="K6278" t="str">
        <f>INDEX(Table6[Column1],MATCH(L6278,Table6[Column2]))</f>
        <v>Young Adults</v>
      </c>
      <c r="L6278">
        <v>32.48001257</v>
      </c>
      <c r="M6278" t="str">
        <f>VLOOKUP(L6278,Table1[],2)</f>
        <v>30 - 39</v>
      </c>
      <c r="N6278" t="str">
        <f>INDEX(Table7[Column1],MATCH(O6278,Table7[Column2]))</f>
        <v>Learning Stage</v>
      </c>
      <c r="O6278">
        <v>3.52779957</v>
      </c>
      <c r="P6278" t="str">
        <f>VLOOKUP(O6278,Table13[],2)</f>
        <v>1 - 5</v>
      </c>
      <c r="Q6278" t="str">
        <f>INDEX(Table8[Column1],MATCH(R6278,Table8[Column2]))</f>
        <v>Scheduled</v>
      </c>
      <c r="R6278">
        <v>0</v>
      </c>
      <c r="S6278">
        <f t="shared" si="197"/>
        <v>0</v>
      </c>
      <c r="T6278" t="s">
        <v>19</v>
      </c>
    </row>
    <row r="6279" spans="1:20" x14ac:dyDescent="0.25">
      <c r="A6279">
        <v>6278</v>
      </c>
      <c r="B6279" t="s">
        <v>3006</v>
      </c>
      <c r="C6279" t="s">
        <v>245</v>
      </c>
      <c r="D6279" t="str">
        <f t="shared" si="196"/>
        <v>Hamilton Mary</v>
      </c>
      <c r="E6279" t="s">
        <v>15</v>
      </c>
      <c r="F6279" t="s">
        <v>3172</v>
      </c>
      <c r="G6279" t="s">
        <v>820</v>
      </c>
      <c r="H6279" t="s">
        <v>821</v>
      </c>
      <c r="I6279" t="s">
        <v>54</v>
      </c>
      <c r="J6279" t="s">
        <v>19</v>
      </c>
      <c r="K6279" t="str">
        <f>INDEX(Table6[Column1],MATCH(L6279,Table6[Column2]))</f>
        <v>Adults</v>
      </c>
      <c r="L6279">
        <v>40.724278339999998</v>
      </c>
      <c r="M6279" t="str">
        <f>VLOOKUP(L6279,Table1[],2)</f>
        <v>40 - 49</v>
      </c>
      <c r="N6279" t="str">
        <f>INDEX(Table7[Column1],MATCH(O6279,Table7[Column2]))</f>
        <v>Learning Stage</v>
      </c>
      <c r="O6279">
        <v>4.3893907639999998</v>
      </c>
      <c r="P6279" t="str">
        <f>VLOOKUP(O6279,Table13[],2)</f>
        <v>1 - 5</v>
      </c>
      <c r="Q6279" t="str">
        <f>INDEX(Table8[Column1],MATCH(R6279,Table8[Column2]))</f>
        <v>Scheduled</v>
      </c>
      <c r="R6279">
        <v>30.601597720000001</v>
      </c>
      <c r="S6279">
        <f t="shared" si="197"/>
        <v>1.2750665716666667</v>
      </c>
      <c r="T6279" t="s">
        <v>19</v>
      </c>
    </row>
    <row r="6280" spans="1:20" x14ac:dyDescent="0.25">
      <c r="A6280">
        <v>6279</v>
      </c>
      <c r="B6280" t="s">
        <v>721</v>
      </c>
      <c r="C6280" t="s">
        <v>1361</v>
      </c>
      <c r="D6280" t="str">
        <f t="shared" si="196"/>
        <v>Walker Nora</v>
      </c>
      <c r="E6280" t="s">
        <v>15</v>
      </c>
      <c r="F6280" t="s">
        <v>27</v>
      </c>
      <c r="G6280" t="s">
        <v>820</v>
      </c>
      <c r="H6280" t="s">
        <v>821</v>
      </c>
      <c r="I6280" t="s">
        <v>27</v>
      </c>
      <c r="J6280" t="s">
        <v>19</v>
      </c>
      <c r="K6280" t="str">
        <f>INDEX(Table6[Column1],MATCH(L6280,Table6[Column2]))</f>
        <v>Adults</v>
      </c>
      <c r="L6280">
        <v>46.537080330000002</v>
      </c>
      <c r="M6280" t="str">
        <f>VLOOKUP(L6280,Table1[],2)</f>
        <v>40 - 49</v>
      </c>
      <c r="N6280" t="str">
        <f>INDEX(Table7[Column1],MATCH(O6280,Table7[Column2]))</f>
        <v>Learning Stage</v>
      </c>
      <c r="O6280">
        <v>5.8499704890000004</v>
      </c>
      <c r="P6280" t="str">
        <f>VLOOKUP(O6280,Table13[],2)</f>
        <v>1 - 5</v>
      </c>
      <c r="Q6280" t="str">
        <f>INDEX(Table8[Column1],MATCH(R6280,Table8[Column2]))</f>
        <v>Habitual</v>
      </c>
      <c r="R6280">
        <v>104.8291871</v>
      </c>
      <c r="S6280">
        <f t="shared" si="197"/>
        <v>4.3678827958333333</v>
      </c>
      <c r="T6280" t="s">
        <v>19</v>
      </c>
    </row>
    <row r="6281" spans="1:20" x14ac:dyDescent="0.25">
      <c r="A6281">
        <v>6280</v>
      </c>
      <c r="B6281" t="s">
        <v>778</v>
      </c>
      <c r="C6281" t="s">
        <v>2313</v>
      </c>
      <c r="D6281" t="str">
        <f t="shared" si="196"/>
        <v>Hayes Jaime</v>
      </c>
      <c r="E6281" t="s">
        <v>22</v>
      </c>
      <c r="F6281" t="s">
        <v>16</v>
      </c>
      <c r="G6281" t="s">
        <v>820</v>
      </c>
      <c r="H6281" t="s">
        <v>821</v>
      </c>
      <c r="I6281" t="s">
        <v>16</v>
      </c>
      <c r="J6281" t="s">
        <v>19</v>
      </c>
      <c r="K6281" t="str">
        <f>INDEX(Table6[Column1],MATCH(L6281,Table6[Column2]))</f>
        <v>Youth</v>
      </c>
      <c r="L6281">
        <v>25.688501200000001</v>
      </c>
      <c r="M6281" t="str">
        <f>VLOOKUP(L6281,Table1[],2)</f>
        <v>20 - 29</v>
      </c>
      <c r="N6281" t="str">
        <f>INDEX(Table7[Column1],MATCH(O6281,Table7[Column2]))</f>
        <v>Learning Stage</v>
      </c>
      <c r="O6281">
        <v>0.97919056900000001</v>
      </c>
      <c r="P6281" t="e">
        <f>VLOOKUP(O6281,Table13[],2)</f>
        <v>#N/A</v>
      </c>
      <c r="Q6281" t="str">
        <f>INDEX(Table8[Column1],MATCH(R6281,Table8[Column2]))</f>
        <v>Scheduled</v>
      </c>
      <c r="R6281">
        <v>0</v>
      </c>
      <c r="S6281">
        <f t="shared" si="197"/>
        <v>0</v>
      </c>
      <c r="T6281" t="s">
        <v>19</v>
      </c>
    </row>
    <row r="6282" spans="1:20" x14ac:dyDescent="0.25">
      <c r="A6282">
        <v>6281</v>
      </c>
      <c r="B6282" t="s">
        <v>2931</v>
      </c>
      <c r="C6282" t="s">
        <v>332</v>
      </c>
      <c r="D6282" t="str">
        <f t="shared" si="196"/>
        <v>Vincent Zachary</v>
      </c>
      <c r="E6282" t="s">
        <v>22</v>
      </c>
      <c r="F6282" t="s">
        <v>121</v>
      </c>
      <c r="G6282" t="s">
        <v>17</v>
      </c>
      <c r="H6282" t="s">
        <v>18</v>
      </c>
      <c r="I6282" t="s">
        <v>121</v>
      </c>
      <c r="J6282" t="s">
        <v>19</v>
      </c>
      <c r="K6282" t="str">
        <f>INDEX(Table6[Column1],MATCH(L6282,Table6[Column2]))</f>
        <v>Adults</v>
      </c>
      <c r="L6282">
        <v>42.083502860000003</v>
      </c>
      <c r="M6282" t="str">
        <f>VLOOKUP(L6282,Table1[],2)</f>
        <v>40 - 49</v>
      </c>
      <c r="N6282" t="str">
        <f>INDEX(Table7[Column1],MATCH(O6282,Table7[Column2]))</f>
        <v>Learning Stage</v>
      </c>
      <c r="O6282">
        <v>5.3499547630000004</v>
      </c>
      <c r="P6282" t="str">
        <f>VLOOKUP(O6282,Table13[],2)</f>
        <v>1 - 5</v>
      </c>
      <c r="Q6282" t="str">
        <f>INDEX(Table8[Column1],MATCH(R6282,Table8[Column2]))</f>
        <v>Habitual</v>
      </c>
      <c r="R6282">
        <v>89.329646740000001</v>
      </c>
      <c r="S6282">
        <f t="shared" si="197"/>
        <v>3.7220686141666666</v>
      </c>
      <c r="T6282" t="s">
        <v>19</v>
      </c>
    </row>
    <row r="6283" spans="1:20" x14ac:dyDescent="0.25">
      <c r="A6283">
        <v>6282</v>
      </c>
      <c r="B6283" t="s">
        <v>678</v>
      </c>
      <c r="C6283" t="s">
        <v>615</v>
      </c>
      <c r="D6283" t="str">
        <f t="shared" si="196"/>
        <v>Hughes Lori</v>
      </c>
      <c r="E6283" t="s">
        <v>15</v>
      </c>
      <c r="F6283" t="s">
        <v>1130</v>
      </c>
      <c r="G6283" t="s">
        <v>2724</v>
      </c>
      <c r="H6283" t="s">
        <v>1863</v>
      </c>
      <c r="I6283" t="s">
        <v>169</v>
      </c>
      <c r="J6283" t="s">
        <v>19</v>
      </c>
      <c r="K6283" t="str">
        <f>INDEX(Table6[Column1],MATCH(L6283,Table6[Column2]))</f>
        <v>Adults</v>
      </c>
      <c r="L6283">
        <v>40.196224200000003</v>
      </c>
      <c r="M6283" t="str">
        <f>VLOOKUP(L6283,Table1[],2)</f>
        <v>40 - 49</v>
      </c>
      <c r="N6283" t="str">
        <f>INDEX(Table7[Column1],MATCH(O6283,Table7[Column2]))</f>
        <v>Learning Stage</v>
      </c>
      <c r="O6283">
        <v>3.2574258930000002</v>
      </c>
      <c r="P6283" t="str">
        <f>VLOOKUP(O6283,Table13[],2)</f>
        <v>1 - 5</v>
      </c>
      <c r="Q6283" t="str">
        <f>INDEX(Table8[Column1],MATCH(R6283,Table8[Column2]))</f>
        <v>Habitual</v>
      </c>
      <c r="R6283">
        <v>92.787922069999993</v>
      </c>
      <c r="S6283">
        <f t="shared" si="197"/>
        <v>3.8661634195833332</v>
      </c>
      <c r="T6283" t="s">
        <v>19</v>
      </c>
    </row>
    <row r="6284" spans="1:20" x14ac:dyDescent="0.25">
      <c r="A6284">
        <v>6283</v>
      </c>
      <c r="B6284" t="s">
        <v>4834</v>
      </c>
      <c r="C6284" t="s">
        <v>713</v>
      </c>
      <c r="D6284" t="str">
        <f t="shared" si="196"/>
        <v>Edmunds Angela</v>
      </c>
      <c r="E6284" t="s">
        <v>15</v>
      </c>
      <c r="F6284" t="s">
        <v>673</v>
      </c>
      <c r="G6284" t="s">
        <v>17</v>
      </c>
      <c r="H6284" t="s">
        <v>18</v>
      </c>
      <c r="I6284" t="s">
        <v>107</v>
      </c>
      <c r="J6284" t="s">
        <v>19</v>
      </c>
      <c r="K6284" t="str">
        <f>INDEX(Table6[Column1],MATCH(L6284,Table6[Column2]))</f>
        <v>Youth</v>
      </c>
      <c r="L6284">
        <v>29.240501559999998</v>
      </c>
      <c r="M6284" t="str">
        <f>VLOOKUP(L6284,Table1[],2)</f>
        <v>20 - 29</v>
      </c>
      <c r="N6284" t="str">
        <f>INDEX(Table7[Column1],MATCH(O6284,Table7[Column2]))</f>
        <v>Learning Stage</v>
      </c>
      <c r="O6284">
        <v>4.5672764309999998</v>
      </c>
      <c r="P6284" t="str">
        <f>VLOOKUP(O6284,Table13[],2)</f>
        <v>1 - 5</v>
      </c>
      <c r="Q6284" t="str">
        <f>INDEX(Table8[Column1],MATCH(R6284,Table8[Column2]))</f>
        <v>Scheduled</v>
      </c>
      <c r="R6284">
        <v>0</v>
      </c>
      <c r="S6284">
        <f t="shared" si="197"/>
        <v>0</v>
      </c>
      <c r="T6284" t="s">
        <v>19</v>
      </c>
    </row>
    <row r="6285" spans="1:20" x14ac:dyDescent="0.25">
      <c r="A6285">
        <v>6284</v>
      </c>
      <c r="B6285" t="s">
        <v>4835</v>
      </c>
      <c r="C6285" t="s">
        <v>401</v>
      </c>
      <c r="D6285" t="str">
        <f t="shared" si="196"/>
        <v>Widger Michael</v>
      </c>
      <c r="E6285" t="s">
        <v>22</v>
      </c>
      <c r="F6285" t="s">
        <v>369</v>
      </c>
      <c r="G6285" t="s">
        <v>611</v>
      </c>
      <c r="H6285" t="s">
        <v>612</v>
      </c>
      <c r="I6285" t="s">
        <v>369</v>
      </c>
      <c r="J6285" t="s">
        <v>19</v>
      </c>
      <c r="K6285" t="str">
        <f>INDEX(Table6[Column1],MATCH(L6285,Table6[Column2]))</f>
        <v>Young Adults</v>
      </c>
      <c r="L6285">
        <v>35.626370829999999</v>
      </c>
      <c r="M6285" t="str">
        <f>VLOOKUP(L6285,Table1[],2)</f>
        <v>30 - 39</v>
      </c>
      <c r="N6285" t="str">
        <f>INDEX(Table7[Column1],MATCH(O6285,Table7[Column2]))</f>
        <v>Learning Stage</v>
      </c>
      <c r="O6285">
        <v>4.8614162829999996</v>
      </c>
      <c r="P6285" t="str">
        <f>VLOOKUP(O6285,Table13[],2)</f>
        <v>1 - 5</v>
      </c>
      <c r="Q6285" t="str">
        <f>INDEX(Table8[Column1],MATCH(R6285,Table8[Column2]))</f>
        <v>Scheduled</v>
      </c>
      <c r="R6285">
        <v>36.983464990000002</v>
      </c>
      <c r="S6285">
        <f t="shared" si="197"/>
        <v>1.5409777079166667</v>
      </c>
      <c r="T6285" t="s">
        <v>19</v>
      </c>
    </row>
    <row r="6286" spans="1:20" x14ac:dyDescent="0.25">
      <c r="A6286">
        <v>6285</v>
      </c>
      <c r="B6286" t="s">
        <v>230</v>
      </c>
      <c r="C6286" t="s">
        <v>1133</v>
      </c>
      <c r="D6286" t="str">
        <f t="shared" si="196"/>
        <v>Jackson Juanita</v>
      </c>
      <c r="E6286" t="s">
        <v>15</v>
      </c>
      <c r="F6286" t="s">
        <v>33</v>
      </c>
      <c r="G6286" t="s">
        <v>820</v>
      </c>
      <c r="H6286" t="s">
        <v>821</v>
      </c>
      <c r="I6286" t="s">
        <v>33</v>
      </c>
      <c r="J6286" t="s">
        <v>19</v>
      </c>
      <c r="K6286" t="str">
        <f>INDEX(Table6[Column1],MATCH(L6286,Table6[Column2]))</f>
        <v>Adults</v>
      </c>
      <c r="L6286">
        <v>48.460230170000003</v>
      </c>
      <c r="M6286" t="str">
        <f>VLOOKUP(L6286,Table1[],2)</f>
        <v>40 - 49</v>
      </c>
      <c r="N6286" t="str">
        <f>INDEX(Table7[Column1],MATCH(O6286,Table7[Column2]))</f>
        <v>Learning Stage</v>
      </c>
      <c r="O6286">
        <v>4.2635576540000004</v>
      </c>
      <c r="P6286" t="str">
        <f>VLOOKUP(O6286,Table13[],2)</f>
        <v>1 - 5</v>
      </c>
      <c r="Q6286" t="str">
        <f>INDEX(Table8[Column1],MATCH(R6286,Table8[Column2]))</f>
        <v>Excused</v>
      </c>
      <c r="R6286">
        <v>149.1687565</v>
      </c>
      <c r="S6286">
        <f t="shared" si="197"/>
        <v>6.2153648541666664</v>
      </c>
      <c r="T6286" t="s">
        <v>19</v>
      </c>
    </row>
    <row r="6287" spans="1:20" x14ac:dyDescent="0.25">
      <c r="A6287">
        <v>6286</v>
      </c>
      <c r="B6287" t="s">
        <v>4836</v>
      </c>
      <c r="C6287" t="s">
        <v>1851</v>
      </c>
      <c r="D6287" t="str">
        <f t="shared" si="196"/>
        <v>Thrasher Christine</v>
      </c>
      <c r="E6287" t="s">
        <v>15</v>
      </c>
      <c r="F6287" t="s">
        <v>889</v>
      </c>
      <c r="G6287" t="s">
        <v>2724</v>
      </c>
      <c r="H6287" t="s">
        <v>1863</v>
      </c>
      <c r="I6287" t="s">
        <v>24</v>
      </c>
      <c r="J6287" t="s">
        <v>19</v>
      </c>
      <c r="K6287" t="str">
        <f>INDEX(Table6[Column1],MATCH(L6287,Table6[Column2]))</f>
        <v>Adults</v>
      </c>
      <c r="L6287">
        <v>42.837338369999998</v>
      </c>
      <c r="M6287" t="str">
        <f>VLOOKUP(L6287,Table1[],2)</f>
        <v>40 - 49</v>
      </c>
      <c r="N6287" t="str">
        <f>INDEX(Table7[Column1],MATCH(O6287,Table7[Column2]))</f>
        <v>Learning Stage</v>
      </c>
      <c r="O6287">
        <v>4.8883670070000003</v>
      </c>
      <c r="P6287" t="str">
        <f>VLOOKUP(O6287,Table13[],2)</f>
        <v>1 - 5</v>
      </c>
      <c r="Q6287" t="str">
        <f>INDEX(Table8[Column1],MATCH(R6287,Table8[Column2]))</f>
        <v>Habitual</v>
      </c>
      <c r="R6287">
        <v>86.854263090000003</v>
      </c>
      <c r="S6287">
        <f t="shared" si="197"/>
        <v>3.6189276287500003</v>
      </c>
      <c r="T6287" t="s">
        <v>19</v>
      </c>
    </row>
    <row r="6288" spans="1:20" x14ac:dyDescent="0.25">
      <c r="A6288">
        <v>6287</v>
      </c>
      <c r="B6288" t="s">
        <v>4837</v>
      </c>
      <c r="C6288" t="s">
        <v>1992</v>
      </c>
      <c r="D6288" t="str">
        <f t="shared" si="196"/>
        <v>Brashear Jeanette</v>
      </c>
      <c r="E6288" t="s">
        <v>15</v>
      </c>
      <c r="F6288" t="s">
        <v>38</v>
      </c>
      <c r="G6288" t="s">
        <v>820</v>
      </c>
      <c r="H6288" t="s">
        <v>821</v>
      </c>
      <c r="I6288" t="s">
        <v>38</v>
      </c>
      <c r="J6288" t="s">
        <v>19</v>
      </c>
      <c r="K6288" t="str">
        <f>INDEX(Table6[Column1],MATCH(L6288,Table6[Column2]))</f>
        <v>Young Adults</v>
      </c>
      <c r="L6288">
        <v>38.354539549999998</v>
      </c>
      <c r="M6288" t="str">
        <f>VLOOKUP(L6288,Table1[],2)</f>
        <v>30 - 39</v>
      </c>
      <c r="N6288" t="str">
        <f>INDEX(Table7[Column1],MATCH(O6288,Table7[Column2]))</f>
        <v>Learning Stage</v>
      </c>
      <c r="O6288">
        <v>5.8430170779999999</v>
      </c>
      <c r="P6288" t="str">
        <f>VLOOKUP(O6288,Table13[],2)</f>
        <v>1 - 5</v>
      </c>
      <c r="Q6288" t="str">
        <f>INDEX(Table8[Column1],MATCH(R6288,Table8[Column2]))</f>
        <v>Scheduled</v>
      </c>
      <c r="R6288">
        <v>0</v>
      </c>
      <c r="S6288">
        <f t="shared" si="197"/>
        <v>0</v>
      </c>
      <c r="T6288" t="s">
        <v>19</v>
      </c>
    </row>
    <row r="6289" spans="1:20" x14ac:dyDescent="0.25">
      <c r="A6289">
        <v>6288</v>
      </c>
      <c r="B6289" t="s">
        <v>4838</v>
      </c>
      <c r="C6289" t="s">
        <v>561</v>
      </c>
      <c r="D6289" t="str">
        <f t="shared" si="196"/>
        <v>Seibel Viola</v>
      </c>
      <c r="E6289" t="s">
        <v>15</v>
      </c>
      <c r="F6289" t="s">
        <v>23</v>
      </c>
      <c r="G6289" t="s">
        <v>2724</v>
      </c>
      <c r="H6289" t="s">
        <v>1863</v>
      </c>
      <c r="I6289" t="s">
        <v>24</v>
      </c>
      <c r="J6289" t="s">
        <v>19</v>
      </c>
      <c r="K6289" t="str">
        <f>INDEX(Table6[Column1],MATCH(L6289,Table6[Column2]))</f>
        <v>Adults</v>
      </c>
      <c r="L6289">
        <v>48.557126189999998</v>
      </c>
      <c r="M6289" t="str">
        <f>VLOOKUP(L6289,Table1[],2)</f>
        <v>40 - 49</v>
      </c>
      <c r="N6289" t="str">
        <f>INDEX(Table7[Column1],MATCH(O6289,Table7[Column2]))</f>
        <v>Learning Stage</v>
      </c>
      <c r="O6289">
        <v>3.7332829599999999</v>
      </c>
      <c r="P6289" t="str">
        <f>VLOOKUP(O6289,Table13[],2)</f>
        <v>1 - 5</v>
      </c>
      <c r="Q6289" t="str">
        <f>INDEX(Table8[Column1],MATCH(R6289,Table8[Column2]))</f>
        <v>Maintained</v>
      </c>
      <c r="R6289">
        <v>55.70770315</v>
      </c>
      <c r="S6289">
        <f t="shared" si="197"/>
        <v>2.3211542979166668</v>
      </c>
      <c r="T6289" t="s">
        <v>19</v>
      </c>
    </row>
    <row r="6290" spans="1:20" x14ac:dyDescent="0.25">
      <c r="A6290">
        <v>6289</v>
      </c>
      <c r="B6290" t="s">
        <v>949</v>
      </c>
      <c r="C6290" t="s">
        <v>883</v>
      </c>
      <c r="D6290" t="str">
        <f t="shared" si="196"/>
        <v>Sandoval Jason</v>
      </c>
      <c r="E6290" t="s">
        <v>22</v>
      </c>
      <c r="F6290" t="s">
        <v>454</v>
      </c>
      <c r="G6290" t="s">
        <v>820</v>
      </c>
      <c r="H6290" t="s">
        <v>821</v>
      </c>
      <c r="I6290" t="s">
        <v>54</v>
      </c>
      <c r="J6290" t="s">
        <v>19</v>
      </c>
      <c r="K6290" t="str">
        <f>INDEX(Table6[Column1],MATCH(L6290,Table6[Column2]))</f>
        <v>Adults</v>
      </c>
      <c r="L6290">
        <v>40.504320270000001</v>
      </c>
      <c r="M6290" t="str">
        <f>VLOOKUP(L6290,Table1[],2)</f>
        <v>40 - 49</v>
      </c>
      <c r="N6290" t="str">
        <f>INDEX(Table7[Column1],MATCH(O6290,Table7[Column2]))</f>
        <v>Learning Stage</v>
      </c>
      <c r="O6290">
        <v>3.2900804529999998</v>
      </c>
      <c r="P6290" t="str">
        <f>VLOOKUP(O6290,Table13[],2)</f>
        <v>1 - 5</v>
      </c>
      <c r="Q6290" t="str">
        <f>INDEX(Table8[Column1],MATCH(R6290,Table8[Column2]))</f>
        <v>Scheduled</v>
      </c>
      <c r="R6290">
        <v>29.949850619999999</v>
      </c>
      <c r="S6290">
        <f t="shared" si="197"/>
        <v>1.2479104424999998</v>
      </c>
      <c r="T6290" t="s">
        <v>19</v>
      </c>
    </row>
    <row r="6291" spans="1:20" x14ac:dyDescent="0.25">
      <c r="A6291">
        <v>6290</v>
      </c>
      <c r="B6291" t="s">
        <v>4839</v>
      </c>
      <c r="C6291" t="s">
        <v>1532</v>
      </c>
      <c r="D6291" t="str">
        <f t="shared" si="196"/>
        <v>Goudreau Laura</v>
      </c>
      <c r="E6291" t="s">
        <v>15</v>
      </c>
      <c r="F6291" t="s">
        <v>38</v>
      </c>
      <c r="G6291" t="s">
        <v>820</v>
      </c>
      <c r="H6291" t="s">
        <v>821</v>
      </c>
      <c r="I6291" t="s">
        <v>38</v>
      </c>
      <c r="J6291" t="s">
        <v>19</v>
      </c>
      <c r="K6291" t="str">
        <f>INDEX(Table6[Column1],MATCH(L6291,Table6[Column2]))</f>
        <v>Adults</v>
      </c>
      <c r="L6291">
        <v>42.376561000000002</v>
      </c>
      <c r="M6291" t="str">
        <f>VLOOKUP(L6291,Table1[],2)</f>
        <v>40 - 49</v>
      </c>
      <c r="N6291" t="str">
        <f>INDEX(Table7[Column1],MATCH(O6291,Table7[Column2]))</f>
        <v>Learning Stage</v>
      </c>
      <c r="O6291">
        <v>2.950030742</v>
      </c>
      <c r="P6291" t="str">
        <f>VLOOKUP(O6291,Table13[],2)</f>
        <v>1 - 5</v>
      </c>
      <c r="Q6291" t="str">
        <f>INDEX(Table8[Column1],MATCH(R6291,Table8[Column2]))</f>
        <v>Habitual</v>
      </c>
      <c r="R6291">
        <v>85.328713460000003</v>
      </c>
      <c r="S6291">
        <f t="shared" si="197"/>
        <v>3.5553630608333333</v>
      </c>
      <c r="T6291" t="s">
        <v>19</v>
      </c>
    </row>
    <row r="6292" spans="1:20" x14ac:dyDescent="0.25">
      <c r="A6292">
        <v>6291</v>
      </c>
      <c r="B6292" t="s">
        <v>1617</v>
      </c>
      <c r="C6292" t="s">
        <v>1864</v>
      </c>
      <c r="D6292" t="str">
        <f t="shared" si="196"/>
        <v>Barnes Jordan</v>
      </c>
      <c r="E6292" t="s">
        <v>22</v>
      </c>
      <c r="F6292" t="s">
        <v>38</v>
      </c>
      <c r="G6292" t="s">
        <v>820</v>
      </c>
      <c r="H6292" t="s">
        <v>821</v>
      </c>
      <c r="I6292" t="s">
        <v>38</v>
      </c>
      <c r="J6292" t="s">
        <v>19</v>
      </c>
      <c r="K6292" t="str">
        <f>INDEX(Table6[Column1],MATCH(L6292,Table6[Column2]))</f>
        <v>Elders</v>
      </c>
      <c r="L6292">
        <v>56.371618159999997</v>
      </c>
      <c r="M6292" t="str">
        <f>VLOOKUP(L6292,Table1[],2)</f>
        <v>50 - 59</v>
      </c>
      <c r="N6292" t="str">
        <f>INDEX(Table7[Column1],MATCH(O6292,Table7[Column2]))</f>
        <v>Learning Stage</v>
      </c>
      <c r="O6292">
        <v>5.622566161</v>
      </c>
      <c r="P6292" t="str">
        <f>VLOOKUP(O6292,Table13[],2)</f>
        <v>1 - 5</v>
      </c>
      <c r="Q6292" t="str">
        <f>INDEX(Table8[Column1],MATCH(R6292,Table8[Column2]))</f>
        <v>Habitual</v>
      </c>
      <c r="R6292">
        <v>112.8949363</v>
      </c>
      <c r="S6292">
        <f t="shared" si="197"/>
        <v>4.7039556791666666</v>
      </c>
      <c r="T6292" t="s">
        <v>19</v>
      </c>
    </row>
    <row r="6293" spans="1:20" x14ac:dyDescent="0.25">
      <c r="A6293">
        <v>6292</v>
      </c>
      <c r="B6293" t="s">
        <v>4840</v>
      </c>
      <c r="C6293" t="s">
        <v>4841</v>
      </c>
      <c r="D6293" t="str">
        <f t="shared" si="196"/>
        <v>Gastelum Audry</v>
      </c>
      <c r="E6293" t="s">
        <v>15</v>
      </c>
      <c r="F6293" t="s">
        <v>84</v>
      </c>
      <c r="G6293" t="s">
        <v>17</v>
      </c>
      <c r="H6293" t="s">
        <v>18</v>
      </c>
      <c r="I6293" t="s">
        <v>84</v>
      </c>
      <c r="J6293" t="s">
        <v>19</v>
      </c>
      <c r="K6293" t="str">
        <f>INDEX(Table6[Column1],MATCH(L6293,Table6[Column2]))</f>
        <v>Young Adults</v>
      </c>
      <c r="L6293">
        <v>38.629458759999999</v>
      </c>
      <c r="M6293" t="str">
        <f>VLOOKUP(L6293,Table1[],2)</f>
        <v>30 - 39</v>
      </c>
      <c r="N6293" t="str">
        <f>INDEX(Table7[Column1],MATCH(O6293,Table7[Column2]))</f>
        <v>Learning Stage</v>
      </c>
      <c r="O6293">
        <v>4.7362876930000004</v>
      </c>
      <c r="P6293" t="str">
        <f>VLOOKUP(O6293,Table13[],2)</f>
        <v>1 - 5</v>
      </c>
      <c r="Q6293" t="str">
        <f>INDEX(Table8[Column1],MATCH(R6293,Table8[Column2]))</f>
        <v>Maintained</v>
      </c>
      <c r="R6293">
        <v>70.751532179999998</v>
      </c>
      <c r="S6293">
        <f t="shared" si="197"/>
        <v>2.9479805074999996</v>
      </c>
      <c r="T6293" t="s">
        <v>19</v>
      </c>
    </row>
    <row r="6294" spans="1:20" x14ac:dyDescent="0.25">
      <c r="A6294">
        <v>6293</v>
      </c>
      <c r="B6294" t="s">
        <v>4842</v>
      </c>
      <c r="C6294" t="s">
        <v>3274</v>
      </c>
      <c r="D6294" t="str">
        <f t="shared" si="196"/>
        <v>Cawthon Oscar</v>
      </c>
      <c r="E6294" t="s">
        <v>22</v>
      </c>
      <c r="F6294" t="s">
        <v>33</v>
      </c>
      <c r="G6294" t="s">
        <v>820</v>
      </c>
      <c r="H6294" t="s">
        <v>821</v>
      </c>
      <c r="I6294" t="s">
        <v>33</v>
      </c>
      <c r="J6294" t="s">
        <v>19</v>
      </c>
      <c r="K6294" t="str">
        <f>INDEX(Table6[Column1],MATCH(L6294,Table6[Column2]))</f>
        <v>Adults</v>
      </c>
      <c r="L6294">
        <v>43.425233290000001</v>
      </c>
      <c r="M6294" t="str">
        <f>VLOOKUP(L6294,Table1[],2)</f>
        <v>40 - 49</v>
      </c>
      <c r="N6294" t="str">
        <f>INDEX(Table7[Column1],MATCH(O6294,Table7[Column2]))</f>
        <v>Learning Stage</v>
      </c>
      <c r="O6294">
        <v>3.5011406040000002</v>
      </c>
      <c r="P6294" t="str">
        <f>VLOOKUP(O6294,Table13[],2)</f>
        <v>1 - 5</v>
      </c>
      <c r="Q6294" t="str">
        <f>INDEX(Table8[Column1],MATCH(R6294,Table8[Column2]))</f>
        <v>Scheduled</v>
      </c>
      <c r="R6294">
        <v>34.764156409999998</v>
      </c>
      <c r="S6294">
        <f t="shared" si="197"/>
        <v>1.4485065170833333</v>
      </c>
      <c r="T6294" t="s">
        <v>19</v>
      </c>
    </row>
    <row r="6295" spans="1:20" x14ac:dyDescent="0.25">
      <c r="A6295">
        <v>6294</v>
      </c>
      <c r="B6295" t="s">
        <v>43</v>
      </c>
      <c r="C6295" t="s">
        <v>279</v>
      </c>
      <c r="D6295" t="str">
        <f t="shared" si="196"/>
        <v>Lee Patricia</v>
      </c>
      <c r="E6295" t="s">
        <v>15</v>
      </c>
      <c r="F6295" t="s">
        <v>1116</v>
      </c>
      <c r="G6295" t="s">
        <v>820</v>
      </c>
      <c r="H6295" t="s">
        <v>821</v>
      </c>
      <c r="I6295" t="s">
        <v>87</v>
      </c>
      <c r="J6295" t="s">
        <v>19</v>
      </c>
      <c r="K6295" t="str">
        <f>INDEX(Table6[Column1],MATCH(L6295,Table6[Column2]))</f>
        <v>Elders</v>
      </c>
      <c r="L6295">
        <v>58.065357710000001</v>
      </c>
      <c r="M6295" t="str">
        <f>VLOOKUP(L6295,Table1[],2)</f>
        <v>50 - 59</v>
      </c>
      <c r="N6295" t="str">
        <f>INDEX(Table7[Column1],MATCH(O6295,Table7[Column2]))</f>
        <v>Fitting in Stage</v>
      </c>
      <c r="O6295">
        <v>6.5309669770000003</v>
      </c>
      <c r="P6295" t="str">
        <f>VLOOKUP(O6295,Table13[],2)</f>
        <v>6 - 10</v>
      </c>
      <c r="Q6295" t="str">
        <f>INDEX(Table8[Column1],MATCH(R6295,Table8[Column2]))</f>
        <v>Unexcused</v>
      </c>
      <c r="R6295">
        <v>195.13176110000001</v>
      </c>
      <c r="S6295">
        <f t="shared" si="197"/>
        <v>8.1304900458333336</v>
      </c>
      <c r="T6295" t="s">
        <v>19</v>
      </c>
    </row>
    <row r="6296" spans="1:20" x14ac:dyDescent="0.25">
      <c r="A6296">
        <v>6295</v>
      </c>
      <c r="B6296" t="s">
        <v>2271</v>
      </c>
      <c r="C6296" t="s">
        <v>1549</v>
      </c>
      <c r="D6296" t="str">
        <f t="shared" si="196"/>
        <v>Hampton Benjamin</v>
      </c>
      <c r="E6296" t="s">
        <v>22</v>
      </c>
      <c r="F6296" t="s">
        <v>1310</v>
      </c>
      <c r="G6296" t="s">
        <v>820</v>
      </c>
      <c r="H6296" t="s">
        <v>821</v>
      </c>
      <c r="I6296" t="s">
        <v>87</v>
      </c>
      <c r="J6296" t="s">
        <v>19</v>
      </c>
      <c r="K6296" t="str">
        <f>INDEX(Table6[Column1],MATCH(L6296,Table6[Column2]))</f>
        <v>Adults</v>
      </c>
      <c r="L6296">
        <v>44.98312937</v>
      </c>
      <c r="M6296" t="str">
        <f>VLOOKUP(L6296,Table1[],2)</f>
        <v>40 - 49</v>
      </c>
      <c r="N6296" t="str">
        <f>INDEX(Table7[Column1],MATCH(O6296,Table7[Column2]))</f>
        <v>Learning Stage</v>
      </c>
      <c r="O6296">
        <v>5.4135482179999999</v>
      </c>
      <c r="P6296" t="str">
        <f>VLOOKUP(O6296,Table13[],2)</f>
        <v>1 - 5</v>
      </c>
      <c r="Q6296" t="str">
        <f>INDEX(Table8[Column1],MATCH(R6296,Table8[Column2]))</f>
        <v>Habitual</v>
      </c>
      <c r="R6296">
        <v>95.533711589999996</v>
      </c>
      <c r="S6296">
        <f t="shared" si="197"/>
        <v>3.9805713162499994</v>
      </c>
      <c r="T6296" t="s">
        <v>19</v>
      </c>
    </row>
    <row r="6297" spans="1:20" x14ac:dyDescent="0.25">
      <c r="A6297">
        <v>6296</v>
      </c>
      <c r="B6297" t="s">
        <v>1455</v>
      </c>
      <c r="C6297" t="s">
        <v>48</v>
      </c>
      <c r="D6297" t="str">
        <f t="shared" si="196"/>
        <v>Lewis Jerry</v>
      </c>
      <c r="E6297" t="s">
        <v>22</v>
      </c>
      <c r="F6297" t="s">
        <v>38</v>
      </c>
      <c r="G6297" t="s">
        <v>820</v>
      </c>
      <c r="H6297" t="s">
        <v>821</v>
      </c>
      <c r="I6297" t="s">
        <v>38</v>
      </c>
      <c r="J6297" t="s">
        <v>19</v>
      </c>
      <c r="K6297" t="str">
        <f>INDEX(Table6[Column1],MATCH(L6297,Table6[Column2]))</f>
        <v>Adults</v>
      </c>
      <c r="L6297">
        <v>47.651911409999997</v>
      </c>
      <c r="M6297" t="str">
        <f>VLOOKUP(L6297,Table1[],2)</f>
        <v>40 - 49</v>
      </c>
      <c r="N6297" t="str">
        <f>INDEX(Table7[Column1],MATCH(O6297,Table7[Column2]))</f>
        <v>Learning Stage</v>
      </c>
      <c r="O6297">
        <v>4.9224513779999999</v>
      </c>
      <c r="P6297" t="str">
        <f>VLOOKUP(O6297,Table13[],2)</f>
        <v>1 - 5</v>
      </c>
      <c r="Q6297" t="str">
        <f>INDEX(Table8[Column1],MATCH(R6297,Table8[Column2]))</f>
        <v>Scheduled</v>
      </c>
      <c r="R6297">
        <v>37.607070640000003</v>
      </c>
      <c r="S6297">
        <f t="shared" si="197"/>
        <v>1.5669612766666667</v>
      </c>
      <c r="T6297" t="s">
        <v>19</v>
      </c>
    </row>
    <row r="6298" spans="1:20" x14ac:dyDescent="0.25">
      <c r="A6298">
        <v>6297</v>
      </c>
      <c r="B6298" t="s">
        <v>4843</v>
      </c>
      <c r="C6298" t="s">
        <v>469</v>
      </c>
      <c r="D6298" t="str">
        <f t="shared" si="196"/>
        <v>Kastner Melissa</v>
      </c>
      <c r="E6298" t="s">
        <v>15</v>
      </c>
      <c r="F6298" t="s">
        <v>57</v>
      </c>
      <c r="G6298" t="s">
        <v>2724</v>
      </c>
      <c r="H6298" t="s">
        <v>1863</v>
      </c>
      <c r="I6298" t="s">
        <v>57</v>
      </c>
      <c r="J6298" t="s">
        <v>19</v>
      </c>
      <c r="K6298" t="str">
        <f>INDEX(Table6[Column1],MATCH(L6298,Table6[Column2]))</f>
        <v>Adults</v>
      </c>
      <c r="L6298">
        <v>48.434719919999999</v>
      </c>
      <c r="M6298" t="str">
        <f>VLOOKUP(L6298,Table1[],2)</f>
        <v>40 - 49</v>
      </c>
      <c r="N6298" t="str">
        <f>INDEX(Table7[Column1],MATCH(O6298,Table7[Column2]))</f>
        <v>Learning Stage</v>
      </c>
      <c r="O6298">
        <v>5.3090622019999998</v>
      </c>
      <c r="P6298" t="str">
        <f>VLOOKUP(O6298,Table13[],2)</f>
        <v>1 - 5</v>
      </c>
      <c r="Q6298" t="str">
        <f>INDEX(Table8[Column1],MATCH(R6298,Table8[Column2]))</f>
        <v>Habitual</v>
      </c>
      <c r="R6298">
        <v>107.2567537</v>
      </c>
      <c r="S6298">
        <f t="shared" si="197"/>
        <v>4.4690314041666666</v>
      </c>
      <c r="T6298" t="s">
        <v>19</v>
      </c>
    </row>
    <row r="6299" spans="1:20" x14ac:dyDescent="0.25">
      <c r="A6299">
        <v>6298</v>
      </c>
      <c r="B6299" t="s">
        <v>44</v>
      </c>
      <c r="C6299" t="s">
        <v>587</v>
      </c>
      <c r="D6299" t="str">
        <f t="shared" si="196"/>
        <v>Gregory Harry</v>
      </c>
      <c r="E6299" t="s">
        <v>22</v>
      </c>
      <c r="F6299" t="s">
        <v>54</v>
      </c>
      <c r="G6299" t="s">
        <v>820</v>
      </c>
      <c r="H6299" t="s">
        <v>821</v>
      </c>
      <c r="I6299" t="s">
        <v>54</v>
      </c>
      <c r="J6299" t="s">
        <v>19</v>
      </c>
      <c r="K6299" t="str">
        <f>INDEX(Table6[Column1],MATCH(L6299,Table6[Column2]))</f>
        <v>Young Adults</v>
      </c>
      <c r="L6299">
        <v>34.684556739999998</v>
      </c>
      <c r="M6299" t="str">
        <f>VLOOKUP(L6299,Table1[],2)</f>
        <v>30 - 39</v>
      </c>
      <c r="N6299" t="str">
        <f>INDEX(Table7[Column1],MATCH(O6299,Table7[Column2]))</f>
        <v>Learning Stage</v>
      </c>
      <c r="O6299">
        <v>3.1440371749999998</v>
      </c>
      <c r="P6299" t="str">
        <f>VLOOKUP(O6299,Table13[],2)</f>
        <v>1 - 5</v>
      </c>
      <c r="Q6299" t="str">
        <f>INDEX(Table8[Column1],MATCH(R6299,Table8[Column2]))</f>
        <v>Scheduled</v>
      </c>
      <c r="R6299">
        <v>19.84365163</v>
      </c>
      <c r="S6299">
        <f t="shared" si="197"/>
        <v>0.82681881791666678</v>
      </c>
      <c r="T6299" t="s">
        <v>19</v>
      </c>
    </row>
    <row r="6300" spans="1:20" x14ac:dyDescent="0.25">
      <c r="A6300">
        <v>6299</v>
      </c>
      <c r="B6300" t="s">
        <v>4844</v>
      </c>
      <c r="C6300" t="s">
        <v>705</v>
      </c>
      <c r="D6300" t="str">
        <f t="shared" si="196"/>
        <v>Downer Lauren</v>
      </c>
      <c r="E6300" t="s">
        <v>15</v>
      </c>
      <c r="F6300" t="s">
        <v>1306</v>
      </c>
      <c r="G6300" t="s">
        <v>820</v>
      </c>
      <c r="H6300" t="s">
        <v>821</v>
      </c>
      <c r="I6300" t="s">
        <v>16</v>
      </c>
      <c r="J6300" t="s">
        <v>19</v>
      </c>
      <c r="K6300" t="str">
        <f>INDEX(Table6[Column1],MATCH(L6300,Table6[Column2]))</f>
        <v>Elders</v>
      </c>
      <c r="L6300">
        <v>50.462735760000001</v>
      </c>
      <c r="M6300" t="str">
        <f>VLOOKUP(L6300,Table1[],2)</f>
        <v>50 - 59</v>
      </c>
      <c r="N6300" t="str">
        <f>INDEX(Table7[Column1],MATCH(O6300,Table7[Column2]))</f>
        <v>Fitting in Stage</v>
      </c>
      <c r="O6300">
        <v>6.1217405100000004</v>
      </c>
      <c r="P6300" t="str">
        <f>VLOOKUP(O6300,Table13[],2)</f>
        <v>6 - 10</v>
      </c>
      <c r="Q6300" t="str">
        <f>INDEX(Table8[Column1],MATCH(R6300,Table8[Column2]))</f>
        <v>Habitual</v>
      </c>
      <c r="R6300">
        <v>82.933486470000005</v>
      </c>
      <c r="S6300">
        <f t="shared" si="197"/>
        <v>3.4555619362500005</v>
      </c>
      <c r="T6300" t="s">
        <v>19</v>
      </c>
    </row>
    <row r="6301" spans="1:20" x14ac:dyDescent="0.25">
      <c r="A6301">
        <v>6300</v>
      </c>
      <c r="B6301" t="s">
        <v>4845</v>
      </c>
      <c r="C6301" t="s">
        <v>741</v>
      </c>
      <c r="D6301" t="str">
        <f t="shared" si="196"/>
        <v>Bakos Rose</v>
      </c>
      <c r="E6301" t="s">
        <v>15</v>
      </c>
      <c r="F6301" t="s">
        <v>33</v>
      </c>
      <c r="G6301" t="s">
        <v>820</v>
      </c>
      <c r="H6301" t="s">
        <v>821</v>
      </c>
      <c r="I6301" t="s">
        <v>33</v>
      </c>
      <c r="J6301" t="s">
        <v>19</v>
      </c>
      <c r="K6301" t="str">
        <f>INDEX(Table6[Column1],MATCH(L6301,Table6[Column2]))</f>
        <v>Young Adults</v>
      </c>
      <c r="L6301">
        <v>34.688021210000002</v>
      </c>
      <c r="M6301" t="str">
        <f>VLOOKUP(L6301,Table1[],2)</f>
        <v>30 - 39</v>
      </c>
      <c r="N6301" t="str">
        <f>INDEX(Table7[Column1],MATCH(O6301,Table7[Column2]))</f>
        <v>Learning Stage</v>
      </c>
      <c r="O6301">
        <v>3.2666848540000002</v>
      </c>
      <c r="P6301" t="str">
        <f>VLOOKUP(O6301,Table13[],2)</f>
        <v>1 - 5</v>
      </c>
      <c r="Q6301" t="str">
        <f>INDEX(Table8[Column1],MATCH(R6301,Table8[Column2]))</f>
        <v>Maintained</v>
      </c>
      <c r="R6301">
        <v>49.746884620000003</v>
      </c>
      <c r="S6301">
        <f t="shared" si="197"/>
        <v>2.0727868591666669</v>
      </c>
      <c r="T6301" t="s">
        <v>19</v>
      </c>
    </row>
    <row r="6302" spans="1:20" x14ac:dyDescent="0.25">
      <c r="A6302">
        <v>6301</v>
      </c>
      <c r="B6302" t="s">
        <v>4376</v>
      </c>
      <c r="C6302" t="s">
        <v>745</v>
      </c>
      <c r="D6302" t="str">
        <f t="shared" si="196"/>
        <v>Delisle Katrina</v>
      </c>
      <c r="E6302" t="s">
        <v>15</v>
      </c>
      <c r="F6302" t="s">
        <v>38</v>
      </c>
      <c r="G6302" t="s">
        <v>820</v>
      </c>
      <c r="H6302" t="s">
        <v>821</v>
      </c>
      <c r="I6302" t="s">
        <v>38</v>
      </c>
      <c r="J6302" t="s">
        <v>19</v>
      </c>
      <c r="K6302" t="str">
        <f>INDEX(Table6[Column1],MATCH(L6302,Table6[Column2]))</f>
        <v>Youth</v>
      </c>
      <c r="L6302">
        <v>29.89262806</v>
      </c>
      <c r="M6302" t="str">
        <f>VLOOKUP(L6302,Table1[],2)</f>
        <v>20 - 29</v>
      </c>
      <c r="N6302" t="str">
        <f>INDEX(Table7[Column1],MATCH(O6302,Table7[Column2]))</f>
        <v>Learning Stage</v>
      </c>
      <c r="O6302">
        <v>3.6204721449999999</v>
      </c>
      <c r="P6302" t="str">
        <f>VLOOKUP(O6302,Table13[],2)</f>
        <v>1 - 5</v>
      </c>
      <c r="Q6302" t="str">
        <f>INDEX(Table8[Column1],MATCH(R6302,Table8[Column2]))</f>
        <v>Scheduled</v>
      </c>
      <c r="R6302">
        <v>0</v>
      </c>
      <c r="S6302">
        <f t="shared" si="197"/>
        <v>0</v>
      </c>
      <c r="T6302" t="s">
        <v>19</v>
      </c>
    </row>
    <row r="6303" spans="1:20" x14ac:dyDescent="0.25">
      <c r="A6303">
        <v>6302</v>
      </c>
      <c r="B6303" t="s">
        <v>4846</v>
      </c>
      <c r="C6303" t="s">
        <v>208</v>
      </c>
      <c r="D6303" t="str">
        <f t="shared" si="196"/>
        <v>Defreitas Alice</v>
      </c>
      <c r="E6303" t="s">
        <v>15</v>
      </c>
      <c r="F6303" t="s">
        <v>38</v>
      </c>
      <c r="G6303" t="s">
        <v>820</v>
      </c>
      <c r="H6303" t="s">
        <v>821</v>
      </c>
      <c r="I6303" t="s">
        <v>38</v>
      </c>
      <c r="J6303" t="s">
        <v>19</v>
      </c>
      <c r="K6303" t="str">
        <f>INDEX(Table6[Column1],MATCH(L6303,Table6[Column2]))</f>
        <v>Youth</v>
      </c>
      <c r="L6303">
        <v>27.383025180000001</v>
      </c>
      <c r="M6303" t="str">
        <f>VLOOKUP(L6303,Table1[],2)</f>
        <v>20 - 29</v>
      </c>
      <c r="N6303" t="str">
        <f>INDEX(Table7[Column1],MATCH(O6303,Table7[Column2]))</f>
        <v>Learning Stage</v>
      </c>
      <c r="O6303">
        <v>4.2696797809999998</v>
      </c>
      <c r="P6303" t="str">
        <f>VLOOKUP(O6303,Table13[],2)</f>
        <v>1 - 5</v>
      </c>
      <c r="Q6303" t="str">
        <f>INDEX(Table8[Column1],MATCH(R6303,Table8[Column2]))</f>
        <v>Scheduled</v>
      </c>
      <c r="R6303">
        <v>0</v>
      </c>
      <c r="S6303">
        <f t="shared" si="197"/>
        <v>0</v>
      </c>
      <c r="T6303" t="s">
        <v>19</v>
      </c>
    </row>
    <row r="6304" spans="1:20" x14ac:dyDescent="0.25">
      <c r="A6304">
        <v>6303</v>
      </c>
      <c r="B6304" t="s">
        <v>3595</v>
      </c>
      <c r="C6304" t="s">
        <v>879</v>
      </c>
      <c r="D6304" t="str">
        <f t="shared" si="196"/>
        <v>Tyler Danielle</v>
      </c>
      <c r="E6304" t="s">
        <v>15</v>
      </c>
      <c r="F6304" t="s">
        <v>57</v>
      </c>
      <c r="G6304" t="s">
        <v>2724</v>
      </c>
      <c r="H6304" t="s">
        <v>1863</v>
      </c>
      <c r="I6304" t="s">
        <v>57</v>
      </c>
      <c r="J6304" t="s">
        <v>19</v>
      </c>
      <c r="K6304" t="str">
        <f>INDEX(Table6[Column1],MATCH(L6304,Table6[Column2]))</f>
        <v>Elders</v>
      </c>
      <c r="L6304">
        <v>52.315044960000002</v>
      </c>
      <c r="M6304" t="str">
        <f>VLOOKUP(L6304,Table1[],2)</f>
        <v>50 - 59</v>
      </c>
      <c r="N6304" t="str">
        <f>INDEX(Table7[Column1],MATCH(O6304,Table7[Column2]))</f>
        <v>Learning Stage</v>
      </c>
      <c r="O6304">
        <v>3.1046585539999998</v>
      </c>
      <c r="P6304" t="str">
        <f>VLOOKUP(O6304,Table13[],2)</f>
        <v>1 - 5</v>
      </c>
      <c r="Q6304" t="str">
        <f>INDEX(Table8[Column1],MATCH(R6304,Table8[Column2]))</f>
        <v>Excused</v>
      </c>
      <c r="R6304">
        <v>130.31026919999999</v>
      </c>
      <c r="S6304">
        <f t="shared" si="197"/>
        <v>5.42959455</v>
      </c>
      <c r="T6304" t="s">
        <v>19</v>
      </c>
    </row>
    <row r="6305" spans="1:20" x14ac:dyDescent="0.25">
      <c r="A6305">
        <v>6304</v>
      </c>
      <c r="B6305" t="s">
        <v>1832</v>
      </c>
      <c r="C6305" t="s">
        <v>314</v>
      </c>
      <c r="D6305" t="str">
        <f t="shared" si="196"/>
        <v>Owens Brian</v>
      </c>
      <c r="E6305" t="s">
        <v>22</v>
      </c>
      <c r="F6305" t="s">
        <v>54</v>
      </c>
      <c r="G6305" t="s">
        <v>820</v>
      </c>
      <c r="H6305" t="s">
        <v>821</v>
      </c>
      <c r="I6305" t="s">
        <v>54</v>
      </c>
      <c r="J6305" t="s">
        <v>19</v>
      </c>
      <c r="K6305" t="str">
        <f>INDEX(Table6[Column1],MATCH(L6305,Table6[Column2]))</f>
        <v>Adults</v>
      </c>
      <c r="L6305">
        <v>46.183029740000002</v>
      </c>
      <c r="M6305" t="str">
        <f>VLOOKUP(L6305,Table1[],2)</f>
        <v>40 - 49</v>
      </c>
      <c r="N6305" t="str">
        <f>INDEX(Table7[Column1],MATCH(O6305,Table7[Column2]))</f>
        <v>Learning Stage</v>
      </c>
      <c r="O6305">
        <v>4.5078287809999997</v>
      </c>
      <c r="P6305" t="str">
        <f>VLOOKUP(O6305,Table13[],2)</f>
        <v>1 - 5</v>
      </c>
      <c r="Q6305" t="str">
        <f>INDEX(Table8[Column1],MATCH(R6305,Table8[Column2]))</f>
        <v>Maintained</v>
      </c>
      <c r="R6305">
        <v>65.21207373</v>
      </c>
      <c r="S6305">
        <f t="shared" si="197"/>
        <v>2.71716973875</v>
      </c>
      <c r="T6305" t="s">
        <v>19</v>
      </c>
    </row>
    <row r="6306" spans="1:20" x14ac:dyDescent="0.25">
      <c r="A6306">
        <v>6305</v>
      </c>
      <c r="B6306" t="s">
        <v>267</v>
      </c>
      <c r="C6306" t="s">
        <v>4847</v>
      </c>
      <c r="D6306" t="str">
        <f t="shared" si="196"/>
        <v>Johnson Cris</v>
      </c>
      <c r="E6306" t="s">
        <v>15</v>
      </c>
      <c r="F6306" t="s">
        <v>30</v>
      </c>
      <c r="G6306" t="s">
        <v>17</v>
      </c>
      <c r="H6306" t="s">
        <v>18</v>
      </c>
      <c r="I6306" t="s">
        <v>30</v>
      </c>
      <c r="J6306" t="s">
        <v>19</v>
      </c>
      <c r="K6306" t="str">
        <f>INDEX(Table6[Column1],MATCH(L6306,Table6[Column2]))</f>
        <v>Adults</v>
      </c>
      <c r="L6306">
        <v>44.277488069999997</v>
      </c>
      <c r="M6306" t="str">
        <f>VLOOKUP(L6306,Table1[],2)</f>
        <v>40 - 49</v>
      </c>
      <c r="N6306" t="str">
        <f>INDEX(Table7[Column1],MATCH(O6306,Table7[Column2]))</f>
        <v>Learning Stage</v>
      </c>
      <c r="O6306">
        <v>4.0751913999999996</v>
      </c>
      <c r="P6306" t="str">
        <f>VLOOKUP(O6306,Table13[],2)</f>
        <v>1 - 5</v>
      </c>
      <c r="Q6306" t="str">
        <f>INDEX(Table8[Column1],MATCH(R6306,Table8[Column2]))</f>
        <v>Maintained</v>
      </c>
      <c r="R6306">
        <v>70.842602580000005</v>
      </c>
      <c r="S6306">
        <f t="shared" si="197"/>
        <v>2.9517751075000001</v>
      </c>
      <c r="T6306" t="s">
        <v>19</v>
      </c>
    </row>
    <row r="6307" spans="1:20" x14ac:dyDescent="0.25">
      <c r="A6307">
        <v>6306</v>
      </c>
      <c r="B6307" t="s">
        <v>3165</v>
      </c>
      <c r="C6307" t="s">
        <v>630</v>
      </c>
      <c r="D6307" t="str">
        <f t="shared" si="196"/>
        <v>Fields Richard</v>
      </c>
      <c r="E6307" t="s">
        <v>22</v>
      </c>
      <c r="F6307" t="s">
        <v>505</v>
      </c>
      <c r="G6307" t="s">
        <v>2724</v>
      </c>
      <c r="H6307" t="s">
        <v>1863</v>
      </c>
      <c r="I6307" t="s">
        <v>24</v>
      </c>
      <c r="J6307" t="s">
        <v>19</v>
      </c>
      <c r="K6307" t="str">
        <f>INDEX(Table6[Column1],MATCH(L6307,Table6[Column2]))</f>
        <v>Adults</v>
      </c>
      <c r="L6307">
        <v>46.223304470000002</v>
      </c>
      <c r="M6307" t="str">
        <f>VLOOKUP(L6307,Table1[],2)</f>
        <v>40 - 49</v>
      </c>
      <c r="N6307" t="str">
        <f>INDEX(Table7[Column1],MATCH(O6307,Table7[Column2]))</f>
        <v>Learning Stage</v>
      </c>
      <c r="O6307">
        <v>5.770580625</v>
      </c>
      <c r="P6307" t="str">
        <f>VLOOKUP(O6307,Table13[],2)</f>
        <v>1 - 5</v>
      </c>
      <c r="Q6307" t="str">
        <f>INDEX(Table8[Column1],MATCH(R6307,Table8[Column2]))</f>
        <v>Maintained</v>
      </c>
      <c r="R6307">
        <v>46.475806589999998</v>
      </c>
      <c r="S6307">
        <f t="shared" si="197"/>
        <v>1.9364919412500001</v>
      </c>
      <c r="T6307" t="s">
        <v>19</v>
      </c>
    </row>
    <row r="6308" spans="1:20" x14ac:dyDescent="0.25">
      <c r="A6308">
        <v>6307</v>
      </c>
      <c r="B6308" t="s">
        <v>904</v>
      </c>
      <c r="C6308" t="s">
        <v>827</v>
      </c>
      <c r="D6308" t="str">
        <f t="shared" si="196"/>
        <v>Brown Joy</v>
      </c>
      <c r="E6308" t="s">
        <v>15</v>
      </c>
      <c r="F6308" t="s">
        <v>702</v>
      </c>
      <c r="G6308" t="s">
        <v>820</v>
      </c>
      <c r="H6308" t="s">
        <v>821</v>
      </c>
      <c r="I6308" t="s">
        <v>157</v>
      </c>
      <c r="J6308" t="s">
        <v>19</v>
      </c>
      <c r="K6308" t="str">
        <f>INDEX(Table6[Column1],MATCH(L6308,Table6[Column2]))</f>
        <v>Adults</v>
      </c>
      <c r="L6308">
        <v>47.581939679999998</v>
      </c>
      <c r="M6308" t="str">
        <f>VLOOKUP(L6308,Table1[],2)</f>
        <v>40 - 49</v>
      </c>
      <c r="N6308" t="str">
        <f>INDEX(Table7[Column1],MATCH(O6308,Table7[Column2]))</f>
        <v>Learning Stage</v>
      </c>
      <c r="O6308">
        <v>3.707817575</v>
      </c>
      <c r="P6308" t="str">
        <f>VLOOKUP(O6308,Table13[],2)</f>
        <v>1 - 5</v>
      </c>
      <c r="Q6308" t="str">
        <f>INDEX(Table8[Column1],MATCH(R6308,Table8[Column2]))</f>
        <v>Habitual</v>
      </c>
      <c r="R6308">
        <v>83.722319990000003</v>
      </c>
      <c r="S6308">
        <f t="shared" si="197"/>
        <v>3.4884299995833339</v>
      </c>
      <c r="T6308" t="s">
        <v>19</v>
      </c>
    </row>
    <row r="6309" spans="1:20" x14ac:dyDescent="0.25">
      <c r="A6309">
        <v>6308</v>
      </c>
      <c r="B6309" t="s">
        <v>4848</v>
      </c>
      <c r="C6309" t="s">
        <v>115</v>
      </c>
      <c r="D6309" t="str">
        <f t="shared" si="196"/>
        <v>Burd Daniel</v>
      </c>
      <c r="E6309" t="s">
        <v>22</v>
      </c>
      <c r="F6309" t="s">
        <v>30</v>
      </c>
      <c r="G6309" t="s">
        <v>17</v>
      </c>
      <c r="H6309" t="s">
        <v>18</v>
      </c>
      <c r="I6309" t="s">
        <v>30</v>
      </c>
      <c r="J6309" t="s">
        <v>19</v>
      </c>
      <c r="K6309" t="str">
        <f>INDEX(Table6[Column1],MATCH(L6309,Table6[Column2]))</f>
        <v>Adults</v>
      </c>
      <c r="L6309">
        <v>44.045126789999998</v>
      </c>
      <c r="M6309" t="str">
        <f>VLOOKUP(L6309,Table1[],2)</f>
        <v>40 - 49</v>
      </c>
      <c r="N6309" t="str">
        <f>INDEX(Table7[Column1],MATCH(O6309,Table7[Column2]))</f>
        <v>Fitting in Stage</v>
      </c>
      <c r="O6309">
        <v>6.4422902640000004</v>
      </c>
      <c r="P6309" t="str">
        <f>VLOOKUP(O6309,Table13[],2)</f>
        <v>6 - 10</v>
      </c>
      <c r="Q6309" t="str">
        <f>INDEX(Table8[Column1],MATCH(R6309,Table8[Column2]))</f>
        <v>Maintained</v>
      </c>
      <c r="R6309">
        <v>51.597947470000001</v>
      </c>
      <c r="S6309">
        <f t="shared" si="197"/>
        <v>2.1499144779166666</v>
      </c>
      <c r="T6309" t="s">
        <v>19</v>
      </c>
    </row>
    <row r="6310" spans="1:20" x14ac:dyDescent="0.25">
      <c r="A6310">
        <v>6309</v>
      </c>
      <c r="B6310" t="s">
        <v>4849</v>
      </c>
      <c r="C6310" t="s">
        <v>1002</v>
      </c>
      <c r="D6310" t="str">
        <f t="shared" si="196"/>
        <v>Hurley Pamela</v>
      </c>
      <c r="E6310" t="s">
        <v>15</v>
      </c>
      <c r="F6310" t="s">
        <v>30</v>
      </c>
      <c r="G6310" t="s">
        <v>17</v>
      </c>
      <c r="H6310" t="s">
        <v>18</v>
      </c>
      <c r="I6310" t="s">
        <v>30</v>
      </c>
      <c r="J6310" t="s">
        <v>19</v>
      </c>
      <c r="K6310" t="str">
        <f>INDEX(Table6[Column1],MATCH(L6310,Table6[Column2]))</f>
        <v>Young Adults</v>
      </c>
      <c r="L6310">
        <v>33.523203219999999</v>
      </c>
      <c r="M6310" t="str">
        <f>VLOOKUP(L6310,Table1[],2)</f>
        <v>30 - 39</v>
      </c>
      <c r="N6310" t="str">
        <f>INDEX(Table7[Column1],MATCH(O6310,Table7[Column2]))</f>
        <v>Learning Stage</v>
      </c>
      <c r="O6310">
        <v>5.518433827</v>
      </c>
      <c r="P6310" t="str">
        <f>VLOOKUP(O6310,Table13[],2)</f>
        <v>1 - 5</v>
      </c>
      <c r="Q6310" t="str">
        <f>INDEX(Table8[Column1],MATCH(R6310,Table8[Column2]))</f>
        <v>Scheduled</v>
      </c>
      <c r="R6310">
        <v>25.606812810000001</v>
      </c>
      <c r="S6310">
        <f t="shared" si="197"/>
        <v>1.06695053375</v>
      </c>
      <c r="T6310" t="s">
        <v>19</v>
      </c>
    </row>
    <row r="6311" spans="1:20" x14ac:dyDescent="0.25">
      <c r="A6311">
        <v>6310</v>
      </c>
      <c r="B6311" t="s">
        <v>4850</v>
      </c>
      <c r="C6311" t="s">
        <v>783</v>
      </c>
      <c r="D6311" t="str">
        <f t="shared" si="196"/>
        <v>Archey Marie</v>
      </c>
      <c r="E6311" t="s">
        <v>15</v>
      </c>
      <c r="F6311" t="s">
        <v>57</v>
      </c>
      <c r="G6311" t="s">
        <v>2724</v>
      </c>
      <c r="H6311" t="s">
        <v>1863</v>
      </c>
      <c r="I6311" t="s">
        <v>57</v>
      </c>
      <c r="J6311" t="s">
        <v>19</v>
      </c>
      <c r="K6311" t="str">
        <f>INDEX(Table6[Column1],MATCH(L6311,Table6[Column2]))</f>
        <v>Adults</v>
      </c>
      <c r="L6311">
        <v>44.764234440000003</v>
      </c>
      <c r="M6311" t="str">
        <f>VLOOKUP(L6311,Table1[],2)</f>
        <v>40 - 49</v>
      </c>
      <c r="N6311" t="str">
        <f>INDEX(Table7[Column1],MATCH(O6311,Table7[Column2]))</f>
        <v>Learning Stage</v>
      </c>
      <c r="O6311">
        <v>3.6871762929999998</v>
      </c>
      <c r="P6311" t="str">
        <f>VLOOKUP(O6311,Table13[],2)</f>
        <v>1 - 5</v>
      </c>
      <c r="Q6311" t="str">
        <f>INDEX(Table8[Column1],MATCH(R6311,Table8[Column2]))</f>
        <v>Habitual</v>
      </c>
      <c r="R6311">
        <v>97.643479130000003</v>
      </c>
      <c r="S6311">
        <f t="shared" si="197"/>
        <v>4.0684782970833338</v>
      </c>
      <c r="T6311" t="s">
        <v>19</v>
      </c>
    </row>
    <row r="6312" spans="1:20" x14ac:dyDescent="0.25">
      <c r="A6312">
        <v>6311</v>
      </c>
      <c r="B6312" t="s">
        <v>2989</v>
      </c>
      <c r="C6312" t="s">
        <v>670</v>
      </c>
      <c r="D6312" t="str">
        <f t="shared" si="196"/>
        <v>Potter Eleanor</v>
      </c>
      <c r="E6312" t="s">
        <v>15</v>
      </c>
      <c r="F6312" t="s">
        <v>33</v>
      </c>
      <c r="G6312" t="s">
        <v>820</v>
      </c>
      <c r="H6312" t="s">
        <v>821</v>
      </c>
      <c r="I6312" t="s">
        <v>33</v>
      </c>
      <c r="J6312" t="s">
        <v>19</v>
      </c>
      <c r="K6312" t="str">
        <f>INDEX(Table6[Column1],MATCH(L6312,Table6[Column2]))</f>
        <v>Adults</v>
      </c>
      <c r="L6312">
        <v>48.522898179999999</v>
      </c>
      <c r="M6312" t="str">
        <f>VLOOKUP(L6312,Table1[],2)</f>
        <v>40 - 49</v>
      </c>
      <c r="N6312" t="str">
        <f>INDEX(Table7[Column1],MATCH(O6312,Table7[Column2]))</f>
        <v>Learning Stage</v>
      </c>
      <c r="O6312">
        <v>5.8387737289999997</v>
      </c>
      <c r="P6312" t="str">
        <f>VLOOKUP(O6312,Table13[],2)</f>
        <v>1 - 5</v>
      </c>
      <c r="Q6312" t="str">
        <f>INDEX(Table8[Column1],MATCH(R6312,Table8[Column2]))</f>
        <v>Habitual</v>
      </c>
      <c r="R6312">
        <v>103.66404300000001</v>
      </c>
      <c r="S6312">
        <f t="shared" si="197"/>
        <v>4.3193351250000003</v>
      </c>
      <c r="T6312" t="s">
        <v>19</v>
      </c>
    </row>
    <row r="6313" spans="1:20" x14ac:dyDescent="0.25">
      <c r="A6313">
        <v>6312</v>
      </c>
      <c r="B6313" t="s">
        <v>2989</v>
      </c>
      <c r="C6313" t="s">
        <v>1105</v>
      </c>
      <c r="D6313" t="str">
        <f t="shared" si="196"/>
        <v>Potter Mark</v>
      </c>
      <c r="E6313" t="s">
        <v>22</v>
      </c>
      <c r="F6313" t="s">
        <v>2705</v>
      </c>
      <c r="G6313" t="s">
        <v>820</v>
      </c>
      <c r="H6313" t="s">
        <v>821</v>
      </c>
      <c r="I6313" t="s">
        <v>1472</v>
      </c>
      <c r="J6313" t="s">
        <v>19</v>
      </c>
      <c r="K6313" t="str">
        <f>INDEX(Table6[Column1],MATCH(L6313,Table6[Column2]))</f>
        <v>Young Adults</v>
      </c>
      <c r="L6313">
        <v>31.039041860000001</v>
      </c>
      <c r="M6313" t="str">
        <f>VLOOKUP(L6313,Table1[],2)</f>
        <v>30 - 39</v>
      </c>
      <c r="N6313" t="str">
        <f>INDEX(Table7[Column1],MATCH(O6313,Table7[Column2]))</f>
        <v>Learning Stage</v>
      </c>
      <c r="O6313">
        <v>2.143670454</v>
      </c>
      <c r="P6313" t="str">
        <f>VLOOKUP(O6313,Table13[],2)</f>
        <v>1 - 5</v>
      </c>
      <c r="Q6313" t="str">
        <f>INDEX(Table8[Column1],MATCH(R6313,Table8[Column2]))</f>
        <v>Scheduled</v>
      </c>
      <c r="R6313">
        <v>9.3691261440000009</v>
      </c>
      <c r="S6313">
        <f t="shared" si="197"/>
        <v>0.39038025600000009</v>
      </c>
      <c r="T6313" t="s">
        <v>19</v>
      </c>
    </row>
    <row r="6314" spans="1:20" x14ac:dyDescent="0.25">
      <c r="A6314">
        <v>6313</v>
      </c>
      <c r="B6314" t="s">
        <v>4851</v>
      </c>
      <c r="C6314" t="s">
        <v>183</v>
      </c>
      <c r="D6314" t="str">
        <f t="shared" si="196"/>
        <v>Gunn Donald</v>
      </c>
      <c r="E6314" t="s">
        <v>22</v>
      </c>
      <c r="F6314" t="s">
        <v>38</v>
      </c>
      <c r="G6314" t="s">
        <v>820</v>
      </c>
      <c r="H6314" t="s">
        <v>821</v>
      </c>
      <c r="I6314" t="s">
        <v>38</v>
      </c>
      <c r="J6314" t="s">
        <v>19</v>
      </c>
      <c r="K6314" t="str">
        <f>INDEX(Table6[Column1],MATCH(L6314,Table6[Column2]))</f>
        <v>Elders</v>
      </c>
      <c r="L6314">
        <v>56.473954630000001</v>
      </c>
      <c r="M6314" t="str">
        <f>VLOOKUP(L6314,Table1[],2)</f>
        <v>50 - 59</v>
      </c>
      <c r="N6314" t="str">
        <f>INDEX(Table7[Column1],MATCH(O6314,Table7[Column2]))</f>
        <v>Learning Stage</v>
      </c>
      <c r="O6314">
        <v>4.3379168779999997</v>
      </c>
      <c r="P6314" t="str">
        <f>VLOOKUP(O6314,Table13[],2)</f>
        <v>1 - 5</v>
      </c>
      <c r="Q6314" t="str">
        <f>INDEX(Table8[Column1],MATCH(R6314,Table8[Column2]))</f>
        <v>Habitual</v>
      </c>
      <c r="R6314">
        <v>87.095295269999994</v>
      </c>
      <c r="S6314">
        <f t="shared" si="197"/>
        <v>3.62897063625</v>
      </c>
      <c r="T6314" t="s">
        <v>19</v>
      </c>
    </row>
    <row r="6315" spans="1:20" x14ac:dyDescent="0.25">
      <c r="A6315">
        <v>6314</v>
      </c>
      <c r="B6315" t="s">
        <v>1294</v>
      </c>
      <c r="C6315" t="s">
        <v>52</v>
      </c>
      <c r="D6315" t="str">
        <f t="shared" si="196"/>
        <v>Bowman John</v>
      </c>
      <c r="E6315" t="s">
        <v>22</v>
      </c>
      <c r="F6315" t="s">
        <v>38</v>
      </c>
      <c r="G6315" t="s">
        <v>820</v>
      </c>
      <c r="H6315" t="s">
        <v>821</v>
      </c>
      <c r="I6315" t="s">
        <v>38</v>
      </c>
      <c r="J6315" t="s">
        <v>19</v>
      </c>
      <c r="K6315" t="str">
        <f>INDEX(Table6[Column1],MATCH(L6315,Table6[Column2]))</f>
        <v>Youth</v>
      </c>
      <c r="L6315">
        <v>25.08333567</v>
      </c>
      <c r="M6315" t="str">
        <f>VLOOKUP(L6315,Table1[],2)</f>
        <v>20 - 29</v>
      </c>
      <c r="N6315" t="str">
        <f>INDEX(Table7[Column1],MATCH(O6315,Table7[Column2]))</f>
        <v>Learning Stage</v>
      </c>
      <c r="O6315">
        <v>5.5601059890000002</v>
      </c>
      <c r="P6315" t="str">
        <f>VLOOKUP(O6315,Table13[],2)</f>
        <v>1 - 5</v>
      </c>
      <c r="Q6315" t="str">
        <f>INDEX(Table8[Column1],MATCH(R6315,Table8[Column2]))</f>
        <v>Scheduled</v>
      </c>
      <c r="R6315">
        <v>23.87049524</v>
      </c>
      <c r="S6315">
        <f t="shared" si="197"/>
        <v>0.99460396833333342</v>
      </c>
      <c r="T6315" t="s">
        <v>19</v>
      </c>
    </row>
    <row r="6316" spans="1:20" x14ac:dyDescent="0.25">
      <c r="A6316">
        <v>6315</v>
      </c>
      <c r="B6316" t="s">
        <v>160</v>
      </c>
      <c r="C6316" t="s">
        <v>1105</v>
      </c>
      <c r="D6316" t="str">
        <f t="shared" si="196"/>
        <v>Ross Mark</v>
      </c>
      <c r="E6316" t="s">
        <v>22</v>
      </c>
      <c r="F6316" t="s">
        <v>666</v>
      </c>
      <c r="G6316" t="s">
        <v>2724</v>
      </c>
      <c r="H6316" t="s">
        <v>1863</v>
      </c>
      <c r="I6316" t="s">
        <v>157</v>
      </c>
      <c r="J6316" t="s">
        <v>19</v>
      </c>
      <c r="K6316" t="str">
        <f>INDEX(Table6[Column1],MATCH(L6316,Table6[Column2]))</f>
        <v>Young Adults</v>
      </c>
      <c r="L6316">
        <v>35.768516290000001</v>
      </c>
      <c r="M6316" t="str">
        <f>VLOOKUP(L6316,Table1[],2)</f>
        <v>30 - 39</v>
      </c>
      <c r="N6316" t="str">
        <f>INDEX(Table7[Column1],MATCH(O6316,Table7[Column2]))</f>
        <v>Learning Stage</v>
      </c>
      <c r="O6316">
        <v>5.2675283869999996</v>
      </c>
      <c r="P6316" t="str">
        <f>VLOOKUP(O6316,Table13[],2)</f>
        <v>1 - 5</v>
      </c>
      <c r="Q6316" t="str">
        <f>INDEX(Table8[Column1],MATCH(R6316,Table8[Column2]))</f>
        <v>Scheduled</v>
      </c>
      <c r="R6316">
        <v>23.789872750000001</v>
      </c>
      <c r="S6316">
        <f t="shared" si="197"/>
        <v>0.99124469791666658</v>
      </c>
      <c r="T6316" t="s">
        <v>19</v>
      </c>
    </row>
    <row r="6317" spans="1:20" x14ac:dyDescent="0.25">
      <c r="A6317">
        <v>6316</v>
      </c>
      <c r="B6317" t="s">
        <v>741</v>
      </c>
      <c r="C6317" t="s">
        <v>168</v>
      </c>
      <c r="D6317" t="str">
        <f t="shared" si="196"/>
        <v>Rose Michelle</v>
      </c>
      <c r="E6317" t="s">
        <v>15</v>
      </c>
      <c r="F6317" t="s">
        <v>659</v>
      </c>
      <c r="G6317" t="s">
        <v>611</v>
      </c>
      <c r="H6317" t="s">
        <v>612</v>
      </c>
      <c r="I6317" t="s">
        <v>138</v>
      </c>
      <c r="J6317" t="s">
        <v>19</v>
      </c>
      <c r="K6317" t="str">
        <f>INDEX(Table6[Column1],MATCH(L6317,Table6[Column2]))</f>
        <v>Adults</v>
      </c>
      <c r="L6317">
        <v>41.023332619999998</v>
      </c>
      <c r="M6317" t="str">
        <f>VLOOKUP(L6317,Table1[],2)</f>
        <v>40 - 49</v>
      </c>
      <c r="N6317" t="str">
        <f>INDEX(Table7[Column1],MATCH(O6317,Table7[Column2]))</f>
        <v>Learning Stage</v>
      </c>
      <c r="O6317">
        <v>3.1519445080000001</v>
      </c>
      <c r="P6317" t="str">
        <f>VLOOKUP(O6317,Table13[],2)</f>
        <v>1 - 5</v>
      </c>
      <c r="Q6317" t="str">
        <f>INDEX(Table8[Column1],MATCH(R6317,Table8[Column2]))</f>
        <v>Habitual</v>
      </c>
      <c r="R6317">
        <v>80.238971109999994</v>
      </c>
      <c r="S6317">
        <f t="shared" si="197"/>
        <v>3.3432904629166669</v>
      </c>
      <c r="T6317" t="s">
        <v>19</v>
      </c>
    </row>
    <row r="6318" spans="1:20" x14ac:dyDescent="0.25">
      <c r="A6318">
        <v>6317</v>
      </c>
      <c r="B6318" t="s">
        <v>1748</v>
      </c>
      <c r="C6318" t="s">
        <v>4786</v>
      </c>
      <c r="D6318" t="str">
        <f t="shared" si="196"/>
        <v>Carlson Joey</v>
      </c>
      <c r="E6318" t="s">
        <v>22</v>
      </c>
      <c r="F6318" t="s">
        <v>38</v>
      </c>
      <c r="G6318" t="s">
        <v>820</v>
      </c>
      <c r="H6318" t="s">
        <v>821</v>
      </c>
      <c r="I6318" t="s">
        <v>38</v>
      </c>
      <c r="J6318" t="s">
        <v>19</v>
      </c>
      <c r="K6318" t="str">
        <f>INDEX(Table6[Column1],MATCH(L6318,Table6[Column2]))</f>
        <v>Young Adults</v>
      </c>
      <c r="L6318">
        <v>31.0030626</v>
      </c>
      <c r="M6318" t="str">
        <f>VLOOKUP(L6318,Table1[],2)</f>
        <v>30 - 39</v>
      </c>
      <c r="N6318" t="str">
        <f>INDEX(Table7[Column1],MATCH(O6318,Table7[Column2]))</f>
        <v>Learning Stage</v>
      </c>
      <c r="O6318">
        <v>3.172452072</v>
      </c>
      <c r="P6318" t="str">
        <f>VLOOKUP(O6318,Table13[],2)</f>
        <v>1 - 5</v>
      </c>
      <c r="Q6318" t="str">
        <f>INDEX(Table8[Column1],MATCH(R6318,Table8[Column2]))</f>
        <v>Scheduled</v>
      </c>
      <c r="R6318">
        <v>20.717606100000001</v>
      </c>
      <c r="S6318">
        <f t="shared" si="197"/>
        <v>0.86323358750000001</v>
      </c>
      <c r="T6318" t="s">
        <v>19</v>
      </c>
    </row>
    <row r="6319" spans="1:20" x14ac:dyDescent="0.25">
      <c r="A6319">
        <v>6318</v>
      </c>
      <c r="B6319" t="s">
        <v>288</v>
      </c>
      <c r="C6319" t="s">
        <v>812</v>
      </c>
      <c r="D6319" t="str">
        <f t="shared" si="196"/>
        <v>Ward Helen</v>
      </c>
      <c r="E6319" t="s">
        <v>15</v>
      </c>
      <c r="F6319" t="s">
        <v>2706</v>
      </c>
      <c r="G6319" t="s">
        <v>2724</v>
      </c>
      <c r="H6319" t="s">
        <v>1863</v>
      </c>
      <c r="I6319" t="s">
        <v>169</v>
      </c>
      <c r="J6319" t="s">
        <v>19</v>
      </c>
      <c r="K6319" t="str">
        <f>INDEX(Table6[Column1],MATCH(L6319,Table6[Column2]))</f>
        <v>Seniors</v>
      </c>
      <c r="L6319">
        <v>61.584261849999997</v>
      </c>
      <c r="M6319" t="str">
        <f>VLOOKUP(L6319,Table1[],2)</f>
        <v>60 and Above</v>
      </c>
      <c r="N6319" t="str">
        <f>INDEX(Table7[Column1],MATCH(O6319,Table7[Column2]))</f>
        <v>Learning Stage</v>
      </c>
      <c r="O6319">
        <v>4.5611801659999998</v>
      </c>
      <c r="P6319" t="str">
        <f>VLOOKUP(O6319,Table13[],2)</f>
        <v>1 - 5</v>
      </c>
      <c r="Q6319" t="str">
        <f>INDEX(Table8[Column1],MATCH(R6319,Table8[Column2]))</f>
        <v>Unexcused</v>
      </c>
      <c r="R6319">
        <v>197.64320559999999</v>
      </c>
      <c r="S6319">
        <f t="shared" si="197"/>
        <v>8.2351335666666667</v>
      </c>
      <c r="T6319" t="s">
        <v>19</v>
      </c>
    </row>
    <row r="6320" spans="1:20" x14ac:dyDescent="0.25">
      <c r="A6320">
        <v>6319</v>
      </c>
      <c r="B6320" t="s">
        <v>4852</v>
      </c>
      <c r="C6320" t="s">
        <v>1525</v>
      </c>
      <c r="D6320" t="str">
        <f t="shared" si="196"/>
        <v>Berning Dan</v>
      </c>
      <c r="E6320" t="s">
        <v>22</v>
      </c>
      <c r="F6320" t="s">
        <v>1070</v>
      </c>
      <c r="G6320" t="s">
        <v>2724</v>
      </c>
      <c r="H6320" t="s">
        <v>1863</v>
      </c>
      <c r="I6320" t="s">
        <v>169</v>
      </c>
      <c r="J6320" t="s">
        <v>19</v>
      </c>
      <c r="K6320" t="str">
        <f>INDEX(Table6[Column1],MATCH(L6320,Table6[Column2]))</f>
        <v>Young Adults</v>
      </c>
      <c r="L6320">
        <v>36.19322811</v>
      </c>
      <c r="M6320" t="str">
        <f>VLOOKUP(L6320,Table1[],2)</f>
        <v>30 - 39</v>
      </c>
      <c r="N6320" t="str">
        <f>INDEX(Table7[Column1],MATCH(O6320,Table7[Column2]))</f>
        <v>Learning Stage</v>
      </c>
      <c r="O6320">
        <v>3.0901671770000001</v>
      </c>
      <c r="P6320" t="str">
        <f>VLOOKUP(O6320,Table13[],2)</f>
        <v>1 - 5</v>
      </c>
      <c r="Q6320" t="str">
        <f>INDEX(Table8[Column1],MATCH(R6320,Table8[Column2]))</f>
        <v>Scheduled</v>
      </c>
      <c r="R6320">
        <v>11.056017219999999</v>
      </c>
      <c r="S6320">
        <f t="shared" si="197"/>
        <v>0.46066738416666658</v>
      </c>
      <c r="T6320" t="s">
        <v>19</v>
      </c>
    </row>
    <row r="6321" spans="1:20" x14ac:dyDescent="0.25">
      <c r="A6321">
        <v>6320</v>
      </c>
      <c r="B6321" t="s">
        <v>4853</v>
      </c>
      <c r="C6321" t="s">
        <v>3100</v>
      </c>
      <c r="D6321" t="str">
        <f t="shared" si="196"/>
        <v>Fong Emilio</v>
      </c>
      <c r="E6321" t="s">
        <v>22</v>
      </c>
      <c r="F6321" t="s">
        <v>38</v>
      </c>
      <c r="G6321" t="s">
        <v>820</v>
      </c>
      <c r="H6321" t="s">
        <v>821</v>
      </c>
      <c r="I6321" t="s">
        <v>38</v>
      </c>
      <c r="J6321" t="s">
        <v>19</v>
      </c>
      <c r="K6321" t="str">
        <f>INDEX(Table6[Column1],MATCH(L6321,Table6[Column2]))</f>
        <v>Adults</v>
      </c>
      <c r="L6321">
        <v>49.04396809</v>
      </c>
      <c r="M6321" t="str">
        <f>VLOOKUP(L6321,Table1[],2)</f>
        <v>40 - 49</v>
      </c>
      <c r="N6321" t="str">
        <f>INDEX(Table7[Column1],MATCH(O6321,Table7[Column2]))</f>
        <v>Learning Stage</v>
      </c>
      <c r="O6321">
        <v>2.5685870249999998</v>
      </c>
      <c r="P6321" t="str">
        <f>VLOOKUP(O6321,Table13[],2)</f>
        <v>1 - 5</v>
      </c>
      <c r="Q6321" t="str">
        <f>INDEX(Table8[Column1],MATCH(R6321,Table8[Column2]))</f>
        <v>Maintained</v>
      </c>
      <c r="R6321">
        <v>75.776133239999993</v>
      </c>
      <c r="S6321">
        <f t="shared" si="197"/>
        <v>3.1573388849999997</v>
      </c>
      <c r="T6321" t="s">
        <v>19</v>
      </c>
    </row>
    <row r="6322" spans="1:20" x14ac:dyDescent="0.25">
      <c r="A6322">
        <v>6321</v>
      </c>
      <c r="B6322" t="s">
        <v>831</v>
      </c>
      <c r="C6322" t="s">
        <v>546</v>
      </c>
      <c r="D6322" t="str">
        <f t="shared" si="196"/>
        <v>Webb Gary</v>
      </c>
      <c r="E6322" t="s">
        <v>22</v>
      </c>
      <c r="F6322" t="s">
        <v>533</v>
      </c>
      <c r="G6322" t="s">
        <v>2724</v>
      </c>
      <c r="H6322" t="s">
        <v>1863</v>
      </c>
      <c r="I6322" t="s">
        <v>169</v>
      </c>
      <c r="J6322" t="s">
        <v>19</v>
      </c>
      <c r="K6322" t="str">
        <f>INDEX(Table6[Column1],MATCH(L6322,Table6[Column2]))</f>
        <v>Young Adults</v>
      </c>
      <c r="L6322">
        <v>34.901324610000003</v>
      </c>
      <c r="M6322" t="str">
        <f>VLOOKUP(L6322,Table1[],2)</f>
        <v>30 - 39</v>
      </c>
      <c r="N6322" t="str">
        <f>INDEX(Table7[Column1],MATCH(O6322,Table7[Column2]))</f>
        <v>Learning Stage</v>
      </c>
      <c r="O6322">
        <v>3.4094152769999999</v>
      </c>
      <c r="P6322" t="str">
        <f>VLOOKUP(O6322,Table13[],2)</f>
        <v>1 - 5</v>
      </c>
      <c r="Q6322" t="str">
        <f>INDEX(Table8[Column1],MATCH(R6322,Table8[Column2]))</f>
        <v>Scheduled</v>
      </c>
      <c r="R6322">
        <v>14.034143800000001</v>
      </c>
      <c r="S6322">
        <f t="shared" si="197"/>
        <v>0.5847559916666667</v>
      </c>
      <c r="T6322" t="s">
        <v>19</v>
      </c>
    </row>
    <row r="6323" spans="1:20" x14ac:dyDescent="0.25">
      <c r="A6323">
        <v>6322</v>
      </c>
      <c r="B6323" t="s">
        <v>280</v>
      </c>
      <c r="C6323" t="s">
        <v>2178</v>
      </c>
      <c r="D6323" t="str">
        <f t="shared" si="196"/>
        <v>Armstrong Warren</v>
      </c>
      <c r="E6323" t="s">
        <v>22</v>
      </c>
      <c r="F6323" t="s">
        <v>3251</v>
      </c>
      <c r="G6323" t="s">
        <v>820</v>
      </c>
      <c r="H6323" t="s">
        <v>821</v>
      </c>
      <c r="I6323" t="s">
        <v>54</v>
      </c>
      <c r="J6323" t="s">
        <v>19</v>
      </c>
      <c r="K6323" t="str">
        <f>INDEX(Table6[Column1],MATCH(L6323,Table6[Column2]))</f>
        <v>Young Adults</v>
      </c>
      <c r="L6323">
        <v>39.069018450000002</v>
      </c>
      <c r="M6323" t="str">
        <f>VLOOKUP(L6323,Table1[],2)</f>
        <v>30 - 39</v>
      </c>
      <c r="N6323" t="str">
        <f>INDEX(Table7[Column1],MATCH(O6323,Table7[Column2]))</f>
        <v>Learning Stage</v>
      </c>
      <c r="O6323">
        <v>3.3426161310000002</v>
      </c>
      <c r="P6323" t="str">
        <f>VLOOKUP(O6323,Table13[],2)</f>
        <v>1 - 5</v>
      </c>
      <c r="Q6323" t="str">
        <f>INDEX(Table8[Column1],MATCH(R6323,Table8[Column2]))</f>
        <v>Maintained</v>
      </c>
      <c r="R6323">
        <v>43.854492690000001</v>
      </c>
      <c r="S6323">
        <f t="shared" si="197"/>
        <v>1.8272705287500002</v>
      </c>
      <c r="T6323" t="s">
        <v>19</v>
      </c>
    </row>
    <row r="6324" spans="1:20" x14ac:dyDescent="0.25">
      <c r="A6324">
        <v>6323</v>
      </c>
      <c r="B6324" t="s">
        <v>1142</v>
      </c>
      <c r="C6324" t="s">
        <v>56</v>
      </c>
      <c r="D6324" t="str">
        <f t="shared" si="196"/>
        <v>Kenyon James</v>
      </c>
      <c r="E6324" t="s">
        <v>22</v>
      </c>
      <c r="F6324" t="s">
        <v>186</v>
      </c>
      <c r="G6324" t="s">
        <v>2305</v>
      </c>
      <c r="H6324" t="s">
        <v>1826</v>
      </c>
      <c r="I6324" t="s">
        <v>186</v>
      </c>
      <c r="J6324" t="s">
        <v>19</v>
      </c>
      <c r="K6324" t="str">
        <f>INDEX(Table6[Column1],MATCH(L6324,Table6[Column2]))</f>
        <v>Young Adults</v>
      </c>
      <c r="L6324">
        <v>37.23492804</v>
      </c>
      <c r="M6324" t="str">
        <f>VLOOKUP(L6324,Table1[],2)</f>
        <v>30 - 39</v>
      </c>
      <c r="N6324" t="str">
        <f>INDEX(Table7[Column1],MATCH(O6324,Table7[Column2]))</f>
        <v>Learning Stage</v>
      </c>
      <c r="O6324">
        <v>2.5300027439999999</v>
      </c>
      <c r="P6324" t="str">
        <f>VLOOKUP(O6324,Table13[],2)</f>
        <v>1 - 5</v>
      </c>
      <c r="Q6324" t="str">
        <f>INDEX(Table8[Column1],MATCH(R6324,Table8[Column2]))</f>
        <v>Scheduled</v>
      </c>
      <c r="R6324">
        <v>24.439405430000001</v>
      </c>
      <c r="S6324">
        <f t="shared" si="197"/>
        <v>1.0183085595833334</v>
      </c>
      <c r="T6324" t="s">
        <v>19</v>
      </c>
    </row>
    <row r="6325" spans="1:20" x14ac:dyDescent="0.25">
      <c r="A6325">
        <v>6324</v>
      </c>
      <c r="B6325" t="s">
        <v>4854</v>
      </c>
      <c r="C6325" t="s">
        <v>1105</v>
      </c>
      <c r="D6325" t="str">
        <f t="shared" si="196"/>
        <v>Rader Mark</v>
      </c>
      <c r="E6325" t="s">
        <v>22</v>
      </c>
      <c r="F6325" t="s">
        <v>2450</v>
      </c>
      <c r="G6325" t="s">
        <v>820</v>
      </c>
      <c r="H6325" t="s">
        <v>821</v>
      </c>
      <c r="I6325" t="s">
        <v>54</v>
      </c>
      <c r="J6325" t="s">
        <v>19</v>
      </c>
      <c r="K6325" t="str">
        <f>INDEX(Table6[Column1],MATCH(L6325,Table6[Column2]))</f>
        <v>Adults</v>
      </c>
      <c r="L6325">
        <v>49.226061039999998</v>
      </c>
      <c r="M6325" t="str">
        <f>VLOOKUP(L6325,Table1[],2)</f>
        <v>40 - 49</v>
      </c>
      <c r="N6325" t="str">
        <f>INDEX(Table7[Column1],MATCH(O6325,Table7[Column2]))</f>
        <v>Fitting in Stage</v>
      </c>
      <c r="O6325">
        <v>7.3670960179999998</v>
      </c>
      <c r="P6325" t="str">
        <f>VLOOKUP(O6325,Table13[],2)</f>
        <v>6 - 10</v>
      </c>
      <c r="Q6325" t="str">
        <f>INDEX(Table8[Column1],MATCH(R6325,Table8[Column2]))</f>
        <v>Maintained</v>
      </c>
      <c r="R6325">
        <v>76.399069100000006</v>
      </c>
      <c r="S6325">
        <f t="shared" si="197"/>
        <v>3.1832945458333333</v>
      </c>
      <c r="T6325" t="s">
        <v>19</v>
      </c>
    </row>
    <row r="6326" spans="1:20" x14ac:dyDescent="0.25">
      <c r="A6326">
        <v>6325</v>
      </c>
      <c r="B6326" t="s">
        <v>4855</v>
      </c>
      <c r="C6326" t="s">
        <v>1841</v>
      </c>
      <c r="D6326" t="str">
        <f t="shared" si="196"/>
        <v>Madore Carmela</v>
      </c>
      <c r="E6326" t="s">
        <v>15</v>
      </c>
      <c r="F6326" t="s">
        <v>54</v>
      </c>
      <c r="G6326" t="s">
        <v>820</v>
      </c>
      <c r="H6326" t="s">
        <v>821</v>
      </c>
      <c r="I6326" t="s">
        <v>54</v>
      </c>
      <c r="J6326" t="s">
        <v>19</v>
      </c>
      <c r="K6326" t="str">
        <f>INDEX(Table6[Column1],MATCH(L6326,Table6[Column2]))</f>
        <v>Elders</v>
      </c>
      <c r="L6326">
        <v>55.251330670000002</v>
      </c>
      <c r="M6326" t="str">
        <f>VLOOKUP(L6326,Table1[],2)</f>
        <v>50 - 59</v>
      </c>
      <c r="N6326" t="str">
        <f>INDEX(Table7[Column1],MATCH(O6326,Table7[Column2]))</f>
        <v>Fitting in Stage</v>
      </c>
      <c r="O6326">
        <v>6.4772869819999999</v>
      </c>
      <c r="P6326" t="str">
        <f>VLOOKUP(O6326,Table13[],2)</f>
        <v>6 - 10</v>
      </c>
      <c r="Q6326" t="str">
        <f>INDEX(Table8[Column1],MATCH(R6326,Table8[Column2]))</f>
        <v>Excused</v>
      </c>
      <c r="R6326">
        <v>124.9721375</v>
      </c>
      <c r="S6326">
        <f t="shared" si="197"/>
        <v>5.2071723958333331</v>
      </c>
      <c r="T6326" t="s">
        <v>19</v>
      </c>
    </row>
    <row r="6327" spans="1:20" x14ac:dyDescent="0.25">
      <c r="A6327">
        <v>6326</v>
      </c>
      <c r="B6327" t="s">
        <v>2185</v>
      </c>
      <c r="C6327" t="s">
        <v>956</v>
      </c>
      <c r="D6327" t="str">
        <f t="shared" si="196"/>
        <v>Ford Shelly</v>
      </c>
      <c r="E6327" t="s">
        <v>15</v>
      </c>
      <c r="F6327" t="s">
        <v>38</v>
      </c>
      <c r="G6327" t="s">
        <v>820</v>
      </c>
      <c r="H6327" t="s">
        <v>821</v>
      </c>
      <c r="I6327" t="s">
        <v>38</v>
      </c>
      <c r="J6327" t="s">
        <v>19</v>
      </c>
      <c r="K6327" t="str">
        <f>INDEX(Table6[Column1],MATCH(L6327,Table6[Column2]))</f>
        <v>Youth</v>
      </c>
      <c r="L6327">
        <v>28.3542679</v>
      </c>
      <c r="M6327" t="str">
        <f>VLOOKUP(L6327,Table1[],2)</f>
        <v>20 - 29</v>
      </c>
      <c r="N6327" t="str">
        <f>INDEX(Table7[Column1],MATCH(O6327,Table7[Column2]))</f>
        <v>Fitting in Stage</v>
      </c>
      <c r="O6327">
        <v>7.7906521379999996</v>
      </c>
      <c r="P6327" t="str">
        <f>VLOOKUP(O6327,Table13[],2)</f>
        <v>6 - 10</v>
      </c>
      <c r="Q6327" t="str">
        <f>INDEX(Table8[Column1],MATCH(R6327,Table8[Column2]))</f>
        <v>Scheduled</v>
      </c>
      <c r="R6327">
        <v>0</v>
      </c>
      <c r="S6327">
        <f t="shared" si="197"/>
        <v>0</v>
      </c>
      <c r="T6327" t="s">
        <v>19</v>
      </c>
    </row>
    <row r="6328" spans="1:20" x14ac:dyDescent="0.25">
      <c r="A6328">
        <v>6327</v>
      </c>
      <c r="B6328" t="s">
        <v>267</v>
      </c>
      <c r="C6328" t="s">
        <v>2121</v>
      </c>
      <c r="D6328" t="str">
        <f t="shared" si="196"/>
        <v>Johnson Brooks</v>
      </c>
      <c r="E6328" t="s">
        <v>22</v>
      </c>
      <c r="F6328" t="s">
        <v>38</v>
      </c>
      <c r="G6328" t="s">
        <v>820</v>
      </c>
      <c r="H6328" t="s">
        <v>821</v>
      </c>
      <c r="I6328" t="s">
        <v>38</v>
      </c>
      <c r="J6328" t="s">
        <v>19</v>
      </c>
      <c r="K6328" t="str">
        <f>INDEX(Table6[Column1],MATCH(L6328,Table6[Column2]))</f>
        <v>Adults</v>
      </c>
      <c r="L6328">
        <v>40.679628639999997</v>
      </c>
      <c r="M6328" t="str">
        <f>VLOOKUP(L6328,Table1[],2)</f>
        <v>40 - 49</v>
      </c>
      <c r="N6328" t="str">
        <f>INDEX(Table7[Column1],MATCH(O6328,Table7[Column2]))</f>
        <v>Learning Stage</v>
      </c>
      <c r="O6328">
        <v>3.6358332459999998</v>
      </c>
      <c r="P6328" t="str">
        <f>VLOOKUP(O6328,Table13[],2)</f>
        <v>1 - 5</v>
      </c>
      <c r="Q6328" t="str">
        <f>INDEX(Table8[Column1],MATCH(R6328,Table8[Column2]))</f>
        <v>Habitual</v>
      </c>
      <c r="R6328">
        <v>97.330428400000002</v>
      </c>
      <c r="S6328">
        <f t="shared" si="197"/>
        <v>4.0554345166666668</v>
      </c>
      <c r="T6328" t="s">
        <v>19</v>
      </c>
    </row>
    <row r="6329" spans="1:20" x14ac:dyDescent="0.25">
      <c r="A6329">
        <v>6328</v>
      </c>
      <c r="B6329" t="s">
        <v>1312</v>
      </c>
      <c r="C6329" t="s">
        <v>504</v>
      </c>
      <c r="D6329" t="str">
        <f t="shared" si="196"/>
        <v>Scott Ann</v>
      </c>
      <c r="E6329" t="s">
        <v>15</v>
      </c>
      <c r="F6329" t="s">
        <v>38</v>
      </c>
      <c r="G6329" t="s">
        <v>820</v>
      </c>
      <c r="H6329" t="s">
        <v>821</v>
      </c>
      <c r="I6329" t="s">
        <v>38</v>
      </c>
      <c r="J6329" t="s">
        <v>19</v>
      </c>
      <c r="K6329" t="str">
        <f>INDEX(Table6[Column1],MATCH(L6329,Table6[Column2]))</f>
        <v>Elders</v>
      </c>
      <c r="L6329">
        <v>57.702552420000004</v>
      </c>
      <c r="M6329" t="str">
        <f>VLOOKUP(L6329,Table1[],2)</f>
        <v>50 - 59</v>
      </c>
      <c r="N6329" t="str">
        <f>INDEX(Table7[Column1],MATCH(O6329,Table7[Column2]))</f>
        <v>Learning Stage</v>
      </c>
      <c r="O6329">
        <v>3.985141118</v>
      </c>
      <c r="P6329" t="str">
        <f>VLOOKUP(O6329,Table13[],2)</f>
        <v>1 - 5</v>
      </c>
      <c r="Q6329" t="str">
        <f>INDEX(Table8[Column1],MATCH(R6329,Table8[Column2]))</f>
        <v>Excused</v>
      </c>
      <c r="R6329">
        <v>154.58633349999999</v>
      </c>
      <c r="S6329">
        <f t="shared" si="197"/>
        <v>6.4410972291666662</v>
      </c>
      <c r="T6329" t="s">
        <v>19</v>
      </c>
    </row>
    <row r="6330" spans="1:20" x14ac:dyDescent="0.25">
      <c r="A6330">
        <v>6329</v>
      </c>
      <c r="B6330" t="s">
        <v>4856</v>
      </c>
      <c r="C6330" t="s">
        <v>314</v>
      </c>
      <c r="D6330" t="str">
        <f t="shared" si="196"/>
        <v>Siddiqui Brian</v>
      </c>
      <c r="E6330" t="s">
        <v>22</v>
      </c>
      <c r="F6330" t="s">
        <v>804</v>
      </c>
      <c r="G6330" t="s">
        <v>820</v>
      </c>
      <c r="H6330" t="s">
        <v>821</v>
      </c>
      <c r="I6330" t="s">
        <v>90</v>
      </c>
      <c r="J6330" t="s">
        <v>19</v>
      </c>
      <c r="K6330" t="str">
        <f>INDEX(Table6[Column1],MATCH(L6330,Table6[Column2]))</f>
        <v>Adults</v>
      </c>
      <c r="L6330">
        <v>47.018007400000002</v>
      </c>
      <c r="M6330" t="str">
        <f>VLOOKUP(L6330,Table1[],2)</f>
        <v>40 - 49</v>
      </c>
      <c r="N6330" t="str">
        <f>INDEX(Table7[Column1],MATCH(O6330,Table7[Column2]))</f>
        <v>Learning Stage</v>
      </c>
      <c r="O6330">
        <v>5.1853724650000004</v>
      </c>
      <c r="P6330" t="str">
        <f>VLOOKUP(O6330,Table13[],2)</f>
        <v>1 - 5</v>
      </c>
      <c r="Q6330" t="str">
        <f>INDEX(Table8[Column1],MATCH(R6330,Table8[Column2]))</f>
        <v>Maintained</v>
      </c>
      <c r="R6330">
        <v>54.598446639999999</v>
      </c>
      <c r="S6330">
        <f t="shared" si="197"/>
        <v>2.2749352766666666</v>
      </c>
      <c r="T6330" t="s">
        <v>19</v>
      </c>
    </row>
    <row r="6331" spans="1:20" x14ac:dyDescent="0.25">
      <c r="A6331">
        <v>6330</v>
      </c>
      <c r="B6331" t="s">
        <v>444</v>
      </c>
      <c r="C6331" t="s">
        <v>401</v>
      </c>
      <c r="D6331" t="str">
        <f t="shared" si="196"/>
        <v>Moore Michael</v>
      </c>
      <c r="E6331" t="s">
        <v>22</v>
      </c>
      <c r="F6331" t="s">
        <v>169</v>
      </c>
      <c r="G6331" t="s">
        <v>2724</v>
      </c>
      <c r="H6331" t="s">
        <v>1863</v>
      </c>
      <c r="I6331" t="s">
        <v>169</v>
      </c>
      <c r="J6331" t="s">
        <v>19</v>
      </c>
      <c r="K6331" t="str">
        <f>INDEX(Table6[Column1],MATCH(L6331,Table6[Column2]))</f>
        <v>Adults</v>
      </c>
      <c r="L6331">
        <v>49.98354604</v>
      </c>
      <c r="M6331" t="str">
        <f>VLOOKUP(L6331,Table1[],2)</f>
        <v>40 - 49</v>
      </c>
      <c r="N6331" t="str">
        <f>INDEX(Table7[Column1],MATCH(O6331,Table7[Column2]))</f>
        <v>Learning Stage</v>
      </c>
      <c r="O6331">
        <v>3.5307828109999999</v>
      </c>
      <c r="P6331" t="str">
        <f>VLOOKUP(O6331,Table13[],2)</f>
        <v>1 - 5</v>
      </c>
      <c r="Q6331" t="str">
        <f>INDEX(Table8[Column1],MATCH(R6331,Table8[Column2]))</f>
        <v>Habitual</v>
      </c>
      <c r="R6331">
        <v>97.864522820000005</v>
      </c>
      <c r="S6331">
        <f t="shared" si="197"/>
        <v>4.0776884508333335</v>
      </c>
      <c r="T6331" t="s">
        <v>19</v>
      </c>
    </row>
    <row r="6332" spans="1:20" x14ac:dyDescent="0.25">
      <c r="A6332">
        <v>6331</v>
      </c>
      <c r="B6332" t="s">
        <v>422</v>
      </c>
      <c r="C6332" t="s">
        <v>231</v>
      </c>
      <c r="D6332" t="str">
        <f t="shared" si="196"/>
        <v>Peterson Monica</v>
      </c>
      <c r="E6332" t="s">
        <v>15</v>
      </c>
      <c r="F6332" t="s">
        <v>38</v>
      </c>
      <c r="G6332" t="s">
        <v>820</v>
      </c>
      <c r="H6332" t="s">
        <v>821</v>
      </c>
      <c r="I6332" t="s">
        <v>38</v>
      </c>
      <c r="J6332" t="s">
        <v>19</v>
      </c>
      <c r="K6332" t="str">
        <f>INDEX(Table6[Column1],MATCH(L6332,Table6[Column2]))</f>
        <v>Young Adults</v>
      </c>
      <c r="L6332">
        <v>38.847043120000002</v>
      </c>
      <c r="M6332" t="str">
        <f>VLOOKUP(L6332,Table1[],2)</f>
        <v>30 - 39</v>
      </c>
      <c r="N6332" t="str">
        <f>INDEX(Table7[Column1],MATCH(O6332,Table7[Column2]))</f>
        <v>Learning Stage</v>
      </c>
      <c r="O6332">
        <v>4.9264803720000003</v>
      </c>
      <c r="P6332" t="str">
        <f>VLOOKUP(O6332,Table13[],2)</f>
        <v>1 - 5</v>
      </c>
      <c r="Q6332" t="str">
        <f>INDEX(Table8[Column1],MATCH(R6332,Table8[Column2]))</f>
        <v>Maintained</v>
      </c>
      <c r="R6332">
        <v>78.227921839999993</v>
      </c>
      <c r="S6332">
        <f t="shared" si="197"/>
        <v>3.2594967433333331</v>
      </c>
      <c r="T6332" t="s">
        <v>19</v>
      </c>
    </row>
    <row r="6333" spans="1:20" x14ac:dyDescent="0.25">
      <c r="A6333">
        <v>6332</v>
      </c>
      <c r="B6333" t="s">
        <v>721</v>
      </c>
      <c r="C6333" t="s">
        <v>144</v>
      </c>
      <c r="D6333" t="str">
        <f t="shared" si="196"/>
        <v>Walker David</v>
      </c>
      <c r="E6333" t="s">
        <v>22</v>
      </c>
      <c r="F6333" t="s">
        <v>46</v>
      </c>
      <c r="G6333" t="s">
        <v>820</v>
      </c>
      <c r="H6333" t="s">
        <v>821</v>
      </c>
      <c r="I6333" t="s">
        <v>46</v>
      </c>
      <c r="J6333" t="s">
        <v>19</v>
      </c>
      <c r="K6333" t="str">
        <f>INDEX(Table6[Column1],MATCH(L6333,Table6[Column2]))</f>
        <v>Adults</v>
      </c>
      <c r="L6333">
        <v>43.437864410000003</v>
      </c>
      <c r="M6333" t="str">
        <f>VLOOKUP(L6333,Table1[],2)</f>
        <v>40 - 49</v>
      </c>
      <c r="N6333" t="str">
        <f>INDEX(Table7[Column1],MATCH(O6333,Table7[Column2]))</f>
        <v>Learning Stage</v>
      </c>
      <c r="O6333">
        <v>1.8574835970000001</v>
      </c>
      <c r="P6333" t="str">
        <f>VLOOKUP(O6333,Table13[],2)</f>
        <v>1 - 5</v>
      </c>
      <c r="Q6333" t="str">
        <f>INDEX(Table8[Column1],MATCH(R6333,Table8[Column2]))</f>
        <v>Scheduled</v>
      </c>
      <c r="R6333">
        <v>35.978394899999998</v>
      </c>
      <c r="S6333">
        <f t="shared" si="197"/>
        <v>1.4990997874999998</v>
      </c>
      <c r="T6333" t="s">
        <v>19</v>
      </c>
    </row>
    <row r="6334" spans="1:20" x14ac:dyDescent="0.25">
      <c r="A6334">
        <v>6333</v>
      </c>
      <c r="B6334" t="s">
        <v>382</v>
      </c>
      <c r="C6334" t="s">
        <v>905</v>
      </c>
      <c r="D6334" t="str">
        <f t="shared" si="196"/>
        <v>Wood Peggy</v>
      </c>
      <c r="E6334" t="s">
        <v>15</v>
      </c>
      <c r="F6334" t="s">
        <v>87</v>
      </c>
      <c r="G6334" t="s">
        <v>820</v>
      </c>
      <c r="H6334" t="s">
        <v>821</v>
      </c>
      <c r="I6334" t="s">
        <v>87</v>
      </c>
      <c r="J6334" t="s">
        <v>19</v>
      </c>
      <c r="K6334" t="str">
        <f>INDEX(Table6[Column1],MATCH(L6334,Table6[Column2]))</f>
        <v>Adults</v>
      </c>
      <c r="L6334">
        <v>41.72272581</v>
      </c>
      <c r="M6334" t="str">
        <f>VLOOKUP(L6334,Table1[],2)</f>
        <v>40 - 49</v>
      </c>
      <c r="N6334" t="str">
        <f>INDEX(Table7[Column1],MATCH(O6334,Table7[Column2]))</f>
        <v>Learning Stage</v>
      </c>
      <c r="O6334">
        <v>4.5291998519999996</v>
      </c>
      <c r="P6334" t="str">
        <f>VLOOKUP(O6334,Table13[],2)</f>
        <v>1 - 5</v>
      </c>
      <c r="Q6334" t="str">
        <f>INDEX(Table8[Column1],MATCH(R6334,Table8[Column2]))</f>
        <v>Maintained</v>
      </c>
      <c r="R6334">
        <v>52.978461209999999</v>
      </c>
      <c r="S6334">
        <f t="shared" si="197"/>
        <v>2.2074358837500001</v>
      </c>
      <c r="T6334" t="s">
        <v>19</v>
      </c>
    </row>
    <row r="6335" spans="1:20" x14ac:dyDescent="0.25">
      <c r="A6335">
        <v>6334</v>
      </c>
      <c r="B6335" t="s">
        <v>531</v>
      </c>
      <c r="C6335" t="s">
        <v>252</v>
      </c>
      <c r="D6335" t="str">
        <f t="shared" si="196"/>
        <v>Wilson Yvonne</v>
      </c>
      <c r="E6335" t="s">
        <v>15</v>
      </c>
      <c r="F6335" t="s">
        <v>3192</v>
      </c>
      <c r="G6335" t="s">
        <v>2305</v>
      </c>
      <c r="H6335" t="s">
        <v>1826</v>
      </c>
      <c r="I6335" t="s">
        <v>1435</v>
      </c>
      <c r="J6335" t="s">
        <v>19</v>
      </c>
      <c r="K6335" t="str">
        <f>INDEX(Table6[Column1],MATCH(L6335,Table6[Column2]))</f>
        <v>Young Adults</v>
      </c>
      <c r="L6335">
        <v>39.713151379999999</v>
      </c>
      <c r="M6335" t="str">
        <f>VLOOKUP(L6335,Table1[],2)</f>
        <v>30 - 39</v>
      </c>
      <c r="N6335" t="str">
        <f>INDEX(Table7[Column1],MATCH(O6335,Table7[Column2]))</f>
        <v>Learning Stage</v>
      </c>
      <c r="O6335">
        <v>3.855133565</v>
      </c>
      <c r="P6335" t="str">
        <f>VLOOKUP(O6335,Table13[],2)</f>
        <v>1 - 5</v>
      </c>
      <c r="Q6335" t="str">
        <f>INDEX(Table8[Column1],MATCH(R6335,Table8[Column2]))</f>
        <v>Maintained</v>
      </c>
      <c r="R6335">
        <v>69.303993360000007</v>
      </c>
      <c r="S6335">
        <f t="shared" si="197"/>
        <v>2.8876663900000001</v>
      </c>
      <c r="T6335" t="s">
        <v>19</v>
      </c>
    </row>
    <row r="6336" spans="1:20" x14ac:dyDescent="0.25">
      <c r="A6336">
        <v>6335</v>
      </c>
      <c r="B6336" t="s">
        <v>4857</v>
      </c>
      <c r="C6336" t="s">
        <v>50</v>
      </c>
      <c r="D6336" t="str">
        <f t="shared" si="196"/>
        <v>Burchett Robert</v>
      </c>
      <c r="E6336" t="s">
        <v>22</v>
      </c>
      <c r="F6336" t="s">
        <v>38</v>
      </c>
      <c r="G6336" t="s">
        <v>820</v>
      </c>
      <c r="H6336" t="s">
        <v>821</v>
      </c>
      <c r="I6336" t="s">
        <v>38</v>
      </c>
      <c r="J6336" t="s">
        <v>19</v>
      </c>
      <c r="K6336" t="str">
        <f>INDEX(Table6[Column1],MATCH(L6336,Table6[Column2]))</f>
        <v>Adults</v>
      </c>
      <c r="L6336">
        <v>40.835863170000003</v>
      </c>
      <c r="M6336" t="str">
        <f>VLOOKUP(L6336,Table1[],2)</f>
        <v>40 - 49</v>
      </c>
      <c r="N6336" t="str">
        <f>INDEX(Table7[Column1],MATCH(O6336,Table7[Column2]))</f>
        <v>Learning Stage</v>
      </c>
      <c r="O6336">
        <v>5.7694782770000002</v>
      </c>
      <c r="P6336" t="str">
        <f>VLOOKUP(O6336,Table13[],2)</f>
        <v>1 - 5</v>
      </c>
      <c r="Q6336" t="str">
        <f>INDEX(Table8[Column1],MATCH(R6336,Table8[Column2]))</f>
        <v>Maintained</v>
      </c>
      <c r="R6336">
        <v>58.470941889999999</v>
      </c>
      <c r="S6336">
        <f t="shared" si="197"/>
        <v>2.4362892454166665</v>
      </c>
      <c r="T6336" t="s">
        <v>19</v>
      </c>
    </row>
    <row r="6337" spans="1:20" x14ac:dyDescent="0.25">
      <c r="A6337">
        <v>6336</v>
      </c>
      <c r="B6337" t="s">
        <v>367</v>
      </c>
      <c r="C6337" t="s">
        <v>388</v>
      </c>
      <c r="D6337" t="str">
        <f t="shared" si="196"/>
        <v>Campbell Ray</v>
      </c>
      <c r="E6337" t="s">
        <v>22</v>
      </c>
      <c r="F6337" t="s">
        <v>121</v>
      </c>
      <c r="G6337" t="s">
        <v>17</v>
      </c>
      <c r="H6337" t="s">
        <v>18</v>
      </c>
      <c r="I6337" t="s">
        <v>121</v>
      </c>
      <c r="J6337" t="s">
        <v>19</v>
      </c>
      <c r="K6337" t="str">
        <f>INDEX(Table6[Column1],MATCH(L6337,Table6[Column2]))</f>
        <v>Youth</v>
      </c>
      <c r="L6337">
        <v>26.504527060000001</v>
      </c>
      <c r="M6337" t="str">
        <f>VLOOKUP(L6337,Table1[],2)</f>
        <v>20 - 29</v>
      </c>
      <c r="N6337" t="str">
        <f>INDEX(Table7[Column1],MATCH(O6337,Table7[Column2]))</f>
        <v>Learning Stage</v>
      </c>
      <c r="O6337">
        <v>4.0060271590000003</v>
      </c>
      <c r="P6337" t="str">
        <f>VLOOKUP(O6337,Table13[],2)</f>
        <v>1 - 5</v>
      </c>
      <c r="Q6337" t="str">
        <f>INDEX(Table8[Column1],MATCH(R6337,Table8[Column2]))</f>
        <v>Scheduled</v>
      </c>
      <c r="R6337">
        <v>0</v>
      </c>
      <c r="S6337">
        <f t="shared" si="197"/>
        <v>0</v>
      </c>
      <c r="T6337" t="s">
        <v>19</v>
      </c>
    </row>
    <row r="6338" spans="1:20" x14ac:dyDescent="0.25">
      <c r="A6338">
        <v>6337</v>
      </c>
      <c r="B6338" t="s">
        <v>3218</v>
      </c>
      <c r="C6338" t="s">
        <v>779</v>
      </c>
      <c r="D6338" t="str">
        <f t="shared" si="196"/>
        <v>Caldwell Eric</v>
      </c>
      <c r="E6338" t="s">
        <v>22</v>
      </c>
      <c r="F6338" t="s">
        <v>30</v>
      </c>
      <c r="G6338" t="s">
        <v>17</v>
      </c>
      <c r="H6338" t="s">
        <v>18</v>
      </c>
      <c r="I6338" t="s">
        <v>30</v>
      </c>
      <c r="J6338" t="s">
        <v>19</v>
      </c>
      <c r="K6338" t="str">
        <f>INDEX(Table6[Column1],MATCH(L6338,Table6[Column2]))</f>
        <v>Adults</v>
      </c>
      <c r="L6338">
        <v>42.766310310000001</v>
      </c>
      <c r="M6338" t="str">
        <f>VLOOKUP(L6338,Table1[],2)</f>
        <v>40 - 49</v>
      </c>
      <c r="N6338" t="str">
        <f>INDEX(Table7[Column1],MATCH(O6338,Table7[Column2]))</f>
        <v>Learning Stage</v>
      </c>
      <c r="O6338">
        <v>4.4125244239999999</v>
      </c>
      <c r="P6338" t="str">
        <f>VLOOKUP(O6338,Table13[],2)</f>
        <v>1 - 5</v>
      </c>
      <c r="Q6338" t="str">
        <f>INDEX(Table8[Column1],MATCH(R6338,Table8[Column2]))</f>
        <v>Maintained</v>
      </c>
      <c r="R6338">
        <v>74.89638884</v>
      </c>
      <c r="S6338">
        <f t="shared" si="197"/>
        <v>3.1206828683333332</v>
      </c>
      <c r="T6338" t="s">
        <v>19</v>
      </c>
    </row>
    <row r="6339" spans="1:20" x14ac:dyDescent="0.25">
      <c r="A6339">
        <v>6338</v>
      </c>
      <c r="B6339" t="s">
        <v>966</v>
      </c>
      <c r="C6339" t="s">
        <v>270</v>
      </c>
      <c r="D6339" t="str">
        <f t="shared" ref="D6339:D6402" si="198">CONCATENATE(B6339, " ",C6339)</f>
        <v>Miller Keith</v>
      </c>
      <c r="E6339" t="s">
        <v>22</v>
      </c>
      <c r="F6339" t="s">
        <v>87</v>
      </c>
      <c r="G6339" t="s">
        <v>820</v>
      </c>
      <c r="H6339" t="s">
        <v>821</v>
      </c>
      <c r="I6339" t="s">
        <v>87</v>
      </c>
      <c r="J6339" t="s">
        <v>19</v>
      </c>
      <c r="K6339" t="str">
        <f>INDEX(Table6[Column1],MATCH(L6339,Table6[Column2]))</f>
        <v>Seniors</v>
      </c>
      <c r="L6339">
        <v>63.094259540000003</v>
      </c>
      <c r="M6339" t="str">
        <f>VLOOKUP(L6339,Table1[],2)</f>
        <v>60 and Above</v>
      </c>
      <c r="N6339" t="str">
        <f>INDEX(Table7[Column1],MATCH(O6339,Table7[Column2]))</f>
        <v>Learning Stage</v>
      </c>
      <c r="O6339">
        <v>4.1168677970000003</v>
      </c>
      <c r="P6339" t="str">
        <f>VLOOKUP(O6339,Table13[],2)</f>
        <v>1 - 5</v>
      </c>
      <c r="Q6339" t="str">
        <f>INDEX(Table8[Column1],MATCH(R6339,Table8[Column2]))</f>
        <v>Unexcused</v>
      </c>
      <c r="R6339">
        <v>169.38134840000001</v>
      </c>
      <c r="S6339">
        <f t="shared" ref="S6339:S6402" si="199">CONVERT(R6339,"hr","day")</f>
        <v>7.0575561833333333</v>
      </c>
      <c r="T6339" t="s">
        <v>19</v>
      </c>
    </row>
    <row r="6340" spans="1:20" x14ac:dyDescent="0.25">
      <c r="A6340">
        <v>6339</v>
      </c>
      <c r="B6340" t="s">
        <v>951</v>
      </c>
      <c r="C6340" t="s">
        <v>1105</v>
      </c>
      <c r="D6340" t="str">
        <f t="shared" si="198"/>
        <v>Graham Mark</v>
      </c>
      <c r="E6340" t="s">
        <v>22</v>
      </c>
      <c r="F6340" t="s">
        <v>113</v>
      </c>
      <c r="G6340" t="s">
        <v>2724</v>
      </c>
      <c r="H6340" t="s">
        <v>1863</v>
      </c>
      <c r="I6340" t="s">
        <v>24</v>
      </c>
      <c r="J6340" t="s">
        <v>19</v>
      </c>
      <c r="K6340" t="str">
        <f>INDEX(Table6[Column1],MATCH(L6340,Table6[Column2]))</f>
        <v>Young Adults</v>
      </c>
      <c r="L6340">
        <v>38.959011840000002</v>
      </c>
      <c r="M6340" t="str">
        <f>VLOOKUP(L6340,Table1[],2)</f>
        <v>30 - 39</v>
      </c>
      <c r="N6340" t="str">
        <f>INDEX(Table7[Column1],MATCH(O6340,Table7[Column2]))</f>
        <v>Learning Stage</v>
      </c>
      <c r="O6340">
        <v>5.7446298489999998</v>
      </c>
      <c r="P6340" t="str">
        <f>VLOOKUP(O6340,Table13[],2)</f>
        <v>1 - 5</v>
      </c>
      <c r="Q6340" t="str">
        <f>INDEX(Table8[Column1],MATCH(R6340,Table8[Column2]))</f>
        <v>Scheduled</v>
      </c>
      <c r="R6340">
        <v>0</v>
      </c>
      <c r="S6340">
        <f t="shared" si="199"/>
        <v>0</v>
      </c>
      <c r="T6340" t="s">
        <v>19</v>
      </c>
    </row>
    <row r="6341" spans="1:20" x14ac:dyDescent="0.25">
      <c r="A6341">
        <v>6340</v>
      </c>
      <c r="B6341" t="s">
        <v>759</v>
      </c>
      <c r="C6341" t="s">
        <v>1523</v>
      </c>
      <c r="D6341" t="str">
        <f t="shared" si="198"/>
        <v>Hunter Dale</v>
      </c>
      <c r="E6341" t="s">
        <v>22</v>
      </c>
      <c r="F6341" t="s">
        <v>505</v>
      </c>
      <c r="G6341" t="s">
        <v>2724</v>
      </c>
      <c r="H6341" t="s">
        <v>1863</v>
      </c>
      <c r="I6341" t="s">
        <v>24</v>
      </c>
      <c r="J6341" t="s">
        <v>19</v>
      </c>
      <c r="K6341" t="str">
        <f>INDEX(Table6[Column1],MATCH(L6341,Table6[Column2]))</f>
        <v>Adults</v>
      </c>
      <c r="L6341">
        <v>46.538766189999997</v>
      </c>
      <c r="M6341" t="str">
        <f>VLOOKUP(L6341,Table1[],2)</f>
        <v>40 - 49</v>
      </c>
      <c r="N6341" t="str">
        <f>INDEX(Table7[Column1],MATCH(O6341,Table7[Column2]))</f>
        <v>Learning Stage</v>
      </c>
      <c r="O6341">
        <v>5.7152861809999997</v>
      </c>
      <c r="P6341" t="str">
        <f>VLOOKUP(O6341,Table13[],2)</f>
        <v>1 - 5</v>
      </c>
      <c r="Q6341" t="str">
        <f>INDEX(Table8[Column1],MATCH(R6341,Table8[Column2]))</f>
        <v>Maintained</v>
      </c>
      <c r="R6341">
        <v>60.963765680000002</v>
      </c>
      <c r="S6341">
        <f t="shared" si="199"/>
        <v>2.5401569033333335</v>
      </c>
      <c r="T6341" t="s">
        <v>19</v>
      </c>
    </row>
    <row r="6342" spans="1:20" x14ac:dyDescent="0.25">
      <c r="A6342">
        <v>6341</v>
      </c>
      <c r="B6342" t="s">
        <v>1913</v>
      </c>
      <c r="C6342" t="s">
        <v>494</v>
      </c>
      <c r="D6342" t="str">
        <f t="shared" si="198"/>
        <v>Gold Ryan</v>
      </c>
      <c r="E6342" t="s">
        <v>22</v>
      </c>
      <c r="F6342" t="s">
        <v>255</v>
      </c>
      <c r="G6342" t="s">
        <v>17</v>
      </c>
      <c r="H6342" t="s">
        <v>18</v>
      </c>
      <c r="I6342" t="s">
        <v>107</v>
      </c>
      <c r="J6342" t="s">
        <v>19</v>
      </c>
      <c r="K6342" t="str">
        <f>INDEX(Table6[Column1],MATCH(L6342,Table6[Column2]))</f>
        <v>Young Adults</v>
      </c>
      <c r="L6342">
        <v>34.243618240000004</v>
      </c>
      <c r="M6342" t="str">
        <f>VLOOKUP(L6342,Table1[],2)</f>
        <v>30 - 39</v>
      </c>
      <c r="N6342" t="str">
        <f>INDEX(Table7[Column1],MATCH(O6342,Table7[Column2]))</f>
        <v>Learning Stage</v>
      </c>
      <c r="O6342">
        <v>5.8533507699999996</v>
      </c>
      <c r="P6342" t="str">
        <f>VLOOKUP(O6342,Table13[],2)</f>
        <v>1 - 5</v>
      </c>
      <c r="Q6342" t="str">
        <f>INDEX(Table8[Column1],MATCH(R6342,Table8[Column2]))</f>
        <v>Scheduled</v>
      </c>
      <c r="R6342">
        <v>24.089614910000002</v>
      </c>
      <c r="S6342">
        <f t="shared" si="199"/>
        <v>1.0037339545833335</v>
      </c>
      <c r="T6342" t="s">
        <v>19</v>
      </c>
    </row>
    <row r="6343" spans="1:20" x14ac:dyDescent="0.25">
      <c r="A6343">
        <v>6342</v>
      </c>
      <c r="B6343" t="s">
        <v>509</v>
      </c>
      <c r="C6343" t="s">
        <v>144</v>
      </c>
      <c r="D6343" t="str">
        <f t="shared" si="198"/>
        <v>Wells David</v>
      </c>
      <c r="E6343" t="s">
        <v>22</v>
      </c>
      <c r="F6343" t="s">
        <v>702</v>
      </c>
      <c r="G6343" t="s">
        <v>2724</v>
      </c>
      <c r="H6343" t="s">
        <v>1863</v>
      </c>
      <c r="I6343" t="s">
        <v>157</v>
      </c>
      <c r="J6343" t="s">
        <v>19</v>
      </c>
      <c r="K6343" t="str">
        <f>INDEX(Table6[Column1],MATCH(L6343,Table6[Column2]))</f>
        <v>Young Adults</v>
      </c>
      <c r="L6343">
        <v>35.021361659999997</v>
      </c>
      <c r="M6343" t="str">
        <f>VLOOKUP(L6343,Table1[],2)</f>
        <v>30 - 39</v>
      </c>
      <c r="N6343" t="str">
        <f>INDEX(Table7[Column1],MATCH(O6343,Table7[Column2]))</f>
        <v>Learning Stage</v>
      </c>
      <c r="O6343">
        <v>4.6957551520000003</v>
      </c>
      <c r="P6343" t="str">
        <f>VLOOKUP(O6343,Table13[],2)</f>
        <v>1 - 5</v>
      </c>
      <c r="Q6343" t="str">
        <f>INDEX(Table8[Column1],MATCH(R6343,Table8[Column2]))</f>
        <v>Scheduled</v>
      </c>
      <c r="R6343">
        <v>30.358419309999999</v>
      </c>
      <c r="S6343">
        <f t="shared" si="199"/>
        <v>1.2649341379166665</v>
      </c>
      <c r="T6343" t="s">
        <v>19</v>
      </c>
    </row>
    <row r="6344" spans="1:20" x14ac:dyDescent="0.25">
      <c r="A6344">
        <v>6343</v>
      </c>
      <c r="B6344" t="s">
        <v>267</v>
      </c>
      <c r="C6344" t="s">
        <v>154</v>
      </c>
      <c r="D6344" t="str">
        <f t="shared" si="198"/>
        <v>Johnson Harold</v>
      </c>
      <c r="E6344" t="s">
        <v>22</v>
      </c>
      <c r="F6344" t="s">
        <v>33</v>
      </c>
      <c r="G6344" t="s">
        <v>820</v>
      </c>
      <c r="H6344" t="s">
        <v>821</v>
      </c>
      <c r="I6344" t="s">
        <v>33</v>
      </c>
      <c r="J6344" t="s">
        <v>19</v>
      </c>
      <c r="K6344" t="str">
        <f>INDEX(Table6[Column1],MATCH(L6344,Table6[Column2]))</f>
        <v>Elders</v>
      </c>
      <c r="L6344">
        <v>54.84166553</v>
      </c>
      <c r="M6344" t="str">
        <f>VLOOKUP(L6344,Table1[],2)</f>
        <v>50 - 59</v>
      </c>
      <c r="N6344" t="str">
        <f>INDEX(Table7[Column1],MATCH(O6344,Table7[Column2]))</f>
        <v>Learning Stage</v>
      </c>
      <c r="O6344">
        <v>4.4569715219999999</v>
      </c>
      <c r="P6344" t="str">
        <f>VLOOKUP(O6344,Table13[],2)</f>
        <v>1 - 5</v>
      </c>
      <c r="Q6344" t="str">
        <f>INDEX(Table8[Column1],MATCH(R6344,Table8[Column2]))</f>
        <v>Unexcused</v>
      </c>
      <c r="R6344">
        <v>171.8114788</v>
      </c>
      <c r="S6344">
        <f t="shared" si="199"/>
        <v>7.1588116166666671</v>
      </c>
      <c r="T6344" t="s">
        <v>19</v>
      </c>
    </row>
    <row r="6345" spans="1:20" x14ac:dyDescent="0.25">
      <c r="A6345">
        <v>6344</v>
      </c>
      <c r="B6345" t="s">
        <v>591</v>
      </c>
      <c r="C6345" t="s">
        <v>183</v>
      </c>
      <c r="D6345" t="str">
        <f t="shared" si="198"/>
        <v>Russo Donald</v>
      </c>
      <c r="E6345" t="s">
        <v>22</v>
      </c>
      <c r="F6345" t="s">
        <v>54</v>
      </c>
      <c r="G6345" t="s">
        <v>820</v>
      </c>
      <c r="H6345" t="s">
        <v>821</v>
      </c>
      <c r="I6345" t="s">
        <v>54</v>
      </c>
      <c r="J6345" t="s">
        <v>19</v>
      </c>
      <c r="K6345" t="str">
        <f>INDEX(Table6[Column1],MATCH(L6345,Table6[Column2]))</f>
        <v>Seniors</v>
      </c>
      <c r="L6345">
        <v>63.390481170000001</v>
      </c>
      <c r="M6345" t="str">
        <f>VLOOKUP(L6345,Table1[],2)</f>
        <v>60 and Above</v>
      </c>
      <c r="N6345" t="str">
        <f>INDEX(Table7[Column1],MATCH(O6345,Table7[Column2]))</f>
        <v>Learning Stage</v>
      </c>
      <c r="O6345">
        <v>2.634889405</v>
      </c>
      <c r="P6345" t="str">
        <f>VLOOKUP(O6345,Table13[],2)</f>
        <v>1 - 5</v>
      </c>
      <c r="Q6345" t="str">
        <f>INDEX(Table8[Column1],MATCH(R6345,Table8[Column2]))</f>
        <v>Excused</v>
      </c>
      <c r="R6345">
        <v>120.2283125</v>
      </c>
      <c r="S6345">
        <f t="shared" si="199"/>
        <v>5.0095130208333334</v>
      </c>
      <c r="T6345" t="s">
        <v>19</v>
      </c>
    </row>
    <row r="6346" spans="1:20" x14ac:dyDescent="0.25">
      <c r="A6346">
        <v>6345</v>
      </c>
      <c r="B6346" t="s">
        <v>4858</v>
      </c>
      <c r="C6346" t="s">
        <v>67</v>
      </c>
      <c r="D6346" t="str">
        <f t="shared" si="198"/>
        <v>Brandt Craig</v>
      </c>
      <c r="E6346" t="s">
        <v>22</v>
      </c>
      <c r="F6346" t="s">
        <v>730</v>
      </c>
      <c r="G6346" t="s">
        <v>2724</v>
      </c>
      <c r="H6346" t="s">
        <v>1863</v>
      </c>
      <c r="I6346" t="s">
        <v>24</v>
      </c>
      <c r="J6346" t="s">
        <v>19</v>
      </c>
      <c r="K6346" t="str">
        <f>INDEX(Table6[Column1],MATCH(L6346,Table6[Column2]))</f>
        <v>Young Adults</v>
      </c>
      <c r="L6346">
        <v>33.937705739999998</v>
      </c>
      <c r="M6346" t="str">
        <f>VLOOKUP(L6346,Table1[],2)</f>
        <v>30 - 39</v>
      </c>
      <c r="N6346" t="str">
        <f>INDEX(Table7[Column1],MATCH(O6346,Table7[Column2]))</f>
        <v>Learning Stage</v>
      </c>
      <c r="O6346">
        <v>4.1829802200000001</v>
      </c>
      <c r="P6346" t="str">
        <f>VLOOKUP(O6346,Table13[],2)</f>
        <v>1 - 5</v>
      </c>
      <c r="Q6346" t="str">
        <f>INDEX(Table8[Column1],MATCH(R6346,Table8[Column2]))</f>
        <v>Scheduled</v>
      </c>
      <c r="R6346">
        <v>0</v>
      </c>
      <c r="S6346">
        <f t="shared" si="199"/>
        <v>0</v>
      </c>
      <c r="T6346" t="s">
        <v>19</v>
      </c>
    </row>
    <row r="6347" spans="1:20" x14ac:dyDescent="0.25">
      <c r="A6347">
        <v>6346</v>
      </c>
      <c r="B6347" t="s">
        <v>1324</v>
      </c>
      <c r="C6347" t="s">
        <v>521</v>
      </c>
      <c r="D6347" t="str">
        <f t="shared" si="198"/>
        <v>Obrien Jocelyn</v>
      </c>
      <c r="E6347" t="s">
        <v>15</v>
      </c>
      <c r="F6347" t="s">
        <v>16</v>
      </c>
      <c r="G6347" t="s">
        <v>820</v>
      </c>
      <c r="H6347" t="s">
        <v>821</v>
      </c>
      <c r="I6347" t="s">
        <v>16</v>
      </c>
      <c r="J6347" t="s">
        <v>19</v>
      </c>
      <c r="K6347" t="str">
        <f>INDEX(Table6[Column1],MATCH(L6347,Table6[Column2]))</f>
        <v>Young Adults</v>
      </c>
      <c r="L6347">
        <v>38.959891300000002</v>
      </c>
      <c r="M6347" t="str">
        <f>VLOOKUP(L6347,Table1[],2)</f>
        <v>30 - 39</v>
      </c>
      <c r="N6347" t="str">
        <f>INDEX(Table7[Column1],MATCH(O6347,Table7[Column2]))</f>
        <v>Fitting in Stage</v>
      </c>
      <c r="O6347">
        <v>8.5464480310000006</v>
      </c>
      <c r="P6347" t="str">
        <f>VLOOKUP(O6347,Table13[],2)</f>
        <v>6 - 10</v>
      </c>
      <c r="Q6347" t="str">
        <f>INDEX(Table8[Column1],MATCH(R6347,Table8[Column2]))</f>
        <v>Scheduled</v>
      </c>
      <c r="R6347">
        <v>25.556966410000001</v>
      </c>
      <c r="S6347">
        <f t="shared" si="199"/>
        <v>1.0648736004166668</v>
      </c>
      <c r="T6347" t="s">
        <v>19</v>
      </c>
    </row>
    <row r="6348" spans="1:20" x14ac:dyDescent="0.25">
      <c r="A6348">
        <v>6347</v>
      </c>
      <c r="B6348" t="s">
        <v>4859</v>
      </c>
      <c r="C6348" t="s">
        <v>762</v>
      </c>
      <c r="D6348" t="str">
        <f t="shared" si="198"/>
        <v>Woody Walter</v>
      </c>
      <c r="E6348" t="s">
        <v>22</v>
      </c>
      <c r="F6348" t="s">
        <v>30</v>
      </c>
      <c r="G6348" t="s">
        <v>17</v>
      </c>
      <c r="H6348" t="s">
        <v>18</v>
      </c>
      <c r="I6348" t="s">
        <v>30</v>
      </c>
      <c r="J6348" t="s">
        <v>19</v>
      </c>
      <c r="K6348" t="str">
        <f>INDEX(Table6[Column1],MATCH(L6348,Table6[Column2]))</f>
        <v>Adults</v>
      </c>
      <c r="L6348">
        <v>45.865602590000002</v>
      </c>
      <c r="M6348" t="str">
        <f>VLOOKUP(L6348,Table1[],2)</f>
        <v>40 - 49</v>
      </c>
      <c r="N6348" t="str">
        <f>INDEX(Table7[Column1],MATCH(O6348,Table7[Column2]))</f>
        <v>Learning Stage</v>
      </c>
      <c r="O6348">
        <v>4.8177670910000003</v>
      </c>
      <c r="P6348" t="str">
        <f>VLOOKUP(O6348,Table13[],2)</f>
        <v>1 - 5</v>
      </c>
      <c r="Q6348" t="str">
        <f>INDEX(Table8[Column1],MATCH(R6348,Table8[Column2]))</f>
        <v>Habitual</v>
      </c>
      <c r="R6348">
        <v>92.085164579999997</v>
      </c>
      <c r="S6348">
        <f t="shared" si="199"/>
        <v>3.8368818574999999</v>
      </c>
      <c r="T6348" t="s">
        <v>19</v>
      </c>
    </row>
    <row r="6349" spans="1:20" x14ac:dyDescent="0.25">
      <c r="A6349">
        <v>6348</v>
      </c>
      <c r="B6349" t="s">
        <v>3898</v>
      </c>
      <c r="C6349" t="s">
        <v>194</v>
      </c>
      <c r="D6349" t="str">
        <f t="shared" si="198"/>
        <v>Conover Florence</v>
      </c>
      <c r="E6349" t="s">
        <v>15</v>
      </c>
      <c r="F6349" t="s">
        <v>33</v>
      </c>
      <c r="G6349" t="s">
        <v>820</v>
      </c>
      <c r="H6349" t="s">
        <v>821</v>
      </c>
      <c r="I6349" t="s">
        <v>33</v>
      </c>
      <c r="J6349" t="s">
        <v>19</v>
      </c>
      <c r="K6349" t="str">
        <f>INDEX(Table6[Column1],MATCH(L6349,Table6[Column2]))</f>
        <v>Elders</v>
      </c>
      <c r="L6349">
        <v>54.02781281</v>
      </c>
      <c r="M6349" t="str">
        <f>VLOOKUP(L6349,Table1[],2)</f>
        <v>50 - 59</v>
      </c>
      <c r="N6349" t="str">
        <f>INDEX(Table7[Column1],MATCH(O6349,Table7[Column2]))</f>
        <v>Learning Stage</v>
      </c>
      <c r="O6349">
        <v>4.6136546100000002</v>
      </c>
      <c r="P6349" t="str">
        <f>VLOOKUP(O6349,Table13[],2)</f>
        <v>1 - 5</v>
      </c>
      <c r="Q6349" t="str">
        <f>INDEX(Table8[Column1],MATCH(R6349,Table8[Column2]))</f>
        <v>Excused</v>
      </c>
      <c r="R6349">
        <v>123.218042</v>
      </c>
      <c r="S6349">
        <f t="shared" si="199"/>
        <v>5.1340850833333338</v>
      </c>
      <c r="T6349" t="s">
        <v>19</v>
      </c>
    </row>
    <row r="6350" spans="1:20" x14ac:dyDescent="0.25">
      <c r="A6350">
        <v>6349</v>
      </c>
      <c r="B6350" t="s">
        <v>1254</v>
      </c>
      <c r="C6350" t="s">
        <v>144</v>
      </c>
      <c r="D6350" t="str">
        <f t="shared" si="198"/>
        <v>Carter David</v>
      </c>
      <c r="E6350" t="s">
        <v>22</v>
      </c>
      <c r="F6350" t="s">
        <v>33</v>
      </c>
      <c r="G6350" t="s">
        <v>820</v>
      </c>
      <c r="H6350" t="s">
        <v>821</v>
      </c>
      <c r="I6350" t="s">
        <v>33</v>
      </c>
      <c r="J6350" t="s">
        <v>19</v>
      </c>
      <c r="K6350" t="str">
        <f>INDEX(Table6[Column1],MATCH(L6350,Table6[Column2]))</f>
        <v>Young Adults</v>
      </c>
      <c r="L6350">
        <v>37.445436239999999</v>
      </c>
      <c r="M6350" t="str">
        <f>VLOOKUP(L6350,Table1[],2)</f>
        <v>30 - 39</v>
      </c>
      <c r="N6350" t="str">
        <f>INDEX(Table7[Column1],MATCH(O6350,Table7[Column2]))</f>
        <v>Learning Stage</v>
      </c>
      <c r="O6350">
        <v>3.5279221519999999</v>
      </c>
      <c r="P6350" t="str">
        <f>VLOOKUP(O6350,Table13[],2)</f>
        <v>1 - 5</v>
      </c>
      <c r="Q6350" t="str">
        <f>INDEX(Table8[Column1],MATCH(R6350,Table8[Column2]))</f>
        <v>Scheduled</v>
      </c>
      <c r="R6350">
        <v>17.45765681</v>
      </c>
      <c r="S6350">
        <f t="shared" si="199"/>
        <v>0.72740236708333328</v>
      </c>
      <c r="T6350" t="s">
        <v>19</v>
      </c>
    </row>
    <row r="6351" spans="1:20" x14ac:dyDescent="0.25">
      <c r="A6351">
        <v>6350</v>
      </c>
      <c r="B6351" t="s">
        <v>4860</v>
      </c>
      <c r="C6351" t="s">
        <v>1547</v>
      </c>
      <c r="D6351" t="str">
        <f t="shared" si="198"/>
        <v>Sweetman Max</v>
      </c>
      <c r="E6351" t="s">
        <v>22</v>
      </c>
      <c r="F6351" t="s">
        <v>121</v>
      </c>
      <c r="G6351" t="s">
        <v>17</v>
      </c>
      <c r="H6351" t="s">
        <v>18</v>
      </c>
      <c r="I6351" t="s">
        <v>121</v>
      </c>
      <c r="J6351" t="s">
        <v>19</v>
      </c>
      <c r="K6351" t="str">
        <f>INDEX(Table6[Column1],MATCH(L6351,Table6[Column2]))</f>
        <v>Young Adults</v>
      </c>
      <c r="L6351">
        <v>37.584991860000002</v>
      </c>
      <c r="M6351" t="str">
        <f>VLOOKUP(L6351,Table1[],2)</f>
        <v>30 - 39</v>
      </c>
      <c r="N6351" t="str">
        <f>INDEX(Table7[Column1],MATCH(O6351,Table7[Column2]))</f>
        <v>Learning Stage</v>
      </c>
      <c r="O6351">
        <v>3.3823338870000001</v>
      </c>
      <c r="P6351" t="str">
        <f>VLOOKUP(O6351,Table13[],2)</f>
        <v>1 - 5</v>
      </c>
      <c r="Q6351" t="str">
        <f>INDEX(Table8[Column1],MATCH(R6351,Table8[Column2]))</f>
        <v>Maintained</v>
      </c>
      <c r="R6351">
        <v>48.339481040000003</v>
      </c>
      <c r="S6351">
        <f t="shared" si="199"/>
        <v>2.0141450433333334</v>
      </c>
      <c r="T6351" t="s">
        <v>19</v>
      </c>
    </row>
    <row r="6352" spans="1:20" x14ac:dyDescent="0.25">
      <c r="A6352">
        <v>6351</v>
      </c>
      <c r="B6352" t="s">
        <v>4861</v>
      </c>
      <c r="C6352" t="s">
        <v>4862</v>
      </c>
      <c r="D6352" t="str">
        <f t="shared" si="198"/>
        <v>Madsen Honey</v>
      </c>
      <c r="E6352" t="s">
        <v>15</v>
      </c>
      <c r="F6352" t="s">
        <v>90</v>
      </c>
      <c r="G6352" t="s">
        <v>820</v>
      </c>
      <c r="H6352" t="s">
        <v>821</v>
      </c>
      <c r="I6352" t="s">
        <v>90</v>
      </c>
      <c r="J6352" t="s">
        <v>19</v>
      </c>
      <c r="K6352" t="str">
        <f>INDEX(Table6[Column1],MATCH(L6352,Table6[Column2]))</f>
        <v>Adults</v>
      </c>
      <c r="L6352">
        <v>48.519360519999999</v>
      </c>
      <c r="M6352" t="str">
        <f>VLOOKUP(L6352,Table1[],2)</f>
        <v>40 - 49</v>
      </c>
      <c r="N6352" t="str">
        <f>INDEX(Table7[Column1],MATCH(O6352,Table7[Column2]))</f>
        <v>Fitting in Stage</v>
      </c>
      <c r="O6352">
        <v>6.1205708870000004</v>
      </c>
      <c r="P6352" t="str">
        <f>VLOOKUP(O6352,Table13[],2)</f>
        <v>6 - 10</v>
      </c>
      <c r="Q6352" t="str">
        <f>INDEX(Table8[Column1],MATCH(R6352,Table8[Column2]))</f>
        <v>Maintained</v>
      </c>
      <c r="R6352">
        <v>71.559303470000003</v>
      </c>
      <c r="S6352">
        <f t="shared" si="199"/>
        <v>2.9816376445833335</v>
      </c>
      <c r="T6352" t="s">
        <v>19</v>
      </c>
    </row>
    <row r="6353" spans="1:20" x14ac:dyDescent="0.25">
      <c r="A6353">
        <v>6352</v>
      </c>
      <c r="B6353" t="s">
        <v>2491</v>
      </c>
      <c r="C6353" t="s">
        <v>50</v>
      </c>
      <c r="D6353" t="str">
        <f t="shared" si="198"/>
        <v>Simmons Robert</v>
      </c>
      <c r="E6353" t="s">
        <v>22</v>
      </c>
      <c r="F6353" t="s">
        <v>27</v>
      </c>
      <c r="G6353" t="s">
        <v>820</v>
      </c>
      <c r="H6353" t="s">
        <v>821</v>
      </c>
      <c r="I6353" t="s">
        <v>27</v>
      </c>
      <c r="J6353" t="s">
        <v>19</v>
      </c>
      <c r="K6353" t="str">
        <f>INDEX(Table6[Column1],MATCH(L6353,Table6[Column2]))</f>
        <v>Elders</v>
      </c>
      <c r="L6353">
        <v>53.41544829</v>
      </c>
      <c r="M6353" t="str">
        <f>VLOOKUP(L6353,Table1[],2)</f>
        <v>50 - 59</v>
      </c>
      <c r="N6353" t="str">
        <f>INDEX(Table7[Column1],MATCH(O6353,Table7[Column2]))</f>
        <v>Learning Stage</v>
      </c>
      <c r="O6353">
        <v>2.7543995680000002</v>
      </c>
      <c r="P6353" t="str">
        <f>VLOOKUP(O6353,Table13[],2)</f>
        <v>1 - 5</v>
      </c>
      <c r="Q6353" t="str">
        <f>INDEX(Table8[Column1],MATCH(R6353,Table8[Column2]))</f>
        <v>Excused</v>
      </c>
      <c r="R6353">
        <v>136.1110291</v>
      </c>
      <c r="S6353">
        <f t="shared" si="199"/>
        <v>5.6712928791666668</v>
      </c>
      <c r="T6353" t="s">
        <v>19</v>
      </c>
    </row>
    <row r="6354" spans="1:20" x14ac:dyDescent="0.25">
      <c r="A6354">
        <v>6353</v>
      </c>
      <c r="B6354" t="s">
        <v>167</v>
      </c>
      <c r="C6354" t="s">
        <v>1438</v>
      </c>
      <c r="D6354" t="str">
        <f t="shared" si="198"/>
        <v>Allen Hector</v>
      </c>
      <c r="E6354" t="s">
        <v>22</v>
      </c>
      <c r="F6354" t="s">
        <v>1472</v>
      </c>
      <c r="G6354" t="s">
        <v>820</v>
      </c>
      <c r="H6354" t="s">
        <v>821</v>
      </c>
      <c r="I6354" t="s">
        <v>1472</v>
      </c>
      <c r="J6354" t="s">
        <v>19</v>
      </c>
      <c r="K6354" t="str">
        <f>INDEX(Table6[Column1],MATCH(L6354,Table6[Column2]))</f>
        <v>Elders</v>
      </c>
      <c r="L6354">
        <v>55.266300360000002</v>
      </c>
      <c r="M6354" t="str">
        <f>VLOOKUP(L6354,Table1[],2)</f>
        <v>50 - 59</v>
      </c>
      <c r="N6354" t="str">
        <f>INDEX(Table7[Column1],MATCH(O6354,Table7[Column2]))</f>
        <v>Learning Stage</v>
      </c>
      <c r="O6354">
        <v>3.9552309779999999</v>
      </c>
      <c r="P6354" t="str">
        <f>VLOOKUP(O6354,Table13[],2)</f>
        <v>1 - 5</v>
      </c>
      <c r="Q6354" t="str">
        <f>INDEX(Table8[Column1],MATCH(R6354,Table8[Column2]))</f>
        <v>Habitual</v>
      </c>
      <c r="R6354">
        <v>106.9748177</v>
      </c>
      <c r="S6354">
        <f t="shared" si="199"/>
        <v>4.4572840708333334</v>
      </c>
      <c r="T6354" t="s">
        <v>19</v>
      </c>
    </row>
    <row r="6355" spans="1:20" x14ac:dyDescent="0.25">
      <c r="A6355">
        <v>6354</v>
      </c>
      <c r="B6355" t="s">
        <v>728</v>
      </c>
      <c r="C6355" t="s">
        <v>4863</v>
      </c>
      <c r="D6355" t="str">
        <f t="shared" si="198"/>
        <v>Hays Derick</v>
      </c>
      <c r="E6355" t="s">
        <v>22</v>
      </c>
      <c r="F6355" t="s">
        <v>38</v>
      </c>
      <c r="G6355" t="s">
        <v>820</v>
      </c>
      <c r="H6355" t="s">
        <v>821</v>
      </c>
      <c r="I6355" t="s">
        <v>38</v>
      </c>
      <c r="J6355" t="s">
        <v>19</v>
      </c>
      <c r="K6355" t="str">
        <f>INDEX(Table6[Column1],MATCH(L6355,Table6[Column2]))</f>
        <v>Adults</v>
      </c>
      <c r="L6355">
        <v>43.334831659999999</v>
      </c>
      <c r="M6355" t="str">
        <f>VLOOKUP(L6355,Table1[],2)</f>
        <v>40 - 49</v>
      </c>
      <c r="N6355" t="str">
        <f>INDEX(Table7[Column1],MATCH(O6355,Table7[Column2]))</f>
        <v>Learning Stage</v>
      </c>
      <c r="O6355">
        <v>2.3776687330000001</v>
      </c>
      <c r="P6355" t="str">
        <f>VLOOKUP(O6355,Table13[],2)</f>
        <v>1 - 5</v>
      </c>
      <c r="Q6355" t="str">
        <f>INDEX(Table8[Column1],MATCH(R6355,Table8[Column2]))</f>
        <v>Maintained</v>
      </c>
      <c r="R6355">
        <v>72.516009580000002</v>
      </c>
      <c r="S6355">
        <f t="shared" si="199"/>
        <v>3.0215003991666669</v>
      </c>
      <c r="T6355" t="s">
        <v>19</v>
      </c>
    </row>
    <row r="6356" spans="1:20" x14ac:dyDescent="0.25">
      <c r="A6356">
        <v>6355</v>
      </c>
      <c r="B6356" t="s">
        <v>4864</v>
      </c>
      <c r="C6356" t="s">
        <v>1332</v>
      </c>
      <c r="D6356" t="str">
        <f t="shared" si="198"/>
        <v>Gassaway Lucille</v>
      </c>
      <c r="E6356" t="s">
        <v>15</v>
      </c>
      <c r="F6356" t="s">
        <v>134</v>
      </c>
      <c r="G6356" t="s">
        <v>2724</v>
      </c>
      <c r="H6356" t="s">
        <v>1863</v>
      </c>
      <c r="I6356" t="s">
        <v>134</v>
      </c>
      <c r="J6356" t="s">
        <v>19</v>
      </c>
      <c r="K6356" t="str">
        <f>INDEX(Table6[Column1],MATCH(L6356,Table6[Column2]))</f>
        <v>Adults</v>
      </c>
      <c r="L6356">
        <v>49.187968419999997</v>
      </c>
      <c r="M6356" t="str">
        <f>VLOOKUP(L6356,Table1[],2)</f>
        <v>40 - 49</v>
      </c>
      <c r="N6356" t="str">
        <f>INDEX(Table7[Column1],MATCH(O6356,Table7[Column2]))</f>
        <v>Fitting in Stage</v>
      </c>
      <c r="O6356">
        <v>6.035805635</v>
      </c>
      <c r="P6356" t="str">
        <f>VLOOKUP(O6356,Table13[],2)</f>
        <v>6 - 10</v>
      </c>
      <c r="Q6356" t="str">
        <f>INDEX(Table8[Column1],MATCH(R6356,Table8[Column2]))</f>
        <v>Excused</v>
      </c>
      <c r="R6356">
        <v>124.3455134</v>
      </c>
      <c r="S6356">
        <f t="shared" si="199"/>
        <v>5.1810630583333337</v>
      </c>
      <c r="T6356" t="s">
        <v>19</v>
      </c>
    </row>
    <row r="6357" spans="1:20" x14ac:dyDescent="0.25">
      <c r="A6357">
        <v>6356</v>
      </c>
      <c r="B6357" t="s">
        <v>195</v>
      </c>
      <c r="C6357" t="s">
        <v>1662</v>
      </c>
      <c r="D6357" t="str">
        <f t="shared" si="198"/>
        <v>Howell Carolyn</v>
      </c>
      <c r="E6357" t="s">
        <v>15</v>
      </c>
      <c r="F6357" t="s">
        <v>27</v>
      </c>
      <c r="G6357" t="s">
        <v>820</v>
      </c>
      <c r="H6357" t="s">
        <v>821</v>
      </c>
      <c r="I6357" t="s">
        <v>27</v>
      </c>
      <c r="J6357" t="s">
        <v>19</v>
      </c>
      <c r="K6357" t="str">
        <f>INDEX(Table6[Column1],MATCH(L6357,Table6[Column2]))</f>
        <v>Young Adults</v>
      </c>
      <c r="L6357">
        <v>33.308422299999997</v>
      </c>
      <c r="M6357" t="str">
        <f>VLOOKUP(L6357,Table1[],2)</f>
        <v>30 - 39</v>
      </c>
      <c r="N6357" t="str">
        <f>INDEX(Table7[Column1],MATCH(O6357,Table7[Column2]))</f>
        <v>Learning Stage</v>
      </c>
      <c r="O6357">
        <v>1.104890143</v>
      </c>
      <c r="P6357" t="str">
        <f>VLOOKUP(O6357,Table13[],2)</f>
        <v>1 - 5</v>
      </c>
      <c r="Q6357" t="str">
        <f>INDEX(Table8[Column1],MATCH(R6357,Table8[Column2]))</f>
        <v>Maintained</v>
      </c>
      <c r="R6357">
        <v>63.090378520000002</v>
      </c>
      <c r="S6357">
        <f t="shared" si="199"/>
        <v>2.628765771666667</v>
      </c>
      <c r="T6357" t="s">
        <v>19</v>
      </c>
    </row>
    <row r="6358" spans="1:20" x14ac:dyDescent="0.25">
      <c r="A6358">
        <v>6357</v>
      </c>
      <c r="B6358" t="s">
        <v>117</v>
      </c>
      <c r="C6358" t="s">
        <v>885</v>
      </c>
      <c r="D6358" t="str">
        <f t="shared" si="198"/>
        <v>Morris Elizabeth</v>
      </c>
      <c r="E6358" t="s">
        <v>15</v>
      </c>
      <c r="F6358" t="s">
        <v>57</v>
      </c>
      <c r="G6358" t="s">
        <v>2724</v>
      </c>
      <c r="H6358" t="s">
        <v>1863</v>
      </c>
      <c r="I6358" t="s">
        <v>57</v>
      </c>
      <c r="J6358" t="s">
        <v>19</v>
      </c>
      <c r="K6358" t="str">
        <f>INDEX(Table6[Column1],MATCH(L6358,Table6[Column2]))</f>
        <v>Young Adults</v>
      </c>
      <c r="L6358">
        <v>38.528552820000002</v>
      </c>
      <c r="M6358" t="str">
        <f>VLOOKUP(L6358,Table1[],2)</f>
        <v>30 - 39</v>
      </c>
      <c r="N6358" t="str">
        <f>INDEX(Table7[Column1],MATCH(O6358,Table7[Column2]))</f>
        <v>Learning Stage</v>
      </c>
      <c r="O6358">
        <v>1.536791604</v>
      </c>
      <c r="P6358" t="str">
        <f>VLOOKUP(O6358,Table13[],2)</f>
        <v>1 - 5</v>
      </c>
      <c r="Q6358" t="str">
        <f>INDEX(Table8[Column1],MATCH(R6358,Table8[Column2]))</f>
        <v>Maintained</v>
      </c>
      <c r="R6358">
        <v>44.274872530000003</v>
      </c>
      <c r="S6358">
        <f t="shared" si="199"/>
        <v>1.8447863554166668</v>
      </c>
      <c r="T6358" t="s">
        <v>19</v>
      </c>
    </row>
    <row r="6359" spans="1:20" x14ac:dyDescent="0.25">
      <c r="A6359">
        <v>6358</v>
      </c>
      <c r="B6359" t="s">
        <v>4865</v>
      </c>
      <c r="C6359" t="s">
        <v>954</v>
      </c>
      <c r="D6359" t="str">
        <f t="shared" si="198"/>
        <v>Velasco Jean</v>
      </c>
      <c r="E6359" t="s">
        <v>15</v>
      </c>
      <c r="F6359" t="s">
        <v>30</v>
      </c>
      <c r="G6359" t="s">
        <v>17</v>
      </c>
      <c r="H6359" t="s">
        <v>18</v>
      </c>
      <c r="I6359" t="s">
        <v>30</v>
      </c>
      <c r="J6359" t="s">
        <v>19</v>
      </c>
      <c r="K6359" t="str">
        <f>INDEX(Table6[Column1],MATCH(L6359,Table6[Column2]))</f>
        <v>Adults</v>
      </c>
      <c r="L6359">
        <v>47.541266460000003</v>
      </c>
      <c r="M6359" t="str">
        <f>VLOOKUP(L6359,Table1[],2)</f>
        <v>40 - 49</v>
      </c>
      <c r="N6359" t="str">
        <f>INDEX(Table7[Column1],MATCH(O6359,Table7[Column2]))</f>
        <v>Learning Stage</v>
      </c>
      <c r="O6359">
        <v>5.0959611809999998</v>
      </c>
      <c r="P6359" t="str">
        <f>VLOOKUP(O6359,Table13[],2)</f>
        <v>1 - 5</v>
      </c>
      <c r="Q6359" t="str">
        <f>INDEX(Table8[Column1],MATCH(R6359,Table8[Column2]))</f>
        <v>Scheduled</v>
      </c>
      <c r="R6359">
        <v>39.809703740000003</v>
      </c>
      <c r="S6359">
        <f t="shared" si="199"/>
        <v>1.6587376558333333</v>
      </c>
      <c r="T6359" t="s">
        <v>19</v>
      </c>
    </row>
    <row r="6360" spans="1:20" x14ac:dyDescent="0.25">
      <c r="A6360">
        <v>6359</v>
      </c>
      <c r="B6360" t="s">
        <v>4866</v>
      </c>
      <c r="C6360" t="s">
        <v>50</v>
      </c>
      <c r="D6360" t="str">
        <f t="shared" si="198"/>
        <v>Adorno Robert</v>
      </c>
      <c r="E6360" t="s">
        <v>22</v>
      </c>
      <c r="F6360" t="s">
        <v>100</v>
      </c>
      <c r="G6360" t="s">
        <v>2724</v>
      </c>
      <c r="H6360" t="s">
        <v>1863</v>
      </c>
      <c r="I6360" t="s">
        <v>101</v>
      </c>
      <c r="J6360" t="s">
        <v>19</v>
      </c>
      <c r="K6360" t="str">
        <f>INDEX(Table6[Column1],MATCH(L6360,Table6[Column2]))</f>
        <v>Young Adults</v>
      </c>
      <c r="L6360">
        <v>30.61769644</v>
      </c>
      <c r="M6360" t="str">
        <f>VLOOKUP(L6360,Table1[],2)</f>
        <v>30 - 39</v>
      </c>
      <c r="N6360" t="str">
        <f>INDEX(Table7[Column1],MATCH(O6360,Table7[Column2]))</f>
        <v>Learning Stage</v>
      </c>
      <c r="O6360">
        <v>5.4395499389999999</v>
      </c>
      <c r="P6360" t="str">
        <f>VLOOKUP(O6360,Table13[],2)</f>
        <v>1 - 5</v>
      </c>
      <c r="Q6360" t="str">
        <f>INDEX(Table8[Column1],MATCH(R6360,Table8[Column2]))</f>
        <v>Scheduled</v>
      </c>
      <c r="R6360">
        <v>16.81946984</v>
      </c>
      <c r="S6360">
        <f t="shared" si="199"/>
        <v>0.70081124333333333</v>
      </c>
      <c r="T6360" t="s">
        <v>19</v>
      </c>
    </row>
    <row r="6361" spans="1:20" x14ac:dyDescent="0.25">
      <c r="A6361">
        <v>6360</v>
      </c>
      <c r="B6361" t="s">
        <v>4867</v>
      </c>
      <c r="C6361" t="s">
        <v>3849</v>
      </c>
      <c r="D6361" t="str">
        <f t="shared" si="198"/>
        <v>Detrick Nannie</v>
      </c>
      <c r="E6361" t="s">
        <v>15</v>
      </c>
      <c r="F6361" t="s">
        <v>1226</v>
      </c>
      <c r="G6361" t="s">
        <v>2724</v>
      </c>
      <c r="H6361" t="s">
        <v>1863</v>
      </c>
      <c r="I6361" t="s">
        <v>24</v>
      </c>
      <c r="J6361" t="s">
        <v>19</v>
      </c>
      <c r="K6361" t="str">
        <f>INDEX(Table6[Column1],MATCH(L6361,Table6[Column2]))</f>
        <v>Seniors</v>
      </c>
      <c r="L6361">
        <v>77.938003019999996</v>
      </c>
      <c r="M6361" t="str">
        <f>VLOOKUP(L6361,Table1[],2)</f>
        <v>60 and Above</v>
      </c>
      <c r="N6361" t="str">
        <f>INDEX(Table7[Column1],MATCH(O6361,Table7[Column2]))</f>
        <v>Learning Stage</v>
      </c>
      <c r="O6361">
        <v>3.056848461</v>
      </c>
      <c r="P6361" t="str">
        <f>VLOOKUP(O6361,Table13[],2)</f>
        <v>1 - 5</v>
      </c>
      <c r="Q6361" t="str">
        <f>INDEX(Table8[Column1],MATCH(R6361,Table8[Column2]))</f>
        <v xml:space="preserve">Chronic </v>
      </c>
      <c r="R6361">
        <v>257.92495760000003</v>
      </c>
      <c r="S6361">
        <f t="shared" si="199"/>
        <v>10.746873233333336</v>
      </c>
      <c r="T6361" t="s">
        <v>19</v>
      </c>
    </row>
    <row r="6362" spans="1:20" x14ac:dyDescent="0.25">
      <c r="A6362">
        <v>6361</v>
      </c>
      <c r="B6362" t="s">
        <v>4868</v>
      </c>
      <c r="C6362" t="s">
        <v>199</v>
      </c>
      <c r="D6362" t="str">
        <f t="shared" si="198"/>
        <v>Carpio Joyce</v>
      </c>
      <c r="E6362" t="s">
        <v>15</v>
      </c>
      <c r="F6362" t="s">
        <v>162</v>
      </c>
      <c r="G6362" t="s">
        <v>17</v>
      </c>
      <c r="H6362" t="s">
        <v>18</v>
      </c>
      <c r="I6362" t="s">
        <v>30</v>
      </c>
      <c r="J6362" t="s">
        <v>19</v>
      </c>
      <c r="K6362" t="str">
        <f>INDEX(Table6[Column1],MATCH(L6362,Table6[Column2]))</f>
        <v>Young Adults</v>
      </c>
      <c r="L6362">
        <v>31.843876550000001</v>
      </c>
      <c r="M6362" t="str">
        <f>VLOOKUP(L6362,Table1[],2)</f>
        <v>30 - 39</v>
      </c>
      <c r="N6362" t="str">
        <f>INDEX(Table7[Column1],MATCH(O6362,Table7[Column2]))</f>
        <v>Learning Stage</v>
      </c>
      <c r="O6362">
        <v>4.7129870240000002</v>
      </c>
      <c r="P6362" t="str">
        <f>VLOOKUP(O6362,Table13[],2)</f>
        <v>1 - 5</v>
      </c>
      <c r="Q6362" t="str">
        <f>INDEX(Table8[Column1],MATCH(R6362,Table8[Column2]))</f>
        <v>Scheduled</v>
      </c>
      <c r="R6362">
        <v>21.958263819999999</v>
      </c>
      <c r="S6362">
        <f t="shared" si="199"/>
        <v>0.91492765916666674</v>
      </c>
      <c r="T6362" t="s">
        <v>19</v>
      </c>
    </row>
    <row r="6363" spans="1:20" x14ac:dyDescent="0.25">
      <c r="A6363">
        <v>6362</v>
      </c>
      <c r="B6363" t="s">
        <v>1131</v>
      </c>
      <c r="C6363" t="s">
        <v>201</v>
      </c>
      <c r="D6363" t="str">
        <f t="shared" si="198"/>
        <v>Herrera Anthony</v>
      </c>
      <c r="E6363" t="s">
        <v>22</v>
      </c>
      <c r="F6363" t="s">
        <v>38</v>
      </c>
      <c r="G6363" t="s">
        <v>820</v>
      </c>
      <c r="H6363" t="s">
        <v>821</v>
      </c>
      <c r="I6363" t="s">
        <v>38</v>
      </c>
      <c r="J6363" t="s">
        <v>19</v>
      </c>
      <c r="K6363" t="str">
        <f>INDEX(Table6[Column1],MATCH(L6363,Table6[Column2]))</f>
        <v>Youth</v>
      </c>
      <c r="L6363">
        <v>22.47465931</v>
      </c>
      <c r="M6363" t="str">
        <f>VLOOKUP(L6363,Table1[],2)</f>
        <v>20 - 29</v>
      </c>
      <c r="N6363" t="str">
        <f>INDEX(Table7[Column1],MATCH(O6363,Table7[Column2]))</f>
        <v>Fitting in Stage</v>
      </c>
      <c r="O6363">
        <v>7.4707523990000002</v>
      </c>
      <c r="P6363" t="str">
        <f>VLOOKUP(O6363,Table13[],2)</f>
        <v>6 - 10</v>
      </c>
      <c r="Q6363" t="str">
        <f>INDEX(Table8[Column1],MATCH(R6363,Table8[Column2]))</f>
        <v>Scheduled</v>
      </c>
      <c r="R6363">
        <v>0</v>
      </c>
      <c r="S6363">
        <f t="shared" si="199"/>
        <v>0</v>
      </c>
      <c r="T6363" t="s">
        <v>19</v>
      </c>
    </row>
    <row r="6364" spans="1:20" x14ac:dyDescent="0.25">
      <c r="A6364">
        <v>6363</v>
      </c>
      <c r="B6364" t="s">
        <v>648</v>
      </c>
      <c r="C6364" t="s">
        <v>175</v>
      </c>
      <c r="D6364" t="str">
        <f t="shared" si="198"/>
        <v>Gonzalez Paul</v>
      </c>
      <c r="E6364" t="s">
        <v>22</v>
      </c>
      <c r="F6364" t="s">
        <v>1138</v>
      </c>
      <c r="G6364" t="s">
        <v>17</v>
      </c>
      <c r="H6364" t="s">
        <v>18</v>
      </c>
      <c r="I6364" t="s">
        <v>30</v>
      </c>
      <c r="J6364" t="s">
        <v>19</v>
      </c>
      <c r="K6364" t="str">
        <f>INDEX(Table6[Column1],MATCH(L6364,Table6[Column2]))</f>
        <v>Adults</v>
      </c>
      <c r="L6364">
        <v>45.043941050000001</v>
      </c>
      <c r="M6364" t="str">
        <f>VLOOKUP(L6364,Table1[],2)</f>
        <v>40 - 49</v>
      </c>
      <c r="N6364" t="str">
        <f>INDEX(Table7[Column1],MATCH(O6364,Table7[Column2]))</f>
        <v>Learning Stage</v>
      </c>
      <c r="O6364">
        <v>5.6390337380000002</v>
      </c>
      <c r="P6364" t="str">
        <f>VLOOKUP(O6364,Table13[],2)</f>
        <v>1 - 5</v>
      </c>
      <c r="Q6364" t="str">
        <f>INDEX(Table8[Column1],MATCH(R6364,Table8[Column2]))</f>
        <v>Maintained</v>
      </c>
      <c r="R6364">
        <v>41.372916170000003</v>
      </c>
      <c r="S6364">
        <f t="shared" si="199"/>
        <v>1.7238715070833335</v>
      </c>
      <c r="T6364" t="s">
        <v>19</v>
      </c>
    </row>
    <row r="6365" spans="1:20" x14ac:dyDescent="0.25">
      <c r="A6365">
        <v>6364</v>
      </c>
      <c r="B6365" t="s">
        <v>4869</v>
      </c>
      <c r="C6365" t="s">
        <v>4870</v>
      </c>
      <c r="D6365" t="str">
        <f t="shared" si="198"/>
        <v>Buenrostro Lena</v>
      </c>
      <c r="E6365" t="s">
        <v>15</v>
      </c>
      <c r="F6365" t="s">
        <v>1156</v>
      </c>
      <c r="G6365" t="s">
        <v>611</v>
      </c>
      <c r="H6365" t="s">
        <v>612</v>
      </c>
      <c r="I6365" t="s">
        <v>169</v>
      </c>
      <c r="J6365" t="s">
        <v>19</v>
      </c>
      <c r="K6365" t="str">
        <f>INDEX(Table6[Column1],MATCH(L6365,Table6[Column2]))</f>
        <v>Young Adults</v>
      </c>
      <c r="L6365">
        <v>37.656513660000002</v>
      </c>
      <c r="M6365" t="str">
        <f>VLOOKUP(L6365,Table1[],2)</f>
        <v>30 - 39</v>
      </c>
      <c r="N6365" t="str">
        <f>INDEX(Table7[Column1],MATCH(O6365,Table7[Column2]))</f>
        <v>Learning Stage</v>
      </c>
      <c r="O6365">
        <v>5.5489230510000001</v>
      </c>
      <c r="P6365" t="str">
        <f>VLOOKUP(O6365,Table13[],2)</f>
        <v>1 - 5</v>
      </c>
      <c r="Q6365" t="str">
        <f>INDEX(Table8[Column1],MATCH(R6365,Table8[Column2]))</f>
        <v>Maintained</v>
      </c>
      <c r="R6365">
        <v>51.27861644</v>
      </c>
      <c r="S6365">
        <f t="shared" si="199"/>
        <v>2.1366090183333335</v>
      </c>
      <c r="T6365" t="s">
        <v>19</v>
      </c>
    </row>
    <row r="6366" spans="1:20" x14ac:dyDescent="0.25">
      <c r="A6366">
        <v>6365</v>
      </c>
      <c r="B6366" t="s">
        <v>4871</v>
      </c>
      <c r="C6366" t="s">
        <v>1644</v>
      </c>
      <c r="D6366" t="str">
        <f t="shared" si="198"/>
        <v>Slater Brad</v>
      </c>
      <c r="E6366" t="s">
        <v>22</v>
      </c>
      <c r="F6366" t="s">
        <v>123</v>
      </c>
      <c r="G6366" t="s">
        <v>611</v>
      </c>
      <c r="H6366" t="s">
        <v>612</v>
      </c>
      <c r="I6366" t="s">
        <v>123</v>
      </c>
      <c r="J6366" t="s">
        <v>19</v>
      </c>
      <c r="K6366" t="str">
        <f>INDEX(Table6[Column1],MATCH(L6366,Table6[Column2]))</f>
        <v>Adults</v>
      </c>
      <c r="L6366">
        <v>45.023978390000003</v>
      </c>
      <c r="M6366" t="str">
        <f>VLOOKUP(L6366,Table1[],2)</f>
        <v>40 - 49</v>
      </c>
      <c r="N6366" t="str">
        <f>INDEX(Table7[Column1],MATCH(O6366,Table7[Column2]))</f>
        <v>Learning Stage</v>
      </c>
      <c r="O6366">
        <v>3.1579814210000001</v>
      </c>
      <c r="P6366" t="str">
        <f>VLOOKUP(O6366,Table13[],2)</f>
        <v>1 - 5</v>
      </c>
      <c r="Q6366" t="str">
        <f>INDEX(Table8[Column1],MATCH(R6366,Table8[Column2]))</f>
        <v>Scheduled</v>
      </c>
      <c r="R6366">
        <v>23.143169090000001</v>
      </c>
      <c r="S6366">
        <f t="shared" si="199"/>
        <v>0.9642987120833334</v>
      </c>
      <c r="T6366" t="s">
        <v>19</v>
      </c>
    </row>
    <row r="6367" spans="1:20" x14ac:dyDescent="0.25">
      <c r="A6367">
        <v>6366</v>
      </c>
      <c r="B6367" t="s">
        <v>4872</v>
      </c>
      <c r="C6367" t="s">
        <v>4862</v>
      </c>
      <c r="D6367" t="str">
        <f t="shared" si="198"/>
        <v>Hannah Honey</v>
      </c>
      <c r="E6367" t="s">
        <v>15</v>
      </c>
      <c r="F6367" t="s">
        <v>38</v>
      </c>
      <c r="G6367" t="s">
        <v>820</v>
      </c>
      <c r="H6367" t="s">
        <v>821</v>
      </c>
      <c r="I6367" t="s">
        <v>38</v>
      </c>
      <c r="J6367" t="s">
        <v>19</v>
      </c>
      <c r="K6367" t="str">
        <f>INDEX(Table6[Column1],MATCH(L6367,Table6[Column2]))</f>
        <v>Young Adults</v>
      </c>
      <c r="L6367">
        <v>33.32889531</v>
      </c>
      <c r="M6367" t="str">
        <f>VLOOKUP(L6367,Table1[],2)</f>
        <v>30 - 39</v>
      </c>
      <c r="N6367" t="str">
        <f>INDEX(Table7[Column1],MATCH(O6367,Table7[Column2]))</f>
        <v>Learning Stage</v>
      </c>
      <c r="O6367">
        <v>2.6395310969999999</v>
      </c>
      <c r="P6367" t="str">
        <f>VLOOKUP(O6367,Table13[],2)</f>
        <v>1 - 5</v>
      </c>
      <c r="Q6367" t="str">
        <f>INDEX(Table8[Column1],MATCH(R6367,Table8[Column2]))</f>
        <v>Scheduled</v>
      </c>
      <c r="R6367">
        <v>0</v>
      </c>
      <c r="S6367">
        <f t="shared" si="199"/>
        <v>0</v>
      </c>
      <c r="T6367" t="s">
        <v>19</v>
      </c>
    </row>
    <row r="6368" spans="1:20" x14ac:dyDescent="0.25">
      <c r="A6368">
        <v>6367</v>
      </c>
      <c r="B6368" t="s">
        <v>589</v>
      </c>
      <c r="C6368" t="s">
        <v>21</v>
      </c>
      <c r="D6368" t="str">
        <f t="shared" si="198"/>
        <v>Hansen Stephen</v>
      </c>
      <c r="E6368" t="s">
        <v>22</v>
      </c>
      <c r="F6368" t="s">
        <v>38</v>
      </c>
      <c r="G6368" t="s">
        <v>820</v>
      </c>
      <c r="H6368" t="s">
        <v>821</v>
      </c>
      <c r="I6368" t="s">
        <v>38</v>
      </c>
      <c r="J6368" t="s">
        <v>19</v>
      </c>
      <c r="K6368" t="str">
        <f>INDEX(Table6[Column1],MATCH(L6368,Table6[Column2]))</f>
        <v>Adults</v>
      </c>
      <c r="L6368">
        <v>43.892643309999997</v>
      </c>
      <c r="M6368" t="str">
        <f>VLOOKUP(L6368,Table1[],2)</f>
        <v>40 - 49</v>
      </c>
      <c r="N6368" t="str">
        <f>INDEX(Table7[Column1],MATCH(O6368,Table7[Column2]))</f>
        <v>Learning Stage</v>
      </c>
      <c r="O6368">
        <v>4.1874100930000004</v>
      </c>
      <c r="P6368" t="str">
        <f>VLOOKUP(O6368,Table13[],2)</f>
        <v>1 - 5</v>
      </c>
      <c r="Q6368" t="str">
        <f>INDEX(Table8[Column1],MATCH(R6368,Table8[Column2]))</f>
        <v>Maintained</v>
      </c>
      <c r="R6368">
        <v>54.012734219999999</v>
      </c>
      <c r="S6368">
        <f t="shared" si="199"/>
        <v>2.2505305925000001</v>
      </c>
      <c r="T6368" t="s">
        <v>19</v>
      </c>
    </row>
    <row r="6369" spans="1:20" x14ac:dyDescent="0.25">
      <c r="A6369">
        <v>6368</v>
      </c>
      <c r="B6369" t="s">
        <v>4873</v>
      </c>
      <c r="C6369" t="s">
        <v>543</v>
      </c>
      <c r="D6369" t="str">
        <f t="shared" si="198"/>
        <v>Wynter Kelly</v>
      </c>
      <c r="E6369" t="s">
        <v>15</v>
      </c>
      <c r="F6369" t="s">
        <v>38</v>
      </c>
      <c r="G6369" t="s">
        <v>820</v>
      </c>
      <c r="H6369" t="s">
        <v>821</v>
      </c>
      <c r="I6369" t="s">
        <v>38</v>
      </c>
      <c r="J6369" t="s">
        <v>19</v>
      </c>
      <c r="K6369" t="str">
        <f>INDEX(Table6[Column1],MATCH(L6369,Table6[Column2]))</f>
        <v>Adults</v>
      </c>
      <c r="L6369">
        <v>41.042551809999999</v>
      </c>
      <c r="M6369" t="str">
        <f>VLOOKUP(L6369,Table1[],2)</f>
        <v>40 - 49</v>
      </c>
      <c r="N6369" t="str">
        <f>INDEX(Table7[Column1],MATCH(O6369,Table7[Column2]))</f>
        <v>Learning Stage</v>
      </c>
      <c r="O6369">
        <v>5.0001411630000003</v>
      </c>
      <c r="P6369" t="str">
        <f>VLOOKUP(O6369,Table13[],2)</f>
        <v>1 - 5</v>
      </c>
      <c r="Q6369" t="str">
        <f>INDEX(Table8[Column1],MATCH(R6369,Table8[Column2]))</f>
        <v>Maintained</v>
      </c>
      <c r="R6369">
        <v>67.01724222</v>
      </c>
      <c r="S6369">
        <f t="shared" si="199"/>
        <v>2.7923850925</v>
      </c>
      <c r="T6369" t="s">
        <v>19</v>
      </c>
    </row>
    <row r="6370" spans="1:20" x14ac:dyDescent="0.25">
      <c r="A6370">
        <v>6369</v>
      </c>
      <c r="B6370" t="s">
        <v>1299</v>
      </c>
      <c r="C6370" t="s">
        <v>1105</v>
      </c>
      <c r="D6370" t="str">
        <f t="shared" si="198"/>
        <v>Perkins Mark</v>
      </c>
      <c r="E6370" t="s">
        <v>22</v>
      </c>
      <c r="F6370" t="s">
        <v>127</v>
      </c>
      <c r="G6370" t="s">
        <v>820</v>
      </c>
      <c r="H6370" t="s">
        <v>821</v>
      </c>
      <c r="I6370" t="s">
        <v>127</v>
      </c>
      <c r="J6370" t="s">
        <v>19</v>
      </c>
      <c r="K6370" t="str">
        <f>INDEX(Table6[Column1],MATCH(L6370,Table6[Column2]))</f>
        <v>Young Adults</v>
      </c>
      <c r="L6370">
        <v>30.25534163</v>
      </c>
      <c r="M6370" t="str">
        <f>VLOOKUP(L6370,Table1[],2)</f>
        <v>30 - 39</v>
      </c>
      <c r="N6370" t="str">
        <f>INDEX(Table7[Column1],MATCH(O6370,Table7[Column2]))</f>
        <v>Learning Stage</v>
      </c>
      <c r="O6370">
        <v>3.5277674960000001</v>
      </c>
      <c r="P6370" t="str">
        <f>VLOOKUP(O6370,Table13[],2)</f>
        <v>1 - 5</v>
      </c>
      <c r="Q6370" t="str">
        <f>INDEX(Table8[Column1],MATCH(R6370,Table8[Column2]))</f>
        <v>Scheduled</v>
      </c>
      <c r="R6370">
        <v>21.845230140000002</v>
      </c>
      <c r="S6370">
        <f t="shared" si="199"/>
        <v>0.9102179225</v>
      </c>
      <c r="T6370" t="s">
        <v>19</v>
      </c>
    </row>
    <row r="6371" spans="1:20" x14ac:dyDescent="0.25">
      <c r="A6371">
        <v>6370</v>
      </c>
      <c r="B6371" t="s">
        <v>4874</v>
      </c>
      <c r="C6371" t="s">
        <v>785</v>
      </c>
      <c r="D6371" t="str">
        <f t="shared" si="198"/>
        <v>Carrigan Karin</v>
      </c>
      <c r="E6371" t="s">
        <v>15</v>
      </c>
      <c r="F6371" t="s">
        <v>38</v>
      </c>
      <c r="G6371" t="s">
        <v>820</v>
      </c>
      <c r="H6371" t="s">
        <v>821</v>
      </c>
      <c r="I6371" t="s">
        <v>38</v>
      </c>
      <c r="J6371" t="s">
        <v>19</v>
      </c>
      <c r="K6371" t="str">
        <f>INDEX(Table6[Column1],MATCH(L6371,Table6[Column2]))</f>
        <v>Adults</v>
      </c>
      <c r="L6371">
        <v>48.884027369999998</v>
      </c>
      <c r="M6371" t="str">
        <f>VLOOKUP(L6371,Table1[],2)</f>
        <v>40 - 49</v>
      </c>
      <c r="N6371" t="str">
        <f>INDEX(Table7[Column1],MATCH(O6371,Table7[Column2]))</f>
        <v>Learning Stage</v>
      </c>
      <c r="O6371">
        <v>1.086557577</v>
      </c>
      <c r="P6371" t="str">
        <f>VLOOKUP(O6371,Table13[],2)</f>
        <v>1 - 5</v>
      </c>
      <c r="Q6371" t="str">
        <f>INDEX(Table8[Column1],MATCH(R6371,Table8[Column2]))</f>
        <v>Habitual</v>
      </c>
      <c r="R6371">
        <v>92.336750039999998</v>
      </c>
      <c r="S6371">
        <f t="shared" si="199"/>
        <v>3.8473645849999998</v>
      </c>
      <c r="T6371" t="s">
        <v>19</v>
      </c>
    </row>
    <row r="6372" spans="1:20" x14ac:dyDescent="0.25">
      <c r="A6372">
        <v>6371</v>
      </c>
      <c r="B6372" t="s">
        <v>1312</v>
      </c>
      <c r="C6372" t="s">
        <v>492</v>
      </c>
      <c r="D6372" t="str">
        <f t="shared" si="198"/>
        <v>Scott Raymond</v>
      </c>
      <c r="E6372" t="s">
        <v>22</v>
      </c>
      <c r="F6372" t="s">
        <v>33</v>
      </c>
      <c r="G6372" t="s">
        <v>820</v>
      </c>
      <c r="H6372" t="s">
        <v>821</v>
      </c>
      <c r="I6372" t="s">
        <v>33</v>
      </c>
      <c r="J6372" t="s">
        <v>19</v>
      </c>
      <c r="K6372" t="str">
        <f>INDEX(Table6[Column1],MATCH(L6372,Table6[Column2]))</f>
        <v>Young Adults</v>
      </c>
      <c r="L6372">
        <v>31.888283680000001</v>
      </c>
      <c r="M6372" t="str">
        <f>VLOOKUP(L6372,Table1[],2)</f>
        <v>30 - 39</v>
      </c>
      <c r="N6372" t="str">
        <f>INDEX(Table7[Column1],MATCH(O6372,Table7[Column2]))</f>
        <v>Fitting in Stage</v>
      </c>
      <c r="O6372">
        <v>8.2257868670000001</v>
      </c>
      <c r="P6372" t="str">
        <f>VLOOKUP(O6372,Table13[],2)</f>
        <v>6 - 10</v>
      </c>
      <c r="Q6372" t="str">
        <f>INDEX(Table8[Column1],MATCH(R6372,Table8[Column2]))</f>
        <v>Scheduled</v>
      </c>
      <c r="R6372">
        <v>0</v>
      </c>
      <c r="S6372">
        <f t="shared" si="199"/>
        <v>0</v>
      </c>
      <c r="T6372" t="s">
        <v>19</v>
      </c>
    </row>
    <row r="6373" spans="1:20" x14ac:dyDescent="0.25">
      <c r="A6373">
        <v>6372</v>
      </c>
      <c r="B6373" t="s">
        <v>1092</v>
      </c>
      <c r="C6373" t="s">
        <v>1229</v>
      </c>
      <c r="D6373" t="str">
        <f t="shared" si="198"/>
        <v>Robinson Wallace</v>
      </c>
      <c r="E6373" t="s">
        <v>22</v>
      </c>
      <c r="F6373" t="s">
        <v>38</v>
      </c>
      <c r="G6373" t="s">
        <v>820</v>
      </c>
      <c r="H6373" t="s">
        <v>821</v>
      </c>
      <c r="I6373" t="s">
        <v>38</v>
      </c>
      <c r="J6373" t="s">
        <v>19</v>
      </c>
      <c r="K6373" t="str">
        <f>INDEX(Table6[Column1],MATCH(L6373,Table6[Column2]))</f>
        <v>Adults</v>
      </c>
      <c r="L6373">
        <v>41.028615129999999</v>
      </c>
      <c r="M6373" t="str">
        <f>VLOOKUP(L6373,Table1[],2)</f>
        <v>40 - 49</v>
      </c>
      <c r="N6373" t="str">
        <f>INDEX(Table7[Column1],MATCH(O6373,Table7[Column2]))</f>
        <v>Learning Stage</v>
      </c>
      <c r="O6373">
        <v>3.8808021949999998</v>
      </c>
      <c r="P6373" t="str">
        <f>VLOOKUP(O6373,Table13[],2)</f>
        <v>1 - 5</v>
      </c>
      <c r="Q6373" t="str">
        <f>INDEX(Table8[Column1],MATCH(R6373,Table8[Column2]))</f>
        <v>Maintained</v>
      </c>
      <c r="R6373">
        <v>42.034309229999998</v>
      </c>
      <c r="S6373">
        <f t="shared" si="199"/>
        <v>1.75142955125</v>
      </c>
      <c r="T6373" t="s">
        <v>19</v>
      </c>
    </row>
    <row r="6374" spans="1:20" x14ac:dyDescent="0.25">
      <c r="A6374">
        <v>6373</v>
      </c>
      <c r="B6374" t="s">
        <v>4875</v>
      </c>
      <c r="C6374" t="s">
        <v>93</v>
      </c>
      <c r="D6374" t="str">
        <f t="shared" si="198"/>
        <v>Prosser William</v>
      </c>
      <c r="E6374" t="s">
        <v>22</v>
      </c>
      <c r="F6374" t="s">
        <v>38</v>
      </c>
      <c r="G6374" t="s">
        <v>820</v>
      </c>
      <c r="H6374" t="s">
        <v>821</v>
      </c>
      <c r="I6374" t="s">
        <v>38</v>
      </c>
      <c r="J6374" t="s">
        <v>19</v>
      </c>
      <c r="K6374" t="str">
        <f>INDEX(Table6[Column1],MATCH(L6374,Table6[Column2]))</f>
        <v>Young Adults</v>
      </c>
      <c r="L6374">
        <v>33.09283499</v>
      </c>
      <c r="M6374" t="str">
        <f>VLOOKUP(L6374,Table1[],2)</f>
        <v>30 - 39</v>
      </c>
      <c r="N6374" t="str">
        <f>INDEX(Table7[Column1],MATCH(O6374,Table7[Column2]))</f>
        <v>Fitting in Stage</v>
      </c>
      <c r="O6374">
        <v>6.9266447910000002</v>
      </c>
      <c r="P6374" t="str">
        <f>VLOOKUP(O6374,Table13[],2)</f>
        <v>6 - 10</v>
      </c>
      <c r="Q6374" t="str">
        <f>INDEX(Table8[Column1],MATCH(R6374,Table8[Column2]))</f>
        <v>Scheduled</v>
      </c>
      <c r="R6374">
        <v>0.226439423</v>
      </c>
      <c r="S6374">
        <f t="shared" si="199"/>
        <v>9.4349759583333345E-3</v>
      </c>
      <c r="T6374" t="s">
        <v>19</v>
      </c>
    </row>
    <row r="6375" spans="1:20" x14ac:dyDescent="0.25">
      <c r="A6375">
        <v>6374</v>
      </c>
      <c r="B6375" t="s">
        <v>4211</v>
      </c>
      <c r="C6375" t="s">
        <v>1194</v>
      </c>
      <c r="D6375" t="str">
        <f t="shared" si="198"/>
        <v>Rush Emily</v>
      </c>
      <c r="E6375" t="s">
        <v>15</v>
      </c>
      <c r="F6375" t="s">
        <v>38</v>
      </c>
      <c r="G6375" t="s">
        <v>820</v>
      </c>
      <c r="H6375" t="s">
        <v>821</v>
      </c>
      <c r="I6375" t="s">
        <v>38</v>
      </c>
      <c r="J6375" t="s">
        <v>19</v>
      </c>
      <c r="K6375" t="str">
        <f>INDEX(Table6[Column1],MATCH(L6375,Table6[Column2]))</f>
        <v>Adults</v>
      </c>
      <c r="L6375">
        <v>43.379145469999997</v>
      </c>
      <c r="M6375" t="str">
        <f>VLOOKUP(L6375,Table1[],2)</f>
        <v>40 - 49</v>
      </c>
      <c r="N6375" t="str">
        <f>INDEX(Table7[Column1],MATCH(O6375,Table7[Column2]))</f>
        <v>Learning Stage</v>
      </c>
      <c r="O6375">
        <v>5.1866022379999999</v>
      </c>
      <c r="P6375" t="str">
        <f>VLOOKUP(O6375,Table13[],2)</f>
        <v>1 - 5</v>
      </c>
      <c r="Q6375" t="str">
        <f>INDEX(Table8[Column1],MATCH(R6375,Table8[Column2]))</f>
        <v>Maintained</v>
      </c>
      <c r="R6375">
        <v>75.781688939999995</v>
      </c>
      <c r="S6375">
        <f t="shared" si="199"/>
        <v>3.1575703724999995</v>
      </c>
      <c r="T6375" t="s">
        <v>19</v>
      </c>
    </row>
    <row r="6376" spans="1:20" x14ac:dyDescent="0.25">
      <c r="A6376">
        <v>6375</v>
      </c>
      <c r="B6376" t="s">
        <v>1058</v>
      </c>
      <c r="C6376" t="s">
        <v>56</v>
      </c>
      <c r="D6376" t="str">
        <f t="shared" si="198"/>
        <v>Cole James</v>
      </c>
      <c r="E6376" t="s">
        <v>22</v>
      </c>
      <c r="F6376" t="s">
        <v>1806</v>
      </c>
      <c r="G6376" t="s">
        <v>17</v>
      </c>
      <c r="H6376" t="s">
        <v>18</v>
      </c>
      <c r="I6376" t="s">
        <v>235</v>
      </c>
      <c r="J6376" t="s">
        <v>19</v>
      </c>
      <c r="K6376" t="str">
        <f>INDEX(Table6[Column1],MATCH(L6376,Table6[Column2]))</f>
        <v>Elders</v>
      </c>
      <c r="L6376">
        <v>50.99268103</v>
      </c>
      <c r="M6376" t="str">
        <f>VLOOKUP(L6376,Table1[],2)</f>
        <v>50 - 59</v>
      </c>
      <c r="N6376" t="str">
        <f>INDEX(Table7[Column1],MATCH(O6376,Table7[Column2]))</f>
        <v>Learning Stage</v>
      </c>
      <c r="O6376">
        <v>1.9671785429999999</v>
      </c>
      <c r="P6376" t="str">
        <f>VLOOKUP(O6376,Table13[],2)</f>
        <v>1 - 5</v>
      </c>
      <c r="Q6376" t="str">
        <f>INDEX(Table8[Column1],MATCH(R6376,Table8[Column2]))</f>
        <v>Maintained</v>
      </c>
      <c r="R6376">
        <v>70.926297910000002</v>
      </c>
      <c r="S6376">
        <f t="shared" si="199"/>
        <v>2.9552624129166669</v>
      </c>
      <c r="T6376" t="s">
        <v>19</v>
      </c>
    </row>
    <row r="6377" spans="1:20" x14ac:dyDescent="0.25">
      <c r="A6377">
        <v>6376</v>
      </c>
      <c r="B6377" t="s">
        <v>4876</v>
      </c>
      <c r="C6377" t="s">
        <v>1232</v>
      </c>
      <c r="D6377" t="str">
        <f t="shared" si="198"/>
        <v>Coronel Joel</v>
      </c>
      <c r="E6377" t="s">
        <v>22</v>
      </c>
      <c r="F6377" t="s">
        <v>189</v>
      </c>
      <c r="G6377" t="s">
        <v>820</v>
      </c>
      <c r="H6377" t="s">
        <v>821</v>
      </c>
      <c r="I6377" t="s">
        <v>46</v>
      </c>
      <c r="J6377" t="s">
        <v>19</v>
      </c>
      <c r="K6377" t="str">
        <f>INDEX(Table6[Column1],MATCH(L6377,Table6[Column2]))</f>
        <v>Young Adults</v>
      </c>
      <c r="L6377">
        <v>37.032197179999997</v>
      </c>
      <c r="M6377" t="str">
        <f>VLOOKUP(L6377,Table1[],2)</f>
        <v>30 - 39</v>
      </c>
      <c r="N6377" t="str">
        <f>INDEX(Table7[Column1],MATCH(O6377,Table7[Column2]))</f>
        <v>Learning Stage</v>
      </c>
      <c r="O6377">
        <v>5.150507116</v>
      </c>
      <c r="P6377" t="str">
        <f>VLOOKUP(O6377,Table13[],2)</f>
        <v>1 - 5</v>
      </c>
      <c r="Q6377" t="str">
        <f>INDEX(Table8[Column1],MATCH(R6377,Table8[Column2]))</f>
        <v>Scheduled</v>
      </c>
      <c r="R6377">
        <v>0</v>
      </c>
      <c r="S6377">
        <f t="shared" si="199"/>
        <v>0</v>
      </c>
      <c r="T6377" t="s">
        <v>19</v>
      </c>
    </row>
    <row r="6378" spans="1:20" x14ac:dyDescent="0.25">
      <c r="A6378">
        <v>6377</v>
      </c>
      <c r="B6378" t="s">
        <v>1566</v>
      </c>
      <c r="C6378" t="s">
        <v>201</v>
      </c>
      <c r="D6378" t="str">
        <f t="shared" si="198"/>
        <v>Crowe Anthony</v>
      </c>
      <c r="E6378" t="s">
        <v>22</v>
      </c>
      <c r="F6378" t="s">
        <v>46</v>
      </c>
      <c r="G6378" t="s">
        <v>820</v>
      </c>
      <c r="H6378" t="s">
        <v>821</v>
      </c>
      <c r="I6378" t="s">
        <v>46</v>
      </c>
      <c r="J6378" t="s">
        <v>19</v>
      </c>
      <c r="K6378" t="str">
        <f>INDEX(Table6[Column1],MATCH(L6378,Table6[Column2]))</f>
        <v>Elders</v>
      </c>
      <c r="L6378">
        <v>52.209492959999999</v>
      </c>
      <c r="M6378" t="str">
        <f>VLOOKUP(L6378,Table1[],2)</f>
        <v>50 - 59</v>
      </c>
      <c r="N6378" t="str">
        <f>INDEX(Table7[Column1],MATCH(O6378,Table7[Column2]))</f>
        <v>Learning Stage</v>
      </c>
      <c r="O6378">
        <v>4.4990879379999997</v>
      </c>
      <c r="P6378" t="str">
        <f>VLOOKUP(O6378,Table13[],2)</f>
        <v>1 - 5</v>
      </c>
      <c r="Q6378" t="str">
        <f>INDEX(Table8[Column1],MATCH(R6378,Table8[Column2]))</f>
        <v>Maintained</v>
      </c>
      <c r="R6378">
        <v>66.200288880000002</v>
      </c>
      <c r="S6378">
        <f t="shared" si="199"/>
        <v>2.7583453699999998</v>
      </c>
      <c r="T6378" t="s">
        <v>19</v>
      </c>
    </row>
    <row r="6379" spans="1:20" x14ac:dyDescent="0.25">
      <c r="A6379">
        <v>6378</v>
      </c>
      <c r="B6379" t="s">
        <v>4877</v>
      </c>
      <c r="C6379" t="s">
        <v>221</v>
      </c>
      <c r="D6379" t="str">
        <f t="shared" si="198"/>
        <v>Michalski Mildred</v>
      </c>
      <c r="E6379" t="s">
        <v>15</v>
      </c>
      <c r="F6379" t="s">
        <v>1489</v>
      </c>
      <c r="G6379" t="s">
        <v>611</v>
      </c>
      <c r="H6379" t="s">
        <v>612</v>
      </c>
      <c r="I6379" t="s">
        <v>169</v>
      </c>
      <c r="J6379" t="s">
        <v>19</v>
      </c>
      <c r="K6379" t="str">
        <f>INDEX(Table6[Column1],MATCH(L6379,Table6[Column2]))</f>
        <v>Adults</v>
      </c>
      <c r="L6379">
        <v>40.395156839999999</v>
      </c>
      <c r="M6379" t="str">
        <f>VLOOKUP(L6379,Table1[],2)</f>
        <v>40 - 49</v>
      </c>
      <c r="N6379" t="str">
        <f>INDEX(Table7[Column1],MATCH(O6379,Table7[Column2]))</f>
        <v>Learning Stage</v>
      </c>
      <c r="O6379">
        <v>2.3990500419999998</v>
      </c>
      <c r="P6379" t="str">
        <f>VLOOKUP(O6379,Table13[],2)</f>
        <v>1 - 5</v>
      </c>
      <c r="Q6379" t="str">
        <f>INDEX(Table8[Column1],MATCH(R6379,Table8[Column2]))</f>
        <v>Habitual</v>
      </c>
      <c r="R6379">
        <v>81.006211629999996</v>
      </c>
      <c r="S6379">
        <f t="shared" si="199"/>
        <v>3.3752588179166669</v>
      </c>
      <c r="T6379" t="s">
        <v>19</v>
      </c>
    </row>
    <row r="6380" spans="1:20" x14ac:dyDescent="0.25">
      <c r="A6380">
        <v>6379</v>
      </c>
      <c r="B6380" t="s">
        <v>1169</v>
      </c>
      <c r="C6380" t="s">
        <v>567</v>
      </c>
      <c r="D6380" t="str">
        <f t="shared" si="198"/>
        <v>Bradley Tracy</v>
      </c>
      <c r="E6380" t="s">
        <v>15</v>
      </c>
      <c r="F6380" t="s">
        <v>107</v>
      </c>
      <c r="G6380" t="s">
        <v>17</v>
      </c>
      <c r="H6380" t="s">
        <v>18</v>
      </c>
      <c r="I6380" t="s">
        <v>107</v>
      </c>
      <c r="J6380" t="s">
        <v>19</v>
      </c>
      <c r="K6380" t="str">
        <f>INDEX(Table6[Column1],MATCH(L6380,Table6[Column2]))</f>
        <v>Adults</v>
      </c>
      <c r="L6380">
        <v>43.265822909999997</v>
      </c>
      <c r="M6380" t="str">
        <f>VLOOKUP(L6380,Table1[],2)</f>
        <v>40 - 49</v>
      </c>
      <c r="N6380" t="str">
        <f>INDEX(Table7[Column1],MATCH(O6380,Table7[Column2]))</f>
        <v>Learning Stage</v>
      </c>
      <c r="O6380">
        <v>4.0867909520000003</v>
      </c>
      <c r="P6380" t="str">
        <f>VLOOKUP(O6380,Table13[],2)</f>
        <v>1 - 5</v>
      </c>
      <c r="Q6380" t="str">
        <f>INDEX(Table8[Column1],MATCH(R6380,Table8[Column2]))</f>
        <v>Habitual</v>
      </c>
      <c r="R6380">
        <v>80.007644380000002</v>
      </c>
      <c r="S6380">
        <f t="shared" si="199"/>
        <v>3.3336518491666665</v>
      </c>
      <c r="T6380" t="s">
        <v>19</v>
      </c>
    </row>
    <row r="6381" spans="1:20" x14ac:dyDescent="0.25">
      <c r="A6381">
        <v>6380</v>
      </c>
      <c r="B6381" t="s">
        <v>34</v>
      </c>
      <c r="C6381" t="s">
        <v>93</v>
      </c>
      <c r="D6381" t="str">
        <f t="shared" si="198"/>
        <v>Jones William</v>
      </c>
      <c r="E6381" t="s">
        <v>22</v>
      </c>
      <c r="F6381" t="s">
        <v>3541</v>
      </c>
      <c r="G6381" t="s">
        <v>17</v>
      </c>
      <c r="H6381" t="s">
        <v>18</v>
      </c>
      <c r="I6381" t="s">
        <v>107</v>
      </c>
      <c r="J6381" t="s">
        <v>19</v>
      </c>
      <c r="K6381" t="str">
        <f>INDEX(Table6[Column1],MATCH(L6381,Table6[Column2]))</f>
        <v>Young Adults</v>
      </c>
      <c r="L6381">
        <v>35.883262440000003</v>
      </c>
      <c r="M6381" t="str">
        <f>VLOOKUP(L6381,Table1[],2)</f>
        <v>30 - 39</v>
      </c>
      <c r="N6381" t="str">
        <f>INDEX(Table7[Column1],MATCH(O6381,Table7[Column2]))</f>
        <v>Learning Stage</v>
      </c>
      <c r="O6381">
        <v>4.8082544040000004</v>
      </c>
      <c r="P6381" t="str">
        <f>VLOOKUP(O6381,Table13[],2)</f>
        <v>1 - 5</v>
      </c>
      <c r="Q6381" t="str">
        <f>INDEX(Table8[Column1],MATCH(R6381,Table8[Column2]))</f>
        <v>Scheduled</v>
      </c>
      <c r="R6381">
        <v>11.573117849999999</v>
      </c>
      <c r="S6381">
        <f t="shared" si="199"/>
        <v>0.48221324374999996</v>
      </c>
      <c r="T6381" t="s">
        <v>19</v>
      </c>
    </row>
    <row r="6382" spans="1:20" x14ac:dyDescent="0.25">
      <c r="A6382">
        <v>6381</v>
      </c>
      <c r="B6382" t="s">
        <v>1517</v>
      </c>
      <c r="C6382" t="s">
        <v>1034</v>
      </c>
      <c r="D6382" t="str">
        <f t="shared" si="198"/>
        <v>Huang Lorraine</v>
      </c>
      <c r="E6382" t="s">
        <v>15</v>
      </c>
      <c r="F6382" t="s">
        <v>16</v>
      </c>
      <c r="G6382" t="s">
        <v>820</v>
      </c>
      <c r="H6382" t="s">
        <v>821</v>
      </c>
      <c r="I6382" t="s">
        <v>16</v>
      </c>
      <c r="J6382" t="s">
        <v>19</v>
      </c>
      <c r="K6382" t="str">
        <f>INDEX(Table6[Column1],MATCH(L6382,Table6[Column2]))</f>
        <v>Young Adults</v>
      </c>
      <c r="L6382">
        <v>34.538434680000002</v>
      </c>
      <c r="M6382" t="str">
        <f>VLOOKUP(L6382,Table1[],2)</f>
        <v>30 - 39</v>
      </c>
      <c r="N6382" t="str">
        <f>INDEX(Table7[Column1],MATCH(O6382,Table7[Column2]))</f>
        <v>Learning Stage</v>
      </c>
      <c r="O6382">
        <v>5.1487605460000001</v>
      </c>
      <c r="P6382" t="str">
        <f>VLOOKUP(O6382,Table13[],2)</f>
        <v>1 - 5</v>
      </c>
      <c r="Q6382" t="str">
        <f>INDEX(Table8[Column1],MATCH(R6382,Table8[Column2]))</f>
        <v>Maintained</v>
      </c>
      <c r="R6382">
        <v>51.902450610000002</v>
      </c>
      <c r="S6382">
        <f t="shared" si="199"/>
        <v>2.1626021087500003</v>
      </c>
      <c r="T6382" t="s">
        <v>19</v>
      </c>
    </row>
    <row r="6383" spans="1:20" x14ac:dyDescent="0.25">
      <c r="A6383">
        <v>6382</v>
      </c>
      <c r="B6383" t="s">
        <v>47</v>
      </c>
      <c r="C6383" t="s">
        <v>329</v>
      </c>
      <c r="D6383" t="str">
        <f t="shared" si="198"/>
        <v>Smith Vanessa</v>
      </c>
      <c r="E6383" t="s">
        <v>15</v>
      </c>
      <c r="F6383" t="s">
        <v>113</v>
      </c>
      <c r="G6383" t="s">
        <v>2724</v>
      </c>
      <c r="H6383" t="s">
        <v>1863</v>
      </c>
      <c r="I6383" t="s">
        <v>24</v>
      </c>
      <c r="J6383" t="s">
        <v>19</v>
      </c>
      <c r="K6383" t="str">
        <f>INDEX(Table6[Column1],MATCH(L6383,Table6[Column2]))</f>
        <v>Youth</v>
      </c>
      <c r="L6383">
        <v>29.09255898</v>
      </c>
      <c r="M6383" t="str">
        <f>VLOOKUP(L6383,Table1[],2)</f>
        <v>20 - 29</v>
      </c>
      <c r="N6383" t="str">
        <f>INDEX(Table7[Column1],MATCH(O6383,Table7[Column2]))</f>
        <v>Learning Stage</v>
      </c>
      <c r="O6383">
        <v>5.8572192960000002</v>
      </c>
      <c r="P6383" t="str">
        <f>VLOOKUP(O6383,Table13[],2)</f>
        <v>1 - 5</v>
      </c>
      <c r="Q6383" t="str">
        <f>INDEX(Table8[Column1],MATCH(R6383,Table8[Column2]))</f>
        <v>Scheduled</v>
      </c>
      <c r="R6383">
        <v>0</v>
      </c>
      <c r="S6383">
        <f t="shared" si="199"/>
        <v>0</v>
      </c>
      <c r="T6383" t="s">
        <v>19</v>
      </c>
    </row>
    <row r="6384" spans="1:20" x14ac:dyDescent="0.25">
      <c r="A6384">
        <v>6383</v>
      </c>
      <c r="B6384" t="s">
        <v>945</v>
      </c>
      <c r="C6384" t="s">
        <v>26</v>
      </c>
      <c r="D6384" t="str">
        <f t="shared" si="198"/>
        <v>Baughman Chester</v>
      </c>
      <c r="E6384" t="s">
        <v>22</v>
      </c>
      <c r="F6384" t="s">
        <v>27</v>
      </c>
      <c r="G6384" t="s">
        <v>820</v>
      </c>
      <c r="H6384" t="s">
        <v>821</v>
      </c>
      <c r="I6384" t="s">
        <v>27</v>
      </c>
      <c r="J6384" t="s">
        <v>19</v>
      </c>
      <c r="K6384" t="str">
        <f>INDEX(Table6[Column1],MATCH(L6384,Table6[Column2]))</f>
        <v>Youth</v>
      </c>
      <c r="L6384">
        <v>25.98603314</v>
      </c>
      <c r="M6384" t="str">
        <f>VLOOKUP(L6384,Table1[],2)</f>
        <v>20 - 29</v>
      </c>
      <c r="N6384" t="str">
        <f>INDEX(Table7[Column1],MATCH(O6384,Table7[Column2]))</f>
        <v>Learning Stage</v>
      </c>
      <c r="O6384">
        <v>5.9982148520000003</v>
      </c>
      <c r="P6384" t="str">
        <f>VLOOKUP(O6384,Table13[],2)</f>
        <v>1 - 5</v>
      </c>
      <c r="Q6384" t="str">
        <f>INDEX(Table8[Column1],MATCH(R6384,Table8[Column2]))</f>
        <v>Scheduled</v>
      </c>
      <c r="R6384">
        <v>0</v>
      </c>
      <c r="S6384">
        <f t="shared" si="199"/>
        <v>0</v>
      </c>
      <c r="T6384" t="s">
        <v>19</v>
      </c>
    </row>
    <row r="6385" spans="1:20" x14ac:dyDescent="0.25">
      <c r="A6385">
        <v>6384</v>
      </c>
      <c r="B6385" t="s">
        <v>4878</v>
      </c>
      <c r="C6385" t="s">
        <v>532</v>
      </c>
      <c r="D6385" t="str">
        <f t="shared" si="198"/>
        <v>Clear Beverly</v>
      </c>
      <c r="E6385" t="s">
        <v>15</v>
      </c>
      <c r="F6385" t="s">
        <v>358</v>
      </c>
      <c r="G6385" t="s">
        <v>611</v>
      </c>
      <c r="H6385" t="s">
        <v>612</v>
      </c>
      <c r="I6385" t="s">
        <v>358</v>
      </c>
      <c r="J6385" t="s">
        <v>19</v>
      </c>
      <c r="K6385" t="str">
        <f>INDEX(Table6[Column1],MATCH(L6385,Table6[Column2]))</f>
        <v>Adults</v>
      </c>
      <c r="L6385">
        <v>47.325776670000003</v>
      </c>
      <c r="M6385" t="str">
        <f>VLOOKUP(L6385,Table1[],2)</f>
        <v>40 - 49</v>
      </c>
      <c r="N6385" t="str">
        <f>INDEX(Table7[Column1],MATCH(O6385,Table7[Column2]))</f>
        <v>Learning Stage</v>
      </c>
      <c r="O6385">
        <v>5.4945031159999997</v>
      </c>
      <c r="P6385" t="str">
        <f>VLOOKUP(O6385,Table13[],2)</f>
        <v>1 - 5</v>
      </c>
      <c r="Q6385" t="str">
        <f>INDEX(Table8[Column1],MATCH(R6385,Table8[Column2]))</f>
        <v>Habitual</v>
      </c>
      <c r="R6385">
        <v>117.447093</v>
      </c>
      <c r="S6385">
        <f t="shared" si="199"/>
        <v>4.8936288749999992</v>
      </c>
      <c r="T6385" t="s">
        <v>19</v>
      </c>
    </row>
    <row r="6386" spans="1:20" x14ac:dyDescent="0.25">
      <c r="A6386">
        <v>6385</v>
      </c>
      <c r="B6386" t="s">
        <v>4879</v>
      </c>
      <c r="C6386" t="s">
        <v>1010</v>
      </c>
      <c r="D6386" t="str">
        <f t="shared" si="198"/>
        <v>Safford Dawn</v>
      </c>
      <c r="E6386" t="s">
        <v>15</v>
      </c>
      <c r="F6386" t="s">
        <v>24</v>
      </c>
      <c r="G6386" t="s">
        <v>2724</v>
      </c>
      <c r="H6386" t="s">
        <v>1863</v>
      </c>
      <c r="I6386" t="s">
        <v>24</v>
      </c>
      <c r="J6386" t="s">
        <v>19</v>
      </c>
      <c r="K6386" t="str">
        <f>INDEX(Table6[Column1],MATCH(L6386,Table6[Column2]))</f>
        <v>Adults</v>
      </c>
      <c r="L6386">
        <v>48.48841144</v>
      </c>
      <c r="M6386" t="str">
        <f>VLOOKUP(L6386,Table1[],2)</f>
        <v>40 - 49</v>
      </c>
      <c r="N6386" t="str">
        <f>INDEX(Table7[Column1],MATCH(O6386,Table7[Column2]))</f>
        <v>Learning Stage</v>
      </c>
      <c r="O6386">
        <v>2.901913913</v>
      </c>
      <c r="P6386" t="str">
        <f>VLOOKUP(O6386,Table13[],2)</f>
        <v>1 - 5</v>
      </c>
      <c r="Q6386" t="str">
        <f>INDEX(Table8[Column1],MATCH(R6386,Table8[Column2]))</f>
        <v>Habitual</v>
      </c>
      <c r="R6386">
        <v>80.901928699999999</v>
      </c>
      <c r="S6386">
        <f t="shared" si="199"/>
        <v>3.3709136958333334</v>
      </c>
      <c r="T6386" t="s">
        <v>19</v>
      </c>
    </row>
    <row r="6387" spans="1:20" x14ac:dyDescent="0.25">
      <c r="A6387">
        <v>6386</v>
      </c>
      <c r="B6387" t="s">
        <v>4880</v>
      </c>
      <c r="C6387" t="s">
        <v>368</v>
      </c>
      <c r="D6387" t="str">
        <f t="shared" si="198"/>
        <v>Vesely Frank</v>
      </c>
      <c r="E6387" t="s">
        <v>22</v>
      </c>
      <c r="F6387" t="s">
        <v>33</v>
      </c>
      <c r="G6387" t="s">
        <v>820</v>
      </c>
      <c r="H6387" t="s">
        <v>821</v>
      </c>
      <c r="I6387" t="s">
        <v>33</v>
      </c>
      <c r="J6387" t="s">
        <v>19</v>
      </c>
      <c r="K6387" t="str">
        <f>INDEX(Table6[Column1],MATCH(L6387,Table6[Column2]))</f>
        <v>Elders</v>
      </c>
      <c r="L6387">
        <v>52.235610649999998</v>
      </c>
      <c r="M6387" t="str">
        <f>VLOOKUP(L6387,Table1[],2)</f>
        <v>50 - 59</v>
      </c>
      <c r="N6387" t="str">
        <f>INDEX(Table7[Column1],MATCH(O6387,Table7[Column2]))</f>
        <v>Learning Stage</v>
      </c>
      <c r="O6387">
        <v>3.9629387459999998</v>
      </c>
      <c r="P6387" t="str">
        <f>VLOOKUP(O6387,Table13[],2)</f>
        <v>1 - 5</v>
      </c>
      <c r="Q6387" t="str">
        <f>INDEX(Table8[Column1],MATCH(R6387,Table8[Column2]))</f>
        <v>Habitual</v>
      </c>
      <c r="R6387">
        <v>80.062911200000002</v>
      </c>
      <c r="S6387">
        <f t="shared" si="199"/>
        <v>3.3359546333333339</v>
      </c>
      <c r="T6387" t="s">
        <v>19</v>
      </c>
    </row>
    <row r="6388" spans="1:20" x14ac:dyDescent="0.25">
      <c r="A6388">
        <v>6387</v>
      </c>
      <c r="B6388" t="s">
        <v>2002</v>
      </c>
      <c r="C6388" t="s">
        <v>1608</v>
      </c>
      <c r="D6388" t="str">
        <f t="shared" si="198"/>
        <v>Hammond Christina</v>
      </c>
      <c r="E6388" t="s">
        <v>15</v>
      </c>
      <c r="F6388" t="s">
        <v>38</v>
      </c>
      <c r="G6388" t="s">
        <v>820</v>
      </c>
      <c r="H6388" t="s">
        <v>821</v>
      </c>
      <c r="I6388" t="s">
        <v>38</v>
      </c>
      <c r="J6388" t="s">
        <v>19</v>
      </c>
      <c r="K6388" t="str">
        <f>INDEX(Table6[Column1],MATCH(L6388,Table6[Column2]))</f>
        <v>Teenagers</v>
      </c>
      <c r="L6388">
        <v>17.134764539999999</v>
      </c>
      <c r="M6388" t="e">
        <f>VLOOKUP(L6388,Table1[],2)</f>
        <v>#N/A</v>
      </c>
      <c r="N6388" t="str">
        <f>INDEX(Table7[Column1],MATCH(O6388,Table7[Column2]))</f>
        <v>Fitting in Stage</v>
      </c>
      <c r="O6388">
        <v>6.9569610979999998</v>
      </c>
      <c r="P6388" t="str">
        <f>VLOOKUP(O6388,Table13[],2)</f>
        <v>6 - 10</v>
      </c>
      <c r="Q6388" t="str">
        <f>INDEX(Table8[Column1],MATCH(R6388,Table8[Column2]))</f>
        <v>Scheduled</v>
      </c>
      <c r="R6388">
        <v>0</v>
      </c>
      <c r="S6388">
        <f t="shared" si="199"/>
        <v>0</v>
      </c>
      <c r="T6388" t="s">
        <v>19</v>
      </c>
    </row>
    <row r="6389" spans="1:20" x14ac:dyDescent="0.25">
      <c r="A6389">
        <v>6388</v>
      </c>
      <c r="B6389" t="s">
        <v>1446</v>
      </c>
      <c r="C6389" t="s">
        <v>502</v>
      </c>
      <c r="D6389" t="str">
        <f t="shared" si="198"/>
        <v>Blair Susan</v>
      </c>
      <c r="E6389" t="s">
        <v>15</v>
      </c>
      <c r="F6389" t="s">
        <v>527</v>
      </c>
      <c r="G6389" t="s">
        <v>17</v>
      </c>
      <c r="H6389" t="s">
        <v>18</v>
      </c>
      <c r="I6389" t="s">
        <v>30</v>
      </c>
      <c r="J6389" t="s">
        <v>19</v>
      </c>
      <c r="K6389" t="str">
        <f>INDEX(Table6[Column1],MATCH(L6389,Table6[Column2]))</f>
        <v>Adults</v>
      </c>
      <c r="L6389">
        <v>49.439064250000001</v>
      </c>
      <c r="M6389" t="str">
        <f>VLOOKUP(L6389,Table1[],2)</f>
        <v>40 - 49</v>
      </c>
      <c r="N6389" t="str">
        <f>INDEX(Table7[Column1],MATCH(O6389,Table7[Column2]))</f>
        <v>Learning Stage</v>
      </c>
      <c r="O6389">
        <v>5.4143162660000002</v>
      </c>
      <c r="P6389" t="str">
        <f>VLOOKUP(O6389,Table13[],2)</f>
        <v>1 - 5</v>
      </c>
      <c r="Q6389" t="str">
        <f>INDEX(Table8[Column1],MATCH(R6389,Table8[Column2]))</f>
        <v>Maintained</v>
      </c>
      <c r="R6389">
        <v>66.756641689999995</v>
      </c>
      <c r="S6389">
        <f t="shared" si="199"/>
        <v>2.781526737083333</v>
      </c>
      <c r="T6389" t="s">
        <v>19</v>
      </c>
    </row>
    <row r="6390" spans="1:20" x14ac:dyDescent="0.25">
      <c r="A6390">
        <v>6389</v>
      </c>
      <c r="B6390" t="s">
        <v>4881</v>
      </c>
      <c r="C6390" t="s">
        <v>201</v>
      </c>
      <c r="D6390" t="str">
        <f t="shared" si="198"/>
        <v>Sevin Anthony</v>
      </c>
      <c r="E6390" t="s">
        <v>22</v>
      </c>
      <c r="F6390" t="s">
        <v>3488</v>
      </c>
      <c r="G6390" t="s">
        <v>611</v>
      </c>
      <c r="H6390" t="s">
        <v>612</v>
      </c>
      <c r="I6390" t="s">
        <v>101</v>
      </c>
      <c r="J6390" t="s">
        <v>19</v>
      </c>
      <c r="K6390" t="str">
        <f>INDEX(Table6[Column1],MATCH(L6390,Table6[Column2]))</f>
        <v>Adults</v>
      </c>
      <c r="L6390">
        <v>49.761197490000001</v>
      </c>
      <c r="M6390" t="str">
        <f>VLOOKUP(L6390,Table1[],2)</f>
        <v>40 - 49</v>
      </c>
      <c r="N6390" t="str">
        <f>INDEX(Table7[Column1],MATCH(O6390,Table7[Column2]))</f>
        <v>Learning Stage</v>
      </c>
      <c r="O6390">
        <v>5.9817017530000003</v>
      </c>
      <c r="P6390" t="str">
        <f>VLOOKUP(O6390,Table13[],2)</f>
        <v>1 - 5</v>
      </c>
      <c r="Q6390" t="str">
        <f>INDEX(Table8[Column1],MATCH(R6390,Table8[Column2]))</f>
        <v>Habitual</v>
      </c>
      <c r="R6390">
        <v>106.65246860000001</v>
      </c>
      <c r="S6390">
        <f t="shared" si="199"/>
        <v>4.4438528583333339</v>
      </c>
      <c r="T6390" t="s">
        <v>19</v>
      </c>
    </row>
    <row r="6391" spans="1:20" x14ac:dyDescent="0.25">
      <c r="A6391">
        <v>6390</v>
      </c>
      <c r="B6391" t="s">
        <v>1151</v>
      </c>
      <c r="C6391" t="s">
        <v>465</v>
      </c>
      <c r="D6391" t="str">
        <f t="shared" si="198"/>
        <v>Stephens Aaron</v>
      </c>
      <c r="E6391" t="s">
        <v>22</v>
      </c>
      <c r="F6391" t="s">
        <v>127</v>
      </c>
      <c r="G6391" t="s">
        <v>820</v>
      </c>
      <c r="H6391" t="s">
        <v>821</v>
      </c>
      <c r="I6391" t="s">
        <v>127</v>
      </c>
      <c r="J6391" t="s">
        <v>19</v>
      </c>
      <c r="K6391" t="str">
        <f>INDEX(Table6[Column1],MATCH(L6391,Table6[Column2]))</f>
        <v>Youth</v>
      </c>
      <c r="L6391">
        <v>24.18466978</v>
      </c>
      <c r="M6391" t="str">
        <f>VLOOKUP(L6391,Table1[],2)</f>
        <v>20 - 29</v>
      </c>
      <c r="N6391" t="str">
        <f>INDEX(Table7[Column1],MATCH(O6391,Table7[Column2]))</f>
        <v>Learning Stage</v>
      </c>
      <c r="O6391">
        <v>5.1697871150000001</v>
      </c>
      <c r="P6391" t="str">
        <f>VLOOKUP(O6391,Table13[],2)</f>
        <v>1 - 5</v>
      </c>
      <c r="Q6391" t="str">
        <f>INDEX(Table8[Column1],MATCH(R6391,Table8[Column2]))</f>
        <v>Scheduled</v>
      </c>
      <c r="R6391">
        <v>7.7965033940000001</v>
      </c>
      <c r="S6391">
        <f t="shared" si="199"/>
        <v>0.32485430808333332</v>
      </c>
      <c r="T6391" t="s">
        <v>19</v>
      </c>
    </row>
    <row r="6392" spans="1:20" x14ac:dyDescent="0.25">
      <c r="A6392">
        <v>6391</v>
      </c>
      <c r="B6392" t="s">
        <v>1864</v>
      </c>
      <c r="C6392" t="s">
        <v>3765</v>
      </c>
      <c r="D6392" t="str">
        <f t="shared" si="198"/>
        <v>Jordan Veronica</v>
      </c>
      <c r="E6392" t="s">
        <v>15</v>
      </c>
      <c r="F6392" t="s">
        <v>16</v>
      </c>
      <c r="G6392" t="s">
        <v>820</v>
      </c>
      <c r="H6392" t="s">
        <v>821</v>
      </c>
      <c r="I6392" t="s">
        <v>16</v>
      </c>
      <c r="J6392" t="s">
        <v>19</v>
      </c>
      <c r="K6392" t="str">
        <f>INDEX(Table6[Column1],MATCH(L6392,Table6[Column2]))</f>
        <v>Adults</v>
      </c>
      <c r="L6392">
        <v>49.53964028</v>
      </c>
      <c r="M6392" t="str">
        <f>VLOOKUP(L6392,Table1[],2)</f>
        <v>40 - 49</v>
      </c>
      <c r="N6392" t="str">
        <f>INDEX(Table7[Column1],MATCH(O6392,Table7[Column2]))</f>
        <v>Learning Stage</v>
      </c>
      <c r="O6392">
        <v>4.0279116940000002</v>
      </c>
      <c r="P6392" t="str">
        <f>VLOOKUP(O6392,Table13[],2)</f>
        <v>1 - 5</v>
      </c>
      <c r="Q6392" t="str">
        <f>INDEX(Table8[Column1],MATCH(R6392,Table8[Column2]))</f>
        <v>Excused</v>
      </c>
      <c r="R6392">
        <v>135.48708020000001</v>
      </c>
      <c r="S6392">
        <f t="shared" si="199"/>
        <v>5.645295008333334</v>
      </c>
      <c r="T6392" t="s">
        <v>19</v>
      </c>
    </row>
    <row r="6393" spans="1:20" x14ac:dyDescent="0.25">
      <c r="A6393">
        <v>6392</v>
      </c>
      <c r="B6393" t="s">
        <v>509</v>
      </c>
      <c r="C6393" t="s">
        <v>899</v>
      </c>
      <c r="D6393" t="str">
        <f t="shared" si="198"/>
        <v>Wells Martha</v>
      </c>
      <c r="E6393" t="s">
        <v>15</v>
      </c>
      <c r="F6393" t="s">
        <v>38</v>
      </c>
      <c r="G6393" t="s">
        <v>820</v>
      </c>
      <c r="H6393" t="s">
        <v>821</v>
      </c>
      <c r="I6393" t="s">
        <v>38</v>
      </c>
      <c r="J6393" t="s">
        <v>19</v>
      </c>
      <c r="K6393" t="str">
        <f>INDEX(Table6[Column1],MATCH(L6393,Table6[Column2]))</f>
        <v>Elders</v>
      </c>
      <c r="L6393">
        <v>52.875374000000001</v>
      </c>
      <c r="M6393" t="str">
        <f>VLOOKUP(L6393,Table1[],2)</f>
        <v>50 - 59</v>
      </c>
      <c r="N6393" t="str">
        <f>INDEX(Table7[Column1],MATCH(O6393,Table7[Column2]))</f>
        <v>Learning Stage</v>
      </c>
      <c r="O6393">
        <v>4.9322257289999998</v>
      </c>
      <c r="P6393" t="str">
        <f>VLOOKUP(O6393,Table13[],2)</f>
        <v>1 - 5</v>
      </c>
      <c r="Q6393" t="str">
        <f>INDEX(Table8[Column1],MATCH(R6393,Table8[Column2]))</f>
        <v>Excused</v>
      </c>
      <c r="R6393">
        <v>141.73646640000001</v>
      </c>
      <c r="S6393">
        <f t="shared" si="199"/>
        <v>5.9056861000000005</v>
      </c>
      <c r="T6393" t="s">
        <v>19</v>
      </c>
    </row>
    <row r="6394" spans="1:20" x14ac:dyDescent="0.25">
      <c r="A6394">
        <v>6393</v>
      </c>
      <c r="B6394" t="s">
        <v>253</v>
      </c>
      <c r="C6394" t="s">
        <v>4882</v>
      </c>
      <c r="D6394" t="str">
        <f t="shared" si="198"/>
        <v>Harris Kristie</v>
      </c>
      <c r="E6394" t="s">
        <v>15</v>
      </c>
      <c r="F6394" t="s">
        <v>38</v>
      </c>
      <c r="G6394" t="s">
        <v>820</v>
      </c>
      <c r="H6394" t="s">
        <v>821</v>
      </c>
      <c r="I6394" t="s">
        <v>38</v>
      </c>
      <c r="J6394" t="s">
        <v>19</v>
      </c>
      <c r="K6394" t="str">
        <f>INDEX(Table6[Column1],MATCH(L6394,Table6[Column2]))</f>
        <v>Adults</v>
      </c>
      <c r="L6394">
        <v>41.906892429999999</v>
      </c>
      <c r="M6394" t="str">
        <f>VLOOKUP(L6394,Table1[],2)</f>
        <v>40 - 49</v>
      </c>
      <c r="N6394" t="str">
        <f>INDEX(Table7[Column1],MATCH(O6394,Table7[Column2]))</f>
        <v>Learning Stage</v>
      </c>
      <c r="O6394">
        <v>3.1284741610000002</v>
      </c>
      <c r="P6394" t="str">
        <f>VLOOKUP(O6394,Table13[],2)</f>
        <v>1 - 5</v>
      </c>
      <c r="Q6394" t="str">
        <f>INDEX(Table8[Column1],MATCH(R6394,Table8[Column2]))</f>
        <v>Maintained</v>
      </c>
      <c r="R6394">
        <v>52.066453250000002</v>
      </c>
      <c r="S6394">
        <f t="shared" si="199"/>
        <v>2.1694355520833333</v>
      </c>
      <c r="T6394" t="s">
        <v>19</v>
      </c>
    </row>
    <row r="6395" spans="1:20" x14ac:dyDescent="0.25">
      <c r="A6395">
        <v>6394</v>
      </c>
      <c r="B6395" t="s">
        <v>4883</v>
      </c>
      <c r="C6395" t="s">
        <v>603</v>
      </c>
      <c r="D6395" t="str">
        <f t="shared" si="198"/>
        <v>Govan Willie</v>
      </c>
      <c r="E6395" t="s">
        <v>22</v>
      </c>
      <c r="F6395" t="s">
        <v>171</v>
      </c>
      <c r="G6395" t="s">
        <v>611</v>
      </c>
      <c r="H6395" t="s">
        <v>612</v>
      </c>
      <c r="I6395" t="s">
        <v>138</v>
      </c>
      <c r="J6395" t="s">
        <v>19</v>
      </c>
      <c r="K6395" t="str">
        <f>INDEX(Table6[Column1],MATCH(L6395,Table6[Column2]))</f>
        <v>Young Adults</v>
      </c>
      <c r="L6395">
        <v>34.394044970000003</v>
      </c>
      <c r="M6395" t="str">
        <f>VLOOKUP(L6395,Table1[],2)</f>
        <v>30 - 39</v>
      </c>
      <c r="N6395" t="str">
        <f>INDEX(Table7[Column1],MATCH(O6395,Table7[Column2]))</f>
        <v>Learning Stage</v>
      </c>
      <c r="O6395">
        <v>5.8023389730000003</v>
      </c>
      <c r="P6395" t="str">
        <f>VLOOKUP(O6395,Table13[],2)</f>
        <v>1 - 5</v>
      </c>
      <c r="Q6395" t="str">
        <f>INDEX(Table8[Column1],MATCH(R6395,Table8[Column2]))</f>
        <v>Scheduled</v>
      </c>
      <c r="R6395">
        <v>25.807232670000001</v>
      </c>
      <c r="S6395">
        <f t="shared" si="199"/>
        <v>1.07530136125</v>
      </c>
      <c r="T6395" t="s">
        <v>19</v>
      </c>
    </row>
    <row r="6396" spans="1:20" x14ac:dyDescent="0.25">
      <c r="A6396">
        <v>6395</v>
      </c>
      <c r="B6396" t="s">
        <v>4884</v>
      </c>
      <c r="C6396" t="s">
        <v>2444</v>
      </c>
      <c r="D6396" t="str">
        <f t="shared" si="198"/>
        <v>Mount Lindsey</v>
      </c>
      <c r="E6396" t="s">
        <v>15</v>
      </c>
      <c r="F6396" t="s">
        <v>30</v>
      </c>
      <c r="G6396" t="s">
        <v>17</v>
      </c>
      <c r="H6396" t="s">
        <v>18</v>
      </c>
      <c r="I6396" t="s">
        <v>30</v>
      </c>
      <c r="J6396" t="s">
        <v>19</v>
      </c>
      <c r="K6396" t="str">
        <f>INDEX(Table6[Column1],MATCH(L6396,Table6[Column2]))</f>
        <v>Young Adults</v>
      </c>
      <c r="L6396">
        <v>33.70976684</v>
      </c>
      <c r="M6396" t="str">
        <f>VLOOKUP(L6396,Table1[],2)</f>
        <v>30 - 39</v>
      </c>
      <c r="N6396" t="str">
        <f>INDEX(Table7[Column1],MATCH(O6396,Table7[Column2]))</f>
        <v>Fitting in Stage</v>
      </c>
      <c r="O6396">
        <v>7.3528546349999999</v>
      </c>
      <c r="P6396" t="str">
        <f>VLOOKUP(O6396,Table13[],2)</f>
        <v>6 - 10</v>
      </c>
      <c r="Q6396" t="str">
        <f>INDEX(Table8[Column1],MATCH(R6396,Table8[Column2]))</f>
        <v>Scheduled</v>
      </c>
      <c r="R6396">
        <v>0</v>
      </c>
      <c r="S6396">
        <f t="shared" si="199"/>
        <v>0</v>
      </c>
      <c r="T6396" t="s">
        <v>19</v>
      </c>
    </row>
    <row r="6397" spans="1:20" x14ac:dyDescent="0.25">
      <c r="A6397">
        <v>6396</v>
      </c>
      <c r="B6397" t="s">
        <v>4885</v>
      </c>
      <c r="C6397" t="s">
        <v>684</v>
      </c>
      <c r="D6397" t="str">
        <f t="shared" si="198"/>
        <v>Lessard Cassandra</v>
      </c>
      <c r="E6397" t="s">
        <v>15</v>
      </c>
      <c r="F6397" t="s">
        <v>100</v>
      </c>
      <c r="G6397" t="s">
        <v>611</v>
      </c>
      <c r="H6397" t="s">
        <v>612</v>
      </c>
      <c r="I6397" t="s">
        <v>101</v>
      </c>
      <c r="J6397" t="s">
        <v>19</v>
      </c>
      <c r="K6397" t="str">
        <f>INDEX(Table6[Column1],MATCH(L6397,Table6[Column2]))</f>
        <v>Adults</v>
      </c>
      <c r="L6397">
        <v>49.786919709999999</v>
      </c>
      <c r="M6397" t="str">
        <f>VLOOKUP(L6397,Table1[],2)</f>
        <v>40 - 49</v>
      </c>
      <c r="N6397" t="str">
        <f>INDEX(Table7[Column1],MATCH(O6397,Table7[Column2]))</f>
        <v>Fitting in Stage</v>
      </c>
      <c r="O6397">
        <v>6.1436809520000004</v>
      </c>
      <c r="P6397" t="str">
        <f>VLOOKUP(O6397,Table13[],2)</f>
        <v>6 - 10</v>
      </c>
      <c r="Q6397" t="str">
        <f>INDEX(Table8[Column1],MATCH(R6397,Table8[Column2]))</f>
        <v>Habitual</v>
      </c>
      <c r="R6397">
        <v>111.4156229</v>
      </c>
      <c r="S6397">
        <f t="shared" si="199"/>
        <v>4.6423176208333334</v>
      </c>
      <c r="T6397" t="s">
        <v>19</v>
      </c>
    </row>
    <row r="6398" spans="1:20" x14ac:dyDescent="0.25">
      <c r="A6398">
        <v>6397</v>
      </c>
      <c r="B6398" t="s">
        <v>4886</v>
      </c>
      <c r="C6398" t="s">
        <v>275</v>
      </c>
      <c r="D6398" t="str">
        <f t="shared" si="198"/>
        <v>Rogalski Nancy</v>
      </c>
      <c r="E6398" t="s">
        <v>15</v>
      </c>
      <c r="F6398" t="s">
        <v>659</v>
      </c>
      <c r="G6398" t="s">
        <v>611</v>
      </c>
      <c r="H6398" t="s">
        <v>612</v>
      </c>
      <c r="I6398" t="s">
        <v>138</v>
      </c>
      <c r="J6398" t="s">
        <v>19</v>
      </c>
      <c r="K6398" t="str">
        <f>INDEX(Table6[Column1],MATCH(L6398,Table6[Column2]))</f>
        <v>Adults</v>
      </c>
      <c r="L6398">
        <v>40.624633729999999</v>
      </c>
      <c r="M6398" t="str">
        <f>VLOOKUP(L6398,Table1[],2)</f>
        <v>40 - 49</v>
      </c>
      <c r="N6398" t="str">
        <f>INDEX(Table7[Column1],MATCH(O6398,Table7[Column2]))</f>
        <v>Learning Stage</v>
      </c>
      <c r="O6398">
        <v>4.5556604099999998</v>
      </c>
      <c r="P6398" t="str">
        <f>VLOOKUP(O6398,Table13[],2)</f>
        <v>1 - 5</v>
      </c>
      <c r="Q6398" t="str">
        <f>INDEX(Table8[Column1],MATCH(R6398,Table8[Column2]))</f>
        <v>Scheduled</v>
      </c>
      <c r="R6398">
        <v>21.617093029999999</v>
      </c>
      <c r="S6398">
        <f t="shared" si="199"/>
        <v>0.90071220958333331</v>
      </c>
      <c r="T6398" t="s">
        <v>19</v>
      </c>
    </row>
    <row r="6399" spans="1:20" x14ac:dyDescent="0.25">
      <c r="A6399">
        <v>6398</v>
      </c>
      <c r="B6399" t="s">
        <v>4340</v>
      </c>
      <c r="C6399" t="s">
        <v>1089</v>
      </c>
      <c r="D6399" t="str">
        <f t="shared" si="198"/>
        <v>Henson Rebecca</v>
      </c>
      <c r="E6399" t="s">
        <v>15</v>
      </c>
      <c r="F6399" t="s">
        <v>2614</v>
      </c>
      <c r="G6399" t="s">
        <v>17</v>
      </c>
      <c r="H6399" t="s">
        <v>18</v>
      </c>
      <c r="I6399" t="s">
        <v>107</v>
      </c>
      <c r="J6399" t="s">
        <v>19</v>
      </c>
      <c r="K6399" t="str">
        <f>INDEX(Table6[Column1],MATCH(L6399,Table6[Column2]))</f>
        <v>Young Adults</v>
      </c>
      <c r="L6399">
        <v>38.898914079999997</v>
      </c>
      <c r="M6399" t="str">
        <f>VLOOKUP(L6399,Table1[],2)</f>
        <v>30 - 39</v>
      </c>
      <c r="N6399" t="str">
        <f>INDEX(Table7[Column1],MATCH(O6399,Table7[Column2]))</f>
        <v>Learning Stage</v>
      </c>
      <c r="O6399">
        <v>3.3366568910000001</v>
      </c>
      <c r="P6399" t="str">
        <f>VLOOKUP(O6399,Table13[],2)</f>
        <v>1 - 5</v>
      </c>
      <c r="Q6399" t="str">
        <f>INDEX(Table8[Column1],MATCH(R6399,Table8[Column2]))</f>
        <v>Habitual</v>
      </c>
      <c r="R6399">
        <v>81.072514729999995</v>
      </c>
      <c r="S6399">
        <f t="shared" si="199"/>
        <v>3.3780214470833334</v>
      </c>
      <c r="T6399" t="s">
        <v>19</v>
      </c>
    </row>
    <row r="6400" spans="1:20" x14ac:dyDescent="0.25">
      <c r="A6400">
        <v>6399</v>
      </c>
      <c r="B6400" t="s">
        <v>3156</v>
      </c>
      <c r="C6400" t="s">
        <v>1454</v>
      </c>
      <c r="D6400" t="str">
        <f t="shared" si="198"/>
        <v>Edwards Darrell</v>
      </c>
      <c r="E6400" t="s">
        <v>22</v>
      </c>
      <c r="F6400" t="s">
        <v>505</v>
      </c>
      <c r="G6400" t="s">
        <v>2724</v>
      </c>
      <c r="H6400" t="s">
        <v>1863</v>
      </c>
      <c r="I6400" t="s">
        <v>24</v>
      </c>
      <c r="J6400" t="s">
        <v>19</v>
      </c>
      <c r="K6400" t="str">
        <f>INDEX(Table6[Column1],MATCH(L6400,Table6[Column2]))</f>
        <v>Adults</v>
      </c>
      <c r="L6400">
        <v>48.904489050000002</v>
      </c>
      <c r="M6400" t="str">
        <f>VLOOKUP(L6400,Table1[],2)</f>
        <v>40 - 49</v>
      </c>
      <c r="N6400" t="str">
        <f>INDEX(Table7[Column1],MATCH(O6400,Table7[Column2]))</f>
        <v>Learning Stage</v>
      </c>
      <c r="O6400">
        <v>4.0274941530000001</v>
      </c>
      <c r="P6400" t="str">
        <f>VLOOKUP(O6400,Table13[],2)</f>
        <v>1 - 5</v>
      </c>
      <c r="Q6400" t="str">
        <f>INDEX(Table8[Column1],MATCH(R6400,Table8[Column2]))</f>
        <v>Habitual</v>
      </c>
      <c r="R6400">
        <v>101.12808870000001</v>
      </c>
      <c r="S6400">
        <f t="shared" si="199"/>
        <v>4.2136703625000003</v>
      </c>
      <c r="T6400" t="s">
        <v>19</v>
      </c>
    </row>
    <row r="6401" spans="1:20" x14ac:dyDescent="0.25">
      <c r="A6401">
        <v>6400</v>
      </c>
      <c r="B6401" t="s">
        <v>280</v>
      </c>
      <c r="C6401" t="s">
        <v>802</v>
      </c>
      <c r="D6401" t="str">
        <f t="shared" si="198"/>
        <v>Armstrong Donna</v>
      </c>
      <c r="E6401" t="s">
        <v>15</v>
      </c>
      <c r="F6401" t="s">
        <v>30</v>
      </c>
      <c r="G6401" t="s">
        <v>17</v>
      </c>
      <c r="H6401" t="s">
        <v>18</v>
      </c>
      <c r="I6401" t="s">
        <v>30</v>
      </c>
      <c r="J6401" t="s">
        <v>19</v>
      </c>
      <c r="K6401" t="str">
        <f>INDEX(Table6[Column1],MATCH(L6401,Table6[Column2]))</f>
        <v>Young Adults</v>
      </c>
      <c r="L6401">
        <v>38.778435739999999</v>
      </c>
      <c r="M6401" t="str">
        <f>VLOOKUP(L6401,Table1[],2)</f>
        <v>30 - 39</v>
      </c>
      <c r="N6401" t="str">
        <f>INDEX(Table7[Column1],MATCH(O6401,Table7[Column2]))</f>
        <v>Learning Stage</v>
      </c>
      <c r="O6401">
        <v>5.2656285570000003</v>
      </c>
      <c r="P6401" t="str">
        <f>VLOOKUP(O6401,Table13[],2)</f>
        <v>1 - 5</v>
      </c>
      <c r="Q6401" t="str">
        <f>INDEX(Table8[Column1],MATCH(R6401,Table8[Column2]))</f>
        <v>Scheduled</v>
      </c>
      <c r="R6401">
        <v>25.440526040000002</v>
      </c>
      <c r="S6401">
        <f t="shared" si="199"/>
        <v>1.0600219183333333</v>
      </c>
      <c r="T6401" t="s">
        <v>19</v>
      </c>
    </row>
    <row r="6402" spans="1:20" x14ac:dyDescent="0.25">
      <c r="A6402">
        <v>6401</v>
      </c>
      <c r="B6402" t="s">
        <v>2371</v>
      </c>
      <c r="C6402" t="s">
        <v>147</v>
      </c>
      <c r="D6402" t="str">
        <f t="shared" si="198"/>
        <v>Chitwood Linda</v>
      </c>
      <c r="E6402" t="s">
        <v>15</v>
      </c>
      <c r="F6402" t="s">
        <v>27</v>
      </c>
      <c r="G6402" t="s">
        <v>820</v>
      </c>
      <c r="H6402" t="s">
        <v>821</v>
      </c>
      <c r="I6402" t="s">
        <v>27</v>
      </c>
      <c r="J6402" t="s">
        <v>19</v>
      </c>
      <c r="K6402" t="str">
        <f>INDEX(Table6[Column1],MATCH(L6402,Table6[Column2]))</f>
        <v>Young Adults</v>
      </c>
      <c r="L6402">
        <v>30.31975718</v>
      </c>
      <c r="M6402" t="str">
        <f>VLOOKUP(L6402,Table1[],2)</f>
        <v>30 - 39</v>
      </c>
      <c r="N6402" t="str">
        <f>INDEX(Table7[Column1],MATCH(O6402,Table7[Column2]))</f>
        <v>Fitting in Stage</v>
      </c>
      <c r="O6402">
        <v>6.6211624589999998</v>
      </c>
      <c r="P6402" t="str">
        <f>VLOOKUP(O6402,Table13[],2)</f>
        <v>6 - 10</v>
      </c>
      <c r="Q6402" t="str">
        <f>INDEX(Table8[Column1],MATCH(R6402,Table8[Column2]))</f>
        <v>Scheduled</v>
      </c>
      <c r="R6402">
        <v>10.463463559999999</v>
      </c>
      <c r="S6402">
        <f t="shared" si="199"/>
        <v>0.43597764833333336</v>
      </c>
      <c r="T6402" t="s">
        <v>19</v>
      </c>
    </row>
    <row r="6403" spans="1:20" x14ac:dyDescent="0.25">
      <c r="A6403">
        <v>6402</v>
      </c>
      <c r="B6403" t="s">
        <v>3534</v>
      </c>
      <c r="C6403" t="s">
        <v>1651</v>
      </c>
      <c r="D6403" t="str">
        <f t="shared" ref="D6403:D6466" si="200">CONCATENATE(B6403, " ",C6403)</f>
        <v>Hudson Catherine</v>
      </c>
      <c r="E6403" t="s">
        <v>15</v>
      </c>
      <c r="F6403" t="s">
        <v>192</v>
      </c>
      <c r="G6403" t="s">
        <v>611</v>
      </c>
      <c r="H6403" t="s">
        <v>612</v>
      </c>
      <c r="I6403" t="s">
        <v>192</v>
      </c>
      <c r="J6403" t="s">
        <v>19</v>
      </c>
      <c r="K6403" t="str">
        <f>INDEX(Table6[Column1],MATCH(L6403,Table6[Column2]))</f>
        <v>Young Adults</v>
      </c>
      <c r="L6403">
        <v>35.150487069999997</v>
      </c>
      <c r="M6403" t="str">
        <f>VLOOKUP(L6403,Table1[],2)</f>
        <v>30 - 39</v>
      </c>
      <c r="N6403" t="str">
        <f>INDEX(Table7[Column1],MATCH(O6403,Table7[Column2]))</f>
        <v>Learning Stage</v>
      </c>
      <c r="O6403">
        <v>3.5628525309999999</v>
      </c>
      <c r="P6403" t="str">
        <f>VLOOKUP(O6403,Table13[],2)</f>
        <v>1 - 5</v>
      </c>
      <c r="Q6403" t="str">
        <f>INDEX(Table8[Column1],MATCH(R6403,Table8[Column2]))</f>
        <v>Scheduled</v>
      </c>
      <c r="R6403">
        <v>0</v>
      </c>
      <c r="S6403">
        <f t="shared" ref="S6403:S6466" si="201">CONVERT(R6403,"hr","day")</f>
        <v>0</v>
      </c>
      <c r="T6403" t="s">
        <v>19</v>
      </c>
    </row>
    <row r="6404" spans="1:20" x14ac:dyDescent="0.25">
      <c r="A6404">
        <v>6403</v>
      </c>
      <c r="B6404" t="s">
        <v>2185</v>
      </c>
      <c r="C6404" t="s">
        <v>173</v>
      </c>
      <c r="D6404" t="str">
        <f t="shared" si="200"/>
        <v>Ford Jane</v>
      </c>
      <c r="E6404" t="s">
        <v>15</v>
      </c>
      <c r="F6404" t="s">
        <v>38</v>
      </c>
      <c r="G6404" t="s">
        <v>2724</v>
      </c>
      <c r="H6404" t="s">
        <v>1863</v>
      </c>
      <c r="I6404" t="s">
        <v>38</v>
      </c>
      <c r="J6404" t="s">
        <v>19</v>
      </c>
      <c r="K6404" t="str">
        <f>INDEX(Table6[Column1],MATCH(L6404,Table6[Column2]))</f>
        <v>Young Adults</v>
      </c>
      <c r="L6404">
        <v>35.279318179999997</v>
      </c>
      <c r="M6404" t="str">
        <f>VLOOKUP(L6404,Table1[],2)</f>
        <v>30 - 39</v>
      </c>
      <c r="N6404" t="str">
        <f>INDEX(Table7[Column1],MATCH(O6404,Table7[Column2]))</f>
        <v>Learning Stage</v>
      </c>
      <c r="O6404">
        <v>5.9995012560000003</v>
      </c>
      <c r="P6404" t="str">
        <f>VLOOKUP(O6404,Table13[],2)</f>
        <v>1 - 5</v>
      </c>
      <c r="Q6404" t="str">
        <f>INDEX(Table8[Column1],MATCH(R6404,Table8[Column2]))</f>
        <v>Scheduled</v>
      </c>
      <c r="R6404">
        <v>11.0086847</v>
      </c>
      <c r="S6404">
        <f t="shared" si="201"/>
        <v>0.45869519583333335</v>
      </c>
      <c r="T6404" t="s">
        <v>19</v>
      </c>
    </row>
    <row r="6405" spans="1:20" x14ac:dyDescent="0.25">
      <c r="A6405">
        <v>6404</v>
      </c>
      <c r="B6405" t="s">
        <v>4887</v>
      </c>
      <c r="C6405" t="s">
        <v>245</v>
      </c>
      <c r="D6405" t="str">
        <f t="shared" si="200"/>
        <v>Corder Mary</v>
      </c>
      <c r="E6405" t="s">
        <v>15</v>
      </c>
      <c r="F6405" t="s">
        <v>27</v>
      </c>
      <c r="G6405" t="s">
        <v>820</v>
      </c>
      <c r="H6405" t="s">
        <v>821</v>
      </c>
      <c r="I6405" t="s">
        <v>27</v>
      </c>
      <c r="J6405" t="s">
        <v>19</v>
      </c>
      <c r="K6405" t="str">
        <f>INDEX(Table6[Column1],MATCH(L6405,Table6[Column2]))</f>
        <v>Young Adults</v>
      </c>
      <c r="L6405">
        <v>38.092928020000002</v>
      </c>
      <c r="M6405" t="str">
        <f>VLOOKUP(L6405,Table1[],2)</f>
        <v>30 - 39</v>
      </c>
      <c r="N6405" t="str">
        <f>INDEX(Table7[Column1],MATCH(O6405,Table7[Column2]))</f>
        <v>Fitting in Stage</v>
      </c>
      <c r="O6405">
        <v>6.7507075140000001</v>
      </c>
      <c r="P6405" t="str">
        <f>VLOOKUP(O6405,Table13[],2)</f>
        <v>6 - 10</v>
      </c>
      <c r="Q6405" t="str">
        <f>INDEX(Table8[Column1],MATCH(R6405,Table8[Column2]))</f>
        <v>Maintained</v>
      </c>
      <c r="R6405">
        <v>43.437326110000001</v>
      </c>
      <c r="S6405">
        <f t="shared" si="201"/>
        <v>1.8098885879166668</v>
      </c>
      <c r="T6405" t="s">
        <v>19</v>
      </c>
    </row>
    <row r="6406" spans="1:20" x14ac:dyDescent="0.25">
      <c r="A6406">
        <v>6405</v>
      </c>
      <c r="B6406" t="s">
        <v>600</v>
      </c>
      <c r="C6406" t="s">
        <v>4279</v>
      </c>
      <c r="D6406" t="str">
        <f t="shared" si="200"/>
        <v>Neal Rex</v>
      </c>
      <c r="E6406" t="s">
        <v>22</v>
      </c>
      <c r="F6406" t="s">
        <v>38</v>
      </c>
      <c r="G6406" t="s">
        <v>2724</v>
      </c>
      <c r="H6406" t="s">
        <v>1863</v>
      </c>
      <c r="I6406" t="s">
        <v>38</v>
      </c>
      <c r="J6406" t="s">
        <v>19</v>
      </c>
      <c r="K6406" t="str">
        <f>INDEX(Table6[Column1],MATCH(L6406,Table6[Column2]))</f>
        <v>Elders</v>
      </c>
      <c r="L6406">
        <v>57.499709449999997</v>
      </c>
      <c r="M6406" t="str">
        <f>VLOOKUP(L6406,Table1[],2)</f>
        <v>50 - 59</v>
      </c>
      <c r="N6406" t="str">
        <f>INDEX(Table7[Column1],MATCH(O6406,Table7[Column2]))</f>
        <v>Learning Stage</v>
      </c>
      <c r="O6406">
        <v>2.7603258479999999</v>
      </c>
      <c r="P6406" t="str">
        <f>VLOOKUP(O6406,Table13[],2)</f>
        <v>1 - 5</v>
      </c>
      <c r="Q6406" t="str">
        <f>INDEX(Table8[Column1],MATCH(R6406,Table8[Column2]))</f>
        <v>Habitual</v>
      </c>
      <c r="R6406">
        <v>105.4005705</v>
      </c>
      <c r="S6406">
        <f t="shared" si="201"/>
        <v>4.3916904375000003</v>
      </c>
      <c r="T6406" t="s">
        <v>19</v>
      </c>
    </row>
    <row r="6407" spans="1:20" x14ac:dyDescent="0.25">
      <c r="A6407">
        <v>6406</v>
      </c>
      <c r="B6407" t="s">
        <v>400</v>
      </c>
      <c r="C6407" t="s">
        <v>4888</v>
      </c>
      <c r="D6407" t="str">
        <f t="shared" si="200"/>
        <v>Williams Alda</v>
      </c>
      <c r="E6407" t="s">
        <v>15</v>
      </c>
      <c r="F6407" t="s">
        <v>38</v>
      </c>
      <c r="G6407" t="s">
        <v>2724</v>
      </c>
      <c r="H6407" t="s">
        <v>1863</v>
      </c>
      <c r="I6407" t="s">
        <v>38</v>
      </c>
      <c r="J6407" t="s">
        <v>19</v>
      </c>
      <c r="K6407" t="str">
        <f>INDEX(Table6[Column1],MATCH(L6407,Table6[Column2]))</f>
        <v>Elders</v>
      </c>
      <c r="L6407">
        <v>55.49251186</v>
      </c>
      <c r="M6407" t="str">
        <f>VLOOKUP(L6407,Table1[],2)</f>
        <v>50 - 59</v>
      </c>
      <c r="N6407" t="str">
        <f>INDEX(Table7[Column1],MATCH(O6407,Table7[Column2]))</f>
        <v>Learning Stage</v>
      </c>
      <c r="O6407">
        <v>2.5322153159999998</v>
      </c>
      <c r="P6407" t="str">
        <f>VLOOKUP(O6407,Table13[],2)</f>
        <v>1 - 5</v>
      </c>
      <c r="Q6407" t="str">
        <f>INDEX(Table8[Column1],MATCH(R6407,Table8[Column2]))</f>
        <v>Habitual</v>
      </c>
      <c r="R6407">
        <v>109.3442652</v>
      </c>
      <c r="S6407">
        <f t="shared" si="201"/>
        <v>4.5560110500000004</v>
      </c>
      <c r="T6407" t="s">
        <v>19</v>
      </c>
    </row>
    <row r="6408" spans="1:20" x14ac:dyDescent="0.25">
      <c r="A6408">
        <v>6407</v>
      </c>
      <c r="B6408" t="s">
        <v>4889</v>
      </c>
      <c r="C6408" t="s">
        <v>93</v>
      </c>
      <c r="D6408" t="str">
        <f t="shared" si="200"/>
        <v>Choi William</v>
      </c>
      <c r="E6408" t="s">
        <v>22</v>
      </c>
      <c r="F6408" t="s">
        <v>505</v>
      </c>
      <c r="G6408" t="s">
        <v>2724</v>
      </c>
      <c r="H6408" t="s">
        <v>1863</v>
      </c>
      <c r="I6408" t="s">
        <v>24</v>
      </c>
      <c r="J6408" t="s">
        <v>19</v>
      </c>
      <c r="K6408" t="str">
        <f>INDEX(Table6[Column1],MATCH(L6408,Table6[Column2]))</f>
        <v>Adults</v>
      </c>
      <c r="L6408">
        <v>48.759386509999999</v>
      </c>
      <c r="M6408" t="str">
        <f>VLOOKUP(L6408,Table1[],2)</f>
        <v>40 - 49</v>
      </c>
      <c r="N6408" t="str">
        <f>INDEX(Table7[Column1],MATCH(O6408,Table7[Column2]))</f>
        <v>Learning Stage</v>
      </c>
      <c r="O6408">
        <v>3.6489890119999999</v>
      </c>
      <c r="P6408" t="str">
        <f>VLOOKUP(O6408,Table13[],2)</f>
        <v>1 - 5</v>
      </c>
      <c r="Q6408" t="str">
        <f>INDEX(Table8[Column1],MATCH(R6408,Table8[Column2]))</f>
        <v>Maintained</v>
      </c>
      <c r="R6408">
        <v>63.285325469999997</v>
      </c>
      <c r="S6408">
        <f t="shared" si="201"/>
        <v>2.6368885612499997</v>
      </c>
      <c r="T6408" t="s">
        <v>19</v>
      </c>
    </row>
    <row r="6409" spans="1:20" x14ac:dyDescent="0.25">
      <c r="A6409">
        <v>6408</v>
      </c>
      <c r="B6409" t="s">
        <v>4890</v>
      </c>
      <c r="C6409" t="s">
        <v>3781</v>
      </c>
      <c r="D6409" t="str">
        <f t="shared" si="200"/>
        <v>Hamm Dona</v>
      </c>
      <c r="E6409" t="s">
        <v>15</v>
      </c>
      <c r="F6409" t="s">
        <v>95</v>
      </c>
      <c r="G6409" t="s">
        <v>820</v>
      </c>
      <c r="H6409" t="s">
        <v>821</v>
      </c>
      <c r="I6409" t="s">
        <v>87</v>
      </c>
      <c r="J6409" t="s">
        <v>19</v>
      </c>
      <c r="K6409" t="str">
        <f>INDEX(Table6[Column1],MATCH(L6409,Table6[Column2]))</f>
        <v>Youth</v>
      </c>
      <c r="L6409">
        <v>29.46319484</v>
      </c>
      <c r="M6409" t="str">
        <f>VLOOKUP(L6409,Table1[],2)</f>
        <v>20 - 29</v>
      </c>
      <c r="N6409" t="str">
        <f>INDEX(Table7[Column1],MATCH(O6409,Table7[Column2]))</f>
        <v>Learning Stage</v>
      </c>
      <c r="O6409">
        <v>3.2409637729999998</v>
      </c>
      <c r="P6409" t="str">
        <f>VLOOKUP(O6409,Table13[],2)</f>
        <v>1 - 5</v>
      </c>
      <c r="Q6409" t="str">
        <f>INDEX(Table8[Column1],MATCH(R6409,Table8[Column2]))</f>
        <v>Scheduled</v>
      </c>
      <c r="R6409">
        <v>29.731270309999999</v>
      </c>
      <c r="S6409">
        <f t="shared" si="201"/>
        <v>1.2388029295833334</v>
      </c>
      <c r="T6409" t="s">
        <v>19</v>
      </c>
    </row>
    <row r="6410" spans="1:20" x14ac:dyDescent="0.25">
      <c r="A6410">
        <v>6409</v>
      </c>
      <c r="B6410" t="s">
        <v>446</v>
      </c>
      <c r="C6410" t="s">
        <v>830</v>
      </c>
      <c r="D6410" t="str">
        <f t="shared" si="200"/>
        <v>Parker Marcus</v>
      </c>
      <c r="E6410" t="s">
        <v>22</v>
      </c>
      <c r="F6410" t="s">
        <v>30</v>
      </c>
      <c r="G6410" t="s">
        <v>17</v>
      </c>
      <c r="H6410" t="s">
        <v>18</v>
      </c>
      <c r="I6410" t="s">
        <v>30</v>
      </c>
      <c r="J6410" t="s">
        <v>19</v>
      </c>
      <c r="K6410" t="str">
        <f>INDEX(Table6[Column1],MATCH(L6410,Table6[Column2]))</f>
        <v>Adults</v>
      </c>
      <c r="L6410">
        <v>44.053709849999997</v>
      </c>
      <c r="M6410" t="str">
        <f>VLOOKUP(L6410,Table1[],2)</f>
        <v>40 - 49</v>
      </c>
      <c r="N6410" t="str">
        <f>INDEX(Table7[Column1],MATCH(O6410,Table7[Column2]))</f>
        <v>Learning Stage</v>
      </c>
      <c r="O6410">
        <v>4.2415632040000002</v>
      </c>
      <c r="P6410" t="str">
        <f>VLOOKUP(O6410,Table13[],2)</f>
        <v>1 - 5</v>
      </c>
      <c r="Q6410" t="str">
        <f>INDEX(Table8[Column1],MATCH(R6410,Table8[Column2]))</f>
        <v>Maintained</v>
      </c>
      <c r="R6410">
        <v>50.264459969999997</v>
      </c>
      <c r="S6410">
        <f t="shared" si="201"/>
        <v>2.0943524987500002</v>
      </c>
      <c r="T6410" t="s">
        <v>19</v>
      </c>
    </row>
    <row r="6411" spans="1:20" x14ac:dyDescent="0.25">
      <c r="A6411">
        <v>6410</v>
      </c>
      <c r="B6411" t="s">
        <v>548</v>
      </c>
      <c r="C6411" t="s">
        <v>932</v>
      </c>
      <c r="D6411" t="str">
        <f t="shared" si="200"/>
        <v>Todd Michele</v>
      </c>
      <c r="E6411" t="s">
        <v>15</v>
      </c>
      <c r="F6411" t="s">
        <v>235</v>
      </c>
      <c r="G6411" t="s">
        <v>820</v>
      </c>
      <c r="H6411" t="s">
        <v>821</v>
      </c>
      <c r="I6411" t="s">
        <v>235</v>
      </c>
      <c r="J6411" t="s">
        <v>19</v>
      </c>
      <c r="K6411" t="str">
        <f>INDEX(Table6[Column1],MATCH(L6411,Table6[Column2]))</f>
        <v>Teenagers</v>
      </c>
      <c r="L6411">
        <v>16.920936640000001</v>
      </c>
      <c r="M6411" t="e">
        <f>VLOOKUP(L6411,Table1[],2)</f>
        <v>#N/A</v>
      </c>
      <c r="N6411" t="str">
        <f>INDEX(Table7[Column1],MATCH(O6411,Table7[Column2]))</f>
        <v>Learning Stage</v>
      </c>
      <c r="O6411">
        <v>4.0791280680000002</v>
      </c>
      <c r="P6411" t="str">
        <f>VLOOKUP(O6411,Table13[],2)</f>
        <v>1 - 5</v>
      </c>
      <c r="Q6411" t="str">
        <f>INDEX(Table8[Column1],MATCH(R6411,Table8[Column2]))</f>
        <v>Scheduled</v>
      </c>
      <c r="R6411">
        <v>0</v>
      </c>
      <c r="S6411">
        <f t="shared" si="201"/>
        <v>0</v>
      </c>
      <c r="T6411" t="s">
        <v>19</v>
      </c>
    </row>
    <row r="6412" spans="1:20" x14ac:dyDescent="0.25">
      <c r="A6412">
        <v>6411</v>
      </c>
      <c r="B6412" t="s">
        <v>299</v>
      </c>
      <c r="C6412" t="s">
        <v>2209</v>
      </c>
      <c r="D6412" t="str">
        <f t="shared" si="200"/>
        <v>Alexander Roberta</v>
      </c>
      <c r="E6412" t="s">
        <v>15</v>
      </c>
      <c r="F6412" t="s">
        <v>157</v>
      </c>
      <c r="G6412" t="s">
        <v>2724</v>
      </c>
      <c r="H6412" t="s">
        <v>1863</v>
      </c>
      <c r="I6412" t="s">
        <v>157</v>
      </c>
      <c r="J6412" t="s">
        <v>19</v>
      </c>
      <c r="K6412" t="str">
        <f>INDEX(Table6[Column1],MATCH(L6412,Table6[Column2]))</f>
        <v>Youth</v>
      </c>
      <c r="L6412">
        <v>25.232518859999999</v>
      </c>
      <c r="M6412" t="str">
        <f>VLOOKUP(L6412,Table1[],2)</f>
        <v>20 - 29</v>
      </c>
      <c r="N6412" t="str">
        <f>INDEX(Table7[Column1],MATCH(O6412,Table7[Column2]))</f>
        <v>Learning Stage</v>
      </c>
      <c r="O6412">
        <v>5.6721379880000002</v>
      </c>
      <c r="P6412" t="str">
        <f>VLOOKUP(O6412,Table13[],2)</f>
        <v>1 - 5</v>
      </c>
      <c r="Q6412" t="str">
        <f>INDEX(Table8[Column1],MATCH(R6412,Table8[Column2]))</f>
        <v>Scheduled</v>
      </c>
      <c r="R6412">
        <v>0</v>
      </c>
      <c r="S6412">
        <f t="shared" si="201"/>
        <v>0</v>
      </c>
      <c r="T6412" t="s">
        <v>19</v>
      </c>
    </row>
    <row r="6413" spans="1:20" x14ac:dyDescent="0.25">
      <c r="A6413">
        <v>6412</v>
      </c>
      <c r="B6413" t="s">
        <v>2302</v>
      </c>
      <c r="C6413" t="s">
        <v>401</v>
      </c>
      <c r="D6413" t="str">
        <f t="shared" si="200"/>
        <v>Burns Michael</v>
      </c>
      <c r="E6413" t="s">
        <v>22</v>
      </c>
      <c r="F6413" t="s">
        <v>27</v>
      </c>
      <c r="G6413" t="s">
        <v>820</v>
      </c>
      <c r="H6413" t="s">
        <v>821</v>
      </c>
      <c r="I6413" t="s">
        <v>27</v>
      </c>
      <c r="J6413" t="s">
        <v>19</v>
      </c>
      <c r="K6413" t="str">
        <f>INDEX(Table6[Column1],MATCH(L6413,Table6[Column2]))</f>
        <v>Adults</v>
      </c>
      <c r="L6413">
        <v>43.621236039999999</v>
      </c>
      <c r="M6413" t="str">
        <f>VLOOKUP(L6413,Table1[],2)</f>
        <v>40 - 49</v>
      </c>
      <c r="N6413" t="str">
        <f>INDEX(Table7[Column1],MATCH(O6413,Table7[Column2]))</f>
        <v>Learning Stage</v>
      </c>
      <c r="O6413">
        <v>3.2231312220000001</v>
      </c>
      <c r="P6413" t="str">
        <f>VLOOKUP(O6413,Table13[],2)</f>
        <v>1 - 5</v>
      </c>
      <c r="Q6413" t="str">
        <f>INDEX(Table8[Column1],MATCH(R6413,Table8[Column2]))</f>
        <v>Maintained</v>
      </c>
      <c r="R6413">
        <v>53.835213250000002</v>
      </c>
      <c r="S6413">
        <f t="shared" si="201"/>
        <v>2.2431338854166665</v>
      </c>
      <c r="T6413" t="s">
        <v>19</v>
      </c>
    </row>
    <row r="6414" spans="1:20" x14ac:dyDescent="0.25">
      <c r="A6414">
        <v>6413</v>
      </c>
      <c r="B6414" t="s">
        <v>4891</v>
      </c>
      <c r="C6414" t="s">
        <v>1235</v>
      </c>
      <c r="D6414" t="str">
        <f t="shared" si="200"/>
        <v>Sabb Floyd</v>
      </c>
      <c r="E6414" t="s">
        <v>22</v>
      </c>
      <c r="F6414" t="s">
        <v>54</v>
      </c>
      <c r="G6414" t="s">
        <v>820</v>
      </c>
      <c r="H6414" t="s">
        <v>821</v>
      </c>
      <c r="I6414" t="s">
        <v>54</v>
      </c>
      <c r="J6414" t="s">
        <v>19</v>
      </c>
      <c r="K6414" t="str">
        <f>INDEX(Table6[Column1],MATCH(L6414,Table6[Column2]))</f>
        <v>Youth</v>
      </c>
      <c r="L6414">
        <v>29.28818893</v>
      </c>
      <c r="M6414" t="str">
        <f>VLOOKUP(L6414,Table1[],2)</f>
        <v>20 - 29</v>
      </c>
      <c r="N6414" t="str">
        <f>INDEX(Table7[Column1],MATCH(O6414,Table7[Column2]))</f>
        <v>Fitting in Stage</v>
      </c>
      <c r="O6414">
        <v>8.7319422269999993</v>
      </c>
      <c r="P6414" t="str">
        <f>VLOOKUP(O6414,Table13[],2)</f>
        <v>6 - 10</v>
      </c>
      <c r="Q6414" t="str">
        <f>INDEX(Table8[Column1],MATCH(R6414,Table8[Column2]))</f>
        <v>Scheduled</v>
      </c>
      <c r="R6414">
        <v>0</v>
      </c>
      <c r="S6414">
        <f t="shared" si="201"/>
        <v>0</v>
      </c>
      <c r="T6414" t="s">
        <v>19</v>
      </c>
    </row>
    <row r="6415" spans="1:20" x14ac:dyDescent="0.25">
      <c r="A6415">
        <v>6414</v>
      </c>
      <c r="B6415" t="s">
        <v>4892</v>
      </c>
      <c r="C6415" t="s">
        <v>4893</v>
      </c>
      <c r="D6415" t="str">
        <f t="shared" si="200"/>
        <v>Keeney Mia</v>
      </c>
      <c r="E6415" t="s">
        <v>15</v>
      </c>
      <c r="F6415" t="s">
        <v>277</v>
      </c>
      <c r="G6415" t="s">
        <v>820</v>
      </c>
      <c r="H6415" t="s">
        <v>821</v>
      </c>
      <c r="I6415" t="s">
        <v>277</v>
      </c>
      <c r="J6415" t="s">
        <v>19</v>
      </c>
      <c r="K6415" t="str">
        <f>INDEX(Table6[Column1],MATCH(L6415,Table6[Column2]))</f>
        <v>Young Adults</v>
      </c>
      <c r="L6415">
        <v>36.448343749999999</v>
      </c>
      <c r="M6415" t="str">
        <f>VLOOKUP(L6415,Table1[],2)</f>
        <v>30 - 39</v>
      </c>
      <c r="N6415" t="str">
        <f>INDEX(Table7[Column1],MATCH(O6415,Table7[Column2]))</f>
        <v>Fitting in Stage</v>
      </c>
      <c r="O6415">
        <v>6.7239353209999999</v>
      </c>
      <c r="P6415" t="str">
        <f>VLOOKUP(O6415,Table13[],2)</f>
        <v>6 - 10</v>
      </c>
      <c r="Q6415" t="str">
        <f>INDEX(Table8[Column1],MATCH(R6415,Table8[Column2]))</f>
        <v>Scheduled</v>
      </c>
      <c r="R6415">
        <v>2.5997444540000001</v>
      </c>
      <c r="S6415">
        <f t="shared" si="201"/>
        <v>0.10832268558333333</v>
      </c>
      <c r="T6415" t="s">
        <v>19</v>
      </c>
    </row>
    <row r="6416" spans="1:20" x14ac:dyDescent="0.25">
      <c r="A6416">
        <v>6415</v>
      </c>
      <c r="B6416" t="s">
        <v>3010</v>
      </c>
      <c r="C6416" t="s">
        <v>379</v>
      </c>
      <c r="D6416" t="str">
        <f t="shared" si="200"/>
        <v>Best Frederick</v>
      </c>
      <c r="E6416" t="s">
        <v>22</v>
      </c>
      <c r="F6416" t="s">
        <v>38</v>
      </c>
      <c r="G6416" t="s">
        <v>2724</v>
      </c>
      <c r="H6416" t="s">
        <v>1863</v>
      </c>
      <c r="I6416" t="s">
        <v>38</v>
      </c>
      <c r="J6416" t="s">
        <v>19</v>
      </c>
      <c r="K6416" t="str">
        <f>INDEX(Table6[Column1],MATCH(L6416,Table6[Column2]))</f>
        <v>Elders</v>
      </c>
      <c r="L6416">
        <v>57.237343699999997</v>
      </c>
      <c r="M6416" t="str">
        <f>VLOOKUP(L6416,Table1[],2)</f>
        <v>50 - 59</v>
      </c>
      <c r="N6416" t="str">
        <f>INDEX(Table7[Column1],MATCH(O6416,Table7[Column2]))</f>
        <v>Learning Stage</v>
      </c>
      <c r="O6416">
        <v>5.490539182</v>
      </c>
      <c r="P6416" t="str">
        <f>VLOOKUP(O6416,Table13[],2)</f>
        <v>1 - 5</v>
      </c>
      <c r="Q6416" t="str">
        <f>INDEX(Table8[Column1],MATCH(R6416,Table8[Column2]))</f>
        <v>Habitual</v>
      </c>
      <c r="R6416">
        <v>93.107085999999995</v>
      </c>
      <c r="S6416">
        <f t="shared" si="201"/>
        <v>3.8794619166666666</v>
      </c>
      <c r="T6416" t="s">
        <v>19</v>
      </c>
    </row>
    <row r="6417" spans="1:20" x14ac:dyDescent="0.25">
      <c r="A6417">
        <v>6416</v>
      </c>
      <c r="B6417" t="s">
        <v>4894</v>
      </c>
      <c r="C6417" t="s">
        <v>1598</v>
      </c>
      <c r="D6417" t="str">
        <f t="shared" si="200"/>
        <v>Leader Michel</v>
      </c>
      <c r="E6417" t="s">
        <v>22</v>
      </c>
      <c r="F6417" t="s">
        <v>27</v>
      </c>
      <c r="G6417" t="s">
        <v>820</v>
      </c>
      <c r="H6417" t="s">
        <v>821</v>
      </c>
      <c r="I6417" t="s">
        <v>27</v>
      </c>
      <c r="J6417" t="s">
        <v>19</v>
      </c>
      <c r="K6417" t="str">
        <f>INDEX(Table6[Column1],MATCH(L6417,Table6[Column2]))</f>
        <v>Adults</v>
      </c>
      <c r="L6417">
        <v>42.269945</v>
      </c>
      <c r="M6417" t="str">
        <f>VLOOKUP(L6417,Table1[],2)</f>
        <v>40 - 49</v>
      </c>
      <c r="N6417" t="str">
        <f>INDEX(Table7[Column1],MATCH(O6417,Table7[Column2]))</f>
        <v>Learning Stage</v>
      </c>
      <c r="O6417">
        <v>5.194382085</v>
      </c>
      <c r="P6417" t="str">
        <f>VLOOKUP(O6417,Table13[],2)</f>
        <v>1 - 5</v>
      </c>
      <c r="Q6417" t="str">
        <f>INDEX(Table8[Column1],MATCH(R6417,Table8[Column2]))</f>
        <v>Maintained</v>
      </c>
      <c r="R6417">
        <v>65.996668319999998</v>
      </c>
      <c r="S6417">
        <f t="shared" si="201"/>
        <v>2.7498611799999999</v>
      </c>
      <c r="T6417" t="s">
        <v>19</v>
      </c>
    </row>
    <row r="6418" spans="1:20" x14ac:dyDescent="0.25">
      <c r="A6418">
        <v>6417</v>
      </c>
      <c r="B6418" t="s">
        <v>4895</v>
      </c>
      <c r="C6418" t="s">
        <v>3669</v>
      </c>
      <c r="D6418" t="str">
        <f t="shared" si="200"/>
        <v>Amaya Arturo</v>
      </c>
      <c r="E6418" t="s">
        <v>22</v>
      </c>
      <c r="F6418" t="s">
        <v>540</v>
      </c>
      <c r="G6418" t="s">
        <v>611</v>
      </c>
      <c r="H6418" t="s">
        <v>612</v>
      </c>
      <c r="I6418" t="s">
        <v>169</v>
      </c>
      <c r="J6418" t="s">
        <v>19</v>
      </c>
      <c r="K6418" t="str">
        <f>INDEX(Table6[Column1],MATCH(L6418,Table6[Column2]))</f>
        <v>Adults</v>
      </c>
      <c r="L6418">
        <v>45.123583549999999</v>
      </c>
      <c r="M6418" t="str">
        <f>VLOOKUP(L6418,Table1[],2)</f>
        <v>40 - 49</v>
      </c>
      <c r="N6418" t="str">
        <f>INDEX(Table7[Column1],MATCH(O6418,Table7[Column2]))</f>
        <v>Learning Stage</v>
      </c>
      <c r="O6418">
        <v>2.59402541</v>
      </c>
      <c r="P6418" t="str">
        <f>VLOOKUP(O6418,Table13[],2)</f>
        <v>1 - 5</v>
      </c>
      <c r="Q6418" t="str">
        <f>INDEX(Table8[Column1],MATCH(R6418,Table8[Column2]))</f>
        <v>Maintained</v>
      </c>
      <c r="R6418">
        <v>41.915813030000002</v>
      </c>
      <c r="S6418">
        <f t="shared" si="201"/>
        <v>1.7464922095833335</v>
      </c>
      <c r="T6418" t="s">
        <v>19</v>
      </c>
    </row>
    <row r="6419" spans="1:20" x14ac:dyDescent="0.25">
      <c r="A6419">
        <v>6418</v>
      </c>
      <c r="B6419" t="s">
        <v>3821</v>
      </c>
      <c r="C6419" t="s">
        <v>1363</v>
      </c>
      <c r="D6419" t="str">
        <f t="shared" si="200"/>
        <v>Knox Dwight</v>
      </c>
      <c r="E6419" t="s">
        <v>22</v>
      </c>
      <c r="F6419" t="s">
        <v>16</v>
      </c>
      <c r="G6419" t="s">
        <v>820</v>
      </c>
      <c r="H6419" t="s">
        <v>821</v>
      </c>
      <c r="I6419" t="s">
        <v>16</v>
      </c>
      <c r="J6419" t="s">
        <v>19</v>
      </c>
      <c r="K6419" t="str">
        <f>INDEX(Table6[Column1],MATCH(L6419,Table6[Column2]))</f>
        <v>Adults</v>
      </c>
      <c r="L6419">
        <v>47.402957970000003</v>
      </c>
      <c r="M6419" t="str">
        <f>VLOOKUP(L6419,Table1[],2)</f>
        <v>40 - 49</v>
      </c>
      <c r="N6419" t="str">
        <f>INDEX(Table7[Column1],MATCH(O6419,Table7[Column2]))</f>
        <v>Learning Stage</v>
      </c>
      <c r="O6419">
        <v>5.4172787529999997</v>
      </c>
      <c r="P6419" t="str">
        <f>VLOOKUP(O6419,Table13[],2)</f>
        <v>1 - 5</v>
      </c>
      <c r="Q6419" t="str">
        <f>INDEX(Table8[Column1],MATCH(R6419,Table8[Column2]))</f>
        <v>Scheduled</v>
      </c>
      <c r="R6419">
        <v>28.771256829999999</v>
      </c>
      <c r="S6419">
        <f t="shared" si="201"/>
        <v>1.1988023679166666</v>
      </c>
      <c r="T6419" t="s">
        <v>19</v>
      </c>
    </row>
    <row r="6420" spans="1:20" x14ac:dyDescent="0.25">
      <c r="A6420">
        <v>6419</v>
      </c>
      <c r="B6420" t="s">
        <v>1186</v>
      </c>
      <c r="C6420" t="s">
        <v>883</v>
      </c>
      <c r="D6420" t="str">
        <f t="shared" si="200"/>
        <v>Jenkins Jason</v>
      </c>
      <c r="E6420" t="s">
        <v>22</v>
      </c>
      <c r="F6420" t="s">
        <v>38</v>
      </c>
      <c r="G6420" t="s">
        <v>2724</v>
      </c>
      <c r="H6420" t="s">
        <v>1863</v>
      </c>
      <c r="I6420" t="s">
        <v>38</v>
      </c>
      <c r="J6420" t="s">
        <v>19</v>
      </c>
      <c r="K6420" t="str">
        <f>INDEX(Table6[Column1],MATCH(L6420,Table6[Column2]))</f>
        <v>Seniors</v>
      </c>
      <c r="L6420">
        <v>68.173264349999997</v>
      </c>
      <c r="M6420" t="str">
        <f>VLOOKUP(L6420,Table1[],2)</f>
        <v>60 and Above</v>
      </c>
      <c r="N6420" t="str">
        <f>INDEX(Table7[Column1],MATCH(O6420,Table7[Column2]))</f>
        <v>Learning Stage</v>
      </c>
      <c r="O6420">
        <v>5.0130542809999996</v>
      </c>
      <c r="P6420" t="str">
        <f>VLOOKUP(O6420,Table13[],2)</f>
        <v>1 - 5</v>
      </c>
      <c r="Q6420" t="str">
        <f>INDEX(Table8[Column1],MATCH(R6420,Table8[Column2]))</f>
        <v>Habitual</v>
      </c>
      <c r="R6420">
        <v>105.7156979</v>
      </c>
      <c r="S6420">
        <f t="shared" si="201"/>
        <v>4.4048207458333328</v>
      </c>
      <c r="T6420" t="s">
        <v>19</v>
      </c>
    </row>
    <row r="6421" spans="1:20" x14ac:dyDescent="0.25">
      <c r="A6421">
        <v>6420</v>
      </c>
      <c r="B6421" t="s">
        <v>4896</v>
      </c>
      <c r="C6421" t="s">
        <v>1764</v>
      </c>
      <c r="D6421" t="str">
        <f t="shared" si="200"/>
        <v>Borders Courtney</v>
      </c>
      <c r="E6421" t="s">
        <v>22</v>
      </c>
      <c r="F6421" t="s">
        <v>984</v>
      </c>
      <c r="G6421" t="s">
        <v>820</v>
      </c>
      <c r="H6421" t="s">
        <v>821</v>
      </c>
      <c r="I6421" t="s">
        <v>87</v>
      </c>
      <c r="J6421" t="s">
        <v>19</v>
      </c>
      <c r="K6421" t="str">
        <f>INDEX(Table6[Column1],MATCH(L6421,Table6[Column2]))</f>
        <v>Adults</v>
      </c>
      <c r="L6421">
        <v>46.719986810000002</v>
      </c>
      <c r="M6421" t="str">
        <f>VLOOKUP(L6421,Table1[],2)</f>
        <v>40 - 49</v>
      </c>
      <c r="N6421" t="str">
        <f>INDEX(Table7[Column1],MATCH(O6421,Table7[Column2]))</f>
        <v>Learning Stage</v>
      </c>
      <c r="O6421">
        <v>4.3842684749999998</v>
      </c>
      <c r="P6421" t="str">
        <f>VLOOKUP(O6421,Table13[],2)</f>
        <v>1 - 5</v>
      </c>
      <c r="Q6421" t="str">
        <f>INDEX(Table8[Column1],MATCH(R6421,Table8[Column2]))</f>
        <v>Habitual</v>
      </c>
      <c r="R6421">
        <v>103.1988894</v>
      </c>
      <c r="S6421">
        <f t="shared" si="201"/>
        <v>4.2999537249999999</v>
      </c>
      <c r="T6421" t="s">
        <v>19</v>
      </c>
    </row>
    <row r="6422" spans="1:20" x14ac:dyDescent="0.25">
      <c r="A6422">
        <v>6421</v>
      </c>
      <c r="B6422" t="s">
        <v>4897</v>
      </c>
      <c r="C6422" t="s">
        <v>546</v>
      </c>
      <c r="D6422" t="str">
        <f t="shared" si="200"/>
        <v>Reveles Gary</v>
      </c>
      <c r="E6422" t="s">
        <v>22</v>
      </c>
      <c r="F6422" t="s">
        <v>30</v>
      </c>
      <c r="G6422" t="s">
        <v>17</v>
      </c>
      <c r="H6422" t="s">
        <v>18</v>
      </c>
      <c r="I6422" t="s">
        <v>30</v>
      </c>
      <c r="J6422" t="s">
        <v>19</v>
      </c>
      <c r="K6422" t="str">
        <f>INDEX(Table6[Column1],MATCH(L6422,Table6[Column2]))</f>
        <v>Youth</v>
      </c>
      <c r="L6422">
        <v>20.4191495</v>
      </c>
      <c r="M6422" t="str">
        <f>VLOOKUP(L6422,Table1[],2)</f>
        <v>20 - 29</v>
      </c>
      <c r="N6422" t="str">
        <f>INDEX(Table7[Column1],MATCH(O6422,Table7[Column2]))</f>
        <v>Fitting in Stage</v>
      </c>
      <c r="O6422">
        <v>9.6307505429999996</v>
      </c>
      <c r="P6422" t="str">
        <f>VLOOKUP(O6422,Table13[],2)</f>
        <v>6 - 10</v>
      </c>
      <c r="Q6422" t="str">
        <f>INDEX(Table8[Column1],MATCH(R6422,Table8[Column2]))</f>
        <v>Scheduled</v>
      </c>
      <c r="R6422">
        <v>0</v>
      </c>
      <c r="S6422">
        <f t="shared" si="201"/>
        <v>0</v>
      </c>
      <c r="T6422" t="s">
        <v>19</v>
      </c>
    </row>
    <row r="6423" spans="1:20" x14ac:dyDescent="0.25">
      <c r="A6423">
        <v>6422</v>
      </c>
      <c r="B6423" t="s">
        <v>4898</v>
      </c>
      <c r="C6423" t="s">
        <v>1922</v>
      </c>
      <c r="D6423" t="str">
        <f t="shared" si="200"/>
        <v>Hyde Dorothy</v>
      </c>
      <c r="E6423" t="s">
        <v>15</v>
      </c>
      <c r="F6423" t="s">
        <v>38</v>
      </c>
      <c r="G6423" t="s">
        <v>2724</v>
      </c>
      <c r="H6423" t="s">
        <v>1863</v>
      </c>
      <c r="I6423" t="s">
        <v>38</v>
      </c>
      <c r="J6423" t="s">
        <v>19</v>
      </c>
      <c r="K6423" t="str">
        <f>INDEX(Table6[Column1],MATCH(L6423,Table6[Column2]))</f>
        <v>Adults</v>
      </c>
      <c r="L6423">
        <v>45.23181684</v>
      </c>
      <c r="M6423" t="str">
        <f>VLOOKUP(L6423,Table1[],2)</f>
        <v>40 - 49</v>
      </c>
      <c r="N6423" t="str">
        <f>INDEX(Table7[Column1],MATCH(O6423,Table7[Column2]))</f>
        <v>Fitting in Stage</v>
      </c>
      <c r="O6423">
        <v>6.1930004849999998</v>
      </c>
      <c r="P6423" t="str">
        <f>VLOOKUP(O6423,Table13[],2)</f>
        <v>6 - 10</v>
      </c>
      <c r="Q6423" t="str">
        <f>INDEX(Table8[Column1],MATCH(R6423,Table8[Column2]))</f>
        <v>Excused</v>
      </c>
      <c r="R6423">
        <v>132.6015074</v>
      </c>
      <c r="S6423">
        <f t="shared" si="201"/>
        <v>5.5250628083333337</v>
      </c>
      <c r="T6423" t="s">
        <v>19</v>
      </c>
    </row>
    <row r="6424" spans="1:20" x14ac:dyDescent="0.25">
      <c r="A6424">
        <v>6423</v>
      </c>
      <c r="B6424" t="s">
        <v>3126</v>
      </c>
      <c r="C6424" t="s">
        <v>377</v>
      </c>
      <c r="D6424" t="str">
        <f t="shared" si="200"/>
        <v>Card Patrick</v>
      </c>
      <c r="E6424" t="s">
        <v>22</v>
      </c>
      <c r="F6424" t="s">
        <v>38</v>
      </c>
      <c r="G6424" t="s">
        <v>2724</v>
      </c>
      <c r="H6424" t="s">
        <v>1863</v>
      </c>
      <c r="I6424" t="s">
        <v>38</v>
      </c>
      <c r="J6424" t="s">
        <v>19</v>
      </c>
      <c r="K6424" t="str">
        <f>INDEX(Table6[Column1],MATCH(L6424,Table6[Column2]))</f>
        <v>Adults</v>
      </c>
      <c r="L6424">
        <v>41.126519819999999</v>
      </c>
      <c r="M6424" t="str">
        <f>VLOOKUP(L6424,Table1[],2)</f>
        <v>40 - 49</v>
      </c>
      <c r="N6424" t="str">
        <f>INDEX(Table7[Column1],MATCH(O6424,Table7[Column2]))</f>
        <v>Learning Stage</v>
      </c>
      <c r="O6424">
        <v>5.9716074890000002</v>
      </c>
      <c r="P6424" t="str">
        <f>VLOOKUP(O6424,Table13[],2)</f>
        <v>1 - 5</v>
      </c>
      <c r="Q6424" t="str">
        <f>INDEX(Table8[Column1],MATCH(R6424,Table8[Column2]))</f>
        <v>Scheduled</v>
      </c>
      <c r="R6424">
        <v>37.639003359999997</v>
      </c>
      <c r="S6424">
        <f t="shared" si="201"/>
        <v>1.5682918066666665</v>
      </c>
      <c r="T6424" t="s">
        <v>19</v>
      </c>
    </row>
    <row r="6425" spans="1:20" x14ac:dyDescent="0.25">
      <c r="A6425">
        <v>6424</v>
      </c>
      <c r="B6425" t="s">
        <v>375</v>
      </c>
      <c r="C6425" t="s">
        <v>1996</v>
      </c>
      <c r="D6425" t="str">
        <f t="shared" si="200"/>
        <v>Coleman Dolores</v>
      </c>
      <c r="E6425" t="s">
        <v>15</v>
      </c>
      <c r="F6425" t="s">
        <v>30</v>
      </c>
      <c r="G6425" t="s">
        <v>17</v>
      </c>
      <c r="H6425" t="s">
        <v>18</v>
      </c>
      <c r="I6425" t="s">
        <v>30</v>
      </c>
      <c r="J6425" t="s">
        <v>19</v>
      </c>
      <c r="K6425" t="str">
        <f>INDEX(Table6[Column1],MATCH(L6425,Table6[Column2]))</f>
        <v>Youth</v>
      </c>
      <c r="L6425">
        <v>28.82186505</v>
      </c>
      <c r="M6425" t="str">
        <f>VLOOKUP(L6425,Table1[],2)</f>
        <v>20 - 29</v>
      </c>
      <c r="N6425" t="str">
        <f>INDEX(Table7[Column1],MATCH(O6425,Table7[Column2]))</f>
        <v>Fitting in Stage</v>
      </c>
      <c r="O6425">
        <v>6.2826508219999999</v>
      </c>
      <c r="P6425" t="str">
        <f>VLOOKUP(O6425,Table13[],2)</f>
        <v>6 - 10</v>
      </c>
      <c r="Q6425" t="str">
        <f>INDEX(Table8[Column1],MATCH(R6425,Table8[Column2]))</f>
        <v>Scheduled</v>
      </c>
      <c r="R6425">
        <v>14.37957402</v>
      </c>
      <c r="S6425">
        <f t="shared" si="201"/>
        <v>0.59914891749999999</v>
      </c>
      <c r="T6425" t="s">
        <v>19</v>
      </c>
    </row>
    <row r="6426" spans="1:20" x14ac:dyDescent="0.25">
      <c r="A6426">
        <v>6425</v>
      </c>
      <c r="B6426" t="s">
        <v>4899</v>
      </c>
      <c r="C6426" t="s">
        <v>404</v>
      </c>
      <c r="D6426" t="str">
        <f t="shared" si="200"/>
        <v>Fair Tina</v>
      </c>
      <c r="E6426" t="s">
        <v>15</v>
      </c>
      <c r="F6426" t="s">
        <v>30</v>
      </c>
      <c r="G6426" t="s">
        <v>17</v>
      </c>
      <c r="H6426" t="s">
        <v>18</v>
      </c>
      <c r="I6426" t="s">
        <v>30</v>
      </c>
      <c r="J6426" t="s">
        <v>19</v>
      </c>
      <c r="K6426" t="str">
        <f>INDEX(Table6[Column1],MATCH(L6426,Table6[Column2]))</f>
        <v>Adults</v>
      </c>
      <c r="L6426">
        <v>47.873569539999998</v>
      </c>
      <c r="M6426" t="str">
        <f>VLOOKUP(L6426,Table1[],2)</f>
        <v>40 - 49</v>
      </c>
      <c r="N6426" t="str">
        <f>INDEX(Table7[Column1],MATCH(O6426,Table7[Column2]))</f>
        <v>Learning Stage</v>
      </c>
      <c r="O6426">
        <v>2.3054283130000002</v>
      </c>
      <c r="P6426" t="str">
        <f>VLOOKUP(O6426,Table13[],2)</f>
        <v>1 - 5</v>
      </c>
      <c r="Q6426" t="str">
        <f>INDEX(Table8[Column1],MATCH(R6426,Table8[Column2]))</f>
        <v>Excused</v>
      </c>
      <c r="R6426">
        <v>131.57201889999999</v>
      </c>
      <c r="S6426">
        <f t="shared" si="201"/>
        <v>5.4821674541666656</v>
      </c>
      <c r="T6426" t="s">
        <v>19</v>
      </c>
    </row>
    <row r="6427" spans="1:20" x14ac:dyDescent="0.25">
      <c r="A6427">
        <v>6426</v>
      </c>
      <c r="B6427" t="s">
        <v>4900</v>
      </c>
      <c r="C6427" t="s">
        <v>4901</v>
      </c>
      <c r="D6427" t="str">
        <f t="shared" si="200"/>
        <v>Crum Leann</v>
      </c>
      <c r="E6427" t="s">
        <v>15</v>
      </c>
      <c r="F6427" t="s">
        <v>277</v>
      </c>
      <c r="G6427" t="s">
        <v>2724</v>
      </c>
      <c r="H6427" t="s">
        <v>1863</v>
      </c>
      <c r="I6427" t="s">
        <v>277</v>
      </c>
      <c r="J6427" t="s">
        <v>19</v>
      </c>
      <c r="K6427" t="str">
        <f>INDEX(Table6[Column1],MATCH(L6427,Table6[Column2]))</f>
        <v>Youth</v>
      </c>
      <c r="L6427">
        <v>25.5227547</v>
      </c>
      <c r="M6427" t="str">
        <f>VLOOKUP(L6427,Table1[],2)</f>
        <v>20 - 29</v>
      </c>
      <c r="N6427" t="str">
        <f>INDEX(Table7[Column1],MATCH(O6427,Table7[Column2]))</f>
        <v>Fitting in Stage</v>
      </c>
      <c r="O6427">
        <v>6.5068306380000003</v>
      </c>
      <c r="P6427" t="str">
        <f>VLOOKUP(O6427,Table13[],2)</f>
        <v>6 - 10</v>
      </c>
      <c r="Q6427" t="str">
        <f>INDEX(Table8[Column1],MATCH(R6427,Table8[Column2]))</f>
        <v>Scheduled</v>
      </c>
      <c r="R6427">
        <v>0</v>
      </c>
      <c r="S6427">
        <f t="shared" si="201"/>
        <v>0</v>
      </c>
      <c r="T6427" t="s">
        <v>19</v>
      </c>
    </row>
    <row r="6428" spans="1:20" x14ac:dyDescent="0.25">
      <c r="A6428">
        <v>6427</v>
      </c>
      <c r="B6428" t="s">
        <v>4902</v>
      </c>
      <c r="C6428" t="s">
        <v>52</v>
      </c>
      <c r="D6428" t="str">
        <f t="shared" si="200"/>
        <v>Waring John</v>
      </c>
      <c r="E6428" t="s">
        <v>22</v>
      </c>
      <c r="F6428" t="s">
        <v>30</v>
      </c>
      <c r="G6428" t="s">
        <v>17</v>
      </c>
      <c r="H6428" t="s">
        <v>18</v>
      </c>
      <c r="I6428" t="s">
        <v>30</v>
      </c>
      <c r="J6428" t="s">
        <v>19</v>
      </c>
      <c r="K6428" t="str">
        <f>INDEX(Table6[Column1],MATCH(L6428,Table6[Column2]))</f>
        <v>Young Adults</v>
      </c>
      <c r="L6428">
        <v>32.310332809999998</v>
      </c>
      <c r="M6428" t="str">
        <f>VLOOKUP(L6428,Table1[],2)</f>
        <v>30 - 39</v>
      </c>
      <c r="N6428" t="str">
        <f>INDEX(Table7[Column1],MATCH(O6428,Table7[Column2]))</f>
        <v>Learning Stage</v>
      </c>
      <c r="O6428">
        <v>5.4787159379999997</v>
      </c>
      <c r="P6428" t="str">
        <f>VLOOKUP(O6428,Table13[],2)</f>
        <v>1 - 5</v>
      </c>
      <c r="Q6428" t="str">
        <f>INDEX(Table8[Column1],MATCH(R6428,Table8[Column2]))</f>
        <v>Scheduled</v>
      </c>
      <c r="R6428">
        <v>38.59915719</v>
      </c>
      <c r="S6428">
        <f t="shared" si="201"/>
        <v>1.6082982162500001</v>
      </c>
      <c r="T6428" t="s">
        <v>19</v>
      </c>
    </row>
    <row r="6429" spans="1:20" x14ac:dyDescent="0.25">
      <c r="A6429">
        <v>6428</v>
      </c>
      <c r="B6429" t="s">
        <v>1062</v>
      </c>
      <c r="C6429" t="s">
        <v>21</v>
      </c>
      <c r="D6429" t="str">
        <f t="shared" si="200"/>
        <v>Benedetto Stephen</v>
      </c>
      <c r="E6429" t="s">
        <v>22</v>
      </c>
      <c r="F6429" t="s">
        <v>505</v>
      </c>
      <c r="G6429" t="s">
        <v>2724</v>
      </c>
      <c r="H6429" t="s">
        <v>1863</v>
      </c>
      <c r="I6429" t="s">
        <v>24</v>
      </c>
      <c r="J6429" t="s">
        <v>19</v>
      </c>
      <c r="K6429" t="str">
        <f>INDEX(Table6[Column1],MATCH(L6429,Table6[Column2]))</f>
        <v>Adults</v>
      </c>
      <c r="L6429">
        <v>40.442658739999999</v>
      </c>
      <c r="M6429" t="str">
        <f>VLOOKUP(L6429,Table1[],2)</f>
        <v>40 - 49</v>
      </c>
      <c r="N6429" t="str">
        <f>INDEX(Table7[Column1],MATCH(O6429,Table7[Column2]))</f>
        <v>Learning Stage</v>
      </c>
      <c r="O6429">
        <v>2.5799846199999998</v>
      </c>
      <c r="P6429" t="str">
        <f>VLOOKUP(O6429,Table13[],2)</f>
        <v>1 - 5</v>
      </c>
      <c r="Q6429" t="str">
        <f>INDEX(Table8[Column1],MATCH(R6429,Table8[Column2]))</f>
        <v>Scheduled</v>
      </c>
      <c r="R6429">
        <v>29.682403350000001</v>
      </c>
      <c r="S6429">
        <f t="shared" si="201"/>
        <v>1.2367668062500001</v>
      </c>
      <c r="T6429" t="s">
        <v>19</v>
      </c>
    </row>
    <row r="6430" spans="1:20" x14ac:dyDescent="0.25">
      <c r="A6430">
        <v>6429</v>
      </c>
      <c r="B6430" t="s">
        <v>341</v>
      </c>
      <c r="C6430" t="s">
        <v>905</v>
      </c>
      <c r="D6430" t="str">
        <f t="shared" si="200"/>
        <v>Fernandez Peggy</v>
      </c>
      <c r="E6430" t="s">
        <v>15</v>
      </c>
      <c r="F6430" t="s">
        <v>485</v>
      </c>
      <c r="G6430" t="s">
        <v>2724</v>
      </c>
      <c r="H6430" t="s">
        <v>1863</v>
      </c>
      <c r="I6430" t="s">
        <v>24</v>
      </c>
      <c r="J6430" t="s">
        <v>19</v>
      </c>
      <c r="K6430" t="str">
        <f>INDEX(Table6[Column1],MATCH(L6430,Table6[Column2]))</f>
        <v>Adults</v>
      </c>
      <c r="L6430">
        <v>42.020340750000003</v>
      </c>
      <c r="M6430" t="str">
        <f>VLOOKUP(L6430,Table1[],2)</f>
        <v>40 - 49</v>
      </c>
      <c r="N6430" t="str">
        <f>INDEX(Table7[Column1],MATCH(O6430,Table7[Column2]))</f>
        <v>Learning Stage</v>
      </c>
      <c r="O6430">
        <v>4.7788378460000001</v>
      </c>
      <c r="P6430" t="str">
        <f>VLOOKUP(O6430,Table13[],2)</f>
        <v>1 - 5</v>
      </c>
      <c r="Q6430" t="str">
        <f>INDEX(Table8[Column1],MATCH(R6430,Table8[Column2]))</f>
        <v>Maintained</v>
      </c>
      <c r="R6430">
        <v>49.8802564</v>
      </c>
      <c r="S6430">
        <f t="shared" si="201"/>
        <v>2.0783440166666667</v>
      </c>
      <c r="T6430" t="s">
        <v>19</v>
      </c>
    </row>
    <row r="6431" spans="1:20" x14ac:dyDescent="0.25">
      <c r="A6431">
        <v>6430</v>
      </c>
      <c r="B6431" t="s">
        <v>2388</v>
      </c>
      <c r="C6431" t="s">
        <v>2684</v>
      </c>
      <c r="D6431" t="str">
        <f t="shared" si="200"/>
        <v>Gilbert Elvira</v>
      </c>
      <c r="E6431" t="s">
        <v>15</v>
      </c>
      <c r="F6431" t="s">
        <v>192</v>
      </c>
      <c r="G6431" t="s">
        <v>611</v>
      </c>
      <c r="H6431" t="s">
        <v>612</v>
      </c>
      <c r="I6431" t="s">
        <v>192</v>
      </c>
      <c r="J6431" t="s">
        <v>19</v>
      </c>
      <c r="K6431" t="str">
        <f>INDEX(Table6[Column1],MATCH(L6431,Table6[Column2]))</f>
        <v>Adults</v>
      </c>
      <c r="L6431">
        <v>46.165778930000002</v>
      </c>
      <c r="M6431" t="str">
        <f>VLOOKUP(L6431,Table1[],2)</f>
        <v>40 - 49</v>
      </c>
      <c r="N6431" t="str">
        <f>INDEX(Table7[Column1],MATCH(O6431,Table7[Column2]))</f>
        <v>Learning Stage</v>
      </c>
      <c r="O6431">
        <v>3.6134058659999999</v>
      </c>
      <c r="P6431" t="str">
        <f>VLOOKUP(O6431,Table13[],2)</f>
        <v>1 - 5</v>
      </c>
      <c r="Q6431" t="str">
        <f>INDEX(Table8[Column1],MATCH(R6431,Table8[Column2]))</f>
        <v>Habitual</v>
      </c>
      <c r="R6431">
        <v>106.3860705</v>
      </c>
      <c r="S6431">
        <f t="shared" si="201"/>
        <v>4.4327529375000001</v>
      </c>
      <c r="T6431" t="s">
        <v>19</v>
      </c>
    </row>
    <row r="6432" spans="1:20" x14ac:dyDescent="0.25">
      <c r="A6432">
        <v>6431</v>
      </c>
      <c r="B6432" t="s">
        <v>4903</v>
      </c>
      <c r="C6432" t="s">
        <v>4904</v>
      </c>
      <c r="D6432" t="str">
        <f t="shared" si="200"/>
        <v>Bechtold Laverne</v>
      </c>
      <c r="E6432" t="s">
        <v>15</v>
      </c>
      <c r="F6432" t="s">
        <v>235</v>
      </c>
      <c r="G6432" t="s">
        <v>820</v>
      </c>
      <c r="H6432" t="s">
        <v>821</v>
      </c>
      <c r="I6432" t="s">
        <v>235</v>
      </c>
      <c r="J6432" t="s">
        <v>19</v>
      </c>
      <c r="K6432" t="str">
        <f>INDEX(Table6[Column1],MATCH(L6432,Table6[Column2]))</f>
        <v>Elders</v>
      </c>
      <c r="L6432">
        <v>52.215495089999997</v>
      </c>
      <c r="M6432" t="str">
        <f>VLOOKUP(L6432,Table1[],2)</f>
        <v>50 - 59</v>
      </c>
      <c r="N6432" t="str">
        <f>INDEX(Table7[Column1],MATCH(O6432,Table7[Column2]))</f>
        <v>Learning Stage</v>
      </c>
      <c r="O6432">
        <v>3.008976461</v>
      </c>
      <c r="P6432" t="str">
        <f>VLOOKUP(O6432,Table13[],2)</f>
        <v>1 - 5</v>
      </c>
      <c r="Q6432" t="str">
        <f>INDEX(Table8[Column1],MATCH(R6432,Table8[Column2]))</f>
        <v>Unexcused</v>
      </c>
      <c r="R6432">
        <v>186.9751967</v>
      </c>
      <c r="S6432">
        <f t="shared" si="201"/>
        <v>7.7906331958333332</v>
      </c>
      <c r="T6432" t="s">
        <v>19</v>
      </c>
    </row>
    <row r="6433" spans="1:20" x14ac:dyDescent="0.25">
      <c r="A6433">
        <v>6432</v>
      </c>
      <c r="B6433" t="s">
        <v>2982</v>
      </c>
      <c r="C6433" t="s">
        <v>464</v>
      </c>
      <c r="D6433" t="str">
        <f t="shared" si="200"/>
        <v>Barlow Steven</v>
      </c>
      <c r="E6433" t="s">
        <v>22</v>
      </c>
      <c r="F6433" t="s">
        <v>1837</v>
      </c>
      <c r="G6433" t="s">
        <v>820</v>
      </c>
      <c r="H6433" t="s">
        <v>821</v>
      </c>
      <c r="I6433" t="s">
        <v>87</v>
      </c>
      <c r="J6433" t="s">
        <v>19</v>
      </c>
      <c r="K6433" t="str">
        <f>INDEX(Table6[Column1],MATCH(L6433,Table6[Column2]))</f>
        <v>Young Adults</v>
      </c>
      <c r="L6433">
        <v>37.394488959999997</v>
      </c>
      <c r="M6433" t="str">
        <f>VLOOKUP(L6433,Table1[],2)</f>
        <v>30 - 39</v>
      </c>
      <c r="N6433" t="str">
        <f>INDEX(Table7[Column1],MATCH(O6433,Table7[Column2]))</f>
        <v>Fitting in Stage</v>
      </c>
      <c r="O6433">
        <v>7.0230264890000003</v>
      </c>
      <c r="P6433" t="str">
        <f>VLOOKUP(O6433,Table13[],2)</f>
        <v>6 - 10</v>
      </c>
      <c r="Q6433" t="str">
        <f>INDEX(Table8[Column1],MATCH(R6433,Table8[Column2]))</f>
        <v>Scheduled</v>
      </c>
      <c r="R6433">
        <v>7.2546275839999996</v>
      </c>
      <c r="S6433">
        <f t="shared" si="201"/>
        <v>0.3022761493333333</v>
      </c>
      <c r="T6433" t="s">
        <v>19</v>
      </c>
    </row>
    <row r="6434" spans="1:20" x14ac:dyDescent="0.25">
      <c r="A6434">
        <v>6433</v>
      </c>
      <c r="B6434" t="s">
        <v>4905</v>
      </c>
      <c r="C6434" t="s">
        <v>4906</v>
      </c>
      <c r="D6434" t="str">
        <f t="shared" si="200"/>
        <v>Byrom Les</v>
      </c>
      <c r="E6434" t="s">
        <v>22</v>
      </c>
      <c r="F6434" t="s">
        <v>38</v>
      </c>
      <c r="G6434" t="s">
        <v>2724</v>
      </c>
      <c r="H6434" t="s">
        <v>1863</v>
      </c>
      <c r="I6434" t="s">
        <v>38</v>
      </c>
      <c r="J6434" t="s">
        <v>19</v>
      </c>
      <c r="K6434" t="str">
        <f>INDEX(Table6[Column1],MATCH(L6434,Table6[Column2]))</f>
        <v>Adults</v>
      </c>
      <c r="L6434">
        <v>45.721969629999997</v>
      </c>
      <c r="M6434" t="str">
        <f>VLOOKUP(L6434,Table1[],2)</f>
        <v>40 - 49</v>
      </c>
      <c r="N6434" t="str">
        <f>INDEX(Table7[Column1],MATCH(O6434,Table7[Column2]))</f>
        <v>Learning Stage</v>
      </c>
      <c r="O6434">
        <v>4.0081435699999997</v>
      </c>
      <c r="P6434" t="str">
        <f>VLOOKUP(O6434,Table13[],2)</f>
        <v>1 - 5</v>
      </c>
      <c r="Q6434" t="str">
        <f>INDEX(Table8[Column1],MATCH(R6434,Table8[Column2]))</f>
        <v>Scheduled</v>
      </c>
      <c r="R6434">
        <v>37.561132200000003</v>
      </c>
      <c r="S6434">
        <f t="shared" si="201"/>
        <v>1.5650471750000001</v>
      </c>
      <c r="T6434" t="s">
        <v>19</v>
      </c>
    </row>
    <row r="6435" spans="1:20" x14ac:dyDescent="0.25">
      <c r="A6435">
        <v>6434</v>
      </c>
      <c r="B6435" t="s">
        <v>4592</v>
      </c>
      <c r="C6435" t="s">
        <v>115</v>
      </c>
      <c r="D6435" t="str">
        <f t="shared" si="200"/>
        <v>Franz Daniel</v>
      </c>
      <c r="E6435" t="s">
        <v>22</v>
      </c>
      <c r="F6435" t="s">
        <v>38</v>
      </c>
      <c r="G6435" t="s">
        <v>2724</v>
      </c>
      <c r="H6435" t="s">
        <v>1863</v>
      </c>
      <c r="I6435" t="s">
        <v>38</v>
      </c>
      <c r="J6435" t="s">
        <v>19</v>
      </c>
      <c r="K6435" t="str">
        <f>INDEX(Table6[Column1],MATCH(L6435,Table6[Column2]))</f>
        <v>Elders</v>
      </c>
      <c r="L6435">
        <v>52.148366019999997</v>
      </c>
      <c r="M6435" t="str">
        <f>VLOOKUP(L6435,Table1[],2)</f>
        <v>50 - 59</v>
      </c>
      <c r="N6435" t="str">
        <f>INDEX(Table7[Column1],MATCH(O6435,Table7[Column2]))</f>
        <v>Learning Stage</v>
      </c>
      <c r="O6435">
        <v>5.1628161080000003</v>
      </c>
      <c r="P6435" t="str">
        <f>VLOOKUP(O6435,Table13[],2)</f>
        <v>1 - 5</v>
      </c>
      <c r="Q6435" t="str">
        <f>INDEX(Table8[Column1],MATCH(R6435,Table8[Column2]))</f>
        <v>Excused</v>
      </c>
      <c r="R6435">
        <v>129.3643477</v>
      </c>
      <c r="S6435">
        <f t="shared" si="201"/>
        <v>5.3901811541666662</v>
      </c>
      <c r="T6435" t="s">
        <v>19</v>
      </c>
    </row>
    <row r="6436" spans="1:20" x14ac:dyDescent="0.25">
      <c r="A6436">
        <v>6435</v>
      </c>
      <c r="B6436" t="s">
        <v>4907</v>
      </c>
      <c r="C6436" t="s">
        <v>146</v>
      </c>
      <c r="D6436" t="str">
        <f t="shared" si="200"/>
        <v>McGuinness Corey</v>
      </c>
      <c r="E6436" t="s">
        <v>15</v>
      </c>
      <c r="F6436" t="s">
        <v>38</v>
      </c>
      <c r="G6436" t="s">
        <v>2724</v>
      </c>
      <c r="H6436" t="s">
        <v>1863</v>
      </c>
      <c r="I6436" t="s">
        <v>38</v>
      </c>
      <c r="J6436" t="s">
        <v>19</v>
      </c>
      <c r="K6436" t="str">
        <f>INDEX(Table6[Column1],MATCH(L6436,Table6[Column2]))</f>
        <v>Adults</v>
      </c>
      <c r="L6436">
        <v>43.440759360000001</v>
      </c>
      <c r="M6436" t="str">
        <f>VLOOKUP(L6436,Table1[],2)</f>
        <v>40 - 49</v>
      </c>
      <c r="N6436" t="str">
        <f>INDEX(Table7[Column1],MATCH(O6436,Table7[Column2]))</f>
        <v>Learning Stage</v>
      </c>
      <c r="O6436">
        <v>5.7360977719999999</v>
      </c>
      <c r="P6436" t="str">
        <f>VLOOKUP(O6436,Table13[],2)</f>
        <v>1 - 5</v>
      </c>
      <c r="Q6436" t="str">
        <f>INDEX(Table8[Column1],MATCH(R6436,Table8[Column2]))</f>
        <v>Maintained</v>
      </c>
      <c r="R6436">
        <v>61.53216338</v>
      </c>
      <c r="S6436">
        <f t="shared" si="201"/>
        <v>2.5638401408333333</v>
      </c>
      <c r="T6436" t="s">
        <v>19</v>
      </c>
    </row>
    <row r="6437" spans="1:20" x14ac:dyDescent="0.25">
      <c r="A6437">
        <v>6436</v>
      </c>
      <c r="B6437" t="s">
        <v>2921</v>
      </c>
      <c r="C6437" t="s">
        <v>4908</v>
      </c>
      <c r="D6437" t="str">
        <f t="shared" si="200"/>
        <v>Nottingham Josette</v>
      </c>
      <c r="E6437" t="s">
        <v>15</v>
      </c>
      <c r="F6437" t="s">
        <v>54</v>
      </c>
      <c r="G6437" t="s">
        <v>820</v>
      </c>
      <c r="H6437" t="s">
        <v>821</v>
      </c>
      <c r="I6437" t="s">
        <v>54</v>
      </c>
      <c r="J6437" t="s">
        <v>19</v>
      </c>
      <c r="K6437" t="str">
        <f>INDEX(Table6[Column1],MATCH(L6437,Table6[Column2]))</f>
        <v>Youth</v>
      </c>
      <c r="L6437">
        <v>26.148721909999999</v>
      </c>
      <c r="M6437" t="str">
        <f>VLOOKUP(L6437,Table1[],2)</f>
        <v>20 - 29</v>
      </c>
      <c r="N6437" t="str">
        <f>INDEX(Table7[Column1],MATCH(O6437,Table7[Column2]))</f>
        <v>Fitting in Stage</v>
      </c>
      <c r="O6437">
        <v>6.6168679729999997</v>
      </c>
      <c r="P6437" t="str">
        <f>VLOOKUP(O6437,Table13[],2)</f>
        <v>6 - 10</v>
      </c>
      <c r="Q6437" t="str">
        <f>INDEX(Table8[Column1],MATCH(R6437,Table8[Column2]))</f>
        <v>Scheduled</v>
      </c>
      <c r="R6437">
        <v>0</v>
      </c>
      <c r="S6437">
        <f t="shared" si="201"/>
        <v>0</v>
      </c>
      <c r="T6437" t="s">
        <v>19</v>
      </c>
    </row>
    <row r="6438" spans="1:20" x14ac:dyDescent="0.25">
      <c r="A6438">
        <v>6437</v>
      </c>
      <c r="B6438" t="s">
        <v>1012</v>
      </c>
      <c r="C6438" t="s">
        <v>1042</v>
      </c>
      <c r="D6438" t="str">
        <f t="shared" si="200"/>
        <v>Anderson Ruth</v>
      </c>
      <c r="E6438" t="s">
        <v>15</v>
      </c>
      <c r="F6438" t="s">
        <v>30</v>
      </c>
      <c r="G6438" t="s">
        <v>17</v>
      </c>
      <c r="H6438" t="s">
        <v>18</v>
      </c>
      <c r="I6438" t="s">
        <v>30</v>
      </c>
      <c r="J6438" t="s">
        <v>19</v>
      </c>
      <c r="K6438" t="str">
        <f>INDEX(Table6[Column1],MATCH(L6438,Table6[Column2]))</f>
        <v>Young Adults</v>
      </c>
      <c r="L6438">
        <v>39.254925540000002</v>
      </c>
      <c r="M6438" t="str">
        <f>VLOOKUP(L6438,Table1[],2)</f>
        <v>30 - 39</v>
      </c>
      <c r="N6438" t="str">
        <f>INDEX(Table7[Column1],MATCH(O6438,Table7[Column2]))</f>
        <v>Learning Stage</v>
      </c>
      <c r="O6438">
        <v>4.8701813180000002</v>
      </c>
      <c r="P6438" t="str">
        <f>VLOOKUP(O6438,Table13[],2)</f>
        <v>1 - 5</v>
      </c>
      <c r="Q6438" t="str">
        <f>INDEX(Table8[Column1],MATCH(R6438,Table8[Column2]))</f>
        <v>Maintained</v>
      </c>
      <c r="R6438">
        <v>75.196492939999999</v>
      </c>
      <c r="S6438">
        <f t="shared" si="201"/>
        <v>3.133187205833333</v>
      </c>
      <c r="T6438" t="s">
        <v>19</v>
      </c>
    </row>
    <row r="6439" spans="1:20" x14ac:dyDescent="0.25">
      <c r="A6439">
        <v>6438</v>
      </c>
      <c r="B6439" t="s">
        <v>4909</v>
      </c>
      <c r="C6439" t="s">
        <v>704</v>
      </c>
      <c r="D6439" t="str">
        <f t="shared" si="200"/>
        <v>Nobles Reyes</v>
      </c>
      <c r="E6439" t="s">
        <v>22</v>
      </c>
      <c r="F6439" t="s">
        <v>30</v>
      </c>
      <c r="G6439" t="s">
        <v>17</v>
      </c>
      <c r="H6439" t="s">
        <v>18</v>
      </c>
      <c r="I6439" t="s">
        <v>30</v>
      </c>
      <c r="J6439" t="s">
        <v>19</v>
      </c>
      <c r="K6439" t="str">
        <f>INDEX(Table6[Column1],MATCH(L6439,Table6[Column2]))</f>
        <v>Elders</v>
      </c>
      <c r="L6439">
        <v>53.985823400000001</v>
      </c>
      <c r="M6439" t="str">
        <f>VLOOKUP(L6439,Table1[],2)</f>
        <v>50 - 59</v>
      </c>
      <c r="N6439" t="str">
        <f>INDEX(Table7[Column1],MATCH(O6439,Table7[Column2]))</f>
        <v>Learning Stage</v>
      </c>
      <c r="O6439">
        <v>4.7062597620000002</v>
      </c>
      <c r="P6439" t="str">
        <f>VLOOKUP(O6439,Table13[],2)</f>
        <v>1 - 5</v>
      </c>
      <c r="Q6439" t="str">
        <f>INDEX(Table8[Column1],MATCH(R6439,Table8[Column2]))</f>
        <v>Habitual</v>
      </c>
      <c r="R6439">
        <v>88.813831829999998</v>
      </c>
      <c r="S6439">
        <f t="shared" si="201"/>
        <v>3.7005763262499998</v>
      </c>
      <c r="T6439" t="s">
        <v>19</v>
      </c>
    </row>
    <row r="6440" spans="1:20" x14ac:dyDescent="0.25">
      <c r="A6440">
        <v>6439</v>
      </c>
      <c r="B6440" t="s">
        <v>184</v>
      </c>
      <c r="C6440" t="s">
        <v>899</v>
      </c>
      <c r="D6440" t="str">
        <f t="shared" si="200"/>
        <v>Green Martha</v>
      </c>
      <c r="E6440" t="s">
        <v>15</v>
      </c>
      <c r="F6440" t="s">
        <v>38</v>
      </c>
      <c r="G6440" t="s">
        <v>2724</v>
      </c>
      <c r="H6440" t="s">
        <v>1863</v>
      </c>
      <c r="I6440" t="s">
        <v>38</v>
      </c>
      <c r="J6440" t="s">
        <v>19</v>
      </c>
      <c r="K6440" t="str">
        <f>INDEX(Table6[Column1],MATCH(L6440,Table6[Column2]))</f>
        <v>Adults</v>
      </c>
      <c r="L6440">
        <v>45.131449590000003</v>
      </c>
      <c r="M6440" t="str">
        <f>VLOOKUP(L6440,Table1[],2)</f>
        <v>40 - 49</v>
      </c>
      <c r="N6440" t="str">
        <f>INDEX(Table7[Column1],MATCH(O6440,Table7[Column2]))</f>
        <v>Fitting in Stage</v>
      </c>
      <c r="O6440">
        <v>6.0058488419999998</v>
      </c>
      <c r="P6440" t="str">
        <f>VLOOKUP(O6440,Table13[],2)</f>
        <v>6 - 10</v>
      </c>
      <c r="Q6440" t="str">
        <f>INDEX(Table8[Column1],MATCH(R6440,Table8[Column2]))</f>
        <v>Maintained</v>
      </c>
      <c r="R6440">
        <v>79.513246199999998</v>
      </c>
      <c r="S6440">
        <f t="shared" si="201"/>
        <v>3.3130519249999999</v>
      </c>
      <c r="T6440" t="s">
        <v>19</v>
      </c>
    </row>
    <row r="6441" spans="1:20" x14ac:dyDescent="0.25">
      <c r="A6441">
        <v>6440</v>
      </c>
      <c r="B6441" t="s">
        <v>678</v>
      </c>
      <c r="C6441" t="s">
        <v>3390</v>
      </c>
      <c r="D6441" t="str">
        <f t="shared" si="200"/>
        <v>Hughes Darren</v>
      </c>
      <c r="E6441" t="s">
        <v>22</v>
      </c>
      <c r="F6441" t="s">
        <v>33</v>
      </c>
      <c r="G6441" t="s">
        <v>820</v>
      </c>
      <c r="H6441" t="s">
        <v>821</v>
      </c>
      <c r="I6441" t="s">
        <v>33</v>
      </c>
      <c r="J6441" t="s">
        <v>19</v>
      </c>
      <c r="K6441" t="str">
        <f>INDEX(Table6[Column1],MATCH(L6441,Table6[Column2]))</f>
        <v>Elders</v>
      </c>
      <c r="L6441">
        <v>55.735310550000001</v>
      </c>
      <c r="M6441" t="str">
        <f>VLOOKUP(L6441,Table1[],2)</f>
        <v>50 - 59</v>
      </c>
      <c r="N6441" t="str">
        <f>INDEX(Table7[Column1],MATCH(O6441,Table7[Column2]))</f>
        <v>Learning Stage</v>
      </c>
      <c r="O6441">
        <v>3.3535623270000001</v>
      </c>
      <c r="P6441" t="str">
        <f>VLOOKUP(O6441,Table13[],2)</f>
        <v>1 - 5</v>
      </c>
      <c r="Q6441" t="str">
        <f>INDEX(Table8[Column1],MATCH(R6441,Table8[Column2]))</f>
        <v>Excused</v>
      </c>
      <c r="R6441">
        <v>134.32721799999999</v>
      </c>
      <c r="S6441">
        <f t="shared" si="201"/>
        <v>5.5969674166666668</v>
      </c>
      <c r="T6441" t="s">
        <v>19</v>
      </c>
    </row>
    <row r="6442" spans="1:20" x14ac:dyDescent="0.25">
      <c r="A6442">
        <v>6441</v>
      </c>
      <c r="B6442" t="s">
        <v>4910</v>
      </c>
      <c r="C6442" t="s">
        <v>517</v>
      </c>
      <c r="D6442" t="str">
        <f t="shared" si="200"/>
        <v>Skelton Kristin</v>
      </c>
      <c r="E6442" t="s">
        <v>15</v>
      </c>
      <c r="F6442" t="s">
        <v>788</v>
      </c>
      <c r="G6442" t="s">
        <v>820</v>
      </c>
      <c r="H6442" t="s">
        <v>821</v>
      </c>
      <c r="I6442" t="s">
        <v>788</v>
      </c>
      <c r="J6442" t="s">
        <v>19</v>
      </c>
      <c r="K6442" t="str">
        <f>INDEX(Table6[Column1],MATCH(L6442,Table6[Column2]))</f>
        <v>Young Adults</v>
      </c>
      <c r="L6442">
        <v>37.961932390000001</v>
      </c>
      <c r="M6442" t="str">
        <f>VLOOKUP(L6442,Table1[],2)</f>
        <v>30 - 39</v>
      </c>
      <c r="N6442" t="str">
        <f>INDEX(Table7[Column1],MATCH(O6442,Table7[Column2]))</f>
        <v>Learning Stage</v>
      </c>
      <c r="O6442">
        <v>4.229775343</v>
      </c>
      <c r="P6442" t="str">
        <f>VLOOKUP(O6442,Table13[],2)</f>
        <v>1 - 5</v>
      </c>
      <c r="Q6442" t="str">
        <f>INDEX(Table8[Column1],MATCH(R6442,Table8[Column2]))</f>
        <v>Maintained</v>
      </c>
      <c r="R6442">
        <v>62.003528629999998</v>
      </c>
      <c r="S6442">
        <f t="shared" si="201"/>
        <v>2.5834803595833336</v>
      </c>
      <c r="T6442" t="s">
        <v>19</v>
      </c>
    </row>
    <row r="6443" spans="1:20" x14ac:dyDescent="0.25">
      <c r="A6443">
        <v>6442</v>
      </c>
      <c r="B6443" t="s">
        <v>4911</v>
      </c>
      <c r="C6443" t="s">
        <v>1573</v>
      </c>
      <c r="D6443" t="str">
        <f t="shared" si="200"/>
        <v>Jiminez Marion</v>
      </c>
      <c r="E6443" t="s">
        <v>15</v>
      </c>
      <c r="F6443" t="s">
        <v>38</v>
      </c>
      <c r="G6443" t="s">
        <v>2724</v>
      </c>
      <c r="H6443" t="s">
        <v>1863</v>
      </c>
      <c r="I6443" t="s">
        <v>38</v>
      </c>
      <c r="J6443" t="s">
        <v>19</v>
      </c>
      <c r="K6443" t="str">
        <f>INDEX(Table6[Column1],MATCH(L6443,Table6[Column2]))</f>
        <v>Young Adults</v>
      </c>
      <c r="L6443">
        <v>38.011946379999998</v>
      </c>
      <c r="M6443" t="str">
        <f>VLOOKUP(L6443,Table1[],2)</f>
        <v>30 - 39</v>
      </c>
      <c r="N6443" t="str">
        <f>INDEX(Table7[Column1],MATCH(O6443,Table7[Column2]))</f>
        <v>Learning Stage</v>
      </c>
      <c r="O6443">
        <v>4.0259913510000001</v>
      </c>
      <c r="P6443" t="str">
        <f>VLOOKUP(O6443,Table13[],2)</f>
        <v>1 - 5</v>
      </c>
      <c r="Q6443" t="str">
        <f>INDEX(Table8[Column1],MATCH(R6443,Table8[Column2]))</f>
        <v>Maintained</v>
      </c>
      <c r="R6443">
        <v>61.557643679999998</v>
      </c>
      <c r="S6443">
        <f t="shared" si="201"/>
        <v>2.5649018199999998</v>
      </c>
      <c r="T6443" t="s">
        <v>19</v>
      </c>
    </row>
    <row r="6444" spans="1:20" x14ac:dyDescent="0.25">
      <c r="A6444">
        <v>6443</v>
      </c>
      <c r="B6444" t="s">
        <v>98</v>
      </c>
      <c r="C6444" t="s">
        <v>3394</v>
      </c>
      <c r="D6444" t="str">
        <f t="shared" si="200"/>
        <v>Thompson Glenda</v>
      </c>
      <c r="E6444" t="s">
        <v>15</v>
      </c>
      <c r="F6444" t="s">
        <v>30</v>
      </c>
      <c r="G6444" t="s">
        <v>17</v>
      </c>
      <c r="H6444" t="s">
        <v>18</v>
      </c>
      <c r="I6444" t="s">
        <v>30</v>
      </c>
      <c r="J6444" t="s">
        <v>19</v>
      </c>
      <c r="K6444" t="str">
        <f>INDEX(Table6[Column1],MATCH(L6444,Table6[Column2]))</f>
        <v>Young Adults</v>
      </c>
      <c r="L6444">
        <v>38.529694040000003</v>
      </c>
      <c r="M6444" t="str">
        <f>VLOOKUP(L6444,Table1[],2)</f>
        <v>30 - 39</v>
      </c>
      <c r="N6444" t="str">
        <f>INDEX(Table7[Column1],MATCH(O6444,Table7[Column2]))</f>
        <v>Learning Stage</v>
      </c>
      <c r="O6444">
        <v>5.7852412910000002</v>
      </c>
      <c r="P6444" t="str">
        <f>VLOOKUP(O6444,Table13[],2)</f>
        <v>1 - 5</v>
      </c>
      <c r="Q6444" t="str">
        <f>INDEX(Table8[Column1],MATCH(R6444,Table8[Column2]))</f>
        <v>Scheduled</v>
      </c>
      <c r="R6444">
        <v>8.3861582469999991</v>
      </c>
      <c r="S6444">
        <f t="shared" si="201"/>
        <v>0.34942326029166665</v>
      </c>
      <c r="T6444" t="s">
        <v>19</v>
      </c>
    </row>
    <row r="6445" spans="1:20" x14ac:dyDescent="0.25">
      <c r="A6445">
        <v>6444</v>
      </c>
      <c r="B6445" t="s">
        <v>1439</v>
      </c>
      <c r="C6445" t="s">
        <v>329</v>
      </c>
      <c r="D6445" t="str">
        <f t="shared" si="200"/>
        <v>Carpenter Vanessa</v>
      </c>
      <c r="E6445" t="s">
        <v>15</v>
      </c>
      <c r="F6445" t="s">
        <v>454</v>
      </c>
      <c r="G6445" t="s">
        <v>820</v>
      </c>
      <c r="H6445" t="s">
        <v>821</v>
      </c>
      <c r="I6445" t="s">
        <v>54</v>
      </c>
      <c r="J6445" t="s">
        <v>19</v>
      </c>
      <c r="K6445" t="str">
        <f>INDEX(Table6[Column1],MATCH(L6445,Table6[Column2]))</f>
        <v>Young Adults</v>
      </c>
      <c r="L6445">
        <v>37.417296450000002</v>
      </c>
      <c r="M6445" t="str">
        <f>VLOOKUP(L6445,Table1[],2)</f>
        <v>30 - 39</v>
      </c>
      <c r="N6445" t="str">
        <f>INDEX(Table7[Column1],MATCH(O6445,Table7[Column2]))</f>
        <v>Fitting in Stage</v>
      </c>
      <c r="O6445">
        <v>8.8775766059999999</v>
      </c>
      <c r="P6445" t="str">
        <f>VLOOKUP(O6445,Table13[],2)</f>
        <v>6 - 10</v>
      </c>
      <c r="Q6445" t="str">
        <f>INDEX(Table8[Column1],MATCH(R6445,Table8[Column2]))</f>
        <v>Maintained</v>
      </c>
      <c r="R6445">
        <v>61.825686279999999</v>
      </c>
      <c r="S6445">
        <f t="shared" si="201"/>
        <v>2.5760702616666666</v>
      </c>
      <c r="T6445" t="s">
        <v>19</v>
      </c>
    </row>
    <row r="6446" spans="1:20" x14ac:dyDescent="0.25">
      <c r="A6446">
        <v>6445</v>
      </c>
      <c r="B6446" t="s">
        <v>163</v>
      </c>
      <c r="C6446" t="s">
        <v>467</v>
      </c>
      <c r="D6446" t="str">
        <f t="shared" si="200"/>
        <v>Murray Kevin</v>
      </c>
      <c r="E6446" t="s">
        <v>22</v>
      </c>
      <c r="F6446" t="s">
        <v>54</v>
      </c>
      <c r="G6446" t="s">
        <v>820</v>
      </c>
      <c r="H6446" t="s">
        <v>821</v>
      </c>
      <c r="I6446" t="s">
        <v>54</v>
      </c>
      <c r="J6446" t="s">
        <v>19</v>
      </c>
      <c r="K6446" t="str">
        <f>INDEX(Table6[Column1],MATCH(L6446,Table6[Column2]))</f>
        <v>Adults</v>
      </c>
      <c r="L6446">
        <v>48.796076550000002</v>
      </c>
      <c r="M6446" t="str">
        <f>VLOOKUP(L6446,Table1[],2)</f>
        <v>40 - 49</v>
      </c>
      <c r="N6446" t="str">
        <f>INDEX(Table7[Column1],MATCH(O6446,Table7[Column2]))</f>
        <v>Fitting in Stage</v>
      </c>
      <c r="O6446">
        <v>6.2936358090000004</v>
      </c>
      <c r="P6446" t="str">
        <f>VLOOKUP(O6446,Table13[],2)</f>
        <v>6 - 10</v>
      </c>
      <c r="Q6446" t="str">
        <f>INDEX(Table8[Column1],MATCH(R6446,Table8[Column2]))</f>
        <v>Habitual</v>
      </c>
      <c r="R6446">
        <v>80.229906970000002</v>
      </c>
      <c r="S6446">
        <f t="shared" si="201"/>
        <v>3.3429127904166664</v>
      </c>
      <c r="T6446" t="s">
        <v>19</v>
      </c>
    </row>
    <row r="6447" spans="1:20" x14ac:dyDescent="0.25">
      <c r="A6447">
        <v>6446</v>
      </c>
      <c r="B6447" t="s">
        <v>3156</v>
      </c>
      <c r="C6447" t="s">
        <v>89</v>
      </c>
      <c r="D6447" t="str">
        <f t="shared" si="200"/>
        <v>Edwards Joseph</v>
      </c>
      <c r="E6447" t="s">
        <v>22</v>
      </c>
      <c r="F6447" t="s">
        <v>38</v>
      </c>
      <c r="G6447" t="s">
        <v>2724</v>
      </c>
      <c r="H6447" t="s">
        <v>1863</v>
      </c>
      <c r="I6447" t="s">
        <v>38</v>
      </c>
      <c r="J6447" t="s">
        <v>19</v>
      </c>
      <c r="K6447" t="str">
        <f>INDEX(Table6[Column1],MATCH(L6447,Table6[Column2]))</f>
        <v>Young Adults</v>
      </c>
      <c r="L6447">
        <v>36.893619630000003</v>
      </c>
      <c r="M6447" t="str">
        <f>VLOOKUP(L6447,Table1[],2)</f>
        <v>30 - 39</v>
      </c>
      <c r="N6447" t="str">
        <f>INDEX(Table7[Column1],MATCH(O6447,Table7[Column2]))</f>
        <v>Fitting in Stage</v>
      </c>
      <c r="O6447">
        <v>7.5055065440000002</v>
      </c>
      <c r="P6447" t="str">
        <f>VLOOKUP(O6447,Table13[],2)</f>
        <v>6 - 10</v>
      </c>
      <c r="Q6447" t="str">
        <f>INDEX(Table8[Column1],MATCH(R6447,Table8[Column2]))</f>
        <v>Maintained</v>
      </c>
      <c r="R6447">
        <v>66.714820619999998</v>
      </c>
      <c r="S6447">
        <f t="shared" si="201"/>
        <v>2.7797841924999998</v>
      </c>
      <c r="T6447" t="s">
        <v>19</v>
      </c>
    </row>
    <row r="6448" spans="1:20" x14ac:dyDescent="0.25">
      <c r="A6448">
        <v>6447</v>
      </c>
      <c r="B6448" t="s">
        <v>4912</v>
      </c>
      <c r="C6448" t="s">
        <v>700</v>
      </c>
      <c r="D6448" t="str">
        <f t="shared" si="200"/>
        <v>Tillery Lance</v>
      </c>
      <c r="E6448" t="s">
        <v>22</v>
      </c>
      <c r="F6448" t="s">
        <v>169</v>
      </c>
      <c r="G6448" t="s">
        <v>611</v>
      </c>
      <c r="H6448" t="s">
        <v>612</v>
      </c>
      <c r="I6448" t="s">
        <v>169</v>
      </c>
      <c r="J6448" t="s">
        <v>19</v>
      </c>
      <c r="K6448" t="str">
        <f>INDEX(Table6[Column1],MATCH(L6448,Table6[Column2]))</f>
        <v>Seniors</v>
      </c>
      <c r="L6448">
        <v>65.310702550000002</v>
      </c>
      <c r="M6448" t="str">
        <f>VLOOKUP(L6448,Table1[],2)</f>
        <v>60 and Above</v>
      </c>
      <c r="N6448" t="str">
        <f>INDEX(Table7[Column1],MATCH(O6448,Table7[Column2]))</f>
        <v>Fitting in Stage</v>
      </c>
      <c r="O6448">
        <v>6.267531838</v>
      </c>
      <c r="P6448" t="str">
        <f>VLOOKUP(O6448,Table13[],2)</f>
        <v>6 - 10</v>
      </c>
      <c r="Q6448" t="str">
        <f>INDEX(Table8[Column1],MATCH(R6448,Table8[Column2]))</f>
        <v>Unexcused</v>
      </c>
      <c r="R6448">
        <v>183.96529820000001</v>
      </c>
      <c r="S6448">
        <f t="shared" si="201"/>
        <v>7.6652207583333327</v>
      </c>
      <c r="T6448" t="s">
        <v>19</v>
      </c>
    </row>
    <row r="6449" spans="1:20" x14ac:dyDescent="0.25">
      <c r="A6449">
        <v>6448</v>
      </c>
      <c r="B6449" t="s">
        <v>4913</v>
      </c>
      <c r="C6449" t="s">
        <v>842</v>
      </c>
      <c r="D6449" t="str">
        <f t="shared" si="200"/>
        <v>Newquist Leslie</v>
      </c>
      <c r="E6449" t="s">
        <v>22</v>
      </c>
      <c r="F6449" t="s">
        <v>121</v>
      </c>
      <c r="G6449" t="s">
        <v>17</v>
      </c>
      <c r="H6449" t="s">
        <v>18</v>
      </c>
      <c r="I6449" t="s">
        <v>121</v>
      </c>
      <c r="J6449" t="s">
        <v>19</v>
      </c>
      <c r="K6449" t="str">
        <f>INDEX(Table6[Column1],MATCH(L6449,Table6[Column2]))</f>
        <v>Elders</v>
      </c>
      <c r="L6449">
        <v>51.074518079999997</v>
      </c>
      <c r="M6449" t="str">
        <f>VLOOKUP(L6449,Table1[],2)</f>
        <v>50 - 59</v>
      </c>
      <c r="N6449" t="str">
        <f>INDEX(Table7[Column1],MATCH(O6449,Table7[Column2]))</f>
        <v>Learning Stage</v>
      </c>
      <c r="O6449">
        <v>2.8568855210000001</v>
      </c>
      <c r="P6449" t="str">
        <f>VLOOKUP(O6449,Table13[],2)</f>
        <v>1 - 5</v>
      </c>
      <c r="Q6449" t="str">
        <f>INDEX(Table8[Column1],MATCH(R6449,Table8[Column2]))</f>
        <v>Excused</v>
      </c>
      <c r="R6449">
        <v>134.8629507</v>
      </c>
      <c r="S6449">
        <f t="shared" si="201"/>
        <v>5.6192896124999994</v>
      </c>
      <c r="T6449" t="s">
        <v>19</v>
      </c>
    </row>
    <row r="6450" spans="1:20" x14ac:dyDescent="0.25">
      <c r="A6450">
        <v>6449</v>
      </c>
      <c r="B6450" t="s">
        <v>3476</v>
      </c>
      <c r="C6450" t="s">
        <v>1115</v>
      </c>
      <c r="D6450" t="str">
        <f t="shared" si="200"/>
        <v>Foley Jonathan</v>
      </c>
      <c r="E6450" t="s">
        <v>22</v>
      </c>
      <c r="F6450" t="s">
        <v>33</v>
      </c>
      <c r="G6450" t="s">
        <v>820</v>
      </c>
      <c r="H6450" t="s">
        <v>821</v>
      </c>
      <c r="I6450" t="s">
        <v>33</v>
      </c>
      <c r="J6450" t="s">
        <v>19</v>
      </c>
      <c r="K6450" t="str">
        <f>INDEX(Table6[Column1],MATCH(L6450,Table6[Column2]))</f>
        <v>Adults</v>
      </c>
      <c r="L6450">
        <v>47.215996939999997</v>
      </c>
      <c r="M6450" t="str">
        <f>VLOOKUP(L6450,Table1[],2)</f>
        <v>40 - 49</v>
      </c>
      <c r="N6450" t="str">
        <f>INDEX(Table7[Column1],MATCH(O6450,Table7[Column2]))</f>
        <v>Fitting in Stage</v>
      </c>
      <c r="O6450">
        <v>6.777722721</v>
      </c>
      <c r="P6450" t="str">
        <f>VLOOKUP(O6450,Table13[],2)</f>
        <v>6 - 10</v>
      </c>
      <c r="Q6450" t="str">
        <f>INDEX(Table8[Column1],MATCH(R6450,Table8[Column2]))</f>
        <v>Habitual</v>
      </c>
      <c r="R6450">
        <v>119.08691109999999</v>
      </c>
      <c r="S6450">
        <f t="shared" si="201"/>
        <v>4.9619546291666667</v>
      </c>
      <c r="T6450" t="s">
        <v>19</v>
      </c>
    </row>
    <row r="6451" spans="1:20" x14ac:dyDescent="0.25">
      <c r="A6451">
        <v>6450</v>
      </c>
      <c r="B6451" t="s">
        <v>200</v>
      </c>
      <c r="C6451" t="s">
        <v>918</v>
      </c>
      <c r="D6451" t="str">
        <f t="shared" si="200"/>
        <v>White Tim</v>
      </c>
      <c r="E6451" t="s">
        <v>22</v>
      </c>
      <c r="F6451" t="s">
        <v>38</v>
      </c>
      <c r="G6451" t="s">
        <v>2724</v>
      </c>
      <c r="H6451" t="s">
        <v>1863</v>
      </c>
      <c r="I6451" t="s">
        <v>38</v>
      </c>
      <c r="J6451" t="s">
        <v>19</v>
      </c>
      <c r="K6451" t="str">
        <f>INDEX(Table6[Column1],MATCH(L6451,Table6[Column2]))</f>
        <v>Adults</v>
      </c>
      <c r="L6451">
        <v>41.435275429999997</v>
      </c>
      <c r="M6451" t="str">
        <f>VLOOKUP(L6451,Table1[],2)</f>
        <v>40 - 49</v>
      </c>
      <c r="N6451" t="str">
        <f>INDEX(Table7[Column1],MATCH(O6451,Table7[Column2]))</f>
        <v>Learning Stage</v>
      </c>
      <c r="O6451">
        <v>2.7191155839999999</v>
      </c>
      <c r="P6451" t="str">
        <f>VLOOKUP(O6451,Table13[],2)</f>
        <v>1 - 5</v>
      </c>
      <c r="Q6451" t="str">
        <f>INDEX(Table8[Column1],MATCH(R6451,Table8[Column2]))</f>
        <v>Maintained</v>
      </c>
      <c r="R6451">
        <v>47.644897880000002</v>
      </c>
      <c r="S6451">
        <f t="shared" si="201"/>
        <v>1.9852040783333336</v>
      </c>
      <c r="T6451" t="s">
        <v>19</v>
      </c>
    </row>
    <row r="6452" spans="1:20" x14ac:dyDescent="0.25">
      <c r="A6452">
        <v>6451</v>
      </c>
      <c r="B6452" t="s">
        <v>267</v>
      </c>
      <c r="C6452" t="s">
        <v>279</v>
      </c>
      <c r="D6452" t="str">
        <f t="shared" si="200"/>
        <v>Johnson Patricia</v>
      </c>
      <c r="E6452" t="s">
        <v>15</v>
      </c>
      <c r="F6452" t="s">
        <v>788</v>
      </c>
      <c r="G6452" t="s">
        <v>820</v>
      </c>
      <c r="H6452" t="s">
        <v>821</v>
      </c>
      <c r="I6452" t="s">
        <v>788</v>
      </c>
      <c r="J6452" t="s">
        <v>19</v>
      </c>
      <c r="K6452" t="str">
        <f>INDEX(Table6[Column1],MATCH(L6452,Table6[Column2]))</f>
        <v>Adults</v>
      </c>
      <c r="L6452">
        <v>41.526039519999998</v>
      </c>
      <c r="M6452" t="str">
        <f>VLOOKUP(L6452,Table1[],2)</f>
        <v>40 - 49</v>
      </c>
      <c r="N6452" t="str">
        <f>INDEX(Table7[Column1],MATCH(O6452,Table7[Column2]))</f>
        <v>Learning Stage</v>
      </c>
      <c r="O6452">
        <v>4.0009431409999996</v>
      </c>
      <c r="P6452" t="str">
        <f>VLOOKUP(O6452,Table13[],2)</f>
        <v>1 - 5</v>
      </c>
      <c r="Q6452" t="str">
        <f>INDEX(Table8[Column1],MATCH(R6452,Table8[Column2]))</f>
        <v>Scheduled</v>
      </c>
      <c r="R6452">
        <v>37.154719139999997</v>
      </c>
      <c r="S6452">
        <f t="shared" si="201"/>
        <v>1.5481132975</v>
      </c>
      <c r="T6452" t="s">
        <v>19</v>
      </c>
    </row>
    <row r="6453" spans="1:20" x14ac:dyDescent="0.25">
      <c r="A6453">
        <v>6452</v>
      </c>
      <c r="B6453" t="s">
        <v>444</v>
      </c>
      <c r="C6453" t="s">
        <v>1002</v>
      </c>
      <c r="D6453" t="str">
        <f t="shared" si="200"/>
        <v>Moore Pamela</v>
      </c>
      <c r="E6453" t="s">
        <v>15</v>
      </c>
      <c r="F6453" t="s">
        <v>38</v>
      </c>
      <c r="G6453" t="s">
        <v>2724</v>
      </c>
      <c r="H6453" t="s">
        <v>1863</v>
      </c>
      <c r="I6453" t="s">
        <v>38</v>
      </c>
      <c r="J6453" t="s">
        <v>19</v>
      </c>
      <c r="K6453" t="str">
        <f>INDEX(Table6[Column1],MATCH(L6453,Table6[Column2]))</f>
        <v>Seniors</v>
      </c>
      <c r="L6453">
        <v>60.942528750000001</v>
      </c>
      <c r="M6453" t="str">
        <f>VLOOKUP(L6453,Table1[],2)</f>
        <v>60 and Above</v>
      </c>
      <c r="N6453" t="str">
        <f>INDEX(Table7[Column1],MATCH(O6453,Table7[Column2]))</f>
        <v>Learning Stage</v>
      </c>
      <c r="O6453">
        <v>5.4265549569999996</v>
      </c>
      <c r="P6453" t="str">
        <f>VLOOKUP(O6453,Table13[],2)</f>
        <v>1 - 5</v>
      </c>
      <c r="Q6453" t="str">
        <f>INDEX(Table8[Column1],MATCH(R6453,Table8[Column2]))</f>
        <v>Unexcused</v>
      </c>
      <c r="R6453">
        <v>176.4597996</v>
      </c>
      <c r="S6453">
        <f t="shared" si="201"/>
        <v>7.3524916500000002</v>
      </c>
      <c r="T6453" t="s">
        <v>19</v>
      </c>
    </row>
    <row r="6454" spans="1:20" x14ac:dyDescent="0.25">
      <c r="A6454">
        <v>6453</v>
      </c>
      <c r="B6454" t="s">
        <v>1291</v>
      </c>
      <c r="C6454" t="s">
        <v>1663</v>
      </c>
      <c r="D6454" t="str">
        <f t="shared" si="200"/>
        <v>Ramirez Cheryl</v>
      </c>
      <c r="E6454" t="s">
        <v>15</v>
      </c>
      <c r="F6454" t="s">
        <v>38</v>
      </c>
      <c r="G6454" t="s">
        <v>2724</v>
      </c>
      <c r="H6454" t="s">
        <v>1863</v>
      </c>
      <c r="I6454" t="s">
        <v>38</v>
      </c>
      <c r="J6454" t="s">
        <v>19</v>
      </c>
      <c r="K6454" t="str">
        <f>INDEX(Table6[Column1],MATCH(L6454,Table6[Column2]))</f>
        <v>Adults</v>
      </c>
      <c r="L6454">
        <v>41.584300820000003</v>
      </c>
      <c r="M6454" t="str">
        <f>VLOOKUP(L6454,Table1[],2)</f>
        <v>40 - 49</v>
      </c>
      <c r="N6454" t="str">
        <f>INDEX(Table7[Column1],MATCH(O6454,Table7[Column2]))</f>
        <v>Learning Stage</v>
      </c>
      <c r="O6454">
        <v>2.0184534300000001</v>
      </c>
      <c r="P6454" t="str">
        <f>VLOOKUP(O6454,Table13[],2)</f>
        <v>1 - 5</v>
      </c>
      <c r="Q6454" t="str">
        <f>INDEX(Table8[Column1],MATCH(R6454,Table8[Column2]))</f>
        <v>Excused</v>
      </c>
      <c r="R6454">
        <v>139.9971199</v>
      </c>
      <c r="S6454">
        <f t="shared" si="201"/>
        <v>5.8332133291666661</v>
      </c>
      <c r="T6454" t="s">
        <v>19</v>
      </c>
    </row>
    <row r="6455" spans="1:20" x14ac:dyDescent="0.25">
      <c r="A6455">
        <v>6454</v>
      </c>
      <c r="B6455" t="s">
        <v>876</v>
      </c>
      <c r="C6455" t="s">
        <v>709</v>
      </c>
      <c r="D6455" t="str">
        <f t="shared" si="200"/>
        <v>Robbins Carlos</v>
      </c>
      <c r="E6455" t="s">
        <v>22</v>
      </c>
      <c r="F6455" t="s">
        <v>54</v>
      </c>
      <c r="G6455" t="s">
        <v>820</v>
      </c>
      <c r="H6455" t="s">
        <v>821</v>
      </c>
      <c r="I6455" t="s">
        <v>54</v>
      </c>
      <c r="J6455" t="s">
        <v>19</v>
      </c>
      <c r="K6455" t="str">
        <f>INDEX(Table6[Column1],MATCH(L6455,Table6[Column2]))</f>
        <v>Young Adults</v>
      </c>
      <c r="L6455">
        <v>36.701441860000003</v>
      </c>
      <c r="M6455" t="str">
        <f>VLOOKUP(L6455,Table1[],2)</f>
        <v>30 - 39</v>
      </c>
      <c r="N6455" t="str">
        <f>INDEX(Table7[Column1],MATCH(O6455,Table7[Column2]))</f>
        <v>Fitting in Stage</v>
      </c>
      <c r="O6455">
        <v>6.0903893480000004</v>
      </c>
      <c r="P6455" t="str">
        <f>VLOOKUP(O6455,Table13[],2)</f>
        <v>6 - 10</v>
      </c>
      <c r="Q6455" t="str">
        <f>INDEX(Table8[Column1],MATCH(R6455,Table8[Column2]))</f>
        <v>Maintained</v>
      </c>
      <c r="R6455">
        <v>53.119589159999997</v>
      </c>
      <c r="S6455">
        <f t="shared" si="201"/>
        <v>2.2133162149999999</v>
      </c>
      <c r="T6455" t="s">
        <v>19</v>
      </c>
    </row>
    <row r="6456" spans="1:20" x14ac:dyDescent="0.25">
      <c r="A6456">
        <v>6455</v>
      </c>
      <c r="B6456" t="s">
        <v>4914</v>
      </c>
      <c r="C6456" t="s">
        <v>303</v>
      </c>
      <c r="D6456" t="str">
        <f t="shared" si="200"/>
        <v>Fish Carrie</v>
      </c>
      <c r="E6456" t="s">
        <v>15</v>
      </c>
      <c r="F6456" t="s">
        <v>27</v>
      </c>
      <c r="G6456" t="s">
        <v>820</v>
      </c>
      <c r="H6456" t="s">
        <v>821</v>
      </c>
      <c r="I6456" t="s">
        <v>27</v>
      </c>
      <c r="J6456" t="s">
        <v>19</v>
      </c>
      <c r="K6456" t="str">
        <f>INDEX(Table6[Column1],MATCH(L6456,Table6[Column2]))</f>
        <v>Adults</v>
      </c>
      <c r="L6456">
        <v>44.715556100000001</v>
      </c>
      <c r="M6456" t="str">
        <f>VLOOKUP(L6456,Table1[],2)</f>
        <v>40 - 49</v>
      </c>
      <c r="N6456" t="str">
        <f>INDEX(Table7[Column1],MATCH(O6456,Table7[Column2]))</f>
        <v>Learning Stage</v>
      </c>
      <c r="O6456">
        <v>5.7178989250000001</v>
      </c>
      <c r="P6456" t="str">
        <f>VLOOKUP(O6456,Table13[],2)</f>
        <v>1 - 5</v>
      </c>
      <c r="Q6456" t="str">
        <f>INDEX(Table8[Column1],MATCH(R6456,Table8[Column2]))</f>
        <v>Habitual</v>
      </c>
      <c r="R6456">
        <v>81.748158059999994</v>
      </c>
      <c r="S6456">
        <f t="shared" si="201"/>
        <v>3.4061732524999995</v>
      </c>
      <c r="T6456" t="s">
        <v>19</v>
      </c>
    </row>
    <row r="6457" spans="1:20" x14ac:dyDescent="0.25">
      <c r="A6457">
        <v>6456</v>
      </c>
      <c r="B6457" t="s">
        <v>3026</v>
      </c>
      <c r="C6457" t="s">
        <v>857</v>
      </c>
      <c r="D6457" t="str">
        <f t="shared" si="200"/>
        <v>Carrillo Chris</v>
      </c>
      <c r="E6457" t="s">
        <v>22</v>
      </c>
      <c r="F6457" t="s">
        <v>186</v>
      </c>
      <c r="G6457" t="s">
        <v>17</v>
      </c>
      <c r="H6457" t="s">
        <v>18</v>
      </c>
      <c r="I6457" t="s">
        <v>186</v>
      </c>
      <c r="J6457" t="s">
        <v>19</v>
      </c>
      <c r="K6457" t="str">
        <f>INDEX(Table6[Column1],MATCH(L6457,Table6[Column2]))</f>
        <v>Young Adults</v>
      </c>
      <c r="L6457">
        <v>38.272959669999999</v>
      </c>
      <c r="M6457" t="str">
        <f>VLOOKUP(L6457,Table1[],2)</f>
        <v>30 - 39</v>
      </c>
      <c r="N6457" t="str">
        <f>INDEX(Table7[Column1],MATCH(O6457,Table7[Column2]))</f>
        <v>Learning Stage</v>
      </c>
      <c r="O6457">
        <v>4.0970445079999998</v>
      </c>
      <c r="P6457" t="str">
        <f>VLOOKUP(O6457,Table13[],2)</f>
        <v>1 - 5</v>
      </c>
      <c r="Q6457" t="str">
        <f>INDEX(Table8[Column1],MATCH(R6457,Table8[Column2]))</f>
        <v>Maintained</v>
      </c>
      <c r="R6457">
        <v>45.16723958</v>
      </c>
      <c r="S6457">
        <f t="shared" si="201"/>
        <v>1.8819683158333333</v>
      </c>
      <c r="T6457" t="s">
        <v>19</v>
      </c>
    </row>
    <row r="6458" spans="1:20" x14ac:dyDescent="0.25">
      <c r="A6458">
        <v>6457</v>
      </c>
      <c r="B6458" t="s">
        <v>773</v>
      </c>
      <c r="C6458" t="s">
        <v>1290</v>
      </c>
      <c r="D6458" t="str">
        <f t="shared" si="200"/>
        <v>Whitman Peter</v>
      </c>
      <c r="E6458" t="s">
        <v>22</v>
      </c>
      <c r="F6458" t="s">
        <v>157</v>
      </c>
      <c r="G6458" t="s">
        <v>2724</v>
      </c>
      <c r="H6458" t="s">
        <v>1863</v>
      </c>
      <c r="I6458" t="s">
        <v>157</v>
      </c>
      <c r="J6458" t="s">
        <v>19</v>
      </c>
      <c r="K6458" t="str">
        <f>INDEX(Table6[Column1],MATCH(L6458,Table6[Column2]))</f>
        <v>Young Adults</v>
      </c>
      <c r="L6458">
        <v>35.270846749999997</v>
      </c>
      <c r="M6458" t="str">
        <f>VLOOKUP(L6458,Table1[],2)</f>
        <v>30 - 39</v>
      </c>
      <c r="N6458" t="str">
        <f>INDEX(Table7[Column1],MATCH(O6458,Table7[Column2]))</f>
        <v>Fitting in Stage</v>
      </c>
      <c r="O6458">
        <v>6.106751794</v>
      </c>
      <c r="P6458" t="str">
        <f>VLOOKUP(O6458,Table13[],2)</f>
        <v>6 - 10</v>
      </c>
      <c r="Q6458" t="str">
        <f>INDEX(Table8[Column1],MATCH(R6458,Table8[Column2]))</f>
        <v>Scheduled</v>
      </c>
      <c r="R6458">
        <v>35.426703670000002</v>
      </c>
      <c r="S6458">
        <f t="shared" si="201"/>
        <v>1.4761126529166666</v>
      </c>
      <c r="T6458" t="s">
        <v>19</v>
      </c>
    </row>
    <row r="6459" spans="1:20" x14ac:dyDescent="0.25">
      <c r="A6459">
        <v>6458</v>
      </c>
      <c r="B6459" t="s">
        <v>531</v>
      </c>
      <c r="C6459" t="s">
        <v>883</v>
      </c>
      <c r="D6459" t="str">
        <f t="shared" si="200"/>
        <v>Wilson Jason</v>
      </c>
      <c r="E6459" t="s">
        <v>22</v>
      </c>
      <c r="F6459" t="s">
        <v>38</v>
      </c>
      <c r="G6459" t="s">
        <v>2724</v>
      </c>
      <c r="H6459" t="s">
        <v>1863</v>
      </c>
      <c r="I6459" t="s">
        <v>38</v>
      </c>
      <c r="J6459" t="s">
        <v>19</v>
      </c>
      <c r="K6459" t="str">
        <f>INDEX(Table6[Column1],MATCH(L6459,Table6[Column2]))</f>
        <v>Adults</v>
      </c>
      <c r="L6459">
        <v>45.739065480000001</v>
      </c>
      <c r="M6459" t="str">
        <f>VLOOKUP(L6459,Table1[],2)</f>
        <v>40 - 49</v>
      </c>
      <c r="N6459" t="str">
        <f>INDEX(Table7[Column1],MATCH(O6459,Table7[Column2]))</f>
        <v>Learning Stage</v>
      </c>
      <c r="O6459">
        <v>2.3730048959999999</v>
      </c>
      <c r="P6459" t="str">
        <f>VLOOKUP(O6459,Table13[],2)</f>
        <v>1 - 5</v>
      </c>
      <c r="Q6459" t="str">
        <f>INDEX(Table8[Column1],MATCH(R6459,Table8[Column2]))</f>
        <v>Scheduled</v>
      </c>
      <c r="R6459">
        <v>37.827021879999997</v>
      </c>
      <c r="S6459">
        <f t="shared" si="201"/>
        <v>1.5761259116666666</v>
      </c>
      <c r="T6459" t="s">
        <v>19</v>
      </c>
    </row>
    <row r="6460" spans="1:20" x14ac:dyDescent="0.25">
      <c r="A6460">
        <v>6459</v>
      </c>
      <c r="B6460" t="s">
        <v>4915</v>
      </c>
      <c r="C6460" t="s">
        <v>536</v>
      </c>
      <c r="D6460" t="str">
        <f t="shared" si="200"/>
        <v>Hambly Georgia</v>
      </c>
      <c r="E6460" t="s">
        <v>15</v>
      </c>
      <c r="F6460" t="s">
        <v>276</v>
      </c>
      <c r="G6460" t="s">
        <v>2724</v>
      </c>
      <c r="H6460" t="s">
        <v>1863</v>
      </c>
      <c r="I6460" t="s">
        <v>277</v>
      </c>
      <c r="J6460" t="s">
        <v>19</v>
      </c>
      <c r="K6460" t="str">
        <f>INDEX(Table6[Column1],MATCH(L6460,Table6[Column2]))</f>
        <v>Adults</v>
      </c>
      <c r="L6460">
        <v>40.453952549999997</v>
      </c>
      <c r="M6460" t="str">
        <f>VLOOKUP(L6460,Table1[],2)</f>
        <v>40 - 49</v>
      </c>
      <c r="N6460" t="str">
        <f>INDEX(Table7[Column1],MATCH(O6460,Table7[Column2]))</f>
        <v>Learning Stage</v>
      </c>
      <c r="O6460">
        <v>2.8169044560000001</v>
      </c>
      <c r="P6460" t="str">
        <f>VLOOKUP(O6460,Table13[],2)</f>
        <v>1 - 5</v>
      </c>
      <c r="Q6460" t="str">
        <f>INDEX(Table8[Column1],MATCH(R6460,Table8[Column2]))</f>
        <v>Habitual</v>
      </c>
      <c r="R6460">
        <v>110.90407260000001</v>
      </c>
      <c r="S6460">
        <f t="shared" si="201"/>
        <v>4.6210030250000003</v>
      </c>
      <c r="T6460" t="s">
        <v>19</v>
      </c>
    </row>
    <row r="6461" spans="1:20" x14ac:dyDescent="0.25">
      <c r="A6461">
        <v>6460</v>
      </c>
      <c r="B6461" t="s">
        <v>4916</v>
      </c>
      <c r="C6461" t="s">
        <v>136</v>
      </c>
      <c r="D6461" t="str">
        <f t="shared" si="200"/>
        <v>Marks Connie</v>
      </c>
      <c r="E6461" t="s">
        <v>15</v>
      </c>
      <c r="F6461" t="s">
        <v>38</v>
      </c>
      <c r="G6461" t="s">
        <v>2724</v>
      </c>
      <c r="H6461" t="s">
        <v>1863</v>
      </c>
      <c r="I6461" t="s">
        <v>38</v>
      </c>
      <c r="J6461" t="s">
        <v>19</v>
      </c>
      <c r="K6461" t="str">
        <f>INDEX(Table6[Column1],MATCH(L6461,Table6[Column2]))</f>
        <v>Adults</v>
      </c>
      <c r="L6461">
        <v>42.519554319999997</v>
      </c>
      <c r="M6461" t="str">
        <f>VLOOKUP(L6461,Table1[],2)</f>
        <v>40 - 49</v>
      </c>
      <c r="N6461" t="str">
        <f>INDEX(Table7[Column1],MATCH(O6461,Table7[Column2]))</f>
        <v>Learning Stage</v>
      </c>
      <c r="O6461">
        <v>5.2130632380000002</v>
      </c>
      <c r="P6461" t="str">
        <f>VLOOKUP(O6461,Table13[],2)</f>
        <v>1 - 5</v>
      </c>
      <c r="Q6461" t="str">
        <f>INDEX(Table8[Column1],MATCH(R6461,Table8[Column2]))</f>
        <v>Maintained</v>
      </c>
      <c r="R6461">
        <v>60.869446680000003</v>
      </c>
      <c r="S6461">
        <f t="shared" si="201"/>
        <v>2.5362269450000001</v>
      </c>
      <c r="T6461" t="s">
        <v>19</v>
      </c>
    </row>
    <row r="6462" spans="1:20" x14ac:dyDescent="0.25">
      <c r="A6462">
        <v>6461</v>
      </c>
      <c r="B6462" t="s">
        <v>1564</v>
      </c>
      <c r="C6462" t="s">
        <v>245</v>
      </c>
      <c r="D6462" t="str">
        <f t="shared" si="200"/>
        <v>Tate Mary</v>
      </c>
      <c r="E6462" t="s">
        <v>15</v>
      </c>
      <c r="F6462" t="s">
        <v>2285</v>
      </c>
      <c r="G6462" t="s">
        <v>611</v>
      </c>
      <c r="H6462" t="s">
        <v>612</v>
      </c>
      <c r="I6462" t="s">
        <v>169</v>
      </c>
      <c r="J6462" t="s">
        <v>19</v>
      </c>
      <c r="K6462" t="str">
        <f>INDEX(Table6[Column1],MATCH(L6462,Table6[Column2]))</f>
        <v>Adults</v>
      </c>
      <c r="L6462">
        <v>45.322853819999999</v>
      </c>
      <c r="M6462" t="str">
        <f>VLOOKUP(L6462,Table1[],2)</f>
        <v>40 - 49</v>
      </c>
      <c r="N6462" t="str">
        <f>INDEX(Table7[Column1],MATCH(O6462,Table7[Column2]))</f>
        <v>Fitting in Stage</v>
      </c>
      <c r="O6462">
        <v>7.7086031950000002</v>
      </c>
      <c r="P6462" t="str">
        <f>VLOOKUP(O6462,Table13[],2)</f>
        <v>6 - 10</v>
      </c>
      <c r="Q6462" t="str">
        <f>INDEX(Table8[Column1],MATCH(R6462,Table8[Column2]))</f>
        <v>Habitual</v>
      </c>
      <c r="R6462">
        <v>95.212595769999993</v>
      </c>
      <c r="S6462">
        <f t="shared" si="201"/>
        <v>3.9671914904166665</v>
      </c>
      <c r="T6462" t="s">
        <v>19</v>
      </c>
    </row>
    <row r="6463" spans="1:20" x14ac:dyDescent="0.25">
      <c r="A6463">
        <v>6462</v>
      </c>
      <c r="B6463" t="s">
        <v>676</v>
      </c>
      <c r="C6463" t="s">
        <v>4917</v>
      </c>
      <c r="D6463" t="str">
        <f t="shared" si="200"/>
        <v>Alvarado Sharron</v>
      </c>
      <c r="E6463" t="s">
        <v>15</v>
      </c>
      <c r="F6463" t="s">
        <v>505</v>
      </c>
      <c r="G6463" t="s">
        <v>2724</v>
      </c>
      <c r="H6463" t="s">
        <v>1863</v>
      </c>
      <c r="I6463" t="s">
        <v>24</v>
      </c>
      <c r="J6463" t="s">
        <v>19</v>
      </c>
      <c r="K6463" t="str">
        <f>INDEX(Table6[Column1],MATCH(L6463,Table6[Column2]))</f>
        <v>Seniors</v>
      </c>
      <c r="L6463">
        <v>61.549145600000003</v>
      </c>
      <c r="M6463" t="str">
        <f>VLOOKUP(L6463,Table1[],2)</f>
        <v>60 and Above</v>
      </c>
      <c r="N6463" t="str">
        <f>INDEX(Table7[Column1],MATCH(O6463,Table7[Column2]))</f>
        <v>Fitting in Stage</v>
      </c>
      <c r="O6463">
        <v>6.3362812010000003</v>
      </c>
      <c r="P6463" t="str">
        <f>VLOOKUP(O6463,Table13[],2)</f>
        <v>6 - 10</v>
      </c>
      <c r="Q6463" t="str">
        <f>INDEX(Table8[Column1],MATCH(R6463,Table8[Column2]))</f>
        <v>Unexcused</v>
      </c>
      <c r="R6463">
        <v>196.96923989999999</v>
      </c>
      <c r="S6463">
        <f t="shared" si="201"/>
        <v>8.2070516624999996</v>
      </c>
      <c r="T6463" t="s">
        <v>19</v>
      </c>
    </row>
    <row r="6464" spans="1:20" x14ac:dyDescent="0.25">
      <c r="A6464">
        <v>6463</v>
      </c>
      <c r="B6464" t="s">
        <v>4918</v>
      </c>
      <c r="C6464" t="s">
        <v>56</v>
      </c>
      <c r="D6464" t="str">
        <f t="shared" si="200"/>
        <v>McIntyre James</v>
      </c>
      <c r="E6464" t="s">
        <v>22</v>
      </c>
      <c r="F6464" t="s">
        <v>30</v>
      </c>
      <c r="G6464" t="s">
        <v>17</v>
      </c>
      <c r="H6464" t="s">
        <v>18</v>
      </c>
      <c r="I6464" t="s">
        <v>30</v>
      </c>
      <c r="J6464" t="s">
        <v>19</v>
      </c>
      <c r="K6464" t="str">
        <f>INDEX(Table6[Column1],MATCH(L6464,Table6[Column2]))</f>
        <v>Young Adults</v>
      </c>
      <c r="L6464">
        <v>33.09213312</v>
      </c>
      <c r="M6464" t="str">
        <f>VLOOKUP(L6464,Table1[],2)</f>
        <v>30 - 39</v>
      </c>
      <c r="N6464" t="str">
        <f>INDEX(Table7[Column1],MATCH(O6464,Table7[Column2]))</f>
        <v>Learning Stage</v>
      </c>
      <c r="O6464">
        <v>5.3090811809999998</v>
      </c>
      <c r="P6464" t="str">
        <f>VLOOKUP(O6464,Table13[],2)</f>
        <v>1 - 5</v>
      </c>
      <c r="Q6464" t="str">
        <f>INDEX(Table8[Column1],MATCH(R6464,Table8[Column2]))</f>
        <v>Scheduled</v>
      </c>
      <c r="R6464">
        <v>0</v>
      </c>
      <c r="S6464">
        <f t="shared" si="201"/>
        <v>0</v>
      </c>
      <c r="T6464" t="s">
        <v>19</v>
      </c>
    </row>
    <row r="6465" spans="1:20" x14ac:dyDescent="0.25">
      <c r="A6465">
        <v>6464</v>
      </c>
      <c r="B6465" t="s">
        <v>34</v>
      </c>
      <c r="C6465" t="s">
        <v>208</v>
      </c>
      <c r="D6465" t="str">
        <f t="shared" si="200"/>
        <v>Jones Alice</v>
      </c>
      <c r="E6465" t="s">
        <v>15</v>
      </c>
      <c r="F6465" t="s">
        <v>38</v>
      </c>
      <c r="G6465" t="s">
        <v>2724</v>
      </c>
      <c r="H6465" t="s">
        <v>1863</v>
      </c>
      <c r="I6465" t="s">
        <v>38</v>
      </c>
      <c r="J6465" t="s">
        <v>19</v>
      </c>
      <c r="K6465" t="str">
        <f>INDEX(Table6[Column1],MATCH(L6465,Table6[Column2]))</f>
        <v>Elders</v>
      </c>
      <c r="L6465">
        <v>55.133202359999999</v>
      </c>
      <c r="M6465" t="str">
        <f>VLOOKUP(L6465,Table1[],2)</f>
        <v>50 - 59</v>
      </c>
      <c r="N6465" t="str">
        <f>INDEX(Table7[Column1],MATCH(O6465,Table7[Column2]))</f>
        <v>Learning Stage</v>
      </c>
      <c r="O6465">
        <v>3.204856366</v>
      </c>
      <c r="P6465" t="str">
        <f>VLOOKUP(O6465,Table13[],2)</f>
        <v>1 - 5</v>
      </c>
      <c r="Q6465" t="str">
        <f>INDEX(Table8[Column1],MATCH(R6465,Table8[Column2]))</f>
        <v>Habitual</v>
      </c>
      <c r="R6465">
        <v>105.70019720000001</v>
      </c>
      <c r="S6465">
        <f t="shared" si="201"/>
        <v>4.404174883333333</v>
      </c>
      <c r="T6465" t="s">
        <v>19</v>
      </c>
    </row>
    <row r="6466" spans="1:20" x14ac:dyDescent="0.25">
      <c r="A6466">
        <v>6465</v>
      </c>
      <c r="B6466" t="s">
        <v>4919</v>
      </c>
      <c r="C6466" t="s">
        <v>93</v>
      </c>
      <c r="D6466" t="str">
        <f t="shared" si="200"/>
        <v>Nunnally William</v>
      </c>
      <c r="E6466" t="s">
        <v>22</v>
      </c>
      <c r="F6466" t="s">
        <v>33</v>
      </c>
      <c r="G6466" t="s">
        <v>820</v>
      </c>
      <c r="H6466" t="s">
        <v>821</v>
      </c>
      <c r="I6466" t="s">
        <v>33</v>
      </c>
      <c r="J6466" t="s">
        <v>19</v>
      </c>
      <c r="K6466" t="str">
        <f>INDEX(Table6[Column1],MATCH(L6466,Table6[Column2]))</f>
        <v>Elders</v>
      </c>
      <c r="L6466">
        <v>56.45957121</v>
      </c>
      <c r="M6466" t="str">
        <f>VLOOKUP(L6466,Table1[],2)</f>
        <v>50 - 59</v>
      </c>
      <c r="N6466" t="str">
        <f>INDEX(Table7[Column1],MATCH(O6466,Table7[Column2]))</f>
        <v>Learning Stage</v>
      </c>
      <c r="O6466">
        <v>4.1263528139999996</v>
      </c>
      <c r="P6466" t="str">
        <f>VLOOKUP(O6466,Table13[],2)</f>
        <v>1 - 5</v>
      </c>
      <c r="Q6466" t="str">
        <f>INDEX(Table8[Column1],MATCH(R6466,Table8[Column2]))</f>
        <v>Habitual</v>
      </c>
      <c r="R6466">
        <v>105.30508159999999</v>
      </c>
      <c r="S6466">
        <f t="shared" si="201"/>
        <v>4.3877117333333331</v>
      </c>
      <c r="T6466" t="s">
        <v>19</v>
      </c>
    </row>
    <row r="6467" spans="1:20" x14ac:dyDescent="0.25">
      <c r="A6467">
        <v>6466</v>
      </c>
      <c r="B6467" t="s">
        <v>1012</v>
      </c>
      <c r="C6467" t="s">
        <v>227</v>
      </c>
      <c r="D6467" t="str">
        <f t="shared" ref="D6467:D6530" si="202">CONCATENATE(B6467, " ",C6467)</f>
        <v>Anderson Lisa</v>
      </c>
      <c r="E6467" t="s">
        <v>15</v>
      </c>
      <c r="F6467" t="s">
        <v>984</v>
      </c>
      <c r="G6467" t="s">
        <v>820</v>
      </c>
      <c r="H6467" t="s">
        <v>821</v>
      </c>
      <c r="I6467" t="s">
        <v>87</v>
      </c>
      <c r="J6467" t="s">
        <v>19</v>
      </c>
      <c r="K6467" t="str">
        <f>INDEX(Table6[Column1],MATCH(L6467,Table6[Column2]))</f>
        <v>Youth</v>
      </c>
      <c r="L6467">
        <v>20.713467349999998</v>
      </c>
      <c r="M6467" t="str">
        <f>VLOOKUP(L6467,Table1[],2)</f>
        <v>20 - 29</v>
      </c>
      <c r="N6467" t="str">
        <f>INDEX(Table7[Column1],MATCH(O6467,Table7[Column2]))</f>
        <v>Learning Stage</v>
      </c>
      <c r="O6467">
        <v>2.9396017630000002</v>
      </c>
      <c r="P6467" t="str">
        <f>VLOOKUP(O6467,Table13[],2)</f>
        <v>1 - 5</v>
      </c>
      <c r="Q6467" t="str">
        <f>INDEX(Table8[Column1],MATCH(R6467,Table8[Column2]))</f>
        <v>Scheduled</v>
      </c>
      <c r="R6467">
        <v>0</v>
      </c>
      <c r="S6467">
        <f t="shared" ref="S6467:S6530" si="203">CONVERT(R6467,"hr","day")</f>
        <v>0</v>
      </c>
      <c r="T6467" t="s">
        <v>19</v>
      </c>
    </row>
    <row r="6468" spans="1:20" x14ac:dyDescent="0.25">
      <c r="A6468">
        <v>6467</v>
      </c>
      <c r="B6468" t="s">
        <v>4920</v>
      </c>
      <c r="C6468" t="s">
        <v>473</v>
      </c>
      <c r="D6468" t="str">
        <f t="shared" si="202"/>
        <v>Haggard Jeffrey</v>
      </c>
      <c r="E6468" t="s">
        <v>22</v>
      </c>
      <c r="F6468" t="s">
        <v>38</v>
      </c>
      <c r="G6468" t="s">
        <v>2724</v>
      </c>
      <c r="H6468" t="s">
        <v>1863</v>
      </c>
      <c r="I6468" t="s">
        <v>38</v>
      </c>
      <c r="J6468" t="s">
        <v>19</v>
      </c>
      <c r="K6468" t="str">
        <f>INDEX(Table6[Column1],MATCH(L6468,Table6[Column2]))</f>
        <v>Youth</v>
      </c>
      <c r="L6468">
        <v>26.39309913</v>
      </c>
      <c r="M6468" t="str">
        <f>VLOOKUP(L6468,Table1[],2)</f>
        <v>20 - 29</v>
      </c>
      <c r="N6468" t="str">
        <f>INDEX(Table7[Column1],MATCH(O6468,Table7[Column2]))</f>
        <v>Learning Stage</v>
      </c>
      <c r="O6468">
        <v>3.8747370179999998</v>
      </c>
      <c r="P6468" t="str">
        <f>VLOOKUP(O6468,Table13[],2)</f>
        <v>1 - 5</v>
      </c>
      <c r="Q6468" t="str">
        <f>INDEX(Table8[Column1],MATCH(R6468,Table8[Column2]))</f>
        <v>Scheduled</v>
      </c>
      <c r="R6468">
        <v>0</v>
      </c>
      <c r="S6468">
        <f t="shared" si="203"/>
        <v>0</v>
      </c>
      <c r="T6468" t="s">
        <v>19</v>
      </c>
    </row>
    <row r="6469" spans="1:20" x14ac:dyDescent="0.25">
      <c r="A6469">
        <v>6468</v>
      </c>
      <c r="B6469" t="s">
        <v>4921</v>
      </c>
      <c r="C6469" t="s">
        <v>147</v>
      </c>
      <c r="D6469" t="str">
        <f t="shared" si="202"/>
        <v>Heffington Linda</v>
      </c>
      <c r="E6469" t="s">
        <v>15</v>
      </c>
      <c r="F6469" t="s">
        <v>38</v>
      </c>
      <c r="G6469" t="s">
        <v>2724</v>
      </c>
      <c r="H6469" t="s">
        <v>1863</v>
      </c>
      <c r="I6469" t="s">
        <v>38</v>
      </c>
      <c r="J6469" t="s">
        <v>19</v>
      </c>
      <c r="K6469" t="str">
        <f>INDEX(Table6[Column1],MATCH(L6469,Table6[Column2]))</f>
        <v>Young Adults</v>
      </c>
      <c r="L6469">
        <v>34.99222906</v>
      </c>
      <c r="M6469" t="str">
        <f>VLOOKUP(L6469,Table1[],2)</f>
        <v>30 - 39</v>
      </c>
      <c r="N6469" t="str">
        <f>INDEX(Table7[Column1],MATCH(O6469,Table7[Column2]))</f>
        <v>Learning Stage</v>
      </c>
      <c r="O6469">
        <v>5.7767641049999998</v>
      </c>
      <c r="P6469" t="str">
        <f>VLOOKUP(O6469,Table13[],2)</f>
        <v>1 - 5</v>
      </c>
      <c r="Q6469" t="str">
        <f>INDEX(Table8[Column1],MATCH(R6469,Table8[Column2]))</f>
        <v>Scheduled</v>
      </c>
      <c r="R6469">
        <v>2.9687557469999999</v>
      </c>
      <c r="S6469">
        <f t="shared" si="203"/>
        <v>0.12369815612499999</v>
      </c>
      <c r="T6469" t="s">
        <v>19</v>
      </c>
    </row>
    <row r="6470" spans="1:20" x14ac:dyDescent="0.25">
      <c r="A6470">
        <v>6469</v>
      </c>
      <c r="B6470" t="s">
        <v>4922</v>
      </c>
      <c r="C6470" t="s">
        <v>978</v>
      </c>
      <c r="D6470" t="str">
        <f t="shared" si="202"/>
        <v>Welke Bobby</v>
      </c>
      <c r="E6470" t="s">
        <v>22</v>
      </c>
      <c r="F6470" t="s">
        <v>127</v>
      </c>
      <c r="G6470" t="s">
        <v>820</v>
      </c>
      <c r="H6470" t="s">
        <v>821</v>
      </c>
      <c r="I6470" t="s">
        <v>127</v>
      </c>
      <c r="J6470" t="s">
        <v>19</v>
      </c>
      <c r="K6470" t="str">
        <f>INDEX(Table6[Column1],MATCH(L6470,Table6[Column2]))</f>
        <v>Youth</v>
      </c>
      <c r="L6470">
        <v>28.915756739999999</v>
      </c>
      <c r="M6470" t="str">
        <f>VLOOKUP(L6470,Table1[],2)</f>
        <v>20 - 29</v>
      </c>
      <c r="N6470" t="str">
        <f>INDEX(Table7[Column1],MATCH(O6470,Table7[Column2]))</f>
        <v>Learning Stage</v>
      </c>
      <c r="O6470">
        <v>3.6104836630000001</v>
      </c>
      <c r="P6470" t="str">
        <f>VLOOKUP(O6470,Table13[],2)</f>
        <v>1 - 5</v>
      </c>
      <c r="Q6470" t="str">
        <f>INDEX(Table8[Column1],MATCH(R6470,Table8[Column2]))</f>
        <v>Scheduled</v>
      </c>
      <c r="R6470">
        <v>0</v>
      </c>
      <c r="S6470">
        <f t="shared" si="203"/>
        <v>0</v>
      </c>
      <c r="T6470" t="s">
        <v>19</v>
      </c>
    </row>
    <row r="6471" spans="1:20" x14ac:dyDescent="0.25">
      <c r="A6471">
        <v>6470</v>
      </c>
      <c r="B6471" t="s">
        <v>4923</v>
      </c>
      <c r="C6471" t="s">
        <v>556</v>
      </c>
      <c r="D6471" t="str">
        <f t="shared" si="202"/>
        <v>Hatch Hazel</v>
      </c>
      <c r="E6471" t="s">
        <v>15</v>
      </c>
      <c r="F6471" t="s">
        <v>16</v>
      </c>
      <c r="G6471" t="s">
        <v>820</v>
      </c>
      <c r="H6471" t="s">
        <v>821</v>
      </c>
      <c r="I6471" t="s">
        <v>16</v>
      </c>
      <c r="J6471" t="s">
        <v>19</v>
      </c>
      <c r="K6471" t="str">
        <f>INDEX(Table6[Column1],MATCH(L6471,Table6[Column2]))</f>
        <v>Seniors</v>
      </c>
      <c r="L6471">
        <v>60.472972820000003</v>
      </c>
      <c r="M6471" t="str">
        <f>VLOOKUP(L6471,Table1[],2)</f>
        <v>60 and Above</v>
      </c>
      <c r="N6471" t="str">
        <f>INDEX(Table7[Column1],MATCH(O6471,Table7[Column2]))</f>
        <v>Learning Stage</v>
      </c>
      <c r="O6471">
        <v>5.0718498629999997</v>
      </c>
      <c r="P6471" t="str">
        <f>VLOOKUP(O6471,Table13[],2)</f>
        <v>1 - 5</v>
      </c>
      <c r="Q6471" t="str">
        <f>INDEX(Table8[Column1],MATCH(R6471,Table8[Column2]))</f>
        <v>Unexcused</v>
      </c>
      <c r="R6471">
        <v>193.82617579999999</v>
      </c>
      <c r="S6471">
        <f t="shared" si="203"/>
        <v>8.0760906583333316</v>
      </c>
      <c r="T6471" t="s">
        <v>19</v>
      </c>
    </row>
    <row r="6472" spans="1:20" x14ac:dyDescent="0.25">
      <c r="A6472">
        <v>6471</v>
      </c>
      <c r="B6472" t="s">
        <v>511</v>
      </c>
      <c r="C6472" t="s">
        <v>2935</v>
      </c>
      <c r="D6472" t="str">
        <f t="shared" si="202"/>
        <v>Adams Woodrow</v>
      </c>
      <c r="E6472" t="s">
        <v>22</v>
      </c>
      <c r="F6472" t="s">
        <v>113</v>
      </c>
      <c r="G6472" t="s">
        <v>2724</v>
      </c>
      <c r="H6472" t="s">
        <v>1863</v>
      </c>
      <c r="I6472" t="s">
        <v>24</v>
      </c>
      <c r="J6472" t="s">
        <v>19</v>
      </c>
      <c r="K6472" t="str">
        <f>INDEX(Table6[Column1],MATCH(L6472,Table6[Column2]))</f>
        <v>Adults</v>
      </c>
      <c r="L6472">
        <v>49.251910700000003</v>
      </c>
      <c r="M6472" t="str">
        <f>VLOOKUP(L6472,Table1[],2)</f>
        <v>40 - 49</v>
      </c>
      <c r="N6472" t="str">
        <f>INDEX(Table7[Column1],MATCH(O6472,Table7[Column2]))</f>
        <v>Learning Stage</v>
      </c>
      <c r="O6472">
        <v>4.8983678020000001</v>
      </c>
      <c r="P6472" t="str">
        <f>VLOOKUP(O6472,Table13[],2)</f>
        <v>1 - 5</v>
      </c>
      <c r="Q6472" t="str">
        <f>INDEX(Table8[Column1],MATCH(R6472,Table8[Column2]))</f>
        <v>Maintained</v>
      </c>
      <c r="R6472">
        <v>77.177111330000002</v>
      </c>
      <c r="S6472">
        <f t="shared" si="203"/>
        <v>3.2157129720833333</v>
      </c>
      <c r="T6472" t="s">
        <v>19</v>
      </c>
    </row>
    <row r="6473" spans="1:20" x14ac:dyDescent="0.25">
      <c r="A6473">
        <v>6472</v>
      </c>
      <c r="B6473" t="s">
        <v>4924</v>
      </c>
      <c r="C6473" t="s">
        <v>3925</v>
      </c>
      <c r="D6473" t="str">
        <f t="shared" si="202"/>
        <v>Steil Orville</v>
      </c>
      <c r="E6473" t="s">
        <v>22</v>
      </c>
      <c r="F6473" t="s">
        <v>2645</v>
      </c>
      <c r="G6473" t="s">
        <v>820</v>
      </c>
      <c r="H6473" t="s">
        <v>821</v>
      </c>
      <c r="I6473" t="s">
        <v>90</v>
      </c>
      <c r="J6473" t="s">
        <v>19</v>
      </c>
      <c r="K6473" t="str">
        <f>INDEX(Table6[Column1],MATCH(L6473,Table6[Column2]))</f>
        <v>Adults</v>
      </c>
      <c r="L6473">
        <v>48.591248829999998</v>
      </c>
      <c r="M6473" t="str">
        <f>VLOOKUP(L6473,Table1[],2)</f>
        <v>40 - 49</v>
      </c>
      <c r="N6473" t="str">
        <f>INDEX(Table7[Column1],MATCH(O6473,Table7[Column2]))</f>
        <v>Learning Stage</v>
      </c>
      <c r="O6473">
        <v>3.5387960500000002</v>
      </c>
      <c r="P6473" t="str">
        <f>VLOOKUP(O6473,Table13[],2)</f>
        <v>1 - 5</v>
      </c>
      <c r="Q6473" t="str">
        <f>INDEX(Table8[Column1],MATCH(R6473,Table8[Column2]))</f>
        <v>Habitual</v>
      </c>
      <c r="R6473">
        <v>111.47184609999999</v>
      </c>
      <c r="S6473">
        <f t="shared" si="203"/>
        <v>4.6446602541666664</v>
      </c>
      <c r="T6473" t="s">
        <v>19</v>
      </c>
    </row>
    <row r="6474" spans="1:20" x14ac:dyDescent="0.25">
      <c r="A6474">
        <v>6473</v>
      </c>
      <c r="B6474" t="s">
        <v>4925</v>
      </c>
      <c r="C6474" t="s">
        <v>1216</v>
      </c>
      <c r="D6474" t="str">
        <f t="shared" si="202"/>
        <v>Coppedge Bertha</v>
      </c>
      <c r="E6474" t="s">
        <v>15</v>
      </c>
      <c r="F6474" t="s">
        <v>385</v>
      </c>
      <c r="G6474" t="s">
        <v>820</v>
      </c>
      <c r="H6474" t="s">
        <v>821</v>
      </c>
      <c r="I6474" t="s">
        <v>87</v>
      </c>
      <c r="J6474" t="s">
        <v>19</v>
      </c>
      <c r="K6474" t="str">
        <f>INDEX(Table6[Column1],MATCH(L6474,Table6[Column2]))</f>
        <v>Adults</v>
      </c>
      <c r="L6474">
        <v>41.451587000000004</v>
      </c>
      <c r="M6474" t="str">
        <f>VLOOKUP(L6474,Table1[],2)</f>
        <v>40 - 49</v>
      </c>
      <c r="N6474" t="str">
        <f>INDEX(Table7[Column1],MATCH(O6474,Table7[Column2]))</f>
        <v>Learning Stage</v>
      </c>
      <c r="O6474">
        <v>2.7612325609999999</v>
      </c>
      <c r="P6474" t="str">
        <f>VLOOKUP(O6474,Table13[],2)</f>
        <v>1 - 5</v>
      </c>
      <c r="Q6474" t="str">
        <f>INDEX(Table8[Column1],MATCH(R6474,Table8[Column2]))</f>
        <v>Habitual</v>
      </c>
      <c r="R6474">
        <v>98.760114580000007</v>
      </c>
      <c r="S6474">
        <f t="shared" si="203"/>
        <v>4.1150047741666667</v>
      </c>
      <c r="T6474" t="s">
        <v>19</v>
      </c>
    </row>
    <row r="6475" spans="1:20" x14ac:dyDescent="0.25">
      <c r="A6475">
        <v>6474</v>
      </c>
      <c r="B6475" t="s">
        <v>577</v>
      </c>
      <c r="C6475" t="s">
        <v>679</v>
      </c>
      <c r="D6475" t="str">
        <f t="shared" si="202"/>
        <v>Weaver Margaret</v>
      </c>
      <c r="E6475" t="s">
        <v>15</v>
      </c>
      <c r="F6475" t="s">
        <v>369</v>
      </c>
      <c r="G6475" t="s">
        <v>611</v>
      </c>
      <c r="H6475" t="s">
        <v>612</v>
      </c>
      <c r="I6475" t="s">
        <v>369</v>
      </c>
      <c r="J6475" t="s">
        <v>19</v>
      </c>
      <c r="K6475" t="str">
        <f>INDEX(Table6[Column1],MATCH(L6475,Table6[Column2]))</f>
        <v>Elders</v>
      </c>
      <c r="L6475">
        <v>51.268348609999997</v>
      </c>
      <c r="M6475" t="str">
        <f>VLOOKUP(L6475,Table1[],2)</f>
        <v>50 - 59</v>
      </c>
      <c r="N6475" t="str">
        <f>INDEX(Table7[Column1],MATCH(O6475,Table7[Column2]))</f>
        <v>Learning Stage</v>
      </c>
      <c r="O6475">
        <v>5.3492424740000004</v>
      </c>
      <c r="P6475" t="str">
        <f>VLOOKUP(O6475,Table13[],2)</f>
        <v>1 - 5</v>
      </c>
      <c r="Q6475" t="str">
        <f>INDEX(Table8[Column1],MATCH(R6475,Table8[Column2]))</f>
        <v>Excused</v>
      </c>
      <c r="R6475">
        <v>152.45988310000001</v>
      </c>
      <c r="S6475">
        <f t="shared" si="203"/>
        <v>6.3524951291666678</v>
      </c>
      <c r="T6475" t="s">
        <v>19</v>
      </c>
    </row>
    <row r="6476" spans="1:20" x14ac:dyDescent="0.25">
      <c r="A6476">
        <v>6475</v>
      </c>
      <c r="B6476" t="s">
        <v>4926</v>
      </c>
      <c r="C6476" t="s">
        <v>4927</v>
      </c>
      <c r="D6476" t="str">
        <f t="shared" si="202"/>
        <v>Hendricks Sarita</v>
      </c>
      <c r="E6476" t="s">
        <v>15</v>
      </c>
      <c r="F6476" t="s">
        <v>30</v>
      </c>
      <c r="G6476" t="s">
        <v>17</v>
      </c>
      <c r="H6476" t="s">
        <v>18</v>
      </c>
      <c r="I6476" t="s">
        <v>30</v>
      </c>
      <c r="J6476" t="s">
        <v>19</v>
      </c>
      <c r="K6476" t="str">
        <f>INDEX(Table6[Column1],MATCH(L6476,Table6[Column2]))</f>
        <v>Young Adults</v>
      </c>
      <c r="L6476">
        <v>34.19133446</v>
      </c>
      <c r="M6476" t="str">
        <f>VLOOKUP(L6476,Table1[],2)</f>
        <v>30 - 39</v>
      </c>
      <c r="N6476" t="str">
        <f>INDEX(Table7[Column1],MATCH(O6476,Table7[Column2]))</f>
        <v>Learning Stage</v>
      </c>
      <c r="O6476">
        <v>4.0332591290000002</v>
      </c>
      <c r="P6476" t="str">
        <f>VLOOKUP(O6476,Table13[],2)</f>
        <v>1 - 5</v>
      </c>
      <c r="Q6476" t="str">
        <f>INDEX(Table8[Column1],MATCH(R6476,Table8[Column2]))</f>
        <v>Maintained</v>
      </c>
      <c r="R6476">
        <v>48.790119439999998</v>
      </c>
      <c r="S6476">
        <f t="shared" si="203"/>
        <v>2.0329216433333333</v>
      </c>
      <c r="T6476" t="s">
        <v>19</v>
      </c>
    </row>
    <row r="6477" spans="1:20" x14ac:dyDescent="0.25">
      <c r="A6477">
        <v>6476</v>
      </c>
      <c r="B6477" t="s">
        <v>797</v>
      </c>
      <c r="C6477" t="s">
        <v>308</v>
      </c>
      <c r="D6477" t="str">
        <f t="shared" si="202"/>
        <v>Nance Maria</v>
      </c>
      <c r="E6477" t="s">
        <v>15</v>
      </c>
      <c r="F6477" t="s">
        <v>155</v>
      </c>
      <c r="G6477" t="s">
        <v>2724</v>
      </c>
      <c r="H6477" t="s">
        <v>1863</v>
      </c>
      <c r="I6477" t="s">
        <v>24</v>
      </c>
      <c r="J6477" t="s">
        <v>19</v>
      </c>
      <c r="K6477" t="str">
        <f>INDEX(Table6[Column1],MATCH(L6477,Table6[Column2]))</f>
        <v>Young Adults</v>
      </c>
      <c r="L6477">
        <v>38.786064590000002</v>
      </c>
      <c r="M6477" t="str">
        <f>VLOOKUP(L6477,Table1[],2)</f>
        <v>30 - 39</v>
      </c>
      <c r="N6477" t="str">
        <f>INDEX(Table7[Column1],MATCH(O6477,Table7[Column2]))</f>
        <v>Learning Stage</v>
      </c>
      <c r="O6477">
        <v>4.2825319769999997</v>
      </c>
      <c r="P6477" t="str">
        <f>VLOOKUP(O6477,Table13[],2)</f>
        <v>1 - 5</v>
      </c>
      <c r="Q6477" t="str">
        <f>INDEX(Table8[Column1],MATCH(R6477,Table8[Column2]))</f>
        <v>Scheduled</v>
      </c>
      <c r="R6477">
        <v>36.36134156</v>
      </c>
      <c r="S6477">
        <f t="shared" si="203"/>
        <v>1.5150558983333333</v>
      </c>
      <c r="T6477" t="s">
        <v>19</v>
      </c>
    </row>
    <row r="6478" spans="1:20" x14ac:dyDescent="0.25">
      <c r="A6478">
        <v>6477</v>
      </c>
      <c r="B6478" t="s">
        <v>4928</v>
      </c>
      <c r="C6478" t="s">
        <v>2759</v>
      </c>
      <c r="D6478" t="str">
        <f t="shared" si="202"/>
        <v>Jamison Marilyn</v>
      </c>
      <c r="E6478" t="s">
        <v>15</v>
      </c>
      <c r="F6478" t="s">
        <v>33</v>
      </c>
      <c r="G6478" t="s">
        <v>820</v>
      </c>
      <c r="H6478" t="s">
        <v>821</v>
      </c>
      <c r="I6478" t="s">
        <v>33</v>
      </c>
      <c r="J6478" t="s">
        <v>19</v>
      </c>
      <c r="K6478" t="str">
        <f>INDEX(Table6[Column1],MATCH(L6478,Table6[Column2]))</f>
        <v>Adults</v>
      </c>
      <c r="L6478">
        <v>48.104736070000001</v>
      </c>
      <c r="M6478" t="str">
        <f>VLOOKUP(L6478,Table1[],2)</f>
        <v>40 - 49</v>
      </c>
      <c r="N6478" t="str">
        <f>INDEX(Table7[Column1],MATCH(O6478,Table7[Column2]))</f>
        <v>Learning Stage</v>
      </c>
      <c r="O6478">
        <v>5.343800366</v>
      </c>
      <c r="P6478" t="str">
        <f>VLOOKUP(O6478,Table13[],2)</f>
        <v>1 - 5</v>
      </c>
      <c r="Q6478" t="str">
        <f>INDEX(Table8[Column1],MATCH(R6478,Table8[Column2]))</f>
        <v>Habitual</v>
      </c>
      <c r="R6478">
        <v>87.606588009999996</v>
      </c>
      <c r="S6478">
        <f t="shared" si="203"/>
        <v>3.6502745004166663</v>
      </c>
      <c r="T6478" t="s">
        <v>19</v>
      </c>
    </row>
    <row r="6479" spans="1:20" x14ac:dyDescent="0.25">
      <c r="A6479">
        <v>6478</v>
      </c>
      <c r="B6479" t="s">
        <v>4929</v>
      </c>
      <c r="C6479" t="s">
        <v>56</v>
      </c>
      <c r="D6479" t="str">
        <f t="shared" si="202"/>
        <v>Beaumont James</v>
      </c>
      <c r="E6479" t="s">
        <v>22</v>
      </c>
      <c r="F6479" t="s">
        <v>775</v>
      </c>
      <c r="G6479" t="s">
        <v>17</v>
      </c>
      <c r="H6479" t="s">
        <v>18</v>
      </c>
      <c r="I6479" t="s">
        <v>262</v>
      </c>
      <c r="J6479" t="s">
        <v>19</v>
      </c>
      <c r="K6479" t="str">
        <f>INDEX(Table6[Column1],MATCH(L6479,Table6[Column2]))</f>
        <v>Young Adults</v>
      </c>
      <c r="L6479">
        <v>34.17055715</v>
      </c>
      <c r="M6479" t="str">
        <f>VLOOKUP(L6479,Table1[],2)</f>
        <v>30 - 39</v>
      </c>
      <c r="N6479" t="str">
        <f>INDEX(Table7[Column1],MATCH(O6479,Table7[Column2]))</f>
        <v>Learning Stage</v>
      </c>
      <c r="O6479">
        <v>4.7912661659999998</v>
      </c>
      <c r="P6479" t="str">
        <f>VLOOKUP(O6479,Table13[],2)</f>
        <v>1 - 5</v>
      </c>
      <c r="Q6479" t="str">
        <f>INDEX(Table8[Column1],MATCH(R6479,Table8[Column2]))</f>
        <v>Maintained</v>
      </c>
      <c r="R6479">
        <v>41.430473659999997</v>
      </c>
      <c r="S6479">
        <f t="shared" si="203"/>
        <v>1.7262697358333332</v>
      </c>
      <c r="T6479" t="s">
        <v>19</v>
      </c>
    </row>
    <row r="6480" spans="1:20" x14ac:dyDescent="0.25">
      <c r="A6480">
        <v>6479</v>
      </c>
      <c r="B6480" t="s">
        <v>1291</v>
      </c>
      <c r="C6480" t="s">
        <v>4930</v>
      </c>
      <c r="D6480" t="str">
        <f t="shared" si="202"/>
        <v>Ramirez Caron</v>
      </c>
      <c r="E6480" t="s">
        <v>15</v>
      </c>
      <c r="F6480" t="s">
        <v>127</v>
      </c>
      <c r="G6480" t="s">
        <v>820</v>
      </c>
      <c r="H6480" t="s">
        <v>821</v>
      </c>
      <c r="I6480" t="s">
        <v>127</v>
      </c>
      <c r="J6480" t="s">
        <v>19</v>
      </c>
      <c r="K6480" t="str">
        <f>INDEX(Table6[Column1],MATCH(L6480,Table6[Column2]))</f>
        <v>Adults</v>
      </c>
      <c r="L6480">
        <v>40.350012030000002</v>
      </c>
      <c r="M6480" t="str">
        <f>VLOOKUP(L6480,Table1[],2)</f>
        <v>40 - 49</v>
      </c>
      <c r="N6480" t="str">
        <f>INDEX(Table7[Column1],MATCH(O6480,Table7[Column2]))</f>
        <v>Learning Stage</v>
      </c>
      <c r="O6480">
        <v>4.4290222510000001</v>
      </c>
      <c r="P6480" t="str">
        <f>VLOOKUP(O6480,Table13[],2)</f>
        <v>1 - 5</v>
      </c>
      <c r="Q6480" t="str">
        <f>INDEX(Table8[Column1],MATCH(R6480,Table8[Column2]))</f>
        <v>Maintained</v>
      </c>
      <c r="R6480">
        <v>58.821265359999998</v>
      </c>
      <c r="S6480">
        <f t="shared" si="203"/>
        <v>2.4508860566666666</v>
      </c>
      <c r="T6480" t="s">
        <v>19</v>
      </c>
    </row>
    <row r="6481" spans="1:20" x14ac:dyDescent="0.25">
      <c r="A6481">
        <v>6480</v>
      </c>
      <c r="B6481" t="s">
        <v>2302</v>
      </c>
      <c r="C6481" t="s">
        <v>3033</v>
      </c>
      <c r="D6481" t="str">
        <f t="shared" si="202"/>
        <v>Burns Aubrey</v>
      </c>
      <c r="E6481" t="s">
        <v>15</v>
      </c>
      <c r="F6481" t="s">
        <v>123</v>
      </c>
      <c r="G6481" t="s">
        <v>611</v>
      </c>
      <c r="H6481" t="s">
        <v>612</v>
      </c>
      <c r="I6481" t="s">
        <v>123</v>
      </c>
      <c r="J6481" t="s">
        <v>19</v>
      </c>
      <c r="K6481" t="str">
        <f>INDEX(Table6[Column1],MATCH(L6481,Table6[Column2]))</f>
        <v>Adults</v>
      </c>
      <c r="L6481">
        <v>43.788139100000002</v>
      </c>
      <c r="M6481" t="str">
        <f>VLOOKUP(L6481,Table1[],2)</f>
        <v>40 - 49</v>
      </c>
      <c r="N6481" t="str">
        <f>INDEX(Table7[Column1],MATCH(O6481,Table7[Column2]))</f>
        <v>Learning Stage</v>
      </c>
      <c r="O6481">
        <v>3.1763000309999998</v>
      </c>
      <c r="P6481" t="str">
        <f>VLOOKUP(O6481,Table13[],2)</f>
        <v>1 - 5</v>
      </c>
      <c r="Q6481" t="str">
        <f>INDEX(Table8[Column1],MATCH(R6481,Table8[Column2]))</f>
        <v>Habitual</v>
      </c>
      <c r="R6481">
        <v>108.23130140000001</v>
      </c>
      <c r="S6481">
        <f t="shared" si="203"/>
        <v>4.5096375583333339</v>
      </c>
      <c r="T6481" t="s">
        <v>19</v>
      </c>
    </row>
    <row r="6482" spans="1:20" x14ac:dyDescent="0.25">
      <c r="A6482">
        <v>6481</v>
      </c>
      <c r="B6482" t="s">
        <v>1098</v>
      </c>
      <c r="C6482" t="s">
        <v>21</v>
      </c>
      <c r="D6482" t="str">
        <f t="shared" si="202"/>
        <v>Bailey Stephen</v>
      </c>
      <c r="E6482" t="s">
        <v>22</v>
      </c>
      <c r="F6482" t="s">
        <v>33</v>
      </c>
      <c r="G6482" t="s">
        <v>820</v>
      </c>
      <c r="H6482" t="s">
        <v>821</v>
      </c>
      <c r="I6482" t="s">
        <v>33</v>
      </c>
      <c r="J6482" t="s">
        <v>19</v>
      </c>
      <c r="K6482" t="str">
        <f>INDEX(Table6[Column1],MATCH(L6482,Table6[Column2]))</f>
        <v>Elders</v>
      </c>
      <c r="L6482">
        <v>51.67430804</v>
      </c>
      <c r="M6482" t="str">
        <f>VLOOKUP(L6482,Table1[],2)</f>
        <v>50 - 59</v>
      </c>
      <c r="N6482" t="str">
        <f>INDEX(Table7[Column1],MATCH(O6482,Table7[Column2]))</f>
        <v>Learning Stage</v>
      </c>
      <c r="O6482">
        <v>4.5754485430000003</v>
      </c>
      <c r="P6482" t="str">
        <f>VLOOKUP(O6482,Table13[],2)</f>
        <v>1 - 5</v>
      </c>
      <c r="Q6482" t="str">
        <f>INDEX(Table8[Column1],MATCH(R6482,Table8[Column2]))</f>
        <v>Habitual</v>
      </c>
      <c r="R6482">
        <v>94.298342079999998</v>
      </c>
      <c r="S6482">
        <f t="shared" si="203"/>
        <v>3.9290975866666669</v>
      </c>
      <c r="T6482" t="s">
        <v>19</v>
      </c>
    </row>
    <row r="6483" spans="1:20" x14ac:dyDescent="0.25">
      <c r="A6483">
        <v>6482</v>
      </c>
      <c r="B6483" t="s">
        <v>808</v>
      </c>
      <c r="C6483" t="s">
        <v>1573</v>
      </c>
      <c r="D6483" t="str">
        <f t="shared" si="202"/>
        <v>Ruiz Marion</v>
      </c>
      <c r="E6483" t="s">
        <v>15</v>
      </c>
      <c r="F6483" t="s">
        <v>1451</v>
      </c>
      <c r="G6483" t="s">
        <v>820</v>
      </c>
      <c r="H6483" t="s">
        <v>821</v>
      </c>
      <c r="I6483" t="s">
        <v>1451</v>
      </c>
      <c r="J6483" t="s">
        <v>19</v>
      </c>
      <c r="K6483" t="str">
        <f>INDEX(Table6[Column1],MATCH(L6483,Table6[Column2]))</f>
        <v>Young Adults</v>
      </c>
      <c r="L6483">
        <v>37.630976169999997</v>
      </c>
      <c r="M6483" t="str">
        <f>VLOOKUP(L6483,Table1[],2)</f>
        <v>30 - 39</v>
      </c>
      <c r="N6483" t="str">
        <f>INDEX(Table7[Column1],MATCH(O6483,Table7[Column2]))</f>
        <v>Learning Stage</v>
      </c>
      <c r="O6483">
        <v>4.4750724230000003</v>
      </c>
      <c r="P6483" t="str">
        <f>VLOOKUP(O6483,Table13[],2)</f>
        <v>1 - 5</v>
      </c>
      <c r="Q6483" t="str">
        <f>INDEX(Table8[Column1],MATCH(R6483,Table8[Column2]))</f>
        <v>Scheduled</v>
      </c>
      <c r="R6483">
        <v>28.526040089999999</v>
      </c>
      <c r="S6483">
        <f t="shared" si="203"/>
        <v>1.1885850037500001</v>
      </c>
      <c r="T6483" t="s">
        <v>19</v>
      </c>
    </row>
    <row r="6484" spans="1:20" x14ac:dyDescent="0.25">
      <c r="A6484">
        <v>6483</v>
      </c>
      <c r="B6484" t="s">
        <v>3821</v>
      </c>
      <c r="C6484" t="s">
        <v>3484</v>
      </c>
      <c r="D6484" t="str">
        <f t="shared" si="202"/>
        <v>Knox Tanya</v>
      </c>
      <c r="E6484" t="s">
        <v>15</v>
      </c>
      <c r="F6484" t="s">
        <v>33</v>
      </c>
      <c r="G6484" t="s">
        <v>820</v>
      </c>
      <c r="H6484" t="s">
        <v>821</v>
      </c>
      <c r="I6484" t="s">
        <v>33</v>
      </c>
      <c r="J6484" t="s">
        <v>19</v>
      </c>
      <c r="K6484" t="str">
        <f>INDEX(Table6[Column1],MATCH(L6484,Table6[Column2]))</f>
        <v>Young Adults</v>
      </c>
      <c r="L6484">
        <v>32.736539219999997</v>
      </c>
      <c r="M6484" t="str">
        <f>VLOOKUP(L6484,Table1[],2)</f>
        <v>30 - 39</v>
      </c>
      <c r="N6484" t="str">
        <f>INDEX(Table7[Column1],MATCH(O6484,Table7[Column2]))</f>
        <v>Learning Stage</v>
      </c>
      <c r="O6484">
        <v>2.55970545</v>
      </c>
      <c r="P6484" t="str">
        <f>VLOOKUP(O6484,Table13[],2)</f>
        <v>1 - 5</v>
      </c>
      <c r="Q6484" t="str">
        <f>INDEX(Table8[Column1],MATCH(R6484,Table8[Column2]))</f>
        <v>Scheduled</v>
      </c>
      <c r="R6484">
        <v>26.85036118</v>
      </c>
      <c r="S6484">
        <f t="shared" si="203"/>
        <v>1.1187650491666667</v>
      </c>
      <c r="T6484" t="s">
        <v>19</v>
      </c>
    </row>
    <row r="6485" spans="1:20" x14ac:dyDescent="0.25">
      <c r="A6485">
        <v>6484</v>
      </c>
      <c r="B6485" t="s">
        <v>4931</v>
      </c>
      <c r="C6485" t="s">
        <v>4932</v>
      </c>
      <c r="D6485" t="str">
        <f t="shared" si="202"/>
        <v>Thornton Linwood</v>
      </c>
      <c r="E6485" t="s">
        <v>22</v>
      </c>
      <c r="F6485" t="s">
        <v>3462</v>
      </c>
      <c r="G6485" t="s">
        <v>820</v>
      </c>
      <c r="H6485" t="s">
        <v>821</v>
      </c>
      <c r="I6485" t="s">
        <v>87</v>
      </c>
      <c r="J6485" t="s">
        <v>19</v>
      </c>
      <c r="K6485" t="str">
        <f>INDEX(Table6[Column1],MATCH(L6485,Table6[Column2]))</f>
        <v>Adults</v>
      </c>
      <c r="L6485">
        <v>41.89267452</v>
      </c>
      <c r="M6485" t="str">
        <f>VLOOKUP(L6485,Table1[],2)</f>
        <v>40 - 49</v>
      </c>
      <c r="N6485" t="str">
        <f>INDEX(Table7[Column1],MATCH(O6485,Table7[Column2]))</f>
        <v>Fitting in Stage</v>
      </c>
      <c r="O6485">
        <v>6.1715097820000002</v>
      </c>
      <c r="P6485" t="str">
        <f>VLOOKUP(O6485,Table13[],2)</f>
        <v>6 - 10</v>
      </c>
      <c r="Q6485" t="str">
        <f>INDEX(Table8[Column1],MATCH(R6485,Table8[Column2]))</f>
        <v>Scheduled</v>
      </c>
      <c r="R6485">
        <v>16.915040250000001</v>
      </c>
      <c r="S6485">
        <f t="shared" si="203"/>
        <v>0.70479334375000002</v>
      </c>
      <c r="T6485" t="s">
        <v>19</v>
      </c>
    </row>
    <row r="6486" spans="1:20" x14ac:dyDescent="0.25">
      <c r="A6486">
        <v>6485</v>
      </c>
      <c r="B6486" t="s">
        <v>88</v>
      </c>
      <c r="C6486" t="s">
        <v>1105</v>
      </c>
      <c r="D6486" t="str">
        <f t="shared" si="202"/>
        <v>Hunt Mark</v>
      </c>
      <c r="E6486" t="s">
        <v>22</v>
      </c>
      <c r="F6486" t="s">
        <v>33</v>
      </c>
      <c r="G6486" t="s">
        <v>820</v>
      </c>
      <c r="H6486" t="s">
        <v>821</v>
      </c>
      <c r="I6486" t="s">
        <v>33</v>
      </c>
      <c r="J6486" t="s">
        <v>19</v>
      </c>
      <c r="K6486" t="str">
        <f>INDEX(Table6[Column1],MATCH(L6486,Table6[Column2]))</f>
        <v>Adults</v>
      </c>
      <c r="L6486">
        <v>43.512490239999998</v>
      </c>
      <c r="M6486" t="str">
        <f>VLOOKUP(L6486,Table1[],2)</f>
        <v>40 - 49</v>
      </c>
      <c r="N6486" t="str">
        <f>INDEX(Table7[Column1],MATCH(O6486,Table7[Column2]))</f>
        <v>Fitting in Stage</v>
      </c>
      <c r="O6486">
        <v>6.3972420049999998</v>
      </c>
      <c r="P6486" t="str">
        <f>VLOOKUP(O6486,Table13[],2)</f>
        <v>6 - 10</v>
      </c>
      <c r="Q6486" t="str">
        <f>INDEX(Table8[Column1],MATCH(R6486,Table8[Column2]))</f>
        <v>Scheduled</v>
      </c>
      <c r="R6486">
        <v>28.105372599999999</v>
      </c>
      <c r="S6486">
        <f t="shared" si="203"/>
        <v>1.1710571916666666</v>
      </c>
      <c r="T6486" t="s">
        <v>19</v>
      </c>
    </row>
    <row r="6487" spans="1:20" x14ac:dyDescent="0.25">
      <c r="A6487">
        <v>6486</v>
      </c>
      <c r="B6487" t="s">
        <v>27</v>
      </c>
      <c r="C6487" t="s">
        <v>1194</v>
      </c>
      <c r="D6487" t="str">
        <f t="shared" si="202"/>
        <v>Richmond Emily</v>
      </c>
      <c r="E6487" t="s">
        <v>15</v>
      </c>
      <c r="F6487" t="s">
        <v>1984</v>
      </c>
      <c r="G6487" t="s">
        <v>611</v>
      </c>
      <c r="H6487" t="s">
        <v>612</v>
      </c>
      <c r="I6487" t="s">
        <v>169</v>
      </c>
      <c r="J6487" t="s">
        <v>19</v>
      </c>
      <c r="K6487" t="str">
        <f>INDEX(Table6[Column1],MATCH(L6487,Table6[Column2]))</f>
        <v>Young Adults</v>
      </c>
      <c r="L6487">
        <v>35.229423300000001</v>
      </c>
      <c r="M6487" t="str">
        <f>VLOOKUP(L6487,Table1[],2)</f>
        <v>30 - 39</v>
      </c>
      <c r="N6487" t="str">
        <f>INDEX(Table7[Column1],MATCH(O6487,Table7[Column2]))</f>
        <v>Fitting in Stage</v>
      </c>
      <c r="O6487">
        <v>6.6159563260000001</v>
      </c>
      <c r="P6487" t="str">
        <f>VLOOKUP(O6487,Table13[],2)</f>
        <v>6 - 10</v>
      </c>
      <c r="Q6487" t="str">
        <f>INDEX(Table8[Column1],MATCH(R6487,Table8[Column2]))</f>
        <v>Maintained</v>
      </c>
      <c r="R6487">
        <v>52.331879639999997</v>
      </c>
      <c r="S6487">
        <f t="shared" si="203"/>
        <v>2.1804949849999997</v>
      </c>
      <c r="T6487" t="s">
        <v>19</v>
      </c>
    </row>
    <row r="6488" spans="1:20" x14ac:dyDescent="0.25">
      <c r="A6488">
        <v>6487</v>
      </c>
      <c r="B6488" t="s">
        <v>4140</v>
      </c>
      <c r="C6488" t="s">
        <v>67</v>
      </c>
      <c r="D6488" t="str">
        <f t="shared" si="202"/>
        <v>Cutrer Craig</v>
      </c>
      <c r="E6488" t="s">
        <v>22</v>
      </c>
      <c r="F6488" t="s">
        <v>54</v>
      </c>
      <c r="G6488" t="s">
        <v>820</v>
      </c>
      <c r="H6488" t="s">
        <v>821</v>
      </c>
      <c r="I6488" t="s">
        <v>54</v>
      </c>
      <c r="J6488" t="s">
        <v>19</v>
      </c>
      <c r="K6488" t="str">
        <f>INDEX(Table6[Column1],MATCH(L6488,Table6[Column2]))</f>
        <v>Young Adults</v>
      </c>
      <c r="L6488">
        <v>34.49974228</v>
      </c>
      <c r="M6488" t="str">
        <f>VLOOKUP(L6488,Table1[],2)</f>
        <v>30 - 39</v>
      </c>
      <c r="N6488" t="str">
        <f>INDEX(Table7[Column1],MATCH(O6488,Table7[Column2]))</f>
        <v>Learning Stage</v>
      </c>
      <c r="O6488">
        <v>1.3807495380000001</v>
      </c>
      <c r="P6488" t="str">
        <f>VLOOKUP(O6488,Table13[],2)</f>
        <v>1 - 5</v>
      </c>
      <c r="Q6488" t="str">
        <f>INDEX(Table8[Column1],MATCH(R6488,Table8[Column2]))</f>
        <v>Scheduled</v>
      </c>
      <c r="R6488">
        <v>14.10709956</v>
      </c>
      <c r="S6488">
        <f t="shared" si="203"/>
        <v>0.587795815</v>
      </c>
      <c r="T6488" t="s">
        <v>19</v>
      </c>
    </row>
    <row r="6489" spans="1:20" x14ac:dyDescent="0.25">
      <c r="A6489">
        <v>6488</v>
      </c>
      <c r="B6489" t="s">
        <v>4933</v>
      </c>
      <c r="C6489" t="s">
        <v>125</v>
      </c>
      <c r="D6489" t="str">
        <f t="shared" si="202"/>
        <v>Gandy Virginia</v>
      </c>
      <c r="E6489" t="s">
        <v>15</v>
      </c>
      <c r="F6489" t="s">
        <v>369</v>
      </c>
      <c r="G6489" t="s">
        <v>611</v>
      </c>
      <c r="H6489" t="s">
        <v>612</v>
      </c>
      <c r="I6489" t="s">
        <v>369</v>
      </c>
      <c r="J6489" t="s">
        <v>19</v>
      </c>
      <c r="K6489" t="str">
        <f>INDEX(Table6[Column1],MATCH(L6489,Table6[Column2]))</f>
        <v>Young Adults</v>
      </c>
      <c r="L6489">
        <v>33.882616570000003</v>
      </c>
      <c r="M6489" t="str">
        <f>VLOOKUP(L6489,Table1[],2)</f>
        <v>30 - 39</v>
      </c>
      <c r="N6489" t="str">
        <f>INDEX(Table7[Column1],MATCH(O6489,Table7[Column2]))</f>
        <v>Learning Stage</v>
      </c>
      <c r="O6489">
        <v>5.670848726</v>
      </c>
      <c r="P6489" t="str">
        <f>VLOOKUP(O6489,Table13[],2)</f>
        <v>1 - 5</v>
      </c>
      <c r="Q6489" t="str">
        <f>INDEX(Table8[Column1],MATCH(R6489,Table8[Column2]))</f>
        <v>Scheduled</v>
      </c>
      <c r="R6489">
        <v>0</v>
      </c>
      <c r="S6489">
        <f t="shared" si="203"/>
        <v>0</v>
      </c>
      <c r="T6489" t="s">
        <v>19</v>
      </c>
    </row>
    <row r="6490" spans="1:20" x14ac:dyDescent="0.25">
      <c r="A6490">
        <v>6489</v>
      </c>
      <c r="B6490" t="s">
        <v>490</v>
      </c>
      <c r="C6490" t="s">
        <v>4934</v>
      </c>
      <c r="D6490" t="str">
        <f t="shared" si="202"/>
        <v>Cox Debbra</v>
      </c>
      <c r="E6490" t="s">
        <v>15</v>
      </c>
      <c r="F6490" t="s">
        <v>84</v>
      </c>
      <c r="G6490" t="s">
        <v>17</v>
      </c>
      <c r="H6490" t="s">
        <v>18</v>
      </c>
      <c r="I6490" t="s">
        <v>84</v>
      </c>
      <c r="J6490" t="s">
        <v>19</v>
      </c>
      <c r="K6490" t="str">
        <f>INDEX(Table6[Column1],MATCH(L6490,Table6[Column2]))</f>
        <v>Young Adults</v>
      </c>
      <c r="L6490">
        <v>39.277653409999999</v>
      </c>
      <c r="M6490" t="str">
        <f>VLOOKUP(L6490,Table1[],2)</f>
        <v>30 - 39</v>
      </c>
      <c r="N6490" t="str">
        <f>INDEX(Table7[Column1],MATCH(O6490,Table7[Column2]))</f>
        <v>Learning Stage</v>
      </c>
      <c r="O6490">
        <v>5.9314999129999997</v>
      </c>
      <c r="P6490" t="str">
        <f>VLOOKUP(O6490,Table13[],2)</f>
        <v>1 - 5</v>
      </c>
      <c r="Q6490" t="str">
        <f>INDEX(Table8[Column1],MATCH(R6490,Table8[Column2]))</f>
        <v>Maintained</v>
      </c>
      <c r="R6490">
        <v>50.910331509999999</v>
      </c>
      <c r="S6490">
        <f t="shared" si="203"/>
        <v>2.1212638129166668</v>
      </c>
      <c r="T6490" t="s">
        <v>19</v>
      </c>
    </row>
    <row r="6491" spans="1:20" x14ac:dyDescent="0.25">
      <c r="A6491">
        <v>6490</v>
      </c>
      <c r="B6491" t="s">
        <v>4935</v>
      </c>
      <c r="C6491" t="s">
        <v>1438</v>
      </c>
      <c r="D6491" t="str">
        <f t="shared" si="202"/>
        <v>Richter Hector</v>
      </c>
      <c r="E6491" t="s">
        <v>22</v>
      </c>
      <c r="F6491" t="s">
        <v>38</v>
      </c>
      <c r="G6491" t="s">
        <v>2724</v>
      </c>
      <c r="H6491" t="s">
        <v>1863</v>
      </c>
      <c r="I6491" t="s">
        <v>38</v>
      </c>
      <c r="J6491" t="s">
        <v>19</v>
      </c>
      <c r="K6491" t="str">
        <f>INDEX(Table6[Column1],MATCH(L6491,Table6[Column2]))</f>
        <v>Young Adults</v>
      </c>
      <c r="L6491">
        <v>30.729114259999999</v>
      </c>
      <c r="M6491" t="str">
        <f>VLOOKUP(L6491,Table1[],2)</f>
        <v>30 - 39</v>
      </c>
      <c r="N6491" t="str">
        <f>INDEX(Table7[Column1],MATCH(O6491,Table7[Column2]))</f>
        <v>Fitting in Stage</v>
      </c>
      <c r="O6491">
        <v>6.6928760350000003</v>
      </c>
      <c r="P6491" t="str">
        <f>VLOOKUP(O6491,Table13[],2)</f>
        <v>6 - 10</v>
      </c>
      <c r="Q6491" t="str">
        <f>INDEX(Table8[Column1],MATCH(R6491,Table8[Column2]))</f>
        <v>Scheduled</v>
      </c>
      <c r="R6491">
        <v>15.383651329999999</v>
      </c>
      <c r="S6491">
        <f t="shared" si="203"/>
        <v>0.64098547208333334</v>
      </c>
      <c r="T6491" t="s">
        <v>19</v>
      </c>
    </row>
    <row r="6492" spans="1:20" x14ac:dyDescent="0.25">
      <c r="A6492">
        <v>6491</v>
      </c>
      <c r="B6492" t="s">
        <v>1372</v>
      </c>
      <c r="C6492" t="s">
        <v>144</v>
      </c>
      <c r="D6492" t="str">
        <f t="shared" si="202"/>
        <v>Frazier David</v>
      </c>
      <c r="E6492" t="s">
        <v>22</v>
      </c>
      <c r="F6492" t="s">
        <v>38</v>
      </c>
      <c r="G6492" t="s">
        <v>2724</v>
      </c>
      <c r="H6492" t="s">
        <v>1863</v>
      </c>
      <c r="I6492" t="s">
        <v>38</v>
      </c>
      <c r="J6492" t="s">
        <v>19</v>
      </c>
      <c r="K6492" t="str">
        <f>INDEX(Table6[Column1],MATCH(L6492,Table6[Column2]))</f>
        <v>Elders</v>
      </c>
      <c r="L6492">
        <v>51.138564559999999</v>
      </c>
      <c r="M6492" t="str">
        <f>VLOOKUP(L6492,Table1[],2)</f>
        <v>50 - 59</v>
      </c>
      <c r="N6492" t="str">
        <f>INDEX(Table7[Column1],MATCH(O6492,Table7[Column2]))</f>
        <v>Learning Stage</v>
      </c>
      <c r="O6492">
        <v>4.5273735759999996</v>
      </c>
      <c r="P6492" t="str">
        <f>VLOOKUP(O6492,Table13[],2)</f>
        <v>1 - 5</v>
      </c>
      <c r="Q6492" t="str">
        <f>INDEX(Table8[Column1],MATCH(R6492,Table8[Column2]))</f>
        <v>Habitual</v>
      </c>
      <c r="R6492">
        <v>89.300604509999999</v>
      </c>
      <c r="S6492">
        <f t="shared" si="203"/>
        <v>3.7208585212499998</v>
      </c>
      <c r="T6492" t="s">
        <v>19</v>
      </c>
    </row>
    <row r="6493" spans="1:20" x14ac:dyDescent="0.25">
      <c r="A6493">
        <v>6492</v>
      </c>
      <c r="B6493" t="s">
        <v>4071</v>
      </c>
      <c r="C6493" t="s">
        <v>3976</v>
      </c>
      <c r="D6493" t="str">
        <f t="shared" si="202"/>
        <v>Tomlin Iris</v>
      </c>
      <c r="E6493" t="s">
        <v>15</v>
      </c>
      <c r="F6493" t="s">
        <v>38</v>
      </c>
      <c r="G6493" t="s">
        <v>2724</v>
      </c>
      <c r="H6493" t="s">
        <v>1863</v>
      </c>
      <c r="I6493" t="s">
        <v>38</v>
      </c>
      <c r="J6493" t="s">
        <v>19</v>
      </c>
      <c r="K6493" t="str">
        <f>INDEX(Table6[Column1],MATCH(L6493,Table6[Column2]))</f>
        <v>Youth</v>
      </c>
      <c r="L6493">
        <v>29.74391219</v>
      </c>
      <c r="M6493" t="str">
        <f>VLOOKUP(L6493,Table1[],2)</f>
        <v>20 - 29</v>
      </c>
      <c r="N6493" t="str">
        <f>INDEX(Table7[Column1],MATCH(O6493,Table7[Column2]))</f>
        <v>Learning Stage</v>
      </c>
      <c r="O6493">
        <v>5.4390187760000002</v>
      </c>
      <c r="P6493" t="str">
        <f>VLOOKUP(O6493,Table13[],2)</f>
        <v>1 - 5</v>
      </c>
      <c r="Q6493" t="str">
        <f>INDEX(Table8[Column1],MATCH(R6493,Table8[Column2]))</f>
        <v>Maintained</v>
      </c>
      <c r="R6493">
        <v>47.097081090000003</v>
      </c>
      <c r="S6493">
        <f t="shared" si="203"/>
        <v>1.96237837875</v>
      </c>
      <c r="T6493" t="s">
        <v>19</v>
      </c>
    </row>
    <row r="6494" spans="1:20" x14ac:dyDescent="0.25">
      <c r="A6494">
        <v>6493</v>
      </c>
      <c r="B6494" t="s">
        <v>4936</v>
      </c>
      <c r="C6494" t="s">
        <v>56</v>
      </c>
      <c r="D6494" t="str">
        <f t="shared" si="202"/>
        <v>Sabella James</v>
      </c>
      <c r="E6494" t="s">
        <v>22</v>
      </c>
      <c r="F6494" t="s">
        <v>38</v>
      </c>
      <c r="G6494" t="s">
        <v>2724</v>
      </c>
      <c r="H6494" t="s">
        <v>1863</v>
      </c>
      <c r="I6494" t="s">
        <v>38</v>
      </c>
      <c r="J6494" t="s">
        <v>19</v>
      </c>
      <c r="K6494" t="str">
        <f>INDEX(Table6[Column1],MATCH(L6494,Table6[Column2]))</f>
        <v>Adults</v>
      </c>
      <c r="L6494">
        <v>41.201510280000001</v>
      </c>
      <c r="M6494" t="str">
        <f>VLOOKUP(L6494,Table1[],2)</f>
        <v>40 - 49</v>
      </c>
      <c r="N6494" t="str">
        <f>INDEX(Table7[Column1],MATCH(O6494,Table7[Column2]))</f>
        <v>Fitting in Stage</v>
      </c>
      <c r="O6494">
        <v>6.0223789940000003</v>
      </c>
      <c r="P6494" t="str">
        <f>VLOOKUP(O6494,Table13[],2)</f>
        <v>6 - 10</v>
      </c>
      <c r="Q6494" t="str">
        <f>INDEX(Table8[Column1],MATCH(R6494,Table8[Column2]))</f>
        <v>Scheduled</v>
      </c>
      <c r="R6494">
        <v>29.473258879999999</v>
      </c>
      <c r="S6494">
        <f t="shared" si="203"/>
        <v>1.2280524533333332</v>
      </c>
      <c r="T6494" t="s">
        <v>19</v>
      </c>
    </row>
    <row r="6495" spans="1:20" x14ac:dyDescent="0.25">
      <c r="A6495">
        <v>6494</v>
      </c>
      <c r="B6495" t="s">
        <v>285</v>
      </c>
      <c r="C6495" t="s">
        <v>1714</v>
      </c>
      <c r="D6495" t="str">
        <f t="shared" si="202"/>
        <v>Calderon Robin</v>
      </c>
      <c r="E6495" t="s">
        <v>15</v>
      </c>
      <c r="F6495" t="s">
        <v>33</v>
      </c>
      <c r="G6495" t="s">
        <v>820</v>
      </c>
      <c r="H6495" t="s">
        <v>821</v>
      </c>
      <c r="I6495" t="s">
        <v>33</v>
      </c>
      <c r="J6495" t="s">
        <v>19</v>
      </c>
      <c r="K6495" t="str">
        <f>INDEX(Table6[Column1],MATCH(L6495,Table6[Column2]))</f>
        <v>Young Adults</v>
      </c>
      <c r="L6495">
        <v>38.355632849999999</v>
      </c>
      <c r="M6495" t="str">
        <f>VLOOKUP(L6495,Table1[],2)</f>
        <v>30 - 39</v>
      </c>
      <c r="N6495" t="str">
        <f>INDEX(Table7[Column1],MATCH(O6495,Table7[Column2]))</f>
        <v>Fitting in Stage</v>
      </c>
      <c r="O6495">
        <v>6.8952125889999998</v>
      </c>
      <c r="P6495" t="str">
        <f>VLOOKUP(O6495,Table13[],2)</f>
        <v>6 - 10</v>
      </c>
      <c r="Q6495" t="str">
        <f>INDEX(Table8[Column1],MATCH(R6495,Table8[Column2]))</f>
        <v>Scheduled</v>
      </c>
      <c r="R6495">
        <v>9.7638759789999998</v>
      </c>
      <c r="S6495">
        <f t="shared" si="203"/>
        <v>0.40682816579166664</v>
      </c>
      <c r="T6495" t="s">
        <v>19</v>
      </c>
    </row>
    <row r="6496" spans="1:20" x14ac:dyDescent="0.25">
      <c r="A6496">
        <v>6495</v>
      </c>
      <c r="B6496" t="s">
        <v>124</v>
      </c>
      <c r="C6496" t="s">
        <v>2289</v>
      </c>
      <c r="D6496" t="str">
        <f t="shared" si="202"/>
        <v>Kelley Ronnie</v>
      </c>
      <c r="E6496" t="s">
        <v>22</v>
      </c>
      <c r="F6496" t="s">
        <v>27</v>
      </c>
      <c r="G6496" t="s">
        <v>820</v>
      </c>
      <c r="H6496" t="s">
        <v>821</v>
      </c>
      <c r="I6496" t="s">
        <v>27</v>
      </c>
      <c r="J6496" t="s">
        <v>19</v>
      </c>
      <c r="K6496" t="str">
        <f>INDEX(Table6[Column1],MATCH(L6496,Table6[Column2]))</f>
        <v>Elders</v>
      </c>
      <c r="L6496">
        <v>56.435043499999999</v>
      </c>
      <c r="M6496" t="str">
        <f>VLOOKUP(L6496,Table1[],2)</f>
        <v>50 - 59</v>
      </c>
      <c r="N6496" t="str">
        <f>INDEX(Table7[Column1],MATCH(O6496,Table7[Column2]))</f>
        <v>Learning Stage</v>
      </c>
      <c r="O6496">
        <v>3.4521400469999999</v>
      </c>
      <c r="P6496" t="str">
        <f>VLOOKUP(O6496,Table13[],2)</f>
        <v>1 - 5</v>
      </c>
      <c r="Q6496" t="str">
        <f>INDEX(Table8[Column1],MATCH(R6496,Table8[Column2]))</f>
        <v>Maintained</v>
      </c>
      <c r="R6496">
        <v>72.099946270000004</v>
      </c>
      <c r="S6496">
        <f t="shared" si="203"/>
        <v>3.0041644279166668</v>
      </c>
      <c r="T6496" t="s">
        <v>19</v>
      </c>
    </row>
    <row r="6497" spans="1:20" x14ac:dyDescent="0.25">
      <c r="A6497">
        <v>6496</v>
      </c>
      <c r="B6497" t="s">
        <v>4937</v>
      </c>
      <c r="C6497" t="s">
        <v>93</v>
      </c>
      <c r="D6497" t="str">
        <f t="shared" si="202"/>
        <v>Lehman William</v>
      </c>
      <c r="E6497" t="s">
        <v>22</v>
      </c>
      <c r="F6497" t="s">
        <v>258</v>
      </c>
      <c r="G6497" t="s">
        <v>17</v>
      </c>
      <c r="H6497" t="s">
        <v>18</v>
      </c>
      <c r="I6497" t="s">
        <v>107</v>
      </c>
      <c r="J6497" t="s">
        <v>19</v>
      </c>
      <c r="K6497" t="str">
        <f>INDEX(Table6[Column1],MATCH(L6497,Table6[Column2]))</f>
        <v>Seniors</v>
      </c>
      <c r="L6497">
        <v>60.819257389999997</v>
      </c>
      <c r="M6497" t="str">
        <f>VLOOKUP(L6497,Table1[],2)</f>
        <v>60 and Above</v>
      </c>
      <c r="N6497" t="str">
        <f>INDEX(Table7[Column1],MATCH(O6497,Table7[Column2]))</f>
        <v>Learning Stage</v>
      </c>
      <c r="O6497">
        <v>4.4359105889999997</v>
      </c>
      <c r="P6497" t="str">
        <f>VLOOKUP(O6497,Table13[],2)</f>
        <v>1 - 5</v>
      </c>
      <c r="Q6497" t="str">
        <f>INDEX(Table8[Column1],MATCH(R6497,Table8[Column2]))</f>
        <v>Excused</v>
      </c>
      <c r="R6497">
        <v>148.58240799999999</v>
      </c>
      <c r="S6497">
        <f t="shared" si="203"/>
        <v>6.1909336666666661</v>
      </c>
      <c r="T6497" t="s">
        <v>19</v>
      </c>
    </row>
    <row r="6498" spans="1:20" x14ac:dyDescent="0.25">
      <c r="A6498">
        <v>6497</v>
      </c>
      <c r="B6498" t="s">
        <v>627</v>
      </c>
      <c r="C6498" t="s">
        <v>135</v>
      </c>
      <c r="D6498" t="str">
        <f t="shared" si="202"/>
        <v>Mills Allison</v>
      </c>
      <c r="E6498" t="s">
        <v>15</v>
      </c>
      <c r="F6498" t="s">
        <v>138</v>
      </c>
      <c r="G6498" t="s">
        <v>611</v>
      </c>
      <c r="H6498" t="s">
        <v>612</v>
      </c>
      <c r="I6498" t="s">
        <v>138</v>
      </c>
      <c r="J6498" t="s">
        <v>19</v>
      </c>
      <c r="K6498" t="str">
        <f>INDEX(Table6[Column1],MATCH(L6498,Table6[Column2]))</f>
        <v>Adults</v>
      </c>
      <c r="L6498">
        <v>49.92968312</v>
      </c>
      <c r="M6498" t="str">
        <f>VLOOKUP(L6498,Table1[],2)</f>
        <v>40 - 49</v>
      </c>
      <c r="N6498" t="str">
        <f>INDEX(Table7[Column1],MATCH(O6498,Table7[Column2]))</f>
        <v>Learning Stage</v>
      </c>
      <c r="O6498">
        <v>3.1334722300000002</v>
      </c>
      <c r="P6498" t="str">
        <f>VLOOKUP(O6498,Table13[],2)</f>
        <v>1 - 5</v>
      </c>
      <c r="Q6498" t="str">
        <f>INDEX(Table8[Column1],MATCH(R6498,Table8[Column2]))</f>
        <v>Habitual</v>
      </c>
      <c r="R6498">
        <v>96.207896860000005</v>
      </c>
      <c r="S6498">
        <f t="shared" si="203"/>
        <v>4.0086623691666672</v>
      </c>
      <c r="T6498" t="s">
        <v>19</v>
      </c>
    </row>
    <row r="6499" spans="1:20" x14ac:dyDescent="0.25">
      <c r="A6499">
        <v>6498</v>
      </c>
      <c r="B6499" t="s">
        <v>4938</v>
      </c>
      <c r="C6499" t="s">
        <v>492</v>
      </c>
      <c r="D6499" t="str">
        <f t="shared" si="202"/>
        <v>Chamberlain Raymond</v>
      </c>
      <c r="E6499" t="s">
        <v>22</v>
      </c>
      <c r="F6499" t="s">
        <v>38</v>
      </c>
      <c r="G6499" t="s">
        <v>2724</v>
      </c>
      <c r="H6499" t="s">
        <v>1863</v>
      </c>
      <c r="I6499" t="s">
        <v>38</v>
      </c>
      <c r="J6499" t="s">
        <v>19</v>
      </c>
      <c r="K6499" t="str">
        <f>INDEX(Table6[Column1],MATCH(L6499,Table6[Column2]))</f>
        <v>Adults</v>
      </c>
      <c r="L6499">
        <v>45.154127180000003</v>
      </c>
      <c r="M6499" t="str">
        <f>VLOOKUP(L6499,Table1[],2)</f>
        <v>40 - 49</v>
      </c>
      <c r="N6499" t="str">
        <f>INDEX(Table7[Column1],MATCH(O6499,Table7[Column2]))</f>
        <v>Learning Stage</v>
      </c>
      <c r="O6499">
        <v>2.0597143949999999</v>
      </c>
      <c r="P6499" t="str">
        <f>VLOOKUP(O6499,Table13[],2)</f>
        <v>1 - 5</v>
      </c>
      <c r="Q6499" t="str">
        <f>INDEX(Table8[Column1],MATCH(R6499,Table8[Column2]))</f>
        <v>Habitual</v>
      </c>
      <c r="R6499">
        <v>105.4818678</v>
      </c>
      <c r="S6499">
        <f t="shared" si="203"/>
        <v>4.3950778250000004</v>
      </c>
      <c r="T6499" t="s">
        <v>19</v>
      </c>
    </row>
    <row r="6500" spans="1:20" x14ac:dyDescent="0.25">
      <c r="A6500">
        <v>6499</v>
      </c>
      <c r="B6500" t="s">
        <v>1092</v>
      </c>
      <c r="C6500" t="s">
        <v>147</v>
      </c>
      <c r="D6500" t="str">
        <f t="shared" si="202"/>
        <v>Robinson Linda</v>
      </c>
      <c r="E6500" t="s">
        <v>15</v>
      </c>
      <c r="F6500" t="s">
        <v>155</v>
      </c>
      <c r="G6500" t="s">
        <v>2724</v>
      </c>
      <c r="H6500" t="s">
        <v>1863</v>
      </c>
      <c r="I6500" t="s">
        <v>24</v>
      </c>
      <c r="J6500" t="s">
        <v>19</v>
      </c>
      <c r="K6500" t="str">
        <f>INDEX(Table6[Column1],MATCH(L6500,Table6[Column2]))</f>
        <v>Adults</v>
      </c>
      <c r="L6500">
        <v>44.403503860000001</v>
      </c>
      <c r="M6500" t="str">
        <f>VLOOKUP(L6500,Table1[],2)</f>
        <v>40 - 49</v>
      </c>
      <c r="N6500" t="str">
        <f>INDEX(Table7[Column1],MATCH(O6500,Table7[Column2]))</f>
        <v>Fitting in Stage</v>
      </c>
      <c r="O6500">
        <v>6.1839449499999999</v>
      </c>
      <c r="P6500" t="str">
        <f>VLOOKUP(O6500,Table13[],2)</f>
        <v>6 - 10</v>
      </c>
      <c r="Q6500" t="str">
        <f>INDEX(Table8[Column1],MATCH(R6500,Table8[Column2]))</f>
        <v>Habitual</v>
      </c>
      <c r="R6500">
        <v>107.3242522</v>
      </c>
      <c r="S6500">
        <f t="shared" si="203"/>
        <v>4.4718438416666668</v>
      </c>
      <c r="T6500" t="s">
        <v>19</v>
      </c>
    </row>
    <row r="6501" spans="1:20" x14ac:dyDescent="0.25">
      <c r="A6501">
        <v>6500</v>
      </c>
      <c r="B6501" t="s">
        <v>4652</v>
      </c>
      <c r="C6501" t="s">
        <v>281</v>
      </c>
      <c r="D6501" t="str">
        <f t="shared" si="202"/>
        <v>Shook Clark</v>
      </c>
      <c r="E6501" t="s">
        <v>22</v>
      </c>
      <c r="F6501" t="s">
        <v>176</v>
      </c>
      <c r="G6501" t="s">
        <v>2724</v>
      </c>
      <c r="H6501" t="s">
        <v>1863</v>
      </c>
      <c r="I6501" t="s">
        <v>134</v>
      </c>
      <c r="J6501" t="s">
        <v>19</v>
      </c>
      <c r="K6501" t="str">
        <f>INDEX(Table6[Column1],MATCH(L6501,Table6[Column2]))</f>
        <v>Elders</v>
      </c>
      <c r="L6501">
        <v>56.624496069999999</v>
      </c>
      <c r="M6501" t="str">
        <f>VLOOKUP(L6501,Table1[],2)</f>
        <v>50 - 59</v>
      </c>
      <c r="N6501" t="str">
        <f>INDEX(Table7[Column1],MATCH(O6501,Table7[Column2]))</f>
        <v>Learning Stage</v>
      </c>
      <c r="O6501">
        <v>4.4210767310000003</v>
      </c>
      <c r="P6501" t="str">
        <f>VLOOKUP(O6501,Table13[],2)</f>
        <v>1 - 5</v>
      </c>
      <c r="Q6501" t="str">
        <f>INDEX(Table8[Column1],MATCH(R6501,Table8[Column2]))</f>
        <v>Habitual</v>
      </c>
      <c r="R6501">
        <v>110.8772692</v>
      </c>
      <c r="S6501">
        <f t="shared" si="203"/>
        <v>4.6198862166666661</v>
      </c>
      <c r="T6501" t="s">
        <v>19</v>
      </c>
    </row>
    <row r="6502" spans="1:20" x14ac:dyDescent="0.25">
      <c r="A6502">
        <v>6501</v>
      </c>
      <c r="B6502" t="s">
        <v>725</v>
      </c>
      <c r="C6502" t="s">
        <v>1411</v>
      </c>
      <c r="D6502" t="str">
        <f t="shared" si="202"/>
        <v>Martinez Carla</v>
      </c>
      <c r="E6502" t="s">
        <v>15</v>
      </c>
      <c r="F6502" t="s">
        <v>38</v>
      </c>
      <c r="G6502" t="s">
        <v>2724</v>
      </c>
      <c r="H6502" t="s">
        <v>1863</v>
      </c>
      <c r="I6502" t="s">
        <v>38</v>
      </c>
      <c r="J6502" t="s">
        <v>19</v>
      </c>
      <c r="K6502" t="str">
        <f>INDEX(Table6[Column1],MATCH(L6502,Table6[Column2]))</f>
        <v>Young Adults</v>
      </c>
      <c r="L6502">
        <v>39.37916431</v>
      </c>
      <c r="M6502" t="str">
        <f>VLOOKUP(L6502,Table1[],2)</f>
        <v>30 - 39</v>
      </c>
      <c r="N6502" t="str">
        <f>INDEX(Table7[Column1],MATCH(O6502,Table7[Column2]))</f>
        <v>Learning Stage</v>
      </c>
      <c r="O6502">
        <v>4.9116175220000002</v>
      </c>
      <c r="P6502" t="str">
        <f>VLOOKUP(O6502,Table13[],2)</f>
        <v>1 - 5</v>
      </c>
      <c r="Q6502" t="str">
        <f>INDEX(Table8[Column1],MATCH(R6502,Table8[Column2]))</f>
        <v>Scheduled</v>
      </c>
      <c r="R6502">
        <v>36.564311359999998</v>
      </c>
      <c r="S6502">
        <f t="shared" si="203"/>
        <v>1.5235129733333335</v>
      </c>
      <c r="T6502" t="s">
        <v>19</v>
      </c>
    </row>
    <row r="6503" spans="1:20" x14ac:dyDescent="0.25">
      <c r="A6503">
        <v>6502</v>
      </c>
      <c r="B6503" t="s">
        <v>904</v>
      </c>
      <c r="C6503" t="s">
        <v>478</v>
      </c>
      <c r="D6503" t="str">
        <f t="shared" si="202"/>
        <v>Brown Betty</v>
      </c>
      <c r="E6503" t="s">
        <v>15</v>
      </c>
      <c r="F6503" t="s">
        <v>38</v>
      </c>
      <c r="G6503" t="s">
        <v>2724</v>
      </c>
      <c r="H6503" t="s">
        <v>1863</v>
      </c>
      <c r="I6503" t="s">
        <v>38</v>
      </c>
      <c r="J6503" t="s">
        <v>19</v>
      </c>
      <c r="K6503" t="str">
        <f>INDEX(Table6[Column1],MATCH(L6503,Table6[Column2]))</f>
        <v>Young Adults</v>
      </c>
      <c r="L6503">
        <v>32.655627989999999</v>
      </c>
      <c r="M6503" t="str">
        <f>VLOOKUP(L6503,Table1[],2)</f>
        <v>30 - 39</v>
      </c>
      <c r="N6503" t="str">
        <f>INDEX(Table7[Column1],MATCH(O6503,Table7[Column2]))</f>
        <v>Learning Stage</v>
      </c>
      <c r="O6503">
        <v>4.0381651200000004</v>
      </c>
      <c r="P6503" t="str">
        <f>VLOOKUP(O6503,Table13[],2)</f>
        <v>1 - 5</v>
      </c>
      <c r="Q6503" t="str">
        <f>INDEX(Table8[Column1],MATCH(R6503,Table8[Column2]))</f>
        <v>Scheduled</v>
      </c>
      <c r="R6503">
        <v>2.7287497279999999</v>
      </c>
      <c r="S6503">
        <f t="shared" si="203"/>
        <v>0.11369790533333334</v>
      </c>
      <c r="T6503" t="s">
        <v>19</v>
      </c>
    </row>
    <row r="6504" spans="1:20" x14ac:dyDescent="0.25">
      <c r="A6504">
        <v>6503</v>
      </c>
      <c r="B6504" t="s">
        <v>729</v>
      </c>
      <c r="C6504" t="s">
        <v>314</v>
      </c>
      <c r="D6504" t="str">
        <f t="shared" si="202"/>
        <v>Patterson Brian</v>
      </c>
      <c r="E6504" t="s">
        <v>22</v>
      </c>
      <c r="F6504" t="s">
        <v>38</v>
      </c>
      <c r="G6504" t="s">
        <v>2724</v>
      </c>
      <c r="H6504" t="s">
        <v>1863</v>
      </c>
      <c r="I6504" t="s">
        <v>38</v>
      </c>
      <c r="J6504" t="s">
        <v>19</v>
      </c>
      <c r="K6504" t="str">
        <f>INDEX(Table6[Column1],MATCH(L6504,Table6[Column2]))</f>
        <v>Young Adults</v>
      </c>
      <c r="L6504">
        <v>33.658405879999997</v>
      </c>
      <c r="M6504" t="str">
        <f>VLOOKUP(L6504,Table1[],2)</f>
        <v>30 - 39</v>
      </c>
      <c r="N6504" t="str">
        <f>INDEX(Table7[Column1],MATCH(O6504,Table7[Column2]))</f>
        <v>Learning Stage</v>
      </c>
      <c r="O6504">
        <v>5.6117853770000004</v>
      </c>
      <c r="P6504" t="str">
        <f>VLOOKUP(O6504,Table13[],2)</f>
        <v>1 - 5</v>
      </c>
      <c r="Q6504" t="str">
        <f>INDEX(Table8[Column1],MATCH(R6504,Table8[Column2]))</f>
        <v>Scheduled</v>
      </c>
      <c r="R6504">
        <v>30.500046359999999</v>
      </c>
      <c r="S6504">
        <f t="shared" si="203"/>
        <v>1.2708352649999999</v>
      </c>
      <c r="T6504" t="s">
        <v>19</v>
      </c>
    </row>
    <row r="6505" spans="1:20" x14ac:dyDescent="0.25">
      <c r="A6505">
        <v>6504</v>
      </c>
      <c r="B6505" t="s">
        <v>4939</v>
      </c>
      <c r="C6505" t="s">
        <v>56</v>
      </c>
      <c r="D6505" t="str">
        <f t="shared" si="202"/>
        <v>Stults James</v>
      </c>
      <c r="E6505" t="s">
        <v>22</v>
      </c>
      <c r="F6505" t="s">
        <v>38</v>
      </c>
      <c r="G6505" t="s">
        <v>2724</v>
      </c>
      <c r="H6505" t="s">
        <v>1863</v>
      </c>
      <c r="I6505" t="s">
        <v>38</v>
      </c>
      <c r="J6505" t="s">
        <v>19</v>
      </c>
      <c r="K6505" t="str">
        <f>INDEX(Table6[Column1],MATCH(L6505,Table6[Column2]))</f>
        <v>Adults</v>
      </c>
      <c r="L6505">
        <v>44.605029350000002</v>
      </c>
      <c r="M6505" t="str">
        <f>VLOOKUP(L6505,Table1[],2)</f>
        <v>40 - 49</v>
      </c>
      <c r="N6505" t="str">
        <f>INDEX(Table7[Column1],MATCH(O6505,Table7[Column2]))</f>
        <v>Learning Stage</v>
      </c>
      <c r="O6505">
        <v>5.094556796</v>
      </c>
      <c r="P6505" t="str">
        <f>VLOOKUP(O6505,Table13[],2)</f>
        <v>1 - 5</v>
      </c>
      <c r="Q6505" t="str">
        <f>INDEX(Table8[Column1],MATCH(R6505,Table8[Column2]))</f>
        <v>Maintained</v>
      </c>
      <c r="R6505">
        <v>45.616701620000001</v>
      </c>
      <c r="S6505">
        <f t="shared" si="203"/>
        <v>1.9006959008333333</v>
      </c>
      <c r="T6505" t="s">
        <v>19</v>
      </c>
    </row>
    <row r="6506" spans="1:20" x14ac:dyDescent="0.25">
      <c r="A6506">
        <v>6505</v>
      </c>
      <c r="B6506" t="s">
        <v>1277</v>
      </c>
      <c r="C6506" t="s">
        <v>89</v>
      </c>
      <c r="D6506" t="str">
        <f t="shared" si="202"/>
        <v>Young Joseph</v>
      </c>
      <c r="E6506" t="s">
        <v>22</v>
      </c>
      <c r="F6506" t="s">
        <v>828</v>
      </c>
      <c r="G6506" t="s">
        <v>2724</v>
      </c>
      <c r="H6506" t="s">
        <v>1863</v>
      </c>
      <c r="I6506" t="s">
        <v>24</v>
      </c>
      <c r="J6506" t="s">
        <v>19</v>
      </c>
      <c r="K6506" t="str">
        <f>INDEX(Table6[Column1],MATCH(L6506,Table6[Column2]))</f>
        <v>Adults</v>
      </c>
      <c r="L6506">
        <v>45.857156240000002</v>
      </c>
      <c r="M6506" t="str">
        <f>VLOOKUP(L6506,Table1[],2)</f>
        <v>40 - 49</v>
      </c>
      <c r="N6506" t="str">
        <f>INDEX(Table7[Column1],MATCH(O6506,Table7[Column2]))</f>
        <v>Learning Stage</v>
      </c>
      <c r="O6506">
        <v>3.3649709219999999</v>
      </c>
      <c r="P6506" t="str">
        <f>VLOOKUP(O6506,Table13[],2)</f>
        <v>1 - 5</v>
      </c>
      <c r="Q6506" t="str">
        <f>INDEX(Table8[Column1],MATCH(R6506,Table8[Column2]))</f>
        <v>Habitual</v>
      </c>
      <c r="R6506">
        <v>110.9448383</v>
      </c>
      <c r="S6506">
        <f t="shared" si="203"/>
        <v>4.622701595833334</v>
      </c>
      <c r="T6506" t="s">
        <v>19</v>
      </c>
    </row>
    <row r="6507" spans="1:20" x14ac:dyDescent="0.25">
      <c r="A6507">
        <v>6506</v>
      </c>
      <c r="B6507" t="s">
        <v>4940</v>
      </c>
      <c r="C6507" t="s">
        <v>1509</v>
      </c>
      <c r="D6507" t="str">
        <f t="shared" si="202"/>
        <v>Stoney Carole</v>
      </c>
      <c r="E6507" t="s">
        <v>15</v>
      </c>
      <c r="F6507" t="s">
        <v>38</v>
      </c>
      <c r="G6507" t="s">
        <v>2724</v>
      </c>
      <c r="H6507" t="s">
        <v>1863</v>
      </c>
      <c r="I6507" t="s">
        <v>38</v>
      </c>
      <c r="J6507" t="s">
        <v>19</v>
      </c>
      <c r="K6507" t="str">
        <f>INDEX(Table6[Column1],MATCH(L6507,Table6[Column2]))</f>
        <v>Young Adults</v>
      </c>
      <c r="L6507">
        <v>33.763720259999999</v>
      </c>
      <c r="M6507" t="str">
        <f>VLOOKUP(L6507,Table1[],2)</f>
        <v>30 - 39</v>
      </c>
      <c r="N6507" t="str">
        <f>INDEX(Table7[Column1],MATCH(O6507,Table7[Column2]))</f>
        <v>Learning Stage</v>
      </c>
      <c r="O6507">
        <v>5.9158399470000003</v>
      </c>
      <c r="P6507" t="str">
        <f>VLOOKUP(O6507,Table13[],2)</f>
        <v>1 - 5</v>
      </c>
      <c r="Q6507" t="str">
        <f>INDEX(Table8[Column1],MATCH(R6507,Table8[Column2]))</f>
        <v>Scheduled</v>
      </c>
      <c r="R6507">
        <v>22.882420570000001</v>
      </c>
      <c r="S6507">
        <f t="shared" si="203"/>
        <v>0.95343419041666666</v>
      </c>
      <c r="T6507" t="s">
        <v>19</v>
      </c>
    </row>
    <row r="6508" spans="1:20" x14ac:dyDescent="0.25">
      <c r="A6508">
        <v>6507</v>
      </c>
      <c r="B6508" t="s">
        <v>824</v>
      </c>
      <c r="C6508" t="s">
        <v>1764</v>
      </c>
      <c r="D6508" t="str">
        <f t="shared" si="202"/>
        <v>Richardson Courtney</v>
      </c>
      <c r="E6508" t="s">
        <v>22</v>
      </c>
      <c r="F6508" t="s">
        <v>30</v>
      </c>
      <c r="G6508" t="s">
        <v>17</v>
      </c>
      <c r="H6508" t="s">
        <v>18</v>
      </c>
      <c r="I6508" t="s">
        <v>30</v>
      </c>
      <c r="J6508" t="s">
        <v>19</v>
      </c>
      <c r="K6508" t="str">
        <f>INDEX(Table6[Column1],MATCH(L6508,Table6[Column2]))</f>
        <v>Young Adults</v>
      </c>
      <c r="L6508">
        <v>34.851649279999997</v>
      </c>
      <c r="M6508" t="str">
        <f>VLOOKUP(L6508,Table1[],2)</f>
        <v>30 - 39</v>
      </c>
      <c r="N6508" t="str">
        <f>INDEX(Table7[Column1],MATCH(O6508,Table7[Column2]))</f>
        <v>Fitting in Stage</v>
      </c>
      <c r="O6508">
        <v>6.1203165310000003</v>
      </c>
      <c r="P6508" t="str">
        <f>VLOOKUP(O6508,Table13[],2)</f>
        <v>6 - 10</v>
      </c>
      <c r="Q6508" t="str">
        <f>INDEX(Table8[Column1],MATCH(R6508,Table8[Column2]))</f>
        <v>Maintained</v>
      </c>
      <c r="R6508">
        <v>52.249644459999999</v>
      </c>
      <c r="S6508">
        <f t="shared" si="203"/>
        <v>2.1770685191666668</v>
      </c>
      <c r="T6508" t="s">
        <v>19</v>
      </c>
    </row>
    <row r="6509" spans="1:20" x14ac:dyDescent="0.25">
      <c r="A6509">
        <v>6508</v>
      </c>
      <c r="B6509" t="s">
        <v>3727</v>
      </c>
      <c r="C6509" t="s">
        <v>279</v>
      </c>
      <c r="D6509" t="str">
        <f t="shared" si="202"/>
        <v>Looney Patricia</v>
      </c>
      <c r="E6509" t="s">
        <v>15</v>
      </c>
      <c r="F6509" t="s">
        <v>1869</v>
      </c>
      <c r="G6509" t="s">
        <v>2724</v>
      </c>
      <c r="H6509" t="s">
        <v>1863</v>
      </c>
      <c r="I6509" t="s">
        <v>277</v>
      </c>
      <c r="J6509" t="s">
        <v>19</v>
      </c>
      <c r="K6509" t="str">
        <f>INDEX(Table6[Column1],MATCH(L6509,Table6[Column2]))</f>
        <v>Young Adults</v>
      </c>
      <c r="L6509">
        <v>31.23952319</v>
      </c>
      <c r="M6509" t="str">
        <f>VLOOKUP(L6509,Table1[],2)</f>
        <v>30 - 39</v>
      </c>
      <c r="N6509" t="str">
        <f>INDEX(Table7[Column1],MATCH(O6509,Table7[Column2]))</f>
        <v>Learning Stage</v>
      </c>
      <c r="O6509">
        <v>3.4828003750000001</v>
      </c>
      <c r="P6509" t="str">
        <f>VLOOKUP(O6509,Table13[],2)</f>
        <v>1 - 5</v>
      </c>
      <c r="Q6509" t="str">
        <f>INDEX(Table8[Column1],MATCH(R6509,Table8[Column2]))</f>
        <v>Scheduled</v>
      </c>
      <c r="R6509">
        <v>0</v>
      </c>
      <c r="S6509">
        <f t="shared" si="203"/>
        <v>0</v>
      </c>
      <c r="T6509" t="s">
        <v>19</v>
      </c>
    </row>
    <row r="6510" spans="1:20" x14ac:dyDescent="0.25">
      <c r="A6510">
        <v>6509</v>
      </c>
      <c r="B6510" t="s">
        <v>4941</v>
      </c>
      <c r="C6510" t="s">
        <v>52</v>
      </c>
      <c r="D6510" t="str">
        <f t="shared" si="202"/>
        <v>Polen John</v>
      </c>
      <c r="E6510" t="s">
        <v>22</v>
      </c>
      <c r="F6510" t="s">
        <v>157</v>
      </c>
      <c r="G6510" t="s">
        <v>2724</v>
      </c>
      <c r="H6510" t="s">
        <v>1863</v>
      </c>
      <c r="I6510" t="s">
        <v>157</v>
      </c>
      <c r="J6510" t="s">
        <v>19</v>
      </c>
      <c r="K6510" t="str">
        <f>INDEX(Table6[Column1],MATCH(L6510,Table6[Column2]))</f>
        <v>Adults</v>
      </c>
      <c r="L6510">
        <v>43.947735100000003</v>
      </c>
      <c r="M6510" t="str">
        <f>VLOOKUP(L6510,Table1[],2)</f>
        <v>40 - 49</v>
      </c>
      <c r="N6510" t="str">
        <f>INDEX(Table7[Column1],MATCH(O6510,Table7[Column2]))</f>
        <v>Learning Stage</v>
      </c>
      <c r="O6510">
        <v>4.8343935340000002</v>
      </c>
      <c r="P6510" t="str">
        <f>VLOOKUP(O6510,Table13[],2)</f>
        <v>1 - 5</v>
      </c>
      <c r="Q6510" t="str">
        <f>INDEX(Table8[Column1],MATCH(R6510,Table8[Column2]))</f>
        <v>Maintained</v>
      </c>
      <c r="R6510">
        <v>70.29306613</v>
      </c>
      <c r="S6510">
        <f t="shared" si="203"/>
        <v>2.9288777554166665</v>
      </c>
      <c r="T6510" t="s">
        <v>19</v>
      </c>
    </row>
    <row r="6511" spans="1:20" x14ac:dyDescent="0.25">
      <c r="A6511">
        <v>6510</v>
      </c>
      <c r="B6511" t="s">
        <v>43</v>
      </c>
      <c r="C6511" t="s">
        <v>2037</v>
      </c>
      <c r="D6511" t="str">
        <f t="shared" si="202"/>
        <v>Lee Charlotte</v>
      </c>
      <c r="E6511" t="s">
        <v>15</v>
      </c>
      <c r="F6511" t="s">
        <v>100</v>
      </c>
      <c r="G6511" t="s">
        <v>611</v>
      </c>
      <c r="H6511" t="s">
        <v>612</v>
      </c>
      <c r="I6511" t="s">
        <v>101</v>
      </c>
      <c r="J6511" t="s">
        <v>19</v>
      </c>
      <c r="K6511" t="str">
        <f>INDEX(Table6[Column1],MATCH(L6511,Table6[Column2]))</f>
        <v>Elders</v>
      </c>
      <c r="L6511">
        <v>55.920024920000003</v>
      </c>
      <c r="M6511" t="str">
        <f>VLOOKUP(L6511,Table1[],2)</f>
        <v>50 - 59</v>
      </c>
      <c r="N6511" t="str">
        <f>INDEX(Table7[Column1],MATCH(O6511,Table7[Column2]))</f>
        <v>Learning Stage</v>
      </c>
      <c r="O6511">
        <v>4.257138265</v>
      </c>
      <c r="P6511" t="str">
        <f>VLOOKUP(O6511,Table13[],2)</f>
        <v>1 - 5</v>
      </c>
      <c r="Q6511" t="str">
        <f>INDEX(Table8[Column1],MATCH(R6511,Table8[Column2]))</f>
        <v>Excused</v>
      </c>
      <c r="R6511">
        <v>152.17681279999999</v>
      </c>
      <c r="S6511">
        <f t="shared" si="203"/>
        <v>6.3407005333333331</v>
      </c>
      <c r="T6511" t="s">
        <v>19</v>
      </c>
    </row>
    <row r="6512" spans="1:20" x14ac:dyDescent="0.25">
      <c r="A6512">
        <v>6511</v>
      </c>
      <c r="B6512" t="s">
        <v>890</v>
      </c>
      <c r="C6512" t="s">
        <v>4942</v>
      </c>
      <c r="D6512" t="str">
        <f t="shared" si="202"/>
        <v>Winston Lupe</v>
      </c>
      <c r="E6512" t="s">
        <v>15</v>
      </c>
      <c r="F6512" t="s">
        <v>38</v>
      </c>
      <c r="G6512" t="s">
        <v>2724</v>
      </c>
      <c r="H6512" t="s">
        <v>1863</v>
      </c>
      <c r="I6512" t="s">
        <v>38</v>
      </c>
      <c r="J6512" t="s">
        <v>19</v>
      </c>
      <c r="K6512" t="str">
        <f>INDEX(Table6[Column1],MATCH(L6512,Table6[Column2]))</f>
        <v>Elders</v>
      </c>
      <c r="L6512">
        <v>54.838945719999998</v>
      </c>
      <c r="M6512" t="str">
        <f>VLOOKUP(L6512,Table1[],2)</f>
        <v>50 - 59</v>
      </c>
      <c r="N6512" t="str">
        <f>INDEX(Table7[Column1],MATCH(O6512,Table7[Column2]))</f>
        <v>Learning Stage</v>
      </c>
      <c r="O6512">
        <v>2.775770799</v>
      </c>
      <c r="P6512" t="str">
        <f>VLOOKUP(O6512,Table13[],2)</f>
        <v>1 - 5</v>
      </c>
      <c r="Q6512" t="str">
        <f>INDEX(Table8[Column1],MATCH(R6512,Table8[Column2]))</f>
        <v>Violative</v>
      </c>
      <c r="R6512">
        <v>199.88577599999999</v>
      </c>
      <c r="S6512">
        <f t="shared" si="203"/>
        <v>8.3285739999999997</v>
      </c>
      <c r="T6512" t="s">
        <v>19</v>
      </c>
    </row>
    <row r="6513" spans="1:20" x14ac:dyDescent="0.25">
      <c r="A6513">
        <v>6512</v>
      </c>
      <c r="B6513" t="s">
        <v>4943</v>
      </c>
      <c r="C6513" t="s">
        <v>1631</v>
      </c>
      <c r="D6513" t="str">
        <f t="shared" si="202"/>
        <v>Clower Leroy</v>
      </c>
      <c r="E6513" t="s">
        <v>22</v>
      </c>
      <c r="F6513" t="s">
        <v>235</v>
      </c>
      <c r="G6513" t="s">
        <v>17</v>
      </c>
      <c r="H6513" t="s">
        <v>18</v>
      </c>
      <c r="I6513" t="s">
        <v>235</v>
      </c>
      <c r="J6513" t="s">
        <v>19</v>
      </c>
      <c r="K6513" t="str">
        <f>INDEX(Table6[Column1],MATCH(L6513,Table6[Column2]))</f>
        <v>Elders</v>
      </c>
      <c r="L6513">
        <v>55.246157009999997</v>
      </c>
      <c r="M6513" t="str">
        <f>VLOOKUP(L6513,Table1[],2)</f>
        <v>50 - 59</v>
      </c>
      <c r="N6513" t="str">
        <f>INDEX(Table7[Column1],MATCH(O6513,Table7[Column2]))</f>
        <v>Learning Stage</v>
      </c>
      <c r="O6513">
        <v>5.7803942060000004</v>
      </c>
      <c r="P6513" t="str">
        <f>VLOOKUP(O6513,Table13[],2)</f>
        <v>1 - 5</v>
      </c>
      <c r="Q6513" t="str">
        <f>INDEX(Table8[Column1],MATCH(R6513,Table8[Column2]))</f>
        <v>Excused</v>
      </c>
      <c r="R6513">
        <v>127.8582171</v>
      </c>
      <c r="S6513">
        <f t="shared" si="203"/>
        <v>5.3274257125000002</v>
      </c>
      <c r="T6513" t="s">
        <v>19</v>
      </c>
    </row>
    <row r="6514" spans="1:20" x14ac:dyDescent="0.25">
      <c r="A6514">
        <v>6513</v>
      </c>
      <c r="B6514" t="s">
        <v>4944</v>
      </c>
      <c r="C6514" t="s">
        <v>21</v>
      </c>
      <c r="D6514" t="str">
        <f t="shared" si="202"/>
        <v>Waggoner Stephen</v>
      </c>
      <c r="E6514" t="s">
        <v>22</v>
      </c>
      <c r="F6514" t="s">
        <v>38</v>
      </c>
      <c r="G6514" t="s">
        <v>2724</v>
      </c>
      <c r="H6514" t="s">
        <v>1863</v>
      </c>
      <c r="I6514" t="s">
        <v>38</v>
      </c>
      <c r="J6514" t="s">
        <v>19</v>
      </c>
      <c r="K6514" t="str">
        <f>INDEX(Table6[Column1],MATCH(L6514,Table6[Column2]))</f>
        <v>Seniors</v>
      </c>
      <c r="L6514">
        <v>60.978385930000002</v>
      </c>
      <c r="M6514" t="str">
        <f>VLOOKUP(L6514,Table1[],2)</f>
        <v>60 and Above</v>
      </c>
      <c r="N6514" t="str">
        <f>INDEX(Table7[Column1],MATCH(O6514,Table7[Column2]))</f>
        <v>Learning Stage</v>
      </c>
      <c r="O6514">
        <v>5.4491784660000002</v>
      </c>
      <c r="P6514" t="str">
        <f>VLOOKUP(O6514,Table13[],2)</f>
        <v>1 - 5</v>
      </c>
      <c r="Q6514" t="str">
        <f>INDEX(Table8[Column1],MATCH(R6514,Table8[Column2]))</f>
        <v>Excused</v>
      </c>
      <c r="R6514">
        <v>127.8898875</v>
      </c>
      <c r="S6514">
        <f t="shared" si="203"/>
        <v>5.3287453125000006</v>
      </c>
      <c r="T6514" t="s">
        <v>19</v>
      </c>
    </row>
    <row r="6515" spans="1:20" x14ac:dyDescent="0.25">
      <c r="A6515">
        <v>6514</v>
      </c>
      <c r="B6515" t="s">
        <v>400</v>
      </c>
      <c r="C6515" t="s">
        <v>751</v>
      </c>
      <c r="D6515" t="str">
        <f t="shared" si="202"/>
        <v>Williams Jose</v>
      </c>
      <c r="E6515" t="s">
        <v>22</v>
      </c>
      <c r="F6515" t="s">
        <v>127</v>
      </c>
      <c r="G6515" t="s">
        <v>820</v>
      </c>
      <c r="H6515" t="s">
        <v>821</v>
      </c>
      <c r="I6515" t="s">
        <v>127</v>
      </c>
      <c r="J6515" t="s">
        <v>19</v>
      </c>
      <c r="K6515" t="str">
        <f>INDEX(Table6[Column1],MATCH(L6515,Table6[Column2]))</f>
        <v>Young Adults</v>
      </c>
      <c r="L6515">
        <v>33.71384243</v>
      </c>
      <c r="M6515" t="str">
        <f>VLOOKUP(L6515,Table1[],2)</f>
        <v>30 - 39</v>
      </c>
      <c r="N6515" t="str">
        <f>INDEX(Table7[Column1],MATCH(O6515,Table7[Column2]))</f>
        <v>Learning Stage</v>
      </c>
      <c r="O6515">
        <v>2.541859487</v>
      </c>
      <c r="P6515" t="str">
        <f>VLOOKUP(O6515,Table13[],2)</f>
        <v>1 - 5</v>
      </c>
      <c r="Q6515" t="str">
        <f>INDEX(Table8[Column1],MATCH(R6515,Table8[Column2]))</f>
        <v>Maintained</v>
      </c>
      <c r="R6515">
        <v>52.88162895</v>
      </c>
      <c r="S6515">
        <f t="shared" si="203"/>
        <v>2.2034012062499997</v>
      </c>
      <c r="T6515" t="s">
        <v>19</v>
      </c>
    </row>
    <row r="6516" spans="1:20" x14ac:dyDescent="0.25">
      <c r="A6516">
        <v>6515</v>
      </c>
      <c r="B6516" t="s">
        <v>4945</v>
      </c>
      <c r="C6516" t="s">
        <v>4946</v>
      </c>
      <c r="D6516" t="str">
        <f t="shared" si="202"/>
        <v>Spears Raul</v>
      </c>
      <c r="E6516" t="s">
        <v>22</v>
      </c>
      <c r="F6516" t="s">
        <v>33</v>
      </c>
      <c r="G6516" t="s">
        <v>820</v>
      </c>
      <c r="H6516" t="s">
        <v>821</v>
      </c>
      <c r="I6516" t="s">
        <v>33</v>
      </c>
      <c r="J6516" t="s">
        <v>19</v>
      </c>
      <c r="K6516" t="str">
        <f>INDEX(Table6[Column1],MATCH(L6516,Table6[Column2]))</f>
        <v>Adults</v>
      </c>
      <c r="L6516">
        <v>46.32755547</v>
      </c>
      <c r="M6516" t="str">
        <f>VLOOKUP(L6516,Table1[],2)</f>
        <v>40 - 49</v>
      </c>
      <c r="N6516" t="str">
        <f>INDEX(Table7[Column1],MATCH(O6516,Table7[Column2]))</f>
        <v>Learning Stage</v>
      </c>
      <c r="O6516">
        <v>5.2299713959999998</v>
      </c>
      <c r="P6516" t="str">
        <f>VLOOKUP(O6516,Table13[],2)</f>
        <v>1 - 5</v>
      </c>
      <c r="Q6516" t="str">
        <f>INDEX(Table8[Column1],MATCH(R6516,Table8[Column2]))</f>
        <v>Maintained</v>
      </c>
      <c r="R6516">
        <v>67.416238629999995</v>
      </c>
      <c r="S6516">
        <f t="shared" si="203"/>
        <v>2.8090099429166666</v>
      </c>
      <c r="T6516" t="s">
        <v>19</v>
      </c>
    </row>
    <row r="6517" spans="1:20" x14ac:dyDescent="0.25">
      <c r="A6517">
        <v>6516</v>
      </c>
      <c r="B6517" t="s">
        <v>3339</v>
      </c>
      <c r="C6517" t="s">
        <v>1416</v>
      </c>
      <c r="D6517" t="str">
        <f t="shared" si="202"/>
        <v>Gibbs Theresa</v>
      </c>
      <c r="E6517" t="s">
        <v>15</v>
      </c>
      <c r="F6517" t="s">
        <v>38</v>
      </c>
      <c r="G6517" t="s">
        <v>2724</v>
      </c>
      <c r="H6517" t="s">
        <v>1863</v>
      </c>
      <c r="I6517" t="s">
        <v>38</v>
      </c>
      <c r="J6517" t="s">
        <v>19</v>
      </c>
      <c r="K6517" t="str">
        <f>INDEX(Table6[Column1],MATCH(L6517,Table6[Column2]))</f>
        <v>Elders</v>
      </c>
      <c r="L6517">
        <v>59.417174099999997</v>
      </c>
      <c r="M6517" t="str">
        <f>VLOOKUP(L6517,Table1[],2)</f>
        <v>50 - 59</v>
      </c>
      <c r="N6517" t="str">
        <f>INDEX(Table7[Column1],MATCH(O6517,Table7[Column2]))</f>
        <v>Fitting in Stage</v>
      </c>
      <c r="O6517">
        <v>9.0515546209999993</v>
      </c>
      <c r="P6517" t="str">
        <f>VLOOKUP(O6517,Table13[],2)</f>
        <v>6 - 10</v>
      </c>
      <c r="Q6517" t="str">
        <f>INDEX(Table8[Column1],MATCH(R6517,Table8[Column2]))</f>
        <v>Violative</v>
      </c>
      <c r="R6517">
        <v>206.7041399</v>
      </c>
      <c r="S6517">
        <f t="shared" si="203"/>
        <v>8.6126724958333334</v>
      </c>
      <c r="T6517" t="s">
        <v>19</v>
      </c>
    </row>
    <row r="6518" spans="1:20" x14ac:dyDescent="0.25">
      <c r="A6518">
        <v>6517</v>
      </c>
      <c r="B6518" t="s">
        <v>4201</v>
      </c>
      <c r="C6518" t="s">
        <v>282</v>
      </c>
      <c r="D6518" t="str">
        <f t="shared" si="202"/>
        <v>Phipps Pauline</v>
      </c>
      <c r="E6518" t="s">
        <v>15</v>
      </c>
      <c r="F6518" t="s">
        <v>886</v>
      </c>
      <c r="G6518" t="s">
        <v>2724</v>
      </c>
      <c r="H6518" t="s">
        <v>1863</v>
      </c>
      <c r="I6518" t="s">
        <v>277</v>
      </c>
      <c r="J6518" t="s">
        <v>19</v>
      </c>
      <c r="K6518" t="str">
        <f>INDEX(Table6[Column1],MATCH(L6518,Table6[Column2]))</f>
        <v>Young Adults</v>
      </c>
      <c r="L6518">
        <v>33.237248819999998</v>
      </c>
      <c r="M6518" t="str">
        <f>VLOOKUP(L6518,Table1[],2)</f>
        <v>30 - 39</v>
      </c>
      <c r="N6518" t="str">
        <f>INDEX(Table7[Column1],MATCH(O6518,Table7[Column2]))</f>
        <v>Learning Stage</v>
      </c>
      <c r="O6518">
        <v>4.5627093639999998</v>
      </c>
      <c r="P6518" t="str">
        <f>VLOOKUP(O6518,Table13[],2)</f>
        <v>1 - 5</v>
      </c>
      <c r="Q6518" t="str">
        <f>INDEX(Table8[Column1],MATCH(R6518,Table8[Column2]))</f>
        <v>Scheduled</v>
      </c>
      <c r="R6518">
        <v>0</v>
      </c>
      <c r="S6518">
        <f t="shared" si="203"/>
        <v>0</v>
      </c>
      <c r="T6518" t="s">
        <v>19</v>
      </c>
    </row>
    <row r="6519" spans="1:20" x14ac:dyDescent="0.25">
      <c r="A6519">
        <v>6518</v>
      </c>
      <c r="B6519" t="s">
        <v>814</v>
      </c>
      <c r="C6519" t="s">
        <v>687</v>
      </c>
      <c r="D6519" t="str">
        <f t="shared" si="202"/>
        <v>Stevens Samuel</v>
      </c>
      <c r="E6519" t="s">
        <v>22</v>
      </c>
      <c r="F6519" t="s">
        <v>107</v>
      </c>
      <c r="G6519" t="s">
        <v>17</v>
      </c>
      <c r="H6519" t="s">
        <v>18</v>
      </c>
      <c r="I6519" t="s">
        <v>107</v>
      </c>
      <c r="J6519" t="s">
        <v>19</v>
      </c>
      <c r="K6519" t="str">
        <f>INDEX(Table6[Column1],MATCH(L6519,Table6[Column2]))</f>
        <v>Adults</v>
      </c>
      <c r="L6519">
        <v>43.915977040000001</v>
      </c>
      <c r="M6519" t="str">
        <f>VLOOKUP(L6519,Table1[],2)</f>
        <v>40 - 49</v>
      </c>
      <c r="N6519" t="str">
        <f>INDEX(Table7[Column1],MATCH(O6519,Table7[Column2]))</f>
        <v>Learning Stage</v>
      </c>
      <c r="O6519">
        <v>5.7243002150000004</v>
      </c>
      <c r="P6519" t="str">
        <f>VLOOKUP(O6519,Table13[],2)</f>
        <v>1 - 5</v>
      </c>
      <c r="Q6519" t="str">
        <f>INDEX(Table8[Column1],MATCH(R6519,Table8[Column2]))</f>
        <v>Maintained</v>
      </c>
      <c r="R6519">
        <v>53.69880723</v>
      </c>
      <c r="S6519">
        <f t="shared" si="203"/>
        <v>2.23745030125</v>
      </c>
      <c r="T6519" t="s">
        <v>19</v>
      </c>
    </row>
    <row r="6520" spans="1:20" x14ac:dyDescent="0.25">
      <c r="A6520">
        <v>6519</v>
      </c>
      <c r="B6520" t="s">
        <v>4947</v>
      </c>
      <c r="C6520" t="s">
        <v>1532</v>
      </c>
      <c r="D6520" t="str">
        <f t="shared" si="202"/>
        <v>Silveira Laura</v>
      </c>
      <c r="E6520" t="s">
        <v>15</v>
      </c>
      <c r="F6520" t="s">
        <v>38</v>
      </c>
      <c r="G6520" t="s">
        <v>2724</v>
      </c>
      <c r="H6520" t="s">
        <v>1863</v>
      </c>
      <c r="I6520" t="s">
        <v>38</v>
      </c>
      <c r="J6520" t="s">
        <v>19</v>
      </c>
      <c r="K6520" t="str">
        <f>INDEX(Table6[Column1],MATCH(L6520,Table6[Column2]))</f>
        <v>Adults</v>
      </c>
      <c r="L6520">
        <v>43.451415079999997</v>
      </c>
      <c r="M6520" t="str">
        <f>VLOOKUP(L6520,Table1[],2)</f>
        <v>40 - 49</v>
      </c>
      <c r="N6520" t="str">
        <f>INDEX(Table7[Column1],MATCH(O6520,Table7[Column2]))</f>
        <v>Learning Stage</v>
      </c>
      <c r="O6520">
        <v>3.4099237680000001</v>
      </c>
      <c r="P6520" t="str">
        <f>VLOOKUP(O6520,Table13[],2)</f>
        <v>1 - 5</v>
      </c>
      <c r="Q6520" t="str">
        <f>INDEX(Table8[Column1],MATCH(R6520,Table8[Column2]))</f>
        <v>Habitual</v>
      </c>
      <c r="R6520">
        <v>83.31255883</v>
      </c>
      <c r="S6520">
        <f t="shared" si="203"/>
        <v>3.4713566179166668</v>
      </c>
      <c r="T6520" t="s">
        <v>19</v>
      </c>
    </row>
    <row r="6521" spans="1:20" x14ac:dyDescent="0.25">
      <c r="A6521">
        <v>6520</v>
      </c>
      <c r="B6521" t="s">
        <v>376</v>
      </c>
      <c r="C6521" t="s">
        <v>733</v>
      </c>
      <c r="D6521" t="str">
        <f t="shared" si="202"/>
        <v>Haynes Roland</v>
      </c>
      <c r="E6521" t="s">
        <v>22</v>
      </c>
      <c r="F6521" t="s">
        <v>30</v>
      </c>
      <c r="G6521" t="s">
        <v>17</v>
      </c>
      <c r="H6521" t="s">
        <v>18</v>
      </c>
      <c r="I6521" t="s">
        <v>30</v>
      </c>
      <c r="J6521" t="s">
        <v>19</v>
      </c>
      <c r="K6521" t="str">
        <f>INDEX(Table6[Column1],MATCH(L6521,Table6[Column2]))</f>
        <v>Adults</v>
      </c>
      <c r="L6521">
        <v>49.261236259999997</v>
      </c>
      <c r="M6521" t="str">
        <f>VLOOKUP(L6521,Table1[],2)</f>
        <v>40 - 49</v>
      </c>
      <c r="N6521" t="str">
        <f>INDEX(Table7[Column1],MATCH(O6521,Table7[Column2]))</f>
        <v>Fitting in Stage</v>
      </c>
      <c r="O6521">
        <v>6.4962667669999998</v>
      </c>
      <c r="P6521" t="str">
        <f>VLOOKUP(O6521,Table13[],2)</f>
        <v>6 - 10</v>
      </c>
      <c r="Q6521" t="str">
        <f>INDEX(Table8[Column1],MATCH(R6521,Table8[Column2]))</f>
        <v>Maintained</v>
      </c>
      <c r="R6521">
        <v>60.550029649999999</v>
      </c>
      <c r="S6521">
        <f t="shared" si="203"/>
        <v>2.522917902083333</v>
      </c>
      <c r="T6521" t="s">
        <v>19</v>
      </c>
    </row>
    <row r="6522" spans="1:20" x14ac:dyDescent="0.25">
      <c r="A6522">
        <v>6521</v>
      </c>
      <c r="B6522" t="s">
        <v>4948</v>
      </c>
      <c r="C6522" t="s">
        <v>56</v>
      </c>
      <c r="D6522" t="str">
        <f t="shared" si="202"/>
        <v>Hay James</v>
      </c>
      <c r="E6522" t="s">
        <v>22</v>
      </c>
      <c r="F6522" t="s">
        <v>38</v>
      </c>
      <c r="G6522" t="s">
        <v>2724</v>
      </c>
      <c r="H6522" t="s">
        <v>1863</v>
      </c>
      <c r="I6522" t="s">
        <v>38</v>
      </c>
      <c r="J6522" t="s">
        <v>19</v>
      </c>
      <c r="K6522" t="str">
        <f>INDEX(Table6[Column1],MATCH(L6522,Table6[Column2]))</f>
        <v>Young Adults</v>
      </c>
      <c r="L6522">
        <v>33.093606880000003</v>
      </c>
      <c r="M6522" t="str">
        <f>VLOOKUP(L6522,Table1[],2)</f>
        <v>30 - 39</v>
      </c>
      <c r="N6522" t="str">
        <f>INDEX(Table7[Column1],MATCH(O6522,Table7[Column2]))</f>
        <v>Learning Stage</v>
      </c>
      <c r="O6522">
        <v>4.6800016229999999</v>
      </c>
      <c r="P6522" t="str">
        <f>VLOOKUP(O6522,Table13[],2)</f>
        <v>1 - 5</v>
      </c>
      <c r="Q6522" t="str">
        <f>INDEX(Table8[Column1],MATCH(R6522,Table8[Column2]))</f>
        <v>Scheduled</v>
      </c>
      <c r="R6522">
        <v>21.531916150000001</v>
      </c>
      <c r="S6522">
        <f t="shared" si="203"/>
        <v>0.8971631729166667</v>
      </c>
      <c r="T6522" t="s">
        <v>19</v>
      </c>
    </row>
    <row r="6523" spans="1:20" x14ac:dyDescent="0.25">
      <c r="A6523">
        <v>6522</v>
      </c>
      <c r="B6523" t="s">
        <v>853</v>
      </c>
      <c r="C6523" t="s">
        <v>147</v>
      </c>
      <c r="D6523" t="str">
        <f t="shared" si="202"/>
        <v>King Linda</v>
      </c>
      <c r="E6523" t="s">
        <v>15</v>
      </c>
      <c r="F6523" t="s">
        <v>38</v>
      </c>
      <c r="G6523" t="s">
        <v>2724</v>
      </c>
      <c r="H6523" t="s">
        <v>1863</v>
      </c>
      <c r="I6523" t="s">
        <v>38</v>
      </c>
      <c r="J6523" t="s">
        <v>19</v>
      </c>
      <c r="K6523" t="str">
        <f>INDEX(Table6[Column1],MATCH(L6523,Table6[Column2]))</f>
        <v>Adults</v>
      </c>
      <c r="L6523">
        <v>48.691987859999998</v>
      </c>
      <c r="M6523" t="str">
        <f>VLOOKUP(L6523,Table1[],2)</f>
        <v>40 - 49</v>
      </c>
      <c r="N6523" t="str">
        <f>INDEX(Table7[Column1],MATCH(O6523,Table7[Column2]))</f>
        <v>Learning Stage</v>
      </c>
      <c r="O6523">
        <v>3.198805337</v>
      </c>
      <c r="P6523" t="str">
        <f>VLOOKUP(O6523,Table13[],2)</f>
        <v>1 - 5</v>
      </c>
      <c r="Q6523" t="str">
        <f>INDEX(Table8[Column1],MATCH(R6523,Table8[Column2]))</f>
        <v>Excused</v>
      </c>
      <c r="R6523">
        <v>144.9282661</v>
      </c>
      <c r="S6523">
        <f t="shared" si="203"/>
        <v>6.0386777541666667</v>
      </c>
      <c r="T6523" t="s">
        <v>19</v>
      </c>
    </row>
    <row r="6524" spans="1:20" x14ac:dyDescent="0.25">
      <c r="A6524">
        <v>6523</v>
      </c>
      <c r="B6524" t="s">
        <v>1023</v>
      </c>
      <c r="C6524" t="s">
        <v>885</v>
      </c>
      <c r="D6524" t="str">
        <f t="shared" si="202"/>
        <v>Wright Elizabeth</v>
      </c>
      <c r="E6524" t="s">
        <v>15</v>
      </c>
      <c r="F6524" t="s">
        <v>38</v>
      </c>
      <c r="G6524" t="s">
        <v>2724</v>
      </c>
      <c r="H6524" t="s">
        <v>1863</v>
      </c>
      <c r="I6524" t="s">
        <v>38</v>
      </c>
      <c r="J6524" t="s">
        <v>19</v>
      </c>
      <c r="K6524" t="str">
        <f>INDEX(Table6[Column1],MATCH(L6524,Table6[Column2]))</f>
        <v>Adults</v>
      </c>
      <c r="L6524">
        <v>49.440757869999999</v>
      </c>
      <c r="M6524" t="str">
        <f>VLOOKUP(L6524,Table1[],2)</f>
        <v>40 - 49</v>
      </c>
      <c r="N6524" t="str">
        <f>INDEX(Table7[Column1],MATCH(O6524,Table7[Column2]))</f>
        <v>Learning Stage</v>
      </c>
      <c r="O6524">
        <v>3.5328562959999998</v>
      </c>
      <c r="P6524" t="str">
        <f>VLOOKUP(O6524,Table13[],2)</f>
        <v>1 - 5</v>
      </c>
      <c r="Q6524" t="str">
        <f>INDEX(Table8[Column1],MATCH(R6524,Table8[Column2]))</f>
        <v>Habitual</v>
      </c>
      <c r="R6524">
        <v>114.45222269999999</v>
      </c>
      <c r="S6524">
        <f t="shared" si="203"/>
        <v>4.7688426125000003</v>
      </c>
      <c r="T6524" t="s">
        <v>19</v>
      </c>
    </row>
    <row r="6525" spans="1:20" x14ac:dyDescent="0.25">
      <c r="A6525">
        <v>6524</v>
      </c>
      <c r="B6525" t="s">
        <v>4949</v>
      </c>
      <c r="C6525" t="s">
        <v>75</v>
      </c>
      <c r="D6525" t="str">
        <f t="shared" si="202"/>
        <v>McElroy Josephine</v>
      </c>
      <c r="E6525" t="s">
        <v>15</v>
      </c>
      <c r="F6525" t="s">
        <v>33</v>
      </c>
      <c r="G6525" t="s">
        <v>820</v>
      </c>
      <c r="H6525" t="s">
        <v>821</v>
      </c>
      <c r="I6525" t="s">
        <v>33</v>
      </c>
      <c r="J6525" t="s">
        <v>19</v>
      </c>
      <c r="K6525" t="str">
        <f>INDEX(Table6[Column1],MATCH(L6525,Table6[Column2]))</f>
        <v>Adults</v>
      </c>
      <c r="L6525">
        <v>40.379710080000002</v>
      </c>
      <c r="M6525" t="str">
        <f>VLOOKUP(L6525,Table1[],2)</f>
        <v>40 - 49</v>
      </c>
      <c r="N6525" t="str">
        <f>INDEX(Table7[Column1],MATCH(O6525,Table7[Column2]))</f>
        <v>Fitting in Stage</v>
      </c>
      <c r="O6525">
        <v>7.047218666</v>
      </c>
      <c r="P6525" t="str">
        <f>VLOOKUP(O6525,Table13[],2)</f>
        <v>6 - 10</v>
      </c>
      <c r="Q6525" t="str">
        <f>INDEX(Table8[Column1],MATCH(R6525,Table8[Column2]))</f>
        <v>Maintained</v>
      </c>
      <c r="R6525">
        <v>69.589553890000005</v>
      </c>
      <c r="S6525">
        <f t="shared" si="203"/>
        <v>2.8995647454166669</v>
      </c>
      <c r="T6525" t="s">
        <v>19</v>
      </c>
    </row>
    <row r="6526" spans="1:20" x14ac:dyDescent="0.25">
      <c r="A6526">
        <v>6525</v>
      </c>
      <c r="B6526" t="s">
        <v>656</v>
      </c>
      <c r="C6526" t="s">
        <v>4660</v>
      </c>
      <c r="D6526" t="str">
        <f t="shared" si="202"/>
        <v>Collins Celia</v>
      </c>
      <c r="E6526" t="s">
        <v>15</v>
      </c>
      <c r="F6526" t="s">
        <v>127</v>
      </c>
      <c r="G6526" t="s">
        <v>820</v>
      </c>
      <c r="H6526" t="s">
        <v>821</v>
      </c>
      <c r="I6526" t="s">
        <v>127</v>
      </c>
      <c r="J6526" t="s">
        <v>19</v>
      </c>
      <c r="K6526" t="str">
        <f>INDEX(Table6[Column1],MATCH(L6526,Table6[Column2]))</f>
        <v>Teenagers</v>
      </c>
      <c r="L6526">
        <v>13.827073670000001</v>
      </c>
      <c r="M6526" t="e">
        <f>VLOOKUP(L6526,Table1[],2)</f>
        <v>#N/A</v>
      </c>
      <c r="N6526" t="str">
        <f>INDEX(Table7[Column1],MATCH(O6526,Table7[Column2]))</f>
        <v>Learning Stage</v>
      </c>
      <c r="O6526">
        <v>3.3505741169999999</v>
      </c>
      <c r="P6526" t="str">
        <f>VLOOKUP(O6526,Table13[],2)</f>
        <v>1 - 5</v>
      </c>
      <c r="Q6526" t="str">
        <f>INDEX(Table8[Column1],MATCH(R6526,Table8[Column2]))</f>
        <v>Scheduled</v>
      </c>
      <c r="R6526">
        <v>0</v>
      </c>
      <c r="S6526">
        <f t="shared" si="203"/>
        <v>0</v>
      </c>
      <c r="T6526" t="s">
        <v>19</v>
      </c>
    </row>
    <row r="6527" spans="1:20" x14ac:dyDescent="0.25">
      <c r="A6527">
        <v>6526</v>
      </c>
      <c r="B6527" t="s">
        <v>4950</v>
      </c>
      <c r="C6527" t="s">
        <v>1153</v>
      </c>
      <c r="D6527" t="str">
        <f t="shared" si="202"/>
        <v>Kovar Brandon</v>
      </c>
      <c r="E6527" t="s">
        <v>22</v>
      </c>
      <c r="F6527" t="s">
        <v>38</v>
      </c>
      <c r="G6527" t="s">
        <v>2724</v>
      </c>
      <c r="H6527" t="s">
        <v>1863</v>
      </c>
      <c r="I6527" t="s">
        <v>38</v>
      </c>
      <c r="J6527" t="s">
        <v>19</v>
      </c>
      <c r="K6527" t="str">
        <f>INDEX(Table6[Column1],MATCH(L6527,Table6[Column2]))</f>
        <v>Young Adults</v>
      </c>
      <c r="L6527">
        <v>31.670850519999998</v>
      </c>
      <c r="M6527" t="str">
        <f>VLOOKUP(L6527,Table1[],2)</f>
        <v>30 - 39</v>
      </c>
      <c r="N6527" t="str">
        <f>INDEX(Table7[Column1],MATCH(O6527,Table7[Column2]))</f>
        <v>Learning Stage</v>
      </c>
      <c r="O6527">
        <v>5.146916847</v>
      </c>
      <c r="P6527" t="str">
        <f>VLOOKUP(O6527,Table13[],2)</f>
        <v>1 - 5</v>
      </c>
      <c r="Q6527" t="str">
        <f>INDEX(Table8[Column1],MATCH(R6527,Table8[Column2]))</f>
        <v>Scheduled</v>
      </c>
      <c r="R6527">
        <v>29.594267039999998</v>
      </c>
      <c r="S6527">
        <f t="shared" si="203"/>
        <v>1.2330944599999998</v>
      </c>
      <c r="T6527" t="s">
        <v>19</v>
      </c>
    </row>
    <row r="6528" spans="1:20" x14ac:dyDescent="0.25">
      <c r="A6528">
        <v>6527</v>
      </c>
      <c r="B6528" t="s">
        <v>3039</v>
      </c>
      <c r="C6528" t="s">
        <v>173</v>
      </c>
      <c r="D6528" t="str">
        <f t="shared" si="202"/>
        <v>Sweet Jane</v>
      </c>
      <c r="E6528" t="s">
        <v>15</v>
      </c>
      <c r="F6528" t="s">
        <v>242</v>
      </c>
      <c r="G6528" t="s">
        <v>17</v>
      </c>
      <c r="H6528" t="s">
        <v>18</v>
      </c>
      <c r="I6528" t="s">
        <v>107</v>
      </c>
      <c r="J6528" t="s">
        <v>19</v>
      </c>
      <c r="K6528" t="str">
        <f>INDEX(Table6[Column1],MATCH(L6528,Table6[Column2]))</f>
        <v>Youth</v>
      </c>
      <c r="L6528">
        <v>25.810961259999999</v>
      </c>
      <c r="M6528" t="str">
        <f>VLOOKUP(L6528,Table1[],2)</f>
        <v>20 - 29</v>
      </c>
      <c r="N6528" t="str">
        <f>INDEX(Table7[Column1],MATCH(O6528,Table7[Column2]))</f>
        <v>Learning Stage</v>
      </c>
      <c r="O6528">
        <v>5.0476870700000003</v>
      </c>
      <c r="P6528" t="str">
        <f>VLOOKUP(O6528,Table13[],2)</f>
        <v>1 - 5</v>
      </c>
      <c r="Q6528" t="str">
        <f>INDEX(Table8[Column1],MATCH(R6528,Table8[Column2]))</f>
        <v>Scheduled</v>
      </c>
      <c r="R6528">
        <v>0</v>
      </c>
      <c r="S6528">
        <f t="shared" si="203"/>
        <v>0</v>
      </c>
      <c r="T6528" t="s">
        <v>19</v>
      </c>
    </row>
    <row r="6529" spans="1:20" x14ac:dyDescent="0.25">
      <c r="A6529">
        <v>6528</v>
      </c>
      <c r="B6529" t="s">
        <v>4951</v>
      </c>
      <c r="C6529" t="s">
        <v>264</v>
      </c>
      <c r="D6529" t="str">
        <f t="shared" si="202"/>
        <v>Hamrick Cynthia</v>
      </c>
      <c r="E6529" t="s">
        <v>15</v>
      </c>
      <c r="F6529" t="s">
        <v>788</v>
      </c>
      <c r="G6529" t="s">
        <v>820</v>
      </c>
      <c r="H6529" t="s">
        <v>821</v>
      </c>
      <c r="I6529" t="s">
        <v>788</v>
      </c>
      <c r="J6529" t="s">
        <v>19</v>
      </c>
      <c r="K6529" t="str">
        <f>INDEX(Table6[Column1],MATCH(L6529,Table6[Column2]))</f>
        <v>Elders</v>
      </c>
      <c r="L6529">
        <v>53.851297700000003</v>
      </c>
      <c r="M6529" t="str">
        <f>VLOOKUP(L6529,Table1[],2)</f>
        <v>50 - 59</v>
      </c>
      <c r="N6529" t="str">
        <f>INDEX(Table7[Column1],MATCH(O6529,Table7[Column2]))</f>
        <v>Learning Stage</v>
      </c>
      <c r="O6529">
        <v>4.3827215859999997</v>
      </c>
      <c r="P6529" t="str">
        <f>VLOOKUP(O6529,Table13[],2)</f>
        <v>1 - 5</v>
      </c>
      <c r="Q6529" t="str">
        <f>INDEX(Table8[Column1],MATCH(R6529,Table8[Column2]))</f>
        <v>Habitual</v>
      </c>
      <c r="R6529">
        <v>117.4435845</v>
      </c>
      <c r="S6529">
        <f t="shared" si="203"/>
        <v>4.8934826874999997</v>
      </c>
      <c r="T6529" t="s">
        <v>19</v>
      </c>
    </row>
    <row r="6530" spans="1:20" x14ac:dyDescent="0.25">
      <c r="A6530">
        <v>6529</v>
      </c>
      <c r="B6530" t="s">
        <v>132</v>
      </c>
      <c r="C6530" t="s">
        <v>1332</v>
      </c>
      <c r="D6530" t="str">
        <f t="shared" si="202"/>
        <v>Bryant Lucille</v>
      </c>
      <c r="E6530" t="s">
        <v>15</v>
      </c>
      <c r="F6530" t="s">
        <v>121</v>
      </c>
      <c r="G6530" t="s">
        <v>17</v>
      </c>
      <c r="H6530" t="s">
        <v>18</v>
      </c>
      <c r="I6530" t="s">
        <v>121</v>
      </c>
      <c r="J6530" t="s">
        <v>19</v>
      </c>
      <c r="K6530" t="str">
        <f>INDEX(Table6[Column1],MATCH(L6530,Table6[Column2]))</f>
        <v>Young Adults</v>
      </c>
      <c r="L6530">
        <v>30.521748129999999</v>
      </c>
      <c r="M6530" t="str">
        <f>VLOOKUP(L6530,Table1[],2)</f>
        <v>30 - 39</v>
      </c>
      <c r="N6530" t="str">
        <f>INDEX(Table7[Column1],MATCH(O6530,Table7[Column2]))</f>
        <v>Learning Stage</v>
      </c>
      <c r="O6530">
        <v>4.2555796890000002</v>
      </c>
      <c r="P6530" t="str">
        <f>VLOOKUP(O6530,Table13[],2)</f>
        <v>1 - 5</v>
      </c>
      <c r="Q6530" t="str">
        <f>INDEX(Table8[Column1],MATCH(R6530,Table8[Column2]))</f>
        <v>Scheduled</v>
      </c>
      <c r="R6530">
        <v>31.284481499999998</v>
      </c>
      <c r="S6530">
        <f t="shared" si="203"/>
        <v>1.3035200624999999</v>
      </c>
      <c r="T6530" t="s">
        <v>19</v>
      </c>
    </row>
    <row r="6531" spans="1:20" x14ac:dyDescent="0.25">
      <c r="A6531">
        <v>6530</v>
      </c>
      <c r="B6531" t="s">
        <v>4952</v>
      </c>
      <c r="C6531" t="s">
        <v>201</v>
      </c>
      <c r="D6531" t="str">
        <f t="shared" ref="D6531:D6594" si="204">CONCATENATE(B6531, " ",C6531)</f>
        <v>Cato Anthony</v>
      </c>
      <c r="E6531" t="s">
        <v>22</v>
      </c>
      <c r="F6531" t="s">
        <v>33</v>
      </c>
      <c r="G6531" t="s">
        <v>820</v>
      </c>
      <c r="H6531" t="s">
        <v>821</v>
      </c>
      <c r="I6531" t="s">
        <v>33</v>
      </c>
      <c r="J6531" t="s">
        <v>19</v>
      </c>
      <c r="K6531" t="str">
        <f>INDEX(Table6[Column1],MATCH(L6531,Table6[Column2]))</f>
        <v>Young Adults</v>
      </c>
      <c r="L6531">
        <v>33.64248662</v>
      </c>
      <c r="M6531" t="str">
        <f>VLOOKUP(L6531,Table1[],2)</f>
        <v>30 - 39</v>
      </c>
      <c r="N6531" t="str">
        <f>INDEX(Table7[Column1],MATCH(O6531,Table7[Column2]))</f>
        <v>Fitting in Stage</v>
      </c>
      <c r="O6531">
        <v>6.7198060130000004</v>
      </c>
      <c r="P6531" t="str">
        <f>VLOOKUP(O6531,Table13[],2)</f>
        <v>6 - 10</v>
      </c>
      <c r="Q6531" t="str">
        <f>INDEX(Table8[Column1],MATCH(R6531,Table8[Column2]))</f>
        <v>Scheduled</v>
      </c>
      <c r="R6531">
        <v>37.241870949999999</v>
      </c>
      <c r="S6531">
        <f t="shared" ref="S6531:S6594" si="205">CONVERT(R6531,"hr","day")</f>
        <v>1.5517446229166665</v>
      </c>
      <c r="T6531" t="s">
        <v>19</v>
      </c>
    </row>
    <row r="6532" spans="1:20" x14ac:dyDescent="0.25">
      <c r="A6532">
        <v>6531</v>
      </c>
      <c r="B6532" t="s">
        <v>1617</v>
      </c>
      <c r="C6532" t="s">
        <v>2199</v>
      </c>
      <c r="D6532" t="str">
        <f t="shared" si="204"/>
        <v>Barnes Herbert</v>
      </c>
      <c r="E6532" t="s">
        <v>22</v>
      </c>
      <c r="F6532" t="s">
        <v>127</v>
      </c>
      <c r="G6532" t="s">
        <v>820</v>
      </c>
      <c r="H6532" t="s">
        <v>821</v>
      </c>
      <c r="I6532" t="s">
        <v>127</v>
      </c>
      <c r="J6532" t="s">
        <v>19</v>
      </c>
      <c r="K6532" t="str">
        <f>INDEX(Table6[Column1],MATCH(L6532,Table6[Column2]))</f>
        <v>Seniors</v>
      </c>
      <c r="L6532">
        <v>60.88482217</v>
      </c>
      <c r="M6532" t="str">
        <f>VLOOKUP(L6532,Table1[],2)</f>
        <v>60 and Above</v>
      </c>
      <c r="N6532" t="str">
        <f>INDEX(Table7[Column1],MATCH(O6532,Table7[Column2]))</f>
        <v>Learning Stage</v>
      </c>
      <c r="O6532">
        <v>5.318167925</v>
      </c>
      <c r="P6532" t="str">
        <f>VLOOKUP(O6532,Table13[],2)</f>
        <v>1 - 5</v>
      </c>
      <c r="Q6532" t="str">
        <f>INDEX(Table8[Column1],MATCH(R6532,Table8[Column2]))</f>
        <v>Unexcused</v>
      </c>
      <c r="R6532">
        <v>164.5403762</v>
      </c>
      <c r="S6532">
        <f t="shared" si="205"/>
        <v>6.8558490083333341</v>
      </c>
      <c r="T6532" t="s">
        <v>19</v>
      </c>
    </row>
    <row r="6533" spans="1:20" x14ac:dyDescent="0.25">
      <c r="A6533">
        <v>6532</v>
      </c>
      <c r="B6533" t="s">
        <v>4953</v>
      </c>
      <c r="C6533" t="s">
        <v>1428</v>
      </c>
      <c r="D6533" t="str">
        <f t="shared" si="204"/>
        <v>Strom Marc</v>
      </c>
      <c r="E6533" t="s">
        <v>22</v>
      </c>
      <c r="F6533" t="s">
        <v>675</v>
      </c>
      <c r="G6533" t="s">
        <v>2724</v>
      </c>
      <c r="H6533" t="s">
        <v>1863</v>
      </c>
      <c r="I6533" t="s">
        <v>24</v>
      </c>
      <c r="J6533" t="s">
        <v>19</v>
      </c>
      <c r="K6533" t="str">
        <f>INDEX(Table6[Column1],MATCH(L6533,Table6[Column2]))</f>
        <v>Elders</v>
      </c>
      <c r="L6533">
        <v>55.022037099999999</v>
      </c>
      <c r="M6533" t="str">
        <f>VLOOKUP(L6533,Table1[],2)</f>
        <v>50 - 59</v>
      </c>
      <c r="N6533" t="str">
        <f>INDEX(Table7[Column1],MATCH(O6533,Table7[Column2]))</f>
        <v>Learning Stage</v>
      </c>
      <c r="O6533">
        <v>4.0422919129999997</v>
      </c>
      <c r="P6533" t="str">
        <f>VLOOKUP(O6533,Table13[],2)</f>
        <v>1 - 5</v>
      </c>
      <c r="Q6533" t="str">
        <f>INDEX(Table8[Column1],MATCH(R6533,Table8[Column2]))</f>
        <v>Habitual</v>
      </c>
      <c r="R6533">
        <v>117.17006379999999</v>
      </c>
      <c r="S6533">
        <f t="shared" si="205"/>
        <v>4.8820859916666661</v>
      </c>
      <c r="T6533" t="s">
        <v>19</v>
      </c>
    </row>
    <row r="6534" spans="1:20" x14ac:dyDescent="0.25">
      <c r="A6534">
        <v>6533</v>
      </c>
      <c r="B6534" t="s">
        <v>288</v>
      </c>
      <c r="C6534" t="s">
        <v>1232</v>
      </c>
      <c r="D6534" t="str">
        <f t="shared" si="204"/>
        <v>Ward Joel</v>
      </c>
      <c r="E6534" t="s">
        <v>22</v>
      </c>
      <c r="F6534" t="s">
        <v>593</v>
      </c>
      <c r="G6534" t="s">
        <v>820</v>
      </c>
      <c r="H6534" t="s">
        <v>821</v>
      </c>
      <c r="I6534" t="s">
        <v>90</v>
      </c>
      <c r="J6534" t="s">
        <v>19</v>
      </c>
      <c r="K6534" t="str">
        <f>INDEX(Table6[Column1],MATCH(L6534,Table6[Column2]))</f>
        <v>Young Adults</v>
      </c>
      <c r="L6534">
        <v>36.826277009999998</v>
      </c>
      <c r="M6534" t="str">
        <f>VLOOKUP(L6534,Table1[],2)</f>
        <v>30 - 39</v>
      </c>
      <c r="N6534" t="str">
        <f>INDEX(Table7[Column1],MATCH(O6534,Table7[Column2]))</f>
        <v>Learning Stage</v>
      </c>
      <c r="O6534">
        <v>3.3308416969999999</v>
      </c>
      <c r="P6534" t="str">
        <f>VLOOKUP(O6534,Table13[],2)</f>
        <v>1 - 5</v>
      </c>
      <c r="Q6534" t="str">
        <f>INDEX(Table8[Column1],MATCH(R6534,Table8[Column2]))</f>
        <v>Scheduled</v>
      </c>
      <c r="R6534">
        <v>26.870934729999998</v>
      </c>
      <c r="S6534">
        <f t="shared" si="205"/>
        <v>1.1196222804166667</v>
      </c>
      <c r="T6534" t="s">
        <v>19</v>
      </c>
    </row>
    <row r="6535" spans="1:20" x14ac:dyDescent="0.25">
      <c r="A6535">
        <v>6534</v>
      </c>
      <c r="B6535" t="s">
        <v>367</v>
      </c>
      <c r="C6535" t="s">
        <v>3595</v>
      </c>
      <c r="D6535" t="str">
        <f t="shared" si="204"/>
        <v>Campbell Tyler</v>
      </c>
      <c r="E6535" t="s">
        <v>22</v>
      </c>
      <c r="F6535" t="s">
        <v>38</v>
      </c>
      <c r="G6535" t="s">
        <v>2724</v>
      </c>
      <c r="H6535" t="s">
        <v>1863</v>
      </c>
      <c r="I6535" t="s">
        <v>38</v>
      </c>
      <c r="J6535" t="s">
        <v>19</v>
      </c>
      <c r="K6535" t="str">
        <f>INDEX(Table6[Column1],MATCH(L6535,Table6[Column2]))</f>
        <v>Adults</v>
      </c>
      <c r="L6535">
        <v>49.704617599999999</v>
      </c>
      <c r="M6535" t="str">
        <f>VLOOKUP(L6535,Table1[],2)</f>
        <v>40 - 49</v>
      </c>
      <c r="N6535" t="str">
        <f>INDEX(Table7[Column1],MATCH(O6535,Table7[Column2]))</f>
        <v>Fitting in Stage</v>
      </c>
      <c r="O6535">
        <v>6.0417136420000004</v>
      </c>
      <c r="P6535" t="str">
        <f>VLOOKUP(O6535,Table13[],2)</f>
        <v>6 - 10</v>
      </c>
      <c r="Q6535" t="str">
        <f>INDEX(Table8[Column1],MATCH(R6535,Table8[Column2]))</f>
        <v>Habitual</v>
      </c>
      <c r="R6535">
        <v>102.9902888</v>
      </c>
      <c r="S6535">
        <f t="shared" si="205"/>
        <v>4.2912620333333331</v>
      </c>
      <c r="T6535" t="s">
        <v>19</v>
      </c>
    </row>
    <row r="6536" spans="1:20" x14ac:dyDescent="0.25">
      <c r="A6536">
        <v>6535</v>
      </c>
      <c r="B6536" t="s">
        <v>3081</v>
      </c>
      <c r="C6536" t="s">
        <v>52</v>
      </c>
      <c r="D6536" t="str">
        <f t="shared" si="204"/>
        <v>Holland John</v>
      </c>
      <c r="E6536" t="s">
        <v>22</v>
      </c>
      <c r="F6536" t="s">
        <v>38</v>
      </c>
      <c r="G6536" t="s">
        <v>2724</v>
      </c>
      <c r="H6536" t="s">
        <v>1863</v>
      </c>
      <c r="I6536" t="s">
        <v>38</v>
      </c>
      <c r="J6536" t="s">
        <v>19</v>
      </c>
      <c r="K6536" t="str">
        <f>INDEX(Table6[Column1],MATCH(L6536,Table6[Column2]))</f>
        <v>Adults</v>
      </c>
      <c r="L6536">
        <v>44.693821880000002</v>
      </c>
      <c r="M6536" t="str">
        <f>VLOOKUP(L6536,Table1[],2)</f>
        <v>40 - 49</v>
      </c>
      <c r="N6536" t="str">
        <f>INDEX(Table7[Column1],MATCH(O6536,Table7[Column2]))</f>
        <v>Learning Stage</v>
      </c>
      <c r="O6536">
        <v>1.6675800890000001</v>
      </c>
      <c r="P6536" t="str">
        <f>VLOOKUP(O6536,Table13[],2)</f>
        <v>1 - 5</v>
      </c>
      <c r="Q6536" t="str">
        <f>INDEX(Table8[Column1],MATCH(R6536,Table8[Column2]))</f>
        <v>Maintained</v>
      </c>
      <c r="R6536">
        <v>58.575188619999999</v>
      </c>
      <c r="S6536">
        <f t="shared" si="205"/>
        <v>2.4406328591666666</v>
      </c>
      <c r="T6536" t="s">
        <v>19</v>
      </c>
    </row>
    <row r="6537" spans="1:20" x14ac:dyDescent="0.25">
      <c r="A6537">
        <v>6536</v>
      </c>
      <c r="B6537" t="s">
        <v>1364</v>
      </c>
      <c r="C6537" t="s">
        <v>312</v>
      </c>
      <c r="D6537" t="str">
        <f t="shared" si="204"/>
        <v>Rivera Terry</v>
      </c>
      <c r="E6537" t="s">
        <v>22</v>
      </c>
      <c r="F6537" t="s">
        <v>84</v>
      </c>
      <c r="G6537" t="s">
        <v>17</v>
      </c>
      <c r="H6537" t="s">
        <v>18</v>
      </c>
      <c r="I6537" t="s">
        <v>84</v>
      </c>
      <c r="J6537" t="s">
        <v>19</v>
      </c>
      <c r="K6537" t="str">
        <f>INDEX(Table6[Column1],MATCH(L6537,Table6[Column2]))</f>
        <v>Adults</v>
      </c>
      <c r="L6537">
        <v>48.226782440000001</v>
      </c>
      <c r="M6537" t="str">
        <f>VLOOKUP(L6537,Table1[],2)</f>
        <v>40 - 49</v>
      </c>
      <c r="N6537" t="str">
        <f>INDEX(Table7[Column1],MATCH(O6537,Table7[Column2]))</f>
        <v>Learning Stage</v>
      </c>
      <c r="O6537">
        <v>5.8105774400000003</v>
      </c>
      <c r="P6537" t="str">
        <f>VLOOKUP(O6537,Table13[],2)</f>
        <v>1 - 5</v>
      </c>
      <c r="Q6537" t="str">
        <f>INDEX(Table8[Column1],MATCH(R6537,Table8[Column2]))</f>
        <v>Habitual</v>
      </c>
      <c r="R6537">
        <v>86.064997140000003</v>
      </c>
      <c r="S6537">
        <f t="shared" si="205"/>
        <v>3.5860415475000003</v>
      </c>
      <c r="T6537" t="s">
        <v>19</v>
      </c>
    </row>
    <row r="6538" spans="1:20" x14ac:dyDescent="0.25">
      <c r="A6538">
        <v>6537</v>
      </c>
      <c r="B6538" t="s">
        <v>4954</v>
      </c>
      <c r="C6538" t="s">
        <v>418</v>
      </c>
      <c r="D6538" t="str">
        <f t="shared" si="204"/>
        <v>Blecha Diana</v>
      </c>
      <c r="E6538" t="s">
        <v>15</v>
      </c>
      <c r="F6538" t="s">
        <v>2440</v>
      </c>
      <c r="G6538" t="s">
        <v>17</v>
      </c>
      <c r="H6538" t="s">
        <v>18</v>
      </c>
      <c r="I6538" t="s">
        <v>262</v>
      </c>
      <c r="J6538" t="s">
        <v>19</v>
      </c>
      <c r="K6538" t="str">
        <f>INDEX(Table6[Column1],MATCH(L6538,Table6[Column2]))</f>
        <v>Youth</v>
      </c>
      <c r="L6538">
        <v>28.950321070000001</v>
      </c>
      <c r="M6538" t="str">
        <f>VLOOKUP(L6538,Table1[],2)</f>
        <v>20 - 29</v>
      </c>
      <c r="N6538" t="str">
        <f>INDEX(Table7[Column1],MATCH(O6538,Table7[Column2]))</f>
        <v>Learning Stage</v>
      </c>
      <c r="O6538">
        <v>5.0977204130000002</v>
      </c>
      <c r="P6538" t="str">
        <f>VLOOKUP(O6538,Table13[],2)</f>
        <v>1 - 5</v>
      </c>
      <c r="Q6538" t="str">
        <f>INDEX(Table8[Column1],MATCH(R6538,Table8[Column2]))</f>
        <v>Scheduled</v>
      </c>
      <c r="R6538">
        <v>0</v>
      </c>
      <c r="S6538">
        <f t="shared" si="205"/>
        <v>0</v>
      </c>
      <c r="T6538" t="s">
        <v>19</v>
      </c>
    </row>
    <row r="6539" spans="1:20" x14ac:dyDescent="0.25">
      <c r="A6539">
        <v>6538</v>
      </c>
      <c r="B6539" t="s">
        <v>2670</v>
      </c>
      <c r="C6539" t="s">
        <v>4386</v>
      </c>
      <c r="D6539" t="str">
        <f t="shared" si="204"/>
        <v>Bruce Terrell</v>
      </c>
      <c r="E6539" t="s">
        <v>22</v>
      </c>
      <c r="F6539" t="s">
        <v>1209</v>
      </c>
      <c r="G6539" t="s">
        <v>820</v>
      </c>
      <c r="H6539" t="s">
        <v>821</v>
      </c>
      <c r="I6539" t="s">
        <v>262</v>
      </c>
      <c r="J6539" t="s">
        <v>19</v>
      </c>
      <c r="K6539" t="str">
        <f>INDEX(Table6[Column1],MATCH(L6539,Table6[Column2]))</f>
        <v>Young Adults</v>
      </c>
      <c r="L6539">
        <v>30.251838119999999</v>
      </c>
      <c r="M6539" t="str">
        <f>VLOOKUP(L6539,Table1[],2)</f>
        <v>30 - 39</v>
      </c>
      <c r="N6539" t="str">
        <f>INDEX(Table7[Column1],MATCH(O6539,Table7[Column2]))</f>
        <v>Learning Stage</v>
      </c>
      <c r="O6539">
        <v>5.5725415549999999</v>
      </c>
      <c r="P6539" t="str">
        <f>VLOOKUP(O6539,Table13[],2)</f>
        <v>1 - 5</v>
      </c>
      <c r="Q6539" t="str">
        <f>INDEX(Table8[Column1],MATCH(R6539,Table8[Column2]))</f>
        <v>Scheduled</v>
      </c>
      <c r="R6539">
        <v>0</v>
      </c>
      <c r="S6539">
        <f t="shared" si="205"/>
        <v>0</v>
      </c>
      <c r="T6539" t="s">
        <v>19</v>
      </c>
    </row>
    <row r="6540" spans="1:20" x14ac:dyDescent="0.25">
      <c r="A6540">
        <v>6539</v>
      </c>
      <c r="B6540" t="s">
        <v>3654</v>
      </c>
      <c r="C6540" t="s">
        <v>4955</v>
      </c>
      <c r="D6540" t="str">
        <f t="shared" si="204"/>
        <v>McNish Magaret</v>
      </c>
      <c r="E6540" t="s">
        <v>15</v>
      </c>
      <c r="F6540" t="s">
        <v>30</v>
      </c>
      <c r="G6540" t="s">
        <v>17</v>
      </c>
      <c r="H6540" t="s">
        <v>18</v>
      </c>
      <c r="I6540" t="s">
        <v>30</v>
      </c>
      <c r="J6540" t="s">
        <v>19</v>
      </c>
      <c r="K6540" t="str">
        <f>INDEX(Table6[Column1],MATCH(L6540,Table6[Column2]))</f>
        <v>Young Adults</v>
      </c>
      <c r="L6540">
        <v>34.408182670000002</v>
      </c>
      <c r="M6540" t="str">
        <f>VLOOKUP(L6540,Table1[],2)</f>
        <v>30 - 39</v>
      </c>
      <c r="N6540" t="str">
        <f>INDEX(Table7[Column1],MATCH(O6540,Table7[Column2]))</f>
        <v>Learning Stage</v>
      </c>
      <c r="O6540">
        <v>3.8773816339999998</v>
      </c>
      <c r="P6540" t="str">
        <f>VLOOKUP(O6540,Table13[],2)</f>
        <v>1 - 5</v>
      </c>
      <c r="Q6540" t="str">
        <f>INDEX(Table8[Column1],MATCH(R6540,Table8[Column2]))</f>
        <v>Scheduled</v>
      </c>
      <c r="R6540">
        <v>0</v>
      </c>
      <c r="S6540">
        <f t="shared" si="205"/>
        <v>0</v>
      </c>
      <c r="T6540" t="s">
        <v>19</v>
      </c>
    </row>
    <row r="6541" spans="1:20" x14ac:dyDescent="0.25">
      <c r="A6541">
        <v>6540</v>
      </c>
      <c r="B6541" t="s">
        <v>405</v>
      </c>
      <c r="C6541" t="s">
        <v>4956</v>
      </c>
      <c r="D6541" t="str">
        <f t="shared" si="204"/>
        <v>Hoffman Waylon</v>
      </c>
      <c r="E6541" t="s">
        <v>22</v>
      </c>
      <c r="F6541" t="s">
        <v>30</v>
      </c>
      <c r="G6541" t="s">
        <v>17</v>
      </c>
      <c r="H6541" t="s">
        <v>18</v>
      </c>
      <c r="I6541" t="s">
        <v>30</v>
      </c>
      <c r="J6541" t="s">
        <v>19</v>
      </c>
      <c r="K6541" t="str">
        <f>INDEX(Table6[Column1],MATCH(L6541,Table6[Column2]))</f>
        <v>Seniors</v>
      </c>
      <c r="L6541">
        <v>65.599567179999994</v>
      </c>
      <c r="M6541" t="str">
        <f>VLOOKUP(L6541,Table1[],2)</f>
        <v>60 and Above</v>
      </c>
      <c r="N6541" t="str">
        <f>INDEX(Table7[Column1],MATCH(O6541,Table7[Column2]))</f>
        <v>Fitting in Stage</v>
      </c>
      <c r="O6541">
        <v>6.8412705479999998</v>
      </c>
      <c r="P6541" t="str">
        <f>VLOOKUP(O6541,Table13[],2)</f>
        <v>6 - 10</v>
      </c>
      <c r="Q6541" t="str">
        <f>INDEX(Table8[Column1],MATCH(R6541,Table8[Column2]))</f>
        <v>Excused</v>
      </c>
      <c r="R6541">
        <v>147.71642399999999</v>
      </c>
      <c r="S6541">
        <f t="shared" si="205"/>
        <v>6.1548509999999998</v>
      </c>
      <c r="T6541" t="s">
        <v>19</v>
      </c>
    </row>
    <row r="6542" spans="1:20" x14ac:dyDescent="0.25">
      <c r="A6542">
        <v>6541</v>
      </c>
      <c r="B6542" t="s">
        <v>1209</v>
      </c>
      <c r="C6542" t="s">
        <v>21</v>
      </c>
      <c r="D6542" t="str">
        <f t="shared" si="204"/>
        <v>Taylor Stephen</v>
      </c>
      <c r="E6542" t="s">
        <v>15</v>
      </c>
      <c r="F6542" t="s">
        <v>2315</v>
      </c>
      <c r="G6542" t="s">
        <v>611</v>
      </c>
      <c r="H6542" t="s">
        <v>612</v>
      </c>
      <c r="I6542" t="s">
        <v>138</v>
      </c>
      <c r="J6542" t="s">
        <v>19</v>
      </c>
      <c r="K6542" t="str">
        <f>INDEX(Table6[Column1],MATCH(L6542,Table6[Column2]))</f>
        <v>Young Adults</v>
      </c>
      <c r="L6542">
        <v>35.052061180000003</v>
      </c>
      <c r="M6542" t="str">
        <f>VLOOKUP(L6542,Table1[],2)</f>
        <v>30 - 39</v>
      </c>
      <c r="N6542" t="str">
        <f>INDEX(Table7[Column1],MATCH(O6542,Table7[Column2]))</f>
        <v>Learning Stage</v>
      </c>
      <c r="O6542">
        <v>4.6060817009999999</v>
      </c>
      <c r="P6542" t="str">
        <f>VLOOKUP(O6542,Table13[],2)</f>
        <v>1 - 5</v>
      </c>
      <c r="Q6542" t="str">
        <f>INDEX(Table8[Column1],MATCH(R6542,Table8[Column2]))</f>
        <v>Scheduled</v>
      </c>
      <c r="R6542">
        <v>26.511565510000001</v>
      </c>
      <c r="S6542">
        <f t="shared" si="205"/>
        <v>1.1046485629166667</v>
      </c>
      <c r="T6542" t="s">
        <v>19</v>
      </c>
    </row>
    <row r="6543" spans="1:20" x14ac:dyDescent="0.25">
      <c r="A6543">
        <v>6542</v>
      </c>
      <c r="B6543" t="s">
        <v>4957</v>
      </c>
      <c r="C6543" t="s">
        <v>144</v>
      </c>
      <c r="D6543" t="str">
        <f t="shared" si="204"/>
        <v>Hyder David</v>
      </c>
      <c r="E6543" t="s">
        <v>22</v>
      </c>
      <c r="F6543" t="s">
        <v>33</v>
      </c>
      <c r="G6543" t="s">
        <v>820</v>
      </c>
      <c r="H6543" t="s">
        <v>821</v>
      </c>
      <c r="I6543" t="s">
        <v>33</v>
      </c>
      <c r="J6543" t="s">
        <v>19</v>
      </c>
      <c r="K6543" t="str">
        <f>INDEX(Table6[Column1],MATCH(L6543,Table6[Column2]))</f>
        <v>Young Adults</v>
      </c>
      <c r="L6543">
        <v>36.381516249999997</v>
      </c>
      <c r="M6543" t="str">
        <f>VLOOKUP(L6543,Table1[],2)</f>
        <v>30 - 39</v>
      </c>
      <c r="N6543" t="str">
        <f>INDEX(Table7[Column1],MATCH(O6543,Table7[Column2]))</f>
        <v>Learning Stage</v>
      </c>
      <c r="O6543">
        <v>5.730835151</v>
      </c>
      <c r="P6543" t="str">
        <f>VLOOKUP(O6543,Table13[],2)</f>
        <v>1 - 5</v>
      </c>
      <c r="Q6543" t="str">
        <f>INDEX(Table8[Column1],MATCH(R6543,Table8[Column2]))</f>
        <v>Scheduled</v>
      </c>
      <c r="R6543">
        <v>13.265591479999999</v>
      </c>
      <c r="S6543">
        <f t="shared" si="205"/>
        <v>0.55273297833333324</v>
      </c>
      <c r="T6543" t="s">
        <v>19</v>
      </c>
    </row>
    <row r="6544" spans="1:20" x14ac:dyDescent="0.25">
      <c r="A6544">
        <v>6543</v>
      </c>
      <c r="B6544" t="s">
        <v>1425</v>
      </c>
      <c r="C6544" t="s">
        <v>56</v>
      </c>
      <c r="D6544" t="str">
        <f t="shared" si="204"/>
        <v>Evans James</v>
      </c>
      <c r="E6544" t="s">
        <v>22</v>
      </c>
      <c r="F6544" t="s">
        <v>38</v>
      </c>
      <c r="G6544" t="s">
        <v>2724</v>
      </c>
      <c r="H6544" t="s">
        <v>1863</v>
      </c>
      <c r="I6544" t="s">
        <v>38</v>
      </c>
      <c r="J6544" t="s">
        <v>19</v>
      </c>
      <c r="K6544" t="str">
        <f>INDEX(Table6[Column1],MATCH(L6544,Table6[Column2]))</f>
        <v>Young Adults</v>
      </c>
      <c r="L6544">
        <v>30.371096399999999</v>
      </c>
      <c r="M6544" t="str">
        <f>VLOOKUP(L6544,Table1[],2)</f>
        <v>30 - 39</v>
      </c>
      <c r="N6544" t="str">
        <f>INDEX(Table7[Column1],MATCH(O6544,Table7[Column2]))</f>
        <v>Learning Stage</v>
      </c>
      <c r="O6544">
        <v>4.318419724</v>
      </c>
      <c r="P6544" t="str">
        <f>VLOOKUP(O6544,Table13[],2)</f>
        <v>1 - 5</v>
      </c>
      <c r="Q6544" t="str">
        <f>INDEX(Table8[Column1],MATCH(R6544,Table8[Column2]))</f>
        <v>Scheduled</v>
      </c>
      <c r="R6544">
        <v>0</v>
      </c>
      <c r="S6544">
        <f t="shared" si="205"/>
        <v>0</v>
      </c>
      <c r="T6544" t="s">
        <v>19</v>
      </c>
    </row>
    <row r="6545" spans="1:20" x14ac:dyDescent="0.25">
      <c r="A6545">
        <v>6544</v>
      </c>
      <c r="B6545" t="s">
        <v>4958</v>
      </c>
      <c r="C6545" t="s">
        <v>2551</v>
      </c>
      <c r="D6545" t="str">
        <f t="shared" si="204"/>
        <v>Hohn Sylvia</v>
      </c>
      <c r="E6545" t="s">
        <v>15</v>
      </c>
      <c r="F6545" t="s">
        <v>1138</v>
      </c>
      <c r="G6545" t="s">
        <v>17</v>
      </c>
      <c r="H6545" t="s">
        <v>18</v>
      </c>
      <c r="I6545" t="s">
        <v>30</v>
      </c>
      <c r="J6545" t="s">
        <v>19</v>
      </c>
      <c r="K6545" t="str">
        <f>INDEX(Table6[Column1],MATCH(L6545,Table6[Column2]))</f>
        <v>Youth</v>
      </c>
      <c r="L6545">
        <v>28.651458229999999</v>
      </c>
      <c r="M6545" t="str">
        <f>VLOOKUP(L6545,Table1[],2)</f>
        <v>20 - 29</v>
      </c>
      <c r="N6545" t="str">
        <f>INDEX(Table7[Column1],MATCH(O6545,Table7[Column2]))</f>
        <v>Learning Stage</v>
      </c>
      <c r="O6545">
        <v>5.6277060030000001</v>
      </c>
      <c r="P6545" t="str">
        <f>VLOOKUP(O6545,Table13[],2)</f>
        <v>1 - 5</v>
      </c>
      <c r="Q6545" t="str">
        <f>INDEX(Table8[Column1],MATCH(R6545,Table8[Column2]))</f>
        <v>Scheduled</v>
      </c>
      <c r="R6545">
        <v>29.521342619999999</v>
      </c>
      <c r="S6545">
        <f t="shared" si="205"/>
        <v>1.2300559424999999</v>
      </c>
      <c r="T6545" t="s">
        <v>19</v>
      </c>
    </row>
    <row r="6546" spans="1:20" x14ac:dyDescent="0.25">
      <c r="A6546">
        <v>6545</v>
      </c>
      <c r="B6546" t="s">
        <v>366</v>
      </c>
      <c r="C6546" t="s">
        <v>2485</v>
      </c>
      <c r="D6546" t="str">
        <f t="shared" si="204"/>
        <v>Hernandez Perry</v>
      </c>
      <c r="E6546" t="s">
        <v>22</v>
      </c>
      <c r="F6546" t="s">
        <v>27</v>
      </c>
      <c r="G6546" t="s">
        <v>820</v>
      </c>
      <c r="H6546" t="s">
        <v>821</v>
      </c>
      <c r="I6546" t="s">
        <v>27</v>
      </c>
      <c r="J6546" t="s">
        <v>19</v>
      </c>
      <c r="K6546" t="str">
        <f>INDEX(Table6[Column1],MATCH(L6546,Table6[Column2]))</f>
        <v>Young Adults</v>
      </c>
      <c r="L6546">
        <v>39.964432610000003</v>
      </c>
      <c r="M6546" t="str">
        <f>VLOOKUP(L6546,Table1[],2)</f>
        <v>30 - 39</v>
      </c>
      <c r="N6546" t="str">
        <f>INDEX(Table7[Column1],MATCH(O6546,Table7[Column2]))</f>
        <v>Learning Stage</v>
      </c>
      <c r="O6546">
        <v>3.595017039</v>
      </c>
      <c r="P6546" t="str">
        <f>VLOOKUP(O6546,Table13[],2)</f>
        <v>1 - 5</v>
      </c>
      <c r="Q6546" t="str">
        <f>INDEX(Table8[Column1],MATCH(R6546,Table8[Column2]))</f>
        <v>Scheduled</v>
      </c>
      <c r="R6546">
        <v>20.06984014</v>
      </c>
      <c r="S6546">
        <f t="shared" si="205"/>
        <v>0.8362433391666666</v>
      </c>
      <c r="T6546" t="s">
        <v>19</v>
      </c>
    </row>
    <row r="6547" spans="1:20" x14ac:dyDescent="0.25">
      <c r="A6547">
        <v>6546</v>
      </c>
      <c r="B6547" t="s">
        <v>4959</v>
      </c>
      <c r="C6547" t="s">
        <v>1714</v>
      </c>
      <c r="D6547" t="str">
        <f t="shared" si="204"/>
        <v>Kaplan Robin</v>
      </c>
      <c r="E6547" t="s">
        <v>22</v>
      </c>
      <c r="F6547" t="s">
        <v>775</v>
      </c>
      <c r="G6547" t="s">
        <v>820</v>
      </c>
      <c r="H6547" t="s">
        <v>821</v>
      </c>
      <c r="I6547" t="s">
        <v>262</v>
      </c>
      <c r="J6547" t="s">
        <v>19</v>
      </c>
      <c r="K6547" t="str">
        <f>INDEX(Table6[Column1],MATCH(L6547,Table6[Column2]))</f>
        <v>Elders</v>
      </c>
      <c r="L6547">
        <v>55.586926640000001</v>
      </c>
      <c r="M6547" t="str">
        <f>VLOOKUP(L6547,Table1[],2)</f>
        <v>50 - 59</v>
      </c>
      <c r="N6547" t="str">
        <f>INDEX(Table7[Column1],MATCH(O6547,Table7[Column2]))</f>
        <v>Fitting in Stage</v>
      </c>
      <c r="O6547">
        <v>6.3933651920000001</v>
      </c>
      <c r="P6547" t="str">
        <f>VLOOKUP(O6547,Table13[],2)</f>
        <v>6 - 10</v>
      </c>
      <c r="Q6547" t="str">
        <f>INDEX(Table8[Column1],MATCH(R6547,Table8[Column2]))</f>
        <v>Excused</v>
      </c>
      <c r="R6547">
        <v>122.68967379999999</v>
      </c>
      <c r="S6547">
        <f t="shared" si="205"/>
        <v>5.1120697416666658</v>
      </c>
      <c r="T6547" t="s">
        <v>19</v>
      </c>
    </row>
    <row r="6548" spans="1:20" x14ac:dyDescent="0.25">
      <c r="A6548">
        <v>6547</v>
      </c>
      <c r="B6548" t="s">
        <v>4960</v>
      </c>
      <c r="C6548" t="s">
        <v>1714</v>
      </c>
      <c r="D6548" t="str">
        <f t="shared" si="204"/>
        <v>Guarino Robin</v>
      </c>
      <c r="E6548" t="s">
        <v>15</v>
      </c>
      <c r="F6548" t="s">
        <v>38</v>
      </c>
      <c r="G6548" t="s">
        <v>2724</v>
      </c>
      <c r="H6548" t="s">
        <v>1863</v>
      </c>
      <c r="I6548" t="s">
        <v>38</v>
      </c>
      <c r="J6548" t="s">
        <v>19</v>
      </c>
      <c r="K6548" t="str">
        <f>INDEX(Table6[Column1],MATCH(L6548,Table6[Column2]))</f>
        <v>Young Adults</v>
      </c>
      <c r="L6548">
        <v>33.832015259999999</v>
      </c>
      <c r="M6548" t="str">
        <f>VLOOKUP(L6548,Table1[],2)</f>
        <v>30 - 39</v>
      </c>
      <c r="N6548" t="str">
        <f>INDEX(Table7[Column1],MATCH(O6548,Table7[Column2]))</f>
        <v>Fitting in Stage</v>
      </c>
      <c r="O6548">
        <v>7.0847758409999999</v>
      </c>
      <c r="P6548" t="str">
        <f>VLOOKUP(O6548,Table13[],2)</f>
        <v>6 - 10</v>
      </c>
      <c r="Q6548" t="str">
        <f>INDEX(Table8[Column1],MATCH(R6548,Table8[Column2]))</f>
        <v>Scheduled</v>
      </c>
      <c r="R6548">
        <v>37.116646979999999</v>
      </c>
      <c r="S6548">
        <f t="shared" si="205"/>
        <v>1.5465269574999998</v>
      </c>
      <c r="T6548" t="s">
        <v>19</v>
      </c>
    </row>
    <row r="6549" spans="1:20" x14ac:dyDescent="0.25">
      <c r="A6549">
        <v>6548</v>
      </c>
      <c r="B6549" t="s">
        <v>1200</v>
      </c>
      <c r="C6549" t="s">
        <v>1083</v>
      </c>
      <c r="D6549" t="str">
        <f t="shared" si="204"/>
        <v>Fuller Kathleen</v>
      </c>
      <c r="E6549" t="s">
        <v>15</v>
      </c>
      <c r="F6549" t="s">
        <v>23</v>
      </c>
      <c r="G6549" t="s">
        <v>2724</v>
      </c>
      <c r="H6549" t="s">
        <v>1863</v>
      </c>
      <c r="I6549" t="s">
        <v>24</v>
      </c>
      <c r="J6549" t="s">
        <v>19</v>
      </c>
      <c r="K6549" t="str">
        <f>INDEX(Table6[Column1],MATCH(L6549,Table6[Column2]))</f>
        <v>Young Adults</v>
      </c>
      <c r="L6549">
        <v>36.168212959999998</v>
      </c>
      <c r="M6549" t="str">
        <f>VLOOKUP(L6549,Table1[],2)</f>
        <v>30 - 39</v>
      </c>
      <c r="N6549" t="str">
        <f>INDEX(Table7[Column1],MATCH(O6549,Table7[Column2]))</f>
        <v>Learning Stage</v>
      </c>
      <c r="O6549">
        <v>3.0825934309999998</v>
      </c>
      <c r="P6549" t="str">
        <f>VLOOKUP(O6549,Table13[],2)</f>
        <v>1 - 5</v>
      </c>
      <c r="Q6549" t="str">
        <f>INDEX(Table8[Column1],MATCH(R6549,Table8[Column2]))</f>
        <v>Scheduled</v>
      </c>
      <c r="R6549">
        <v>29.821477430000002</v>
      </c>
      <c r="S6549">
        <f t="shared" si="205"/>
        <v>1.2425615595833335</v>
      </c>
      <c r="T6549" t="s">
        <v>19</v>
      </c>
    </row>
    <row r="6550" spans="1:20" x14ac:dyDescent="0.25">
      <c r="A6550">
        <v>6549</v>
      </c>
      <c r="B6550" t="s">
        <v>3508</v>
      </c>
      <c r="C6550" t="s">
        <v>1163</v>
      </c>
      <c r="D6550" t="str">
        <f t="shared" si="204"/>
        <v>Wolfe Irving</v>
      </c>
      <c r="E6550" t="s">
        <v>22</v>
      </c>
      <c r="F6550" t="s">
        <v>3251</v>
      </c>
      <c r="G6550" t="s">
        <v>820</v>
      </c>
      <c r="H6550" t="s">
        <v>821</v>
      </c>
      <c r="I6550" t="s">
        <v>54</v>
      </c>
      <c r="J6550" t="s">
        <v>19</v>
      </c>
      <c r="K6550" t="str">
        <f>INDEX(Table6[Column1],MATCH(L6550,Table6[Column2]))</f>
        <v>Young Adults</v>
      </c>
      <c r="L6550">
        <v>33.93447853</v>
      </c>
      <c r="M6550" t="str">
        <f>VLOOKUP(L6550,Table1[],2)</f>
        <v>30 - 39</v>
      </c>
      <c r="N6550" t="str">
        <f>INDEX(Table7[Column1],MATCH(O6550,Table7[Column2]))</f>
        <v>Learning Stage</v>
      </c>
      <c r="O6550">
        <v>2.5771981030000002</v>
      </c>
      <c r="P6550" t="str">
        <f>VLOOKUP(O6550,Table13[],2)</f>
        <v>1 - 5</v>
      </c>
      <c r="Q6550" t="str">
        <f>INDEX(Table8[Column1],MATCH(R6550,Table8[Column2]))</f>
        <v>Scheduled</v>
      </c>
      <c r="R6550">
        <v>0</v>
      </c>
      <c r="S6550">
        <f t="shared" si="205"/>
        <v>0</v>
      </c>
      <c r="T6550" t="s">
        <v>19</v>
      </c>
    </row>
    <row r="6551" spans="1:20" x14ac:dyDescent="0.25">
      <c r="A6551">
        <v>6550</v>
      </c>
      <c r="B6551" t="s">
        <v>924</v>
      </c>
      <c r="C6551" t="s">
        <v>125</v>
      </c>
      <c r="D6551" t="str">
        <f t="shared" si="204"/>
        <v>Lucas Virginia</v>
      </c>
      <c r="E6551" t="s">
        <v>15</v>
      </c>
      <c r="F6551" t="s">
        <v>235</v>
      </c>
      <c r="G6551" t="s">
        <v>17</v>
      </c>
      <c r="H6551" t="s">
        <v>18</v>
      </c>
      <c r="I6551" t="s">
        <v>235</v>
      </c>
      <c r="J6551" t="s">
        <v>19</v>
      </c>
      <c r="K6551" t="str">
        <f>INDEX(Table6[Column1],MATCH(L6551,Table6[Column2]))</f>
        <v>Youth</v>
      </c>
      <c r="L6551">
        <v>29.732673460000001</v>
      </c>
      <c r="M6551" t="str">
        <f>VLOOKUP(L6551,Table1[],2)</f>
        <v>20 - 29</v>
      </c>
      <c r="N6551" t="str">
        <f>INDEX(Table7[Column1],MATCH(O6551,Table7[Column2]))</f>
        <v>Fitting in Stage</v>
      </c>
      <c r="O6551">
        <v>6.7745177239999999</v>
      </c>
      <c r="P6551" t="str">
        <f>VLOOKUP(O6551,Table13[],2)</f>
        <v>6 - 10</v>
      </c>
      <c r="Q6551" t="str">
        <f>INDEX(Table8[Column1],MATCH(R6551,Table8[Column2]))</f>
        <v>Scheduled</v>
      </c>
      <c r="R6551">
        <v>0</v>
      </c>
      <c r="S6551">
        <f t="shared" si="205"/>
        <v>0</v>
      </c>
      <c r="T6551" t="s">
        <v>19</v>
      </c>
    </row>
    <row r="6552" spans="1:20" x14ac:dyDescent="0.25">
      <c r="A6552">
        <v>6551</v>
      </c>
      <c r="B6552" t="s">
        <v>4961</v>
      </c>
      <c r="C6552" t="s">
        <v>2142</v>
      </c>
      <c r="D6552" t="str">
        <f t="shared" si="204"/>
        <v>Lunn Shawn</v>
      </c>
      <c r="E6552" t="s">
        <v>22</v>
      </c>
      <c r="F6552" t="s">
        <v>30</v>
      </c>
      <c r="G6552" t="s">
        <v>17</v>
      </c>
      <c r="H6552" t="s">
        <v>18</v>
      </c>
      <c r="I6552" t="s">
        <v>30</v>
      </c>
      <c r="J6552" t="s">
        <v>19</v>
      </c>
      <c r="K6552" t="str">
        <f>INDEX(Table6[Column1],MATCH(L6552,Table6[Column2]))</f>
        <v>Adults</v>
      </c>
      <c r="L6552">
        <v>47.938669920000002</v>
      </c>
      <c r="M6552" t="str">
        <f>VLOOKUP(L6552,Table1[],2)</f>
        <v>40 - 49</v>
      </c>
      <c r="N6552" t="str">
        <f>INDEX(Table7[Column1],MATCH(O6552,Table7[Column2]))</f>
        <v>Learning Stage</v>
      </c>
      <c r="O6552">
        <v>4.1619845580000003</v>
      </c>
      <c r="P6552" t="str">
        <f>VLOOKUP(O6552,Table13[],2)</f>
        <v>1 - 5</v>
      </c>
      <c r="Q6552" t="str">
        <f>INDEX(Table8[Column1],MATCH(R6552,Table8[Column2]))</f>
        <v>Maintained</v>
      </c>
      <c r="R6552">
        <v>42.882872839999997</v>
      </c>
      <c r="S6552">
        <f t="shared" si="205"/>
        <v>1.7867863683333332</v>
      </c>
      <c r="T6552" t="s">
        <v>19</v>
      </c>
    </row>
    <row r="6553" spans="1:20" x14ac:dyDescent="0.25">
      <c r="A6553">
        <v>6552</v>
      </c>
      <c r="B6553" t="s">
        <v>699</v>
      </c>
      <c r="C6553" t="s">
        <v>56</v>
      </c>
      <c r="D6553" t="str">
        <f t="shared" si="204"/>
        <v>Cummings James</v>
      </c>
      <c r="E6553" t="s">
        <v>22</v>
      </c>
      <c r="F6553" t="s">
        <v>33</v>
      </c>
      <c r="G6553" t="s">
        <v>820</v>
      </c>
      <c r="H6553" t="s">
        <v>821</v>
      </c>
      <c r="I6553" t="s">
        <v>33</v>
      </c>
      <c r="J6553" t="s">
        <v>19</v>
      </c>
      <c r="K6553" t="str">
        <f>INDEX(Table6[Column1],MATCH(L6553,Table6[Column2]))</f>
        <v>Young Adults</v>
      </c>
      <c r="L6553">
        <v>30.665690359999999</v>
      </c>
      <c r="M6553" t="str">
        <f>VLOOKUP(L6553,Table1[],2)</f>
        <v>30 - 39</v>
      </c>
      <c r="N6553" t="str">
        <f>INDEX(Table7[Column1],MATCH(O6553,Table7[Column2]))</f>
        <v>Learning Stage</v>
      </c>
      <c r="O6553">
        <v>3.9516743019999998</v>
      </c>
      <c r="P6553" t="str">
        <f>VLOOKUP(O6553,Table13[],2)</f>
        <v>1 - 5</v>
      </c>
      <c r="Q6553" t="str">
        <f>INDEX(Table8[Column1],MATCH(R6553,Table8[Column2]))</f>
        <v>Scheduled</v>
      </c>
      <c r="R6553">
        <v>0</v>
      </c>
      <c r="S6553">
        <f t="shared" si="205"/>
        <v>0</v>
      </c>
      <c r="T6553" t="s">
        <v>19</v>
      </c>
    </row>
    <row r="6554" spans="1:20" x14ac:dyDescent="0.25">
      <c r="A6554">
        <v>6553</v>
      </c>
      <c r="B6554" t="s">
        <v>4681</v>
      </c>
      <c r="C6554" t="s">
        <v>406</v>
      </c>
      <c r="D6554" t="str">
        <f t="shared" si="204"/>
        <v>McKenzie Marvin</v>
      </c>
      <c r="E6554" t="s">
        <v>22</v>
      </c>
      <c r="F6554" t="s">
        <v>24</v>
      </c>
      <c r="G6554" t="s">
        <v>2724</v>
      </c>
      <c r="H6554" t="s">
        <v>1863</v>
      </c>
      <c r="I6554" t="s">
        <v>24</v>
      </c>
      <c r="J6554" t="s">
        <v>19</v>
      </c>
      <c r="K6554" t="str">
        <f>INDEX(Table6[Column1],MATCH(L6554,Table6[Column2]))</f>
        <v>Elders</v>
      </c>
      <c r="L6554">
        <v>52.007268979999999</v>
      </c>
      <c r="M6554" t="str">
        <f>VLOOKUP(L6554,Table1[],2)</f>
        <v>50 - 59</v>
      </c>
      <c r="N6554" t="str">
        <f>INDEX(Table7[Column1],MATCH(O6554,Table7[Column2]))</f>
        <v>Learning Stage</v>
      </c>
      <c r="O6554">
        <v>2.6661615849999998</v>
      </c>
      <c r="P6554" t="str">
        <f>VLOOKUP(O6554,Table13[],2)</f>
        <v>1 - 5</v>
      </c>
      <c r="Q6554" t="str">
        <f>INDEX(Table8[Column1],MATCH(R6554,Table8[Column2]))</f>
        <v>Habitual</v>
      </c>
      <c r="R6554">
        <v>115.63996969999999</v>
      </c>
      <c r="S6554">
        <f t="shared" si="205"/>
        <v>4.8183320708333328</v>
      </c>
      <c r="T6554" t="s">
        <v>19</v>
      </c>
    </row>
    <row r="6555" spans="1:20" x14ac:dyDescent="0.25">
      <c r="A6555">
        <v>6554</v>
      </c>
      <c r="B6555" t="s">
        <v>4289</v>
      </c>
      <c r="C6555" t="s">
        <v>97</v>
      </c>
      <c r="D6555" t="str">
        <f t="shared" si="204"/>
        <v>Lindstrom Adriana</v>
      </c>
      <c r="E6555" t="s">
        <v>15</v>
      </c>
      <c r="F6555" t="s">
        <v>100</v>
      </c>
      <c r="G6555" t="s">
        <v>611</v>
      </c>
      <c r="H6555" t="s">
        <v>612</v>
      </c>
      <c r="I6555" t="s">
        <v>101</v>
      </c>
      <c r="J6555" t="s">
        <v>19</v>
      </c>
      <c r="K6555" t="str">
        <f>INDEX(Table6[Column1],MATCH(L6555,Table6[Column2]))</f>
        <v>Elders</v>
      </c>
      <c r="L6555">
        <v>50.323417800000001</v>
      </c>
      <c r="M6555" t="str">
        <f>VLOOKUP(L6555,Table1[],2)</f>
        <v>50 - 59</v>
      </c>
      <c r="N6555" t="str">
        <f>INDEX(Table7[Column1],MATCH(O6555,Table7[Column2]))</f>
        <v>Learning Stage</v>
      </c>
      <c r="O6555">
        <v>1.5714750479999999</v>
      </c>
      <c r="P6555" t="str">
        <f>VLOOKUP(O6555,Table13[],2)</f>
        <v>1 - 5</v>
      </c>
      <c r="Q6555" t="str">
        <f>INDEX(Table8[Column1],MATCH(R6555,Table8[Column2]))</f>
        <v>Excused</v>
      </c>
      <c r="R6555">
        <v>126.77124689999999</v>
      </c>
      <c r="S6555">
        <f t="shared" si="205"/>
        <v>5.2821352875000001</v>
      </c>
      <c r="T6555" t="s">
        <v>19</v>
      </c>
    </row>
    <row r="6556" spans="1:20" x14ac:dyDescent="0.25">
      <c r="A6556">
        <v>6555</v>
      </c>
      <c r="B6556" t="s">
        <v>4352</v>
      </c>
      <c r="C6556" t="s">
        <v>1573</v>
      </c>
      <c r="D6556" t="str">
        <f t="shared" si="204"/>
        <v>Daniels Marion</v>
      </c>
      <c r="E6556" t="s">
        <v>22</v>
      </c>
      <c r="F6556" t="s">
        <v>16</v>
      </c>
      <c r="G6556" t="s">
        <v>820</v>
      </c>
      <c r="H6556" t="s">
        <v>821</v>
      </c>
      <c r="I6556" t="s">
        <v>16</v>
      </c>
      <c r="J6556" t="s">
        <v>19</v>
      </c>
      <c r="K6556" t="str">
        <f>INDEX(Table6[Column1],MATCH(L6556,Table6[Column2]))</f>
        <v>Youth</v>
      </c>
      <c r="L6556">
        <v>21.041730879999999</v>
      </c>
      <c r="M6556" t="str">
        <f>VLOOKUP(L6556,Table1[],2)</f>
        <v>20 - 29</v>
      </c>
      <c r="N6556" t="str">
        <f>INDEX(Table7[Column1],MATCH(O6556,Table7[Column2]))</f>
        <v>Learning Stage</v>
      </c>
      <c r="O6556">
        <v>3.572945539</v>
      </c>
      <c r="P6556" t="str">
        <f>VLOOKUP(O6556,Table13[],2)</f>
        <v>1 - 5</v>
      </c>
      <c r="Q6556" t="str">
        <f>INDEX(Table8[Column1],MATCH(R6556,Table8[Column2]))</f>
        <v>Scheduled</v>
      </c>
      <c r="R6556">
        <v>0</v>
      </c>
      <c r="S6556">
        <f t="shared" si="205"/>
        <v>0</v>
      </c>
      <c r="T6556" t="s">
        <v>19</v>
      </c>
    </row>
    <row r="6557" spans="1:20" x14ac:dyDescent="0.25">
      <c r="A6557">
        <v>6556</v>
      </c>
      <c r="B6557" t="s">
        <v>4962</v>
      </c>
      <c r="C6557" t="s">
        <v>2799</v>
      </c>
      <c r="D6557" t="str">
        <f t="shared" si="204"/>
        <v>Christofferso Laurie</v>
      </c>
      <c r="E6557" t="s">
        <v>15</v>
      </c>
      <c r="F6557" t="s">
        <v>38</v>
      </c>
      <c r="G6557" t="s">
        <v>2724</v>
      </c>
      <c r="H6557" t="s">
        <v>1863</v>
      </c>
      <c r="I6557" t="s">
        <v>38</v>
      </c>
      <c r="J6557" t="s">
        <v>19</v>
      </c>
      <c r="K6557" t="str">
        <f>INDEX(Table6[Column1],MATCH(L6557,Table6[Column2]))</f>
        <v>Adults</v>
      </c>
      <c r="L6557">
        <v>40.091784730000001</v>
      </c>
      <c r="M6557" t="str">
        <f>VLOOKUP(L6557,Table1[],2)</f>
        <v>40 - 49</v>
      </c>
      <c r="N6557" t="str">
        <f>INDEX(Table7[Column1],MATCH(O6557,Table7[Column2]))</f>
        <v>Learning Stage</v>
      </c>
      <c r="O6557">
        <v>2.4861197019999999</v>
      </c>
      <c r="P6557" t="str">
        <f>VLOOKUP(O6557,Table13[],2)</f>
        <v>1 - 5</v>
      </c>
      <c r="Q6557" t="str">
        <f>INDEX(Table8[Column1],MATCH(R6557,Table8[Column2]))</f>
        <v>Scheduled</v>
      </c>
      <c r="R6557">
        <v>23.755509870000001</v>
      </c>
      <c r="S6557">
        <f t="shared" si="205"/>
        <v>0.98981291124999993</v>
      </c>
      <c r="T6557" t="s">
        <v>19</v>
      </c>
    </row>
    <row r="6558" spans="1:20" x14ac:dyDescent="0.25">
      <c r="A6558">
        <v>6557</v>
      </c>
      <c r="B6558" t="s">
        <v>4963</v>
      </c>
      <c r="C6558" t="s">
        <v>1465</v>
      </c>
      <c r="D6558" t="str">
        <f t="shared" si="204"/>
        <v>Westberry Andrew</v>
      </c>
      <c r="E6558" t="s">
        <v>22</v>
      </c>
      <c r="F6558" t="s">
        <v>1267</v>
      </c>
      <c r="G6558" t="s">
        <v>17</v>
      </c>
      <c r="H6558" t="s">
        <v>18</v>
      </c>
      <c r="I6558" t="s">
        <v>30</v>
      </c>
      <c r="J6558" t="s">
        <v>19</v>
      </c>
      <c r="K6558" t="str">
        <f>INDEX(Table6[Column1],MATCH(L6558,Table6[Column2]))</f>
        <v>Adults</v>
      </c>
      <c r="L6558">
        <v>47.411632339999997</v>
      </c>
      <c r="M6558" t="str">
        <f>VLOOKUP(L6558,Table1[],2)</f>
        <v>40 - 49</v>
      </c>
      <c r="N6558" t="str">
        <f>INDEX(Table7[Column1],MATCH(O6558,Table7[Column2]))</f>
        <v>Learning Stage</v>
      </c>
      <c r="O6558">
        <v>3.7567665099999998</v>
      </c>
      <c r="P6558" t="str">
        <f>VLOOKUP(O6558,Table13[],2)</f>
        <v>1 - 5</v>
      </c>
      <c r="Q6558" t="str">
        <f>INDEX(Table8[Column1],MATCH(R6558,Table8[Column2]))</f>
        <v>Maintained</v>
      </c>
      <c r="R6558">
        <v>71.120245940000004</v>
      </c>
      <c r="S6558">
        <f t="shared" si="205"/>
        <v>2.9633435808333335</v>
      </c>
      <c r="T6558" t="s">
        <v>19</v>
      </c>
    </row>
    <row r="6559" spans="1:20" x14ac:dyDescent="0.25">
      <c r="A6559">
        <v>6558</v>
      </c>
      <c r="B6559" t="s">
        <v>2253</v>
      </c>
      <c r="C6559" t="s">
        <v>50</v>
      </c>
      <c r="D6559" t="str">
        <f t="shared" si="204"/>
        <v>Ayala Robert</v>
      </c>
      <c r="E6559" t="s">
        <v>22</v>
      </c>
      <c r="F6559" t="s">
        <v>1097</v>
      </c>
      <c r="G6559" t="s">
        <v>17</v>
      </c>
      <c r="H6559" t="s">
        <v>18</v>
      </c>
      <c r="I6559" t="s">
        <v>107</v>
      </c>
      <c r="J6559" t="s">
        <v>19</v>
      </c>
      <c r="K6559" t="str">
        <f>INDEX(Table6[Column1],MATCH(L6559,Table6[Column2]))</f>
        <v>Young Adults</v>
      </c>
      <c r="L6559">
        <v>36.914135229999999</v>
      </c>
      <c r="M6559" t="str">
        <f>VLOOKUP(L6559,Table1[],2)</f>
        <v>30 - 39</v>
      </c>
      <c r="N6559" t="str">
        <f>INDEX(Table7[Column1],MATCH(O6559,Table7[Column2]))</f>
        <v>Learning Stage</v>
      </c>
      <c r="O6559">
        <v>4.0457261669999998</v>
      </c>
      <c r="P6559" t="str">
        <f>VLOOKUP(O6559,Table13[],2)</f>
        <v>1 - 5</v>
      </c>
      <c r="Q6559" t="str">
        <f>INDEX(Table8[Column1],MATCH(R6559,Table8[Column2]))</f>
        <v>Maintained</v>
      </c>
      <c r="R6559">
        <v>47.112995480000002</v>
      </c>
      <c r="S6559">
        <f t="shared" si="205"/>
        <v>1.9630414783333334</v>
      </c>
      <c r="T6559" t="s">
        <v>19</v>
      </c>
    </row>
    <row r="6560" spans="1:20" x14ac:dyDescent="0.25">
      <c r="A6560">
        <v>6559</v>
      </c>
      <c r="B6560" t="s">
        <v>723</v>
      </c>
      <c r="C6560" t="s">
        <v>2086</v>
      </c>
      <c r="D6560" t="str">
        <f t="shared" si="204"/>
        <v>Garcia Kathy</v>
      </c>
      <c r="E6560" t="s">
        <v>15</v>
      </c>
      <c r="F6560" t="s">
        <v>38</v>
      </c>
      <c r="G6560" t="s">
        <v>2724</v>
      </c>
      <c r="H6560" t="s">
        <v>1863</v>
      </c>
      <c r="I6560" t="s">
        <v>38</v>
      </c>
      <c r="J6560" t="s">
        <v>19</v>
      </c>
      <c r="K6560" t="str">
        <f>INDEX(Table6[Column1],MATCH(L6560,Table6[Column2]))</f>
        <v>Elders</v>
      </c>
      <c r="L6560">
        <v>51.036506019999997</v>
      </c>
      <c r="M6560" t="str">
        <f>VLOOKUP(L6560,Table1[],2)</f>
        <v>50 - 59</v>
      </c>
      <c r="N6560" t="str">
        <f>INDEX(Table7[Column1],MATCH(O6560,Table7[Column2]))</f>
        <v>Learning Stage</v>
      </c>
      <c r="O6560">
        <v>3.821522233</v>
      </c>
      <c r="P6560" t="str">
        <f>VLOOKUP(O6560,Table13[],2)</f>
        <v>1 - 5</v>
      </c>
      <c r="Q6560" t="str">
        <f>INDEX(Table8[Column1],MATCH(R6560,Table8[Column2]))</f>
        <v>Excused</v>
      </c>
      <c r="R6560">
        <v>122.4239012</v>
      </c>
      <c r="S6560">
        <f t="shared" si="205"/>
        <v>5.1009958833333329</v>
      </c>
      <c r="T6560" t="s">
        <v>19</v>
      </c>
    </row>
    <row r="6561" spans="1:20" x14ac:dyDescent="0.25">
      <c r="A6561">
        <v>6560</v>
      </c>
      <c r="B6561" t="s">
        <v>509</v>
      </c>
      <c r="C6561" t="s">
        <v>4964</v>
      </c>
      <c r="D6561" t="str">
        <f t="shared" si="204"/>
        <v>Wells Chandra</v>
      </c>
      <c r="E6561" t="s">
        <v>15</v>
      </c>
      <c r="F6561" t="s">
        <v>192</v>
      </c>
      <c r="G6561" t="s">
        <v>611</v>
      </c>
      <c r="H6561" t="s">
        <v>612</v>
      </c>
      <c r="I6561" t="s">
        <v>192</v>
      </c>
      <c r="J6561" t="s">
        <v>19</v>
      </c>
      <c r="K6561" t="str">
        <f>INDEX(Table6[Column1],MATCH(L6561,Table6[Column2]))</f>
        <v>Adults</v>
      </c>
      <c r="L6561">
        <v>44.055088009999999</v>
      </c>
      <c r="M6561" t="str">
        <f>VLOOKUP(L6561,Table1[],2)</f>
        <v>40 - 49</v>
      </c>
      <c r="N6561" t="str">
        <f>INDEX(Table7[Column1],MATCH(O6561,Table7[Column2]))</f>
        <v>Learning Stage</v>
      </c>
      <c r="O6561">
        <v>2.9757590280000001</v>
      </c>
      <c r="P6561" t="str">
        <f>VLOOKUP(O6561,Table13[],2)</f>
        <v>1 - 5</v>
      </c>
      <c r="Q6561" t="str">
        <f>INDEX(Table8[Column1],MATCH(R6561,Table8[Column2]))</f>
        <v>Excused</v>
      </c>
      <c r="R6561">
        <v>136.288262</v>
      </c>
      <c r="S6561">
        <f t="shared" si="205"/>
        <v>5.6786775833333341</v>
      </c>
      <c r="T6561" t="s">
        <v>19</v>
      </c>
    </row>
    <row r="6562" spans="1:20" x14ac:dyDescent="0.25">
      <c r="A6562">
        <v>6561</v>
      </c>
      <c r="B6562" t="s">
        <v>1209</v>
      </c>
      <c r="C6562" t="s">
        <v>4129</v>
      </c>
      <c r="D6562" t="str">
        <f t="shared" si="204"/>
        <v>Taylor Delmer</v>
      </c>
      <c r="E6562" t="s">
        <v>22</v>
      </c>
      <c r="F6562" t="s">
        <v>38</v>
      </c>
      <c r="G6562" t="s">
        <v>2724</v>
      </c>
      <c r="H6562" t="s">
        <v>1863</v>
      </c>
      <c r="I6562" t="s">
        <v>38</v>
      </c>
      <c r="J6562" t="s">
        <v>19</v>
      </c>
      <c r="K6562" t="str">
        <f>INDEX(Table6[Column1],MATCH(L6562,Table6[Column2]))</f>
        <v>Young Adults</v>
      </c>
      <c r="L6562">
        <v>37.48089427</v>
      </c>
      <c r="M6562" t="str">
        <f>VLOOKUP(L6562,Table1[],2)</f>
        <v>30 - 39</v>
      </c>
      <c r="N6562" t="str">
        <f>INDEX(Table7[Column1],MATCH(O6562,Table7[Column2]))</f>
        <v>Learning Stage</v>
      </c>
      <c r="O6562">
        <v>4.1237752920000004</v>
      </c>
      <c r="P6562" t="str">
        <f>VLOOKUP(O6562,Table13[],2)</f>
        <v>1 - 5</v>
      </c>
      <c r="Q6562" t="str">
        <f>INDEX(Table8[Column1],MATCH(R6562,Table8[Column2]))</f>
        <v>Scheduled</v>
      </c>
      <c r="R6562">
        <v>0</v>
      </c>
      <c r="S6562">
        <f t="shared" si="205"/>
        <v>0</v>
      </c>
      <c r="T6562" t="s">
        <v>19</v>
      </c>
    </row>
    <row r="6563" spans="1:20" x14ac:dyDescent="0.25">
      <c r="A6563">
        <v>6562</v>
      </c>
      <c r="B6563" t="s">
        <v>4965</v>
      </c>
      <c r="C6563" t="s">
        <v>247</v>
      </c>
      <c r="D6563" t="str">
        <f t="shared" si="204"/>
        <v>Saxton Edwina</v>
      </c>
      <c r="E6563" t="s">
        <v>15</v>
      </c>
      <c r="F6563" t="s">
        <v>95</v>
      </c>
      <c r="G6563" t="s">
        <v>820</v>
      </c>
      <c r="H6563" t="s">
        <v>821</v>
      </c>
      <c r="I6563" t="s">
        <v>87</v>
      </c>
      <c r="J6563" t="s">
        <v>19</v>
      </c>
      <c r="K6563" t="str">
        <f>INDEX(Table6[Column1],MATCH(L6563,Table6[Column2]))</f>
        <v>Young Adults</v>
      </c>
      <c r="L6563">
        <v>39.312994269999997</v>
      </c>
      <c r="M6563" t="str">
        <f>VLOOKUP(L6563,Table1[],2)</f>
        <v>30 - 39</v>
      </c>
      <c r="N6563" t="str">
        <f>INDEX(Table7[Column1],MATCH(O6563,Table7[Column2]))</f>
        <v>Learning Stage</v>
      </c>
      <c r="O6563">
        <v>3.4400853690000002</v>
      </c>
      <c r="P6563" t="str">
        <f>VLOOKUP(O6563,Table13[],2)</f>
        <v>1 - 5</v>
      </c>
      <c r="Q6563" t="str">
        <f>INDEX(Table8[Column1],MATCH(R6563,Table8[Column2]))</f>
        <v>Maintained</v>
      </c>
      <c r="R6563">
        <v>44.386448000000001</v>
      </c>
      <c r="S6563">
        <f t="shared" si="205"/>
        <v>1.8494353333333333</v>
      </c>
      <c r="T6563" t="s">
        <v>19</v>
      </c>
    </row>
    <row r="6564" spans="1:20" x14ac:dyDescent="0.25">
      <c r="A6564">
        <v>6563</v>
      </c>
      <c r="B6564" t="s">
        <v>114</v>
      </c>
      <c r="C6564" t="s">
        <v>4457</v>
      </c>
      <c r="D6564" t="str">
        <f t="shared" si="204"/>
        <v>Martin Janelle</v>
      </c>
      <c r="E6564" t="s">
        <v>15</v>
      </c>
      <c r="F6564" t="s">
        <v>1236</v>
      </c>
      <c r="G6564" t="s">
        <v>820</v>
      </c>
      <c r="H6564" t="s">
        <v>821</v>
      </c>
      <c r="I6564" t="s">
        <v>54</v>
      </c>
      <c r="J6564" t="s">
        <v>19</v>
      </c>
      <c r="K6564" t="str">
        <f>INDEX(Table6[Column1],MATCH(L6564,Table6[Column2]))</f>
        <v>Adults</v>
      </c>
      <c r="L6564">
        <v>40.436016700000003</v>
      </c>
      <c r="M6564" t="str">
        <f>VLOOKUP(L6564,Table1[],2)</f>
        <v>40 - 49</v>
      </c>
      <c r="N6564" t="str">
        <f>INDEX(Table7[Column1],MATCH(O6564,Table7[Column2]))</f>
        <v>Fitting in Stage</v>
      </c>
      <c r="O6564">
        <v>7.9038331409999998</v>
      </c>
      <c r="P6564" t="str">
        <f>VLOOKUP(O6564,Table13[],2)</f>
        <v>6 - 10</v>
      </c>
      <c r="Q6564" t="str">
        <f>INDEX(Table8[Column1],MATCH(R6564,Table8[Column2]))</f>
        <v>Maintained</v>
      </c>
      <c r="R6564">
        <v>45.756353169999997</v>
      </c>
      <c r="S6564">
        <f t="shared" si="205"/>
        <v>1.9065147154166664</v>
      </c>
      <c r="T6564" t="s">
        <v>19</v>
      </c>
    </row>
    <row r="6565" spans="1:20" x14ac:dyDescent="0.25">
      <c r="A6565">
        <v>6564</v>
      </c>
      <c r="B6565" t="s">
        <v>4966</v>
      </c>
      <c r="C6565" t="s">
        <v>2142</v>
      </c>
      <c r="D6565" t="str">
        <f t="shared" si="204"/>
        <v>Weinstein Shawn</v>
      </c>
      <c r="E6565" t="s">
        <v>22</v>
      </c>
      <c r="F6565" t="s">
        <v>33</v>
      </c>
      <c r="G6565" t="s">
        <v>820</v>
      </c>
      <c r="H6565" t="s">
        <v>821</v>
      </c>
      <c r="I6565" t="s">
        <v>33</v>
      </c>
      <c r="J6565" t="s">
        <v>19</v>
      </c>
      <c r="K6565" t="str">
        <f>INDEX(Table6[Column1],MATCH(L6565,Table6[Column2]))</f>
        <v>Elders</v>
      </c>
      <c r="L6565">
        <v>51.310860419999997</v>
      </c>
      <c r="M6565" t="str">
        <f>VLOOKUP(L6565,Table1[],2)</f>
        <v>50 - 59</v>
      </c>
      <c r="N6565" t="str">
        <f>INDEX(Table7[Column1],MATCH(O6565,Table7[Column2]))</f>
        <v>Learning Stage</v>
      </c>
      <c r="O6565">
        <v>4.67740066</v>
      </c>
      <c r="P6565" t="str">
        <f>VLOOKUP(O6565,Table13[],2)</f>
        <v>1 - 5</v>
      </c>
      <c r="Q6565" t="str">
        <f>INDEX(Table8[Column1],MATCH(R6565,Table8[Column2]))</f>
        <v>Habitual</v>
      </c>
      <c r="R6565">
        <v>97.033203459999996</v>
      </c>
      <c r="S6565">
        <f t="shared" si="205"/>
        <v>4.0430501441666662</v>
      </c>
      <c r="T6565" t="s">
        <v>19</v>
      </c>
    </row>
    <row r="6566" spans="1:20" x14ac:dyDescent="0.25">
      <c r="A6566">
        <v>6565</v>
      </c>
      <c r="B6566" t="s">
        <v>4967</v>
      </c>
      <c r="C6566" t="s">
        <v>3795</v>
      </c>
      <c r="D6566" t="str">
        <f t="shared" si="204"/>
        <v>Carrozza Samantha</v>
      </c>
      <c r="E6566" t="s">
        <v>15</v>
      </c>
      <c r="F6566" t="s">
        <v>38</v>
      </c>
      <c r="G6566" t="s">
        <v>2724</v>
      </c>
      <c r="H6566" t="s">
        <v>1863</v>
      </c>
      <c r="I6566" t="s">
        <v>38</v>
      </c>
      <c r="J6566" t="s">
        <v>19</v>
      </c>
      <c r="K6566" t="str">
        <f>INDEX(Table6[Column1],MATCH(L6566,Table6[Column2]))</f>
        <v>Young Adults</v>
      </c>
      <c r="L6566">
        <v>30.312820259999999</v>
      </c>
      <c r="M6566" t="str">
        <f>VLOOKUP(L6566,Table1[],2)</f>
        <v>30 - 39</v>
      </c>
      <c r="N6566" t="str">
        <f>INDEX(Table7[Column1],MATCH(O6566,Table7[Column2]))</f>
        <v>Learning Stage</v>
      </c>
      <c r="O6566">
        <v>2.8198823750000002</v>
      </c>
      <c r="P6566" t="str">
        <f>VLOOKUP(O6566,Table13[],2)</f>
        <v>1 - 5</v>
      </c>
      <c r="Q6566" t="str">
        <f>INDEX(Table8[Column1],MATCH(R6566,Table8[Column2]))</f>
        <v>Scheduled</v>
      </c>
      <c r="R6566">
        <v>1.2987568810000001</v>
      </c>
      <c r="S6566">
        <f t="shared" si="205"/>
        <v>5.4114870041666673E-2</v>
      </c>
      <c r="T6566" t="s">
        <v>19</v>
      </c>
    </row>
    <row r="6567" spans="1:20" x14ac:dyDescent="0.25">
      <c r="A6567">
        <v>6566</v>
      </c>
      <c r="B6567" t="s">
        <v>28</v>
      </c>
      <c r="C6567" t="s">
        <v>451</v>
      </c>
      <c r="D6567" t="str">
        <f t="shared" si="204"/>
        <v>Simon Vaughn</v>
      </c>
      <c r="E6567" t="s">
        <v>22</v>
      </c>
      <c r="F6567" t="s">
        <v>107</v>
      </c>
      <c r="G6567" t="s">
        <v>17</v>
      </c>
      <c r="H6567" t="s">
        <v>18</v>
      </c>
      <c r="I6567" t="s">
        <v>107</v>
      </c>
      <c r="J6567" t="s">
        <v>19</v>
      </c>
      <c r="K6567" t="str">
        <f>INDEX(Table6[Column1],MATCH(L6567,Table6[Column2]))</f>
        <v>Elders</v>
      </c>
      <c r="L6567">
        <v>57.911661129999999</v>
      </c>
      <c r="M6567" t="str">
        <f>VLOOKUP(L6567,Table1[],2)</f>
        <v>50 - 59</v>
      </c>
      <c r="N6567" t="str">
        <f>INDEX(Table7[Column1],MATCH(O6567,Table7[Column2]))</f>
        <v>Learning Stage</v>
      </c>
      <c r="O6567">
        <v>4.9746304769999998</v>
      </c>
      <c r="P6567" t="str">
        <f>VLOOKUP(O6567,Table13[],2)</f>
        <v>1 - 5</v>
      </c>
      <c r="Q6567" t="str">
        <f>INDEX(Table8[Column1],MATCH(R6567,Table8[Column2]))</f>
        <v>Excused</v>
      </c>
      <c r="R6567">
        <v>127.0074224</v>
      </c>
      <c r="S6567">
        <f t="shared" si="205"/>
        <v>5.2919759333333332</v>
      </c>
      <c r="T6567" t="s">
        <v>19</v>
      </c>
    </row>
    <row r="6568" spans="1:20" x14ac:dyDescent="0.25">
      <c r="A6568">
        <v>6567</v>
      </c>
      <c r="B6568" t="s">
        <v>4968</v>
      </c>
      <c r="C6568" t="s">
        <v>142</v>
      </c>
      <c r="D6568" t="str">
        <f t="shared" si="204"/>
        <v>Dryer Adam</v>
      </c>
      <c r="E6568" t="s">
        <v>22</v>
      </c>
      <c r="F6568" t="s">
        <v>30</v>
      </c>
      <c r="G6568" t="s">
        <v>17</v>
      </c>
      <c r="H6568" t="s">
        <v>18</v>
      </c>
      <c r="I6568" t="s">
        <v>30</v>
      </c>
      <c r="J6568" t="s">
        <v>19</v>
      </c>
      <c r="K6568" t="str">
        <f>INDEX(Table6[Column1],MATCH(L6568,Table6[Column2]))</f>
        <v>Elders</v>
      </c>
      <c r="L6568">
        <v>50.672104230000002</v>
      </c>
      <c r="M6568" t="str">
        <f>VLOOKUP(L6568,Table1[],2)</f>
        <v>50 - 59</v>
      </c>
      <c r="N6568" t="str">
        <f>INDEX(Table7[Column1],MATCH(O6568,Table7[Column2]))</f>
        <v>Learning Stage</v>
      </c>
      <c r="O6568">
        <v>5.2525617640000002</v>
      </c>
      <c r="P6568" t="str">
        <f>VLOOKUP(O6568,Table13[],2)</f>
        <v>1 - 5</v>
      </c>
      <c r="Q6568" t="str">
        <f>INDEX(Table8[Column1],MATCH(R6568,Table8[Column2]))</f>
        <v>Habitual</v>
      </c>
      <c r="R6568">
        <v>87.069318359999997</v>
      </c>
      <c r="S6568">
        <f t="shared" si="205"/>
        <v>3.6278882650000002</v>
      </c>
      <c r="T6568" t="s">
        <v>19</v>
      </c>
    </row>
    <row r="6569" spans="1:20" x14ac:dyDescent="0.25">
      <c r="A6569">
        <v>6568</v>
      </c>
      <c r="B6569" t="s">
        <v>4969</v>
      </c>
      <c r="C6569" t="s">
        <v>1431</v>
      </c>
      <c r="D6569" t="str">
        <f t="shared" si="204"/>
        <v>Schreffler Clifford</v>
      </c>
      <c r="E6569" t="s">
        <v>22</v>
      </c>
      <c r="F6569" t="s">
        <v>505</v>
      </c>
      <c r="G6569" t="s">
        <v>2724</v>
      </c>
      <c r="H6569" t="s">
        <v>1863</v>
      </c>
      <c r="I6569" t="s">
        <v>24</v>
      </c>
      <c r="J6569" t="s">
        <v>19</v>
      </c>
      <c r="K6569" t="str">
        <f>INDEX(Table6[Column1],MATCH(L6569,Table6[Column2]))</f>
        <v>Adults</v>
      </c>
      <c r="L6569">
        <v>45.826862370000001</v>
      </c>
      <c r="M6569" t="str">
        <f>VLOOKUP(L6569,Table1[],2)</f>
        <v>40 - 49</v>
      </c>
      <c r="N6569" t="str">
        <f>INDEX(Table7[Column1],MATCH(O6569,Table7[Column2]))</f>
        <v>Learning Stage</v>
      </c>
      <c r="O6569">
        <v>5.506698439</v>
      </c>
      <c r="P6569" t="str">
        <f>VLOOKUP(O6569,Table13[],2)</f>
        <v>1 - 5</v>
      </c>
      <c r="Q6569" t="str">
        <f>INDEX(Table8[Column1],MATCH(R6569,Table8[Column2]))</f>
        <v>Maintained</v>
      </c>
      <c r="R6569">
        <v>63.076504059999998</v>
      </c>
      <c r="S6569">
        <f t="shared" si="205"/>
        <v>2.6281876691666666</v>
      </c>
      <c r="T6569" t="s">
        <v>19</v>
      </c>
    </row>
    <row r="6570" spans="1:20" x14ac:dyDescent="0.25">
      <c r="A6570">
        <v>6569</v>
      </c>
      <c r="B6570" t="s">
        <v>1415</v>
      </c>
      <c r="C6570" t="s">
        <v>426</v>
      </c>
      <c r="D6570" t="str">
        <f t="shared" si="204"/>
        <v>Snider George</v>
      </c>
      <c r="E6570" t="s">
        <v>22</v>
      </c>
      <c r="F6570" t="s">
        <v>152</v>
      </c>
      <c r="G6570" t="s">
        <v>820</v>
      </c>
      <c r="H6570" t="s">
        <v>821</v>
      </c>
      <c r="I6570" t="s">
        <v>30</v>
      </c>
      <c r="J6570" t="s">
        <v>19</v>
      </c>
      <c r="K6570" t="str">
        <f>INDEX(Table6[Column1],MATCH(L6570,Table6[Column2]))</f>
        <v>Adults</v>
      </c>
      <c r="L6570">
        <v>49.353454810000002</v>
      </c>
      <c r="M6570" t="str">
        <f>VLOOKUP(L6570,Table1[],2)</f>
        <v>40 - 49</v>
      </c>
      <c r="N6570" t="str">
        <f>INDEX(Table7[Column1],MATCH(O6570,Table7[Column2]))</f>
        <v>Learning Stage</v>
      </c>
      <c r="O6570">
        <v>3.2220215209999998</v>
      </c>
      <c r="P6570" t="str">
        <f>VLOOKUP(O6570,Table13[],2)</f>
        <v>1 - 5</v>
      </c>
      <c r="Q6570" t="str">
        <f>INDEX(Table8[Column1],MATCH(R6570,Table8[Column2]))</f>
        <v>Habitual</v>
      </c>
      <c r="R6570">
        <v>115.2785336</v>
      </c>
      <c r="S6570">
        <f t="shared" si="205"/>
        <v>4.8032722333333338</v>
      </c>
      <c r="T6570" t="s">
        <v>19</v>
      </c>
    </row>
    <row r="6571" spans="1:20" x14ac:dyDescent="0.25">
      <c r="A6571">
        <v>6570</v>
      </c>
      <c r="B6571" t="s">
        <v>1568</v>
      </c>
      <c r="C6571" t="s">
        <v>2551</v>
      </c>
      <c r="D6571" t="str">
        <f t="shared" si="204"/>
        <v>Faulkner Sylvia</v>
      </c>
      <c r="E6571" t="s">
        <v>15</v>
      </c>
      <c r="F6571" t="s">
        <v>505</v>
      </c>
      <c r="G6571" t="s">
        <v>2724</v>
      </c>
      <c r="H6571" t="s">
        <v>1863</v>
      </c>
      <c r="I6571" t="s">
        <v>24</v>
      </c>
      <c r="J6571" t="s">
        <v>19</v>
      </c>
      <c r="K6571" t="str">
        <f>INDEX(Table6[Column1],MATCH(L6571,Table6[Column2]))</f>
        <v>Youth</v>
      </c>
      <c r="L6571">
        <v>27.34540471</v>
      </c>
      <c r="M6571" t="str">
        <f>VLOOKUP(L6571,Table1[],2)</f>
        <v>20 - 29</v>
      </c>
      <c r="N6571" t="str">
        <f>INDEX(Table7[Column1],MATCH(O6571,Table7[Column2]))</f>
        <v>Learning Stage</v>
      </c>
      <c r="O6571">
        <v>2.363725348</v>
      </c>
      <c r="P6571" t="str">
        <f>VLOOKUP(O6571,Table13[],2)</f>
        <v>1 - 5</v>
      </c>
      <c r="Q6571" t="str">
        <f>INDEX(Table8[Column1],MATCH(R6571,Table8[Column2]))</f>
        <v>Scheduled</v>
      </c>
      <c r="R6571">
        <v>0</v>
      </c>
      <c r="S6571">
        <f t="shared" si="205"/>
        <v>0</v>
      </c>
      <c r="T6571" t="s">
        <v>19</v>
      </c>
    </row>
    <row r="6572" spans="1:20" x14ac:dyDescent="0.25">
      <c r="A6572">
        <v>6571</v>
      </c>
      <c r="B6572" t="s">
        <v>4970</v>
      </c>
      <c r="C6572" t="s">
        <v>175</v>
      </c>
      <c r="D6572" t="str">
        <f t="shared" si="204"/>
        <v>Client Paul</v>
      </c>
      <c r="E6572" t="s">
        <v>22</v>
      </c>
      <c r="F6572" t="s">
        <v>38</v>
      </c>
      <c r="G6572" t="s">
        <v>2724</v>
      </c>
      <c r="H6572" t="s">
        <v>1863</v>
      </c>
      <c r="I6572" t="s">
        <v>38</v>
      </c>
      <c r="J6572" t="s">
        <v>19</v>
      </c>
      <c r="K6572" t="str">
        <f>INDEX(Table6[Column1],MATCH(L6572,Table6[Column2]))</f>
        <v>Youth</v>
      </c>
      <c r="L6572">
        <v>29.893076730000001</v>
      </c>
      <c r="M6572" t="str">
        <f>VLOOKUP(L6572,Table1[],2)</f>
        <v>20 - 29</v>
      </c>
      <c r="N6572" t="str">
        <f>INDEX(Table7[Column1],MATCH(O6572,Table7[Column2]))</f>
        <v>Learning Stage</v>
      </c>
      <c r="O6572">
        <v>3.4257211070000002</v>
      </c>
      <c r="P6572" t="str">
        <f>VLOOKUP(O6572,Table13[],2)</f>
        <v>1 - 5</v>
      </c>
      <c r="Q6572" t="str">
        <f>INDEX(Table8[Column1],MATCH(R6572,Table8[Column2]))</f>
        <v>Scheduled</v>
      </c>
      <c r="R6572">
        <v>0</v>
      </c>
      <c r="S6572">
        <f t="shared" si="205"/>
        <v>0</v>
      </c>
      <c r="T6572" t="s">
        <v>19</v>
      </c>
    </row>
    <row r="6573" spans="1:20" x14ac:dyDescent="0.25">
      <c r="A6573">
        <v>6572</v>
      </c>
      <c r="B6573" t="s">
        <v>2491</v>
      </c>
      <c r="C6573" t="s">
        <v>4127</v>
      </c>
      <c r="D6573" t="str">
        <f t="shared" si="204"/>
        <v>Simmons Rosa</v>
      </c>
      <c r="E6573" t="s">
        <v>15</v>
      </c>
      <c r="F6573" t="s">
        <v>3192</v>
      </c>
      <c r="G6573" t="s">
        <v>611</v>
      </c>
      <c r="H6573" t="s">
        <v>612</v>
      </c>
      <c r="I6573" t="s">
        <v>1435</v>
      </c>
      <c r="J6573" t="s">
        <v>19</v>
      </c>
      <c r="K6573" t="str">
        <f>INDEX(Table6[Column1],MATCH(L6573,Table6[Column2]))</f>
        <v>Young Adults</v>
      </c>
      <c r="L6573">
        <v>35.314403929999997</v>
      </c>
      <c r="M6573" t="str">
        <f>VLOOKUP(L6573,Table1[],2)</f>
        <v>30 - 39</v>
      </c>
      <c r="N6573" t="str">
        <f>INDEX(Table7[Column1],MATCH(O6573,Table7[Column2]))</f>
        <v>Learning Stage</v>
      </c>
      <c r="O6573">
        <v>3.6038117239999998</v>
      </c>
      <c r="P6573" t="str">
        <f>VLOOKUP(O6573,Table13[],2)</f>
        <v>1 - 5</v>
      </c>
      <c r="Q6573" t="str">
        <f>INDEX(Table8[Column1],MATCH(R6573,Table8[Column2]))</f>
        <v>Scheduled</v>
      </c>
      <c r="R6573">
        <v>27.05439273</v>
      </c>
      <c r="S6573">
        <f t="shared" si="205"/>
        <v>1.12726636375</v>
      </c>
      <c r="T6573" t="s">
        <v>19</v>
      </c>
    </row>
    <row r="6574" spans="1:20" x14ac:dyDescent="0.25">
      <c r="A6574">
        <v>6573</v>
      </c>
      <c r="B6574" t="s">
        <v>692</v>
      </c>
      <c r="C6574" t="s">
        <v>1059</v>
      </c>
      <c r="D6574" t="str">
        <f t="shared" si="204"/>
        <v>Dobbs Mathew</v>
      </c>
      <c r="E6574" t="s">
        <v>22</v>
      </c>
      <c r="F6574" t="s">
        <v>38</v>
      </c>
      <c r="G6574" t="s">
        <v>2724</v>
      </c>
      <c r="H6574" t="s">
        <v>1863</v>
      </c>
      <c r="I6574" t="s">
        <v>38</v>
      </c>
      <c r="J6574" t="s">
        <v>19</v>
      </c>
      <c r="K6574" t="str">
        <f>INDEX(Table6[Column1],MATCH(L6574,Table6[Column2]))</f>
        <v>Elders</v>
      </c>
      <c r="L6574">
        <v>50.351652710000003</v>
      </c>
      <c r="M6574" t="str">
        <f>VLOOKUP(L6574,Table1[],2)</f>
        <v>50 - 59</v>
      </c>
      <c r="N6574" t="str">
        <f>INDEX(Table7[Column1],MATCH(O6574,Table7[Column2]))</f>
        <v>Learning Stage</v>
      </c>
      <c r="O6574">
        <v>5.0882332989999997</v>
      </c>
      <c r="P6574" t="str">
        <f>VLOOKUP(O6574,Table13[],2)</f>
        <v>1 - 5</v>
      </c>
      <c r="Q6574" t="str">
        <f>INDEX(Table8[Column1],MATCH(R6574,Table8[Column2]))</f>
        <v>Excused</v>
      </c>
      <c r="R6574">
        <v>121.8382438</v>
      </c>
      <c r="S6574">
        <f t="shared" si="205"/>
        <v>5.0765934916666673</v>
      </c>
      <c r="T6574" t="s">
        <v>19</v>
      </c>
    </row>
    <row r="6575" spans="1:20" x14ac:dyDescent="0.25">
      <c r="A6575">
        <v>6574</v>
      </c>
      <c r="B6575" t="s">
        <v>648</v>
      </c>
      <c r="C6575" t="s">
        <v>48</v>
      </c>
      <c r="D6575" t="str">
        <f t="shared" si="204"/>
        <v>Gonzalez Jerry</v>
      </c>
      <c r="E6575" t="s">
        <v>22</v>
      </c>
      <c r="F6575" t="s">
        <v>24</v>
      </c>
      <c r="G6575" t="s">
        <v>2724</v>
      </c>
      <c r="H6575" t="s">
        <v>1863</v>
      </c>
      <c r="I6575" t="s">
        <v>24</v>
      </c>
      <c r="J6575" t="s">
        <v>19</v>
      </c>
      <c r="K6575" t="str">
        <f>INDEX(Table6[Column1],MATCH(L6575,Table6[Column2]))</f>
        <v>Adults</v>
      </c>
      <c r="L6575">
        <v>44.726475639999997</v>
      </c>
      <c r="M6575" t="str">
        <f>VLOOKUP(L6575,Table1[],2)</f>
        <v>40 - 49</v>
      </c>
      <c r="N6575" t="str">
        <f>INDEX(Table7[Column1],MATCH(O6575,Table7[Column2]))</f>
        <v>Learning Stage</v>
      </c>
      <c r="O6575">
        <v>5.8372640149999997</v>
      </c>
      <c r="P6575" t="str">
        <f>VLOOKUP(O6575,Table13[],2)</f>
        <v>1 - 5</v>
      </c>
      <c r="Q6575" t="str">
        <f>INDEX(Table8[Column1],MATCH(R6575,Table8[Column2]))</f>
        <v>Maintained</v>
      </c>
      <c r="R6575">
        <v>63.15433161</v>
      </c>
      <c r="S6575">
        <f t="shared" si="205"/>
        <v>2.63143048375</v>
      </c>
      <c r="T6575" t="s">
        <v>19</v>
      </c>
    </row>
    <row r="6576" spans="1:20" x14ac:dyDescent="0.25">
      <c r="A6576">
        <v>6575</v>
      </c>
      <c r="B6576" t="s">
        <v>4971</v>
      </c>
      <c r="C6576" t="s">
        <v>2763</v>
      </c>
      <c r="D6576" t="str">
        <f t="shared" si="204"/>
        <v>Oyer Wanda</v>
      </c>
      <c r="E6576" t="s">
        <v>15</v>
      </c>
      <c r="F6576" t="s">
        <v>33</v>
      </c>
      <c r="G6576" t="s">
        <v>820</v>
      </c>
      <c r="H6576" t="s">
        <v>821</v>
      </c>
      <c r="I6576" t="s">
        <v>33</v>
      </c>
      <c r="J6576" t="s">
        <v>19</v>
      </c>
      <c r="K6576" t="str">
        <f>INDEX(Table6[Column1],MATCH(L6576,Table6[Column2]))</f>
        <v>Young Adults</v>
      </c>
      <c r="L6576">
        <v>35.080871590000001</v>
      </c>
      <c r="M6576" t="str">
        <f>VLOOKUP(L6576,Table1[],2)</f>
        <v>30 - 39</v>
      </c>
      <c r="N6576" t="str">
        <f>INDEX(Table7[Column1],MATCH(O6576,Table7[Column2]))</f>
        <v>Learning Stage</v>
      </c>
      <c r="O6576">
        <v>2.128996914</v>
      </c>
      <c r="P6576" t="str">
        <f>VLOOKUP(O6576,Table13[],2)</f>
        <v>1 - 5</v>
      </c>
      <c r="Q6576" t="str">
        <f>INDEX(Table8[Column1],MATCH(R6576,Table8[Column2]))</f>
        <v>Scheduled</v>
      </c>
      <c r="R6576">
        <v>1.545771665</v>
      </c>
      <c r="S6576">
        <f t="shared" si="205"/>
        <v>6.4407152708333332E-2</v>
      </c>
      <c r="T6576" t="s">
        <v>19</v>
      </c>
    </row>
    <row r="6577" spans="1:20" x14ac:dyDescent="0.25">
      <c r="A6577">
        <v>6576</v>
      </c>
      <c r="B6577" t="s">
        <v>267</v>
      </c>
      <c r="C6577" t="s">
        <v>1416</v>
      </c>
      <c r="D6577" t="str">
        <f t="shared" si="204"/>
        <v>Johnson Theresa</v>
      </c>
      <c r="E6577" t="s">
        <v>15</v>
      </c>
      <c r="F6577" t="s">
        <v>30</v>
      </c>
      <c r="G6577" t="s">
        <v>820</v>
      </c>
      <c r="H6577" t="s">
        <v>821</v>
      </c>
      <c r="I6577" t="s">
        <v>30</v>
      </c>
      <c r="J6577" t="s">
        <v>19</v>
      </c>
      <c r="K6577" t="str">
        <f>INDEX(Table6[Column1],MATCH(L6577,Table6[Column2]))</f>
        <v>Youth</v>
      </c>
      <c r="L6577">
        <v>27.484089310000002</v>
      </c>
      <c r="M6577" t="str">
        <f>VLOOKUP(L6577,Table1[],2)</f>
        <v>20 - 29</v>
      </c>
      <c r="N6577" t="str">
        <f>INDEX(Table7[Column1],MATCH(O6577,Table7[Column2]))</f>
        <v>Learning Stage</v>
      </c>
      <c r="O6577">
        <v>3.3058549629999998</v>
      </c>
      <c r="P6577" t="str">
        <f>VLOOKUP(O6577,Table13[],2)</f>
        <v>1 - 5</v>
      </c>
      <c r="Q6577" t="str">
        <f>INDEX(Table8[Column1],MATCH(R6577,Table8[Column2]))</f>
        <v>Scheduled</v>
      </c>
      <c r="R6577">
        <v>0</v>
      </c>
      <c r="S6577">
        <f t="shared" si="205"/>
        <v>0</v>
      </c>
      <c r="T6577" t="s">
        <v>19</v>
      </c>
    </row>
    <row r="6578" spans="1:20" x14ac:dyDescent="0.25">
      <c r="A6578">
        <v>6577</v>
      </c>
      <c r="B6578" t="s">
        <v>1545</v>
      </c>
      <c r="C6578" t="s">
        <v>1105</v>
      </c>
      <c r="D6578" t="str">
        <f t="shared" si="204"/>
        <v>Santos Mark</v>
      </c>
      <c r="E6578" t="s">
        <v>22</v>
      </c>
      <c r="F6578" t="s">
        <v>1878</v>
      </c>
      <c r="G6578" t="s">
        <v>611</v>
      </c>
      <c r="H6578" t="s">
        <v>612</v>
      </c>
      <c r="I6578" t="s">
        <v>123</v>
      </c>
      <c r="J6578" t="s">
        <v>19</v>
      </c>
      <c r="K6578" t="str">
        <f>INDEX(Table6[Column1],MATCH(L6578,Table6[Column2]))</f>
        <v>Adults</v>
      </c>
      <c r="L6578">
        <v>44.623872550000002</v>
      </c>
      <c r="M6578" t="str">
        <f>VLOOKUP(L6578,Table1[],2)</f>
        <v>40 - 49</v>
      </c>
      <c r="N6578" t="str">
        <f>INDEX(Table7[Column1],MATCH(O6578,Table7[Column2]))</f>
        <v>Learning Stage</v>
      </c>
      <c r="O6578">
        <v>1.871365084</v>
      </c>
      <c r="P6578" t="str">
        <f>VLOOKUP(O6578,Table13[],2)</f>
        <v>1 - 5</v>
      </c>
      <c r="Q6578" t="str">
        <f>INDEX(Table8[Column1],MATCH(R6578,Table8[Column2]))</f>
        <v>Scheduled</v>
      </c>
      <c r="R6578">
        <v>35.59300356</v>
      </c>
      <c r="S6578">
        <f t="shared" si="205"/>
        <v>1.483041815</v>
      </c>
      <c r="T6578" t="s">
        <v>19</v>
      </c>
    </row>
    <row r="6579" spans="1:20" x14ac:dyDescent="0.25">
      <c r="A6579">
        <v>6578</v>
      </c>
      <c r="B6579" t="s">
        <v>904</v>
      </c>
      <c r="C6579" t="s">
        <v>532</v>
      </c>
      <c r="D6579" t="str">
        <f t="shared" si="204"/>
        <v>Brown Beverly</v>
      </c>
      <c r="E6579" t="s">
        <v>15</v>
      </c>
      <c r="F6579" t="s">
        <v>38</v>
      </c>
      <c r="G6579" t="s">
        <v>2724</v>
      </c>
      <c r="H6579" t="s">
        <v>1863</v>
      </c>
      <c r="I6579" t="s">
        <v>38</v>
      </c>
      <c r="J6579" t="s">
        <v>19</v>
      </c>
      <c r="K6579" t="str">
        <f>INDEX(Table6[Column1],MATCH(L6579,Table6[Column2]))</f>
        <v>Adults</v>
      </c>
      <c r="L6579">
        <v>44.917371160000002</v>
      </c>
      <c r="M6579" t="str">
        <f>VLOOKUP(L6579,Table1[],2)</f>
        <v>40 - 49</v>
      </c>
      <c r="N6579" t="str">
        <f>INDEX(Table7[Column1],MATCH(O6579,Table7[Column2]))</f>
        <v>Learning Stage</v>
      </c>
      <c r="O6579">
        <v>5.1408705770000003</v>
      </c>
      <c r="P6579" t="str">
        <f>VLOOKUP(O6579,Table13[],2)</f>
        <v>1 - 5</v>
      </c>
      <c r="Q6579" t="str">
        <f>INDEX(Table8[Column1],MATCH(R6579,Table8[Column2]))</f>
        <v>Habitual</v>
      </c>
      <c r="R6579">
        <v>96.438944219999996</v>
      </c>
      <c r="S6579">
        <f t="shared" si="205"/>
        <v>4.0182893424999993</v>
      </c>
      <c r="T6579" t="s">
        <v>19</v>
      </c>
    </row>
    <row r="6580" spans="1:20" x14ac:dyDescent="0.25">
      <c r="A6580">
        <v>6579</v>
      </c>
      <c r="B6580" t="s">
        <v>367</v>
      </c>
      <c r="C6580" t="s">
        <v>50</v>
      </c>
      <c r="D6580" t="str">
        <f t="shared" si="204"/>
        <v>Campbell Robert</v>
      </c>
      <c r="E6580" t="s">
        <v>22</v>
      </c>
      <c r="F6580" t="s">
        <v>3120</v>
      </c>
      <c r="G6580" t="s">
        <v>820</v>
      </c>
      <c r="H6580" t="s">
        <v>821</v>
      </c>
      <c r="I6580" t="s">
        <v>30</v>
      </c>
      <c r="J6580" t="s">
        <v>19</v>
      </c>
      <c r="K6580" t="str">
        <f>INDEX(Table6[Column1],MATCH(L6580,Table6[Column2]))</f>
        <v>Adults</v>
      </c>
      <c r="L6580">
        <v>49.741799749999998</v>
      </c>
      <c r="M6580" t="str">
        <f>VLOOKUP(L6580,Table1[],2)</f>
        <v>40 - 49</v>
      </c>
      <c r="N6580" t="str">
        <f>INDEX(Table7[Column1],MATCH(O6580,Table7[Column2]))</f>
        <v>Fitting in Stage</v>
      </c>
      <c r="O6580">
        <v>6.5961310839999996</v>
      </c>
      <c r="P6580" t="str">
        <f>VLOOKUP(O6580,Table13[],2)</f>
        <v>6 - 10</v>
      </c>
      <c r="Q6580" t="str">
        <f>INDEX(Table8[Column1],MATCH(R6580,Table8[Column2]))</f>
        <v>Scheduled</v>
      </c>
      <c r="R6580">
        <v>35.456937070000002</v>
      </c>
      <c r="S6580">
        <f t="shared" si="205"/>
        <v>1.4773723779166668</v>
      </c>
      <c r="T6580" t="s">
        <v>19</v>
      </c>
    </row>
    <row r="6581" spans="1:20" x14ac:dyDescent="0.25">
      <c r="A6581">
        <v>6580</v>
      </c>
      <c r="B6581" t="s">
        <v>4485</v>
      </c>
      <c r="C6581" t="s">
        <v>4972</v>
      </c>
      <c r="D6581" t="str">
        <f t="shared" si="204"/>
        <v>Gamble Belkis</v>
      </c>
      <c r="E6581" t="s">
        <v>15</v>
      </c>
      <c r="F6581" t="s">
        <v>439</v>
      </c>
      <c r="G6581" t="s">
        <v>611</v>
      </c>
      <c r="H6581" t="s">
        <v>612</v>
      </c>
      <c r="I6581" t="s">
        <v>439</v>
      </c>
      <c r="J6581" t="s">
        <v>19</v>
      </c>
      <c r="K6581" t="str">
        <f>INDEX(Table6[Column1],MATCH(L6581,Table6[Column2]))</f>
        <v>Elders</v>
      </c>
      <c r="L6581">
        <v>53.010155410000003</v>
      </c>
      <c r="M6581" t="str">
        <f>VLOOKUP(L6581,Table1[],2)</f>
        <v>50 - 59</v>
      </c>
      <c r="N6581" t="str">
        <f>INDEX(Table7[Column1],MATCH(O6581,Table7[Column2]))</f>
        <v>Learning Stage</v>
      </c>
      <c r="O6581">
        <v>3.7543030060000002</v>
      </c>
      <c r="P6581" t="str">
        <f>VLOOKUP(O6581,Table13[],2)</f>
        <v>1 - 5</v>
      </c>
      <c r="Q6581" t="str">
        <f>INDEX(Table8[Column1],MATCH(R6581,Table8[Column2]))</f>
        <v>Maintained</v>
      </c>
      <c r="R6581">
        <v>77.191152419999995</v>
      </c>
      <c r="S6581">
        <f t="shared" si="205"/>
        <v>3.2162980174999998</v>
      </c>
      <c r="T6581" t="s">
        <v>19</v>
      </c>
    </row>
    <row r="6582" spans="1:20" x14ac:dyDescent="0.25">
      <c r="A6582">
        <v>6581</v>
      </c>
      <c r="B6582" t="s">
        <v>4973</v>
      </c>
      <c r="C6582" t="s">
        <v>105</v>
      </c>
      <c r="D6582" t="str">
        <f t="shared" si="204"/>
        <v>Meehan Emma</v>
      </c>
      <c r="E6582" t="s">
        <v>15</v>
      </c>
      <c r="F6582" t="s">
        <v>127</v>
      </c>
      <c r="G6582" t="s">
        <v>820</v>
      </c>
      <c r="H6582" t="s">
        <v>821</v>
      </c>
      <c r="I6582" t="s">
        <v>127</v>
      </c>
      <c r="J6582" t="s">
        <v>19</v>
      </c>
      <c r="K6582" t="str">
        <f>INDEX(Table6[Column1],MATCH(L6582,Table6[Column2]))</f>
        <v>Adults</v>
      </c>
      <c r="L6582">
        <v>43.634261459999998</v>
      </c>
      <c r="M6582" t="str">
        <f>VLOOKUP(L6582,Table1[],2)</f>
        <v>40 - 49</v>
      </c>
      <c r="N6582" t="str">
        <f>INDEX(Table7[Column1],MATCH(O6582,Table7[Column2]))</f>
        <v>Learning Stage</v>
      </c>
      <c r="O6582">
        <v>5.6368710880000004</v>
      </c>
      <c r="P6582" t="str">
        <f>VLOOKUP(O6582,Table13[],2)</f>
        <v>1 - 5</v>
      </c>
      <c r="Q6582" t="str">
        <f>INDEX(Table8[Column1],MATCH(R6582,Table8[Column2]))</f>
        <v>Maintained</v>
      </c>
      <c r="R6582">
        <v>79.673159420000005</v>
      </c>
      <c r="S6582">
        <f t="shared" si="205"/>
        <v>3.319714975833334</v>
      </c>
      <c r="T6582" t="s">
        <v>19</v>
      </c>
    </row>
    <row r="6583" spans="1:20" x14ac:dyDescent="0.25">
      <c r="A6583">
        <v>6582</v>
      </c>
      <c r="B6583" t="s">
        <v>4974</v>
      </c>
      <c r="C6583" t="s">
        <v>104</v>
      </c>
      <c r="D6583" t="str">
        <f t="shared" si="204"/>
        <v>Erikson Ashley</v>
      </c>
      <c r="E6583" t="s">
        <v>15</v>
      </c>
      <c r="F6583" t="s">
        <v>107</v>
      </c>
      <c r="G6583" t="s">
        <v>17</v>
      </c>
      <c r="H6583" t="s">
        <v>18</v>
      </c>
      <c r="I6583" t="s">
        <v>107</v>
      </c>
      <c r="J6583" t="s">
        <v>19</v>
      </c>
      <c r="K6583" t="str">
        <f>INDEX(Table6[Column1],MATCH(L6583,Table6[Column2]))</f>
        <v>Elders</v>
      </c>
      <c r="L6583">
        <v>58.614850850000003</v>
      </c>
      <c r="M6583" t="str">
        <f>VLOOKUP(L6583,Table1[],2)</f>
        <v>50 - 59</v>
      </c>
      <c r="N6583" t="str">
        <f>INDEX(Table7[Column1],MATCH(O6583,Table7[Column2]))</f>
        <v>Learning Stage</v>
      </c>
      <c r="O6583">
        <v>3.539824774</v>
      </c>
      <c r="P6583" t="str">
        <f>VLOOKUP(O6583,Table13[],2)</f>
        <v>1 - 5</v>
      </c>
      <c r="Q6583" t="str">
        <f>INDEX(Table8[Column1],MATCH(R6583,Table8[Column2]))</f>
        <v>Excused</v>
      </c>
      <c r="R6583">
        <v>152.2950759</v>
      </c>
      <c r="S6583">
        <f t="shared" si="205"/>
        <v>6.3456281624999997</v>
      </c>
      <c r="T6583" t="s">
        <v>19</v>
      </c>
    </row>
    <row r="6584" spans="1:20" x14ac:dyDescent="0.25">
      <c r="A6584">
        <v>6583</v>
      </c>
      <c r="B6584" t="s">
        <v>359</v>
      </c>
      <c r="C6584" t="s">
        <v>149</v>
      </c>
      <c r="D6584" t="str">
        <f t="shared" si="204"/>
        <v>Jacques Charles</v>
      </c>
      <c r="E6584" t="s">
        <v>22</v>
      </c>
      <c r="F6584" t="s">
        <v>157</v>
      </c>
      <c r="G6584" t="s">
        <v>2724</v>
      </c>
      <c r="H6584" t="s">
        <v>1863</v>
      </c>
      <c r="I6584" t="s">
        <v>157</v>
      </c>
      <c r="J6584" t="s">
        <v>19</v>
      </c>
      <c r="K6584" t="str">
        <f>INDEX(Table6[Column1],MATCH(L6584,Table6[Column2]))</f>
        <v>Adults</v>
      </c>
      <c r="L6584">
        <v>40.715550229999998</v>
      </c>
      <c r="M6584" t="str">
        <f>VLOOKUP(L6584,Table1[],2)</f>
        <v>40 - 49</v>
      </c>
      <c r="N6584" t="str">
        <f>INDEX(Table7[Column1],MATCH(O6584,Table7[Column2]))</f>
        <v>Learning Stage</v>
      </c>
      <c r="O6584">
        <v>3.1923219999999999</v>
      </c>
      <c r="P6584" t="str">
        <f>VLOOKUP(O6584,Table13[],2)</f>
        <v>1 - 5</v>
      </c>
      <c r="Q6584" t="str">
        <f>INDEX(Table8[Column1],MATCH(R6584,Table8[Column2]))</f>
        <v>Maintained</v>
      </c>
      <c r="R6584">
        <v>55.284092989999998</v>
      </c>
      <c r="S6584">
        <f t="shared" si="205"/>
        <v>2.3035038745833334</v>
      </c>
      <c r="T6584" t="s">
        <v>19</v>
      </c>
    </row>
    <row r="6585" spans="1:20" x14ac:dyDescent="0.25">
      <c r="A6585">
        <v>6584</v>
      </c>
      <c r="B6585" t="s">
        <v>1131</v>
      </c>
      <c r="C6585" t="s">
        <v>1948</v>
      </c>
      <c r="D6585" t="str">
        <f t="shared" si="204"/>
        <v>Herrera Debbie</v>
      </c>
      <c r="E6585" t="s">
        <v>15</v>
      </c>
      <c r="F6585" t="s">
        <v>38</v>
      </c>
      <c r="G6585" t="s">
        <v>2724</v>
      </c>
      <c r="H6585" t="s">
        <v>1863</v>
      </c>
      <c r="I6585" t="s">
        <v>38</v>
      </c>
      <c r="J6585" t="s">
        <v>19</v>
      </c>
      <c r="K6585" t="str">
        <f>INDEX(Table6[Column1],MATCH(L6585,Table6[Column2]))</f>
        <v>Adults</v>
      </c>
      <c r="L6585">
        <v>43.74674229</v>
      </c>
      <c r="M6585" t="str">
        <f>VLOOKUP(L6585,Table1[],2)</f>
        <v>40 - 49</v>
      </c>
      <c r="N6585" t="str">
        <f>INDEX(Table7[Column1],MATCH(O6585,Table7[Column2]))</f>
        <v>Learning Stage</v>
      </c>
      <c r="O6585">
        <v>3.6553923840000002</v>
      </c>
      <c r="P6585" t="str">
        <f>VLOOKUP(O6585,Table13[],2)</f>
        <v>1 - 5</v>
      </c>
      <c r="Q6585" t="str">
        <f>INDEX(Table8[Column1],MATCH(R6585,Table8[Column2]))</f>
        <v>Excused</v>
      </c>
      <c r="R6585">
        <v>135.66427909999999</v>
      </c>
      <c r="S6585">
        <f t="shared" si="205"/>
        <v>5.6526782958333328</v>
      </c>
      <c r="T6585" t="s">
        <v>19</v>
      </c>
    </row>
    <row r="6586" spans="1:20" x14ac:dyDescent="0.25">
      <c r="A6586">
        <v>6585</v>
      </c>
      <c r="B6586" t="s">
        <v>4975</v>
      </c>
      <c r="C6586" t="s">
        <v>946</v>
      </c>
      <c r="D6586" t="str">
        <f t="shared" si="204"/>
        <v>Read Julius</v>
      </c>
      <c r="E6586" t="s">
        <v>22</v>
      </c>
      <c r="F6586" t="s">
        <v>176</v>
      </c>
      <c r="G6586" t="s">
        <v>2724</v>
      </c>
      <c r="H6586" t="s">
        <v>1863</v>
      </c>
      <c r="I6586" t="s">
        <v>134</v>
      </c>
      <c r="J6586" t="s">
        <v>19</v>
      </c>
      <c r="K6586" t="str">
        <f>INDEX(Table6[Column1],MATCH(L6586,Table6[Column2]))</f>
        <v>Young Adults</v>
      </c>
      <c r="L6586">
        <v>36.319602359999998</v>
      </c>
      <c r="M6586" t="str">
        <f>VLOOKUP(L6586,Table1[],2)</f>
        <v>30 - 39</v>
      </c>
      <c r="N6586" t="str">
        <f>INDEX(Table7[Column1],MATCH(O6586,Table7[Column2]))</f>
        <v>Learning Stage</v>
      </c>
      <c r="O6586">
        <v>4.5025720290000004</v>
      </c>
      <c r="P6586" t="str">
        <f>VLOOKUP(O6586,Table13[],2)</f>
        <v>1 - 5</v>
      </c>
      <c r="Q6586" t="str">
        <f>INDEX(Table8[Column1],MATCH(R6586,Table8[Column2]))</f>
        <v>Scheduled</v>
      </c>
      <c r="R6586">
        <v>28.915014419999999</v>
      </c>
      <c r="S6586">
        <f t="shared" si="205"/>
        <v>1.2047922675</v>
      </c>
      <c r="T6586" t="s">
        <v>19</v>
      </c>
    </row>
    <row r="6587" spans="1:20" x14ac:dyDescent="0.25">
      <c r="A6587">
        <v>6586</v>
      </c>
      <c r="B6587" t="s">
        <v>4976</v>
      </c>
      <c r="C6587" t="s">
        <v>418</v>
      </c>
      <c r="D6587" t="str">
        <f t="shared" si="204"/>
        <v>Innocent Diana</v>
      </c>
      <c r="E6587" t="s">
        <v>15</v>
      </c>
      <c r="F6587" t="s">
        <v>439</v>
      </c>
      <c r="G6587" t="s">
        <v>611</v>
      </c>
      <c r="H6587" t="s">
        <v>612</v>
      </c>
      <c r="I6587" t="s">
        <v>439</v>
      </c>
      <c r="J6587" t="s">
        <v>19</v>
      </c>
      <c r="K6587" t="str">
        <f>INDEX(Table6[Column1],MATCH(L6587,Table6[Column2]))</f>
        <v>Elders</v>
      </c>
      <c r="L6587">
        <v>57.826715049999997</v>
      </c>
      <c r="M6587" t="str">
        <f>VLOOKUP(L6587,Table1[],2)</f>
        <v>50 - 59</v>
      </c>
      <c r="N6587" t="str">
        <f>INDEX(Table7[Column1],MATCH(O6587,Table7[Column2]))</f>
        <v>Learning Stage</v>
      </c>
      <c r="O6587">
        <v>5.72879761</v>
      </c>
      <c r="P6587" t="str">
        <f>VLOOKUP(O6587,Table13[],2)</f>
        <v>1 - 5</v>
      </c>
      <c r="Q6587" t="str">
        <f>INDEX(Table8[Column1],MATCH(R6587,Table8[Column2]))</f>
        <v>Excused</v>
      </c>
      <c r="R6587">
        <v>131.1688417</v>
      </c>
      <c r="S6587">
        <f t="shared" si="205"/>
        <v>5.465368404166667</v>
      </c>
      <c r="T6587" t="s">
        <v>19</v>
      </c>
    </row>
    <row r="6588" spans="1:20" x14ac:dyDescent="0.25">
      <c r="A6588">
        <v>6587</v>
      </c>
      <c r="B6588" t="s">
        <v>774</v>
      </c>
      <c r="C6588" t="s">
        <v>2084</v>
      </c>
      <c r="D6588" t="str">
        <f t="shared" si="204"/>
        <v>Vargas Eileen</v>
      </c>
      <c r="E6588" t="s">
        <v>15</v>
      </c>
      <c r="F6588" t="s">
        <v>262</v>
      </c>
      <c r="G6588" t="s">
        <v>820</v>
      </c>
      <c r="H6588" t="s">
        <v>821</v>
      </c>
      <c r="I6588" t="s">
        <v>262</v>
      </c>
      <c r="J6588" t="s">
        <v>19</v>
      </c>
      <c r="K6588" t="str">
        <f>INDEX(Table6[Column1],MATCH(L6588,Table6[Column2]))</f>
        <v>Adults</v>
      </c>
      <c r="L6588">
        <v>40.098089020000003</v>
      </c>
      <c r="M6588" t="str">
        <f>VLOOKUP(L6588,Table1[],2)</f>
        <v>40 - 49</v>
      </c>
      <c r="N6588" t="str">
        <f>INDEX(Table7[Column1],MATCH(O6588,Table7[Column2]))</f>
        <v>Learning Stage</v>
      </c>
      <c r="O6588">
        <v>3.6758024859999998</v>
      </c>
      <c r="P6588" t="str">
        <f>VLOOKUP(O6588,Table13[],2)</f>
        <v>1 - 5</v>
      </c>
      <c r="Q6588" t="str">
        <f>INDEX(Table8[Column1],MATCH(R6588,Table8[Column2]))</f>
        <v>Maintained</v>
      </c>
      <c r="R6588">
        <v>48.116879740000002</v>
      </c>
      <c r="S6588">
        <f t="shared" si="205"/>
        <v>2.004869989166667</v>
      </c>
      <c r="T6588" t="s">
        <v>19</v>
      </c>
    </row>
    <row r="6589" spans="1:20" x14ac:dyDescent="0.25">
      <c r="A6589">
        <v>6588</v>
      </c>
      <c r="B6589" t="s">
        <v>4977</v>
      </c>
      <c r="C6589" t="s">
        <v>1824</v>
      </c>
      <c r="D6589" t="str">
        <f t="shared" si="204"/>
        <v>Sanford Melvin</v>
      </c>
      <c r="E6589" t="s">
        <v>22</v>
      </c>
      <c r="F6589" t="s">
        <v>152</v>
      </c>
      <c r="G6589" t="s">
        <v>820</v>
      </c>
      <c r="H6589" t="s">
        <v>821</v>
      </c>
      <c r="I6589" t="s">
        <v>30</v>
      </c>
      <c r="J6589" t="s">
        <v>19</v>
      </c>
      <c r="K6589" t="str">
        <f>INDEX(Table6[Column1],MATCH(L6589,Table6[Column2]))</f>
        <v>Teenagers</v>
      </c>
      <c r="L6589">
        <v>17.385454029999998</v>
      </c>
      <c r="M6589" t="e">
        <f>VLOOKUP(L6589,Table1[],2)</f>
        <v>#N/A</v>
      </c>
      <c r="N6589" t="str">
        <f>INDEX(Table7[Column1],MATCH(O6589,Table7[Column2]))</f>
        <v>Learning Stage</v>
      </c>
      <c r="O6589">
        <v>1.2097544E-2</v>
      </c>
      <c r="P6589" t="e">
        <f>VLOOKUP(O6589,Table13[],2)</f>
        <v>#N/A</v>
      </c>
      <c r="Q6589" t="str">
        <f>INDEX(Table8[Column1],MATCH(R6589,Table8[Column2]))</f>
        <v>Scheduled</v>
      </c>
      <c r="R6589">
        <v>0</v>
      </c>
      <c r="S6589">
        <f t="shared" si="205"/>
        <v>0</v>
      </c>
      <c r="T6589" t="s">
        <v>19</v>
      </c>
    </row>
    <row r="6590" spans="1:20" x14ac:dyDescent="0.25">
      <c r="A6590">
        <v>6589</v>
      </c>
      <c r="B6590" t="s">
        <v>4978</v>
      </c>
      <c r="C6590" t="s">
        <v>779</v>
      </c>
      <c r="D6590" t="str">
        <f t="shared" si="204"/>
        <v>Addis Eric</v>
      </c>
      <c r="E6590" t="s">
        <v>22</v>
      </c>
      <c r="F6590" t="s">
        <v>57</v>
      </c>
      <c r="G6590" t="s">
        <v>2724</v>
      </c>
      <c r="H6590" t="s">
        <v>1863</v>
      </c>
      <c r="I6590" t="s">
        <v>57</v>
      </c>
      <c r="J6590" t="s">
        <v>19</v>
      </c>
      <c r="K6590" t="str">
        <f>INDEX(Table6[Column1],MATCH(L6590,Table6[Column2]))</f>
        <v>Young Adults</v>
      </c>
      <c r="L6590">
        <v>38.7256091</v>
      </c>
      <c r="M6590" t="str">
        <f>VLOOKUP(L6590,Table1[],2)</f>
        <v>30 - 39</v>
      </c>
      <c r="N6590" t="str">
        <f>INDEX(Table7[Column1],MATCH(O6590,Table7[Column2]))</f>
        <v>Learning Stage</v>
      </c>
      <c r="O6590">
        <v>5.5656992949999999</v>
      </c>
      <c r="P6590" t="str">
        <f>VLOOKUP(O6590,Table13[],2)</f>
        <v>1 - 5</v>
      </c>
      <c r="Q6590" t="str">
        <f>INDEX(Table8[Column1],MATCH(R6590,Table8[Column2]))</f>
        <v>Scheduled</v>
      </c>
      <c r="R6590">
        <v>0</v>
      </c>
      <c r="S6590">
        <f t="shared" si="205"/>
        <v>0</v>
      </c>
      <c r="T6590" t="s">
        <v>19</v>
      </c>
    </row>
    <row r="6591" spans="1:20" x14ac:dyDescent="0.25">
      <c r="A6591">
        <v>6590</v>
      </c>
      <c r="B6591" t="s">
        <v>4979</v>
      </c>
      <c r="C6591" t="s">
        <v>4980</v>
      </c>
      <c r="D6591" t="str">
        <f t="shared" si="204"/>
        <v>Lesko Lashawnda</v>
      </c>
      <c r="E6591" t="s">
        <v>15</v>
      </c>
      <c r="F6591" t="s">
        <v>24</v>
      </c>
      <c r="G6591" t="s">
        <v>2724</v>
      </c>
      <c r="H6591" t="s">
        <v>1863</v>
      </c>
      <c r="I6591" t="s">
        <v>24</v>
      </c>
      <c r="J6591" t="s">
        <v>19</v>
      </c>
      <c r="K6591" t="str">
        <f>INDEX(Table6[Column1],MATCH(L6591,Table6[Column2]))</f>
        <v>Young Adults</v>
      </c>
      <c r="L6591">
        <v>33.828525939999999</v>
      </c>
      <c r="M6591" t="str">
        <f>VLOOKUP(L6591,Table1[],2)</f>
        <v>30 - 39</v>
      </c>
      <c r="N6591" t="str">
        <f>INDEX(Table7[Column1],MATCH(O6591,Table7[Column2]))</f>
        <v>Learning Stage</v>
      </c>
      <c r="O6591">
        <v>5.0540489910000002</v>
      </c>
      <c r="P6591" t="str">
        <f>VLOOKUP(O6591,Table13[],2)</f>
        <v>1 - 5</v>
      </c>
      <c r="Q6591" t="str">
        <f>INDEX(Table8[Column1],MATCH(R6591,Table8[Column2]))</f>
        <v>Scheduled</v>
      </c>
      <c r="R6591">
        <v>36.601899449999998</v>
      </c>
      <c r="S6591">
        <f t="shared" si="205"/>
        <v>1.52507914375</v>
      </c>
      <c r="T6591" t="s">
        <v>19</v>
      </c>
    </row>
    <row r="6592" spans="1:20" x14ac:dyDescent="0.25">
      <c r="A6592">
        <v>6591</v>
      </c>
      <c r="B6592" t="s">
        <v>4981</v>
      </c>
      <c r="C6592" t="s">
        <v>972</v>
      </c>
      <c r="D6592" t="str">
        <f t="shared" si="204"/>
        <v>Say Joan</v>
      </c>
      <c r="E6592" t="s">
        <v>15</v>
      </c>
      <c r="F6592" t="s">
        <v>38</v>
      </c>
      <c r="G6592" t="s">
        <v>2724</v>
      </c>
      <c r="H6592" t="s">
        <v>1863</v>
      </c>
      <c r="I6592" t="s">
        <v>38</v>
      </c>
      <c r="J6592" t="s">
        <v>19</v>
      </c>
      <c r="K6592" t="str">
        <f>INDEX(Table6[Column1],MATCH(L6592,Table6[Column2]))</f>
        <v>Adults</v>
      </c>
      <c r="L6592">
        <v>46.390677789999998</v>
      </c>
      <c r="M6592" t="str">
        <f>VLOOKUP(L6592,Table1[],2)</f>
        <v>40 - 49</v>
      </c>
      <c r="N6592" t="str">
        <f>INDEX(Table7[Column1],MATCH(O6592,Table7[Column2]))</f>
        <v>Learning Stage</v>
      </c>
      <c r="O6592">
        <v>5.7188133250000002</v>
      </c>
      <c r="P6592" t="str">
        <f>VLOOKUP(O6592,Table13[],2)</f>
        <v>1 - 5</v>
      </c>
      <c r="Q6592" t="str">
        <f>INDEX(Table8[Column1],MATCH(R6592,Table8[Column2]))</f>
        <v>Maintained</v>
      </c>
      <c r="R6592">
        <v>44.98120445</v>
      </c>
      <c r="S6592">
        <f t="shared" si="205"/>
        <v>1.8742168520833331</v>
      </c>
      <c r="T6592" t="s">
        <v>19</v>
      </c>
    </row>
    <row r="6593" spans="1:20" x14ac:dyDescent="0.25">
      <c r="A6593">
        <v>6592</v>
      </c>
      <c r="B6593" t="s">
        <v>4982</v>
      </c>
      <c r="C6593" t="s">
        <v>4983</v>
      </c>
      <c r="D6593" t="str">
        <f t="shared" si="204"/>
        <v>Versace Lorene</v>
      </c>
      <c r="E6593" t="s">
        <v>15</v>
      </c>
      <c r="F6593" t="s">
        <v>33</v>
      </c>
      <c r="G6593" t="s">
        <v>820</v>
      </c>
      <c r="H6593" t="s">
        <v>821</v>
      </c>
      <c r="I6593" t="s">
        <v>33</v>
      </c>
      <c r="J6593" t="s">
        <v>19</v>
      </c>
      <c r="K6593" t="str">
        <f>INDEX(Table6[Column1],MATCH(L6593,Table6[Column2]))</f>
        <v>Elders</v>
      </c>
      <c r="L6593">
        <v>56.794257360000003</v>
      </c>
      <c r="M6593" t="str">
        <f>VLOOKUP(L6593,Table1[],2)</f>
        <v>50 - 59</v>
      </c>
      <c r="N6593" t="str">
        <f>INDEX(Table7[Column1],MATCH(O6593,Table7[Column2]))</f>
        <v>Fitting in Stage</v>
      </c>
      <c r="O6593">
        <v>7.317668565</v>
      </c>
      <c r="P6593" t="str">
        <f>VLOOKUP(O6593,Table13[],2)</f>
        <v>6 - 10</v>
      </c>
      <c r="Q6593" t="str">
        <f>INDEX(Table8[Column1],MATCH(R6593,Table8[Column2]))</f>
        <v>Unexcused</v>
      </c>
      <c r="R6593">
        <v>159.395903</v>
      </c>
      <c r="S6593">
        <f t="shared" si="205"/>
        <v>6.6414959583333335</v>
      </c>
      <c r="T6593" t="s">
        <v>19</v>
      </c>
    </row>
    <row r="6594" spans="1:20" x14ac:dyDescent="0.25">
      <c r="A6594">
        <v>6593</v>
      </c>
      <c r="B6594" t="s">
        <v>912</v>
      </c>
      <c r="C6594" t="s">
        <v>368</v>
      </c>
      <c r="D6594" t="str">
        <f t="shared" si="204"/>
        <v>Boyd Frank</v>
      </c>
      <c r="E6594" t="s">
        <v>22</v>
      </c>
      <c r="F6594" t="s">
        <v>30</v>
      </c>
      <c r="G6594" t="s">
        <v>820</v>
      </c>
      <c r="H6594" t="s">
        <v>821</v>
      </c>
      <c r="I6594" t="s">
        <v>30</v>
      </c>
      <c r="J6594" t="s">
        <v>19</v>
      </c>
      <c r="K6594" t="str">
        <f>INDEX(Table6[Column1],MATCH(L6594,Table6[Column2]))</f>
        <v>Adults</v>
      </c>
      <c r="L6594">
        <v>45.006099929999998</v>
      </c>
      <c r="M6594" t="str">
        <f>VLOOKUP(L6594,Table1[],2)</f>
        <v>40 - 49</v>
      </c>
      <c r="N6594" t="str">
        <f>INDEX(Table7[Column1],MATCH(O6594,Table7[Column2]))</f>
        <v>Learning Stage</v>
      </c>
      <c r="O6594">
        <v>4.8969686899999996</v>
      </c>
      <c r="P6594" t="str">
        <f>VLOOKUP(O6594,Table13[],2)</f>
        <v>1 - 5</v>
      </c>
      <c r="Q6594" t="str">
        <f>INDEX(Table8[Column1],MATCH(R6594,Table8[Column2]))</f>
        <v>Habitual</v>
      </c>
      <c r="R6594">
        <v>82.63733311</v>
      </c>
      <c r="S6594">
        <f t="shared" si="205"/>
        <v>3.443222212916667</v>
      </c>
      <c r="T6594" t="s">
        <v>19</v>
      </c>
    </row>
    <row r="6595" spans="1:20" x14ac:dyDescent="0.25">
      <c r="A6595">
        <v>6594</v>
      </c>
      <c r="B6595" t="s">
        <v>4984</v>
      </c>
      <c r="C6595" t="s">
        <v>401</v>
      </c>
      <c r="D6595" t="str">
        <f t="shared" ref="D6595:D6658" si="206">CONCATENATE(B6595, " ",C6595)</f>
        <v>Savarese Michael</v>
      </c>
      <c r="E6595" t="s">
        <v>22</v>
      </c>
      <c r="F6595" t="s">
        <v>38</v>
      </c>
      <c r="G6595" t="s">
        <v>2724</v>
      </c>
      <c r="H6595" t="s">
        <v>1863</v>
      </c>
      <c r="I6595" t="s">
        <v>38</v>
      </c>
      <c r="J6595" t="s">
        <v>19</v>
      </c>
      <c r="K6595" t="str">
        <f>INDEX(Table6[Column1],MATCH(L6595,Table6[Column2]))</f>
        <v>Elders</v>
      </c>
      <c r="L6595">
        <v>51.52033359</v>
      </c>
      <c r="M6595" t="str">
        <f>VLOOKUP(L6595,Table1[],2)</f>
        <v>50 - 59</v>
      </c>
      <c r="N6595" t="str">
        <f>INDEX(Table7[Column1],MATCH(O6595,Table7[Column2]))</f>
        <v>Learning Stage</v>
      </c>
      <c r="O6595">
        <v>0.22722616000000001</v>
      </c>
      <c r="P6595" t="e">
        <f>VLOOKUP(O6595,Table13[],2)</f>
        <v>#N/A</v>
      </c>
      <c r="Q6595" t="str">
        <f>INDEX(Table8[Column1],MATCH(R6595,Table8[Column2]))</f>
        <v>Habitual</v>
      </c>
      <c r="R6595">
        <v>105.101297</v>
      </c>
      <c r="S6595">
        <f t="shared" ref="S6595:S6658" si="207">CONVERT(R6595,"hr","day")</f>
        <v>4.3792207083333334</v>
      </c>
      <c r="T6595" t="s">
        <v>19</v>
      </c>
    </row>
    <row r="6596" spans="1:20" x14ac:dyDescent="0.25">
      <c r="A6596">
        <v>6595</v>
      </c>
      <c r="B6596" t="s">
        <v>1409</v>
      </c>
      <c r="C6596" t="s">
        <v>149</v>
      </c>
      <c r="D6596" t="str">
        <f t="shared" si="206"/>
        <v>Palmer Charles</v>
      </c>
      <c r="E6596" t="s">
        <v>22</v>
      </c>
      <c r="F6596" t="s">
        <v>38</v>
      </c>
      <c r="G6596" t="s">
        <v>2724</v>
      </c>
      <c r="H6596" t="s">
        <v>1863</v>
      </c>
      <c r="I6596" t="s">
        <v>38</v>
      </c>
      <c r="J6596" t="s">
        <v>19</v>
      </c>
      <c r="K6596" t="str">
        <f>INDEX(Table6[Column1],MATCH(L6596,Table6[Column2]))</f>
        <v>Elders</v>
      </c>
      <c r="L6596">
        <v>57.798169459999997</v>
      </c>
      <c r="M6596" t="str">
        <f>VLOOKUP(L6596,Table1[],2)</f>
        <v>50 - 59</v>
      </c>
      <c r="N6596" t="str">
        <f>INDEX(Table7[Column1],MATCH(O6596,Table7[Column2]))</f>
        <v>Learning Stage</v>
      </c>
      <c r="O6596">
        <v>3.3388185410000002</v>
      </c>
      <c r="P6596" t="str">
        <f>VLOOKUP(O6596,Table13[],2)</f>
        <v>1 - 5</v>
      </c>
      <c r="Q6596" t="str">
        <f>INDEX(Table8[Column1],MATCH(R6596,Table8[Column2]))</f>
        <v>Habitual</v>
      </c>
      <c r="R6596">
        <v>101.2105921</v>
      </c>
      <c r="S6596">
        <f t="shared" si="207"/>
        <v>4.2171080041666666</v>
      </c>
      <c r="T6596" t="s">
        <v>19</v>
      </c>
    </row>
    <row r="6597" spans="1:20" x14ac:dyDescent="0.25">
      <c r="A6597">
        <v>6596</v>
      </c>
      <c r="B6597" t="s">
        <v>2651</v>
      </c>
      <c r="C6597" t="s">
        <v>4985</v>
      </c>
      <c r="D6597" t="str">
        <f t="shared" si="206"/>
        <v>Holmes Kate</v>
      </c>
      <c r="E6597" t="s">
        <v>15</v>
      </c>
      <c r="F6597" t="s">
        <v>24</v>
      </c>
      <c r="G6597" t="s">
        <v>2724</v>
      </c>
      <c r="H6597" t="s">
        <v>1863</v>
      </c>
      <c r="I6597" t="s">
        <v>24</v>
      </c>
      <c r="J6597" t="s">
        <v>19</v>
      </c>
      <c r="K6597" t="str">
        <f>INDEX(Table6[Column1],MATCH(L6597,Table6[Column2]))</f>
        <v>Adults</v>
      </c>
      <c r="L6597">
        <v>41.324037570000002</v>
      </c>
      <c r="M6597" t="str">
        <f>VLOOKUP(L6597,Table1[],2)</f>
        <v>40 - 49</v>
      </c>
      <c r="N6597" t="str">
        <f>INDEX(Table7[Column1],MATCH(O6597,Table7[Column2]))</f>
        <v>Learning Stage</v>
      </c>
      <c r="O6597">
        <v>4.249370066</v>
      </c>
      <c r="P6597" t="str">
        <f>VLOOKUP(O6597,Table13[],2)</f>
        <v>1 - 5</v>
      </c>
      <c r="Q6597" t="str">
        <f>INDEX(Table8[Column1],MATCH(R6597,Table8[Column2]))</f>
        <v>Scheduled</v>
      </c>
      <c r="R6597">
        <v>30.222081849999999</v>
      </c>
      <c r="S6597">
        <f t="shared" si="207"/>
        <v>1.2592534104166666</v>
      </c>
      <c r="T6597" t="s">
        <v>19</v>
      </c>
    </row>
    <row r="6598" spans="1:20" x14ac:dyDescent="0.25">
      <c r="A6598">
        <v>6597</v>
      </c>
      <c r="B6598" t="s">
        <v>1882</v>
      </c>
      <c r="C6598" t="s">
        <v>4150</v>
      </c>
      <c r="D6598" t="str">
        <f t="shared" si="206"/>
        <v>Waters Edgar</v>
      </c>
      <c r="E6598" t="s">
        <v>22</v>
      </c>
      <c r="F6598" t="s">
        <v>16</v>
      </c>
      <c r="G6598" t="s">
        <v>820</v>
      </c>
      <c r="H6598" t="s">
        <v>821</v>
      </c>
      <c r="I6598" t="s">
        <v>16</v>
      </c>
      <c r="J6598" t="s">
        <v>19</v>
      </c>
      <c r="K6598" t="str">
        <f>INDEX(Table6[Column1],MATCH(L6598,Table6[Column2]))</f>
        <v>Adults</v>
      </c>
      <c r="L6598">
        <v>41.169748339999998</v>
      </c>
      <c r="M6598" t="str">
        <f>VLOOKUP(L6598,Table1[],2)</f>
        <v>40 - 49</v>
      </c>
      <c r="N6598" t="str">
        <f>INDEX(Table7[Column1],MATCH(O6598,Table7[Column2]))</f>
        <v>Fitting in Stage</v>
      </c>
      <c r="O6598">
        <v>6.2595402690000004</v>
      </c>
      <c r="P6598" t="str">
        <f>VLOOKUP(O6598,Table13[],2)</f>
        <v>6 - 10</v>
      </c>
      <c r="Q6598" t="str">
        <f>INDEX(Table8[Column1],MATCH(R6598,Table8[Column2]))</f>
        <v>Maintained</v>
      </c>
      <c r="R6598">
        <v>79.548224669999996</v>
      </c>
      <c r="S6598">
        <f t="shared" si="207"/>
        <v>3.3145093612499994</v>
      </c>
      <c r="T6598" t="s">
        <v>19</v>
      </c>
    </row>
    <row r="6599" spans="1:20" x14ac:dyDescent="0.25">
      <c r="A6599">
        <v>6598</v>
      </c>
      <c r="B6599" t="s">
        <v>4986</v>
      </c>
      <c r="C6599" t="s">
        <v>783</v>
      </c>
      <c r="D6599" t="str">
        <f t="shared" si="206"/>
        <v>Labrecque Marie</v>
      </c>
      <c r="E6599" t="s">
        <v>15</v>
      </c>
      <c r="F6599" t="s">
        <v>38</v>
      </c>
      <c r="G6599" t="s">
        <v>2724</v>
      </c>
      <c r="H6599" t="s">
        <v>1863</v>
      </c>
      <c r="I6599" t="s">
        <v>38</v>
      </c>
      <c r="J6599" t="s">
        <v>19</v>
      </c>
      <c r="K6599" t="str">
        <f>INDEX(Table6[Column1],MATCH(L6599,Table6[Column2]))</f>
        <v>Adults</v>
      </c>
      <c r="L6599">
        <v>48.819122909999997</v>
      </c>
      <c r="M6599" t="str">
        <f>VLOOKUP(L6599,Table1[],2)</f>
        <v>40 - 49</v>
      </c>
      <c r="N6599" t="str">
        <f>INDEX(Table7[Column1],MATCH(O6599,Table7[Column2]))</f>
        <v>Learning Stage</v>
      </c>
      <c r="O6599">
        <v>4.5667310959999998</v>
      </c>
      <c r="P6599" t="str">
        <f>VLOOKUP(O6599,Table13[],2)</f>
        <v>1 - 5</v>
      </c>
      <c r="Q6599" t="str">
        <f>INDEX(Table8[Column1],MATCH(R6599,Table8[Column2]))</f>
        <v>Maintained</v>
      </c>
      <c r="R6599">
        <v>69.421816660000005</v>
      </c>
      <c r="S6599">
        <f t="shared" si="207"/>
        <v>2.8925756941666672</v>
      </c>
      <c r="T6599" t="s">
        <v>19</v>
      </c>
    </row>
    <row r="6600" spans="1:20" x14ac:dyDescent="0.25">
      <c r="A6600">
        <v>6599</v>
      </c>
      <c r="B6600" t="s">
        <v>4987</v>
      </c>
      <c r="C6600" t="s">
        <v>340</v>
      </c>
      <c r="D6600" t="str">
        <f t="shared" si="206"/>
        <v>Schmidt Christopher</v>
      </c>
      <c r="E6600" t="s">
        <v>22</v>
      </c>
      <c r="F6600" t="s">
        <v>33</v>
      </c>
      <c r="G6600" t="s">
        <v>820</v>
      </c>
      <c r="H6600" t="s">
        <v>821</v>
      </c>
      <c r="I6600" t="s">
        <v>33</v>
      </c>
      <c r="J6600" t="s">
        <v>19</v>
      </c>
      <c r="K6600" t="str">
        <f>INDEX(Table6[Column1],MATCH(L6600,Table6[Column2]))</f>
        <v>Seniors</v>
      </c>
      <c r="L6600">
        <v>60.84465196</v>
      </c>
      <c r="M6600" t="str">
        <f>VLOOKUP(L6600,Table1[],2)</f>
        <v>60 and Above</v>
      </c>
      <c r="N6600" t="str">
        <f>INDEX(Table7[Column1],MATCH(O6600,Table7[Column2]))</f>
        <v>Learning Stage</v>
      </c>
      <c r="O6600">
        <v>4.4022356040000004</v>
      </c>
      <c r="P6600" t="str">
        <f>VLOOKUP(O6600,Table13[],2)</f>
        <v>1 - 5</v>
      </c>
      <c r="Q6600" t="str">
        <f>INDEX(Table8[Column1],MATCH(R6600,Table8[Column2]))</f>
        <v>Excused</v>
      </c>
      <c r="R6600">
        <v>126.10316400000001</v>
      </c>
      <c r="S6600">
        <f t="shared" si="207"/>
        <v>5.2542985</v>
      </c>
      <c r="T6600" t="s">
        <v>19</v>
      </c>
    </row>
    <row r="6601" spans="1:20" x14ac:dyDescent="0.25">
      <c r="A6601">
        <v>6600</v>
      </c>
      <c r="B6601" t="s">
        <v>411</v>
      </c>
      <c r="C6601" t="s">
        <v>48</v>
      </c>
      <c r="D6601" t="str">
        <f t="shared" si="206"/>
        <v>Hines Jerry</v>
      </c>
      <c r="E6601" t="s">
        <v>22</v>
      </c>
      <c r="F6601" t="s">
        <v>38</v>
      </c>
      <c r="G6601" t="s">
        <v>2724</v>
      </c>
      <c r="H6601" t="s">
        <v>1863</v>
      </c>
      <c r="I6601" t="s">
        <v>38</v>
      </c>
      <c r="J6601" t="s">
        <v>19</v>
      </c>
      <c r="K6601" t="str">
        <f>INDEX(Table6[Column1],MATCH(L6601,Table6[Column2]))</f>
        <v>Adults</v>
      </c>
      <c r="L6601">
        <v>43.986017240000002</v>
      </c>
      <c r="M6601" t="str">
        <f>VLOOKUP(L6601,Table1[],2)</f>
        <v>40 - 49</v>
      </c>
      <c r="N6601" t="str">
        <f>INDEX(Table7[Column1],MATCH(O6601,Table7[Column2]))</f>
        <v>Learning Stage</v>
      </c>
      <c r="O6601">
        <v>5.3914453900000003</v>
      </c>
      <c r="P6601" t="str">
        <f>VLOOKUP(O6601,Table13[],2)</f>
        <v>1 - 5</v>
      </c>
      <c r="Q6601" t="str">
        <f>INDEX(Table8[Column1],MATCH(R6601,Table8[Column2]))</f>
        <v>Maintained</v>
      </c>
      <c r="R6601">
        <v>47.298225330000001</v>
      </c>
      <c r="S6601">
        <f t="shared" si="207"/>
        <v>1.9707593887500001</v>
      </c>
      <c r="T6601" t="s">
        <v>19</v>
      </c>
    </row>
    <row r="6602" spans="1:20" x14ac:dyDescent="0.25">
      <c r="A6602">
        <v>6601</v>
      </c>
      <c r="B6602" t="s">
        <v>1012</v>
      </c>
      <c r="C6602" t="s">
        <v>4988</v>
      </c>
      <c r="D6602" t="str">
        <f t="shared" si="206"/>
        <v>Anderson Elton</v>
      </c>
      <c r="E6602" t="s">
        <v>22</v>
      </c>
      <c r="F6602" t="s">
        <v>38</v>
      </c>
      <c r="G6602" t="s">
        <v>2724</v>
      </c>
      <c r="H6602" t="s">
        <v>1863</v>
      </c>
      <c r="I6602" t="s">
        <v>38</v>
      </c>
      <c r="J6602" t="s">
        <v>19</v>
      </c>
      <c r="K6602" t="str">
        <f>INDEX(Table6[Column1],MATCH(L6602,Table6[Column2]))</f>
        <v>Adults</v>
      </c>
      <c r="L6602">
        <v>42.714160100000001</v>
      </c>
      <c r="M6602" t="str">
        <f>VLOOKUP(L6602,Table1[],2)</f>
        <v>40 - 49</v>
      </c>
      <c r="N6602" t="str">
        <f>INDEX(Table7[Column1],MATCH(O6602,Table7[Column2]))</f>
        <v>Learning Stage</v>
      </c>
      <c r="O6602">
        <v>3.8019312599999999</v>
      </c>
      <c r="P6602" t="str">
        <f>VLOOKUP(O6602,Table13[],2)</f>
        <v>1 - 5</v>
      </c>
      <c r="Q6602" t="str">
        <f>INDEX(Table8[Column1],MATCH(R6602,Table8[Column2]))</f>
        <v>Maintained</v>
      </c>
      <c r="R6602">
        <v>51.20334029</v>
      </c>
      <c r="S6602">
        <f t="shared" si="207"/>
        <v>2.1334725120833333</v>
      </c>
      <c r="T6602" t="s">
        <v>19</v>
      </c>
    </row>
    <row r="6603" spans="1:20" x14ac:dyDescent="0.25">
      <c r="A6603">
        <v>6602</v>
      </c>
      <c r="B6603" t="s">
        <v>4989</v>
      </c>
      <c r="C6603" t="s">
        <v>1069</v>
      </c>
      <c r="D6603" t="str">
        <f t="shared" si="206"/>
        <v>Silvey Annie</v>
      </c>
      <c r="E6603" t="s">
        <v>15</v>
      </c>
      <c r="F6603" t="s">
        <v>27</v>
      </c>
      <c r="G6603" t="s">
        <v>820</v>
      </c>
      <c r="H6603" t="s">
        <v>821</v>
      </c>
      <c r="I6603" t="s">
        <v>27</v>
      </c>
      <c r="J6603" t="s">
        <v>19</v>
      </c>
      <c r="K6603" t="str">
        <f>INDEX(Table6[Column1],MATCH(L6603,Table6[Column2]))</f>
        <v>Youth</v>
      </c>
      <c r="L6603">
        <v>28.344208070000001</v>
      </c>
      <c r="M6603" t="str">
        <f>VLOOKUP(L6603,Table1[],2)</f>
        <v>20 - 29</v>
      </c>
      <c r="N6603" t="str">
        <f>INDEX(Table7[Column1],MATCH(O6603,Table7[Column2]))</f>
        <v>Learning Stage</v>
      </c>
      <c r="O6603">
        <v>3.993511115</v>
      </c>
      <c r="P6603" t="str">
        <f>VLOOKUP(O6603,Table13[],2)</f>
        <v>1 - 5</v>
      </c>
      <c r="Q6603" t="str">
        <f>INDEX(Table8[Column1],MATCH(R6603,Table8[Column2]))</f>
        <v>Scheduled</v>
      </c>
      <c r="R6603">
        <v>13.954822890000001</v>
      </c>
      <c r="S6603">
        <f t="shared" si="207"/>
        <v>0.58145095375</v>
      </c>
      <c r="T6603" t="s">
        <v>19</v>
      </c>
    </row>
    <row r="6604" spans="1:20" x14ac:dyDescent="0.25">
      <c r="A6604">
        <v>6603</v>
      </c>
      <c r="B6604" t="s">
        <v>1526</v>
      </c>
      <c r="C6604" t="s">
        <v>885</v>
      </c>
      <c r="D6604" t="str">
        <f t="shared" si="206"/>
        <v>Hicks Elizabeth</v>
      </c>
      <c r="E6604" t="s">
        <v>15</v>
      </c>
      <c r="F6604" t="s">
        <v>107</v>
      </c>
      <c r="G6604" t="s">
        <v>17</v>
      </c>
      <c r="H6604" t="s">
        <v>18</v>
      </c>
      <c r="I6604" t="s">
        <v>107</v>
      </c>
      <c r="J6604" t="s">
        <v>19</v>
      </c>
      <c r="K6604" t="str">
        <f>INDEX(Table6[Column1],MATCH(L6604,Table6[Column2]))</f>
        <v>Adults</v>
      </c>
      <c r="L6604">
        <v>40.017668200000003</v>
      </c>
      <c r="M6604" t="str">
        <f>VLOOKUP(L6604,Table1[],2)</f>
        <v>40 - 49</v>
      </c>
      <c r="N6604" t="str">
        <f>INDEX(Table7[Column1],MATCH(O6604,Table7[Column2]))</f>
        <v>Fitting in Stage</v>
      </c>
      <c r="O6604">
        <v>6.5258590820000002</v>
      </c>
      <c r="P6604" t="str">
        <f>VLOOKUP(O6604,Table13[],2)</f>
        <v>6 - 10</v>
      </c>
      <c r="Q6604" t="str">
        <f>INDEX(Table8[Column1],MATCH(R6604,Table8[Column2]))</f>
        <v>Maintained</v>
      </c>
      <c r="R6604">
        <v>66.624545220000002</v>
      </c>
      <c r="S6604">
        <f t="shared" si="207"/>
        <v>2.7760227175000001</v>
      </c>
      <c r="T6604" t="s">
        <v>19</v>
      </c>
    </row>
    <row r="6605" spans="1:20" x14ac:dyDescent="0.25">
      <c r="A6605">
        <v>6604</v>
      </c>
      <c r="B6605" t="s">
        <v>3216</v>
      </c>
      <c r="C6605" t="s">
        <v>2278</v>
      </c>
      <c r="D6605" t="str">
        <f t="shared" si="206"/>
        <v>Weber Chad</v>
      </c>
      <c r="E6605" t="s">
        <v>22</v>
      </c>
      <c r="F6605" t="s">
        <v>30</v>
      </c>
      <c r="G6605" t="s">
        <v>820</v>
      </c>
      <c r="H6605" t="s">
        <v>821</v>
      </c>
      <c r="I6605" t="s">
        <v>30</v>
      </c>
      <c r="J6605" t="s">
        <v>19</v>
      </c>
      <c r="K6605" t="str">
        <f>INDEX(Table6[Column1],MATCH(L6605,Table6[Column2]))</f>
        <v>Elders</v>
      </c>
      <c r="L6605">
        <v>59.604129800000003</v>
      </c>
      <c r="M6605" t="str">
        <f>VLOOKUP(L6605,Table1[],2)</f>
        <v>50 - 59</v>
      </c>
      <c r="N6605" t="str">
        <f>INDEX(Table7[Column1],MATCH(O6605,Table7[Column2]))</f>
        <v>Learning Stage</v>
      </c>
      <c r="O6605">
        <v>5.9324565319999998</v>
      </c>
      <c r="P6605" t="str">
        <f>VLOOKUP(O6605,Table13[],2)</f>
        <v>1 - 5</v>
      </c>
      <c r="Q6605" t="str">
        <f>INDEX(Table8[Column1],MATCH(R6605,Table8[Column2]))</f>
        <v>Maintained</v>
      </c>
      <c r="R6605">
        <v>78.38539059</v>
      </c>
      <c r="S6605">
        <f t="shared" si="207"/>
        <v>3.2660579412499997</v>
      </c>
      <c r="T6605" t="s">
        <v>19</v>
      </c>
    </row>
    <row r="6606" spans="1:20" x14ac:dyDescent="0.25">
      <c r="A6606">
        <v>6605</v>
      </c>
      <c r="B6606" t="s">
        <v>4990</v>
      </c>
      <c r="C6606" t="s">
        <v>227</v>
      </c>
      <c r="D6606" t="str">
        <f t="shared" si="206"/>
        <v>Westerlund Lisa</v>
      </c>
      <c r="E6606" t="s">
        <v>15</v>
      </c>
      <c r="F6606" t="s">
        <v>38</v>
      </c>
      <c r="G6606" t="s">
        <v>2724</v>
      </c>
      <c r="H6606" t="s">
        <v>1863</v>
      </c>
      <c r="I6606" t="s">
        <v>38</v>
      </c>
      <c r="J6606" t="s">
        <v>19</v>
      </c>
      <c r="K6606" t="str">
        <f>INDEX(Table6[Column1],MATCH(L6606,Table6[Column2]))</f>
        <v>Young Adults</v>
      </c>
      <c r="L6606">
        <v>35.020598769999999</v>
      </c>
      <c r="M6606" t="str">
        <f>VLOOKUP(L6606,Table1[],2)</f>
        <v>30 - 39</v>
      </c>
      <c r="N6606" t="str">
        <f>INDEX(Table7[Column1],MATCH(O6606,Table7[Column2]))</f>
        <v>Learning Stage</v>
      </c>
      <c r="O6606">
        <v>4.9195362579999999</v>
      </c>
      <c r="P6606" t="str">
        <f>VLOOKUP(O6606,Table13[],2)</f>
        <v>1 - 5</v>
      </c>
      <c r="Q6606" t="str">
        <f>INDEX(Table8[Column1],MATCH(R6606,Table8[Column2]))</f>
        <v>Scheduled</v>
      </c>
      <c r="R6606">
        <v>26.015943960000001</v>
      </c>
      <c r="S6606">
        <f t="shared" si="207"/>
        <v>1.0839976650000001</v>
      </c>
      <c r="T6606" t="s">
        <v>19</v>
      </c>
    </row>
    <row r="6607" spans="1:20" x14ac:dyDescent="0.25">
      <c r="A6607">
        <v>6606</v>
      </c>
      <c r="B6607" t="s">
        <v>795</v>
      </c>
      <c r="C6607" t="s">
        <v>1553</v>
      </c>
      <c r="D6607" t="str">
        <f t="shared" si="206"/>
        <v>Sullivan Rhonda</v>
      </c>
      <c r="E6607" t="s">
        <v>15</v>
      </c>
      <c r="F6607" t="s">
        <v>38</v>
      </c>
      <c r="G6607" t="s">
        <v>2724</v>
      </c>
      <c r="H6607" t="s">
        <v>1863</v>
      </c>
      <c r="I6607" t="s">
        <v>38</v>
      </c>
      <c r="J6607" t="s">
        <v>19</v>
      </c>
      <c r="K6607" t="str">
        <f>INDEX(Table6[Column1],MATCH(L6607,Table6[Column2]))</f>
        <v>Elders</v>
      </c>
      <c r="L6607">
        <v>52.357908399999999</v>
      </c>
      <c r="M6607" t="str">
        <f>VLOOKUP(L6607,Table1[],2)</f>
        <v>50 - 59</v>
      </c>
      <c r="N6607" t="str">
        <f>INDEX(Table7[Column1],MATCH(O6607,Table7[Column2]))</f>
        <v>Learning Stage</v>
      </c>
      <c r="O6607">
        <v>3.0193279080000002</v>
      </c>
      <c r="P6607" t="str">
        <f>VLOOKUP(O6607,Table13[],2)</f>
        <v>1 - 5</v>
      </c>
      <c r="Q6607" t="str">
        <f>INDEX(Table8[Column1],MATCH(R6607,Table8[Column2]))</f>
        <v>Excused</v>
      </c>
      <c r="R6607">
        <v>137.6460759</v>
      </c>
      <c r="S6607">
        <f t="shared" si="207"/>
        <v>5.7352531625000003</v>
      </c>
      <c r="T6607" t="s">
        <v>19</v>
      </c>
    </row>
    <row r="6608" spans="1:20" x14ac:dyDescent="0.25">
      <c r="A6608">
        <v>6607</v>
      </c>
      <c r="B6608" t="s">
        <v>2068</v>
      </c>
      <c r="C6608" t="s">
        <v>428</v>
      </c>
      <c r="D6608" t="str">
        <f t="shared" si="206"/>
        <v>Helms Russell</v>
      </c>
      <c r="E6608" t="s">
        <v>22</v>
      </c>
      <c r="F6608" t="s">
        <v>155</v>
      </c>
      <c r="G6608" t="s">
        <v>2724</v>
      </c>
      <c r="H6608" t="s">
        <v>1863</v>
      </c>
      <c r="I6608" t="s">
        <v>24</v>
      </c>
      <c r="J6608" t="s">
        <v>19</v>
      </c>
      <c r="K6608" t="str">
        <f>INDEX(Table6[Column1],MATCH(L6608,Table6[Column2]))</f>
        <v>Adults</v>
      </c>
      <c r="L6608">
        <v>40.773307070000001</v>
      </c>
      <c r="M6608" t="str">
        <f>VLOOKUP(L6608,Table1[],2)</f>
        <v>40 - 49</v>
      </c>
      <c r="N6608" t="str">
        <f>INDEX(Table7[Column1],MATCH(O6608,Table7[Column2]))</f>
        <v>Learning Stage</v>
      </c>
      <c r="O6608">
        <v>5.1118343980000001</v>
      </c>
      <c r="P6608" t="str">
        <f>VLOOKUP(O6608,Table13[],2)</f>
        <v>1 - 5</v>
      </c>
      <c r="Q6608" t="str">
        <f>INDEX(Table8[Column1],MATCH(R6608,Table8[Column2]))</f>
        <v>Maintained</v>
      </c>
      <c r="R6608">
        <v>46.255559769999998</v>
      </c>
      <c r="S6608">
        <f t="shared" si="207"/>
        <v>1.9273149904166664</v>
      </c>
      <c r="T6608" t="s">
        <v>19</v>
      </c>
    </row>
    <row r="6609" spans="1:20" x14ac:dyDescent="0.25">
      <c r="A6609">
        <v>6608</v>
      </c>
      <c r="B6609" t="s">
        <v>808</v>
      </c>
      <c r="C6609" t="s">
        <v>1198</v>
      </c>
      <c r="D6609" t="str">
        <f t="shared" si="206"/>
        <v>Ruiz Jamie</v>
      </c>
      <c r="E6609" t="s">
        <v>15</v>
      </c>
      <c r="F6609" t="s">
        <v>16</v>
      </c>
      <c r="G6609" t="s">
        <v>820</v>
      </c>
      <c r="H6609" t="s">
        <v>821</v>
      </c>
      <c r="I6609" t="s">
        <v>16</v>
      </c>
      <c r="J6609" t="s">
        <v>19</v>
      </c>
      <c r="K6609" t="str">
        <f>INDEX(Table6[Column1],MATCH(L6609,Table6[Column2]))</f>
        <v>Young Adults</v>
      </c>
      <c r="L6609">
        <v>38.582692260000002</v>
      </c>
      <c r="M6609" t="str">
        <f>VLOOKUP(L6609,Table1[],2)</f>
        <v>30 - 39</v>
      </c>
      <c r="N6609" t="str">
        <f>INDEX(Table7[Column1],MATCH(O6609,Table7[Column2]))</f>
        <v>Learning Stage</v>
      </c>
      <c r="O6609">
        <v>3.6715839360000002</v>
      </c>
      <c r="P6609" t="str">
        <f>VLOOKUP(O6609,Table13[],2)</f>
        <v>1 - 5</v>
      </c>
      <c r="Q6609" t="str">
        <f>INDEX(Table8[Column1],MATCH(R6609,Table8[Column2]))</f>
        <v>Scheduled</v>
      </c>
      <c r="R6609">
        <v>0</v>
      </c>
      <c r="S6609">
        <f t="shared" si="207"/>
        <v>0</v>
      </c>
      <c r="T6609" t="s">
        <v>19</v>
      </c>
    </row>
    <row r="6610" spans="1:20" x14ac:dyDescent="0.25">
      <c r="A6610">
        <v>6609</v>
      </c>
      <c r="B6610" t="s">
        <v>2811</v>
      </c>
      <c r="C6610" t="s">
        <v>4991</v>
      </c>
      <c r="D6610" t="str">
        <f t="shared" si="206"/>
        <v>Stewart Cara</v>
      </c>
      <c r="E6610" t="s">
        <v>15</v>
      </c>
      <c r="F6610" t="s">
        <v>38</v>
      </c>
      <c r="G6610" t="s">
        <v>2724</v>
      </c>
      <c r="H6610" t="s">
        <v>1863</v>
      </c>
      <c r="I6610" t="s">
        <v>38</v>
      </c>
      <c r="J6610" t="s">
        <v>19</v>
      </c>
      <c r="K6610" t="str">
        <f>INDEX(Table6[Column1],MATCH(L6610,Table6[Column2]))</f>
        <v>Elders</v>
      </c>
      <c r="L6610">
        <v>56.20825919</v>
      </c>
      <c r="M6610" t="str">
        <f>VLOOKUP(L6610,Table1[],2)</f>
        <v>50 - 59</v>
      </c>
      <c r="N6610" t="str">
        <f>INDEX(Table7[Column1],MATCH(O6610,Table7[Column2]))</f>
        <v>Learning Stage</v>
      </c>
      <c r="O6610">
        <v>4.2473976819999999</v>
      </c>
      <c r="P6610" t="str">
        <f>VLOOKUP(O6610,Table13[],2)</f>
        <v>1 - 5</v>
      </c>
      <c r="Q6610" t="str">
        <f>INDEX(Table8[Column1],MATCH(R6610,Table8[Column2]))</f>
        <v>Unexcused</v>
      </c>
      <c r="R6610">
        <v>159.138488</v>
      </c>
      <c r="S6610">
        <f t="shared" si="207"/>
        <v>6.6307703333333334</v>
      </c>
      <c r="T6610" t="s">
        <v>19</v>
      </c>
    </row>
    <row r="6611" spans="1:20" x14ac:dyDescent="0.25">
      <c r="A6611">
        <v>6610</v>
      </c>
      <c r="B6611" t="s">
        <v>4992</v>
      </c>
      <c r="C6611" t="s">
        <v>284</v>
      </c>
      <c r="D6611" t="str">
        <f t="shared" si="206"/>
        <v>Gholson Debra</v>
      </c>
      <c r="E6611" t="s">
        <v>15</v>
      </c>
      <c r="F6611" t="s">
        <v>262</v>
      </c>
      <c r="G6611" t="s">
        <v>820</v>
      </c>
      <c r="H6611" t="s">
        <v>821</v>
      </c>
      <c r="I6611" t="s">
        <v>262</v>
      </c>
      <c r="J6611" t="s">
        <v>19</v>
      </c>
      <c r="K6611" t="str">
        <f>INDEX(Table6[Column1],MATCH(L6611,Table6[Column2]))</f>
        <v>Elders</v>
      </c>
      <c r="L6611">
        <v>51.688293299999998</v>
      </c>
      <c r="M6611" t="str">
        <f>VLOOKUP(L6611,Table1[],2)</f>
        <v>50 - 59</v>
      </c>
      <c r="N6611" t="str">
        <f>INDEX(Table7[Column1],MATCH(O6611,Table7[Column2]))</f>
        <v>Learning Stage</v>
      </c>
      <c r="O6611">
        <v>5.0096850049999997</v>
      </c>
      <c r="P6611" t="str">
        <f>VLOOKUP(O6611,Table13[],2)</f>
        <v>1 - 5</v>
      </c>
      <c r="Q6611" t="str">
        <f>INDEX(Table8[Column1],MATCH(R6611,Table8[Column2]))</f>
        <v>Excused</v>
      </c>
      <c r="R6611">
        <v>125.71220580000001</v>
      </c>
      <c r="S6611">
        <f t="shared" si="207"/>
        <v>5.2380085750000003</v>
      </c>
      <c r="T6611" t="s">
        <v>19</v>
      </c>
    </row>
    <row r="6612" spans="1:20" x14ac:dyDescent="0.25">
      <c r="A6612">
        <v>6611</v>
      </c>
      <c r="B6612" t="s">
        <v>4993</v>
      </c>
      <c r="C6612" t="s">
        <v>1922</v>
      </c>
      <c r="D6612" t="str">
        <f t="shared" si="206"/>
        <v>Lynam Dorothy</v>
      </c>
      <c r="E6612" t="s">
        <v>15</v>
      </c>
      <c r="F6612" t="s">
        <v>127</v>
      </c>
      <c r="G6612" t="s">
        <v>820</v>
      </c>
      <c r="H6612" t="s">
        <v>821</v>
      </c>
      <c r="I6612" t="s">
        <v>127</v>
      </c>
      <c r="J6612" t="s">
        <v>19</v>
      </c>
      <c r="K6612" t="str">
        <f>INDEX(Table6[Column1],MATCH(L6612,Table6[Column2]))</f>
        <v>Teenagers</v>
      </c>
      <c r="L6612">
        <v>7.1999090040000002</v>
      </c>
      <c r="M6612" t="e">
        <f>VLOOKUP(L6612,Table1[],2)</f>
        <v>#N/A</v>
      </c>
      <c r="N6612" t="str">
        <f>INDEX(Table7[Column1],MATCH(O6612,Table7[Column2]))</f>
        <v>Fitting in Stage</v>
      </c>
      <c r="O6612">
        <v>6.816120798</v>
      </c>
      <c r="P6612" t="str">
        <f>VLOOKUP(O6612,Table13[],2)</f>
        <v>6 - 10</v>
      </c>
      <c r="Q6612" t="str">
        <f>INDEX(Table8[Column1],MATCH(R6612,Table8[Column2]))</f>
        <v>Scheduled</v>
      </c>
      <c r="R6612">
        <v>0</v>
      </c>
      <c r="S6612">
        <f t="shared" si="207"/>
        <v>0</v>
      </c>
      <c r="T6612" t="s">
        <v>19</v>
      </c>
    </row>
    <row r="6613" spans="1:20" x14ac:dyDescent="0.25">
      <c r="A6613">
        <v>6612</v>
      </c>
      <c r="B6613" t="s">
        <v>4994</v>
      </c>
      <c r="C6613" t="s">
        <v>1004</v>
      </c>
      <c r="D6613" t="str">
        <f t="shared" si="206"/>
        <v>Martello Deborah</v>
      </c>
      <c r="E6613" t="s">
        <v>15</v>
      </c>
      <c r="F6613" t="s">
        <v>33</v>
      </c>
      <c r="G6613" t="s">
        <v>820</v>
      </c>
      <c r="H6613" t="s">
        <v>821</v>
      </c>
      <c r="I6613" t="s">
        <v>33</v>
      </c>
      <c r="J6613" t="s">
        <v>19</v>
      </c>
      <c r="K6613" t="str">
        <f>INDEX(Table6[Column1],MATCH(L6613,Table6[Column2]))</f>
        <v>Elders</v>
      </c>
      <c r="L6613">
        <v>52.896208350000002</v>
      </c>
      <c r="M6613" t="str">
        <f>VLOOKUP(L6613,Table1[],2)</f>
        <v>50 - 59</v>
      </c>
      <c r="N6613" t="str">
        <f>INDEX(Table7[Column1],MATCH(O6613,Table7[Column2]))</f>
        <v>Learning Stage</v>
      </c>
      <c r="O6613">
        <v>2.59094822</v>
      </c>
      <c r="P6613" t="str">
        <f>VLOOKUP(O6613,Table13[],2)</f>
        <v>1 - 5</v>
      </c>
      <c r="Q6613" t="str">
        <f>INDEX(Table8[Column1],MATCH(R6613,Table8[Column2]))</f>
        <v>Excused</v>
      </c>
      <c r="R6613">
        <v>122.52518550000001</v>
      </c>
      <c r="S6613">
        <f t="shared" si="207"/>
        <v>5.1052160625000003</v>
      </c>
      <c r="T6613" t="s">
        <v>19</v>
      </c>
    </row>
    <row r="6614" spans="1:20" x14ac:dyDescent="0.25">
      <c r="A6614">
        <v>6613</v>
      </c>
      <c r="B6614" t="s">
        <v>966</v>
      </c>
      <c r="C6614" t="s">
        <v>441</v>
      </c>
      <c r="D6614" t="str">
        <f t="shared" si="206"/>
        <v>Miller Amy</v>
      </c>
      <c r="E6614" t="s">
        <v>15</v>
      </c>
      <c r="F6614" t="s">
        <v>30</v>
      </c>
      <c r="G6614" t="s">
        <v>820</v>
      </c>
      <c r="H6614" t="s">
        <v>821</v>
      </c>
      <c r="I6614" t="s">
        <v>30</v>
      </c>
      <c r="J6614" t="s">
        <v>19</v>
      </c>
      <c r="K6614" t="str">
        <f>INDEX(Table6[Column1],MATCH(L6614,Table6[Column2]))</f>
        <v>Youth</v>
      </c>
      <c r="L6614">
        <v>25.18619786</v>
      </c>
      <c r="M6614" t="str">
        <f>VLOOKUP(L6614,Table1[],2)</f>
        <v>20 - 29</v>
      </c>
      <c r="N6614" t="str">
        <f>INDEX(Table7[Column1],MATCH(O6614,Table7[Column2]))</f>
        <v>Learning Stage</v>
      </c>
      <c r="O6614">
        <v>5.7675350830000003</v>
      </c>
      <c r="P6614" t="str">
        <f>VLOOKUP(O6614,Table13[],2)</f>
        <v>1 - 5</v>
      </c>
      <c r="Q6614" t="str">
        <f>INDEX(Table8[Column1],MATCH(R6614,Table8[Column2]))</f>
        <v>Scheduled</v>
      </c>
      <c r="R6614">
        <v>0</v>
      </c>
      <c r="S6614">
        <f t="shared" si="207"/>
        <v>0</v>
      </c>
      <c r="T6614" t="s">
        <v>19</v>
      </c>
    </row>
    <row r="6615" spans="1:20" x14ac:dyDescent="0.25">
      <c r="A6615">
        <v>6614</v>
      </c>
      <c r="B6615" t="s">
        <v>3866</v>
      </c>
      <c r="C6615" t="s">
        <v>975</v>
      </c>
      <c r="D6615" t="str">
        <f t="shared" si="206"/>
        <v>Otto Clara</v>
      </c>
      <c r="E6615" t="s">
        <v>15</v>
      </c>
      <c r="F6615" t="s">
        <v>84</v>
      </c>
      <c r="G6615" t="s">
        <v>820</v>
      </c>
      <c r="H6615" t="s">
        <v>821</v>
      </c>
      <c r="I6615" t="s">
        <v>84</v>
      </c>
      <c r="J6615" t="s">
        <v>19</v>
      </c>
      <c r="K6615" t="str">
        <f>INDEX(Table6[Column1],MATCH(L6615,Table6[Column2]))</f>
        <v>Elders</v>
      </c>
      <c r="L6615">
        <v>55.973187539999998</v>
      </c>
      <c r="M6615" t="str">
        <f>VLOOKUP(L6615,Table1[],2)</f>
        <v>50 - 59</v>
      </c>
      <c r="N6615" t="str">
        <f>INDEX(Table7[Column1],MATCH(O6615,Table7[Column2]))</f>
        <v>Learning Stage</v>
      </c>
      <c r="O6615">
        <v>4.9157321630000004</v>
      </c>
      <c r="P6615" t="str">
        <f>VLOOKUP(O6615,Table13[],2)</f>
        <v>1 - 5</v>
      </c>
      <c r="Q6615" t="str">
        <f>INDEX(Table8[Column1],MATCH(R6615,Table8[Column2]))</f>
        <v>Excused</v>
      </c>
      <c r="R6615">
        <v>123.5684105</v>
      </c>
      <c r="S6615">
        <f t="shared" si="207"/>
        <v>5.1486837708333333</v>
      </c>
      <c r="T6615" t="s">
        <v>19</v>
      </c>
    </row>
    <row r="6616" spans="1:20" x14ac:dyDescent="0.25">
      <c r="A6616">
        <v>6615</v>
      </c>
      <c r="B6616" t="s">
        <v>1073</v>
      </c>
      <c r="C6616" t="s">
        <v>144</v>
      </c>
      <c r="D6616" t="str">
        <f t="shared" si="206"/>
        <v>Long David</v>
      </c>
      <c r="E6616" t="s">
        <v>22</v>
      </c>
      <c r="F6616" t="s">
        <v>38</v>
      </c>
      <c r="G6616" t="s">
        <v>2724</v>
      </c>
      <c r="H6616" t="s">
        <v>1863</v>
      </c>
      <c r="I6616" t="s">
        <v>38</v>
      </c>
      <c r="J6616" t="s">
        <v>19</v>
      </c>
      <c r="K6616" t="str">
        <f>INDEX(Table6[Column1],MATCH(L6616,Table6[Column2]))</f>
        <v>Adults</v>
      </c>
      <c r="L6616">
        <v>43.470929339999998</v>
      </c>
      <c r="M6616" t="str">
        <f>VLOOKUP(L6616,Table1[],2)</f>
        <v>40 - 49</v>
      </c>
      <c r="N6616" t="str">
        <f>INDEX(Table7[Column1],MATCH(O6616,Table7[Column2]))</f>
        <v>Learning Stage</v>
      </c>
      <c r="O6616">
        <v>4.714989374</v>
      </c>
      <c r="P6616" t="str">
        <f>VLOOKUP(O6616,Table13[],2)</f>
        <v>1 - 5</v>
      </c>
      <c r="Q6616" t="str">
        <f>INDEX(Table8[Column1],MATCH(R6616,Table8[Column2]))</f>
        <v>Habitual</v>
      </c>
      <c r="R6616">
        <v>90.55998649</v>
      </c>
      <c r="S6616">
        <f t="shared" si="207"/>
        <v>3.7733327704166664</v>
      </c>
      <c r="T6616" t="s">
        <v>19</v>
      </c>
    </row>
    <row r="6617" spans="1:20" x14ac:dyDescent="0.25">
      <c r="A6617">
        <v>6616</v>
      </c>
      <c r="B6617" t="s">
        <v>4995</v>
      </c>
      <c r="C6617" t="s">
        <v>183</v>
      </c>
      <c r="D6617" t="str">
        <f t="shared" si="206"/>
        <v>Painter Donald</v>
      </c>
      <c r="E6617" t="s">
        <v>22</v>
      </c>
      <c r="F6617" t="s">
        <v>38</v>
      </c>
      <c r="G6617" t="s">
        <v>2724</v>
      </c>
      <c r="H6617" t="s">
        <v>1863</v>
      </c>
      <c r="I6617" t="s">
        <v>38</v>
      </c>
      <c r="J6617" t="s">
        <v>19</v>
      </c>
      <c r="K6617" t="str">
        <f>INDEX(Table6[Column1],MATCH(L6617,Table6[Column2]))</f>
        <v>Young Adults</v>
      </c>
      <c r="L6617">
        <v>32.982923919999998</v>
      </c>
      <c r="M6617" t="str">
        <f>VLOOKUP(L6617,Table1[],2)</f>
        <v>30 - 39</v>
      </c>
      <c r="N6617" t="str">
        <f>INDEX(Table7[Column1],MATCH(O6617,Table7[Column2]))</f>
        <v>Learning Stage</v>
      </c>
      <c r="O6617">
        <v>1.3668925059999999</v>
      </c>
      <c r="P6617" t="str">
        <f>VLOOKUP(O6617,Table13[],2)</f>
        <v>1 - 5</v>
      </c>
      <c r="Q6617" t="str">
        <f>INDEX(Table8[Column1],MATCH(R6617,Table8[Column2]))</f>
        <v>Scheduled</v>
      </c>
      <c r="R6617">
        <v>14.03957651</v>
      </c>
      <c r="S6617">
        <f t="shared" si="207"/>
        <v>0.58498235458333336</v>
      </c>
      <c r="T6617" t="s">
        <v>19</v>
      </c>
    </row>
    <row r="6618" spans="1:20" x14ac:dyDescent="0.25">
      <c r="A6618">
        <v>6617</v>
      </c>
      <c r="B6618" t="s">
        <v>1039</v>
      </c>
      <c r="C6618" t="s">
        <v>146</v>
      </c>
      <c r="D6618" t="str">
        <f t="shared" si="206"/>
        <v>Roberts Corey</v>
      </c>
      <c r="E6618" t="s">
        <v>22</v>
      </c>
      <c r="F6618" t="s">
        <v>121</v>
      </c>
      <c r="G6618" t="s">
        <v>17</v>
      </c>
      <c r="H6618" t="s">
        <v>18</v>
      </c>
      <c r="I6618" t="s">
        <v>121</v>
      </c>
      <c r="J6618" t="s">
        <v>19</v>
      </c>
      <c r="K6618" t="str">
        <f>INDEX(Table6[Column1],MATCH(L6618,Table6[Column2]))</f>
        <v>Young Adults</v>
      </c>
      <c r="L6618">
        <v>34.652759449999998</v>
      </c>
      <c r="M6618" t="str">
        <f>VLOOKUP(L6618,Table1[],2)</f>
        <v>30 - 39</v>
      </c>
      <c r="N6618" t="str">
        <f>INDEX(Table7[Column1],MATCH(O6618,Table7[Column2]))</f>
        <v>Learning Stage</v>
      </c>
      <c r="O6618">
        <v>4.9008622749999997</v>
      </c>
      <c r="P6618" t="str">
        <f>VLOOKUP(O6618,Table13[],2)</f>
        <v>1 - 5</v>
      </c>
      <c r="Q6618" t="str">
        <f>INDEX(Table8[Column1],MATCH(R6618,Table8[Column2]))</f>
        <v>Scheduled</v>
      </c>
      <c r="R6618">
        <v>36.786258789999998</v>
      </c>
      <c r="S6618">
        <f t="shared" si="207"/>
        <v>1.5327607829166667</v>
      </c>
      <c r="T6618" t="s">
        <v>19</v>
      </c>
    </row>
    <row r="6619" spans="1:20" x14ac:dyDescent="0.25">
      <c r="A6619">
        <v>6618</v>
      </c>
      <c r="B6619" t="s">
        <v>4996</v>
      </c>
      <c r="C6619" t="s">
        <v>4997</v>
      </c>
      <c r="D6619" t="str">
        <f t="shared" si="206"/>
        <v>Landry Eden</v>
      </c>
      <c r="E6619" t="s">
        <v>15</v>
      </c>
      <c r="F6619" t="s">
        <v>2832</v>
      </c>
      <c r="G6619" t="s">
        <v>820</v>
      </c>
      <c r="H6619" t="s">
        <v>821</v>
      </c>
      <c r="I6619" t="s">
        <v>54</v>
      </c>
      <c r="J6619" t="s">
        <v>19</v>
      </c>
      <c r="K6619" t="str">
        <f>INDEX(Table6[Column1],MATCH(L6619,Table6[Column2]))</f>
        <v>Adults</v>
      </c>
      <c r="L6619">
        <v>45.604105250000003</v>
      </c>
      <c r="M6619" t="str">
        <f>VLOOKUP(L6619,Table1[],2)</f>
        <v>40 - 49</v>
      </c>
      <c r="N6619" t="str">
        <f>INDEX(Table7[Column1],MATCH(O6619,Table7[Column2]))</f>
        <v>Learning Stage</v>
      </c>
      <c r="O6619">
        <v>4.665038526</v>
      </c>
      <c r="P6619" t="str">
        <f>VLOOKUP(O6619,Table13[],2)</f>
        <v>1 - 5</v>
      </c>
      <c r="Q6619" t="str">
        <f>INDEX(Table8[Column1],MATCH(R6619,Table8[Column2]))</f>
        <v>Maintained</v>
      </c>
      <c r="R6619">
        <v>73.840616339999997</v>
      </c>
      <c r="S6619">
        <f t="shared" si="207"/>
        <v>3.0766923474999999</v>
      </c>
      <c r="T6619" t="s">
        <v>19</v>
      </c>
    </row>
    <row r="6620" spans="1:20" x14ac:dyDescent="0.25">
      <c r="A6620">
        <v>6619</v>
      </c>
      <c r="B6620" t="s">
        <v>4998</v>
      </c>
      <c r="C6620" t="s">
        <v>4999</v>
      </c>
      <c r="D6620" t="str">
        <f t="shared" si="206"/>
        <v>Sealy Lida</v>
      </c>
      <c r="E6620" t="s">
        <v>15</v>
      </c>
      <c r="F6620" t="s">
        <v>38</v>
      </c>
      <c r="G6620" t="s">
        <v>2724</v>
      </c>
      <c r="H6620" t="s">
        <v>1863</v>
      </c>
      <c r="I6620" t="s">
        <v>38</v>
      </c>
      <c r="J6620" t="s">
        <v>19</v>
      </c>
      <c r="K6620" t="str">
        <f>INDEX(Table6[Column1],MATCH(L6620,Table6[Column2]))</f>
        <v>Youth</v>
      </c>
      <c r="L6620">
        <v>28.288631559999999</v>
      </c>
      <c r="M6620" t="str">
        <f>VLOOKUP(L6620,Table1[],2)</f>
        <v>20 - 29</v>
      </c>
      <c r="N6620" t="str">
        <f>INDEX(Table7[Column1],MATCH(O6620,Table7[Column2]))</f>
        <v>Learning Stage</v>
      </c>
      <c r="O6620">
        <v>3.6237247159999999</v>
      </c>
      <c r="P6620" t="str">
        <f>VLOOKUP(O6620,Table13[],2)</f>
        <v>1 - 5</v>
      </c>
      <c r="Q6620" t="str">
        <f>INDEX(Table8[Column1],MATCH(R6620,Table8[Column2]))</f>
        <v>Scheduled</v>
      </c>
      <c r="R6620">
        <v>32.967775250000003</v>
      </c>
      <c r="S6620">
        <f t="shared" si="207"/>
        <v>1.3736573020833334</v>
      </c>
      <c r="T6620" t="s">
        <v>19</v>
      </c>
    </row>
    <row r="6621" spans="1:20" x14ac:dyDescent="0.25">
      <c r="A6621">
        <v>6620</v>
      </c>
      <c r="B6621" t="s">
        <v>5000</v>
      </c>
      <c r="C6621" t="s">
        <v>2495</v>
      </c>
      <c r="D6621" t="str">
        <f t="shared" si="206"/>
        <v>Yon Randy</v>
      </c>
      <c r="E6621" t="s">
        <v>22</v>
      </c>
      <c r="F6621" t="s">
        <v>2315</v>
      </c>
      <c r="G6621" t="s">
        <v>611</v>
      </c>
      <c r="H6621" t="s">
        <v>612</v>
      </c>
      <c r="I6621" t="s">
        <v>138</v>
      </c>
      <c r="J6621" t="s">
        <v>19</v>
      </c>
      <c r="K6621" t="str">
        <f>INDEX(Table6[Column1],MATCH(L6621,Table6[Column2]))</f>
        <v>Adults</v>
      </c>
      <c r="L6621">
        <v>46.53399426</v>
      </c>
      <c r="M6621" t="str">
        <f>VLOOKUP(L6621,Table1[],2)</f>
        <v>40 - 49</v>
      </c>
      <c r="N6621" t="str">
        <f>INDEX(Table7[Column1],MATCH(O6621,Table7[Column2]))</f>
        <v>Learning Stage</v>
      </c>
      <c r="O6621">
        <v>5.4906828120000002</v>
      </c>
      <c r="P6621" t="str">
        <f>VLOOKUP(O6621,Table13[],2)</f>
        <v>1 - 5</v>
      </c>
      <c r="Q6621" t="str">
        <f>INDEX(Table8[Column1],MATCH(R6621,Table8[Column2]))</f>
        <v>Maintained</v>
      </c>
      <c r="R6621">
        <v>50.249896120000002</v>
      </c>
      <c r="S6621">
        <f t="shared" si="207"/>
        <v>2.0937456716666665</v>
      </c>
      <c r="T6621" t="s">
        <v>19</v>
      </c>
    </row>
    <row r="6622" spans="1:20" x14ac:dyDescent="0.25">
      <c r="A6622">
        <v>6621</v>
      </c>
      <c r="B6622" t="s">
        <v>651</v>
      </c>
      <c r="C6622" t="s">
        <v>52</v>
      </c>
      <c r="D6622" t="str">
        <f t="shared" si="206"/>
        <v>Lawrence John</v>
      </c>
      <c r="E6622" t="s">
        <v>22</v>
      </c>
      <c r="F6622" t="s">
        <v>186</v>
      </c>
      <c r="G6622" t="s">
        <v>17</v>
      </c>
      <c r="H6622" t="s">
        <v>18</v>
      </c>
      <c r="I6622" t="s">
        <v>186</v>
      </c>
      <c r="J6622" t="s">
        <v>19</v>
      </c>
      <c r="K6622" t="str">
        <f>INDEX(Table6[Column1],MATCH(L6622,Table6[Column2]))</f>
        <v>Adults</v>
      </c>
      <c r="L6622">
        <v>48.497349870000001</v>
      </c>
      <c r="M6622" t="str">
        <f>VLOOKUP(L6622,Table1[],2)</f>
        <v>40 - 49</v>
      </c>
      <c r="N6622" t="str">
        <f>INDEX(Table7[Column1],MATCH(O6622,Table7[Column2]))</f>
        <v>Learning Stage</v>
      </c>
      <c r="O6622">
        <v>3.5830237739999999</v>
      </c>
      <c r="P6622" t="str">
        <f>VLOOKUP(O6622,Table13[],2)</f>
        <v>1 - 5</v>
      </c>
      <c r="Q6622" t="str">
        <f>INDEX(Table8[Column1],MATCH(R6622,Table8[Column2]))</f>
        <v>Habitual</v>
      </c>
      <c r="R6622">
        <v>94.992732380000007</v>
      </c>
      <c r="S6622">
        <f t="shared" si="207"/>
        <v>3.9580305158333338</v>
      </c>
      <c r="T6622" t="s">
        <v>19</v>
      </c>
    </row>
    <row r="6623" spans="1:20" x14ac:dyDescent="0.25">
      <c r="A6623">
        <v>6622</v>
      </c>
      <c r="B6623" t="s">
        <v>5001</v>
      </c>
      <c r="C6623" t="s">
        <v>227</v>
      </c>
      <c r="D6623" t="str">
        <f t="shared" si="206"/>
        <v>Rawlins Lisa</v>
      </c>
      <c r="E6623" t="s">
        <v>15</v>
      </c>
      <c r="F6623" t="s">
        <v>84</v>
      </c>
      <c r="G6623" t="s">
        <v>820</v>
      </c>
      <c r="H6623" t="s">
        <v>821</v>
      </c>
      <c r="I6623" t="s">
        <v>84</v>
      </c>
      <c r="J6623" t="s">
        <v>19</v>
      </c>
      <c r="K6623" t="str">
        <f>INDEX(Table6[Column1],MATCH(L6623,Table6[Column2]))</f>
        <v>Young Adults</v>
      </c>
      <c r="L6623">
        <v>37.306103110000002</v>
      </c>
      <c r="M6623" t="str">
        <f>VLOOKUP(L6623,Table1[],2)</f>
        <v>30 - 39</v>
      </c>
      <c r="N6623" t="str">
        <f>INDEX(Table7[Column1],MATCH(O6623,Table7[Column2]))</f>
        <v>Learning Stage</v>
      </c>
      <c r="O6623">
        <v>4.56549125</v>
      </c>
      <c r="P6623" t="str">
        <f>VLOOKUP(O6623,Table13[],2)</f>
        <v>1 - 5</v>
      </c>
      <c r="Q6623" t="str">
        <f>INDEX(Table8[Column1],MATCH(R6623,Table8[Column2]))</f>
        <v>Habitual</v>
      </c>
      <c r="R6623">
        <v>89.138889320000004</v>
      </c>
      <c r="S6623">
        <f t="shared" si="207"/>
        <v>3.7141203883333334</v>
      </c>
      <c r="T6623" t="s">
        <v>19</v>
      </c>
    </row>
    <row r="6624" spans="1:20" x14ac:dyDescent="0.25">
      <c r="A6624">
        <v>6623</v>
      </c>
      <c r="B6624" t="s">
        <v>1092</v>
      </c>
      <c r="C6624" t="s">
        <v>50</v>
      </c>
      <c r="D6624" t="str">
        <f t="shared" si="206"/>
        <v>Robinson Robert</v>
      </c>
      <c r="E6624" t="s">
        <v>22</v>
      </c>
      <c r="F6624" t="s">
        <v>38</v>
      </c>
      <c r="G6624" t="s">
        <v>2724</v>
      </c>
      <c r="H6624" t="s">
        <v>1863</v>
      </c>
      <c r="I6624" t="s">
        <v>38</v>
      </c>
      <c r="J6624" t="s">
        <v>19</v>
      </c>
      <c r="K6624" t="str">
        <f>INDEX(Table6[Column1],MATCH(L6624,Table6[Column2]))</f>
        <v>Young Adults</v>
      </c>
      <c r="L6624">
        <v>39.416607849999998</v>
      </c>
      <c r="M6624" t="str">
        <f>VLOOKUP(L6624,Table1[],2)</f>
        <v>30 - 39</v>
      </c>
      <c r="N6624" t="str">
        <f>INDEX(Table7[Column1],MATCH(O6624,Table7[Column2]))</f>
        <v>Learning Stage</v>
      </c>
      <c r="O6624">
        <v>5.8091889410000004</v>
      </c>
      <c r="P6624" t="str">
        <f>VLOOKUP(O6624,Table13[],2)</f>
        <v>1 - 5</v>
      </c>
      <c r="Q6624" t="str">
        <f>INDEX(Table8[Column1],MATCH(R6624,Table8[Column2]))</f>
        <v>Scheduled</v>
      </c>
      <c r="R6624">
        <v>25.0002481</v>
      </c>
      <c r="S6624">
        <f t="shared" si="207"/>
        <v>1.0416770041666668</v>
      </c>
      <c r="T6624" t="s">
        <v>19</v>
      </c>
    </row>
    <row r="6625" spans="1:20" x14ac:dyDescent="0.25">
      <c r="A6625">
        <v>6624</v>
      </c>
      <c r="B6625" t="s">
        <v>877</v>
      </c>
      <c r="C6625" t="s">
        <v>245</v>
      </c>
      <c r="D6625" t="str">
        <f t="shared" si="206"/>
        <v>Henry Mary</v>
      </c>
      <c r="E6625" t="s">
        <v>15</v>
      </c>
      <c r="F6625" t="s">
        <v>33</v>
      </c>
      <c r="G6625" t="s">
        <v>820</v>
      </c>
      <c r="H6625" t="s">
        <v>821</v>
      </c>
      <c r="I6625" t="s">
        <v>33</v>
      </c>
      <c r="J6625" t="s">
        <v>19</v>
      </c>
      <c r="K6625" t="str">
        <f>INDEX(Table6[Column1],MATCH(L6625,Table6[Column2]))</f>
        <v>Elders</v>
      </c>
      <c r="L6625">
        <v>59.488152749999998</v>
      </c>
      <c r="M6625" t="str">
        <f>VLOOKUP(L6625,Table1[],2)</f>
        <v>50 - 59</v>
      </c>
      <c r="N6625" t="str">
        <f>INDEX(Table7[Column1],MATCH(O6625,Table7[Column2]))</f>
        <v>Learning Stage</v>
      </c>
      <c r="O6625">
        <v>2.8723153579999998</v>
      </c>
      <c r="P6625" t="str">
        <f>VLOOKUP(O6625,Table13[],2)</f>
        <v>1 - 5</v>
      </c>
      <c r="Q6625" t="str">
        <f>INDEX(Table8[Column1],MATCH(R6625,Table8[Column2]))</f>
        <v>Unexcused</v>
      </c>
      <c r="R6625">
        <v>170.0901288</v>
      </c>
      <c r="S6625">
        <f t="shared" si="207"/>
        <v>7.0870887000000007</v>
      </c>
      <c r="T6625" t="s">
        <v>19</v>
      </c>
    </row>
    <row r="6626" spans="1:20" x14ac:dyDescent="0.25">
      <c r="A6626">
        <v>6625</v>
      </c>
      <c r="B6626" t="s">
        <v>5002</v>
      </c>
      <c r="C6626" t="s">
        <v>3335</v>
      </c>
      <c r="D6626" t="str">
        <f t="shared" si="206"/>
        <v>Takacs Eddie</v>
      </c>
      <c r="E6626" t="s">
        <v>22</v>
      </c>
      <c r="F6626" t="s">
        <v>30</v>
      </c>
      <c r="G6626" t="s">
        <v>820</v>
      </c>
      <c r="H6626" t="s">
        <v>821</v>
      </c>
      <c r="I6626" t="s">
        <v>30</v>
      </c>
      <c r="J6626" t="s">
        <v>19</v>
      </c>
      <c r="K6626" t="str">
        <f>INDEX(Table6[Column1],MATCH(L6626,Table6[Column2]))</f>
        <v>Young Adults</v>
      </c>
      <c r="L6626">
        <v>39.549083420000002</v>
      </c>
      <c r="M6626" t="str">
        <f>VLOOKUP(L6626,Table1[],2)</f>
        <v>30 - 39</v>
      </c>
      <c r="N6626" t="str">
        <f>INDEX(Table7[Column1],MATCH(O6626,Table7[Column2]))</f>
        <v>Learning Stage</v>
      </c>
      <c r="O6626">
        <v>2.2912553870000001</v>
      </c>
      <c r="P6626" t="str">
        <f>VLOOKUP(O6626,Table13[],2)</f>
        <v>1 - 5</v>
      </c>
      <c r="Q6626" t="str">
        <f>INDEX(Table8[Column1],MATCH(R6626,Table8[Column2]))</f>
        <v>Scheduled</v>
      </c>
      <c r="R6626">
        <v>17.215125239999999</v>
      </c>
      <c r="S6626">
        <f t="shared" si="207"/>
        <v>0.717296885</v>
      </c>
      <c r="T6626" t="s">
        <v>19</v>
      </c>
    </row>
    <row r="6627" spans="1:20" x14ac:dyDescent="0.25">
      <c r="A6627">
        <v>6626</v>
      </c>
      <c r="B6627" t="s">
        <v>2246</v>
      </c>
      <c r="C6627" t="s">
        <v>617</v>
      </c>
      <c r="D6627" t="str">
        <f t="shared" si="206"/>
        <v>Conner Diane</v>
      </c>
      <c r="E6627" t="s">
        <v>15</v>
      </c>
      <c r="F6627" t="s">
        <v>38</v>
      </c>
      <c r="G6627" t="s">
        <v>2724</v>
      </c>
      <c r="H6627" t="s">
        <v>1863</v>
      </c>
      <c r="I6627" t="s">
        <v>38</v>
      </c>
      <c r="J6627" t="s">
        <v>19</v>
      </c>
      <c r="K6627" t="str">
        <f>INDEX(Table6[Column1],MATCH(L6627,Table6[Column2]))</f>
        <v>Elders</v>
      </c>
      <c r="L6627">
        <v>53.137710400000003</v>
      </c>
      <c r="M6627" t="str">
        <f>VLOOKUP(L6627,Table1[],2)</f>
        <v>50 - 59</v>
      </c>
      <c r="N6627" t="str">
        <f>INDEX(Table7[Column1],MATCH(O6627,Table7[Column2]))</f>
        <v>Learning Stage</v>
      </c>
      <c r="O6627">
        <v>4.3668172250000001</v>
      </c>
      <c r="P6627" t="str">
        <f>VLOOKUP(O6627,Table13[],2)</f>
        <v>1 - 5</v>
      </c>
      <c r="Q6627" t="str">
        <f>INDEX(Table8[Column1],MATCH(R6627,Table8[Column2]))</f>
        <v>Excused</v>
      </c>
      <c r="R6627">
        <v>144.19282490000001</v>
      </c>
      <c r="S6627">
        <f t="shared" si="207"/>
        <v>6.0080343708333341</v>
      </c>
      <c r="T6627" t="s">
        <v>19</v>
      </c>
    </row>
    <row r="6628" spans="1:20" x14ac:dyDescent="0.25">
      <c r="A6628">
        <v>6627</v>
      </c>
      <c r="B6628" t="s">
        <v>3429</v>
      </c>
      <c r="C6628" t="s">
        <v>52</v>
      </c>
      <c r="D6628" t="str">
        <f t="shared" si="206"/>
        <v>English John</v>
      </c>
      <c r="E6628" t="s">
        <v>22</v>
      </c>
      <c r="F6628" t="s">
        <v>16</v>
      </c>
      <c r="G6628" t="s">
        <v>820</v>
      </c>
      <c r="H6628" t="s">
        <v>821</v>
      </c>
      <c r="I6628" t="s">
        <v>16</v>
      </c>
      <c r="J6628" t="s">
        <v>19</v>
      </c>
      <c r="K6628" t="str">
        <f>INDEX(Table6[Column1],MATCH(L6628,Table6[Column2]))</f>
        <v>Young Adults</v>
      </c>
      <c r="L6628">
        <v>34.18375305</v>
      </c>
      <c r="M6628" t="str">
        <f>VLOOKUP(L6628,Table1[],2)</f>
        <v>30 - 39</v>
      </c>
      <c r="N6628" t="str">
        <f>INDEX(Table7[Column1],MATCH(O6628,Table7[Column2]))</f>
        <v>Learning Stage</v>
      </c>
      <c r="O6628">
        <v>3.3565268779999999</v>
      </c>
      <c r="P6628" t="str">
        <f>VLOOKUP(O6628,Table13[],2)</f>
        <v>1 - 5</v>
      </c>
      <c r="Q6628" t="str">
        <f>INDEX(Table8[Column1],MATCH(R6628,Table8[Column2]))</f>
        <v>Scheduled</v>
      </c>
      <c r="R6628">
        <v>11.141788630000001</v>
      </c>
      <c r="S6628">
        <f t="shared" si="207"/>
        <v>0.46424119291666666</v>
      </c>
      <c r="T6628" t="s">
        <v>19</v>
      </c>
    </row>
    <row r="6629" spans="1:20" x14ac:dyDescent="0.25">
      <c r="A6629">
        <v>6628</v>
      </c>
      <c r="B6629" t="s">
        <v>2243</v>
      </c>
      <c r="C6629" t="s">
        <v>93</v>
      </c>
      <c r="D6629" t="str">
        <f t="shared" si="206"/>
        <v>Hanson William</v>
      </c>
      <c r="E6629" t="s">
        <v>22</v>
      </c>
      <c r="F6629" t="s">
        <v>100</v>
      </c>
      <c r="G6629" t="s">
        <v>611</v>
      </c>
      <c r="H6629" t="s">
        <v>612</v>
      </c>
      <c r="I6629" t="s">
        <v>101</v>
      </c>
      <c r="J6629" t="s">
        <v>19</v>
      </c>
      <c r="K6629" t="str">
        <f>INDEX(Table6[Column1],MATCH(L6629,Table6[Column2]))</f>
        <v>Adults</v>
      </c>
      <c r="L6629">
        <v>49.804387820000002</v>
      </c>
      <c r="M6629" t="str">
        <f>VLOOKUP(L6629,Table1[],2)</f>
        <v>40 - 49</v>
      </c>
      <c r="N6629" t="str">
        <f>INDEX(Table7[Column1],MATCH(O6629,Table7[Column2]))</f>
        <v>Learning Stage</v>
      </c>
      <c r="O6629">
        <v>4.6877032070000002</v>
      </c>
      <c r="P6629" t="str">
        <f>VLOOKUP(O6629,Table13[],2)</f>
        <v>1 - 5</v>
      </c>
      <c r="Q6629" t="str">
        <f>INDEX(Table8[Column1],MATCH(R6629,Table8[Column2]))</f>
        <v>Habitual</v>
      </c>
      <c r="R6629">
        <v>103.96276229999999</v>
      </c>
      <c r="S6629">
        <f t="shared" si="207"/>
        <v>4.3317817625000004</v>
      </c>
      <c r="T6629" t="s">
        <v>19</v>
      </c>
    </row>
    <row r="6630" spans="1:20" x14ac:dyDescent="0.25">
      <c r="A6630">
        <v>6629</v>
      </c>
      <c r="B6630" t="s">
        <v>5003</v>
      </c>
      <c r="C6630" t="s">
        <v>368</v>
      </c>
      <c r="D6630" t="str">
        <f t="shared" si="206"/>
        <v>Hensley Frank</v>
      </c>
      <c r="E6630" t="s">
        <v>22</v>
      </c>
      <c r="F6630" t="s">
        <v>38</v>
      </c>
      <c r="G6630" t="s">
        <v>2724</v>
      </c>
      <c r="H6630" t="s">
        <v>1863</v>
      </c>
      <c r="I6630" t="s">
        <v>38</v>
      </c>
      <c r="J6630" t="s">
        <v>19</v>
      </c>
      <c r="K6630" t="str">
        <f>INDEX(Table6[Column1],MATCH(L6630,Table6[Column2]))</f>
        <v>Adults</v>
      </c>
      <c r="L6630">
        <v>45.305553410000002</v>
      </c>
      <c r="M6630" t="str">
        <f>VLOOKUP(L6630,Table1[],2)</f>
        <v>40 - 49</v>
      </c>
      <c r="N6630" t="str">
        <f>INDEX(Table7[Column1],MATCH(O6630,Table7[Column2]))</f>
        <v>Fitting in Stage</v>
      </c>
      <c r="O6630">
        <v>6.1820217470000003</v>
      </c>
      <c r="P6630" t="str">
        <f>VLOOKUP(O6630,Table13[],2)</f>
        <v>6 - 10</v>
      </c>
      <c r="Q6630" t="str">
        <f>INDEX(Table8[Column1],MATCH(R6630,Table8[Column2]))</f>
        <v>Maintained</v>
      </c>
      <c r="R6630">
        <v>73.691790280000006</v>
      </c>
      <c r="S6630">
        <f t="shared" si="207"/>
        <v>3.0704912616666666</v>
      </c>
      <c r="T6630" t="s">
        <v>19</v>
      </c>
    </row>
    <row r="6631" spans="1:20" x14ac:dyDescent="0.25">
      <c r="A6631">
        <v>6630</v>
      </c>
      <c r="B6631" t="s">
        <v>4996</v>
      </c>
      <c r="C6631" t="s">
        <v>630</v>
      </c>
      <c r="D6631" t="str">
        <f t="shared" si="206"/>
        <v>Landry Richard</v>
      </c>
      <c r="E6631" t="s">
        <v>22</v>
      </c>
      <c r="F6631" t="s">
        <v>84</v>
      </c>
      <c r="G6631" t="s">
        <v>820</v>
      </c>
      <c r="H6631" t="s">
        <v>821</v>
      </c>
      <c r="I6631" t="s">
        <v>84</v>
      </c>
      <c r="J6631" t="s">
        <v>19</v>
      </c>
      <c r="K6631" t="str">
        <f>INDEX(Table6[Column1],MATCH(L6631,Table6[Column2]))</f>
        <v>Young Adults</v>
      </c>
      <c r="L6631">
        <v>35.42181317</v>
      </c>
      <c r="M6631" t="str">
        <f>VLOOKUP(L6631,Table1[],2)</f>
        <v>30 - 39</v>
      </c>
      <c r="N6631" t="str">
        <f>INDEX(Table7[Column1],MATCH(O6631,Table7[Column2]))</f>
        <v>Learning Stage</v>
      </c>
      <c r="O6631">
        <v>3.0594341420000002</v>
      </c>
      <c r="P6631" t="str">
        <f>VLOOKUP(O6631,Table13[],2)</f>
        <v>1 - 5</v>
      </c>
      <c r="Q6631" t="str">
        <f>INDEX(Table8[Column1],MATCH(R6631,Table8[Column2]))</f>
        <v>Scheduled</v>
      </c>
      <c r="R6631">
        <v>0</v>
      </c>
      <c r="S6631">
        <f t="shared" si="207"/>
        <v>0</v>
      </c>
      <c r="T6631" t="s">
        <v>19</v>
      </c>
    </row>
    <row r="6632" spans="1:20" x14ac:dyDescent="0.25">
      <c r="A6632">
        <v>6631</v>
      </c>
      <c r="B6632" t="s">
        <v>444</v>
      </c>
      <c r="C6632" t="s">
        <v>2912</v>
      </c>
      <c r="D6632" t="str">
        <f t="shared" si="206"/>
        <v>Moore Patsy</v>
      </c>
      <c r="E6632" t="s">
        <v>15</v>
      </c>
      <c r="F6632" t="s">
        <v>95</v>
      </c>
      <c r="G6632" t="s">
        <v>820</v>
      </c>
      <c r="H6632" t="s">
        <v>821</v>
      </c>
      <c r="I6632" t="s">
        <v>87</v>
      </c>
      <c r="J6632" t="s">
        <v>19</v>
      </c>
      <c r="K6632" t="str">
        <f>INDEX(Table6[Column1],MATCH(L6632,Table6[Column2]))</f>
        <v>Youth</v>
      </c>
      <c r="L6632">
        <v>23.778750089999999</v>
      </c>
      <c r="M6632" t="str">
        <f>VLOOKUP(L6632,Table1[],2)</f>
        <v>20 - 29</v>
      </c>
      <c r="N6632" t="str">
        <f>INDEX(Table7[Column1],MATCH(O6632,Table7[Column2]))</f>
        <v>Learning Stage</v>
      </c>
      <c r="O6632">
        <v>4.6245429380000003</v>
      </c>
      <c r="P6632" t="str">
        <f>VLOOKUP(O6632,Table13[],2)</f>
        <v>1 - 5</v>
      </c>
      <c r="Q6632" t="str">
        <f>INDEX(Table8[Column1],MATCH(R6632,Table8[Column2]))</f>
        <v>Scheduled</v>
      </c>
      <c r="R6632">
        <v>0</v>
      </c>
      <c r="S6632">
        <f t="shared" si="207"/>
        <v>0</v>
      </c>
      <c r="T6632" t="s">
        <v>19</v>
      </c>
    </row>
    <row r="6633" spans="1:20" x14ac:dyDescent="0.25">
      <c r="A6633">
        <v>6632</v>
      </c>
      <c r="B6633" t="s">
        <v>267</v>
      </c>
      <c r="C6633" t="s">
        <v>275</v>
      </c>
      <c r="D6633" t="str">
        <f t="shared" si="206"/>
        <v>Johnson Nancy</v>
      </c>
      <c r="E6633" t="s">
        <v>15</v>
      </c>
      <c r="F6633" t="s">
        <v>16</v>
      </c>
      <c r="G6633" t="s">
        <v>820</v>
      </c>
      <c r="H6633" t="s">
        <v>821</v>
      </c>
      <c r="I6633" t="s">
        <v>16</v>
      </c>
      <c r="J6633" t="s">
        <v>19</v>
      </c>
      <c r="K6633" t="str">
        <f>INDEX(Table6[Column1],MATCH(L6633,Table6[Column2]))</f>
        <v>Teenagers</v>
      </c>
      <c r="L6633">
        <v>19.152654439999999</v>
      </c>
      <c r="M6633" t="e">
        <f>VLOOKUP(L6633,Table1[],2)</f>
        <v>#N/A</v>
      </c>
      <c r="N6633" t="str">
        <f>INDEX(Table7[Column1],MATCH(O6633,Table7[Column2]))</f>
        <v>Learning Stage</v>
      </c>
      <c r="O6633">
        <v>3.0607217549999999</v>
      </c>
      <c r="P6633" t="str">
        <f>VLOOKUP(O6633,Table13[],2)</f>
        <v>1 - 5</v>
      </c>
      <c r="Q6633" t="str">
        <f>INDEX(Table8[Column1],MATCH(R6633,Table8[Column2]))</f>
        <v>Scheduled</v>
      </c>
      <c r="R6633">
        <v>0</v>
      </c>
      <c r="S6633">
        <f t="shared" si="207"/>
        <v>0</v>
      </c>
      <c r="T6633" t="s">
        <v>19</v>
      </c>
    </row>
    <row r="6634" spans="1:20" x14ac:dyDescent="0.25">
      <c r="A6634">
        <v>6633</v>
      </c>
      <c r="B6634" t="s">
        <v>5004</v>
      </c>
      <c r="C6634" t="s">
        <v>802</v>
      </c>
      <c r="D6634" t="str">
        <f t="shared" si="206"/>
        <v>Noonan Donna</v>
      </c>
      <c r="E6634" t="s">
        <v>15</v>
      </c>
      <c r="F6634" t="s">
        <v>38</v>
      </c>
      <c r="G6634" t="s">
        <v>2724</v>
      </c>
      <c r="H6634" t="s">
        <v>1863</v>
      </c>
      <c r="I6634" t="s">
        <v>38</v>
      </c>
      <c r="J6634" t="s">
        <v>19</v>
      </c>
      <c r="K6634" t="str">
        <f>INDEX(Table6[Column1],MATCH(L6634,Table6[Column2]))</f>
        <v>Elders</v>
      </c>
      <c r="L6634">
        <v>56.476793610000001</v>
      </c>
      <c r="M6634" t="str">
        <f>VLOOKUP(L6634,Table1[],2)</f>
        <v>50 - 59</v>
      </c>
      <c r="N6634" t="str">
        <f>INDEX(Table7[Column1],MATCH(O6634,Table7[Column2]))</f>
        <v>Learning Stage</v>
      </c>
      <c r="O6634">
        <v>4.0851291950000004</v>
      </c>
      <c r="P6634" t="str">
        <f>VLOOKUP(O6634,Table13[],2)</f>
        <v>1 - 5</v>
      </c>
      <c r="Q6634" t="str">
        <f>INDEX(Table8[Column1],MATCH(R6634,Table8[Column2]))</f>
        <v>Excused</v>
      </c>
      <c r="R6634">
        <v>122.1944562</v>
      </c>
      <c r="S6634">
        <f t="shared" si="207"/>
        <v>5.0914356750000005</v>
      </c>
      <c r="T6634" t="s">
        <v>19</v>
      </c>
    </row>
    <row r="6635" spans="1:20" x14ac:dyDescent="0.25">
      <c r="A6635">
        <v>6634</v>
      </c>
      <c r="B6635" t="s">
        <v>4253</v>
      </c>
      <c r="C6635" t="s">
        <v>50</v>
      </c>
      <c r="D6635" t="str">
        <f t="shared" si="206"/>
        <v>Lowe Robert</v>
      </c>
      <c r="E6635" t="s">
        <v>22</v>
      </c>
      <c r="F6635" t="s">
        <v>407</v>
      </c>
      <c r="G6635" t="s">
        <v>820</v>
      </c>
      <c r="H6635" t="s">
        <v>821</v>
      </c>
      <c r="I6635" t="s">
        <v>407</v>
      </c>
      <c r="J6635" t="s">
        <v>19</v>
      </c>
      <c r="K6635" t="str">
        <f>INDEX(Table6[Column1],MATCH(L6635,Table6[Column2]))</f>
        <v>Adults</v>
      </c>
      <c r="L6635">
        <v>42.733586699999996</v>
      </c>
      <c r="M6635" t="str">
        <f>VLOOKUP(L6635,Table1[],2)</f>
        <v>40 - 49</v>
      </c>
      <c r="N6635" t="str">
        <f>INDEX(Table7[Column1],MATCH(O6635,Table7[Column2]))</f>
        <v>Learning Stage</v>
      </c>
      <c r="O6635">
        <v>4.330715402</v>
      </c>
      <c r="P6635" t="str">
        <f>VLOOKUP(O6635,Table13[],2)</f>
        <v>1 - 5</v>
      </c>
      <c r="Q6635" t="str">
        <f>INDEX(Table8[Column1],MATCH(R6635,Table8[Column2]))</f>
        <v>Scheduled</v>
      </c>
      <c r="R6635">
        <v>14.405571269999999</v>
      </c>
      <c r="S6635">
        <f t="shared" si="207"/>
        <v>0.60023213625000005</v>
      </c>
      <c r="T6635" t="s">
        <v>19</v>
      </c>
    </row>
    <row r="6636" spans="1:20" x14ac:dyDescent="0.25">
      <c r="A6636">
        <v>6635</v>
      </c>
      <c r="B6636" t="s">
        <v>5005</v>
      </c>
      <c r="C6636" t="s">
        <v>245</v>
      </c>
      <c r="D6636" t="str">
        <f t="shared" si="206"/>
        <v>Grossman Mary</v>
      </c>
      <c r="E6636" t="s">
        <v>15</v>
      </c>
      <c r="F6636" t="s">
        <v>121</v>
      </c>
      <c r="G6636" t="s">
        <v>17</v>
      </c>
      <c r="H6636" t="s">
        <v>18</v>
      </c>
      <c r="I6636" t="s">
        <v>121</v>
      </c>
      <c r="J6636" t="s">
        <v>19</v>
      </c>
      <c r="K6636" t="str">
        <f>INDEX(Table6[Column1],MATCH(L6636,Table6[Column2]))</f>
        <v>Youth</v>
      </c>
      <c r="L6636">
        <v>28.442871279999999</v>
      </c>
      <c r="M6636" t="str">
        <f>VLOOKUP(L6636,Table1[],2)</f>
        <v>20 - 29</v>
      </c>
      <c r="N6636" t="str">
        <f>INDEX(Table7[Column1],MATCH(O6636,Table7[Column2]))</f>
        <v>Fitting in Stage</v>
      </c>
      <c r="O6636">
        <v>6.33897713</v>
      </c>
      <c r="P6636" t="str">
        <f>VLOOKUP(O6636,Table13[],2)</f>
        <v>6 - 10</v>
      </c>
      <c r="Q6636" t="str">
        <f>INDEX(Table8[Column1],MATCH(R6636,Table8[Column2]))</f>
        <v>Scheduled</v>
      </c>
      <c r="R6636">
        <v>0</v>
      </c>
      <c r="S6636">
        <f t="shared" si="207"/>
        <v>0</v>
      </c>
      <c r="T6636" t="s">
        <v>19</v>
      </c>
    </row>
    <row r="6637" spans="1:20" x14ac:dyDescent="0.25">
      <c r="A6637">
        <v>6636</v>
      </c>
      <c r="B6637" t="s">
        <v>1897</v>
      </c>
      <c r="C6637" t="s">
        <v>587</v>
      </c>
      <c r="D6637" t="str">
        <f t="shared" si="206"/>
        <v>Sanders Harry</v>
      </c>
      <c r="E6637" t="s">
        <v>22</v>
      </c>
      <c r="F6637" t="s">
        <v>30</v>
      </c>
      <c r="G6637" t="s">
        <v>820</v>
      </c>
      <c r="H6637" t="s">
        <v>821</v>
      </c>
      <c r="I6637" t="s">
        <v>30</v>
      </c>
      <c r="J6637" t="s">
        <v>19</v>
      </c>
      <c r="K6637" t="str">
        <f>INDEX(Table6[Column1],MATCH(L6637,Table6[Column2]))</f>
        <v>Young Adults</v>
      </c>
      <c r="L6637">
        <v>39.689382479999999</v>
      </c>
      <c r="M6637" t="str">
        <f>VLOOKUP(L6637,Table1[],2)</f>
        <v>30 - 39</v>
      </c>
      <c r="N6637" t="str">
        <f>INDEX(Table7[Column1],MATCH(O6637,Table7[Column2]))</f>
        <v>Fitting in Stage</v>
      </c>
      <c r="O6637">
        <v>6.5134466120000001</v>
      </c>
      <c r="P6637" t="str">
        <f>VLOOKUP(O6637,Table13[],2)</f>
        <v>6 - 10</v>
      </c>
      <c r="Q6637" t="str">
        <f>INDEX(Table8[Column1],MATCH(R6637,Table8[Column2]))</f>
        <v>Maintained</v>
      </c>
      <c r="R6637">
        <v>52.198262419999999</v>
      </c>
      <c r="S6637">
        <f t="shared" si="207"/>
        <v>2.1749276008333331</v>
      </c>
      <c r="T6637" t="s">
        <v>19</v>
      </c>
    </row>
    <row r="6638" spans="1:20" x14ac:dyDescent="0.25">
      <c r="A6638">
        <v>6637</v>
      </c>
      <c r="B6638" t="s">
        <v>1318</v>
      </c>
      <c r="C6638" t="s">
        <v>426</v>
      </c>
      <c r="D6638" t="str">
        <f t="shared" si="206"/>
        <v>Chapman George</v>
      </c>
      <c r="E6638" t="s">
        <v>22</v>
      </c>
      <c r="F6638" t="s">
        <v>38</v>
      </c>
      <c r="G6638" t="s">
        <v>2724</v>
      </c>
      <c r="H6638" t="s">
        <v>1863</v>
      </c>
      <c r="I6638" t="s">
        <v>38</v>
      </c>
      <c r="J6638" t="s">
        <v>19</v>
      </c>
      <c r="K6638" t="str">
        <f>INDEX(Table6[Column1],MATCH(L6638,Table6[Column2]))</f>
        <v>Young Adults</v>
      </c>
      <c r="L6638">
        <v>38.729252459999998</v>
      </c>
      <c r="M6638" t="str">
        <f>VLOOKUP(L6638,Table1[],2)</f>
        <v>30 - 39</v>
      </c>
      <c r="N6638" t="str">
        <f>INDEX(Table7[Column1],MATCH(O6638,Table7[Column2]))</f>
        <v>Learning Stage</v>
      </c>
      <c r="O6638">
        <v>5.0967529559999996</v>
      </c>
      <c r="P6638" t="str">
        <f>VLOOKUP(O6638,Table13[],2)</f>
        <v>1 - 5</v>
      </c>
      <c r="Q6638" t="str">
        <f>INDEX(Table8[Column1],MATCH(R6638,Table8[Column2]))</f>
        <v>Habitual</v>
      </c>
      <c r="R6638">
        <v>96.478073769999995</v>
      </c>
      <c r="S6638">
        <f t="shared" si="207"/>
        <v>4.0199197404166664</v>
      </c>
      <c r="T6638" t="s">
        <v>19</v>
      </c>
    </row>
    <row r="6639" spans="1:20" x14ac:dyDescent="0.25">
      <c r="A6639">
        <v>6638</v>
      </c>
      <c r="B6639" t="s">
        <v>4414</v>
      </c>
      <c r="C6639" t="s">
        <v>1191</v>
      </c>
      <c r="D6639" t="str">
        <f t="shared" si="206"/>
        <v>Dickey Crystal</v>
      </c>
      <c r="E6639" t="s">
        <v>15</v>
      </c>
      <c r="F6639" t="s">
        <v>169</v>
      </c>
      <c r="G6639" t="s">
        <v>611</v>
      </c>
      <c r="H6639" t="s">
        <v>612</v>
      </c>
      <c r="I6639" t="s">
        <v>169</v>
      </c>
      <c r="J6639" t="s">
        <v>19</v>
      </c>
      <c r="K6639" t="str">
        <f>INDEX(Table6[Column1],MATCH(L6639,Table6[Column2]))</f>
        <v>Adults</v>
      </c>
      <c r="L6639">
        <v>46.355311110000002</v>
      </c>
      <c r="M6639" t="str">
        <f>VLOOKUP(L6639,Table1[],2)</f>
        <v>40 - 49</v>
      </c>
      <c r="N6639" t="str">
        <f>INDEX(Table7[Column1],MATCH(O6639,Table7[Column2]))</f>
        <v>Learning Stage</v>
      </c>
      <c r="O6639">
        <v>4.2275631300000001</v>
      </c>
      <c r="P6639" t="str">
        <f>VLOOKUP(O6639,Table13[],2)</f>
        <v>1 - 5</v>
      </c>
      <c r="Q6639" t="str">
        <f>INDEX(Table8[Column1],MATCH(R6639,Table8[Column2]))</f>
        <v>Excused</v>
      </c>
      <c r="R6639">
        <v>136.84297770000001</v>
      </c>
      <c r="S6639">
        <f t="shared" si="207"/>
        <v>5.7017907374999997</v>
      </c>
      <c r="T6639" t="s">
        <v>19</v>
      </c>
    </row>
    <row r="6640" spans="1:20" x14ac:dyDescent="0.25">
      <c r="A6640">
        <v>6639</v>
      </c>
      <c r="B6640" t="s">
        <v>267</v>
      </c>
      <c r="C6640" t="s">
        <v>410</v>
      </c>
      <c r="D6640" t="str">
        <f t="shared" si="206"/>
        <v>Johnson Bryan</v>
      </c>
      <c r="E6640" t="s">
        <v>22</v>
      </c>
      <c r="F6640" t="s">
        <v>30</v>
      </c>
      <c r="G6640" t="s">
        <v>820</v>
      </c>
      <c r="H6640" t="s">
        <v>821</v>
      </c>
      <c r="I6640" t="s">
        <v>30</v>
      </c>
      <c r="J6640" t="s">
        <v>19</v>
      </c>
      <c r="K6640" t="str">
        <f>INDEX(Table6[Column1],MATCH(L6640,Table6[Column2]))</f>
        <v>Young Adults</v>
      </c>
      <c r="L6640">
        <v>36.121110880000003</v>
      </c>
      <c r="M6640" t="str">
        <f>VLOOKUP(L6640,Table1[],2)</f>
        <v>30 - 39</v>
      </c>
      <c r="N6640" t="str">
        <f>INDEX(Table7[Column1],MATCH(O6640,Table7[Column2]))</f>
        <v>Learning Stage</v>
      </c>
      <c r="O6640">
        <v>3.7438729730000002</v>
      </c>
      <c r="P6640" t="str">
        <f>VLOOKUP(O6640,Table13[],2)</f>
        <v>1 - 5</v>
      </c>
      <c r="Q6640" t="str">
        <f>INDEX(Table8[Column1],MATCH(R6640,Table8[Column2]))</f>
        <v>Scheduled</v>
      </c>
      <c r="R6640">
        <v>0</v>
      </c>
      <c r="S6640">
        <f t="shared" si="207"/>
        <v>0</v>
      </c>
      <c r="T6640" t="s">
        <v>19</v>
      </c>
    </row>
    <row r="6641" spans="1:20" x14ac:dyDescent="0.25">
      <c r="A6641">
        <v>6640</v>
      </c>
      <c r="B6641" t="s">
        <v>5006</v>
      </c>
      <c r="C6641" t="s">
        <v>396</v>
      </c>
      <c r="D6641" t="str">
        <f t="shared" si="206"/>
        <v>Drum Sarah</v>
      </c>
      <c r="E6641" t="s">
        <v>15</v>
      </c>
      <c r="F6641" t="s">
        <v>788</v>
      </c>
      <c r="G6641" t="s">
        <v>2724</v>
      </c>
      <c r="H6641" t="s">
        <v>1863</v>
      </c>
      <c r="I6641" t="s">
        <v>788</v>
      </c>
      <c r="J6641" t="s">
        <v>19</v>
      </c>
      <c r="K6641" t="str">
        <f>INDEX(Table6[Column1],MATCH(L6641,Table6[Column2]))</f>
        <v>Teenagers</v>
      </c>
      <c r="L6641">
        <v>18.296332570000001</v>
      </c>
      <c r="M6641" t="e">
        <f>VLOOKUP(L6641,Table1[],2)</f>
        <v>#N/A</v>
      </c>
      <c r="N6641" t="str">
        <f>INDEX(Table7[Column1],MATCH(O6641,Table7[Column2]))</f>
        <v>Learning Stage</v>
      </c>
      <c r="O6641">
        <v>5.120617706</v>
      </c>
      <c r="P6641" t="str">
        <f>VLOOKUP(O6641,Table13[],2)</f>
        <v>1 - 5</v>
      </c>
      <c r="Q6641" t="str">
        <f>INDEX(Table8[Column1],MATCH(R6641,Table8[Column2]))</f>
        <v>Scheduled</v>
      </c>
      <c r="R6641">
        <v>0</v>
      </c>
      <c r="S6641">
        <f t="shared" si="207"/>
        <v>0</v>
      </c>
      <c r="T6641" t="s">
        <v>19</v>
      </c>
    </row>
    <row r="6642" spans="1:20" x14ac:dyDescent="0.25">
      <c r="A6642">
        <v>6641</v>
      </c>
      <c r="B6642" t="s">
        <v>5007</v>
      </c>
      <c r="C6642" t="s">
        <v>308</v>
      </c>
      <c r="D6642" t="str">
        <f t="shared" si="206"/>
        <v>Eisen Maria</v>
      </c>
      <c r="E6642" t="s">
        <v>15</v>
      </c>
      <c r="F6642" t="s">
        <v>327</v>
      </c>
      <c r="G6642" t="s">
        <v>611</v>
      </c>
      <c r="H6642" t="s">
        <v>612</v>
      </c>
      <c r="I6642" t="s">
        <v>169</v>
      </c>
      <c r="J6642" t="s">
        <v>19</v>
      </c>
      <c r="K6642" t="str">
        <f>INDEX(Table6[Column1],MATCH(L6642,Table6[Column2]))</f>
        <v>Young Adults</v>
      </c>
      <c r="L6642">
        <v>39.156670439999999</v>
      </c>
      <c r="M6642" t="str">
        <f>VLOOKUP(L6642,Table1[],2)</f>
        <v>30 - 39</v>
      </c>
      <c r="N6642" t="str">
        <f>INDEX(Table7[Column1],MATCH(O6642,Table7[Column2]))</f>
        <v>Learning Stage</v>
      </c>
      <c r="O6642">
        <v>5.0075913529999996</v>
      </c>
      <c r="P6642" t="str">
        <f>VLOOKUP(O6642,Table13[],2)</f>
        <v>1 - 5</v>
      </c>
      <c r="Q6642" t="str">
        <f>INDEX(Table8[Column1],MATCH(R6642,Table8[Column2]))</f>
        <v>Scheduled</v>
      </c>
      <c r="R6642">
        <v>27.11167214</v>
      </c>
      <c r="S6642">
        <f t="shared" si="207"/>
        <v>1.1296530058333334</v>
      </c>
      <c r="T6642" t="s">
        <v>19</v>
      </c>
    </row>
    <row r="6643" spans="1:20" x14ac:dyDescent="0.25">
      <c r="A6643">
        <v>6642</v>
      </c>
      <c r="B6643" t="s">
        <v>1372</v>
      </c>
      <c r="C6643" t="s">
        <v>147</v>
      </c>
      <c r="D6643" t="str">
        <f t="shared" si="206"/>
        <v>Frazier Linda</v>
      </c>
      <c r="E6643" t="s">
        <v>15</v>
      </c>
      <c r="F6643" t="s">
        <v>30</v>
      </c>
      <c r="G6643" t="s">
        <v>820</v>
      </c>
      <c r="H6643" t="s">
        <v>821</v>
      </c>
      <c r="I6643" t="s">
        <v>30</v>
      </c>
      <c r="J6643" t="s">
        <v>19</v>
      </c>
      <c r="K6643" t="str">
        <f>INDEX(Table6[Column1],MATCH(L6643,Table6[Column2]))</f>
        <v>Youth</v>
      </c>
      <c r="L6643">
        <v>23.994127280000001</v>
      </c>
      <c r="M6643" t="str">
        <f>VLOOKUP(L6643,Table1[],2)</f>
        <v>20 - 29</v>
      </c>
      <c r="N6643" t="str">
        <f>INDEX(Table7[Column1],MATCH(O6643,Table7[Column2]))</f>
        <v>Fitting in Stage</v>
      </c>
      <c r="O6643">
        <v>6.3486313470000004</v>
      </c>
      <c r="P6643" t="str">
        <f>VLOOKUP(O6643,Table13[],2)</f>
        <v>6 - 10</v>
      </c>
      <c r="Q6643" t="str">
        <f>INDEX(Table8[Column1],MATCH(R6643,Table8[Column2]))</f>
        <v>Scheduled</v>
      </c>
      <c r="R6643">
        <v>0</v>
      </c>
      <c r="S6643">
        <f t="shared" si="207"/>
        <v>0</v>
      </c>
      <c r="T6643" t="s">
        <v>19</v>
      </c>
    </row>
    <row r="6644" spans="1:20" x14ac:dyDescent="0.25">
      <c r="A6644">
        <v>6643</v>
      </c>
      <c r="B6644" t="s">
        <v>149</v>
      </c>
      <c r="C6644" t="s">
        <v>3837</v>
      </c>
      <c r="D6644" t="str">
        <f t="shared" si="206"/>
        <v>Charles Armando</v>
      </c>
      <c r="E6644" t="s">
        <v>22</v>
      </c>
      <c r="F6644" t="s">
        <v>1260</v>
      </c>
      <c r="G6644" t="s">
        <v>820</v>
      </c>
      <c r="H6644" t="s">
        <v>821</v>
      </c>
      <c r="I6644" t="s">
        <v>30</v>
      </c>
      <c r="J6644" t="s">
        <v>19</v>
      </c>
      <c r="K6644" t="str">
        <f>INDEX(Table6[Column1],MATCH(L6644,Table6[Column2]))</f>
        <v>Young Adults</v>
      </c>
      <c r="L6644">
        <v>36.74322471</v>
      </c>
      <c r="M6644" t="str">
        <f>VLOOKUP(L6644,Table1[],2)</f>
        <v>30 - 39</v>
      </c>
      <c r="N6644" t="str">
        <f>INDEX(Table7[Column1],MATCH(O6644,Table7[Column2]))</f>
        <v>Learning Stage</v>
      </c>
      <c r="O6644">
        <v>2.6483121550000002</v>
      </c>
      <c r="P6644" t="str">
        <f>VLOOKUP(O6644,Table13[],2)</f>
        <v>1 - 5</v>
      </c>
      <c r="Q6644" t="str">
        <f>INDEX(Table8[Column1],MATCH(R6644,Table8[Column2]))</f>
        <v>Scheduled</v>
      </c>
      <c r="R6644">
        <v>0</v>
      </c>
      <c r="S6644">
        <f t="shared" si="207"/>
        <v>0</v>
      </c>
      <c r="T6644" t="s">
        <v>19</v>
      </c>
    </row>
    <row r="6645" spans="1:20" x14ac:dyDescent="0.25">
      <c r="A6645">
        <v>6644</v>
      </c>
      <c r="B6645" t="s">
        <v>43</v>
      </c>
      <c r="C6645" t="s">
        <v>93</v>
      </c>
      <c r="D6645" t="str">
        <f t="shared" si="206"/>
        <v>Lee William</v>
      </c>
      <c r="E6645" t="s">
        <v>22</v>
      </c>
      <c r="F6645" t="s">
        <v>38</v>
      </c>
      <c r="G6645" t="s">
        <v>611</v>
      </c>
      <c r="H6645" t="s">
        <v>612</v>
      </c>
      <c r="I6645" t="s">
        <v>38</v>
      </c>
      <c r="J6645" t="s">
        <v>19</v>
      </c>
      <c r="K6645" t="str">
        <f>INDEX(Table6[Column1],MATCH(L6645,Table6[Column2]))</f>
        <v>Adults</v>
      </c>
      <c r="L6645">
        <v>48.70658049</v>
      </c>
      <c r="M6645" t="str">
        <f>VLOOKUP(L6645,Table1[],2)</f>
        <v>40 - 49</v>
      </c>
      <c r="N6645" t="str">
        <f>INDEX(Table7[Column1],MATCH(O6645,Table7[Column2]))</f>
        <v>Learning Stage</v>
      </c>
      <c r="O6645">
        <v>4.9727165160000002</v>
      </c>
      <c r="P6645" t="str">
        <f>VLOOKUP(O6645,Table13[],2)</f>
        <v>1 - 5</v>
      </c>
      <c r="Q6645" t="str">
        <f>INDEX(Table8[Column1],MATCH(R6645,Table8[Column2]))</f>
        <v>Habitual</v>
      </c>
      <c r="R6645">
        <v>94.109585589999995</v>
      </c>
      <c r="S6645">
        <f t="shared" si="207"/>
        <v>3.9212327329166663</v>
      </c>
      <c r="T6645" t="s">
        <v>19</v>
      </c>
    </row>
    <row r="6646" spans="1:20" x14ac:dyDescent="0.25">
      <c r="A6646">
        <v>6645</v>
      </c>
      <c r="B6646" t="s">
        <v>5008</v>
      </c>
      <c r="C6646" t="s">
        <v>390</v>
      </c>
      <c r="D6646" t="str">
        <f t="shared" si="206"/>
        <v>Gambrel Stephanie</v>
      </c>
      <c r="E6646" t="s">
        <v>15</v>
      </c>
      <c r="F6646" t="s">
        <v>518</v>
      </c>
      <c r="G6646" t="s">
        <v>611</v>
      </c>
      <c r="H6646" t="s">
        <v>612</v>
      </c>
      <c r="I6646" t="s">
        <v>169</v>
      </c>
      <c r="J6646" t="s">
        <v>19</v>
      </c>
      <c r="K6646" t="str">
        <f>INDEX(Table6[Column1],MATCH(L6646,Table6[Column2]))</f>
        <v>Youth</v>
      </c>
      <c r="L6646">
        <v>23.500752420000001</v>
      </c>
      <c r="M6646" t="str">
        <f>VLOOKUP(L6646,Table1[],2)</f>
        <v>20 - 29</v>
      </c>
      <c r="N6646" t="str">
        <f>INDEX(Table7[Column1],MATCH(O6646,Table7[Column2]))</f>
        <v>Learning Stage</v>
      </c>
      <c r="O6646">
        <v>5.2053844820000004</v>
      </c>
      <c r="P6646" t="str">
        <f>VLOOKUP(O6646,Table13[],2)</f>
        <v>1 - 5</v>
      </c>
      <c r="Q6646" t="str">
        <f>INDEX(Table8[Column1],MATCH(R6646,Table8[Column2]))</f>
        <v>Scheduled</v>
      </c>
      <c r="R6646">
        <v>0</v>
      </c>
      <c r="S6646">
        <f t="shared" si="207"/>
        <v>0</v>
      </c>
      <c r="T6646" t="s">
        <v>19</v>
      </c>
    </row>
    <row r="6647" spans="1:20" x14ac:dyDescent="0.25">
      <c r="A6647">
        <v>6646</v>
      </c>
      <c r="B6647" t="s">
        <v>5009</v>
      </c>
      <c r="C6647" t="s">
        <v>1004</v>
      </c>
      <c r="D6647" t="str">
        <f t="shared" si="206"/>
        <v>Frates Deborah</v>
      </c>
      <c r="E6647" t="s">
        <v>15</v>
      </c>
      <c r="F6647" t="s">
        <v>95</v>
      </c>
      <c r="G6647" t="s">
        <v>820</v>
      </c>
      <c r="H6647" t="s">
        <v>821</v>
      </c>
      <c r="I6647" t="s">
        <v>87</v>
      </c>
      <c r="J6647" t="s">
        <v>19</v>
      </c>
      <c r="K6647" t="str">
        <f>INDEX(Table6[Column1],MATCH(L6647,Table6[Column2]))</f>
        <v>Young Adults</v>
      </c>
      <c r="L6647">
        <v>37.640529430000001</v>
      </c>
      <c r="M6647" t="str">
        <f>VLOOKUP(L6647,Table1[],2)</f>
        <v>30 - 39</v>
      </c>
      <c r="N6647" t="str">
        <f>INDEX(Table7[Column1],MATCH(O6647,Table7[Column2]))</f>
        <v>Learning Stage</v>
      </c>
      <c r="O6647">
        <v>4.4741889629999996</v>
      </c>
      <c r="P6647" t="str">
        <f>VLOOKUP(O6647,Table13[],2)</f>
        <v>1 - 5</v>
      </c>
      <c r="Q6647" t="str">
        <f>INDEX(Table8[Column1],MATCH(R6647,Table8[Column2]))</f>
        <v>Habitual</v>
      </c>
      <c r="R6647">
        <v>82.731400129999997</v>
      </c>
      <c r="S6647">
        <f t="shared" si="207"/>
        <v>3.4471416720833332</v>
      </c>
      <c r="T6647" t="s">
        <v>19</v>
      </c>
    </row>
    <row r="6648" spans="1:20" x14ac:dyDescent="0.25">
      <c r="A6648">
        <v>6647</v>
      </c>
      <c r="B6648" t="s">
        <v>3815</v>
      </c>
      <c r="C6648" t="s">
        <v>5010</v>
      </c>
      <c r="D6648" t="str">
        <f t="shared" si="206"/>
        <v>Trevino Lorna</v>
      </c>
      <c r="E6648" t="s">
        <v>15</v>
      </c>
      <c r="F6648" t="s">
        <v>176</v>
      </c>
      <c r="G6648" t="s">
        <v>2724</v>
      </c>
      <c r="H6648" t="s">
        <v>1863</v>
      </c>
      <c r="I6648" t="s">
        <v>134</v>
      </c>
      <c r="J6648" t="s">
        <v>19</v>
      </c>
      <c r="K6648" t="str">
        <f>INDEX(Table6[Column1],MATCH(L6648,Table6[Column2]))</f>
        <v>Adults</v>
      </c>
      <c r="L6648">
        <v>40.892380950000003</v>
      </c>
      <c r="M6648" t="str">
        <f>VLOOKUP(L6648,Table1[],2)</f>
        <v>40 - 49</v>
      </c>
      <c r="N6648" t="str">
        <f>INDEX(Table7[Column1],MATCH(O6648,Table7[Column2]))</f>
        <v>Learning Stage</v>
      </c>
      <c r="O6648">
        <v>1.7936185520000001</v>
      </c>
      <c r="P6648" t="str">
        <f>VLOOKUP(O6648,Table13[],2)</f>
        <v>1 - 5</v>
      </c>
      <c r="Q6648" t="str">
        <f>INDEX(Table8[Column1],MATCH(R6648,Table8[Column2]))</f>
        <v>Maintained</v>
      </c>
      <c r="R6648">
        <v>47.70162028</v>
      </c>
      <c r="S6648">
        <f t="shared" si="207"/>
        <v>1.9875675116666665</v>
      </c>
      <c r="T6648" t="s">
        <v>19</v>
      </c>
    </row>
    <row r="6649" spans="1:20" x14ac:dyDescent="0.25">
      <c r="A6649">
        <v>6648</v>
      </c>
      <c r="B6649" t="s">
        <v>459</v>
      </c>
      <c r="C6649" t="s">
        <v>1290</v>
      </c>
      <c r="D6649" t="str">
        <f t="shared" si="206"/>
        <v>Elmore Peter</v>
      </c>
      <c r="E6649" t="s">
        <v>22</v>
      </c>
      <c r="F6649" t="s">
        <v>33</v>
      </c>
      <c r="G6649" t="s">
        <v>820</v>
      </c>
      <c r="H6649" t="s">
        <v>821</v>
      </c>
      <c r="I6649" t="s">
        <v>33</v>
      </c>
      <c r="J6649" t="s">
        <v>19</v>
      </c>
      <c r="K6649" t="str">
        <f>INDEX(Table6[Column1],MATCH(L6649,Table6[Column2]))</f>
        <v>Young Adults</v>
      </c>
      <c r="L6649">
        <v>38.693168149999998</v>
      </c>
      <c r="M6649" t="str">
        <f>VLOOKUP(L6649,Table1[],2)</f>
        <v>30 - 39</v>
      </c>
      <c r="N6649" t="str">
        <f>INDEX(Table7[Column1],MATCH(O6649,Table7[Column2]))</f>
        <v>Learning Stage</v>
      </c>
      <c r="O6649">
        <v>3.5724290160000001</v>
      </c>
      <c r="P6649" t="str">
        <f>VLOOKUP(O6649,Table13[],2)</f>
        <v>1 - 5</v>
      </c>
      <c r="Q6649" t="str">
        <f>INDEX(Table8[Column1],MATCH(R6649,Table8[Column2]))</f>
        <v>Scheduled</v>
      </c>
      <c r="R6649">
        <v>0</v>
      </c>
      <c r="S6649">
        <f t="shared" si="207"/>
        <v>0</v>
      </c>
      <c r="T6649" t="s">
        <v>19</v>
      </c>
    </row>
    <row r="6650" spans="1:20" x14ac:dyDescent="0.25">
      <c r="A6650">
        <v>6649</v>
      </c>
      <c r="B6650" t="s">
        <v>537</v>
      </c>
      <c r="C6650" t="s">
        <v>1628</v>
      </c>
      <c r="D6650" t="str">
        <f t="shared" si="206"/>
        <v>Perez Jacob</v>
      </c>
      <c r="E6650" t="s">
        <v>22</v>
      </c>
      <c r="F6650" t="s">
        <v>2008</v>
      </c>
      <c r="G6650" t="s">
        <v>17</v>
      </c>
      <c r="H6650" t="s">
        <v>18</v>
      </c>
      <c r="I6650" t="s">
        <v>107</v>
      </c>
      <c r="J6650" t="s">
        <v>19</v>
      </c>
      <c r="K6650" t="str">
        <f>INDEX(Table6[Column1],MATCH(L6650,Table6[Column2]))</f>
        <v>Elders</v>
      </c>
      <c r="L6650">
        <v>59.384503879999997</v>
      </c>
      <c r="M6650" t="str">
        <f>VLOOKUP(L6650,Table1[],2)</f>
        <v>50 - 59</v>
      </c>
      <c r="N6650" t="str">
        <f>INDEX(Table7[Column1],MATCH(O6650,Table7[Column2]))</f>
        <v>Learning Stage</v>
      </c>
      <c r="O6650">
        <v>4.3777432879999996</v>
      </c>
      <c r="P6650" t="str">
        <f>VLOOKUP(O6650,Table13[],2)</f>
        <v>1 - 5</v>
      </c>
      <c r="Q6650" t="str">
        <f>INDEX(Table8[Column1],MATCH(R6650,Table8[Column2]))</f>
        <v>Habitual</v>
      </c>
      <c r="R6650">
        <v>98.756926390000004</v>
      </c>
      <c r="S6650">
        <f t="shared" si="207"/>
        <v>4.1148719329166674</v>
      </c>
      <c r="T6650" t="s">
        <v>19</v>
      </c>
    </row>
    <row r="6651" spans="1:20" x14ac:dyDescent="0.25">
      <c r="A6651">
        <v>6650</v>
      </c>
      <c r="B6651" t="s">
        <v>545</v>
      </c>
      <c r="C6651" t="s">
        <v>2366</v>
      </c>
      <c r="D6651" t="str">
        <f t="shared" si="206"/>
        <v>Harder Stefanie</v>
      </c>
      <c r="E6651" t="s">
        <v>15</v>
      </c>
      <c r="F6651" t="s">
        <v>192</v>
      </c>
      <c r="G6651" t="s">
        <v>611</v>
      </c>
      <c r="H6651" t="s">
        <v>612</v>
      </c>
      <c r="I6651" t="s">
        <v>192</v>
      </c>
      <c r="J6651" t="s">
        <v>19</v>
      </c>
      <c r="K6651" t="str">
        <f>INDEX(Table6[Column1],MATCH(L6651,Table6[Column2]))</f>
        <v>Elders</v>
      </c>
      <c r="L6651">
        <v>53.698937119999997</v>
      </c>
      <c r="M6651" t="str">
        <f>VLOOKUP(L6651,Table1[],2)</f>
        <v>50 - 59</v>
      </c>
      <c r="N6651" t="str">
        <f>INDEX(Table7[Column1],MATCH(O6651,Table7[Column2]))</f>
        <v>Learning Stage</v>
      </c>
      <c r="O6651">
        <v>3.587682875</v>
      </c>
      <c r="P6651" t="str">
        <f>VLOOKUP(O6651,Table13[],2)</f>
        <v>1 - 5</v>
      </c>
      <c r="Q6651" t="str">
        <f>INDEX(Table8[Column1],MATCH(R6651,Table8[Column2]))</f>
        <v>Unexcused</v>
      </c>
      <c r="R6651">
        <v>175.12604569999999</v>
      </c>
      <c r="S6651">
        <f t="shared" si="207"/>
        <v>7.2969185708333333</v>
      </c>
      <c r="T6651" t="s">
        <v>19</v>
      </c>
    </row>
    <row r="6652" spans="1:20" x14ac:dyDescent="0.25">
      <c r="A6652">
        <v>6651</v>
      </c>
      <c r="B6652" t="s">
        <v>2271</v>
      </c>
      <c r="C6652" t="s">
        <v>423</v>
      </c>
      <c r="D6652" t="str">
        <f t="shared" si="206"/>
        <v>Hampton Brenda</v>
      </c>
      <c r="E6652" t="s">
        <v>15</v>
      </c>
      <c r="F6652" t="s">
        <v>30</v>
      </c>
      <c r="G6652" t="s">
        <v>820</v>
      </c>
      <c r="H6652" t="s">
        <v>821</v>
      </c>
      <c r="I6652" t="s">
        <v>30</v>
      </c>
      <c r="J6652" t="s">
        <v>19</v>
      </c>
      <c r="K6652" t="str">
        <f>INDEX(Table6[Column1],MATCH(L6652,Table6[Column2]))</f>
        <v>Youth</v>
      </c>
      <c r="L6652">
        <v>26.677302780000002</v>
      </c>
      <c r="M6652" t="str">
        <f>VLOOKUP(L6652,Table1[],2)</f>
        <v>20 - 29</v>
      </c>
      <c r="N6652" t="str">
        <f>INDEX(Table7[Column1],MATCH(O6652,Table7[Column2]))</f>
        <v>Learning Stage</v>
      </c>
      <c r="O6652">
        <v>2.515125485</v>
      </c>
      <c r="P6652" t="str">
        <f>VLOOKUP(O6652,Table13[],2)</f>
        <v>1 - 5</v>
      </c>
      <c r="Q6652" t="str">
        <f>INDEX(Table8[Column1],MATCH(R6652,Table8[Column2]))</f>
        <v>Scheduled</v>
      </c>
      <c r="R6652">
        <v>0</v>
      </c>
      <c r="S6652">
        <f t="shared" si="207"/>
        <v>0</v>
      </c>
      <c r="T6652" t="s">
        <v>19</v>
      </c>
    </row>
    <row r="6653" spans="1:20" x14ac:dyDescent="0.25">
      <c r="A6653">
        <v>6652</v>
      </c>
      <c r="B6653" t="s">
        <v>2675</v>
      </c>
      <c r="C6653" t="s">
        <v>883</v>
      </c>
      <c r="D6653" t="str">
        <f t="shared" si="206"/>
        <v>Walden Jason</v>
      </c>
      <c r="E6653" t="s">
        <v>22</v>
      </c>
      <c r="F6653" t="s">
        <v>57</v>
      </c>
      <c r="G6653" t="s">
        <v>2724</v>
      </c>
      <c r="H6653" t="s">
        <v>1863</v>
      </c>
      <c r="I6653" t="s">
        <v>57</v>
      </c>
      <c r="J6653" t="s">
        <v>19</v>
      </c>
      <c r="K6653" t="str">
        <f>INDEX(Table6[Column1],MATCH(L6653,Table6[Column2]))</f>
        <v>Adults</v>
      </c>
      <c r="L6653">
        <v>41.797587909999997</v>
      </c>
      <c r="M6653" t="str">
        <f>VLOOKUP(L6653,Table1[],2)</f>
        <v>40 - 49</v>
      </c>
      <c r="N6653" t="str">
        <f>INDEX(Table7[Column1],MATCH(O6653,Table7[Column2]))</f>
        <v>Learning Stage</v>
      </c>
      <c r="O6653">
        <v>4.7639612720000004</v>
      </c>
      <c r="P6653" t="str">
        <f>VLOOKUP(O6653,Table13[],2)</f>
        <v>1 - 5</v>
      </c>
      <c r="Q6653" t="str">
        <f>INDEX(Table8[Column1],MATCH(R6653,Table8[Column2]))</f>
        <v>Maintained</v>
      </c>
      <c r="R6653">
        <v>42.65240696</v>
      </c>
      <c r="S6653">
        <f t="shared" si="207"/>
        <v>1.7771836233333334</v>
      </c>
      <c r="T6653" t="s">
        <v>19</v>
      </c>
    </row>
    <row r="6654" spans="1:20" x14ac:dyDescent="0.25">
      <c r="A6654">
        <v>6653</v>
      </c>
      <c r="B6654" t="s">
        <v>5011</v>
      </c>
      <c r="C6654" t="s">
        <v>275</v>
      </c>
      <c r="D6654" t="str">
        <f t="shared" si="206"/>
        <v>Cohan Nancy</v>
      </c>
      <c r="E6654" t="s">
        <v>15</v>
      </c>
      <c r="F6654" t="s">
        <v>1310</v>
      </c>
      <c r="G6654" t="s">
        <v>820</v>
      </c>
      <c r="H6654" t="s">
        <v>821</v>
      </c>
      <c r="I6654" t="s">
        <v>87</v>
      </c>
      <c r="J6654" t="s">
        <v>19</v>
      </c>
      <c r="K6654" t="str">
        <f>INDEX(Table6[Column1],MATCH(L6654,Table6[Column2]))</f>
        <v>Adults</v>
      </c>
      <c r="L6654">
        <v>41.004571630000001</v>
      </c>
      <c r="M6654" t="str">
        <f>VLOOKUP(L6654,Table1[],2)</f>
        <v>40 - 49</v>
      </c>
      <c r="N6654" t="str">
        <f>INDEX(Table7[Column1],MATCH(O6654,Table7[Column2]))</f>
        <v>Learning Stage</v>
      </c>
      <c r="O6654">
        <v>3.5273989280000002</v>
      </c>
      <c r="P6654" t="str">
        <f>VLOOKUP(O6654,Table13[],2)</f>
        <v>1 - 5</v>
      </c>
      <c r="Q6654" t="str">
        <f>INDEX(Table8[Column1],MATCH(R6654,Table8[Column2]))</f>
        <v>Maintained</v>
      </c>
      <c r="R6654">
        <v>57.154643720000003</v>
      </c>
      <c r="S6654">
        <f t="shared" si="207"/>
        <v>2.3814434883333337</v>
      </c>
      <c r="T6654" t="s">
        <v>19</v>
      </c>
    </row>
    <row r="6655" spans="1:20" x14ac:dyDescent="0.25">
      <c r="A6655">
        <v>6654</v>
      </c>
      <c r="B6655" t="s">
        <v>5012</v>
      </c>
      <c r="C6655" t="s">
        <v>478</v>
      </c>
      <c r="D6655" t="str">
        <f t="shared" si="206"/>
        <v>Matta Betty</v>
      </c>
      <c r="E6655" t="s">
        <v>15</v>
      </c>
      <c r="F6655" t="s">
        <v>788</v>
      </c>
      <c r="G6655" t="s">
        <v>2724</v>
      </c>
      <c r="H6655" t="s">
        <v>1863</v>
      </c>
      <c r="I6655" t="s">
        <v>788</v>
      </c>
      <c r="J6655" t="s">
        <v>19</v>
      </c>
      <c r="K6655" t="str">
        <f>INDEX(Table6[Column1],MATCH(L6655,Table6[Column2]))</f>
        <v>Adults</v>
      </c>
      <c r="L6655">
        <v>49.579256340000001</v>
      </c>
      <c r="M6655" t="str">
        <f>VLOOKUP(L6655,Table1[],2)</f>
        <v>40 - 49</v>
      </c>
      <c r="N6655" t="str">
        <f>INDEX(Table7[Column1],MATCH(O6655,Table7[Column2]))</f>
        <v>Fitting in Stage</v>
      </c>
      <c r="O6655">
        <v>7.388841362</v>
      </c>
      <c r="P6655" t="str">
        <f>VLOOKUP(O6655,Table13[],2)</f>
        <v>6 - 10</v>
      </c>
      <c r="Q6655" t="str">
        <f>INDEX(Table8[Column1],MATCH(R6655,Table8[Column2]))</f>
        <v>Habitual</v>
      </c>
      <c r="R6655">
        <v>119.8369012</v>
      </c>
      <c r="S6655">
        <f t="shared" si="207"/>
        <v>4.9932042166666664</v>
      </c>
      <c r="T6655" t="s">
        <v>19</v>
      </c>
    </row>
    <row r="6656" spans="1:20" x14ac:dyDescent="0.25">
      <c r="A6656">
        <v>6655</v>
      </c>
      <c r="B6656" t="s">
        <v>5013</v>
      </c>
      <c r="C6656" t="s">
        <v>1194</v>
      </c>
      <c r="D6656" t="str">
        <f t="shared" si="206"/>
        <v>Modlin Emily</v>
      </c>
      <c r="E6656" t="s">
        <v>15</v>
      </c>
      <c r="F6656" t="s">
        <v>327</v>
      </c>
      <c r="G6656" t="s">
        <v>611</v>
      </c>
      <c r="H6656" t="s">
        <v>612</v>
      </c>
      <c r="I6656" t="s">
        <v>169</v>
      </c>
      <c r="J6656" t="s">
        <v>19</v>
      </c>
      <c r="K6656" t="str">
        <f>INDEX(Table6[Column1],MATCH(L6656,Table6[Column2]))</f>
        <v>Young Adults</v>
      </c>
      <c r="L6656">
        <v>38.79869557</v>
      </c>
      <c r="M6656" t="str">
        <f>VLOOKUP(L6656,Table1[],2)</f>
        <v>30 - 39</v>
      </c>
      <c r="N6656" t="str">
        <f>INDEX(Table7[Column1],MATCH(O6656,Table7[Column2]))</f>
        <v>Fitting in Stage</v>
      </c>
      <c r="O6656">
        <v>7.1412313999999997</v>
      </c>
      <c r="P6656" t="str">
        <f>VLOOKUP(O6656,Table13[],2)</f>
        <v>6 - 10</v>
      </c>
      <c r="Q6656" t="str">
        <f>INDEX(Table8[Column1],MATCH(R6656,Table8[Column2]))</f>
        <v>Maintained</v>
      </c>
      <c r="R6656">
        <v>55.580379460000003</v>
      </c>
      <c r="S6656">
        <f t="shared" si="207"/>
        <v>2.3158491441666667</v>
      </c>
      <c r="T6656" t="s">
        <v>19</v>
      </c>
    </row>
    <row r="6657" spans="1:20" x14ac:dyDescent="0.25">
      <c r="A6657">
        <v>6656</v>
      </c>
      <c r="B6657" t="s">
        <v>474</v>
      </c>
      <c r="C6657" t="s">
        <v>227</v>
      </c>
      <c r="D6657" t="str">
        <f t="shared" si="206"/>
        <v>Jacobs Lisa</v>
      </c>
      <c r="E6657" t="s">
        <v>15</v>
      </c>
      <c r="F6657" t="s">
        <v>169</v>
      </c>
      <c r="G6657" t="s">
        <v>611</v>
      </c>
      <c r="H6657" t="s">
        <v>612</v>
      </c>
      <c r="I6657" t="s">
        <v>169</v>
      </c>
      <c r="J6657" t="s">
        <v>19</v>
      </c>
      <c r="K6657" t="str">
        <f>INDEX(Table6[Column1],MATCH(L6657,Table6[Column2]))</f>
        <v>Young Adults</v>
      </c>
      <c r="L6657">
        <v>37.333752590000003</v>
      </c>
      <c r="M6657" t="str">
        <f>VLOOKUP(L6657,Table1[],2)</f>
        <v>30 - 39</v>
      </c>
      <c r="N6657" t="str">
        <f>INDEX(Table7[Column1],MATCH(O6657,Table7[Column2]))</f>
        <v>Learning Stage</v>
      </c>
      <c r="O6657">
        <v>5.4540226909999996</v>
      </c>
      <c r="P6657" t="str">
        <f>VLOOKUP(O6657,Table13[],2)</f>
        <v>1 - 5</v>
      </c>
      <c r="Q6657" t="str">
        <f>INDEX(Table8[Column1],MATCH(R6657,Table8[Column2]))</f>
        <v>Maintained</v>
      </c>
      <c r="R6657">
        <v>45.412203859999998</v>
      </c>
      <c r="S6657">
        <f t="shared" si="207"/>
        <v>1.8921751608333333</v>
      </c>
      <c r="T6657" t="s">
        <v>19</v>
      </c>
    </row>
    <row r="6658" spans="1:20" x14ac:dyDescent="0.25">
      <c r="A6658">
        <v>6657</v>
      </c>
      <c r="B6658" t="s">
        <v>5014</v>
      </c>
      <c r="C6658" t="s">
        <v>954</v>
      </c>
      <c r="D6658" t="str">
        <f t="shared" si="206"/>
        <v>Chappell Jean</v>
      </c>
      <c r="E6658" t="s">
        <v>15</v>
      </c>
      <c r="F6658" t="s">
        <v>127</v>
      </c>
      <c r="G6658" t="s">
        <v>2724</v>
      </c>
      <c r="H6658" t="s">
        <v>1863</v>
      </c>
      <c r="I6658" t="s">
        <v>127</v>
      </c>
      <c r="J6658" t="s">
        <v>19</v>
      </c>
      <c r="K6658" t="str">
        <f>INDEX(Table6[Column1],MATCH(L6658,Table6[Column2]))</f>
        <v>Adults</v>
      </c>
      <c r="L6658">
        <v>49.599725919999997</v>
      </c>
      <c r="M6658" t="str">
        <f>VLOOKUP(L6658,Table1[],2)</f>
        <v>40 - 49</v>
      </c>
      <c r="N6658" t="str">
        <f>INDEX(Table7[Column1],MATCH(O6658,Table7[Column2]))</f>
        <v>Fitting in Stage</v>
      </c>
      <c r="O6658">
        <v>6.0848588640000001</v>
      </c>
      <c r="P6658" t="str">
        <f>VLOOKUP(O6658,Table13[],2)</f>
        <v>6 - 10</v>
      </c>
      <c r="Q6658" t="str">
        <f>INDEX(Table8[Column1],MATCH(R6658,Table8[Column2]))</f>
        <v>Maintained</v>
      </c>
      <c r="R6658">
        <v>75.821131890000004</v>
      </c>
      <c r="S6658">
        <f t="shared" si="207"/>
        <v>3.1592138287500005</v>
      </c>
      <c r="T6658" t="s">
        <v>19</v>
      </c>
    </row>
    <row r="6659" spans="1:20" x14ac:dyDescent="0.25">
      <c r="A6659">
        <v>6658</v>
      </c>
      <c r="B6659" t="s">
        <v>281</v>
      </c>
      <c r="C6659" t="s">
        <v>1708</v>
      </c>
      <c r="D6659" t="str">
        <f t="shared" ref="D6659:D6722" si="208">CONCATENATE(B6659, " ",C6659)</f>
        <v>Clark Jeff</v>
      </c>
      <c r="E6659" t="s">
        <v>22</v>
      </c>
      <c r="F6659" t="s">
        <v>138</v>
      </c>
      <c r="G6659" t="s">
        <v>611</v>
      </c>
      <c r="H6659" t="s">
        <v>612</v>
      </c>
      <c r="I6659" t="s">
        <v>138</v>
      </c>
      <c r="J6659" t="s">
        <v>19</v>
      </c>
      <c r="K6659" t="str">
        <f>INDEX(Table6[Column1],MATCH(L6659,Table6[Column2]))</f>
        <v>Young Adults</v>
      </c>
      <c r="L6659">
        <v>35.458421170000001</v>
      </c>
      <c r="M6659" t="str">
        <f>VLOOKUP(L6659,Table1[],2)</f>
        <v>30 - 39</v>
      </c>
      <c r="N6659" t="str">
        <f>INDEX(Table7[Column1],MATCH(O6659,Table7[Column2]))</f>
        <v>Learning Stage</v>
      </c>
      <c r="O6659">
        <v>4.771892319</v>
      </c>
      <c r="P6659" t="str">
        <f>VLOOKUP(O6659,Table13[],2)</f>
        <v>1 - 5</v>
      </c>
      <c r="Q6659" t="str">
        <f>INDEX(Table8[Column1],MATCH(R6659,Table8[Column2]))</f>
        <v>Maintained</v>
      </c>
      <c r="R6659">
        <v>63.81888652</v>
      </c>
      <c r="S6659">
        <f t="shared" ref="S6659:S6722" si="209">CONVERT(R6659,"hr","day")</f>
        <v>2.6591202716666666</v>
      </c>
      <c r="T6659" t="s">
        <v>19</v>
      </c>
    </row>
    <row r="6660" spans="1:20" x14ac:dyDescent="0.25">
      <c r="A6660">
        <v>6659</v>
      </c>
      <c r="B6660" t="s">
        <v>5015</v>
      </c>
      <c r="C6660" t="s">
        <v>687</v>
      </c>
      <c r="D6660" t="str">
        <f t="shared" si="208"/>
        <v>Renzi Samuel</v>
      </c>
      <c r="E6660" t="s">
        <v>22</v>
      </c>
      <c r="F6660" t="s">
        <v>358</v>
      </c>
      <c r="G6660" t="s">
        <v>611</v>
      </c>
      <c r="H6660" t="s">
        <v>612</v>
      </c>
      <c r="I6660" t="s">
        <v>358</v>
      </c>
      <c r="J6660" t="s">
        <v>19</v>
      </c>
      <c r="K6660" t="str">
        <f>INDEX(Table6[Column1],MATCH(L6660,Table6[Column2]))</f>
        <v>Youth</v>
      </c>
      <c r="L6660">
        <v>28.220050629999999</v>
      </c>
      <c r="M6660" t="str">
        <f>VLOOKUP(L6660,Table1[],2)</f>
        <v>20 - 29</v>
      </c>
      <c r="N6660" t="str">
        <f>INDEX(Table7[Column1],MATCH(O6660,Table7[Column2]))</f>
        <v>Learning Stage</v>
      </c>
      <c r="O6660">
        <v>4.5770665580000003</v>
      </c>
      <c r="P6660" t="str">
        <f>VLOOKUP(O6660,Table13[],2)</f>
        <v>1 - 5</v>
      </c>
      <c r="Q6660" t="str">
        <f>INDEX(Table8[Column1],MATCH(R6660,Table8[Column2]))</f>
        <v>Scheduled</v>
      </c>
      <c r="R6660">
        <v>0</v>
      </c>
      <c r="S6660">
        <f t="shared" si="209"/>
        <v>0</v>
      </c>
      <c r="T6660" t="s">
        <v>19</v>
      </c>
    </row>
    <row r="6661" spans="1:20" x14ac:dyDescent="0.25">
      <c r="A6661">
        <v>6660</v>
      </c>
      <c r="B6661" t="s">
        <v>5016</v>
      </c>
      <c r="C6661" t="s">
        <v>383</v>
      </c>
      <c r="D6661" t="str">
        <f t="shared" si="208"/>
        <v>Shingleton Denise</v>
      </c>
      <c r="E6661" t="s">
        <v>15</v>
      </c>
      <c r="F6661" t="s">
        <v>106</v>
      </c>
      <c r="G6661" t="s">
        <v>17</v>
      </c>
      <c r="H6661" t="s">
        <v>18</v>
      </c>
      <c r="I6661" t="s">
        <v>107</v>
      </c>
      <c r="J6661" t="s">
        <v>19</v>
      </c>
      <c r="K6661" t="str">
        <f>INDEX(Table6[Column1],MATCH(L6661,Table6[Column2]))</f>
        <v>Adults</v>
      </c>
      <c r="L6661">
        <v>44.280935900000003</v>
      </c>
      <c r="M6661" t="str">
        <f>VLOOKUP(L6661,Table1[],2)</f>
        <v>40 - 49</v>
      </c>
      <c r="N6661" t="str">
        <f>INDEX(Table7[Column1],MATCH(O6661,Table7[Column2]))</f>
        <v>Fitting in Stage</v>
      </c>
      <c r="O6661">
        <v>6.722589471</v>
      </c>
      <c r="P6661" t="str">
        <f>VLOOKUP(O6661,Table13[],2)</f>
        <v>6 - 10</v>
      </c>
      <c r="Q6661" t="str">
        <f>INDEX(Table8[Column1],MATCH(R6661,Table8[Column2]))</f>
        <v>Maintained</v>
      </c>
      <c r="R6661">
        <v>69.12452227</v>
      </c>
      <c r="S6661">
        <f t="shared" si="209"/>
        <v>2.8801884279166665</v>
      </c>
      <c r="T6661" t="s">
        <v>19</v>
      </c>
    </row>
    <row r="6662" spans="1:20" x14ac:dyDescent="0.25">
      <c r="A6662">
        <v>6661</v>
      </c>
      <c r="B6662" t="s">
        <v>5017</v>
      </c>
      <c r="C6662" t="s">
        <v>149</v>
      </c>
      <c r="D6662" t="str">
        <f t="shared" si="208"/>
        <v>Fromm Charles</v>
      </c>
      <c r="E6662" t="s">
        <v>22</v>
      </c>
      <c r="F6662" t="s">
        <v>358</v>
      </c>
      <c r="G6662" t="s">
        <v>611</v>
      </c>
      <c r="H6662" t="s">
        <v>612</v>
      </c>
      <c r="I6662" t="s">
        <v>358</v>
      </c>
      <c r="J6662" t="s">
        <v>19</v>
      </c>
      <c r="K6662" t="str">
        <f>INDEX(Table6[Column1],MATCH(L6662,Table6[Column2]))</f>
        <v>Young Adults</v>
      </c>
      <c r="L6662">
        <v>34.58295631</v>
      </c>
      <c r="M6662" t="str">
        <f>VLOOKUP(L6662,Table1[],2)</f>
        <v>30 - 39</v>
      </c>
      <c r="N6662" t="str">
        <f>INDEX(Table7[Column1],MATCH(O6662,Table7[Column2]))</f>
        <v>Fitting in Stage</v>
      </c>
      <c r="O6662">
        <v>6.208184836</v>
      </c>
      <c r="P6662" t="str">
        <f>VLOOKUP(O6662,Table13[],2)</f>
        <v>6 - 10</v>
      </c>
      <c r="Q6662" t="str">
        <f>INDEX(Table8[Column1],MATCH(R6662,Table8[Column2]))</f>
        <v>Scheduled</v>
      </c>
      <c r="R6662">
        <v>9.7163604509999999</v>
      </c>
      <c r="S6662">
        <f t="shared" si="209"/>
        <v>0.40484835212500003</v>
      </c>
      <c r="T6662" t="s">
        <v>19</v>
      </c>
    </row>
    <row r="6663" spans="1:20" x14ac:dyDescent="0.25">
      <c r="A6663">
        <v>6662</v>
      </c>
      <c r="B6663" t="s">
        <v>200</v>
      </c>
      <c r="C6663" t="s">
        <v>1083</v>
      </c>
      <c r="D6663" t="str">
        <f t="shared" si="208"/>
        <v>White Kathleen</v>
      </c>
      <c r="E6663" t="s">
        <v>15</v>
      </c>
      <c r="F6663" t="s">
        <v>430</v>
      </c>
      <c r="G6663" t="s">
        <v>2724</v>
      </c>
      <c r="H6663" t="s">
        <v>1863</v>
      </c>
      <c r="I6663" t="s">
        <v>157</v>
      </c>
      <c r="J6663" t="s">
        <v>19</v>
      </c>
      <c r="K6663" t="str">
        <f>INDEX(Table6[Column1],MATCH(L6663,Table6[Column2]))</f>
        <v>Youth</v>
      </c>
      <c r="L6663">
        <v>23.1275829</v>
      </c>
      <c r="M6663" t="str">
        <f>VLOOKUP(L6663,Table1[],2)</f>
        <v>20 - 29</v>
      </c>
      <c r="N6663" t="str">
        <f>INDEX(Table7[Column1],MATCH(O6663,Table7[Column2]))</f>
        <v>Learning Stage</v>
      </c>
      <c r="O6663">
        <v>3.0091886300000001</v>
      </c>
      <c r="P6663" t="str">
        <f>VLOOKUP(O6663,Table13[],2)</f>
        <v>1 - 5</v>
      </c>
      <c r="Q6663" t="str">
        <f>INDEX(Table8[Column1],MATCH(R6663,Table8[Column2]))</f>
        <v>Scheduled</v>
      </c>
      <c r="R6663">
        <v>15.424452710000001</v>
      </c>
      <c r="S6663">
        <f t="shared" si="209"/>
        <v>0.64268552958333336</v>
      </c>
      <c r="T6663" t="s">
        <v>19</v>
      </c>
    </row>
    <row r="6664" spans="1:20" x14ac:dyDescent="0.25">
      <c r="A6664">
        <v>6663</v>
      </c>
      <c r="B6664" t="s">
        <v>400</v>
      </c>
      <c r="C6664" t="s">
        <v>2670</v>
      </c>
      <c r="D6664" t="str">
        <f t="shared" si="208"/>
        <v>Williams Bruce</v>
      </c>
      <c r="E6664" t="s">
        <v>22</v>
      </c>
      <c r="F6664" t="s">
        <v>30</v>
      </c>
      <c r="G6664" t="s">
        <v>820</v>
      </c>
      <c r="H6664" t="s">
        <v>821</v>
      </c>
      <c r="I6664" t="s">
        <v>30</v>
      </c>
      <c r="J6664" t="s">
        <v>19</v>
      </c>
      <c r="K6664" t="str">
        <f>INDEX(Table6[Column1],MATCH(L6664,Table6[Column2]))</f>
        <v>Adults</v>
      </c>
      <c r="L6664">
        <v>46.472239940000001</v>
      </c>
      <c r="M6664" t="str">
        <f>VLOOKUP(L6664,Table1[],2)</f>
        <v>40 - 49</v>
      </c>
      <c r="N6664" t="str">
        <f>INDEX(Table7[Column1],MATCH(O6664,Table7[Column2]))</f>
        <v>Learning Stage</v>
      </c>
      <c r="O6664">
        <v>5.4971418730000003</v>
      </c>
      <c r="P6664" t="str">
        <f>VLOOKUP(O6664,Table13[],2)</f>
        <v>1 - 5</v>
      </c>
      <c r="Q6664" t="str">
        <f>INDEX(Table8[Column1],MATCH(R6664,Table8[Column2]))</f>
        <v>Habitual</v>
      </c>
      <c r="R6664">
        <v>90.565481270000006</v>
      </c>
      <c r="S6664">
        <f t="shared" si="209"/>
        <v>3.7735617195833333</v>
      </c>
      <c r="T6664" t="s">
        <v>19</v>
      </c>
    </row>
    <row r="6665" spans="1:20" x14ac:dyDescent="0.25">
      <c r="A6665">
        <v>6664</v>
      </c>
      <c r="B6665" t="s">
        <v>4383</v>
      </c>
      <c r="C6665" t="s">
        <v>390</v>
      </c>
      <c r="D6665" t="str">
        <f t="shared" si="208"/>
        <v>Burke Stephanie</v>
      </c>
      <c r="E6665" t="s">
        <v>15</v>
      </c>
      <c r="F6665" t="s">
        <v>1460</v>
      </c>
      <c r="G6665" t="s">
        <v>820</v>
      </c>
      <c r="H6665" t="s">
        <v>821</v>
      </c>
      <c r="I6665" t="s">
        <v>54</v>
      </c>
      <c r="J6665" t="s">
        <v>19</v>
      </c>
      <c r="K6665" t="str">
        <f>INDEX(Table6[Column1],MATCH(L6665,Table6[Column2]))</f>
        <v>Young Adults</v>
      </c>
      <c r="L6665">
        <v>38.23595633</v>
      </c>
      <c r="M6665" t="str">
        <f>VLOOKUP(L6665,Table1[],2)</f>
        <v>30 - 39</v>
      </c>
      <c r="N6665" t="str">
        <f>INDEX(Table7[Column1],MATCH(O6665,Table7[Column2]))</f>
        <v>Learning Stage</v>
      </c>
      <c r="O6665">
        <v>4.5617757399999999</v>
      </c>
      <c r="P6665" t="str">
        <f>VLOOKUP(O6665,Table13[],2)</f>
        <v>1 - 5</v>
      </c>
      <c r="Q6665" t="str">
        <f>INDEX(Table8[Column1],MATCH(R6665,Table8[Column2]))</f>
        <v>Habitual</v>
      </c>
      <c r="R6665">
        <v>86.859863090000005</v>
      </c>
      <c r="S6665">
        <f t="shared" si="209"/>
        <v>3.6191609620833334</v>
      </c>
      <c r="T6665" t="s">
        <v>19</v>
      </c>
    </row>
    <row r="6666" spans="1:20" x14ac:dyDescent="0.25">
      <c r="A6666">
        <v>6665</v>
      </c>
      <c r="B6666" t="s">
        <v>235</v>
      </c>
      <c r="C6666" t="s">
        <v>50</v>
      </c>
      <c r="D6666" t="str">
        <f t="shared" si="208"/>
        <v>Nelson Robert</v>
      </c>
      <c r="E6666" t="s">
        <v>22</v>
      </c>
      <c r="F6666" t="s">
        <v>23</v>
      </c>
      <c r="G6666" t="s">
        <v>2724</v>
      </c>
      <c r="H6666" t="s">
        <v>1863</v>
      </c>
      <c r="I6666" t="s">
        <v>24</v>
      </c>
      <c r="J6666" t="s">
        <v>19</v>
      </c>
      <c r="K6666" t="str">
        <f>INDEX(Table6[Column1],MATCH(L6666,Table6[Column2]))</f>
        <v>Young Adults</v>
      </c>
      <c r="L6666">
        <v>34.471424450000001</v>
      </c>
      <c r="M6666" t="str">
        <f>VLOOKUP(L6666,Table1[],2)</f>
        <v>30 - 39</v>
      </c>
      <c r="N6666" t="str">
        <f>INDEX(Table7[Column1],MATCH(O6666,Table7[Column2]))</f>
        <v>Learning Stage</v>
      </c>
      <c r="O6666">
        <v>0.97814727499999998</v>
      </c>
      <c r="P6666" t="e">
        <f>VLOOKUP(O6666,Table13[],2)</f>
        <v>#N/A</v>
      </c>
      <c r="Q6666" t="str">
        <f>INDEX(Table8[Column1],MATCH(R6666,Table8[Column2]))</f>
        <v>Maintained</v>
      </c>
      <c r="R6666">
        <v>63.508487270000003</v>
      </c>
      <c r="S6666">
        <f t="shared" si="209"/>
        <v>2.6461869695833333</v>
      </c>
      <c r="T6666" t="s">
        <v>19</v>
      </c>
    </row>
    <row r="6667" spans="1:20" x14ac:dyDescent="0.25">
      <c r="A6667">
        <v>6666</v>
      </c>
      <c r="B6667" t="s">
        <v>1370</v>
      </c>
      <c r="C6667" t="s">
        <v>312</v>
      </c>
      <c r="D6667" t="str">
        <f t="shared" si="208"/>
        <v>Lambert Terry</v>
      </c>
      <c r="E6667" t="s">
        <v>22</v>
      </c>
      <c r="F6667" t="s">
        <v>27</v>
      </c>
      <c r="G6667" t="s">
        <v>820</v>
      </c>
      <c r="H6667" t="s">
        <v>821</v>
      </c>
      <c r="I6667" t="s">
        <v>27</v>
      </c>
      <c r="J6667" t="s">
        <v>19</v>
      </c>
      <c r="K6667" t="str">
        <f>INDEX(Table6[Column1],MATCH(L6667,Table6[Column2]))</f>
        <v>Young Adults</v>
      </c>
      <c r="L6667">
        <v>32.005205410000002</v>
      </c>
      <c r="M6667" t="str">
        <f>VLOOKUP(L6667,Table1[],2)</f>
        <v>30 - 39</v>
      </c>
      <c r="N6667" t="str">
        <f>INDEX(Table7[Column1],MATCH(O6667,Table7[Column2]))</f>
        <v>Learning Stage</v>
      </c>
      <c r="O6667">
        <v>3.4090820380000002</v>
      </c>
      <c r="P6667" t="str">
        <f>VLOOKUP(O6667,Table13[],2)</f>
        <v>1 - 5</v>
      </c>
      <c r="Q6667" t="str">
        <f>INDEX(Table8[Column1],MATCH(R6667,Table8[Column2]))</f>
        <v>Scheduled</v>
      </c>
      <c r="R6667">
        <v>20.720111150000001</v>
      </c>
      <c r="S6667">
        <f t="shared" si="209"/>
        <v>0.86333796458333334</v>
      </c>
      <c r="T6667" t="s">
        <v>19</v>
      </c>
    </row>
    <row r="6668" spans="1:20" x14ac:dyDescent="0.25">
      <c r="A6668">
        <v>6667</v>
      </c>
      <c r="B6668" t="s">
        <v>935</v>
      </c>
      <c r="C6668" t="s">
        <v>4426</v>
      </c>
      <c r="D6668" t="str">
        <f t="shared" si="208"/>
        <v>Morgan Brooke</v>
      </c>
      <c r="E6668" t="s">
        <v>15</v>
      </c>
      <c r="F6668" t="s">
        <v>134</v>
      </c>
      <c r="G6668" t="s">
        <v>2724</v>
      </c>
      <c r="H6668" t="s">
        <v>1863</v>
      </c>
      <c r="I6668" t="s">
        <v>134</v>
      </c>
      <c r="J6668" t="s">
        <v>19</v>
      </c>
      <c r="K6668" t="str">
        <f>INDEX(Table6[Column1],MATCH(L6668,Table6[Column2]))</f>
        <v>Elders</v>
      </c>
      <c r="L6668">
        <v>58.138141150000003</v>
      </c>
      <c r="M6668" t="str">
        <f>VLOOKUP(L6668,Table1[],2)</f>
        <v>50 - 59</v>
      </c>
      <c r="N6668" t="str">
        <f>INDEX(Table7[Column1],MATCH(O6668,Table7[Column2]))</f>
        <v>Learning Stage</v>
      </c>
      <c r="O6668">
        <v>5.1791382529999996</v>
      </c>
      <c r="P6668" t="str">
        <f>VLOOKUP(O6668,Table13[],2)</f>
        <v>1 - 5</v>
      </c>
      <c r="Q6668" t="str">
        <f>INDEX(Table8[Column1],MATCH(R6668,Table8[Column2]))</f>
        <v>Unexcused</v>
      </c>
      <c r="R6668">
        <v>190.16906689999999</v>
      </c>
      <c r="S6668">
        <f t="shared" si="209"/>
        <v>7.9237111208333335</v>
      </c>
      <c r="T6668" t="s">
        <v>19</v>
      </c>
    </row>
    <row r="6669" spans="1:20" x14ac:dyDescent="0.25">
      <c r="A6669">
        <v>6668</v>
      </c>
      <c r="B6669" t="s">
        <v>58</v>
      </c>
      <c r="C6669" t="s">
        <v>922</v>
      </c>
      <c r="D6669" t="str">
        <f t="shared" si="208"/>
        <v>Davis Stacey</v>
      </c>
      <c r="E6669" t="s">
        <v>15</v>
      </c>
      <c r="F6669" t="s">
        <v>358</v>
      </c>
      <c r="G6669" t="s">
        <v>611</v>
      </c>
      <c r="H6669" t="s">
        <v>612</v>
      </c>
      <c r="I6669" t="s">
        <v>358</v>
      </c>
      <c r="J6669" t="s">
        <v>19</v>
      </c>
      <c r="K6669" t="str">
        <f>INDEX(Table6[Column1],MATCH(L6669,Table6[Column2]))</f>
        <v>Youth</v>
      </c>
      <c r="L6669">
        <v>22.995884799999999</v>
      </c>
      <c r="M6669" t="str">
        <f>VLOOKUP(L6669,Table1[],2)</f>
        <v>20 - 29</v>
      </c>
      <c r="N6669" t="str">
        <f>INDEX(Table7[Column1],MATCH(O6669,Table7[Column2]))</f>
        <v>Learning Stage</v>
      </c>
      <c r="O6669">
        <v>3.247922752</v>
      </c>
      <c r="P6669" t="str">
        <f>VLOOKUP(O6669,Table13[],2)</f>
        <v>1 - 5</v>
      </c>
      <c r="Q6669" t="str">
        <f>INDEX(Table8[Column1],MATCH(R6669,Table8[Column2]))</f>
        <v>Scheduled</v>
      </c>
      <c r="R6669">
        <v>0</v>
      </c>
      <c r="S6669">
        <f t="shared" si="209"/>
        <v>0</v>
      </c>
      <c r="T6669" t="s">
        <v>19</v>
      </c>
    </row>
    <row r="6670" spans="1:20" x14ac:dyDescent="0.25">
      <c r="A6670">
        <v>6669</v>
      </c>
      <c r="B6670" t="s">
        <v>966</v>
      </c>
      <c r="C6670" t="s">
        <v>144</v>
      </c>
      <c r="D6670" t="str">
        <f t="shared" si="208"/>
        <v>Miller David</v>
      </c>
      <c r="E6670" t="s">
        <v>22</v>
      </c>
      <c r="F6670" t="s">
        <v>1327</v>
      </c>
      <c r="G6670" t="s">
        <v>611</v>
      </c>
      <c r="H6670" t="s">
        <v>612</v>
      </c>
      <c r="I6670" t="s">
        <v>169</v>
      </c>
      <c r="J6670" t="s">
        <v>19</v>
      </c>
      <c r="K6670" t="str">
        <f>INDEX(Table6[Column1],MATCH(L6670,Table6[Column2]))</f>
        <v>Adults</v>
      </c>
      <c r="L6670">
        <v>46.471882119999997</v>
      </c>
      <c r="M6670" t="str">
        <f>VLOOKUP(L6670,Table1[],2)</f>
        <v>40 - 49</v>
      </c>
      <c r="N6670" t="str">
        <f>INDEX(Table7[Column1],MATCH(O6670,Table7[Column2]))</f>
        <v>Learning Stage</v>
      </c>
      <c r="O6670">
        <v>0.95416924299999994</v>
      </c>
      <c r="P6670" t="e">
        <f>VLOOKUP(O6670,Table13[],2)</f>
        <v>#N/A</v>
      </c>
      <c r="Q6670" t="str">
        <f>INDEX(Table8[Column1],MATCH(R6670,Table8[Column2]))</f>
        <v>Habitual</v>
      </c>
      <c r="R6670">
        <v>94.388173879999997</v>
      </c>
      <c r="S6670">
        <f t="shared" si="209"/>
        <v>3.9328405783333329</v>
      </c>
      <c r="T6670" t="s">
        <v>19</v>
      </c>
    </row>
    <row r="6671" spans="1:20" x14ac:dyDescent="0.25">
      <c r="A6671">
        <v>6670</v>
      </c>
      <c r="B6671" t="s">
        <v>88</v>
      </c>
      <c r="C6671" t="s">
        <v>62</v>
      </c>
      <c r="D6671" t="str">
        <f t="shared" si="208"/>
        <v>Hunt Thomas</v>
      </c>
      <c r="E6671" t="s">
        <v>15</v>
      </c>
      <c r="F6671" t="s">
        <v>127</v>
      </c>
      <c r="G6671" t="s">
        <v>2724</v>
      </c>
      <c r="H6671" t="s">
        <v>1863</v>
      </c>
      <c r="I6671" t="s">
        <v>127</v>
      </c>
      <c r="J6671" t="s">
        <v>19</v>
      </c>
      <c r="K6671" t="str">
        <f>INDEX(Table6[Column1],MATCH(L6671,Table6[Column2]))</f>
        <v>Seniors</v>
      </c>
      <c r="L6671">
        <v>62.470054589999997</v>
      </c>
      <c r="M6671" t="str">
        <f>VLOOKUP(L6671,Table1[],2)</f>
        <v>60 and Above</v>
      </c>
      <c r="N6671" t="str">
        <f>INDEX(Table7[Column1],MATCH(O6671,Table7[Column2]))</f>
        <v>Learning Stage</v>
      </c>
      <c r="O6671">
        <v>4.5680451729999998</v>
      </c>
      <c r="P6671" t="str">
        <f>VLOOKUP(O6671,Table13[],2)</f>
        <v>1 - 5</v>
      </c>
      <c r="Q6671" t="str">
        <f>INDEX(Table8[Column1],MATCH(R6671,Table8[Column2]))</f>
        <v>Violative</v>
      </c>
      <c r="R6671">
        <v>227.2955638</v>
      </c>
      <c r="S6671">
        <f t="shared" si="209"/>
        <v>9.4706484916666671</v>
      </c>
      <c r="T6671" t="s">
        <v>19</v>
      </c>
    </row>
    <row r="6672" spans="1:20" x14ac:dyDescent="0.25">
      <c r="A6672">
        <v>6671</v>
      </c>
      <c r="B6672" t="s">
        <v>3713</v>
      </c>
      <c r="C6672" t="s">
        <v>345</v>
      </c>
      <c r="D6672" t="str">
        <f t="shared" si="208"/>
        <v>Quick Ronald</v>
      </c>
      <c r="E6672" t="s">
        <v>22</v>
      </c>
      <c r="F6672" t="s">
        <v>16</v>
      </c>
      <c r="G6672" t="s">
        <v>820</v>
      </c>
      <c r="H6672" t="s">
        <v>821</v>
      </c>
      <c r="I6672" t="s">
        <v>16</v>
      </c>
      <c r="J6672" t="s">
        <v>19</v>
      </c>
      <c r="K6672" t="str">
        <f>INDEX(Table6[Column1],MATCH(L6672,Table6[Column2]))</f>
        <v>Adults</v>
      </c>
      <c r="L6672">
        <v>43.626792360000003</v>
      </c>
      <c r="M6672" t="str">
        <f>VLOOKUP(L6672,Table1[],2)</f>
        <v>40 - 49</v>
      </c>
      <c r="N6672" t="str">
        <f>INDEX(Table7[Column1],MATCH(O6672,Table7[Column2]))</f>
        <v>Learning Stage</v>
      </c>
      <c r="O6672">
        <v>3.7678923289999999</v>
      </c>
      <c r="P6672" t="str">
        <f>VLOOKUP(O6672,Table13[],2)</f>
        <v>1 - 5</v>
      </c>
      <c r="Q6672" t="str">
        <f>INDEX(Table8[Column1],MATCH(R6672,Table8[Column2]))</f>
        <v>Maintained</v>
      </c>
      <c r="R6672">
        <v>44.377974770000002</v>
      </c>
      <c r="S6672">
        <f t="shared" si="209"/>
        <v>1.8490822820833335</v>
      </c>
      <c r="T6672" t="s">
        <v>19</v>
      </c>
    </row>
    <row r="6673" spans="1:20" x14ac:dyDescent="0.25">
      <c r="A6673">
        <v>6672</v>
      </c>
      <c r="B6673" t="s">
        <v>4130</v>
      </c>
      <c r="C6673" t="s">
        <v>2384</v>
      </c>
      <c r="D6673" t="str">
        <f t="shared" si="208"/>
        <v>Saunders Pablo</v>
      </c>
      <c r="E6673" t="s">
        <v>22</v>
      </c>
      <c r="F6673" t="s">
        <v>38</v>
      </c>
      <c r="G6673" t="s">
        <v>611</v>
      </c>
      <c r="H6673" t="s">
        <v>612</v>
      </c>
      <c r="I6673" t="s">
        <v>38</v>
      </c>
      <c r="J6673" t="s">
        <v>19</v>
      </c>
      <c r="K6673" t="str">
        <f>INDEX(Table6[Column1],MATCH(L6673,Table6[Column2]))</f>
        <v>Young Adults</v>
      </c>
      <c r="L6673">
        <v>34.986928339999999</v>
      </c>
      <c r="M6673" t="str">
        <f>VLOOKUP(L6673,Table1[],2)</f>
        <v>30 - 39</v>
      </c>
      <c r="N6673" t="str">
        <f>INDEX(Table7[Column1],MATCH(O6673,Table7[Column2]))</f>
        <v>Learning Stage</v>
      </c>
      <c r="O6673">
        <v>4.864448522</v>
      </c>
      <c r="P6673" t="str">
        <f>VLOOKUP(O6673,Table13[],2)</f>
        <v>1 - 5</v>
      </c>
      <c r="Q6673" t="str">
        <f>INDEX(Table8[Column1],MATCH(R6673,Table8[Column2]))</f>
        <v>Scheduled</v>
      </c>
      <c r="R6673">
        <v>2.918216084</v>
      </c>
      <c r="S6673">
        <f t="shared" si="209"/>
        <v>0.12159233683333334</v>
      </c>
      <c r="T6673" t="s">
        <v>19</v>
      </c>
    </row>
    <row r="6674" spans="1:20" x14ac:dyDescent="0.25">
      <c r="A6674">
        <v>6673</v>
      </c>
      <c r="B6674" t="s">
        <v>444</v>
      </c>
      <c r="C6674" t="s">
        <v>314</v>
      </c>
      <c r="D6674" t="str">
        <f t="shared" si="208"/>
        <v>Moore Brian</v>
      </c>
      <c r="E6674" t="s">
        <v>22</v>
      </c>
      <c r="F6674" t="s">
        <v>3163</v>
      </c>
      <c r="G6674" t="s">
        <v>820</v>
      </c>
      <c r="H6674" t="s">
        <v>821</v>
      </c>
      <c r="I6674" t="s">
        <v>30</v>
      </c>
      <c r="J6674" t="s">
        <v>19</v>
      </c>
      <c r="K6674" t="str">
        <f>INDEX(Table6[Column1],MATCH(L6674,Table6[Column2]))</f>
        <v>Adults</v>
      </c>
      <c r="L6674">
        <v>45.346559200000002</v>
      </c>
      <c r="M6674" t="str">
        <f>VLOOKUP(L6674,Table1[],2)</f>
        <v>40 - 49</v>
      </c>
      <c r="N6674" t="str">
        <f>INDEX(Table7[Column1],MATCH(O6674,Table7[Column2]))</f>
        <v>Learning Stage</v>
      </c>
      <c r="O6674">
        <v>5.147849881</v>
      </c>
      <c r="P6674" t="str">
        <f>VLOOKUP(O6674,Table13[],2)</f>
        <v>1 - 5</v>
      </c>
      <c r="Q6674" t="str">
        <f>INDEX(Table8[Column1],MATCH(R6674,Table8[Column2]))</f>
        <v>Habitual</v>
      </c>
      <c r="R6674">
        <v>103.8677777</v>
      </c>
      <c r="S6674">
        <f t="shared" si="209"/>
        <v>4.3278240708333335</v>
      </c>
      <c r="T6674" t="s">
        <v>19</v>
      </c>
    </row>
    <row r="6675" spans="1:20" x14ac:dyDescent="0.25">
      <c r="A6675">
        <v>6674</v>
      </c>
      <c r="B6675" t="s">
        <v>5018</v>
      </c>
      <c r="C6675" t="s">
        <v>630</v>
      </c>
      <c r="D6675" t="str">
        <f t="shared" si="208"/>
        <v>McCormack Richard</v>
      </c>
      <c r="E6675" t="s">
        <v>22</v>
      </c>
      <c r="F6675" t="s">
        <v>87</v>
      </c>
      <c r="G6675" t="s">
        <v>820</v>
      </c>
      <c r="H6675" t="s">
        <v>821</v>
      </c>
      <c r="I6675" t="s">
        <v>87</v>
      </c>
      <c r="J6675" t="s">
        <v>19</v>
      </c>
      <c r="K6675" t="str">
        <f>INDEX(Table6[Column1],MATCH(L6675,Table6[Column2]))</f>
        <v>Seniors</v>
      </c>
      <c r="L6675">
        <v>63.166203979999999</v>
      </c>
      <c r="M6675" t="str">
        <f>VLOOKUP(L6675,Table1[],2)</f>
        <v>60 and Above</v>
      </c>
      <c r="N6675" t="str">
        <f>INDEX(Table7[Column1],MATCH(O6675,Table7[Column2]))</f>
        <v>Learning Stage</v>
      </c>
      <c r="O6675">
        <v>4.0335810179999996</v>
      </c>
      <c r="P6675" t="str">
        <f>VLOOKUP(O6675,Table13[],2)</f>
        <v>1 - 5</v>
      </c>
      <c r="Q6675" t="str">
        <f>INDEX(Table8[Column1],MATCH(R6675,Table8[Column2]))</f>
        <v>Excused</v>
      </c>
      <c r="R6675">
        <v>123.4085432</v>
      </c>
      <c r="S6675">
        <f t="shared" si="209"/>
        <v>5.1420226333333332</v>
      </c>
      <c r="T6675" t="s">
        <v>19</v>
      </c>
    </row>
    <row r="6676" spans="1:20" x14ac:dyDescent="0.25">
      <c r="A6676">
        <v>6675</v>
      </c>
      <c r="B6676" t="s">
        <v>3090</v>
      </c>
      <c r="C6676" t="s">
        <v>2320</v>
      </c>
      <c r="D6676" t="str">
        <f t="shared" si="208"/>
        <v>Odom Abraham</v>
      </c>
      <c r="E6676" t="s">
        <v>22</v>
      </c>
      <c r="F6676" t="s">
        <v>16</v>
      </c>
      <c r="G6676" t="s">
        <v>820</v>
      </c>
      <c r="H6676" t="s">
        <v>821</v>
      </c>
      <c r="I6676" t="s">
        <v>16</v>
      </c>
      <c r="J6676" t="s">
        <v>19</v>
      </c>
      <c r="K6676" t="str">
        <f>INDEX(Table6[Column1],MATCH(L6676,Table6[Column2]))</f>
        <v>Adults</v>
      </c>
      <c r="L6676">
        <v>40.616439200000002</v>
      </c>
      <c r="M6676" t="str">
        <f>VLOOKUP(L6676,Table1[],2)</f>
        <v>40 - 49</v>
      </c>
      <c r="N6676" t="str">
        <f>INDEX(Table7[Column1],MATCH(O6676,Table7[Column2]))</f>
        <v>Learning Stage</v>
      </c>
      <c r="O6676">
        <v>5.027671067</v>
      </c>
      <c r="P6676" t="str">
        <f>VLOOKUP(O6676,Table13[],2)</f>
        <v>1 - 5</v>
      </c>
      <c r="Q6676" t="str">
        <f>INDEX(Table8[Column1],MATCH(R6676,Table8[Column2]))</f>
        <v>Habitual</v>
      </c>
      <c r="R6676">
        <v>86.395495980000007</v>
      </c>
      <c r="S6676">
        <f t="shared" si="209"/>
        <v>3.5998123325000004</v>
      </c>
      <c r="T6676" t="s">
        <v>19</v>
      </c>
    </row>
    <row r="6677" spans="1:20" x14ac:dyDescent="0.25">
      <c r="A6677">
        <v>6676</v>
      </c>
      <c r="B6677" t="s">
        <v>5019</v>
      </c>
      <c r="C6677" t="s">
        <v>478</v>
      </c>
      <c r="D6677" t="str">
        <f t="shared" si="208"/>
        <v>Hankinson Betty</v>
      </c>
      <c r="E6677" t="s">
        <v>15</v>
      </c>
      <c r="F6677" t="s">
        <v>439</v>
      </c>
      <c r="G6677" t="s">
        <v>611</v>
      </c>
      <c r="H6677" t="s">
        <v>612</v>
      </c>
      <c r="I6677" t="s">
        <v>439</v>
      </c>
      <c r="J6677" t="s">
        <v>19</v>
      </c>
      <c r="K6677" t="str">
        <f>INDEX(Table6[Column1],MATCH(L6677,Table6[Column2]))</f>
        <v>Adults</v>
      </c>
      <c r="L6677">
        <v>45.30500447</v>
      </c>
      <c r="M6677" t="str">
        <f>VLOOKUP(L6677,Table1[],2)</f>
        <v>40 - 49</v>
      </c>
      <c r="N6677" t="str">
        <f>INDEX(Table7[Column1],MATCH(O6677,Table7[Column2]))</f>
        <v>Learning Stage</v>
      </c>
      <c r="O6677">
        <v>3.9368594639999999</v>
      </c>
      <c r="P6677" t="str">
        <f>VLOOKUP(O6677,Table13[],2)</f>
        <v>1 - 5</v>
      </c>
      <c r="Q6677" t="str">
        <f>INDEX(Table8[Column1],MATCH(R6677,Table8[Column2]))</f>
        <v>Maintained</v>
      </c>
      <c r="R6677">
        <v>50.23702634</v>
      </c>
      <c r="S6677">
        <f t="shared" si="209"/>
        <v>2.0932094308333333</v>
      </c>
      <c r="T6677" t="s">
        <v>19</v>
      </c>
    </row>
    <row r="6678" spans="1:20" x14ac:dyDescent="0.25">
      <c r="A6678">
        <v>6677</v>
      </c>
      <c r="B6678" t="s">
        <v>2047</v>
      </c>
      <c r="C6678" t="s">
        <v>478</v>
      </c>
      <c r="D6678" t="str">
        <f t="shared" si="208"/>
        <v>Styles Betty</v>
      </c>
      <c r="E6678" t="s">
        <v>15</v>
      </c>
      <c r="F6678" t="s">
        <v>38</v>
      </c>
      <c r="G6678" t="s">
        <v>611</v>
      </c>
      <c r="H6678" t="s">
        <v>612</v>
      </c>
      <c r="I6678" t="s">
        <v>38</v>
      </c>
      <c r="J6678" t="s">
        <v>19</v>
      </c>
      <c r="K6678" t="str">
        <f>INDEX(Table6[Column1],MATCH(L6678,Table6[Column2]))</f>
        <v>Adults</v>
      </c>
      <c r="L6678">
        <v>40.905146940000002</v>
      </c>
      <c r="M6678" t="str">
        <f>VLOOKUP(L6678,Table1[],2)</f>
        <v>40 - 49</v>
      </c>
      <c r="N6678" t="str">
        <f>INDEX(Table7[Column1],MATCH(O6678,Table7[Column2]))</f>
        <v>Learning Stage</v>
      </c>
      <c r="O6678">
        <v>4.6799571249999996</v>
      </c>
      <c r="P6678" t="str">
        <f>VLOOKUP(O6678,Table13[],2)</f>
        <v>1 - 5</v>
      </c>
      <c r="Q6678" t="str">
        <f>INDEX(Table8[Column1],MATCH(R6678,Table8[Column2]))</f>
        <v>Maintained</v>
      </c>
      <c r="R6678">
        <v>70.024223259999999</v>
      </c>
      <c r="S6678">
        <f t="shared" si="209"/>
        <v>2.9176759691666665</v>
      </c>
      <c r="T6678" t="s">
        <v>19</v>
      </c>
    </row>
    <row r="6679" spans="1:20" x14ac:dyDescent="0.25">
      <c r="A6679">
        <v>6678</v>
      </c>
      <c r="B6679" t="s">
        <v>2036</v>
      </c>
      <c r="C6679" t="s">
        <v>738</v>
      </c>
      <c r="D6679" t="str">
        <f t="shared" si="208"/>
        <v>Simpson Megan</v>
      </c>
      <c r="E6679" t="s">
        <v>15</v>
      </c>
      <c r="F6679" t="s">
        <v>38</v>
      </c>
      <c r="G6679" t="s">
        <v>611</v>
      </c>
      <c r="H6679" t="s">
        <v>612</v>
      </c>
      <c r="I6679" t="s">
        <v>38</v>
      </c>
      <c r="J6679" t="s">
        <v>19</v>
      </c>
      <c r="K6679" t="str">
        <f>INDEX(Table6[Column1],MATCH(L6679,Table6[Column2]))</f>
        <v>Young Adults</v>
      </c>
      <c r="L6679">
        <v>38.677027279999997</v>
      </c>
      <c r="M6679" t="str">
        <f>VLOOKUP(L6679,Table1[],2)</f>
        <v>30 - 39</v>
      </c>
      <c r="N6679" t="str">
        <f>INDEX(Table7[Column1],MATCH(O6679,Table7[Column2]))</f>
        <v>Learning Stage</v>
      </c>
      <c r="O6679">
        <v>5.4788603570000003</v>
      </c>
      <c r="P6679" t="str">
        <f>VLOOKUP(O6679,Table13[],2)</f>
        <v>1 - 5</v>
      </c>
      <c r="Q6679" t="str">
        <f>INDEX(Table8[Column1],MATCH(R6679,Table8[Column2]))</f>
        <v>Maintained</v>
      </c>
      <c r="R6679">
        <v>76.507258930000006</v>
      </c>
      <c r="S6679">
        <f t="shared" si="209"/>
        <v>3.1878024554166666</v>
      </c>
      <c r="T6679" t="s">
        <v>19</v>
      </c>
    </row>
    <row r="6680" spans="1:20" x14ac:dyDescent="0.25">
      <c r="A6680">
        <v>6679</v>
      </c>
      <c r="B6680" t="s">
        <v>640</v>
      </c>
      <c r="C6680" t="s">
        <v>390</v>
      </c>
      <c r="D6680" t="str">
        <f t="shared" si="208"/>
        <v>Snowden Stephanie</v>
      </c>
      <c r="E6680" t="s">
        <v>15</v>
      </c>
      <c r="F6680" t="s">
        <v>33</v>
      </c>
      <c r="G6680" t="s">
        <v>820</v>
      </c>
      <c r="H6680" t="s">
        <v>821</v>
      </c>
      <c r="I6680" t="s">
        <v>33</v>
      </c>
      <c r="J6680" t="s">
        <v>19</v>
      </c>
      <c r="K6680" t="str">
        <f>INDEX(Table6[Column1],MATCH(L6680,Table6[Column2]))</f>
        <v>Youth</v>
      </c>
      <c r="L6680">
        <v>27.714974510000001</v>
      </c>
      <c r="M6680" t="str">
        <f>VLOOKUP(L6680,Table1[],2)</f>
        <v>20 - 29</v>
      </c>
      <c r="N6680" t="str">
        <f>INDEX(Table7[Column1],MATCH(O6680,Table7[Column2]))</f>
        <v>Learning Stage</v>
      </c>
      <c r="O6680">
        <v>3.0312718869999999</v>
      </c>
      <c r="P6680" t="str">
        <f>VLOOKUP(O6680,Table13[],2)</f>
        <v>1 - 5</v>
      </c>
      <c r="Q6680" t="str">
        <f>INDEX(Table8[Column1],MATCH(R6680,Table8[Column2]))</f>
        <v>Scheduled</v>
      </c>
      <c r="R6680">
        <v>0</v>
      </c>
      <c r="S6680">
        <f t="shared" si="209"/>
        <v>0</v>
      </c>
      <c r="T6680" t="s">
        <v>19</v>
      </c>
    </row>
    <row r="6681" spans="1:20" x14ac:dyDescent="0.25">
      <c r="A6681">
        <v>6680</v>
      </c>
      <c r="B6681" t="s">
        <v>1092</v>
      </c>
      <c r="C6681" t="s">
        <v>762</v>
      </c>
      <c r="D6681" t="str">
        <f t="shared" si="208"/>
        <v>Robinson Walter</v>
      </c>
      <c r="E6681" t="s">
        <v>22</v>
      </c>
      <c r="F6681" t="s">
        <v>33</v>
      </c>
      <c r="G6681" t="s">
        <v>820</v>
      </c>
      <c r="H6681" t="s">
        <v>821</v>
      </c>
      <c r="I6681" t="s">
        <v>33</v>
      </c>
      <c r="J6681" t="s">
        <v>19</v>
      </c>
      <c r="K6681" t="str">
        <f>INDEX(Table6[Column1],MATCH(L6681,Table6[Column2]))</f>
        <v>Youth</v>
      </c>
      <c r="L6681">
        <v>29.280952729999999</v>
      </c>
      <c r="M6681" t="str">
        <f>VLOOKUP(L6681,Table1[],2)</f>
        <v>20 - 29</v>
      </c>
      <c r="N6681" t="str">
        <f>INDEX(Table7[Column1],MATCH(O6681,Table7[Column2]))</f>
        <v>Learning Stage</v>
      </c>
      <c r="O6681">
        <v>4.4414587259999996</v>
      </c>
      <c r="P6681" t="str">
        <f>VLOOKUP(O6681,Table13[],2)</f>
        <v>1 - 5</v>
      </c>
      <c r="Q6681" t="str">
        <f>INDEX(Table8[Column1],MATCH(R6681,Table8[Column2]))</f>
        <v>Scheduled</v>
      </c>
      <c r="R6681">
        <v>0</v>
      </c>
      <c r="S6681">
        <f t="shared" si="209"/>
        <v>0</v>
      </c>
      <c r="T6681" t="s">
        <v>19</v>
      </c>
    </row>
    <row r="6682" spans="1:20" x14ac:dyDescent="0.25">
      <c r="A6682">
        <v>6681</v>
      </c>
      <c r="B6682" t="s">
        <v>5020</v>
      </c>
      <c r="C6682" t="s">
        <v>651</v>
      </c>
      <c r="D6682" t="str">
        <f t="shared" si="208"/>
        <v>Zinn Lawrence</v>
      </c>
      <c r="E6682" t="s">
        <v>22</v>
      </c>
      <c r="F6682" t="s">
        <v>38</v>
      </c>
      <c r="G6682" t="s">
        <v>611</v>
      </c>
      <c r="H6682" t="s">
        <v>612</v>
      </c>
      <c r="I6682" t="s">
        <v>38</v>
      </c>
      <c r="J6682" t="s">
        <v>19</v>
      </c>
      <c r="K6682" t="str">
        <f>INDEX(Table6[Column1],MATCH(L6682,Table6[Column2]))</f>
        <v>Elders</v>
      </c>
      <c r="L6682">
        <v>50.762622589999999</v>
      </c>
      <c r="M6682" t="str">
        <f>VLOOKUP(L6682,Table1[],2)</f>
        <v>50 - 59</v>
      </c>
      <c r="N6682" t="str">
        <f>INDEX(Table7[Column1],MATCH(O6682,Table7[Column2]))</f>
        <v>Learning Stage</v>
      </c>
      <c r="O6682">
        <v>3.678007349</v>
      </c>
      <c r="P6682" t="str">
        <f>VLOOKUP(O6682,Table13[],2)</f>
        <v>1 - 5</v>
      </c>
      <c r="Q6682" t="str">
        <f>INDEX(Table8[Column1],MATCH(R6682,Table8[Column2]))</f>
        <v>Maintained</v>
      </c>
      <c r="R6682">
        <v>66.643097639999993</v>
      </c>
      <c r="S6682">
        <f t="shared" si="209"/>
        <v>2.7767957349999999</v>
      </c>
      <c r="T6682" t="s">
        <v>19</v>
      </c>
    </row>
    <row r="6683" spans="1:20" x14ac:dyDescent="0.25">
      <c r="A6683">
        <v>6682</v>
      </c>
      <c r="B6683" t="s">
        <v>3508</v>
      </c>
      <c r="C6683" t="s">
        <v>314</v>
      </c>
      <c r="D6683" t="str">
        <f t="shared" si="208"/>
        <v>Wolfe Brian</v>
      </c>
      <c r="E6683" t="s">
        <v>22</v>
      </c>
      <c r="F6683" t="s">
        <v>38</v>
      </c>
      <c r="G6683" t="s">
        <v>611</v>
      </c>
      <c r="H6683" t="s">
        <v>612</v>
      </c>
      <c r="I6683" t="s">
        <v>38</v>
      </c>
      <c r="J6683" t="s">
        <v>19</v>
      </c>
      <c r="K6683" t="str">
        <f>INDEX(Table6[Column1],MATCH(L6683,Table6[Column2]))</f>
        <v>Young Adults</v>
      </c>
      <c r="L6683">
        <v>34.692350279999999</v>
      </c>
      <c r="M6683" t="str">
        <f>VLOOKUP(L6683,Table1[],2)</f>
        <v>30 - 39</v>
      </c>
      <c r="N6683" t="str">
        <f>INDEX(Table7[Column1],MATCH(O6683,Table7[Column2]))</f>
        <v>Learning Stage</v>
      </c>
      <c r="O6683">
        <v>4.099038234</v>
      </c>
      <c r="P6683" t="str">
        <f>VLOOKUP(O6683,Table13[],2)</f>
        <v>1 - 5</v>
      </c>
      <c r="Q6683" t="str">
        <f>INDEX(Table8[Column1],MATCH(R6683,Table8[Column2]))</f>
        <v>Scheduled</v>
      </c>
      <c r="R6683">
        <v>7.1535652340000002</v>
      </c>
      <c r="S6683">
        <f t="shared" si="209"/>
        <v>0.29806521808333331</v>
      </c>
      <c r="T6683" t="s">
        <v>19</v>
      </c>
    </row>
    <row r="6684" spans="1:20" x14ac:dyDescent="0.25">
      <c r="A6684">
        <v>6683</v>
      </c>
      <c r="B6684" t="s">
        <v>5021</v>
      </c>
      <c r="C6684" t="s">
        <v>464</v>
      </c>
      <c r="D6684" t="str">
        <f t="shared" si="208"/>
        <v>Marcum Steven</v>
      </c>
      <c r="E6684" t="s">
        <v>22</v>
      </c>
      <c r="F6684" t="s">
        <v>84</v>
      </c>
      <c r="G6684" t="s">
        <v>820</v>
      </c>
      <c r="H6684" t="s">
        <v>821</v>
      </c>
      <c r="I6684" t="s">
        <v>84</v>
      </c>
      <c r="J6684" t="s">
        <v>19</v>
      </c>
      <c r="K6684" t="str">
        <f>INDEX(Table6[Column1],MATCH(L6684,Table6[Column2]))</f>
        <v>Adults</v>
      </c>
      <c r="L6684">
        <v>40.910179749999998</v>
      </c>
      <c r="M6684" t="str">
        <f>VLOOKUP(L6684,Table1[],2)</f>
        <v>40 - 49</v>
      </c>
      <c r="N6684" t="str">
        <f>INDEX(Table7[Column1],MATCH(O6684,Table7[Column2]))</f>
        <v>Learning Stage</v>
      </c>
      <c r="O6684">
        <v>2.5765173250000002</v>
      </c>
      <c r="P6684" t="str">
        <f>VLOOKUP(O6684,Table13[],2)</f>
        <v>1 - 5</v>
      </c>
      <c r="Q6684" t="str">
        <f>INDEX(Table8[Column1],MATCH(R6684,Table8[Column2]))</f>
        <v>Maintained</v>
      </c>
      <c r="R6684">
        <v>51.50162211</v>
      </c>
      <c r="S6684">
        <f t="shared" si="209"/>
        <v>2.14590092125</v>
      </c>
      <c r="T6684" t="s">
        <v>19</v>
      </c>
    </row>
    <row r="6685" spans="1:20" x14ac:dyDescent="0.25">
      <c r="A6685">
        <v>6684</v>
      </c>
      <c r="B6685" t="s">
        <v>1023</v>
      </c>
      <c r="C6685" t="s">
        <v>2563</v>
      </c>
      <c r="D6685" t="str">
        <f t="shared" si="208"/>
        <v>Wright Alexandra</v>
      </c>
      <c r="E6685" t="s">
        <v>15</v>
      </c>
      <c r="F6685" t="s">
        <v>38</v>
      </c>
      <c r="G6685" t="s">
        <v>611</v>
      </c>
      <c r="H6685" t="s">
        <v>612</v>
      </c>
      <c r="I6685" t="s">
        <v>38</v>
      </c>
      <c r="J6685" t="s">
        <v>19</v>
      </c>
      <c r="K6685" t="str">
        <f>INDEX(Table6[Column1],MATCH(L6685,Table6[Column2]))</f>
        <v>Seniors</v>
      </c>
      <c r="L6685">
        <v>63.769864159999997</v>
      </c>
      <c r="M6685" t="str">
        <f>VLOOKUP(L6685,Table1[],2)</f>
        <v>60 and Above</v>
      </c>
      <c r="N6685" t="str">
        <f>INDEX(Table7[Column1],MATCH(O6685,Table7[Column2]))</f>
        <v>Fitting in Stage</v>
      </c>
      <c r="O6685">
        <v>7.4030274299999999</v>
      </c>
      <c r="P6685" t="str">
        <f>VLOOKUP(O6685,Table13[],2)</f>
        <v>6 - 10</v>
      </c>
      <c r="Q6685" t="str">
        <f>INDEX(Table8[Column1],MATCH(R6685,Table8[Column2]))</f>
        <v>Excused</v>
      </c>
      <c r="R6685">
        <v>157.76414740000001</v>
      </c>
      <c r="S6685">
        <f t="shared" si="209"/>
        <v>6.5735061416666669</v>
      </c>
      <c r="T6685" t="s">
        <v>19</v>
      </c>
    </row>
    <row r="6686" spans="1:20" x14ac:dyDescent="0.25">
      <c r="A6686">
        <v>6685</v>
      </c>
      <c r="B6686" t="s">
        <v>202</v>
      </c>
      <c r="C6686" t="s">
        <v>1922</v>
      </c>
      <c r="D6686" t="str">
        <f t="shared" si="208"/>
        <v>Porter Dorothy</v>
      </c>
      <c r="E6686" t="s">
        <v>15</v>
      </c>
      <c r="F6686" t="s">
        <v>33</v>
      </c>
      <c r="G6686" t="s">
        <v>820</v>
      </c>
      <c r="H6686" t="s">
        <v>821</v>
      </c>
      <c r="I6686" t="s">
        <v>33</v>
      </c>
      <c r="J6686" t="s">
        <v>19</v>
      </c>
      <c r="K6686" t="str">
        <f>INDEX(Table6[Column1],MATCH(L6686,Table6[Column2]))</f>
        <v>Adults</v>
      </c>
      <c r="L6686">
        <v>42.870792780000002</v>
      </c>
      <c r="M6686" t="str">
        <f>VLOOKUP(L6686,Table1[],2)</f>
        <v>40 - 49</v>
      </c>
      <c r="N6686" t="str">
        <f>INDEX(Table7[Column1],MATCH(O6686,Table7[Column2]))</f>
        <v>Fitting in Stage</v>
      </c>
      <c r="O6686">
        <v>7.1938188219999999</v>
      </c>
      <c r="P6686" t="str">
        <f>VLOOKUP(O6686,Table13[],2)</f>
        <v>6 - 10</v>
      </c>
      <c r="Q6686" t="str">
        <f>INDEX(Table8[Column1],MATCH(R6686,Table8[Column2]))</f>
        <v>Maintained</v>
      </c>
      <c r="R6686">
        <v>74.168331109999997</v>
      </c>
      <c r="S6686">
        <f t="shared" si="209"/>
        <v>3.0903471295833334</v>
      </c>
      <c r="T6686" t="s">
        <v>19</v>
      </c>
    </row>
    <row r="6687" spans="1:20" x14ac:dyDescent="0.25">
      <c r="A6687">
        <v>6686</v>
      </c>
      <c r="B6687" t="s">
        <v>1277</v>
      </c>
      <c r="C6687" t="s">
        <v>504</v>
      </c>
      <c r="D6687" t="str">
        <f t="shared" si="208"/>
        <v>Young Ann</v>
      </c>
      <c r="E6687" t="s">
        <v>15</v>
      </c>
      <c r="F6687" t="s">
        <v>2116</v>
      </c>
      <c r="G6687" t="s">
        <v>611</v>
      </c>
      <c r="H6687" t="s">
        <v>612</v>
      </c>
      <c r="I6687" t="s">
        <v>101</v>
      </c>
      <c r="J6687" t="s">
        <v>19</v>
      </c>
      <c r="K6687" t="str">
        <f>INDEX(Table6[Column1],MATCH(L6687,Table6[Column2]))</f>
        <v>Youth</v>
      </c>
      <c r="L6687">
        <v>20.17467851</v>
      </c>
      <c r="M6687" t="str">
        <f>VLOOKUP(L6687,Table1[],2)</f>
        <v>20 - 29</v>
      </c>
      <c r="N6687" t="str">
        <f>INDEX(Table7[Column1],MATCH(O6687,Table7[Column2]))</f>
        <v>Learning Stage</v>
      </c>
      <c r="O6687">
        <v>5.2525861579999997</v>
      </c>
      <c r="P6687" t="str">
        <f>VLOOKUP(O6687,Table13[],2)</f>
        <v>1 - 5</v>
      </c>
      <c r="Q6687" t="str">
        <f>INDEX(Table8[Column1],MATCH(R6687,Table8[Column2]))</f>
        <v>Scheduled</v>
      </c>
      <c r="R6687">
        <v>0</v>
      </c>
      <c r="S6687">
        <f t="shared" si="209"/>
        <v>0</v>
      </c>
      <c r="T6687" t="s">
        <v>19</v>
      </c>
    </row>
    <row r="6688" spans="1:20" x14ac:dyDescent="0.25">
      <c r="A6688">
        <v>6687</v>
      </c>
      <c r="B6688" t="s">
        <v>531</v>
      </c>
      <c r="C6688" t="s">
        <v>56</v>
      </c>
      <c r="D6688" t="str">
        <f t="shared" si="208"/>
        <v>Wilson James</v>
      </c>
      <c r="E6688" t="s">
        <v>22</v>
      </c>
      <c r="F6688" t="s">
        <v>1029</v>
      </c>
      <c r="G6688" t="s">
        <v>2724</v>
      </c>
      <c r="H6688" t="s">
        <v>1863</v>
      </c>
      <c r="I6688" t="s">
        <v>24</v>
      </c>
      <c r="J6688" t="s">
        <v>19</v>
      </c>
      <c r="K6688" t="str">
        <f>INDEX(Table6[Column1],MATCH(L6688,Table6[Column2]))</f>
        <v>Adults</v>
      </c>
      <c r="L6688">
        <v>45.614859160000002</v>
      </c>
      <c r="M6688" t="str">
        <f>VLOOKUP(L6688,Table1[],2)</f>
        <v>40 - 49</v>
      </c>
      <c r="N6688" t="str">
        <f>INDEX(Table7[Column1],MATCH(O6688,Table7[Column2]))</f>
        <v>Learning Stage</v>
      </c>
      <c r="O6688">
        <v>5.5367201230000003</v>
      </c>
      <c r="P6688" t="str">
        <f>VLOOKUP(O6688,Table13[],2)</f>
        <v>1 - 5</v>
      </c>
      <c r="Q6688" t="str">
        <f>INDEX(Table8[Column1],MATCH(R6688,Table8[Column2]))</f>
        <v>Maintained</v>
      </c>
      <c r="R6688">
        <v>54.428459830000001</v>
      </c>
      <c r="S6688">
        <f t="shared" si="209"/>
        <v>2.2678524929166666</v>
      </c>
      <c r="T6688" t="s">
        <v>19</v>
      </c>
    </row>
    <row r="6689" spans="1:20" x14ac:dyDescent="0.25">
      <c r="A6689">
        <v>6688</v>
      </c>
      <c r="B6689" t="s">
        <v>89</v>
      </c>
      <c r="C6689" t="s">
        <v>3014</v>
      </c>
      <c r="D6689" t="str">
        <f t="shared" si="208"/>
        <v>Joseph Terri</v>
      </c>
      <c r="E6689" t="s">
        <v>15</v>
      </c>
      <c r="F6689" t="s">
        <v>1654</v>
      </c>
      <c r="G6689" t="s">
        <v>611</v>
      </c>
      <c r="H6689" t="s">
        <v>612</v>
      </c>
      <c r="I6689" t="s">
        <v>101</v>
      </c>
      <c r="J6689" t="s">
        <v>19</v>
      </c>
      <c r="K6689" t="str">
        <f>INDEX(Table6[Column1],MATCH(L6689,Table6[Column2]))</f>
        <v>Young Adults</v>
      </c>
      <c r="L6689">
        <v>36.44319831</v>
      </c>
      <c r="M6689" t="str">
        <f>VLOOKUP(L6689,Table1[],2)</f>
        <v>30 - 39</v>
      </c>
      <c r="N6689" t="str">
        <f>INDEX(Table7[Column1],MATCH(O6689,Table7[Column2]))</f>
        <v>Learning Stage</v>
      </c>
      <c r="O6689">
        <v>5.5003274500000003</v>
      </c>
      <c r="P6689" t="str">
        <f>VLOOKUP(O6689,Table13[],2)</f>
        <v>1 - 5</v>
      </c>
      <c r="Q6689" t="str">
        <f>INDEX(Table8[Column1],MATCH(R6689,Table8[Column2]))</f>
        <v>Maintained</v>
      </c>
      <c r="R6689">
        <v>40.753303750000001</v>
      </c>
      <c r="S6689">
        <f t="shared" si="209"/>
        <v>1.6980543229166667</v>
      </c>
      <c r="T6689" t="s">
        <v>19</v>
      </c>
    </row>
    <row r="6690" spans="1:20" x14ac:dyDescent="0.25">
      <c r="A6690">
        <v>6689</v>
      </c>
      <c r="B6690" t="s">
        <v>5022</v>
      </c>
      <c r="C6690" t="s">
        <v>56</v>
      </c>
      <c r="D6690" t="str">
        <f t="shared" si="208"/>
        <v>McGinnis James</v>
      </c>
      <c r="E6690" t="s">
        <v>22</v>
      </c>
      <c r="F6690" t="s">
        <v>38</v>
      </c>
      <c r="G6690" t="s">
        <v>611</v>
      </c>
      <c r="H6690" t="s">
        <v>612</v>
      </c>
      <c r="I6690" t="s">
        <v>38</v>
      </c>
      <c r="J6690" t="s">
        <v>19</v>
      </c>
      <c r="K6690" t="str">
        <f>INDEX(Table6[Column1],MATCH(L6690,Table6[Column2]))</f>
        <v>Young Adults</v>
      </c>
      <c r="L6690">
        <v>37.39504651</v>
      </c>
      <c r="M6690" t="str">
        <f>VLOOKUP(L6690,Table1[],2)</f>
        <v>30 - 39</v>
      </c>
      <c r="N6690" t="str">
        <f>INDEX(Table7[Column1],MATCH(O6690,Table7[Column2]))</f>
        <v>Learning Stage</v>
      </c>
      <c r="O6690">
        <v>2.6259995100000002</v>
      </c>
      <c r="P6690" t="str">
        <f>VLOOKUP(O6690,Table13[],2)</f>
        <v>1 - 5</v>
      </c>
      <c r="Q6690" t="str">
        <f>INDEX(Table8[Column1],MATCH(R6690,Table8[Column2]))</f>
        <v>Scheduled</v>
      </c>
      <c r="R6690">
        <v>29.276950729999999</v>
      </c>
      <c r="S6690">
        <f t="shared" si="209"/>
        <v>1.2198729470833332</v>
      </c>
      <c r="T6690" t="s">
        <v>19</v>
      </c>
    </row>
    <row r="6691" spans="1:20" x14ac:dyDescent="0.25">
      <c r="A6691">
        <v>6690</v>
      </c>
      <c r="B6691" t="s">
        <v>1647</v>
      </c>
      <c r="C6691" t="s">
        <v>340</v>
      </c>
      <c r="D6691" t="str">
        <f t="shared" si="208"/>
        <v>Chambers Christopher</v>
      </c>
      <c r="E6691" t="s">
        <v>22</v>
      </c>
      <c r="F6691" t="s">
        <v>38</v>
      </c>
      <c r="G6691" t="s">
        <v>611</v>
      </c>
      <c r="H6691" t="s">
        <v>612</v>
      </c>
      <c r="I6691" t="s">
        <v>38</v>
      </c>
      <c r="J6691" t="s">
        <v>19</v>
      </c>
      <c r="K6691" t="str">
        <f>INDEX(Table6[Column1],MATCH(L6691,Table6[Column2]))</f>
        <v>Young Adults</v>
      </c>
      <c r="L6691">
        <v>36.311883010000003</v>
      </c>
      <c r="M6691" t="str">
        <f>VLOOKUP(L6691,Table1[],2)</f>
        <v>30 - 39</v>
      </c>
      <c r="N6691" t="str">
        <f>INDEX(Table7[Column1],MATCH(O6691,Table7[Column2]))</f>
        <v>Learning Stage</v>
      </c>
      <c r="O6691">
        <v>5.5218247439999999</v>
      </c>
      <c r="P6691" t="str">
        <f>VLOOKUP(O6691,Table13[],2)</f>
        <v>1 - 5</v>
      </c>
      <c r="Q6691" t="str">
        <f>INDEX(Table8[Column1],MATCH(R6691,Table8[Column2]))</f>
        <v>Scheduled</v>
      </c>
      <c r="R6691">
        <v>30.379888909999998</v>
      </c>
      <c r="S6691">
        <f t="shared" si="209"/>
        <v>1.2658287045833332</v>
      </c>
      <c r="T6691" t="s">
        <v>19</v>
      </c>
    </row>
    <row r="6692" spans="1:20" x14ac:dyDescent="0.25">
      <c r="A6692">
        <v>6691</v>
      </c>
      <c r="B6692" t="s">
        <v>5023</v>
      </c>
      <c r="C6692" t="s">
        <v>2697</v>
      </c>
      <c r="D6692" t="str">
        <f t="shared" si="208"/>
        <v>Pineda Wayne</v>
      </c>
      <c r="E6692" t="s">
        <v>22</v>
      </c>
      <c r="F6692" t="s">
        <v>54</v>
      </c>
      <c r="G6692" t="s">
        <v>820</v>
      </c>
      <c r="H6692" t="s">
        <v>821</v>
      </c>
      <c r="I6692" t="s">
        <v>54</v>
      </c>
      <c r="J6692" t="s">
        <v>19</v>
      </c>
      <c r="K6692" t="str">
        <f>INDEX(Table6[Column1],MATCH(L6692,Table6[Column2]))</f>
        <v>Adults</v>
      </c>
      <c r="L6692">
        <v>47.459640970000002</v>
      </c>
      <c r="M6692" t="str">
        <f>VLOOKUP(L6692,Table1[],2)</f>
        <v>40 - 49</v>
      </c>
      <c r="N6692" t="str">
        <f>INDEX(Table7[Column1],MATCH(O6692,Table7[Column2]))</f>
        <v>Learning Stage</v>
      </c>
      <c r="O6692">
        <v>4.7249924119999998</v>
      </c>
      <c r="P6692" t="str">
        <f>VLOOKUP(O6692,Table13[],2)</f>
        <v>1 - 5</v>
      </c>
      <c r="Q6692" t="str">
        <f>INDEX(Table8[Column1],MATCH(R6692,Table8[Column2]))</f>
        <v>Maintained</v>
      </c>
      <c r="R6692">
        <v>51.46038909</v>
      </c>
      <c r="S6692">
        <f t="shared" si="209"/>
        <v>2.1441828787500001</v>
      </c>
      <c r="T6692" t="s">
        <v>19</v>
      </c>
    </row>
    <row r="6693" spans="1:20" x14ac:dyDescent="0.25">
      <c r="A6693">
        <v>6692</v>
      </c>
      <c r="B6693" t="s">
        <v>5024</v>
      </c>
      <c r="C6693" t="s">
        <v>1083</v>
      </c>
      <c r="D6693" t="str">
        <f t="shared" si="208"/>
        <v>Dalke Kathleen</v>
      </c>
      <c r="E6693" t="s">
        <v>15</v>
      </c>
      <c r="F6693" t="s">
        <v>38</v>
      </c>
      <c r="G6693" t="s">
        <v>611</v>
      </c>
      <c r="H6693" t="s">
        <v>612</v>
      </c>
      <c r="I6693" t="s">
        <v>38</v>
      </c>
      <c r="J6693" t="s">
        <v>19</v>
      </c>
      <c r="K6693" t="str">
        <f>INDEX(Table6[Column1],MATCH(L6693,Table6[Column2]))</f>
        <v>Seniors</v>
      </c>
      <c r="L6693">
        <v>60.332984740000001</v>
      </c>
      <c r="M6693" t="str">
        <f>VLOOKUP(L6693,Table1[],2)</f>
        <v>60 and Above</v>
      </c>
      <c r="N6693" t="str">
        <f>INDEX(Table7[Column1],MATCH(O6693,Table7[Column2]))</f>
        <v>Learning Stage</v>
      </c>
      <c r="O6693">
        <v>4.6832476820000002</v>
      </c>
      <c r="P6693" t="str">
        <f>VLOOKUP(O6693,Table13[],2)</f>
        <v>1 - 5</v>
      </c>
      <c r="Q6693" t="str">
        <f>INDEX(Table8[Column1],MATCH(R6693,Table8[Column2]))</f>
        <v>Unexcused</v>
      </c>
      <c r="R6693">
        <v>175.0150802</v>
      </c>
      <c r="S6693">
        <f t="shared" si="209"/>
        <v>7.2922950083333324</v>
      </c>
      <c r="T6693" t="s">
        <v>19</v>
      </c>
    </row>
    <row r="6694" spans="1:20" x14ac:dyDescent="0.25">
      <c r="A6694">
        <v>6693</v>
      </c>
      <c r="B6694" t="s">
        <v>5025</v>
      </c>
      <c r="C6694" t="s">
        <v>1690</v>
      </c>
      <c r="D6694" t="str">
        <f t="shared" si="208"/>
        <v>Rucker Cindy</v>
      </c>
      <c r="E6694" t="s">
        <v>15</v>
      </c>
      <c r="F6694" t="s">
        <v>1029</v>
      </c>
      <c r="G6694" t="s">
        <v>2724</v>
      </c>
      <c r="H6694" t="s">
        <v>1863</v>
      </c>
      <c r="I6694" t="s">
        <v>24</v>
      </c>
      <c r="J6694" t="s">
        <v>19</v>
      </c>
      <c r="K6694" t="str">
        <f>INDEX(Table6[Column1],MATCH(L6694,Table6[Column2]))</f>
        <v>Adults</v>
      </c>
      <c r="L6694">
        <v>44.68236856</v>
      </c>
      <c r="M6694" t="str">
        <f>VLOOKUP(L6694,Table1[],2)</f>
        <v>40 - 49</v>
      </c>
      <c r="N6694" t="str">
        <f>INDEX(Table7[Column1],MATCH(O6694,Table7[Column2]))</f>
        <v>Learning Stage</v>
      </c>
      <c r="O6694">
        <v>3.9777978489999999</v>
      </c>
      <c r="P6694" t="str">
        <f>VLOOKUP(O6694,Table13[],2)</f>
        <v>1 - 5</v>
      </c>
      <c r="Q6694" t="str">
        <f>INDEX(Table8[Column1],MATCH(R6694,Table8[Column2]))</f>
        <v>Habitual</v>
      </c>
      <c r="R6694">
        <v>104.49232480000001</v>
      </c>
      <c r="S6694">
        <f t="shared" si="209"/>
        <v>4.3538468666666672</v>
      </c>
      <c r="T6694" t="s">
        <v>19</v>
      </c>
    </row>
    <row r="6695" spans="1:20" x14ac:dyDescent="0.25">
      <c r="A6695">
        <v>6694</v>
      </c>
      <c r="B6695" t="s">
        <v>5026</v>
      </c>
      <c r="C6695" t="s">
        <v>1216</v>
      </c>
      <c r="D6695" t="str">
        <f t="shared" si="208"/>
        <v>Light Bertha</v>
      </c>
      <c r="E6695" t="s">
        <v>15</v>
      </c>
      <c r="F6695" t="s">
        <v>1674</v>
      </c>
      <c r="G6695" t="s">
        <v>820</v>
      </c>
      <c r="H6695" t="s">
        <v>821</v>
      </c>
      <c r="I6695" t="s">
        <v>87</v>
      </c>
      <c r="J6695" t="s">
        <v>19</v>
      </c>
      <c r="K6695" t="str">
        <f>INDEX(Table6[Column1],MATCH(L6695,Table6[Column2]))</f>
        <v>Adults</v>
      </c>
      <c r="L6695">
        <v>48.411110729999997</v>
      </c>
      <c r="M6695" t="str">
        <f>VLOOKUP(L6695,Table1[],2)</f>
        <v>40 - 49</v>
      </c>
      <c r="N6695" t="str">
        <f>INDEX(Table7[Column1],MATCH(O6695,Table7[Column2]))</f>
        <v>Learning Stage</v>
      </c>
      <c r="O6695">
        <v>5.5474442750000001</v>
      </c>
      <c r="P6695" t="str">
        <f>VLOOKUP(O6695,Table13[],2)</f>
        <v>1 - 5</v>
      </c>
      <c r="Q6695" t="str">
        <f>INDEX(Table8[Column1],MATCH(R6695,Table8[Column2]))</f>
        <v>Excused</v>
      </c>
      <c r="R6695">
        <v>124.8978381</v>
      </c>
      <c r="S6695">
        <f t="shared" si="209"/>
        <v>5.2040765875000004</v>
      </c>
      <c r="T6695" t="s">
        <v>19</v>
      </c>
    </row>
    <row r="6696" spans="1:20" x14ac:dyDescent="0.25">
      <c r="A6696">
        <v>6695</v>
      </c>
      <c r="B6696" t="s">
        <v>1963</v>
      </c>
      <c r="C6696" t="s">
        <v>401</v>
      </c>
      <c r="D6696" t="str">
        <f t="shared" si="208"/>
        <v>Winter Michael</v>
      </c>
      <c r="E6696" t="s">
        <v>22</v>
      </c>
      <c r="F6696" t="s">
        <v>339</v>
      </c>
      <c r="G6696" t="s">
        <v>611</v>
      </c>
      <c r="H6696" t="s">
        <v>612</v>
      </c>
      <c r="I6696" t="s">
        <v>192</v>
      </c>
      <c r="J6696" t="s">
        <v>19</v>
      </c>
      <c r="K6696" t="str">
        <f>INDEX(Table6[Column1],MATCH(L6696,Table6[Column2]))</f>
        <v>Young Adults</v>
      </c>
      <c r="L6696">
        <v>31.706802119999999</v>
      </c>
      <c r="M6696" t="str">
        <f>VLOOKUP(L6696,Table1[],2)</f>
        <v>30 - 39</v>
      </c>
      <c r="N6696" t="str">
        <f>INDEX(Table7[Column1],MATCH(O6696,Table7[Column2]))</f>
        <v>Learning Stage</v>
      </c>
      <c r="O6696">
        <v>5.6938667269999996</v>
      </c>
      <c r="P6696" t="str">
        <f>VLOOKUP(O6696,Table13[],2)</f>
        <v>1 - 5</v>
      </c>
      <c r="Q6696" t="str">
        <f>INDEX(Table8[Column1],MATCH(R6696,Table8[Column2]))</f>
        <v>Scheduled</v>
      </c>
      <c r="R6696">
        <v>0</v>
      </c>
      <c r="S6696">
        <f t="shared" si="209"/>
        <v>0</v>
      </c>
      <c r="T6696" t="s">
        <v>19</v>
      </c>
    </row>
    <row r="6697" spans="1:20" x14ac:dyDescent="0.25">
      <c r="A6697">
        <v>6696</v>
      </c>
      <c r="B6697" t="s">
        <v>5027</v>
      </c>
      <c r="C6697" t="s">
        <v>5028</v>
      </c>
      <c r="D6697" t="str">
        <f t="shared" si="208"/>
        <v>Creamer Irma</v>
      </c>
      <c r="E6697" t="s">
        <v>15</v>
      </c>
      <c r="F6697" t="s">
        <v>30</v>
      </c>
      <c r="G6697" t="s">
        <v>820</v>
      </c>
      <c r="H6697" t="s">
        <v>821</v>
      </c>
      <c r="I6697" t="s">
        <v>30</v>
      </c>
      <c r="J6697" t="s">
        <v>19</v>
      </c>
      <c r="K6697" t="str">
        <f>INDEX(Table6[Column1],MATCH(L6697,Table6[Column2]))</f>
        <v>Young Adults</v>
      </c>
      <c r="L6697">
        <v>35.249738409999999</v>
      </c>
      <c r="M6697" t="str">
        <f>VLOOKUP(L6697,Table1[],2)</f>
        <v>30 - 39</v>
      </c>
      <c r="N6697" t="str">
        <f>INDEX(Table7[Column1],MATCH(O6697,Table7[Column2]))</f>
        <v>Learning Stage</v>
      </c>
      <c r="O6697">
        <v>4.9642628599999998</v>
      </c>
      <c r="P6697" t="str">
        <f>VLOOKUP(O6697,Table13[],2)</f>
        <v>1 - 5</v>
      </c>
      <c r="Q6697" t="str">
        <f>INDEX(Table8[Column1],MATCH(R6697,Table8[Column2]))</f>
        <v>Scheduled</v>
      </c>
      <c r="R6697">
        <v>30.501878529999999</v>
      </c>
      <c r="S6697">
        <f t="shared" si="209"/>
        <v>1.2709116054166667</v>
      </c>
      <c r="T6697" t="s">
        <v>19</v>
      </c>
    </row>
    <row r="6698" spans="1:20" x14ac:dyDescent="0.25">
      <c r="A6698">
        <v>6697</v>
      </c>
      <c r="B6698" t="s">
        <v>5029</v>
      </c>
      <c r="C6698" t="s">
        <v>1232</v>
      </c>
      <c r="D6698" t="str">
        <f t="shared" si="208"/>
        <v>Shortridge Joel</v>
      </c>
      <c r="E6698" t="s">
        <v>22</v>
      </c>
      <c r="F6698" t="s">
        <v>24</v>
      </c>
      <c r="G6698" t="s">
        <v>2724</v>
      </c>
      <c r="H6698" t="s">
        <v>1863</v>
      </c>
      <c r="I6698" t="s">
        <v>24</v>
      </c>
      <c r="J6698" t="s">
        <v>19</v>
      </c>
      <c r="K6698" t="str">
        <f>INDEX(Table6[Column1],MATCH(L6698,Table6[Column2]))</f>
        <v>Elders</v>
      </c>
      <c r="L6698">
        <v>50.239931120000001</v>
      </c>
      <c r="M6698" t="str">
        <f>VLOOKUP(L6698,Table1[],2)</f>
        <v>50 - 59</v>
      </c>
      <c r="N6698" t="str">
        <f>INDEX(Table7[Column1],MATCH(O6698,Table7[Column2]))</f>
        <v>Learning Stage</v>
      </c>
      <c r="O6698">
        <v>5.8196664680000003</v>
      </c>
      <c r="P6698" t="str">
        <f>VLOOKUP(O6698,Table13[],2)</f>
        <v>1 - 5</v>
      </c>
      <c r="Q6698" t="str">
        <f>INDEX(Table8[Column1],MATCH(R6698,Table8[Column2]))</f>
        <v>Excused</v>
      </c>
      <c r="R6698">
        <v>122.2947332</v>
      </c>
      <c r="S6698">
        <f t="shared" si="209"/>
        <v>5.0956138833333329</v>
      </c>
      <c r="T6698" t="s">
        <v>19</v>
      </c>
    </row>
    <row r="6699" spans="1:20" x14ac:dyDescent="0.25">
      <c r="A6699">
        <v>6698</v>
      </c>
      <c r="B6699" t="s">
        <v>1936</v>
      </c>
      <c r="C6699" t="s">
        <v>64</v>
      </c>
      <c r="D6699" t="str">
        <f t="shared" si="208"/>
        <v>Ramos Danny</v>
      </c>
      <c r="E6699" t="s">
        <v>22</v>
      </c>
      <c r="F6699" t="s">
        <v>95</v>
      </c>
      <c r="G6699" t="s">
        <v>820</v>
      </c>
      <c r="H6699" t="s">
        <v>821</v>
      </c>
      <c r="I6699" t="s">
        <v>87</v>
      </c>
      <c r="J6699" t="s">
        <v>19</v>
      </c>
      <c r="K6699" t="str">
        <f>INDEX(Table6[Column1],MATCH(L6699,Table6[Column2]))</f>
        <v>Young Adults</v>
      </c>
      <c r="L6699">
        <v>35.662177849999999</v>
      </c>
      <c r="M6699" t="str">
        <f>VLOOKUP(L6699,Table1[],2)</f>
        <v>30 - 39</v>
      </c>
      <c r="N6699" t="str">
        <f>INDEX(Table7[Column1],MATCH(O6699,Table7[Column2]))</f>
        <v>Learning Stage</v>
      </c>
      <c r="O6699">
        <v>3.9913007189999998</v>
      </c>
      <c r="P6699" t="str">
        <f>VLOOKUP(O6699,Table13[],2)</f>
        <v>1 - 5</v>
      </c>
      <c r="Q6699" t="str">
        <f>INDEX(Table8[Column1],MATCH(R6699,Table8[Column2]))</f>
        <v>Scheduled</v>
      </c>
      <c r="R6699">
        <v>29.042694919999999</v>
      </c>
      <c r="S6699">
        <f t="shared" si="209"/>
        <v>1.2101122883333333</v>
      </c>
      <c r="T6699" t="s">
        <v>19</v>
      </c>
    </row>
    <row r="6700" spans="1:20" x14ac:dyDescent="0.25">
      <c r="A6700">
        <v>6699</v>
      </c>
      <c r="B6700" t="s">
        <v>2078</v>
      </c>
      <c r="C6700" t="s">
        <v>50</v>
      </c>
      <c r="D6700" t="str">
        <f t="shared" si="208"/>
        <v>Coffman Robert</v>
      </c>
      <c r="E6700" t="s">
        <v>22</v>
      </c>
      <c r="F6700" t="s">
        <v>54</v>
      </c>
      <c r="G6700" t="s">
        <v>820</v>
      </c>
      <c r="H6700" t="s">
        <v>821</v>
      </c>
      <c r="I6700" t="s">
        <v>54</v>
      </c>
      <c r="J6700" t="s">
        <v>19</v>
      </c>
      <c r="K6700" t="str">
        <f>INDEX(Table6[Column1],MATCH(L6700,Table6[Column2]))</f>
        <v>Seniors</v>
      </c>
      <c r="L6700">
        <v>67.261476959999996</v>
      </c>
      <c r="M6700" t="str">
        <f>VLOOKUP(L6700,Table1[],2)</f>
        <v>60 and Above</v>
      </c>
      <c r="N6700" t="str">
        <f>INDEX(Table7[Column1],MATCH(O6700,Table7[Column2]))</f>
        <v>Fitting in Stage</v>
      </c>
      <c r="O6700">
        <v>6.7412584390000001</v>
      </c>
      <c r="P6700" t="str">
        <f>VLOOKUP(O6700,Table13[],2)</f>
        <v>6 - 10</v>
      </c>
      <c r="Q6700" t="str">
        <f>INDEX(Table8[Column1],MATCH(R6700,Table8[Column2]))</f>
        <v>Unexcused</v>
      </c>
      <c r="R6700">
        <v>172.2879891</v>
      </c>
      <c r="S6700">
        <f t="shared" si="209"/>
        <v>7.1786662124999996</v>
      </c>
      <c r="T6700" t="s">
        <v>19</v>
      </c>
    </row>
    <row r="6701" spans="1:20" x14ac:dyDescent="0.25">
      <c r="A6701">
        <v>6700</v>
      </c>
      <c r="B6701" t="s">
        <v>5030</v>
      </c>
      <c r="C6701" t="s">
        <v>5031</v>
      </c>
      <c r="D6701" t="str">
        <f t="shared" si="208"/>
        <v>Colston Susanne</v>
      </c>
      <c r="E6701" t="s">
        <v>15</v>
      </c>
      <c r="F6701" t="s">
        <v>23</v>
      </c>
      <c r="G6701" t="s">
        <v>2724</v>
      </c>
      <c r="H6701" t="s">
        <v>1863</v>
      </c>
      <c r="I6701" t="s">
        <v>24</v>
      </c>
      <c r="J6701" t="s">
        <v>19</v>
      </c>
      <c r="K6701" t="str">
        <f>INDEX(Table6[Column1],MATCH(L6701,Table6[Column2]))</f>
        <v>Young Adults</v>
      </c>
      <c r="L6701">
        <v>37.794316719999998</v>
      </c>
      <c r="M6701" t="str">
        <f>VLOOKUP(L6701,Table1[],2)</f>
        <v>30 - 39</v>
      </c>
      <c r="N6701" t="str">
        <f>INDEX(Table7[Column1],MATCH(O6701,Table7[Column2]))</f>
        <v>Learning Stage</v>
      </c>
      <c r="O6701">
        <v>2.4889545169999998</v>
      </c>
      <c r="P6701" t="str">
        <f>VLOOKUP(O6701,Table13[],2)</f>
        <v>1 - 5</v>
      </c>
      <c r="Q6701" t="str">
        <f>INDEX(Table8[Column1],MATCH(R6701,Table8[Column2]))</f>
        <v>Scheduled</v>
      </c>
      <c r="R6701">
        <v>35.657247650000002</v>
      </c>
      <c r="S6701">
        <f t="shared" si="209"/>
        <v>1.4857186520833334</v>
      </c>
      <c r="T6701" t="s">
        <v>19</v>
      </c>
    </row>
    <row r="6702" spans="1:20" x14ac:dyDescent="0.25">
      <c r="A6702">
        <v>6701</v>
      </c>
      <c r="B6702" t="s">
        <v>2138</v>
      </c>
      <c r="C6702" t="s">
        <v>99</v>
      </c>
      <c r="D6702" t="str">
        <f t="shared" si="208"/>
        <v>Richards Felipe</v>
      </c>
      <c r="E6702" t="s">
        <v>22</v>
      </c>
      <c r="F6702" t="s">
        <v>38</v>
      </c>
      <c r="G6702" t="s">
        <v>611</v>
      </c>
      <c r="H6702" t="s">
        <v>612</v>
      </c>
      <c r="I6702" t="s">
        <v>38</v>
      </c>
      <c r="J6702" t="s">
        <v>19</v>
      </c>
      <c r="K6702" t="str">
        <f>INDEX(Table6[Column1],MATCH(L6702,Table6[Column2]))</f>
        <v>Adults</v>
      </c>
      <c r="L6702">
        <v>48.846252669999998</v>
      </c>
      <c r="M6702" t="str">
        <f>VLOOKUP(L6702,Table1[],2)</f>
        <v>40 - 49</v>
      </c>
      <c r="N6702" t="str">
        <f>INDEX(Table7[Column1],MATCH(O6702,Table7[Column2]))</f>
        <v>Learning Stage</v>
      </c>
      <c r="O6702">
        <v>5.2224498160000001</v>
      </c>
      <c r="P6702" t="str">
        <f>VLOOKUP(O6702,Table13[],2)</f>
        <v>1 - 5</v>
      </c>
      <c r="Q6702" t="str">
        <f>INDEX(Table8[Column1],MATCH(R6702,Table8[Column2]))</f>
        <v>Habitual</v>
      </c>
      <c r="R6702">
        <v>90.973619310000004</v>
      </c>
      <c r="S6702">
        <f t="shared" si="209"/>
        <v>3.7905674712500002</v>
      </c>
      <c r="T6702" t="s">
        <v>19</v>
      </c>
    </row>
    <row r="6703" spans="1:20" x14ac:dyDescent="0.25">
      <c r="A6703">
        <v>6702</v>
      </c>
      <c r="B6703" t="s">
        <v>200</v>
      </c>
      <c r="C6703" t="s">
        <v>3833</v>
      </c>
      <c r="D6703" t="str">
        <f t="shared" si="208"/>
        <v>White Fannie</v>
      </c>
      <c r="E6703" t="s">
        <v>15</v>
      </c>
      <c r="F6703" t="s">
        <v>788</v>
      </c>
      <c r="G6703" t="s">
        <v>2724</v>
      </c>
      <c r="H6703" t="s">
        <v>1863</v>
      </c>
      <c r="I6703" t="s">
        <v>788</v>
      </c>
      <c r="J6703" t="s">
        <v>19</v>
      </c>
      <c r="K6703" t="str">
        <f>INDEX(Table6[Column1],MATCH(L6703,Table6[Column2]))</f>
        <v>Youth</v>
      </c>
      <c r="L6703">
        <v>26.172573629999999</v>
      </c>
      <c r="M6703" t="str">
        <f>VLOOKUP(L6703,Table1[],2)</f>
        <v>20 - 29</v>
      </c>
      <c r="N6703" t="str">
        <f>INDEX(Table7[Column1],MATCH(O6703,Table7[Column2]))</f>
        <v>Learning Stage</v>
      </c>
      <c r="O6703">
        <v>5.9720407959999999</v>
      </c>
      <c r="P6703" t="str">
        <f>VLOOKUP(O6703,Table13[],2)</f>
        <v>1 - 5</v>
      </c>
      <c r="Q6703" t="str">
        <f>INDEX(Table8[Column1],MATCH(R6703,Table8[Column2]))</f>
        <v>Scheduled</v>
      </c>
      <c r="R6703">
        <v>0</v>
      </c>
      <c r="S6703">
        <f t="shared" si="209"/>
        <v>0</v>
      </c>
      <c r="T6703" t="s">
        <v>19</v>
      </c>
    </row>
    <row r="6704" spans="1:20" x14ac:dyDescent="0.25">
      <c r="A6704">
        <v>6703</v>
      </c>
      <c r="B6704" t="s">
        <v>5032</v>
      </c>
      <c r="C6704" t="s">
        <v>3700</v>
      </c>
      <c r="D6704" t="str">
        <f t="shared" si="208"/>
        <v>Cumberbatch Cherie</v>
      </c>
      <c r="E6704" t="s">
        <v>15</v>
      </c>
      <c r="F6704" t="s">
        <v>38</v>
      </c>
      <c r="G6704" t="s">
        <v>611</v>
      </c>
      <c r="H6704" t="s">
        <v>612</v>
      </c>
      <c r="I6704" t="s">
        <v>38</v>
      </c>
      <c r="J6704" t="s">
        <v>19</v>
      </c>
      <c r="K6704" t="str">
        <f>INDEX(Table6[Column1],MATCH(L6704,Table6[Column2]))</f>
        <v>Elders</v>
      </c>
      <c r="L6704">
        <v>51.051118989999999</v>
      </c>
      <c r="M6704" t="str">
        <f>VLOOKUP(L6704,Table1[],2)</f>
        <v>50 - 59</v>
      </c>
      <c r="N6704" t="str">
        <f>INDEX(Table7[Column1],MATCH(O6704,Table7[Column2]))</f>
        <v>Learning Stage</v>
      </c>
      <c r="O6704">
        <v>3.9782150230000002</v>
      </c>
      <c r="P6704" t="str">
        <f>VLOOKUP(O6704,Table13[],2)</f>
        <v>1 - 5</v>
      </c>
      <c r="Q6704" t="str">
        <f>INDEX(Table8[Column1],MATCH(R6704,Table8[Column2]))</f>
        <v>Habitual</v>
      </c>
      <c r="R6704">
        <v>85.927033190000003</v>
      </c>
      <c r="S6704">
        <f t="shared" si="209"/>
        <v>3.5802930495833336</v>
      </c>
      <c r="T6704" t="s">
        <v>19</v>
      </c>
    </row>
    <row r="6705" spans="1:20" x14ac:dyDescent="0.25">
      <c r="A6705">
        <v>6704</v>
      </c>
      <c r="B6705" t="s">
        <v>3026</v>
      </c>
      <c r="C6705" t="s">
        <v>241</v>
      </c>
      <c r="D6705" t="str">
        <f t="shared" si="208"/>
        <v>Carrillo Jessica</v>
      </c>
      <c r="E6705" t="s">
        <v>15</v>
      </c>
      <c r="F6705" t="s">
        <v>33</v>
      </c>
      <c r="G6705" t="s">
        <v>820</v>
      </c>
      <c r="H6705" t="s">
        <v>821</v>
      </c>
      <c r="I6705" t="s">
        <v>33</v>
      </c>
      <c r="J6705" t="s">
        <v>19</v>
      </c>
      <c r="K6705" t="str">
        <f>INDEX(Table6[Column1],MATCH(L6705,Table6[Column2]))</f>
        <v>Adults</v>
      </c>
      <c r="L6705">
        <v>42.913163580000003</v>
      </c>
      <c r="M6705" t="str">
        <f>VLOOKUP(L6705,Table1[],2)</f>
        <v>40 - 49</v>
      </c>
      <c r="N6705" t="str">
        <f>INDEX(Table7[Column1],MATCH(O6705,Table7[Column2]))</f>
        <v>Learning Stage</v>
      </c>
      <c r="O6705">
        <v>5.509650175</v>
      </c>
      <c r="P6705" t="str">
        <f>VLOOKUP(O6705,Table13[],2)</f>
        <v>1 - 5</v>
      </c>
      <c r="Q6705" t="str">
        <f>INDEX(Table8[Column1],MATCH(R6705,Table8[Column2]))</f>
        <v>Maintained</v>
      </c>
      <c r="R6705">
        <v>60.040840129999999</v>
      </c>
      <c r="S6705">
        <f t="shared" si="209"/>
        <v>2.5017016720833332</v>
      </c>
      <c r="T6705" t="s">
        <v>19</v>
      </c>
    </row>
    <row r="6706" spans="1:20" x14ac:dyDescent="0.25">
      <c r="A6706">
        <v>6705</v>
      </c>
      <c r="B6706" t="s">
        <v>5033</v>
      </c>
      <c r="C6706" t="s">
        <v>467</v>
      </c>
      <c r="D6706" t="str">
        <f t="shared" si="208"/>
        <v>Horn Kevin</v>
      </c>
      <c r="E6706" t="s">
        <v>22</v>
      </c>
      <c r="F6706" t="s">
        <v>16</v>
      </c>
      <c r="G6706" t="s">
        <v>820</v>
      </c>
      <c r="H6706" t="s">
        <v>821</v>
      </c>
      <c r="I6706" t="s">
        <v>16</v>
      </c>
      <c r="J6706" t="s">
        <v>19</v>
      </c>
      <c r="K6706" t="str">
        <f>INDEX(Table6[Column1],MATCH(L6706,Table6[Column2]))</f>
        <v>Adults</v>
      </c>
      <c r="L6706">
        <v>40.869153310000002</v>
      </c>
      <c r="M6706" t="str">
        <f>VLOOKUP(L6706,Table1[],2)</f>
        <v>40 - 49</v>
      </c>
      <c r="N6706" t="str">
        <f>INDEX(Table7[Column1],MATCH(O6706,Table7[Column2]))</f>
        <v>Learning Stage</v>
      </c>
      <c r="O6706">
        <v>4.007191357</v>
      </c>
      <c r="P6706" t="str">
        <f>VLOOKUP(O6706,Table13[],2)</f>
        <v>1 - 5</v>
      </c>
      <c r="Q6706" t="str">
        <f>INDEX(Table8[Column1],MATCH(R6706,Table8[Column2]))</f>
        <v>Maintained</v>
      </c>
      <c r="R6706">
        <v>50.442391139999998</v>
      </c>
      <c r="S6706">
        <f t="shared" si="209"/>
        <v>2.1017662974999998</v>
      </c>
      <c r="T6706" t="s">
        <v>19</v>
      </c>
    </row>
    <row r="6707" spans="1:20" x14ac:dyDescent="0.25">
      <c r="A6707">
        <v>6706</v>
      </c>
      <c r="B6707" t="s">
        <v>193</v>
      </c>
      <c r="C6707" t="s">
        <v>219</v>
      </c>
      <c r="D6707" t="str">
        <f t="shared" si="208"/>
        <v>Lopez Joshua</v>
      </c>
      <c r="E6707" t="s">
        <v>22</v>
      </c>
      <c r="F6707" t="s">
        <v>95</v>
      </c>
      <c r="G6707" t="s">
        <v>820</v>
      </c>
      <c r="H6707" t="s">
        <v>821</v>
      </c>
      <c r="I6707" t="s">
        <v>87</v>
      </c>
      <c r="J6707" t="s">
        <v>19</v>
      </c>
      <c r="K6707" t="str">
        <f>INDEX(Table6[Column1],MATCH(L6707,Table6[Column2]))</f>
        <v>Young Adults</v>
      </c>
      <c r="L6707">
        <v>30.393952550000002</v>
      </c>
      <c r="M6707" t="str">
        <f>VLOOKUP(L6707,Table1[],2)</f>
        <v>30 - 39</v>
      </c>
      <c r="N6707" t="str">
        <f>INDEX(Table7[Column1],MATCH(O6707,Table7[Column2]))</f>
        <v>Learning Stage</v>
      </c>
      <c r="O6707">
        <v>3.9293991190000002</v>
      </c>
      <c r="P6707" t="str">
        <f>VLOOKUP(O6707,Table13[],2)</f>
        <v>1 - 5</v>
      </c>
      <c r="Q6707" t="str">
        <f>INDEX(Table8[Column1],MATCH(R6707,Table8[Column2]))</f>
        <v>Scheduled</v>
      </c>
      <c r="R6707">
        <v>22.53976565</v>
      </c>
      <c r="S6707">
        <f t="shared" si="209"/>
        <v>0.93915690208333336</v>
      </c>
      <c r="T6707" t="s">
        <v>19</v>
      </c>
    </row>
    <row r="6708" spans="1:20" x14ac:dyDescent="0.25">
      <c r="A6708">
        <v>6707</v>
      </c>
      <c r="B6708" t="s">
        <v>5034</v>
      </c>
      <c r="C6708" t="s">
        <v>56</v>
      </c>
      <c r="D6708" t="str">
        <f t="shared" si="208"/>
        <v>Winters James</v>
      </c>
      <c r="E6708" t="s">
        <v>22</v>
      </c>
      <c r="F6708" t="s">
        <v>16</v>
      </c>
      <c r="G6708" t="s">
        <v>820</v>
      </c>
      <c r="H6708" t="s">
        <v>821</v>
      </c>
      <c r="I6708" t="s">
        <v>16</v>
      </c>
      <c r="J6708" t="s">
        <v>19</v>
      </c>
      <c r="K6708" t="str">
        <f>INDEX(Table6[Column1],MATCH(L6708,Table6[Column2]))</f>
        <v>Adults</v>
      </c>
      <c r="L6708">
        <v>40.653580750000003</v>
      </c>
      <c r="M6708" t="str">
        <f>VLOOKUP(L6708,Table1[],2)</f>
        <v>40 - 49</v>
      </c>
      <c r="N6708" t="str">
        <f>INDEX(Table7[Column1],MATCH(O6708,Table7[Column2]))</f>
        <v>Learning Stage</v>
      </c>
      <c r="O6708">
        <v>2.84898842</v>
      </c>
      <c r="P6708" t="str">
        <f>VLOOKUP(O6708,Table13[],2)</f>
        <v>1 - 5</v>
      </c>
      <c r="Q6708" t="str">
        <f>INDEX(Table8[Column1],MATCH(R6708,Table8[Column2]))</f>
        <v>Scheduled</v>
      </c>
      <c r="R6708">
        <v>24.75011465</v>
      </c>
      <c r="S6708">
        <f t="shared" si="209"/>
        <v>1.0312547770833334</v>
      </c>
      <c r="T6708" t="s">
        <v>19</v>
      </c>
    </row>
    <row r="6709" spans="1:20" x14ac:dyDescent="0.25">
      <c r="A6709">
        <v>6708</v>
      </c>
      <c r="B6709" t="s">
        <v>3436</v>
      </c>
      <c r="C6709" t="s">
        <v>657</v>
      </c>
      <c r="D6709" t="str">
        <f t="shared" si="208"/>
        <v>Herron Timothy</v>
      </c>
      <c r="E6709" t="s">
        <v>22</v>
      </c>
      <c r="F6709" t="s">
        <v>113</v>
      </c>
      <c r="G6709" t="s">
        <v>2724</v>
      </c>
      <c r="H6709" t="s">
        <v>1863</v>
      </c>
      <c r="I6709" t="s">
        <v>24</v>
      </c>
      <c r="J6709" t="s">
        <v>19</v>
      </c>
      <c r="K6709" t="str">
        <f>INDEX(Table6[Column1],MATCH(L6709,Table6[Column2]))</f>
        <v>Young Adults</v>
      </c>
      <c r="L6709">
        <v>36.183831089999998</v>
      </c>
      <c r="M6709" t="str">
        <f>VLOOKUP(L6709,Table1[],2)</f>
        <v>30 - 39</v>
      </c>
      <c r="N6709" t="str">
        <f>INDEX(Table7[Column1],MATCH(O6709,Table7[Column2]))</f>
        <v>Learning Stage</v>
      </c>
      <c r="O6709">
        <v>4.0262553629999998</v>
      </c>
      <c r="P6709" t="str">
        <f>VLOOKUP(O6709,Table13[],2)</f>
        <v>1 - 5</v>
      </c>
      <c r="Q6709" t="str">
        <f>INDEX(Table8[Column1],MATCH(R6709,Table8[Column2]))</f>
        <v>Scheduled</v>
      </c>
      <c r="R6709">
        <v>5.1145429030000003</v>
      </c>
      <c r="S6709">
        <f t="shared" si="209"/>
        <v>0.21310595429166668</v>
      </c>
      <c r="T6709" t="s">
        <v>19</v>
      </c>
    </row>
    <row r="6710" spans="1:20" x14ac:dyDescent="0.25">
      <c r="A6710">
        <v>6709</v>
      </c>
      <c r="B6710" t="s">
        <v>3999</v>
      </c>
      <c r="C6710" t="s">
        <v>5035</v>
      </c>
      <c r="D6710" t="str">
        <f t="shared" si="208"/>
        <v>Lemaster Sabrina</v>
      </c>
      <c r="E6710" t="s">
        <v>15</v>
      </c>
      <c r="F6710" t="s">
        <v>806</v>
      </c>
      <c r="G6710" t="s">
        <v>611</v>
      </c>
      <c r="H6710" t="s">
        <v>612</v>
      </c>
      <c r="I6710" t="s">
        <v>192</v>
      </c>
      <c r="J6710" t="s">
        <v>19</v>
      </c>
      <c r="K6710" t="str">
        <f>INDEX(Table6[Column1],MATCH(L6710,Table6[Column2]))</f>
        <v>Youth</v>
      </c>
      <c r="L6710">
        <v>24.42078867</v>
      </c>
      <c r="M6710" t="str">
        <f>VLOOKUP(L6710,Table1[],2)</f>
        <v>20 - 29</v>
      </c>
      <c r="N6710" t="str">
        <f>INDEX(Table7[Column1],MATCH(O6710,Table7[Column2]))</f>
        <v>Learning Stage</v>
      </c>
      <c r="O6710">
        <v>4.2091984719999997</v>
      </c>
      <c r="P6710" t="str">
        <f>VLOOKUP(O6710,Table13[],2)</f>
        <v>1 - 5</v>
      </c>
      <c r="Q6710" t="str">
        <f>INDEX(Table8[Column1],MATCH(R6710,Table8[Column2]))</f>
        <v>Scheduled</v>
      </c>
      <c r="R6710">
        <v>35.096089919999997</v>
      </c>
      <c r="S6710">
        <f t="shared" si="209"/>
        <v>1.46233708</v>
      </c>
      <c r="T6710" t="s">
        <v>19</v>
      </c>
    </row>
    <row r="6711" spans="1:20" x14ac:dyDescent="0.25">
      <c r="A6711">
        <v>6710</v>
      </c>
      <c r="B6711" t="s">
        <v>1085</v>
      </c>
      <c r="C6711" t="s">
        <v>1815</v>
      </c>
      <c r="D6711" t="str">
        <f t="shared" si="208"/>
        <v>Markle Leah</v>
      </c>
      <c r="E6711" t="s">
        <v>15</v>
      </c>
      <c r="F6711" t="s">
        <v>788</v>
      </c>
      <c r="G6711" t="s">
        <v>2724</v>
      </c>
      <c r="H6711" t="s">
        <v>1863</v>
      </c>
      <c r="I6711" t="s">
        <v>788</v>
      </c>
      <c r="J6711" t="s">
        <v>19</v>
      </c>
      <c r="K6711" t="str">
        <f>INDEX(Table6[Column1],MATCH(L6711,Table6[Column2]))</f>
        <v>Adults</v>
      </c>
      <c r="L6711">
        <v>43.02817099</v>
      </c>
      <c r="M6711" t="str">
        <f>VLOOKUP(L6711,Table1[],2)</f>
        <v>40 - 49</v>
      </c>
      <c r="N6711" t="str">
        <f>INDEX(Table7[Column1],MATCH(O6711,Table7[Column2]))</f>
        <v>Learning Stage</v>
      </c>
      <c r="O6711">
        <v>4.1098631340000003</v>
      </c>
      <c r="P6711" t="str">
        <f>VLOOKUP(O6711,Table13[],2)</f>
        <v>1 - 5</v>
      </c>
      <c r="Q6711" t="str">
        <f>INDEX(Table8[Column1],MATCH(R6711,Table8[Column2]))</f>
        <v>Maintained</v>
      </c>
      <c r="R6711">
        <v>51.237317189999999</v>
      </c>
      <c r="S6711">
        <f t="shared" si="209"/>
        <v>2.1348882162499998</v>
      </c>
      <c r="T6711" t="s">
        <v>19</v>
      </c>
    </row>
    <row r="6712" spans="1:20" x14ac:dyDescent="0.25">
      <c r="A6712">
        <v>6711</v>
      </c>
      <c r="B6712" t="s">
        <v>5036</v>
      </c>
      <c r="C6712" t="s">
        <v>44</v>
      </c>
      <c r="D6712" t="str">
        <f t="shared" si="208"/>
        <v>To Gregory</v>
      </c>
      <c r="E6712" t="s">
        <v>22</v>
      </c>
      <c r="F6712" t="s">
        <v>38</v>
      </c>
      <c r="G6712" t="s">
        <v>611</v>
      </c>
      <c r="H6712" t="s">
        <v>612</v>
      </c>
      <c r="I6712" t="s">
        <v>38</v>
      </c>
      <c r="J6712" t="s">
        <v>19</v>
      </c>
      <c r="K6712" t="str">
        <f>INDEX(Table6[Column1],MATCH(L6712,Table6[Column2]))</f>
        <v>Seniors</v>
      </c>
      <c r="L6712">
        <v>64.909921049999994</v>
      </c>
      <c r="M6712" t="str">
        <f>VLOOKUP(L6712,Table1[],2)</f>
        <v>60 and Above</v>
      </c>
      <c r="N6712" t="str">
        <f>INDEX(Table7[Column1],MATCH(O6712,Table7[Column2]))</f>
        <v>Learning Stage</v>
      </c>
      <c r="O6712">
        <v>4.5879808730000002</v>
      </c>
      <c r="P6712" t="str">
        <f>VLOOKUP(O6712,Table13[],2)</f>
        <v>1 - 5</v>
      </c>
      <c r="Q6712" t="str">
        <f>INDEX(Table8[Column1],MATCH(R6712,Table8[Column2]))</f>
        <v>Excused</v>
      </c>
      <c r="R6712">
        <v>140.33052169999999</v>
      </c>
      <c r="S6712">
        <f t="shared" si="209"/>
        <v>5.847105070833333</v>
      </c>
      <c r="T6712" t="s">
        <v>19</v>
      </c>
    </row>
    <row r="6713" spans="1:20" x14ac:dyDescent="0.25">
      <c r="A6713">
        <v>6712</v>
      </c>
      <c r="B6713" t="s">
        <v>1073</v>
      </c>
      <c r="C6713" t="s">
        <v>308</v>
      </c>
      <c r="D6713" t="str">
        <f t="shared" si="208"/>
        <v>Long Maria</v>
      </c>
      <c r="E6713" t="s">
        <v>15</v>
      </c>
      <c r="F6713" t="s">
        <v>87</v>
      </c>
      <c r="G6713" t="s">
        <v>820</v>
      </c>
      <c r="H6713" t="s">
        <v>821</v>
      </c>
      <c r="I6713" t="s">
        <v>87</v>
      </c>
      <c r="J6713" t="s">
        <v>19</v>
      </c>
      <c r="K6713" t="str">
        <f>INDEX(Table6[Column1],MATCH(L6713,Table6[Column2]))</f>
        <v>Elders</v>
      </c>
      <c r="L6713">
        <v>55.155034299999997</v>
      </c>
      <c r="M6713" t="str">
        <f>VLOOKUP(L6713,Table1[],2)</f>
        <v>50 - 59</v>
      </c>
      <c r="N6713" t="str">
        <f>INDEX(Table7[Column1],MATCH(O6713,Table7[Column2]))</f>
        <v>Learning Stage</v>
      </c>
      <c r="O6713">
        <v>3.93276242</v>
      </c>
      <c r="P6713" t="str">
        <f>VLOOKUP(O6713,Table13[],2)</f>
        <v>1 - 5</v>
      </c>
      <c r="Q6713" t="str">
        <f>INDEX(Table8[Column1],MATCH(R6713,Table8[Column2]))</f>
        <v>Excused</v>
      </c>
      <c r="R6713">
        <v>129.72960090000001</v>
      </c>
      <c r="S6713">
        <f t="shared" si="209"/>
        <v>5.4054000375000006</v>
      </c>
      <c r="T6713" t="s">
        <v>19</v>
      </c>
    </row>
    <row r="6714" spans="1:20" x14ac:dyDescent="0.25">
      <c r="A6714">
        <v>6713</v>
      </c>
      <c r="B6714" t="s">
        <v>1584</v>
      </c>
      <c r="C6714" t="s">
        <v>672</v>
      </c>
      <c r="D6714" t="str">
        <f t="shared" si="208"/>
        <v>Trueblood Frances</v>
      </c>
      <c r="E6714" t="s">
        <v>15</v>
      </c>
      <c r="F6714" t="s">
        <v>235</v>
      </c>
      <c r="G6714" t="s">
        <v>17</v>
      </c>
      <c r="H6714" t="s">
        <v>18</v>
      </c>
      <c r="I6714" t="s">
        <v>235</v>
      </c>
      <c r="J6714" t="s">
        <v>19</v>
      </c>
      <c r="K6714" t="str">
        <f>INDEX(Table6[Column1],MATCH(L6714,Table6[Column2]))</f>
        <v>Elders</v>
      </c>
      <c r="L6714">
        <v>55.4800799</v>
      </c>
      <c r="M6714" t="str">
        <f>VLOOKUP(L6714,Table1[],2)</f>
        <v>50 - 59</v>
      </c>
      <c r="N6714" t="str">
        <f>INDEX(Table7[Column1],MATCH(O6714,Table7[Column2]))</f>
        <v>Learning Stage</v>
      </c>
      <c r="O6714">
        <v>4.7250044569999998</v>
      </c>
      <c r="P6714" t="str">
        <f>VLOOKUP(O6714,Table13[],2)</f>
        <v>1 - 5</v>
      </c>
      <c r="Q6714" t="str">
        <f>INDEX(Table8[Column1],MATCH(R6714,Table8[Column2]))</f>
        <v>Excused</v>
      </c>
      <c r="R6714">
        <v>136.0749227</v>
      </c>
      <c r="S6714">
        <f t="shared" si="209"/>
        <v>5.6697884458333334</v>
      </c>
      <c r="T6714" t="s">
        <v>19</v>
      </c>
    </row>
    <row r="6715" spans="1:20" x14ac:dyDescent="0.25">
      <c r="A6715">
        <v>6714</v>
      </c>
      <c r="B6715" t="s">
        <v>1459</v>
      </c>
      <c r="C6715" t="s">
        <v>741</v>
      </c>
      <c r="D6715" t="str">
        <f t="shared" si="208"/>
        <v>Stein Rose</v>
      </c>
      <c r="E6715" t="s">
        <v>15</v>
      </c>
      <c r="F6715" t="s">
        <v>127</v>
      </c>
      <c r="G6715" t="s">
        <v>2724</v>
      </c>
      <c r="H6715" t="s">
        <v>1863</v>
      </c>
      <c r="I6715" t="s">
        <v>127</v>
      </c>
      <c r="J6715" t="s">
        <v>19</v>
      </c>
      <c r="K6715" t="str">
        <f>INDEX(Table6[Column1],MATCH(L6715,Table6[Column2]))</f>
        <v>Adults</v>
      </c>
      <c r="L6715">
        <v>40.648338879999997</v>
      </c>
      <c r="M6715" t="str">
        <f>VLOOKUP(L6715,Table1[],2)</f>
        <v>40 - 49</v>
      </c>
      <c r="N6715" t="str">
        <f>INDEX(Table7[Column1],MATCH(O6715,Table7[Column2]))</f>
        <v>Learning Stage</v>
      </c>
      <c r="O6715">
        <v>4.4420761430000004</v>
      </c>
      <c r="P6715" t="str">
        <f>VLOOKUP(O6715,Table13[],2)</f>
        <v>1 - 5</v>
      </c>
      <c r="Q6715" t="str">
        <f>INDEX(Table8[Column1],MATCH(R6715,Table8[Column2]))</f>
        <v>Maintained</v>
      </c>
      <c r="R6715">
        <v>44.79939366</v>
      </c>
      <c r="S6715">
        <f t="shared" si="209"/>
        <v>1.8666414025000002</v>
      </c>
      <c r="T6715" t="s">
        <v>19</v>
      </c>
    </row>
    <row r="6716" spans="1:20" x14ac:dyDescent="0.25">
      <c r="A6716">
        <v>6715</v>
      </c>
      <c r="B6716" t="s">
        <v>1617</v>
      </c>
      <c r="C6716" t="s">
        <v>827</v>
      </c>
      <c r="D6716" t="str">
        <f t="shared" si="208"/>
        <v>Barnes Joy</v>
      </c>
      <c r="E6716" t="s">
        <v>15</v>
      </c>
      <c r="F6716" t="s">
        <v>54</v>
      </c>
      <c r="G6716" t="s">
        <v>820</v>
      </c>
      <c r="H6716" t="s">
        <v>821</v>
      </c>
      <c r="I6716" t="s">
        <v>54</v>
      </c>
      <c r="J6716" t="s">
        <v>19</v>
      </c>
      <c r="K6716" t="str">
        <f>INDEX(Table6[Column1],MATCH(L6716,Table6[Column2]))</f>
        <v>Adults</v>
      </c>
      <c r="L6716">
        <v>43.104601250000002</v>
      </c>
      <c r="M6716" t="str">
        <f>VLOOKUP(L6716,Table1[],2)</f>
        <v>40 - 49</v>
      </c>
      <c r="N6716" t="str">
        <f>INDEX(Table7[Column1],MATCH(O6716,Table7[Column2]))</f>
        <v>Learning Stage</v>
      </c>
      <c r="O6716">
        <v>5.8823390020000001</v>
      </c>
      <c r="P6716" t="str">
        <f>VLOOKUP(O6716,Table13[],2)</f>
        <v>1 - 5</v>
      </c>
      <c r="Q6716" t="str">
        <f>INDEX(Table8[Column1],MATCH(R6716,Table8[Column2]))</f>
        <v>Habitual</v>
      </c>
      <c r="R6716">
        <v>93.894452009999995</v>
      </c>
      <c r="S6716">
        <f t="shared" si="209"/>
        <v>3.9122688337499998</v>
      </c>
      <c r="T6716" t="s">
        <v>19</v>
      </c>
    </row>
    <row r="6717" spans="1:20" x14ac:dyDescent="0.25">
      <c r="A6717">
        <v>6716</v>
      </c>
      <c r="B6717" t="s">
        <v>5037</v>
      </c>
      <c r="C6717" t="s">
        <v>3837</v>
      </c>
      <c r="D6717" t="str">
        <f t="shared" si="208"/>
        <v>Moseley Armando</v>
      </c>
      <c r="E6717" t="s">
        <v>22</v>
      </c>
      <c r="F6717" t="s">
        <v>2896</v>
      </c>
      <c r="G6717" t="s">
        <v>611</v>
      </c>
      <c r="H6717" t="s">
        <v>612</v>
      </c>
      <c r="I6717" t="s">
        <v>138</v>
      </c>
      <c r="J6717" t="s">
        <v>19</v>
      </c>
      <c r="K6717" t="str">
        <f>INDEX(Table6[Column1],MATCH(L6717,Table6[Column2]))</f>
        <v>Adults</v>
      </c>
      <c r="L6717">
        <v>47.31433612</v>
      </c>
      <c r="M6717" t="str">
        <f>VLOOKUP(L6717,Table1[],2)</f>
        <v>40 - 49</v>
      </c>
      <c r="N6717" t="str">
        <f>INDEX(Table7[Column1],MATCH(O6717,Table7[Column2]))</f>
        <v>Learning Stage</v>
      </c>
      <c r="O6717">
        <v>0.72752662300000004</v>
      </c>
      <c r="P6717" t="e">
        <f>VLOOKUP(O6717,Table13[],2)</f>
        <v>#N/A</v>
      </c>
      <c r="Q6717" t="str">
        <f>INDEX(Table8[Column1],MATCH(R6717,Table8[Column2]))</f>
        <v>Maintained</v>
      </c>
      <c r="R6717">
        <v>70.452481219999996</v>
      </c>
      <c r="S6717">
        <f t="shared" si="209"/>
        <v>2.935520050833333</v>
      </c>
      <c r="T6717" t="s">
        <v>19</v>
      </c>
    </row>
    <row r="6718" spans="1:20" x14ac:dyDescent="0.25">
      <c r="A6718">
        <v>6717</v>
      </c>
      <c r="B6718" t="s">
        <v>4334</v>
      </c>
      <c r="C6718" t="s">
        <v>965</v>
      </c>
      <c r="D6718" t="str">
        <f t="shared" si="208"/>
        <v>Cantu Kimberly</v>
      </c>
      <c r="E6718" t="s">
        <v>15</v>
      </c>
      <c r="F6718" t="s">
        <v>407</v>
      </c>
      <c r="G6718" t="s">
        <v>2724</v>
      </c>
      <c r="H6718" t="s">
        <v>1863</v>
      </c>
      <c r="I6718" t="s">
        <v>407</v>
      </c>
      <c r="J6718" t="s">
        <v>19</v>
      </c>
      <c r="K6718" t="str">
        <f>INDEX(Table6[Column1],MATCH(L6718,Table6[Column2]))</f>
        <v>Young Adults</v>
      </c>
      <c r="L6718">
        <v>36.423500310000001</v>
      </c>
      <c r="M6718" t="str">
        <f>VLOOKUP(L6718,Table1[],2)</f>
        <v>30 - 39</v>
      </c>
      <c r="N6718" t="str">
        <f>INDEX(Table7[Column1],MATCH(O6718,Table7[Column2]))</f>
        <v>Learning Stage</v>
      </c>
      <c r="O6718">
        <v>4.2180785800000002</v>
      </c>
      <c r="P6718" t="str">
        <f>VLOOKUP(O6718,Table13[],2)</f>
        <v>1 - 5</v>
      </c>
      <c r="Q6718" t="str">
        <f>INDEX(Table8[Column1],MATCH(R6718,Table8[Column2]))</f>
        <v>Scheduled</v>
      </c>
      <c r="R6718">
        <v>28.916795109999999</v>
      </c>
      <c r="S6718">
        <f t="shared" si="209"/>
        <v>1.2048664629166668</v>
      </c>
      <c r="T6718" t="s">
        <v>19</v>
      </c>
    </row>
    <row r="6719" spans="1:20" x14ac:dyDescent="0.25">
      <c r="A6719">
        <v>6718</v>
      </c>
      <c r="B6719" t="s">
        <v>5038</v>
      </c>
      <c r="C6719" t="s">
        <v>968</v>
      </c>
      <c r="D6719" t="str">
        <f t="shared" si="208"/>
        <v>Colwell Alvin</v>
      </c>
      <c r="E6719" t="s">
        <v>22</v>
      </c>
      <c r="F6719" t="s">
        <v>57</v>
      </c>
      <c r="G6719" t="s">
        <v>2724</v>
      </c>
      <c r="H6719" t="s">
        <v>1863</v>
      </c>
      <c r="I6719" t="s">
        <v>57</v>
      </c>
      <c r="J6719" t="s">
        <v>19</v>
      </c>
      <c r="K6719" t="str">
        <f>INDEX(Table6[Column1],MATCH(L6719,Table6[Column2]))</f>
        <v>Adults</v>
      </c>
      <c r="L6719">
        <v>44.81808273</v>
      </c>
      <c r="M6719" t="str">
        <f>VLOOKUP(L6719,Table1[],2)</f>
        <v>40 - 49</v>
      </c>
      <c r="N6719" t="str">
        <f>INDEX(Table7[Column1],MATCH(O6719,Table7[Column2]))</f>
        <v>Learning Stage</v>
      </c>
      <c r="O6719">
        <v>5.1050626640000001</v>
      </c>
      <c r="P6719" t="str">
        <f>VLOOKUP(O6719,Table13[],2)</f>
        <v>1 - 5</v>
      </c>
      <c r="Q6719" t="str">
        <f>INDEX(Table8[Column1],MATCH(R6719,Table8[Column2]))</f>
        <v>Maintained</v>
      </c>
      <c r="R6719">
        <v>67.905455279999998</v>
      </c>
      <c r="S6719">
        <f t="shared" si="209"/>
        <v>2.8293939699999999</v>
      </c>
      <c r="T6719" t="s">
        <v>19</v>
      </c>
    </row>
    <row r="6720" spans="1:20" x14ac:dyDescent="0.25">
      <c r="A6720">
        <v>6719</v>
      </c>
      <c r="B6720" t="s">
        <v>2247</v>
      </c>
      <c r="C6720" t="s">
        <v>2520</v>
      </c>
      <c r="D6720" t="str">
        <f t="shared" si="208"/>
        <v>Henderson Cecil</v>
      </c>
      <c r="E6720" t="s">
        <v>22</v>
      </c>
      <c r="F6720" t="s">
        <v>38</v>
      </c>
      <c r="G6720" t="s">
        <v>611</v>
      </c>
      <c r="H6720" t="s">
        <v>612</v>
      </c>
      <c r="I6720" t="s">
        <v>38</v>
      </c>
      <c r="J6720" t="s">
        <v>19</v>
      </c>
      <c r="K6720" t="str">
        <f>INDEX(Table6[Column1],MATCH(L6720,Table6[Column2]))</f>
        <v>Youth</v>
      </c>
      <c r="L6720">
        <v>28.67576863</v>
      </c>
      <c r="M6720" t="str">
        <f>VLOOKUP(L6720,Table1[],2)</f>
        <v>20 - 29</v>
      </c>
      <c r="N6720" t="str">
        <f>INDEX(Table7[Column1],MATCH(O6720,Table7[Column2]))</f>
        <v>Learning Stage</v>
      </c>
      <c r="O6720">
        <v>3.7439037979999998</v>
      </c>
      <c r="P6720" t="str">
        <f>VLOOKUP(O6720,Table13[],2)</f>
        <v>1 - 5</v>
      </c>
      <c r="Q6720" t="str">
        <f>INDEX(Table8[Column1],MATCH(R6720,Table8[Column2]))</f>
        <v>Scheduled</v>
      </c>
      <c r="R6720">
        <v>29.798511609999998</v>
      </c>
      <c r="S6720">
        <f t="shared" si="209"/>
        <v>1.2416046504166667</v>
      </c>
      <c r="T6720" t="s">
        <v>19</v>
      </c>
    </row>
    <row r="6721" spans="1:20" x14ac:dyDescent="0.25">
      <c r="A6721">
        <v>6720</v>
      </c>
      <c r="B6721" t="s">
        <v>2559</v>
      </c>
      <c r="C6721" t="s">
        <v>62</v>
      </c>
      <c r="D6721" t="str">
        <f t="shared" si="208"/>
        <v>Diaz Thomas</v>
      </c>
      <c r="E6721" t="s">
        <v>22</v>
      </c>
      <c r="F6721" t="s">
        <v>33</v>
      </c>
      <c r="G6721" t="s">
        <v>820</v>
      </c>
      <c r="H6721" t="s">
        <v>821</v>
      </c>
      <c r="I6721" t="s">
        <v>33</v>
      </c>
      <c r="J6721" t="s">
        <v>19</v>
      </c>
      <c r="K6721" t="str">
        <f>INDEX(Table6[Column1],MATCH(L6721,Table6[Column2]))</f>
        <v>Elders</v>
      </c>
      <c r="L6721">
        <v>54.359324010000002</v>
      </c>
      <c r="M6721" t="str">
        <f>VLOOKUP(L6721,Table1[],2)</f>
        <v>50 - 59</v>
      </c>
      <c r="N6721" t="str">
        <f>INDEX(Table7[Column1],MATCH(O6721,Table7[Column2]))</f>
        <v>Learning Stage</v>
      </c>
      <c r="O6721">
        <v>2.618205949</v>
      </c>
      <c r="P6721" t="str">
        <f>VLOOKUP(O6721,Table13[],2)</f>
        <v>1 - 5</v>
      </c>
      <c r="Q6721" t="str">
        <f>INDEX(Table8[Column1],MATCH(R6721,Table8[Column2]))</f>
        <v>Excused</v>
      </c>
      <c r="R6721">
        <v>158.8036103</v>
      </c>
      <c r="S6721">
        <f t="shared" si="209"/>
        <v>6.6168170958333334</v>
      </c>
      <c r="T6721" t="s">
        <v>19</v>
      </c>
    </row>
    <row r="6722" spans="1:20" x14ac:dyDescent="0.25">
      <c r="A6722">
        <v>6721</v>
      </c>
      <c r="B6722" t="s">
        <v>966</v>
      </c>
      <c r="C6722" t="s">
        <v>634</v>
      </c>
      <c r="D6722" t="str">
        <f t="shared" si="208"/>
        <v>Miller Jorge</v>
      </c>
      <c r="E6722" t="s">
        <v>22</v>
      </c>
      <c r="F6722" t="s">
        <v>16</v>
      </c>
      <c r="G6722" t="s">
        <v>820</v>
      </c>
      <c r="H6722" t="s">
        <v>821</v>
      </c>
      <c r="I6722" t="s">
        <v>16</v>
      </c>
      <c r="J6722" t="s">
        <v>19</v>
      </c>
      <c r="K6722" t="str">
        <f>INDEX(Table6[Column1],MATCH(L6722,Table6[Column2]))</f>
        <v>Young Adults</v>
      </c>
      <c r="L6722">
        <v>30.849961820000001</v>
      </c>
      <c r="M6722" t="str">
        <f>VLOOKUP(L6722,Table1[],2)</f>
        <v>30 - 39</v>
      </c>
      <c r="N6722" t="str">
        <f>INDEX(Table7[Column1],MATCH(O6722,Table7[Column2]))</f>
        <v>Fitting in Stage</v>
      </c>
      <c r="O6722">
        <v>7.1201428699999996</v>
      </c>
      <c r="P6722" t="str">
        <f>VLOOKUP(O6722,Table13[],2)</f>
        <v>6 - 10</v>
      </c>
      <c r="Q6722" t="str">
        <f>INDEX(Table8[Column1],MATCH(R6722,Table8[Column2]))</f>
        <v>Scheduled</v>
      </c>
      <c r="R6722">
        <v>0</v>
      </c>
      <c r="S6722">
        <f t="shared" si="209"/>
        <v>0</v>
      </c>
      <c r="T6722" t="s">
        <v>19</v>
      </c>
    </row>
    <row r="6723" spans="1:20" x14ac:dyDescent="0.25">
      <c r="A6723">
        <v>6722</v>
      </c>
      <c r="B6723" t="s">
        <v>5039</v>
      </c>
      <c r="C6723" t="s">
        <v>416</v>
      </c>
      <c r="D6723" t="str">
        <f t="shared" ref="D6723:D6786" si="210">CONCATENATE(B6723, " ",C6723)</f>
        <v>Dilworth Francis</v>
      </c>
      <c r="E6723" t="s">
        <v>22</v>
      </c>
      <c r="F6723" t="s">
        <v>38</v>
      </c>
      <c r="G6723" t="s">
        <v>611</v>
      </c>
      <c r="H6723" t="s">
        <v>612</v>
      </c>
      <c r="I6723" t="s">
        <v>38</v>
      </c>
      <c r="J6723" t="s">
        <v>19</v>
      </c>
      <c r="K6723" t="str">
        <f>INDEX(Table6[Column1],MATCH(L6723,Table6[Column2]))</f>
        <v>Elders</v>
      </c>
      <c r="L6723">
        <v>52.28877748</v>
      </c>
      <c r="M6723" t="str">
        <f>VLOOKUP(L6723,Table1[],2)</f>
        <v>50 - 59</v>
      </c>
      <c r="N6723" t="str">
        <f>INDEX(Table7[Column1],MATCH(O6723,Table7[Column2]))</f>
        <v>Learning Stage</v>
      </c>
      <c r="O6723">
        <v>3.8534720610000002</v>
      </c>
      <c r="P6723" t="str">
        <f>VLOOKUP(O6723,Table13[],2)</f>
        <v>1 - 5</v>
      </c>
      <c r="Q6723" t="str">
        <f>INDEX(Table8[Column1],MATCH(R6723,Table8[Column2]))</f>
        <v>Habitual</v>
      </c>
      <c r="R6723">
        <v>97.609163870000003</v>
      </c>
      <c r="S6723">
        <f t="shared" ref="S6723:S6786" si="211">CONVERT(R6723,"hr","day")</f>
        <v>4.0670484945833332</v>
      </c>
      <c r="T6723" t="s">
        <v>19</v>
      </c>
    </row>
    <row r="6724" spans="1:20" x14ac:dyDescent="0.25">
      <c r="A6724">
        <v>6723</v>
      </c>
      <c r="B6724" t="s">
        <v>5040</v>
      </c>
      <c r="C6724" t="s">
        <v>245</v>
      </c>
      <c r="D6724" t="str">
        <f t="shared" si="210"/>
        <v>Taube Mary</v>
      </c>
      <c r="E6724" t="s">
        <v>15</v>
      </c>
      <c r="F6724" t="s">
        <v>162</v>
      </c>
      <c r="G6724" t="s">
        <v>820</v>
      </c>
      <c r="H6724" t="s">
        <v>821</v>
      </c>
      <c r="I6724" t="s">
        <v>30</v>
      </c>
      <c r="J6724" t="s">
        <v>19</v>
      </c>
      <c r="K6724" t="str">
        <f>INDEX(Table6[Column1],MATCH(L6724,Table6[Column2]))</f>
        <v>Elders</v>
      </c>
      <c r="L6724">
        <v>55.458315140000003</v>
      </c>
      <c r="M6724" t="str">
        <f>VLOOKUP(L6724,Table1[],2)</f>
        <v>50 - 59</v>
      </c>
      <c r="N6724" t="str">
        <f>INDEX(Table7[Column1],MATCH(O6724,Table7[Column2]))</f>
        <v>Learning Stage</v>
      </c>
      <c r="O6724">
        <v>4.6939033989999999</v>
      </c>
      <c r="P6724" t="str">
        <f>VLOOKUP(O6724,Table13[],2)</f>
        <v>1 - 5</v>
      </c>
      <c r="Q6724" t="str">
        <f>INDEX(Table8[Column1],MATCH(R6724,Table8[Column2]))</f>
        <v>Unexcused</v>
      </c>
      <c r="R6724">
        <v>181.88977940000001</v>
      </c>
      <c r="S6724">
        <f t="shared" si="211"/>
        <v>7.5787408083333343</v>
      </c>
      <c r="T6724" t="s">
        <v>19</v>
      </c>
    </row>
    <row r="6725" spans="1:20" x14ac:dyDescent="0.25">
      <c r="A6725">
        <v>6724</v>
      </c>
      <c r="B6725" t="s">
        <v>5041</v>
      </c>
      <c r="C6725" t="s">
        <v>103</v>
      </c>
      <c r="D6725" t="str">
        <f t="shared" si="210"/>
        <v>Dunigan Lester</v>
      </c>
      <c r="E6725" t="s">
        <v>22</v>
      </c>
      <c r="F6725" t="s">
        <v>169</v>
      </c>
      <c r="G6725" t="s">
        <v>611</v>
      </c>
      <c r="H6725" t="s">
        <v>612</v>
      </c>
      <c r="I6725" t="s">
        <v>169</v>
      </c>
      <c r="J6725" t="s">
        <v>19</v>
      </c>
      <c r="K6725" t="str">
        <f>INDEX(Table6[Column1],MATCH(L6725,Table6[Column2]))</f>
        <v>Elders</v>
      </c>
      <c r="L6725">
        <v>51.82158699</v>
      </c>
      <c r="M6725" t="str">
        <f>VLOOKUP(L6725,Table1[],2)</f>
        <v>50 - 59</v>
      </c>
      <c r="N6725" t="str">
        <f>INDEX(Table7[Column1],MATCH(O6725,Table7[Column2]))</f>
        <v>Learning Stage</v>
      </c>
      <c r="O6725">
        <v>5.3034890739999998</v>
      </c>
      <c r="P6725" t="str">
        <f>VLOOKUP(O6725,Table13[],2)</f>
        <v>1 - 5</v>
      </c>
      <c r="Q6725" t="str">
        <f>INDEX(Table8[Column1],MATCH(R6725,Table8[Column2]))</f>
        <v>Maintained</v>
      </c>
      <c r="R6725">
        <v>76.824306419999999</v>
      </c>
      <c r="S6725">
        <f t="shared" si="211"/>
        <v>3.2010127675</v>
      </c>
      <c r="T6725" t="s">
        <v>19</v>
      </c>
    </row>
    <row r="6726" spans="1:20" x14ac:dyDescent="0.25">
      <c r="A6726">
        <v>6725</v>
      </c>
      <c r="B6726" t="s">
        <v>5042</v>
      </c>
      <c r="C6726" t="s">
        <v>208</v>
      </c>
      <c r="D6726" t="str">
        <f t="shared" si="210"/>
        <v>Spradlin Alice</v>
      </c>
      <c r="E6726" t="s">
        <v>15</v>
      </c>
      <c r="F6726" t="s">
        <v>38</v>
      </c>
      <c r="G6726" t="s">
        <v>611</v>
      </c>
      <c r="H6726" t="s">
        <v>612</v>
      </c>
      <c r="I6726" t="s">
        <v>38</v>
      </c>
      <c r="J6726" t="s">
        <v>19</v>
      </c>
      <c r="K6726" t="str">
        <f>INDEX(Table6[Column1],MATCH(L6726,Table6[Column2]))</f>
        <v>Adults</v>
      </c>
      <c r="L6726">
        <v>42.061920260000001</v>
      </c>
      <c r="M6726" t="str">
        <f>VLOOKUP(L6726,Table1[],2)</f>
        <v>40 - 49</v>
      </c>
      <c r="N6726" t="str">
        <f>INDEX(Table7[Column1],MATCH(O6726,Table7[Column2]))</f>
        <v>Fitting in Stage</v>
      </c>
      <c r="O6726">
        <v>6.8549355580000002</v>
      </c>
      <c r="P6726" t="str">
        <f>VLOOKUP(O6726,Table13[],2)</f>
        <v>6 - 10</v>
      </c>
      <c r="Q6726" t="str">
        <f>INDEX(Table8[Column1],MATCH(R6726,Table8[Column2]))</f>
        <v>Habitual</v>
      </c>
      <c r="R6726">
        <v>80.445526849999993</v>
      </c>
      <c r="S6726">
        <f t="shared" si="211"/>
        <v>3.351896952083333</v>
      </c>
      <c r="T6726" t="s">
        <v>19</v>
      </c>
    </row>
    <row r="6727" spans="1:20" x14ac:dyDescent="0.25">
      <c r="A6727">
        <v>6726</v>
      </c>
      <c r="B6727" t="s">
        <v>5043</v>
      </c>
      <c r="C6727" t="s">
        <v>4942</v>
      </c>
      <c r="D6727" t="str">
        <f t="shared" si="210"/>
        <v>Burdett Lupe</v>
      </c>
      <c r="E6727" t="s">
        <v>15</v>
      </c>
      <c r="F6727" t="s">
        <v>30</v>
      </c>
      <c r="G6727" t="s">
        <v>820</v>
      </c>
      <c r="H6727" t="s">
        <v>821</v>
      </c>
      <c r="I6727" t="s">
        <v>30</v>
      </c>
      <c r="J6727" t="s">
        <v>19</v>
      </c>
      <c r="K6727" t="str">
        <f>INDEX(Table6[Column1],MATCH(L6727,Table6[Column2]))</f>
        <v>Youth</v>
      </c>
      <c r="L6727">
        <v>26.95413722</v>
      </c>
      <c r="M6727" t="str">
        <f>VLOOKUP(L6727,Table1[],2)</f>
        <v>20 - 29</v>
      </c>
      <c r="N6727" t="str">
        <f>INDEX(Table7[Column1],MATCH(O6727,Table7[Column2]))</f>
        <v>Learning Stage</v>
      </c>
      <c r="O6727">
        <v>4.2117985080000002</v>
      </c>
      <c r="P6727" t="str">
        <f>VLOOKUP(O6727,Table13[],2)</f>
        <v>1 - 5</v>
      </c>
      <c r="Q6727" t="str">
        <f>INDEX(Table8[Column1],MATCH(R6727,Table8[Column2]))</f>
        <v>Scheduled</v>
      </c>
      <c r="R6727">
        <v>0</v>
      </c>
      <c r="S6727">
        <f t="shared" si="211"/>
        <v>0</v>
      </c>
      <c r="T6727" t="s">
        <v>19</v>
      </c>
    </row>
    <row r="6728" spans="1:20" x14ac:dyDescent="0.25">
      <c r="A6728">
        <v>6727</v>
      </c>
      <c r="B6728" t="s">
        <v>2788</v>
      </c>
      <c r="C6728" t="s">
        <v>208</v>
      </c>
      <c r="D6728" t="str">
        <f t="shared" si="210"/>
        <v>Madrid Alice</v>
      </c>
      <c r="E6728" t="s">
        <v>15</v>
      </c>
      <c r="F6728" t="s">
        <v>38</v>
      </c>
      <c r="G6728" t="s">
        <v>611</v>
      </c>
      <c r="H6728" t="s">
        <v>612</v>
      </c>
      <c r="I6728" t="s">
        <v>38</v>
      </c>
      <c r="J6728" t="s">
        <v>19</v>
      </c>
      <c r="K6728" t="str">
        <f>INDEX(Table6[Column1],MATCH(L6728,Table6[Column2]))</f>
        <v>Adults</v>
      </c>
      <c r="L6728">
        <v>41.084223280000003</v>
      </c>
      <c r="M6728" t="str">
        <f>VLOOKUP(L6728,Table1[],2)</f>
        <v>40 - 49</v>
      </c>
      <c r="N6728" t="str">
        <f>INDEX(Table7[Column1],MATCH(O6728,Table7[Column2]))</f>
        <v>Learning Stage</v>
      </c>
      <c r="O6728">
        <v>1.818699396</v>
      </c>
      <c r="P6728" t="str">
        <f>VLOOKUP(O6728,Table13[],2)</f>
        <v>1 - 5</v>
      </c>
      <c r="Q6728" t="str">
        <f>INDEX(Table8[Column1],MATCH(R6728,Table8[Column2]))</f>
        <v>Maintained</v>
      </c>
      <c r="R6728">
        <v>77.852537229999996</v>
      </c>
      <c r="S6728">
        <f t="shared" si="211"/>
        <v>3.2438557179166665</v>
      </c>
      <c r="T6728" t="s">
        <v>19</v>
      </c>
    </row>
    <row r="6729" spans="1:20" x14ac:dyDescent="0.25">
      <c r="A6729">
        <v>6728</v>
      </c>
      <c r="B6729" t="s">
        <v>5044</v>
      </c>
      <c r="C6729" t="s">
        <v>5045</v>
      </c>
      <c r="D6729" t="str">
        <f t="shared" si="210"/>
        <v>Denton Roseanne</v>
      </c>
      <c r="E6729" t="s">
        <v>15</v>
      </c>
      <c r="F6729" t="s">
        <v>262</v>
      </c>
      <c r="G6729" t="s">
        <v>820</v>
      </c>
      <c r="H6729" t="s">
        <v>821</v>
      </c>
      <c r="I6729" t="s">
        <v>262</v>
      </c>
      <c r="J6729" t="s">
        <v>19</v>
      </c>
      <c r="K6729" t="str">
        <f>INDEX(Table6[Column1],MATCH(L6729,Table6[Column2]))</f>
        <v>Young Adults</v>
      </c>
      <c r="L6729">
        <v>35.874694830000003</v>
      </c>
      <c r="M6729" t="str">
        <f>VLOOKUP(L6729,Table1[],2)</f>
        <v>30 - 39</v>
      </c>
      <c r="N6729" t="str">
        <f>INDEX(Table7[Column1],MATCH(O6729,Table7[Column2]))</f>
        <v>Learning Stage</v>
      </c>
      <c r="O6729">
        <v>5.1867695229999997</v>
      </c>
      <c r="P6729" t="str">
        <f>VLOOKUP(O6729,Table13[],2)</f>
        <v>1 - 5</v>
      </c>
      <c r="Q6729" t="str">
        <f>INDEX(Table8[Column1],MATCH(R6729,Table8[Column2]))</f>
        <v>Maintained</v>
      </c>
      <c r="R6729">
        <v>40.45808632</v>
      </c>
      <c r="S6729">
        <f t="shared" si="211"/>
        <v>1.6857535966666668</v>
      </c>
      <c r="T6729" t="s">
        <v>19</v>
      </c>
    </row>
    <row r="6730" spans="1:20" x14ac:dyDescent="0.25">
      <c r="A6730">
        <v>6729</v>
      </c>
      <c r="B6730" t="s">
        <v>5046</v>
      </c>
      <c r="C6730" t="s">
        <v>284</v>
      </c>
      <c r="D6730" t="str">
        <f t="shared" si="210"/>
        <v>Truesdale Debra</v>
      </c>
      <c r="E6730" t="s">
        <v>15</v>
      </c>
      <c r="F6730" t="s">
        <v>30</v>
      </c>
      <c r="G6730" t="s">
        <v>820</v>
      </c>
      <c r="H6730" t="s">
        <v>821</v>
      </c>
      <c r="I6730" t="s">
        <v>30</v>
      </c>
      <c r="J6730" t="s">
        <v>19</v>
      </c>
      <c r="K6730" t="str">
        <f>INDEX(Table6[Column1],MATCH(L6730,Table6[Column2]))</f>
        <v>Adults</v>
      </c>
      <c r="L6730">
        <v>41.517332830000001</v>
      </c>
      <c r="M6730" t="str">
        <f>VLOOKUP(L6730,Table1[],2)</f>
        <v>40 - 49</v>
      </c>
      <c r="N6730" t="str">
        <f>INDEX(Table7[Column1],MATCH(O6730,Table7[Column2]))</f>
        <v>Learning Stage</v>
      </c>
      <c r="O6730">
        <v>3.103004012</v>
      </c>
      <c r="P6730" t="str">
        <f>VLOOKUP(O6730,Table13[],2)</f>
        <v>1 - 5</v>
      </c>
      <c r="Q6730" t="str">
        <f>INDEX(Table8[Column1],MATCH(R6730,Table8[Column2]))</f>
        <v>Habitual</v>
      </c>
      <c r="R6730">
        <v>105.7442983</v>
      </c>
      <c r="S6730">
        <f t="shared" si="211"/>
        <v>4.4060124291666671</v>
      </c>
      <c r="T6730" t="s">
        <v>19</v>
      </c>
    </row>
    <row r="6731" spans="1:20" x14ac:dyDescent="0.25">
      <c r="A6731">
        <v>6730</v>
      </c>
      <c r="B6731" t="s">
        <v>4130</v>
      </c>
      <c r="C6731" t="s">
        <v>1257</v>
      </c>
      <c r="D6731" t="str">
        <f t="shared" si="210"/>
        <v>Saunders Elsie</v>
      </c>
      <c r="E6731" t="s">
        <v>15</v>
      </c>
      <c r="F6731" t="s">
        <v>38</v>
      </c>
      <c r="G6731" t="s">
        <v>611</v>
      </c>
      <c r="H6731" t="s">
        <v>612</v>
      </c>
      <c r="I6731" t="s">
        <v>38</v>
      </c>
      <c r="J6731" t="s">
        <v>19</v>
      </c>
      <c r="K6731" t="str">
        <f>INDEX(Table6[Column1],MATCH(L6731,Table6[Column2]))</f>
        <v>Adults</v>
      </c>
      <c r="L6731">
        <v>45.623088240000001</v>
      </c>
      <c r="M6731" t="str">
        <f>VLOOKUP(L6731,Table1[],2)</f>
        <v>40 - 49</v>
      </c>
      <c r="N6731" t="str">
        <f>INDEX(Table7[Column1],MATCH(O6731,Table7[Column2]))</f>
        <v>Learning Stage</v>
      </c>
      <c r="O6731">
        <v>2.11432121</v>
      </c>
      <c r="P6731" t="str">
        <f>VLOOKUP(O6731,Table13[],2)</f>
        <v>1 - 5</v>
      </c>
      <c r="Q6731" t="str">
        <f>INDEX(Table8[Column1],MATCH(R6731,Table8[Column2]))</f>
        <v>Maintained</v>
      </c>
      <c r="R6731">
        <v>78.507576830000005</v>
      </c>
      <c r="S6731">
        <f t="shared" si="211"/>
        <v>3.2711490345833334</v>
      </c>
      <c r="T6731" t="s">
        <v>19</v>
      </c>
    </row>
    <row r="6732" spans="1:20" x14ac:dyDescent="0.25">
      <c r="A6732">
        <v>6731</v>
      </c>
      <c r="B6732" t="s">
        <v>1151</v>
      </c>
      <c r="C6732" t="s">
        <v>52</v>
      </c>
      <c r="D6732" t="str">
        <f t="shared" si="210"/>
        <v>Stephens John</v>
      </c>
      <c r="E6732" t="s">
        <v>22</v>
      </c>
      <c r="F6732" t="s">
        <v>30</v>
      </c>
      <c r="G6732" t="s">
        <v>820</v>
      </c>
      <c r="H6732" t="s">
        <v>821</v>
      </c>
      <c r="I6732" t="s">
        <v>30</v>
      </c>
      <c r="J6732" t="s">
        <v>19</v>
      </c>
      <c r="K6732" t="str">
        <f>INDEX(Table6[Column1],MATCH(L6732,Table6[Column2]))</f>
        <v>Adults</v>
      </c>
      <c r="L6732">
        <v>42.424898409999997</v>
      </c>
      <c r="M6732" t="str">
        <f>VLOOKUP(L6732,Table1[],2)</f>
        <v>40 - 49</v>
      </c>
      <c r="N6732" t="str">
        <f>INDEX(Table7[Column1],MATCH(O6732,Table7[Column2]))</f>
        <v>Fitting in Stage</v>
      </c>
      <c r="O6732">
        <v>7.5439947509999996</v>
      </c>
      <c r="P6732" t="str">
        <f>VLOOKUP(O6732,Table13[],2)</f>
        <v>6 - 10</v>
      </c>
      <c r="Q6732" t="str">
        <f>INDEX(Table8[Column1],MATCH(R6732,Table8[Column2]))</f>
        <v>Maintained</v>
      </c>
      <c r="R6732">
        <v>64.064887850000005</v>
      </c>
      <c r="S6732">
        <f t="shared" si="211"/>
        <v>2.6693703270833335</v>
      </c>
      <c r="T6732" t="s">
        <v>19</v>
      </c>
    </row>
    <row r="6733" spans="1:20" x14ac:dyDescent="0.25">
      <c r="A6733">
        <v>6732</v>
      </c>
      <c r="B6733" t="s">
        <v>267</v>
      </c>
      <c r="C6733" t="s">
        <v>144</v>
      </c>
      <c r="D6733" t="str">
        <f t="shared" si="210"/>
        <v>Johnson David</v>
      </c>
      <c r="E6733" t="s">
        <v>22</v>
      </c>
      <c r="F6733" t="s">
        <v>339</v>
      </c>
      <c r="G6733" t="s">
        <v>611</v>
      </c>
      <c r="H6733" t="s">
        <v>612</v>
      </c>
      <c r="I6733" t="s">
        <v>192</v>
      </c>
      <c r="J6733" t="s">
        <v>19</v>
      </c>
      <c r="K6733" t="str">
        <f>INDEX(Table6[Column1],MATCH(L6733,Table6[Column2]))</f>
        <v>Young Adults</v>
      </c>
      <c r="L6733">
        <v>39.81176267</v>
      </c>
      <c r="M6733" t="str">
        <f>VLOOKUP(L6733,Table1[],2)</f>
        <v>30 - 39</v>
      </c>
      <c r="N6733" t="str">
        <f>INDEX(Table7[Column1],MATCH(O6733,Table7[Column2]))</f>
        <v>Fitting in Stage</v>
      </c>
      <c r="O6733">
        <v>6.3834319109999997</v>
      </c>
      <c r="P6733" t="str">
        <f>VLOOKUP(O6733,Table13[],2)</f>
        <v>6 - 10</v>
      </c>
      <c r="Q6733" t="str">
        <f>INDEX(Table8[Column1],MATCH(R6733,Table8[Column2]))</f>
        <v>Maintained</v>
      </c>
      <c r="R6733">
        <v>72.702939389999997</v>
      </c>
      <c r="S6733">
        <f t="shared" si="211"/>
        <v>3.02928914125</v>
      </c>
      <c r="T6733" t="s">
        <v>19</v>
      </c>
    </row>
    <row r="6734" spans="1:20" x14ac:dyDescent="0.25">
      <c r="A6734">
        <v>6733</v>
      </c>
      <c r="B6734" t="s">
        <v>1513</v>
      </c>
      <c r="C6734" t="s">
        <v>813</v>
      </c>
      <c r="D6734" t="str">
        <f t="shared" si="210"/>
        <v>Hart April</v>
      </c>
      <c r="E6734" t="s">
        <v>15</v>
      </c>
      <c r="F6734" t="s">
        <v>33</v>
      </c>
      <c r="G6734" t="s">
        <v>820</v>
      </c>
      <c r="H6734" t="s">
        <v>821</v>
      </c>
      <c r="I6734" t="s">
        <v>33</v>
      </c>
      <c r="J6734" t="s">
        <v>19</v>
      </c>
      <c r="K6734" t="str">
        <f>INDEX(Table6[Column1],MATCH(L6734,Table6[Column2]))</f>
        <v>Young Adults</v>
      </c>
      <c r="L6734">
        <v>34.518932720000002</v>
      </c>
      <c r="M6734" t="str">
        <f>VLOOKUP(L6734,Table1[],2)</f>
        <v>30 - 39</v>
      </c>
      <c r="N6734" t="str">
        <f>INDEX(Table7[Column1],MATCH(O6734,Table7[Column2]))</f>
        <v>Learning Stage</v>
      </c>
      <c r="O6734">
        <v>5.5525514139999999</v>
      </c>
      <c r="P6734" t="str">
        <f>VLOOKUP(O6734,Table13[],2)</f>
        <v>1 - 5</v>
      </c>
      <c r="Q6734" t="str">
        <f>INDEX(Table8[Column1],MATCH(R6734,Table8[Column2]))</f>
        <v>Scheduled</v>
      </c>
      <c r="R6734">
        <v>10.716091459999999</v>
      </c>
      <c r="S6734">
        <f t="shared" si="211"/>
        <v>0.44650381083333329</v>
      </c>
      <c r="T6734" t="s">
        <v>19</v>
      </c>
    </row>
    <row r="6735" spans="1:20" x14ac:dyDescent="0.25">
      <c r="A6735">
        <v>6734</v>
      </c>
      <c r="B6735" t="s">
        <v>2185</v>
      </c>
      <c r="C6735" t="s">
        <v>946</v>
      </c>
      <c r="D6735" t="str">
        <f t="shared" si="210"/>
        <v>Ford Julius</v>
      </c>
      <c r="E6735" t="s">
        <v>22</v>
      </c>
      <c r="F6735" t="s">
        <v>1226</v>
      </c>
      <c r="G6735" t="s">
        <v>2724</v>
      </c>
      <c r="H6735" t="s">
        <v>1863</v>
      </c>
      <c r="I6735" t="s">
        <v>24</v>
      </c>
      <c r="J6735" t="s">
        <v>19</v>
      </c>
      <c r="K6735" t="str">
        <f>INDEX(Table6[Column1],MATCH(L6735,Table6[Column2]))</f>
        <v>Adults</v>
      </c>
      <c r="L6735">
        <v>49.455783400000001</v>
      </c>
      <c r="M6735" t="str">
        <f>VLOOKUP(L6735,Table1[],2)</f>
        <v>40 - 49</v>
      </c>
      <c r="N6735" t="str">
        <f>INDEX(Table7[Column1],MATCH(O6735,Table7[Column2]))</f>
        <v>Learning Stage</v>
      </c>
      <c r="O6735">
        <v>0.50819472200000004</v>
      </c>
      <c r="P6735" t="e">
        <f>VLOOKUP(O6735,Table13[],2)</f>
        <v>#N/A</v>
      </c>
      <c r="Q6735" t="str">
        <f>INDEX(Table8[Column1],MATCH(R6735,Table8[Column2]))</f>
        <v>Habitual</v>
      </c>
      <c r="R6735">
        <v>109.2591087</v>
      </c>
      <c r="S6735">
        <f t="shared" si="211"/>
        <v>4.5524628625000005</v>
      </c>
      <c r="T6735" t="s">
        <v>19</v>
      </c>
    </row>
    <row r="6736" spans="1:20" x14ac:dyDescent="0.25">
      <c r="A6736">
        <v>6735</v>
      </c>
      <c r="B6736" t="s">
        <v>1999</v>
      </c>
      <c r="C6736" t="s">
        <v>223</v>
      </c>
      <c r="D6736" t="str">
        <f t="shared" si="210"/>
        <v>Abbott Monroe</v>
      </c>
      <c r="E6736" t="s">
        <v>22</v>
      </c>
      <c r="F6736" t="s">
        <v>673</v>
      </c>
      <c r="G6736" t="s">
        <v>820</v>
      </c>
      <c r="H6736" t="s">
        <v>821</v>
      </c>
      <c r="I6736" t="s">
        <v>107</v>
      </c>
      <c r="J6736" t="s">
        <v>19</v>
      </c>
      <c r="K6736" t="str">
        <f>INDEX(Table6[Column1],MATCH(L6736,Table6[Column2]))</f>
        <v>Seniors</v>
      </c>
      <c r="L6736">
        <v>62.250490730000003</v>
      </c>
      <c r="M6736" t="str">
        <f>VLOOKUP(L6736,Table1[],2)</f>
        <v>60 and Above</v>
      </c>
      <c r="N6736" t="str">
        <f>INDEX(Table7[Column1],MATCH(O6736,Table7[Column2]))</f>
        <v>Learning Stage</v>
      </c>
      <c r="O6736">
        <v>4.2108381240000003</v>
      </c>
      <c r="P6736" t="str">
        <f>VLOOKUP(O6736,Table13[],2)</f>
        <v>1 - 5</v>
      </c>
      <c r="Q6736" t="str">
        <f>INDEX(Table8[Column1],MATCH(R6736,Table8[Column2]))</f>
        <v>Unexcused</v>
      </c>
      <c r="R6736">
        <v>163.86820209999999</v>
      </c>
      <c r="S6736">
        <f t="shared" si="211"/>
        <v>6.8278417541666663</v>
      </c>
      <c r="T6736" t="s">
        <v>19</v>
      </c>
    </row>
    <row r="6737" spans="1:20" x14ac:dyDescent="0.25">
      <c r="A6737">
        <v>6736</v>
      </c>
      <c r="B6737" t="s">
        <v>235</v>
      </c>
      <c r="C6737" t="s">
        <v>120</v>
      </c>
      <c r="D6737" t="str">
        <f t="shared" si="210"/>
        <v>Nelson Gloria</v>
      </c>
      <c r="E6737" t="s">
        <v>15</v>
      </c>
      <c r="F6737" t="s">
        <v>27</v>
      </c>
      <c r="G6737" t="s">
        <v>820</v>
      </c>
      <c r="H6737" t="s">
        <v>821</v>
      </c>
      <c r="I6737" t="s">
        <v>27</v>
      </c>
      <c r="J6737" t="s">
        <v>19</v>
      </c>
      <c r="K6737" t="str">
        <f>INDEX(Table6[Column1],MATCH(L6737,Table6[Column2]))</f>
        <v>Adults</v>
      </c>
      <c r="L6737">
        <v>42.319838509999997</v>
      </c>
      <c r="M6737" t="str">
        <f>VLOOKUP(L6737,Table1[],2)</f>
        <v>40 - 49</v>
      </c>
      <c r="N6737" t="str">
        <f>INDEX(Table7[Column1],MATCH(O6737,Table7[Column2]))</f>
        <v>Learning Stage</v>
      </c>
      <c r="O6737">
        <v>2.9761839729999999</v>
      </c>
      <c r="P6737" t="str">
        <f>VLOOKUP(O6737,Table13[],2)</f>
        <v>1 - 5</v>
      </c>
      <c r="Q6737" t="str">
        <f>INDEX(Table8[Column1],MATCH(R6737,Table8[Column2]))</f>
        <v>Maintained</v>
      </c>
      <c r="R6737">
        <v>57.877527569999998</v>
      </c>
      <c r="S6737">
        <f t="shared" si="211"/>
        <v>2.4115636487499996</v>
      </c>
      <c r="T6737" t="s">
        <v>19</v>
      </c>
    </row>
    <row r="6738" spans="1:20" x14ac:dyDescent="0.25">
      <c r="A6738">
        <v>6737</v>
      </c>
      <c r="B6738" t="s">
        <v>436</v>
      </c>
      <c r="C6738" t="s">
        <v>147</v>
      </c>
      <c r="D6738" t="str">
        <f t="shared" si="210"/>
        <v>Bennett Linda</v>
      </c>
      <c r="E6738" t="s">
        <v>15</v>
      </c>
      <c r="F6738" t="s">
        <v>828</v>
      </c>
      <c r="G6738" t="s">
        <v>2724</v>
      </c>
      <c r="H6738" t="s">
        <v>1863</v>
      </c>
      <c r="I6738" t="s">
        <v>24</v>
      </c>
      <c r="J6738" t="s">
        <v>19</v>
      </c>
      <c r="K6738" t="str">
        <f>INDEX(Table6[Column1],MATCH(L6738,Table6[Column2]))</f>
        <v>Young Adults</v>
      </c>
      <c r="L6738">
        <v>36.579780200000002</v>
      </c>
      <c r="M6738" t="str">
        <f>VLOOKUP(L6738,Table1[],2)</f>
        <v>30 - 39</v>
      </c>
      <c r="N6738" t="str">
        <f>INDEX(Table7[Column1],MATCH(O6738,Table7[Column2]))</f>
        <v>Learning Stage</v>
      </c>
      <c r="O6738">
        <v>2.5531716470000001</v>
      </c>
      <c r="P6738" t="str">
        <f>VLOOKUP(O6738,Table13[],2)</f>
        <v>1 - 5</v>
      </c>
      <c r="Q6738" t="str">
        <f>INDEX(Table8[Column1],MATCH(R6738,Table8[Column2]))</f>
        <v>Habitual</v>
      </c>
      <c r="R6738">
        <v>92.321272149999999</v>
      </c>
      <c r="S6738">
        <f t="shared" si="211"/>
        <v>3.8467196729166671</v>
      </c>
      <c r="T6738" t="s">
        <v>19</v>
      </c>
    </row>
    <row r="6739" spans="1:20" x14ac:dyDescent="0.25">
      <c r="A6739">
        <v>6738</v>
      </c>
      <c r="B6739" t="s">
        <v>876</v>
      </c>
      <c r="C6739" t="s">
        <v>5047</v>
      </c>
      <c r="D6739" t="str">
        <f t="shared" si="210"/>
        <v>Robbins Loraine</v>
      </c>
      <c r="E6739" t="s">
        <v>15</v>
      </c>
      <c r="F6739" t="s">
        <v>38</v>
      </c>
      <c r="G6739" t="s">
        <v>611</v>
      </c>
      <c r="H6739" t="s">
        <v>612</v>
      </c>
      <c r="I6739" t="s">
        <v>38</v>
      </c>
      <c r="J6739" t="s">
        <v>19</v>
      </c>
      <c r="K6739" t="str">
        <f>INDEX(Table6[Column1],MATCH(L6739,Table6[Column2]))</f>
        <v>Adults</v>
      </c>
      <c r="L6739">
        <v>46.005586809999997</v>
      </c>
      <c r="M6739" t="str">
        <f>VLOOKUP(L6739,Table1[],2)</f>
        <v>40 - 49</v>
      </c>
      <c r="N6739" t="str">
        <f>INDEX(Table7[Column1],MATCH(O6739,Table7[Column2]))</f>
        <v>Learning Stage</v>
      </c>
      <c r="O6739">
        <v>4.6674004550000001</v>
      </c>
      <c r="P6739" t="str">
        <f>VLOOKUP(O6739,Table13[],2)</f>
        <v>1 - 5</v>
      </c>
      <c r="Q6739" t="str">
        <f>INDEX(Table8[Column1],MATCH(R6739,Table8[Column2]))</f>
        <v>Excused</v>
      </c>
      <c r="R6739">
        <v>139.2362755</v>
      </c>
      <c r="S6739">
        <f t="shared" si="211"/>
        <v>5.8015114791666669</v>
      </c>
      <c r="T6739" t="s">
        <v>19</v>
      </c>
    </row>
    <row r="6740" spans="1:20" x14ac:dyDescent="0.25">
      <c r="A6740">
        <v>6739</v>
      </c>
      <c r="B6740" t="s">
        <v>789</v>
      </c>
      <c r="C6740" t="s">
        <v>1563</v>
      </c>
      <c r="D6740" t="str">
        <f t="shared" si="210"/>
        <v>Pierce Fred</v>
      </c>
      <c r="E6740" t="s">
        <v>22</v>
      </c>
      <c r="F6740" t="s">
        <v>30</v>
      </c>
      <c r="G6740" t="s">
        <v>820</v>
      </c>
      <c r="H6740" t="s">
        <v>821</v>
      </c>
      <c r="I6740" t="s">
        <v>30</v>
      </c>
      <c r="J6740" t="s">
        <v>19</v>
      </c>
      <c r="K6740" t="str">
        <f>INDEX(Table6[Column1],MATCH(L6740,Table6[Column2]))</f>
        <v>Young Adults</v>
      </c>
      <c r="L6740">
        <v>38.390511089999997</v>
      </c>
      <c r="M6740" t="str">
        <f>VLOOKUP(L6740,Table1[],2)</f>
        <v>30 - 39</v>
      </c>
      <c r="N6740" t="str">
        <f>INDEX(Table7[Column1],MATCH(O6740,Table7[Column2]))</f>
        <v>Learning Stage</v>
      </c>
      <c r="O6740">
        <v>4.3849808020000003</v>
      </c>
      <c r="P6740" t="str">
        <f>VLOOKUP(O6740,Table13[],2)</f>
        <v>1 - 5</v>
      </c>
      <c r="Q6740" t="str">
        <f>INDEX(Table8[Column1],MATCH(R6740,Table8[Column2]))</f>
        <v>Scheduled</v>
      </c>
      <c r="R6740">
        <v>31.430827440000002</v>
      </c>
      <c r="S6740">
        <f t="shared" si="211"/>
        <v>1.30961781</v>
      </c>
      <c r="T6740" t="s">
        <v>19</v>
      </c>
    </row>
    <row r="6741" spans="1:20" x14ac:dyDescent="0.25">
      <c r="A6741">
        <v>6740</v>
      </c>
      <c r="B6741" t="s">
        <v>419</v>
      </c>
      <c r="C6741" t="s">
        <v>523</v>
      </c>
      <c r="D6741" t="str">
        <f t="shared" si="210"/>
        <v>Foster Phillip</v>
      </c>
      <c r="E6741" t="s">
        <v>22</v>
      </c>
      <c r="F6741" t="s">
        <v>186</v>
      </c>
      <c r="G6741" t="s">
        <v>17</v>
      </c>
      <c r="H6741" t="s">
        <v>18</v>
      </c>
      <c r="I6741" t="s">
        <v>186</v>
      </c>
      <c r="J6741" t="s">
        <v>19</v>
      </c>
      <c r="K6741" t="str">
        <f>INDEX(Table6[Column1],MATCH(L6741,Table6[Column2]))</f>
        <v>Adults</v>
      </c>
      <c r="L6741">
        <v>45.419315910000002</v>
      </c>
      <c r="M6741" t="str">
        <f>VLOOKUP(L6741,Table1[],2)</f>
        <v>40 - 49</v>
      </c>
      <c r="N6741" t="str">
        <f>INDEX(Table7[Column1],MATCH(O6741,Table7[Column2]))</f>
        <v>Fitting in Stage</v>
      </c>
      <c r="O6741">
        <v>7.9034581839999998</v>
      </c>
      <c r="P6741" t="str">
        <f>VLOOKUP(O6741,Table13[],2)</f>
        <v>6 - 10</v>
      </c>
      <c r="Q6741" t="str">
        <f>INDEX(Table8[Column1],MATCH(R6741,Table8[Column2]))</f>
        <v>Habitual</v>
      </c>
      <c r="R6741">
        <v>93.324002199999995</v>
      </c>
      <c r="S6741">
        <f t="shared" si="211"/>
        <v>3.8885000916666663</v>
      </c>
      <c r="T6741" t="s">
        <v>19</v>
      </c>
    </row>
    <row r="6742" spans="1:20" x14ac:dyDescent="0.25">
      <c r="A6742">
        <v>6741</v>
      </c>
      <c r="B6742" t="s">
        <v>5048</v>
      </c>
      <c r="C6742" t="s">
        <v>2874</v>
      </c>
      <c r="D6742" t="str">
        <f t="shared" si="210"/>
        <v>Sword Chong</v>
      </c>
      <c r="E6742" t="s">
        <v>15</v>
      </c>
      <c r="F6742" t="s">
        <v>369</v>
      </c>
      <c r="G6742" t="s">
        <v>611</v>
      </c>
      <c r="H6742" t="s">
        <v>612</v>
      </c>
      <c r="I6742" t="s">
        <v>369</v>
      </c>
      <c r="J6742" t="s">
        <v>19</v>
      </c>
      <c r="K6742" t="str">
        <f>INDEX(Table6[Column1],MATCH(L6742,Table6[Column2]))</f>
        <v>Adults</v>
      </c>
      <c r="L6742">
        <v>41.130257729999997</v>
      </c>
      <c r="M6742" t="str">
        <f>VLOOKUP(L6742,Table1[],2)</f>
        <v>40 - 49</v>
      </c>
      <c r="N6742" t="str">
        <f>INDEX(Table7[Column1],MATCH(O6742,Table7[Column2]))</f>
        <v>Learning Stage</v>
      </c>
      <c r="O6742">
        <v>3.7241011610000001</v>
      </c>
      <c r="P6742" t="str">
        <f>VLOOKUP(O6742,Table13[],2)</f>
        <v>1 - 5</v>
      </c>
      <c r="Q6742" t="str">
        <f>INDEX(Table8[Column1],MATCH(R6742,Table8[Column2]))</f>
        <v>Maintained</v>
      </c>
      <c r="R6742">
        <v>71.585958189999999</v>
      </c>
      <c r="S6742">
        <f t="shared" si="211"/>
        <v>2.9827482579166666</v>
      </c>
      <c r="T6742" t="s">
        <v>19</v>
      </c>
    </row>
    <row r="6743" spans="1:20" x14ac:dyDescent="0.25">
      <c r="A6743">
        <v>6742</v>
      </c>
      <c r="B6743" t="s">
        <v>200</v>
      </c>
      <c r="C6743" t="s">
        <v>1879</v>
      </c>
      <c r="D6743" t="str">
        <f t="shared" si="210"/>
        <v>White Marsha</v>
      </c>
      <c r="E6743" t="s">
        <v>15</v>
      </c>
      <c r="F6743" t="s">
        <v>33</v>
      </c>
      <c r="G6743" t="s">
        <v>820</v>
      </c>
      <c r="H6743" t="s">
        <v>821</v>
      </c>
      <c r="I6743" t="s">
        <v>33</v>
      </c>
      <c r="J6743" t="s">
        <v>19</v>
      </c>
      <c r="K6743" t="str">
        <f>INDEX(Table6[Column1],MATCH(L6743,Table6[Column2]))</f>
        <v>Adults</v>
      </c>
      <c r="L6743">
        <v>43.734270160000001</v>
      </c>
      <c r="M6743" t="str">
        <f>VLOOKUP(L6743,Table1[],2)</f>
        <v>40 - 49</v>
      </c>
      <c r="N6743" t="str">
        <f>INDEX(Table7[Column1],MATCH(O6743,Table7[Column2]))</f>
        <v>Learning Stage</v>
      </c>
      <c r="O6743">
        <v>5.292597217</v>
      </c>
      <c r="P6743" t="str">
        <f>VLOOKUP(O6743,Table13[],2)</f>
        <v>1 - 5</v>
      </c>
      <c r="Q6743" t="str">
        <f>INDEX(Table8[Column1],MATCH(R6743,Table8[Column2]))</f>
        <v>Maintained</v>
      </c>
      <c r="R6743">
        <v>71.95536371</v>
      </c>
      <c r="S6743">
        <f t="shared" si="211"/>
        <v>2.9981401545833335</v>
      </c>
      <c r="T6743" t="s">
        <v>19</v>
      </c>
    </row>
    <row r="6744" spans="1:20" x14ac:dyDescent="0.25">
      <c r="A6744">
        <v>6743</v>
      </c>
      <c r="B6744" t="s">
        <v>47</v>
      </c>
      <c r="C6744" t="s">
        <v>1042</v>
      </c>
      <c r="D6744" t="str">
        <f t="shared" si="210"/>
        <v>Smith Ruth</v>
      </c>
      <c r="E6744" t="s">
        <v>15</v>
      </c>
      <c r="F6744" t="s">
        <v>30</v>
      </c>
      <c r="G6744" t="s">
        <v>820</v>
      </c>
      <c r="H6744" t="s">
        <v>821</v>
      </c>
      <c r="I6744" t="s">
        <v>30</v>
      </c>
      <c r="J6744" t="s">
        <v>19</v>
      </c>
      <c r="K6744" t="str">
        <f>INDEX(Table6[Column1],MATCH(L6744,Table6[Column2]))</f>
        <v>Adults</v>
      </c>
      <c r="L6744">
        <v>44.306870170000003</v>
      </c>
      <c r="M6744" t="str">
        <f>VLOOKUP(L6744,Table1[],2)</f>
        <v>40 - 49</v>
      </c>
      <c r="N6744" t="str">
        <f>INDEX(Table7[Column1],MATCH(O6744,Table7[Column2]))</f>
        <v>Learning Stage</v>
      </c>
      <c r="O6744">
        <v>4.9418340169999997</v>
      </c>
      <c r="P6744" t="str">
        <f>VLOOKUP(O6744,Table13[],2)</f>
        <v>1 - 5</v>
      </c>
      <c r="Q6744" t="str">
        <f>INDEX(Table8[Column1],MATCH(R6744,Table8[Column2]))</f>
        <v>Habitual</v>
      </c>
      <c r="R6744">
        <v>89.272536959999996</v>
      </c>
      <c r="S6744">
        <f t="shared" si="211"/>
        <v>3.71968904</v>
      </c>
      <c r="T6744" t="s">
        <v>19</v>
      </c>
    </row>
    <row r="6745" spans="1:20" x14ac:dyDescent="0.25">
      <c r="A6745">
        <v>6744</v>
      </c>
      <c r="B6745" t="s">
        <v>5049</v>
      </c>
      <c r="C6745" t="s">
        <v>473</v>
      </c>
      <c r="D6745" t="str">
        <f t="shared" si="210"/>
        <v>Villareal Jeffrey</v>
      </c>
      <c r="E6745" t="s">
        <v>22</v>
      </c>
      <c r="F6745" t="s">
        <v>127</v>
      </c>
      <c r="G6745" t="s">
        <v>2724</v>
      </c>
      <c r="H6745" t="s">
        <v>1863</v>
      </c>
      <c r="I6745" t="s">
        <v>127</v>
      </c>
      <c r="J6745" t="s">
        <v>19</v>
      </c>
      <c r="K6745" t="str">
        <f>INDEX(Table6[Column1],MATCH(L6745,Table6[Column2]))</f>
        <v>Adults</v>
      </c>
      <c r="L6745">
        <v>47.444109279999999</v>
      </c>
      <c r="M6745" t="str">
        <f>VLOOKUP(L6745,Table1[],2)</f>
        <v>40 - 49</v>
      </c>
      <c r="N6745" t="str">
        <f>INDEX(Table7[Column1],MATCH(O6745,Table7[Column2]))</f>
        <v>Learning Stage</v>
      </c>
      <c r="O6745">
        <v>1</v>
      </c>
      <c r="P6745" t="str">
        <f>VLOOKUP(O6745,Table13[],2)</f>
        <v>1 - 5</v>
      </c>
      <c r="Q6745" t="str">
        <f>INDEX(Table8[Column1],MATCH(R6745,Table8[Column2]))</f>
        <v>Maintained</v>
      </c>
      <c r="R6745">
        <v>48.247998199999998</v>
      </c>
      <c r="S6745">
        <f t="shared" si="211"/>
        <v>2.0103332583333335</v>
      </c>
      <c r="T6745" t="s">
        <v>19</v>
      </c>
    </row>
    <row r="6746" spans="1:20" x14ac:dyDescent="0.25">
      <c r="A6746">
        <v>6745</v>
      </c>
      <c r="B6746" t="s">
        <v>56</v>
      </c>
      <c r="C6746" t="s">
        <v>167</v>
      </c>
      <c r="D6746" t="str">
        <f t="shared" si="210"/>
        <v>James Allen</v>
      </c>
      <c r="E6746" t="s">
        <v>22</v>
      </c>
      <c r="F6746" t="s">
        <v>407</v>
      </c>
      <c r="G6746" t="s">
        <v>2724</v>
      </c>
      <c r="H6746" t="s">
        <v>1863</v>
      </c>
      <c r="I6746" t="s">
        <v>407</v>
      </c>
      <c r="J6746" t="s">
        <v>19</v>
      </c>
      <c r="K6746" t="str">
        <f>INDEX(Table6[Column1],MATCH(L6746,Table6[Column2]))</f>
        <v>Youth</v>
      </c>
      <c r="L6746">
        <v>29.939857289999999</v>
      </c>
      <c r="M6746" t="str">
        <f>VLOOKUP(L6746,Table1[],2)</f>
        <v>20 - 29</v>
      </c>
      <c r="N6746" t="str">
        <f>INDEX(Table7[Column1],MATCH(O6746,Table7[Column2]))</f>
        <v>Fitting in Stage</v>
      </c>
      <c r="O6746">
        <v>6.4775358279999997</v>
      </c>
      <c r="P6746" t="str">
        <f>VLOOKUP(O6746,Table13[],2)</f>
        <v>6 - 10</v>
      </c>
      <c r="Q6746" t="str">
        <f>INDEX(Table8[Column1],MATCH(R6746,Table8[Column2]))</f>
        <v>Scheduled</v>
      </c>
      <c r="R6746">
        <v>0</v>
      </c>
      <c r="S6746">
        <f t="shared" si="211"/>
        <v>0</v>
      </c>
      <c r="T6746" t="s">
        <v>19</v>
      </c>
    </row>
    <row r="6747" spans="1:20" x14ac:dyDescent="0.25">
      <c r="A6747">
        <v>6746</v>
      </c>
      <c r="B6747" t="s">
        <v>3116</v>
      </c>
      <c r="C6747" t="s">
        <v>467</v>
      </c>
      <c r="D6747" t="str">
        <f t="shared" si="210"/>
        <v>Shaw Kevin</v>
      </c>
      <c r="E6747" t="s">
        <v>22</v>
      </c>
      <c r="F6747" t="s">
        <v>30</v>
      </c>
      <c r="G6747" t="s">
        <v>820</v>
      </c>
      <c r="H6747" t="s">
        <v>821</v>
      </c>
      <c r="I6747" t="s">
        <v>30</v>
      </c>
      <c r="J6747" t="s">
        <v>19</v>
      </c>
      <c r="K6747" t="str">
        <f>INDEX(Table6[Column1],MATCH(L6747,Table6[Column2]))</f>
        <v>Adults</v>
      </c>
      <c r="L6747">
        <v>47.907499180000002</v>
      </c>
      <c r="M6747" t="str">
        <f>VLOOKUP(L6747,Table1[],2)</f>
        <v>40 - 49</v>
      </c>
      <c r="N6747" t="str">
        <f>INDEX(Table7[Column1],MATCH(O6747,Table7[Column2]))</f>
        <v>Learning Stage</v>
      </c>
      <c r="O6747">
        <v>3.8543865460000002</v>
      </c>
      <c r="P6747" t="str">
        <f>VLOOKUP(O6747,Table13[],2)</f>
        <v>1 - 5</v>
      </c>
      <c r="Q6747" t="str">
        <f>INDEX(Table8[Column1],MATCH(R6747,Table8[Column2]))</f>
        <v>Maintained</v>
      </c>
      <c r="R6747">
        <v>46.389436080000003</v>
      </c>
      <c r="S6747">
        <f t="shared" si="211"/>
        <v>1.9328931700000003</v>
      </c>
      <c r="T6747" t="s">
        <v>19</v>
      </c>
    </row>
    <row r="6748" spans="1:20" x14ac:dyDescent="0.25">
      <c r="A6748">
        <v>6747</v>
      </c>
      <c r="B6748" t="s">
        <v>2249</v>
      </c>
      <c r="C6748" t="s">
        <v>59</v>
      </c>
      <c r="D6748" t="str">
        <f t="shared" si="210"/>
        <v>Kirkpatrick Janet</v>
      </c>
      <c r="E6748" t="s">
        <v>15</v>
      </c>
      <c r="F6748" t="s">
        <v>169</v>
      </c>
      <c r="G6748" t="s">
        <v>611</v>
      </c>
      <c r="H6748" t="s">
        <v>612</v>
      </c>
      <c r="I6748" t="s">
        <v>169</v>
      </c>
      <c r="J6748" t="s">
        <v>19</v>
      </c>
      <c r="K6748" t="str">
        <f>INDEX(Table6[Column1],MATCH(L6748,Table6[Column2]))</f>
        <v>Youth</v>
      </c>
      <c r="L6748">
        <v>26.38730533</v>
      </c>
      <c r="M6748" t="str">
        <f>VLOOKUP(L6748,Table1[],2)</f>
        <v>20 - 29</v>
      </c>
      <c r="N6748" t="str">
        <f>INDEX(Table7[Column1],MATCH(O6748,Table7[Column2]))</f>
        <v>Learning Stage</v>
      </c>
      <c r="O6748">
        <v>2.320855141</v>
      </c>
      <c r="P6748" t="str">
        <f>VLOOKUP(O6748,Table13[],2)</f>
        <v>1 - 5</v>
      </c>
      <c r="Q6748" t="str">
        <f>INDEX(Table8[Column1],MATCH(R6748,Table8[Column2]))</f>
        <v>Scheduled</v>
      </c>
      <c r="R6748">
        <v>0</v>
      </c>
      <c r="S6748">
        <f t="shared" si="211"/>
        <v>0</v>
      </c>
      <c r="T6748" t="s">
        <v>19</v>
      </c>
    </row>
    <row r="6749" spans="1:20" x14ac:dyDescent="0.25">
      <c r="A6749">
        <v>6748</v>
      </c>
      <c r="B6749" t="s">
        <v>5050</v>
      </c>
      <c r="C6749" t="s">
        <v>401</v>
      </c>
      <c r="D6749" t="str">
        <f t="shared" si="210"/>
        <v>Locklear Michael</v>
      </c>
      <c r="E6749" t="s">
        <v>22</v>
      </c>
      <c r="F6749" t="s">
        <v>38</v>
      </c>
      <c r="G6749" t="s">
        <v>611</v>
      </c>
      <c r="H6749" t="s">
        <v>612</v>
      </c>
      <c r="I6749" t="s">
        <v>38</v>
      </c>
      <c r="J6749" t="s">
        <v>19</v>
      </c>
      <c r="K6749" t="str">
        <f>INDEX(Table6[Column1],MATCH(L6749,Table6[Column2]))</f>
        <v>Adults</v>
      </c>
      <c r="L6749">
        <v>46.962451459999997</v>
      </c>
      <c r="M6749" t="str">
        <f>VLOOKUP(L6749,Table1[],2)</f>
        <v>40 - 49</v>
      </c>
      <c r="N6749" t="str">
        <f>INDEX(Table7[Column1],MATCH(O6749,Table7[Column2]))</f>
        <v>Learning Stage</v>
      </c>
      <c r="O6749">
        <v>2.579367628</v>
      </c>
      <c r="P6749" t="str">
        <f>VLOOKUP(O6749,Table13[],2)</f>
        <v>1 - 5</v>
      </c>
      <c r="Q6749" t="str">
        <f>INDEX(Table8[Column1],MATCH(R6749,Table8[Column2]))</f>
        <v>Maintained</v>
      </c>
      <c r="R6749">
        <v>44.948427789999997</v>
      </c>
      <c r="S6749">
        <f t="shared" si="211"/>
        <v>1.8728511579166665</v>
      </c>
      <c r="T6749" t="s">
        <v>19</v>
      </c>
    </row>
    <row r="6750" spans="1:20" x14ac:dyDescent="0.25">
      <c r="A6750">
        <v>6749</v>
      </c>
      <c r="B6750" t="s">
        <v>5051</v>
      </c>
      <c r="C6750" t="s">
        <v>632</v>
      </c>
      <c r="D6750" t="str">
        <f t="shared" si="210"/>
        <v>Novak Jacqueline</v>
      </c>
      <c r="E6750" t="s">
        <v>15</v>
      </c>
      <c r="F6750" t="s">
        <v>127</v>
      </c>
      <c r="G6750" t="s">
        <v>2724</v>
      </c>
      <c r="H6750" t="s">
        <v>1863</v>
      </c>
      <c r="I6750" t="s">
        <v>127</v>
      </c>
      <c r="J6750" t="s">
        <v>19</v>
      </c>
      <c r="K6750" t="str">
        <f>INDEX(Table6[Column1],MATCH(L6750,Table6[Column2]))</f>
        <v>Young Adults</v>
      </c>
      <c r="L6750">
        <v>30.902290950000001</v>
      </c>
      <c r="M6750" t="str">
        <f>VLOOKUP(L6750,Table1[],2)</f>
        <v>30 - 39</v>
      </c>
      <c r="N6750" t="str">
        <f>INDEX(Table7[Column1],MATCH(O6750,Table7[Column2]))</f>
        <v>Learning Stage</v>
      </c>
      <c r="O6750">
        <v>2.839381516</v>
      </c>
      <c r="P6750" t="str">
        <f>VLOOKUP(O6750,Table13[],2)</f>
        <v>1 - 5</v>
      </c>
      <c r="Q6750" t="str">
        <f>INDEX(Table8[Column1],MATCH(R6750,Table8[Column2]))</f>
        <v>Maintained</v>
      </c>
      <c r="R6750">
        <v>53.253853960000001</v>
      </c>
      <c r="S6750">
        <f t="shared" si="211"/>
        <v>2.218910581666667</v>
      </c>
      <c r="T6750" t="s">
        <v>19</v>
      </c>
    </row>
    <row r="6751" spans="1:20" x14ac:dyDescent="0.25">
      <c r="A6751">
        <v>6750</v>
      </c>
      <c r="B6751" t="s">
        <v>98</v>
      </c>
      <c r="C6751" t="s">
        <v>5052</v>
      </c>
      <c r="D6751" t="str">
        <f t="shared" si="210"/>
        <v>Thompson Susana</v>
      </c>
      <c r="E6751" t="s">
        <v>15</v>
      </c>
      <c r="F6751" t="s">
        <v>38</v>
      </c>
      <c r="G6751" t="s">
        <v>611</v>
      </c>
      <c r="H6751" t="s">
        <v>612</v>
      </c>
      <c r="I6751" t="s">
        <v>38</v>
      </c>
      <c r="J6751" t="s">
        <v>19</v>
      </c>
      <c r="K6751" t="str">
        <f>INDEX(Table6[Column1],MATCH(L6751,Table6[Column2]))</f>
        <v>Elders</v>
      </c>
      <c r="L6751">
        <v>55.224937230000002</v>
      </c>
      <c r="M6751" t="str">
        <f>VLOOKUP(L6751,Table1[],2)</f>
        <v>50 - 59</v>
      </c>
      <c r="N6751" t="str">
        <f>INDEX(Table7[Column1],MATCH(O6751,Table7[Column2]))</f>
        <v>Learning Stage</v>
      </c>
      <c r="O6751">
        <v>3.2920250420000001</v>
      </c>
      <c r="P6751" t="str">
        <f>VLOOKUP(O6751,Table13[],2)</f>
        <v>1 - 5</v>
      </c>
      <c r="Q6751" t="str">
        <f>INDEX(Table8[Column1],MATCH(R6751,Table8[Column2]))</f>
        <v>Excused</v>
      </c>
      <c r="R6751">
        <v>135.49311710000001</v>
      </c>
      <c r="S6751">
        <f t="shared" si="211"/>
        <v>5.6455465458333336</v>
      </c>
      <c r="T6751" t="s">
        <v>19</v>
      </c>
    </row>
    <row r="6752" spans="1:20" x14ac:dyDescent="0.25">
      <c r="A6752">
        <v>6751</v>
      </c>
      <c r="B6752" t="s">
        <v>4537</v>
      </c>
      <c r="C6752" t="s">
        <v>965</v>
      </c>
      <c r="D6752" t="str">
        <f t="shared" si="210"/>
        <v>Power Kimberly</v>
      </c>
      <c r="E6752" t="s">
        <v>15</v>
      </c>
      <c r="F6752" t="s">
        <v>30</v>
      </c>
      <c r="G6752" t="s">
        <v>820</v>
      </c>
      <c r="H6752" t="s">
        <v>821</v>
      </c>
      <c r="I6752" t="s">
        <v>30</v>
      </c>
      <c r="J6752" t="s">
        <v>19</v>
      </c>
      <c r="K6752" t="str">
        <f>INDEX(Table6[Column1],MATCH(L6752,Table6[Column2]))</f>
        <v>Young Adults</v>
      </c>
      <c r="L6752">
        <v>32.845561910000001</v>
      </c>
      <c r="M6752" t="str">
        <f>VLOOKUP(L6752,Table1[],2)</f>
        <v>30 - 39</v>
      </c>
      <c r="N6752" t="str">
        <f>INDEX(Table7[Column1],MATCH(O6752,Table7[Column2]))</f>
        <v>Learning Stage</v>
      </c>
      <c r="O6752">
        <v>3.0115995660000001</v>
      </c>
      <c r="P6752" t="str">
        <f>VLOOKUP(O6752,Table13[],2)</f>
        <v>1 - 5</v>
      </c>
      <c r="Q6752" t="str">
        <f>INDEX(Table8[Column1],MATCH(R6752,Table8[Column2]))</f>
        <v>Scheduled</v>
      </c>
      <c r="R6752">
        <v>29.958618940000001</v>
      </c>
      <c r="S6752">
        <f t="shared" si="211"/>
        <v>1.2482757891666667</v>
      </c>
      <c r="T6752" t="s">
        <v>19</v>
      </c>
    </row>
    <row r="6753" spans="1:20" x14ac:dyDescent="0.25">
      <c r="A6753">
        <v>6752</v>
      </c>
      <c r="B6753" t="s">
        <v>253</v>
      </c>
      <c r="C6753" t="s">
        <v>1112</v>
      </c>
      <c r="D6753" t="str">
        <f t="shared" si="210"/>
        <v>Harris Bessie</v>
      </c>
      <c r="E6753" t="s">
        <v>15</v>
      </c>
      <c r="F6753" t="s">
        <v>33</v>
      </c>
      <c r="G6753" t="s">
        <v>820</v>
      </c>
      <c r="H6753" t="s">
        <v>821</v>
      </c>
      <c r="I6753" t="s">
        <v>33</v>
      </c>
      <c r="J6753" t="s">
        <v>19</v>
      </c>
      <c r="K6753" t="str">
        <f>INDEX(Table6[Column1],MATCH(L6753,Table6[Column2]))</f>
        <v>Adults</v>
      </c>
      <c r="L6753">
        <v>42.166872339999998</v>
      </c>
      <c r="M6753" t="str">
        <f>VLOOKUP(L6753,Table1[],2)</f>
        <v>40 - 49</v>
      </c>
      <c r="N6753" t="str">
        <f>INDEX(Table7[Column1],MATCH(O6753,Table7[Column2]))</f>
        <v>Learning Stage</v>
      </c>
      <c r="O6753">
        <v>3.4936628559999998</v>
      </c>
      <c r="P6753" t="str">
        <f>VLOOKUP(O6753,Table13[],2)</f>
        <v>1 - 5</v>
      </c>
      <c r="Q6753" t="str">
        <f>INDEX(Table8[Column1],MATCH(R6753,Table8[Column2]))</f>
        <v>Scheduled</v>
      </c>
      <c r="R6753">
        <v>21.87029265</v>
      </c>
      <c r="S6753">
        <f t="shared" si="211"/>
        <v>0.91126219374999995</v>
      </c>
      <c r="T6753" t="s">
        <v>19</v>
      </c>
    </row>
    <row r="6754" spans="1:20" x14ac:dyDescent="0.25">
      <c r="A6754">
        <v>6753</v>
      </c>
      <c r="B6754" t="s">
        <v>5053</v>
      </c>
      <c r="C6754" t="s">
        <v>842</v>
      </c>
      <c r="D6754" t="str">
        <f t="shared" si="210"/>
        <v>Astle Leslie</v>
      </c>
      <c r="E6754" t="s">
        <v>15</v>
      </c>
      <c r="F6754" t="s">
        <v>127</v>
      </c>
      <c r="G6754" t="s">
        <v>2724</v>
      </c>
      <c r="H6754" t="s">
        <v>1863</v>
      </c>
      <c r="I6754" t="s">
        <v>127</v>
      </c>
      <c r="J6754" t="s">
        <v>19</v>
      </c>
      <c r="K6754" t="str">
        <f>INDEX(Table6[Column1],MATCH(L6754,Table6[Column2]))</f>
        <v>Young Adults</v>
      </c>
      <c r="L6754">
        <v>39.899553169999997</v>
      </c>
      <c r="M6754" t="str">
        <f>VLOOKUP(L6754,Table1[],2)</f>
        <v>30 - 39</v>
      </c>
      <c r="N6754" t="str">
        <f>INDEX(Table7[Column1],MATCH(O6754,Table7[Column2]))</f>
        <v>Learning Stage</v>
      </c>
      <c r="O6754">
        <v>3.3323959379999999</v>
      </c>
      <c r="P6754" t="str">
        <f>VLOOKUP(O6754,Table13[],2)</f>
        <v>1 - 5</v>
      </c>
      <c r="Q6754" t="str">
        <f>INDEX(Table8[Column1],MATCH(R6754,Table8[Column2]))</f>
        <v>Scheduled</v>
      </c>
      <c r="R6754">
        <v>28.22969634</v>
      </c>
      <c r="S6754">
        <f t="shared" si="211"/>
        <v>1.1762373475000001</v>
      </c>
      <c r="T6754" t="s">
        <v>19</v>
      </c>
    </row>
    <row r="6755" spans="1:20" x14ac:dyDescent="0.25">
      <c r="A6755">
        <v>6754</v>
      </c>
      <c r="B6755" t="s">
        <v>3006</v>
      </c>
      <c r="C6755" t="s">
        <v>1948</v>
      </c>
      <c r="D6755" t="str">
        <f t="shared" si="210"/>
        <v>Hamilton Debbie</v>
      </c>
      <c r="E6755" t="s">
        <v>15</v>
      </c>
      <c r="F6755" t="s">
        <v>95</v>
      </c>
      <c r="G6755" t="s">
        <v>2724</v>
      </c>
      <c r="H6755" t="s">
        <v>1863</v>
      </c>
      <c r="I6755" t="s">
        <v>87</v>
      </c>
      <c r="J6755" t="s">
        <v>19</v>
      </c>
      <c r="K6755" t="str">
        <f>INDEX(Table6[Column1],MATCH(L6755,Table6[Column2]))</f>
        <v>Young Adults</v>
      </c>
      <c r="L6755">
        <v>34.240632269999999</v>
      </c>
      <c r="M6755" t="str">
        <f>VLOOKUP(L6755,Table1[],2)</f>
        <v>30 - 39</v>
      </c>
      <c r="N6755" t="str">
        <f>INDEX(Table7[Column1],MATCH(O6755,Table7[Column2]))</f>
        <v>Learning Stage</v>
      </c>
      <c r="O6755">
        <v>1.8011976190000001</v>
      </c>
      <c r="P6755" t="str">
        <f>VLOOKUP(O6755,Table13[],2)</f>
        <v>1 - 5</v>
      </c>
      <c r="Q6755" t="str">
        <f>INDEX(Table8[Column1],MATCH(R6755,Table8[Column2]))</f>
        <v>Maintained</v>
      </c>
      <c r="R6755">
        <v>61.94542328</v>
      </c>
      <c r="S6755">
        <f t="shared" si="211"/>
        <v>2.5810593033333333</v>
      </c>
      <c r="T6755" t="s">
        <v>19</v>
      </c>
    </row>
    <row r="6756" spans="1:20" x14ac:dyDescent="0.25">
      <c r="A6756">
        <v>6755</v>
      </c>
      <c r="B6756" t="s">
        <v>5054</v>
      </c>
      <c r="C6756" t="s">
        <v>5055</v>
      </c>
      <c r="D6756" t="str">
        <f t="shared" si="210"/>
        <v>French Tammi</v>
      </c>
      <c r="E6756" t="s">
        <v>15</v>
      </c>
      <c r="F6756" t="s">
        <v>121</v>
      </c>
      <c r="G6756" t="s">
        <v>17</v>
      </c>
      <c r="H6756" t="s">
        <v>18</v>
      </c>
      <c r="I6756" t="s">
        <v>121</v>
      </c>
      <c r="J6756" t="s">
        <v>19</v>
      </c>
      <c r="K6756" t="str">
        <f>INDEX(Table6[Column1],MATCH(L6756,Table6[Column2]))</f>
        <v>Young Adults</v>
      </c>
      <c r="L6756">
        <v>38.397528620000003</v>
      </c>
      <c r="M6756" t="str">
        <f>VLOOKUP(L6756,Table1[],2)</f>
        <v>30 - 39</v>
      </c>
      <c r="N6756" t="str">
        <f>INDEX(Table7[Column1],MATCH(O6756,Table7[Column2]))</f>
        <v>Learning Stage</v>
      </c>
      <c r="O6756">
        <v>4.6404916969999999</v>
      </c>
      <c r="P6756" t="str">
        <f>VLOOKUP(O6756,Table13[],2)</f>
        <v>1 - 5</v>
      </c>
      <c r="Q6756" t="str">
        <f>INDEX(Table8[Column1],MATCH(R6756,Table8[Column2]))</f>
        <v>Scheduled</v>
      </c>
      <c r="R6756">
        <v>12.09185791</v>
      </c>
      <c r="S6756">
        <f t="shared" si="211"/>
        <v>0.50382741291666666</v>
      </c>
      <c r="T6756" t="s">
        <v>19</v>
      </c>
    </row>
    <row r="6757" spans="1:20" x14ac:dyDescent="0.25">
      <c r="A6757">
        <v>6756</v>
      </c>
      <c r="B6757" t="s">
        <v>5056</v>
      </c>
      <c r="C6757" t="s">
        <v>802</v>
      </c>
      <c r="D6757" t="str">
        <f t="shared" si="210"/>
        <v>Truby Donna</v>
      </c>
      <c r="E6757" t="s">
        <v>15</v>
      </c>
      <c r="F6757" t="s">
        <v>27</v>
      </c>
      <c r="G6757" t="s">
        <v>820</v>
      </c>
      <c r="H6757" t="s">
        <v>821</v>
      </c>
      <c r="I6757" t="s">
        <v>27</v>
      </c>
      <c r="J6757" t="s">
        <v>19</v>
      </c>
      <c r="K6757" t="str">
        <f>INDEX(Table6[Column1],MATCH(L6757,Table6[Column2]))</f>
        <v>Young Adults</v>
      </c>
      <c r="L6757">
        <v>35.089136529999998</v>
      </c>
      <c r="M6757" t="str">
        <f>VLOOKUP(L6757,Table1[],2)</f>
        <v>30 - 39</v>
      </c>
      <c r="N6757" t="str">
        <f>INDEX(Table7[Column1],MATCH(O6757,Table7[Column2]))</f>
        <v>Learning Stage</v>
      </c>
      <c r="O6757">
        <v>5.441380154</v>
      </c>
      <c r="P6757" t="str">
        <f>VLOOKUP(O6757,Table13[],2)</f>
        <v>1 - 5</v>
      </c>
      <c r="Q6757" t="str">
        <f>INDEX(Table8[Column1],MATCH(R6757,Table8[Column2]))</f>
        <v>Maintained</v>
      </c>
      <c r="R6757">
        <v>62.005683179999998</v>
      </c>
      <c r="S6757">
        <f t="shared" si="211"/>
        <v>2.5835701324999998</v>
      </c>
      <c r="T6757" t="s">
        <v>19</v>
      </c>
    </row>
    <row r="6758" spans="1:20" x14ac:dyDescent="0.25">
      <c r="A6758">
        <v>6757</v>
      </c>
      <c r="B6758" t="s">
        <v>1324</v>
      </c>
      <c r="C6758" t="s">
        <v>1569</v>
      </c>
      <c r="D6758" t="str">
        <f t="shared" si="210"/>
        <v>Obrien Natalie</v>
      </c>
      <c r="E6758" t="s">
        <v>15</v>
      </c>
      <c r="F6758" t="s">
        <v>407</v>
      </c>
      <c r="G6758" t="s">
        <v>2724</v>
      </c>
      <c r="H6758" t="s">
        <v>1863</v>
      </c>
      <c r="I6758" t="s">
        <v>407</v>
      </c>
      <c r="J6758" t="s">
        <v>19</v>
      </c>
      <c r="K6758" t="str">
        <f>INDEX(Table6[Column1],MATCH(L6758,Table6[Column2]))</f>
        <v>Adults</v>
      </c>
      <c r="L6758">
        <v>44.219903530000003</v>
      </c>
      <c r="M6758" t="str">
        <f>VLOOKUP(L6758,Table1[],2)</f>
        <v>40 - 49</v>
      </c>
      <c r="N6758" t="str">
        <f>INDEX(Table7[Column1],MATCH(O6758,Table7[Column2]))</f>
        <v>Learning Stage</v>
      </c>
      <c r="O6758">
        <v>3.266133124</v>
      </c>
      <c r="P6758" t="str">
        <f>VLOOKUP(O6758,Table13[],2)</f>
        <v>1 - 5</v>
      </c>
      <c r="Q6758" t="str">
        <f>INDEX(Table8[Column1],MATCH(R6758,Table8[Column2]))</f>
        <v>Habitual</v>
      </c>
      <c r="R6758">
        <v>83.55071667</v>
      </c>
      <c r="S6758">
        <f t="shared" si="211"/>
        <v>3.48127986125</v>
      </c>
      <c r="T6758" t="s">
        <v>19</v>
      </c>
    </row>
    <row r="6759" spans="1:20" x14ac:dyDescent="0.25">
      <c r="A6759">
        <v>6758</v>
      </c>
      <c r="B6759" t="s">
        <v>5057</v>
      </c>
      <c r="C6759" t="s">
        <v>390</v>
      </c>
      <c r="D6759" t="str">
        <f t="shared" si="210"/>
        <v>Borrero Stephanie</v>
      </c>
      <c r="E6759" t="s">
        <v>15</v>
      </c>
      <c r="F6759" t="s">
        <v>16</v>
      </c>
      <c r="G6759" t="s">
        <v>820</v>
      </c>
      <c r="H6759" t="s">
        <v>821</v>
      </c>
      <c r="I6759" t="s">
        <v>16</v>
      </c>
      <c r="J6759" t="s">
        <v>19</v>
      </c>
      <c r="K6759" t="str">
        <f>INDEX(Table6[Column1],MATCH(L6759,Table6[Column2]))</f>
        <v>Seniors</v>
      </c>
      <c r="L6759">
        <v>68.380953860000005</v>
      </c>
      <c r="M6759" t="str">
        <f>VLOOKUP(L6759,Table1[],2)</f>
        <v>60 and Above</v>
      </c>
      <c r="N6759" t="str">
        <f>INDEX(Table7[Column1],MATCH(O6759,Table7[Column2]))</f>
        <v>Learning Stage</v>
      </c>
      <c r="O6759">
        <v>5.6552015300000003</v>
      </c>
      <c r="P6759" t="str">
        <f>VLOOKUP(O6759,Table13[],2)</f>
        <v>1 - 5</v>
      </c>
      <c r="Q6759" t="str">
        <f>INDEX(Table8[Column1],MATCH(R6759,Table8[Column2]))</f>
        <v xml:space="preserve">Chronic </v>
      </c>
      <c r="R6759">
        <v>259.53222540000002</v>
      </c>
      <c r="S6759">
        <f t="shared" si="211"/>
        <v>10.813842725000001</v>
      </c>
      <c r="T6759" t="s">
        <v>19</v>
      </c>
    </row>
    <row r="6760" spans="1:20" x14ac:dyDescent="0.25">
      <c r="A6760">
        <v>6759</v>
      </c>
      <c r="B6760" t="s">
        <v>763</v>
      </c>
      <c r="C6760" t="s">
        <v>56</v>
      </c>
      <c r="D6760" t="str">
        <f t="shared" si="210"/>
        <v>Howard James</v>
      </c>
      <c r="E6760" t="s">
        <v>22</v>
      </c>
      <c r="F6760" t="s">
        <v>169</v>
      </c>
      <c r="G6760" t="s">
        <v>611</v>
      </c>
      <c r="H6760" t="s">
        <v>612</v>
      </c>
      <c r="I6760" t="s">
        <v>169</v>
      </c>
      <c r="J6760" t="s">
        <v>19</v>
      </c>
      <c r="K6760" t="str">
        <f>INDEX(Table6[Column1],MATCH(L6760,Table6[Column2]))</f>
        <v>Adults</v>
      </c>
      <c r="L6760">
        <v>47.057958149999997</v>
      </c>
      <c r="M6760" t="str">
        <f>VLOOKUP(L6760,Table1[],2)</f>
        <v>40 - 49</v>
      </c>
      <c r="N6760" t="str">
        <f>INDEX(Table7[Column1],MATCH(O6760,Table7[Column2]))</f>
        <v>Fitting in Stage</v>
      </c>
      <c r="O6760">
        <v>7.2539957140000002</v>
      </c>
      <c r="P6760" t="str">
        <f>VLOOKUP(O6760,Table13[],2)</f>
        <v>6 - 10</v>
      </c>
      <c r="Q6760" t="str">
        <f>INDEX(Table8[Column1],MATCH(R6760,Table8[Column2]))</f>
        <v>Maintained</v>
      </c>
      <c r="R6760">
        <v>71.126303359999994</v>
      </c>
      <c r="S6760">
        <f t="shared" si="211"/>
        <v>2.9635959733333332</v>
      </c>
      <c r="T6760" t="s">
        <v>19</v>
      </c>
    </row>
    <row r="6761" spans="1:20" x14ac:dyDescent="0.25">
      <c r="A6761">
        <v>6760</v>
      </c>
      <c r="B6761" t="s">
        <v>3262</v>
      </c>
      <c r="C6761" t="s">
        <v>5058</v>
      </c>
      <c r="D6761" t="str">
        <f t="shared" si="210"/>
        <v>Barker Pam</v>
      </c>
      <c r="E6761" t="s">
        <v>15</v>
      </c>
      <c r="F6761" t="s">
        <v>30</v>
      </c>
      <c r="G6761" t="s">
        <v>820</v>
      </c>
      <c r="H6761" t="s">
        <v>821</v>
      </c>
      <c r="I6761" t="s">
        <v>30</v>
      </c>
      <c r="J6761" t="s">
        <v>19</v>
      </c>
      <c r="K6761" t="str">
        <f>INDEX(Table6[Column1],MATCH(L6761,Table6[Column2]))</f>
        <v>Adults</v>
      </c>
      <c r="L6761">
        <v>47.66478326</v>
      </c>
      <c r="M6761" t="str">
        <f>VLOOKUP(L6761,Table1[],2)</f>
        <v>40 - 49</v>
      </c>
      <c r="N6761" t="str">
        <f>INDEX(Table7[Column1],MATCH(O6761,Table7[Column2]))</f>
        <v>Learning Stage</v>
      </c>
      <c r="O6761">
        <v>3.6900653590000001</v>
      </c>
      <c r="P6761" t="str">
        <f>VLOOKUP(O6761,Table13[],2)</f>
        <v>1 - 5</v>
      </c>
      <c r="Q6761" t="str">
        <f>INDEX(Table8[Column1],MATCH(R6761,Table8[Column2]))</f>
        <v>Maintained</v>
      </c>
      <c r="R6761">
        <v>77.733074459999997</v>
      </c>
      <c r="S6761">
        <f t="shared" si="211"/>
        <v>3.2388781024999997</v>
      </c>
      <c r="T6761" t="s">
        <v>19</v>
      </c>
    </row>
    <row r="6762" spans="1:20" x14ac:dyDescent="0.25">
      <c r="A6762">
        <v>6761</v>
      </c>
      <c r="B6762" t="s">
        <v>2421</v>
      </c>
      <c r="C6762" t="s">
        <v>2701</v>
      </c>
      <c r="D6762" t="str">
        <f t="shared" si="210"/>
        <v>West Jerome</v>
      </c>
      <c r="E6762" t="s">
        <v>22</v>
      </c>
      <c r="F6762" t="s">
        <v>311</v>
      </c>
      <c r="G6762" t="s">
        <v>820</v>
      </c>
      <c r="H6762" t="s">
        <v>821</v>
      </c>
      <c r="I6762" t="s">
        <v>30</v>
      </c>
      <c r="J6762" t="s">
        <v>19</v>
      </c>
      <c r="K6762" t="str">
        <f>INDEX(Table6[Column1],MATCH(L6762,Table6[Column2]))</f>
        <v>Young Adults</v>
      </c>
      <c r="L6762">
        <v>32.34100634</v>
      </c>
      <c r="M6762" t="str">
        <f>VLOOKUP(L6762,Table1[],2)</f>
        <v>30 - 39</v>
      </c>
      <c r="N6762" t="str">
        <f>INDEX(Table7[Column1],MATCH(O6762,Table7[Column2]))</f>
        <v>Learning Stage</v>
      </c>
      <c r="O6762">
        <v>4.9525321829999998</v>
      </c>
      <c r="P6762" t="str">
        <f>VLOOKUP(O6762,Table13[],2)</f>
        <v>1 - 5</v>
      </c>
      <c r="Q6762" t="str">
        <f>INDEX(Table8[Column1],MATCH(R6762,Table8[Column2]))</f>
        <v>Scheduled</v>
      </c>
      <c r="R6762">
        <v>0</v>
      </c>
      <c r="S6762">
        <f t="shared" si="211"/>
        <v>0</v>
      </c>
      <c r="T6762" t="s">
        <v>19</v>
      </c>
    </row>
    <row r="6763" spans="1:20" x14ac:dyDescent="0.25">
      <c r="A6763">
        <v>6762</v>
      </c>
      <c r="B6763" t="s">
        <v>195</v>
      </c>
      <c r="C6763" t="s">
        <v>423</v>
      </c>
      <c r="D6763" t="str">
        <f t="shared" si="210"/>
        <v>Howell Brenda</v>
      </c>
      <c r="E6763" t="s">
        <v>15</v>
      </c>
      <c r="F6763" t="s">
        <v>38</v>
      </c>
      <c r="G6763" t="s">
        <v>611</v>
      </c>
      <c r="H6763" t="s">
        <v>612</v>
      </c>
      <c r="I6763" t="s">
        <v>38</v>
      </c>
      <c r="J6763" t="s">
        <v>19</v>
      </c>
      <c r="K6763" t="str">
        <f>INDEX(Table6[Column1],MATCH(L6763,Table6[Column2]))</f>
        <v>Young Adults</v>
      </c>
      <c r="L6763">
        <v>37.881981449999998</v>
      </c>
      <c r="M6763" t="str">
        <f>VLOOKUP(L6763,Table1[],2)</f>
        <v>30 - 39</v>
      </c>
      <c r="N6763" t="str">
        <f>INDEX(Table7[Column1],MATCH(O6763,Table7[Column2]))</f>
        <v>Fitting in Stage</v>
      </c>
      <c r="O6763">
        <v>6.169874912</v>
      </c>
      <c r="P6763" t="str">
        <f>VLOOKUP(O6763,Table13[],2)</f>
        <v>6 - 10</v>
      </c>
      <c r="Q6763" t="str">
        <f>INDEX(Table8[Column1],MATCH(R6763,Table8[Column2]))</f>
        <v>Scheduled</v>
      </c>
      <c r="R6763">
        <v>27.217029320000002</v>
      </c>
      <c r="S6763">
        <f t="shared" si="211"/>
        <v>1.1340428883333333</v>
      </c>
      <c r="T6763" t="s">
        <v>19</v>
      </c>
    </row>
    <row r="6764" spans="1:20" x14ac:dyDescent="0.25">
      <c r="A6764">
        <v>6763</v>
      </c>
      <c r="B6764" t="s">
        <v>3609</v>
      </c>
      <c r="C6764" t="s">
        <v>1518</v>
      </c>
      <c r="D6764" t="str">
        <f t="shared" si="210"/>
        <v>Ziegler Victor</v>
      </c>
      <c r="E6764" t="s">
        <v>22</v>
      </c>
      <c r="F6764" t="s">
        <v>439</v>
      </c>
      <c r="G6764" t="s">
        <v>611</v>
      </c>
      <c r="H6764" t="s">
        <v>612</v>
      </c>
      <c r="I6764" t="s">
        <v>439</v>
      </c>
      <c r="J6764" t="s">
        <v>19</v>
      </c>
      <c r="K6764" t="str">
        <f>INDEX(Table6[Column1],MATCH(L6764,Table6[Column2]))</f>
        <v>Adults</v>
      </c>
      <c r="L6764">
        <v>42.326222459999997</v>
      </c>
      <c r="M6764" t="str">
        <f>VLOOKUP(L6764,Table1[],2)</f>
        <v>40 - 49</v>
      </c>
      <c r="N6764" t="str">
        <f>INDEX(Table7[Column1],MATCH(O6764,Table7[Column2]))</f>
        <v>Learning Stage</v>
      </c>
      <c r="O6764">
        <v>3.4465170710000002</v>
      </c>
      <c r="P6764" t="str">
        <f>VLOOKUP(O6764,Table13[],2)</f>
        <v>1 - 5</v>
      </c>
      <c r="Q6764" t="str">
        <f>INDEX(Table8[Column1],MATCH(R6764,Table8[Column2]))</f>
        <v>Maintained</v>
      </c>
      <c r="R6764">
        <v>50.362619930000001</v>
      </c>
      <c r="S6764">
        <f t="shared" si="211"/>
        <v>2.0984424970833335</v>
      </c>
      <c r="T6764" t="s">
        <v>19</v>
      </c>
    </row>
    <row r="6765" spans="1:20" x14ac:dyDescent="0.25">
      <c r="A6765">
        <v>6764</v>
      </c>
      <c r="B6765" t="s">
        <v>5059</v>
      </c>
      <c r="C6765" t="s">
        <v>1394</v>
      </c>
      <c r="D6765" t="str">
        <f t="shared" si="210"/>
        <v>Stallings Louise</v>
      </c>
      <c r="E6765" t="s">
        <v>15</v>
      </c>
      <c r="F6765" t="s">
        <v>33</v>
      </c>
      <c r="G6765" t="s">
        <v>820</v>
      </c>
      <c r="H6765" t="s">
        <v>821</v>
      </c>
      <c r="I6765" t="s">
        <v>33</v>
      </c>
      <c r="J6765" t="s">
        <v>19</v>
      </c>
      <c r="K6765" t="str">
        <f>INDEX(Table6[Column1],MATCH(L6765,Table6[Column2]))</f>
        <v>Adults</v>
      </c>
      <c r="L6765">
        <v>46.733471389999998</v>
      </c>
      <c r="M6765" t="str">
        <f>VLOOKUP(L6765,Table1[],2)</f>
        <v>40 - 49</v>
      </c>
      <c r="N6765" t="str">
        <f>INDEX(Table7[Column1],MATCH(O6765,Table7[Column2]))</f>
        <v>Learning Stage</v>
      </c>
      <c r="O6765">
        <v>4.9031948170000001</v>
      </c>
      <c r="P6765" t="str">
        <f>VLOOKUP(O6765,Table13[],2)</f>
        <v>1 - 5</v>
      </c>
      <c r="Q6765" t="str">
        <f>INDEX(Table8[Column1],MATCH(R6765,Table8[Column2]))</f>
        <v>Habitual</v>
      </c>
      <c r="R6765">
        <v>85.848133290000007</v>
      </c>
      <c r="S6765">
        <f t="shared" si="211"/>
        <v>3.5770055537499998</v>
      </c>
      <c r="T6765" t="s">
        <v>19</v>
      </c>
    </row>
    <row r="6766" spans="1:20" x14ac:dyDescent="0.25">
      <c r="A6766">
        <v>6765</v>
      </c>
      <c r="B6766" t="s">
        <v>2247</v>
      </c>
      <c r="C6766" t="s">
        <v>1069</v>
      </c>
      <c r="D6766" t="str">
        <f t="shared" si="210"/>
        <v>Henderson Annie</v>
      </c>
      <c r="E6766" t="s">
        <v>15</v>
      </c>
      <c r="F6766" t="s">
        <v>593</v>
      </c>
      <c r="G6766" t="s">
        <v>820</v>
      </c>
      <c r="H6766" t="s">
        <v>821</v>
      </c>
      <c r="I6766" t="s">
        <v>90</v>
      </c>
      <c r="J6766" t="s">
        <v>19</v>
      </c>
      <c r="K6766" t="str">
        <f>INDEX(Table6[Column1],MATCH(L6766,Table6[Column2]))</f>
        <v>Elders</v>
      </c>
      <c r="L6766">
        <v>52.536893210000002</v>
      </c>
      <c r="M6766" t="str">
        <f>VLOOKUP(L6766,Table1[],2)</f>
        <v>50 - 59</v>
      </c>
      <c r="N6766" t="str">
        <f>INDEX(Table7[Column1],MATCH(O6766,Table7[Column2]))</f>
        <v>Fitting in Stage</v>
      </c>
      <c r="O6766">
        <v>6.1334520049999997</v>
      </c>
      <c r="P6766" t="str">
        <f>VLOOKUP(O6766,Table13[],2)</f>
        <v>6 - 10</v>
      </c>
      <c r="Q6766" t="str">
        <f>INDEX(Table8[Column1],MATCH(R6766,Table8[Column2]))</f>
        <v>Excused</v>
      </c>
      <c r="R6766">
        <v>143.89092020000001</v>
      </c>
      <c r="S6766">
        <f t="shared" si="211"/>
        <v>5.9954550083333338</v>
      </c>
      <c r="T6766" t="s">
        <v>19</v>
      </c>
    </row>
    <row r="6767" spans="1:20" x14ac:dyDescent="0.25">
      <c r="A6767">
        <v>6766</v>
      </c>
      <c r="B6767" t="s">
        <v>651</v>
      </c>
      <c r="C6767" t="s">
        <v>2373</v>
      </c>
      <c r="D6767" t="str">
        <f t="shared" si="210"/>
        <v>Lawrence Phyllis</v>
      </c>
      <c r="E6767" t="s">
        <v>15</v>
      </c>
      <c r="F6767" t="s">
        <v>33</v>
      </c>
      <c r="G6767" t="s">
        <v>820</v>
      </c>
      <c r="H6767" t="s">
        <v>821</v>
      </c>
      <c r="I6767" t="s">
        <v>33</v>
      </c>
      <c r="J6767" t="s">
        <v>19</v>
      </c>
      <c r="K6767" t="str">
        <f>INDEX(Table6[Column1],MATCH(L6767,Table6[Column2]))</f>
        <v>Young Adults</v>
      </c>
      <c r="L6767">
        <v>32.12994226</v>
      </c>
      <c r="M6767" t="str">
        <f>VLOOKUP(L6767,Table1[],2)</f>
        <v>30 - 39</v>
      </c>
      <c r="N6767" t="str">
        <f>INDEX(Table7[Column1],MATCH(O6767,Table7[Column2]))</f>
        <v>Learning Stage</v>
      </c>
      <c r="O6767">
        <v>4.9694246480000004</v>
      </c>
      <c r="P6767" t="str">
        <f>VLOOKUP(O6767,Table13[],2)</f>
        <v>1 - 5</v>
      </c>
      <c r="Q6767" t="str">
        <f>INDEX(Table8[Column1],MATCH(R6767,Table8[Column2]))</f>
        <v>Scheduled</v>
      </c>
      <c r="R6767">
        <v>12.809564480000001</v>
      </c>
      <c r="S6767">
        <f t="shared" si="211"/>
        <v>0.53373185333333328</v>
      </c>
      <c r="T6767" t="s">
        <v>19</v>
      </c>
    </row>
    <row r="6768" spans="1:20" x14ac:dyDescent="0.25">
      <c r="A6768">
        <v>6767</v>
      </c>
      <c r="B6768" t="s">
        <v>17</v>
      </c>
      <c r="C6768" t="s">
        <v>428</v>
      </c>
      <c r="D6768" t="str">
        <f t="shared" si="210"/>
        <v>Baker Russell</v>
      </c>
      <c r="E6768" t="s">
        <v>22</v>
      </c>
      <c r="F6768" t="s">
        <v>121</v>
      </c>
      <c r="G6768" t="s">
        <v>17</v>
      </c>
      <c r="H6768" t="s">
        <v>18</v>
      </c>
      <c r="I6768" t="s">
        <v>121</v>
      </c>
      <c r="J6768" t="s">
        <v>19</v>
      </c>
      <c r="K6768" t="str">
        <f>INDEX(Table6[Column1],MATCH(L6768,Table6[Column2]))</f>
        <v>Young Adults</v>
      </c>
      <c r="L6768">
        <v>37.967765810000003</v>
      </c>
      <c r="M6768" t="str">
        <f>VLOOKUP(L6768,Table1[],2)</f>
        <v>30 - 39</v>
      </c>
      <c r="N6768" t="str">
        <f>INDEX(Table7[Column1],MATCH(O6768,Table7[Column2]))</f>
        <v>Learning Stage</v>
      </c>
      <c r="O6768">
        <v>2.5720625350000001</v>
      </c>
      <c r="P6768" t="str">
        <f>VLOOKUP(O6768,Table13[],2)</f>
        <v>1 - 5</v>
      </c>
      <c r="Q6768" t="str">
        <f>INDEX(Table8[Column1],MATCH(R6768,Table8[Column2]))</f>
        <v>Scheduled</v>
      </c>
      <c r="R6768">
        <v>28.929306310000001</v>
      </c>
      <c r="S6768">
        <f t="shared" si="211"/>
        <v>1.2053877629166667</v>
      </c>
      <c r="T6768" t="s">
        <v>19</v>
      </c>
    </row>
    <row r="6769" spans="1:20" x14ac:dyDescent="0.25">
      <c r="A6769">
        <v>6768</v>
      </c>
      <c r="B6769" t="s">
        <v>5060</v>
      </c>
      <c r="C6769" t="s">
        <v>473</v>
      </c>
      <c r="D6769" t="str">
        <f t="shared" si="210"/>
        <v>Mauro Jeffrey</v>
      </c>
      <c r="E6769" t="s">
        <v>22</v>
      </c>
      <c r="F6769" t="s">
        <v>38</v>
      </c>
      <c r="G6769" t="s">
        <v>611</v>
      </c>
      <c r="H6769" t="s">
        <v>612</v>
      </c>
      <c r="I6769" t="s">
        <v>38</v>
      </c>
      <c r="J6769" t="s">
        <v>19</v>
      </c>
      <c r="K6769" t="str">
        <f>INDEX(Table6[Column1],MATCH(L6769,Table6[Column2]))</f>
        <v>Young Adults</v>
      </c>
      <c r="L6769">
        <v>32.766101659999997</v>
      </c>
      <c r="M6769" t="str">
        <f>VLOOKUP(L6769,Table1[],2)</f>
        <v>30 - 39</v>
      </c>
      <c r="N6769" t="str">
        <f>INDEX(Table7[Column1],MATCH(O6769,Table7[Column2]))</f>
        <v>Learning Stage</v>
      </c>
      <c r="O6769">
        <v>4.1951561269999997</v>
      </c>
      <c r="P6769" t="str">
        <f>VLOOKUP(O6769,Table13[],2)</f>
        <v>1 - 5</v>
      </c>
      <c r="Q6769" t="str">
        <f>INDEX(Table8[Column1],MATCH(R6769,Table8[Column2]))</f>
        <v>Scheduled</v>
      </c>
      <c r="R6769">
        <v>28.521334190000001</v>
      </c>
      <c r="S6769">
        <f t="shared" si="211"/>
        <v>1.1883889245833332</v>
      </c>
      <c r="T6769" t="s">
        <v>19</v>
      </c>
    </row>
    <row r="6770" spans="1:20" x14ac:dyDescent="0.25">
      <c r="A6770">
        <v>6769</v>
      </c>
      <c r="B6770" t="s">
        <v>1420</v>
      </c>
      <c r="C6770" t="s">
        <v>4203</v>
      </c>
      <c r="D6770" t="str">
        <f t="shared" si="210"/>
        <v>Heath Fay</v>
      </c>
      <c r="E6770" t="s">
        <v>15</v>
      </c>
      <c r="F6770" t="s">
        <v>113</v>
      </c>
      <c r="G6770" t="s">
        <v>2724</v>
      </c>
      <c r="H6770" t="s">
        <v>1863</v>
      </c>
      <c r="I6770" t="s">
        <v>24</v>
      </c>
      <c r="J6770" t="s">
        <v>19</v>
      </c>
      <c r="K6770" t="str">
        <f>INDEX(Table6[Column1],MATCH(L6770,Table6[Column2]))</f>
        <v>Seniors</v>
      </c>
      <c r="L6770">
        <v>63.166577019999998</v>
      </c>
      <c r="M6770" t="str">
        <f>VLOOKUP(L6770,Table1[],2)</f>
        <v>60 and Above</v>
      </c>
      <c r="N6770" t="str">
        <f>INDEX(Table7[Column1],MATCH(O6770,Table7[Column2]))</f>
        <v>Learning Stage</v>
      </c>
      <c r="O6770">
        <v>4.8378469539999998</v>
      </c>
      <c r="P6770" t="str">
        <f>VLOOKUP(O6770,Table13[],2)</f>
        <v>1 - 5</v>
      </c>
      <c r="Q6770" t="str">
        <f>INDEX(Table8[Column1],MATCH(R6770,Table8[Column2]))</f>
        <v>Unexcused</v>
      </c>
      <c r="R6770">
        <v>196.99954529999999</v>
      </c>
      <c r="S6770">
        <f t="shared" si="211"/>
        <v>8.2083143874999998</v>
      </c>
      <c r="T6770" t="s">
        <v>19</v>
      </c>
    </row>
    <row r="6771" spans="1:20" x14ac:dyDescent="0.25">
      <c r="A6771">
        <v>6770</v>
      </c>
      <c r="B6771" t="s">
        <v>5061</v>
      </c>
      <c r="C6771" t="s">
        <v>2686</v>
      </c>
      <c r="D6771" t="str">
        <f t="shared" si="210"/>
        <v>Christiansen Rickey</v>
      </c>
      <c r="E6771" t="s">
        <v>22</v>
      </c>
      <c r="F6771" t="s">
        <v>38</v>
      </c>
      <c r="G6771" t="s">
        <v>611</v>
      </c>
      <c r="H6771" t="s">
        <v>612</v>
      </c>
      <c r="I6771" t="s">
        <v>38</v>
      </c>
      <c r="J6771" t="s">
        <v>19</v>
      </c>
      <c r="K6771" t="str">
        <f>INDEX(Table6[Column1],MATCH(L6771,Table6[Column2]))</f>
        <v>Young Adults</v>
      </c>
      <c r="L6771">
        <v>37.303914040000002</v>
      </c>
      <c r="M6771" t="str">
        <f>VLOOKUP(L6771,Table1[],2)</f>
        <v>30 - 39</v>
      </c>
      <c r="N6771" t="str">
        <f>INDEX(Table7[Column1],MATCH(O6771,Table7[Column2]))</f>
        <v>Learning Stage</v>
      </c>
      <c r="O6771">
        <v>4.9953799170000002</v>
      </c>
      <c r="P6771" t="str">
        <f>VLOOKUP(O6771,Table13[],2)</f>
        <v>1 - 5</v>
      </c>
      <c r="Q6771" t="str">
        <f>INDEX(Table8[Column1],MATCH(R6771,Table8[Column2]))</f>
        <v>Scheduled</v>
      </c>
      <c r="R6771">
        <v>22.316648229999998</v>
      </c>
      <c r="S6771">
        <f t="shared" si="211"/>
        <v>0.92986034291666664</v>
      </c>
      <c r="T6771" t="s">
        <v>19</v>
      </c>
    </row>
    <row r="6772" spans="1:20" x14ac:dyDescent="0.25">
      <c r="A6772">
        <v>6771</v>
      </c>
      <c r="B6772" t="s">
        <v>145</v>
      </c>
      <c r="C6772" t="s">
        <v>1354</v>
      </c>
      <c r="D6772" t="str">
        <f t="shared" si="210"/>
        <v>McCoy Sara</v>
      </c>
      <c r="E6772" t="s">
        <v>15</v>
      </c>
      <c r="F6772" t="s">
        <v>113</v>
      </c>
      <c r="G6772" t="s">
        <v>2724</v>
      </c>
      <c r="H6772" t="s">
        <v>1863</v>
      </c>
      <c r="I6772" t="s">
        <v>24</v>
      </c>
      <c r="J6772" t="s">
        <v>19</v>
      </c>
      <c r="K6772" t="str">
        <f>INDEX(Table6[Column1],MATCH(L6772,Table6[Column2]))</f>
        <v>Young Adults</v>
      </c>
      <c r="L6772">
        <v>34.380159720000002</v>
      </c>
      <c r="M6772" t="str">
        <f>VLOOKUP(L6772,Table1[],2)</f>
        <v>30 - 39</v>
      </c>
      <c r="N6772" t="str">
        <f>INDEX(Table7[Column1],MATCH(O6772,Table7[Column2]))</f>
        <v>Learning Stage</v>
      </c>
      <c r="O6772">
        <v>4.1264762429999999</v>
      </c>
      <c r="P6772" t="str">
        <f>VLOOKUP(O6772,Table13[],2)</f>
        <v>1 - 5</v>
      </c>
      <c r="Q6772" t="str">
        <f>INDEX(Table8[Column1],MATCH(R6772,Table8[Column2]))</f>
        <v>Scheduled</v>
      </c>
      <c r="R6772">
        <v>21.90411375</v>
      </c>
      <c r="S6772">
        <f t="shared" si="211"/>
        <v>0.91267140624999998</v>
      </c>
      <c r="T6772" t="s">
        <v>19</v>
      </c>
    </row>
    <row r="6773" spans="1:20" x14ac:dyDescent="0.25">
      <c r="A6773">
        <v>6772</v>
      </c>
      <c r="B6773" t="s">
        <v>62</v>
      </c>
      <c r="C6773" t="s">
        <v>603</v>
      </c>
      <c r="D6773" t="str">
        <f t="shared" si="210"/>
        <v>Thomas Willie</v>
      </c>
      <c r="E6773" t="s">
        <v>22</v>
      </c>
      <c r="F6773" t="s">
        <v>30</v>
      </c>
      <c r="G6773" t="s">
        <v>820</v>
      </c>
      <c r="H6773" t="s">
        <v>821</v>
      </c>
      <c r="I6773" t="s">
        <v>30</v>
      </c>
      <c r="J6773" t="s">
        <v>19</v>
      </c>
      <c r="K6773" t="str">
        <f>INDEX(Table6[Column1],MATCH(L6773,Table6[Column2]))</f>
        <v>Adults</v>
      </c>
      <c r="L6773">
        <v>48.36443981</v>
      </c>
      <c r="M6773" t="str">
        <f>VLOOKUP(L6773,Table1[],2)</f>
        <v>40 - 49</v>
      </c>
      <c r="N6773" t="str">
        <f>INDEX(Table7[Column1],MATCH(O6773,Table7[Column2]))</f>
        <v>Learning Stage</v>
      </c>
      <c r="O6773">
        <v>5.6342607310000004</v>
      </c>
      <c r="P6773" t="str">
        <f>VLOOKUP(O6773,Table13[],2)</f>
        <v>1 - 5</v>
      </c>
      <c r="Q6773" t="str">
        <f>INDEX(Table8[Column1],MATCH(R6773,Table8[Column2]))</f>
        <v>Habitual</v>
      </c>
      <c r="R6773">
        <v>88.620994330000002</v>
      </c>
      <c r="S6773">
        <f t="shared" si="211"/>
        <v>3.692541430416667</v>
      </c>
      <c r="T6773" t="s">
        <v>19</v>
      </c>
    </row>
    <row r="6774" spans="1:20" x14ac:dyDescent="0.25">
      <c r="A6774">
        <v>6773</v>
      </c>
      <c r="B6774" t="s">
        <v>5062</v>
      </c>
      <c r="C6774" t="s">
        <v>2038</v>
      </c>
      <c r="D6774" t="str">
        <f t="shared" si="210"/>
        <v>Berman Nicole</v>
      </c>
      <c r="E6774" t="s">
        <v>15</v>
      </c>
      <c r="F6774" t="s">
        <v>54</v>
      </c>
      <c r="G6774" t="s">
        <v>2724</v>
      </c>
      <c r="H6774" t="s">
        <v>1863</v>
      </c>
      <c r="I6774" t="s">
        <v>54</v>
      </c>
      <c r="J6774" t="s">
        <v>19</v>
      </c>
      <c r="K6774" t="str">
        <f>INDEX(Table6[Column1],MATCH(L6774,Table6[Column2]))</f>
        <v>Young Adults</v>
      </c>
      <c r="L6774">
        <v>34.297494219999997</v>
      </c>
      <c r="M6774" t="str">
        <f>VLOOKUP(L6774,Table1[],2)</f>
        <v>30 - 39</v>
      </c>
      <c r="N6774" t="str">
        <f>INDEX(Table7[Column1],MATCH(O6774,Table7[Column2]))</f>
        <v>Learning Stage</v>
      </c>
      <c r="O6774">
        <v>3.3424395740000001</v>
      </c>
      <c r="P6774" t="str">
        <f>VLOOKUP(O6774,Table13[],2)</f>
        <v>1 - 5</v>
      </c>
      <c r="Q6774" t="str">
        <f>INDEX(Table8[Column1],MATCH(R6774,Table8[Column2]))</f>
        <v>Maintained</v>
      </c>
      <c r="R6774">
        <v>43.10107335</v>
      </c>
      <c r="S6774">
        <f t="shared" si="211"/>
        <v>1.7958780562499999</v>
      </c>
      <c r="T6774" t="s">
        <v>19</v>
      </c>
    </row>
    <row r="6775" spans="1:20" x14ac:dyDescent="0.25">
      <c r="A6775">
        <v>6774</v>
      </c>
      <c r="B6775" t="s">
        <v>4224</v>
      </c>
      <c r="C6775" t="s">
        <v>196</v>
      </c>
      <c r="D6775" t="str">
        <f t="shared" si="210"/>
        <v>Lemieux Carol</v>
      </c>
      <c r="E6775" t="s">
        <v>15</v>
      </c>
      <c r="F6775" t="s">
        <v>540</v>
      </c>
      <c r="G6775" t="s">
        <v>611</v>
      </c>
      <c r="H6775" t="s">
        <v>612</v>
      </c>
      <c r="I6775" t="s">
        <v>169</v>
      </c>
      <c r="J6775" t="s">
        <v>19</v>
      </c>
      <c r="K6775" t="str">
        <f>INDEX(Table6[Column1],MATCH(L6775,Table6[Column2]))</f>
        <v>Adults</v>
      </c>
      <c r="L6775">
        <v>40.03869718</v>
      </c>
      <c r="M6775" t="str">
        <f>VLOOKUP(L6775,Table1[],2)</f>
        <v>40 - 49</v>
      </c>
      <c r="N6775" t="str">
        <f>INDEX(Table7[Column1],MATCH(O6775,Table7[Column2]))</f>
        <v>Learning Stage</v>
      </c>
      <c r="O6775">
        <v>4.1977107890000003</v>
      </c>
      <c r="P6775" t="str">
        <f>VLOOKUP(O6775,Table13[],2)</f>
        <v>1 - 5</v>
      </c>
      <c r="Q6775" t="str">
        <f>INDEX(Table8[Column1],MATCH(R6775,Table8[Column2]))</f>
        <v>Scheduled</v>
      </c>
      <c r="R6775">
        <v>35.833669309999998</v>
      </c>
      <c r="S6775">
        <f t="shared" si="211"/>
        <v>1.4930695545833332</v>
      </c>
      <c r="T6775" t="s">
        <v>19</v>
      </c>
    </row>
    <row r="6776" spans="1:20" x14ac:dyDescent="0.25">
      <c r="A6776">
        <v>6775</v>
      </c>
      <c r="B6776" t="s">
        <v>150</v>
      </c>
      <c r="C6776" t="s">
        <v>2207</v>
      </c>
      <c r="D6776" t="str">
        <f t="shared" si="210"/>
        <v>Medina Nellie</v>
      </c>
      <c r="E6776" t="s">
        <v>15</v>
      </c>
      <c r="F6776" t="s">
        <v>2129</v>
      </c>
      <c r="G6776" t="s">
        <v>2724</v>
      </c>
      <c r="H6776" t="s">
        <v>1863</v>
      </c>
      <c r="I6776" t="s">
        <v>157</v>
      </c>
      <c r="J6776" t="s">
        <v>19</v>
      </c>
      <c r="K6776" t="str">
        <f>INDEX(Table6[Column1],MATCH(L6776,Table6[Column2]))</f>
        <v>Young Adults</v>
      </c>
      <c r="L6776">
        <v>32.81798628</v>
      </c>
      <c r="M6776" t="str">
        <f>VLOOKUP(L6776,Table1[],2)</f>
        <v>30 - 39</v>
      </c>
      <c r="N6776" t="str">
        <f>INDEX(Table7[Column1],MATCH(O6776,Table7[Column2]))</f>
        <v>Learning Stage</v>
      </c>
      <c r="O6776">
        <v>4.1428301789999997</v>
      </c>
      <c r="P6776" t="str">
        <f>VLOOKUP(O6776,Table13[],2)</f>
        <v>1 - 5</v>
      </c>
      <c r="Q6776" t="str">
        <f>INDEX(Table8[Column1],MATCH(R6776,Table8[Column2]))</f>
        <v>Scheduled</v>
      </c>
      <c r="R6776">
        <v>15.55864935</v>
      </c>
      <c r="S6776">
        <f t="shared" si="211"/>
        <v>0.64827705624999998</v>
      </c>
      <c r="T6776" t="s">
        <v>19</v>
      </c>
    </row>
    <row r="6777" spans="1:20" x14ac:dyDescent="0.25">
      <c r="A6777">
        <v>6776</v>
      </c>
      <c r="B6777" t="s">
        <v>4485</v>
      </c>
      <c r="C6777" t="s">
        <v>245</v>
      </c>
      <c r="D6777" t="str">
        <f t="shared" si="210"/>
        <v>Gamble Mary</v>
      </c>
      <c r="E6777" t="s">
        <v>15</v>
      </c>
      <c r="F6777" t="s">
        <v>38</v>
      </c>
      <c r="G6777" t="s">
        <v>611</v>
      </c>
      <c r="H6777" t="s">
        <v>612</v>
      </c>
      <c r="I6777" t="s">
        <v>38</v>
      </c>
      <c r="J6777" t="s">
        <v>19</v>
      </c>
      <c r="K6777" t="str">
        <f>INDEX(Table6[Column1],MATCH(L6777,Table6[Column2]))</f>
        <v>Teenagers</v>
      </c>
      <c r="L6777">
        <v>19.577382719999999</v>
      </c>
      <c r="M6777" t="e">
        <f>VLOOKUP(L6777,Table1[],2)</f>
        <v>#N/A</v>
      </c>
      <c r="N6777" t="str">
        <f>INDEX(Table7[Column1],MATCH(O6777,Table7[Column2]))</f>
        <v>Fitting in Stage</v>
      </c>
      <c r="O6777">
        <v>6.5278974730000003</v>
      </c>
      <c r="P6777" t="str">
        <f>VLOOKUP(O6777,Table13[],2)</f>
        <v>6 - 10</v>
      </c>
      <c r="Q6777" t="str">
        <f>INDEX(Table8[Column1],MATCH(R6777,Table8[Column2]))</f>
        <v>Scheduled</v>
      </c>
      <c r="R6777">
        <v>0</v>
      </c>
      <c r="S6777">
        <f t="shared" si="211"/>
        <v>0</v>
      </c>
      <c r="T6777" t="s">
        <v>19</v>
      </c>
    </row>
    <row r="6778" spans="1:20" x14ac:dyDescent="0.25">
      <c r="A6778">
        <v>6777</v>
      </c>
      <c r="B6778" t="s">
        <v>92</v>
      </c>
      <c r="C6778" t="s">
        <v>651</v>
      </c>
      <c r="D6778" t="str">
        <f t="shared" si="210"/>
        <v>Nguyen Lawrence</v>
      </c>
      <c r="E6778" t="s">
        <v>22</v>
      </c>
      <c r="F6778" t="s">
        <v>33</v>
      </c>
      <c r="G6778" t="s">
        <v>820</v>
      </c>
      <c r="H6778" t="s">
        <v>821</v>
      </c>
      <c r="I6778" t="s">
        <v>33</v>
      </c>
      <c r="J6778" t="s">
        <v>19</v>
      </c>
      <c r="K6778" t="str">
        <f>INDEX(Table6[Column1],MATCH(L6778,Table6[Column2]))</f>
        <v>Young Adults</v>
      </c>
      <c r="L6778">
        <v>32.036311789999999</v>
      </c>
      <c r="M6778" t="str">
        <f>VLOOKUP(L6778,Table1[],2)</f>
        <v>30 - 39</v>
      </c>
      <c r="N6778" t="str">
        <f>INDEX(Table7[Column1],MATCH(O6778,Table7[Column2]))</f>
        <v>Fitting in Stage</v>
      </c>
      <c r="O6778">
        <v>7.2199968119999998</v>
      </c>
      <c r="P6778" t="str">
        <f>VLOOKUP(O6778,Table13[],2)</f>
        <v>6 - 10</v>
      </c>
      <c r="Q6778" t="str">
        <f>INDEX(Table8[Column1],MATCH(R6778,Table8[Column2]))</f>
        <v>Scheduled</v>
      </c>
      <c r="R6778">
        <v>0</v>
      </c>
      <c r="S6778">
        <f t="shared" si="211"/>
        <v>0</v>
      </c>
      <c r="T6778" t="s">
        <v>19</v>
      </c>
    </row>
    <row r="6779" spans="1:20" x14ac:dyDescent="0.25">
      <c r="A6779">
        <v>6778</v>
      </c>
      <c r="B6779" t="s">
        <v>400</v>
      </c>
      <c r="C6779" t="s">
        <v>89</v>
      </c>
      <c r="D6779" t="str">
        <f t="shared" si="210"/>
        <v>Williams Joseph</v>
      </c>
      <c r="E6779" t="s">
        <v>22</v>
      </c>
      <c r="F6779" t="s">
        <v>38</v>
      </c>
      <c r="G6779" t="s">
        <v>611</v>
      </c>
      <c r="H6779" t="s">
        <v>612</v>
      </c>
      <c r="I6779" t="s">
        <v>38</v>
      </c>
      <c r="J6779" t="s">
        <v>19</v>
      </c>
      <c r="K6779" t="str">
        <f>INDEX(Table6[Column1],MATCH(L6779,Table6[Column2]))</f>
        <v>Young Adults</v>
      </c>
      <c r="L6779">
        <v>39.201796209999998</v>
      </c>
      <c r="M6779" t="str">
        <f>VLOOKUP(L6779,Table1[],2)</f>
        <v>30 - 39</v>
      </c>
      <c r="N6779" t="str">
        <f>INDEX(Table7[Column1],MATCH(O6779,Table7[Column2]))</f>
        <v>Learning Stage</v>
      </c>
      <c r="O6779">
        <v>3.515985471</v>
      </c>
      <c r="P6779" t="str">
        <f>VLOOKUP(O6779,Table13[],2)</f>
        <v>1 - 5</v>
      </c>
      <c r="Q6779" t="str">
        <f>INDEX(Table8[Column1],MATCH(R6779,Table8[Column2]))</f>
        <v>Scheduled</v>
      </c>
      <c r="R6779">
        <v>3.072597193</v>
      </c>
      <c r="S6779">
        <f t="shared" si="211"/>
        <v>0.12802488304166668</v>
      </c>
      <c r="T6779" t="s">
        <v>19</v>
      </c>
    </row>
    <row r="6780" spans="1:20" x14ac:dyDescent="0.25">
      <c r="A6780">
        <v>6779</v>
      </c>
      <c r="B6780" t="s">
        <v>1036</v>
      </c>
      <c r="C6780" t="s">
        <v>4611</v>
      </c>
      <c r="D6780" t="str">
        <f t="shared" si="210"/>
        <v>Murphy Kenny</v>
      </c>
      <c r="E6780" t="s">
        <v>22</v>
      </c>
      <c r="F6780" t="s">
        <v>107</v>
      </c>
      <c r="G6780" t="s">
        <v>820</v>
      </c>
      <c r="H6780" t="s">
        <v>821</v>
      </c>
      <c r="I6780" t="s">
        <v>107</v>
      </c>
      <c r="J6780" t="s">
        <v>19</v>
      </c>
      <c r="K6780" t="str">
        <f>INDEX(Table6[Column1],MATCH(L6780,Table6[Column2]))</f>
        <v>Adults</v>
      </c>
      <c r="L6780">
        <v>47.394642789999999</v>
      </c>
      <c r="M6780" t="str">
        <f>VLOOKUP(L6780,Table1[],2)</f>
        <v>40 - 49</v>
      </c>
      <c r="N6780" t="str">
        <f>INDEX(Table7[Column1],MATCH(O6780,Table7[Column2]))</f>
        <v>Learning Stage</v>
      </c>
      <c r="O6780">
        <v>4.9961065500000004</v>
      </c>
      <c r="P6780" t="str">
        <f>VLOOKUP(O6780,Table13[],2)</f>
        <v>1 - 5</v>
      </c>
      <c r="Q6780" t="str">
        <f>INDEX(Table8[Column1],MATCH(R6780,Table8[Column2]))</f>
        <v>Maintained</v>
      </c>
      <c r="R6780">
        <v>74.556631400000001</v>
      </c>
      <c r="S6780">
        <f t="shared" si="211"/>
        <v>3.1065263083333332</v>
      </c>
      <c r="T6780" t="s">
        <v>19</v>
      </c>
    </row>
    <row r="6781" spans="1:20" x14ac:dyDescent="0.25">
      <c r="A6781">
        <v>6780</v>
      </c>
      <c r="B6781" t="s">
        <v>143</v>
      </c>
      <c r="C6781" t="s">
        <v>600</v>
      </c>
      <c r="D6781" t="str">
        <f t="shared" si="210"/>
        <v>Price Neal</v>
      </c>
      <c r="E6781" t="s">
        <v>22</v>
      </c>
      <c r="F6781" t="s">
        <v>38</v>
      </c>
      <c r="G6781" t="s">
        <v>611</v>
      </c>
      <c r="H6781" t="s">
        <v>612</v>
      </c>
      <c r="I6781" t="s">
        <v>38</v>
      </c>
      <c r="J6781" t="s">
        <v>19</v>
      </c>
      <c r="K6781" t="str">
        <f>INDEX(Table6[Column1],MATCH(L6781,Table6[Column2]))</f>
        <v>Adults</v>
      </c>
      <c r="L6781">
        <v>45.850806169999998</v>
      </c>
      <c r="M6781" t="str">
        <f>VLOOKUP(L6781,Table1[],2)</f>
        <v>40 - 49</v>
      </c>
      <c r="N6781" t="str">
        <f>INDEX(Table7[Column1],MATCH(O6781,Table7[Column2]))</f>
        <v>Learning Stage</v>
      </c>
      <c r="O6781">
        <v>5.1172884190000003</v>
      </c>
      <c r="P6781" t="str">
        <f>VLOOKUP(O6781,Table13[],2)</f>
        <v>1 - 5</v>
      </c>
      <c r="Q6781" t="str">
        <f>INDEX(Table8[Column1],MATCH(R6781,Table8[Column2]))</f>
        <v>Maintained</v>
      </c>
      <c r="R6781">
        <v>44.715494739999997</v>
      </c>
      <c r="S6781">
        <f t="shared" si="211"/>
        <v>1.8631456141666665</v>
      </c>
      <c r="T6781" t="s">
        <v>19</v>
      </c>
    </row>
    <row r="6782" spans="1:20" x14ac:dyDescent="0.25">
      <c r="A6782">
        <v>6781</v>
      </c>
      <c r="B6782" t="s">
        <v>479</v>
      </c>
      <c r="C6782" t="s">
        <v>180</v>
      </c>
      <c r="D6782" t="str">
        <f t="shared" si="210"/>
        <v>Dunn Tammy</v>
      </c>
      <c r="E6782" t="s">
        <v>15</v>
      </c>
      <c r="F6782" t="s">
        <v>186</v>
      </c>
      <c r="G6782" t="s">
        <v>17</v>
      </c>
      <c r="H6782" t="s">
        <v>18</v>
      </c>
      <c r="I6782" t="s">
        <v>186</v>
      </c>
      <c r="J6782" t="s">
        <v>19</v>
      </c>
      <c r="K6782" t="str">
        <f>INDEX(Table6[Column1],MATCH(L6782,Table6[Column2]))</f>
        <v>Adults</v>
      </c>
      <c r="L6782">
        <v>43.122965600000001</v>
      </c>
      <c r="M6782" t="str">
        <f>VLOOKUP(L6782,Table1[],2)</f>
        <v>40 - 49</v>
      </c>
      <c r="N6782" t="str">
        <f>INDEX(Table7[Column1],MATCH(O6782,Table7[Column2]))</f>
        <v>Fitting in Stage</v>
      </c>
      <c r="O6782">
        <v>7.0435177449999999</v>
      </c>
      <c r="P6782" t="str">
        <f>VLOOKUP(O6782,Table13[],2)</f>
        <v>6 - 10</v>
      </c>
      <c r="Q6782" t="str">
        <f>INDEX(Table8[Column1],MATCH(R6782,Table8[Column2]))</f>
        <v>Maintained</v>
      </c>
      <c r="R6782">
        <v>63.557006729999998</v>
      </c>
      <c r="S6782">
        <f t="shared" si="211"/>
        <v>2.6482086137499996</v>
      </c>
      <c r="T6782" t="s">
        <v>19</v>
      </c>
    </row>
    <row r="6783" spans="1:20" x14ac:dyDescent="0.25">
      <c r="A6783">
        <v>6782</v>
      </c>
      <c r="B6783" t="s">
        <v>3095</v>
      </c>
      <c r="C6783" t="s">
        <v>5063</v>
      </c>
      <c r="D6783" t="str">
        <f t="shared" si="210"/>
        <v>Chu Hershel</v>
      </c>
      <c r="E6783" t="s">
        <v>22</v>
      </c>
      <c r="F6783" t="s">
        <v>38</v>
      </c>
      <c r="G6783" t="s">
        <v>611</v>
      </c>
      <c r="H6783" t="s">
        <v>612</v>
      </c>
      <c r="I6783" t="s">
        <v>38</v>
      </c>
      <c r="J6783" t="s">
        <v>19</v>
      </c>
      <c r="K6783" t="str">
        <f>INDEX(Table6[Column1],MATCH(L6783,Table6[Column2]))</f>
        <v>Young Adults</v>
      </c>
      <c r="L6783">
        <v>36.219807529999997</v>
      </c>
      <c r="M6783" t="str">
        <f>VLOOKUP(L6783,Table1[],2)</f>
        <v>30 - 39</v>
      </c>
      <c r="N6783" t="str">
        <f>INDEX(Table7[Column1],MATCH(O6783,Table7[Column2]))</f>
        <v>Learning Stage</v>
      </c>
      <c r="O6783">
        <v>3.4294792649999999</v>
      </c>
      <c r="P6783" t="str">
        <f>VLOOKUP(O6783,Table13[],2)</f>
        <v>1 - 5</v>
      </c>
      <c r="Q6783" t="str">
        <f>INDEX(Table8[Column1],MATCH(R6783,Table8[Column2]))</f>
        <v>Habitual</v>
      </c>
      <c r="R6783">
        <v>84.846690269999996</v>
      </c>
      <c r="S6783">
        <f t="shared" si="211"/>
        <v>3.5352787612499998</v>
      </c>
      <c r="T6783" t="s">
        <v>19</v>
      </c>
    </row>
    <row r="6784" spans="1:20" x14ac:dyDescent="0.25">
      <c r="A6784">
        <v>6783</v>
      </c>
      <c r="B6784" t="s">
        <v>5064</v>
      </c>
      <c r="C6784" t="s">
        <v>5065</v>
      </c>
      <c r="D6784" t="str">
        <f t="shared" si="210"/>
        <v>Silvia Ethan</v>
      </c>
      <c r="E6784" t="s">
        <v>22</v>
      </c>
      <c r="F6784" t="s">
        <v>38</v>
      </c>
      <c r="G6784" t="s">
        <v>611</v>
      </c>
      <c r="H6784" t="s">
        <v>612</v>
      </c>
      <c r="I6784" t="s">
        <v>38</v>
      </c>
      <c r="J6784" t="s">
        <v>19</v>
      </c>
      <c r="K6784" t="str">
        <f>INDEX(Table6[Column1],MATCH(L6784,Table6[Column2]))</f>
        <v>Young Adults</v>
      </c>
      <c r="L6784">
        <v>38.244413549999997</v>
      </c>
      <c r="M6784" t="str">
        <f>VLOOKUP(L6784,Table1[],2)</f>
        <v>30 - 39</v>
      </c>
      <c r="N6784" t="str">
        <f>INDEX(Table7[Column1],MATCH(O6784,Table7[Column2]))</f>
        <v>Learning Stage</v>
      </c>
      <c r="O6784">
        <v>4.1650991680000002</v>
      </c>
      <c r="P6784" t="str">
        <f>VLOOKUP(O6784,Table13[],2)</f>
        <v>1 - 5</v>
      </c>
      <c r="Q6784" t="str">
        <f>INDEX(Table8[Column1],MATCH(R6784,Table8[Column2]))</f>
        <v>Scheduled</v>
      </c>
      <c r="R6784">
        <v>18.207535610000001</v>
      </c>
      <c r="S6784">
        <f t="shared" si="211"/>
        <v>0.75864731708333344</v>
      </c>
      <c r="T6784" t="s">
        <v>19</v>
      </c>
    </row>
    <row r="6785" spans="1:20" x14ac:dyDescent="0.25">
      <c r="A6785">
        <v>6784</v>
      </c>
      <c r="B6785" t="s">
        <v>2811</v>
      </c>
      <c r="C6785" t="s">
        <v>48</v>
      </c>
      <c r="D6785" t="str">
        <f t="shared" si="210"/>
        <v>Stewart Jerry</v>
      </c>
      <c r="E6785" t="s">
        <v>22</v>
      </c>
      <c r="F6785" t="s">
        <v>934</v>
      </c>
      <c r="G6785" t="s">
        <v>820</v>
      </c>
      <c r="H6785" t="s">
        <v>821</v>
      </c>
      <c r="I6785" t="s">
        <v>934</v>
      </c>
      <c r="J6785" t="s">
        <v>19</v>
      </c>
      <c r="K6785" t="str">
        <f>INDEX(Table6[Column1],MATCH(L6785,Table6[Column2]))</f>
        <v>Adults</v>
      </c>
      <c r="L6785">
        <v>43.933435439999997</v>
      </c>
      <c r="M6785" t="str">
        <f>VLOOKUP(L6785,Table1[],2)</f>
        <v>40 - 49</v>
      </c>
      <c r="N6785" t="str">
        <f>INDEX(Table7[Column1],MATCH(O6785,Table7[Column2]))</f>
        <v>Learning Stage</v>
      </c>
      <c r="O6785">
        <v>3.2266478489999999</v>
      </c>
      <c r="P6785" t="str">
        <f>VLOOKUP(O6785,Table13[],2)</f>
        <v>1 - 5</v>
      </c>
      <c r="Q6785" t="str">
        <f>INDEX(Table8[Column1],MATCH(R6785,Table8[Column2]))</f>
        <v>Habitual</v>
      </c>
      <c r="R6785">
        <v>80.877589479999997</v>
      </c>
      <c r="S6785">
        <f t="shared" si="211"/>
        <v>3.3698995616666663</v>
      </c>
      <c r="T6785" t="s">
        <v>19</v>
      </c>
    </row>
    <row r="6786" spans="1:20" x14ac:dyDescent="0.25">
      <c r="A6786">
        <v>6785</v>
      </c>
      <c r="B6786" t="s">
        <v>5066</v>
      </c>
      <c r="C6786" t="s">
        <v>1455</v>
      </c>
      <c r="D6786" t="str">
        <f t="shared" si="210"/>
        <v>Maples Lewis</v>
      </c>
      <c r="E6786" t="s">
        <v>22</v>
      </c>
      <c r="F6786" t="s">
        <v>157</v>
      </c>
      <c r="G6786" t="s">
        <v>2724</v>
      </c>
      <c r="H6786" t="s">
        <v>1863</v>
      </c>
      <c r="I6786" t="s">
        <v>157</v>
      </c>
      <c r="J6786" t="s">
        <v>19</v>
      </c>
      <c r="K6786" t="str">
        <f>INDEX(Table6[Column1],MATCH(L6786,Table6[Column2]))</f>
        <v>Young Adults</v>
      </c>
      <c r="L6786">
        <v>37.50344922</v>
      </c>
      <c r="M6786" t="str">
        <f>VLOOKUP(L6786,Table1[],2)</f>
        <v>30 - 39</v>
      </c>
      <c r="N6786" t="str">
        <f>INDEX(Table7[Column1],MATCH(O6786,Table7[Column2]))</f>
        <v>Learning Stage</v>
      </c>
      <c r="O6786">
        <v>3.4288716099999998</v>
      </c>
      <c r="P6786" t="str">
        <f>VLOOKUP(O6786,Table13[],2)</f>
        <v>1 - 5</v>
      </c>
      <c r="Q6786" t="str">
        <f>INDEX(Table8[Column1],MATCH(R6786,Table8[Column2]))</f>
        <v>Scheduled</v>
      </c>
      <c r="R6786">
        <v>30.74507693</v>
      </c>
      <c r="S6786">
        <f t="shared" si="211"/>
        <v>1.2810448720833334</v>
      </c>
      <c r="T6786" t="s">
        <v>19</v>
      </c>
    </row>
    <row r="6787" spans="1:20" x14ac:dyDescent="0.25">
      <c r="A6787">
        <v>6786</v>
      </c>
      <c r="B6787" t="s">
        <v>5067</v>
      </c>
      <c r="C6787" t="s">
        <v>52</v>
      </c>
      <c r="D6787" t="str">
        <f t="shared" ref="D6787:D6850" si="212">CONCATENATE(B6787, " ",C6787)</f>
        <v>Laverty John</v>
      </c>
      <c r="E6787" t="s">
        <v>22</v>
      </c>
      <c r="F6787" t="s">
        <v>38</v>
      </c>
      <c r="G6787" t="s">
        <v>611</v>
      </c>
      <c r="H6787" t="s">
        <v>612</v>
      </c>
      <c r="I6787" t="s">
        <v>38</v>
      </c>
      <c r="J6787" t="s">
        <v>19</v>
      </c>
      <c r="K6787" t="str">
        <f>INDEX(Table6[Column1],MATCH(L6787,Table6[Column2]))</f>
        <v>Elders</v>
      </c>
      <c r="L6787">
        <v>50.244165029999998</v>
      </c>
      <c r="M6787" t="str">
        <f>VLOOKUP(L6787,Table1[],2)</f>
        <v>50 - 59</v>
      </c>
      <c r="N6787" t="str">
        <f>INDEX(Table7[Column1],MATCH(O6787,Table7[Column2]))</f>
        <v>Learning Stage</v>
      </c>
      <c r="O6787">
        <v>4.6352700960000002</v>
      </c>
      <c r="P6787" t="str">
        <f>VLOOKUP(O6787,Table13[],2)</f>
        <v>1 - 5</v>
      </c>
      <c r="Q6787" t="str">
        <f>INDEX(Table8[Column1],MATCH(R6787,Table8[Column2]))</f>
        <v>Excused</v>
      </c>
      <c r="R6787">
        <v>141.5583283</v>
      </c>
      <c r="S6787">
        <f t="shared" ref="S6787:S6850" si="213">CONVERT(R6787,"hr","day")</f>
        <v>5.8982636791666661</v>
      </c>
      <c r="T6787" t="s">
        <v>19</v>
      </c>
    </row>
    <row r="6788" spans="1:20" x14ac:dyDescent="0.25">
      <c r="A6788">
        <v>6787</v>
      </c>
      <c r="B6788" t="s">
        <v>977</v>
      </c>
      <c r="C6788" t="s">
        <v>144</v>
      </c>
      <c r="D6788" t="str">
        <f t="shared" si="212"/>
        <v>Reynolds David</v>
      </c>
      <c r="E6788" t="s">
        <v>22</v>
      </c>
      <c r="F6788" t="s">
        <v>33</v>
      </c>
      <c r="G6788" t="s">
        <v>820</v>
      </c>
      <c r="H6788" t="s">
        <v>821</v>
      </c>
      <c r="I6788" t="s">
        <v>33</v>
      </c>
      <c r="J6788" t="s">
        <v>19</v>
      </c>
      <c r="K6788" t="str">
        <f>INDEX(Table6[Column1],MATCH(L6788,Table6[Column2]))</f>
        <v>Adults</v>
      </c>
      <c r="L6788">
        <v>48.535749850000002</v>
      </c>
      <c r="M6788" t="str">
        <f>VLOOKUP(L6788,Table1[],2)</f>
        <v>40 - 49</v>
      </c>
      <c r="N6788" t="str">
        <f>INDEX(Table7[Column1],MATCH(O6788,Table7[Column2]))</f>
        <v>Learning Stage</v>
      </c>
      <c r="O6788">
        <v>2.574089233</v>
      </c>
      <c r="P6788" t="str">
        <f>VLOOKUP(O6788,Table13[],2)</f>
        <v>1 - 5</v>
      </c>
      <c r="Q6788" t="str">
        <f>INDEX(Table8[Column1],MATCH(R6788,Table8[Column2]))</f>
        <v>Habitual</v>
      </c>
      <c r="R6788">
        <v>94.140327360000001</v>
      </c>
      <c r="S6788">
        <f t="shared" si="213"/>
        <v>3.92251364</v>
      </c>
      <c r="T6788" t="s">
        <v>19</v>
      </c>
    </row>
    <row r="6789" spans="1:20" x14ac:dyDescent="0.25">
      <c r="A6789">
        <v>6788</v>
      </c>
      <c r="B6789" t="s">
        <v>58</v>
      </c>
      <c r="C6789" t="s">
        <v>5068</v>
      </c>
      <c r="D6789" t="str">
        <f t="shared" si="212"/>
        <v>Davis Joann</v>
      </c>
      <c r="E6789" t="s">
        <v>15</v>
      </c>
      <c r="F6789" t="s">
        <v>277</v>
      </c>
      <c r="G6789" t="s">
        <v>2724</v>
      </c>
      <c r="H6789" t="s">
        <v>1863</v>
      </c>
      <c r="I6789" t="s">
        <v>277</v>
      </c>
      <c r="J6789" t="s">
        <v>19</v>
      </c>
      <c r="K6789" t="str">
        <f>INDEX(Table6[Column1],MATCH(L6789,Table6[Column2]))</f>
        <v>Young Adults</v>
      </c>
      <c r="L6789">
        <v>33.582501499999999</v>
      </c>
      <c r="M6789" t="str">
        <f>VLOOKUP(L6789,Table1[],2)</f>
        <v>30 - 39</v>
      </c>
      <c r="N6789" t="str">
        <f>INDEX(Table7[Column1],MATCH(O6789,Table7[Column2]))</f>
        <v>Learning Stage</v>
      </c>
      <c r="O6789">
        <v>5.3018869979999996</v>
      </c>
      <c r="P6789" t="str">
        <f>VLOOKUP(O6789,Table13[],2)</f>
        <v>1 - 5</v>
      </c>
      <c r="Q6789" t="str">
        <f>INDEX(Table8[Column1],MATCH(R6789,Table8[Column2]))</f>
        <v>Maintained</v>
      </c>
      <c r="R6789">
        <v>47.333154149999999</v>
      </c>
      <c r="S6789">
        <f t="shared" si="213"/>
        <v>1.9722147562499999</v>
      </c>
      <c r="T6789" t="s">
        <v>19</v>
      </c>
    </row>
    <row r="6790" spans="1:20" x14ac:dyDescent="0.25">
      <c r="A6790">
        <v>6789</v>
      </c>
      <c r="B6790" t="s">
        <v>1277</v>
      </c>
      <c r="C6790" t="s">
        <v>354</v>
      </c>
      <c r="D6790" t="str">
        <f t="shared" si="212"/>
        <v>Young Kim</v>
      </c>
      <c r="E6790" t="s">
        <v>15</v>
      </c>
      <c r="F6790" t="s">
        <v>16</v>
      </c>
      <c r="G6790" t="s">
        <v>820</v>
      </c>
      <c r="H6790" t="s">
        <v>821</v>
      </c>
      <c r="I6790" t="s">
        <v>16</v>
      </c>
      <c r="J6790" t="s">
        <v>19</v>
      </c>
      <c r="K6790" t="str">
        <f>INDEX(Table6[Column1],MATCH(L6790,Table6[Column2]))</f>
        <v>Elders</v>
      </c>
      <c r="L6790">
        <v>59.26096398</v>
      </c>
      <c r="M6790" t="str">
        <f>VLOOKUP(L6790,Table1[],2)</f>
        <v>50 - 59</v>
      </c>
      <c r="N6790" t="str">
        <f>INDEX(Table7[Column1],MATCH(O6790,Table7[Column2]))</f>
        <v>Learning Stage</v>
      </c>
      <c r="O6790">
        <v>4.4277044959999996</v>
      </c>
      <c r="P6790" t="str">
        <f>VLOOKUP(O6790,Table13[],2)</f>
        <v>1 - 5</v>
      </c>
      <c r="Q6790" t="str">
        <f>INDEX(Table8[Column1],MATCH(R6790,Table8[Column2]))</f>
        <v>Excused</v>
      </c>
      <c r="R6790">
        <v>144.17448010000001</v>
      </c>
      <c r="S6790">
        <f t="shared" si="213"/>
        <v>6.0072700041666671</v>
      </c>
      <c r="T6790" t="s">
        <v>19</v>
      </c>
    </row>
    <row r="6791" spans="1:20" x14ac:dyDescent="0.25">
      <c r="A6791">
        <v>6790</v>
      </c>
      <c r="B6791" t="s">
        <v>114</v>
      </c>
      <c r="C6791" t="s">
        <v>279</v>
      </c>
      <c r="D6791" t="str">
        <f t="shared" si="212"/>
        <v>Martin Patricia</v>
      </c>
      <c r="E6791" t="s">
        <v>15</v>
      </c>
      <c r="F6791" t="s">
        <v>38</v>
      </c>
      <c r="G6791" t="s">
        <v>611</v>
      </c>
      <c r="H6791" t="s">
        <v>612</v>
      </c>
      <c r="I6791" t="s">
        <v>38</v>
      </c>
      <c r="J6791" t="s">
        <v>19</v>
      </c>
      <c r="K6791" t="str">
        <f>INDEX(Table6[Column1],MATCH(L6791,Table6[Column2]))</f>
        <v>Youth</v>
      </c>
      <c r="L6791">
        <v>24.78919977</v>
      </c>
      <c r="M6791" t="str">
        <f>VLOOKUP(L6791,Table1[],2)</f>
        <v>20 - 29</v>
      </c>
      <c r="N6791" t="str">
        <f>INDEX(Table7[Column1],MATCH(O6791,Table7[Column2]))</f>
        <v>Learning Stage</v>
      </c>
      <c r="O6791">
        <v>4.6911901699999996</v>
      </c>
      <c r="P6791" t="str">
        <f>VLOOKUP(O6791,Table13[],2)</f>
        <v>1 - 5</v>
      </c>
      <c r="Q6791" t="str">
        <f>INDEX(Table8[Column1],MATCH(R6791,Table8[Column2]))</f>
        <v>Scheduled</v>
      </c>
      <c r="R6791">
        <v>0</v>
      </c>
      <c r="S6791">
        <f t="shared" si="213"/>
        <v>0</v>
      </c>
      <c r="T6791" t="s">
        <v>19</v>
      </c>
    </row>
    <row r="6792" spans="1:20" x14ac:dyDescent="0.25">
      <c r="A6792">
        <v>6791</v>
      </c>
      <c r="B6792" t="s">
        <v>5069</v>
      </c>
      <c r="C6792" t="s">
        <v>401</v>
      </c>
      <c r="D6792" t="str">
        <f t="shared" si="212"/>
        <v>Castaneda Michael</v>
      </c>
      <c r="E6792" t="s">
        <v>22</v>
      </c>
      <c r="F6792" t="s">
        <v>24</v>
      </c>
      <c r="G6792" t="s">
        <v>2724</v>
      </c>
      <c r="H6792" t="s">
        <v>1863</v>
      </c>
      <c r="I6792" t="s">
        <v>24</v>
      </c>
      <c r="J6792" t="s">
        <v>19</v>
      </c>
      <c r="K6792" t="str">
        <f>INDEX(Table6[Column1],MATCH(L6792,Table6[Column2]))</f>
        <v>Adults</v>
      </c>
      <c r="L6792">
        <v>40.604604029999997</v>
      </c>
      <c r="M6792" t="str">
        <f>VLOOKUP(L6792,Table1[],2)</f>
        <v>40 - 49</v>
      </c>
      <c r="N6792" t="str">
        <f>INDEX(Table7[Column1],MATCH(O6792,Table7[Column2]))</f>
        <v>Learning Stage</v>
      </c>
      <c r="O6792">
        <v>4.6611429600000003</v>
      </c>
      <c r="P6792" t="str">
        <f>VLOOKUP(O6792,Table13[],2)</f>
        <v>1 - 5</v>
      </c>
      <c r="Q6792" t="str">
        <f>INDEX(Table8[Column1],MATCH(R6792,Table8[Column2]))</f>
        <v>Habitual</v>
      </c>
      <c r="R6792">
        <v>80.593040149999993</v>
      </c>
      <c r="S6792">
        <f t="shared" si="213"/>
        <v>3.3580433395833333</v>
      </c>
      <c r="T6792" t="s">
        <v>19</v>
      </c>
    </row>
    <row r="6793" spans="1:20" x14ac:dyDescent="0.25">
      <c r="A6793">
        <v>6792</v>
      </c>
      <c r="B6793" t="s">
        <v>5070</v>
      </c>
      <c r="C6793" t="s">
        <v>77</v>
      </c>
      <c r="D6793" t="str">
        <f t="shared" si="212"/>
        <v>Farrar Sandra</v>
      </c>
      <c r="E6793" t="s">
        <v>15</v>
      </c>
      <c r="F6793" t="s">
        <v>24</v>
      </c>
      <c r="G6793" t="s">
        <v>2724</v>
      </c>
      <c r="H6793" t="s">
        <v>1863</v>
      </c>
      <c r="I6793" t="s">
        <v>24</v>
      </c>
      <c r="J6793" t="s">
        <v>19</v>
      </c>
      <c r="K6793" t="str">
        <f>INDEX(Table6[Column1],MATCH(L6793,Table6[Column2]))</f>
        <v>Young Adults</v>
      </c>
      <c r="L6793">
        <v>38.483263319999999</v>
      </c>
      <c r="M6793" t="str">
        <f>VLOOKUP(L6793,Table1[],2)</f>
        <v>30 - 39</v>
      </c>
      <c r="N6793" t="str">
        <f>INDEX(Table7[Column1],MATCH(O6793,Table7[Column2]))</f>
        <v>Learning Stage</v>
      </c>
      <c r="O6793">
        <v>1.6096198580000001</v>
      </c>
      <c r="P6793" t="str">
        <f>VLOOKUP(O6793,Table13[],2)</f>
        <v>1 - 5</v>
      </c>
      <c r="Q6793" t="str">
        <f>INDEX(Table8[Column1],MATCH(R6793,Table8[Column2]))</f>
        <v>Maintained</v>
      </c>
      <c r="R6793">
        <v>46.930520129999998</v>
      </c>
      <c r="S6793">
        <f t="shared" si="213"/>
        <v>1.9554383387499998</v>
      </c>
      <c r="T6793" t="s">
        <v>19</v>
      </c>
    </row>
    <row r="6794" spans="1:20" x14ac:dyDescent="0.25">
      <c r="A6794">
        <v>6793</v>
      </c>
      <c r="B6794" t="s">
        <v>43</v>
      </c>
      <c r="C6794" t="s">
        <v>245</v>
      </c>
      <c r="D6794" t="str">
        <f t="shared" si="212"/>
        <v>Lee Mary</v>
      </c>
      <c r="E6794" t="s">
        <v>15</v>
      </c>
      <c r="F6794" t="s">
        <v>127</v>
      </c>
      <c r="G6794" t="s">
        <v>2724</v>
      </c>
      <c r="H6794" t="s">
        <v>1863</v>
      </c>
      <c r="I6794" t="s">
        <v>127</v>
      </c>
      <c r="J6794" t="s">
        <v>19</v>
      </c>
      <c r="K6794" t="str">
        <f>INDEX(Table6[Column1],MATCH(L6794,Table6[Column2]))</f>
        <v>Seniors</v>
      </c>
      <c r="L6794">
        <v>72.340353609999994</v>
      </c>
      <c r="M6794" t="str">
        <f>VLOOKUP(L6794,Table1[],2)</f>
        <v>60 and Above</v>
      </c>
      <c r="N6794" t="str">
        <f>INDEX(Table7[Column1],MATCH(O6794,Table7[Column2]))</f>
        <v>Learning Stage</v>
      </c>
      <c r="O6794">
        <v>4.8025111039999997</v>
      </c>
      <c r="P6794" t="str">
        <f>VLOOKUP(O6794,Table13[],2)</f>
        <v>1 - 5</v>
      </c>
      <c r="Q6794" t="str">
        <f>INDEX(Table8[Column1],MATCH(R6794,Table8[Column2]))</f>
        <v>Violative</v>
      </c>
      <c r="R6794">
        <v>236.692995</v>
      </c>
      <c r="S6794">
        <f t="shared" si="213"/>
        <v>9.8622081250000004</v>
      </c>
      <c r="T6794" t="s">
        <v>19</v>
      </c>
    </row>
    <row r="6795" spans="1:20" x14ac:dyDescent="0.25">
      <c r="A6795">
        <v>6794</v>
      </c>
      <c r="B6795" t="s">
        <v>5071</v>
      </c>
      <c r="C6795" t="s">
        <v>1312</v>
      </c>
      <c r="D6795" t="str">
        <f t="shared" si="212"/>
        <v>Franks Scott</v>
      </c>
      <c r="E6795" t="s">
        <v>22</v>
      </c>
      <c r="F6795" t="s">
        <v>277</v>
      </c>
      <c r="G6795" t="s">
        <v>2724</v>
      </c>
      <c r="H6795" t="s">
        <v>1863</v>
      </c>
      <c r="I6795" t="s">
        <v>277</v>
      </c>
      <c r="J6795" t="s">
        <v>19</v>
      </c>
      <c r="K6795" t="str">
        <f>INDEX(Table6[Column1],MATCH(L6795,Table6[Column2]))</f>
        <v>Elders</v>
      </c>
      <c r="L6795">
        <v>50.267959099999999</v>
      </c>
      <c r="M6795" t="str">
        <f>VLOOKUP(L6795,Table1[],2)</f>
        <v>50 - 59</v>
      </c>
      <c r="N6795" t="str">
        <f>INDEX(Table7[Column1],MATCH(O6795,Table7[Column2]))</f>
        <v>Learning Stage</v>
      </c>
      <c r="O6795">
        <v>5.6646571080000001</v>
      </c>
      <c r="P6795" t="str">
        <f>VLOOKUP(O6795,Table13[],2)</f>
        <v>1 - 5</v>
      </c>
      <c r="Q6795" t="str">
        <f>INDEX(Table8[Column1],MATCH(R6795,Table8[Column2]))</f>
        <v>Habitual</v>
      </c>
      <c r="R6795">
        <v>108.9619371</v>
      </c>
      <c r="S6795">
        <f t="shared" si="213"/>
        <v>4.5400807125</v>
      </c>
      <c r="T6795" t="s">
        <v>19</v>
      </c>
    </row>
    <row r="6796" spans="1:20" x14ac:dyDescent="0.25">
      <c r="A6796">
        <v>6795</v>
      </c>
      <c r="B6796" t="s">
        <v>2421</v>
      </c>
      <c r="C6796" t="s">
        <v>5072</v>
      </c>
      <c r="D6796" t="str">
        <f t="shared" si="212"/>
        <v>West Corinna</v>
      </c>
      <c r="E6796" t="s">
        <v>15</v>
      </c>
      <c r="F6796" t="s">
        <v>38</v>
      </c>
      <c r="G6796" t="s">
        <v>611</v>
      </c>
      <c r="H6796" t="s">
        <v>612</v>
      </c>
      <c r="I6796" t="s">
        <v>38</v>
      </c>
      <c r="J6796" t="s">
        <v>19</v>
      </c>
      <c r="K6796" t="str">
        <f>INDEX(Table6[Column1],MATCH(L6796,Table6[Column2]))</f>
        <v>Elders</v>
      </c>
      <c r="L6796">
        <v>51.28712694</v>
      </c>
      <c r="M6796" t="str">
        <f>VLOOKUP(L6796,Table1[],2)</f>
        <v>50 - 59</v>
      </c>
      <c r="N6796" t="str">
        <f>INDEX(Table7[Column1],MATCH(O6796,Table7[Column2]))</f>
        <v>Learning Stage</v>
      </c>
      <c r="O6796">
        <v>4.7457413739999996</v>
      </c>
      <c r="P6796" t="str">
        <f>VLOOKUP(O6796,Table13[],2)</f>
        <v>1 - 5</v>
      </c>
      <c r="Q6796" t="str">
        <f>INDEX(Table8[Column1],MATCH(R6796,Table8[Column2]))</f>
        <v>Excused</v>
      </c>
      <c r="R6796">
        <v>134.06943459999999</v>
      </c>
      <c r="S6796">
        <f t="shared" si="213"/>
        <v>5.5862264416666667</v>
      </c>
      <c r="T6796" t="s">
        <v>19</v>
      </c>
    </row>
    <row r="6797" spans="1:20" x14ac:dyDescent="0.25">
      <c r="A6797">
        <v>6796</v>
      </c>
      <c r="B6797" t="s">
        <v>721</v>
      </c>
      <c r="C6797" t="s">
        <v>2511</v>
      </c>
      <c r="D6797" t="str">
        <f t="shared" si="212"/>
        <v>Walker Judy</v>
      </c>
      <c r="E6797" t="s">
        <v>15</v>
      </c>
      <c r="F6797" t="s">
        <v>452</v>
      </c>
      <c r="G6797" t="s">
        <v>2724</v>
      </c>
      <c r="H6797" t="s">
        <v>1863</v>
      </c>
      <c r="I6797" t="s">
        <v>407</v>
      </c>
      <c r="J6797" t="s">
        <v>19</v>
      </c>
      <c r="K6797" t="str">
        <f>INDEX(Table6[Column1],MATCH(L6797,Table6[Column2]))</f>
        <v>Young Adults</v>
      </c>
      <c r="L6797">
        <v>30.987680309999998</v>
      </c>
      <c r="M6797" t="str">
        <f>VLOOKUP(L6797,Table1[],2)</f>
        <v>30 - 39</v>
      </c>
      <c r="N6797" t="str">
        <f>INDEX(Table7[Column1],MATCH(O6797,Table7[Column2]))</f>
        <v>Learning Stage</v>
      </c>
      <c r="O6797">
        <v>3.6951322900000001</v>
      </c>
      <c r="P6797" t="str">
        <f>VLOOKUP(O6797,Table13[],2)</f>
        <v>1 - 5</v>
      </c>
      <c r="Q6797" t="str">
        <f>INDEX(Table8[Column1],MATCH(R6797,Table8[Column2]))</f>
        <v>Maintained</v>
      </c>
      <c r="R6797">
        <v>40.480064980000002</v>
      </c>
      <c r="S6797">
        <f t="shared" si="213"/>
        <v>1.6866693741666667</v>
      </c>
      <c r="T6797" t="s">
        <v>19</v>
      </c>
    </row>
    <row r="6798" spans="1:20" x14ac:dyDescent="0.25">
      <c r="A6798">
        <v>6797</v>
      </c>
      <c r="B6798" t="s">
        <v>3508</v>
      </c>
      <c r="C6798" t="s">
        <v>5073</v>
      </c>
      <c r="D6798" t="str">
        <f t="shared" si="212"/>
        <v>Wolfe Opal</v>
      </c>
      <c r="E6798" t="s">
        <v>15</v>
      </c>
      <c r="F6798" t="s">
        <v>1769</v>
      </c>
      <c r="G6798" t="s">
        <v>2724</v>
      </c>
      <c r="H6798" t="s">
        <v>1863</v>
      </c>
      <c r="I6798" t="s">
        <v>24</v>
      </c>
      <c r="J6798" t="s">
        <v>19</v>
      </c>
      <c r="K6798" t="str">
        <f>INDEX(Table6[Column1],MATCH(L6798,Table6[Column2]))</f>
        <v>Adults</v>
      </c>
      <c r="L6798">
        <v>44.326342189999998</v>
      </c>
      <c r="M6798" t="str">
        <f>VLOOKUP(L6798,Table1[],2)</f>
        <v>40 - 49</v>
      </c>
      <c r="N6798" t="str">
        <f>INDEX(Table7[Column1],MATCH(O6798,Table7[Column2]))</f>
        <v>Learning Stage</v>
      </c>
      <c r="O6798">
        <v>3.18994921</v>
      </c>
      <c r="P6798" t="str">
        <f>VLOOKUP(O6798,Table13[],2)</f>
        <v>1 - 5</v>
      </c>
      <c r="Q6798" t="str">
        <f>INDEX(Table8[Column1],MATCH(R6798,Table8[Column2]))</f>
        <v>Habitual</v>
      </c>
      <c r="R6798">
        <v>101.091145</v>
      </c>
      <c r="S6798">
        <f t="shared" si="213"/>
        <v>4.212131041666666</v>
      </c>
      <c r="T6798" t="s">
        <v>19</v>
      </c>
    </row>
    <row r="6799" spans="1:20" x14ac:dyDescent="0.25">
      <c r="A6799">
        <v>6798</v>
      </c>
      <c r="B6799" t="s">
        <v>5074</v>
      </c>
      <c r="C6799" t="s">
        <v>1580</v>
      </c>
      <c r="D6799" t="str">
        <f t="shared" si="212"/>
        <v>Coats Judith</v>
      </c>
      <c r="E6799" t="s">
        <v>15</v>
      </c>
      <c r="F6799" t="s">
        <v>157</v>
      </c>
      <c r="G6799" t="s">
        <v>2724</v>
      </c>
      <c r="H6799" t="s">
        <v>1863</v>
      </c>
      <c r="I6799" t="s">
        <v>157</v>
      </c>
      <c r="J6799" t="s">
        <v>19</v>
      </c>
      <c r="K6799" t="str">
        <f>INDEX(Table6[Column1],MATCH(L6799,Table6[Column2]))</f>
        <v>Elders</v>
      </c>
      <c r="L6799">
        <v>50.752876800000003</v>
      </c>
      <c r="M6799" t="str">
        <f>VLOOKUP(L6799,Table1[],2)</f>
        <v>50 - 59</v>
      </c>
      <c r="N6799" t="str">
        <f>INDEX(Table7[Column1],MATCH(O6799,Table7[Column2]))</f>
        <v>Learning Stage</v>
      </c>
      <c r="O6799">
        <v>5.8077389799999999</v>
      </c>
      <c r="P6799" t="str">
        <f>VLOOKUP(O6799,Table13[],2)</f>
        <v>1 - 5</v>
      </c>
      <c r="Q6799" t="str">
        <f>INDEX(Table8[Column1],MATCH(R6799,Table8[Column2]))</f>
        <v>Excused</v>
      </c>
      <c r="R6799">
        <v>157.01402279999999</v>
      </c>
      <c r="S6799">
        <f t="shared" si="213"/>
        <v>6.5422509499999997</v>
      </c>
      <c r="T6799" t="s">
        <v>19</v>
      </c>
    </row>
    <row r="6800" spans="1:20" x14ac:dyDescent="0.25">
      <c r="A6800">
        <v>6799</v>
      </c>
      <c r="B6800" t="s">
        <v>1425</v>
      </c>
      <c r="C6800" t="s">
        <v>144</v>
      </c>
      <c r="D6800" t="str">
        <f t="shared" si="212"/>
        <v>Evans David</v>
      </c>
      <c r="E6800" t="s">
        <v>22</v>
      </c>
      <c r="F6800" t="s">
        <v>192</v>
      </c>
      <c r="G6800" t="s">
        <v>611</v>
      </c>
      <c r="H6800" t="s">
        <v>612</v>
      </c>
      <c r="I6800" t="s">
        <v>192</v>
      </c>
      <c r="J6800" t="s">
        <v>19</v>
      </c>
      <c r="K6800" t="str">
        <f>INDEX(Table6[Column1],MATCH(L6800,Table6[Column2]))</f>
        <v>Young Adults</v>
      </c>
      <c r="L6800">
        <v>37.595463219999999</v>
      </c>
      <c r="M6800" t="str">
        <f>VLOOKUP(L6800,Table1[],2)</f>
        <v>30 - 39</v>
      </c>
      <c r="N6800" t="str">
        <f>INDEX(Table7[Column1],MATCH(O6800,Table7[Column2]))</f>
        <v>Learning Stage</v>
      </c>
      <c r="O6800">
        <v>3.8889167140000001</v>
      </c>
      <c r="P6800" t="str">
        <f>VLOOKUP(O6800,Table13[],2)</f>
        <v>1 - 5</v>
      </c>
      <c r="Q6800" t="str">
        <f>INDEX(Table8[Column1],MATCH(R6800,Table8[Column2]))</f>
        <v>Scheduled</v>
      </c>
      <c r="R6800">
        <v>13.596265900000001</v>
      </c>
      <c r="S6800">
        <f t="shared" si="213"/>
        <v>0.56651107916666665</v>
      </c>
      <c r="T6800" t="s">
        <v>19</v>
      </c>
    </row>
    <row r="6801" spans="1:20" x14ac:dyDescent="0.25">
      <c r="A6801">
        <v>6800</v>
      </c>
      <c r="B6801" t="s">
        <v>200</v>
      </c>
      <c r="C6801" t="s">
        <v>1174</v>
      </c>
      <c r="D6801" t="str">
        <f t="shared" si="212"/>
        <v>White Trina</v>
      </c>
      <c r="E6801" t="s">
        <v>15</v>
      </c>
      <c r="F6801" t="s">
        <v>57</v>
      </c>
      <c r="G6801" t="s">
        <v>2724</v>
      </c>
      <c r="H6801" t="s">
        <v>1863</v>
      </c>
      <c r="I6801" t="s">
        <v>57</v>
      </c>
      <c r="J6801" t="s">
        <v>19</v>
      </c>
      <c r="K6801" t="str">
        <f>INDEX(Table6[Column1],MATCH(L6801,Table6[Column2]))</f>
        <v>Youth</v>
      </c>
      <c r="L6801">
        <v>26.288959940000002</v>
      </c>
      <c r="M6801" t="str">
        <f>VLOOKUP(L6801,Table1[],2)</f>
        <v>20 - 29</v>
      </c>
      <c r="N6801" t="str">
        <f>INDEX(Table7[Column1],MATCH(O6801,Table7[Column2]))</f>
        <v>Learning Stage</v>
      </c>
      <c r="O6801">
        <v>4.3051547650000002</v>
      </c>
      <c r="P6801" t="str">
        <f>VLOOKUP(O6801,Table13[],2)</f>
        <v>1 - 5</v>
      </c>
      <c r="Q6801" t="str">
        <f>INDEX(Table8[Column1],MATCH(R6801,Table8[Column2]))</f>
        <v>Scheduled</v>
      </c>
      <c r="R6801">
        <v>29.716996259999998</v>
      </c>
      <c r="S6801">
        <f t="shared" si="213"/>
        <v>1.2382081775</v>
      </c>
      <c r="T6801" t="s">
        <v>19</v>
      </c>
    </row>
    <row r="6802" spans="1:20" x14ac:dyDescent="0.25">
      <c r="A6802">
        <v>6801</v>
      </c>
      <c r="B6802" t="s">
        <v>267</v>
      </c>
      <c r="C6802" t="s">
        <v>492</v>
      </c>
      <c r="D6802" t="str">
        <f t="shared" si="212"/>
        <v>Johnson Raymond</v>
      </c>
      <c r="E6802" t="s">
        <v>22</v>
      </c>
      <c r="F6802" t="s">
        <v>127</v>
      </c>
      <c r="G6802" t="s">
        <v>2724</v>
      </c>
      <c r="H6802" t="s">
        <v>1863</v>
      </c>
      <c r="I6802" t="s">
        <v>127</v>
      </c>
      <c r="J6802" t="s">
        <v>19</v>
      </c>
      <c r="K6802" t="str">
        <f>INDEX(Table6[Column1],MATCH(L6802,Table6[Column2]))</f>
        <v>Young Adults</v>
      </c>
      <c r="L6802">
        <v>36.905445229999998</v>
      </c>
      <c r="M6802" t="str">
        <f>VLOOKUP(L6802,Table1[],2)</f>
        <v>30 - 39</v>
      </c>
      <c r="N6802" t="str">
        <f>INDEX(Table7[Column1],MATCH(O6802,Table7[Column2]))</f>
        <v>Fitting in Stage</v>
      </c>
      <c r="O6802">
        <v>8.4449782780000007</v>
      </c>
      <c r="P6802" t="str">
        <f>VLOOKUP(O6802,Table13[],2)</f>
        <v>6 - 10</v>
      </c>
      <c r="Q6802" t="str">
        <f>INDEX(Table8[Column1],MATCH(R6802,Table8[Column2]))</f>
        <v>Maintained</v>
      </c>
      <c r="R6802">
        <v>48.06335851</v>
      </c>
      <c r="S6802">
        <f t="shared" si="213"/>
        <v>2.0026399379166668</v>
      </c>
      <c r="T6802" t="s">
        <v>19</v>
      </c>
    </row>
    <row r="6803" spans="1:20" x14ac:dyDescent="0.25">
      <c r="A6803">
        <v>6802</v>
      </c>
      <c r="B6803" t="s">
        <v>5075</v>
      </c>
      <c r="C6803" t="s">
        <v>5076</v>
      </c>
      <c r="D6803" t="str">
        <f t="shared" si="212"/>
        <v>Troutman Jeannine</v>
      </c>
      <c r="E6803" t="s">
        <v>15</v>
      </c>
      <c r="F6803" t="s">
        <v>38</v>
      </c>
      <c r="G6803" t="s">
        <v>611</v>
      </c>
      <c r="H6803" t="s">
        <v>612</v>
      </c>
      <c r="I6803" t="s">
        <v>38</v>
      </c>
      <c r="J6803" t="s">
        <v>19</v>
      </c>
      <c r="K6803" t="str">
        <f>INDEX(Table6[Column1],MATCH(L6803,Table6[Column2]))</f>
        <v>Young Adults</v>
      </c>
      <c r="L6803">
        <v>37.366428939999999</v>
      </c>
      <c r="M6803" t="str">
        <f>VLOOKUP(L6803,Table1[],2)</f>
        <v>30 - 39</v>
      </c>
      <c r="N6803" t="str">
        <f>INDEX(Table7[Column1],MATCH(O6803,Table7[Column2]))</f>
        <v>Learning Stage</v>
      </c>
      <c r="O6803">
        <v>5.2781866190000004</v>
      </c>
      <c r="P6803" t="str">
        <f>VLOOKUP(O6803,Table13[],2)</f>
        <v>1 - 5</v>
      </c>
      <c r="Q6803" t="str">
        <f>INDEX(Table8[Column1],MATCH(R6803,Table8[Column2]))</f>
        <v>Scheduled</v>
      </c>
      <c r="R6803">
        <v>30.24390708</v>
      </c>
      <c r="S6803">
        <f t="shared" si="213"/>
        <v>1.2601627949999998</v>
      </c>
      <c r="T6803" t="s">
        <v>19</v>
      </c>
    </row>
    <row r="6804" spans="1:20" x14ac:dyDescent="0.25">
      <c r="A6804">
        <v>6803</v>
      </c>
      <c r="B6804" t="s">
        <v>5077</v>
      </c>
      <c r="C6804" t="s">
        <v>3837</v>
      </c>
      <c r="D6804" t="str">
        <f t="shared" si="212"/>
        <v>Hoffer Armando</v>
      </c>
      <c r="E6804" t="s">
        <v>22</v>
      </c>
      <c r="F6804" t="s">
        <v>2614</v>
      </c>
      <c r="G6804" t="s">
        <v>820</v>
      </c>
      <c r="H6804" t="s">
        <v>821</v>
      </c>
      <c r="I6804" t="s">
        <v>107</v>
      </c>
      <c r="J6804" t="s">
        <v>19</v>
      </c>
      <c r="K6804" t="str">
        <f>INDEX(Table6[Column1],MATCH(L6804,Table6[Column2]))</f>
        <v>Young Adults</v>
      </c>
      <c r="L6804">
        <v>33.698441299999999</v>
      </c>
      <c r="M6804" t="str">
        <f>VLOOKUP(L6804,Table1[],2)</f>
        <v>30 - 39</v>
      </c>
      <c r="N6804" t="str">
        <f>INDEX(Table7[Column1],MATCH(O6804,Table7[Column2]))</f>
        <v>Learning Stage</v>
      </c>
      <c r="O6804">
        <v>4.7223706549999998</v>
      </c>
      <c r="P6804" t="str">
        <f>VLOOKUP(O6804,Table13[],2)</f>
        <v>1 - 5</v>
      </c>
      <c r="Q6804" t="str">
        <f>INDEX(Table8[Column1],MATCH(R6804,Table8[Column2]))</f>
        <v>Scheduled</v>
      </c>
      <c r="R6804">
        <v>0</v>
      </c>
      <c r="S6804">
        <f t="shared" si="213"/>
        <v>0</v>
      </c>
      <c r="T6804" t="s">
        <v>19</v>
      </c>
    </row>
    <row r="6805" spans="1:20" x14ac:dyDescent="0.25">
      <c r="A6805">
        <v>6804</v>
      </c>
      <c r="B6805" t="s">
        <v>1224</v>
      </c>
      <c r="C6805" t="s">
        <v>401</v>
      </c>
      <c r="D6805" t="str">
        <f t="shared" si="212"/>
        <v>Swain Michael</v>
      </c>
      <c r="E6805" t="s">
        <v>22</v>
      </c>
      <c r="F6805" t="s">
        <v>2177</v>
      </c>
      <c r="G6805" t="s">
        <v>611</v>
      </c>
      <c r="H6805" t="s">
        <v>612</v>
      </c>
      <c r="I6805" t="s">
        <v>169</v>
      </c>
      <c r="J6805" t="s">
        <v>19</v>
      </c>
      <c r="K6805" t="str">
        <f>INDEX(Table6[Column1],MATCH(L6805,Table6[Column2]))</f>
        <v>Adults</v>
      </c>
      <c r="L6805">
        <v>44.555607850000001</v>
      </c>
      <c r="M6805" t="str">
        <f>VLOOKUP(L6805,Table1[],2)</f>
        <v>40 - 49</v>
      </c>
      <c r="N6805" t="str">
        <f>INDEX(Table7[Column1],MATCH(O6805,Table7[Column2]))</f>
        <v>Fitting in Stage</v>
      </c>
      <c r="O6805">
        <v>6.7252175300000001</v>
      </c>
      <c r="P6805" t="str">
        <f>VLOOKUP(O6805,Table13[],2)</f>
        <v>6 - 10</v>
      </c>
      <c r="Q6805" t="str">
        <f>INDEX(Table8[Column1],MATCH(R6805,Table8[Column2]))</f>
        <v>Maintained</v>
      </c>
      <c r="R6805">
        <v>75.741040519999999</v>
      </c>
      <c r="S6805">
        <f t="shared" si="213"/>
        <v>3.1558766883333331</v>
      </c>
      <c r="T6805" t="s">
        <v>19</v>
      </c>
    </row>
    <row r="6806" spans="1:20" x14ac:dyDescent="0.25">
      <c r="A6806">
        <v>6805</v>
      </c>
      <c r="B6806" t="s">
        <v>2247</v>
      </c>
      <c r="C6806" t="s">
        <v>416</v>
      </c>
      <c r="D6806" t="str">
        <f t="shared" si="212"/>
        <v>Henderson Francis</v>
      </c>
      <c r="E6806" t="s">
        <v>22</v>
      </c>
      <c r="F6806" t="s">
        <v>33</v>
      </c>
      <c r="G6806" t="s">
        <v>820</v>
      </c>
      <c r="H6806" t="s">
        <v>821</v>
      </c>
      <c r="I6806" t="s">
        <v>33</v>
      </c>
      <c r="J6806" t="s">
        <v>19</v>
      </c>
      <c r="K6806" t="str">
        <f>INDEX(Table6[Column1],MATCH(L6806,Table6[Column2]))</f>
        <v>Adults</v>
      </c>
      <c r="L6806">
        <v>44.22441405</v>
      </c>
      <c r="M6806" t="str">
        <f>VLOOKUP(L6806,Table1[],2)</f>
        <v>40 - 49</v>
      </c>
      <c r="N6806" t="str">
        <f>INDEX(Table7[Column1],MATCH(O6806,Table7[Column2]))</f>
        <v>Learning Stage</v>
      </c>
      <c r="O6806">
        <v>2.6972356290000001</v>
      </c>
      <c r="P6806" t="str">
        <f>VLOOKUP(O6806,Table13[],2)</f>
        <v>1 - 5</v>
      </c>
      <c r="Q6806" t="str">
        <f>INDEX(Table8[Column1],MATCH(R6806,Table8[Column2]))</f>
        <v>Habitual</v>
      </c>
      <c r="R6806">
        <v>96.384820950000005</v>
      </c>
      <c r="S6806">
        <f t="shared" si="213"/>
        <v>4.0160342062500005</v>
      </c>
      <c r="T6806" t="s">
        <v>19</v>
      </c>
    </row>
    <row r="6807" spans="1:20" x14ac:dyDescent="0.25">
      <c r="A6807">
        <v>6806</v>
      </c>
      <c r="B6807" t="s">
        <v>5078</v>
      </c>
      <c r="C6807" t="s">
        <v>883</v>
      </c>
      <c r="D6807" t="str">
        <f t="shared" si="212"/>
        <v>Kinney Jason</v>
      </c>
      <c r="E6807" t="s">
        <v>22</v>
      </c>
      <c r="F6807" t="s">
        <v>38</v>
      </c>
      <c r="G6807" t="s">
        <v>611</v>
      </c>
      <c r="H6807" t="s">
        <v>612</v>
      </c>
      <c r="I6807" t="s">
        <v>38</v>
      </c>
      <c r="J6807" t="s">
        <v>19</v>
      </c>
      <c r="K6807" t="str">
        <f>INDEX(Table6[Column1],MATCH(L6807,Table6[Column2]))</f>
        <v>Adults</v>
      </c>
      <c r="L6807">
        <v>42.011392090000001</v>
      </c>
      <c r="M6807" t="str">
        <f>VLOOKUP(L6807,Table1[],2)</f>
        <v>40 - 49</v>
      </c>
      <c r="N6807" t="str">
        <f>INDEX(Table7[Column1],MATCH(O6807,Table7[Column2]))</f>
        <v>Learning Stage</v>
      </c>
      <c r="O6807">
        <v>3.579308363</v>
      </c>
      <c r="P6807" t="str">
        <f>VLOOKUP(O6807,Table13[],2)</f>
        <v>1 - 5</v>
      </c>
      <c r="Q6807" t="str">
        <f>INDEX(Table8[Column1],MATCH(R6807,Table8[Column2]))</f>
        <v>Maintained</v>
      </c>
      <c r="R6807">
        <v>56.311286840000001</v>
      </c>
      <c r="S6807">
        <f t="shared" si="213"/>
        <v>2.3463036183333332</v>
      </c>
      <c r="T6807" t="s">
        <v>19</v>
      </c>
    </row>
    <row r="6808" spans="1:20" x14ac:dyDescent="0.25">
      <c r="A6808">
        <v>6807</v>
      </c>
      <c r="B6808" t="s">
        <v>5079</v>
      </c>
      <c r="C6808" t="s">
        <v>5080</v>
      </c>
      <c r="D6808" t="str">
        <f t="shared" si="212"/>
        <v>Gott Eli</v>
      </c>
      <c r="E6808" t="s">
        <v>22</v>
      </c>
      <c r="F6808" t="s">
        <v>38</v>
      </c>
      <c r="G6808" t="s">
        <v>611</v>
      </c>
      <c r="H6808" t="s">
        <v>612</v>
      </c>
      <c r="I6808" t="s">
        <v>38</v>
      </c>
      <c r="J6808" t="s">
        <v>19</v>
      </c>
      <c r="K6808" t="str">
        <f>INDEX(Table6[Column1],MATCH(L6808,Table6[Column2]))</f>
        <v>Adults</v>
      </c>
      <c r="L6808">
        <v>46.965249749999998</v>
      </c>
      <c r="M6808" t="str">
        <f>VLOOKUP(L6808,Table1[],2)</f>
        <v>40 - 49</v>
      </c>
      <c r="N6808" t="str">
        <f>INDEX(Table7[Column1],MATCH(O6808,Table7[Column2]))</f>
        <v>Learning Stage</v>
      </c>
      <c r="O6808">
        <v>3.4097825959999999</v>
      </c>
      <c r="P6808" t="str">
        <f>VLOOKUP(O6808,Table13[],2)</f>
        <v>1 - 5</v>
      </c>
      <c r="Q6808" t="str">
        <f>INDEX(Table8[Column1],MATCH(R6808,Table8[Column2]))</f>
        <v>Habitual</v>
      </c>
      <c r="R6808">
        <v>98.948193709999998</v>
      </c>
      <c r="S6808">
        <f t="shared" si="213"/>
        <v>4.1228414045833333</v>
      </c>
      <c r="T6808" t="s">
        <v>19</v>
      </c>
    </row>
    <row r="6809" spans="1:20" x14ac:dyDescent="0.25">
      <c r="A6809">
        <v>6808</v>
      </c>
      <c r="B6809" t="s">
        <v>5081</v>
      </c>
      <c r="C6809" t="s">
        <v>1992</v>
      </c>
      <c r="D6809" t="str">
        <f t="shared" si="212"/>
        <v>Parrish Jeanette</v>
      </c>
      <c r="E6809" t="s">
        <v>15</v>
      </c>
      <c r="F6809" t="s">
        <v>38</v>
      </c>
      <c r="G6809" t="s">
        <v>611</v>
      </c>
      <c r="H6809" t="s">
        <v>612</v>
      </c>
      <c r="I6809" t="s">
        <v>38</v>
      </c>
      <c r="J6809" t="s">
        <v>19</v>
      </c>
      <c r="K6809" t="str">
        <f>INDEX(Table6[Column1],MATCH(L6809,Table6[Column2]))</f>
        <v>Adults</v>
      </c>
      <c r="L6809">
        <v>46.66420506</v>
      </c>
      <c r="M6809" t="str">
        <f>VLOOKUP(L6809,Table1[],2)</f>
        <v>40 - 49</v>
      </c>
      <c r="N6809" t="str">
        <f>INDEX(Table7[Column1],MATCH(O6809,Table7[Column2]))</f>
        <v>Learning Stage</v>
      </c>
      <c r="O6809">
        <v>3.7731296400000001</v>
      </c>
      <c r="P6809" t="str">
        <f>VLOOKUP(O6809,Table13[],2)</f>
        <v>1 - 5</v>
      </c>
      <c r="Q6809" t="str">
        <f>INDEX(Table8[Column1],MATCH(R6809,Table8[Column2]))</f>
        <v>Habitual</v>
      </c>
      <c r="R6809">
        <v>83.89857524</v>
      </c>
      <c r="S6809">
        <f t="shared" si="213"/>
        <v>3.4957739683333333</v>
      </c>
      <c r="T6809" t="s">
        <v>19</v>
      </c>
    </row>
    <row r="6810" spans="1:20" x14ac:dyDescent="0.25">
      <c r="A6810">
        <v>6809</v>
      </c>
      <c r="B6810" t="s">
        <v>4456</v>
      </c>
      <c r="C6810" t="s">
        <v>52</v>
      </c>
      <c r="D6810" t="str">
        <f t="shared" si="212"/>
        <v>Presley John</v>
      </c>
      <c r="E6810" t="s">
        <v>22</v>
      </c>
      <c r="F6810" t="s">
        <v>38</v>
      </c>
      <c r="G6810" t="s">
        <v>611</v>
      </c>
      <c r="H6810" t="s">
        <v>612</v>
      </c>
      <c r="I6810" t="s">
        <v>38</v>
      </c>
      <c r="J6810" t="s">
        <v>19</v>
      </c>
      <c r="K6810" t="str">
        <f>INDEX(Table6[Column1],MATCH(L6810,Table6[Column2]))</f>
        <v>Young Adults</v>
      </c>
      <c r="L6810">
        <v>32.371614800000003</v>
      </c>
      <c r="M6810" t="str">
        <f>VLOOKUP(L6810,Table1[],2)</f>
        <v>30 - 39</v>
      </c>
      <c r="N6810" t="str">
        <f>INDEX(Table7[Column1],MATCH(O6810,Table7[Column2]))</f>
        <v>Fitting in Stage</v>
      </c>
      <c r="O6810">
        <v>6.0128068199999998</v>
      </c>
      <c r="P6810" t="str">
        <f>VLOOKUP(O6810,Table13[],2)</f>
        <v>6 - 10</v>
      </c>
      <c r="Q6810" t="str">
        <f>INDEX(Table8[Column1],MATCH(R6810,Table8[Column2]))</f>
        <v>Scheduled</v>
      </c>
      <c r="R6810">
        <v>0</v>
      </c>
      <c r="S6810">
        <f t="shared" si="213"/>
        <v>0</v>
      </c>
      <c r="T6810" t="s">
        <v>19</v>
      </c>
    </row>
    <row r="6811" spans="1:20" x14ac:dyDescent="0.25">
      <c r="A6811">
        <v>6810</v>
      </c>
      <c r="B6811" t="s">
        <v>1942</v>
      </c>
      <c r="C6811" t="s">
        <v>50</v>
      </c>
      <c r="D6811" t="str">
        <f t="shared" si="212"/>
        <v>Hardin Robert</v>
      </c>
      <c r="E6811" t="s">
        <v>22</v>
      </c>
      <c r="F6811" t="s">
        <v>101</v>
      </c>
      <c r="G6811" t="s">
        <v>611</v>
      </c>
      <c r="H6811" t="s">
        <v>612</v>
      </c>
      <c r="I6811" t="s">
        <v>101</v>
      </c>
      <c r="J6811" t="s">
        <v>19</v>
      </c>
      <c r="K6811" t="str">
        <f>INDEX(Table6[Column1],MATCH(L6811,Table6[Column2]))</f>
        <v>Adults</v>
      </c>
      <c r="L6811">
        <v>40.200136520000001</v>
      </c>
      <c r="M6811" t="str">
        <f>VLOOKUP(L6811,Table1[],2)</f>
        <v>40 - 49</v>
      </c>
      <c r="N6811" t="str">
        <f>INDEX(Table7[Column1],MATCH(O6811,Table7[Column2]))</f>
        <v>Learning Stage</v>
      </c>
      <c r="O6811">
        <v>3.4474958349999998</v>
      </c>
      <c r="P6811" t="str">
        <f>VLOOKUP(O6811,Table13[],2)</f>
        <v>1 - 5</v>
      </c>
      <c r="Q6811" t="str">
        <f>INDEX(Table8[Column1],MATCH(R6811,Table8[Column2]))</f>
        <v>Maintained</v>
      </c>
      <c r="R6811">
        <v>46.38028766</v>
      </c>
      <c r="S6811">
        <f t="shared" si="213"/>
        <v>1.9325119858333333</v>
      </c>
      <c r="T6811" t="s">
        <v>19</v>
      </c>
    </row>
    <row r="6812" spans="1:20" x14ac:dyDescent="0.25">
      <c r="A6812">
        <v>6811</v>
      </c>
      <c r="B6812" t="s">
        <v>167</v>
      </c>
      <c r="C6812" t="s">
        <v>1373</v>
      </c>
      <c r="D6812" t="str">
        <f t="shared" si="212"/>
        <v>Allen Freda</v>
      </c>
      <c r="E6812" t="s">
        <v>15</v>
      </c>
      <c r="F6812" t="s">
        <v>579</v>
      </c>
      <c r="G6812" t="s">
        <v>2724</v>
      </c>
      <c r="H6812" t="s">
        <v>1863</v>
      </c>
      <c r="I6812" t="s">
        <v>54</v>
      </c>
      <c r="J6812" t="s">
        <v>19</v>
      </c>
      <c r="K6812" t="str">
        <f>INDEX(Table6[Column1],MATCH(L6812,Table6[Column2]))</f>
        <v>Young Adults</v>
      </c>
      <c r="L6812">
        <v>33.087757799999999</v>
      </c>
      <c r="M6812" t="str">
        <f>VLOOKUP(L6812,Table1[],2)</f>
        <v>30 - 39</v>
      </c>
      <c r="N6812" t="str">
        <f>INDEX(Table7[Column1],MATCH(O6812,Table7[Column2]))</f>
        <v>Learning Stage</v>
      </c>
      <c r="O6812">
        <v>4.5918319939999996</v>
      </c>
      <c r="P6812" t="str">
        <f>VLOOKUP(O6812,Table13[],2)</f>
        <v>1 - 5</v>
      </c>
      <c r="Q6812" t="str">
        <f>INDEX(Table8[Column1],MATCH(R6812,Table8[Column2]))</f>
        <v>Maintained</v>
      </c>
      <c r="R6812">
        <v>45.222058539999999</v>
      </c>
      <c r="S6812">
        <f t="shared" si="213"/>
        <v>1.8842524391666666</v>
      </c>
      <c r="T6812" t="s">
        <v>19</v>
      </c>
    </row>
    <row r="6813" spans="1:20" x14ac:dyDescent="0.25">
      <c r="A6813">
        <v>6812</v>
      </c>
      <c r="B6813" t="s">
        <v>5082</v>
      </c>
      <c r="C6813" t="s">
        <v>1663</v>
      </c>
      <c r="D6813" t="str">
        <f t="shared" si="212"/>
        <v>Gengler Cheryl</v>
      </c>
      <c r="E6813" t="s">
        <v>15</v>
      </c>
      <c r="F6813" t="s">
        <v>1489</v>
      </c>
      <c r="G6813" t="s">
        <v>611</v>
      </c>
      <c r="H6813" t="s">
        <v>612</v>
      </c>
      <c r="I6813" t="s">
        <v>169</v>
      </c>
      <c r="J6813" t="s">
        <v>19</v>
      </c>
      <c r="K6813" t="str">
        <f>INDEX(Table6[Column1],MATCH(L6813,Table6[Column2]))</f>
        <v>Youth</v>
      </c>
      <c r="L6813">
        <v>25.130372650000002</v>
      </c>
      <c r="M6813" t="str">
        <f>VLOOKUP(L6813,Table1[],2)</f>
        <v>20 - 29</v>
      </c>
      <c r="N6813" t="str">
        <f>INDEX(Table7[Column1],MATCH(O6813,Table7[Column2]))</f>
        <v>Learning Stage</v>
      </c>
      <c r="O6813">
        <v>2.9408872499999998</v>
      </c>
      <c r="P6813" t="str">
        <f>VLOOKUP(O6813,Table13[],2)</f>
        <v>1 - 5</v>
      </c>
      <c r="Q6813" t="str">
        <f>INDEX(Table8[Column1],MATCH(R6813,Table8[Column2]))</f>
        <v>Scheduled</v>
      </c>
      <c r="R6813">
        <v>7.9246805000000003E-2</v>
      </c>
      <c r="S6813">
        <f t="shared" si="213"/>
        <v>3.3019502083333333E-3</v>
      </c>
      <c r="T6813" t="s">
        <v>19</v>
      </c>
    </row>
    <row r="6814" spans="1:20" x14ac:dyDescent="0.25">
      <c r="A6814">
        <v>6813</v>
      </c>
      <c r="B6814" t="s">
        <v>1492</v>
      </c>
      <c r="C6814" t="s">
        <v>144</v>
      </c>
      <c r="D6814" t="str">
        <f t="shared" si="212"/>
        <v>Vasquez David</v>
      </c>
      <c r="E6814" t="s">
        <v>22</v>
      </c>
      <c r="F6814" t="s">
        <v>1029</v>
      </c>
      <c r="G6814" t="s">
        <v>2724</v>
      </c>
      <c r="H6814" t="s">
        <v>1863</v>
      </c>
      <c r="I6814" t="s">
        <v>24</v>
      </c>
      <c r="J6814" t="s">
        <v>19</v>
      </c>
      <c r="K6814" t="str">
        <f>INDEX(Table6[Column1],MATCH(L6814,Table6[Column2]))</f>
        <v>Adults</v>
      </c>
      <c r="L6814">
        <v>45.14499953</v>
      </c>
      <c r="M6814" t="str">
        <f>VLOOKUP(L6814,Table1[],2)</f>
        <v>40 - 49</v>
      </c>
      <c r="N6814" t="str">
        <f>INDEX(Table7[Column1],MATCH(O6814,Table7[Column2]))</f>
        <v>Learning Stage</v>
      </c>
      <c r="O6814">
        <v>3.1631930029999999</v>
      </c>
      <c r="P6814" t="str">
        <f>VLOOKUP(O6814,Table13[],2)</f>
        <v>1 - 5</v>
      </c>
      <c r="Q6814" t="str">
        <f>INDEX(Table8[Column1],MATCH(R6814,Table8[Column2]))</f>
        <v>Maintained</v>
      </c>
      <c r="R6814">
        <v>76.151381169999993</v>
      </c>
      <c r="S6814">
        <f t="shared" si="213"/>
        <v>3.1729742154166667</v>
      </c>
      <c r="T6814" t="s">
        <v>19</v>
      </c>
    </row>
    <row r="6815" spans="1:20" x14ac:dyDescent="0.25">
      <c r="A6815">
        <v>6814</v>
      </c>
      <c r="B6815" t="s">
        <v>5083</v>
      </c>
      <c r="C6815" t="s">
        <v>144</v>
      </c>
      <c r="D6815" t="str">
        <f t="shared" si="212"/>
        <v>High David</v>
      </c>
      <c r="E6815" t="s">
        <v>22</v>
      </c>
      <c r="F6815" t="s">
        <v>579</v>
      </c>
      <c r="G6815" t="s">
        <v>2724</v>
      </c>
      <c r="H6815" t="s">
        <v>1863</v>
      </c>
      <c r="I6815" t="s">
        <v>54</v>
      </c>
      <c r="J6815" t="s">
        <v>19</v>
      </c>
      <c r="K6815" t="str">
        <f>INDEX(Table6[Column1],MATCH(L6815,Table6[Column2]))</f>
        <v>Young Adults</v>
      </c>
      <c r="L6815">
        <v>31.95389552</v>
      </c>
      <c r="M6815" t="str">
        <f>VLOOKUP(L6815,Table1[],2)</f>
        <v>30 - 39</v>
      </c>
      <c r="N6815" t="str">
        <f>INDEX(Table7[Column1],MATCH(O6815,Table7[Column2]))</f>
        <v>Learning Stage</v>
      </c>
      <c r="O6815">
        <v>3.7960635379999998</v>
      </c>
      <c r="P6815" t="str">
        <f>VLOOKUP(O6815,Table13[],2)</f>
        <v>1 - 5</v>
      </c>
      <c r="Q6815" t="str">
        <f>INDEX(Table8[Column1],MATCH(R6815,Table8[Column2]))</f>
        <v>Scheduled</v>
      </c>
      <c r="R6815">
        <v>17.264467839999998</v>
      </c>
      <c r="S6815">
        <f t="shared" si="213"/>
        <v>0.71935282666666656</v>
      </c>
      <c r="T6815" t="s">
        <v>19</v>
      </c>
    </row>
    <row r="6816" spans="1:20" x14ac:dyDescent="0.25">
      <c r="A6816">
        <v>6815</v>
      </c>
      <c r="B6816" t="s">
        <v>2627</v>
      </c>
      <c r="C6816" t="s">
        <v>52</v>
      </c>
      <c r="D6816" t="str">
        <f t="shared" si="212"/>
        <v>Goldberg John</v>
      </c>
      <c r="E6816" t="s">
        <v>22</v>
      </c>
      <c r="F6816" t="s">
        <v>38</v>
      </c>
      <c r="G6816" t="s">
        <v>611</v>
      </c>
      <c r="H6816" t="s">
        <v>612</v>
      </c>
      <c r="I6816" t="s">
        <v>38</v>
      </c>
      <c r="J6816" t="s">
        <v>19</v>
      </c>
      <c r="K6816" t="str">
        <f>INDEX(Table6[Column1],MATCH(L6816,Table6[Column2]))</f>
        <v>Elders</v>
      </c>
      <c r="L6816">
        <v>57.525859670000003</v>
      </c>
      <c r="M6816" t="str">
        <f>VLOOKUP(L6816,Table1[],2)</f>
        <v>50 - 59</v>
      </c>
      <c r="N6816" t="str">
        <f>INDEX(Table7[Column1],MATCH(O6816,Table7[Column2]))</f>
        <v>Learning Stage</v>
      </c>
      <c r="O6816">
        <v>3.8928744169999998</v>
      </c>
      <c r="P6816" t="str">
        <f>VLOOKUP(O6816,Table13[],2)</f>
        <v>1 - 5</v>
      </c>
      <c r="Q6816" t="str">
        <f>INDEX(Table8[Column1],MATCH(R6816,Table8[Column2]))</f>
        <v>Excused</v>
      </c>
      <c r="R6816">
        <v>139.10678909999999</v>
      </c>
      <c r="S6816">
        <f t="shared" si="213"/>
        <v>5.7961162124999994</v>
      </c>
      <c r="T6816" t="s">
        <v>19</v>
      </c>
    </row>
    <row r="6817" spans="1:20" x14ac:dyDescent="0.25">
      <c r="A6817">
        <v>6816</v>
      </c>
      <c r="B6817" t="s">
        <v>991</v>
      </c>
      <c r="C6817" t="s">
        <v>432</v>
      </c>
      <c r="D6817" t="str">
        <f t="shared" si="212"/>
        <v>Tucker Norman</v>
      </c>
      <c r="E6817" t="s">
        <v>22</v>
      </c>
      <c r="F6817" t="s">
        <v>38</v>
      </c>
      <c r="G6817" t="s">
        <v>611</v>
      </c>
      <c r="H6817" t="s">
        <v>612</v>
      </c>
      <c r="I6817" t="s">
        <v>38</v>
      </c>
      <c r="J6817" t="s">
        <v>19</v>
      </c>
      <c r="K6817" t="str">
        <f>INDEX(Table6[Column1],MATCH(L6817,Table6[Column2]))</f>
        <v>Young Adults</v>
      </c>
      <c r="L6817">
        <v>36.500313980000001</v>
      </c>
      <c r="M6817" t="str">
        <f>VLOOKUP(L6817,Table1[],2)</f>
        <v>30 - 39</v>
      </c>
      <c r="N6817" t="str">
        <f>INDEX(Table7[Column1],MATCH(O6817,Table7[Column2]))</f>
        <v>Learning Stage</v>
      </c>
      <c r="O6817">
        <v>4.7059391010000002</v>
      </c>
      <c r="P6817" t="str">
        <f>VLOOKUP(O6817,Table13[],2)</f>
        <v>1 - 5</v>
      </c>
      <c r="Q6817" t="str">
        <f>INDEX(Table8[Column1],MATCH(R6817,Table8[Column2]))</f>
        <v>Scheduled</v>
      </c>
      <c r="R6817">
        <v>19.914047709999998</v>
      </c>
      <c r="S6817">
        <f t="shared" si="213"/>
        <v>0.8297519879166666</v>
      </c>
      <c r="T6817" t="s">
        <v>19</v>
      </c>
    </row>
    <row r="6818" spans="1:20" x14ac:dyDescent="0.25">
      <c r="A6818">
        <v>6817</v>
      </c>
      <c r="B6818" t="s">
        <v>5084</v>
      </c>
      <c r="C6818" t="s">
        <v>5085</v>
      </c>
      <c r="D6818" t="str">
        <f t="shared" si="212"/>
        <v>Basil Emmett</v>
      </c>
      <c r="E6818" t="s">
        <v>22</v>
      </c>
      <c r="F6818" t="s">
        <v>30</v>
      </c>
      <c r="G6818" t="s">
        <v>820</v>
      </c>
      <c r="H6818" t="s">
        <v>821</v>
      </c>
      <c r="I6818" t="s">
        <v>30</v>
      </c>
      <c r="J6818" t="s">
        <v>19</v>
      </c>
      <c r="K6818" t="str">
        <f>INDEX(Table6[Column1],MATCH(L6818,Table6[Column2]))</f>
        <v>Adults</v>
      </c>
      <c r="L6818">
        <v>46.940819429999998</v>
      </c>
      <c r="M6818" t="str">
        <f>VLOOKUP(L6818,Table1[],2)</f>
        <v>40 - 49</v>
      </c>
      <c r="N6818" t="str">
        <f>INDEX(Table7[Column1],MATCH(O6818,Table7[Column2]))</f>
        <v>Fitting in Stage</v>
      </c>
      <c r="O6818">
        <v>7.8020564859999997</v>
      </c>
      <c r="P6818" t="str">
        <f>VLOOKUP(O6818,Table13[],2)</f>
        <v>6 - 10</v>
      </c>
      <c r="Q6818" t="str">
        <f>INDEX(Table8[Column1],MATCH(R6818,Table8[Column2]))</f>
        <v>Habitual</v>
      </c>
      <c r="R6818">
        <v>83.085553640000001</v>
      </c>
      <c r="S6818">
        <f t="shared" si="213"/>
        <v>3.4618980683333334</v>
      </c>
      <c r="T6818" t="s">
        <v>19</v>
      </c>
    </row>
    <row r="6819" spans="1:20" x14ac:dyDescent="0.25">
      <c r="A6819">
        <v>6818</v>
      </c>
      <c r="B6819" t="s">
        <v>1050</v>
      </c>
      <c r="C6819" t="s">
        <v>1785</v>
      </c>
      <c r="D6819" t="str">
        <f t="shared" si="212"/>
        <v>Short Tony</v>
      </c>
      <c r="E6819" t="s">
        <v>22</v>
      </c>
      <c r="F6819" t="s">
        <v>262</v>
      </c>
      <c r="G6819" t="s">
        <v>820</v>
      </c>
      <c r="H6819" t="s">
        <v>821</v>
      </c>
      <c r="I6819" t="s">
        <v>262</v>
      </c>
      <c r="J6819" t="s">
        <v>19</v>
      </c>
      <c r="K6819" t="str">
        <f>INDEX(Table6[Column1],MATCH(L6819,Table6[Column2]))</f>
        <v>Young Adults</v>
      </c>
      <c r="L6819">
        <v>39.10050176</v>
      </c>
      <c r="M6819" t="str">
        <f>VLOOKUP(L6819,Table1[],2)</f>
        <v>30 - 39</v>
      </c>
      <c r="N6819" t="str">
        <f>INDEX(Table7[Column1],MATCH(O6819,Table7[Column2]))</f>
        <v>Learning Stage</v>
      </c>
      <c r="O6819">
        <v>3.5576860209999999</v>
      </c>
      <c r="P6819" t="str">
        <f>VLOOKUP(O6819,Table13[],2)</f>
        <v>1 - 5</v>
      </c>
      <c r="Q6819" t="str">
        <f>INDEX(Table8[Column1],MATCH(R6819,Table8[Column2]))</f>
        <v>Scheduled</v>
      </c>
      <c r="R6819">
        <v>0</v>
      </c>
      <c r="S6819">
        <f t="shared" si="213"/>
        <v>0</v>
      </c>
      <c r="T6819" t="s">
        <v>19</v>
      </c>
    </row>
    <row r="6820" spans="1:20" x14ac:dyDescent="0.25">
      <c r="A6820">
        <v>6819</v>
      </c>
      <c r="B6820" t="s">
        <v>5086</v>
      </c>
      <c r="C6820" t="s">
        <v>467</v>
      </c>
      <c r="D6820" t="str">
        <f t="shared" si="212"/>
        <v>Scheffel Kevin</v>
      </c>
      <c r="E6820" t="s">
        <v>22</v>
      </c>
      <c r="F6820" t="s">
        <v>515</v>
      </c>
      <c r="G6820" t="s">
        <v>2724</v>
      </c>
      <c r="H6820" t="s">
        <v>1863</v>
      </c>
      <c r="I6820" t="s">
        <v>157</v>
      </c>
      <c r="J6820" t="s">
        <v>19</v>
      </c>
      <c r="K6820" t="str">
        <f>INDEX(Table6[Column1],MATCH(L6820,Table6[Column2]))</f>
        <v>Young Adults</v>
      </c>
      <c r="L6820">
        <v>31.820785239999999</v>
      </c>
      <c r="M6820" t="str">
        <f>VLOOKUP(L6820,Table1[],2)</f>
        <v>30 - 39</v>
      </c>
      <c r="N6820" t="str">
        <f>INDEX(Table7[Column1],MATCH(O6820,Table7[Column2]))</f>
        <v>Learning Stage</v>
      </c>
      <c r="O6820">
        <v>3.2847169530000002</v>
      </c>
      <c r="P6820" t="str">
        <f>VLOOKUP(O6820,Table13[],2)</f>
        <v>1 - 5</v>
      </c>
      <c r="Q6820" t="str">
        <f>INDEX(Table8[Column1],MATCH(R6820,Table8[Column2]))</f>
        <v>Scheduled</v>
      </c>
      <c r="R6820">
        <v>0</v>
      </c>
      <c r="S6820">
        <f t="shared" si="213"/>
        <v>0</v>
      </c>
      <c r="T6820" t="s">
        <v>19</v>
      </c>
    </row>
    <row r="6821" spans="1:20" x14ac:dyDescent="0.25">
      <c r="A6821">
        <v>6820</v>
      </c>
      <c r="B6821" t="s">
        <v>5087</v>
      </c>
      <c r="C6821" t="s">
        <v>5088</v>
      </c>
      <c r="D6821" t="str">
        <f t="shared" si="212"/>
        <v>Vereen Kurt</v>
      </c>
      <c r="E6821" t="s">
        <v>22</v>
      </c>
      <c r="F6821" t="s">
        <v>38</v>
      </c>
      <c r="G6821" t="s">
        <v>611</v>
      </c>
      <c r="H6821" t="s">
        <v>612</v>
      </c>
      <c r="I6821" t="s">
        <v>38</v>
      </c>
      <c r="J6821" t="s">
        <v>19</v>
      </c>
      <c r="K6821" t="str">
        <f>INDEX(Table6[Column1],MATCH(L6821,Table6[Column2]))</f>
        <v>Adults</v>
      </c>
      <c r="L6821">
        <v>43.702312069999998</v>
      </c>
      <c r="M6821" t="str">
        <f>VLOOKUP(L6821,Table1[],2)</f>
        <v>40 - 49</v>
      </c>
      <c r="N6821" t="str">
        <f>INDEX(Table7[Column1],MATCH(O6821,Table7[Column2]))</f>
        <v>Learning Stage</v>
      </c>
      <c r="O6821">
        <v>5.0973712730000003</v>
      </c>
      <c r="P6821" t="str">
        <f>VLOOKUP(O6821,Table13[],2)</f>
        <v>1 - 5</v>
      </c>
      <c r="Q6821" t="str">
        <f>INDEX(Table8[Column1],MATCH(R6821,Table8[Column2]))</f>
        <v>Maintained</v>
      </c>
      <c r="R6821">
        <v>73.265992060000002</v>
      </c>
      <c r="S6821">
        <f t="shared" si="213"/>
        <v>3.0527496691666669</v>
      </c>
      <c r="T6821" t="s">
        <v>19</v>
      </c>
    </row>
    <row r="6822" spans="1:20" x14ac:dyDescent="0.25">
      <c r="A6822">
        <v>6821</v>
      </c>
      <c r="B6822" t="s">
        <v>2795</v>
      </c>
      <c r="C6822" t="s">
        <v>823</v>
      </c>
      <c r="D6822" t="str">
        <f t="shared" si="212"/>
        <v>Stubbs Brittany</v>
      </c>
      <c r="E6822" t="s">
        <v>15</v>
      </c>
      <c r="F6822" t="s">
        <v>27</v>
      </c>
      <c r="G6822" t="s">
        <v>820</v>
      </c>
      <c r="H6822" t="s">
        <v>821</v>
      </c>
      <c r="I6822" t="s">
        <v>27</v>
      </c>
      <c r="J6822" t="s">
        <v>19</v>
      </c>
      <c r="K6822" t="str">
        <f>INDEX(Table6[Column1],MATCH(L6822,Table6[Column2]))</f>
        <v>Young Adults</v>
      </c>
      <c r="L6822">
        <v>30.722307189999999</v>
      </c>
      <c r="M6822" t="str">
        <f>VLOOKUP(L6822,Table1[],2)</f>
        <v>30 - 39</v>
      </c>
      <c r="N6822" t="str">
        <f>INDEX(Table7[Column1],MATCH(O6822,Table7[Column2]))</f>
        <v>Learning Stage</v>
      </c>
      <c r="O6822">
        <v>1.3606119590000001</v>
      </c>
      <c r="P6822" t="str">
        <f>VLOOKUP(O6822,Table13[],2)</f>
        <v>1 - 5</v>
      </c>
      <c r="Q6822" t="str">
        <f>INDEX(Table8[Column1],MATCH(R6822,Table8[Column2]))</f>
        <v>Scheduled</v>
      </c>
      <c r="R6822">
        <v>0</v>
      </c>
      <c r="S6822">
        <f t="shared" si="213"/>
        <v>0</v>
      </c>
      <c r="T6822" t="s">
        <v>19</v>
      </c>
    </row>
    <row r="6823" spans="1:20" x14ac:dyDescent="0.25">
      <c r="A6823">
        <v>6822</v>
      </c>
      <c r="B6823" t="s">
        <v>1312</v>
      </c>
      <c r="C6823" t="s">
        <v>5089</v>
      </c>
      <c r="D6823" t="str">
        <f t="shared" si="212"/>
        <v>Scott Naomi</v>
      </c>
      <c r="E6823" t="s">
        <v>15</v>
      </c>
      <c r="F6823" t="s">
        <v>277</v>
      </c>
      <c r="G6823" t="s">
        <v>2724</v>
      </c>
      <c r="H6823" t="s">
        <v>1863</v>
      </c>
      <c r="I6823" t="s">
        <v>277</v>
      </c>
      <c r="J6823" t="s">
        <v>19</v>
      </c>
      <c r="K6823" t="str">
        <f>INDEX(Table6[Column1],MATCH(L6823,Table6[Column2]))</f>
        <v>Adults</v>
      </c>
      <c r="L6823">
        <v>46.015744470000001</v>
      </c>
      <c r="M6823" t="str">
        <f>VLOOKUP(L6823,Table1[],2)</f>
        <v>40 - 49</v>
      </c>
      <c r="N6823" t="str">
        <f>INDEX(Table7[Column1],MATCH(O6823,Table7[Column2]))</f>
        <v>Learning Stage</v>
      </c>
      <c r="O6823">
        <v>4.312504026</v>
      </c>
      <c r="P6823" t="str">
        <f>VLOOKUP(O6823,Table13[],2)</f>
        <v>1 - 5</v>
      </c>
      <c r="Q6823" t="str">
        <f>INDEX(Table8[Column1],MATCH(R6823,Table8[Column2]))</f>
        <v>Habitual</v>
      </c>
      <c r="R6823">
        <v>116.7597682</v>
      </c>
      <c r="S6823">
        <f t="shared" si="213"/>
        <v>4.8649903416666662</v>
      </c>
      <c r="T6823" t="s">
        <v>19</v>
      </c>
    </row>
    <row r="6824" spans="1:20" x14ac:dyDescent="0.25">
      <c r="A6824">
        <v>6823</v>
      </c>
      <c r="B6824" t="s">
        <v>966</v>
      </c>
      <c r="C6824" t="s">
        <v>56</v>
      </c>
      <c r="D6824" t="str">
        <f t="shared" si="212"/>
        <v>Miller James</v>
      </c>
      <c r="E6824" t="s">
        <v>22</v>
      </c>
      <c r="F6824" t="s">
        <v>33</v>
      </c>
      <c r="G6824" t="s">
        <v>820</v>
      </c>
      <c r="H6824" t="s">
        <v>821</v>
      </c>
      <c r="I6824" t="s">
        <v>33</v>
      </c>
      <c r="J6824" t="s">
        <v>19</v>
      </c>
      <c r="K6824" t="str">
        <f>INDEX(Table6[Column1],MATCH(L6824,Table6[Column2]))</f>
        <v>Adults</v>
      </c>
      <c r="L6824">
        <v>43.03061211</v>
      </c>
      <c r="M6824" t="str">
        <f>VLOOKUP(L6824,Table1[],2)</f>
        <v>40 - 49</v>
      </c>
      <c r="N6824" t="str">
        <f>INDEX(Table7[Column1],MATCH(O6824,Table7[Column2]))</f>
        <v>Learning Stage</v>
      </c>
      <c r="O6824">
        <v>4.5545442940000003</v>
      </c>
      <c r="P6824" t="str">
        <f>VLOOKUP(O6824,Table13[],2)</f>
        <v>1 - 5</v>
      </c>
      <c r="Q6824" t="str">
        <f>INDEX(Table8[Column1],MATCH(R6824,Table8[Column2]))</f>
        <v>Scheduled</v>
      </c>
      <c r="R6824">
        <v>29.397083240000001</v>
      </c>
      <c r="S6824">
        <f t="shared" si="213"/>
        <v>1.2248784683333334</v>
      </c>
      <c r="T6824" t="s">
        <v>19</v>
      </c>
    </row>
    <row r="6825" spans="1:20" x14ac:dyDescent="0.25">
      <c r="A6825">
        <v>6824</v>
      </c>
      <c r="B6825" t="s">
        <v>5090</v>
      </c>
      <c r="C6825" t="s">
        <v>1549</v>
      </c>
      <c r="D6825" t="str">
        <f t="shared" si="212"/>
        <v>Geary Benjamin</v>
      </c>
      <c r="E6825" t="s">
        <v>22</v>
      </c>
      <c r="F6825" t="s">
        <v>27</v>
      </c>
      <c r="G6825" t="s">
        <v>2724</v>
      </c>
      <c r="H6825" t="s">
        <v>1863</v>
      </c>
      <c r="I6825" t="s">
        <v>27</v>
      </c>
      <c r="J6825" t="s">
        <v>19</v>
      </c>
      <c r="K6825" t="str">
        <f>INDEX(Table6[Column1],MATCH(L6825,Table6[Column2]))</f>
        <v>Young Adults</v>
      </c>
      <c r="L6825">
        <v>31.72333798</v>
      </c>
      <c r="M6825" t="str">
        <f>VLOOKUP(L6825,Table1[],2)</f>
        <v>30 - 39</v>
      </c>
      <c r="N6825" t="str">
        <f>INDEX(Table7[Column1],MATCH(O6825,Table7[Column2]))</f>
        <v>Learning Stage</v>
      </c>
      <c r="O6825">
        <v>3.621646905</v>
      </c>
      <c r="P6825" t="str">
        <f>VLOOKUP(O6825,Table13[],2)</f>
        <v>1 - 5</v>
      </c>
      <c r="Q6825" t="str">
        <f>INDEX(Table8[Column1],MATCH(R6825,Table8[Column2]))</f>
        <v>Scheduled</v>
      </c>
      <c r="R6825">
        <v>0</v>
      </c>
      <c r="S6825">
        <f t="shared" si="213"/>
        <v>0</v>
      </c>
      <c r="T6825" t="s">
        <v>19</v>
      </c>
    </row>
    <row r="6826" spans="1:20" x14ac:dyDescent="0.25">
      <c r="A6826">
        <v>6825</v>
      </c>
      <c r="B6826" t="s">
        <v>1713</v>
      </c>
      <c r="C6826" t="s">
        <v>1549</v>
      </c>
      <c r="D6826" t="str">
        <f t="shared" si="212"/>
        <v>Griffin Benjamin</v>
      </c>
      <c r="E6826" t="s">
        <v>22</v>
      </c>
      <c r="F6826" t="s">
        <v>27</v>
      </c>
      <c r="G6826" t="s">
        <v>2724</v>
      </c>
      <c r="H6826" t="s">
        <v>1863</v>
      </c>
      <c r="I6826" t="s">
        <v>27</v>
      </c>
      <c r="J6826" t="s">
        <v>19</v>
      </c>
      <c r="K6826" t="str">
        <f>INDEX(Table6[Column1],MATCH(L6826,Table6[Column2]))</f>
        <v>Elders</v>
      </c>
      <c r="L6826">
        <v>54.006913330000003</v>
      </c>
      <c r="M6826" t="str">
        <f>VLOOKUP(L6826,Table1[],2)</f>
        <v>50 - 59</v>
      </c>
      <c r="N6826" t="str">
        <f>INDEX(Table7[Column1],MATCH(O6826,Table7[Column2]))</f>
        <v>Learning Stage</v>
      </c>
      <c r="O6826">
        <v>2.0369819869999999</v>
      </c>
      <c r="P6826" t="str">
        <f>VLOOKUP(O6826,Table13[],2)</f>
        <v>1 - 5</v>
      </c>
      <c r="Q6826" t="str">
        <f>INDEX(Table8[Column1],MATCH(R6826,Table8[Column2]))</f>
        <v>Habitual</v>
      </c>
      <c r="R6826">
        <v>102.6672629</v>
      </c>
      <c r="S6826">
        <f t="shared" si="213"/>
        <v>4.2778026208333335</v>
      </c>
      <c r="T6826" t="s">
        <v>19</v>
      </c>
    </row>
    <row r="6827" spans="1:20" x14ac:dyDescent="0.25">
      <c r="A6827">
        <v>6826</v>
      </c>
      <c r="B6827" t="s">
        <v>2365</v>
      </c>
      <c r="C6827" t="s">
        <v>550</v>
      </c>
      <c r="D6827" t="str">
        <f t="shared" si="212"/>
        <v>Yates Barbara</v>
      </c>
      <c r="E6827" t="s">
        <v>15</v>
      </c>
      <c r="F6827" t="s">
        <v>30</v>
      </c>
      <c r="G6827" t="s">
        <v>820</v>
      </c>
      <c r="H6827" t="s">
        <v>821</v>
      </c>
      <c r="I6827" t="s">
        <v>30</v>
      </c>
      <c r="J6827" t="s">
        <v>19</v>
      </c>
      <c r="K6827" t="str">
        <f>INDEX(Table6[Column1],MATCH(L6827,Table6[Column2]))</f>
        <v>Adults</v>
      </c>
      <c r="L6827">
        <v>45.906682060000001</v>
      </c>
      <c r="M6827" t="str">
        <f>VLOOKUP(L6827,Table1[],2)</f>
        <v>40 - 49</v>
      </c>
      <c r="N6827" t="str">
        <f>INDEX(Table7[Column1],MATCH(O6827,Table7[Column2]))</f>
        <v>Learning Stage</v>
      </c>
      <c r="O6827">
        <v>3.948581618</v>
      </c>
      <c r="P6827" t="str">
        <f>VLOOKUP(O6827,Table13[],2)</f>
        <v>1 - 5</v>
      </c>
      <c r="Q6827" t="str">
        <f>INDEX(Table8[Column1],MATCH(R6827,Table8[Column2]))</f>
        <v>Maintained</v>
      </c>
      <c r="R6827">
        <v>50.369940149999998</v>
      </c>
      <c r="S6827">
        <f t="shared" si="213"/>
        <v>2.0987475062500001</v>
      </c>
      <c r="T6827" t="s">
        <v>19</v>
      </c>
    </row>
    <row r="6828" spans="1:20" x14ac:dyDescent="0.25">
      <c r="A6828">
        <v>6827</v>
      </c>
      <c r="B6828" t="s">
        <v>5091</v>
      </c>
      <c r="C6828" t="s">
        <v>2351</v>
      </c>
      <c r="D6828" t="str">
        <f t="shared" si="212"/>
        <v>Leach Pete</v>
      </c>
      <c r="E6828" t="s">
        <v>22</v>
      </c>
      <c r="F6828" t="s">
        <v>87</v>
      </c>
      <c r="G6828" t="s">
        <v>2724</v>
      </c>
      <c r="H6828" t="s">
        <v>1863</v>
      </c>
      <c r="I6828" t="s">
        <v>87</v>
      </c>
      <c r="J6828" t="s">
        <v>19</v>
      </c>
      <c r="K6828" t="str">
        <f>INDEX(Table6[Column1],MATCH(L6828,Table6[Column2]))</f>
        <v>Adults</v>
      </c>
      <c r="L6828">
        <v>44.735073710000002</v>
      </c>
      <c r="M6828" t="str">
        <f>VLOOKUP(L6828,Table1[],2)</f>
        <v>40 - 49</v>
      </c>
      <c r="N6828" t="str">
        <f>INDEX(Table7[Column1],MATCH(O6828,Table7[Column2]))</f>
        <v>Learning Stage</v>
      </c>
      <c r="O6828">
        <v>4.3289524799999999</v>
      </c>
      <c r="P6828" t="str">
        <f>VLOOKUP(O6828,Table13[],2)</f>
        <v>1 - 5</v>
      </c>
      <c r="Q6828" t="str">
        <f>INDEX(Table8[Column1],MATCH(R6828,Table8[Column2]))</f>
        <v>Scheduled</v>
      </c>
      <c r="R6828">
        <v>10.30427143</v>
      </c>
      <c r="S6828">
        <f t="shared" si="213"/>
        <v>0.42934464291666669</v>
      </c>
      <c r="T6828" t="s">
        <v>19</v>
      </c>
    </row>
    <row r="6829" spans="1:20" x14ac:dyDescent="0.25">
      <c r="A6829">
        <v>6828</v>
      </c>
      <c r="B6829" t="s">
        <v>856</v>
      </c>
      <c r="C6829" t="s">
        <v>2163</v>
      </c>
      <c r="D6829" t="str">
        <f t="shared" si="212"/>
        <v>Camp Ellen</v>
      </c>
      <c r="E6829" t="s">
        <v>15</v>
      </c>
      <c r="F6829" t="s">
        <v>90</v>
      </c>
      <c r="G6829" t="s">
        <v>820</v>
      </c>
      <c r="H6829" t="s">
        <v>821</v>
      </c>
      <c r="I6829" t="s">
        <v>90</v>
      </c>
      <c r="J6829" t="s">
        <v>19</v>
      </c>
      <c r="K6829" t="str">
        <f>INDEX(Table6[Column1],MATCH(L6829,Table6[Column2]))</f>
        <v>Young Adults</v>
      </c>
      <c r="L6829">
        <v>30.192008649999998</v>
      </c>
      <c r="M6829" t="str">
        <f>VLOOKUP(L6829,Table1[],2)</f>
        <v>30 - 39</v>
      </c>
      <c r="N6829" t="str">
        <f>INDEX(Table7[Column1],MATCH(O6829,Table7[Column2]))</f>
        <v>Fitting in Stage</v>
      </c>
      <c r="O6829">
        <v>6.3968985939999996</v>
      </c>
      <c r="P6829" t="str">
        <f>VLOOKUP(O6829,Table13[],2)</f>
        <v>6 - 10</v>
      </c>
      <c r="Q6829" t="str">
        <f>INDEX(Table8[Column1],MATCH(R6829,Table8[Column2]))</f>
        <v>Scheduled</v>
      </c>
      <c r="R6829">
        <v>16.93461327</v>
      </c>
      <c r="S6829">
        <f t="shared" si="213"/>
        <v>0.70560888625000007</v>
      </c>
      <c r="T6829" t="s">
        <v>19</v>
      </c>
    </row>
    <row r="6830" spans="1:20" x14ac:dyDescent="0.25">
      <c r="A6830">
        <v>6829</v>
      </c>
      <c r="B6830" t="s">
        <v>642</v>
      </c>
      <c r="C6830" t="s">
        <v>2244</v>
      </c>
      <c r="D6830" t="str">
        <f t="shared" si="212"/>
        <v>Shockley Sherry</v>
      </c>
      <c r="E6830" t="s">
        <v>15</v>
      </c>
      <c r="F6830" t="s">
        <v>3277</v>
      </c>
      <c r="G6830" t="s">
        <v>2724</v>
      </c>
      <c r="H6830" t="s">
        <v>1863</v>
      </c>
      <c r="I6830" t="s">
        <v>54</v>
      </c>
      <c r="J6830" t="s">
        <v>19</v>
      </c>
      <c r="K6830" t="str">
        <f>INDEX(Table6[Column1],MATCH(L6830,Table6[Column2]))</f>
        <v>Adults</v>
      </c>
      <c r="L6830">
        <v>40.087049149999999</v>
      </c>
      <c r="M6830" t="str">
        <f>VLOOKUP(L6830,Table1[],2)</f>
        <v>40 - 49</v>
      </c>
      <c r="N6830" t="str">
        <f>INDEX(Table7[Column1],MATCH(O6830,Table7[Column2]))</f>
        <v>Learning Stage</v>
      </c>
      <c r="O6830">
        <v>3.8181379610000001</v>
      </c>
      <c r="P6830" t="str">
        <f>VLOOKUP(O6830,Table13[],2)</f>
        <v>1 - 5</v>
      </c>
      <c r="Q6830" t="str">
        <f>INDEX(Table8[Column1],MATCH(R6830,Table8[Column2]))</f>
        <v>Scheduled</v>
      </c>
      <c r="R6830">
        <v>35.38195494</v>
      </c>
      <c r="S6830">
        <f t="shared" si="213"/>
        <v>1.4742481224999999</v>
      </c>
      <c r="T6830" t="s">
        <v>19</v>
      </c>
    </row>
    <row r="6831" spans="1:20" x14ac:dyDescent="0.25">
      <c r="A6831">
        <v>6830</v>
      </c>
      <c r="B6831" t="s">
        <v>5092</v>
      </c>
      <c r="C6831" t="s">
        <v>401</v>
      </c>
      <c r="D6831" t="str">
        <f t="shared" si="212"/>
        <v>Fraise Michael</v>
      </c>
      <c r="E6831" t="s">
        <v>22</v>
      </c>
      <c r="F6831" t="s">
        <v>30</v>
      </c>
      <c r="G6831" t="s">
        <v>820</v>
      </c>
      <c r="H6831" t="s">
        <v>821</v>
      </c>
      <c r="I6831" t="s">
        <v>30</v>
      </c>
      <c r="J6831" t="s">
        <v>19</v>
      </c>
      <c r="K6831" t="str">
        <f>INDEX(Table6[Column1],MATCH(L6831,Table6[Column2]))</f>
        <v>Adults</v>
      </c>
      <c r="L6831">
        <v>43.473157839999999</v>
      </c>
      <c r="M6831" t="str">
        <f>VLOOKUP(L6831,Table1[],2)</f>
        <v>40 - 49</v>
      </c>
      <c r="N6831" t="str">
        <f>INDEX(Table7[Column1],MATCH(O6831,Table7[Column2]))</f>
        <v>Learning Stage</v>
      </c>
      <c r="O6831">
        <v>3.3714809780000001</v>
      </c>
      <c r="P6831" t="str">
        <f>VLOOKUP(O6831,Table13[],2)</f>
        <v>1 - 5</v>
      </c>
      <c r="Q6831" t="str">
        <f>INDEX(Table8[Column1],MATCH(R6831,Table8[Column2]))</f>
        <v>Maintained</v>
      </c>
      <c r="R6831">
        <v>44.002118029999998</v>
      </c>
      <c r="S6831">
        <f t="shared" si="213"/>
        <v>1.8334215845833333</v>
      </c>
      <c r="T6831" t="s">
        <v>19</v>
      </c>
    </row>
    <row r="6832" spans="1:20" x14ac:dyDescent="0.25">
      <c r="A6832">
        <v>6831</v>
      </c>
      <c r="B6832" t="s">
        <v>5093</v>
      </c>
      <c r="C6832" t="s">
        <v>885</v>
      </c>
      <c r="D6832" t="str">
        <f t="shared" si="212"/>
        <v>Bridwell Elizabeth</v>
      </c>
      <c r="E6832" t="s">
        <v>15</v>
      </c>
      <c r="F6832" t="s">
        <v>327</v>
      </c>
      <c r="G6832" t="s">
        <v>611</v>
      </c>
      <c r="H6832" t="s">
        <v>612</v>
      </c>
      <c r="I6832" t="s">
        <v>169</v>
      </c>
      <c r="J6832" t="s">
        <v>19</v>
      </c>
      <c r="K6832" t="str">
        <f>INDEX(Table6[Column1],MATCH(L6832,Table6[Column2]))</f>
        <v>Youth</v>
      </c>
      <c r="L6832">
        <v>28.543804189999999</v>
      </c>
      <c r="M6832" t="str">
        <f>VLOOKUP(L6832,Table1[],2)</f>
        <v>20 - 29</v>
      </c>
      <c r="N6832" t="str">
        <f>INDEX(Table7[Column1],MATCH(O6832,Table7[Column2]))</f>
        <v>Learning Stage</v>
      </c>
      <c r="O6832">
        <v>3.335289376</v>
      </c>
      <c r="P6832" t="str">
        <f>VLOOKUP(O6832,Table13[],2)</f>
        <v>1 - 5</v>
      </c>
      <c r="Q6832" t="str">
        <f>INDEX(Table8[Column1],MATCH(R6832,Table8[Column2]))</f>
        <v>Scheduled</v>
      </c>
      <c r="R6832">
        <v>0</v>
      </c>
      <c r="S6832">
        <f t="shared" si="213"/>
        <v>0</v>
      </c>
      <c r="T6832" t="s">
        <v>19</v>
      </c>
    </row>
    <row r="6833" spans="1:20" x14ac:dyDescent="0.25">
      <c r="A6833">
        <v>6832</v>
      </c>
      <c r="B6833" t="s">
        <v>267</v>
      </c>
      <c r="C6833" t="s">
        <v>478</v>
      </c>
      <c r="D6833" t="str">
        <f t="shared" si="212"/>
        <v>Johnson Betty</v>
      </c>
      <c r="E6833" t="s">
        <v>15</v>
      </c>
      <c r="F6833" t="s">
        <v>90</v>
      </c>
      <c r="G6833" t="s">
        <v>820</v>
      </c>
      <c r="H6833" t="s">
        <v>821</v>
      </c>
      <c r="I6833" t="s">
        <v>90</v>
      </c>
      <c r="J6833" t="s">
        <v>19</v>
      </c>
      <c r="K6833" t="str">
        <f>INDEX(Table6[Column1],MATCH(L6833,Table6[Column2]))</f>
        <v>Elders</v>
      </c>
      <c r="L6833">
        <v>51.960937629999997</v>
      </c>
      <c r="M6833" t="str">
        <f>VLOOKUP(L6833,Table1[],2)</f>
        <v>50 - 59</v>
      </c>
      <c r="N6833" t="str">
        <f>INDEX(Table7[Column1],MATCH(O6833,Table7[Column2]))</f>
        <v>Learning Stage</v>
      </c>
      <c r="O6833">
        <v>3.7634175839999999</v>
      </c>
      <c r="P6833" t="str">
        <f>VLOOKUP(O6833,Table13[],2)</f>
        <v>1 - 5</v>
      </c>
      <c r="Q6833" t="str">
        <f>INDEX(Table8[Column1],MATCH(R6833,Table8[Column2]))</f>
        <v>Excused</v>
      </c>
      <c r="R6833">
        <v>146.19780840000001</v>
      </c>
      <c r="S6833">
        <f t="shared" si="213"/>
        <v>6.0915753500000012</v>
      </c>
      <c r="T6833" t="s">
        <v>19</v>
      </c>
    </row>
    <row r="6834" spans="1:20" x14ac:dyDescent="0.25">
      <c r="A6834">
        <v>6833</v>
      </c>
      <c r="B6834" t="s">
        <v>5094</v>
      </c>
      <c r="C6834" t="s">
        <v>4870</v>
      </c>
      <c r="D6834" t="str">
        <f t="shared" si="212"/>
        <v>Jun Lena</v>
      </c>
      <c r="E6834" t="s">
        <v>15</v>
      </c>
      <c r="F6834" t="s">
        <v>358</v>
      </c>
      <c r="G6834" t="s">
        <v>611</v>
      </c>
      <c r="H6834" t="s">
        <v>612</v>
      </c>
      <c r="I6834" t="s">
        <v>358</v>
      </c>
      <c r="J6834" t="s">
        <v>19</v>
      </c>
      <c r="K6834" t="str">
        <f>INDEX(Table6[Column1],MATCH(L6834,Table6[Column2]))</f>
        <v>Young Adults</v>
      </c>
      <c r="L6834">
        <v>38.434718529999998</v>
      </c>
      <c r="M6834" t="str">
        <f>VLOOKUP(L6834,Table1[],2)</f>
        <v>30 - 39</v>
      </c>
      <c r="N6834" t="str">
        <f>INDEX(Table7[Column1],MATCH(O6834,Table7[Column2]))</f>
        <v>Fitting in Stage</v>
      </c>
      <c r="O6834">
        <v>6.2687351759999999</v>
      </c>
      <c r="P6834" t="str">
        <f>VLOOKUP(O6834,Table13[],2)</f>
        <v>6 - 10</v>
      </c>
      <c r="Q6834" t="str">
        <f>INDEX(Table8[Column1],MATCH(R6834,Table8[Column2]))</f>
        <v>Scheduled</v>
      </c>
      <c r="R6834">
        <v>36.664991639999997</v>
      </c>
      <c r="S6834">
        <f t="shared" si="213"/>
        <v>1.5277079849999999</v>
      </c>
      <c r="T6834" t="s">
        <v>19</v>
      </c>
    </row>
    <row r="6835" spans="1:20" x14ac:dyDescent="0.25">
      <c r="A6835">
        <v>6834</v>
      </c>
      <c r="B6835" t="s">
        <v>5095</v>
      </c>
      <c r="C6835" t="s">
        <v>2178</v>
      </c>
      <c r="D6835" t="str">
        <f t="shared" si="212"/>
        <v>Coston Warren</v>
      </c>
      <c r="E6835" t="s">
        <v>22</v>
      </c>
      <c r="F6835" t="s">
        <v>192</v>
      </c>
      <c r="G6835" t="s">
        <v>611</v>
      </c>
      <c r="H6835" t="s">
        <v>612</v>
      </c>
      <c r="I6835" t="s">
        <v>192</v>
      </c>
      <c r="J6835" t="s">
        <v>19</v>
      </c>
      <c r="K6835" t="str">
        <f>INDEX(Table6[Column1],MATCH(L6835,Table6[Column2]))</f>
        <v>Young Adults</v>
      </c>
      <c r="L6835">
        <v>30.094183390000001</v>
      </c>
      <c r="M6835" t="str">
        <f>VLOOKUP(L6835,Table1[],2)</f>
        <v>30 - 39</v>
      </c>
      <c r="N6835" t="str">
        <f>INDEX(Table7[Column1],MATCH(O6835,Table7[Column2]))</f>
        <v>Learning Stage</v>
      </c>
      <c r="O6835">
        <v>3.7325446310000001</v>
      </c>
      <c r="P6835" t="str">
        <f>VLOOKUP(O6835,Table13[],2)</f>
        <v>1 - 5</v>
      </c>
      <c r="Q6835" t="str">
        <f>INDEX(Table8[Column1],MATCH(R6835,Table8[Column2]))</f>
        <v>Scheduled</v>
      </c>
      <c r="R6835">
        <v>0</v>
      </c>
      <c r="S6835">
        <f t="shared" si="213"/>
        <v>0</v>
      </c>
      <c r="T6835" t="s">
        <v>19</v>
      </c>
    </row>
    <row r="6836" spans="1:20" x14ac:dyDescent="0.25">
      <c r="A6836">
        <v>6835</v>
      </c>
      <c r="B6836" t="s">
        <v>446</v>
      </c>
      <c r="C6836" t="s">
        <v>495</v>
      </c>
      <c r="D6836" t="str">
        <f t="shared" si="212"/>
        <v>Parker Kendall</v>
      </c>
      <c r="E6836" t="s">
        <v>22</v>
      </c>
      <c r="F6836" t="s">
        <v>54</v>
      </c>
      <c r="G6836" t="s">
        <v>2724</v>
      </c>
      <c r="H6836" t="s">
        <v>1863</v>
      </c>
      <c r="I6836" t="s">
        <v>54</v>
      </c>
      <c r="J6836" t="s">
        <v>19</v>
      </c>
      <c r="K6836" t="str">
        <f>INDEX(Table6[Column1],MATCH(L6836,Table6[Column2]))</f>
        <v>Adults</v>
      </c>
      <c r="L6836">
        <v>40.042965979999998</v>
      </c>
      <c r="M6836" t="str">
        <f>VLOOKUP(L6836,Table1[],2)</f>
        <v>40 - 49</v>
      </c>
      <c r="N6836" t="str">
        <f>INDEX(Table7[Column1],MATCH(O6836,Table7[Column2]))</f>
        <v>Learning Stage</v>
      </c>
      <c r="O6836">
        <v>3.3827098590000002</v>
      </c>
      <c r="P6836" t="str">
        <f>VLOOKUP(O6836,Table13[],2)</f>
        <v>1 - 5</v>
      </c>
      <c r="Q6836" t="str">
        <f>INDEX(Table8[Column1],MATCH(R6836,Table8[Column2]))</f>
        <v>Scheduled</v>
      </c>
      <c r="R6836">
        <v>23.114316779999999</v>
      </c>
      <c r="S6836">
        <f t="shared" si="213"/>
        <v>0.96309653250000005</v>
      </c>
      <c r="T6836" t="s">
        <v>19</v>
      </c>
    </row>
    <row r="6837" spans="1:20" x14ac:dyDescent="0.25">
      <c r="A6837">
        <v>6836</v>
      </c>
      <c r="B6837" t="s">
        <v>5096</v>
      </c>
      <c r="C6837" t="s">
        <v>5097</v>
      </c>
      <c r="D6837" t="str">
        <f t="shared" si="212"/>
        <v>Drews Brittney</v>
      </c>
      <c r="E6837" t="s">
        <v>15</v>
      </c>
      <c r="F6837" t="s">
        <v>33</v>
      </c>
      <c r="G6837" t="s">
        <v>820</v>
      </c>
      <c r="H6837" t="s">
        <v>821</v>
      </c>
      <c r="I6837" t="s">
        <v>33</v>
      </c>
      <c r="J6837" t="s">
        <v>19</v>
      </c>
      <c r="K6837" t="str">
        <f>INDEX(Table6[Column1],MATCH(L6837,Table6[Column2]))</f>
        <v>Adults</v>
      </c>
      <c r="L6837">
        <v>47.498927100000003</v>
      </c>
      <c r="M6837" t="str">
        <f>VLOOKUP(L6837,Table1[],2)</f>
        <v>40 - 49</v>
      </c>
      <c r="N6837" t="str">
        <f>INDEX(Table7[Column1],MATCH(O6837,Table7[Column2]))</f>
        <v>Learning Stage</v>
      </c>
      <c r="O6837">
        <v>4.2504371770000002</v>
      </c>
      <c r="P6837" t="str">
        <f>VLOOKUP(O6837,Table13[],2)</f>
        <v>1 - 5</v>
      </c>
      <c r="Q6837" t="str">
        <f>INDEX(Table8[Column1],MATCH(R6837,Table8[Column2]))</f>
        <v>Maintained</v>
      </c>
      <c r="R6837">
        <v>50.48002451</v>
      </c>
      <c r="S6837">
        <f t="shared" si="213"/>
        <v>2.1033343545833336</v>
      </c>
      <c r="T6837" t="s">
        <v>19</v>
      </c>
    </row>
    <row r="6838" spans="1:20" x14ac:dyDescent="0.25">
      <c r="A6838">
        <v>6837</v>
      </c>
      <c r="B6838" t="s">
        <v>1523</v>
      </c>
      <c r="C6838" t="s">
        <v>1089</v>
      </c>
      <c r="D6838" t="str">
        <f t="shared" si="212"/>
        <v>Dale Rebecca</v>
      </c>
      <c r="E6838" t="s">
        <v>15</v>
      </c>
      <c r="F6838" t="s">
        <v>407</v>
      </c>
      <c r="G6838" t="s">
        <v>2724</v>
      </c>
      <c r="H6838" t="s">
        <v>1863</v>
      </c>
      <c r="I6838" t="s">
        <v>407</v>
      </c>
      <c r="J6838" t="s">
        <v>19</v>
      </c>
      <c r="K6838" t="str">
        <f>INDEX(Table6[Column1],MATCH(L6838,Table6[Column2]))</f>
        <v>Adults</v>
      </c>
      <c r="L6838">
        <v>40.115869570000001</v>
      </c>
      <c r="M6838" t="str">
        <f>VLOOKUP(L6838,Table1[],2)</f>
        <v>40 - 49</v>
      </c>
      <c r="N6838" t="str">
        <f>INDEX(Table7[Column1],MATCH(O6838,Table7[Column2]))</f>
        <v>Learning Stage</v>
      </c>
      <c r="O6838">
        <v>5.6226835639999999</v>
      </c>
      <c r="P6838" t="str">
        <f>VLOOKUP(O6838,Table13[],2)</f>
        <v>1 - 5</v>
      </c>
      <c r="Q6838" t="str">
        <f>INDEX(Table8[Column1],MATCH(R6838,Table8[Column2]))</f>
        <v>Scheduled</v>
      </c>
      <c r="R6838">
        <v>25.077071419999999</v>
      </c>
      <c r="S6838">
        <f t="shared" si="213"/>
        <v>1.0448779758333333</v>
      </c>
      <c r="T6838" t="s">
        <v>19</v>
      </c>
    </row>
    <row r="6839" spans="1:20" x14ac:dyDescent="0.25">
      <c r="A6839">
        <v>6838</v>
      </c>
      <c r="B6839" t="s">
        <v>2785</v>
      </c>
      <c r="C6839" t="s">
        <v>1922</v>
      </c>
      <c r="D6839" t="str">
        <f t="shared" si="212"/>
        <v>Fraser Dorothy</v>
      </c>
      <c r="E6839" t="s">
        <v>15</v>
      </c>
      <c r="F6839" t="s">
        <v>666</v>
      </c>
      <c r="G6839" t="s">
        <v>2724</v>
      </c>
      <c r="H6839" t="s">
        <v>1863</v>
      </c>
      <c r="I6839" t="s">
        <v>157</v>
      </c>
      <c r="J6839" t="s">
        <v>19</v>
      </c>
      <c r="K6839" t="str">
        <f>INDEX(Table6[Column1],MATCH(L6839,Table6[Column2]))</f>
        <v>Young Adults</v>
      </c>
      <c r="L6839">
        <v>32.936667819999997</v>
      </c>
      <c r="M6839" t="str">
        <f>VLOOKUP(L6839,Table1[],2)</f>
        <v>30 - 39</v>
      </c>
      <c r="N6839" t="str">
        <f>INDEX(Table7[Column1],MATCH(O6839,Table7[Column2]))</f>
        <v>Learning Stage</v>
      </c>
      <c r="O6839">
        <v>5.5568308159999997</v>
      </c>
      <c r="P6839" t="str">
        <f>VLOOKUP(O6839,Table13[],2)</f>
        <v>1 - 5</v>
      </c>
      <c r="Q6839" t="str">
        <f>INDEX(Table8[Column1],MATCH(R6839,Table8[Column2]))</f>
        <v>Scheduled</v>
      </c>
      <c r="R6839">
        <v>0</v>
      </c>
      <c r="S6839">
        <f t="shared" si="213"/>
        <v>0</v>
      </c>
      <c r="T6839" t="s">
        <v>19</v>
      </c>
    </row>
    <row r="6840" spans="1:20" x14ac:dyDescent="0.25">
      <c r="A6840">
        <v>6839</v>
      </c>
      <c r="B6840" t="s">
        <v>2742</v>
      </c>
      <c r="C6840" t="s">
        <v>1998</v>
      </c>
      <c r="D6840" t="str">
        <f t="shared" si="212"/>
        <v>Freeman Edmond</v>
      </c>
      <c r="E6840" t="s">
        <v>22</v>
      </c>
      <c r="F6840" t="s">
        <v>277</v>
      </c>
      <c r="G6840" t="s">
        <v>2724</v>
      </c>
      <c r="H6840" t="s">
        <v>1863</v>
      </c>
      <c r="I6840" t="s">
        <v>277</v>
      </c>
      <c r="J6840" t="s">
        <v>19</v>
      </c>
      <c r="K6840" t="str">
        <f>INDEX(Table6[Column1],MATCH(L6840,Table6[Column2]))</f>
        <v>Elders</v>
      </c>
      <c r="L6840">
        <v>54.531419270000001</v>
      </c>
      <c r="M6840" t="str">
        <f>VLOOKUP(L6840,Table1[],2)</f>
        <v>50 - 59</v>
      </c>
      <c r="N6840" t="str">
        <f>INDEX(Table7[Column1],MATCH(O6840,Table7[Column2]))</f>
        <v>Learning Stage</v>
      </c>
      <c r="O6840">
        <v>3.4490397810000002</v>
      </c>
      <c r="P6840" t="str">
        <f>VLOOKUP(O6840,Table13[],2)</f>
        <v>1 - 5</v>
      </c>
      <c r="Q6840" t="str">
        <f>INDEX(Table8[Column1],MATCH(R6840,Table8[Column2]))</f>
        <v>Habitual</v>
      </c>
      <c r="R6840">
        <v>82.625898730000003</v>
      </c>
      <c r="S6840">
        <f t="shared" si="213"/>
        <v>3.4427457804166663</v>
      </c>
      <c r="T6840" t="s">
        <v>19</v>
      </c>
    </row>
    <row r="6841" spans="1:20" x14ac:dyDescent="0.25">
      <c r="A6841">
        <v>6840</v>
      </c>
      <c r="B6841" t="s">
        <v>3156</v>
      </c>
      <c r="C6841" t="s">
        <v>2291</v>
      </c>
      <c r="D6841" t="str">
        <f t="shared" si="212"/>
        <v>Edwards Marcia</v>
      </c>
      <c r="E6841" t="s">
        <v>15</v>
      </c>
      <c r="F6841" t="s">
        <v>38</v>
      </c>
      <c r="G6841" t="s">
        <v>611</v>
      </c>
      <c r="H6841" t="s">
        <v>612</v>
      </c>
      <c r="I6841" t="s">
        <v>38</v>
      </c>
      <c r="J6841" t="s">
        <v>19</v>
      </c>
      <c r="K6841" t="str">
        <f>INDEX(Table6[Column1],MATCH(L6841,Table6[Column2]))</f>
        <v>Youth</v>
      </c>
      <c r="L6841">
        <v>28.21871187</v>
      </c>
      <c r="M6841" t="str">
        <f>VLOOKUP(L6841,Table1[],2)</f>
        <v>20 - 29</v>
      </c>
      <c r="N6841" t="str">
        <f>INDEX(Table7[Column1],MATCH(O6841,Table7[Column2]))</f>
        <v>Learning Stage</v>
      </c>
      <c r="O6841">
        <v>4.0558037249999996</v>
      </c>
      <c r="P6841" t="str">
        <f>VLOOKUP(O6841,Table13[],2)</f>
        <v>1 - 5</v>
      </c>
      <c r="Q6841" t="str">
        <f>INDEX(Table8[Column1],MATCH(R6841,Table8[Column2]))</f>
        <v>Scheduled</v>
      </c>
      <c r="R6841">
        <v>4.9100328510000004</v>
      </c>
      <c r="S6841">
        <f t="shared" si="213"/>
        <v>0.20458470212500002</v>
      </c>
      <c r="T6841" t="s">
        <v>19</v>
      </c>
    </row>
    <row r="6842" spans="1:20" x14ac:dyDescent="0.25">
      <c r="A6842">
        <v>6841</v>
      </c>
      <c r="B6842" t="s">
        <v>824</v>
      </c>
      <c r="C6842" t="s">
        <v>196</v>
      </c>
      <c r="D6842" t="str">
        <f t="shared" si="212"/>
        <v>Richardson Carol</v>
      </c>
      <c r="E6842" t="s">
        <v>15</v>
      </c>
      <c r="F6842" t="s">
        <v>675</v>
      </c>
      <c r="G6842" t="s">
        <v>2724</v>
      </c>
      <c r="H6842" t="s">
        <v>1863</v>
      </c>
      <c r="I6842" t="s">
        <v>24</v>
      </c>
      <c r="J6842" t="s">
        <v>19</v>
      </c>
      <c r="K6842" t="str">
        <f>INDEX(Table6[Column1],MATCH(L6842,Table6[Column2]))</f>
        <v>Adults</v>
      </c>
      <c r="L6842">
        <v>45.59656519</v>
      </c>
      <c r="M6842" t="str">
        <f>VLOOKUP(L6842,Table1[],2)</f>
        <v>40 - 49</v>
      </c>
      <c r="N6842" t="str">
        <f>INDEX(Table7[Column1],MATCH(O6842,Table7[Column2]))</f>
        <v>Fitting in Stage</v>
      </c>
      <c r="O6842">
        <v>6.5764455909999997</v>
      </c>
      <c r="P6842" t="str">
        <f>VLOOKUP(O6842,Table13[],2)</f>
        <v>6 - 10</v>
      </c>
      <c r="Q6842" t="str">
        <f>INDEX(Table8[Column1],MATCH(R6842,Table8[Column2]))</f>
        <v>Habitual</v>
      </c>
      <c r="R6842">
        <v>109.34116849999999</v>
      </c>
      <c r="S6842">
        <f t="shared" si="213"/>
        <v>4.5558820208333328</v>
      </c>
      <c r="T6842" t="s">
        <v>19</v>
      </c>
    </row>
    <row r="6843" spans="1:20" x14ac:dyDescent="0.25">
      <c r="A6843">
        <v>6842</v>
      </c>
      <c r="B6843" t="s">
        <v>2201</v>
      </c>
      <c r="C6843" t="s">
        <v>1465</v>
      </c>
      <c r="D6843" t="str">
        <f t="shared" si="212"/>
        <v>Rhodes Andrew</v>
      </c>
      <c r="E6843" t="s">
        <v>22</v>
      </c>
      <c r="F6843" t="s">
        <v>38</v>
      </c>
      <c r="G6843" t="s">
        <v>611</v>
      </c>
      <c r="H6843" t="s">
        <v>612</v>
      </c>
      <c r="I6843" t="s">
        <v>38</v>
      </c>
      <c r="J6843" t="s">
        <v>19</v>
      </c>
      <c r="K6843" t="str">
        <f>INDEX(Table6[Column1],MATCH(L6843,Table6[Column2]))</f>
        <v>Young Adults</v>
      </c>
      <c r="L6843">
        <v>39.7132741</v>
      </c>
      <c r="M6843" t="str">
        <f>VLOOKUP(L6843,Table1[],2)</f>
        <v>30 - 39</v>
      </c>
      <c r="N6843" t="str">
        <f>INDEX(Table7[Column1],MATCH(O6843,Table7[Column2]))</f>
        <v>Learning Stage</v>
      </c>
      <c r="O6843">
        <v>5.5109854919999997</v>
      </c>
      <c r="P6843" t="str">
        <f>VLOOKUP(O6843,Table13[],2)</f>
        <v>1 - 5</v>
      </c>
      <c r="Q6843" t="str">
        <f>INDEX(Table8[Column1],MATCH(R6843,Table8[Column2]))</f>
        <v>Maintained</v>
      </c>
      <c r="R6843">
        <v>45.963993240000001</v>
      </c>
      <c r="S6843">
        <f t="shared" si="213"/>
        <v>1.9151663849999998</v>
      </c>
      <c r="T6843" t="s">
        <v>19</v>
      </c>
    </row>
    <row r="6844" spans="1:20" x14ac:dyDescent="0.25">
      <c r="A6844">
        <v>6843</v>
      </c>
      <c r="B6844" t="s">
        <v>411</v>
      </c>
      <c r="C6844" t="s">
        <v>183</v>
      </c>
      <c r="D6844" t="str">
        <f t="shared" si="212"/>
        <v>Hines Donald</v>
      </c>
      <c r="E6844" t="s">
        <v>22</v>
      </c>
      <c r="F6844" t="s">
        <v>157</v>
      </c>
      <c r="G6844" t="s">
        <v>2724</v>
      </c>
      <c r="H6844" t="s">
        <v>1863</v>
      </c>
      <c r="I6844" t="s">
        <v>157</v>
      </c>
      <c r="J6844" t="s">
        <v>19</v>
      </c>
      <c r="K6844" t="str">
        <f>INDEX(Table6[Column1],MATCH(L6844,Table6[Column2]))</f>
        <v>Elders</v>
      </c>
      <c r="L6844">
        <v>51.166028869999998</v>
      </c>
      <c r="M6844" t="str">
        <f>VLOOKUP(L6844,Table1[],2)</f>
        <v>50 - 59</v>
      </c>
      <c r="N6844" t="str">
        <f>INDEX(Table7[Column1],MATCH(O6844,Table7[Column2]))</f>
        <v>Learning Stage</v>
      </c>
      <c r="O6844">
        <v>4.7684772420000003</v>
      </c>
      <c r="P6844" t="str">
        <f>VLOOKUP(O6844,Table13[],2)</f>
        <v>1 - 5</v>
      </c>
      <c r="Q6844" t="str">
        <f>INDEX(Table8[Column1],MATCH(R6844,Table8[Column2]))</f>
        <v>Maintained</v>
      </c>
      <c r="R6844">
        <v>53.519016059999998</v>
      </c>
      <c r="S6844">
        <f t="shared" si="213"/>
        <v>2.2299590024999998</v>
      </c>
      <c r="T6844" t="s">
        <v>19</v>
      </c>
    </row>
    <row r="6845" spans="1:20" x14ac:dyDescent="0.25">
      <c r="A6845">
        <v>6844</v>
      </c>
      <c r="B6845" t="s">
        <v>5098</v>
      </c>
      <c r="C6845" t="s">
        <v>865</v>
      </c>
      <c r="D6845" t="str">
        <f t="shared" si="212"/>
        <v>Woodley Mike</v>
      </c>
      <c r="E6845" t="s">
        <v>22</v>
      </c>
      <c r="F6845" t="s">
        <v>38</v>
      </c>
      <c r="G6845" t="s">
        <v>611</v>
      </c>
      <c r="H6845" t="s">
        <v>612</v>
      </c>
      <c r="I6845" t="s">
        <v>38</v>
      </c>
      <c r="J6845" t="s">
        <v>19</v>
      </c>
      <c r="K6845" t="str">
        <f>INDEX(Table6[Column1],MATCH(L6845,Table6[Column2]))</f>
        <v>Adults</v>
      </c>
      <c r="L6845">
        <v>42.734134050000002</v>
      </c>
      <c r="M6845" t="str">
        <f>VLOOKUP(L6845,Table1[],2)</f>
        <v>40 - 49</v>
      </c>
      <c r="N6845" t="str">
        <f>INDEX(Table7[Column1],MATCH(O6845,Table7[Column2]))</f>
        <v>Learning Stage</v>
      </c>
      <c r="O6845">
        <v>4.3504991080000002</v>
      </c>
      <c r="P6845" t="str">
        <f>VLOOKUP(O6845,Table13[],2)</f>
        <v>1 - 5</v>
      </c>
      <c r="Q6845" t="str">
        <f>INDEX(Table8[Column1],MATCH(R6845,Table8[Column2]))</f>
        <v>Scheduled</v>
      </c>
      <c r="R6845">
        <v>36.803995749999999</v>
      </c>
      <c r="S6845">
        <f t="shared" si="213"/>
        <v>1.5334998229166665</v>
      </c>
      <c r="T6845" t="s">
        <v>19</v>
      </c>
    </row>
    <row r="6846" spans="1:20" x14ac:dyDescent="0.25">
      <c r="A6846">
        <v>6845</v>
      </c>
      <c r="B6846" t="s">
        <v>98</v>
      </c>
      <c r="C6846" t="s">
        <v>56</v>
      </c>
      <c r="D6846" t="str">
        <f t="shared" si="212"/>
        <v>Thompson James</v>
      </c>
      <c r="E6846" t="s">
        <v>22</v>
      </c>
      <c r="F6846" t="s">
        <v>38</v>
      </c>
      <c r="G6846" t="s">
        <v>611</v>
      </c>
      <c r="H6846" t="s">
        <v>612</v>
      </c>
      <c r="I6846" t="s">
        <v>38</v>
      </c>
      <c r="J6846" t="s">
        <v>19</v>
      </c>
      <c r="K6846" t="str">
        <f>INDEX(Table6[Column1],MATCH(L6846,Table6[Column2]))</f>
        <v>Elders</v>
      </c>
      <c r="L6846">
        <v>51.004104210000001</v>
      </c>
      <c r="M6846" t="str">
        <f>VLOOKUP(L6846,Table1[],2)</f>
        <v>50 - 59</v>
      </c>
      <c r="N6846" t="str">
        <f>INDEX(Table7[Column1],MATCH(O6846,Table7[Column2]))</f>
        <v>Learning Stage</v>
      </c>
      <c r="O6846">
        <v>5.6862102180000003</v>
      </c>
      <c r="P6846" t="str">
        <f>VLOOKUP(O6846,Table13[],2)</f>
        <v>1 - 5</v>
      </c>
      <c r="Q6846" t="str">
        <f>INDEX(Table8[Column1],MATCH(R6846,Table8[Column2]))</f>
        <v>Excused</v>
      </c>
      <c r="R6846">
        <v>131.3549907</v>
      </c>
      <c r="S6846">
        <f t="shared" si="213"/>
        <v>5.4731246125000004</v>
      </c>
      <c r="T6846" t="s">
        <v>19</v>
      </c>
    </row>
    <row r="6847" spans="1:20" x14ac:dyDescent="0.25">
      <c r="A6847">
        <v>6846</v>
      </c>
      <c r="B6847" t="s">
        <v>3629</v>
      </c>
      <c r="C6847" t="s">
        <v>5099</v>
      </c>
      <c r="D6847" t="str">
        <f t="shared" si="212"/>
        <v>Kimbrough Juli</v>
      </c>
      <c r="E6847" t="s">
        <v>15</v>
      </c>
      <c r="F6847" t="s">
        <v>33</v>
      </c>
      <c r="G6847" t="s">
        <v>820</v>
      </c>
      <c r="H6847" t="s">
        <v>821</v>
      </c>
      <c r="I6847" t="s">
        <v>33</v>
      </c>
      <c r="J6847" t="s">
        <v>19</v>
      </c>
      <c r="K6847" t="str">
        <f>INDEX(Table6[Column1],MATCH(L6847,Table6[Column2]))</f>
        <v>Youth</v>
      </c>
      <c r="L6847">
        <v>25.557129320000001</v>
      </c>
      <c r="M6847" t="str">
        <f>VLOOKUP(L6847,Table1[],2)</f>
        <v>20 - 29</v>
      </c>
      <c r="N6847" t="str">
        <f>INDEX(Table7[Column1],MATCH(O6847,Table7[Column2]))</f>
        <v>Fitting in Stage</v>
      </c>
      <c r="O6847">
        <v>6.0697443529999999</v>
      </c>
      <c r="P6847" t="str">
        <f>VLOOKUP(O6847,Table13[],2)</f>
        <v>6 - 10</v>
      </c>
      <c r="Q6847" t="str">
        <f>INDEX(Table8[Column1],MATCH(R6847,Table8[Column2]))</f>
        <v>Scheduled</v>
      </c>
      <c r="R6847">
        <v>14.62730672</v>
      </c>
      <c r="S6847">
        <f t="shared" si="213"/>
        <v>0.60947111333333337</v>
      </c>
      <c r="T6847" t="s">
        <v>19</v>
      </c>
    </row>
    <row r="6848" spans="1:20" x14ac:dyDescent="0.25">
      <c r="A6848">
        <v>6847</v>
      </c>
      <c r="B6848" t="s">
        <v>5100</v>
      </c>
      <c r="C6848" t="s">
        <v>5101</v>
      </c>
      <c r="D6848" t="str">
        <f t="shared" si="212"/>
        <v>Guido Rubye</v>
      </c>
      <c r="E6848" t="s">
        <v>15</v>
      </c>
      <c r="F6848" t="s">
        <v>90</v>
      </c>
      <c r="G6848" t="s">
        <v>2724</v>
      </c>
      <c r="H6848" t="s">
        <v>1863</v>
      </c>
      <c r="I6848" t="s">
        <v>90</v>
      </c>
      <c r="J6848" t="s">
        <v>19</v>
      </c>
      <c r="K6848" t="str">
        <f>INDEX(Table6[Column1],MATCH(L6848,Table6[Column2]))</f>
        <v>Elders</v>
      </c>
      <c r="L6848">
        <v>57.135840979999998</v>
      </c>
      <c r="M6848" t="str">
        <f>VLOOKUP(L6848,Table1[],2)</f>
        <v>50 - 59</v>
      </c>
      <c r="N6848" t="str">
        <f>INDEX(Table7[Column1],MATCH(O6848,Table7[Column2]))</f>
        <v>Learning Stage</v>
      </c>
      <c r="O6848">
        <v>3.2838511989999999</v>
      </c>
      <c r="P6848" t="str">
        <f>VLOOKUP(O6848,Table13[],2)</f>
        <v>1 - 5</v>
      </c>
      <c r="Q6848" t="str">
        <f>INDEX(Table8[Column1],MATCH(R6848,Table8[Column2]))</f>
        <v>Unexcused</v>
      </c>
      <c r="R6848">
        <v>163.8239481</v>
      </c>
      <c r="S6848">
        <f t="shared" si="213"/>
        <v>6.8259978374999992</v>
      </c>
      <c r="T6848" t="s">
        <v>19</v>
      </c>
    </row>
    <row r="6849" spans="1:20" x14ac:dyDescent="0.25">
      <c r="A6849">
        <v>6848</v>
      </c>
      <c r="B6849" t="s">
        <v>5102</v>
      </c>
      <c r="C6849" t="s">
        <v>1105</v>
      </c>
      <c r="D6849" t="str">
        <f t="shared" si="212"/>
        <v>Mumford Mark</v>
      </c>
      <c r="E6849" t="s">
        <v>22</v>
      </c>
      <c r="F6849" t="s">
        <v>87</v>
      </c>
      <c r="G6849" t="s">
        <v>2724</v>
      </c>
      <c r="H6849" t="s">
        <v>1863</v>
      </c>
      <c r="I6849" t="s">
        <v>87</v>
      </c>
      <c r="J6849" t="s">
        <v>19</v>
      </c>
      <c r="K6849" t="str">
        <f>INDEX(Table6[Column1],MATCH(L6849,Table6[Column2]))</f>
        <v>Elders</v>
      </c>
      <c r="L6849">
        <v>52.779843339999999</v>
      </c>
      <c r="M6849" t="str">
        <f>VLOOKUP(L6849,Table1[],2)</f>
        <v>50 - 59</v>
      </c>
      <c r="N6849" t="str">
        <f>INDEX(Table7[Column1],MATCH(O6849,Table7[Column2]))</f>
        <v>Learning Stage</v>
      </c>
      <c r="O6849">
        <v>5.7660045929999999</v>
      </c>
      <c r="P6849" t="str">
        <f>VLOOKUP(O6849,Table13[],2)</f>
        <v>1 - 5</v>
      </c>
      <c r="Q6849" t="str">
        <f>INDEX(Table8[Column1],MATCH(R6849,Table8[Column2]))</f>
        <v>Excused</v>
      </c>
      <c r="R6849">
        <v>122.65344450000001</v>
      </c>
      <c r="S6849">
        <f t="shared" si="213"/>
        <v>5.1105601875</v>
      </c>
      <c r="T6849" t="s">
        <v>19</v>
      </c>
    </row>
    <row r="6850" spans="1:20" x14ac:dyDescent="0.25">
      <c r="A6850">
        <v>6849</v>
      </c>
      <c r="B6850" t="s">
        <v>193</v>
      </c>
      <c r="C6850" t="s">
        <v>1052</v>
      </c>
      <c r="D6850" t="str">
        <f t="shared" si="212"/>
        <v>Lopez Bill</v>
      </c>
      <c r="E6850" t="s">
        <v>22</v>
      </c>
      <c r="F6850" t="s">
        <v>169</v>
      </c>
      <c r="G6850" t="s">
        <v>611</v>
      </c>
      <c r="H6850" t="s">
        <v>612</v>
      </c>
      <c r="I6850" t="s">
        <v>169</v>
      </c>
      <c r="J6850" t="s">
        <v>19</v>
      </c>
      <c r="K6850" t="str">
        <f>INDEX(Table6[Column1],MATCH(L6850,Table6[Column2]))</f>
        <v>Young Adults</v>
      </c>
      <c r="L6850">
        <v>35.08845204</v>
      </c>
      <c r="M6850" t="str">
        <f>VLOOKUP(L6850,Table1[],2)</f>
        <v>30 - 39</v>
      </c>
      <c r="N6850" t="str">
        <f>INDEX(Table7[Column1],MATCH(O6850,Table7[Column2]))</f>
        <v>Learning Stage</v>
      </c>
      <c r="O6850">
        <v>1.9290514670000001</v>
      </c>
      <c r="P6850" t="str">
        <f>VLOOKUP(O6850,Table13[],2)</f>
        <v>1 - 5</v>
      </c>
      <c r="Q6850" t="str">
        <f>INDEX(Table8[Column1],MATCH(R6850,Table8[Column2]))</f>
        <v>Scheduled</v>
      </c>
      <c r="R6850">
        <v>11.70460482</v>
      </c>
      <c r="S6850">
        <f t="shared" si="213"/>
        <v>0.48769186749999999</v>
      </c>
      <c r="T6850" t="s">
        <v>19</v>
      </c>
    </row>
    <row r="6851" spans="1:20" x14ac:dyDescent="0.25">
      <c r="A6851">
        <v>6850</v>
      </c>
      <c r="B6851" t="s">
        <v>5103</v>
      </c>
      <c r="C6851" t="s">
        <v>56</v>
      </c>
      <c r="D6851" t="str">
        <f t="shared" ref="D6851:D6914" si="214">CONCATENATE(B6851, " ",C6851)</f>
        <v>Younger James</v>
      </c>
      <c r="E6851" t="s">
        <v>22</v>
      </c>
      <c r="F6851" t="s">
        <v>54</v>
      </c>
      <c r="G6851" t="s">
        <v>2724</v>
      </c>
      <c r="H6851" t="s">
        <v>1863</v>
      </c>
      <c r="I6851" t="s">
        <v>54</v>
      </c>
      <c r="J6851" t="s">
        <v>19</v>
      </c>
      <c r="K6851" t="str">
        <f>INDEX(Table6[Column1],MATCH(L6851,Table6[Column2]))</f>
        <v>Elders</v>
      </c>
      <c r="L6851">
        <v>50.209469380000002</v>
      </c>
      <c r="M6851" t="str">
        <f>VLOOKUP(L6851,Table1[],2)</f>
        <v>50 - 59</v>
      </c>
      <c r="N6851" t="str">
        <f>INDEX(Table7[Column1],MATCH(O6851,Table7[Column2]))</f>
        <v>Learning Stage</v>
      </c>
      <c r="O6851">
        <v>5.0930452639999997</v>
      </c>
      <c r="P6851" t="str">
        <f>VLOOKUP(O6851,Table13[],2)</f>
        <v>1 - 5</v>
      </c>
      <c r="Q6851" t="str">
        <f>INDEX(Table8[Column1],MATCH(R6851,Table8[Column2]))</f>
        <v>Habitual</v>
      </c>
      <c r="R6851">
        <v>113.82387850000001</v>
      </c>
      <c r="S6851">
        <f t="shared" ref="S6851:S6914" si="215">CONVERT(R6851,"hr","day")</f>
        <v>4.7426616041666669</v>
      </c>
      <c r="T6851" t="s">
        <v>19</v>
      </c>
    </row>
    <row r="6852" spans="1:20" x14ac:dyDescent="0.25">
      <c r="A6852">
        <v>6851</v>
      </c>
      <c r="B6852" t="s">
        <v>5104</v>
      </c>
      <c r="C6852" t="s">
        <v>1532</v>
      </c>
      <c r="D6852" t="str">
        <f t="shared" si="214"/>
        <v>Crocker Laura</v>
      </c>
      <c r="E6852" t="s">
        <v>15</v>
      </c>
      <c r="F6852" t="s">
        <v>176</v>
      </c>
      <c r="G6852" t="s">
        <v>2724</v>
      </c>
      <c r="H6852" t="s">
        <v>1863</v>
      </c>
      <c r="I6852" t="s">
        <v>134</v>
      </c>
      <c r="J6852" t="s">
        <v>19</v>
      </c>
      <c r="K6852" t="str">
        <f>INDEX(Table6[Column1],MATCH(L6852,Table6[Column2]))</f>
        <v>Young Adults</v>
      </c>
      <c r="L6852">
        <v>35.383015530000002</v>
      </c>
      <c r="M6852" t="str">
        <f>VLOOKUP(L6852,Table1[],2)</f>
        <v>30 - 39</v>
      </c>
      <c r="N6852" t="str">
        <f>INDEX(Table7[Column1],MATCH(O6852,Table7[Column2]))</f>
        <v>Learning Stage</v>
      </c>
      <c r="O6852">
        <v>3.6080056439999999</v>
      </c>
      <c r="P6852" t="str">
        <f>VLOOKUP(O6852,Table13[],2)</f>
        <v>1 - 5</v>
      </c>
      <c r="Q6852" t="str">
        <f>INDEX(Table8[Column1],MATCH(R6852,Table8[Column2]))</f>
        <v>Scheduled</v>
      </c>
      <c r="R6852">
        <v>25.202260280000001</v>
      </c>
      <c r="S6852">
        <f t="shared" si="215"/>
        <v>1.0500941783333333</v>
      </c>
      <c r="T6852" t="s">
        <v>19</v>
      </c>
    </row>
    <row r="6853" spans="1:20" x14ac:dyDescent="0.25">
      <c r="A6853">
        <v>6852</v>
      </c>
      <c r="B6853" t="s">
        <v>2100</v>
      </c>
      <c r="C6853" t="s">
        <v>352</v>
      </c>
      <c r="D6853" t="str">
        <f t="shared" si="214"/>
        <v>Peters Matthew</v>
      </c>
      <c r="E6853" t="s">
        <v>22</v>
      </c>
      <c r="F6853" t="s">
        <v>258</v>
      </c>
      <c r="G6853" t="s">
        <v>820</v>
      </c>
      <c r="H6853" t="s">
        <v>821</v>
      </c>
      <c r="I6853" t="s">
        <v>107</v>
      </c>
      <c r="J6853" t="s">
        <v>19</v>
      </c>
      <c r="K6853" t="str">
        <f>INDEX(Table6[Column1],MATCH(L6853,Table6[Column2]))</f>
        <v>Elders</v>
      </c>
      <c r="L6853">
        <v>55.513518210000001</v>
      </c>
      <c r="M6853" t="str">
        <f>VLOOKUP(L6853,Table1[],2)</f>
        <v>50 - 59</v>
      </c>
      <c r="N6853" t="str">
        <f>INDEX(Table7[Column1],MATCH(O6853,Table7[Column2]))</f>
        <v>Learning Stage</v>
      </c>
      <c r="O6853">
        <v>4.125974029</v>
      </c>
      <c r="P6853" t="str">
        <f>VLOOKUP(O6853,Table13[],2)</f>
        <v>1 - 5</v>
      </c>
      <c r="Q6853" t="str">
        <f>INDEX(Table8[Column1],MATCH(R6853,Table8[Column2]))</f>
        <v>Excused</v>
      </c>
      <c r="R6853">
        <v>155.71308239999999</v>
      </c>
      <c r="S6853">
        <f t="shared" si="215"/>
        <v>6.4880450999999999</v>
      </c>
      <c r="T6853" t="s">
        <v>19</v>
      </c>
    </row>
    <row r="6854" spans="1:20" x14ac:dyDescent="0.25">
      <c r="A6854">
        <v>6853</v>
      </c>
      <c r="B6854" t="s">
        <v>5105</v>
      </c>
      <c r="C6854" t="s">
        <v>1394</v>
      </c>
      <c r="D6854" t="str">
        <f t="shared" si="214"/>
        <v>Backer Louise</v>
      </c>
      <c r="E6854" t="s">
        <v>15</v>
      </c>
      <c r="F6854" t="s">
        <v>16</v>
      </c>
      <c r="G6854" t="s">
        <v>820</v>
      </c>
      <c r="H6854" t="s">
        <v>821</v>
      </c>
      <c r="I6854" t="s">
        <v>16</v>
      </c>
      <c r="J6854" t="s">
        <v>19</v>
      </c>
      <c r="K6854" t="str">
        <f>INDEX(Table6[Column1],MATCH(L6854,Table6[Column2]))</f>
        <v>Young Adults</v>
      </c>
      <c r="L6854">
        <v>35.025886280000002</v>
      </c>
      <c r="M6854" t="str">
        <f>VLOOKUP(L6854,Table1[],2)</f>
        <v>30 - 39</v>
      </c>
      <c r="N6854" t="str">
        <f>INDEX(Table7[Column1],MATCH(O6854,Table7[Column2]))</f>
        <v>Learning Stage</v>
      </c>
      <c r="O6854">
        <v>0.77436543899999999</v>
      </c>
      <c r="P6854" t="e">
        <f>VLOOKUP(O6854,Table13[],2)</f>
        <v>#N/A</v>
      </c>
      <c r="Q6854" t="str">
        <f>INDEX(Table8[Column1],MATCH(R6854,Table8[Column2]))</f>
        <v>Scheduled</v>
      </c>
      <c r="R6854">
        <v>6.2582493299999999</v>
      </c>
      <c r="S6854">
        <f t="shared" si="215"/>
        <v>0.26076038875000002</v>
      </c>
      <c r="T6854" t="s">
        <v>19</v>
      </c>
    </row>
    <row r="6855" spans="1:20" x14ac:dyDescent="0.25">
      <c r="A6855">
        <v>6854</v>
      </c>
      <c r="B6855" t="s">
        <v>5106</v>
      </c>
      <c r="C6855" t="s">
        <v>1580</v>
      </c>
      <c r="D6855" t="str">
        <f t="shared" si="214"/>
        <v>Brigance Judith</v>
      </c>
      <c r="E6855" t="s">
        <v>15</v>
      </c>
      <c r="F6855" t="s">
        <v>84</v>
      </c>
      <c r="G6855" t="s">
        <v>820</v>
      </c>
      <c r="H6855" t="s">
        <v>821</v>
      </c>
      <c r="I6855" t="s">
        <v>84</v>
      </c>
      <c r="J6855" t="s">
        <v>19</v>
      </c>
      <c r="K6855" t="str">
        <f>INDEX(Table6[Column1],MATCH(L6855,Table6[Column2]))</f>
        <v>Adults</v>
      </c>
      <c r="L6855">
        <v>47.987081860000004</v>
      </c>
      <c r="M6855" t="str">
        <f>VLOOKUP(L6855,Table1[],2)</f>
        <v>40 - 49</v>
      </c>
      <c r="N6855" t="str">
        <f>INDEX(Table7[Column1],MATCH(O6855,Table7[Column2]))</f>
        <v>Learning Stage</v>
      </c>
      <c r="O6855">
        <v>4.1051904300000004</v>
      </c>
      <c r="P6855" t="str">
        <f>VLOOKUP(O6855,Table13[],2)</f>
        <v>1 - 5</v>
      </c>
      <c r="Q6855" t="str">
        <f>INDEX(Table8[Column1],MATCH(R6855,Table8[Column2]))</f>
        <v>Maintained</v>
      </c>
      <c r="R6855">
        <v>79.606529120000005</v>
      </c>
      <c r="S6855">
        <f t="shared" si="215"/>
        <v>3.3169387133333332</v>
      </c>
      <c r="T6855" t="s">
        <v>19</v>
      </c>
    </row>
    <row r="6856" spans="1:20" x14ac:dyDescent="0.25">
      <c r="A6856">
        <v>6855</v>
      </c>
      <c r="B6856" t="s">
        <v>4362</v>
      </c>
      <c r="C6856" t="s">
        <v>1074</v>
      </c>
      <c r="D6856" t="str">
        <f t="shared" si="214"/>
        <v>Tuggle Paula</v>
      </c>
      <c r="E6856" t="s">
        <v>15</v>
      </c>
      <c r="F6856" t="s">
        <v>87</v>
      </c>
      <c r="G6856" t="s">
        <v>2724</v>
      </c>
      <c r="H6856" t="s">
        <v>1863</v>
      </c>
      <c r="I6856" t="s">
        <v>87</v>
      </c>
      <c r="J6856" t="s">
        <v>19</v>
      </c>
      <c r="K6856" t="str">
        <f>INDEX(Table6[Column1],MATCH(L6856,Table6[Column2]))</f>
        <v>Teenagers</v>
      </c>
      <c r="L6856">
        <v>13.625930970000001</v>
      </c>
      <c r="M6856" t="e">
        <f>VLOOKUP(L6856,Table1[],2)</f>
        <v>#N/A</v>
      </c>
      <c r="N6856" t="str">
        <f>INDEX(Table7[Column1],MATCH(O6856,Table7[Column2]))</f>
        <v>Learning Stage</v>
      </c>
      <c r="O6856">
        <v>3.644857327</v>
      </c>
      <c r="P6856" t="str">
        <f>VLOOKUP(O6856,Table13[],2)</f>
        <v>1 - 5</v>
      </c>
      <c r="Q6856" t="str">
        <f>INDEX(Table8[Column1],MATCH(R6856,Table8[Column2]))</f>
        <v>Scheduled</v>
      </c>
      <c r="R6856">
        <v>0</v>
      </c>
      <c r="S6856">
        <f t="shared" si="215"/>
        <v>0</v>
      </c>
      <c r="T6856" t="s">
        <v>19</v>
      </c>
    </row>
    <row r="6857" spans="1:20" x14ac:dyDescent="0.25">
      <c r="A6857">
        <v>6856</v>
      </c>
      <c r="B6857" t="s">
        <v>778</v>
      </c>
      <c r="C6857" t="s">
        <v>423</v>
      </c>
      <c r="D6857" t="str">
        <f t="shared" si="214"/>
        <v>Hayes Brenda</v>
      </c>
      <c r="E6857" t="s">
        <v>15</v>
      </c>
      <c r="F6857" t="s">
        <v>2896</v>
      </c>
      <c r="G6857" t="s">
        <v>611</v>
      </c>
      <c r="H6857" t="s">
        <v>612</v>
      </c>
      <c r="I6857" t="s">
        <v>138</v>
      </c>
      <c r="J6857" t="s">
        <v>19</v>
      </c>
      <c r="K6857" t="str">
        <f>INDEX(Table6[Column1],MATCH(L6857,Table6[Column2]))</f>
        <v>Young Adults</v>
      </c>
      <c r="L6857">
        <v>34.177530570000002</v>
      </c>
      <c r="M6857" t="str">
        <f>VLOOKUP(L6857,Table1[],2)</f>
        <v>30 - 39</v>
      </c>
      <c r="N6857" t="str">
        <f>INDEX(Table7[Column1],MATCH(O6857,Table7[Column2]))</f>
        <v>Learning Stage</v>
      </c>
      <c r="O6857">
        <v>4.6461061670000001</v>
      </c>
      <c r="P6857" t="str">
        <f>VLOOKUP(O6857,Table13[],2)</f>
        <v>1 - 5</v>
      </c>
      <c r="Q6857" t="str">
        <f>INDEX(Table8[Column1],MATCH(R6857,Table8[Column2]))</f>
        <v>Scheduled</v>
      </c>
      <c r="R6857">
        <v>32.92102027</v>
      </c>
      <c r="S6857">
        <f t="shared" si="215"/>
        <v>1.3717091779166666</v>
      </c>
      <c r="T6857" t="s">
        <v>19</v>
      </c>
    </row>
    <row r="6858" spans="1:20" x14ac:dyDescent="0.25">
      <c r="A6858">
        <v>6857</v>
      </c>
      <c r="B6858" t="s">
        <v>337</v>
      </c>
      <c r="C6858" t="s">
        <v>428</v>
      </c>
      <c r="D6858" t="str">
        <f t="shared" si="214"/>
        <v>Phillips Russell</v>
      </c>
      <c r="E6858" t="s">
        <v>22</v>
      </c>
      <c r="F6858" t="s">
        <v>897</v>
      </c>
      <c r="G6858" t="s">
        <v>2724</v>
      </c>
      <c r="H6858" t="s">
        <v>1863</v>
      </c>
      <c r="I6858" t="s">
        <v>134</v>
      </c>
      <c r="J6858" t="s">
        <v>19</v>
      </c>
      <c r="K6858" t="str">
        <f>INDEX(Table6[Column1],MATCH(L6858,Table6[Column2]))</f>
        <v>Adults</v>
      </c>
      <c r="L6858">
        <v>48.46825888</v>
      </c>
      <c r="M6858" t="str">
        <f>VLOOKUP(L6858,Table1[],2)</f>
        <v>40 - 49</v>
      </c>
      <c r="N6858" t="str">
        <f>INDEX(Table7[Column1],MATCH(O6858,Table7[Column2]))</f>
        <v>Fitting in Stage</v>
      </c>
      <c r="O6858">
        <v>7.393075573</v>
      </c>
      <c r="P6858" t="str">
        <f>VLOOKUP(O6858,Table13[],2)</f>
        <v>6 - 10</v>
      </c>
      <c r="Q6858" t="str">
        <f>INDEX(Table8[Column1],MATCH(R6858,Table8[Column2]))</f>
        <v>Maintained</v>
      </c>
      <c r="R6858">
        <v>67.300218549999997</v>
      </c>
      <c r="S6858">
        <f t="shared" si="215"/>
        <v>2.8041757729166665</v>
      </c>
      <c r="T6858" t="s">
        <v>19</v>
      </c>
    </row>
    <row r="6859" spans="1:20" x14ac:dyDescent="0.25">
      <c r="A6859">
        <v>6858</v>
      </c>
      <c r="B6859" t="s">
        <v>170</v>
      </c>
      <c r="C6859" t="s">
        <v>3958</v>
      </c>
      <c r="D6859" t="str">
        <f t="shared" si="214"/>
        <v>Harvey Guy</v>
      </c>
      <c r="E6859" t="s">
        <v>22</v>
      </c>
      <c r="F6859" t="s">
        <v>30</v>
      </c>
      <c r="G6859" t="s">
        <v>820</v>
      </c>
      <c r="H6859" t="s">
        <v>821</v>
      </c>
      <c r="I6859" t="s">
        <v>30</v>
      </c>
      <c r="J6859" t="s">
        <v>19</v>
      </c>
      <c r="K6859" t="str">
        <f>INDEX(Table6[Column1],MATCH(L6859,Table6[Column2]))</f>
        <v>Elders</v>
      </c>
      <c r="L6859">
        <v>50.01072963</v>
      </c>
      <c r="M6859" t="str">
        <f>VLOOKUP(L6859,Table1[],2)</f>
        <v>50 - 59</v>
      </c>
      <c r="N6859" t="str">
        <f>INDEX(Table7[Column1],MATCH(O6859,Table7[Column2]))</f>
        <v>Fitting in Stage</v>
      </c>
      <c r="O6859">
        <v>6.2415102669999998</v>
      </c>
      <c r="P6859" t="str">
        <f>VLOOKUP(O6859,Table13[],2)</f>
        <v>6 - 10</v>
      </c>
      <c r="Q6859" t="str">
        <f>INDEX(Table8[Column1],MATCH(R6859,Table8[Column2]))</f>
        <v>Habitual</v>
      </c>
      <c r="R6859">
        <v>114.1528641</v>
      </c>
      <c r="S6859">
        <f t="shared" si="215"/>
        <v>4.7563693375000007</v>
      </c>
      <c r="T6859" t="s">
        <v>19</v>
      </c>
    </row>
    <row r="6860" spans="1:20" x14ac:dyDescent="0.25">
      <c r="A6860">
        <v>6859</v>
      </c>
      <c r="B6860" t="s">
        <v>5107</v>
      </c>
      <c r="C6860" t="s">
        <v>115</v>
      </c>
      <c r="D6860" t="str">
        <f t="shared" si="214"/>
        <v>Schuler Daniel</v>
      </c>
      <c r="E6860" t="s">
        <v>22</v>
      </c>
      <c r="F6860" t="s">
        <v>33</v>
      </c>
      <c r="G6860" t="s">
        <v>820</v>
      </c>
      <c r="H6860" t="s">
        <v>821</v>
      </c>
      <c r="I6860" t="s">
        <v>33</v>
      </c>
      <c r="J6860" t="s">
        <v>19</v>
      </c>
      <c r="K6860" t="str">
        <f>INDEX(Table6[Column1],MATCH(L6860,Table6[Column2]))</f>
        <v>Teenagers</v>
      </c>
      <c r="L6860">
        <v>17.558426069999999</v>
      </c>
      <c r="M6860" t="e">
        <f>VLOOKUP(L6860,Table1[],2)</f>
        <v>#N/A</v>
      </c>
      <c r="N6860" t="str">
        <f>INDEX(Table7[Column1],MATCH(O6860,Table7[Column2]))</f>
        <v>Learning Stage</v>
      </c>
      <c r="O6860">
        <v>4.2572319209999998</v>
      </c>
      <c r="P6860" t="str">
        <f>VLOOKUP(O6860,Table13[],2)</f>
        <v>1 - 5</v>
      </c>
      <c r="Q6860" t="str">
        <f>INDEX(Table8[Column1],MATCH(R6860,Table8[Column2]))</f>
        <v>Scheduled</v>
      </c>
      <c r="R6860">
        <v>0</v>
      </c>
      <c r="S6860">
        <f t="shared" si="215"/>
        <v>0</v>
      </c>
      <c r="T6860" t="s">
        <v>19</v>
      </c>
    </row>
    <row r="6861" spans="1:20" x14ac:dyDescent="0.25">
      <c r="A6861">
        <v>6860</v>
      </c>
      <c r="B6861" t="s">
        <v>5108</v>
      </c>
      <c r="C6861" t="s">
        <v>2020</v>
      </c>
      <c r="D6861" t="str">
        <f t="shared" si="214"/>
        <v>Moorer Margie</v>
      </c>
      <c r="E6861" t="s">
        <v>15</v>
      </c>
      <c r="F6861" t="s">
        <v>2008</v>
      </c>
      <c r="G6861" t="s">
        <v>820</v>
      </c>
      <c r="H6861" t="s">
        <v>821</v>
      </c>
      <c r="I6861" t="s">
        <v>107</v>
      </c>
      <c r="J6861" t="s">
        <v>19</v>
      </c>
      <c r="K6861" t="str">
        <f>INDEX(Table6[Column1],MATCH(L6861,Table6[Column2]))</f>
        <v>Young Adults</v>
      </c>
      <c r="L6861">
        <v>35.134957139999997</v>
      </c>
      <c r="M6861" t="str">
        <f>VLOOKUP(L6861,Table1[],2)</f>
        <v>30 - 39</v>
      </c>
      <c r="N6861" t="str">
        <f>INDEX(Table7[Column1],MATCH(O6861,Table7[Column2]))</f>
        <v>Learning Stage</v>
      </c>
      <c r="O6861">
        <v>4.1994724469999998</v>
      </c>
      <c r="P6861" t="str">
        <f>VLOOKUP(O6861,Table13[],2)</f>
        <v>1 - 5</v>
      </c>
      <c r="Q6861" t="str">
        <f>INDEX(Table8[Column1],MATCH(R6861,Table8[Column2]))</f>
        <v>Scheduled</v>
      </c>
      <c r="R6861">
        <v>7.8459304320000003</v>
      </c>
      <c r="S6861">
        <f t="shared" si="215"/>
        <v>0.32691376800000005</v>
      </c>
      <c r="T6861" t="s">
        <v>19</v>
      </c>
    </row>
    <row r="6862" spans="1:20" x14ac:dyDescent="0.25">
      <c r="A6862">
        <v>6861</v>
      </c>
      <c r="B6862" t="s">
        <v>5109</v>
      </c>
      <c r="C6862" t="s">
        <v>1864</v>
      </c>
      <c r="D6862" t="str">
        <f t="shared" si="214"/>
        <v>Tamayo Jordan</v>
      </c>
      <c r="E6862" t="s">
        <v>15</v>
      </c>
      <c r="F6862" t="s">
        <v>33</v>
      </c>
      <c r="G6862" t="s">
        <v>820</v>
      </c>
      <c r="H6862" t="s">
        <v>821</v>
      </c>
      <c r="I6862" t="s">
        <v>33</v>
      </c>
      <c r="J6862" t="s">
        <v>19</v>
      </c>
      <c r="K6862" t="str">
        <f>INDEX(Table6[Column1],MATCH(L6862,Table6[Column2]))</f>
        <v>Young Adults</v>
      </c>
      <c r="L6862">
        <v>31.296619379999999</v>
      </c>
      <c r="M6862" t="str">
        <f>VLOOKUP(L6862,Table1[],2)</f>
        <v>30 - 39</v>
      </c>
      <c r="N6862" t="str">
        <f>INDEX(Table7[Column1],MATCH(O6862,Table7[Column2]))</f>
        <v>Learning Stage</v>
      </c>
      <c r="O6862">
        <v>4.0690064860000001</v>
      </c>
      <c r="P6862" t="str">
        <f>VLOOKUP(O6862,Table13[],2)</f>
        <v>1 - 5</v>
      </c>
      <c r="Q6862" t="str">
        <f>INDEX(Table8[Column1],MATCH(R6862,Table8[Column2]))</f>
        <v>Scheduled</v>
      </c>
      <c r="R6862">
        <v>23.902947770000001</v>
      </c>
      <c r="S6862">
        <f t="shared" si="215"/>
        <v>0.99595615708333329</v>
      </c>
      <c r="T6862" t="s">
        <v>19</v>
      </c>
    </row>
    <row r="6863" spans="1:20" x14ac:dyDescent="0.25">
      <c r="A6863">
        <v>6862</v>
      </c>
      <c r="B6863" t="s">
        <v>824</v>
      </c>
      <c r="C6863" t="s">
        <v>532</v>
      </c>
      <c r="D6863" t="str">
        <f t="shared" si="214"/>
        <v>Richardson Beverly</v>
      </c>
      <c r="E6863" t="s">
        <v>15</v>
      </c>
      <c r="F6863" t="s">
        <v>169</v>
      </c>
      <c r="G6863" t="s">
        <v>611</v>
      </c>
      <c r="H6863" t="s">
        <v>612</v>
      </c>
      <c r="I6863" t="s">
        <v>169</v>
      </c>
      <c r="J6863" t="s">
        <v>19</v>
      </c>
      <c r="K6863" t="str">
        <f>INDEX(Table6[Column1],MATCH(L6863,Table6[Column2]))</f>
        <v>Adults</v>
      </c>
      <c r="L6863">
        <v>45.89796595</v>
      </c>
      <c r="M6863" t="str">
        <f>VLOOKUP(L6863,Table1[],2)</f>
        <v>40 - 49</v>
      </c>
      <c r="N6863" t="str">
        <f>INDEX(Table7[Column1],MATCH(O6863,Table7[Column2]))</f>
        <v>Fitting in Stage</v>
      </c>
      <c r="O6863">
        <v>6.5518673019999998</v>
      </c>
      <c r="P6863" t="str">
        <f>VLOOKUP(O6863,Table13[],2)</f>
        <v>6 - 10</v>
      </c>
      <c r="Q6863" t="str">
        <f>INDEX(Table8[Column1],MATCH(R6863,Table8[Column2]))</f>
        <v>Maintained</v>
      </c>
      <c r="R6863">
        <v>65.525587029999997</v>
      </c>
      <c r="S6863">
        <f t="shared" si="215"/>
        <v>2.7302327929166665</v>
      </c>
      <c r="T6863" t="s">
        <v>19</v>
      </c>
    </row>
    <row r="6864" spans="1:20" x14ac:dyDescent="0.25">
      <c r="A6864">
        <v>6863</v>
      </c>
      <c r="B6864" t="s">
        <v>5110</v>
      </c>
      <c r="C6864" t="s">
        <v>3576</v>
      </c>
      <c r="D6864" t="str">
        <f t="shared" si="214"/>
        <v>Futrell Nina</v>
      </c>
      <c r="E6864" t="s">
        <v>15</v>
      </c>
      <c r="F6864" t="s">
        <v>1869</v>
      </c>
      <c r="G6864" t="s">
        <v>2724</v>
      </c>
      <c r="H6864" t="s">
        <v>1863</v>
      </c>
      <c r="I6864" t="s">
        <v>277</v>
      </c>
      <c r="J6864" t="s">
        <v>19</v>
      </c>
      <c r="K6864" t="str">
        <f>INDEX(Table6[Column1],MATCH(L6864,Table6[Column2]))</f>
        <v>Adults</v>
      </c>
      <c r="L6864">
        <v>43.677170009999998</v>
      </c>
      <c r="M6864" t="str">
        <f>VLOOKUP(L6864,Table1[],2)</f>
        <v>40 - 49</v>
      </c>
      <c r="N6864" t="str">
        <f>INDEX(Table7[Column1],MATCH(O6864,Table7[Column2]))</f>
        <v>Learning Stage</v>
      </c>
      <c r="O6864">
        <v>3.600751716</v>
      </c>
      <c r="P6864" t="str">
        <f>VLOOKUP(O6864,Table13[],2)</f>
        <v>1 - 5</v>
      </c>
      <c r="Q6864" t="str">
        <f>INDEX(Table8[Column1],MATCH(R6864,Table8[Column2]))</f>
        <v>Habitual</v>
      </c>
      <c r="R6864">
        <v>92.624856149999999</v>
      </c>
      <c r="S6864">
        <f t="shared" si="215"/>
        <v>3.8593690062499997</v>
      </c>
      <c r="T6864" t="s">
        <v>19</v>
      </c>
    </row>
    <row r="6865" spans="1:20" x14ac:dyDescent="0.25">
      <c r="A6865">
        <v>6864</v>
      </c>
      <c r="B6865" t="s">
        <v>1277</v>
      </c>
      <c r="C6865" t="s">
        <v>115</v>
      </c>
      <c r="D6865" t="str">
        <f t="shared" si="214"/>
        <v>Young Daniel</v>
      </c>
      <c r="E6865" t="s">
        <v>22</v>
      </c>
      <c r="F6865" t="s">
        <v>622</v>
      </c>
      <c r="G6865" t="s">
        <v>2724</v>
      </c>
      <c r="H6865" t="s">
        <v>1863</v>
      </c>
      <c r="I6865" t="s">
        <v>90</v>
      </c>
      <c r="J6865" t="s">
        <v>19</v>
      </c>
      <c r="K6865" t="str">
        <f>INDEX(Table6[Column1],MATCH(L6865,Table6[Column2]))</f>
        <v>Adults</v>
      </c>
      <c r="L6865">
        <v>42.904621599999999</v>
      </c>
      <c r="M6865" t="str">
        <f>VLOOKUP(L6865,Table1[],2)</f>
        <v>40 - 49</v>
      </c>
      <c r="N6865" t="str">
        <f>INDEX(Table7[Column1],MATCH(O6865,Table7[Column2]))</f>
        <v>Fitting in Stage</v>
      </c>
      <c r="O6865">
        <v>7.5555113269999996</v>
      </c>
      <c r="P6865" t="str">
        <f>VLOOKUP(O6865,Table13[],2)</f>
        <v>6 - 10</v>
      </c>
      <c r="Q6865" t="str">
        <f>INDEX(Table8[Column1],MATCH(R6865,Table8[Column2]))</f>
        <v>Maintained</v>
      </c>
      <c r="R6865">
        <v>40.671500819999999</v>
      </c>
      <c r="S6865">
        <f t="shared" si="215"/>
        <v>1.6946458675</v>
      </c>
      <c r="T6865" t="s">
        <v>19</v>
      </c>
    </row>
    <row r="6866" spans="1:20" x14ac:dyDescent="0.25">
      <c r="A6866">
        <v>6865</v>
      </c>
      <c r="B6866" t="s">
        <v>444</v>
      </c>
      <c r="C6866" t="s">
        <v>175</v>
      </c>
      <c r="D6866" t="str">
        <f t="shared" si="214"/>
        <v>Moore Paul</v>
      </c>
      <c r="E6866" t="s">
        <v>22</v>
      </c>
      <c r="F6866" t="s">
        <v>1310</v>
      </c>
      <c r="G6866" t="s">
        <v>2724</v>
      </c>
      <c r="H6866" t="s">
        <v>1863</v>
      </c>
      <c r="I6866" t="s">
        <v>87</v>
      </c>
      <c r="J6866" t="s">
        <v>19</v>
      </c>
      <c r="K6866" t="str">
        <f>INDEX(Table6[Column1],MATCH(L6866,Table6[Column2]))</f>
        <v>Youth</v>
      </c>
      <c r="L6866">
        <v>28.074474129999999</v>
      </c>
      <c r="M6866" t="str">
        <f>VLOOKUP(L6866,Table1[],2)</f>
        <v>20 - 29</v>
      </c>
      <c r="N6866" t="str">
        <f>INDEX(Table7[Column1],MATCH(O6866,Table7[Column2]))</f>
        <v>Fitting in Stage</v>
      </c>
      <c r="O6866">
        <v>6.0685962350000002</v>
      </c>
      <c r="P6866" t="str">
        <f>VLOOKUP(O6866,Table13[],2)</f>
        <v>6 - 10</v>
      </c>
      <c r="Q6866" t="str">
        <f>INDEX(Table8[Column1],MATCH(R6866,Table8[Column2]))</f>
        <v>Scheduled</v>
      </c>
      <c r="R6866">
        <v>11.968999739999999</v>
      </c>
      <c r="S6866">
        <f t="shared" si="215"/>
        <v>0.49870832249999997</v>
      </c>
      <c r="T6866" t="s">
        <v>19</v>
      </c>
    </row>
    <row r="6867" spans="1:20" x14ac:dyDescent="0.25">
      <c r="A6867">
        <v>6866</v>
      </c>
      <c r="B6867" t="s">
        <v>34</v>
      </c>
      <c r="C6867" t="s">
        <v>368</v>
      </c>
      <c r="D6867" t="str">
        <f t="shared" si="214"/>
        <v>Jones Frank</v>
      </c>
      <c r="E6867" t="s">
        <v>22</v>
      </c>
      <c r="F6867" t="s">
        <v>828</v>
      </c>
      <c r="G6867" t="s">
        <v>2724</v>
      </c>
      <c r="H6867" t="s">
        <v>1863</v>
      </c>
      <c r="I6867" t="s">
        <v>24</v>
      </c>
      <c r="J6867" t="s">
        <v>19</v>
      </c>
      <c r="K6867" t="str">
        <f>INDEX(Table6[Column1],MATCH(L6867,Table6[Column2]))</f>
        <v>Young Adults</v>
      </c>
      <c r="L6867">
        <v>31.412145290000002</v>
      </c>
      <c r="M6867" t="str">
        <f>VLOOKUP(L6867,Table1[],2)</f>
        <v>30 - 39</v>
      </c>
      <c r="N6867" t="str">
        <f>INDEX(Table7[Column1],MATCH(O6867,Table7[Column2]))</f>
        <v>Learning Stage</v>
      </c>
      <c r="O6867">
        <v>4.5310184319999998</v>
      </c>
      <c r="P6867" t="str">
        <f>VLOOKUP(O6867,Table13[],2)</f>
        <v>1 - 5</v>
      </c>
      <c r="Q6867" t="str">
        <f>INDEX(Table8[Column1],MATCH(R6867,Table8[Column2]))</f>
        <v>Scheduled</v>
      </c>
      <c r="R6867">
        <v>31.023365380000001</v>
      </c>
      <c r="S6867">
        <f t="shared" si="215"/>
        <v>1.2926402241666666</v>
      </c>
      <c r="T6867" t="s">
        <v>19</v>
      </c>
    </row>
    <row r="6868" spans="1:20" x14ac:dyDescent="0.25">
      <c r="A6868">
        <v>6867</v>
      </c>
      <c r="B6868" t="s">
        <v>5111</v>
      </c>
      <c r="C6868" t="s">
        <v>2037</v>
      </c>
      <c r="D6868" t="str">
        <f t="shared" si="214"/>
        <v>Mosley Charlotte</v>
      </c>
      <c r="E6868" t="s">
        <v>15</v>
      </c>
      <c r="F6868" t="s">
        <v>30</v>
      </c>
      <c r="G6868" t="s">
        <v>820</v>
      </c>
      <c r="H6868" t="s">
        <v>821</v>
      </c>
      <c r="I6868" t="s">
        <v>30</v>
      </c>
      <c r="J6868" t="s">
        <v>19</v>
      </c>
      <c r="K6868" t="str">
        <f>INDEX(Table6[Column1],MATCH(L6868,Table6[Column2]))</f>
        <v>Young Adults</v>
      </c>
      <c r="L6868">
        <v>30.630105319999998</v>
      </c>
      <c r="M6868" t="str">
        <f>VLOOKUP(L6868,Table1[],2)</f>
        <v>30 - 39</v>
      </c>
      <c r="N6868" t="str">
        <f>INDEX(Table7[Column1],MATCH(O6868,Table7[Column2]))</f>
        <v>Learning Stage</v>
      </c>
      <c r="O6868">
        <v>2.8384755699999999</v>
      </c>
      <c r="P6868" t="str">
        <f>VLOOKUP(O6868,Table13[],2)</f>
        <v>1 - 5</v>
      </c>
      <c r="Q6868" t="str">
        <f>INDEX(Table8[Column1],MATCH(R6868,Table8[Column2]))</f>
        <v>Scheduled</v>
      </c>
      <c r="R6868">
        <v>18.719660829999999</v>
      </c>
      <c r="S6868">
        <f t="shared" si="215"/>
        <v>0.77998586791666658</v>
      </c>
      <c r="T6868" t="s">
        <v>19</v>
      </c>
    </row>
    <row r="6869" spans="1:20" x14ac:dyDescent="0.25">
      <c r="A6869">
        <v>6868</v>
      </c>
      <c r="B6869" t="s">
        <v>2393</v>
      </c>
      <c r="C6869" t="s">
        <v>199</v>
      </c>
      <c r="D6869" t="str">
        <f t="shared" si="214"/>
        <v>Robertson Joyce</v>
      </c>
      <c r="E6869" t="s">
        <v>15</v>
      </c>
      <c r="F6869" t="s">
        <v>309</v>
      </c>
      <c r="G6869" t="s">
        <v>2724</v>
      </c>
      <c r="H6869" t="s">
        <v>1863</v>
      </c>
      <c r="I6869" t="s">
        <v>90</v>
      </c>
      <c r="J6869" t="s">
        <v>19</v>
      </c>
      <c r="K6869" t="str">
        <f>INDEX(Table6[Column1],MATCH(L6869,Table6[Column2]))</f>
        <v>Young Adults</v>
      </c>
      <c r="L6869">
        <v>31.00882459</v>
      </c>
      <c r="M6869" t="str">
        <f>VLOOKUP(L6869,Table1[],2)</f>
        <v>30 - 39</v>
      </c>
      <c r="N6869" t="str">
        <f>INDEX(Table7[Column1],MATCH(O6869,Table7[Column2]))</f>
        <v>Learning Stage</v>
      </c>
      <c r="O6869">
        <v>5.1874951769999997</v>
      </c>
      <c r="P6869" t="str">
        <f>VLOOKUP(O6869,Table13[],2)</f>
        <v>1 - 5</v>
      </c>
      <c r="Q6869" t="str">
        <f>INDEX(Table8[Column1],MATCH(R6869,Table8[Column2]))</f>
        <v>Scheduled</v>
      </c>
      <c r="R6869">
        <v>27.43881202</v>
      </c>
      <c r="S6869">
        <f t="shared" si="215"/>
        <v>1.1432838341666667</v>
      </c>
      <c r="T6869" t="s">
        <v>19</v>
      </c>
    </row>
    <row r="6870" spans="1:20" x14ac:dyDescent="0.25">
      <c r="A6870">
        <v>6869</v>
      </c>
      <c r="B6870" t="s">
        <v>3006</v>
      </c>
      <c r="C6870" t="s">
        <v>245</v>
      </c>
      <c r="D6870" t="str">
        <f t="shared" si="214"/>
        <v>Hamilton Mary</v>
      </c>
      <c r="E6870" t="s">
        <v>15</v>
      </c>
      <c r="F6870" t="s">
        <v>16</v>
      </c>
      <c r="G6870" t="s">
        <v>820</v>
      </c>
      <c r="H6870" t="s">
        <v>821</v>
      </c>
      <c r="I6870" t="s">
        <v>16</v>
      </c>
      <c r="J6870" t="s">
        <v>19</v>
      </c>
      <c r="K6870" t="str">
        <f>INDEX(Table6[Column1],MATCH(L6870,Table6[Column2]))</f>
        <v>Elders</v>
      </c>
      <c r="L6870">
        <v>58.229532390000003</v>
      </c>
      <c r="M6870" t="str">
        <f>VLOOKUP(L6870,Table1[],2)</f>
        <v>50 - 59</v>
      </c>
      <c r="N6870" t="str">
        <f>INDEX(Table7[Column1],MATCH(O6870,Table7[Column2]))</f>
        <v>Learning Stage</v>
      </c>
      <c r="O6870">
        <v>4.2682275970000001</v>
      </c>
      <c r="P6870" t="str">
        <f>VLOOKUP(O6870,Table13[],2)</f>
        <v>1 - 5</v>
      </c>
      <c r="Q6870" t="str">
        <f>INDEX(Table8[Column1],MATCH(R6870,Table8[Column2]))</f>
        <v>Excused</v>
      </c>
      <c r="R6870">
        <v>125.2543273</v>
      </c>
      <c r="S6870">
        <f t="shared" si="215"/>
        <v>5.2189303041666673</v>
      </c>
      <c r="T6870" t="s">
        <v>19</v>
      </c>
    </row>
    <row r="6871" spans="1:20" x14ac:dyDescent="0.25">
      <c r="A6871">
        <v>6870</v>
      </c>
      <c r="B6871" t="s">
        <v>5112</v>
      </c>
      <c r="C6871" t="s">
        <v>2511</v>
      </c>
      <c r="D6871" t="str">
        <f t="shared" si="214"/>
        <v>Havens Judy</v>
      </c>
      <c r="E6871" t="s">
        <v>15</v>
      </c>
      <c r="F6871" t="s">
        <v>788</v>
      </c>
      <c r="G6871" t="s">
        <v>2724</v>
      </c>
      <c r="H6871" t="s">
        <v>1863</v>
      </c>
      <c r="I6871" t="s">
        <v>788</v>
      </c>
      <c r="J6871" t="s">
        <v>19</v>
      </c>
      <c r="K6871" t="str">
        <f>INDEX(Table6[Column1],MATCH(L6871,Table6[Column2]))</f>
        <v>Adults</v>
      </c>
      <c r="L6871">
        <v>44.585331549999999</v>
      </c>
      <c r="M6871" t="str">
        <f>VLOOKUP(L6871,Table1[],2)</f>
        <v>40 - 49</v>
      </c>
      <c r="N6871" t="str">
        <f>INDEX(Table7[Column1],MATCH(O6871,Table7[Column2]))</f>
        <v>Learning Stage</v>
      </c>
      <c r="O6871">
        <v>4.2955220770000002</v>
      </c>
      <c r="P6871" t="str">
        <f>VLOOKUP(O6871,Table13[],2)</f>
        <v>1 - 5</v>
      </c>
      <c r="Q6871" t="str">
        <f>INDEX(Table8[Column1],MATCH(R6871,Table8[Column2]))</f>
        <v>Habitual</v>
      </c>
      <c r="R6871">
        <v>80.152087219999999</v>
      </c>
      <c r="S6871">
        <f t="shared" si="215"/>
        <v>3.3396703008333337</v>
      </c>
      <c r="T6871" t="s">
        <v>19</v>
      </c>
    </row>
    <row r="6872" spans="1:20" x14ac:dyDescent="0.25">
      <c r="A6872">
        <v>6871</v>
      </c>
      <c r="B6872" t="s">
        <v>56</v>
      </c>
      <c r="C6872" t="s">
        <v>1024</v>
      </c>
      <c r="D6872" t="str">
        <f t="shared" si="214"/>
        <v>James Clarence</v>
      </c>
      <c r="E6872" t="s">
        <v>22</v>
      </c>
      <c r="F6872" t="s">
        <v>121</v>
      </c>
      <c r="G6872" t="s">
        <v>17</v>
      </c>
      <c r="H6872" t="s">
        <v>18</v>
      </c>
      <c r="I6872" t="s">
        <v>121</v>
      </c>
      <c r="J6872" t="s">
        <v>19</v>
      </c>
      <c r="K6872" t="str">
        <f>INDEX(Table6[Column1],MATCH(L6872,Table6[Column2]))</f>
        <v>Adults</v>
      </c>
      <c r="L6872">
        <v>44.167644549999999</v>
      </c>
      <c r="M6872" t="str">
        <f>VLOOKUP(L6872,Table1[],2)</f>
        <v>40 - 49</v>
      </c>
      <c r="N6872" t="str">
        <f>INDEX(Table7[Column1],MATCH(O6872,Table7[Column2]))</f>
        <v>Learning Stage</v>
      </c>
      <c r="O6872">
        <v>1.3205916550000001</v>
      </c>
      <c r="P6872" t="str">
        <f>VLOOKUP(O6872,Table13[],2)</f>
        <v>1 - 5</v>
      </c>
      <c r="Q6872" t="str">
        <f>INDEX(Table8[Column1],MATCH(R6872,Table8[Column2]))</f>
        <v>Scheduled</v>
      </c>
      <c r="R6872">
        <v>37.887703500000001</v>
      </c>
      <c r="S6872">
        <f t="shared" si="215"/>
        <v>1.5786543124999999</v>
      </c>
      <c r="T6872" t="s">
        <v>19</v>
      </c>
    </row>
    <row r="6873" spans="1:20" x14ac:dyDescent="0.25">
      <c r="A6873">
        <v>6872</v>
      </c>
      <c r="B6873" t="s">
        <v>5113</v>
      </c>
      <c r="C6873" t="s">
        <v>144</v>
      </c>
      <c r="D6873" t="str">
        <f t="shared" si="214"/>
        <v>Felton David</v>
      </c>
      <c r="E6873" t="s">
        <v>22</v>
      </c>
      <c r="F6873" t="s">
        <v>934</v>
      </c>
      <c r="G6873" t="s">
        <v>820</v>
      </c>
      <c r="H6873" t="s">
        <v>821</v>
      </c>
      <c r="I6873" t="s">
        <v>934</v>
      </c>
      <c r="J6873" t="s">
        <v>19</v>
      </c>
      <c r="K6873" t="str">
        <f>INDEX(Table6[Column1],MATCH(L6873,Table6[Column2]))</f>
        <v>Young Adults</v>
      </c>
      <c r="L6873">
        <v>36.101603679999997</v>
      </c>
      <c r="M6873" t="str">
        <f>VLOOKUP(L6873,Table1[],2)</f>
        <v>30 - 39</v>
      </c>
      <c r="N6873" t="str">
        <f>INDEX(Table7[Column1],MATCH(O6873,Table7[Column2]))</f>
        <v>Fitting in Stage</v>
      </c>
      <c r="O6873">
        <v>6.5095236219999997</v>
      </c>
      <c r="P6873" t="str">
        <f>VLOOKUP(O6873,Table13[],2)</f>
        <v>6 - 10</v>
      </c>
      <c r="Q6873" t="str">
        <f>INDEX(Table8[Column1],MATCH(R6873,Table8[Column2]))</f>
        <v>Maintained</v>
      </c>
      <c r="R6873">
        <v>55.467001150000002</v>
      </c>
      <c r="S6873">
        <f t="shared" si="215"/>
        <v>2.3111250479166667</v>
      </c>
      <c r="T6873" t="s">
        <v>19</v>
      </c>
    </row>
    <row r="6874" spans="1:20" x14ac:dyDescent="0.25">
      <c r="A6874">
        <v>6873</v>
      </c>
      <c r="B6874" t="s">
        <v>200</v>
      </c>
      <c r="C6874" t="s">
        <v>56</v>
      </c>
      <c r="D6874" t="str">
        <f t="shared" si="214"/>
        <v>White James</v>
      </c>
      <c r="E6874" t="s">
        <v>22</v>
      </c>
      <c r="F6874" t="s">
        <v>38</v>
      </c>
      <c r="G6874" t="s">
        <v>611</v>
      </c>
      <c r="H6874" t="s">
        <v>612</v>
      </c>
      <c r="I6874" t="s">
        <v>38</v>
      </c>
      <c r="J6874" t="s">
        <v>19</v>
      </c>
      <c r="K6874" t="str">
        <f>INDEX(Table6[Column1],MATCH(L6874,Table6[Column2]))</f>
        <v>Adults</v>
      </c>
      <c r="L6874">
        <v>45.33481862</v>
      </c>
      <c r="M6874" t="str">
        <f>VLOOKUP(L6874,Table1[],2)</f>
        <v>40 - 49</v>
      </c>
      <c r="N6874" t="str">
        <f>INDEX(Table7[Column1],MATCH(O6874,Table7[Column2]))</f>
        <v>Fitting in Stage</v>
      </c>
      <c r="O6874">
        <v>7.7977002840000003</v>
      </c>
      <c r="P6874" t="str">
        <f>VLOOKUP(O6874,Table13[],2)</f>
        <v>6 - 10</v>
      </c>
      <c r="Q6874" t="str">
        <f>INDEX(Table8[Column1],MATCH(R6874,Table8[Column2]))</f>
        <v>Habitual</v>
      </c>
      <c r="R6874">
        <v>98.975821370000006</v>
      </c>
      <c r="S6874">
        <f t="shared" si="215"/>
        <v>4.1239925570833336</v>
      </c>
      <c r="T6874" t="s">
        <v>19</v>
      </c>
    </row>
    <row r="6875" spans="1:20" x14ac:dyDescent="0.25">
      <c r="A6875">
        <v>6874</v>
      </c>
      <c r="B6875" t="s">
        <v>966</v>
      </c>
      <c r="C6875" t="s">
        <v>423</v>
      </c>
      <c r="D6875" t="str">
        <f t="shared" si="214"/>
        <v>Miller Brenda</v>
      </c>
      <c r="E6875" t="s">
        <v>15</v>
      </c>
      <c r="F6875" t="s">
        <v>27</v>
      </c>
      <c r="G6875" t="s">
        <v>2724</v>
      </c>
      <c r="H6875" t="s">
        <v>1863</v>
      </c>
      <c r="I6875" t="s">
        <v>27</v>
      </c>
      <c r="J6875" t="s">
        <v>19</v>
      </c>
      <c r="K6875" t="str">
        <f>INDEX(Table6[Column1],MATCH(L6875,Table6[Column2]))</f>
        <v>Elders</v>
      </c>
      <c r="L6875">
        <v>54.771689109999997</v>
      </c>
      <c r="M6875" t="str">
        <f>VLOOKUP(L6875,Table1[],2)</f>
        <v>50 - 59</v>
      </c>
      <c r="N6875" t="str">
        <f>INDEX(Table7[Column1],MATCH(O6875,Table7[Column2]))</f>
        <v>Learning Stage</v>
      </c>
      <c r="O6875">
        <v>3.7814966619999999</v>
      </c>
      <c r="P6875" t="str">
        <f>VLOOKUP(O6875,Table13[],2)</f>
        <v>1 - 5</v>
      </c>
      <c r="Q6875" t="str">
        <f>INDEX(Table8[Column1],MATCH(R6875,Table8[Column2]))</f>
        <v>Habitual</v>
      </c>
      <c r="R6875">
        <v>93.579509299999998</v>
      </c>
      <c r="S6875">
        <f t="shared" si="215"/>
        <v>3.8991462208333334</v>
      </c>
      <c r="T6875" t="s">
        <v>19</v>
      </c>
    </row>
    <row r="6876" spans="1:20" x14ac:dyDescent="0.25">
      <c r="A6876">
        <v>6875</v>
      </c>
      <c r="B6876" t="s">
        <v>5114</v>
      </c>
      <c r="C6876" t="s">
        <v>335</v>
      </c>
      <c r="D6876" t="str">
        <f t="shared" si="214"/>
        <v>Ketner Doris</v>
      </c>
      <c r="E6876" t="s">
        <v>15</v>
      </c>
      <c r="F6876" t="s">
        <v>152</v>
      </c>
      <c r="G6876" t="s">
        <v>820</v>
      </c>
      <c r="H6876" t="s">
        <v>821</v>
      </c>
      <c r="I6876" t="s">
        <v>30</v>
      </c>
      <c r="J6876" t="s">
        <v>19</v>
      </c>
      <c r="K6876" t="str">
        <f>INDEX(Table6[Column1],MATCH(L6876,Table6[Column2]))</f>
        <v>Adults</v>
      </c>
      <c r="L6876">
        <v>49.177555159999997</v>
      </c>
      <c r="M6876" t="str">
        <f>VLOOKUP(L6876,Table1[],2)</f>
        <v>40 - 49</v>
      </c>
      <c r="N6876" t="str">
        <f>INDEX(Table7[Column1],MATCH(O6876,Table7[Column2]))</f>
        <v>Learning Stage</v>
      </c>
      <c r="O6876">
        <v>3.175178072</v>
      </c>
      <c r="P6876" t="str">
        <f>VLOOKUP(O6876,Table13[],2)</f>
        <v>1 - 5</v>
      </c>
      <c r="Q6876" t="str">
        <f>INDEX(Table8[Column1],MATCH(R6876,Table8[Column2]))</f>
        <v>Maintained</v>
      </c>
      <c r="R6876">
        <v>71.12140986</v>
      </c>
      <c r="S6876">
        <f t="shared" si="215"/>
        <v>2.9633920775</v>
      </c>
      <c r="T6876" t="s">
        <v>19</v>
      </c>
    </row>
    <row r="6877" spans="1:20" x14ac:dyDescent="0.25">
      <c r="A6877">
        <v>6876</v>
      </c>
      <c r="B6877" t="s">
        <v>5115</v>
      </c>
      <c r="C6877" t="s">
        <v>1128</v>
      </c>
      <c r="D6877" t="str">
        <f t="shared" si="214"/>
        <v>Blaise Pedro</v>
      </c>
      <c r="E6877" t="s">
        <v>22</v>
      </c>
      <c r="F6877" t="s">
        <v>355</v>
      </c>
      <c r="G6877" t="s">
        <v>820</v>
      </c>
      <c r="H6877" t="s">
        <v>821</v>
      </c>
      <c r="I6877" t="s">
        <v>107</v>
      </c>
      <c r="J6877" t="s">
        <v>19</v>
      </c>
      <c r="K6877" t="str">
        <f>INDEX(Table6[Column1],MATCH(L6877,Table6[Column2]))</f>
        <v>Elders</v>
      </c>
      <c r="L6877">
        <v>55.651511929999998</v>
      </c>
      <c r="M6877" t="str">
        <f>VLOOKUP(L6877,Table1[],2)</f>
        <v>50 - 59</v>
      </c>
      <c r="N6877" t="str">
        <f>INDEX(Table7[Column1],MATCH(O6877,Table7[Column2]))</f>
        <v>Learning Stage</v>
      </c>
      <c r="O6877">
        <v>4.8096374549999998</v>
      </c>
      <c r="P6877" t="str">
        <f>VLOOKUP(O6877,Table13[],2)</f>
        <v>1 - 5</v>
      </c>
      <c r="Q6877" t="str">
        <f>INDEX(Table8[Column1],MATCH(R6877,Table8[Column2]))</f>
        <v>Excused</v>
      </c>
      <c r="R6877">
        <v>137.3460431</v>
      </c>
      <c r="S6877">
        <f t="shared" si="215"/>
        <v>5.7227517958333332</v>
      </c>
      <c r="T6877" t="s">
        <v>19</v>
      </c>
    </row>
    <row r="6878" spans="1:20" x14ac:dyDescent="0.25">
      <c r="A6878">
        <v>6877</v>
      </c>
      <c r="B6878" t="s">
        <v>2185</v>
      </c>
      <c r="C6878" t="s">
        <v>597</v>
      </c>
      <c r="D6878" t="str">
        <f t="shared" si="214"/>
        <v>Ford Curtis</v>
      </c>
      <c r="E6878" t="s">
        <v>22</v>
      </c>
      <c r="F6878" t="s">
        <v>127</v>
      </c>
      <c r="G6878" t="s">
        <v>2724</v>
      </c>
      <c r="H6878" t="s">
        <v>1863</v>
      </c>
      <c r="I6878" t="s">
        <v>127</v>
      </c>
      <c r="J6878" t="s">
        <v>19</v>
      </c>
      <c r="K6878" t="str">
        <f>INDEX(Table6[Column1],MATCH(L6878,Table6[Column2]))</f>
        <v>Adults</v>
      </c>
      <c r="L6878">
        <v>47.937035229999999</v>
      </c>
      <c r="M6878" t="str">
        <f>VLOOKUP(L6878,Table1[],2)</f>
        <v>40 - 49</v>
      </c>
      <c r="N6878" t="str">
        <f>INDEX(Table7[Column1],MATCH(O6878,Table7[Column2]))</f>
        <v>Fitting in Stage</v>
      </c>
      <c r="O6878">
        <v>6.2205932879999999</v>
      </c>
      <c r="P6878" t="str">
        <f>VLOOKUP(O6878,Table13[],2)</f>
        <v>6 - 10</v>
      </c>
      <c r="Q6878" t="str">
        <f>INDEX(Table8[Column1],MATCH(R6878,Table8[Column2]))</f>
        <v>Habitual</v>
      </c>
      <c r="R6878">
        <v>81.970406949999997</v>
      </c>
      <c r="S6878">
        <f t="shared" si="215"/>
        <v>3.4154336229166669</v>
      </c>
      <c r="T6878" t="s">
        <v>19</v>
      </c>
    </row>
    <row r="6879" spans="1:20" x14ac:dyDescent="0.25">
      <c r="A6879">
        <v>6878</v>
      </c>
      <c r="B6879" t="s">
        <v>741</v>
      </c>
      <c r="C6879" t="s">
        <v>1244</v>
      </c>
      <c r="D6879" t="str">
        <f t="shared" si="214"/>
        <v>Rose Don</v>
      </c>
      <c r="E6879" t="s">
        <v>22</v>
      </c>
      <c r="F6879" t="s">
        <v>2478</v>
      </c>
      <c r="G6879" t="s">
        <v>611</v>
      </c>
      <c r="H6879" t="s">
        <v>612</v>
      </c>
      <c r="I6879" t="s">
        <v>192</v>
      </c>
      <c r="J6879" t="s">
        <v>19</v>
      </c>
      <c r="K6879" t="str">
        <f>INDEX(Table6[Column1],MATCH(L6879,Table6[Column2]))</f>
        <v>Adults</v>
      </c>
      <c r="L6879">
        <v>44.189723860000001</v>
      </c>
      <c r="M6879" t="str">
        <f>VLOOKUP(L6879,Table1[],2)</f>
        <v>40 - 49</v>
      </c>
      <c r="N6879" t="str">
        <f>INDEX(Table7[Column1],MATCH(O6879,Table7[Column2]))</f>
        <v>Learning Stage</v>
      </c>
      <c r="O6879">
        <v>5.9872207810000004</v>
      </c>
      <c r="P6879" t="str">
        <f>VLOOKUP(O6879,Table13[],2)</f>
        <v>1 - 5</v>
      </c>
      <c r="Q6879" t="str">
        <f>INDEX(Table8[Column1],MATCH(R6879,Table8[Column2]))</f>
        <v>Scheduled</v>
      </c>
      <c r="R6879">
        <v>23.958044739999998</v>
      </c>
      <c r="S6879">
        <f t="shared" si="215"/>
        <v>0.99825186416666656</v>
      </c>
      <c r="T6879" t="s">
        <v>19</v>
      </c>
    </row>
    <row r="6880" spans="1:20" x14ac:dyDescent="0.25">
      <c r="A6880">
        <v>6879</v>
      </c>
      <c r="B6880" t="s">
        <v>5116</v>
      </c>
      <c r="C6880" t="s">
        <v>456</v>
      </c>
      <c r="D6880" t="str">
        <f t="shared" si="214"/>
        <v>Poplin Glen</v>
      </c>
      <c r="E6880" t="s">
        <v>22</v>
      </c>
      <c r="F6880" t="s">
        <v>57</v>
      </c>
      <c r="G6880" t="s">
        <v>2724</v>
      </c>
      <c r="H6880" t="s">
        <v>1863</v>
      </c>
      <c r="I6880" t="s">
        <v>57</v>
      </c>
      <c r="J6880" t="s">
        <v>19</v>
      </c>
      <c r="K6880" t="str">
        <f>INDEX(Table6[Column1],MATCH(L6880,Table6[Column2]))</f>
        <v>Adults</v>
      </c>
      <c r="L6880">
        <v>48.151363189999998</v>
      </c>
      <c r="M6880" t="str">
        <f>VLOOKUP(L6880,Table1[],2)</f>
        <v>40 - 49</v>
      </c>
      <c r="N6880" t="str">
        <f>INDEX(Table7[Column1],MATCH(O6880,Table7[Column2]))</f>
        <v>Learning Stage</v>
      </c>
      <c r="O6880">
        <v>5.0591066480000002</v>
      </c>
      <c r="P6880" t="str">
        <f>VLOOKUP(O6880,Table13[],2)</f>
        <v>1 - 5</v>
      </c>
      <c r="Q6880" t="str">
        <f>INDEX(Table8[Column1],MATCH(R6880,Table8[Column2]))</f>
        <v>Maintained</v>
      </c>
      <c r="R6880">
        <v>74.979882009999997</v>
      </c>
      <c r="S6880">
        <f t="shared" si="215"/>
        <v>3.1241617504166665</v>
      </c>
      <c r="T6880" t="s">
        <v>19</v>
      </c>
    </row>
    <row r="6881" spans="1:20" x14ac:dyDescent="0.25">
      <c r="A6881">
        <v>6880</v>
      </c>
      <c r="B6881" t="s">
        <v>1427</v>
      </c>
      <c r="C6881" t="s">
        <v>4596</v>
      </c>
      <c r="D6881" t="str">
        <f t="shared" si="214"/>
        <v>Clarke Mickey</v>
      </c>
      <c r="E6881" t="s">
        <v>15</v>
      </c>
      <c r="F6881" t="s">
        <v>30</v>
      </c>
      <c r="G6881" t="s">
        <v>820</v>
      </c>
      <c r="H6881" t="s">
        <v>821</v>
      </c>
      <c r="I6881" t="s">
        <v>30</v>
      </c>
      <c r="J6881" t="s">
        <v>19</v>
      </c>
      <c r="K6881" t="str">
        <f>INDEX(Table6[Column1],MATCH(L6881,Table6[Column2]))</f>
        <v>Youth</v>
      </c>
      <c r="L6881">
        <v>22.887537080000001</v>
      </c>
      <c r="M6881" t="str">
        <f>VLOOKUP(L6881,Table1[],2)</f>
        <v>20 - 29</v>
      </c>
      <c r="N6881" t="str">
        <f>INDEX(Table7[Column1],MATCH(O6881,Table7[Column2]))</f>
        <v>Learning Stage</v>
      </c>
      <c r="O6881">
        <v>3.7670690659999999</v>
      </c>
      <c r="P6881" t="str">
        <f>VLOOKUP(O6881,Table13[],2)</f>
        <v>1 - 5</v>
      </c>
      <c r="Q6881" t="str">
        <f>INDEX(Table8[Column1],MATCH(R6881,Table8[Column2]))</f>
        <v>Scheduled</v>
      </c>
      <c r="R6881">
        <v>0</v>
      </c>
      <c r="S6881">
        <f t="shared" si="215"/>
        <v>0</v>
      </c>
      <c r="T6881" t="s">
        <v>19</v>
      </c>
    </row>
    <row r="6882" spans="1:20" x14ac:dyDescent="0.25">
      <c r="A6882">
        <v>6881</v>
      </c>
      <c r="B6882" t="s">
        <v>686</v>
      </c>
      <c r="C6882" t="s">
        <v>936</v>
      </c>
      <c r="D6882" t="str">
        <f t="shared" si="214"/>
        <v>Horton Nathan</v>
      </c>
      <c r="E6882" t="s">
        <v>22</v>
      </c>
      <c r="F6882" t="s">
        <v>33</v>
      </c>
      <c r="G6882" t="s">
        <v>820</v>
      </c>
      <c r="H6882" t="s">
        <v>821</v>
      </c>
      <c r="I6882" t="s">
        <v>33</v>
      </c>
      <c r="J6882" t="s">
        <v>19</v>
      </c>
      <c r="K6882" t="str">
        <f>INDEX(Table6[Column1],MATCH(L6882,Table6[Column2]))</f>
        <v>Young Adults</v>
      </c>
      <c r="L6882">
        <v>38.971868669999999</v>
      </c>
      <c r="M6882" t="str">
        <f>VLOOKUP(L6882,Table1[],2)</f>
        <v>30 - 39</v>
      </c>
      <c r="N6882" t="str">
        <f>INDEX(Table7[Column1],MATCH(O6882,Table7[Column2]))</f>
        <v>Learning Stage</v>
      </c>
      <c r="O6882">
        <v>1.929184735</v>
      </c>
      <c r="P6882" t="str">
        <f>VLOOKUP(O6882,Table13[],2)</f>
        <v>1 - 5</v>
      </c>
      <c r="Q6882" t="str">
        <f>INDEX(Table8[Column1],MATCH(R6882,Table8[Column2]))</f>
        <v>Scheduled</v>
      </c>
      <c r="R6882">
        <v>27.584549389999999</v>
      </c>
      <c r="S6882">
        <f t="shared" si="215"/>
        <v>1.1493562245833333</v>
      </c>
      <c r="T6882" t="s">
        <v>19</v>
      </c>
    </row>
    <row r="6883" spans="1:20" x14ac:dyDescent="0.25">
      <c r="A6883">
        <v>6882</v>
      </c>
      <c r="B6883" t="s">
        <v>2736</v>
      </c>
      <c r="C6883" t="s">
        <v>3595</v>
      </c>
      <c r="D6883" t="str">
        <f t="shared" si="214"/>
        <v>Padilla Tyler</v>
      </c>
      <c r="E6883" t="s">
        <v>22</v>
      </c>
      <c r="F6883" t="s">
        <v>30</v>
      </c>
      <c r="G6883" t="s">
        <v>820</v>
      </c>
      <c r="H6883" t="s">
        <v>821</v>
      </c>
      <c r="I6883" t="s">
        <v>30</v>
      </c>
      <c r="J6883" t="s">
        <v>19</v>
      </c>
      <c r="K6883" t="str">
        <f>INDEX(Table6[Column1],MATCH(L6883,Table6[Column2]))</f>
        <v>Adults</v>
      </c>
      <c r="L6883">
        <v>46.272762909999997</v>
      </c>
      <c r="M6883" t="str">
        <f>VLOOKUP(L6883,Table1[],2)</f>
        <v>40 - 49</v>
      </c>
      <c r="N6883" t="str">
        <f>INDEX(Table7[Column1],MATCH(O6883,Table7[Column2]))</f>
        <v>Learning Stage</v>
      </c>
      <c r="O6883">
        <v>5.0129864020000001</v>
      </c>
      <c r="P6883" t="str">
        <f>VLOOKUP(O6883,Table13[],2)</f>
        <v>1 - 5</v>
      </c>
      <c r="Q6883" t="str">
        <f>INDEX(Table8[Column1],MATCH(R6883,Table8[Column2]))</f>
        <v>Habitual</v>
      </c>
      <c r="R6883">
        <v>87.920263300000002</v>
      </c>
      <c r="S6883">
        <f t="shared" si="215"/>
        <v>3.6633443041666665</v>
      </c>
      <c r="T6883" t="s">
        <v>19</v>
      </c>
    </row>
    <row r="6884" spans="1:20" x14ac:dyDescent="0.25">
      <c r="A6884">
        <v>6883</v>
      </c>
      <c r="B6884" t="s">
        <v>2021</v>
      </c>
      <c r="C6884" t="s">
        <v>426</v>
      </c>
      <c r="D6884" t="str">
        <f t="shared" si="214"/>
        <v>Roth George</v>
      </c>
      <c r="E6884" t="s">
        <v>22</v>
      </c>
      <c r="F6884" t="s">
        <v>87</v>
      </c>
      <c r="G6884" t="s">
        <v>2724</v>
      </c>
      <c r="H6884" t="s">
        <v>1863</v>
      </c>
      <c r="I6884" t="s">
        <v>87</v>
      </c>
      <c r="J6884" t="s">
        <v>19</v>
      </c>
      <c r="K6884" t="str">
        <f>INDEX(Table6[Column1],MATCH(L6884,Table6[Column2]))</f>
        <v>Young Adults</v>
      </c>
      <c r="L6884">
        <v>34.667964840000003</v>
      </c>
      <c r="M6884" t="str">
        <f>VLOOKUP(L6884,Table1[],2)</f>
        <v>30 - 39</v>
      </c>
      <c r="N6884" t="str">
        <f>INDEX(Table7[Column1],MATCH(O6884,Table7[Column2]))</f>
        <v>Learning Stage</v>
      </c>
      <c r="O6884">
        <v>4.4148222930000003</v>
      </c>
      <c r="P6884" t="str">
        <f>VLOOKUP(O6884,Table13[],2)</f>
        <v>1 - 5</v>
      </c>
      <c r="Q6884" t="str">
        <f>INDEX(Table8[Column1],MATCH(R6884,Table8[Column2]))</f>
        <v>Maintained</v>
      </c>
      <c r="R6884">
        <v>51.549308680000003</v>
      </c>
      <c r="S6884">
        <f t="shared" si="215"/>
        <v>2.1478878616666668</v>
      </c>
      <c r="T6884" t="s">
        <v>19</v>
      </c>
    </row>
    <row r="6885" spans="1:20" x14ac:dyDescent="0.25">
      <c r="A6885">
        <v>6884</v>
      </c>
      <c r="B6885" t="s">
        <v>1181</v>
      </c>
      <c r="C6885" t="s">
        <v>1069</v>
      </c>
      <c r="D6885" t="str">
        <f t="shared" si="214"/>
        <v>Malone Annie</v>
      </c>
      <c r="E6885" t="s">
        <v>15</v>
      </c>
      <c r="F6885" t="s">
        <v>33</v>
      </c>
      <c r="G6885" t="s">
        <v>820</v>
      </c>
      <c r="H6885" t="s">
        <v>821</v>
      </c>
      <c r="I6885" t="s">
        <v>33</v>
      </c>
      <c r="J6885" t="s">
        <v>19</v>
      </c>
      <c r="K6885" t="str">
        <f>INDEX(Table6[Column1],MATCH(L6885,Table6[Column2]))</f>
        <v>Young Adults</v>
      </c>
      <c r="L6885">
        <v>36.314735900000002</v>
      </c>
      <c r="M6885" t="str">
        <f>VLOOKUP(L6885,Table1[],2)</f>
        <v>30 - 39</v>
      </c>
      <c r="N6885" t="str">
        <f>INDEX(Table7[Column1],MATCH(O6885,Table7[Column2]))</f>
        <v>Learning Stage</v>
      </c>
      <c r="O6885">
        <v>4.1275407810000004</v>
      </c>
      <c r="P6885" t="str">
        <f>VLOOKUP(O6885,Table13[],2)</f>
        <v>1 - 5</v>
      </c>
      <c r="Q6885" t="str">
        <f>INDEX(Table8[Column1],MATCH(R6885,Table8[Column2]))</f>
        <v>Scheduled</v>
      </c>
      <c r="R6885">
        <v>39.17511433</v>
      </c>
      <c r="S6885">
        <f t="shared" si="215"/>
        <v>1.6322964304166665</v>
      </c>
      <c r="T6885" t="s">
        <v>19</v>
      </c>
    </row>
    <row r="6886" spans="1:20" x14ac:dyDescent="0.25">
      <c r="A6886">
        <v>6885</v>
      </c>
      <c r="B6886" t="s">
        <v>3824</v>
      </c>
      <c r="C6886" t="s">
        <v>1817</v>
      </c>
      <c r="D6886" t="str">
        <f t="shared" si="214"/>
        <v>Meade Freddie</v>
      </c>
      <c r="E6886" t="s">
        <v>22</v>
      </c>
      <c r="F6886" t="s">
        <v>38</v>
      </c>
      <c r="G6886" t="s">
        <v>611</v>
      </c>
      <c r="H6886" t="s">
        <v>612</v>
      </c>
      <c r="I6886" t="s">
        <v>38</v>
      </c>
      <c r="J6886" t="s">
        <v>19</v>
      </c>
      <c r="K6886" t="str">
        <f>INDEX(Table6[Column1],MATCH(L6886,Table6[Column2]))</f>
        <v>Young Adults</v>
      </c>
      <c r="L6886">
        <v>39.865719009999999</v>
      </c>
      <c r="M6886" t="str">
        <f>VLOOKUP(L6886,Table1[],2)</f>
        <v>30 - 39</v>
      </c>
      <c r="N6886" t="str">
        <f>INDEX(Table7[Column1],MATCH(O6886,Table7[Column2]))</f>
        <v>Learning Stage</v>
      </c>
      <c r="O6886">
        <v>4.0860957510000002</v>
      </c>
      <c r="P6886" t="str">
        <f>VLOOKUP(O6886,Table13[],2)</f>
        <v>1 - 5</v>
      </c>
      <c r="Q6886" t="str">
        <f>INDEX(Table8[Column1],MATCH(R6886,Table8[Column2]))</f>
        <v>Scheduled</v>
      </c>
      <c r="R6886">
        <v>4.7838479039999999</v>
      </c>
      <c r="S6886">
        <f t="shared" si="215"/>
        <v>0.19932699599999998</v>
      </c>
      <c r="T6886" t="s">
        <v>19</v>
      </c>
    </row>
    <row r="6887" spans="1:20" x14ac:dyDescent="0.25">
      <c r="A6887">
        <v>6886</v>
      </c>
      <c r="B6887" t="s">
        <v>3797</v>
      </c>
      <c r="C6887" t="s">
        <v>893</v>
      </c>
      <c r="D6887" t="str">
        <f t="shared" si="214"/>
        <v>Campos Shane</v>
      </c>
      <c r="E6887" t="s">
        <v>22</v>
      </c>
      <c r="F6887" t="s">
        <v>38</v>
      </c>
      <c r="G6887" t="s">
        <v>611</v>
      </c>
      <c r="H6887" t="s">
        <v>612</v>
      </c>
      <c r="I6887" t="s">
        <v>38</v>
      </c>
      <c r="J6887" t="s">
        <v>19</v>
      </c>
      <c r="K6887" t="str">
        <f>INDEX(Table6[Column1],MATCH(L6887,Table6[Column2]))</f>
        <v>Young Adults</v>
      </c>
      <c r="L6887">
        <v>31.19409903</v>
      </c>
      <c r="M6887" t="str">
        <f>VLOOKUP(L6887,Table1[],2)</f>
        <v>30 - 39</v>
      </c>
      <c r="N6887" t="str">
        <f>INDEX(Table7[Column1],MATCH(O6887,Table7[Column2]))</f>
        <v>Fitting in Stage</v>
      </c>
      <c r="O6887">
        <v>6.1524723259999998</v>
      </c>
      <c r="P6887" t="str">
        <f>VLOOKUP(O6887,Table13[],2)</f>
        <v>6 - 10</v>
      </c>
      <c r="Q6887" t="str">
        <f>INDEX(Table8[Column1],MATCH(R6887,Table8[Column2]))</f>
        <v>Maintained</v>
      </c>
      <c r="R6887">
        <v>49.425441640000003</v>
      </c>
      <c r="S6887">
        <f t="shared" si="215"/>
        <v>2.0593934016666671</v>
      </c>
      <c r="T6887" t="s">
        <v>19</v>
      </c>
    </row>
    <row r="6888" spans="1:20" x14ac:dyDescent="0.25">
      <c r="A6888">
        <v>6887</v>
      </c>
      <c r="B6888" t="s">
        <v>904</v>
      </c>
      <c r="C6888" t="s">
        <v>390</v>
      </c>
      <c r="D6888" t="str">
        <f t="shared" si="214"/>
        <v>Brown Stephanie</v>
      </c>
      <c r="E6888" t="s">
        <v>15</v>
      </c>
      <c r="F6888" t="s">
        <v>889</v>
      </c>
      <c r="G6888" t="s">
        <v>2724</v>
      </c>
      <c r="H6888" t="s">
        <v>1863</v>
      </c>
      <c r="I6888" t="s">
        <v>24</v>
      </c>
      <c r="J6888" t="s">
        <v>19</v>
      </c>
      <c r="K6888" t="str">
        <f>INDEX(Table6[Column1],MATCH(L6888,Table6[Column2]))</f>
        <v>Adults</v>
      </c>
      <c r="L6888">
        <v>48.744780120000001</v>
      </c>
      <c r="M6888" t="str">
        <f>VLOOKUP(L6888,Table1[],2)</f>
        <v>40 - 49</v>
      </c>
      <c r="N6888" t="str">
        <f>INDEX(Table7[Column1],MATCH(O6888,Table7[Column2]))</f>
        <v>Learning Stage</v>
      </c>
      <c r="O6888">
        <v>4.4611948410000002</v>
      </c>
      <c r="P6888" t="str">
        <f>VLOOKUP(O6888,Table13[],2)</f>
        <v>1 - 5</v>
      </c>
      <c r="Q6888" t="str">
        <f>INDEX(Table8[Column1],MATCH(R6888,Table8[Column2]))</f>
        <v>Habitual</v>
      </c>
      <c r="R6888">
        <v>98.873312350000006</v>
      </c>
      <c r="S6888">
        <f t="shared" si="215"/>
        <v>4.1197213479166663</v>
      </c>
      <c r="T6888" t="s">
        <v>19</v>
      </c>
    </row>
    <row r="6889" spans="1:20" x14ac:dyDescent="0.25">
      <c r="A6889">
        <v>6888</v>
      </c>
      <c r="B6889" t="s">
        <v>3946</v>
      </c>
      <c r="C6889" t="s">
        <v>5117</v>
      </c>
      <c r="D6889" t="str">
        <f t="shared" si="214"/>
        <v>Nash Efrain</v>
      </c>
      <c r="E6889" t="s">
        <v>22</v>
      </c>
      <c r="F6889" t="s">
        <v>90</v>
      </c>
      <c r="G6889" t="s">
        <v>2724</v>
      </c>
      <c r="H6889" t="s">
        <v>1863</v>
      </c>
      <c r="I6889" t="s">
        <v>90</v>
      </c>
      <c r="J6889" t="s">
        <v>19</v>
      </c>
      <c r="K6889" t="str">
        <f>INDEX(Table6[Column1],MATCH(L6889,Table6[Column2]))</f>
        <v>Elders</v>
      </c>
      <c r="L6889">
        <v>51.512568350000002</v>
      </c>
      <c r="M6889" t="str">
        <f>VLOOKUP(L6889,Table1[],2)</f>
        <v>50 - 59</v>
      </c>
      <c r="N6889" t="str">
        <f>INDEX(Table7[Column1],MATCH(O6889,Table7[Column2]))</f>
        <v>Fitting in Stage</v>
      </c>
      <c r="O6889">
        <v>6.2616196689999999</v>
      </c>
      <c r="P6889" t="str">
        <f>VLOOKUP(O6889,Table13[],2)</f>
        <v>6 - 10</v>
      </c>
      <c r="Q6889" t="str">
        <f>INDEX(Table8[Column1],MATCH(R6889,Table8[Column2]))</f>
        <v>Maintained</v>
      </c>
      <c r="R6889">
        <v>49.330223830000001</v>
      </c>
      <c r="S6889">
        <f t="shared" si="215"/>
        <v>2.0554259929166667</v>
      </c>
      <c r="T6889" t="s">
        <v>19</v>
      </c>
    </row>
    <row r="6890" spans="1:20" x14ac:dyDescent="0.25">
      <c r="A6890">
        <v>6889</v>
      </c>
      <c r="B6890" t="s">
        <v>5118</v>
      </c>
      <c r="C6890" t="s">
        <v>4946</v>
      </c>
      <c r="D6890" t="str">
        <f t="shared" si="214"/>
        <v>Epley Raul</v>
      </c>
      <c r="E6890" t="s">
        <v>22</v>
      </c>
      <c r="F6890" t="s">
        <v>553</v>
      </c>
      <c r="G6890" t="s">
        <v>820</v>
      </c>
      <c r="H6890" t="s">
        <v>821</v>
      </c>
      <c r="I6890" t="s">
        <v>30</v>
      </c>
      <c r="J6890" t="s">
        <v>19</v>
      </c>
      <c r="K6890" t="str">
        <f>INDEX(Table6[Column1],MATCH(L6890,Table6[Column2]))</f>
        <v>Young Adults</v>
      </c>
      <c r="L6890">
        <v>33.471708190000001</v>
      </c>
      <c r="M6890" t="str">
        <f>VLOOKUP(L6890,Table1[],2)</f>
        <v>30 - 39</v>
      </c>
      <c r="N6890" t="str">
        <f>INDEX(Table7[Column1],MATCH(O6890,Table7[Column2]))</f>
        <v>Fitting in Stage</v>
      </c>
      <c r="O6890">
        <v>6.1400152639999996</v>
      </c>
      <c r="P6890" t="str">
        <f>VLOOKUP(O6890,Table13[],2)</f>
        <v>6 - 10</v>
      </c>
      <c r="Q6890" t="str">
        <f>INDEX(Table8[Column1],MATCH(R6890,Table8[Column2]))</f>
        <v>Scheduled</v>
      </c>
      <c r="R6890">
        <v>3.7226664129999998</v>
      </c>
      <c r="S6890">
        <f t="shared" si="215"/>
        <v>0.15511110054166666</v>
      </c>
      <c r="T6890" t="s">
        <v>19</v>
      </c>
    </row>
    <row r="6891" spans="1:20" x14ac:dyDescent="0.25">
      <c r="A6891">
        <v>6890</v>
      </c>
      <c r="B6891" t="s">
        <v>5119</v>
      </c>
      <c r="C6891" t="s">
        <v>245</v>
      </c>
      <c r="D6891" t="str">
        <f t="shared" si="214"/>
        <v>McQuillen Mary</v>
      </c>
      <c r="E6891" t="s">
        <v>15</v>
      </c>
      <c r="F6891" t="s">
        <v>27</v>
      </c>
      <c r="G6891" t="s">
        <v>2724</v>
      </c>
      <c r="H6891" t="s">
        <v>1863</v>
      </c>
      <c r="I6891" t="s">
        <v>27</v>
      </c>
      <c r="J6891" t="s">
        <v>19</v>
      </c>
      <c r="K6891" t="str">
        <f>INDEX(Table6[Column1],MATCH(L6891,Table6[Column2]))</f>
        <v>Young Adults</v>
      </c>
      <c r="L6891">
        <v>37.313835670000003</v>
      </c>
      <c r="M6891" t="str">
        <f>VLOOKUP(L6891,Table1[],2)</f>
        <v>30 - 39</v>
      </c>
      <c r="N6891" t="str">
        <f>INDEX(Table7[Column1],MATCH(O6891,Table7[Column2]))</f>
        <v>Learning Stage</v>
      </c>
      <c r="O6891">
        <v>4.1975098849999997</v>
      </c>
      <c r="P6891" t="str">
        <f>VLOOKUP(O6891,Table13[],2)</f>
        <v>1 - 5</v>
      </c>
      <c r="Q6891" t="str">
        <f>INDEX(Table8[Column1],MATCH(R6891,Table8[Column2]))</f>
        <v>Maintained</v>
      </c>
      <c r="R6891">
        <v>44.802134010000003</v>
      </c>
      <c r="S6891">
        <f t="shared" si="215"/>
        <v>1.8667555837500001</v>
      </c>
      <c r="T6891" t="s">
        <v>19</v>
      </c>
    </row>
    <row r="6892" spans="1:20" x14ac:dyDescent="0.25">
      <c r="A6892">
        <v>6891</v>
      </c>
      <c r="B6892" t="s">
        <v>1217</v>
      </c>
      <c r="C6892" t="s">
        <v>164</v>
      </c>
      <c r="D6892" t="str">
        <f t="shared" si="214"/>
        <v>Hoover Faye</v>
      </c>
      <c r="E6892" t="s">
        <v>15</v>
      </c>
      <c r="F6892" t="s">
        <v>121</v>
      </c>
      <c r="G6892" t="s">
        <v>17</v>
      </c>
      <c r="H6892" t="s">
        <v>18</v>
      </c>
      <c r="I6892" t="s">
        <v>121</v>
      </c>
      <c r="J6892" t="s">
        <v>19</v>
      </c>
      <c r="K6892" t="str">
        <f>INDEX(Table6[Column1],MATCH(L6892,Table6[Column2]))</f>
        <v>Adults</v>
      </c>
      <c r="L6892">
        <v>43.46949077</v>
      </c>
      <c r="M6892" t="str">
        <f>VLOOKUP(L6892,Table1[],2)</f>
        <v>40 - 49</v>
      </c>
      <c r="N6892" t="str">
        <f>INDEX(Table7[Column1],MATCH(O6892,Table7[Column2]))</f>
        <v>Learning Stage</v>
      </c>
      <c r="O6892">
        <v>4.9625355359999999</v>
      </c>
      <c r="P6892" t="str">
        <f>VLOOKUP(O6892,Table13[],2)</f>
        <v>1 - 5</v>
      </c>
      <c r="Q6892" t="str">
        <f>INDEX(Table8[Column1],MATCH(R6892,Table8[Column2]))</f>
        <v>Scheduled</v>
      </c>
      <c r="R6892">
        <v>30.998129479999999</v>
      </c>
      <c r="S6892">
        <f t="shared" si="215"/>
        <v>1.2915887283333334</v>
      </c>
      <c r="T6892" t="s">
        <v>19</v>
      </c>
    </row>
    <row r="6893" spans="1:20" x14ac:dyDescent="0.25">
      <c r="A6893">
        <v>6892</v>
      </c>
      <c r="B6893" t="s">
        <v>1864</v>
      </c>
      <c r="C6893" t="s">
        <v>56</v>
      </c>
      <c r="D6893" t="str">
        <f t="shared" si="214"/>
        <v>Jordan James</v>
      </c>
      <c r="E6893" t="s">
        <v>22</v>
      </c>
      <c r="F6893" t="s">
        <v>242</v>
      </c>
      <c r="G6893" t="s">
        <v>820</v>
      </c>
      <c r="H6893" t="s">
        <v>821</v>
      </c>
      <c r="I6893" t="s">
        <v>107</v>
      </c>
      <c r="J6893" t="s">
        <v>19</v>
      </c>
      <c r="K6893" t="str">
        <f>INDEX(Table6[Column1],MATCH(L6893,Table6[Column2]))</f>
        <v>Young Adults</v>
      </c>
      <c r="L6893">
        <v>39.777372280000002</v>
      </c>
      <c r="M6893" t="str">
        <f>VLOOKUP(L6893,Table1[],2)</f>
        <v>30 - 39</v>
      </c>
      <c r="N6893" t="str">
        <f>INDEX(Table7[Column1],MATCH(O6893,Table7[Column2]))</f>
        <v>Learning Stage</v>
      </c>
      <c r="O6893">
        <v>3.6870416050000001</v>
      </c>
      <c r="P6893" t="str">
        <f>VLOOKUP(O6893,Table13[],2)</f>
        <v>1 - 5</v>
      </c>
      <c r="Q6893" t="str">
        <f>INDEX(Table8[Column1],MATCH(R6893,Table8[Column2]))</f>
        <v>Scheduled</v>
      </c>
      <c r="R6893">
        <v>39.961985669999997</v>
      </c>
      <c r="S6893">
        <f t="shared" si="215"/>
        <v>1.6650827362499998</v>
      </c>
      <c r="T6893" t="s">
        <v>19</v>
      </c>
    </row>
    <row r="6894" spans="1:20" x14ac:dyDescent="0.25">
      <c r="A6894">
        <v>6893</v>
      </c>
      <c r="B6894" t="s">
        <v>426</v>
      </c>
      <c r="C6894" t="s">
        <v>936</v>
      </c>
      <c r="D6894" t="str">
        <f t="shared" si="214"/>
        <v>George Nathan</v>
      </c>
      <c r="E6894" t="s">
        <v>22</v>
      </c>
      <c r="F6894" t="s">
        <v>2166</v>
      </c>
      <c r="G6894" t="s">
        <v>820</v>
      </c>
      <c r="H6894" t="s">
        <v>821</v>
      </c>
      <c r="I6894" t="s">
        <v>107</v>
      </c>
      <c r="J6894" t="s">
        <v>19</v>
      </c>
      <c r="K6894" t="str">
        <f>INDEX(Table6[Column1],MATCH(L6894,Table6[Column2]))</f>
        <v>Young Adults</v>
      </c>
      <c r="L6894">
        <v>39.396215429999998</v>
      </c>
      <c r="M6894" t="str">
        <f>VLOOKUP(L6894,Table1[],2)</f>
        <v>30 - 39</v>
      </c>
      <c r="N6894" t="str">
        <f>INDEX(Table7[Column1],MATCH(O6894,Table7[Column2]))</f>
        <v>Learning Stage</v>
      </c>
      <c r="O6894">
        <v>1.981389391</v>
      </c>
      <c r="P6894" t="str">
        <f>VLOOKUP(O6894,Table13[],2)</f>
        <v>1 - 5</v>
      </c>
      <c r="Q6894" t="str">
        <f>INDEX(Table8[Column1],MATCH(R6894,Table8[Column2]))</f>
        <v>Scheduled</v>
      </c>
      <c r="R6894">
        <v>26.844859929999998</v>
      </c>
      <c r="S6894">
        <f t="shared" si="215"/>
        <v>1.1185358304166666</v>
      </c>
      <c r="T6894" t="s">
        <v>19</v>
      </c>
    </row>
    <row r="6895" spans="1:20" x14ac:dyDescent="0.25">
      <c r="A6895">
        <v>6894</v>
      </c>
      <c r="B6895" t="s">
        <v>935</v>
      </c>
      <c r="C6895" t="s">
        <v>2856</v>
      </c>
      <c r="D6895" t="str">
        <f t="shared" si="214"/>
        <v>Morgan Sophia</v>
      </c>
      <c r="E6895" t="s">
        <v>15</v>
      </c>
      <c r="F6895" t="s">
        <v>30</v>
      </c>
      <c r="G6895" t="s">
        <v>820</v>
      </c>
      <c r="H6895" t="s">
        <v>821</v>
      </c>
      <c r="I6895" t="s">
        <v>30</v>
      </c>
      <c r="J6895" t="s">
        <v>19</v>
      </c>
      <c r="K6895" t="str">
        <f>INDEX(Table6[Column1],MATCH(L6895,Table6[Column2]))</f>
        <v>Young Adults</v>
      </c>
      <c r="L6895">
        <v>39.162741799999999</v>
      </c>
      <c r="M6895" t="str">
        <f>VLOOKUP(L6895,Table1[],2)</f>
        <v>30 - 39</v>
      </c>
      <c r="N6895" t="str">
        <f>INDEX(Table7[Column1],MATCH(O6895,Table7[Column2]))</f>
        <v>Learning Stage</v>
      </c>
      <c r="O6895">
        <v>4.5489249750000003</v>
      </c>
      <c r="P6895" t="str">
        <f>VLOOKUP(O6895,Table13[],2)</f>
        <v>1 - 5</v>
      </c>
      <c r="Q6895" t="str">
        <f>INDEX(Table8[Column1],MATCH(R6895,Table8[Column2]))</f>
        <v>Scheduled</v>
      </c>
      <c r="R6895">
        <v>27.98869998</v>
      </c>
      <c r="S6895">
        <f t="shared" si="215"/>
        <v>1.1661958324999999</v>
      </c>
      <c r="T6895" t="s">
        <v>19</v>
      </c>
    </row>
    <row r="6896" spans="1:20" x14ac:dyDescent="0.25">
      <c r="A6896">
        <v>6895</v>
      </c>
      <c r="B6896" t="s">
        <v>1058</v>
      </c>
      <c r="C6896" t="s">
        <v>1973</v>
      </c>
      <c r="D6896" t="str">
        <f t="shared" si="214"/>
        <v>Cole Reginald</v>
      </c>
      <c r="E6896" t="s">
        <v>22</v>
      </c>
      <c r="F6896" t="s">
        <v>107</v>
      </c>
      <c r="G6896" t="s">
        <v>820</v>
      </c>
      <c r="H6896" t="s">
        <v>821</v>
      </c>
      <c r="I6896" t="s">
        <v>107</v>
      </c>
      <c r="J6896" t="s">
        <v>19</v>
      </c>
      <c r="K6896" t="str">
        <f>INDEX(Table6[Column1],MATCH(L6896,Table6[Column2]))</f>
        <v>Young Adults</v>
      </c>
      <c r="L6896">
        <v>32.871848370000002</v>
      </c>
      <c r="M6896" t="str">
        <f>VLOOKUP(L6896,Table1[],2)</f>
        <v>30 - 39</v>
      </c>
      <c r="N6896" t="str">
        <f>INDEX(Table7[Column1],MATCH(O6896,Table7[Column2]))</f>
        <v>Learning Stage</v>
      </c>
      <c r="O6896">
        <v>3.838106979</v>
      </c>
      <c r="P6896" t="str">
        <f>VLOOKUP(O6896,Table13[],2)</f>
        <v>1 - 5</v>
      </c>
      <c r="Q6896" t="str">
        <f>INDEX(Table8[Column1],MATCH(R6896,Table8[Column2]))</f>
        <v>Scheduled</v>
      </c>
      <c r="R6896">
        <v>7.1931183809999997</v>
      </c>
      <c r="S6896">
        <f t="shared" si="215"/>
        <v>0.29971326587499997</v>
      </c>
      <c r="T6896" t="s">
        <v>19</v>
      </c>
    </row>
    <row r="6897" spans="1:20" x14ac:dyDescent="0.25">
      <c r="A6897">
        <v>6896</v>
      </c>
      <c r="B6897" t="s">
        <v>1364</v>
      </c>
      <c r="C6897" t="s">
        <v>345</v>
      </c>
      <c r="D6897" t="str">
        <f t="shared" si="214"/>
        <v>Rivera Ronald</v>
      </c>
      <c r="E6897" t="s">
        <v>22</v>
      </c>
      <c r="F6897" t="s">
        <v>38</v>
      </c>
      <c r="G6897" t="s">
        <v>611</v>
      </c>
      <c r="H6897" t="s">
        <v>612</v>
      </c>
      <c r="I6897" t="s">
        <v>38</v>
      </c>
      <c r="J6897" t="s">
        <v>19</v>
      </c>
      <c r="K6897" t="str">
        <f>INDEX(Table6[Column1],MATCH(L6897,Table6[Column2]))</f>
        <v>Young Adults</v>
      </c>
      <c r="L6897">
        <v>31.345119090000001</v>
      </c>
      <c r="M6897" t="str">
        <f>VLOOKUP(L6897,Table1[],2)</f>
        <v>30 - 39</v>
      </c>
      <c r="N6897" t="str">
        <f>INDEX(Table7[Column1],MATCH(O6897,Table7[Column2]))</f>
        <v>Fitting in Stage</v>
      </c>
      <c r="O6897">
        <v>7.7470730540000003</v>
      </c>
      <c r="P6897" t="str">
        <f>VLOOKUP(O6897,Table13[],2)</f>
        <v>6 - 10</v>
      </c>
      <c r="Q6897" t="str">
        <f>INDEX(Table8[Column1],MATCH(R6897,Table8[Column2]))</f>
        <v>Maintained</v>
      </c>
      <c r="R6897">
        <v>52.110936299999999</v>
      </c>
      <c r="S6897">
        <f t="shared" si="215"/>
        <v>2.1712890124999999</v>
      </c>
      <c r="T6897" t="s">
        <v>19</v>
      </c>
    </row>
    <row r="6898" spans="1:20" x14ac:dyDescent="0.25">
      <c r="A6898">
        <v>6897</v>
      </c>
      <c r="B6898" t="s">
        <v>5120</v>
      </c>
      <c r="C6898" t="s">
        <v>194</v>
      </c>
      <c r="D6898" t="str">
        <f t="shared" si="214"/>
        <v>McIntire Florence</v>
      </c>
      <c r="E6898" t="s">
        <v>15</v>
      </c>
      <c r="F6898" t="s">
        <v>30</v>
      </c>
      <c r="G6898" t="s">
        <v>820</v>
      </c>
      <c r="H6898" t="s">
        <v>821</v>
      </c>
      <c r="I6898" t="s">
        <v>30</v>
      </c>
      <c r="J6898" t="s">
        <v>19</v>
      </c>
      <c r="K6898" t="str">
        <f>INDEX(Table6[Column1],MATCH(L6898,Table6[Column2]))</f>
        <v>Adults</v>
      </c>
      <c r="L6898">
        <v>41.318882049999999</v>
      </c>
      <c r="M6898" t="str">
        <f>VLOOKUP(L6898,Table1[],2)</f>
        <v>40 - 49</v>
      </c>
      <c r="N6898" t="str">
        <f>INDEX(Table7[Column1],MATCH(O6898,Table7[Column2]))</f>
        <v>Learning Stage</v>
      </c>
      <c r="O6898">
        <v>3.7247537880000001</v>
      </c>
      <c r="P6898" t="str">
        <f>VLOOKUP(O6898,Table13[],2)</f>
        <v>1 - 5</v>
      </c>
      <c r="Q6898" t="str">
        <f>INDEX(Table8[Column1],MATCH(R6898,Table8[Column2]))</f>
        <v>Habitual</v>
      </c>
      <c r="R6898">
        <v>91.484854400000003</v>
      </c>
      <c r="S6898">
        <f t="shared" si="215"/>
        <v>3.8118689333333338</v>
      </c>
      <c r="T6898" t="s">
        <v>19</v>
      </c>
    </row>
    <row r="6899" spans="1:20" x14ac:dyDescent="0.25">
      <c r="A6899">
        <v>6898</v>
      </c>
      <c r="B6899" t="s">
        <v>5121</v>
      </c>
      <c r="C6899" t="s">
        <v>635</v>
      </c>
      <c r="D6899" t="str">
        <f t="shared" si="214"/>
        <v>Routh Justin</v>
      </c>
      <c r="E6899" t="s">
        <v>22</v>
      </c>
      <c r="F6899" t="s">
        <v>38</v>
      </c>
      <c r="G6899" t="s">
        <v>611</v>
      </c>
      <c r="H6899" t="s">
        <v>612</v>
      </c>
      <c r="I6899" t="s">
        <v>38</v>
      </c>
      <c r="J6899" t="s">
        <v>19</v>
      </c>
      <c r="K6899" t="str">
        <f>INDEX(Table6[Column1],MATCH(L6899,Table6[Column2]))</f>
        <v>Young Adults</v>
      </c>
      <c r="L6899">
        <v>30.921268040000001</v>
      </c>
      <c r="M6899" t="str">
        <f>VLOOKUP(L6899,Table1[],2)</f>
        <v>30 - 39</v>
      </c>
      <c r="N6899" t="str">
        <f>INDEX(Table7[Column1],MATCH(O6899,Table7[Column2]))</f>
        <v>Learning Stage</v>
      </c>
      <c r="O6899">
        <v>5.3162168760000004</v>
      </c>
      <c r="P6899" t="str">
        <f>VLOOKUP(O6899,Table13[],2)</f>
        <v>1 - 5</v>
      </c>
      <c r="Q6899" t="str">
        <f>INDEX(Table8[Column1],MATCH(R6899,Table8[Column2]))</f>
        <v>Scheduled</v>
      </c>
      <c r="R6899">
        <v>18.139252190000001</v>
      </c>
      <c r="S6899">
        <f t="shared" si="215"/>
        <v>0.75580217458333332</v>
      </c>
      <c r="T6899" t="s">
        <v>19</v>
      </c>
    </row>
    <row r="6900" spans="1:20" x14ac:dyDescent="0.25">
      <c r="A6900">
        <v>6899</v>
      </c>
      <c r="B6900" t="s">
        <v>5122</v>
      </c>
      <c r="C6900" t="s">
        <v>275</v>
      </c>
      <c r="D6900" t="str">
        <f t="shared" si="214"/>
        <v>Martindale Nancy</v>
      </c>
      <c r="E6900" t="s">
        <v>15</v>
      </c>
      <c r="F6900" t="s">
        <v>127</v>
      </c>
      <c r="G6900" t="s">
        <v>2724</v>
      </c>
      <c r="H6900" t="s">
        <v>1863</v>
      </c>
      <c r="I6900" t="s">
        <v>127</v>
      </c>
      <c r="J6900" t="s">
        <v>19</v>
      </c>
      <c r="K6900" t="str">
        <f>INDEX(Table6[Column1],MATCH(L6900,Table6[Column2]))</f>
        <v>Elders</v>
      </c>
      <c r="L6900">
        <v>54.455229039999999</v>
      </c>
      <c r="M6900" t="str">
        <f>VLOOKUP(L6900,Table1[],2)</f>
        <v>50 - 59</v>
      </c>
      <c r="N6900" t="str">
        <f>INDEX(Table7[Column1],MATCH(O6900,Table7[Column2]))</f>
        <v>Learning Stage</v>
      </c>
      <c r="O6900">
        <v>0.17803981199999999</v>
      </c>
      <c r="P6900" t="e">
        <f>VLOOKUP(O6900,Table13[],2)</f>
        <v>#N/A</v>
      </c>
      <c r="Q6900" t="str">
        <f>INDEX(Table8[Column1],MATCH(R6900,Table8[Column2]))</f>
        <v>Habitual</v>
      </c>
      <c r="R6900">
        <v>83.890854189999999</v>
      </c>
      <c r="S6900">
        <f t="shared" si="215"/>
        <v>3.4954522579166669</v>
      </c>
      <c r="T6900" t="s">
        <v>19</v>
      </c>
    </row>
    <row r="6901" spans="1:20" x14ac:dyDescent="0.25">
      <c r="A6901">
        <v>6900</v>
      </c>
      <c r="B6901" t="s">
        <v>444</v>
      </c>
      <c r="C6901" t="s">
        <v>736</v>
      </c>
      <c r="D6901" t="str">
        <f t="shared" si="214"/>
        <v>Moore Salvador</v>
      </c>
      <c r="E6901" t="s">
        <v>22</v>
      </c>
      <c r="F6901" t="s">
        <v>38</v>
      </c>
      <c r="G6901" t="s">
        <v>611</v>
      </c>
      <c r="H6901" t="s">
        <v>612</v>
      </c>
      <c r="I6901" t="s">
        <v>38</v>
      </c>
      <c r="J6901" t="s">
        <v>19</v>
      </c>
      <c r="K6901" t="str">
        <f>INDEX(Table6[Column1],MATCH(L6901,Table6[Column2]))</f>
        <v>Adults</v>
      </c>
      <c r="L6901">
        <v>41.522473419999997</v>
      </c>
      <c r="M6901" t="str">
        <f>VLOOKUP(L6901,Table1[],2)</f>
        <v>40 - 49</v>
      </c>
      <c r="N6901" t="str">
        <f>INDEX(Table7[Column1],MATCH(O6901,Table7[Column2]))</f>
        <v>Learning Stage</v>
      </c>
      <c r="O6901">
        <v>5.5148820790000004</v>
      </c>
      <c r="P6901" t="str">
        <f>VLOOKUP(O6901,Table13[],2)</f>
        <v>1 - 5</v>
      </c>
      <c r="Q6901" t="str">
        <f>INDEX(Table8[Column1],MATCH(R6901,Table8[Column2]))</f>
        <v>Maintained</v>
      </c>
      <c r="R6901">
        <v>60.06465326</v>
      </c>
      <c r="S6901">
        <f t="shared" si="215"/>
        <v>2.5026938858333332</v>
      </c>
      <c r="T6901" t="s">
        <v>19</v>
      </c>
    </row>
    <row r="6902" spans="1:20" x14ac:dyDescent="0.25">
      <c r="A6902">
        <v>6901</v>
      </c>
      <c r="B6902" t="s">
        <v>62</v>
      </c>
      <c r="C6902" t="s">
        <v>624</v>
      </c>
      <c r="D6902" t="str">
        <f t="shared" si="214"/>
        <v>Thomas Sharon</v>
      </c>
      <c r="E6902" t="s">
        <v>15</v>
      </c>
      <c r="F6902" t="s">
        <v>1430</v>
      </c>
      <c r="G6902" t="s">
        <v>2724</v>
      </c>
      <c r="H6902" t="s">
        <v>1863</v>
      </c>
      <c r="I6902" t="s">
        <v>54</v>
      </c>
      <c r="J6902" t="s">
        <v>19</v>
      </c>
      <c r="K6902" t="str">
        <f>INDEX(Table6[Column1],MATCH(L6902,Table6[Column2]))</f>
        <v>Young Adults</v>
      </c>
      <c r="L6902">
        <v>31.473627029999999</v>
      </c>
      <c r="M6902" t="str">
        <f>VLOOKUP(L6902,Table1[],2)</f>
        <v>30 - 39</v>
      </c>
      <c r="N6902" t="str">
        <f>INDEX(Table7[Column1],MATCH(O6902,Table7[Column2]))</f>
        <v>Learning Stage</v>
      </c>
      <c r="O6902">
        <v>3.1526129520000001</v>
      </c>
      <c r="P6902" t="str">
        <f>VLOOKUP(O6902,Table13[],2)</f>
        <v>1 - 5</v>
      </c>
      <c r="Q6902" t="str">
        <f>INDEX(Table8[Column1],MATCH(R6902,Table8[Column2]))</f>
        <v>Scheduled</v>
      </c>
      <c r="R6902">
        <v>32.324556039999997</v>
      </c>
      <c r="S6902">
        <f t="shared" si="215"/>
        <v>1.3468565016666665</v>
      </c>
      <c r="T6902" t="s">
        <v>19</v>
      </c>
    </row>
    <row r="6903" spans="1:20" x14ac:dyDescent="0.25">
      <c r="A6903">
        <v>6902</v>
      </c>
      <c r="B6903" t="s">
        <v>5123</v>
      </c>
      <c r="C6903" t="s">
        <v>1052</v>
      </c>
      <c r="D6903" t="str">
        <f t="shared" si="214"/>
        <v>Trego Bill</v>
      </c>
      <c r="E6903" t="s">
        <v>22</v>
      </c>
      <c r="F6903" t="s">
        <v>452</v>
      </c>
      <c r="G6903" t="s">
        <v>2724</v>
      </c>
      <c r="H6903" t="s">
        <v>1863</v>
      </c>
      <c r="I6903" t="s">
        <v>407</v>
      </c>
      <c r="J6903" t="s">
        <v>19</v>
      </c>
      <c r="K6903" t="str">
        <f>INDEX(Table6[Column1],MATCH(L6903,Table6[Column2]))</f>
        <v>Adults</v>
      </c>
      <c r="L6903">
        <v>46.894356549999998</v>
      </c>
      <c r="M6903" t="str">
        <f>VLOOKUP(L6903,Table1[],2)</f>
        <v>40 - 49</v>
      </c>
      <c r="N6903" t="str">
        <f>INDEX(Table7[Column1],MATCH(O6903,Table7[Column2]))</f>
        <v>Fitting in Stage</v>
      </c>
      <c r="O6903">
        <v>6.4170739320000001</v>
      </c>
      <c r="P6903" t="str">
        <f>VLOOKUP(O6903,Table13[],2)</f>
        <v>6 - 10</v>
      </c>
      <c r="Q6903" t="str">
        <f>INDEX(Table8[Column1],MATCH(R6903,Table8[Column2]))</f>
        <v>Habitual</v>
      </c>
      <c r="R6903">
        <v>99.13917361</v>
      </c>
      <c r="S6903">
        <f t="shared" si="215"/>
        <v>4.130798900416667</v>
      </c>
      <c r="T6903" t="s">
        <v>19</v>
      </c>
    </row>
    <row r="6904" spans="1:20" x14ac:dyDescent="0.25">
      <c r="A6904">
        <v>6903</v>
      </c>
      <c r="B6904" t="s">
        <v>5124</v>
      </c>
      <c r="C6904" t="s">
        <v>1755</v>
      </c>
      <c r="D6904" t="str">
        <f t="shared" si="214"/>
        <v>Buss Lynette</v>
      </c>
      <c r="E6904" t="s">
        <v>15</v>
      </c>
      <c r="F6904" t="s">
        <v>33</v>
      </c>
      <c r="G6904" t="s">
        <v>2724</v>
      </c>
      <c r="H6904" t="s">
        <v>1863</v>
      </c>
      <c r="I6904" t="s">
        <v>33</v>
      </c>
      <c r="J6904" t="s">
        <v>19</v>
      </c>
      <c r="K6904" t="str">
        <f>INDEX(Table6[Column1],MATCH(L6904,Table6[Column2]))</f>
        <v>Young Adults</v>
      </c>
      <c r="L6904">
        <v>35.095090300000003</v>
      </c>
      <c r="M6904" t="str">
        <f>VLOOKUP(L6904,Table1[],2)</f>
        <v>30 - 39</v>
      </c>
      <c r="N6904" t="str">
        <f>INDEX(Table7[Column1],MATCH(O6904,Table7[Column2]))</f>
        <v>Fitting in Stage</v>
      </c>
      <c r="O6904">
        <v>6.4148810520000001</v>
      </c>
      <c r="P6904" t="str">
        <f>VLOOKUP(O6904,Table13[],2)</f>
        <v>6 - 10</v>
      </c>
      <c r="Q6904" t="str">
        <f>INDEX(Table8[Column1],MATCH(R6904,Table8[Column2]))</f>
        <v>Maintained</v>
      </c>
      <c r="R6904">
        <v>53.846886830000003</v>
      </c>
      <c r="S6904">
        <f t="shared" si="215"/>
        <v>2.2436202845833333</v>
      </c>
      <c r="T6904" t="s">
        <v>19</v>
      </c>
    </row>
    <row r="6905" spans="1:20" x14ac:dyDescent="0.25">
      <c r="A6905">
        <v>6904</v>
      </c>
      <c r="B6905" t="s">
        <v>230</v>
      </c>
      <c r="C6905" t="s">
        <v>5068</v>
      </c>
      <c r="D6905" t="str">
        <f t="shared" si="214"/>
        <v>Jackson Joann</v>
      </c>
      <c r="E6905" t="s">
        <v>15</v>
      </c>
      <c r="F6905" t="s">
        <v>38</v>
      </c>
      <c r="G6905" t="s">
        <v>611</v>
      </c>
      <c r="H6905" t="s">
        <v>612</v>
      </c>
      <c r="I6905" t="s">
        <v>38</v>
      </c>
      <c r="J6905" t="s">
        <v>19</v>
      </c>
      <c r="K6905" t="str">
        <f>INDEX(Table6[Column1],MATCH(L6905,Table6[Column2]))</f>
        <v>Adults</v>
      </c>
      <c r="L6905">
        <v>43.576235019999999</v>
      </c>
      <c r="M6905" t="str">
        <f>VLOOKUP(L6905,Table1[],2)</f>
        <v>40 - 49</v>
      </c>
      <c r="N6905" t="str">
        <f>INDEX(Table7[Column1],MATCH(O6905,Table7[Column2]))</f>
        <v>Learning Stage</v>
      </c>
      <c r="O6905">
        <v>2.4917480369999998</v>
      </c>
      <c r="P6905" t="str">
        <f>VLOOKUP(O6905,Table13[],2)</f>
        <v>1 - 5</v>
      </c>
      <c r="Q6905" t="str">
        <f>INDEX(Table8[Column1],MATCH(R6905,Table8[Column2]))</f>
        <v>Maintained</v>
      </c>
      <c r="R6905">
        <v>71.16144946</v>
      </c>
      <c r="S6905">
        <f t="shared" si="215"/>
        <v>2.9650603941666667</v>
      </c>
      <c r="T6905" t="s">
        <v>19</v>
      </c>
    </row>
    <row r="6906" spans="1:20" x14ac:dyDescent="0.25">
      <c r="A6906">
        <v>6905</v>
      </c>
      <c r="B6906" t="s">
        <v>3913</v>
      </c>
      <c r="C6906" t="s">
        <v>617</v>
      </c>
      <c r="D6906" t="str">
        <f t="shared" si="214"/>
        <v>Finch Diane</v>
      </c>
      <c r="E6906" t="s">
        <v>15</v>
      </c>
      <c r="F6906" t="s">
        <v>30</v>
      </c>
      <c r="G6906" t="s">
        <v>820</v>
      </c>
      <c r="H6906" t="s">
        <v>821</v>
      </c>
      <c r="I6906" t="s">
        <v>30</v>
      </c>
      <c r="J6906" t="s">
        <v>19</v>
      </c>
      <c r="K6906" t="str">
        <f>INDEX(Table6[Column1],MATCH(L6906,Table6[Column2]))</f>
        <v>Youth</v>
      </c>
      <c r="L6906">
        <v>27.185653080000002</v>
      </c>
      <c r="M6906" t="str">
        <f>VLOOKUP(L6906,Table1[],2)</f>
        <v>20 - 29</v>
      </c>
      <c r="N6906" t="str">
        <f>INDEX(Table7[Column1],MATCH(O6906,Table7[Column2]))</f>
        <v>Learning Stage</v>
      </c>
      <c r="O6906">
        <v>4.9808205369999996</v>
      </c>
      <c r="P6906" t="str">
        <f>VLOOKUP(O6906,Table13[],2)</f>
        <v>1 - 5</v>
      </c>
      <c r="Q6906" t="str">
        <f>INDEX(Table8[Column1],MATCH(R6906,Table8[Column2]))</f>
        <v>Scheduled</v>
      </c>
      <c r="R6906">
        <v>26.13225838</v>
      </c>
      <c r="S6906">
        <f t="shared" si="215"/>
        <v>1.0888440991666668</v>
      </c>
      <c r="T6906" t="s">
        <v>19</v>
      </c>
    </row>
    <row r="6907" spans="1:20" x14ac:dyDescent="0.25">
      <c r="A6907">
        <v>6906</v>
      </c>
      <c r="B6907" t="s">
        <v>5125</v>
      </c>
      <c r="C6907" t="s">
        <v>5126</v>
      </c>
      <c r="D6907" t="str">
        <f t="shared" si="214"/>
        <v>Koziol Dominick</v>
      </c>
      <c r="E6907" t="s">
        <v>22</v>
      </c>
      <c r="F6907" t="s">
        <v>30</v>
      </c>
      <c r="G6907" t="s">
        <v>820</v>
      </c>
      <c r="H6907" t="s">
        <v>821</v>
      </c>
      <c r="I6907" t="s">
        <v>30</v>
      </c>
      <c r="J6907" t="s">
        <v>19</v>
      </c>
      <c r="K6907" t="str">
        <f>INDEX(Table6[Column1],MATCH(L6907,Table6[Column2]))</f>
        <v>Young Adults</v>
      </c>
      <c r="L6907">
        <v>37.681685880000003</v>
      </c>
      <c r="M6907" t="str">
        <f>VLOOKUP(L6907,Table1[],2)</f>
        <v>30 - 39</v>
      </c>
      <c r="N6907" t="str">
        <f>INDEX(Table7[Column1],MATCH(O6907,Table7[Column2]))</f>
        <v>Fitting in Stage</v>
      </c>
      <c r="O6907">
        <v>6.8367481440000004</v>
      </c>
      <c r="P6907" t="str">
        <f>VLOOKUP(O6907,Table13[],2)</f>
        <v>6 - 10</v>
      </c>
      <c r="Q6907" t="str">
        <f>INDEX(Table8[Column1],MATCH(R6907,Table8[Column2]))</f>
        <v>Scheduled</v>
      </c>
      <c r="R6907">
        <v>11.44196698</v>
      </c>
      <c r="S6907">
        <f t="shared" si="215"/>
        <v>0.47674862416666663</v>
      </c>
      <c r="T6907" t="s">
        <v>19</v>
      </c>
    </row>
    <row r="6908" spans="1:20" x14ac:dyDescent="0.25">
      <c r="A6908">
        <v>6907</v>
      </c>
      <c r="B6908" t="s">
        <v>5127</v>
      </c>
      <c r="C6908" t="s">
        <v>428</v>
      </c>
      <c r="D6908" t="str">
        <f t="shared" si="214"/>
        <v>Mahan Russell</v>
      </c>
      <c r="E6908" t="s">
        <v>22</v>
      </c>
      <c r="F6908" t="s">
        <v>30</v>
      </c>
      <c r="G6908" t="s">
        <v>820</v>
      </c>
      <c r="H6908" t="s">
        <v>821</v>
      </c>
      <c r="I6908" t="s">
        <v>30</v>
      </c>
      <c r="J6908" t="s">
        <v>19</v>
      </c>
      <c r="K6908" t="str">
        <f>INDEX(Table6[Column1],MATCH(L6908,Table6[Column2]))</f>
        <v>Young Adults</v>
      </c>
      <c r="L6908">
        <v>36.277851429999998</v>
      </c>
      <c r="M6908" t="str">
        <f>VLOOKUP(L6908,Table1[],2)</f>
        <v>30 - 39</v>
      </c>
      <c r="N6908" t="str">
        <f>INDEX(Table7[Column1],MATCH(O6908,Table7[Column2]))</f>
        <v>Learning Stage</v>
      </c>
      <c r="O6908">
        <v>3.349128748</v>
      </c>
      <c r="P6908" t="str">
        <f>VLOOKUP(O6908,Table13[],2)</f>
        <v>1 - 5</v>
      </c>
      <c r="Q6908" t="str">
        <f>INDEX(Table8[Column1],MATCH(R6908,Table8[Column2]))</f>
        <v>Scheduled</v>
      </c>
      <c r="R6908">
        <v>0</v>
      </c>
      <c r="S6908">
        <f t="shared" si="215"/>
        <v>0</v>
      </c>
      <c r="T6908" t="s">
        <v>19</v>
      </c>
    </row>
    <row r="6909" spans="1:20" x14ac:dyDescent="0.25">
      <c r="A6909">
        <v>6908</v>
      </c>
      <c r="B6909" t="s">
        <v>2132</v>
      </c>
      <c r="C6909" t="s">
        <v>1692</v>
      </c>
      <c r="D6909" t="str">
        <f t="shared" si="214"/>
        <v>Guenther Marquis</v>
      </c>
      <c r="E6909" t="s">
        <v>22</v>
      </c>
      <c r="F6909" t="s">
        <v>121</v>
      </c>
      <c r="G6909" t="s">
        <v>17</v>
      </c>
      <c r="H6909" t="s">
        <v>18</v>
      </c>
      <c r="I6909" t="s">
        <v>121</v>
      </c>
      <c r="J6909" t="s">
        <v>19</v>
      </c>
      <c r="K6909" t="str">
        <f>INDEX(Table6[Column1],MATCH(L6909,Table6[Column2]))</f>
        <v>Youth</v>
      </c>
      <c r="L6909">
        <v>26.009431209999999</v>
      </c>
      <c r="M6909" t="str">
        <f>VLOOKUP(L6909,Table1[],2)</f>
        <v>20 - 29</v>
      </c>
      <c r="N6909" t="str">
        <f>INDEX(Table7[Column1],MATCH(O6909,Table7[Column2]))</f>
        <v>Learning Stage</v>
      </c>
      <c r="O6909">
        <v>5.7801014119999996</v>
      </c>
      <c r="P6909" t="str">
        <f>VLOOKUP(O6909,Table13[],2)</f>
        <v>1 - 5</v>
      </c>
      <c r="Q6909" t="str">
        <f>INDEX(Table8[Column1],MATCH(R6909,Table8[Column2]))</f>
        <v>Scheduled</v>
      </c>
      <c r="R6909">
        <v>0</v>
      </c>
      <c r="S6909">
        <f t="shared" si="215"/>
        <v>0</v>
      </c>
      <c r="T6909" t="s">
        <v>19</v>
      </c>
    </row>
    <row r="6910" spans="1:20" x14ac:dyDescent="0.25">
      <c r="A6910">
        <v>6909</v>
      </c>
      <c r="B6910" t="s">
        <v>2106</v>
      </c>
      <c r="C6910" t="s">
        <v>679</v>
      </c>
      <c r="D6910" t="str">
        <f t="shared" si="214"/>
        <v>Reed Margaret</v>
      </c>
      <c r="E6910" t="s">
        <v>15</v>
      </c>
      <c r="F6910" t="s">
        <v>1306</v>
      </c>
      <c r="G6910" t="s">
        <v>820</v>
      </c>
      <c r="H6910" t="s">
        <v>821</v>
      </c>
      <c r="I6910" t="s">
        <v>16</v>
      </c>
      <c r="J6910" t="s">
        <v>19</v>
      </c>
      <c r="K6910" t="str">
        <f>INDEX(Table6[Column1],MATCH(L6910,Table6[Column2]))</f>
        <v>Young Adults</v>
      </c>
      <c r="L6910">
        <v>36.033096749999999</v>
      </c>
      <c r="M6910" t="str">
        <f>VLOOKUP(L6910,Table1[],2)</f>
        <v>30 - 39</v>
      </c>
      <c r="N6910" t="str">
        <f>INDEX(Table7[Column1],MATCH(O6910,Table7[Column2]))</f>
        <v>Fitting in Stage</v>
      </c>
      <c r="O6910">
        <v>6.3767526539999997</v>
      </c>
      <c r="P6910" t="str">
        <f>VLOOKUP(O6910,Table13[],2)</f>
        <v>6 - 10</v>
      </c>
      <c r="Q6910" t="str">
        <f>INDEX(Table8[Column1],MATCH(R6910,Table8[Column2]))</f>
        <v>Maintained</v>
      </c>
      <c r="R6910">
        <v>45.167191469999999</v>
      </c>
      <c r="S6910">
        <f t="shared" si="215"/>
        <v>1.88196631125</v>
      </c>
      <c r="T6910" t="s">
        <v>19</v>
      </c>
    </row>
    <row r="6911" spans="1:20" x14ac:dyDescent="0.25">
      <c r="A6911">
        <v>6910</v>
      </c>
      <c r="B6911" t="s">
        <v>1926</v>
      </c>
      <c r="C6911" t="s">
        <v>1279</v>
      </c>
      <c r="D6911" t="str">
        <f t="shared" si="214"/>
        <v>Littleton Dustin</v>
      </c>
      <c r="E6911" t="s">
        <v>22</v>
      </c>
      <c r="F6911" t="s">
        <v>38</v>
      </c>
      <c r="G6911" t="s">
        <v>611</v>
      </c>
      <c r="H6911" t="s">
        <v>612</v>
      </c>
      <c r="I6911" t="s">
        <v>38</v>
      </c>
      <c r="J6911" t="s">
        <v>19</v>
      </c>
      <c r="K6911" t="str">
        <f>INDEX(Table6[Column1],MATCH(L6911,Table6[Column2]))</f>
        <v>Young Adults</v>
      </c>
      <c r="L6911">
        <v>30.955350769999999</v>
      </c>
      <c r="M6911" t="str">
        <f>VLOOKUP(L6911,Table1[],2)</f>
        <v>30 - 39</v>
      </c>
      <c r="N6911" t="str">
        <f>INDEX(Table7[Column1],MATCH(O6911,Table7[Column2]))</f>
        <v>Learning Stage</v>
      </c>
      <c r="O6911">
        <v>5.7307339820000003</v>
      </c>
      <c r="P6911" t="str">
        <f>VLOOKUP(O6911,Table13[],2)</f>
        <v>1 - 5</v>
      </c>
      <c r="Q6911" t="str">
        <f>INDEX(Table8[Column1],MATCH(R6911,Table8[Column2]))</f>
        <v>Scheduled</v>
      </c>
      <c r="R6911">
        <v>11.58932819</v>
      </c>
      <c r="S6911">
        <f t="shared" si="215"/>
        <v>0.48288867458333334</v>
      </c>
      <c r="T6911" t="s">
        <v>19</v>
      </c>
    </row>
    <row r="6912" spans="1:20" x14ac:dyDescent="0.25">
      <c r="A6912">
        <v>6911</v>
      </c>
      <c r="B6912" t="s">
        <v>5128</v>
      </c>
      <c r="C6912" t="s">
        <v>624</v>
      </c>
      <c r="D6912" t="str">
        <f t="shared" si="214"/>
        <v>Funches Sharon</v>
      </c>
      <c r="E6912" t="s">
        <v>15</v>
      </c>
      <c r="F6912" t="s">
        <v>127</v>
      </c>
      <c r="G6912" t="s">
        <v>2724</v>
      </c>
      <c r="H6912" t="s">
        <v>1863</v>
      </c>
      <c r="I6912" t="s">
        <v>127</v>
      </c>
      <c r="J6912" t="s">
        <v>19</v>
      </c>
      <c r="K6912" t="str">
        <f>INDEX(Table6[Column1],MATCH(L6912,Table6[Column2]))</f>
        <v>Youth</v>
      </c>
      <c r="L6912">
        <v>20.58032704</v>
      </c>
      <c r="M6912" t="str">
        <f>VLOOKUP(L6912,Table1[],2)</f>
        <v>20 - 29</v>
      </c>
      <c r="N6912" t="str">
        <f>INDEX(Table7[Column1],MATCH(O6912,Table7[Column2]))</f>
        <v>Learning Stage</v>
      </c>
      <c r="O6912">
        <v>4.3258049109999996</v>
      </c>
      <c r="P6912" t="str">
        <f>VLOOKUP(O6912,Table13[],2)</f>
        <v>1 - 5</v>
      </c>
      <c r="Q6912" t="str">
        <f>INDEX(Table8[Column1],MATCH(R6912,Table8[Column2]))</f>
        <v>Scheduled</v>
      </c>
      <c r="R6912">
        <v>0</v>
      </c>
      <c r="S6912">
        <f t="shared" si="215"/>
        <v>0</v>
      </c>
      <c r="T6912" t="s">
        <v>19</v>
      </c>
    </row>
    <row r="6913" spans="1:20" x14ac:dyDescent="0.25">
      <c r="A6913">
        <v>6912</v>
      </c>
      <c r="B6913" t="s">
        <v>5129</v>
      </c>
      <c r="C6913" t="s">
        <v>29</v>
      </c>
      <c r="D6913" t="str">
        <f t="shared" si="214"/>
        <v>Faircloth Irene</v>
      </c>
      <c r="E6913" t="s">
        <v>15</v>
      </c>
      <c r="F6913" t="s">
        <v>664</v>
      </c>
      <c r="G6913" t="s">
        <v>2305</v>
      </c>
      <c r="H6913" t="s">
        <v>1826</v>
      </c>
      <c r="I6913" t="s">
        <v>664</v>
      </c>
      <c r="J6913" t="s">
        <v>19</v>
      </c>
      <c r="K6913" t="str">
        <f>INDEX(Table6[Column1],MATCH(L6913,Table6[Column2]))</f>
        <v>Adults</v>
      </c>
      <c r="L6913">
        <v>41.428670070000003</v>
      </c>
      <c r="M6913" t="str">
        <f>VLOOKUP(L6913,Table1[],2)</f>
        <v>40 - 49</v>
      </c>
      <c r="N6913" t="str">
        <f>INDEX(Table7[Column1],MATCH(O6913,Table7[Column2]))</f>
        <v>Learning Stage</v>
      </c>
      <c r="O6913">
        <v>2.6863922869999999</v>
      </c>
      <c r="P6913" t="str">
        <f>VLOOKUP(O6913,Table13[],2)</f>
        <v>1 - 5</v>
      </c>
      <c r="Q6913" t="str">
        <f>INDEX(Table8[Column1],MATCH(R6913,Table8[Column2]))</f>
        <v>Habitual</v>
      </c>
      <c r="R6913">
        <v>105.24954990000001</v>
      </c>
      <c r="S6913">
        <f t="shared" si="215"/>
        <v>4.3853979125000002</v>
      </c>
      <c r="T6913" t="s">
        <v>19</v>
      </c>
    </row>
    <row r="6914" spans="1:20" x14ac:dyDescent="0.25">
      <c r="A6914">
        <v>6913</v>
      </c>
      <c r="B6914" t="s">
        <v>623</v>
      </c>
      <c r="C6914" t="s">
        <v>48</v>
      </c>
      <c r="D6914" t="str">
        <f t="shared" si="214"/>
        <v>Guzman Jerry</v>
      </c>
      <c r="E6914" t="s">
        <v>22</v>
      </c>
      <c r="F6914" t="s">
        <v>30</v>
      </c>
      <c r="G6914" t="s">
        <v>820</v>
      </c>
      <c r="H6914" t="s">
        <v>821</v>
      </c>
      <c r="I6914" t="s">
        <v>30</v>
      </c>
      <c r="J6914" t="s">
        <v>19</v>
      </c>
      <c r="K6914" t="str">
        <f>INDEX(Table6[Column1],MATCH(L6914,Table6[Column2]))</f>
        <v>Adults</v>
      </c>
      <c r="L6914">
        <v>41.265556779999997</v>
      </c>
      <c r="M6914" t="str">
        <f>VLOOKUP(L6914,Table1[],2)</f>
        <v>40 - 49</v>
      </c>
      <c r="N6914" t="str">
        <f>INDEX(Table7[Column1],MATCH(O6914,Table7[Column2]))</f>
        <v>Learning Stage</v>
      </c>
      <c r="O6914">
        <v>5.32791938</v>
      </c>
      <c r="P6914" t="str">
        <f>VLOOKUP(O6914,Table13[],2)</f>
        <v>1 - 5</v>
      </c>
      <c r="Q6914" t="str">
        <f>INDEX(Table8[Column1],MATCH(R6914,Table8[Column2]))</f>
        <v>Maintained</v>
      </c>
      <c r="R6914">
        <v>67.094831499999998</v>
      </c>
      <c r="S6914">
        <f t="shared" si="215"/>
        <v>2.7956179791666669</v>
      </c>
      <c r="T6914" t="s">
        <v>19</v>
      </c>
    </row>
    <row r="6915" spans="1:20" x14ac:dyDescent="0.25">
      <c r="A6915">
        <v>6914</v>
      </c>
      <c r="B6915" t="s">
        <v>5048</v>
      </c>
      <c r="C6915" t="s">
        <v>52</v>
      </c>
      <c r="D6915" t="str">
        <f t="shared" ref="D6915:D6978" si="216">CONCATENATE(B6915, " ",C6915)</f>
        <v>Sword John</v>
      </c>
      <c r="E6915" t="s">
        <v>22</v>
      </c>
      <c r="F6915" t="s">
        <v>95</v>
      </c>
      <c r="G6915" t="s">
        <v>2724</v>
      </c>
      <c r="H6915" t="s">
        <v>1863</v>
      </c>
      <c r="I6915" t="s">
        <v>87</v>
      </c>
      <c r="J6915" t="s">
        <v>19</v>
      </c>
      <c r="K6915" t="str">
        <f>INDEX(Table6[Column1],MATCH(L6915,Table6[Column2]))</f>
        <v>Elders</v>
      </c>
      <c r="L6915">
        <v>54.069802510000002</v>
      </c>
      <c r="M6915" t="str">
        <f>VLOOKUP(L6915,Table1[],2)</f>
        <v>50 - 59</v>
      </c>
      <c r="N6915" t="str">
        <f>INDEX(Table7[Column1],MATCH(O6915,Table7[Column2]))</f>
        <v>Learning Stage</v>
      </c>
      <c r="O6915">
        <v>5.6161795010000004</v>
      </c>
      <c r="P6915" t="str">
        <f>VLOOKUP(O6915,Table13[],2)</f>
        <v>1 - 5</v>
      </c>
      <c r="Q6915" t="str">
        <f>INDEX(Table8[Column1],MATCH(R6915,Table8[Column2]))</f>
        <v>Habitual</v>
      </c>
      <c r="R6915">
        <v>85.256032340000004</v>
      </c>
      <c r="S6915">
        <f t="shared" ref="S6915:S6978" si="217">CONVERT(R6915,"hr","day")</f>
        <v>3.5523346808333338</v>
      </c>
      <c r="T6915" t="s">
        <v>19</v>
      </c>
    </row>
    <row r="6916" spans="1:20" x14ac:dyDescent="0.25">
      <c r="A6916">
        <v>6915</v>
      </c>
      <c r="B6916" t="s">
        <v>729</v>
      </c>
      <c r="C6916" t="s">
        <v>1644</v>
      </c>
      <c r="D6916" t="str">
        <f t="shared" si="216"/>
        <v>Patterson Brad</v>
      </c>
      <c r="E6916" t="s">
        <v>22</v>
      </c>
      <c r="F6916" t="s">
        <v>152</v>
      </c>
      <c r="G6916" t="s">
        <v>820</v>
      </c>
      <c r="H6916" t="s">
        <v>821</v>
      </c>
      <c r="I6916" t="s">
        <v>30</v>
      </c>
      <c r="J6916" t="s">
        <v>19</v>
      </c>
      <c r="K6916" t="str">
        <f>INDEX(Table6[Column1],MATCH(L6916,Table6[Column2]))</f>
        <v>Young Adults</v>
      </c>
      <c r="L6916">
        <v>36.251050409999998</v>
      </c>
      <c r="M6916" t="str">
        <f>VLOOKUP(L6916,Table1[],2)</f>
        <v>30 - 39</v>
      </c>
      <c r="N6916" t="str">
        <f>INDEX(Table7[Column1],MATCH(O6916,Table7[Column2]))</f>
        <v>Learning Stage</v>
      </c>
      <c r="O6916">
        <v>3.7698144999999998</v>
      </c>
      <c r="P6916" t="str">
        <f>VLOOKUP(O6916,Table13[],2)</f>
        <v>1 - 5</v>
      </c>
      <c r="Q6916" t="str">
        <f>INDEX(Table8[Column1],MATCH(R6916,Table8[Column2]))</f>
        <v>Scheduled</v>
      </c>
      <c r="R6916">
        <v>22.261606499999999</v>
      </c>
      <c r="S6916">
        <f t="shared" si="217"/>
        <v>0.92756693749999997</v>
      </c>
      <c r="T6916" t="s">
        <v>19</v>
      </c>
    </row>
    <row r="6917" spans="1:20" x14ac:dyDescent="0.25">
      <c r="A6917">
        <v>6916</v>
      </c>
      <c r="B6917" t="s">
        <v>3542</v>
      </c>
      <c r="C6917" t="s">
        <v>453</v>
      </c>
      <c r="D6917" t="str">
        <f t="shared" si="216"/>
        <v>Farmer Juan</v>
      </c>
      <c r="E6917" t="s">
        <v>22</v>
      </c>
      <c r="F6917" t="s">
        <v>1869</v>
      </c>
      <c r="G6917" t="s">
        <v>611</v>
      </c>
      <c r="H6917" t="s">
        <v>612</v>
      </c>
      <c r="I6917" t="s">
        <v>277</v>
      </c>
      <c r="J6917" t="s">
        <v>19</v>
      </c>
      <c r="K6917" t="str">
        <f>INDEX(Table6[Column1],MATCH(L6917,Table6[Column2]))</f>
        <v>Adults</v>
      </c>
      <c r="L6917">
        <v>44.680423150000003</v>
      </c>
      <c r="M6917" t="str">
        <f>VLOOKUP(L6917,Table1[],2)</f>
        <v>40 - 49</v>
      </c>
      <c r="N6917" t="str">
        <f>INDEX(Table7[Column1],MATCH(O6917,Table7[Column2]))</f>
        <v>Learning Stage</v>
      </c>
      <c r="O6917">
        <v>4.566089335</v>
      </c>
      <c r="P6917" t="str">
        <f>VLOOKUP(O6917,Table13[],2)</f>
        <v>1 - 5</v>
      </c>
      <c r="Q6917" t="str">
        <f>INDEX(Table8[Column1],MATCH(R6917,Table8[Column2]))</f>
        <v>Scheduled</v>
      </c>
      <c r="R6917">
        <v>0.77817664900000005</v>
      </c>
      <c r="S6917">
        <f t="shared" si="217"/>
        <v>3.2424027041666671E-2</v>
      </c>
      <c r="T6917" t="s">
        <v>19</v>
      </c>
    </row>
    <row r="6918" spans="1:20" x14ac:dyDescent="0.25">
      <c r="A6918">
        <v>6917</v>
      </c>
      <c r="B6918" t="s">
        <v>5130</v>
      </c>
      <c r="C6918" t="s">
        <v>279</v>
      </c>
      <c r="D6918" t="str">
        <f t="shared" si="216"/>
        <v>Lapan Patricia</v>
      </c>
      <c r="E6918" t="s">
        <v>15</v>
      </c>
      <c r="F6918" t="s">
        <v>235</v>
      </c>
      <c r="G6918" t="s">
        <v>17</v>
      </c>
      <c r="H6918" t="s">
        <v>18</v>
      </c>
      <c r="I6918" t="s">
        <v>235</v>
      </c>
      <c r="J6918" t="s">
        <v>19</v>
      </c>
      <c r="K6918" t="str">
        <f>INDEX(Table6[Column1],MATCH(L6918,Table6[Column2]))</f>
        <v>Adults</v>
      </c>
      <c r="L6918">
        <v>44.656308549999999</v>
      </c>
      <c r="M6918" t="str">
        <f>VLOOKUP(L6918,Table1[],2)</f>
        <v>40 - 49</v>
      </c>
      <c r="N6918" t="str">
        <f>INDEX(Table7[Column1],MATCH(O6918,Table7[Column2]))</f>
        <v>Learning Stage</v>
      </c>
      <c r="O6918">
        <v>5.7368214100000001</v>
      </c>
      <c r="P6918" t="str">
        <f>VLOOKUP(O6918,Table13[],2)</f>
        <v>1 - 5</v>
      </c>
      <c r="Q6918" t="str">
        <f>INDEX(Table8[Column1],MATCH(R6918,Table8[Column2]))</f>
        <v>Maintained</v>
      </c>
      <c r="R6918">
        <v>66.801436580000001</v>
      </c>
      <c r="S6918">
        <f t="shared" si="217"/>
        <v>2.7833931908333334</v>
      </c>
      <c r="T6918" t="s">
        <v>19</v>
      </c>
    </row>
    <row r="6919" spans="1:20" x14ac:dyDescent="0.25">
      <c r="A6919">
        <v>6918</v>
      </c>
      <c r="B6919" t="s">
        <v>5131</v>
      </c>
      <c r="C6919" t="s">
        <v>201</v>
      </c>
      <c r="D6919" t="str">
        <f t="shared" si="216"/>
        <v>Toner Anthony</v>
      </c>
      <c r="E6919" t="s">
        <v>22</v>
      </c>
      <c r="F6919" t="s">
        <v>38</v>
      </c>
      <c r="G6919" t="s">
        <v>611</v>
      </c>
      <c r="H6919" t="s">
        <v>612</v>
      </c>
      <c r="I6919" t="s">
        <v>38</v>
      </c>
      <c r="J6919" t="s">
        <v>19</v>
      </c>
      <c r="K6919" t="str">
        <f>INDEX(Table6[Column1],MATCH(L6919,Table6[Column2]))</f>
        <v>Adults</v>
      </c>
      <c r="L6919">
        <v>41.259602000000001</v>
      </c>
      <c r="M6919" t="str">
        <f>VLOOKUP(L6919,Table1[],2)</f>
        <v>40 - 49</v>
      </c>
      <c r="N6919" t="str">
        <f>INDEX(Table7[Column1],MATCH(O6919,Table7[Column2]))</f>
        <v>Learning Stage</v>
      </c>
      <c r="O6919">
        <v>5.1697834880000002</v>
      </c>
      <c r="P6919" t="str">
        <f>VLOOKUP(O6919,Table13[],2)</f>
        <v>1 - 5</v>
      </c>
      <c r="Q6919" t="str">
        <f>INDEX(Table8[Column1],MATCH(R6919,Table8[Column2]))</f>
        <v>Maintained</v>
      </c>
      <c r="R6919">
        <v>71.324032750000001</v>
      </c>
      <c r="S6919">
        <f t="shared" si="217"/>
        <v>2.9718346979166665</v>
      </c>
      <c r="T6919" t="s">
        <v>19</v>
      </c>
    </row>
    <row r="6920" spans="1:20" x14ac:dyDescent="0.25">
      <c r="A6920">
        <v>6919</v>
      </c>
      <c r="B6920" t="s">
        <v>5132</v>
      </c>
      <c r="C6920" t="s">
        <v>104</v>
      </c>
      <c r="D6920" t="str">
        <f t="shared" si="216"/>
        <v>Blas Ashley</v>
      </c>
      <c r="E6920" t="s">
        <v>15</v>
      </c>
      <c r="F6920" t="s">
        <v>505</v>
      </c>
      <c r="G6920" t="s">
        <v>2724</v>
      </c>
      <c r="H6920" t="s">
        <v>1863</v>
      </c>
      <c r="I6920" t="s">
        <v>24</v>
      </c>
      <c r="J6920" t="s">
        <v>19</v>
      </c>
      <c r="K6920" t="str">
        <f>INDEX(Table6[Column1],MATCH(L6920,Table6[Column2]))</f>
        <v>Young Adults</v>
      </c>
      <c r="L6920">
        <v>38.296463029999998</v>
      </c>
      <c r="M6920" t="str">
        <f>VLOOKUP(L6920,Table1[],2)</f>
        <v>30 - 39</v>
      </c>
      <c r="N6920" t="str">
        <f>INDEX(Table7[Column1],MATCH(O6920,Table7[Column2]))</f>
        <v>Learning Stage</v>
      </c>
      <c r="O6920">
        <v>4.4769710309999997</v>
      </c>
      <c r="P6920" t="str">
        <f>VLOOKUP(O6920,Table13[],2)</f>
        <v>1 - 5</v>
      </c>
      <c r="Q6920" t="str">
        <f>INDEX(Table8[Column1],MATCH(R6920,Table8[Column2]))</f>
        <v>Scheduled</v>
      </c>
      <c r="R6920">
        <v>31.81643794</v>
      </c>
      <c r="S6920">
        <f t="shared" si="217"/>
        <v>1.3256849141666667</v>
      </c>
      <c r="T6920" t="s">
        <v>19</v>
      </c>
    </row>
    <row r="6921" spans="1:20" x14ac:dyDescent="0.25">
      <c r="A6921">
        <v>6920</v>
      </c>
      <c r="B6921" t="s">
        <v>3087</v>
      </c>
      <c r="C6921" t="s">
        <v>1105</v>
      </c>
      <c r="D6921" t="str">
        <f t="shared" si="216"/>
        <v>McCray Mark</v>
      </c>
      <c r="E6921" t="s">
        <v>22</v>
      </c>
      <c r="F6921" t="s">
        <v>2460</v>
      </c>
      <c r="G6921" t="s">
        <v>820</v>
      </c>
      <c r="H6921" t="s">
        <v>821</v>
      </c>
      <c r="I6921" t="s">
        <v>30</v>
      </c>
      <c r="J6921" t="s">
        <v>19</v>
      </c>
      <c r="K6921" t="str">
        <f>INDEX(Table6[Column1],MATCH(L6921,Table6[Column2]))</f>
        <v>Adults</v>
      </c>
      <c r="L6921">
        <v>40.842464829999997</v>
      </c>
      <c r="M6921" t="str">
        <f>VLOOKUP(L6921,Table1[],2)</f>
        <v>40 - 49</v>
      </c>
      <c r="N6921" t="str">
        <f>INDEX(Table7[Column1],MATCH(O6921,Table7[Column2]))</f>
        <v>Learning Stage</v>
      </c>
      <c r="O6921">
        <v>5.6451182529999997</v>
      </c>
      <c r="P6921" t="str">
        <f>VLOOKUP(O6921,Table13[],2)</f>
        <v>1 - 5</v>
      </c>
      <c r="Q6921" t="str">
        <f>INDEX(Table8[Column1],MATCH(R6921,Table8[Column2]))</f>
        <v>Scheduled</v>
      </c>
      <c r="R6921">
        <v>10.51290169</v>
      </c>
      <c r="S6921">
        <f t="shared" si="217"/>
        <v>0.43803757041666663</v>
      </c>
      <c r="T6921" t="s">
        <v>19</v>
      </c>
    </row>
    <row r="6922" spans="1:20" x14ac:dyDescent="0.25">
      <c r="A6922">
        <v>6921</v>
      </c>
      <c r="B6922" t="s">
        <v>2279</v>
      </c>
      <c r="C6922" t="s">
        <v>2827</v>
      </c>
      <c r="D6922" t="str">
        <f t="shared" si="216"/>
        <v>Everhart Joe</v>
      </c>
      <c r="E6922" t="s">
        <v>22</v>
      </c>
      <c r="F6922" t="s">
        <v>38</v>
      </c>
      <c r="G6922" t="s">
        <v>611</v>
      </c>
      <c r="H6922" t="s">
        <v>612</v>
      </c>
      <c r="I6922" t="s">
        <v>38</v>
      </c>
      <c r="J6922" t="s">
        <v>19</v>
      </c>
      <c r="K6922" t="str">
        <f>INDEX(Table6[Column1],MATCH(L6922,Table6[Column2]))</f>
        <v>Adults</v>
      </c>
      <c r="L6922">
        <v>48.418013889999997</v>
      </c>
      <c r="M6922" t="str">
        <f>VLOOKUP(L6922,Table1[],2)</f>
        <v>40 - 49</v>
      </c>
      <c r="N6922" t="str">
        <f>INDEX(Table7[Column1],MATCH(O6922,Table7[Column2]))</f>
        <v>Learning Stage</v>
      </c>
      <c r="O6922">
        <v>4.3397309670000004</v>
      </c>
      <c r="P6922" t="str">
        <f>VLOOKUP(O6922,Table13[],2)</f>
        <v>1 - 5</v>
      </c>
      <c r="Q6922" t="str">
        <f>INDEX(Table8[Column1],MATCH(R6922,Table8[Column2]))</f>
        <v>Habitual</v>
      </c>
      <c r="R6922">
        <v>95.534746040000002</v>
      </c>
      <c r="S6922">
        <f t="shared" si="217"/>
        <v>3.980614418333333</v>
      </c>
      <c r="T6922" t="s">
        <v>19</v>
      </c>
    </row>
    <row r="6923" spans="1:20" x14ac:dyDescent="0.25">
      <c r="A6923">
        <v>6922</v>
      </c>
      <c r="B6923" t="s">
        <v>2394</v>
      </c>
      <c r="C6923" t="s">
        <v>615</v>
      </c>
      <c r="D6923" t="str">
        <f t="shared" si="216"/>
        <v>Sanderson Lori</v>
      </c>
      <c r="E6923" t="s">
        <v>15</v>
      </c>
      <c r="F6923" t="s">
        <v>87</v>
      </c>
      <c r="G6923" t="s">
        <v>2724</v>
      </c>
      <c r="H6923" t="s">
        <v>1863</v>
      </c>
      <c r="I6923" t="s">
        <v>87</v>
      </c>
      <c r="J6923" t="s">
        <v>19</v>
      </c>
      <c r="K6923" t="str">
        <f>INDEX(Table6[Column1],MATCH(L6923,Table6[Column2]))</f>
        <v>Adults</v>
      </c>
      <c r="L6923">
        <v>41.900953010000002</v>
      </c>
      <c r="M6923" t="str">
        <f>VLOOKUP(L6923,Table1[],2)</f>
        <v>40 - 49</v>
      </c>
      <c r="N6923" t="str">
        <f>INDEX(Table7[Column1],MATCH(O6923,Table7[Column2]))</f>
        <v>Learning Stage</v>
      </c>
      <c r="O6923">
        <v>2.7180563270000002</v>
      </c>
      <c r="P6923" t="str">
        <f>VLOOKUP(O6923,Table13[],2)</f>
        <v>1 - 5</v>
      </c>
      <c r="Q6923" t="str">
        <f>INDEX(Table8[Column1],MATCH(R6923,Table8[Column2]))</f>
        <v>Maintained</v>
      </c>
      <c r="R6923">
        <v>54.144801399999999</v>
      </c>
      <c r="S6923">
        <f t="shared" si="217"/>
        <v>2.2560333916666666</v>
      </c>
      <c r="T6923" t="s">
        <v>19</v>
      </c>
    </row>
    <row r="6924" spans="1:20" x14ac:dyDescent="0.25">
      <c r="A6924">
        <v>6923</v>
      </c>
      <c r="B6924" t="s">
        <v>1229</v>
      </c>
      <c r="C6924" t="s">
        <v>312</v>
      </c>
      <c r="D6924" t="str">
        <f t="shared" si="216"/>
        <v>Wallace Terry</v>
      </c>
      <c r="E6924" t="s">
        <v>22</v>
      </c>
      <c r="F6924" t="s">
        <v>54</v>
      </c>
      <c r="G6924" t="s">
        <v>2724</v>
      </c>
      <c r="H6924" t="s">
        <v>1863</v>
      </c>
      <c r="I6924" t="s">
        <v>54</v>
      </c>
      <c r="J6924" t="s">
        <v>19</v>
      </c>
      <c r="K6924" t="str">
        <f>INDEX(Table6[Column1],MATCH(L6924,Table6[Column2]))</f>
        <v>Young Adults</v>
      </c>
      <c r="L6924">
        <v>38.218435130000003</v>
      </c>
      <c r="M6924" t="str">
        <f>VLOOKUP(L6924,Table1[],2)</f>
        <v>30 - 39</v>
      </c>
      <c r="N6924" t="str">
        <f>INDEX(Table7[Column1],MATCH(O6924,Table7[Column2]))</f>
        <v>Learning Stage</v>
      </c>
      <c r="O6924">
        <v>2.5991416379999999</v>
      </c>
      <c r="P6924" t="str">
        <f>VLOOKUP(O6924,Table13[],2)</f>
        <v>1 - 5</v>
      </c>
      <c r="Q6924" t="str">
        <f>INDEX(Table8[Column1],MATCH(R6924,Table8[Column2]))</f>
        <v>Maintained</v>
      </c>
      <c r="R6924">
        <v>51.26253079</v>
      </c>
      <c r="S6924">
        <f t="shared" si="217"/>
        <v>2.1359387829166669</v>
      </c>
      <c r="T6924" t="s">
        <v>19</v>
      </c>
    </row>
    <row r="6925" spans="1:20" x14ac:dyDescent="0.25">
      <c r="A6925">
        <v>6924</v>
      </c>
      <c r="B6925" t="s">
        <v>307</v>
      </c>
      <c r="C6925" t="s">
        <v>3989</v>
      </c>
      <c r="D6925" t="str">
        <f t="shared" si="216"/>
        <v>Hall Dorris</v>
      </c>
      <c r="E6925" t="s">
        <v>15</v>
      </c>
      <c r="F6925" t="s">
        <v>84</v>
      </c>
      <c r="G6925" t="s">
        <v>820</v>
      </c>
      <c r="H6925" t="s">
        <v>821</v>
      </c>
      <c r="I6925" t="s">
        <v>84</v>
      </c>
      <c r="J6925" t="s">
        <v>19</v>
      </c>
      <c r="K6925" t="str">
        <f>INDEX(Table6[Column1],MATCH(L6925,Table6[Column2]))</f>
        <v>Adults</v>
      </c>
      <c r="L6925">
        <v>43.113244790000003</v>
      </c>
      <c r="M6925" t="str">
        <f>VLOOKUP(L6925,Table1[],2)</f>
        <v>40 - 49</v>
      </c>
      <c r="N6925" t="str">
        <f>INDEX(Table7[Column1],MATCH(O6925,Table7[Column2]))</f>
        <v>Learning Stage</v>
      </c>
      <c r="O6925">
        <v>5.4575603900000003</v>
      </c>
      <c r="P6925" t="str">
        <f>VLOOKUP(O6925,Table13[],2)</f>
        <v>1 - 5</v>
      </c>
      <c r="Q6925" t="str">
        <f>INDEX(Table8[Column1],MATCH(R6925,Table8[Column2]))</f>
        <v>Maintained</v>
      </c>
      <c r="R6925">
        <v>57.821072620000002</v>
      </c>
      <c r="S6925">
        <f t="shared" si="217"/>
        <v>2.4092113591666666</v>
      </c>
      <c r="T6925" t="s">
        <v>19</v>
      </c>
    </row>
    <row r="6926" spans="1:20" x14ac:dyDescent="0.25">
      <c r="A6926">
        <v>6925</v>
      </c>
      <c r="B6926" t="s">
        <v>5133</v>
      </c>
      <c r="C6926" t="s">
        <v>1146</v>
      </c>
      <c r="D6926" t="str">
        <f t="shared" si="216"/>
        <v>Smiley Shirley</v>
      </c>
      <c r="E6926" t="s">
        <v>15</v>
      </c>
      <c r="F6926" t="s">
        <v>38</v>
      </c>
      <c r="G6926" t="s">
        <v>611</v>
      </c>
      <c r="H6926" t="s">
        <v>612</v>
      </c>
      <c r="I6926" t="s">
        <v>38</v>
      </c>
      <c r="J6926" t="s">
        <v>19</v>
      </c>
      <c r="K6926" t="str">
        <f>INDEX(Table6[Column1],MATCH(L6926,Table6[Column2]))</f>
        <v>Adults</v>
      </c>
      <c r="L6926">
        <v>41.327603310000001</v>
      </c>
      <c r="M6926" t="str">
        <f>VLOOKUP(L6926,Table1[],2)</f>
        <v>40 - 49</v>
      </c>
      <c r="N6926" t="str">
        <f>INDEX(Table7[Column1],MATCH(O6926,Table7[Column2]))</f>
        <v>Learning Stage</v>
      </c>
      <c r="O6926">
        <v>5.6390169349999999</v>
      </c>
      <c r="P6926" t="str">
        <f>VLOOKUP(O6926,Table13[],2)</f>
        <v>1 - 5</v>
      </c>
      <c r="Q6926" t="str">
        <f>INDEX(Table8[Column1],MATCH(R6926,Table8[Column2]))</f>
        <v>Maintained</v>
      </c>
      <c r="R6926">
        <v>76.166925160000005</v>
      </c>
      <c r="S6926">
        <f t="shared" si="217"/>
        <v>3.173621881666667</v>
      </c>
      <c r="T6926" t="s">
        <v>19</v>
      </c>
    </row>
    <row r="6927" spans="1:20" x14ac:dyDescent="0.25">
      <c r="A6927">
        <v>6926</v>
      </c>
      <c r="B6927" t="s">
        <v>1492</v>
      </c>
      <c r="C6927" t="s">
        <v>52</v>
      </c>
      <c r="D6927" t="str">
        <f t="shared" si="216"/>
        <v>Vasquez John</v>
      </c>
      <c r="E6927" t="s">
        <v>22</v>
      </c>
      <c r="F6927" t="s">
        <v>30</v>
      </c>
      <c r="G6927" t="s">
        <v>820</v>
      </c>
      <c r="H6927" t="s">
        <v>821</v>
      </c>
      <c r="I6927" t="s">
        <v>30</v>
      </c>
      <c r="J6927" t="s">
        <v>19</v>
      </c>
      <c r="K6927" t="str">
        <f>INDEX(Table6[Column1],MATCH(L6927,Table6[Column2]))</f>
        <v>Young Adults</v>
      </c>
      <c r="L6927">
        <v>34.290009769999998</v>
      </c>
      <c r="M6927" t="str">
        <f>VLOOKUP(L6927,Table1[],2)</f>
        <v>30 - 39</v>
      </c>
      <c r="N6927" t="str">
        <f>INDEX(Table7[Column1],MATCH(O6927,Table7[Column2]))</f>
        <v>Learning Stage</v>
      </c>
      <c r="O6927">
        <v>5.3795391410000004</v>
      </c>
      <c r="P6927" t="str">
        <f>VLOOKUP(O6927,Table13[],2)</f>
        <v>1 - 5</v>
      </c>
      <c r="Q6927" t="str">
        <f>INDEX(Table8[Column1],MATCH(R6927,Table8[Column2]))</f>
        <v>Scheduled</v>
      </c>
      <c r="R6927">
        <v>14.71165953</v>
      </c>
      <c r="S6927">
        <f t="shared" si="217"/>
        <v>0.61298581375000005</v>
      </c>
      <c r="T6927" t="s">
        <v>19</v>
      </c>
    </row>
    <row r="6928" spans="1:20" x14ac:dyDescent="0.25">
      <c r="A6928">
        <v>6927</v>
      </c>
      <c r="B6928" t="s">
        <v>2548</v>
      </c>
      <c r="C6928" t="s">
        <v>467</v>
      </c>
      <c r="D6928" t="str">
        <f t="shared" si="216"/>
        <v>Mack Kevin</v>
      </c>
      <c r="E6928" t="s">
        <v>22</v>
      </c>
      <c r="F6928" t="s">
        <v>1056</v>
      </c>
      <c r="G6928" t="s">
        <v>820</v>
      </c>
      <c r="H6928" t="s">
        <v>821</v>
      </c>
      <c r="I6928" t="s">
        <v>30</v>
      </c>
      <c r="J6928" t="s">
        <v>19</v>
      </c>
      <c r="K6928" t="str">
        <f>INDEX(Table6[Column1],MATCH(L6928,Table6[Column2]))</f>
        <v>Adults</v>
      </c>
      <c r="L6928">
        <v>43.303130330000002</v>
      </c>
      <c r="M6928" t="str">
        <f>VLOOKUP(L6928,Table1[],2)</f>
        <v>40 - 49</v>
      </c>
      <c r="N6928" t="str">
        <f>INDEX(Table7[Column1],MATCH(O6928,Table7[Column2]))</f>
        <v>Fitting in Stage</v>
      </c>
      <c r="O6928">
        <v>6.3642411389999998</v>
      </c>
      <c r="P6928" t="str">
        <f>VLOOKUP(O6928,Table13[],2)</f>
        <v>6 - 10</v>
      </c>
      <c r="Q6928" t="str">
        <f>INDEX(Table8[Column1],MATCH(R6928,Table8[Column2]))</f>
        <v>Scheduled</v>
      </c>
      <c r="R6928">
        <v>2.2773099179999998</v>
      </c>
      <c r="S6928">
        <f t="shared" si="217"/>
        <v>9.4887913249999997E-2</v>
      </c>
      <c r="T6928" t="s">
        <v>19</v>
      </c>
    </row>
    <row r="6929" spans="1:20" x14ac:dyDescent="0.25">
      <c r="A6929">
        <v>6928</v>
      </c>
      <c r="B6929" t="s">
        <v>5134</v>
      </c>
      <c r="C6929" t="s">
        <v>883</v>
      </c>
      <c r="D6929" t="str">
        <f t="shared" si="216"/>
        <v>Storer Jason</v>
      </c>
      <c r="E6929" t="s">
        <v>22</v>
      </c>
      <c r="F6929" t="s">
        <v>30</v>
      </c>
      <c r="G6929" t="s">
        <v>820</v>
      </c>
      <c r="H6929" t="s">
        <v>821</v>
      </c>
      <c r="I6929" t="s">
        <v>30</v>
      </c>
      <c r="J6929" t="s">
        <v>19</v>
      </c>
      <c r="K6929" t="str">
        <f>INDEX(Table6[Column1],MATCH(L6929,Table6[Column2]))</f>
        <v>Elders</v>
      </c>
      <c r="L6929">
        <v>50.691621400000002</v>
      </c>
      <c r="M6929" t="str">
        <f>VLOOKUP(L6929,Table1[],2)</f>
        <v>50 - 59</v>
      </c>
      <c r="N6929" t="str">
        <f>INDEX(Table7[Column1],MATCH(O6929,Table7[Column2]))</f>
        <v>Fitting in Stage</v>
      </c>
      <c r="O6929">
        <v>6.2030679470000001</v>
      </c>
      <c r="P6929" t="str">
        <f>VLOOKUP(O6929,Table13[],2)</f>
        <v>6 - 10</v>
      </c>
      <c r="Q6929" t="str">
        <f>INDEX(Table8[Column1],MATCH(R6929,Table8[Column2]))</f>
        <v>Maintained</v>
      </c>
      <c r="R6929">
        <v>68.890361100000007</v>
      </c>
      <c r="S6929">
        <f t="shared" si="217"/>
        <v>2.8704317125000003</v>
      </c>
      <c r="T6929" t="s">
        <v>19</v>
      </c>
    </row>
    <row r="6930" spans="1:20" x14ac:dyDescent="0.25">
      <c r="A6930">
        <v>6929</v>
      </c>
      <c r="B6930" t="s">
        <v>47</v>
      </c>
      <c r="C6930" t="s">
        <v>44</v>
      </c>
      <c r="D6930" t="str">
        <f t="shared" si="216"/>
        <v>Smith Gregory</v>
      </c>
      <c r="E6930" t="s">
        <v>22</v>
      </c>
      <c r="F6930" t="s">
        <v>54</v>
      </c>
      <c r="G6930" t="s">
        <v>2724</v>
      </c>
      <c r="H6930" t="s">
        <v>1863</v>
      </c>
      <c r="I6930" t="s">
        <v>54</v>
      </c>
      <c r="J6930" t="s">
        <v>19</v>
      </c>
      <c r="K6930" t="str">
        <f>INDEX(Table6[Column1],MATCH(L6930,Table6[Column2]))</f>
        <v>Elders</v>
      </c>
      <c r="L6930">
        <v>54.03803036</v>
      </c>
      <c r="M6930" t="str">
        <f>VLOOKUP(L6930,Table1[],2)</f>
        <v>50 - 59</v>
      </c>
      <c r="N6930" t="str">
        <f>INDEX(Table7[Column1],MATCH(O6930,Table7[Column2]))</f>
        <v>Learning Stage</v>
      </c>
      <c r="O6930">
        <v>4.8669913769999997</v>
      </c>
      <c r="P6930" t="str">
        <f>VLOOKUP(O6930,Table13[],2)</f>
        <v>1 - 5</v>
      </c>
      <c r="Q6930" t="str">
        <f>INDEX(Table8[Column1],MATCH(R6930,Table8[Column2]))</f>
        <v>Habitual</v>
      </c>
      <c r="R6930">
        <v>98.950798430000006</v>
      </c>
      <c r="S6930">
        <f t="shared" si="217"/>
        <v>4.1229499345833336</v>
      </c>
      <c r="T6930" t="s">
        <v>19</v>
      </c>
    </row>
    <row r="6931" spans="1:20" x14ac:dyDescent="0.25">
      <c r="A6931">
        <v>6930</v>
      </c>
      <c r="B6931" t="s">
        <v>4546</v>
      </c>
      <c r="C6931" t="s">
        <v>219</v>
      </c>
      <c r="D6931" t="str">
        <f t="shared" si="216"/>
        <v>Woodruff Joshua</v>
      </c>
      <c r="E6931" t="s">
        <v>22</v>
      </c>
      <c r="F6931" t="s">
        <v>38</v>
      </c>
      <c r="G6931" t="s">
        <v>611</v>
      </c>
      <c r="H6931" t="s">
        <v>612</v>
      </c>
      <c r="I6931" t="s">
        <v>38</v>
      </c>
      <c r="J6931" t="s">
        <v>19</v>
      </c>
      <c r="K6931" t="str">
        <f>INDEX(Table6[Column1],MATCH(L6931,Table6[Column2]))</f>
        <v>Seniors</v>
      </c>
      <c r="L6931">
        <v>62.808208110000002</v>
      </c>
      <c r="M6931" t="str">
        <f>VLOOKUP(L6931,Table1[],2)</f>
        <v>60 and Above</v>
      </c>
      <c r="N6931" t="str">
        <f>INDEX(Table7[Column1],MATCH(O6931,Table7[Column2]))</f>
        <v>Learning Stage</v>
      </c>
      <c r="O6931">
        <v>4.0497174889999998</v>
      </c>
      <c r="P6931" t="str">
        <f>VLOOKUP(O6931,Table13[],2)</f>
        <v>1 - 5</v>
      </c>
      <c r="Q6931" t="str">
        <f>INDEX(Table8[Column1],MATCH(R6931,Table8[Column2]))</f>
        <v>Unexcused</v>
      </c>
      <c r="R6931">
        <v>195.6533355</v>
      </c>
      <c r="S6931">
        <f t="shared" si="217"/>
        <v>8.1522223125000011</v>
      </c>
      <c r="T6931" t="s">
        <v>19</v>
      </c>
    </row>
    <row r="6932" spans="1:20" x14ac:dyDescent="0.25">
      <c r="A6932">
        <v>6931</v>
      </c>
      <c r="B6932" t="s">
        <v>5135</v>
      </c>
      <c r="C6932" t="s">
        <v>56</v>
      </c>
      <c r="D6932" t="str">
        <f t="shared" si="216"/>
        <v>McAlpin James</v>
      </c>
      <c r="E6932" t="s">
        <v>22</v>
      </c>
      <c r="F6932" t="s">
        <v>90</v>
      </c>
      <c r="G6932" t="s">
        <v>2724</v>
      </c>
      <c r="H6932" t="s">
        <v>1863</v>
      </c>
      <c r="I6932" t="s">
        <v>90</v>
      </c>
      <c r="J6932" t="s">
        <v>19</v>
      </c>
      <c r="K6932" t="str">
        <f>INDEX(Table6[Column1],MATCH(L6932,Table6[Column2]))</f>
        <v>Elders</v>
      </c>
      <c r="L6932">
        <v>50.385848330000002</v>
      </c>
      <c r="M6932" t="str">
        <f>VLOOKUP(L6932,Table1[],2)</f>
        <v>50 - 59</v>
      </c>
      <c r="N6932" t="str">
        <f>INDEX(Table7[Column1],MATCH(O6932,Table7[Column2]))</f>
        <v>Learning Stage</v>
      </c>
      <c r="O6932">
        <v>4.7012628320000003</v>
      </c>
      <c r="P6932" t="str">
        <f>VLOOKUP(O6932,Table13[],2)</f>
        <v>1 - 5</v>
      </c>
      <c r="Q6932" t="str">
        <f>INDEX(Table8[Column1],MATCH(R6932,Table8[Column2]))</f>
        <v>Habitual</v>
      </c>
      <c r="R6932">
        <v>115.83317030000001</v>
      </c>
      <c r="S6932">
        <f t="shared" si="217"/>
        <v>4.8263820958333339</v>
      </c>
      <c r="T6932" t="s">
        <v>19</v>
      </c>
    </row>
    <row r="6933" spans="1:20" x14ac:dyDescent="0.25">
      <c r="A6933">
        <v>6932</v>
      </c>
      <c r="B6933" t="s">
        <v>5136</v>
      </c>
      <c r="C6933" t="s">
        <v>2444</v>
      </c>
      <c r="D6933" t="str">
        <f t="shared" si="216"/>
        <v>Trout Lindsey</v>
      </c>
      <c r="E6933" t="s">
        <v>15</v>
      </c>
      <c r="F6933" t="s">
        <v>127</v>
      </c>
      <c r="G6933" t="s">
        <v>2724</v>
      </c>
      <c r="H6933" t="s">
        <v>1863</v>
      </c>
      <c r="I6933" t="s">
        <v>127</v>
      </c>
      <c r="J6933" t="s">
        <v>19</v>
      </c>
      <c r="K6933" t="str">
        <f>INDEX(Table6[Column1],MATCH(L6933,Table6[Column2]))</f>
        <v>Young Adults</v>
      </c>
      <c r="L6933">
        <v>36.484959060000001</v>
      </c>
      <c r="M6933" t="str">
        <f>VLOOKUP(L6933,Table1[],2)</f>
        <v>30 - 39</v>
      </c>
      <c r="N6933" t="str">
        <f>INDEX(Table7[Column1],MATCH(O6933,Table7[Column2]))</f>
        <v>Learning Stage</v>
      </c>
      <c r="O6933">
        <v>2.8151913550000001</v>
      </c>
      <c r="P6933" t="str">
        <f>VLOOKUP(O6933,Table13[],2)</f>
        <v>1 - 5</v>
      </c>
      <c r="Q6933" t="str">
        <f>INDEX(Table8[Column1],MATCH(R6933,Table8[Column2]))</f>
        <v>Maintained</v>
      </c>
      <c r="R6933">
        <v>57.221541719999998</v>
      </c>
      <c r="S6933">
        <f t="shared" si="217"/>
        <v>2.3842309049999999</v>
      </c>
      <c r="T6933" t="s">
        <v>19</v>
      </c>
    </row>
    <row r="6934" spans="1:20" x14ac:dyDescent="0.25">
      <c r="A6934">
        <v>6933</v>
      </c>
      <c r="B6934" t="s">
        <v>688</v>
      </c>
      <c r="C6934" t="s">
        <v>842</v>
      </c>
      <c r="D6934" t="str">
        <f t="shared" si="216"/>
        <v>Davenport Leslie</v>
      </c>
      <c r="E6934" t="s">
        <v>15</v>
      </c>
      <c r="F6934" t="s">
        <v>121</v>
      </c>
      <c r="G6934" t="s">
        <v>820</v>
      </c>
      <c r="H6934" t="s">
        <v>821</v>
      </c>
      <c r="I6934" t="s">
        <v>121</v>
      </c>
      <c r="J6934" t="s">
        <v>19</v>
      </c>
      <c r="K6934" t="str">
        <f>INDEX(Table6[Column1],MATCH(L6934,Table6[Column2]))</f>
        <v>Young Adults</v>
      </c>
      <c r="L6934">
        <v>35.034747230000001</v>
      </c>
      <c r="M6934" t="str">
        <f>VLOOKUP(L6934,Table1[],2)</f>
        <v>30 - 39</v>
      </c>
      <c r="N6934" t="str">
        <f>INDEX(Table7[Column1],MATCH(O6934,Table7[Column2]))</f>
        <v>Fitting in Stage</v>
      </c>
      <c r="O6934">
        <v>7.2498358789999999</v>
      </c>
      <c r="P6934" t="str">
        <f>VLOOKUP(O6934,Table13[],2)</f>
        <v>6 - 10</v>
      </c>
      <c r="Q6934" t="str">
        <f>INDEX(Table8[Column1],MATCH(R6934,Table8[Column2]))</f>
        <v>Scheduled</v>
      </c>
      <c r="R6934">
        <v>39.572065819999999</v>
      </c>
      <c r="S6934">
        <f t="shared" si="217"/>
        <v>1.6488360758333331</v>
      </c>
      <c r="T6934" t="s">
        <v>19</v>
      </c>
    </row>
    <row r="6935" spans="1:20" x14ac:dyDescent="0.25">
      <c r="A6935">
        <v>6934</v>
      </c>
      <c r="B6935" t="s">
        <v>4994</v>
      </c>
      <c r="C6935" t="s">
        <v>5137</v>
      </c>
      <c r="D6935" t="str">
        <f t="shared" si="216"/>
        <v>Martello Elden</v>
      </c>
      <c r="E6935" t="s">
        <v>22</v>
      </c>
      <c r="F6935" t="s">
        <v>87</v>
      </c>
      <c r="G6935" t="s">
        <v>2724</v>
      </c>
      <c r="H6935" t="s">
        <v>1863</v>
      </c>
      <c r="I6935" t="s">
        <v>87</v>
      </c>
      <c r="J6935" t="s">
        <v>19</v>
      </c>
      <c r="K6935" t="str">
        <f>INDEX(Table6[Column1],MATCH(L6935,Table6[Column2]))</f>
        <v>Young Adults</v>
      </c>
      <c r="L6935">
        <v>37.710082710000002</v>
      </c>
      <c r="M6935" t="str">
        <f>VLOOKUP(L6935,Table1[],2)</f>
        <v>30 - 39</v>
      </c>
      <c r="N6935" t="str">
        <f>INDEX(Table7[Column1],MATCH(O6935,Table7[Column2]))</f>
        <v>Learning Stage</v>
      </c>
      <c r="O6935">
        <v>5.185081877</v>
      </c>
      <c r="P6935" t="str">
        <f>VLOOKUP(O6935,Table13[],2)</f>
        <v>1 - 5</v>
      </c>
      <c r="Q6935" t="str">
        <f>INDEX(Table8[Column1],MATCH(R6935,Table8[Column2]))</f>
        <v>Scheduled</v>
      </c>
      <c r="R6935">
        <v>25.86161487</v>
      </c>
      <c r="S6935">
        <f t="shared" si="217"/>
        <v>1.0775672862500001</v>
      </c>
      <c r="T6935" t="s">
        <v>19</v>
      </c>
    </row>
    <row r="6936" spans="1:20" x14ac:dyDescent="0.25">
      <c r="A6936">
        <v>6935</v>
      </c>
      <c r="B6936" t="s">
        <v>1135</v>
      </c>
      <c r="C6936" t="s">
        <v>352</v>
      </c>
      <c r="D6936" t="str">
        <f t="shared" si="216"/>
        <v>Grady Matthew</v>
      </c>
      <c r="E6936" t="s">
        <v>22</v>
      </c>
      <c r="F6936" t="s">
        <v>30</v>
      </c>
      <c r="G6936" t="s">
        <v>820</v>
      </c>
      <c r="H6936" t="s">
        <v>821</v>
      </c>
      <c r="I6936" t="s">
        <v>30</v>
      </c>
      <c r="J6936" t="s">
        <v>19</v>
      </c>
      <c r="K6936" t="str">
        <f>INDEX(Table6[Column1],MATCH(L6936,Table6[Column2]))</f>
        <v>Youth</v>
      </c>
      <c r="L6936">
        <v>27.242822199999999</v>
      </c>
      <c r="M6936" t="str">
        <f>VLOOKUP(L6936,Table1[],2)</f>
        <v>20 - 29</v>
      </c>
      <c r="N6936" t="str">
        <f>INDEX(Table7[Column1],MATCH(O6936,Table7[Column2]))</f>
        <v>Learning Stage</v>
      </c>
      <c r="O6936">
        <v>3.994321217</v>
      </c>
      <c r="P6936" t="str">
        <f>VLOOKUP(O6936,Table13[],2)</f>
        <v>1 - 5</v>
      </c>
      <c r="Q6936" t="str">
        <f>INDEX(Table8[Column1],MATCH(R6936,Table8[Column2]))</f>
        <v>Scheduled</v>
      </c>
      <c r="R6936">
        <v>0</v>
      </c>
      <c r="S6936">
        <f t="shared" si="217"/>
        <v>0</v>
      </c>
      <c r="T6936" t="s">
        <v>19</v>
      </c>
    </row>
    <row r="6937" spans="1:20" x14ac:dyDescent="0.25">
      <c r="A6937">
        <v>6936</v>
      </c>
      <c r="B6937" t="s">
        <v>5138</v>
      </c>
      <c r="C6937" t="s">
        <v>3256</v>
      </c>
      <c r="D6937" t="str">
        <f t="shared" si="216"/>
        <v>Neufeld Allegra</v>
      </c>
      <c r="E6937" t="s">
        <v>15</v>
      </c>
      <c r="F6937" t="s">
        <v>121</v>
      </c>
      <c r="G6937" t="s">
        <v>820</v>
      </c>
      <c r="H6937" t="s">
        <v>821</v>
      </c>
      <c r="I6937" t="s">
        <v>121</v>
      </c>
      <c r="J6937" t="s">
        <v>19</v>
      </c>
      <c r="K6937" t="str">
        <f>INDEX(Table6[Column1],MATCH(L6937,Table6[Column2]))</f>
        <v>Young Adults</v>
      </c>
      <c r="L6937">
        <v>30.358346139999998</v>
      </c>
      <c r="M6937" t="str">
        <f>VLOOKUP(L6937,Table1[],2)</f>
        <v>30 - 39</v>
      </c>
      <c r="N6937" t="str">
        <f>INDEX(Table7[Column1],MATCH(O6937,Table7[Column2]))</f>
        <v>Learning Stage</v>
      </c>
      <c r="O6937">
        <v>5.1320849839999996</v>
      </c>
      <c r="P6937" t="str">
        <f>VLOOKUP(O6937,Table13[],2)</f>
        <v>1 - 5</v>
      </c>
      <c r="Q6937" t="str">
        <f>INDEX(Table8[Column1],MATCH(R6937,Table8[Column2]))</f>
        <v>Scheduled</v>
      </c>
      <c r="R6937">
        <v>21.043264690000001</v>
      </c>
      <c r="S6937">
        <f t="shared" si="217"/>
        <v>0.87680269541666667</v>
      </c>
      <c r="T6937" t="s">
        <v>19</v>
      </c>
    </row>
    <row r="6938" spans="1:20" x14ac:dyDescent="0.25">
      <c r="A6938">
        <v>6937</v>
      </c>
      <c r="B6938" t="s">
        <v>1340</v>
      </c>
      <c r="C6938" t="s">
        <v>965</v>
      </c>
      <c r="D6938" t="str">
        <f t="shared" si="216"/>
        <v>Luther Kimberly</v>
      </c>
      <c r="E6938" t="s">
        <v>15</v>
      </c>
      <c r="F6938" t="s">
        <v>38</v>
      </c>
      <c r="G6938" t="s">
        <v>611</v>
      </c>
      <c r="H6938" t="s">
        <v>612</v>
      </c>
      <c r="I6938" t="s">
        <v>38</v>
      </c>
      <c r="J6938" t="s">
        <v>19</v>
      </c>
      <c r="K6938" t="str">
        <f>INDEX(Table6[Column1],MATCH(L6938,Table6[Column2]))</f>
        <v>Elders</v>
      </c>
      <c r="L6938">
        <v>51.530716060000003</v>
      </c>
      <c r="M6938" t="str">
        <f>VLOOKUP(L6938,Table1[],2)</f>
        <v>50 - 59</v>
      </c>
      <c r="N6938" t="str">
        <f>INDEX(Table7[Column1],MATCH(O6938,Table7[Column2]))</f>
        <v>Learning Stage</v>
      </c>
      <c r="O6938">
        <v>4.3142854770000003</v>
      </c>
      <c r="P6938" t="str">
        <f>VLOOKUP(O6938,Table13[],2)</f>
        <v>1 - 5</v>
      </c>
      <c r="Q6938" t="str">
        <f>INDEX(Table8[Column1],MATCH(R6938,Table8[Column2]))</f>
        <v>Habitual</v>
      </c>
      <c r="R6938">
        <v>100.50344029999999</v>
      </c>
      <c r="S6938">
        <f t="shared" si="217"/>
        <v>4.1876433458333331</v>
      </c>
      <c r="T6938" t="s">
        <v>19</v>
      </c>
    </row>
    <row r="6939" spans="1:20" x14ac:dyDescent="0.25">
      <c r="A6939">
        <v>6938</v>
      </c>
      <c r="B6939" t="s">
        <v>55</v>
      </c>
      <c r="C6939" t="s">
        <v>5139</v>
      </c>
      <c r="D6939" t="str">
        <f t="shared" si="216"/>
        <v>Leonard Jacque</v>
      </c>
      <c r="E6939" t="s">
        <v>15</v>
      </c>
      <c r="F6939" t="s">
        <v>24</v>
      </c>
      <c r="G6939" t="s">
        <v>2724</v>
      </c>
      <c r="H6939" t="s">
        <v>1863</v>
      </c>
      <c r="I6939" t="s">
        <v>24</v>
      </c>
      <c r="J6939" t="s">
        <v>19</v>
      </c>
      <c r="K6939" t="str">
        <f>INDEX(Table6[Column1],MATCH(L6939,Table6[Column2]))</f>
        <v>Youth</v>
      </c>
      <c r="L6939">
        <v>29.315847099999999</v>
      </c>
      <c r="M6939" t="str">
        <f>VLOOKUP(L6939,Table1[],2)</f>
        <v>20 - 29</v>
      </c>
      <c r="N6939" t="str">
        <f>INDEX(Table7[Column1],MATCH(O6939,Table7[Column2]))</f>
        <v>Learning Stage</v>
      </c>
      <c r="O6939">
        <v>3.7133458930000001</v>
      </c>
      <c r="P6939" t="str">
        <f>VLOOKUP(O6939,Table13[],2)</f>
        <v>1 - 5</v>
      </c>
      <c r="Q6939" t="str">
        <f>INDEX(Table8[Column1],MATCH(R6939,Table8[Column2]))</f>
        <v>Scheduled</v>
      </c>
      <c r="R6939">
        <v>0</v>
      </c>
      <c r="S6939">
        <f t="shared" si="217"/>
        <v>0</v>
      </c>
      <c r="T6939" t="s">
        <v>19</v>
      </c>
    </row>
    <row r="6940" spans="1:20" x14ac:dyDescent="0.25">
      <c r="A6940">
        <v>6939</v>
      </c>
      <c r="B6940" t="s">
        <v>5140</v>
      </c>
      <c r="C6940" t="s">
        <v>634</v>
      </c>
      <c r="D6940" t="str">
        <f t="shared" si="216"/>
        <v>Conklin Jorge</v>
      </c>
      <c r="E6940" t="s">
        <v>22</v>
      </c>
      <c r="F6940" t="s">
        <v>33</v>
      </c>
      <c r="G6940" t="s">
        <v>2724</v>
      </c>
      <c r="H6940" t="s">
        <v>1863</v>
      </c>
      <c r="I6940" t="s">
        <v>33</v>
      </c>
      <c r="J6940" t="s">
        <v>19</v>
      </c>
      <c r="K6940" t="str">
        <f>INDEX(Table6[Column1],MATCH(L6940,Table6[Column2]))</f>
        <v>Elders</v>
      </c>
      <c r="L6940">
        <v>52.923137369999999</v>
      </c>
      <c r="M6940" t="str">
        <f>VLOOKUP(L6940,Table1[],2)</f>
        <v>50 - 59</v>
      </c>
      <c r="N6940" t="str">
        <f>INDEX(Table7[Column1],MATCH(O6940,Table7[Column2]))</f>
        <v>Learning Stage</v>
      </c>
      <c r="O6940">
        <v>3.2250160330000002</v>
      </c>
      <c r="P6940" t="str">
        <f>VLOOKUP(O6940,Table13[],2)</f>
        <v>1 - 5</v>
      </c>
      <c r="Q6940" t="str">
        <f>INDEX(Table8[Column1],MATCH(R6940,Table8[Column2]))</f>
        <v>Habitual</v>
      </c>
      <c r="R6940">
        <v>114.0466696</v>
      </c>
      <c r="S6940">
        <f t="shared" si="217"/>
        <v>4.7519445666666673</v>
      </c>
      <c r="T6940" t="s">
        <v>19</v>
      </c>
    </row>
    <row r="6941" spans="1:20" x14ac:dyDescent="0.25">
      <c r="A6941">
        <v>6940</v>
      </c>
      <c r="B6941" t="s">
        <v>1865</v>
      </c>
      <c r="C6941" t="s">
        <v>1512</v>
      </c>
      <c r="D6941" t="str">
        <f t="shared" si="216"/>
        <v>Harney Gene</v>
      </c>
      <c r="E6941" t="s">
        <v>22</v>
      </c>
      <c r="F6941" t="s">
        <v>45</v>
      </c>
      <c r="G6941" t="s">
        <v>820</v>
      </c>
      <c r="H6941" t="s">
        <v>821</v>
      </c>
      <c r="I6941" t="s">
        <v>46</v>
      </c>
      <c r="J6941" t="s">
        <v>19</v>
      </c>
      <c r="K6941" t="str">
        <f>INDEX(Table6[Column1],MATCH(L6941,Table6[Column2]))</f>
        <v>Adults</v>
      </c>
      <c r="L6941">
        <v>49.653016340000001</v>
      </c>
      <c r="M6941" t="str">
        <f>VLOOKUP(L6941,Table1[],2)</f>
        <v>40 - 49</v>
      </c>
      <c r="N6941" t="str">
        <f>INDEX(Table7[Column1],MATCH(O6941,Table7[Column2]))</f>
        <v>Learning Stage</v>
      </c>
      <c r="O6941">
        <v>4.4328027189999997</v>
      </c>
      <c r="P6941" t="str">
        <f>VLOOKUP(O6941,Table13[],2)</f>
        <v>1 - 5</v>
      </c>
      <c r="Q6941" t="str">
        <f>INDEX(Table8[Column1],MATCH(R6941,Table8[Column2]))</f>
        <v>Habitual</v>
      </c>
      <c r="R6941">
        <v>101.9624381</v>
      </c>
      <c r="S6941">
        <f t="shared" si="217"/>
        <v>4.2484349208333336</v>
      </c>
      <c r="T6941" t="s">
        <v>19</v>
      </c>
    </row>
    <row r="6942" spans="1:20" x14ac:dyDescent="0.25">
      <c r="A6942">
        <v>6941</v>
      </c>
      <c r="B6942" t="s">
        <v>5141</v>
      </c>
      <c r="C6942" t="s">
        <v>208</v>
      </c>
      <c r="D6942" t="str">
        <f t="shared" si="216"/>
        <v>Lotz Alice</v>
      </c>
      <c r="E6942" t="s">
        <v>15</v>
      </c>
      <c r="F6942" t="s">
        <v>664</v>
      </c>
      <c r="G6942" t="s">
        <v>611</v>
      </c>
      <c r="H6942" t="s">
        <v>612</v>
      </c>
      <c r="I6942" t="s">
        <v>664</v>
      </c>
      <c r="J6942" t="s">
        <v>19</v>
      </c>
      <c r="K6942" t="str">
        <f>INDEX(Table6[Column1],MATCH(L6942,Table6[Column2]))</f>
        <v>Young Adults</v>
      </c>
      <c r="L6942">
        <v>35.78122776</v>
      </c>
      <c r="M6942" t="str">
        <f>VLOOKUP(L6942,Table1[],2)</f>
        <v>30 - 39</v>
      </c>
      <c r="N6942" t="str">
        <f>INDEX(Table7[Column1],MATCH(O6942,Table7[Column2]))</f>
        <v>Learning Stage</v>
      </c>
      <c r="O6942">
        <v>5.3333767720000003</v>
      </c>
      <c r="P6942" t="str">
        <f>VLOOKUP(O6942,Table13[],2)</f>
        <v>1 - 5</v>
      </c>
      <c r="Q6942" t="str">
        <f>INDEX(Table8[Column1],MATCH(R6942,Table8[Column2]))</f>
        <v>Scheduled</v>
      </c>
      <c r="R6942">
        <v>0</v>
      </c>
      <c r="S6942">
        <f t="shared" si="217"/>
        <v>0</v>
      </c>
      <c r="T6942" t="s">
        <v>19</v>
      </c>
    </row>
    <row r="6943" spans="1:20" x14ac:dyDescent="0.25">
      <c r="A6943">
        <v>6942</v>
      </c>
      <c r="B6943" t="s">
        <v>5142</v>
      </c>
      <c r="C6943" t="s">
        <v>5143</v>
      </c>
      <c r="D6943" t="str">
        <f t="shared" si="216"/>
        <v>Galeana Kelvin</v>
      </c>
      <c r="E6943" t="s">
        <v>22</v>
      </c>
      <c r="F6943" t="s">
        <v>57</v>
      </c>
      <c r="G6943" t="s">
        <v>2724</v>
      </c>
      <c r="H6943" t="s">
        <v>1863</v>
      </c>
      <c r="I6943" t="s">
        <v>57</v>
      </c>
      <c r="J6943" t="s">
        <v>19</v>
      </c>
      <c r="K6943" t="str">
        <f>INDEX(Table6[Column1],MATCH(L6943,Table6[Column2]))</f>
        <v>Elders</v>
      </c>
      <c r="L6943">
        <v>54.609274929999998</v>
      </c>
      <c r="M6943" t="str">
        <f>VLOOKUP(L6943,Table1[],2)</f>
        <v>50 - 59</v>
      </c>
      <c r="N6943" t="str">
        <f>INDEX(Table7[Column1],MATCH(O6943,Table7[Column2]))</f>
        <v>Fitting in Stage</v>
      </c>
      <c r="O6943">
        <v>6.1676254349999997</v>
      </c>
      <c r="P6943" t="str">
        <f>VLOOKUP(O6943,Table13[],2)</f>
        <v>6 - 10</v>
      </c>
      <c r="Q6943" t="str">
        <f>INDEX(Table8[Column1],MATCH(R6943,Table8[Column2]))</f>
        <v>Maintained</v>
      </c>
      <c r="R6943">
        <v>55.108249440000002</v>
      </c>
      <c r="S6943">
        <f t="shared" si="217"/>
        <v>2.2961770599999998</v>
      </c>
      <c r="T6943" t="s">
        <v>19</v>
      </c>
    </row>
    <row r="6944" spans="1:20" x14ac:dyDescent="0.25">
      <c r="A6944">
        <v>6943</v>
      </c>
      <c r="B6944" t="s">
        <v>864</v>
      </c>
      <c r="C6944" t="s">
        <v>352</v>
      </c>
      <c r="D6944" t="str">
        <f t="shared" si="216"/>
        <v>Jimenez Matthew</v>
      </c>
      <c r="E6944" t="s">
        <v>22</v>
      </c>
      <c r="F6944" t="s">
        <v>101</v>
      </c>
      <c r="G6944" t="s">
        <v>611</v>
      </c>
      <c r="H6944" t="s">
        <v>612</v>
      </c>
      <c r="I6944" t="s">
        <v>101</v>
      </c>
      <c r="J6944" t="s">
        <v>19</v>
      </c>
      <c r="K6944" t="str">
        <f>INDEX(Table6[Column1],MATCH(L6944,Table6[Column2]))</f>
        <v>Teenagers</v>
      </c>
      <c r="L6944">
        <v>13.80410539</v>
      </c>
      <c r="M6944" t="e">
        <f>VLOOKUP(L6944,Table1[],2)</f>
        <v>#N/A</v>
      </c>
      <c r="N6944" t="str">
        <f>INDEX(Table7[Column1],MATCH(O6944,Table7[Column2]))</f>
        <v>Fitting in Stage</v>
      </c>
      <c r="O6944">
        <v>7.3766090220000002</v>
      </c>
      <c r="P6944" t="str">
        <f>VLOOKUP(O6944,Table13[],2)</f>
        <v>6 - 10</v>
      </c>
      <c r="Q6944" t="str">
        <f>INDEX(Table8[Column1],MATCH(R6944,Table8[Column2]))</f>
        <v>Scheduled</v>
      </c>
      <c r="R6944">
        <v>0</v>
      </c>
      <c r="S6944">
        <f t="shared" si="217"/>
        <v>0</v>
      </c>
      <c r="T6944" t="s">
        <v>19</v>
      </c>
    </row>
    <row r="6945" spans="1:20" x14ac:dyDescent="0.25">
      <c r="A6945">
        <v>6944</v>
      </c>
      <c r="B6945" t="s">
        <v>5144</v>
      </c>
      <c r="C6945" t="s">
        <v>279</v>
      </c>
      <c r="D6945" t="str">
        <f t="shared" si="216"/>
        <v>Sellars Patricia</v>
      </c>
      <c r="E6945" t="s">
        <v>15</v>
      </c>
      <c r="F6945" t="s">
        <v>30</v>
      </c>
      <c r="G6945" t="s">
        <v>820</v>
      </c>
      <c r="H6945" t="s">
        <v>821</v>
      </c>
      <c r="I6945" t="s">
        <v>30</v>
      </c>
      <c r="J6945" t="s">
        <v>19</v>
      </c>
      <c r="K6945" t="str">
        <f>INDEX(Table6[Column1],MATCH(L6945,Table6[Column2]))</f>
        <v>Elders</v>
      </c>
      <c r="L6945">
        <v>53.778545989999998</v>
      </c>
      <c r="M6945" t="str">
        <f>VLOOKUP(L6945,Table1[],2)</f>
        <v>50 - 59</v>
      </c>
      <c r="N6945" t="str">
        <f>INDEX(Table7[Column1],MATCH(O6945,Table7[Column2]))</f>
        <v>Learning Stage</v>
      </c>
      <c r="O6945">
        <v>4.8160499569999997</v>
      </c>
      <c r="P6945" t="str">
        <f>VLOOKUP(O6945,Table13[],2)</f>
        <v>1 - 5</v>
      </c>
      <c r="Q6945" t="str">
        <f>INDEX(Table8[Column1],MATCH(R6945,Table8[Column2]))</f>
        <v>Excused</v>
      </c>
      <c r="R6945">
        <v>143.5455714</v>
      </c>
      <c r="S6945">
        <f t="shared" si="217"/>
        <v>5.9810654749999994</v>
      </c>
      <c r="T6945" t="s">
        <v>19</v>
      </c>
    </row>
    <row r="6946" spans="1:20" x14ac:dyDescent="0.25">
      <c r="A6946">
        <v>6945</v>
      </c>
      <c r="B6946" t="s">
        <v>47</v>
      </c>
      <c r="C6946" t="s">
        <v>894</v>
      </c>
      <c r="D6946" t="str">
        <f t="shared" si="216"/>
        <v>Smith Felix</v>
      </c>
      <c r="E6946" t="s">
        <v>22</v>
      </c>
      <c r="F6946" t="s">
        <v>30</v>
      </c>
      <c r="G6946" t="s">
        <v>820</v>
      </c>
      <c r="H6946" t="s">
        <v>821</v>
      </c>
      <c r="I6946" t="s">
        <v>30</v>
      </c>
      <c r="J6946" t="s">
        <v>19</v>
      </c>
      <c r="K6946" t="str">
        <f>INDEX(Table6[Column1],MATCH(L6946,Table6[Column2]))</f>
        <v>Adults</v>
      </c>
      <c r="L6946">
        <v>49.240199519999997</v>
      </c>
      <c r="M6946" t="str">
        <f>VLOOKUP(L6946,Table1[],2)</f>
        <v>40 - 49</v>
      </c>
      <c r="N6946" t="str">
        <f>INDEX(Table7[Column1],MATCH(O6946,Table7[Column2]))</f>
        <v>Learning Stage</v>
      </c>
      <c r="O6946">
        <v>5.3402043409999997</v>
      </c>
      <c r="P6946" t="str">
        <f>VLOOKUP(O6946,Table13[],2)</f>
        <v>1 - 5</v>
      </c>
      <c r="Q6946" t="str">
        <f>INDEX(Table8[Column1],MATCH(R6946,Table8[Column2]))</f>
        <v>Habitual</v>
      </c>
      <c r="R6946">
        <v>109.65770430000001</v>
      </c>
      <c r="S6946">
        <f t="shared" si="217"/>
        <v>4.5690710125000003</v>
      </c>
      <c r="T6946" t="s">
        <v>19</v>
      </c>
    </row>
    <row r="6947" spans="1:20" x14ac:dyDescent="0.25">
      <c r="A6947">
        <v>6946</v>
      </c>
      <c r="B6947" t="s">
        <v>3165</v>
      </c>
      <c r="C6947" t="s">
        <v>208</v>
      </c>
      <c r="D6947" t="str">
        <f t="shared" si="216"/>
        <v>Fields Alice</v>
      </c>
      <c r="E6947" t="s">
        <v>15</v>
      </c>
      <c r="F6947" t="s">
        <v>889</v>
      </c>
      <c r="G6947" t="s">
        <v>2724</v>
      </c>
      <c r="H6947" t="s">
        <v>1863</v>
      </c>
      <c r="I6947" t="s">
        <v>24</v>
      </c>
      <c r="J6947" t="s">
        <v>19</v>
      </c>
      <c r="K6947" t="str">
        <f>INDEX(Table6[Column1],MATCH(L6947,Table6[Column2]))</f>
        <v>Adults</v>
      </c>
      <c r="L6947">
        <v>42.94818669</v>
      </c>
      <c r="M6947" t="str">
        <f>VLOOKUP(L6947,Table1[],2)</f>
        <v>40 - 49</v>
      </c>
      <c r="N6947" t="str">
        <f>INDEX(Table7[Column1],MATCH(O6947,Table7[Column2]))</f>
        <v>Learning Stage</v>
      </c>
      <c r="O6947">
        <v>5.6567975800000001</v>
      </c>
      <c r="P6947" t="str">
        <f>VLOOKUP(O6947,Table13[],2)</f>
        <v>1 - 5</v>
      </c>
      <c r="Q6947" t="str">
        <f>INDEX(Table8[Column1],MATCH(R6947,Table8[Column2]))</f>
        <v>Maintained</v>
      </c>
      <c r="R6947">
        <v>76.781493339999997</v>
      </c>
      <c r="S6947">
        <f t="shared" si="217"/>
        <v>3.1992288891666667</v>
      </c>
      <c r="T6947" t="s">
        <v>19</v>
      </c>
    </row>
    <row r="6948" spans="1:20" x14ac:dyDescent="0.25">
      <c r="A6948">
        <v>6947</v>
      </c>
      <c r="B6948" t="s">
        <v>5145</v>
      </c>
      <c r="C6948" t="s">
        <v>1115</v>
      </c>
      <c r="D6948" t="str">
        <f t="shared" si="216"/>
        <v>Ratner Jonathan</v>
      </c>
      <c r="E6948" t="s">
        <v>22</v>
      </c>
      <c r="F6948" t="s">
        <v>121</v>
      </c>
      <c r="G6948" t="s">
        <v>820</v>
      </c>
      <c r="H6948" t="s">
        <v>821</v>
      </c>
      <c r="I6948" t="s">
        <v>121</v>
      </c>
      <c r="J6948" t="s">
        <v>19</v>
      </c>
      <c r="K6948" t="str">
        <f>INDEX(Table6[Column1],MATCH(L6948,Table6[Column2]))</f>
        <v>Adults</v>
      </c>
      <c r="L6948">
        <v>49.959151030000001</v>
      </c>
      <c r="M6948" t="str">
        <f>VLOOKUP(L6948,Table1[],2)</f>
        <v>40 - 49</v>
      </c>
      <c r="N6948" t="str">
        <f>INDEX(Table7[Column1],MATCH(O6948,Table7[Column2]))</f>
        <v>Learning Stage</v>
      </c>
      <c r="O6948">
        <v>5.6792490469999999</v>
      </c>
      <c r="P6948" t="str">
        <f>VLOOKUP(O6948,Table13[],2)</f>
        <v>1 - 5</v>
      </c>
      <c r="Q6948" t="str">
        <f>INDEX(Table8[Column1],MATCH(R6948,Table8[Column2]))</f>
        <v>Maintained</v>
      </c>
      <c r="R6948">
        <v>62.380580070000001</v>
      </c>
      <c r="S6948">
        <f t="shared" si="217"/>
        <v>2.59919083625</v>
      </c>
      <c r="T6948" t="s">
        <v>19</v>
      </c>
    </row>
    <row r="6949" spans="1:20" x14ac:dyDescent="0.25">
      <c r="A6949">
        <v>6948</v>
      </c>
      <c r="B6949" t="s">
        <v>3162</v>
      </c>
      <c r="C6949" t="s">
        <v>5146</v>
      </c>
      <c r="D6949" t="str">
        <f t="shared" si="216"/>
        <v>Means Winifred</v>
      </c>
      <c r="E6949" t="s">
        <v>15</v>
      </c>
      <c r="F6949" t="s">
        <v>30</v>
      </c>
      <c r="G6949" t="s">
        <v>820</v>
      </c>
      <c r="H6949" t="s">
        <v>821</v>
      </c>
      <c r="I6949" t="s">
        <v>30</v>
      </c>
      <c r="J6949" t="s">
        <v>19</v>
      </c>
      <c r="K6949" t="str">
        <f>INDEX(Table6[Column1],MATCH(L6949,Table6[Column2]))</f>
        <v>Adults</v>
      </c>
      <c r="L6949">
        <v>43.817184490000002</v>
      </c>
      <c r="M6949" t="str">
        <f>VLOOKUP(L6949,Table1[],2)</f>
        <v>40 - 49</v>
      </c>
      <c r="N6949" t="str">
        <f>INDEX(Table7[Column1],MATCH(O6949,Table7[Column2]))</f>
        <v>Learning Stage</v>
      </c>
      <c r="O6949">
        <v>5.648792673</v>
      </c>
      <c r="P6949" t="str">
        <f>VLOOKUP(O6949,Table13[],2)</f>
        <v>1 - 5</v>
      </c>
      <c r="Q6949" t="str">
        <f>INDEX(Table8[Column1],MATCH(R6949,Table8[Column2]))</f>
        <v>Excused</v>
      </c>
      <c r="R6949">
        <v>131.82379030000001</v>
      </c>
      <c r="S6949">
        <f t="shared" si="217"/>
        <v>5.4926579291666675</v>
      </c>
      <c r="T6949" t="s">
        <v>19</v>
      </c>
    </row>
    <row r="6950" spans="1:20" x14ac:dyDescent="0.25">
      <c r="A6950">
        <v>6949</v>
      </c>
      <c r="B6950" t="s">
        <v>3620</v>
      </c>
      <c r="C6950" t="s">
        <v>751</v>
      </c>
      <c r="D6950" t="str">
        <f t="shared" si="216"/>
        <v>More Jose</v>
      </c>
      <c r="E6950" t="s">
        <v>22</v>
      </c>
      <c r="F6950" t="s">
        <v>30</v>
      </c>
      <c r="G6950" t="s">
        <v>820</v>
      </c>
      <c r="H6950" t="s">
        <v>821</v>
      </c>
      <c r="I6950" t="s">
        <v>30</v>
      </c>
      <c r="J6950" t="s">
        <v>19</v>
      </c>
      <c r="K6950" t="str">
        <f>INDEX(Table6[Column1],MATCH(L6950,Table6[Column2]))</f>
        <v>Adults</v>
      </c>
      <c r="L6950">
        <v>45.783714719999999</v>
      </c>
      <c r="M6950" t="str">
        <f>VLOOKUP(L6950,Table1[],2)</f>
        <v>40 - 49</v>
      </c>
      <c r="N6950" t="str">
        <f>INDEX(Table7[Column1],MATCH(O6950,Table7[Column2]))</f>
        <v>Learning Stage</v>
      </c>
      <c r="O6950">
        <v>5.5935110080000001</v>
      </c>
      <c r="P6950" t="str">
        <f>VLOOKUP(O6950,Table13[],2)</f>
        <v>1 - 5</v>
      </c>
      <c r="Q6950" t="str">
        <f>INDEX(Table8[Column1],MATCH(R6950,Table8[Column2]))</f>
        <v>Maintained</v>
      </c>
      <c r="R6950">
        <v>74.50640516</v>
      </c>
      <c r="S6950">
        <f t="shared" si="217"/>
        <v>3.1044335483333332</v>
      </c>
      <c r="T6950" t="s">
        <v>19</v>
      </c>
    </row>
    <row r="6951" spans="1:20" x14ac:dyDescent="0.25">
      <c r="A6951">
        <v>6950</v>
      </c>
      <c r="B6951" t="s">
        <v>5147</v>
      </c>
      <c r="C6951" t="s">
        <v>175</v>
      </c>
      <c r="D6951" t="str">
        <f t="shared" si="216"/>
        <v>Rickard Paul</v>
      </c>
      <c r="E6951" t="s">
        <v>22</v>
      </c>
      <c r="F6951" t="s">
        <v>127</v>
      </c>
      <c r="G6951" t="s">
        <v>2724</v>
      </c>
      <c r="H6951" t="s">
        <v>1863</v>
      </c>
      <c r="I6951" t="s">
        <v>127</v>
      </c>
      <c r="J6951" t="s">
        <v>19</v>
      </c>
      <c r="K6951" t="str">
        <f>INDEX(Table6[Column1],MATCH(L6951,Table6[Column2]))</f>
        <v>Elders</v>
      </c>
      <c r="L6951">
        <v>50.507948730000003</v>
      </c>
      <c r="M6951" t="str">
        <f>VLOOKUP(L6951,Table1[],2)</f>
        <v>50 - 59</v>
      </c>
      <c r="N6951" t="str">
        <f>INDEX(Table7[Column1],MATCH(O6951,Table7[Column2]))</f>
        <v>Learning Stage</v>
      </c>
      <c r="O6951">
        <v>3.2124476039999998</v>
      </c>
      <c r="P6951" t="str">
        <f>VLOOKUP(O6951,Table13[],2)</f>
        <v>1 - 5</v>
      </c>
      <c r="Q6951" t="str">
        <f>INDEX(Table8[Column1],MATCH(R6951,Table8[Column2]))</f>
        <v>Habitual</v>
      </c>
      <c r="R6951">
        <v>81.450999179999997</v>
      </c>
      <c r="S6951">
        <f t="shared" si="217"/>
        <v>3.3937916324999997</v>
      </c>
      <c r="T6951" t="s">
        <v>19</v>
      </c>
    </row>
    <row r="6952" spans="1:20" x14ac:dyDescent="0.25">
      <c r="A6952">
        <v>6951</v>
      </c>
      <c r="B6952" t="s">
        <v>1036</v>
      </c>
      <c r="C6952" t="s">
        <v>401</v>
      </c>
      <c r="D6952" t="str">
        <f t="shared" si="216"/>
        <v>Murphy Michael</v>
      </c>
      <c r="E6952" t="s">
        <v>22</v>
      </c>
      <c r="F6952" t="s">
        <v>38</v>
      </c>
      <c r="G6952" t="s">
        <v>611</v>
      </c>
      <c r="H6952" t="s">
        <v>612</v>
      </c>
      <c r="I6952" t="s">
        <v>38</v>
      </c>
      <c r="J6952" t="s">
        <v>19</v>
      </c>
      <c r="K6952" t="str">
        <f>INDEX(Table6[Column1],MATCH(L6952,Table6[Column2]))</f>
        <v>Young Adults</v>
      </c>
      <c r="L6952">
        <v>31.508747280000001</v>
      </c>
      <c r="M6952" t="str">
        <f>VLOOKUP(L6952,Table1[],2)</f>
        <v>30 - 39</v>
      </c>
      <c r="N6952" t="str">
        <f>INDEX(Table7[Column1],MATCH(O6952,Table7[Column2]))</f>
        <v>Learning Stage</v>
      </c>
      <c r="O6952">
        <v>4.6973701380000001</v>
      </c>
      <c r="P6952" t="str">
        <f>VLOOKUP(O6952,Table13[],2)</f>
        <v>1 - 5</v>
      </c>
      <c r="Q6952" t="str">
        <f>INDEX(Table8[Column1],MATCH(R6952,Table8[Column2]))</f>
        <v>Scheduled</v>
      </c>
      <c r="R6952">
        <v>0.41050120800000001</v>
      </c>
      <c r="S6952">
        <f t="shared" si="217"/>
        <v>1.7104217000000001E-2</v>
      </c>
      <c r="T6952" t="s">
        <v>19</v>
      </c>
    </row>
    <row r="6953" spans="1:20" x14ac:dyDescent="0.25">
      <c r="A6953">
        <v>6952</v>
      </c>
      <c r="B6953" t="s">
        <v>416</v>
      </c>
      <c r="C6953" t="s">
        <v>2407</v>
      </c>
      <c r="D6953" t="str">
        <f t="shared" si="216"/>
        <v>Francis Carmen</v>
      </c>
      <c r="E6953" t="s">
        <v>15</v>
      </c>
      <c r="F6953" t="s">
        <v>673</v>
      </c>
      <c r="G6953" t="s">
        <v>820</v>
      </c>
      <c r="H6953" t="s">
        <v>821</v>
      </c>
      <c r="I6953" t="s">
        <v>107</v>
      </c>
      <c r="J6953" t="s">
        <v>19</v>
      </c>
      <c r="K6953" t="str">
        <f>INDEX(Table6[Column1],MATCH(L6953,Table6[Column2]))</f>
        <v>Young Adults</v>
      </c>
      <c r="L6953">
        <v>34.572911619999999</v>
      </c>
      <c r="M6953" t="str">
        <f>VLOOKUP(L6953,Table1[],2)</f>
        <v>30 - 39</v>
      </c>
      <c r="N6953" t="str">
        <f>INDEX(Table7[Column1],MATCH(O6953,Table7[Column2]))</f>
        <v>Learning Stage</v>
      </c>
      <c r="O6953">
        <v>2.606299178</v>
      </c>
      <c r="P6953" t="str">
        <f>VLOOKUP(O6953,Table13[],2)</f>
        <v>1 - 5</v>
      </c>
      <c r="Q6953" t="str">
        <f>INDEX(Table8[Column1],MATCH(R6953,Table8[Column2]))</f>
        <v>Habitual</v>
      </c>
      <c r="R6953">
        <v>90.770481500000002</v>
      </c>
      <c r="S6953">
        <f t="shared" si="217"/>
        <v>3.7821033958333334</v>
      </c>
      <c r="T6953" t="s">
        <v>19</v>
      </c>
    </row>
    <row r="6954" spans="1:20" x14ac:dyDescent="0.25">
      <c r="A6954">
        <v>6953</v>
      </c>
      <c r="B6954" t="s">
        <v>5148</v>
      </c>
      <c r="C6954" t="s">
        <v>144</v>
      </c>
      <c r="D6954" t="str">
        <f t="shared" si="216"/>
        <v>Sinnott David</v>
      </c>
      <c r="E6954" t="s">
        <v>22</v>
      </c>
      <c r="F6954" t="s">
        <v>33</v>
      </c>
      <c r="G6954" t="s">
        <v>2724</v>
      </c>
      <c r="H6954" t="s">
        <v>1863</v>
      </c>
      <c r="I6954" t="s">
        <v>33</v>
      </c>
      <c r="J6954" t="s">
        <v>19</v>
      </c>
      <c r="K6954" t="str">
        <f>INDEX(Table6[Column1],MATCH(L6954,Table6[Column2]))</f>
        <v>Adults</v>
      </c>
      <c r="L6954">
        <v>41.75885572</v>
      </c>
      <c r="M6954" t="str">
        <f>VLOOKUP(L6954,Table1[],2)</f>
        <v>40 - 49</v>
      </c>
      <c r="N6954" t="str">
        <f>INDEX(Table7[Column1],MATCH(O6954,Table7[Column2]))</f>
        <v>Fitting in Stage</v>
      </c>
      <c r="O6954">
        <v>7.0017491510000003</v>
      </c>
      <c r="P6954" t="str">
        <f>VLOOKUP(O6954,Table13[],2)</f>
        <v>6 - 10</v>
      </c>
      <c r="Q6954" t="str">
        <f>INDEX(Table8[Column1],MATCH(R6954,Table8[Column2]))</f>
        <v>Maintained</v>
      </c>
      <c r="R6954">
        <v>51.483504920000001</v>
      </c>
      <c r="S6954">
        <f t="shared" si="217"/>
        <v>2.1451460383333334</v>
      </c>
      <c r="T6954" t="s">
        <v>19</v>
      </c>
    </row>
    <row r="6955" spans="1:20" x14ac:dyDescent="0.25">
      <c r="A6955">
        <v>6954</v>
      </c>
      <c r="B6955" t="s">
        <v>904</v>
      </c>
      <c r="C6955" t="s">
        <v>5149</v>
      </c>
      <c r="D6955" t="str">
        <f t="shared" si="216"/>
        <v>Brown Catharine</v>
      </c>
      <c r="E6955" t="s">
        <v>15</v>
      </c>
      <c r="F6955" t="s">
        <v>87</v>
      </c>
      <c r="G6955" t="s">
        <v>2724</v>
      </c>
      <c r="H6955" t="s">
        <v>1863</v>
      </c>
      <c r="I6955" t="s">
        <v>87</v>
      </c>
      <c r="J6955" t="s">
        <v>19</v>
      </c>
      <c r="K6955" t="str">
        <f>INDEX(Table6[Column1],MATCH(L6955,Table6[Column2]))</f>
        <v>Adults</v>
      </c>
      <c r="L6955">
        <v>49.493181290000003</v>
      </c>
      <c r="M6955" t="str">
        <f>VLOOKUP(L6955,Table1[],2)</f>
        <v>40 - 49</v>
      </c>
      <c r="N6955" t="str">
        <f>INDEX(Table7[Column1],MATCH(O6955,Table7[Column2]))</f>
        <v>Learning Stage</v>
      </c>
      <c r="O6955">
        <v>3.7858187010000002</v>
      </c>
      <c r="P6955" t="str">
        <f>VLOOKUP(O6955,Table13[],2)</f>
        <v>1 - 5</v>
      </c>
      <c r="Q6955" t="str">
        <f>INDEX(Table8[Column1],MATCH(R6955,Table8[Column2]))</f>
        <v>Excused</v>
      </c>
      <c r="R6955">
        <v>138.57944430000001</v>
      </c>
      <c r="S6955">
        <f t="shared" si="217"/>
        <v>5.7741435125000002</v>
      </c>
      <c r="T6955" t="s">
        <v>19</v>
      </c>
    </row>
    <row r="6956" spans="1:20" x14ac:dyDescent="0.25">
      <c r="A6956">
        <v>6955</v>
      </c>
      <c r="B6956" t="s">
        <v>419</v>
      </c>
      <c r="C6956" t="s">
        <v>543</v>
      </c>
      <c r="D6956" t="str">
        <f t="shared" si="216"/>
        <v>Foster Kelly</v>
      </c>
      <c r="E6956" t="s">
        <v>15</v>
      </c>
      <c r="F6956" t="s">
        <v>186</v>
      </c>
      <c r="G6956" t="s">
        <v>17</v>
      </c>
      <c r="H6956" t="s">
        <v>18</v>
      </c>
      <c r="I6956" t="s">
        <v>186</v>
      </c>
      <c r="J6956" t="s">
        <v>19</v>
      </c>
      <c r="K6956" t="str">
        <f>INDEX(Table6[Column1],MATCH(L6956,Table6[Column2]))</f>
        <v>Adults</v>
      </c>
      <c r="L6956">
        <v>45.598108330000002</v>
      </c>
      <c r="M6956" t="str">
        <f>VLOOKUP(L6956,Table1[],2)</f>
        <v>40 - 49</v>
      </c>
      <c r="N6956" t="str">
        <f>INDEX(Table7[Column1],MATCH(O6956,Table7[Column2]))</f>
        <v>Learning Stage</v>
      </c>
      <c r="O6956">
        <v>2.8431950769999998</v>
      </c>
      <c r="P6956" t="str">
        <f>VLOOKUP(O6956,Table13[],2)</f>
        <v>1 - 5</v>
      </c>
      <c r="Q6956" t="str">
        <f>INDEX(Table8[Column1],MATCH(R6956,Table8[Column2]))</f>
        <v>Maintained</v>
      </c>
      <c r="R6956">
        <v>63.924857000000003</v>
      </c>
      <c r="S6956">
        <f t="shared" si="217"/>
        <v>2.6635357083333338</v>
      </c>
      <c r="T6956" t="s">
        <v>19</v>
      </c>
    </row>
    <row r="6957" spans="1:20" x14ac:dyDescent="0.25">
      <c r="A6957">
        <v>6956</v>
      </c>
      <c r="B6957" t="s">
        <v>531</v>
      </c>
      <c r="C6957" t="s">
        <v>149</v>
      </c>
      <c r="D6957" t="str">
        <f t="shared" si="216"/>
        <v>Wilson Charles</v>
      </c>
      <c r="E6957" t="s">
        <v>22</v>
      </c>
      <c r="F6957" t="s">
        <v>27</v>
      </c>
      <c r="G6957" t="s">
        <v>2724</v>
      </c>
      <c r="H6957" t="s">
        <v>1863</v>
      </c>
      <c r="I6957" t="s">
        <v>27</v>
      </c>
      <c r="J6957" t="s">
        <v>19</v>
      </c>
      <c r="K6957" t="str">
        <f>INDEX(Table6[Column1],MATCH(L6957,Table6[Column2]))</f>
        <v>Youth</v>
      </c>
      <c r="L6957">
        <v>28.995183480000001</v>
      </c>
      <c r="M6957" t="str">
        <f>VLOOKUP(L6957,Table1[],2)</f>
        <v>20 - 29</v>
      </c>
      <c r="N6957" t="str">
        <f>INDEX(Table7[Column1],MATCH(O6957,Table7[Column2]))</f>
        <v>Learning Stage</v>
      </c>
      <c r="O6957">
        <v>3.1648659160000001</v>
      </c>
      <c r="P6957" t="str">
        <f>VLOOKUP(O6957,Table13[],2)</f>
        <v>1 - 5</v>
      </c>
      <c r="Q6957" t="str">
        <f>INDEX(Table8[Column1],MATCH(R6957,Table8[Column2]))</f>
        <v>Scheduled</v>
      </c>
      <c r="R6957">
        <v>0</v>
      </c>
      <c r="S6957">
        <f t="shared" si="217"/>
        <v>0</v>
      </c>
      <c r="T6957" t="s">
        <v>19</v>
      </c>
    </row>
    <row r="6958" spans="1:20" x14ac:dyDescent="0.25">
      <c r="A6958">
        <v>6957</v>
      </c>
      <c r="B6958" t="s">
        <v>451</v>
      </c>
      <c r="C6958" t="s">
        <v>679</v>
      </c>
      <c r="D6958" t="str">
        <f t="shared" si="216"/>
        <v>Vaughn Margaret</v>
      </c>
      <c r="E6958" t="s">
        <v>15</v>
      </c>
      <c r="F6958" t="s">
        <v>24</v>
      </c>
      <c r="G6958" t="s">
        <v>2724</v>
      </c>
      <c r="H6958" t="s">
        <v>1863</v>
      </c>
      <c r="I6958" t="s">
        <v>24</v>
      </c>
      <c r="J6958" t="s">
        <v>19</v>
      </c>
      <c r="K6958" t="str">
        <f>INDEX(Table6[Column1],MATCH(L6958,Table6[Column2]))</f>
        <v>Adults</v>
      </c>
      <c r="L6958">
        <v>40.116552220000003</v>
      </c>
      <c r="M6958" t="str">
        <f>VLOOKUP(L6958,Table1[],2)</f>
        <v>40 - 49</v>
      </c>
      <c r="N6958" t="str">
        <f>INDEX(Table7[Column1],MATCH(O6958,Table7[Column2]))</f>
        <v>Fitting in Stage</v>
      </c>
      <c r="O6958">
        <v>7.0757042429999997</v>
      </c>
      <c r="P6958" t="str">
        <f>VLOOKUP(O6958,Table13[],2)</f>
        <v>6 - 10</v>
      </c>
      <c r="Q6958" t="str">
        <f>INDEX(Table8[Column1],MATCH(R6958,Table8[Column2]))</f>
        <v>Habitual</v>
      </c>
      <c r="R6958">
        <v>85.998424240000006</v>
      </c>
      <c r="S6958">
        <f t="shared" si="217"/>
        <v>3.5832676766666669</v>
      </c>
      <c r="T6958" t="s">
        <v>19</v>
      </c>
    </row>
    <row r="6959" spans="1:20" x14ac:dyDescent="0.25">
      <c r="A6959">
        <v>6958</v>
      </c>
      <c r="B6959" t="s">
        <v>267</v>
      </c>
      <c r="C6959" t="s">
        <v>546</v>
      </c>
      <c r="D6959" t="str">
        <f t="shared" si="216"/>
        <v>Johnson Gary</v>
      </c>
      <c r="E6959" t="s">
        <v>22</v>
      </c>
      <c r="F6959" t="s">
        <v>38</v>
      </c>
      <c r="G6959" t="s">
        <v>611</v>
      </c>
      <c r="H6959" t="s">
        <v>612</v>
      </c>
      <c r="I6959" t="s">
        <v>38</v>
      </c>
      <c r="J6959" t="s">
        <v>19</v>
      </c>
      <c r="K6959" t="str">
        <f>INDEX(Table6[Column1],MATCH(L6959,Table6[Column2]))</f>
        <v>Adults</v>
      </c>
      <c r="L6959">
        <v>41.723343989999996</v>
      </c>
      <c r="M6959" t="str">
        <f>VLOOKUP(L6959,Table1[],2)</f>
        <v>40 - 49</v>
      </c>
      <c r="N6959" t="str">
        <f>INDEX(Table7[Column1],MATCH(O6959,Table7[Column2]))</f>
        <v>Learning Stage</v>
      </c>
      <c r="O6959">
        <v>4.9881821149999999</v>
      </c>
      <c r="P6959" t="str">
        <f>VLOOKUP(O6959,Table13[],2)</f>
        <v>1 - 5</v>
      </c>
      <c r="Q6959" t="str">
        <f>INDEX(Table8[Column1],MATCH(R6959,Table8[Column2]))</f>
        <v>Scheduled</v>
      </c>
      <c r="R6959">
        <v>22.069877529999999</v>
      </c>
      <c r="S6959">
        <f t="shared" si="217"/>
        <v>0.91957823041666664</v>
      </c>
      <c r="T6959" t="s">
        <v>19</v>
      </c>
    </row>
    <row r="6960" spans="1:20" x14ac:dyDescent="0.25">
      <c r="A6960">
        <v>6959</v>
      </c>
      <c r="B6960" t="s">
        <v>2750</v>
      </c>
      <c r="C6960" t="s">
        <v>21</v>
      </c>
      <c r="D6960" t="str">
        <f t="shared" si="216"/>
        <v>Elliot Stephen</v>
      </c>
      <c r="E6960" t="s">
        <v>22</v>
      </c>
      <c r="F6960" t="s">
        <v>30</v>
      </c>
      <c r="G6960" t="s">
        <v>820</v>
      </c>
      <c r="H6960" t="s">
        <v>821</v>
      </c>
      <c r="I6960" t="s">
        <v>30</v>
      </c>
      <c r="J6960" t="s">
        <v>19</v>
      </c>
      <c r="K6960" t="str">
        <f>INDEX(Table6[Column1],MATCH(L6960,Table6[Column2]))</f>
        <v>Youth</v>
      </c>
      <c r="L6960">
        <v>26.15730542</v>
      </c>
      <c r="M6960" t="str">
        <f>VLOOKUP(L6960,Table1[],2)</f>
        <v>20 - 29</v>
      </c>
      <c r="N6960" t="str">
        <f>INDEX(Table7[Column1],MATCH(O6960,Table7[Column2]))</f>
        <v>Learning Stage</v>
      </c>
      <c r="O6960">
        <v>3.4662924390000001</v>
      </c>
      <c r="P6960" t="str">
        <f>VLOOKUP(O6960,Table13[],2)</f>
        <v>1 - 5</v>
      </c>
      <c r="Q6960" t="str">
        <f>INDEX(Table8[Column1],MATCH(R6960,Table8[Column2]))</f>
        <v>Scheduled</v>
      </c>
      <c r="R6960">
        <v>0</v>
      </c>
      <c r="S6960">
        <f t="shared" si="217"/>
        <v>0</v>
      </c>
      <c r="T6960" t="s">
        <v>19</v>
      </c>
    </row>
    <row r="6961" spans="1:20" x14ac:dyDescent="0.25">
      <c r="A6961">
        <v>6960</v>
      </c>
      <c r="B6961" t="s">
        <v>5150</v>
      </c>
      <c r="C6961" t="s">
        <v>167</v>
      </c>
      <c r="D6961" t="str">
        <f t="shared" si="216"/>
        <v>Funkhouser Allen</v>
      </c>
      <c r="E6961" t="s">
        <v>22</v>
      </c>
      <c r="F6961" t="s">
        <v>2645</v>
      </c>
      <c r="G6961" t="s">
        <v>2724</v>
      </c>
      <c r="H6961" t="s">
        <v>1863</v>
      </c>
      <c r="I6961" t="s">
        <v>90</v>
      </c>
      <c r="J6961" t="s">
        <v>19</v>
      </c>
      <c r="K6961" t="str">
        <f>INDEX(Table6[Column1],MATCH(L6961,Table6[Column2]))</f>
        <v>Elders</v>
      </c>
      <c r="L6961">
        <v>53.562554800000001</v>
      </c>
      <c r="M6961" t="str">
        <f>VLOOKUP(L6961,Table1[],2)</f>
        <v>50 - 59</v>
      </c>
      <c r="N6961" t="str">
        <f>INDEX(Table7[Column1],MATCH(O6961,Table7[Column2]))</f>
        <v>Fitting in Stage</v>
      </c>
      <c r="O6961">
        <v>6.2250678720000003</v>
      </c>
      <c r="P6961" t="str">
        <f>VLOOKUP(O6961,Table13[],2)</f>
        <v>6 - 10</v>
      </c>
      <c r="Q6961" t="str">
        <f>INDEX(Table8[Column1],MATCH(R6961,Table8[Column2]))</f>
        <v>Habitual</v>
      </c>
      <c r="R6961">
        <v>113.054897</v>
      </c>
      <c r="S6961">
        <f t="shared" si="217"/>
        <v>4.7106207083333329</v>
      </c>
      <c r="T6961" t="s">
        <v>19</v>
      </c>
    </row>
    <row r="6962" spans="1:20" x14ac:dyDescent="0.25">
      <c r="A6962">
        <v>6961</v>
      </c>
      <c r="B6962" t="s">
        <v>1277</v>
      </c>
      <c r="C6962" t="s">
        <v>478</v>
      </c>
      <c r="D6962" t="str">
        <f t="shared" si="216"/>
        <v>Young Betty</v>
      </c>
      <c r="E6962" t="s">
        <v>15</v>
      </c>
      <c r="F6962" t="s">
        <v>1430</v>
      </c>
      <c r="G6962" t="s">
        <v>2724</v>
      </c>
      <c r="H6962" t="s">
        <v>1863</v>
      </c>
      <c r="I6962" t="s">
        <v>54</v>
      </c>
      <c r="J6962" t="s">
        <v>19</v>
      </c>
      <c r="K6962" t="str">
        <f>INDEX(Table6[Column1],MATCH(L6962,Table6[Column2]))</f>
        <v>Elders</v>
      </c>
      <c r="L6962">
        <v>54.16886349</v>
      </c>
      <c r="M6962" t="str">
        <f>VLOOKUP(L6962,Table1[],2)</f>
        <v>50 - 59</v>
      </c>
      <c r="N6962" t="str">
        <f>INDEX(Table7[Column1],MATCH(O6962,Table7[Column2]))</f>
        <v>Learning Stage</v>
      </c>
      <c r="O6962">
        <v>2.4102268859999998</v>
      </c>
      <c r="P6962" t="str">
        <f>VLOOKUP(O6962,Table13[],2)</f>
        <v>1 - 5</v>
      </c>
      <c r="Q6962" t="str">
        <f>INDEX(Table8[Column1],MATCH(R6962,Table8[Column2]))</f>
        <v>Excused</v>
      </c>
      <c r="R6962">
        <v>156.0952724</v>
      </c>
      <c r="S6962">
        <f t="shared" si="217"/>
        <v>6.5039696833333327</v>
      </c>
      <c r="T6962" t="s">
        <v>19</v>
      </c>
    </row>
    <row r="6963" spans="1:20" x14ac:dyDescent="0.25">
      <c r="A6963">
        <v>6962</v>
      </c>
      <c r="B6963" t="s">
        <v>5151</v>
      </c>
      <c r="C6963" t="s">
        <v>5152</v>
      </c>
      <c r="D6963" t="str">
        <f t="shared" si="216"/>
        <v>Haupt Cherry</v>
      </c>
      <c r="E6963" t="s">
        <v>15</v>
      </c>
      <c r="F6963" t="s">
        <v>750</v>
      </c>
      <c r="G6963" t="s">
        <v>611</v>
      </c>
      <c r="H6963" t="s">
        <v>612</v>
      </c>
      <c r="I6963" t="s">
        <v>134</v>
      </c>
      <c r="J6963" t="s">
        <v>19</v>
      </c>
      <c r="K6963" t="str">
        <f>INDEX(Table6[Column1],MATCH(L6963,Table6[Column2]))</f>
        <v>Adults</v>
      </c>
      <c r="L6963">
        <v>42.045226540000002</v>
      </c>
      <c r="M6963" t="str">
        <f>VLOOKUP(L6963,Table1[],2)</f>
        <v>40 - 49</v>
      </c>
      <c r="N6963" t="str">
        <f>INDEX(Table7[Column1],MATCH(O6963,Table7[Column2]))</f>
        <v>Learning Stage</v>
      </c>
      <c r="O6963">
        <v>3.5059439330000002</v>
      </c>
      <c r="P6963" t="str">
        <f>VLOOKUP(O6963,Table13[],2)</f>
        <v>1 - 5</v>
      </c>
      <c r="Q6963" t="str">
        <f>INDEX(Table8[Column1],MATCH(R6963,Table8[Column2]))</f>
        <v>Maintained</v>
      </c>
      <c r="R6963">
        <v>50.905948440000003</v>
      </c>
      <c r="S6963">
        <f t="shared" si="217"/>
        <v>2.121081185</v>
      </c>
      <c r="T6963" t="s">
        <v>19</v>
      </c>
    </row>
    <row r="6964" spans="1:20" x14ac:dyDescent="0.25">
      <c r="A6964">
        <v>6963</v>
      </c>
      <c r="B6964" t="s">
        <v>3273</v>
      </c>
      <c r="C6964" t="s">
        <v>1563</v>
      </c>
      <c r="D6964" t="str">
        <f t="shared" si="216"/>
        <v>Boles Fred</v>
      </c>
      <c r="E6964" t="s">
        <v>22</v>
      </c>
      <c r="F6964" t="s">
        <v>38</v>
      </c>
      <c r="G6964" t="s">
        <v>611</v>
      </c>
      <c r="H6964" t="s">
        <v>612</v>
      </c>
      <c r="I6964" t="s">
        <v>38</v>
      </c>
      <c r="J6964" t="s">
        <v>19</v>
      </c>
      <c r="K6964" t="str">
        <f>INDEX(Table6[Column1],MATCH(L6964,Table6[Column2]))</f>
        <v>Young Adults</v>
      </c>
      <c r="L6964">
        <v>36.939124790000001</v>
      </c>
      <c r="M6964" t="str">
        <f>VLOOKUP(L6964,Table1[],2)</f>
        <v>30 - 39</v>
      </c>
      <c r="N6964" t="str">
        <f>INDEX(Table7[Column1],MATCH(O6964,Table7[Column2]))</f>
        <v>Learning Stage</v>
      </c>
      <c r="O6964">
        <v>3.3458729869999999</v>
      </c>
      <c r="P6964" t="str">
        <f>VLOOKUP(O6964,Table13[],2)</f>
        <v>1 - 5</v>
      </c>
      <c r="Q6964" t="str">
        <f>INDEX(Table8[Column1],MATCH(R6964,Table8[Column2]))</f>
        <v>Maintained</v>
      </c>
      <c r="R6964">
        <v>59.990575849999999</v>
      </c>
      <c r="S6964">
        <f t="shared" si="217"/>
        <v>2.4996073270833334</v>
      </c>
      <c r="T6964" t="s">
        <v>19</v>
      </c>
    </row>
    <row r="6965" spans="1:20" x14ac:dyDescent="0.25">
      <c r="A6965">
        <v>6964</v>
      </c>
      <c r="B6965" t="s">
        <v>3463</v>
      </c>
      <c r="C6965" t="s">
        <v>308</v>
      </c>
      <c r="D6965" t="str">
        <f t="shared" si="216"/>
        <v>Underwood Maria</v>
      </c>
      <c r="E6965" t="s">
        <v>15</v>
      </c>
      <c r="F6965" t="s">
        <v>107</v>
      </c>
      <c r="G6965" t="s">
        <v>2724</v>
      </c>
      <c r="H6965" t="s">
        <v>1863</v>
      </c>
      <c r="I6965" t="s">
        <v>107</v>
      </c>
      <c r="J6965" t="s">
        <v>19</v>
      </c>
      <c r="K6965" t="str">
        <f>INDEX(Table6[Column1],MATCH(L6965,Table6[Column2]))</f>
        <v>Adults</v>
      </c>
      <c r="L6965">
        <v>46.558170070000003</v>
      </c>
      <c r="M6965" t="str">
        <f>VLOOKUP(L6965,Table1[],2)</f>
        <v>40 - 49</v>
      </c>
      <c r="N6965" t="str">
        <f>INDEX(Table7[Column1],MATCH(O6965,Table7[Column2]))</f>
        <v>Learning Stage</v>
      </c>
      <c r="O6965">
        <v>4.2899506799999996</v>
      </c>
      <c r="P6965" t="str">
        <f>VLOOKUP(O6965,Table13[],2)</f>
        <v>1 - 5</v>
      </c>
      <c r="Q6965" t="str">
        <f>INDEX(Table8[Column1],MATCH(R6965,Table8[Column2]))</f>
        <v>Habitual</v>
      </c>
      <c r="R6965">
        <v>88.056546699999998</v>
      </c>
      <c r="S6965">
        <f t="shared" si="217"/>
        <v>3.6690227791666667</v>
      </c>
      <c r="T6965" t="s">
        <v>19</v>
      </c>
    </row>
    <row r="6966" spans="1:20" x14ac:dyDescent="0.25">
      <c r="A6966">
        <v>6965</v>
      </c>
      <c r="B6966" t="s">
        <v>3542</v>
      </c>
      <c r="C6966" t="s">
        <v>624</v>
      </c>
      <c r="D6966" t="str">
        <f t="shared" si="216"/>
        <v>Farmer Sharon</v>
      </c>
      <c r="E6966" t="s">
        <v>15</v>
      </c>
      <c r="F6966" t="s">
        <v>16</v>
      </c>
      <c r="G6966" t="s">
        <v>820</v>
      </c>
      <c r="H6966" t="s">
        <v>821</v>
      </c>
      <c r="I6966" t="s">
        <v>16</v>
      </c>
      <c r="J6966" t="s">
        <v>19</v>
      </c>
      <c r="K6966" t="str">
        <f>INDEX(Table6[Column1],MATCH(L6966,Table6[Column2]))</f>
        <v>Elders</v>
      </c>
      <c r="L6966">
        <v>52.627452650000002</v>
      </c>
      <c r="M6966" t="str">
        <f>VLOOKUP(L6966,Table1[],2)</f>
        <v>50 - 59</v>
      </c>
      <c r="N6966" t="str">
        <f>INDEX(Table7[Column1],MATCH(O6966,Table7[Column2]))</f>
        <v>Learning Stage</v>
      </c>
      <c r="O6966">
        <v>5.0271743979999997</v>
      </c>
      <c r="P6966" t="str">
        <f>VLOOKUP(O6966,Table13[],2)</f>
        <v>1 - 5</v>
      </c>
      <c r="Q6966" t="str">
        <f>INDEX(Table8[Column1],MATCH(R6966,Table8[Column2]))</f>
        <v>Habitual</v>
      </c>
      <c r="R6966">
        <v>101.99817640000001</v>
      </c>
      <c r="S6966">
        <f t="shared" si="217"/>
        <v>4.2499240166666672</v>
      </c>
      <c r="T6966" t="s">
        <v>19</v>
      </c>
    </row>
    <row r="6967" spans="1:20" x14ac:dyDescent="0.25">
      <c r="A6967">
        <v>6966</v>
      </c>
      <c r="B6967" t="s">
        <v>2949</v>
      </c>
      <c r="C6967" t="s">
        <v>779</v>
      </c>
      <c r="D6967" t="str">
        <f t="shared" si="216"/>
        <v>Snyder Eric</v>
      </c>
      <c r="E6967" t="s">
        <v>22</v>
      </c>
      <c r="F6967" t="s">
        <v>171</v>
      </c>
      <c r="G6967" t="s">
        <v>611</v>
      </c>
      <c r="H6967" t="s">
        <v>612</v>
      </c>
      <c r="I6967" t="s">
        <v>138</v>
      </c>
      <c r="J6967" t="s">
        <v>19</v>
      </c>
      <c r="K6967" t="str">
        <f>INDEX(Table6[Column1],MATCH(L6967,Table6[Column2]))</f>
        <v>Adults</v>
      </c>
      <c r="L6967">
        <v>49.705464139999997</v>
      </c>
      <c r="M6967" t="str">
        <f>VLOOKUP(L6967,Table1[],2)</f>
        <v>40 - 49</v>
      </c>
      <c r="N6967" t="str">
        <f>INDEX(Table7[Column1],MATCH(O6967,Table7[Column2]))</f>
        <v>Learning Stage</v>
      </c>
      <c r="O6967">
        <v>4.3602738089999997</v>
      </c>
      <c r="P6967" t="str">
        <f>VLOOKUP(O6967,Table13[],2)</f>
        <v>1 - 5</v>
      </c>
      <c r="Q6967" t="str">
        <f>INDEX(Table8[Column1],MATCH(R6967,Table8[Column2]))</f>
        <v>Habitual</v>
      </c>
      <c r="R6967">
        <v>116.6027043</v>
      </c>
      <c r="S6967">
        <f t="shared" si="217"/>
        <v>4.8584460125</v>
      </c>
      <c r="T6967" t="s">
        <v>19</v>
      </c>
    </row>
    <row r="6968" spans="1:20" x14ac:dyDescent="0.25">
      <c r="A6968">
        <v>6967</v>
      </c>
      <c r="B6968" t="s">
        <v>5153</v>
      </c>
      <c r="C6968" t="s">
        <v>5154</v>
      </c>
      <c r="D6968" t="str">
        <f t="shared" si="216"/>
        <v>Trotman Casie</v>
      </c>
      <c r="E6968" t="s">
        <v>15</v>
      </c>
      <c r="F6968" t="s">
        <v>38</v>
      </c>
      <c r="G6968" t="s">
        <v>611</v>
      </c>
      <c r="H6968" t="s">
        <v>612</v>
      </c>
      <c r="I6968" t="s">
        <v>38</v>
      </c>
      <c r="J6968" t="s">
        <v>19</v>
      </c>
      <c r="K6968" t="str">
        <f>INDEX(Table6[Column1],MATCH(L6968,Table6[Column2]))</f>
        <v>Young Adults</v>
      </c>
      <c r="L6968">
        <v>38.764221200000001</v>
      </c>
      <c r="M6968" t="str">
        <f>VLOOKUP(L6968,Table1[],2)</f>
        <v>30 - 39</v>
      </c>
      <c r="N6968" t="str">
        <f>INDEX(Table7[Column1],MATCH(O6968,Table7[Column2]))</f>
        <v>Learning Stage</v>
      </c>
      <c r="O6968">
        <v>4.3863152200000002</v>
      </c>
      <c r="P6968" t="str">
        <f>VLOOKUP(O6968,Table13[],2)</f>
        <v>1 - 5</v>
      </c>
      <c r="Q6968" t="str">
        <f>INDEX(Table8[Column1],MATCH(R6968,Table8[Column2]))</f>
        <v>Maintained</v>
      </c>
      <c r="R6968">
        <v>51.44684007</v>
      </c>
      <c r="S6968">
        <f t="shared" si="217"/>
        <v>2.1436183362500003</v>
      </c>
      <c r="T6968" t="s">
        <v>19</v>
      </c>
    </row>
    <row r="6969" spans="1:20" x14ac:dyDescent="0.25">
      <c r="A6969">
        <v>6968</v>
      </c>
      <c r="B6969" t="s">
        <v>5155</v>
      </c>
      <c r="C6969" t="s">
        <v>467</v>
      </c>
      <c r="D6969" t="str">
        <f t="shared" si="216"/>
        <v>Lawler Kevin</v>
      </c>
      <c r="E6969" t="s">
        <v>22</v>
      </c>
      <c r="F6969" t="s">
        <v>38</v>
      </c>
      <c r="G6969" t="s">
        <v>611</v>
      </c>
      <c r="H6969" t="s">
        <v>612</v>
      </c>
      <c r="I6969" t="s">
        <v>38</v>
      </c>
      <c r="J6969" t="s">
        <v>19</v>
      </c>
      <c r="K6969" t="str">
        <f>INDEX(Table6[Column1],MATCH(L6969,Table6[Column2]))</f>
        <v>Elders</v>
      </c>
      <c r="L6969">
        <v>50.737312170000003</v>
      </c>
      <c r="M6969" t="str">
        <f>VLOOKUP(L6969,Table1[],2)</f>
        <v>50 - 59</v>
      </c>
      <c r="N6969" t="str">
        <f>INDEX(Table7[Column1],MATCH(O6969,Table7[Column2]))</f>
        <v>Learning Stage</v>
      </c>
      <c r="O6969">
        <v>2.107871888</v>
      </c>
      <c r="P6969" t="str">
        <f>VLOOKUP(O6969,Table13[],2)</f>
        <v>1 - 5</v>
      </c>
      <c r="Q6969" t="str">
        <f>INDEX(Table8[Column1],MATCH(R6969,Table8[Column2]))</f>
        <v>Scheduled</v>
      </c>
      <c r="R6969">
        <v>25.998206840000002</v>
      </c>
      <c r="S6969">
        <f t="shared" si="217"/>
        <v>1.0832586183333333</v>
      </c>
      <c r="T6969" t="s">
        <v>19</v>
      </c>
    </row>
    <row r="6970" spans="1:20" x14ac:dyDescent="0.25">
      <c r="A6970">
        <v>6969</v>
      </c>
      <c r="B6970" t="s">
        <v>1492</v>
      </c>
      <c r="C6970" t="s">
        <v>1833</v>
      </c>
      <c r="D6970" t="str">
        <f t="shared" si="216"/>
        <v>Vasquez Tomas</v>
      </c>
      <c r="E6970" t="s">
        <v>22</v>
      </c>
      <c r="F6970" t="s">
        <v>192</v>
      </c>
      <c r="G6970" t="s">
        <v>611</v>
      </c>
      <c r="H6970" t="s">
        <v>612</v>
      </c>
      <c r="I6970" t="s">
        <v>192</v>
      </c>
      <c r="J6970" t="s">
        <v>19</v>
      </c>
      <c r="K6970" t="str">
        <f>INDEX(Table6[Column1],MATCH(L6970,Table6[Column2]))</f>
        <v>Adults</v>
      </c>
      <c r="L6970">
        <v>41.988670800000001</v>
      </c>
      <c r="M6970" t="str">
        <f>VLOOKUP(L6970,Table1[],2)</f>
        <v>40 - 49</v>
      </c>
      <c r="N6970" t="str">
        <f>INDEX(Table7[Column1],MATCH(O6970,Table7[Column2]))</f>
        <v>Fitting in Stage</v>
      </c>
      <c r="O6970">
        <v>7.2493169789999996</v>
      </c>
      <c r="P6970" t="str">
        <f>VLOOKUP(O6970,Table13[],2)</f>
        <v>6 - 10</v>
      </c>
      <c r="Q6970" t="str">
        <f>INDEX(Table8[Column1],MATCH(R6970,Table8[Column2]))</f>
        <v>Maintained</v>
      </c>
      <c r="R6970">
        <v>48.961790550000003</v>
      </c>
      <c r="S6970">
        <f t="shared" si="217"/>
        <v>2.0400746062500001</v>
      </c>
      <c r="T6970" t="s">
        <v>19</v>
      </c>
    </row>
    <row r="6971" spans="1:20" x14ac:dyDescent="0.25">
      <c r="A6971">
        <v>6970</v>
      </c>
      <c r="B6971" t="s">
        <v>5156</v>
      </c>
      <c r="C6971" t="s">
        <v>5157</v>
      </c>
      <c r="D6971" t="str">
        <f t="shared" si="216"/>
        <v>Tompkins Fanny</v>
      </c>
      <c r="E6971" t="s">
        <v>15</v>
      </c>
      <c r="F6971" t="s">
        <v>38</v>
      </c>
      <c r="G6971" t="s">
        <v>611</v>
      </c>
      <c r="H6971" t="s">
        <v>612</v>
      </c>
      <c r="I6971" t="s">
        <v>38</v>
      </c>
      <c r="J6971" t="s">
        <v>19</v>
      </c>
      <c r="K6971" t="str">
        <f>INDEX(Table6[Column1],MATCH(L6971,Table6[Column2]))</f>
        <v>Young Adults</v>
      </c>
      <c r="L6971">
        <v>37.005133720000003</v>
      </c>
      <c r="M6971" t="str">
        <f>VLOOKUP(L6971,Table1[],2)</f>
        <v>30 - 39</v>
      </c>
      <c r="N6971" t="str">
        <f>INDEX(Table7[Column1],MATCH(O6971,Table7[Column2]))</f>
        <v>Learning Stage</v>
      </c>
      <c r="O6971">
        <v>5.3328827590000003</v>
      </c>
      <c r="P6971" t="str">
        <f>VLOOKUP(O6971,Table13[],2)</f>
        <v>1 - 5</v>
      </c>
      <c r="Q6971" t="str">
        <f>INDEX(Table8[Column1],MATCH(R6971,Table8[Column2]))</f>
        <v>Scheduled</v>
      </c>
      <c r="R6971">
        <v>38.091044850000003</v>
      </c>
      <c r="S6971">
        <f t="shared" si="217"/>
        <v>1.5871268687500002</v>
      </c>
      <c r="T6971" t="s">
        <v>19</v>
      </c>
    </row>
    <row r="6972" spans="1:20" x14ac:dyDescent="0.25">
      <c r="A6972">
        <v>6971</v>
      </c>
      <c r="B6972" t="s">
        <v>1012</v>
      </c>
      <c r="C6972" t="s">
        <v>2670</v>
      </c>
      <c r="D6972" t="str">
        <f t="shared" si="216"/>
        <v>Anderson Bruce</v>
      </c>
      <c r="E6972" t="s">
        <v>22</v>
      </c>
      <c r="F6972" t="s">
        <v>385</v>
      </c>
      <c r="G6972" t="s">
        <v>2724</v>
      </c>
      <c r="H6972" t="s">
        <v>1863</v>
      </c>
      <c r="I6972" t="s">
        <v>87</v>
      </c>
      <c r="J6972" t="s">
        <v>19</v>
      </c>
      <c r="K6972" t="str">
        <f>INDEX(Table6[Column1],MATCH(L6972,Table6[Column2]))</f>
        <v>Adults</v>
      </c>
      <c r="L6972">
        <v>49.093443290000003</v>
      </c>
      <c r="M6972" t="str">
        <f>VLOOKUP(L6972,Table1[],2)</f>
        <v>40 - 49</v>
      </c>
      <c r="N6972" t="str">
        <f>INDEX(Table7[Column1],MATCH(O6972,Table7[Column2]))</f>
        <v>Learning Stage</v>
      </c>
      <c r="O6972">
        <v>5.660071351</v>
      </c>
      <c r="P6972" t="str">
        <f>VLOOKUP(O6972,Table13[],2)</f>
        <v>1 - 5</v>
      </c>
      <c r="Q6972" t="str">
        <f>INDEX(Table8[Column1],MATCH(R6972,Table8[Column2]))</f>
        <v>Scheduled</v>
      </c>
      <c r="R6972">
        <v>36.210636880000003</v>
      </c>
      <c r="S6972">
        <f t="shared" si="217"/>
        <v>1.5087765366666668</v>
      </c>
      <c r="T6972" t="s">
        <v>19</v>
      </c>
    </row>
    <row r="6973" spans="1:20" x14ac:dyDescent="0.25">
      <c r="A6973">
        <v>6972</v>
      </c>
      <c r="B6973" t="s">
        <v>5158</v>
      </c>
      <c r="C6973" t="s">
        <v>863</v>
      </c>
      <c r="D6973" t="str">
        <f t="shared" si="216"/>
        <v>Dodson Gerald</v>
      </c>
      <c r="E6973" t="s">
        <v>22</v>
      </c>
      <c r="F6973" t="s">
        <v>155</v>
      </c>
      <c r="G6973" t="s">
        <v>2724</v>
      </c>
      <c r="H6973" t="s">
        <v>1863</v>
      </c>
      <c r="I6973" t="s">
        <v>24</v>
      </c>
      <c r="J6973" t="s">
        <v>19</v>
      </c>
      <c r="K6973" t="str">
        <f>INDEX(Table6[Column1],MATCH(L6973,Table6[Column2]))</f>
        <v>Adults</v>
      </c>
      <c r="L6973">
        <v>48.77286599</v>
      </c>
      <c r="M6973" t="str">
        <f>VLOOKUP(L6973,Table1[],2)</f>
        <v>40 - 49</v>
      </c>
      <c r="N6973" t="str">
        <f>INDEX(Table7[Column1],MATCH(O6973,Table7[Column2]))</f>
        <v>Learning Stage</v>
      </c>
      <c r="O6973">
        <v>4.718565688</v>
      </c>
      <c r="P6973" t="str">
        <f>VLOOKUP(O6973,Table13[],2)</f>
        <v>1 - 5</v>
      </c>
      <c r="Q6973" t="str">
        <f>INDEX(Table8[Column1],MATCH(R6973,Table8[Column2]))</f>
        <v>Maintained</v>
      </c>
      <c r="R6973">
        <v>44.968499029999997</v>
      </c>
      <c r="S6973">
        <f t="shared" si="217"/>
        <v>1.8736874595833333</v>
      </c>
      <c r="T6973" t="s">
        <v>19</v>
      </c>
    </row>
    <row r="6974" spans="1:20" x14ac:dyDescent="0.25">
      <c r="A6974">
        <v>6973</v>
      </c>
      <c r="B6974" t="s">
        <v>5159</v>
      </c>
      <c r="C6974" t="s">
        <v>965</v>
      </c>
      <c r="D6974" t="str">
        <f t="shared" si="216"/>
        <v>Fant Kimberly</v>
      </c>
      <c r="E6974" t="s">
        <v>15</v>
      </c>
      <c r="F6974" t="s">
        <v>169</v>
      </c>
      <c r="G6974" t="s">
        <v>611</v>
      </c>
      <c r="H6974" t="s">
        <v>612</v>
      </c>
      <c r="I6974" t="s">
        <v>169</v>
      </c>
      <c r="J6974" t="s">
        <v>19</v>
      </c>
      <c r="K6974" t="str">
        <f>INDEX(Table6[Column1],MATCH(L6974,Table6[Column2]))</f>
        <v>Young Adults</v>
      </c>
      <c r="L6974">
        <v>33.498665189999997</v>
      </c>
      <c r="M6974" t="str">
        <f>VLOOKUP(L6974,Table1[],2)</f>
        <v>30 - 39</v>
      </c>
      <c r="N6974" t="str">
        <f>INDEX(Table7[Column1],MATCH(O6974,Table7[Column2]))</f>
        <v>Learning Stage</v>
      </c>
      <c r="O6974">
        <v>5.6960635890000004</v>
      </c>
      <c r="P6974" t="str">
        <f>VLOOKUP(O6974,Table13[],2)</f>
        <v>1 - 5</v>
      </c>
      <c r="Q6974" t="str">
        <f>INDEX(Table8[Column1],MATCH(R6974,Table8[Column2]))</f>
        <v>Scheduled</v>
      </c>
      <c r="R6974">
        <v>21.318660829999999</v>
      </c>
      <c r="S6974">
        <f t="shared" si="217"/>
        <v>0.88827753458333336</v>
      </c>
      <c r="T6974" t="s">
        <v>19</v>
      </c>
    </row>
    <row r="6975" spans="1:20" x14ac:dyDescent="0.25">
      <c r="A6975">
        <v>6974</v>
      </c>
      <c r="B6975" t="s">
        <v>1624</v>
      </c>
      <c r="C6975" t="s">
        <v>227</v>
      </c>
      <c r="D6975" t="str">
        <f t="shared" si="216"/>
        <v>Rodriguez Lisa</v>
      </c>
      <c r="E6975" t="s">
        <v>15</v>
      </c>
      <c r="F6975" t="s">
        <v>38</v>
      </c>
      <c r="G6975" t="s">
        <v>611</v>
      </c>
      <c r="H6975" t="s">
        <v>612</v>
      </c>
      <c r="I6975" t="s">
        <v>38</v>
      </c>
      <c r="J6975" t="s">
        <v>19</v>
      </c>
      <c r="K6975" t="str">
        <f>INDEX(Table6[Column1],MATCH(L6975,Table6[Column2]))</f>
        <v>Youth</v>
      </c>
      <c r="L6975">
        <v>29.928219670000001</v>
      </c>
      <c r="M6975" t="str">
        <f>VLOOKUP(L6975,Table1[],2)</f>
        <v>20 - 29</v>
      </c>
      <c r="N6975" t="str">
        <f>INDEX(Table7[Column1],MATCH(O6975,Table7[Column2]))</f>
        <v>Learning Stage</v>
      </c>
      <c r="O6975">
        <v>1.9215258989999999</v>
      </c>
      <c r="P6975" t="str">
        <f>VLOOKUP(O6975,Table13[],2)</f>
        <v>1 - 5</v>
      </c>
      <c r="Q6975" t="str">
        <f>INDEX(Table8[Column1],MATCH(R6975,Table8[Column2]))</f>
        <v>Scheduled</v>
      </c>
      <c r="R6975">
        <v>0</v>
      </c>
      <c r="S6975">
        <f t="shared" si="217"/>
        <v>0</v>
      </c>
      <c r="T6975" t="s">
        <v>19</v>
      </c>
    </row>
    <row r="6976" spans="1:20" x14ac:dyDescent="0.25">
      <c r="A6976">
        <v>6975</v>
      </c>
      <c r="B6976" t="s">
        <v>5160</v>
      </c>
      <c r="C6976" t="s">
        <v>5161</v>
      </c>
      <c r="D6976" t="str">
        <f t="shared" si="216"/>
        <v>Ginder Katharine</v>
      </c>
      <c r="E6976" t="s">
        <v>15</v>
      </c>
      <c r="F6976" t="s">
        <v>2092</v>
      </c>
      <c r="G6976" t="s">
        <v>2724</v>
      </c>
      <c r="H6976" t="s">
        <v>1863</v>
      </c>
      <c r="I6976" t="s">
        <v>87</v>
      </c>
      <c r="J6976" t="s">
        <v>19</v>
      </c>
      <c r="K6976" t="str">
        <f>INDEX(Table6[Column1],MATCH(L6976,Table6[Column2]))</f>
        <v>Elders</v>
      </c>
      <c r="L6976">
        <v>52.67894166</v>
      </c>
      <c r="M6976" t="str">
        <f>VLOOKUP(L6976,Table1[],2)</f>
        <v>50 - 59</v>
      </c>
      <c r="N6976" t="str">
        <f>INDEX(Table7[Column1],MATCH(O6976,Table7[Column2]))</f>
        <v>Learning Stage</v>
      </c>
      <c r="O6976">
        <v>3.404185032</v>
      </c>
      <c r="P6976" t="str">
        <f>VLOOKUP(O6976,Table13[],2)</f>
        <v>1 - 5</v>
      </c>
      <c r="Q6976" t="str">
        <f>INDEX(Table8[Column1],MATCH(R6976,Table8[Column2]))</f>
        <v>Habitual</v>
      </c>
      <c r="R6976">
        <v>95.744387230000001</v>
      </c>
      <c r="S6976">
        <f t="shared" si="217"/>
        <v>3.9893494679166666</v>
      </c>
      <c r="T6976" t="s">
        <v>19</v>
      </c>
    </row>
    <row r="6977" spans="1:20" x14ac:dyDescent="0.25">
      <c r="A6977">
        <v>6976</v>
      </c>
      <c r="B6977" t="s">
        <v>1403</v>
      </c>
      <c r="C6977" t="s">
        <v>5162</v>
      </c>
      <c r="D6977" t="str">
        <f t="shared" si="216"/>
        <v>Whitehead Boris</v>
      </c>
      <c r="E6977" t="s">
        <v>22</v>
      </c>
      <c r="F6977" t="s">
        <v>27</v>
      </c>
      <c r="G6977" t="s">
        <v>2724</v>
      </c>
      <c r="H6977" t="s">
        <v>1863</v>
      </c>
      <c r="I6977" t="s">
        <v>27</v>
      </c>
      <c r="J6977" t="s">
        <v>19</v>
      </c>
      <c r="K6977" t="str">
        <f>INDEX(Table6[Column1],MATCH(L6977,Table6[Column2]))</f>
        <v>Adults</v>
      </c>
      <c r="L6977">
        <v>47.722447729999999</v>
      </c>
      <c r="M6977" t="str">
        <f>VLOOKUP(L6977,Table1[],2)</f>
        <v>40 - 49</v>
      </c>
      <c r="N6977" t="str">
        <f>INDEX(Table7[Column1],MATCH(O6977,Table7[Column2]))</f>
        <v>Learning Stage</v>
      </c>
      <c r="O6977">
        <v>5.75907386</v>
      </c>
      <c r="P6977" t="str">
        <f>VLOOKUP(O6977,Table13[],2)</f>
        <v>1 - 5</v>
      </c>
      <c r="Q6977" t="str">
        <f>INDEX(Table8[Column1],MATCH(R6977,Table8[Column2]))</f>
        <v>Habitual</v>
      </c>
      <c r="R6977">
        <v>113.0177133</v>
      </c>
      <c r="S6977">
        <f t="shared" si="217"/>
        <v>4.7090713874999999</v>
      </c>
      <c r="T6977" t="s">
        <v>19</v>
      </c>
    </row>
    <row r="6978" spans="1:20" x14ac:dyDescent="0.25">
      <c r="A6978">
        <v>6977</v>
      </c>
      <c r="B6978" t="s">
        <v>5163</v>
      </c>
      <c r="C6978" t="s">
        <v>5164</v>
      </c>
      <c r="D6978" t="str">
        <f t="shared" si="216"/>
        <v>Boyter Hilda</v>
      </c>
      <c r="E6978" t="s">
        <v>15</v>
      </c>
      <c r="F6978" t="s">
        <v>118</v>
      </c>
      <c r="G6978" t="s">
        <v>2724</v>
      </c>
      <c r="H6978" t="s">
        <v>1863</v>
      </c>
      <c r="I6978" t="s">
        <v>54</v>
      </c>
      <c r="J6978" t="s">
        <v>19</v>
      </c>
      <c r="K6978" t="str">
        <f>INDEX(Table6[Column1],MATCH(L6978,Table6[Column2]))</f>
        <v>Adults</v>
      </c>
      <c r="L6978">
        <v>41.448618949999997</v>
      </c>
      <c r="M6978" t="str">
        <f>VLOOKUP(L6978,Table1[],2)</f>
        <v>40 - 49</v>
      </c>
      <c r="N6978" t="str">
        <f>INDEX(Table7[Column1],MATCH(O6978,Table7[Column2]))</f>
        <v>Learning Stage</v>
      </c>
      <c r="O6978">
        <v>4.0164558149999996</v>
      </c>
      <c r="P6978" t="str">
        <f>VLOOKUP(O6978,Table13[],2)</f>
        <v>1 - 5</v>
      </c>
      <c r="Q6978" t="str">
        <f>INDEX(Table8[Column1],MATCH(R6978,Table8[Column2]))</f>
        <v>Scheduled</v>
      </c>
      <c r="R6978">
        <v>16.869209000000001</v>
      </c>
      <c r="S6978">
        <f t="shared" si="217"/>
        <v>0.70288370833333336</v>
      </c>
      <c r="T6978" t="s">
        <v>19</v>
      </c>
    </row>
    <row r="6979" spans="1:20" x14ac:dyDescent="0.25">
      <c r="A6979">
        <v>6978</v>
      </c>
      <c r="B6979" t="s">
        <v>200</v>
      </c>
      <c r="C6979" t="s">
        <v>352</v>
      </c>
      <c r="D6979" t="str">
        <f t="shared" ref="D6979:D7042" si="218">CONCATENATE(B6979, " ",C6979)</f>
        <v>White Matthew</v>
      </c>
      <c r="E6979" t="s">
        <v>22</v>
      </c>
      <c r="F6979" t="s">
        <v>38</v>
      </c>
      <c r="G6979" t="s">
        <v>611</v>
      </c>
      <c r="H6979" t="s">
        <v>612</v>
      </c>
      <c r="I6979" t="s">
        <v>38</v>
      </c>
      <c r="J6979" t="s">
        <v>19</v>
      </c>
      <c r="K6979" t="str">
        <f>INDEX(Table6[Column1],MATCH(L6979,Table6[Column2]))</f>
        <v>Adults</v>
      </c>
      <c r="L6979">
        <v>42.613398119999999</v>
      </c>
      <c r="M6979" t="str">
        <f>VLOOKUP(L6979,Table1[],2)</f>
        <v>40 - 49</v>
      </c>
      <c r="N6979" t="str">
        <f>INDEX(Table7[Column1],MATCH(O6979,Table7[Column2]))</f>
        <v>Learning Stage</v>
      </c>
      <c r="O6979">
        <v>4.4889513399999998</v>
      </c>
      <c r="P6979" t="str">
        <f>VLOOKUP(O6979,Table13[],2)</f>
        <v>1 - 5</v>
      </c>
      <c r="Q6979" t="str">
        <f>INDEX(Table8[Column1],MATCH(R6979,Table8[Column2]))</f>
        <v>Scheduled</v>
      </c>
      <c r="R6979">
        <v>35.149906780000002</v>
      </c>
      <c r="S6979">
        <f t="shared" ref="S6979:S7042" si="219">CONVERT(R6979,"hr","day")</f>
        <v>1.4645794491666668</v>
      </c>
      <c r="T6979" t="s">
        <v>19</v>
      </c>
    </row>
    <row r="6980" spans="1:20" x14ac:dyDescent="0.25">
      <c r="A6980">
        <v>6979</v>
      </c>
      <c r="B6980" t="s">
        <v>3227</v>
      </c>
      <c r="C6980" t="s">
        <v>345</v>
      </c>
      <c r="D6980" t="str">
        <f t="shared" si="218"/>
        <v>Carrero Ronald</v>
      </c>
      <c r="E6980" t="s">
        <v>22</v>
      </c>
      <c r="F6980" t="s">
        <v>127</v>
      </c>
      <c r="G6980" t="s">
        <v>2724</v>
      </c>
      <c r="H6980" t="s">
        <v>1863</v>
      </c>
      <c r="I6980" t="s">
        <v>127</v>
      </c>
      <c r="J6980" t="s">
        <v>19</v>
      </c>
      <c r="K6980" t="str">
        <f>INDEX(Table6[Column1],MATCH(L6980,Table6[Column2]))</f>
        <v>Youth</v>
      </c>
      <c r="L6980">
        <v>23.002294989999999</v>
      </c>
      <c r="M6980" t="str">
        <f>VLOOKUP(L6980,Table1[],2)</f>
        <v>20 - 29</v>
      </c>
      <c r="N6980" t="str">
        <f>INDEX(Table7[Column1],MATCH(O6980,Table7[Column2]))</f>
        <v>Learning Stage</v>
      </c>
      <c r="O6980">
        <v>4.1905167680000002</v>
      </c>
      <c r="P6980" t="str">
        <f>VLOOKUP(O6980,Table13[],2)</f>
        <v>1 - 5</v>
      </c>
      <c r="Q6980" t="str">
        <f>INDEX(Table8[Column1],MATCH(R6980,Table8[Column2]))</f>
        <v>Scheduled</v>
      </c>
      <c r="R6980">
        <v>0</v>
      </c>
      <c r="S6980">
        <f t="shared" si="219"/>
        <v>0</v>
      </c>
      <c r="T6980" t="s">
        <v>19</v>
      </c>
    </row>
    <row r="6981" spans="1:20" x14ac:dyDescent="0.25">
      <c r="A6981">
        <v>6980</v>
      </c>
      <c r="B6981" t="s">
        <v>5165</v>
      </c>
      <c r="C6981" t="s">
        <v>104</v>
      </c>
      <c r="D6981" t="str">
        <f t="shared" si="218"/>
        <v>Shires Ashley</v>
      </c>
      <c r="E6981" t="s">
        <v>22</v>
      </c>
      <c r="F6981" t="s">
        <v>27</v>
      </c>
      <c r="G6981" t="s">
        <v>2724</v>
      </c>
      <c r="H6981" t="s">
        <v>1863</v>
      </c>
      <c r="I6981" t="s">
        <v>27</v>
      </c>
      <c r="J6981" t="s">
        <v>19</v>
      </c>
      <c r="K6981" t="str">
        <f>INDEX(Table6[Column1],MATCH(L6981,Table6[Column2]))</f>
        <v>Elders</v>
      </c>
      <c r="L6981">
        <v>53.648450199999999</v>
      </c>
      <c r="M6981" t="str">
        <f>VLOOKUP(L6981,Table1[],2)</f>
        <v>50 - 59</v>
      </c>
      <c r="N6981" t="str">
        <f>INDEX(Table7[Column1],MATCH(O6981,Table7[Column2]))</f>
        <v>Learning Stage</v>
      </c>
      <c r="O6981">
        <v>4.0185087560000001</v>
      </c>
      <c r="P6981" t="str">
        <f>VLOOKUP(O6981,Table13[],2)</f>
        <v>1 - 5</v>
      </c>
      <c r="Q6981" t="str">
        <f>INDEX(Table8[Column1],MATCH(R6981,Table8[Column2]))</f>
        <v>Habitual</v>
      </c>
      <c r="R6981">
        <v>98.269781690000002</v>
      </c>
      <c r="S6981">
        <f t="shared" si="219"/>
        <v>4.094574237083334</v>
      </c>
      <c r="T6981" t="s">
        <v>19</v>
      </c>
    </row>
    <row r="6982" spans="1:20" x14ac:dyDescent="0.25">
      <c r="A6982">
        <v>6981</v>
      </c>
      <c r="B6982" t="s">
        <v>1519</v>
      </c>
      <c r="C6982" t="s">
        <v>55</v>
      </c>
      <c r="D6982" t="str">
        <f t="shared" si="218"/>
        <v>Fisher Leonard</v>
      </c>
      <c r="E6982" t="s">
        <v>22</v>
      </c>
      <c r="F6982" t="s">
        <v>24</v>
      </c>
      <c r="G6982" t="s">
        <v>2724</v>
      </c>
      <c r="H6982" t="s">
        <v>1863</v>
      </c>
      <c r="I6982" t="s">
        <v>24</v>
      </c>
      <c r="J6982" t="s">
        <v>19</v>
      </c>
      <c r="K6982" t="str">
        <f>INDEX(Table6[Column1],MATCH(L6982,Table6[Column2]))</f>
        <v>Seniors</v>
      </c>
      <c r="L6982">
        <v>62.817738290000001</v>
      </c>
      <c r="M6982" t="str">
        <f>VLOOKUP(L6982,Table1[],2)</f>
        <v>60 and Above</v>
      </c>
      <c r="N6982" t="str">
        <f>INDEX(Table7[Column1],MATCH(O6982,Table7[Column2]))</f>
        <v>Learning Stage</v>
      </c>
      <c r="O6982">
        <v>4.4816094929999997</v>
      </c>
      <c r="P6982" t="str">
        <f>VLOOKUP(O6982,Table13[],2)</f>
        <v>1 - 5</v>
      </c>
      <c r="Q6982" t="str">
        <f>INDEX(Table8[Column1],MATCH(R6982,Table8[Column2]))</f>
        <v>Habitual</v>
      </c>
      <c r="R6982">
        <v>102.19744230000001</v>
      </c>
      <c r="S6982">
        <f t="shared" si="219"/>
        <v>4.2582267624999997</v>
      </c>
      <c r="T6982" t="s">
        <v>19</v>
      </c>
    </row>
    <row r="6983" spans="1:20" x14ac:dyDescent="0.25">
      <c r="A6983">
        <v>6982</v>
      </c>
      <c r="B6983" t="s">
        <v>2509</v>
      </c>
      <c r="C6983" t="s">
        <v>2038</v>
      </c>
      <c r="D6983" t="str">
        <f t="shared" si="218"/>
        <v>Ferguson Nicole</v>
      </c>
      <c r="E6983" t="s">
        <v>15</v>
      </c>
      <c r="F6983" t="s">
        <v>1209</v>
      </c>
      <c r="G6983" t="s">
        <v>820</v>
      </c>
      <c r="H6983" t="s">
        <v>821</v>
      </c>
      <c r="I6983" t="s">
        <v>262</v>
      </c>
      <c r="J6983" t="s">
        <v>19</v>
      </c>
      <c r="K6983" t="str">
        <f>INDEX(Table6[Column1],MATCH(L6983,Table6[Column2]))</f>
        <v>Youth</v>
      </c>
      <c r="L6983">
        <v>27.846507819999999</v>
      </c>
      <c r="M6983" t="str">
        <f>VLOOKUP(L6983,Table1[],2)</f>
        <v>20 - 29</v>
      </c>
      <c r="N6983" t="str">
        <f>INDEX(Table7[Column1],MATCH(O6983,Table7[Column2]))</f>
        <v>Learning Stage</v>
      </c>
      <c r="O6983">
        <v>4.9560324749999998</v>
      </c>
      <c r="P6983" t="str">
        <f>VLOOKUP(O6983,Table13[],2)</f>
        <v>1 - 5</v>
      </c>
      <c r="Q6983" t="str">
        <f>INDEX(Table8[Column1],MATCH(R6983,Table8[Column2]))</f>
        <v>Scheduled</v>
      </c>
      <c r="R6983">
        <v>27.23285826</v>
      </c>
      <c r="S6983">
        <f t="shared" si="219"/>
        <v>1.1347024275000002</v>
      </c>
      <c r="T6983" t="s">
        <v>19</v>
      </c>
    </row>
    <row r="6984" spans="1:20" x14ac:dyDescent="0.25">
      <c r="A6984">
        <v>6983</v>
      </c>
      <c r="B6984" t="s">
        <v>5166</v>
      </c>
      <c r="C6984" t="s">
        <v>400</v>
      </c>
      <c r="D6984" t="str">
        <f t="shared" si="218"/>
        <v>Witzel Williams</v>
      </c>
      <c r="E6984" t="s">
        <v>22</v>
      </c>
      <c r="F6984" t="s">
        <v>38</v>
      </c>
      <c r="G6984" t="s">
        <v>611</v>
      </c>
      <c r="H6984" t="s">
        <v>612</v>
      </c>
      <c r="I6984" t="s">
        <v>38</v>
      </c>
      <c r="J6984" t="s">
        <v>19</v>
      </c>
      <c r="K6984" t="str">
        <f>INDEX(Table6[Column1],MATCH(L6984,Table6[Column2]))</f>
        <v>Elders</v>
      </c>
      <c r="L6984">
        <v>55.643656700000001</v>
      </c>
      <c r="M6984" t="str">
        <f>VLOOKUP(L6984,Table1[],2)</f>
        <v>50 - 59</v>
      </c>
      <c r="N6984" t="str">
        <f>INDEX(Table7[Column1],MATCH(O6984,Table7[Column2]))</f>
        <v>Learning Stage</v>
      </c>
      <c r="O6984">
        <v>5.1782946750000001</v>
      </c>
      <c r="P6984" t="str">
        <f>VLOOKUP(O6984,Table13[],2)</f>
        <v>1 - 5</v>
      </c>
      <c r="Q6984" t="str">
        <f>INDEX(Table8[Column1],MATCH(R6984,Table8[Column2]))</f>
        <v>Habitual</v>
      </c>
      <c r="R6984">
        <v>97.011967440000006</v>
      </c>
      <c r="S6984">
        <f t="shared" si="219"/>
        <v>4.0421653100000006</v>
      </c>
      <c r="T6984" t="s">
        <v>19</v>
      </c>
    </row>
    <row r="6985" spans="1:20" x14ac:dyDescent="0.25">
      <c r="A6985">
        <v>6984</v>
      </c>
      <c r="B6985" t="s">
        <v>5167</v>
      </c>
      <c r="C6985" t="s">
        <v>4789</v>
      </c>
      <c r="D6985" t="str">
        <f t="shared" si="218"/>
        <v>Peace Celestine</v>
      </c>
      <c r="E6985" t="s">
        <v>15</v>
      </c>
      <c r="F6985" t="s">
        <v>2441</v>
      </c>
      <c r="G6985" t="s">
        <v>2724</v>
      </c>
      <c r="H6985" t="s">
        <v>1863</v>
      </c>
      <c r="I6985" t="s">
        <v>157</v>
      </c>
      <c r="J6985" t="s">
        <v>19</v>
      </c>
      <c r="K6985" t="str">
        <f>INDEX(Table6[Column1],MATCH(L6985,Table6[Column2]))</f>
        <v>Youth</v>
      </c>
      <c r="L6985">
        <v>28.988885459999999</v>
      </c>
      <c r="M6985" t="str">
        <f>VLOOKUP(L6985,Table1[],2)</f>
        <v>20 - 29</v>
      </c>
      <c r="N6985" t="str">
        <f>INDEX(Table7[Column1],MATCH(O6985,Table7[Column2]))</f>
        <v>Learning Stage</v>
      </c>
      <c r="O6985">
        <v>4.8678695840000001</v>
      </c>
      <c r="P6985" t="str">
        <f>VLOOKUP(O6985,Table13[],2)</f>
        <v>1 - 5</v>
      </c>
      <c r="Q6985" t="str">
        <f>INDEX(Table8[Column1],MATCH(R6985,Table8[Column2]))</f>
        <v>Scheduled</v>
      </c>
      <c r="R6985">
        <v>0</v>
      </c>
      <c r="S6985">
        <f t="shared" si="219"/>
        <v>0</v>
      </c>
      <c r="T6985" t="s">
        <v>19</v>
      </c>
    </row>
    <row r="6986" spans="1:20" x14ac:dyDescent="0.25">
      <c r="A6986">
        <v>6985</v>
      </c>
      <c r="B6986" t="s">
        <v>5168</v>
      </c>
      <c r="C6986" t="s">
        <v>1662</v>
      </c>
      <c r="D6986" t="str">
        <f t="shared" si="218"/>
        <v>Hailey Carolyn</v>
      </c>
      <c r="E6986" t="s">
        <v>15</v>
      </c>
      <c r="F6986" t="s">
        <v>33</v>
      </c>
      <c r="G6986" t="s">
        <v>2724</v>
      </c>
      <c r="H6986" t="s">
        <v>1863</v>
      </c>
      <c r="I6986" t="s">
        <v>33</v>
      </c>
      <c r="J6986" t="s">
        <v>19</v>
      </c>
      <c r="K6986" t="str">
        <f>INDEX(Table6[Column1],MATCH(L6986,Table6[Column2]))</f>
        <v>Adults</v>
      </c>
      <c r="L6986">
        <v>45.621903869999997</v>
      </c>
      <c r="M6986" t="str">
        <f>VLOOKUP(L6986,Table1[],2)</f>
        <v>40 - 49</v>
      </c>
      <c r="N6986" t="str">
        <f>INDEX(Table7[Column1],MATCH(O6986,Table7[Column2]))</f>
        <v>Learning Stage</v>
      </c>
      <c r="O6986">
        <v>5.0871098960000003</v>
      </c>
      <c r="P6986" t="str">
        <f>VLOOKUP(O6986,Table13[],2)</f>
        <v>1 - 5</v>
      </c>
      <c r="Q6986" t="str">
        <f>INDEX(Table8[Column1],MATCH(R6986,Table8[Column2]))</f>
        <v>Habitual</v>
      </c>
      <c r="R6986">
        <v>103.5838392</v>
      </c>
      <c r="S6986">
        <f t="shared" si="219"/>
        <v>4.3159932999999997</v>
      </c>
      <c r="T6986" t="s">
        <v>19</v>
      </c>
    </row>
    <row r="6987" spans="1:20" x14ac:dyDescent="0.25">
      <c r="A6987">
        <v>6986</v>
      </c>
      <c r="B6987" t="s">
        <v>4352</v>
      </c>
      <c r="C6987" t="s">
        <v>2577</v>
      </c>
      <c r="D6987" t="str">
        <f t="shared" si="218"/>
        <v>Daniels Maude</v>
      </c>
      <c r="E6987" t="s">
        <v>15</v>
      </c>
      <c r="F6987" t="s">
        <v>38</v>
      </c>
      <c r="G6987" t="s">
        <v>611</v>
      </c>
      <c r="H6987" t="s">
        <v>612</v>
      </c>
      <c r="I6987" t="s">
        <v>38</v>
      </c>
      <c r="J6987" t="s">
        <v>19</v>
      </c>
      <c r="K6987" t="str">
        <f>INDEX(Table6[Column1],MATCH(L6987,Table6[Column2]))</f>
        <v>Young Adults</v>
      </c>
      <c r="L6987">
        <v>34.707699380000001</v>
      </c>
      <c r="M6987" t="str">
        <f>VLOOKUP(L6987,Table1[],2)</f>
        <v>30 - 39</v>
      </c>
      <c r="N6987" t="str">
        <f>INDEX(Table7[Column1],MATCH(O6987,Table7[Column2]))</f>
        <v>Learning Stage</v>
      </c>
      <c r="O6987">
        <v>5.1179625440000001</v>
      </c>
      <c r="P6987" t="str">
        <f>VLOOKUP(O6987,Table13[],2)</f>
        <v>1 - 5</v>
      </c>
      <c r="Q6987" t="str">
        <f>INDEX(Table8[Column1],MATCH(R6987,Table8[Column2]))</f>
        <v>Scheduled</v>
      </c>
      <c r="R6987">
        <v>1.2697436449999999</v>
      </c>
      <c r="S6987">
        <f t="shared" si="219"/>
        <v>5.2905985208333332E-2</v>
      </c>
      <c r="T6987" t="s">
        <v>19</v>
      </c>
    </row>
    <row r="6988" spans="1:20" x14ac:dyDescent="0.25">
      <c r="A6988">
        <v>6987</v>
      </c>
      <c r="B6988" t="s">
        <v>1425</v>
      </c>
      <c r="C6988" t="s">
        <v>2641</v>
      </c>
      <c r="D6988" t="str">
        <f t="shared" si="218"/>
        <v>Evans Guillermo</v>
      </c>
      <c r="E6988" t="s">
        <v>22</v>
      </c>
      <c r="F6988" t="s">
        <v>38</v>
      </c>
      <c r="G6988" t="s">
        <v>611</v>
      </c>
      <c r="H6988" t="s">
        <v>612</v>
      </c>
      <c r="I6988" t="s">
        <v>38</v>
      </c>
      <c r="J6988" t="s">
        <v>19</v>
      </c>
      <c r="K6988" t="str">
        <f>INDEX(Table6[Column1],MATCH(L6988,Table6[Column2]))</f>
        <v>Adults</v>
      </c>
      <c r="L6988">
        <v>48.523743000000003</v>
      </c>
      <c r="M6988" t="str">
        <f>VLOOKUP(L6988,Table1[],2)</f>
        <v>40 - 49</v>
      </c>
      <c r="N6988" t="str">
        <f>INDEX(Table7[Column1],MATCH(O6988,Table7[Column2]))</f>
        <v>Learning Stage</v>
      </c>
      <c r="O6988">
        <v>2.0210910700000002</v>
      </c>
      <c r="P6988" t="str">
        <f>VLOOKUP(O6988,Table13[],2)</f>
        <v>1 - 5</v>
      </c>
      <c r="Q6988" t="str">
        <f>INDEX(Table8[Column1],MATCH(R6988,Table8[Column2]))</f>
        <v>Maintained</v>
      </c>
      <c r="R6988">
        <v>65.287047169999994</v>
      </c>
      <c r="S6988">
        <f t="shared" si="219"/>
        <v>2.7202936320833331</v>
      </c>
      <c r="T6988" t="s">
        <v>19</v>
      </c>
    </row>
    <row r="6989" spans="1:20" x14ac:dyDescent="0.25">
      <c r="A6989">
        <v>6988</v>
      </c>
      <c r="B6989" t="s">
        <v>4721</v>
      </c>
      <c r="C6989" t="s">
        <v>308</v>
      </c>
      <c r="D6989" t="str">
        <f t="shared" si="218"/>
        <v>Honea Maria</v>
      </c>
      <c r="E6989" t="s">
        <v>15</v>
      </c>
      <c r="F6989" t="s">
        <v>57</v>
      </c>
      <c r="G6989" t="s">
        <v>2724</v>
      </c>
      <c r="H6989" t="s">
        <v>1863</v>
      </c>
      <c r="I6989" t="s">
        <v>57</v>
      </c>
      <c r="J6989" t="s">
        <v>19</v>
      </c>
      <c r="K6989" t="str">
        <f>INDEX(Table6[Column1],MATCH(L6989,Table6[Column2]))</f>
        <v>Young Adults</v>
      </c>
      <c r="L6989">
        <v>38.23473508</v>
      </c>
      <c r="M6989" t="str">
        <f>VLOOKUP(L6989,Table1[],2)</f>
        <v>30 - 39</v>
      </c>
      <c r="N6989" t="str">
        <f>INDEX(Table7[Column1],MATCH(O6989,Table7[Column2]))</f>
        <v>Fitting in Stage</v>
      </c>
      <c r="O6989">
        <v>6.2501756300000002</v>
      </c>
      <c r="P6989" t="str">
        <f>VLOOKUP(O6989,Table13[],2)</f>
        <v>6 - 10</v>
      </c>
      <c r="Q6989" t="str">
        <f>INDEX(Table8[Column1],MATCH(R6989,Table8[Column2]))</f>
        <v>Scheduled</v>
      </c>
      <c r="R6989">
        <v>1.8652724940000001</v>
      </c>
      <c r="S6989">
        <f t="shared" si="219"/>
        <v>7.7719687250000002E-2</v>
      </c>
      <c r="T6989" t="s">
        <v>19</v>
      </c>
    </row>
    <row r="6990" spans="1:20" x14ac:dyDescent="0.25">
      <c r="A6990">
        <v>6989</v>
      </c>
      <c r="B6990" t="s">
        <v>4238</v>
      </c>
      <c r="C6990" t="s">
        <v>406</v>
      </c>
      <c r="D6990" t="str">
        <f t="shared" si="218"/>
        <v>Urban Marvin</v>
      </c>
      <c r="E6990" t="s">
        <v>22</v>
      </c>
      <c r="F6990" t="s">
        <v>1219</v>
      </c>
      <c r="G6990" t="s">
        <v>611</v>
      </c>
      <c r="H6990" t="s">
        <v>612</v>
      </c>
      <c r="I6990" t="s">
        <v>138</v>
      </c>
      <c r="J6990" t="s">
        <v>19</v>
      </c>
      <c r="K6990" t="str">
        <f>INDEX(Table6[Column1],MATCH(L6990,Table6[Column2]))</f>
        <v>Young Adults</v>
      </c>
      <c r="L6990">
        <v>32.490023549999997</v>
      </c>
      <c r="M6990" t="str">
        <f>VLOOKUP(L6990,Table1[],2)</f>
        <v>30 - 39</v>
      </c>
      <c r="N6990" t="str">
        <f>INDEX(Table7[Column1],MATCH(O6990,Table7[Column2]))</f>
        <v>Fitting in Stage</v>
      </c>
      <c r="O6990">
        <v>6.0449630640000001</v>
      </c>
      <c r="P6990" t="str">
        <f>VLOOKUP(O6990,Table13[],2)</f>
        <v>6 - 10</v>
      </c>
      <c r="Q6990" t="str">
        <f>INDEX(Table8[Column1],MATCH(R6990,Table8[Column2]))</f>
        <v>Scheduled</v>
      </c>
      <c r="R6990">
        <v>34.619493519999999</v>
      </c>
      <c r="S6990">
        <f t="shared" si="219"/>
        <v>1.4424788966666666</v>
      </c>
      <c r="T6990" t="s">
        <v>19</v>
      </c>
    </row>
    <row r="6991" spans="1:20" x14ac:dyDescent="0.25">
      <c r="A6991">
        <v>6990</v>
      </c>
      <c r="B6991" t="s">
        <v>5169</v>
      </c>
      <c r="C6991" t="s">
        <v>2697</v>
      </c>
      <c r="D6991" t="str">
        <f t="shared" si="218"/>
        <v>Fournier Wayne</v>
      </c>
      <c r="E6991" t="s">
        <v>22</v>
      </c>
      <c r="F6991" t="s">
        <v>33</v>
      </c>
      <c r="G6991" t="s">
        <v>2724</v>
      </c>
      <c r="H6991" t="s">
        <v>1863</v>
      </c>
      <c r="I6991" t="s">
        <v>33</v>
      </c>
      <c r="J6991" t="s">
        <v>19</v>
      </c>
      <c r="K6991" t="str">
        <f>INDEX(Table6[Column1],MATCH(L6991,Table6[Column2]))</f>
        <v>Adults</v>
      </c>
      <c r="L6991">
        <v>48.175980559999999</v>
      </c>
      <c r="M6991" t="str">
        <f>VLOOKUP(L6991,Table1[],2)</f>
        <v>40 - 49</v>
      </c>
      <c r="N6991" t="str">
        <f>INDEX(Table7[Column1],MATCH(O6991,Table7[Column2]))</f>
        <v>Learning Stage</v>
      </c>
      <c r="O6991">
        <v>3.0236290370000001</v>
      </c>
      <c r="P6991" t="str">
        <f>VLOOKUP(O6991,Table13[],2)</f>
        <v>1 - 5</v>
      </c>
      <c r="Q6991" t="str">
        <f>INDEX(Table8[Column1],MATCH(R6991,Table8[Column2]))</f>
        <v>Maintained</v>
      </c>
      <c r="R6991">
        <v>74.337074709999996</v>
      </c>
      <c r="S6991">
        <f t="shared" si="219"/>
        <v>3.0973781129166666</v>
      </c>
      <c r="T6991" t="s">
        <v>19</v>
      </c>
    </row>
    <row r="6992" spans="1:20" x14ac:dyDescent="0.25">
      <c r="A6992">
        <v>6991</v>
      </c>
      <c r="B6992" t="s">
        <v>5170</v>
      </c>
      <c r="C6992" t="s">
        <v>763</v>
      </c>
      <c r="D6992" t="str">
        <f t="shared" si="218"/>
        <v>Street Howard</v>
      </c>
      <c r="E6992" t="s">
        <v>22</v>
      </c>
      <c r="F6992" t="s">
        <v>54</v>
      </c>
      <c r="G6992" t="s">
        <v>2724</v>
      </c>
      <c r="H6992" t="s">
        <v>1863</v>
      </c>
      <c r="I6992" t="s">
        <v>54</v>
      </c>
      <c r="J6992" t="s">
        <v>19</v>
      </c>
      <c r="K6992" t="str">
        <f>INDEX(Table6[Column1],MATCH(L6992,Table6[Column2]))</f>
        <v>Elders</v>
      </c>
      <c r="L6992">
        <v>56.313360799999998</v>
      </c>
      <c r="M6992" t="str">
        <f>VLOOKUP(L6992,Table1[],2)</f>
        <v>50 - 59</v>
      </c>
      <c r="N6992" t="str">
        <f>INDEX(Table7[Column1],MATCH(O6992,Table7[Column2]))</f>
        <v>Learning Stage</v>
      </c>
      <c r="O6992">
        <v>2.7679529879999998</v>
      </c>
      <c r="P6992" t="str">
        <f>VLOOKUP(O6992,Table13[],2)</f>
        <v>1 - 5</v>
      </c>
      <c r="Q6992" t="str">
        <f>INDEX(Table8[Column1],MATCH(R6992,Table8[Column2]))</f>
        <v>Excused</v>
      </c>
      <c r="R6992">
        <v>137.35634479999999</v>
      </c>
      <c r="S6992">
        <f t="shared" si="219"/>
        <v>5.7231810333333328</v>
      </c>
      <c r="T6992" t="s">
        <v>19</v>
      </c>
    </row>
    <row r="6993" spans="1:20" x14ac:dyDescent="0.25">
      <c r="A6993">
        <v>6992</v>
      </c>
      <c r="B6993" t="s">
        <v>1713</v>
      </c>
      <c r="C6993" t="s">
        <v>4673</v>
      </c>
      <c r="D6993" t="str">
        <f t="shared" si="218"/>
        <v>Griffin Lillie</v>
      </c>
      <c r="E6993" t="s">
        <v>15</v>
      </c>
      <c r="F6993" t="s">
        <v>54</v>
      </c>
      <c r="G6993" t="s">
        <v>2724</v>
      </c>
      <c r="H6993" t="s">
        <v>1863</v>
      </c>
      <c r="I6993" t="s">
        <v>54</v>
      </c>
      <c r="J6993" t="s">
        <v>19</v>
      </c>
      <c r="K6993" t="str">
        <f>INDEX(Table6[Column1],MATCH(L6993,Table6[Column2]))</f>
        <v>Young Adults</v>
      </c>
      <c r="L6993">
        <v>39.33109177</v>
      </c>
      <c r="M6993" t="str">
        <f>VLOOKUP(L6993,Table1[],2)</f>
        <v>30 - 39</v>
      </c>
      <c r="N6993" t="str">
        <f>INDEX(Table7[Column1],MATCH(O6993,Table7[Column2]))</f>
        <v>Learning Stage</v>
      </c>
      <c r="O6993">
        <v>5.2469963420000001</v>
      </c>
      <c r="P6993" t="str">
        <f>VLOOKUP(O6993,Table13[],2)</f>
        <v>1 - 5</v>
      </c>
      <c r="Q6993" t="str">
        <f>INDEX(Table8[Column1],MATCH(R6993,Table8[Column2]))</f>
        <v>Habitual</v>
      </c>
      <c r="R6993">
        <v>100.6506019</v>
      </c>
      <c r="S6993">
        <f t="shared" si="219"/>
        <v>4.1937750791666666</v>
      </c>
      <c r="T6993" t="s">
        <v>19</v>
      </c>
    </row>
    <row r="6994" spans="1:20" x14ac:dyDescent="0.25">
      <c r="A6994">
        <v>6993</v>
      </c>
      <c r="B6994" t="s">
        <v>5171</v>
      </c>
      <c r="C6994" t="s">
        <v>62</v>
      </c>
      <c r="D6994" t="str">
        <f t="shared" si="218"/>
        <v>Dudley Thomas</v>
      </c>
      <c r="E6994" t="s">
        <v>22</v>
      </c>
      <c r="F6994" t="s">
        <v>33</v>
      </c>
      <c r="G6994" t="s">
        <v>2724</v>
      </c>
      <c r="H6994" t="s">
        <v>1863</v>
      </c>
      <c r="I6994" t="s">
        <v>33</v>
      </c>
      <c r="J6994" t="s">
        <v>19</v>
      </c>
      <c r="K6994" t="str">
        <f>INDEX(Table6[Column1],MATCH(L6994,Table6[Column2]))</f>
        <v>Adults</v>
      </c>
      <c r="L6994">
        <v>44.996705009999999</v>
      </c>
      <c r="M6994" t="str">
        <f>VLOOKUP(L6994,Table1[],2)</f>
        <v>40 - 49</v>
      </c>
      <c r="N6994" t="str">
        <f>INDEX(Table7[Column1],MATCH(O6994,Table7[Column2]))</f>
        <v>Learning Stage</v>
      </c>
      <c r="O6994">
        <v>2.494377939</v>
      </c>
      <c r="P6994" t="str">
        <f>VLOOKUP(O6994,Table13[],2)</f>
        <v>1 - 5</v>
      </c>
      <c r="Q6994" t="str">
        <f>INDEX(Table8[Column1],MATCH(R6994,Table8[Column2]))</f>
        <v>Maintained</v>
      </c>
      <c r="R6994">
        <v>71.372774340000007</v>
      </c>
      <c r="S6994">
        <f t="shared" si="219"/>
        <v>2.9738655975000006</v>
      </c>
      <c r="T6994" t="s">
        <v>19</v>
      </c>
    </row>
    <row r="6995" spans="1:20" x14ac:dyDescent="0.25">
      <c r="A6995">
        <v>6994</v>
      </c>
      <c r="B6995" t="s">
        <v>5172</v>
      </c>
      <c r="C6995" t="s">
        <v>144</v>
      </c>
      <c r="D6995" t="str">
        <f t="shared" si="218"/>
        <v>Elledge David</v>
      </c>
      <c r="E6995" t="s">
        <v>22</v>
      </c>
      <c r="F6995" t="s">
        <v>30</v>
      </c>
      <c r="G6995" t="s">
        <v>820</v>
      </c>
      <c r="H6995" t="s">
        <v>821</v>
      </c>
      <c r="I6995" t="s">
        <v>30</v>
      </c>
      <c r="J6995" t="s">
        <v>19</v>
      </c>
      <c r="K6995" t="str">
        <f>INDEX(Table6[Column1],MATCH(L6995,Table6[Column2]))</f>
        <v>Adults</v>
      </c>
      <c r="L6995">
        <v>41.264097300000003</v>
      </c>
      <c r="M6995" t="str">
        <f>VLOOKUP(L6995,Table1[],2)</f>
        <v>40 - 49</v>
      </c>
      <c r="N6995" t="str">
        <f>INDEX(Table7[Column1],MATCH(O6995,Table7[Column2]))</f>
        <v>Learning Stage</v>
      </c>
      <c r="O6995">
        <v>5.2308266699999999</v>
      </c>
      <c r="P6995" t="str">
        <f>VLOOKUP(O6995,Table13[],2)</f>
        <v>1 - 5</v>
      </c>
      <c r="Q6995" t="str">
        <f>INDEX(Table8[Column1],MATCH(R6995,Table8[Column2]))</f>
        <v>Maintained</v>
      </c>
      <c r="R6995">
        <v>52.188028850000002</v>
      </c>
      <c r="S6995">
        <f t="shared" si="219"/>
        <v>2.1745012020833334</v>
      </c>
      <c r="T6995" t="s">
        <v>19</v>
      </c>
    </row>
    <row r="6996" spans="1:20" x14ac:dyDescent="0.25">
      <c r="A6996">
        <v>6995</v>
      </c>
      <c r="B6996" t="s">
        <v>5173</v>
      </c>
      <c r="C6996" t="s">
        <v>552</v>
      </c>
      <c r="D6996" t="str">
        <f t="shared" si="218"/>
        <v>Sutherland Louis</v>
      </c>
      <c r="E6996" t="s">
        <v>22</v>
      </c>
      <c r="F6996" t="s">
        <v>407</v>
      </c>
      <c r="G6996" t="s">
        <v>2724</v>
      </c>
      <c r="H6996" t="s">
        <v>1863</v>
      </c>
      <c r="I6996" t="s">
        <v>407</v>
      </c>
      <c r="J6996" t="s">
        <v>19</v>
      </c>
      <c r="K6996" t="str">
        <f>INDEX(Table6[Column1],MATCH(L6996,Table6[Column2]))</f>
        <v>Adults</v>
      </c>
      <c r="L6996">
        <v>46.565869990000003</v>
      </c>
      <c r="M6996" t="str">
        <f>VLOOKUP(L6996,Table1[],2)</f>
        <v>40 - 49</v>
      </c>
      <c r="N6996" t="str">
        <f>INDEX(Table7[Column1],MATCH(O6996,Table7[Column2]))</f>
        <v>Learning Stage</v>
      </c>
      <c r="O6996">
        <v>3.3294313039999999</v>
      </c>
      <c r="P6996" t="str">
        <f>VLOOKUP(O6996,Table13[],2)</f>
        <v>1 - 5</v>
      </c>
      <c r="Q6996" t="str">
        <f>INDEX(Table8[Column1],MATCH(R6996,Table8[Column2]))</f>
        <v>Maintained</v>
      </c>
      <c r="R6996">
        <v>65.046767419999995</v>
      </c>
      <c r="S6996">
        <f t="shared" si="219"/>
        <v>2.710281975833333</v>
      </c>
      <c r="T6996" t="s">
        <v>19</v>
      </c>
    </row>
    <row r="6997" spans="1:20" x14ac:dyDescent="0.25">
      <c r="A6997">
        <v>6996</v>
      </c>
      <c r="B6997" t="s">
        <v>5174</v>
      </c>
      <c r="C6997" t="s">
        <v>368</v>
      </c>
      <c r="D6997" t="str">
        <f t="shared" si="218"/>
        <v>Nawrocki Frank</v>
      </c>
      <c r="E6997" t="s">
        <v>22</v>
      </c>
      <c r="F6997" t="s">
        <v>16</v>
      </c>
      <c r="G6997" t="s">
        <v>820</v>
      </c>
      <c r="H6997" t="s">
        <v>821</v>
      </c>
      <c r="I6997" t="s">
        <v>16</v>
      </c>
      <c r="J6997" t="s">
        <v>19</v>
      </c>
      <c r="K6997" t="str">
        <f>INDEX(Table6[Column1],MATCH(L6997,Table6[Column2]))</f>
        <v>Adults</v>
      </c>
      <c r="L6997">
        <v>45.96214758</v>
      </c>
      <c r="M6997" t="str">
        <f>VLOOKUP(L6997,Table1[],2)</f>
        <v>40 - 49</v>
      </c>
      <c r="N6997" t="str">
        <f>INDEX(Table7[Column1],MATCH(O6997,Table7[Column2]))</f>
        <v>Learning Stage</v>
      </c>
      <c r="O6997">
        <v>5.1919983109999999</v>
      </c>
      <c r="P6997" t="str">
        <f>VLOOKUP(O6997,Table13[],2)</f>
        <v>1 - 5</v>
      </c>
      <c r="Q6997" t="str">
        <f>INDEX(Table8[Column1],MATCH(R6997,Table8[Column2]))</f>
        <v>Scheduled</v>
      </c>
      <c r="R6997">
        <v>29.676248990000001</v>
      </c>
      <c r="S6997">
        <f t="shared" si="219"/>
        <v>1.2365103745833335</v>
      </c>
      <c r="T6997" t="s">
        <v>19</v>
      </c>
    </row>
    <row r="6998" spans="1:20" x14ac:dyDescent="0.25">
      <c r="A6998">
        <v>6997</v>
      </c>
      <c r="B6998" t="s">
        <v>323</v>
      </c>
      <c r="C6998" t="s">
        <v>857</v>
      </c>
      <c r="D6998" t="str">
        <f t="shared" si="218"/>
        <v>Dean Chris</v>
      </c>
      <c r="E6998" t="s">
        <v>22</v>
      </c>
      <c r="F6998" t="s">
        <v>2478</v>
      </c>
      <c r="G6998" t="s">
        <v>611</v>
      </c>
      <c r="H6998" t="s">
        <v>612</v>
      </c>
      <c r="I6998" t="s">
        <v>192</v>
      </c>
      <c r="J6998" t="s">
        <v>19</v>
      </c>
      <c r="K6998" t="str">
        <f>INDEX(Table6[Column1],MATCH(L6998,Table6[Column2]))</f>
        <v>Adults</v>
      </c>
      <c r="L6998">
        <v>44.37088378</v>
      </c>
      <c r="M6998" t="str">
        <f>VLOOKUP(L6998,Table1[],2)</f>
        <v>40 - 49</v>
      </c>
      <c r="N6998" t="str">
        <f>INDEX(Table7[Column1],MATCH(O6998,Table7[Column2]))</f>
        <v>Learning Stage</v>
      </c>
      <c r="O6998">
        <v>4.3336750820000001</v>
      </c>
      <c r="P6998" t="str">
        <f>VLOOKUP(O6998,Table13[],2)</f>
        <v>1 - 5</v>
      </c>
      <c r="Q6998" t="str">
        <f>INDEX(Table8[Column1],MATCH(R6998,Table8[Column2]))</f>
        <v>Maintained</v>
      </c>
      <c r="R6998">
        <v>55.366595429999997</v>
      </c>
      <c r="S6998">
        <f t="shared" si="219"/>
        <v>2.30694147625</v>
      </c>
      <c r="T6998" t="s">
        <v>19</v>
      </c>
    </row>
    <row r="6999" spans="1:20" x14ac:dyDescent="0.25">
      <c r="A6999">
        <v>6998</v>
      </c>
      <c r="B6999" t="s">
        <v>5175</v>
      </c>
      <c r="C6999" t="s">
        <v>705</v>
      </c>
      <c r="D6999" t="str">
        <f t="shared" si="218"/>
        <v>Primeaux Lauren</v>
      </c>
      <c r="E6999" t="s">
        <v>15</v>
      </c>
      <c r="F6999" t="s">
        <v>87</v>
      </c>
      <c r="G6999" t="s">
        <v>2724</v>
      </c>
      <c r="H6999" t="s">
        <v>1863</v>
      </c>
      <c r="I6999" t="s">
        <v>87</v>
      </c>
      <c r="J6999" t="s">
        <v>19</v>
      </c>
      <c r="K6999" t="str">
        <f>INDEX(Table6[Column1],MATCH(L6999,Table6[Column2]))</f>
        <v>Elders</v>
      </c>
      <c r="L6999">
        <v>56.919311260000001</v>
      </c>
      <c r="M6999" t="str">
        <f>VLOOKUP(L6999,Table1[],2)</f>
        <v>50 - 59</v>
      </c>
      <c r="N6999" t="str">
        <f>INDEX(Table7[Column1],MATCH(O6999,Table7[Column2]))</f>
        <v>Learning Stage</v>
      </c>
      <c r="O6999">
        <v>3.1516890169999998</v>
      </c>
      <c r="P6999" t="str">
        <f>VLOOKUP(O6999,Table13[],2)</f>
        <v>1 - 5</v>
      </c>
      <c r="Q6999" t="str">
        <f>INDEX(Table8[Column1],MATCH(R6999,Table8[Column2]))</f>
        <v>Excused</v>
      </c>
      <c r="R6999">
        <v>131.37972640000001</v>
      </c>
      <c r="S6999">
        <f t="shared" si="219"/>
        <v>5.4741552666666671</v>
      </c>
      <c r="T6999" t="s">
        <v>19</v>
      </c>
    </row>
    <row r="7000" spans="1:20" x14ac:dyDescent="0.25">
      <c r="A7000">
        <v>6999</v>
      </c>
      <c r="B7000" t="s">
        <v>5176</v>
      </c>
      <c r="C7000" t="s">
        <v>284</v>
      </c>
      <c r="D7000" t="str">
        <f t="shared" si="218"/>
        <v>Blose Debra</v>
      </c>
      <c r="E7000" t="s">
        <v>15</v>
      </c>
      <c r="F7000" t="s">
        <v>23</v>
      </c>
      <c r="G7000" t="s">
        <v>2724</v>
      </c>
      <c r="H7000" t="s">
        <v>1863</v>
      </c>
      <c r="I7000" t="s">
        <v>24</v>
      </c>
      <c r="J7000" t="s">
        <v>19</v>
      </c>
      <c r="K7000" t="str">
        <f>INDEX(Table6[Column1],MATCH(L7000,Table6[Column2]))</f>
        <v>Young Adults</v>
      </c>
      <c r="L7000">
        <v>32.636156419999999</v>
      </c>
      <c r="M7000" t="str">
        <f>VLOOKUP(L7000,Table1[],2)</f>
        <v>30 - 39</v>
      </c>
      <c r="N7000" t="str">
        <f>INDEX(Table7[Column1],MATCH(O7000,Table7[Column2]))</f>
        <v>Learning Stage</v>
      </c>
      <c r="O7000">
        <v>4.4442254820000002</v>
      </c>
      <c r="P7000" t="str">
        <f>VLOOKUP(O7000,Table13[],2)</f>
        <v>1 - 5</v>
      </c>
      <c r="Q7000" t="str">
        <f>INDEX(Table8[Column1],MATCH(R7000,Table8[Column2]))</f>
        <v>Scheduled</v>
      </c>
      <c r="R7000">
        <v>24.926941899999999</v>
      </c>
      <c r="S7000">
        <f t="shared" si="219"/>
        <v>1.0386225791666666</v>
      </c>
      <c r="T7000" t="s">
        <v>19</v>
      </c>
    </row>
    <row r="7001" spans="1:20" x14ac:dyDescent="0.25">
      <c r="A7001">
        <v>7000</v>
      </c>
      <c r="B7001" t="s">
        <v>4334</v>
      </c>
      <c r="C7001" t="s">
        <v>420</v>
      </c>
      <c r="D7001" t="str">
        <f t="shared" si="218"/>
        <v>Cantu Bonnie</v>
      </c>
      <c r="E7001" t="s">
        <v>15</v>
      </c>
      <c r="F7001" t="s">
        <v>520</v>
      </c>
      <c r="G7001" t="s">
        <v>2724</v>
      </c>
      <c r="H7001" t="s">
        <v>1863</v>
      </c>
      <c r="I7001" t="s">
        <v>54</v>
      </c>
      <c r="J7001" t="s">
        <v>19</v>
      </c>
      <c r="K7001" t="str">
        <f>INDEX(Table6[Column1],MATCH(L7001,Table6[Column2]))</f>
        <v>Adults</v>
      </c>
      <c r="L7001">
        <v>43.728855199999998</v>
      </c>
      <c r="M7001" t="str">
        <f>VLOOKUP(L7001,Table1[],2)</f>
        <v>40 - 49</v>
      </c>
      <c r="N7001" t="str">
        <f>INDEX(Table7[Column1],MATCH(O7001,Table7[Column2]))</f>
        <v>Learning Stage</v>
      </c>
      <c r="O7001">
        <v>3.748595957</v>
      </c>
      <c r="P7001" t="str">
        <f>VLOOKUP(O7001,Table13[],2)</f>
        <v>1 - 5</v>
      </c>
      <c r="Q7001" t="str">
        <f>INDEX(Table8[Column1],MATCH(R7001,Table8[Column2]))</f>
        <v>Maintained</v>
      </c>
      <c r="R7001">
        <v>79.405781059999995</v>
      </c>
      <c r="S7001">
        <f t="shared" si="219"/>
        <v>3.3085742108333331</v>
      </c>
      <c r="T7001" t="s">
        <v>19</v>
      </c>
    </row>
    <row r="7002" spans="1:20" x14ac:dyDescent="0.25">
      <c r="A7002">
        <v>7001</v>
      </c>
      <c r="B7002" t="s">
        <v>3268</v>
      </c>
      <c r="C7002" t="s">
        <v>1207</v>
      </c>
      <c r="D7002" t="str">
        <f t="shared" si="218"/>
        <v>Puckett Horace</v>
      </c>
      <c r="E7002" t="s">
        <v>22</v>
      </c>
      <c r="F7002" t="s">
        <v>176</v>
      </c>
      <c r="G7002" t="s">
        <v>611</v>
      </c>
      <c r="H7002" t="s">
        <v>612</v>
      </c>
      <c r="I7002" t="s">
        <v>134</v>
      </c>
      <c r="J7002" t="s">
        <v>19</v>
      </c>
      <c r="K7002" t="str">
        <f>INDEX(Table6[Column1],MATCH(L7002,Table6[Column2]))</f>
        <v>Adults</v>
      </c>
      <c r="L7002">
        <v>42.423757999999999</v>
      </c>
      <c r="M7002" t="str">
        <f>VLOOKUP(L7002,Table1[],2)</f>
        <v>40 - 49</v>
      </c>
      <c r="N7002" t="str">
        <f>INDEX(Table7[Column1],MATCH(O7002,Table7[Column2]))</f>
        <v>Learning Stage</v>
      </c>
      <c r="O7002">
        <v>4.6481514229999998</v>
      </c>
      <c r="P7002" t="str">
        <f>VLOOKUP(O7002,Table13[],2)</f>
        <v>1 - 5</v>
      </c>
      <c r="Q7002" t="str">
        <f>INDEX(Table8[Column1],MATCH(R7002,Table8[Column2]))</f>
        <v>Maintained</v>
      </c>
      <c r="R7002">
        <v>47.53566841</v>
      </c>
      <c r="S7002">
        <f t="shared" si="219"/>
        <v>1.9806528504166665</v>
      </c>
      <c r="T7002" t="s">
        <v>19</v>
      </c>
    </row>
    <row r="7003" spans="1:20" x14ac:dyDescent="0.25">
      <c r="A7003">
        <v>7002</v>
      </c>
      <c r="B7003" t="s">
        <v>778</v>
      </c>
      <c r="C7003" t="s">
        <v>1747</v>
      </c>
      <c r="D7003" t="str">
        <f t="shared" si="218"/>
        <v>Hayes Eva</v>
      </c>
      <c r="E7003" t="s">
        <v>15</v>
      </c>
      <c r="F7003" t="s">
        <v>16</v>
      </c>
      <c r="G7003" t="s">
        <v>820</v>
      </c>
      <c r="H7003" t="s">
        <v>821</v>
      </c>
      <c r="I7003" t="s">
        <v>16</v>
      </c>
      <c r="J7003" t="s">
        <v>19</v>
      </c>
      <c r="K7003" t="str">
        <f>INDEX(Table6[Column1],MATCH(L7003,Table6[Column2]))</f>
        <v>Youth</v>
      </c>
      <c r="L7003">
        <v>28.04880923</v>
      </c>
      <c r="M7003" t="str">
        <f>VLOOKUP(L7003,Table1[],2)</f>
        <v>20 - 29</v>
      </c>
      <c r="N7003" t="str">
        <f>INDEX(Table7[Column1],MATCH(O7003,Table7[Column2]))</f>
        <v>Fitting in Stage</v>
      </c>
      <c r="O7003">
        <v>6.3598559190000001</v>
      </c>
      <c r="P7003" t="str">
        <f>VLOOKUP(O7003,Table13[],2)</f>
        <v>6 - 10</v>
      </c>
      <c r="Q7003" t="str">
        <f>INDEX(Table8[Column1],MATCH(R7003,Table8[Column2]))</f>
        <v>Scheduled</v>
      </c>
      <c r="R7003">
        <v>0</v>
      </c>
      <c r="S7003">
        <f t="shared" si="219"/>
        <v>0</v>
      </c>
      <c r="T7003" t="s">
        <v>19</v>
      </c>
    </row>
    <row r="7004" spans="1:20" x14ac:dyDescent="0.25">
      <c r="A7004">
        <v>7003</v>
      </c>
      <c r="B7004" t="s">
        <v>98</v>
      </c>
      <c r="C7004" t="s">
        <v>56</v>
      </c>
      <c r="D7004" t="str">
        <f t="shared" si="218"/>
        <v>Thompson James</v>
      </c>
      <c r="E7004" t="s">
        <v>22</v>
      </c>
      <c r="F7004" t="s">
        <v>38</v>
      </c>
      <c r="G7004" t="s">
        <v>611</v>
      </c>
      <c r="H7004" t="s">
        <v>612</v>
      </c>
      <c r="I7004" t="s">
        <v>38</v>
      </c>
      <c r="J7004" t="s">
        <v>19</v>
      </c>
      <c r="K7004" t="str">
        <f>INDEX(Table6[Column1],MATCH(L7004,Table6[Column2]))</f>
        <v>Young Adults</v>
      </c>
      <c r="L7004">
        <v>37.241163999999998</v>
      </c>
      <c r="M7004" t="str">
        <f>VLOOKUP(L7004,Table1[],2)</f>
        <v>30 - 39</v>
      </c>
      <c r="N7004" t="str">
        <f>INDEX(Table7[Column1],MATCH(O7004,Table7[Column2]))</f>
        <v>Learning Stage</v>
      </c>
      <c r="O7004">
        <v>3.5627008290000002</v>
      </c>
      <c r="P7004" t="str">
        <f>VLOOKUP(O7004,Table13[],2)</f>
        <v>1 - 5</v>
      </c>
      <c r="Q7004" t="str">
        <f>INDEX(Table8[Column1],MATCH(R7004,Table8[Column2]))</f>
        <v>Scheduled</v>
      </c>
      <c r="R7004">
        <v>9.4086460380000005</v>
      </c>
      <c r="S7004">
        <f t="shared" si="219"/>
        <v>0.39202691825000002</v>
      </c>
      <c r="T7004" t="s">
        <v>19</v>
      </c>
    </row>
    <row r="7005" spans="1:20" x14ac:dyDescent="0.25">
      <c r="A7005">
        <v>7004</v>
      </c>
      <c r="B7005" t="s">
        <v>1186</v>
      </c>
      <c r="C7005" t="s">
        <v>245</v>
      </c>
      <c r="D7005" t="str">
        <f t="shared" si="218"/>
        <v>Jenkins Mary</v>
      </c>
      <c r="E7005" t="s">
        <v>15</v>
      </c>
      <c r="F7005" t="s">
        <v>806</v>
      </c>
      <c r="G7005" t="s">
        <v>611</v>
      </c>
      <c r="H7005" t="s">
        <v>612</v>
      </c>
      <c r="I7005" t="s">
        <v>192</v>
      </c>
      <c r="J7005" t="s">
        <v>19</v>
      </c>
      <c r="K7005" t="str">
        <f>INDEX(Table6[Column1],MATCH(L7005,Table6[Column2]))</f>
        <v>Adults</v>
      </c>
      <c r="L7005">
        <v>46.008593439999999</v>
      </c>
      <c r="M7005" t="str">
        <f>VLOOKUP(L7005,Table1[],2)</f>
        <v>40 - 49</v>
      </c>
      <c r="N7005" t="str">
        <f>INDEX(Table7[Column1],MATCH(O7005,Table7[Column2]))</f>
        <v>Learning Stage</v>
      </c>
      <c r="O7005">
        <v>3.1414972959999998</v>
      </c>
      <c r="P7005" t="str">
        <f>VLOOKUP(O7005,Table13[],2)</f>
        <v>1 - 5</v>
      </c>
      <c r="Q7005" t="str">
        <f>INDEX(Table8[Column1],MATCH(R7005,Table8[Column2]))</f>
        <v>Habitual</v>
      </c>
      <c r="R7005">
        <v>113.02670639999999</v>
      </c>
      <c r="S7005">
        <f t="shared" si="219"/>
        <v>4.7094461000000001</v>
      </c>
      <c r="T7005" t="s">
        <v>19</v>
      </c>
    </row>
    <row r="7006" spans="1:20" x14ac:dyDescent="0.25">
      <c r="A7006">
        <v>7005</v>
      </c>
      <c r="B7006" t="s">
        <v>5177</v>
      </c>
      <c r="C7006" t="s">
        <v>525</v>
      </c>
      <c r="D7006" t="str">
        <f t="shared" si="218"/>
        <v>Byrne Amanda</v>
      </c>
      <c r="E7006" t="s">
        <v>15</v>
      </c>
      <c r="F7006" t="s">
        <v>186</v>
      </c>
      <c r="G7006" t="s">
        <v>820</v>
      </c>
      <c r="H7006" t="s">
        <v>821</v>
      </c>
      <c r="I7006" t="s">
        <v>186</v>
      </c>
      <c r="J7006" t="s">
        <v>19</v>
      </c>
      <c r="K7006" t="str">
        <f>INDEX(Table6[Column1],MATCH(L7006,Table6[Column2]))</f>
        <v>Adults</v>
      </c>
      <c r="L7006">
        <v>43.279836260000003</v>
      </c>
      <c r="M7006" t="str">
        <f>VLOOKUP(L7006,Table1[],2)</f>
        <v>40 - 49</v>
      </c>
      <c r="N7006" t="str">
        <f>INDEX(Table7[Column1],MATCH(O7006,Table7[Column2]))</f>
        <v>Learning Stage</v>
      </c>
      <c r="O7006">
        <v>4.4457919720000003</v>
      </c>
      <c r="P7006" t="str">
        <f>VLOOKUP(O7006,Table13[],2)</f>
        <v>1 - 5</v>
      </c>
      <c r="Q7006" t="str">
        <f>INDEX(Table8[Column1],MATCH(R7006,Table8[Column2]))</f>
        <v>Maintained</v>
      </c>
      <c r="R7006">
        <v>61.65544405</v>
      </c>
      <c r="S7006">
        <f t="shared" si="219"/>
        <v>2.5689768354166667</v>
      </c>
      <c r="T7006" t="s">
        <v>19</v>
      </c>
    </row>
    <row r="7007" spans="1:20" x14ac:dyDescent="0.25">
      <c r="A7007">
        <v>7006</v>
      </c>
      <c r="B7007" t="s">
        <v>1682</v>
      </c>
      <c r="C7007" t="s">
        <v>1785</v>
      </c>
      <c r="D7007" t="str">
        <f t="shared" si="218"/>
        <v>Flora Tony</v>
      </c>
      <c r="E7007" t="s">
        <v>22</v>
      </c>
      <c r="F7007" t="s">
        <v>1159</v>
      </c>
      <c r="G7007" t="s">
        <v>820</v>
      </c>
      <c r="H7007" t="s">
        <v>821</v>
      </c>
      <c r="I7007" t="s">
        <v>1159</v>
      </c>
      <c r="J7007" t="s">
        <v>19</v>
      </c>
      <c r="K7007" t="str">
        <f>INDEX(Table6[Column1],MATCH(L7007,Table6[Column2]))</f>
        <v>Adults</v>
      </c>
      <c r="L7007">
        <v>40.34302658</v>
      </c>
      <c r="M7007" t="str">
        <f>VLOOKUP(L7007,Table1[],2)</f>
        <v>40 - 49</v>
      </c>
      <c r="N7007" t="str">
        <f>INDEX(Table7[Column1],MATCH(O7007,Table7[Column2]))</f>
        <v>Learning Stage</v>
      </c>
      <c r="O7007">
        <v>3.9639234619999999</v>
      </c>
      <c r="P7007" t="str">
        <f>VLOOKUP(O7007,Table13[],2)</f>
        <v>1 - 5</v>
      </c>
      <c r="Q7007" t="str">
        <f>INDEX(Table8[Column1],MATCH(R7007,Table8[Column2]))</f>
        <v>Scheduled</v>
      </c>
      <c r="R7007">
        <v>29.15055066</v>
      </c>
      <c r="S7007">
        <f t="shared" si="219"/>
        <v>1.2146062774999999</v>
      </c>
      <c r="T7007" t="s">
        <v>19</v>
      </c>
    </row>
    <row r="7008" spans="1:20" x14ac:dyDescent="0.25">
      <c r="A7008">
        <v>7007</v>
      </c>
      <c r="B7008" t="s">
        <v>4242</v>
      </c>
      <c r="C7008" t="s">
        <v>1922</v>
      </c>
      <c r="D7008" t="str">
        <f t="shared" si="218"/>
        <v>Salgado Dorothy</v>
      </c>
      <c r="E7008" t="s">
        <v>15</v>
      </c>
      <c r="F7008" t="s">
        <v>107</v>
      </c>
      <c r="G7008" t="s">
        <v>2724</v>
      </c>
      <c r="H7008" t="s">
        <v>1863</v>
      </c>
      <c r="I7008" t="s">
        <v>107</v>
      </c>
      <c r="J7008" t="s">
        <v>19</v>
      </c>
      <c r="K7008" t="str">
        <f>INDEX(Table6[Column1],MATCH(L7008,Table6[Column2]))</f>
        <v>Adults</v>
      </c>
      <c r="L7008">
        <v>43.376034339999997</v>
      </c>
      <c r="M7008" t="str">
        <f>VLOOKUP(L7008,Table1[],2)</f>
        <v>40 - 49</v>
      </c>
      <c r="N7008" t="str">
        <f>INDEX(Table7[Column1],MATCH(O7008,Table7[Column2]))</f>
        <v>Learning Stage</v>
      </c>
      <c r="O7008">
        <v>4.7048103279999998</v>
      </c>
      <c r="P7008" t="str">
        <f>VLOOKUP(O7008,Table13[],2)</f>
        <v>1 - 5</v>
      </c>
      <c r="Q7008" t="str">
        <f>INDEX(Table8[Column1],MATCH(R7008,Table8[Column2]))</f>
        <v>Maintained</v>
      </c>
      <c r="R7008">
        <v>77.962159130000003</v>
      </c>
      <c r="S7008">
        <f t="shared" si="219"/>
        <v>3.2484232970833338</v>
      </c>
      <c r="T7008" t="s">
        <v>19</v>
      </c>
    </row>
    <row r="7009" spans="1:20" x14ac:dyDescent="0.25">
      <c r="A7009">
        <v>7008</v>
      </c>
      <c r="B7009" t="s">
        <v>864</v>
      </c>
      <c r="C7009" t="s">
        <v>115</v>
      </c>
      <c r="D7009" t="str">
        <f t="shared" si="218"/>
        <v>Jimenez Daniel</v>
      </c>
      <c r="E7009" t="s">
        <v>22</v>
      </c>
      <c r="F7009" t="s">
        <v>38</v>
      </c>
      <c r="G7009" t="s">
        <v>611</v>
      </c>
      <c r="H7009" t="s">
        <v>612</v>
      </c>
      <c r="I7009" t="s">
        <v>38</v>
      </c>
      <c r="J7009" t="s">
        <v>19</v>
      </c>
      <c r="K7009" t="str">
        <f>INDEX(Table6[Column1],MATCH(L7009,Table6[Column2]))</f>
        <v>Elders</v>
      </c>
      <c r="L7009">
        <v>51.133277759999999</v>
      </c>
      <c r="M7009" t="str">
        <f>VLOOKUP(L7009,Table1[],2)</f>
        <v>50 - 59</v>
      </c>
      <c r="N7009" t="str">
        <f>INDEX(Table7[Column1],MATCH(O7009,Table7[Column2]))</f>
        <v>Fitting in Stage</v>
      </c>
      <c r="O7009">
        <v>6.5017688370000002</v>
      </c>
      <c r="P7009" t="str">
        <f>VLOOKUP(O7009,Table13[],2)</f>
        <v>6 - 10</v>
      </c>
      <c r="Q7009" t="str">
        <f>INDEX(Table8[Column1],MATCH(R7009,Table8[Column2]))</f>
        <v>Habitual</v>
      </c>
      <c r="R7009">
        <v>95.722826069999996</v>
      </c>
      <c r="S7009">
        <f t="shared" si="219"/>
        <v>3.9884510862499996</v>
      </c>
      <c r="T7009" t="s">
        <v>19</v>
      </c>
    </row>
    <row r="7010" spans="1:20" x14ac:dyDescent="0.25">
      <c r="A7010">
        <v>7009</v>
      </c>
      <c r="B7010" t="s">
        <v>795</v>
      </c>
      <c r="C7010" t="s">
        <v>883</v>
      </c>
      <c r="D7010" t="str">
        <f t="shared" si="218"/>
        <v>Sullivan Jason</v>
      </c>
      <c r="E7010" t="s">
        <v>22</v>
      </c>
      <c r="F7010" t="s">
        <v>155</v>
      </c>
      <c r="G7010" t="s">
        <v>2724</v>
      </c>
      <c r="H7010" t="s">
        <v>1863</v>
      </c>
      <c r="I7010" t="s">
        <v>24</v>
      </c>
      <c r="J7010" t="s">
        <v>19</v>
      </c>
      <c r="K7010" t="str">
        <f>INDEX(Table6[Column1],MATCH(L7010,Table6[Column2]))</f>
        <v>Adults</v>
      </c>
      <c r="L7010">
        <v>40.111903210000001</v>
      </c>
      <c r="M7010" t="str">
        <f>VLOOKUP(L7010,Table1[],2)</f>
        <v>40 - 49</v>
      </c>
      <c r="N7010" t="str">
        <f>INDEX(Table7[Column1],MATCH(O7010,Table7[Column2]))</f>
        <v>Learning Stage</v>
      </c>
      <c r="O7010">
        <v>2.8019375270000002</v>
      </c>
      <c r="P7010" t="str">
        <f>VLOOKUP(O7010,Table13[],2)</f>
        <v>1 - 5</v>
      </c>
      <c r="Q7010" t="str">
        <f>INDEX(Table8[Column1],MATCH(R7010,Table8[Column2]))</f>
        <v>Scheduled</v>
      </c>
      <c r="R7010">
        <v>37.976001519999997</v>
      </c>
      <c r="S7010">
        <f t="shared" si="219"/>
        <v>1.5823333966666666</v>
      </c>
      <c r="T7010" t="s">
        <v>19</v>
      </c>
    </row>
    <row r="7011" spans="1:20" x14ac:dyDescent="0.25">
      <c r="A7011">
        <v>7010</v>
      </c>
      <c r="B7011" t="s">
        <v>5178</v>
      </c>
      <c r="C7011" t="s">
        <v>37</v>
      </c>
      <c r="D7011" t="str">
        <f t="shared" si="218"/>
        <v>Ashton Ralph</v>
      </c>
      <c r="E7011" t="s">
        <v>22</v>
      </c>
      <c r="F7011" t="s">
        <v>369</v>
      </c>
      <c r="G7011" t="s">
        <v>611</v>
      </c>
      <c r="H7011" t="s">
        <v>612</v>
      </c>
      <c r="I7011" t="s">
        <v>369</v>
      </c>
      <c r="J7011" t="s">
        <v>19</v>
      </c>
      <c r="K7011" t="str">
        <f>INDEX(Table6[Column1],MATCH(L7011,Table6[Column2]))</f>
        <v>Adults</v>
      </c>
      <c r="L7011">
        <v>45.48159381</v>
      </c>
      <c r="M7011" t="str">
        <f>VLOOKUP(L7011,Table1[],2)</f>
        <v>40 - 49</v>
      </c>
      <c r="N7011" t="str">
        <f>INDEX(Table7[Column1],MATCH(O7011,Table7[Column2]))</f>
        <v>Fitting in Stage</v>
      </c>
      <c r="O7011">
        <v>9.0809636480000009</v>
      </c>
      <c r="P7011" t="str">
        <f>VLOOKUP(O7011,Table13[],2)</f>
        <v>6 - 10</v>
      </c>
      <c r="Q7011" t="str">
        <f>INDEX(Table8[Column1],MATCH(R7011,Table8[Column2]))</f>
        <v>Maintained</v>
      </c>
      <c r="R7011">
        <v>68.746120399999995</v>
      </c>
      <c r="S7011">
        <f t="shared" si="219"/>
        <v>2.8644216833333331</v>
      </c>
      <c r="T7011" t="s">
        <v>19</v>
      </c>
    </row>
    <row r="7012" spans="1:20" x14ac:dyDescent="0.25">
      <c r="A7012">
        <v>7011</v>
      </c>
      <c r="B7012" t="s">
        <v>167</v>
      </c>
      <c r="C7012" t="s">
        <v>5179</v>
      </c>
      <c r="D7012" t="str">
        <f t="shared" si="218"/>
        <v>Allen Devon</v>
      </c>
      <c r="E7012" t="s">
        <v>22</v>
      </c>
      <c r="F7012" t="s">
        <v>3285</v>
      </c>
      <c r="G7012" t="s">
        <v>2724</v>
      </c>
      <c r="H7012" t="s">
        <v>1863</v>
      </c>
      <c r="I7012" t="s">
        <v>54</v>
      </c>
      <c r="J7012" t="s">
        <v>19</v>
      </c>
      <c r="K7012" t="str">
        <f>INDEX(Table6[Column1],MATCH(L7012,Table6[Column2]))</f>
        <v>Adults</v>
      </c>
      <c r="L7012">
        <v>49.400347529999998</v>
      </c>
      <c r="M7012" t="str">
        <f>VLOOKUP(L7012,Table1[],2)</f>
        <v>40 - 49</v>
      </c>
      <c r="N7012" t="str">
        <f>INDEX(Table7[Column1],MATCH(O7012,Table7[Column2]))</f>
        <v>Learning Stage</v>
      </c>
      <c r="O7012">
        <v>4.809700994</v>
      </c>
      <c r="P7012" t="str">
        <f>VLOOKUP(O7012,Table13[],2)</f>
        <v>1 - 5</v>
      </c>
      <c r="Q7012" t="str">
        <f>INDEX(Table8[Column1],MATCH(R7012,Table8[Column2]))</f>
        <v>Habitual</v>
      </c>
      <c r="R7012">
        <v>106.2001379</v>
      </c>
      <c r="S7012">
        <f t="shared" si="219"/>
        <v>4.4250057458333334</v>
      </c>
      <c r="T7012" t="s">
        <v>19</v>
      </c>
    </row>
    <row r="7013" spans="1:20" x14ac:dyDescent="0.25">
      <c r="A7013">
        <v>7012</v>
      </c>
      <c r="B7013" t="s">
        <v>904</v>
      </c>
      <c r="C7013" t="s">
        <v>29</v>
      </c>
      <c r="D7013" t="str">
        <f t="shared" si="218"/>
        <v>Brown Irene</v>
      </c>
      <c r="E7013" t="s">
        <v>15</v>
      </c>
      <c r="F7013" t="s">
        <v>33</v>
      </c>
      <c r="G7013" t="s">
        <v>2724</v>
      </c>
      <c r="H7013" t="s">
        <v>1863</v>
      </c>
      <c r="I7013" t="s">
        <v>33</v>
      </c>
      <c r="J7013" t="s">
        <v>19</v>
      </c>
      <c r="K7013" t="str">
        <f>INDEX(Table6[Column1],MATCH(L7013,Table6[Column2]))</f>
        <v>Young Adults</v>
      </c>
      <c r="L7013">
        <v>34.371772960000001</v>
      </c>
      <c r="M7013" t="str">
        <f>VLOOKUP(L7013,Table1[],2)</f>
        <v>30 - 39</v>
      </c>
      <c r="N7013" t="str">
        <f>INDEX(Table7[Column1],MATCH(O7013,Table7[Column2]))</f>
        <v>Learning Stage</v>
      </c>
      <c r="O7013">
        <v>4.998238239</v>
      </c>
      <c r="P7013" t="str">
        <f>VLOOKUP(O7013,Table13[],2)</f>
        <v>1 - 5</v>
      </c>
      <c r="Q7013" t="str">
        <f>INDEX(Table8[Column1],MATCH(R7013,Table8[Column2]))</f>
        <v>Scheduled</v>
      </c>
      <c r="R7013">
        <v>30.65005661</v>
      </c>
      <c r="S7013">
        <f t="shared" si="219"/>
        <v>1.2770856920833333</v>
      </c>
      <c r="T7013" t="s">
        <v>19</v>
      </c>
    </row>
    <row r="7014" spans="1:20" x14ac:dyDescent="0.25">
      <c r="A7014">
        <v>7013</v>
      </c>
      <c r="B7014" t="s">
        <v>2243</v>
      </c>
      <c r="C7014" t="s">
        <v>1232</v>
      </c>
      <c r="D7014" t="str">
        <f t="shared" si="218"/>
        <v>Hanson Joel</v>
      </c>
      <c r="E7014" t="s">
        <v>22</v>
      </c>
      <c r="F7014" t="s">
        <v>33</v>
      </c>
      <c r="G7014" t="s">
        <v>2724</v>
      </c>
      <c r="H7014" t="s">
        <v>1863</v>
      </c>
      <c r="I7014" t="s">
        <v>33</v>
      </c>
      <c r="J7014" t="s">
        <v>19</v>
      </c>
      <c r="K7014" t="str">
        <f>INDEX(Table6[Column1],MATCH(L7014,Table6[Column2]))</f>
        <v>Young Adults</v>
      </c>
      <c r="L7014">
        <v>39.961138480000002</v>
      </c>
      <c r="M7014" t="str">
        <f>VLOOKUP(L7014,Table1[],2)</f>
        <v>30 - 39</v>
      </c>
      <c r="N7014" t="str">
        <f>INDEX(Table7[Column1],MATCH(O7014,Table7[Column2]))</f>
        <v>Learning Stage</v>
      </c>
      <c r="O7014">
        <v>4.7685479559999999</v>
      </c>
      <c r="P7014" t="str">
        <f>VLOOKUP(O7014,Table13[],2)</f>
        <v>1 - 5</v>
      </c>
      <c r="Q7014" t="str">
        <f>INDEX(Table8[Column1],MATCH(R7014,Table8[Column2]))</f>
        <v>Scheduled</v>
      </c>
      <c r="R7014">
        <v>38.865845479999997</v>
      </c>
      <c r="S7014">
        <f t="shared" si="219"/>
        <v>1.6194102283333331</v>
      </c>
      <c r="T7014" t="s">
        <v>19</v>
      </c>
    </row>
    <row r="7015" spans="1:20" x14ac:dyDescent="0.25">
      <c r="A7015">
        <v>7014</v>
      </c>
      <c r="B7015" t="s">
        <v>435</v>
      </c>
      <c r="C7015" t="s">
        <v>3238</v>
      </c>
      <c r="D7015" t="str">
        <f t="shared" si="218"/>
        <v>Britt Francesca</v>
      </c>
      <c r="E7015" t="s">
        <v>15</v>
      </c>
      <c r="F7015" t="s">
        <v>54</v>
      </c>
      <c r="G7015" t="s">
        <v>2724</v>
      </c>
      <c r="H7015" t="s">
        <v>1863</v>
      </c>
      <c r="I7015" t="s">
        <v>54</v>
      </c>
      <c r="J7015" t="s">
        <v>19</v>
      </c>
      <c r="K7015" t="str">
        <f>INDEX(Table6[Column1],MATCH(L7015,Table6[Column2]))</f>
        <v>Youth</v>
      </c>
      <c r="L7015">
        <v>21.25007437</v>
      </c>
      <c r="M7015" t="str">
        <f>VLOOKUP(L7015,Table1[],2)</f>
        <v>20 - 29</v>
      </c>
      <c r="N7015" t="str">
        <f>INDEX(Table7[Column1],MATCH(O7015,Table7[Column2]))</f>
        <v>Learning Stage</v>
      </c>
      <c r="O7015">
        <v>4.3704392280000004</v>
      </c>
      <c r="P7015" t="str">
        <f>VLOOKUP(O7015,Table13[],2)</f>
        <v>1 - 5</v>
      </c>
      <c r="Q7015" t="str">
        <f>INDEX(Table8[Column1],MATCH(R7015,Table8[Column2]))</f>
        <v>Scheduled</v>
      </c>
      <c r="R7015">
        <v>0</v>
      </c>
      <c r="S7015">
        <f t="shared" si="219"/>
        <v>0</v>
      </c>
      <c r="T7015" t="s">
        <v>19</v>
      </c>
    </row>
    <row r="7016" spans="1:20" x14ac:dyDescent="0.25">
      <c r="A7016">
        <v>7015</v>
      </c>
      <c r="B7016" t="s">
        <v>5180</v>
      </c>
      <c r="C7016" t="s">
        <v>142</v>
      </c>
      <c r="D7016" t="str">
        <f t="shared" si="218"/>
        <v>Adamek Adam</v>
      </c>
      <c r="E7016" t="s">
        <v>22</v>
      </c>
      <c r="F7016" t="s">
        <v>30</v>
      </c>
      <c r="G7016" t="s">
        <v>820</v>
      </c>
      <c r="H7016" t="s">
        <v>821</v>
      </c>
      <c r="I7016" t="s">
        <v>30</v>
      </c>
      <c r="J7016" t="s">
        <v>19</v>
      </c>
      <c r="K7016" t="str">
        <f>INDEX(Table6[Column1],MATCH(L7016,Table6[Column2]))</f>
        <v>Elders</v>
      </c>
      <c r="L7016">
        <v>51.092509679999999</v>
      </c>
      <c r="M7016" t="str">
        <f>VLOOKUP(L7016,Table1[],2)</f>
        <v>50 - 59</v>
      </c>
      <c r="N7016" t="str">
        <f>INDEX(Table7[Column1],MATCH(O7016,Table7[Column2]))</f>
        <v>Learning Stage</v>
      </c>
      <c r="O7016">
        <v>0.33049073400000001</v>
      </c>
      <c r="P7016" t="e">
        <f>VLOOKUP(O7016,Table13[],2)</f>
        <v>#N/A</v>
      </c>
      <c r="Q7016" t="str">
        <f>INDEX(Table8[Column1],MATCH(R7016,Table8[Column2]))</f>
        <v>Habitual</v>
      </c>
      <c r="R7016">
        <v>113.7179294</v>
      </c>
      <c r="S7016">
        <f t="shared" si="219"/>
        <v>4.738247058333334</v>
      </c>
      <c r="T7016" t="s">
        <v>19</v>
      </c>
    </row>
    <row r="7017" spans="1:20" x14ac:dyDescent="0.25">
      <c r="A7017">
        <v>7016</v>
      </c>
      <c r="B7017" t="s">
        <v>511</v>
      </c>
      <c r="C7017" t="s">
        <v>895</v>
      </c>
      <c r="D7017" t="str">
        <f t="shared" si="218"/>
        <v>Adams Carl</v>
      </c>
      <c r="E7017" t="s">
        <v>22</v>
      </c>
      <c r="F7017" t="s">
        <v>1159</v>
      </c>
      <c r="G7017" t="s">
        <v>820</v>
      </c>
      <c r="H7017" t="s">
        <v>821</v>
      </c>
      <c r="I7017" t="s">
        <v>1159</v>
      </c>
      <c r="J7017" t="s">
        <v>19</v>
      </c>
      <c r="K7017" t="str">
        <f>INDEX(Table6[Column1],MATCH(L7017,Table6[Column2]))</f>
        <v>Adults</v>
      </c>
      <c r="L7017">
        <v>48.590185269999999</v>
      </c>
      <c r="M7017" t="str">
        <f>VLOOKUP(L7017,Table1[],2)</f>
        <v>40 - 49</v>
      </c>
      <c r="N7017" t="str">
        <f>INDEX(Table7[Column1],MATCH(O7017,Table7[Column2]))</f>
        <v>Learning Stage</v>
      </c>
      <c r="O7017">
        <v>3.9858161939999999</v>
      </c>
      <c r="P7017" t="str">
        <f>VLOOKUP(O7017,Table13[],2)</f>
        <v>1 - 5</v>
      </c>
      <c r="Q7017" t="str">
        <f>INDEX(Table8[Column1],MATCH(R7017,Table8[Column2]))</f>
        <v>Maintained</v>
      </c>
      <c r="R7017">
        <v>64.734101600000002</v>
      </c>
      <c r="S7017">
        <f t="shared" si="219"/>
        <v>2.6972542333333336</v>
      </c>
      <c r="T7017" t="s">
        <v>19</v>
      </c>
    </row>
    <row r="7018" spans="1:20" x14ac:dyDescent="0.25">
      <c r="A7018">
        <v>7017</v>
      </c>
      <c r="B7018" t="s">
        <v>991</v>
      </c>
      <c r="C7018" t="s">
        <v>144</v>
      </c>
      <c r="D7018" t="str">
        <f t="shared" si="218"/>
        <v>Tucker David</v>
      </c>
      <c r="E7018" t="s">
        <v>22</v>
      </c>
      <c r="F7018" t="s">
        <v>24</v>
      </c>
      <c r="G7018" t="s">
        <v>2724</v>
      </c>
      <c r="H7018" t="s">
        <v>1863</v>
      </c>
      <c r="I7018" t="s">
        <v>24</v>
      </c>
      <c r="J7018" t="s">
        <v>19</v>
      </c>
      <c r="K7018" t="str">
        <f>INDEX(Table6[Column1],MATCH(L7018,Table6[Column2]))</f>
        <v>Young Adults</v>
      </c>
      <c r="L7018">
        <v>38.031298999999997</v>
      </c>
      <c r="M7018" t="str">
        <f>VLOOKUP(L7018,Table1[],2)</f>
        <v>30 - 39</v>
      </c>
      <c r="N7018" t="str">
        <f>INDEX(Table7[Column1],MATCH(O7018,Table7[Column2]))</f>
        <v>Learning Stage</v>
      </c>
      <c r="O7018">
        <v>5.7285801029999996</v>
      </c>
      <c r="P7018" t="str">
        <f>VLOOKUP(O7018,Table13[],2)</f>
        <v>1 - 5</v>
      </c>
      <c r="Q7018" t="str">
        <f>INDEX(Table8[Column1],MATCH(R7018,Table8[Column2]))</f>
        <v>Scheduled</v>
      </c>
      <c r="R7018">
        <v>11.944517790000001</v>
      </c>
      <c r="S7018">
        <f t="shared" si="219"/>
        <v>0.49768824125000005</v>
      </c>
      <c r="T7018" t="s">
        <v>19</v>
      </c>
    </row>
    <row r="7019" spans="1:20" x14ac:dyDescent="0.25">
      <c r="A7019">
        <v>7018</v>
      </c>
      <c r="B7019" t="s">
        <v>5181</v>
      </c>
      <c r="C7019" t="s">
        <v>5068</v>
      </c>
      <c r="D7019" t="str">
        <f t="shared" si="218"/>
        <v>Na Joann</v>
      </c>
      <c r="E7019" t="s">
        <v>15</v>
      </c>
      <c r="F7019" t="s">
        <v>33</v>
      </c>
      <c r="G7019" t="s">
        <v>2724</v>
      </c>
      <c r="H7019" t="s">
        <v>1863</v>
      </c>
      <c r="I7019" t="s">
        <v>33</v>
      </c>
      <c r="J7019" t="s">
        <v>19</v>
      </c>
      <c r="K7019" t="str">
        <f>INDEX(Table6[Column1],MATCH(L7019,Table6[Column2]))</f>
        <v>Elders</v>
      </c>
      <c r="L7019">
        <v>51.434797289999999</v>
      </c>
      <c r="M7019" t="str">
        <f>VLOOKUP(L7019,Table1[],2)</f>
        <v>50 - 59</v>
      </c>
      <c r="N7019" t="str">
        <f>INDEX(Table7[Column1],MATCH(O7019,Table7[Column2]))</f>
        <v>Fitting in Stage</v>
      </c>
      <c r="O7019">
        <v>8.0110540619999995</v>
      </c>
      <c r="P7019" t="str">
        <f>VLOOKUP(O7019,Table13[],2)</f>
        <v>6 - 10</v>
      </c>
      <c r="Q7019" t="str">
        <f>INDEX(Table8[Column1],MATCH(R7019,Table8[Column2]))</f>
        <v>Habitual</v>
      </c>
      <c r="R7019">
        <v>110.6346004</v>
      </c>
      <c r="S7019">
        <f t="shared" si="219"/>
        <v>4.6097750166666662</v>
      </c>
      <c r="T7019" t="s">
        <v>19</v>
      </c>
    </row>
    <row r="7020" spans="1:20" x14ac:dyDescent="0.25">
      <c r="A7020">
        <v>7019</v>
      </c>
      <c r="B7020" t="s">
        <v>488</v>
      </c>
      <c r="C7020" t="s">
        <v>428</v>
      </c>
      <c r="D7020" t="str">
        <f t="shared" si="218"/>
        <v>Ellis Russell</v>
      </c>
      <c r="E7020" t="s">
        <v>22</v>
      </c>
      <c r="F7020" t="s">
        <v>30</v>
      </c>
      <c r="G7020" t="s">
        <v>820</v>
      </c>
      <c r="H7020" t="s">
        <v>821</v>
      </c>
      <c r="I7020" t="s">
        <v>30</v>
      </c>
      <c r="J7020" t="s">
        <v>19</v>
      </c>
      <c r="K7020" t="str">
        <f>INDEX(Table6[Column1],MATCH(L7020,Table6[Column2]))</f>
        <v>Youth</v>
      </c>
      <c r="L7020">
        <v>28.22008962</v>
      </c>
      <c r="M7020" t="str">
        <f>VLOOKUP(L7020,Table1[],2)</f>
        <v>20 - 29</v>
      </c>
      <c r="N7020" t="str">
        <f>INDEX(Table7[Column1],MATCH(O7020,Table7[Column2]))</f>
        <v>Learning Stage</v>
      </c>
      <c r="O7020">
        <v>4.7252468160000003</v>
      </c>
      <c r="P7020" t="str">
        <f>VLOOKUP(O7020,Table13[],2)</f>
        <v>1 - 5</v>
      </c>
      <c r="Q7020" t="str">
        <f>INDEX(Table8[Column1],MATCH(R7020,Table8[Column2]))</f>
        <v>Scheduled</v>
      </c>
      <c r="R7020">
        <v>0</v>
      </c>
      <c r="S7020">
        <f t="shared" si="219"/>
        <v>0</v>
      </c>
      <c r="T7020" t="s">
        <v>19</v>
      </c>
    </row>
    <row r="7021" spans="1:20" x14ac:dyDescent="0.25">
      <c r="A7021">
        <v>7020</v>
      </c>
      <c r="B7021" t="s">
        <v>446</v>
      </c>
      <c r="C7021" t="s">
        <v>1465</v>
      </c>
      <c r="D7021" t="str">
        <f t="shared" si="218"/>
        <v>Parker Andrew</v>
      </c>
      <c r="E7021" t="s">
        <v>22</v>
      </c>
      <c r="F7021" t="s">
        <v>1472</v>
      </c>
      <c r="G7021" t="s">
        <v>820</v>
      </c>
      <c r="H7021" t="s">
        <v>821</v>
      </c>
      <c r="I7021" t="s">
        <v>1472</v>
      </c>
      <c r="J7021" t="s">
        <v>19</v>
      </c>
      <c r="K7021" t="str">
        <f>INDEX(Table6[Column1],MATCH(L7021,Table6[Column2]))</f>
        <v>Youth</v>
      </c>
      <c r="L7021">
        <v>27.917708690000001</v>
      </c>
      <c r="M7021" t="str">
        <f>VLOOKUP(L7021,Table1[],2)</f>
        <v>20 - 29</v>
      </c>
      <c r="N7021" t="str">
        <f>INDEX(Table7[Column1],MATCH(O7021,Table7[Column2]))</f>
        <v>Learning Stage</v>
      </c>
      <c r="O7021">
        <v>5.0116689819999998</v>
      </c>
      <c r="P7021" t="str">
        <f>VLOOKUP(O7021,Table13[],2)</f>
        <v>1 - 5</v>
      </c>
      <c r="Q7021" t="str">
        <f>INDEX(Table8[Column1],MATCH(R7021,Table8[Column2]))</f>
        <v>Scheduled</v>
      </c>
      <c r="R7021">
        <v>5.4203185960000004</v>
      </c>
      <c r="S7021">
        <f t="shared" si="219"/>
        <v>0.22584660816666668</v>
      </c>
      <c r="T7021" t="s">
        <v>19</v>
      </c>
    </row>
    <row r="7022" spans="1:20" x14ac:dyDescent="0.25">
      <c r="A7022">
        <v>7021</v>
      </c>
      <c r="B7022" t="s">
        <v>5182</v>
      </c>
      <c r="C7022" t="s">
        <v>62</v>
      </c>
      <c r="D7022" t="str">
        <f t="shared" si="218"/>
        <v>Boggs Thomas</v>
      </c>
      <c r="E7022" t="s">
        <v>22</v>
      </c>
      <c r="F7022" t="s">
        <v>38</v>
      </c>
      <c r="G7022" t="s">
        <v>1060</v>
      </c>
      <c r="H7022" t="s">
        <v>1061</v>
      </c>
      <c r="I7022" t="s">
        <v>38</v>
      </c>
      <c r="J7022" t="s">
        <v>19</v>
      </c>
      <c r="K7022" t="str">
        <f>INDEX(Table6[Column1],MATCH(L7022,Table6[Column2]))</f>
        <v>Young Adults</v>
      </c>
      <c r="L7022">
        <v>37.024361990000003</v>
      </c>
      <c r="M7022" t="str">
        <f>VLOOKUP(L7022,Table1[],2)</f>
        <v>30 - 39</v>
      </c>
      <c r="N7022" t="str">
        <f>INDEX(Table7[Column1],MATCH(O7022,Table7[Column2]))</f>
        <v>Learning Stage</v>
      </c>
      <c r="O7022">
        <v>2.8828916979999999</v>
      </c>
      <c r="P7022" t="str">
        <f>VLOOKUP(O7022,Table13[],2)</f>
        <v>1 - 5</v>
      </c>
      <c r="Q7022" t="str">
        <f>INDEX(Table8[Column1],MATCH(R7022,Table8[Column2]))</f>
        <v>Scheduled</v>
      </c>
      <c r="R7022">
        <v>0</v>
      </c>
      <c r="S7022">
        <f t="shared" si="219"/>
        <v>0</v>
      </c>
      <c r="T7022" t="s">
        <v>19</v>
      </c>
    </row>
    <row r="7023" spans="1:20" x14ac:dyDescent="0.25">
      <c r="A7023">
        <v>7022</v>
      </c>
      <c r="B7023" t="s">
        <v>5183</v>
      </c>
      <c r="C7023" t="s">
        <v>1996</v>
      </c>
      <c r="D7023" t="str">
        <f t="shared" si="218"/>
        <v>Irizarry Dolores</v>
      </c>
      <c r="E7023" t="s">
        <v>15</v>
      </c>
      <c r="F7023" t="s">
        <v>38</v>
      </c>
      <c r="G7023" t="s">
        <v>1060</v>
      </c>
      <c r="H7023" t="s">
        <v>1061</v>
      </c>
      <c r="I7023" t="s">
        <v>38</v>
      </c>
      <c r="J7023" t="s">
        <v>19</v>
      </c>
      <c r="K7023" t="str">
        <f>INDEX(Table6[Column1],MATCH(L7023,Table6[Column2]))</f>
        <v>Young Adults</v>
      </c>
      <c r="L7023">
        <v>38.01237708</v>
      </c>
      <c r="M7023" t="str">
        <f>VLOOKUP(L7023,Table1[],2)</f>
        <v>30 - 39</v>
      </c>
      <c r="N7023" t="str">
        <f>INDEX(Table7[Column1],MATCH(O7023,Table7[Column2]))</f>
        <v>Learning Stage</v>
      </c>
      <c r="O7023">
        <v>2.7438389339999998</v>
      </c>
      <c r="P7023" t="str">
        <f>VLOOKUP(O7023,Table13[],2)</f>
        <v>1 - 5</v>
      </c>
      <c r="Q7023" t="str">
        <f>INDEX(Table8[Column1],MATCH(R7023,Table8[Column2]))</f>
        <v>Scheduled</v>
      </c>
      <c r="R7023">
        <v>23.20153702</v>
      </c>
      <c r="S7023">
        <f t="shared" si="219"/>
        <v>0.9667307091666667</v>
      </c>
      <c r="T7023" t="s">
        <v>19</v>
      </c>
    </row>
    <row r="7024" spans="1:20" x14ac:dyDescent="0.25">
      <c r="A7024">
        <v>7023</v>
      </c>
      <c r="B7024" t="s">
        <v>531</v>
      </c>
      <c r="C7024" t="s">
        <v>245</v>
      </c>
      <c r="D7024" t="str">
        <f t="shared" si="218"/>
        <v>Wilson Mary</v>
      </c>
      <c r="E7024" t="s">
        <v>15</v>
      </c>
      <c r="F7024" t="s">
        <v>87</v>
      </c>
      <c r="G7024" t="s">
        <v>2724</v>
      </c>
      <c r="H7024" t="s">
        <v>1863</v>
      </c>
      <c r="I7024" t="s">
        <v>87</v>
      </c>
      <c r="J7024" t="s">
        <v>19</v>
      </c>
      <c r="K7024" t="str">
        <f>INDEX(Table6[Column1],MATCH(L7024,Table6[Column2]))</f>
        <v>Youth</v>
      </c>
      <c r="L7024">
        <v>26.580275919999998</v>
      </c>
      <c r="M7024" t="str">
        <f>VLOOKUP(L7024,Table1[],2)</f>
        <v>20 - 29</v>
      </c>
      <c r="N7024" t="str">
        <f>INDEX(Table7[Column1],MATCH(O7024,Table7[Column2]))</f>
        <v>Learning Stage</v>
      </c>
      <c r="O7024">
        <v>4.1158941970000003</v>
      </c>
      <c r="P7024" t="str">
        <f>VLOOKUP(O7024,Table13[],2)</f>
        <v>1 - 5</v>
      </c>
      <c r="Q7024" t="str">
        <f>INDEX(Table8[Column1],MATCH(R7024,Table8[Column2]))</f>
        <v>Maintained</v>
      </c>
      <c r="R7024">
        <v>42.561257699999999</v>
      </c>
      <c r="S7024">
        <f t="shared" si="219"/>
        <v>1.7733857374999997</v>
      </c>
      <c r="T7024" t="s">
        <v>19</v>
      </c>
    </row>
    <row r="7025" spans="1:20" x14ac:dyDescent="0.25">
      <c r="A7025">
        <v>7024</v>
      </c>
      <c r="B7025" t="s">
        <v>5184</v>
      </c>
      <c r="C7025" t="s">
        <v>332</v>
      </c>
      <c r="D7025" t="str">
        <f t="shared" si="218"/>
        <v>Flynn Zachary</v>
      </c>
      <c r="E7025" t="s">
        <v>22</v>
      </c>
      <c r="F7025" t="s">
        <v>33</v>
      </c>
      <c r="G7025" t="s">
        <v>2724</v>
      </c>
      <c r="H7025" t="s">
        <v>1863</v>
      </c>
      <c r="I7025" t="s">
        <v>33</v>
      </c>
      <c r="J7025" t="s">
        <v>19</v>
      </c>
      <c r="K7025" t="str">
        <f>INDEX(Table6[Column1],MATCH(L7025,Table6[Column2]))</f>
        <v>Adults</v>
      </c>
      <c r="L7025">
        <v>49.550682109999997</v>
      </c>
      <c r="M7025" t="str">
        <f>VLOOKUP(L7025,Table1[],2)</f>
        <v>40 - 49</v>
      </c>
      <c r="N7025" t="str">
        <f>INDEX(Table7[Column1],MATCH(O7025,Table7[Column2]))</f>
        <v>Learning Stage</v>
      </c>
      <c r="O7025">
        <v>4.4509713480000004</v>
      </c>
      <c r="P7025" t="str">
        <f>VLOOKUP(O7025,Table13[],2)</f>
        <v>1 - 5</v>
      </c>
      <c r="Q7025" t="str">
        <f>INDEX(Table8[Column1],MATCH(R7025,Table8[Column2]))</f>
        <v>Scheduled</v>
      </c>
      <c r="R7025">
        <v>33.68161585</v>
      </c>
      <c r="S7025">
        <f t="shared" si="219"/>
        <v>1.4034006604166667</v>
      </c>
      <c r="T7025" t="s">
        <v>19</v>
      </c>
    </row>
    <row r="7026" spans="1:20" x14ac:dyDescent="0.25">
      <c r="A7026">
        <v>7025</v>
      </c>
      <c r="B7026" t="s">
        <v>253</v>
      </c>
      <c r="C7026" t="s">
        <v>696</v>
      </c>
      <c r="D7026" t="str">
        <f t="shared" si="218"/>
        <v>Harris Troy</v>
      </c>
      <c r="E7026" t="s">
        <v>22</v>
      </c>
      <c r="F7026" t="s">
        <v>138</v>
      </c>
      <c r="G7026" t="s">
        <v>611</v>
      </c>
      <c r="H7026" t="s">
        <v>612</v>
      </c>
      <c r="I7026" t="s">
        <v>138</v>
      </c>
      <c r="J7026" t="s">
        <v>19</v>
      </c>
      <c r="K7026" t="str">
        <f>INDEX(Table6[Column1],MATCH(L7026,Table6[Column2]))</f>
        <v>Young Adults</v>
      </c>
      <c r="L7026">
        <v>37.757473269999998</v>
      </c>
      <c r="M7026" t="str">
        <f>VLOOKUP(L7026,Table1[],2)</f>
        <v>30 - 39</v>
      </c>
      <c r="N7026" t="str">
        <f>INDEX(Table7[Column1],MATCH(O7026,Table7[Column2]))</f>
        <v>Learning Stage</v>
      </c>
      <c r="O7026">
        <v>1.6127485130000001</v>
      </c>
      <c r="P7026" t="str">
        <f>VLOOKUP(O7026,Table13[],2)</f>
        <v>1 - 5</v>
      </c>
      <c r="Q7026" t="str">
        <f>INDEX(Table8[Column1],MATCH(R7026,Table8[Column2]))</f>
        <v>Scheduled</v>
      </c>
      <c r="R7026">
        <v>39.07385154</v>
      </c>
      <c r="S7026">
        <f t="shared" si="219"/>
        <v>1.6280771475</v>
      </c>
      <c r="T7026" t="s">
        <v>19</v>
      </c>
    </row>
    <row r="7027" spans="1:20" x14ac:dyDescent="0.25">
      <c r="A7027">
        <v>7026</v>
      </c>
      <c r="B7027" t="s">
        <v>5185</v>
      </c>
      <c r="C7027" t="s">
        <v>264</v>
      </c>
      <c r="D7027" t="str">
        <f t="shared" si="218"/>
        <v>Dickinson Cynthia</v>
      </c>
      <c r="E7027" t="s">
        <v>15</v>
      </c>
      <c r="F7027" t="s">
        <v>33</v>
      </c>
      <c r="G7027" t="s">
        <v>2724</v>
      </c>
      <c r="H7027" t="s">
        <v>1863</v>
      </c>
      <c r="I7027" t="s">
        <v>33</v>
      </c>
      <c r="J7027" t="s">
        <v>19</v>
      </c>
      <c r="K7027" t="str">
        <f>INDEX(Table6[Column1],MATCH(L7027,Table6[Column2]))</f>
        <v>Adults</v>
      </c>
      <c r="L7027">
        <v>48.23192993</v>
      </c>
      <c r="M7027" t="str">
        <f>VLOOKUP(L7027,Table1[],2)</f>
        <v>40 - 49</v>
      </c>
      <c r="N7027" t="str">
        <f>INDEX(Table7[Column1],MATCH(O7027,Table7[Column2]))</f>
        <v>Fitting in Stage</v>
      </c>
      <c r="O7027">
        <v>6.2025399720000003</v>
      </c>
      <c r="P7027" t="str">
        <f>VLOOKUP(O7027,Table13[],2)</f>
        <v>6 - 10</v>
      </c>
      <c r="Q7027" t="str">
        <f>INDEX(Table8[Column1],MATCH(R7027,Table8[Column2]))</f>
        <v>Maintained</v>
      </c>
      <c r="R7027">
        <v>73.748178269999997</v>
      </c>
      <c r="S7027">
        <f t="shared" si="219"/>
        <v>3.0728407612499997</v>
      </c>
      <c r="T7027" t="s">
        <v>19</v>
      </c>
    </row>
    <row r="7028" spans="1:20" x14ac:dyDescent="0.25">
      <c r="A7028">
        <v>7027</v>
      </c>
      <c r="B7028" t="s">
        <v>957</v>
      </c>
      <c r="C7028" t="s">
        <v>1257</v>
      </c>
      <c r="D7028" t="str">
        <f t="shared" si="218"/>
        <v>Gardner Elsie</v>
      </c>
      <c r="E7028" t="s">
        <v>15</v>
      </c>
      <c r="F7028" t="s">
        <v>1923</v>
      </c>
      <c r="G7028" t="s">
        <v>2724</v>
      </c>
      <c r="H7028" t="s">
        <v>1863</v>
      </c>
      <c r="I7028" t="s">
        <v>157</v>
      </c>
      <c r="J7028" t="s">
        <v>19</v>
      </c>
      <c r="K7028" t="str">
        <f>INDEX(Table6[Column1],MATCH(L7028,Table6[Column2]))</f>
        <v>Seniors</v>
      </c>
      <c r="L7028">
        <v>61.508267029999999</v>
      </c>
      <c r="M7028" t="str">
        <f>VLOOKUP(L7028,Table1[],2)</f>
        <v>60 and Above</v>
      </c>
      <c r="N7028" t="str">
        <f>INDEX(Table7[Column1],MATCH(O7028,Table7[Column2]))</f>
        <v>Learning Stage</v>
      </c>
      <c r="O7028">
        <v>5.153841721</v>
      </c>
      <c r="P7028" t="str">
        <f>VLOOKUP(O7028,Table13[],2)</f>
        <v>1 - 5</v>
      </c>
      <c r="Q7028" t="str">
        <f>INDEX(Table8[Column1],MATCH(R7028,Table8[Column2]))</f>
        <v>Violative</v>
      </c>
      <c r="R7028">
        <v>199.94070049999999</v>
      </c>
      <c r="S7028">
        <f t="shared" si="219"/>
        <v>8.3308625208333336</v>
      </c>
      <c r="T7028" t="s">
        <v>19</v>
      </c>
    </row>
    <row r="7029" spans="1:20" x14ac:dyDescent="0.25">
      <c r="A7029">
        <v>7028</v>
      </c>
      <c r="B7029" t="s">
        <v>4065</v>
      </c>
      <c r="C7029" t="s">
        <v>523</v>
      </c>
      <c r="D7029" t="str">
        <f t="shared" si="218"/>
        <v>Stine Phillip</v>
      </c>
      <c r="E7029" t="s">
        <v>22</v>
      </c>
      <c r="F7029" t="s">
        <v>2116</v>
      </c>
      <c r="G7029" t="s">
        <v>611</v>
      </c>
      <c r="H7029" t="s">
        <v>612</v>
      </c>
      <c r="I7029" t="s">
        <v>101</v>
      </c>
      <c r="J7029" t="s">
        <v>19</v>
      </c>
      <c r="K7029" t="str">
        <f>INDEX(Table6[Column1],MATCH(L7029,Table6[Column2]))</f>
        <v>Elders</v>
      </c>
      <c r="L7029">
        <v>50.232950979999998</v>
      </c>
      <c r="M7029" t="str">
        <f>VLOOKUP(L7029,Table1[],2)</f>
        <v>50 - 59</v>
      </c>
      <c r="N7029" t="str">
        <f>INDEX(Table7[Column1],MATCH(O7029,Table7[Column2]))</f>
        <v>Learning Stage</v>
      </c>
      <c r="O7029">
        <v>5.4038227379999997</v>
      </c>
      <c r="P7029" t="str">
        <f>VLOOKUP(O7029,Table13[],2)</f>
        <v>1 - 5</v>
      </c>
      <c r="Q7029" t="str">
        <f>INDEX(Table8[Column1],MATCH(R7029,Table8[Column2]))</f>
        <v>Habitual</v>
      </c>
      <c r="R7029">
        <v>98.080550619999997</v>
      </c>
      <c r="S7029">
        <f t="shared" si="219"/>
        <v>4.0866896091666662</v>
      </c>
      <c r="T7029" t="s">
        <v>19</v>
      </c>
    </row>
    <row r="7030" spans="1:20" x14ac:dyDescent="0.25">
      <c r="A7030">
        <v>7029</v>
      </c>
      <c r="B7030" t="s">
        <v>860</v>
      </c>
      <c r="C7030" t="s">
        <v>89</v>
      </c>
      <c r="D7030" t="str">
        <f t="shared" si="218"/>
        <v>Willis Joseph</v>
      </c>
      <c r="E7030" t="s">
        <v>22</v>
      </c>
      <c r="F7030" t="s">
        <v>38</v>
      </c>
      <c r="G7030" t="s">
        <v>1060</v>
      </c>
      <c r="H7030" t="s">
        <v>1061</v>
      </c>
      <c r="I7030" t="s">
        <v>38</v>
      </c>
      <c r="J7030" t="s">
        <v>19</v>
      </c>
      <c r="K7030" t="str">
        <f>INDEX(Table6[Column1],MATCH(L7030,Table6[Column2]))</f>
        <v>Elders</v>
      </c>
      <c r="L7030">
        <v>51.935616670000002</v>
      </c>
      <c r="M7030" t="str">
        <f>VLOOKUP(L7030,Table1[],2)</f>
        <v>50 - 59</v>
      </c>
      <c r="N7030" t="str">
        <f>INDEX(Table7[Column1],MATCH(O7030,Table7[Column2]))</f>
        <v>Learning Stage</v>
      </c>
      <c r="O7030">
        <v>4.2580379270000002</v>
      </c>
      <c r="P7030" t="str">
        <f>VLOOKUP(O7030,Table13[],2)</f>
        <v>1 - 5</v>
      </c>
      <c r="Q7030" t="str">
        <f>INDEX(Table8[Column1],MATCH(R7030,Table8[Column2]))</f>
        <v>Maintained</v>
      </c>
      <c r="R7030">
        <v>76.084283029999995</v>
      </c>
      <c r="S7030">
        <f t="shared" si="219"/>
        <v>3.1701784595833331</v>
      </c>
      <c r="T7030" t="s">
        <v>19</v>
      </c>
    </row>
    <row r="7031" spans="1:20" x14ac:dyDescent="0.25">
      <c r="A7031">
        <v>7030</v>
      </c>
      <c r="B7031" t="s">
        <v>5186</v>
      </c>
      <c r="C7031" t="s">
        <v>43</v>
      </c>
      <c r="D7031" t="str">
        <f t="shared" si="218"/>
        <v>Blankenship Lee</v>
      </c>
      <c r="E7031" t="s">
        <v>15</v>
      </c>
      <c r="F7031" t="s">
        <v>100</v>
      </c>
      <c r="G7031" t="s">
        <v>611</v>
      </c>
      <c r="H7031" t="s">
        <v>612</v>
      </c>
      <c r="I7031" t="s">
        <v>101</v>
      </c>
      <c r="J7031" t="s">
        <v>19</v>
      </c>
      <c r="K7031" t="str">
        <f>INDEX(Table6[Column1],MATCH(L7031,Table6[Column2]))</f>
        <v>Adults</v>
      </c>
      <c r="L7031">
        <v>48.306133989999999</v>
      </c>
      <c r="M7031" t="str">
        <f>VLOOKUP(L7031,Table1[],2)</f>
        <v>40 - 49</v>
      </c>
      <c r="N7031" t="str">
        <f>INDEX(Table7[Column1],MATCH(O7031,Table7[Column2]))</f>
        <v>Learning Stage</v>
      </c>
      <c r="O7031">
        <v>2.283427074</v>
      </c>
      <c r="P7031" t="str">
        <f>VLOOKUP(O7031,Table13[],2)</f>
        <v>1 - 5</v>
      </c>
      <c r="Q7031" t="str">
        <f>INDEX(Table8[Column1],MATCH(R7031,Table8[Column2]))</f>
        <v>Scheduled</v>
      </c>
      <c r="R7031">
        <v>39.610471420000003</v>
      </c>
      <c r="S7031">
        <f t="shared" si="219"/>
        <v>1.6504363091666669</v>
      </c>
      <c r="T7031" t="s">
        <v>19</v>
      </c>
    </row>
    <row r="7032" spans="1:20" x14ac:dyDescent="0.25">
      <c r="A7032">
        <v>7031</v>
      </c>
      <c r="B7032" t="s">
        <v>1092</v>
      </c>
      <c r="C7032" t="s">
        <v>4431</v>
      </c>
      <c r="D7032" t="str">
        <f t="shared" si="218"/>
        <v>Robinson Karl</v>
      </c>
      <c r="E7032" t="s">
        <v>22</v>
      </c>
      <c r="F7032" t="s">
        <v>452</v>
      </c>
      <c r="G7032" t="s">
        <v>2724</v>
      </c>
      <c r="H7032" t="s">
        <v>1863</v>
      </c>
      <c r="I7032" t="s">
        <v>407</v>
      </c>
      <c r="J7032" t="s">
        <v>19</v>
      </c>
      <c r="K7032" t="str">
        <f>INDEX(Table6[Column1],MATCH(L7032,Table6[Column2]))</f>
        <v>Elders</v>
      </c>
      <c r="L7032">
        <v>54.150503270000002</v>
      </c>
      <c r="M7032" t="str">
        <f>VLOOKUP(L7032,Table1[],2)</f>
        <v>50 - 59</v>
      </c>
      <c r="N7032" t="str">
        <f>INDEX(Table7[Column1],MATCH(O7032,Table7[Column2]))</f>
        <v>Fitting in Stage</v>
      </c>
      <c r="O7032">
        <v>6.4592467219999996</v>
      </c>
      <c r="P7032" t="str">
        <f>VLOOKUP(O7032,Table13[],2)</f>
        <v>6 - 10</v>
      </c>
      <c r="Q7032" t="str">
        <f>INDEX(Table8[Column1],MATCH(R7032,Table8[Column2]))</f>
        <v>Maintained</v>
      </c>
      <c r="R7032">
        <v>76.029250039999994</v>
      </c>
      <c r="S7032">
        <f t="shared" si="219"/>
        <v>3.1678854183333329</v>
      </c>
      <c r="T7032" t="s">
        <v>19</v>
      </c>
    </row>
    <row r="7033" spans="1:20" x14ac:dyDescent="0.25">
      <c r="A7033">
        <v>7032</v>
      </c>
      <c r="B7033" t="s">
        <v>5187</v>
      </c>
      <c r="C7033" t="s">
        <v>115</v>
      </c>
      <c r="D7033" t="str">
        <f t="shared" si="218"/>
        <v>Quintanilla Daniel</v>
      </c>
      <c r="E7033" t="s">
        <v>22</v>
      </c>
      <c r="F7033" t="s">
        <v>107</v>
      </c>
      <c r="G7033" t="s">
        <v>2724</v>
      </c>
      <c r="H7033" t="s">
        <v>1863</v>
      </c>
      <c r="I7033" t="s">
        <v>107</v>
      </c>
      <c r="J7033" t="s">
        <v>19</v>
      </c>
      <c r="K7033" t="str">
        <f>INDEX(Table6[Column1],MATCH(L7033,Table6[Column2]))</f>
        <v>Elders</v>
      </c>
      <c r="L7033">
        <v>59.27448064</v>
      </c>
      <c r="M7033" t="str">
        <f>VLOOKUP(L7033,Table1[],2)</f>
        <v>50 - 59</v>
      </c>
      <c r="N7033" t="str">
        <f>INDEX(Table7[Column1],MATCH(O7033,Table7[Column2]))</f>
        <v>Learning Stage</v>
      </c>
      <c r="O7033">
        <v>3.6428439949999998</v>
      </c>
      <c r="P7033" t="str">
        <f>VLOOKUP(O7033,Table13[],2)</f>
        <v>1 - 5</v>
      </c>
      <c r="Q7033" t="str">
        <f>INDEX(Table8[Column1],MATCH(R7033,Table8[Column2]))</f>
        <v>Unexcused</v>
      </c>
      <c r="R7033">
        <v>179.70504389999999</v>
      </c>
      <c r="S7033">
        <f t="shared" si="219"/>
        <v>7.4877101625</v>
      </c>
      <c r="T7033" t="s">
        <v>19</v>
      </c>
    </row>
    <row r="7034" spans="1:20" x14ac:dyDescent="0.25">
      <c r="A7034">
        <v>7033</v>
      </c>
      <c r="B7034" t="s">
        <v>419</v>
      </c>
      <c r="C7034" t="s">
        <v>201</v>
      </c>
      <c r="D7034" t="str">
        <f t="shared" si="218"/>
        <v>Foster Anthony</v>
      </c>
      <c r="E7034" t="s">
        <v>22</v>
      </c>
      <c r="F7034" t="s">
        <v>1672</v>
      </c>
      <c r="G7034" t="s">
        <v>820</v>
      </c>
      <c r="H7034" t="s">
        <v>821</v>
      </c>
      <c r="I7034" t="s">
        <v>1472</v>
      </c>
      <c r="J7034" t="s">
        <v>19</v>
      </c>
      <c r="K7034" t="str">
        <f>INDEX(Table6[Column1],MATCH(L7034,Table6[Column2]))</f>
        <v>Young Adults</v>
      </c>
      <c r="L7034">
        <v>34.694945179999998</v>
      </c>
      <c r="M7034" t="str">
        <f>VLOOKUP(L7034,Table1[],2)</f>
        <v>30 - 39</v>
      </c>
      <c r="N7034" t="str">
        <f>INDEX(Table7[Column1],MATCH(O7034,Table7[Column2]))</f>
        <v>Learning Stage</v>
      </c>
      <c r="O7034">
        <v>5.4612555790000004</v>
      </c>
      <c r="P7034" t="str">
        <f>VLOOKUP(O7034,Table13[],2)</f>
        <v>1 - 5</v>
      </c>
      <c r="Q7034" t="str">
        <f>INDEX(Table8[Column1],MATCH(R7034,Table8[Column2]))</f>
        <v>Scheduled</v>
      </c>
      <c r="R7034">
        <v>24.627212419999999</v>
      </c>
      <c r="S7034">
        <f t="shared" si="219"/>
        <v>1.0261338508333333</v>
      </c>
      <c r="T7034" t="s">
        <v>19</v>
      </c>
    </row>
    <row r="7035" spans="1:20" x14ac:dyDescent="0.25">
      <c r="A7035">
        <v>7034</v>
      </c>
      <c r="B7035" t="s">
        <v>5188</v>
      </c>
      <c r="C7035" t="s">
        <v>948</v>
      </c>
      <c r="D7035" t="str">
        <f t="shared" si="218"/>
        <v>Woodrum Clyde</v>
      </c>
      <c r="E7035" t="s">
        <v>22</v>
      </c>
      <c r="F7035" t="s">
        <v>485</v>
      </c>
      <c r="G7035" t="s">
        <v>2724</v>
      </c>
      <c r="H7035" t="s">
        <v>1863</v>
      </c>
      <c r="I7035" t="s">
        <v>24</v>
      </c>
      <c r="J7035" t="s">
        <v>19</v>
      </c>
      <c r="K7035" t="str">
        <f>INDEX(Table6[Column1],MATCH(L7035,Table6[Column2]))</f>
        <v>Young Adults</v>
      </c>
      <c r="L7035">
        <v>36.03791339</v>
      </c>
      <c r="M7035" t="str">
        <f>VLOOKUP(L7035,Table1[],2)</f>
        <v>30 - 39</v>
      </c>
      <c r="N7035" t="str">
        <f>INDEX(Table7[Column1],MATCH(O7035,Table7[Column2]))</f>
        <v>Learning Stage</v>
      </c>
      <c r="O7035">
        <v>4.6878442180000004</v>
      </c>
      <c r="P7035" t="str">
        <f>VLOOKUP(O7035,Table13[],2)</f>
        <v>1 - 5</v>
      </c>
      <c r="Q7035" t="str">
        <f>INDEX(Table8[Column1],MATCH(R7035,Table8[Column2]))</f>
        <v>Scheduled</v>
      </c>
      <c r="R7035">
        <v>0</v>
      </c>
      <c r="S7035">
        <f t="shared" si="219"/>
        <v>0</v>
      </c>
      <c r="T7035" t="s">
        <v>19</v>
      </c>
    </row>
    <row r="7036" spans="1:20" x14ac:dyDescent="0.25">
      <c r="A7036">
        <v>7035</v>
      </c>
      <c r="B7036" t="s">
        <v>2609</v>
      </c>
      <c r="C7036" t="s">
        <v>464</v>
      </c>
      <c r="D7036" t="str">
        <f t="shared" si="218"/>
        <v>Woods Steven</v>
      </c>
      <c r="E7036" t="s">
        <v>22</v>
      </c>
      <c r="F7036" t="s">
        <v>38</v>
      </c>
      <c r="G7036" t="s">
        <v>1060</v>
      </c>
      <c r="H7036" t="s">
        <v>1061</v>
      </c>
      <c r="I7036" t="s">
        <v>38</v>
      </c>
      <c r="J7036" t="s">
        <v>19</v>
      </c>
      <c r="K7036" t="str">
        <f>INDEX(Table6[Column1],MATCH(L7036,Table6[Column2]))</f>
        <v>Elders</v>
      </c>
      <c r="L7036">
        <v>51.098396520000001</v>
      </c>
      <c r="M7036" t="str">
        <f>VLOOKUP(L7036,Table1[],2)</f>
        <v>50 - 59</v>
      </c>
      <c r="N7036" t="str">
        <f>INDEX(Table7[Column1],MATCH(O7036,Table7[Column2]))</f>
        <v>Learning Stage</v>
      </c>
      <c r="O7036">
        <v>4.5181133640000004</v>
      </c>
      <c r="P7036" t="str">
        <f>VLOOKUP(O7036,Table13[],2)</f>
        <v>1 - 5</v>
      </c>
      <c r="Q7036" t="str">
        <f>INDEX(Table8[Column1],MATCH(R7036,Table8[Column2]))</f>
        <v>Habitual</v>
      </c>
      <c r="R7036">
        <v>114.3369794</v>
      </c>
      <c r="S7036">
        <f t="shared" si="219"/>
        <v>4.7640408083333332</v>
      </c>
      <c r="T7036" t="s">
        <v>19</v>
      </c>
    </row>
    <row r="7037" spans="1:20" x14ac:dyDescent="0.25">
      <c r="A7037">
        <v>7036</v>
      </c>
      <c r="B7037" t="s">
        <v>2707</v>
      </c>
      <c r="C7037" t="s">
        <v>3849</v>
      </c>
      <c r="D7037" t="str">
        <f t="shared" si="218"/>
        <v>Worden Nannie</v>
      </c>
      <c r="E7037" t="s">
        <v>15</v>
      </c>
      <c r="F7037" t="s">
        <v>38</v>
      </c>
      <c r="G7037" t="s">
        <v>1060</v>
      </c>
      <c r="H7037" t="s">
        <v>1061</v>
      </c>
      <c r="I7037" t="s">
        <v>38</v>
      </c>
      <c r="J7037" t="s">
        <v>19</v>
      </c>
      <c r="K7037" t="str">
        <f>INDEX(Table6[Column1],MATCH(L7037,Table6[Column2]))</f>
        <v>Adults</v>
      </c>
      <c r="L7037">
        <v>49.815247079999999</v>
      </c>
      <c r="M7037" t="str">
        <f>VLOOKUP(L7037,Table1[],2)</f>
        <v>40 - 49</v>
      </c>
      <c r="N7037" t="str">
        <f>INDEX(Table7[Column1],MATCH(O7037,Table7[Column2]))</f>
        <v>Learning Stage</v>
      </c>
      <c r="O7037">
        <v>5.174892958</v>
      </c>
      <c r="P7037" t="str">
        <f>VLOOKUP(O7037,Table13[],2)</f>
        <v>1 - 5</v>
      </c>
      <c r="Q7037" t="str">
        <f>INDEX(Table8[Column1],MATCH(R7037,Table8[Column2]))</f>
        <v>Excused</v>
      </c>
      <c r="R7037">
        <v>144.338686</v>
      </c>
      <c r="S7037">
        <f t="shared" si="219"/>
        <v>6.0141119166666668</v>
      </c>
      <c r="T7037" t="s">
        <v>19</v>
      </c>
    </row>
    <row r="7038" spans="1:20" x14ac:dyDescent="0.25">
      <c r="A7038">
        <v>7037</v>
      </c>
      <c r="B7038" t="s">
        <v>3827</v>
      </c>
      <c r="C7038" t="s">
        <v>340</v>
      </c>
      <c r="D7038" t="str">
        <f t="shared" si="218"/>
        <v>Marquez Christopher</v>
      </c>
      <c r="E7038" t="s">
        <v>22</v>
      </c>
      <c r="F7038" t="s">
        <v>24</v>
      </c>
      <c r="G7038" t="s">
        <v>2724</v>
      </c>
      <c r="H7038" t="s">
        <v>1863</v>
      </c>
      <c r="I7038" t="s">
        <v>24</v>
      </c>
      <c r="J7038" t="s">
        <v>19</v>
      </c>
      <c r="K7038" t="str">
        <f>INDEX(Table6[Column1],MATCH(L7038,Table6[Column2]))</f>
        <v>Young Adults</v>
      </c>
      <c r="L7038">
        <v>35.75987507</v>
      </c>
      <c r="M7038" t="str">
        <f>VLOOKUP(L7038,Table1[],2)</f>
        <v>30 - 39</v>
      </c>
      <c r="N7038" t="str">
        <f>INDEX(Table7[Column1],MATCH(O7038,Table7[Column2]))</f>
        <v>Learning Stage</v>
      </c>
      <c r="O7038">
        <v>5.649593683</v>
      </c>
      <c r="P7038" t="str">
        <f>VLOOKUP(O7038,Table13[],2)</f>
        <v>1 - 5</v>
      </c>
      <c r="Q7038" t="str">
        <f>INDEX(Table8[Column1],MATCH(R7038,Table8[Column2]))</f>
        <v>Maintained</v>
      </c>
      <c r="R7038">
        <v>45.667267950000003</v>
      </c>
      <c r="S7038">
        <f t="shared" si="219"/>
        <v>1.9028028312500003</v>
      </c>
      <c r="T7038" t="s">
        <v>19</v>
      </c>
    </row>
    <row r="7039" spans="1:20" x14ac:dyDescent="0.25">
      <c r="A7039">
        <v>7038</v>
      </c>
      <c r="B7039" t="s">
        <v>5189</v>
      </c>
      <c r="C7039" t="s">
        <v>1628</v>
      </c>
      <c r="D7039" t="str">
        <f t="shared" si="218"/>
        <v>Squire Jacob</v>
      </c>
      <c r="E7039" t="s">
        <v>22</v>
      </c>
      <c r="F7039" t="s">
        <v>90</v>
      </c>
      <c r="G7039" t="s">
        <v>2724</v>
      </c>
      <c r="H7039" t="s">
        <v>1863</v>
      </c>
      <c r="I7039" t="s">
        <v>90</v>
      </c>
      <c r="J7039" t="s">
        <v>19</v>
      </c>
      <c r="K7039" t="str">
        <f>INDEX(Table6[Column1],MATCH(L7039,Table6[Column2]))</f>
        <v>Young Adults</v>
      </c>
      <c r="L7039">
        <v>35.580902909999999</v>
      </c>
      <c r="M7039" t="str">
        <f>VLOOKUP(L7039,Table1[],2)</f>
        <v>30 - 39</v>
      </c>
      <c r="N7039" t="str">
        <f>INDEX(Table7[Column1],MATCH(O7039,Table7[Column2]))</f>
        <v>Fitting in Stage</v>
      </c>
      <c r="O7039">
        <v>7.3138810320000003</v>
      </c>
      <c r="P7039" t="str">
        <f>VLOOKUP(O7039,Table13[],2)</f>
        <v>6 - 10</v>
      </c>
      <c r="Q7039" t="str">
        <f>INDEX(Table8[Column1],MATCH(R7039,Table8[Column2]))</f>
        <v>Scheduled</v>
      </c>
      <c r="R7039">
        <v>19.049634489999999</v>
      </c>
      <c r="S7039">
        <f t="shared" si="219"/>
        <v>0.79373477041666651</v>
      </c>
      <c r="T7039" t="s">
        <v>19</v>
      </c>
    </row>
    <row r="7040" spans="1:20" x14ac:dyDescent="0.25">
      <c r="A7040">
        <v>7039</v>
      </c>
      <c r="B7040" t="s">
        <v>5190</v>
      </c>
      <c r="C7040" t="s">
        <v>3014</v>
      </c>
      <c r="D7040" t="str">
        <f t="shared" si="218"/>
        <v>Baggett Terri</v>
      </c>
      <c r="E7040" t="s">
        <v>15</v>
      </c>
      <c r="F7040" t="s">
        <v>38</v>
      </c>
      <c r="G7040" t="s">
        <v>1060</v>
      </c>
      <c r="H7040" t="s">
        <v>1061</v>
      </c>
      <c r="I7040" t="s">
        <v>38</v>
      </c>
      <c r="J7040" t="s">
        <v>19</v>
      </c>
      <c r="K7040" t="str">
        <f>INDEX(Table6[Column1],MATCH(L7040,Table6[Column2]))</f>
        <v>Adults</v>
      </c>
      <c r="L7040">
        <v>46.520188830000002</v>
      </c>
      <c r="M7040" t="str">
        <f>VLOOKUP(L7040,Table1[],2)</f>
        <v>40 - 49</v>
      </c>
      <c r="N7040" t="str">
        <f>INDEX(Table7[Column1],MATCH(O7040,Table7[Column2]))</f>
        <v>Learning Stage</v>
      </c>
      <c r="O7040">
        <v>3.2974008499999998</v>
      </c>
      <c r="P7040" t="str">
        <f>VLOOKUP(O7040,Table13[],2)</f>
        <v>1 - 5</v>
      </c>
      <c r="Q7040" t="str">
        <f>INDEX(Table8[Column1],MATCH(R7040,Table8[Column2]))</f>
        <v>Excused</v>
      </c>
      <c r="R7040">
        <v>147.15234459999999</v>
      </c>
      <c r="S7040">
        <f t="shared" si="219"/>
        <v>6.1313476916666669</v>
      </c>
      <c r="T7040" t="s">
        <v>19</v>
      </c>
    </row>
    <row r="7041" spans="1:20" x14ac:dyDescent="0.25">
      <c r="A7041">
        <v>7040</v>
      </c>
      <c r="B7041" t="s">
        <v>5191</v>
      </c>
      <c r="C7041" t="s">
        <v>1153</v>
      </c>
      <c r="D7041" t="str">
        <f t="shared" si="218"/>
        <v>Keiser Brandon</v>
      </c>
      <c r="E7041" t="s">
        <v>22</v>
      </c>
      <c r="F7041" t="s">
        <v>1980</v>
      </c>
      <c r="G7041" t="s">
        <v>2724</v>
      </c>
      <c r="H7041" t="s">
        <v>1863</v>
      </c>
      <c r="I7041" t="s">
        <v>107</v>
      </c>
      <c r="J7041" t="s">
        <v>19</v>
      </c>
      <c r="K7041" t="str">
        <f>INDEX(Table6[Column1],MATCH(L7041,Table6[Column2]))</f>
        <v>Adults</v>
      </c>
      <c r="L7041">
        <v>40.074849489999998</v>
      </c>
      <c r="M7041" t="str">
        <f>VLOOKUP(L7041,Table1[],2)</f>
        <v>40 - 49</v>
      </c>
      <c r="N7041" t="str">
        <f>INDEX(Table7[Column1],MATCH(O7041,Table7[Column2]))</f>
        <v>Learning Stage</v>
      </c>
      <c r="O7041">
        <v>5.3087118660000003</v>
      </c>
      <c r="P7041" t="str">
        <f>VLOOKUP(O7041,Table13[],2)</f>
        <v>1 - 5</v>
      </c>
      <c r="Q7041" t="str">
        <f>INDEX(Table8[Column1],MATCH(R7041,Table8[Column2]))</f>
        <v>Maintained</v>
      </c>
      <c r="R7041">
        <v>68.881086980000006</v>
      </c>
      <c r="S7041">
        <f t="shared" si="219"/>
        <v>2.8700452908333336</v>
      </c>
      <c r="T7041" t="s">
        <v>19</v>
      </c>
    </row>
    <row r="7042" spans="1:20" x14ac:dyDescent="0.25">
      <c r="A7042">
        <v>7041</v>
      </c>
      <c r="B7042" t="s">
        <v>1036</v>
      </c>
      <c r="C7042" t="s">
        <v>802</v>
      </c>
      <c r="D7042" t="str">
        <f t="shared" si="218"/>
        <v>Murphy Donna</v>
      </c>
      <c r="E7042" t="s">
        <v>15</v>
      </c>
      <c r="F7042" t="s">
        <v>30</v>
      </c>
      <c r="G7042" t="s">
        <v>820</v>
      </c>
      <c r="H7042" t="s">
        <v>821</v>
      </c>
      <c r="I7042" t="s">
        <v>30</v>
      </c>
      <c r="J7042" t="s">
        <v>19</v>
      </c>
      <c r="K7042" t="str">
        <f>INDEX(Table6[Column1],MATCH(L7042,Table6[Column2]))</f>
        <v>Young Adults</v>
      </c>
      <c r="L7042">
        <v>38.001911839999998</v>
      </c>
      <c r="M7042" t="str">
        <f>VLOOKUP(L7042,Table1[],2)</f>
        <v>30 - 39</v>
      </c>
      <c r="N7042" t="str">
        <f>INDEX(Table7[Column1],MATCH(O7042,Table7[Column2]))</f>
        <v>Fitting in Stage</v>
      </c>
      <c r="O7042">
        <v>6.3738677570000002</v>
      </c>
      <c r="P7042" t="str">
        <f>VLOOKUP(O7042,Table13[],2)</f>
        <v>6 - 10</v>
      </c>
      <c r="Q7042" t="str">
        <f>INDEX(Table8[Column1],MATCH(R7042,Table8[Column2]))</f>
        <v>Maintained</v>
      </c>
      <c r="R7042">
        <v>74.282087239999996</v>
      </c>
      <c r="S7042">
        <f t="shared" si="219"/>
        <v>3.0950869683333333</v>
      </c>
      <c r="T7042" t="s">
        <v>19</v>
      </c>
    </row>
    <row r="7043" spans="1:20" x14ac:dyDescent="0.25">
      <c r="A7043">
        <v>7042</v>
      </c>
      <c r="B7043" t="s">
        <v>202</v>
      </c>
      <c r="C7043" t="s">
        <v>418</v>
      </c>
      <c r="D7043" t="str">
        <f t="shared" ref="D7043:D7106" si="220">CONCATENATE(B7043, " ",C7043)</f>
        <v>Porter Diana</v>
      </c>
      <c r="E7043" t="s">
        <v>15</v>
      </c>
      <c r="F7043" t="s">
        <v>27</v>
      </c>
      <c r="G7043" t="s">
        <v>2724</v>
      </c>
      <c r="H7043" t="s">
        <v>1863</v>
      </c>
      <c r="I7043" t="s">
        <v>27</v>
      </c>
      <c r="J7043" t="s">
        <v>19</v>
      </c>
      <c r="K7043" t="str">
        <f>INDEX(Table6[Column1],MATCH(L7043,Table6[Column2]))</f>
        <v>Young Adults</v>
      </c>
      <c r="L7043">
        <v>34.042151019999999</v>
      </c>
      <c r="M7043" t="str">
        <f>VLOOKUP(L7043,Table1[],2)</f>
        <v>30 - 39</v>
      </c>
      <c r="N7043" t="str">
        <f>INDEX(Table7[Column1],MATCH(O7043,Table7[Column2]))</f>
        <v>Learning Stage</v>
      </c>
      <c r="O7043">
        <v>3.9269583460000002</v>
      </c>
      <c r="P7043" t="str">
        <f>VLOOKUP(O7043,Table13[],2)</f>
        <v>1 - 5</v>
      </c>
      <c r="Q7043" t="str">
        <f>INDEX(Table8[Column1],MATCH(R7043,Table8[Column2]))</f>
        <v>Scheduled</v>
      </c>
      <c r="R7043">
        <v>17.496309360000001</v>
      </c>
      <c r="S7043">
        <f t="shared" ref="S7043:S7106" si="221">CONVERT(R7043,"hr","day")</f>
        <v>0.72901289000000002</v>
      </c>
      <c r="T7043" t="s">
        <v>19</v>
      </c>
    </row>
    <row r="7044" spans="1:20" x14ac:dyDescent="0.25">
      <c r="A7044">
        <v>7043</v>
      </c>
      <c r="B7044" t="s">
        <v>723</v>
      </c>
      <c r="C7044" t="s">
        <v>4182</v>
      </c>
      <c r="D7044" t="str">
        <f t="shared" si="220"/>
        <v>Garcia Becky</v>
      </c>
      <c r="E7044" t="s">
        <v>15</v>
      </c>
      <c r="F7044" t="s">
        <v>38</v>
      </c>
      <c r="G7044" t="s">
        <v>1060</v>
      </c>
      <c r="H7044" t="s">
        <v>1061</v>
      </c>
      <c r="I7044" t="s">
        <v>38</v>
      </c>
      <c r="J7044" t="s">
        <v>19</v>
      </c>
      <c r="K7044" t="str">
        <f>INDEX(Table6[Column1],MATCH(L7044,Table6[Column2]))</f>
        <v>Young Adults</v>
      </c>
      <c r="L7044">
        <v>33.62766783</v>
      </c>
      <c r="M7044" t="str">
        <f>VLOOKUP(L7044,Table1[],2)</f>
        <v>30 - 39</v>
      </c>
      <c r="N7044" t="str">
        <f>INDEX(Table7[Column1],MATCH(O7044,Table7[Column2]))</f>
        <v>Learning Stage</v>
      </c>
      <c r="O7044">
        <v>4.6407310600000002</v>
      </c>
      <c r="P7044" t="str">
        <f>VLOOKUP(O7044,Table13[],2)</f>
        <v>1 - 5</v>
      </c>
      <c r="Q7044" t="str">
        <f>INDEX(Table8[Column1],MATCH(R7044,Table8[Column2]))</f>
        <v>Scheduled</v>
      </c>
      <c r="R7044">
        <v>31.991411509999999</v>
      </c>
      <c r="S7044">
        <f t="shared" si="221"/>
        <v>1.3329754795833333</v>
      </c>
      <c r="T7044" t="s">
        <v>19</v>
      </c>
    </row>
    <row r="7045" spans="1:20" x14ac:dyDescent="0.25">
      <c r="A7045">
        <v>7044</v>
      </c>
      <c r="B7045" t="s">
        <v>5192</v>
      </c>
      <c r="C7045" t="s">
        <v>3849</v>
      </c>
      <c r="D7045" t="str">
        <f t="shared" si="220"/>
        <v>Stamper Nannie</v>
      </c>
      <c r="E7045" t="s">
        <v>15</v>
      </c>
      <c r="F7045" t="s">
        <v>311</v>
      </c>
      <c r="G7045" t="s">
        <v>820</v>
      </c>
      <c r="H7045" t="s">
        <v>821</v>
      </c>
      <c r="I7045" t="s">
        <v>30</v>
      </c>
      <c r="J7045" t="s">
        <v>19</v>
      </c>
      <c r="K7045" t="str">
        <f>INDEX(Table6[Column1],MATCH(L7045,Table6[Column2]))</f>
        <v>Young Adults</v>
      </c>
      <c r="L7045">
        <v>38.144568319999998</v>
      </c>
      <c r="M7045" t="str">
        <f>VLOOKUP(L7045,Table1[],2)</f>
        <v>30 - 39</v>
      </c>
      <c r="N7045" t="str">
        <f>INDEX(Table7[Column1],MATCH(O7045,Table7[Column2]))</f>
        <v>Learning Stage</v>
      </c>
      <c r="O7045">
        <v>5.0109075540000001</v>
      </c>
      <c r="P7045" t="str">
        <f>VLOOKUP(O7045,Table13[],2)</f>
        <v>1 - 5</v>
      </c>
      <c r="Q7045" t="str">
        <f>INDEX(Table8[Column1],MATCH(R7045,Table8[Column2]))</f>
        <v>Maintained</v>
      </c>
      <c r="R7045">
        <v>64.891416860000007</v>
      </c>
      <c r="S7045">
        <f t="shared" si="221"/>
        <v>2.7038090358333338</v>
      </c>
      <c r="T7045" t="s">
        <v>19</v>
      </c>
    </row>
    <row r="7046" spans="1:20" x14ac:dyDescent="0.25">
      <c r="A7046">
        <v>7045</v>
      </c>
      <c r="B7046" t="s">
        <v>4744</v>
      </c>
      <c r="C7046" t="s">
        <v>314</v>
      </c>
      <c r="D7046" t="str">
        <f t="shared" si="220"/>
        <v>Canales Brian</v>
      </c>
      <c r="E7046" t="s">
        <v>22</v>
      </c>
      <c r="F7046" t="s">
        <v>16</v>
      </c>
      <c r="G7046" t="s">
        <v>820</v>
      </c>
      <c r="H7046" t="s">
        <v>821</v>
      </c>
      <c r="I7046" t="s">
        <v>16</v>
      </c>
      <c r="J7046" t="s">
        <v>19</v>
      </c>
      <c r="K7046" t="str">
        <f>INDEX(Table6[Column1],MATCH(L7046,Table6[Column2]))</f>
        <v>Adults</v>
      </c>
      <c r="L7046">
        <v>45.275990270000001</v>
      </c>
      <c r="M7046" t="str">
        <f>VLOOKUP(L7046,Table1[],2)</f>
        <v>40 - 49</v>
      </c>
      <c r="N7046" t="str">
        <f>INDEX(Table7[Column1],MATCH(O7046,Table7[Column2]))</f>
        <v>Fitting in Stage</v>
      </c>
      <c r="O7046">
        <v>6.4236654780000002</v>
      </c>
      <c r="P7046" t="str">
        <f>VLOOKUP(O7046,Table13[],2)</f>
        <v>6 - 10</v>
      </c>
      <c r="Q7046" t="str">
        <f>INDEX(Table8[Column1],MATCH(R7046,Table8[Column2]))</f>
        <v>Scheduled</v>
      </c>
      <c r="R7046">
        <v>25.965011260000001</v>
      </c>
      <c r="S7046">
        <f t="shared" si="221"/>
        <v>1.0818754691666668</v>
      </c>
      <c r="T7046" t="s">
        <v>19</v>
      </c>
    </row>
    <row r="7047" spans="1:20" x14ac:dyDescent="0.25">
      <c r="A7047">
        <v>7046</v>
      </c>
      <c r="B7047" t="s">
        <v>5193</v>
      </c>
      <c r="C7047" t="s">
        <v>548</v>
      </c>
      <c r="D7047" t="str">
        <f t="shared" si="220"/>
        <v>Zarate Todd</v>
      </c>
      <c r="E7047" t="s">
        <v>22</v>
      </c>
      <c r="F7047" t="s">
        <v>38</v>
      </c>
      <c r="G7047" t="s">
        <v>1060</v>
      </c>
      <c r="H7047" t="s">
        <v>1061</v>
      </c>
      <c r="I7047" t="s">
        <v>38</v>
      </c>
      <c r="J7047" t="s">
        <v>19</v>
      </c>
      <c r="K7047" t="str">
        <f>INDEX(Table6[Column1],MATCH(L7047,Table6[Column2]))</f>
        <v>Young Adults</v>
      </c>
      <c r="L7047">
        <v>30.395325880000001</v>
      </c>
      <c r="M7047" t="str">
        <f>VLOOKUP(L7047,Table1[],2)</f>
        <v>30 - 39</v>
      </c>
      <c r="N7047" t="str">
        <f>INDEX(Table7[Column1],MATCH(O7047,Table7[Column2]))</f>
        <v>Learning Stage</v>
      </c>
      <c r="O7047">
        <v>4.2764492399999998</v>
      </c>
      <c r="P7047" t="str">
        <f>VLOOKUP(O7047,Table13[],2)</f>
        <v>1 - 5</v>
      </c>
      <c r="Q7047" t="str">
        <f>INDEX(Table8[Column1],MATCH(R7047,Table8[Column2]))</f>
        <v>Scheduled</v>
      </c>
      <c r="R7047">
        <v>0</v>
      </c>
      <c r="S7047">
        <f t="shared" si="221"/>
        <v>0</v>
      </c>
      <c r="T7047" t="s">
        <v>19</v>
      </c>
    </row>
    <row r="7048" spans="1:20" x14ac:dyDescent="0.25">
      <c r="A7048">
        <v>7047</v>
      </c>
      <c r="B7048" t="s">
        <v>58</v>
      </c>
      <c r="C7048" t="s">
        <v>56</v>
      </c>
      <c r="D7048" t="str">
        <f t="shared" si="220"/>
        <v>Davis James</v>
      </c>
      <c r="E7048" t="s">
        <v>22</v>
      </c>
      <c r="F7048" t="s">
        <v>33</v>
      </c>
      <c r="G7048" t="s">
        <v>2724</v>
      </c>
      <c r="H7048" t="s">
        <v>1863</v>
      </c>
      <c r="I7048" t="s">
        <v>33</v>
      </c>
      <c r="J7048" t="s">
        <v>19</v>
      </c>
      <c r="K7048" t="str">
        <f>INDEX(Table6[Column1],MATCH(L7048,Table6[Column2]))</f>
        <v>Adults</v>
      </c>
      <c r="L7048">
        <v>43.297079250000003</v>
      </c>
      <c r="M7048" t="str">
        <f>VLOOKUP(L7048,Table1[],2)</f>
        <v>40 - 49</v>
      </c>
      <c r="N7048" t="str">
        <f>INDEX(Table7[Column1],MATCH(O7048,Table7[Column2]))</f>
        <v>Learning Stage</v>
      </c>
      <c r="O7048">
        <v>1.9809677699999999</v>
      </c>
      <c r="P7048" t="str">
        <f>VLOOKUP(O7048,Table13[],2)</f>
        <v>1 - 5</v>
      </c>
      <c r="Q7048" t="str">
        <f>INDEX(Table8[Column1],MATCH(R7048,Table8[Column2]))</f>
        <v>Habitual</v>
      </c>
      <c r="R7048">
        <v>89.94521933</v>
      </c>
      <c r="S7048">
        <f t="shared" si="221"/>
        <v>3.7477174720833331</v>
      </c>
      <c r="T7048" t="s">
        <v>19</v>
      </c>
    </row>
    <row r="7049" spans="1:20" x14ac:dyDescent="0.25">
      <c r="A7049">
        <v>7048</v>
      </c>
      <c r="B7049" t="s">
        <v>5194</v>
      </c>
      <c r="C7049" t="s">
        <v>52</v>
      </c>
      <c r="D7049" t="str">
        <f t="shared" si="220"/>
        <v>Dykes John</v>
      </c>
      <c r="E7049" t="s">
        <v>22</v>
      </c>
      <c r="F7049" t="s">
        <v>38</v>
      </c>
      <c r="G7049" t="s">
        <v>1060</v>
      </c>
      <c r="H7049" t="s">
        <v>1061</v>
      </c>
      <c r="I7049" t="s">
        <v>38</v>
      </c>
      <c r="J7049" t="s">
        <v>19</v>
      </c>
      <c r="K7049" t="str">
        <f>INDEX(Table6[Column1],MATCH(L7049,Table6[Column2]))</f>
        <v>Adults</v>
      </c>
      <c r="L7049">
        <v>47.872661890000003</v>
      </c>
      <c r="M7049" t="str">
        <f>VLOOKUP(L7049,Table1[],2)</f>
        <v>40 - 49</v>
      </c>
      <c r="N7049" t="str">
        <f>INDEX(Table7[Column1],MATCH(O7049,Table7[Column2]))</f>
        <v>Learning Stage</v>
      </c>
      <c r="O7049">
        <v>4.6533440229999998</v>
      </c>
      <c r="P7049" t="str">
        <f>VLOOKUP(O7049,Table13[],2)</f>
        <v>1 - 5</v>
      </c>
      <c r="Q7049" t="str">
        <f>INDEX(Table8[Column1],MATCH(R7049,Table8[Column2]))</f>
        <v>Excused</v>
      </c>
      <c r="R7049">
        <v>130.1697423</v>
      </c>
      <c r="S7049">
        <f t="shared" si="221"/>
        <v>5.4237392624999998</v>
      </c>
      <c r="T7049" t="s">
        <v>19</v>
      </c>
    </row>
    <row r="7050" spans="1:20" x14ac:dyDescent="0.25">
      <c r="A7050">
        <v>7049</v>
      </c>
      <c r="B7050" t="s">
        <v>4621</v>
      </c>
      <c r="C7050" t="s">
        <v>672</v>
      </c>
      <c r="D7050" t="str">
        <f t="shared" si="220"/>
        <v>Garland Frances</v>
      </c>
      <c r="E7050" t="s">
        <v>15</v>
      </c>
      <c r="F7050" t="s">
        <v>23</v>
      </c>
      <c r="G7050" t="s">
        <v>2724</v>
      </c>
      <c r="H7050" t="s">
        <v>1863</v>
      </c>
      <c r="I7050" t="s">
        <v>24</v>
      </c>
      <c r="J7050" t="s">
        <v>19</v>
      </c>
      <c r="K7050" t="str">
        <f>INDEX(Table6[Column1],MATCH(L7050,Table6[Column2]))</f>
        <v>Adults</v>
      </c>
      <c r="L7050">
        <v>44.06773527</v>
      </c>
      <c r="M7050" t="str">
        <f>VLOOKUP(L7050,Table1[],2)</f>
        <v>40 - 49</v>
      </c>
      <c r="N7050" t="str">
        <f>INDEX(Table7[Column1],MATCH(O7050,Table7[Column2]))</f>
        <v>Learning Stage</v>
      </c>
      <c r="O7050">
        <v>3.13502305</v>
      </c>
      <c r="P7050" t="str">
        <f>VLOOKUP(O7050,Table13[],2)</f>
        <v>1 - 5</v>
      </c>
      <c r="Q7050" t="str">
        <f>INDEX(Table8[Column1],MATCH(R7050,Table8[Column2]))</f>
        <v>Maintained</v>
      </c>
      <c r="R7050">
        <v>50.606917809999999</v>
      </c>
      <c r="S7050">
        <f t="shared" si="221"/>
        <v>2.1086215754166666</v>
      </c>
      <c r="T7050" t="s">
        <v>19</v>
      </c>
    </row>
    <row r="7051" spans="1:20" x14ac:dyDescent="0.25">
      <c r="A7051">
        <v>7050</v>
      </c>
      <c r="B7051" t="s">
        <v>648</v>
      </c>
      <c r="C7051" t="s">
        <v>175</v>
      </c>
      <c r="D7051" t="str">
        <f t="shared" si="220"/>
        <v>Gonzalez Paul</v>
      </c>
      <c r="E7051" t="s">
        <v>22</v>
      </c>
      <c r="F7051" t="s">
        <v>38</v>
      </c>
      <c r="G7051" t="s">
        <v>1060</v>
      </c>
      <c r="H7051" t="s">
        <v>1061</v>
      </c>
      <c r="I7051" t="s">
        <v>38</v>
      </c>
      <c r="J7051" t="s">
        <v>19</v>
      </c>
      <c r="K7051" t="str">
        <f>INDEX(Table6[Column1],MATCH(L7051,Table6[Column2]))</f>
        <v>Adults</v>
      </c>
      <c r="L7051">
        <v>41.014078529999999</v>
      </c>
      <c r="M7051" t="str">
        <f>VLOOKUP(L7051,Table1[],2)</f>
        <v>40 - 49</v>
      </c>
      <c r="N7051" t="str">
        <f>INDEX(Table7[Column1],MATCH(O7051,Table7[Column2]))</f>
        <v>Learning Stage</v>
      </c>
      <c r="O7051">
        <v>5.6627118090000002</v>
      </c>
      <c r="P7051" t="str">
        <f>VLOOKUP(O7051,Table13[],2)</f>
        <v>1 - 5</v>
      </c>
      <c r="Q7051" t="str">
        <f>INDEX(Table8[Column1],MATCH(R7051,Table8[Column2]))</f>
        <v>Maintained</v>
      </c>
      <c r="R7051">
        <v>69.678680270000001</v>
      </c>
      <c r="S7051">
        <f t="shared" si="221"/>
        <v>2.9032783445833332</v>
      </c>
      <c r="T7051" t="s">
        <v>19</v>
      </c>
    </row>
    <row r="7052" spans="1:20" x14ac:dyDescent="0.25">
      <c r="A7052">
        <v>7051</v>
      </c>
      <c r="B7052" t="s">
        <v>34</v>
      </c>
      <c r="C7052" t="s">
        <v>144</v>
      </c>
      <c r="D7052" t="str">
        <f t="shared" si="220"/>
        <v>Jones David</v>
      </c>
      <c r="E7052" t="s">
        <v>22</v>
      </c>
      <c r="F7052" t="s">
        <v>2478</v>
      </c>
      <c r="G7052" t="s">
        <v>611</v>
      </c>
      <c r="H7052" t="s">
        <v>612</v>
      </c>
      <c r="I7052" t="s">
        <v>192</v>
      </c>
      <c r="J7052" t="s">
        <v>19</v>
      </c>
      <c r="K7052" t="str">
        <f>INDEX(Table6[Column1],MATCH(L7052,Table6[Column2]))</f>
        <v>Young Adults</v>
      </c>
      <c r="L7052">
        <v>39.905456710000003</v>
      </c>
      <c r="M7052" t="str">
        <f>VLOOKUP(L7052,Table1[],2)</f>
        <v>30 - 39</v>
      </c>
      <c r="N7052" t="str">
        <f>INDEX(Table7[Column1],MATCH(O7052,Table7[Column2]))</f>
        <v>Learning Stage</v>
      </c>
      <c r="O7052">
        <v>3.5636628990000001</v>
      </c>
      <c r="P7052" t="str">
        <f>VLOOKUP(O7052,Table13[],2)</f>
        <v>1 - 5</v>
      </c>
      <c r="Q7052" t="str">
        <f>INDEX(Table8[Column1],MATCH(R7052,Table8[Column2]))</f>
        <v>Maintained</v>
      </c>
      <c r="R7052">
        <v>51.33503941</v>
      </c>
      <c r="S7052">
        <f t="shared" si="221"/>
        <v>2.1389599754166668</v>
      </c>
      <c r="T7052" t="s">
        <v>19</v>
      </c>
    </row>
    <row r="7053" spans="1:20" x14ac:dyDescent="0.25">
      <c r="A7053">
        <v>7052</v>
      </c>
      <c r="B7053" t="s">
        <v>1636</v>
      </c>
      <c r="C7053" t="s">
        <v>52</v>
      </c>
      <c r="D7053" t="str">
        <f t="shared" si="220"/>
        <v>Cochran John</v>
      </c>
      <c r="E7053" t="s">
        <v>22</v>
      </c>
      <c r="F7053" t="s">
        <v>38</v>
      </c>
      <c r="G7053" t="s">
        <v>1060</v>
      </c>
      <c r="H7053" t="s">
        <v>1061</v>
      </c>
      <c r="I7053" t="s">
        <v>38</v>
      </c>
      <c r="J7053" t="s">
        <v>19</v>
      </c>
      <c r="K7053" t="str">
        <f>INDEX(Table6[Column1],MATCH(L7053,Table6[Column2]))</f>
        <v>Elders</v>
      </c>
      <c r="L7053">
        <v>52.403058209999998</v>
      </c>
      <c r="M7053" t="str">
        <f>VLOOKUP(L7053,Table1[],2)</f>
        <v>50 - 59</v>
      </c>
      <c r="N7053" t="str">
        <f>INDEX(Table7[Column1],MATCH(O7053,Table7[Column2]))</f>
        <v>Learning Stage</v>
      </c>
      <c r="O7053">
        <v>5.5477738820000004</v>
      </c>
      <c r="P7053" t="str">
        <f>VLOOKUP(O7053,Table13[],2)</f>
        <v>1 - 5</v>
      </c>
      <c r="Q7053" t="str">
        <f>INDEX(Table8[Column1],MATCH(R7053,Table8[Column2]))</f>
        <v>Habitual</v>
      </c>
      <c r="R7053">
        <v>93.612976090000004</v>
      </c>
      <c r="S7053">
        <f t="shared" si="221"/>
        <v>3.900540670416667</v>
      </c>
      <c r="T7053" t="s">
        <v>19</v>
      </c>
    </row>
    <row r="7054" spans="1:20" x14ac:dyDescent="0.25">
      <c r="A7054">
        <v>7053</v>
      </c>
      <c r="B7054" t="s">
        <v>5195</v>
      </c>
      <c r="C7054" t="s">
        <v>56</v>
      </c>
      <c r="D7054" t="str">
        <f t="shared" si="220"/>
        <v>Couto James</v>
      </c>
      <c r="E7054" t="s">
        <v>22</v>
      </c>
      <c r="F7054" t="s">
        <v>1106</v>
      </c>
      <c r="G7054" t="s">
        <v>2724</v>
      </c>
      <c r="H7054" t="s">
        <v>1863</v>
      </c>
      <c r="I7054" t="s">
        <v>54</v>
      </c>
      <c r="J7054" t="s">
        <v>19</v>
      </c>
      <c r="K7054" t="str">
        <f>INDEX(Table6[Column1],MATCH(L7054,Table6[Column2]))</f>
        <v>Young Adults</v>
      </c>
      <c r="L7054">
        <v>39.621861879999997</v>
      </c>
      <c r="M7054" t="str">
        <f>VLOOKUP(L7054,Table1[],2)</f>
        <v>30 - 39</v>
      </c>
      <c r="N7054" t="str">
        <f>INDEX(Table7[Column1],MATCH(O7054,Table7[Column2]))</f>
        <v>Learning Stage</v>
      </c>
      <c r="O7054">
        <v>3.554267329</v>
      </c>
      <c r="P7054" t="str">
        <f>VLOOKUP(O7054,Table13[],2)</f>
        <v>1 - 5</v>
      </c>
      <c r="Q7054" t="str">
        <f>INDEX(Table8[Column1],MATCH(R7054,Table8[Column2]))</f>
        <v>Habitual</v>
      </c>
      <c r="R7054">
        <v>91.157444810000001</v>
      </c>
      <c r="S7054">
        <f t="shared" si="221"/>
        <v>3.7982268670833332</v>
      </c>
      <c r="T7054" t="s">
        <v>19</v>
      </c>
    </row>
    <row r="7055" spans="1:20" x14ac:dyDescent="0.25">
      <c r="A7055">
        <v>7054</v>
      </c>
      <c r="B7055" t="s">
        <v>5196</v>
      </c>
      <c r="C7055" t="s">
        <v>494</v>
      </c>
      <c r="D7055" t="str">
        <f t="shared" si="220"/>
        <v>Flower Ryan</v>
      </c>
      <c r="E7055" t="s">
        <v>22</v>
      </c>
      <c r="F7055" t="s">
        <v>38</v>
      </c>
      <c r="G7055" t="s">
        <v>1060</v>
      </c>
      <c r="H7055" t="s">
        <v>1061</v>
      </c>
      <c r="I7055" t="s">
        <v>38</v>
      </c>
      <c r="J7055" t="s">
        <v>19</v>
      </c>
      <c r="K7055" t="str">
        <f>INDEX(Table6[Column1],MATCH(L7055,Table6[Column2]))</f>
        <v>Adults</v>
      </c>
      <c r="L7055">
        <v>42.784825699999999</v>
      </c>
      <c r="M7055" t="str">
        <f>VLOOKUP(L7055,Table1[],2)</f>
        <v>40 - 49</v>
      </c>
      <c r="N7055" t="str">
        <f>INDEX(Table7[Column1],MATCH(O7055,Table7[Column2]))</f>
        <v>Learning Stage</v>
      </c>
      <c r="O7055">
        <v>4.0466057510000004</v>
      </c>
      <c r="P7055" t="str">
        <f>VLOOKUP(O7055,Table13[],2)</f>
        <v>1 - 5</v>
      </c>
      <c r="Q7055" t="str">
        <f>INDEX(Table8[Column1],MATCH(R7055,Table8[Column2]))</f>
        <v>Maintained</v>
      </c>
      <c r="R7055">
        <v>51.68079032</v>
      </c>
      <c r="S7055">
        <f t="shared" si="221"/>
        <v>2.1533662633333335</v>
      </c>
      <c r="T7055" t="s">
        <v>19</v>
      </c>
    </row>
    <row r="7056" spans="1:20" x14ac:dyDescent="0.25">
      <c r="A7056">
        <v>7055</v>
      </c>
      <c r="B7056" t="s">
        <v>5197</v>
      </c>
      <c r="C7056" t="s">
        <v>1198</v>
      </c>
      <c r="D7056" t="str">
        <f t="shared" si="220"/>
        <v>Plemmons Jamie</v>
      </c>
      <c r="E7056" t="s">
        <v>22</v>
      </c>
      <c r="F7056" t="s">
        <v>27</v>
      </c>
      <c r="G7056" t="s">
        <v>2724</v>
      </c>
      <c r="H7056" t="s">
        <v>1863</v>
      </c>
      <c r="I7056" t="s">
        <v>27</v>
      </c>
      <c r="J7056" t="s">
        <v>19</v>
      </c>
      <c r="K7056" t="str">
        <f>INDEX(Table6[Column1],MATCH(L7056,Table6[Column2]))</f>
        <v>Elders</v>
      </c>
      <c r="L7056">
        <v>50.597473950000001</v>
      </c>
      <c r="M7056" t="str">
        <f>VLOOKUP(L7056,Table1[],2)</f>
        <v>50 - 59</v>
      </c>
      <c r="N7056" t="str">
        <f>INDEX(Table7[Column1],MATCH(O7056,Table7[Column2]))</f>
        <v>Learning Stage</v>
      </c>
      <c r="O7056">
        <v>2.6798881809999999</v>
      </c>
      <c r="P7056" t="str">
        <f>VLOOKUP(O7056,Table13[],2)</f>
        <v>1 - 5</v>
      </c>
      <c r="Q7056" t="str">
        <f>INDEX(Table8[Column1],MATCH(R7056,Table8[Column2]))</f>
        <v>Habitual</v>
      </c>
      <c r="R7056">
        <v>94.323977810000002</v>
      </c>
      <c r="S7056">
        <f t="shared" si="221"/>
        <v>3.9301657420833336</v>
      </c>
      <c r="T7056" t="s">
        <v>19</v>
      </c>
    </row>
    <row r="7057" spans="1:20" x14ac:dyDescent="0.25">
      <c r="A7057">
        <v>7056</v>
      </c>
      <c r="B7057" t="s">
        <v>917</v>
      </c>
      <c r="C7057" t="s">
        <v>1255</v>
      </c>
      <c r="D7057" t="str">
        <f t="shared" si="220"/>
        <v>McMaster Alex</v>
      </c>
      <c r="E7057" t="s">
        <v>22</v>
      </c>
      <c r="F7057" t="s">
        <v>309</v>
      </c>
      <c r="G7057" t="s">
        <v>2724</v>
      </c>
      <c r="H7057" t="s">
        <v>1863</v>
      </c>
      <c r="I7057" t="s">
        <v>90</v>
      </c>
      <c r="J7057" t="s">
        <v>19</v>
      </c>
      <c r="K7057" t="str">
        <f>INDEX(Table6[Column1],MATCH(L7057,Table6[Column2]))</f>
        <v>Youth</v>
      </c>
      <c r="L7057">
        <v>26.318618910000001</v>
      </c>
      <c r="M7057" t="str">
        <f>VLOOKUP(L7057,Table1[],2)</f>
        <v>20 - 29</v>
      </c>
      <c r="N7057" t="str">
        <f>INDEX(Table7[Column1],MATCH(O7057,Table7[Column2]))</f>
        <v>Learning Stage</v>
      </c>
      <c r="O7057">
        <v>3.4503293629999998</v>
      </c>
      <c r="P7057" t="str">
        <f>VLOOKUP(O7057,Table13[],2)</f>
        <v>1 - 5</v>
      </c>
      <c r="Q7057" t="str">
        <f>INDEX(Table8[Column1],MATCH(R7057,Table8[Column2]))</f>
        <v>Scheduled</v>
      </c>
      <c r="R7057">
        <v>0</v>
      </c>
      <c r="S7057">
        <f t="shared" si="221"/>
        <v>0</v>
      </c>
      <c r="T7057" t="s">
        <v>19</v>
      </c>
    </row>
    <row r="7058" spans="1:20" x14ac:dyDescent="0.25">
      <c r="A7058">
        <v>7057</v>
      </c>
      <c r="B7058" t="s">
        <v>1612</v>
      </c>
      <c r="C7058" t="s">
        <v>1714</v>
      </c>
      <c r="D7058" t="str">
        <f t="shared" si="220"/>
        <v>Kirk Robin</v>
      </c>
      <c r="E7058" t="s">
        <v>15</v>
      </c>
      <c r="F7058" t="s">
        <v>280</v>
      </c>
      <c r="G7058" t="s">
        <v>611</v>
      </c>
      <c r="H7058" t="s">
        <v>612</v>
      </c>
      <c r="I7058" t="s">
        <v>192</v>
      </c>
      <c r="J7058" t="s">
        <v>19</v>
      </c>
      <c r="K7058" t="str">
        <f>INDEX(Table6[Column1],MATCH(L7058,Table6[Column2]))</f>
        <v>Elders</v>
      </c>
      <c r="L7058">
        <v>57.841351260000003</v>
      </c>
      <c r="M7058" t="str">
        <f>VLOOKUP(L7058,Table1[],2)</f>
        <v>50 - 59</v>
      </c>
      <c r="N7058" t="str">
        <f>INDEX(Table7[Column1],MATCH(O7058,Table7[Column2]))</f>
        <v>Learning Stage</v>
      </c>
      <c r="O7058">
        <v>5.9090356469999996</v>
      </c>
      <c r="P7058" t="str">
        <f>VLOOKUP(O7058,Table13[],2)</f>
        <v>1 - 5</v>
      </c>
      <c r="Q7058" t="str">
        <f>INDEX(Table8[Column1],MATCH(R7058,Table8[Column2]))</f>
        <v>Excused</v>
      </c>
      <c r="R7058">
        <v>147.21246310000001</v>
      </c>
      <c r="S7058">
        <f t="shared" si="221"/>
        <v>6.1338526291666673</v>
      </c>
      <c r="T7058" t="s">
        <v>19</v>
      </c>
    </row>
    <row r="7059" spans="1:20" x14ac:dyDescent="0.25">
      <c r="A7059">
        <v>7058</v>
      </c>
      <c r="B7059" t="s">
        <v>824</v>
      </c>
      <c r="C7059" t="s">
        <v>231</v>
      </c>
      <c r="D7059" t="str">
        <f t="shared" si="220"/>
        <v>Richardson Monica</v>
      </c>
      <c r="E7059" t="s">
        <v>15</v>
      </c>
      <c r="F7059" t="s">
        <v>24</v>
      </c>
      <c r="G7059" t="s">
        <v>611</v>
      </c>
      <c r="H7059" t="s">
        <v>612</v>
      </c>
      <c r="I7059" t="s">
        <v>24</v>
      </c>
      <c r="J7059" t="s">
        <v>19</v>
      </c>
      <c r="K7059" t="str">
        <f>INDEX(Table6[Column1],MATCH(L7059,Table6[Column2]))</f>
        <v>Adults</v>
      </c>
      <c r="L7059">
        <v>49.948288009999999</v>
      </c>
      <c r="M7059" t="str">
        <f>VLOOKUP(L7059,Table1[],2)</f>
        <v>40 - 49</v>
      </c>
      <c r="N7059" t="str">
        <f>INDEX(Table7[Column1],MATCH(O7059,Table7[Column2]))</f>
        <v>Learning Stage</v>
      </c>
      <c r="O7059">
        <v>2.5323357479999999</v>
      </c>
      <c r="P7059" t="str">
        <f>VLOOKUP(O7059,Table13[],2)</f>
        <v>1 - 5</v>
      </c>
      <c r="Q7059" t="str">
        <f>INDEX(Table8[Column1],MATCH(R7059,Table8[Column2]))</f>
        <v>Habitual</v>
      </c>
      <c r="R7059">
        <v>112.6080539</v>
      </c>
      <c r="S7059">
        <f t="shared" si="221"/>
        <v>4.6920022458333337</v>
      </c>
      <c r="T7059" t="s">
        <v>19</v>
      </c>
    </row>
    <row r="7060" spans="1:20" x14ac:dyDescent="0.25">
      <c r="A7060">
        <v>7059</v>
      </c>
      <c r="B7060" t="s">
        <v>1036</v>
      </c>
      <c r="C7060" t="s">
        <v>1199</v>
      </c>
      <c r="D7060" t="str">
        <f t="shared" si="220"/>
        <v>Murphy Valerie</v>
      </c>
      <c r="E7060" t="s">
        <v>15</v>
      </c>
      <c r="F7060" t="s">
        <v>664</v>
      </c>
      <c r="G7060" t="s">
        <v>611</v>
      </c>
      <c r="H7060" t="s">
        <v>612</v>
      </c>
      <c r="I7060" t="s">
        <v>664</v>
      </c>
      <c r="J7060" t="s">
        <v>19</v>
      </c>
      <c r="K7060" t="str">
        <f>INDEX(Table6[Column1],MATCH(L7060,Table6[Column2]))</f>
        <v>Young Adults</v>
      </c>
      <c r="L7060">
        <v>30.582298590000001</v>
      </c>
      <c r="M7060" t="str">
        <f>VLOOKUP(L7060,Table1[],2)</f>
        <v>30 - 39</v>
      </c>
      <c r="N7060" t="str">
        <f>INDEX(Table7[Column1],MATCH(O7060,Table7[Column2]))</f>
        <v>Learning Stage</v>
      </c>
      <c r="O7060">
        <v>2.904891176</v>
      </c>
      <c r="P7060" t="str">
        <f>VLOOKUP(O7060,Table13[],2)</f>
        <v>1 - 5</v>
      </c>
      <c r="Q7060" t="str">
        <f>INDEX(Table8[Column1],MATCH(R7060,Table8[Column2]))</f>
        <v>Scheduled</v>
      </c>
      <c r="R7060">
        <v>9.6804349999999994E-3</v>
      </c>
      <c r="S7060">
        <f t="shared" si="221"/>
        <v>4.0335145833333329E-4</v>
      </c>
      <c r="T7060" t="s">
        <v>19</v>
      </c>
    </row>
    <row r="7061" spans="1:20" x14ac:dyDescent="0.25">
      <c r="A7061">
        <v>7060</v>
      </c>
      <c r="B7061" t="s">
        <v>5198</v>
      </c>
      <c r="C7061" t="s">
        <v>245</v>
      </c>
      <c r="D7061" t="str">
        <f t="shared" si="220"/>
        <v>Streetman Mary</v>
      </c>
      <c r="E7061" t="s">
        <v>15</v>
      </c>
      <c r="F7061" t="s">
        <v>30</v>
      </c>
      <c r="G7061" t="s">
        <v>820</v>
      </c>
      <c r="H7061" t="s">
        <v>821</v>
      </c>
      <c r="I7061" t="s">
        <v>30</v>
      </c>
      <c r="J7061" t="s">
        <v>19</v>
      </c>
      <c r="K7061" t="str">
        <f>INDEX(Table6[Column1],MATCH(L7061,Table6[Column2]))</f>
        <v>Adults</v>
      </c>
      <c r="L7061">
        <v>44.439801549999999</v>
      </c>
      <c r="M7061" t="str">
        <f>VLOOKUP(L7061,Table1[],2)</f>
        <v>40 - 49</v>
      </c>
      <c r="N7061" t="str">
        <f>INDEX(Table7[Column1],MATCH(O7061,Table7[Column2]))</f>
        <v>Learning Stage</v>
      </c>
      <c r="O7061">
        <v>3.1281148820000002</v>
      </c>
      <c r="P7061" t="str">
        <f>VLOOKUP(O7061,Table13[],2)</f>
        <v>1 - 5</v>
      </c>
      <c r="Q7061" t="str">
        <f>INDEX(Table8[Column1],MATCH(R7061,Table8[Column2]))</f>
        <v>Maintained</v>
      </c>
      <c r="R7061">
        <v>67.671205760000007</v>
      </c>
      <c r="S7061">
        <f t="shared" si="221"/>
        <v>2.8196335733333333</v>
      </c>
      <c r="T7061" t="s">
        <v>19</v>
      </c>
    </row>
    <row r="7062" spans="1:20" x14ac:dyDescent="0.25">
      <c r="A7062">
        <v>7061</v>
      </c>
      <c r="B7062" t="s">
        <v>200</v>
      </c>
      <c r="C7062" t="s">
        <v>420</v>
      </c>
      <c r="D7062" t="str">
        <f t="shared" si="220"/>
        <v>White Bonnie</v>
      </c>
      <c r="E7062" t="s">
        <v>15</v>
      </c>
      <c r="F7062" t="s">
        <v>622</v>
      </c>
      <c r="G7062" t="s">
        <v>2724</v>
      </c>
      <c r="H7062" t="s">
        <v>1863</v>
      </c>
      <c r="I7062" t="s">
        <v>90</v>
      </c>
      <c r="J7062" t="s">
        <v>19</v>
      </c>
      <c r="K7062" t="str">
        <f>INDEX(Table6[Column1],MATCH(L7062,Table6[Column2]))</f>
        <v>Adults</v>
      </c>
      <c r="L7062">
        <v>48.903965929999998</v>
      </c>
      <c r="M7062" t="str">
        <f>VLOOKUP(L7062,Table1[],2)</f>
        <v>40 - 49</v>
      </c>
      <c r="N7062" t="str">
        <f>INDEX(Table7[Column1],MATCH(O7062,Table7[Column2]))</f>
        <v>Learning Stage</v>
      </c>
      <c r="O7062">
        <v>3.8866675829999999</v>
      </c>
      <c r="P7062" t="str">
        <f>VLOOKUP(O7062,Table13[],2)</f>
        <v>1 - 5</v>
      </c>
      <c r="Q7062" t="str">
        <f>INDEX(Table8[Column1],MATCH(R7062,Table8[Column2]))</f>
        <v>Excused</v>
      </c>
      <c r="R7062">
        <v>124.8069749</v>
      </c>
      <c r="S7062">
        <f t="shared" si="221"/>
        <v>5.200290620833333</v>
      </c>
      <c r="T7062" t="s">
        <v>19</v>
      </c>
    </row>
    <row r="7063" spans="1:20" x14ac:dyDescent="0.25">
      <c r="A7063">
        <v>7062</v>
      </c>
      <c r="B7063" t="s">
        <v>3641</v>
      </c>
      <c r="C7063" t="s">
        <v>525</v>
      </c>
      <c r="D7063" t="str">
        <f t="shared" si="220"/>
        <v>Harton Amanda</v>
      </c>
      <c r="E7063" t="s">
        <v>15</v>
      </c>
      <c r="F7063" t="s">
        <v>30</v>
      </c>
      <c r="G7063" t="s">
        <v>820</v>
      </c>
      <c r="H7063" t="s">
        <v>821</v>
      </c>
      <c r="I7063" t="s">
        <v>30</v>
      </c>
      <c r="J7063" t="s">
        <v>19</v>
      </c>
      <c r="K7063" t="str">
        <f>INDEX(Table6[Column1],MATCH(L7063,Table6[Column2]))</f>
        <v>Adults</v>
      </c>
      <c r="L7063">
        <v>46.963135989999998</v>
      </c>
      <c r="M7063" t="str">
        <f>VLOOKUP(L7063,Table1[],2)</f>
        <v>40 - 49</v>
      </c>
      <c r="N7063" t="str">
        <f>INDEX(Table7[Column1],MATCH(O7063,Table7[Column2]))</f>
        <v>Fitting in Stage</v>
      </c>
      <c r="O7063">
        <v>6.2611732379999996</v>
      </c>
      <c r="P7063" t="str">
        <f>VLOOKUP(O7063,Table13[],2)</f>
        <v>6 - 10</v>
      </c>
      <c r="Q7063" t="str">
        <f>INDEX(Table8[Column1],MATCH(R7063,Table8[Column2]))</f>
        <v>Habitual</v>
      </c>
      <c r="R7063">
        <v>88.256126890000004</v>
      </c>
      <c r="S7063">
        <f t="shared" si="221"/>
        <v>3.6773386204166667</v>
      </c>
      <c r="T7063" t="s">
        <v>19</v>
      </c>
    </row>
    <row r="7064" spans="1:20" x14ac:dyDescent="0.25">
      <c r="A7064">
        <v>7063</v>
      </c>
      <c r="B7064" t="s">
        <v>400</v>
      </c>
      <c r="C7064" t="s">
        <v>538</v>
      </c>
      <c r="D7064" t="str">
        <f t="shared" si="220"/>
        <v>Williams Erin</v>
      </c>
      <c r="E7064" t="s">
        <v>15</v>
      </c>
      <c r="F7064" t="s">
        <v>107</v>
      </c>
      <c r="G7064" t="s">
        <v>2724</v>
      </c>
      <c r="H7064" t="s">
        <v>1863</v>
      </c>
      <c r="I7064" t="s">
        <v>107</v>
      </c>
      <c r="J7064" t="s">
        <v>19</v>
      </c>
      <c r="K7064" t="str">
        <f>INDEX(Table6[Column1],MATCH(L7064,Table6[Column2]))</f>
        <v>Seniors</v>
      </c>
      <c r="L7064">
        <v>67.374761620000001</v>
      </c>
      <c r="M7064" t="str">
        <f>VLOOKUP(L7064,Table1[],2)</f>
        <v>60 and Above</v>
      </c>
      <c r="N7064" t="str">
        <f>INDEX(Table7[Column1],MATCH(O7064,Table7[Column2]))</f>
        <v>Learning Stage</v>
      </c>
      <c r="O7064">
        <v>5.598730035</v>
      </c>
      <c r="P7064" t="str">
        <f>VLOOKUP(O7064,Table13[],2)</f>
        <v>1 - 5</v>
      </c>
      <c r="Q7064" t="str">
        <f>INDEX(Table8[Column1],MATCH(R7064,Table8[Column2]))</f>
        <v>Violative</v>
      </c>
      <c r="R7064">
        <v>224.8000491</v>
      </c>
      <c r="S7064">
        <f t="shared" si="221"/>
        <v>9.3666687124999992</v>
      </c>
      <c r="T7064" t="s">
        <v>19</v>
      </c>
    </row>
    <row r="7065" spans="1:20" x14ac:dyDescent="0.25">
      <c r="A7065">
        <v>7064</v>
      </c>
      <c r="B7065" t="s">
        <v>5199</v>
      </c>
      <c r="C7065" t="s">
        <v>550</v>
      </c>
      <c r="D7065" t="str">
        <f t="shared" si="220"/>
        <v>Blackmon Barbara</v>
      </c>
      <c r="E7065" t="s">
        <v>15</v>
      </c>
      <c r="F7065" t="s">
        <v>33</v>
      </c>
      <c r="G7065" t="s">
        <v>2724</v>
      </c>
      <c r="H7065" t="s">
        <v>1863</v>
      </c>
      <c r="I7065" t="s">
        <v>33</v>
      </c>
      <c r="J7065" t="s">
        <v>19</v>
      </c>
      <c r="K7065" t="str">
        <f>INDEX(Table6[Column1],MATCH(L7065,Table6[Column2]))</f>
        <v>Young Adults</v>
      </c>
      <c r="L7065">
        <v>32.91505935</v>
      </c>
      <c r="M7065" t="str">
        <f>VLOOKUP(L7065,Table1[],2)</f>
        <v>30 - 39</v>
      </c>
      <c r="N7065" t="str">
        <f>INDEX(Table7[Column1],MATCH(O7065,Table7[Column2]))</f>
        <v>Learning Stage</v>
      </c>
      <c r="O7065">
        <v>5.7853456300000001</v>
      </c>
      <c r="P7065" t="str">
        <f>VLOOKUP(O7065,Table13[],2)</f>
        <v>1 - 5</v>
      </c>
      <c r="Q7065" t="str">
        <f>INDEX(Table8[Column1],MATCH(R7065,Table8[Column2]))</f>
        <v>Maintained</v>
      </c>
      <c r="R7065">
        <v>55.036802090000002</v>
      </c>
      <c r="S7065">
        <f t="shared" si="221"/>
        <v>2.2932000870833331</v>
      </c>
      <c r="T7065" t="s">
        <v>19</v>
      </c>
    </row>
    <row r="7066" spans="1:20" x14ac:dyDescent="0.25">
      <c r="A7066">
        <v>7065</v>
      </c>
      <c r="B7066" t="s">
        <v>3083</v>
      </c>
      <c r="C7066" t="s">
        <v>62</v>
      </c>
      <c r="D7066" t="str">
        <f t="shared" si="220"/>
        <v>Dawes Thomas</v>
      </c>
      <c r="E7066" t="s">
        <v>22</v>
      </c>
      <c r="F7066" t="s">
        <v>33</v>
      </c>
      <c r="G7066" t="s">
        <v>2724</v>
      </c>
      <c r="H7066" t="s">
        <v>1863</v>
      </c>
      <c r="I7066" t="s">
        <v>33</v>
      </c>
      <c r="J7066" t="s">
        <v>19</v>
      </c>
      <c r="K7066" t="str">
        <f>INDEX(Table6[Column1],MATCH(L7066,Table6[Column2]))</f>
        <v>Elders</v>
      </c>
      <c r="L7066">
        <v>54.01842826</v>
      </c>
      <c r="M7066" t="str">
        <f>VLOOKUP(L7066,Table1[],2)</f>
        <v>50 - 59</v>
      </c>
      <c r="N7066" t="str">
        <f>INDEX(Table7[Column1],MATCH(O7066,Table7[Column2]))</f>
        <v>Learning Stage</v>
      </c>
      <c r="O7066">
        <v>5.4581428000000001</v>
      </c>
      <c r="P7066" t="str">
        <f>VLOOKUP(O7066,Table13[],2)</f>
        <v>1 - 5</v>
      </c>
      <c r="Q7066" t="str">
        <f>INDEX(Table8[Column1],MATCH(R7066,Table8[Column2]))</f>
        <v>Habitual</v>
      </c>
      <c r="R7066">
        <v>116.4085705</v>
      </c>
      <c r="S7066">
        <f t="shared" si="221"/>
        <v>4.8503571041666662</v>
      </c>
      <c r="T7066" t="s">
        <v>19</v>
      </c>
    </row>
    <row r="7067" spans="1:20" x14ac:dyDescent="0.25">
      <c r="A7067">
        <v>7066</v>
      </c>
      <c r="B7067" t="s">
        <v>5200</v>
      </c>
      <c r="C7067" t="s">
        <v>895</v>
      </c>
      <c r="D7067" t="str">
        <f t="shared" si="220"/>
        <v>Nair Carl</v>
      </c>
      <c r="E7067" t="s">
        <v>22</v>
      </c>
      <c r="F7067" t="s">
        <v>38</v>
      </c>
      <c r="G7067" t="s">
        <v>1060</v>
      </c>
      <c r="H7067" t="s">
        <v>1061</v>
      </c>
      <c r="I7067" t="s">
        <v>38</v>
      </c>
      <c r="J7067" t="s">
        <v>19</v>
      </c>
      <c r="K7067" t="str">
        <f>INDEX(Table6[Column1],MATCH(L7067,Table6[Column2]))</f>
        <v>Adults</v>
      </c>
      <c r="L7067">
        <v>48.747697709999997</v>
      </c>
      <c r="M7067" t="str">
        <f>VLOOKUP(L7067,Table1[],2)</f>
        <v>40 - 49</v>
      </c>
      <c r="N7067" t="str">
        <f>INDEX(Table7[Column1],MATCH(O7067,Table7[Column2]))</f>
        <v>Learning Stage</v>
      </c>
      <c r="O7067">
        <v>4.3260807400000001</v>
      </c>
      <c r="P7067" t="str">
        <f>VLOOKUP(O7067,Table13[],2)</f>
        <v>1 - 5</v>
      </c>
      <c r="Q7067" t="str">
        <f>INDEX(Table8[Column1],MATCH(R7067,Table8[Column2]))</f>
        <v>Maintained</v>
      </c>
      <c r="R7067">
        <v>62.921415860000003</v>
      </c>
      <c r="S7067">
        <f t="shared" si="221"/>
        <v>2.6217256608333335</v>
      </c>
      <c r="T7067" t="s">
        <v>19</v>
      </c>
    </row>
    <row r="7068" spans="1:20" x14ac:dyDescent="0.25">
      <c r="A7068">
        <v>7067</v>
      </c>
      <c r="B7068" t="s">
        <v>5201</v>
      </c>
      <c r="C7068" t="s">
        <v>3354</v>
      </c>
      <c r="D7068" t="str">
        <f t="shared" si="220"/>
        <v>Perryman Wilbert</v>
      </c>
      <c r="E7068" t="s">
        <v>22</v>
      </c>
      <c r="F7068" t="s">
        <v>505</v>
      </c>
      <c r="G7068" t="s">
        <v>611</v>
      </c>
      <c r="H7068" t="s">
        <v>612</v>
      </c>
      <c r="I7068" t="s">
        <v>24</v>
      </c>
      <c r="J7068" t="s">
        <v>19</v>
      </c>
      <c r="K7068" t="str">
        <f>INDEX(Table6[Column1],MATCH(L7068,Table6[Column2]))</f>
        <v>Adults</v>
      </c>
      <c r="L7068">
        <v>44.042348189999998</v>
      </c>
      <c r="M7068" t="str">
        <f>VLOOKUP(L7068,Table1[],2)</f>
        <v>40 - 49</v>
      </c>
      <c r="N7068" t="str">
        <f>INDEX(Table7[Column1],MATCH(O7068,Table7[Column2]))</f>
        <v>Learning Stage</v>
      </c>
      <c r="O7068">
        <v>5.4314924009999999</v>
      </c>
      <c r="P7068" t="str">
        <f>VLOOKUP(O7068,Table13[],2)</f>
        <v>1 - 5</v>
      </c>
      <c r="Q7068" t="str">
        <f>INDEX(Table8[Column1],MATCH(R7068,Table8[Column2]))</f>
        <v>Maintained</v>
      </c>
      <c r="R7068">
        <v>42.862358610000001</v>
      </c>
      <c r="S7068">
        <f t="shared" si="221"/>
        <v>1.7859316087500001</v>
      </c>
      <c r="T7068" t="s">
        <v>19</v>
      </c>
    </row>
    <row r="7069" spans="1:20" x14ac:dyDescent="0.25">
      <c r="A7069">
        <v>7068</v>
      </c>
      <c r="B7069" t="s">
        <v>5202</v>
      </c>
      <c r="C7069" t="s">
        <v>3796</v>
      </c>
      <c r="D7069" t="str">
        <f t="shared" si="220"/>
        <v>Herrman Latisha</v>
      </c>
      <c r="E7069" t="s">
        <v>15</v>
      </c>
      <c r="F7069" t="s">
        <v>107</v>
      </c>
      <c r="G7069" t="s">
        <v>2724</v>
      </c>
      <c r="H7069" t="s">
        <v>1863</v>
      </c>
      <c r="I7069" t="s">
        <v>107</v>
      </c>
      <c r="J7069" t="s">
        <v>19</v>
      </c>
      <c r="K7069" t="str">
        <f>INDEX(Table6[Column1],MATCH(L7069,Table6[Column2]))</f>
        <v>Adults</v>
      </c>
      <c r="L7069">
        <v>44.652771829999999</v>
      </c>
      <c r="M7069" t="str">
        <f>VLOOKUP(L7069,Table1[],2)</f>
        <v>40 - 49</v>
      </c>
      <c r="N7069" t="str">
        <f>INDEX(Table7[Column1],MATCH(O7069,Table7[Column2]))</f>
        <v>Learning Stage</v>
      </c>
      <c r="O7069">
        <v>4.9640872119999999</v>
      </c>
      <c r="P7069" t="str">
        <f>VLOOKUP(O7069,Table13[],2)</f>
        <v>1 - 5</v>
      </c>
      <c r="Q7069" t="str">
        <f>INDEX(Table8[Column1],MATCH(R7069,Table8[Column2]))</f>
        <v>Maintained</v>
      </c>
      <c r="R7069">
        <v>51.0889253</v>
      </c>
      <c r="S7069">
        <f t="shared" si="221"/>
        <v>2.128705220833333</v>
      </c>
      <c r="T7069" t="s">
        <v>19</v>
      </c>
    </row>
    <row r="7070" spans="1:20" x14ac:dyDescent="0.25">
      <c r="A7070">
        <v>7069</v>
      </c>
      <c r="B7070" t="s">
        <v>5203</v>
      </c>
      <c r="C7070" t="s">
        <v>940</v>
      </c>
      <c r="D7070" t="str">
        <f t="shared" si="220"/>
        <v>Borgman Leon</v>
      </c>
      <c r="E7070" t="s">
        <v>22</v>
      </c>
      <c r="F7070" t="s">
        <v>192</v>
      </c>
      <c r="G7070" t="s">
        <v>611</v>
      </c>
      <c r="H7070" t="s">
        <v>612</v>
      </c>
      <c r="I7070" t="s">
        <v>192</v>
      </c>
      <c r="J7070" t="s">
        <v>19</v>
      </c>
      <c r="K7070" t="str">
        <f>INDEX(Table6[Column1],MATCH(L7070,Table6[Column2]))</f>
        <v>Adults</v>
      </c>
      <c r="L7070">
        <v>45.385950360000002</v>
      </c>
      <c r="M7070" t="str">
        <f>VLOOKUP(L7070,Table1[],2)</f>
        <v>40 - 49</v>
      </c>
      <c r="N7070" t="str">
        <f>INDEX(Table7[Column1],MATCH(O7070,Table7[Column2]))</f>
        <v>Learning Stage</v>
      </c>
      <c r="O7070">
        <v>5.0103907589999999</v>
      </c>
      <c r="P7070" t="str">
        <f>VLOOKUP(O7070,Table13[],2)</f>
        <v>1 - 5</v>
      </c>
      <c r="Q7070" t="str">
        <f>INDEX(Table8[Column1],MATCH(R7070,Table8[Column2]))</f>
        <v>Maintained</v>
      </c>
      <c r="R7070">
        <v>46.869535820000003</v>
      </c>
      <c r="S7070">
        <f t="shared" si="221"/>
        <v>1.9528973258333335</v>
      </c>
      <c r="T7070" t="s">
        <v>19</v>
      </c>
    </row>
    <row r="7071" spans="1:20" x14ac:dyDescent="0.25">
      <c r="A7071">
        <v>7070</v>
      </c>
      <c r="B7071" t="s">
        <v>5204</v>
      </c>
      <c r="C7071" t="s">
        <v>396</v>
      </c>
      <c r="D7071" t="str">
        <f t="shared" si="220"/>
        <v>Funes Sarah</v>
      </c>
      <c r="E7071" t="s">
        <v>15</v>
      </c>
      <c r="F7071" t="s">
        <v>169</v>
      </c>
      <c r="G7071" t="s">
        <v>611</v>
      </c>
      <c r="H7071" t="s">
        <v>612</v>
      </c>
      <c r="I7071" t="s">
        <v>169</v>
      </c>
      <c r="J7071" t="s">
        <v>19</v>
      </c>
      <c r="K7071" t="str">
        <f>INDEX(Table6[Column1],MATCH(L7071,Table6[Column2]))</f>
        <v>Adults</v>
      </c>
      <c r="L7071">
        <v>41.696275329999999</v>
      </c>
      <c r="M7071" t="str">
        <f>VLOOKUP(L7071,Table1[],2)</f>
        <v>40 - 49</v>
      </c>
      <c r="N7071" t="str">
        <f>INDEX(Table7[Column1],MATCH(O7071,Table7[Column2]))</f>
        <v>Learning Stage</v>
      </c>
      <c r="O7071">
        <v>3.6012093859999998</v>
      </c>
      <c r="P7071" t="str">
        <f>VLOOKUP(O7071,Table13[],2)</f>
        <v>1 - 5</v>
      </c>
      <c r="Q7071" t="str">
        <f>INDEX(Table8[Column1],MATCH(R7071,Table8[Column2]))</f>
        <v>Maintained</v>
      </c>
      <c r="R7071">
        <v>72.300824390000002</v>
      </c>
      <c r="S7071">
        <f t="shared" si="221"/>
        <v>3.0125343495833334</v>
      </c>
      <c r="T7071" t="s">
        <v>19</v>
      </c>
    </row>
    <row r="7072" spans="1:20" x14ac:dyDescent="0.25">
      <c r="A7072">
        <v>7071</v>
      </c>
      <c r="B7072" t="s">
        <v>5205</v>
      </c>
      <c r="C7072" t="s">
        <v>2518</v>
      </c>
      <c r="D7072" t="str">
        <f t="shared" si="220"/>
        <v>Thao Claudia</v>
      </c>
      <c r="E7072" t="s">
        <v>15</v>
      </c>
      <c r="F7072" t="s">
        <v>38</v>
      </c>
      <c r="G7072" t="s">
        <v>1060</v>
      </c>
      <c r="H7072" t="s">
        <v>1061</v>
      </c>
      <c r="I7072" t="s">
        <v>38</v>
      </c>
      <c r="J7072" t="s">
        <v>19</v>
      </c>
      <c r="K7072" t="str">
        <f>INDEX(Table6[Column1],MATCH(L7072,Table6[Column2]))</f>
        <v>Youth</v>
      </c>
      <c r="L7072">
        <v>29.518089870000001</v>
      </c>
      <c r="M7072" t="str">
        <f>VLOOKUP(L7072,Table1[],2)</f>
        <v>20 - 29</v>
      </c>
      <c r="N7072" t="str">
        <f>INDEX(Table7[Column1],MATCH(O7072,Table7[Column2]))</f>
        <v>Learning Stage</v>
      </c>
      <c r="O7072">
        <v>5.2840546039999996</v>
      </c>
      <c r="P7072" t="str">
        <f>VLOOKUP(O7072,Table13[],2)</f>
        <v>1 - 5</v>
      </c>
      <c r="Q7072" t="str">
        <f>INDEX(Table8[Column1],MATCH(R7072,Table8[Column2]))</f>
        <v>Maintained</v>
      </c>
      <c r="R7072">
        <v>52.718657640000004</v>
      </c>
      <c r="S7072">
        <f t="shared" si="221"/>
        <v>2.1966107350000001</v>
      </c>
      <c r="T7072" t="s">
        <v>19</v>
      </c>
    </row>
    <row r="7073" spans="1:20" x14ac:dyDescent="0.25">
      <c r="A7073">
        <v>7072</v>
      </c>
      <c r="B7073" t="s">
        <v>5206</v>
      </c>
      <c r="C7073" t="s">
        <v>456</v>
      </c>
      <c r="D7073" t="str">
        <f t="shared" si="220"/>
        <v>Grogg Glen</v>
      </c>
      <c r="E7073" t="s">
        <v>22</v>
      </c>
      <c r="F7073" t="s">
        <v>38</v>
      </c>
      <c r="G7073" t="s">
        <v>1060</v>
      </c>
      <c r="H7073" t="s">
        <v>1061</v>
      </c>
      <c r="I7073" t="s">
        <v>38</v>
      </c>
      <c r="J7073" t="s">
        <v>19</v>
      </c>
      <c r="K7073" t="str">
        <f>INDEX(Table6[Column1],MATCH(L7073,Table6[Column2]))</f>
        <v>Elders</v>
      </c>
      <c r="L7073">
        <v>57.505643880000001</v>
      </c>
      <c r="M7073" t="str">
        <f>VLOOKUP(L7073,Table1[],2)</f>
        <v>50 - 59</v>
      </c>
      <c r="N7073" t="str">
        <f>INDEX(Table7[Column1],MATCH(O7073,Table7[Column2]))</f>
        <v>Learning Stage</v>
      </c>
      <c r="O7073">
        <v>4.8479263960000001</v>
      </c>
      <c r="P7073" t="str">
        <f>VLOOKUP(O7073,Table13[],2)</f>
        <v>1 - 5</v>
      </c>
      <c r="Q7073" t="str">
        <f>INDEX(Table8[Column1],MATCH(R7073,Table8[Column2]))</f>
        <v>Excused</v>
      </c>
      <c r="R7073">
        <v>124.36935219999999</v>
      </c>
      <c r="S7073">
        <f t="shared" si="221"/>
        <v>5.1820563416666667</v>
      </c>
      <c r="T7073" t="s">
        <v>19</v>
      </c>
    </row>
    <row r="7074" spans="1:20" x14ac:dyDescent="0.25">
      <c r="A7074">
        <v>7073</v>
      </c>
      <c r="B7074" t="s">
        <v>5207</v>
      </c>
      <c r="C7074" t="s">
        <v>227</v>
      </c>
      <c r="D7074" t="str">
        <f t="shared" si="220"/>
        <v>Behnke Lisa</v>
      </c>
      <c r="E7074" t="s">
        <v>15</v>
      </c>
      <c r="F7074" t="s">
        <v>38</v>
      </c>
      <c r="G7074" t="s">
        <v>1060</v>
      </c>
      <c r="H7074" t="s">
        <v>1061</v>
      </c>
      <c r="I7074" t="s">
        <v>38</v>
      </c>
      <c r="J7074" t="s">
        <v>19</v>
      </c>
      <c r="K7074" t="str">
        <f>INDEX(Table6[Column1],MATCH(L7074,Table6[Column2]))</f>
        <v>Young Adults</v>
      </c>
      <c r="L7074">
        <v>38.352791170000003</v>
      </c>
      <c r="M7074" t="str">
        <f>VLOOKUP(L7074,Table1[],2)</f>
        <v>30 - 39</v>
      </c>
      <c r="N7074" t="str">
        <f>INDEX(Table7[Column1],MATCH(O7074,Table7[Column2]))</f>
        <v>Learning Stage</v>
      </c>
      <c r="O7074">
        <v>3.0267842699999998</v>
      </c>
      <c r="P7074" t="str">
        <f>VLOOKUP(O7074,Table13[],2)</f>
        <v>1 - 5</v>
      </c>
      <c r="Q7074" t="str">
        <f>INDEX(Table8[Column1],MATCH(R7074,Table8[Column2]))</f>
        <v>Maintained</v>
      </c>
      <c r="R7074">
        <v>75.852290600000003</v>
      </c>
      <c r="S7074">
        <f t="shared" si="221"/>
        <v>3.1605121083333336</v>
      </c>
      <c r="T7074" t="s">
        <v>19</v>
      </c>
    </row>
    <row r="7075" spans="1:20" x14ac:dyDescent="0.25">
      <c r="A7075">
        <v>7074</v>
      </c>
      <c r="B7075" t="s">
        <v>289</v>
      </c>
      <c r="C7075" t="s">
        <v>1407</v>
      </c>
      <c r="D7075" t="str">
        <f t="shared" si="220"/>
        <v>Browning Luisa</v>
      </c>
      <c r="E7075" t="s">
        <v>15</v>
      </c>
      <c r="F7075" t="s">
        <v>33</v>
      </c>
      <c r="G7075" t="s">
        <v>2724</v>
      </c>
      <c r="H7075" t="s">
        <v>1863</v>
      </c>
      <c r="I7075" t="s">
        <v>33</v>
      </c>
      <c r="J7075" t="s">
        <v>19</v>
      </c>
      <c r="K7075" t="str">
        <f>INDEX(Table6[Column1],MATCH(L7075,Table6[Column2]))</f>
        <v>Adults</v>
      </c>
      <c r="L7075">
        <v>46.49257325</v>
      </c>
      <c r="M7075" t="str">
        <f>VLOOKUP(L7075,Table1[],2)</f>
        <v>40 - 49</v>
      </c>
      <c r="N7075" t="str">
        <f>INDEX(Table7[Column1],MATCH(O7075,Table7[Column2]))</f>
        <v>Learning Stage</v>
      </c>
      <c r="O7075">
        <v>3.8810200770000001</v>
      </c>
      <c r="P7075" t="str">
        <f>VLOOKUP(O7075,Table13[],2)</f>
        <v>1 - 5</v>
      </c>
      <c r="Q7075" t="str">
        <f>INDEX(Table8[Column1],MATCH(R7075,Table8[Column2]))</f>
        <v>Maintained</v>
      </c>
      <c r="R7075">
        <v>72.972301920000007</v>
      </c>
      <c r="S7075">
        <f t="shared" si="221"/>
        <v>3.0405125800000006</v>
      </c>
      <c r="T7075" t="s">
        <v>19</v>
      </c>
    </row>
    <row r="7076" spans="1:20" x14ac:dyDescent="0.25">
      <c r="A7076">
        <v>7075</v>
      </c>
      <c r="B7076" t="s">
        <v>2548</v>
      </c>
      <c r="C7076" t="s">
        <v>2868</v>
      </c>
      <c r="D7076" t="str">
        <f t="shared" si="220"/>
        <v>Mack Estelle</v>
      </c>
      <c r="E7076" t="s">
        <v>15</v>
      </c>
      <c r="F7076" t="s">
        <v>16</v>
      </c>
      <c r="G7076" t="s">
        <v>820</v>
      </c>
      <c r="H7076" t="s">
        <v>821</v>
      </c>
      <c r="I7076" t="s">
        <v>16</v>
      </c>
      <c r="J7076" t="s">
        <v>19</v>
      </c>
      <c r="K7076" t="str">
        <f>INDEX(Table6[Column1],MATCH(L7076,Table6[Column2]))</f>
        <v>Young Adults</v>
      </c>
      <c r="L7076">
        <v>38.446290779999998</v>
      </c>
      <c r="M7076" t="str">
        <f>VLOOKUP(L7076,Table1[],2)</f>
        <v>30 - 39</v>
      </c>
      <c r="N7076" t="str">
        <f>INDEX(Table7[Column1],MATCH(O7076,Table7[Column2]))</f>
        <v>Learning Stage</v>
      </c>
      <c r="O7076">
        <v>5.1173768629999996</v>
      </c>
      <c r="P7076" t="str">
        <f>VLOOKUP(O7076,Table13[],2)</f>
        <v>1 - 5</v>
      </c>
      <c r="Q7076" t="str">
        <f>INDEX(Table8[Column1],MATCH(R7076,Table8[Column2]))</f>
        <v>Scheduled</v>
      </c>
      <c r="R7076">
        <v>15.18164895</v>
      </c>
      <c r="S7076">
        <f t="shared" si="221"/>
        <v>0.63256870624999995</v>
      </c>
      <c r="T7076" t="s">
        <v>19</v>
      </c>
    </row>
    <row r="7077" spans="1:20" x14ac:dyDescent="0.25">
      <c r="A7077">
        <v>7076</v>
      </c>
      <c r="B7077" t="s">
        <v>5208</v>
      </c>
      <c r="C7077" t="s">
        <v>2593</v>
      </c>
      <c r="D7077" t="str">
        <f t="shared" si="220"/>
        <v>Lail Beulah</v>
      </c>
      <c r="E7077" t="s">
        <v>15</v>
      </c>
      <c r="F7077" t="s">
        <v>127</v>
      </c>
      <c r="G7077" t="s">
        <v>2724</v>
      </c>
      <c r="H7077" t="s">
        <v>1863</v>
      </c>
      <c r="I7077" t="s">
        <v>127</v>
      </c>
      <c r="J7077" t="s">
        <v>19</v>
      </c>
      <c r="K7077" t="str">
        <f>INDEX(Table6[Column1],MATCH(L7077,Table6[Column2]))</f>
        <v>Youth</v>
      </c>
      <c r="L7077">
        <v>28.302753989999999</v>
      </c>
      <c r="M7077" t="str">
        <f>VLOOKUP(L7077,Table1[],2)</f>
        <v>20 - 29</v>
      </c>
      <c r="N7077" t="str">
        <f>INDEX(Table7[Column1],MATCH(O7077,Table7[Column2]))</f>
        <v>Learning Stage</v>
      </c>
      <c r="O7077">
        <v>3.2511407029999999</v>
      </c>
      <c r="P7077" t="str">
        <f>VLOOKUP(O7077,Table13[],2)</f>
        <v>1 - 5</v>
      </c>
      <c r="Q7077" t="str">
        <f>INDEX(Table8[Column1],MATCH(R7077,Table8[Column2]))</f>
        <v>Scheduled</v>
      </c>
      <c r="R7077">
        <v>6.653166541</v>
      </c>
      <c r="S7077">
        <f t="shared" si="221"/>
        <v>0.27721527254166667</v>
      </c>
      <c r="T7077" t="s">
        <v>19</v>
      </c>
    </row>
    <row r="7078" spans="1:20" x14ac:dyDescent="0.25">
      <c r="A7078">
        <v>7077</v>
      </c>
      <c r="B7078" t="s">
        <v>2138</v>
      </c>
      <c r="C7078" t="s">
        <v>2015</v>
      </c>
      <c r="D7078" t="str">
        <f t="shared" si="220"/>
        <v>Richards Lois</v>
      </c>
      <c r="E7078" t="s">
        <v>15</v>
      </c>
      <c r="F7078" t="s">
        <v>1837</v>
      </c>
      <c r="G7078" t="s">
        <v>2724</v>
      </c>
      <c r="H7078" t="s">
        <v>1863</v>
      </c>
      <c r="I7078" t="s">
        <v>87</v>
      </c>
      <c r="J7078" t="s">
        <v>19</v>
      </c>
      <c r="K7078" t="str">
        <f>INDEX(Table6[Column1],MATCH(L7078,Table6[Column2]))</f>
        <v>Adults</v>
      </c>
      <c r="L7078">
        <v>46.761496719999997</v>
      </c>
      <c r="M7078" t="str">
        <f>VLOOKUP(L7078,Table1[],2)</f>
        <v>40 - 49</v>
      </c>
      <c r="N7078" t="str">
        <f>INDEX(Table7[Column1],MATCH(O7078,Table7[Column2]))</f>
        <v>Fitting in Stage</v>
      </c>
      <c r="O7078">
        <v>7.818421324</v>
      </c>
      <c r="P7078" t="str">
        <f>VLOOKUP(O7078,Table13[],2)</f>
        <v>6 - 10</v>
      </c>
      <c r="Q7078" t="str">
        <f>INDEX(Table8[Column1],MATCH(R7078,Table8[Column2]))</f>
        <v>Maintained</v>
      </c>
      <c r="R7078">
        <v>68.77314475</v>
      </c>
      <c r="S7078">
        <f t="shared" si="221"/>
        <v>2.8655476979166665</v>
      </c>
      <c r="T7078" t="s">
        <v>19</v>
      </c>
    </row>
    <row r="7079" spans="1:20" x14ac:dyDescent="0.25">
      <c r="A7079">
        <v>7078</v>
      </c>
      <c r="B7079" t="s">
        <v>2680</v>
      </c>
      <c r="C7079" t="s">
        <v>2307</v>
      </c>
      <c r="D7079" t="str">
        <f t="shared" si="220"/>
        <v>Park Sally</v>
      </c>
      <c r="E7079" t="s">
        <v>15</v>
      </c>
      <c r="F7079" t="s">
        <v>38</v>
      </c>
      <c r="G7079" t="s">
        <v>1060</v>
      </c>
      <c r="H7079" t="s">
        <v>1061</v>
      </c>
      <c r="I7079" t="s">
        <v>38</v>
      </c>
      <c r="J7079" t="s">
        <v>19</v>
      </c>
      <c r="K7079" t="str">
        <f>INDEX(Table6[Column1],MATCH(L7079,Table6[Column2]))</f>
        <v>Young Adults</v>
      </c>
      <c r="L7079">
        <v>36.928175189999997</v>
      </c>
      <c r="M7079" t="str">
        <f>VLOOKUP(L7079,Table1[],2)</f>
        <v>30 - 39</v>
      </c>
      <c r="N7079" t="str">
        <f>INDEX(Table7[Column1],MATCH(O7079,Table7[Column2]))</f>
        <v>Fitting in Stage</v>
      </c>
      <c r="O7079">
        <v>6.716948339</v>
      </c>
      <c r="P7079" t="str">
        <f>VLOOKUP(O7079,Table13[],2)</f>
        <v>6 - 10</v>
      </c>
      <c r="Q7079" t="str">
        <f>INDEX(Table8[Column1],MATCH(R7079,Table8[Column2]))</f>
        <v>Maintained</v>
      </c>
      <c r="R7079">
        <v>41.827969119999999</v>
      </c>
      <c r="S7079">
        <f t="shared" si="221"/>
        <v>1.7428320466666665</v>
      </c>
      <c r="T7079" t="s">
        <v>19</v>
      </c>
    </row>
    <row r="7080" spans="1:20" x14ac:dyDescent="0.25">
      <c r="A7080">
        <v>7079</v>
      </c>
      <c r="B7080" t="s">
        <v>5209</v>
      </c>
      <c r="C7080" t="s">
        <v>332</v>
      </c>
      <c r="D7080" t="str">
        <f t="shared" si="220"/>
        <v>Kasper Zachary</v>
      </c>
      <c r="E7080" t="s">
        <v>22</v>
      </c>
      <c r="F7080" t="s">
        <v>2705</v>
      </c>
      <c r="G7080" t="s">
        <v>2724</v>
      </c>
      <c r="H7080" t="s">
        <v>1863</v>
      </c>
      <c r="I7080" t="s">
        <v>1472</v>
      </c>
      <c r="J7080" t="s">
        <v>19</v>
      </c>
      <c r="K7080" t="str">
        <f>INDEX(Table6[Column1],MATCH(L7080,Table6[Column2]))</f>
        <v>Adults</v>
      </c>
      <c r="L7080">
        <v>44.483784739999997</v>
      </c>
      <c r="M7080" t="str">
        <f>VLOOKUP(L7080,Table1[],2)</f>
        <v>40 - 49</v>
      </c>
      <c r="N7080" t="str">
        <f>INDEX(Table7[Column1],MATCH(O7080,Table7[Column2]))</f>
        <v>Learning Stage</v>
      </c>
      <c r="O7080">
        <v>3.5946260620000001</v>
      </c>
      <c r="P7080" t="str">
        <f>VLOOKUP(O7080,Table13[],2)</f>
        <v>1 - 5</v>
      </c>
      <c r="Q7080" t="str">
        <f>INDEX(Table8[Column1],MATCH(R7080,Table8[Column2]))</f>
        <v>Habitual</v>
      </c>
      <c r="R7080">
        <v>107.2585177</v>
      </c>
      <c r="S7080">
        <f t="shared" si="221"/>
        <v>4.4691049041666666</v>
      </c>
      <c r="T7080" t="s">
        <v>19</v>
      </c>
    </row>
    <row r="7081" spans="1:20" x14ac:dyDescent="0.25">
      <c r="A7081">
        <v>7080</v>
      </c>
      <c r="B7081" t="s">
        <v>5210</v>
      </c>
      <c r="C7081" t="s">
        <v>5211</v>
      </c>
      <c r="D7081" t="str">
        <f t="shared" si="220"/>
        <v>Wickstrom Julian</v>
      </c>
      <c r="E7081" t="s">
        <v>22</v>
      </c>
      <c r="F7081" t="s">
        <v>664</v>
      </c>
      <c r="G7081" t="s">
        <v>611</v>
      </c>
      <c r="H7081" t="s">
        <v>612</v>
      </c>
      <c r="I7081" t="s">
        <v>664</v>
      </c>
      <c r="J7081" t="s">
        <v>19</v>
      </c>
      <c r="K7081" t="str">
        <f>INDEX(Table6[Column1],MATCH(L7081,Table6[Column2]))</f>
        <v>Young Adults</v>
      </c>
      <c r="L7081">
        <v>31.68320911</v>
      </c>
      <c r="M7081" t="str">
        <f>VLOOKUP(L7081,Table1[],2)</f>
        <v>30 - 39</v>
      </c>
      <c r="N7081" t="str">
        <f>INDEX(Table7[Column1],MATCH(O7081,Table7[Column2]))</f>
        <v>Fitting in Stage</v>
      </c>
      <c r="O7081">
        <v>6.4265646810000003</v>
      </c>
      <c r="P7081" t="str">
        <f>VLOOKUP(O7081,Table13[],2)</f>
        <v>6 - 10</v>
      </c>
      <c r="Q7081" t="str">
        <f>INDEX(Table8[Column1],MATCH(R7081,Table8[Column2]))</f>
        <v>Scheduled</v>
      </c>
      <c r="R7081">
        <v>10.76913732</v>
      </c>
      <c r="S7081">
        <f t="shared" si="221"/>
        <v>0.44871405500000006</v>
      </c>
      <c r="T7081" t="s">
        <v>19</v>
      </c>
    </row>
    <row r="7082" spans="1:20" x14ac:dyDescent="0.25">
      <c r="A7082">
        <v>7081</v>
      </c>
      <c r="B7082" t="s">
        <v>2329</v>
      </c>
      <c r="C7082" t="s">
        <v>1438</v>
      </c>
      <c r="D7082" t="str">
        <f t="shared" si="220"/>
        <v>Page Hector</v>
      </c>
      <c r="E7082" t="s">
        <v>22</v>
      </c>
      <c r="F7082" t="s">
        <v>38</v>
      </c>
      <c r="G7082" t="s">
        <v>1060</v>
      </c>
      <c r="H7082" t="s">
        <v>1061</v>
      </c>
      <c r="I7082" t="s">
        <v>38</v>
      </c>
      <c r="J7082" t="s">
        <v>19</v>
      </c>
      <c r="K7082" t="str">
        <f>INDEX(Table6[Column1],MATCH(L7082,Table6[Column2]))</f>
        <v>Elders</v>
      </c>
      <c r="L7082">
        <v>59.597880320000002</v>
      </c>
      <c r="M7082" t="str">
        <f>VLOOKUP(L7082,Table1[],2)</f>
        <v>50 - 59</v>
      </c>
      <c r="N7082" t="str">
        <f>INDEX(Table7[Column1],MATCH(O7082,Table7[Column2]))</f>
        <v>Fitting in Stage</v>
      </c>
      <c r="O7082">
        <v>6.7012567040000004</v>
      </c>
      <c r="P7082" t="str">
        <f>VLOOKUP(O7082,Table13[],2)</f>
        <v>6 - 10</v>
      </c>
      <c r="Q7082" t="str">
        <f>INDEX(Table8[Column1],MATCH(R7082,Table8[Column2]))</f>
        <v>Habitual</v>
      </c>
      <c r="R7082">
        <v>109.2526257</v>
      </c>
      <c r="S7082">
        <f t="shared" si="221"/>
        <v>4.5521927374999995</v>
      </c>
      <c r="T7082" t="s">
        <v>19</v>
      </c>
    </row>
    <row r="7083" spans="1:20" x14ac:dyDescent="0.25">
      <c r="A7083">
        <v>7082</v>
      </c>
      <c r="B7083" t="s">
        <v>5212</v>
      </c>
      <c r="C7083" t="s">
        <v>5213</v>
      </c>
      <c r="D7083" t="str">
        <f t="shared" si="220"/>
        <v>Stem Alexandria</v>
      </c>
      <c r="E7083" t="s">
        <v>15</v>
      </c>
      <c r="F7083" t="s">
        <v>27</v>
      </c>
      <c r="G7083" t="s">
        <v>2724</v>
      </c>
      <c r="H7083" t="s">
        <v>1863</v>
      </c>
      <c r="I7083" t="s">
        <v>27</v>
      </c>
      <c r="J7083" t="s">
        <v>19</v>
      </c>
      <c r="K7083" t="str">
        <f>INDEX(Table6[Column1],MATCH(L7083,Table6[Column2]))</f>
        <v>Adults</v>
      </c>
      <c r="L7083">
        <v>40.25060319</v>
      </c>
      <c r="M7083" t="str">
        <f>VLOOKUP(L7083,Table1[],2)</f>
        <v>40 - 49</v>
      </c>
      <c r="N7083" t="str">
        <f>INDEX(Table7[Column1],MATCH(O7083,Table7[Column2]))</f>
        <v>Learning Stage</v>
      </c>
      <c r="O7083">
        <v>5.571069133</v>
      </c>
      <c r="P7083" t="str">
        <f>VLOOKUP(O7083,Table13[],2)</f>
        <v>1 - 5</v>
      </c>
      <c r="Q7083" t="str">
        <f>INDEX(Table8[Column1],MATCH(R7083,Table8[Column2]))</f>
        <v>Maintained</v>
      </c>
      <c r="R7083">
        <v>42.836821430000001</v>
      </c>
      <c r="S7083">
        <f t="shared" si="221"/>
        <v>1.7848675595833332</v>
      </c>
      <c r="T7083" t="s">
        <v>19</v>
      </c>
    </row>
    <row r="7084" spans="1:20" x14ac:dyDescent="0.25">
      <c r="A7084">
        <v>7083</v>
      </c>
      <c r="B7084" t="s">
        <v>4796</v>
      </c>
      <c r="C7084" t="s">
        <v>264</v>
      </c>
      <c r="D7084" t="str">
        <f t="shared" si="220"/>
        <v>Abercrombie Cynthia</v>
      </c>
      <c r="E7084" t="s">
        <v>15</v>
      </c>
      <c r="F7084" t="s">
        <v>127</v>
      </c>
      <c r="G7084" t="s">
        <v>2724</v>
      </c>
      <c r="H7084" t="s">
        <v>1863</v>
      </c>
      <c r="I7084" t="s">
        <v>127</v>
      </c>
      <c r="J7084" t="s">
        <v>19</v>
      </c>
      <c r="K7084" t="str">
        <f>INDEX(Table6[Column1],MATCH(L7084,Table6[Column2]))</f>
        <v>Young Adults</v>
      </c>
      <c r="L7084">
        <v>39.344469160000003</v>
      </c>
      <c r="M7084" t="str">
        <f>VLOOKUP(L7084,Table1[],2)</f>
        <v>30 - 39</v>
      </c>
      <c r="N7084" t="str">
        <f>INDEX(Table7[Column1],MATCH(O7084,Table7[Column2]))</f>
        <v>Learning Stage</v>
      </c>
      <c r="O7084">
        <v>4.7584349660000003</v>
      </c>
      <c r="P7084" t="str">
        <f>VLOOKUP(O7084,Table13[],2)</f>
        <v>1 - 5</v>
      </c>
      <c r="Q7084" t="str">
        <f>INDEX(Table8[Column1],MATCH(R7084,Table8[Column2]))</f>
        <v>Habitual</v>
      </c>
      <c r="R7084">
        <v>87.098114150000001</v>
      </c>
      <c r="S7084">
        <f t="shared" si="221"/>
        <v>3.6290880895833335</v>
      </c>
      <c r="T7084" t="s">
        <v>19</v>
      </c>
    </row>
    <row r="7085" spans="1:20" x14ac:dyDescent="0.25">
      <c r="A7085">
        <v>7084</v>
      </c>
      <c r="B7085" t="s">
        <v>444</v>
      </c>
      <c r="C7085" t="s">
        <v>108</v>
      </c>
      <c r="D7085" t="str">
        <f t="shared" si="220"/>
        <v>Moore Jeffery</v>
      </c>
      <c r="E7085" t="s">
        <v>22</v>
      </c>
      <c r="F7085" t="s">
        <v>38</v>
      </c>
      <c r="G7085" t="s">
        <v>1060</v>
      </c>
      <c r="H7085" t="s">
        <v>1061</v>
      </c>
      <c r="I7085" t="s">
        <v>38</v>
      </c>
      <c r="J7085" t="s">
        <v>19</v>
      </c>
      <c r="K7085" t="str">
        <f>INDEX(Table6[Column1],MATCH(L7085,Table6[Column2]))</f>
        <v>Young Adults</v>
      </c>
      <c r="L7085">
        <v>32.926657910000003</v>
      </c>
      <c r="M7085" t="str">
        <f>VLOOKUP(L7085,Table1[],2)</f>
        <v>30 - 39</v>
      </c>
      <c r="N7085" t="str">
        <f>INDEX(Table7[Column1],MATCH(O7085,Table7[Column2]))</f>
        <v>Learning Stage</v>
      </c>
      <c r="O7085">
        <v>5.8617557109999998</v>
      </c>
      <c r="P7085" t="str">
        <f>VLOOKUP(O7085,Table13[],2)</f>
        <v>1 - 5</v>
      </c>
      <c r="Q7085" t="str">
        <f>INDEX(Table8[Column1],MATCH(R7085,Table8[Column2]))</f>
        <v>Scheduled</v>
      </c>
      <c r="R7085">
        <v>0</v>
      </c>
      <c r="S7085">
        <f t="shared" si="221"/>
        <v>0</v>
      </c>
      <c r="T7085" t="s">
        <v>19</v>
      </c>
    </row>
    <row r="7086" spans="1:20" x14ac:dyDescent="0.25">
      <c r="A7086">
        <v>7085</v>
      </c>
      <c r="B7086" t="s">
        <v>1624</v>
      </c>
      <c r="C7086" t="s">
        <v>81</v>
      </c>
      <c r="D7086" t="str">
        <f t="shared" si="220"/>
        <v>Rodriguez Larry</v>
      </c>
      <c r="E7086" t="s">
        <v>22</v>
      </c>
      <c r="F7086" t="s">
        <v>87</v>
      </c>
      <c r="G7086" t="s">
        <v>2724</v>
      </c>
      <c r="H7086" t="s">
        <v>1863</v>
      </c>
      <c r="I7086" t="s">
        <v>87</v>
      </c>
      <c r="J7086" t="s">
        <v>19</v>
      </c>
      <c r="K7086" t="str">
        <f>INDEX(Table6[Column1],MATCH(L7086,Table6[Column2]))</f>
        <v>Young Adults</v>
      </c>
      <c r="L7086">
        <v>38.811186050000003</v>
      </c>
      <c r="M7086" t="str">
        <f>VLOOKUP(L7086,Table1[],2)</f>
        <v>30 - 39</v>
      </c>
      <c r="N7086" t="str">
        <f>INDEX(Table7[Column1],MATCH(O7086,Table7[Column2]))</f>
        <v>Learning Stage</v>
      </c>
      <c r="O7086">
        <v>4.7761579200000002</v>
      </c>
      <c r="P7086" t="str">
        <f>VLOOKUP(O7086,Table13[],2)</f>
        <v>1 - 5</v>
      </c>
      <c r="Q7086" t="str">
        <f>INDEX(Table8[Column1],MATCH(R7086,Table8[Column2]))</f>
        <v>Scheduled</v>
      </c>
      <c r="R7086">
        <v>7.6707477209999997</v>
      </c>
      <c r="S7086">
        <f t="shared" si="221"/>
        <v>0.31961448837500001</v>
      </c>
      <c r="T7086" t="s">
        <v>19</v>
      </c>
    </row>
    <row r="7087" spans="1:20" x14ac:dyDescent="0.25">
      <c r="A7087">
        <v>7086</v>
      </c>
      <c r="B7087" t="s">
        <v>235</v>
      </c>
      <c r="C7087" t="s">
        <v>3258</v>
      </c>
      <c r="D7087" t="str">
        <f t="shared" si="220"/>
        <v>Nelson Rita</v>
      </c>
      <c r="E7087" t="s">
        <v>15</v>
      </c>
      <c r="F7087" t="s">
        <v>152</v>
      </c>
      <c r="G7087" t="s">
        <v>820</v>
      </c>
      <c r="H7087" t="s">
        <v>821</v>
      </c>
      <c r="I7087" t="s">
        <v>30</v>
      </c>
      <c r="J7087" t="s">
        <v>19</v>
      </c>
      <c r="K7087" t="str">
        <f>INDEX(Table6[Column1],MATCH(L7087,Table6[Column2]))</f>
        <v>Adults</v>
      </c>
      <c r="L7087">
        <v>43.155597370000002</v>
      </c>
      <c r="M7087" t="str">
        <f>VLOOKUP(L7087,Table1[],2)</f>
        <v>40 - 49</v>
      </c>
      <c r="N7087" t="str">
        <f>INDEX(Table7[Column1],MATCH(O7087,Table7[Column2]))</f>
        <v>Fitting in Stage</v>
      </c>
      <c r="O7087">
        <v>6.6221082549999997</v>
      </c>
      <c r="P7087" t="str">
        <f>VLOOKUP(O7087,Table13[],2)</f>
        <v>6 - 10</v>
      </c>
      <c r="Q7087" t="str">
        <f>INDEX(Table8[Column1],MATCH(R7087,Table8[Column2]))</f>
        <v>Habitual</v>
      </c>
      <c r="R7087">
        <v>85.68082776</v>
      </c>
      <c r="S7087">
        <f t="shared" si="221"/>
        <v>3.5700344900000003</v>
      </c>
      <c r="T7087" t="s">
        <v>19</v>
      </c>
    </row>
    <row r="7088" spans="1:20" x14ac:dyDescent="0.25">
      <c r="A7088">
        <v>7087</v>
      </c>
      <c r="B7088" t="s">
        <v>400</v>
      </c>
      <c r="C7088" t="s">
        <v>460</v>
      </c>
      <c r="D7088" t="str">
        <f t="shared" si="220"/>
        <v>Williams Alfred</v>
      </c>
      <c r="E7088" t="s">
        <v>22</v>
      </c>
      <c r="F7088" t="s">
        <v>38</v>
      </c>
      <c r="G7088" t="s">
        <v>1060</v>
      </c>
      <c r="H7088" t="s">
        <v>1061</v>
      </c>
      <c r="I7088" t="s">
        <v>38</v>
      </c>
      <c r="J7088" t="s">
        <v>19</v>
      </c>
      <c r="K7088" t="str">
        <f>INDEX(Table6[Column1],MATCH(L7088,Table6[Column2]))</f>
        <v>Elders</v>
      </c>
      <c r="L7088">
        <v>50.409261790000002</v>
      </c>
      <c r="M7088" t="str">
        <f>VLOOKUP(L7088,Table1[],2)</f>
        <v>50 - 59</v>
      </c>
      <c r="N7088" t="str">
        <f>INDEX(Table7[Column1],MATCH(O7088,Table7[Column2]))</f>
        <v>Fitting in Stage</v>
      </c>
      <c r="O7088">
        <v>7.3445620250000001</v>
      </c>
      <c r="P7088" t="str">
        <f>VLOOKUP(O7088,Table13[],2)</f>
        <v>6 - 10</v>
      </c>
      <c r="Q7088" t="str">
        <f>INDEX(Table8[Column1],MATCH(R7088,Table8[Column2]))</f>
        <v>Excused</v>
      </c>
      <c r="R7088">
        <v>143.82923690000001</v>
      </c>
      <c r="S7088">
        <f t="shared" si="221"/>
        <v>5.9928848708333335</v>
      </c>
      <c r="T7088" t="s">
        <v>19</v>
      </c>
    </row>
    <row r="7089" spans="1:20" x14ac:dyDescent="0.25">
      <c r="A7089">
        <v>7088</v>
      </c>
      <c r="B7089" t="s">
        <v>2987</v>
      </c>
      <c r="C7089" t="s">
        <v>927</v>
      </c>
      <c r="D7089" t="str">
        <f t="shared" si="220"/>
        <v>Applewhite Andrea</v>
      </c>
      <c r="E7089" t="s">
        <v>22</v>
      </c>
      <c r="F7089" t="s">
        <v>533</v>
      </c>
      <c r="G7089" t="s">
        <v>611</v>
      </c>
      <c r="H7089" t="s">
        <v>612</v>
      </c>
      <c r="I7089" t="s">
        <v>169</v>
      </c>
      <c r="J7089" t="s">
        <v>19</v>
      </c>
      <c r="K7089" t="str">
        <f>INDEX(Table6[Column1],MATCH(L7089,Table6[Column2]))</f>
        <v>Elders</v>
      </c>
      <c r="L7089">
        <v>53.677059720000003</v>
      </c>
      <c r="M7089" t="str">
        <f>VLOOKUP(L7089,Table1[],2)</f>
        <v>50 - 59</v>
      </c>
      <c r="N7089" t="str">
        <f>INDEX(Table7[Column1],MATCH(O7089,Table7[Column2]))</f>
        <v>Fitting in Stage</v>
      </c>
      <c r="O7089">
        <v>6.9364280840000001</v>
      </c>
      <c r="P7089" t="str">
        <f>VLOOKUP(O7089,Table13[],2)</f>
        <v>6 - 10</v>
      </c>
      <c r="Q7089" t="str">
        <f>INDEX(Table8[Column1],MATCH(R7089,Table8[Column2]))</f>
        <v>Excused</v>
      </c>
      <c r="R7089">
        <v>144.6682466</v>
      </c>
      <c r="S7089">
        <f t="shared" si="221"/>
        <v>6.0278436083333338</v>
      </c>
      <c r="T7089" t="s">
        <v>19</v>
      </c>
    </row>
    <row r="7090" spans="1:20" x14ac:dyDescent="0.25">
      <c r="A7090">
        <v>7089</v>
      </c>
      <c r="B7090" t="s">
        <v>267</v>
      </c>
      <c r="C7090" t="s">
        <v>841</v>
      </c>
      <c r="D7090" t="str">
        <f t="shared" si="220"/>
        <v>Johnson Rosemary</v>
      </c>
      <c r="E7090" t="s">
        <v>15</v>
      </c>
      <c r="F7090" t="s">
        <v>1292</v>
      </c>
      <c r="G7090" t="s">
        <v>2724</v>
      </c>
      <c r="H7090" t="s">
        <v>1863</v>
      </c>
      <c r="I7090" t="s">
        <v>107</v>
      </c>
      <c r="J7090" t="s">
        <v>19</v>
      </c>
      <c r="K7090" t="str">
        <f>INDEX(Table6[Column1],MATCH(L7090,Table6[Column2]))</f>
        <v>Adults</v>
      </c>
      <c r="L7090">
        <v>49.85265914</v>
      </c>
      <c r="M7090" t="str">
        <f>VLOOKUP(L7090,Table1[],2)</f>
        <v>40 - 49</v>
      </c>
      <c r="N7090" t="str">
        <f>INDEX(Table7[Column1],MATCH(O7090,Table7[Column2]))</f>
        <v>Learning Stage</v>
      </c>
      <c r="O7090">
        <v>2.9193372769999999</v>
      </c>
      <c r="P7090" t="str">
        <f>VLOOKUP(O7090,Table13[],2)</f>
        <v>1 - 5</v>
      </c>
      <c r="Q7090" t="str">
        <f>INDEX(Table8[Column1],MATCH(R7090,Table8[Column2]))</f>
        <v>Habitual</v>
      </c>
      <c r="R7090">
        <v>82.614075369999995</v>
      </c>
      <c r="S7090">
        <f t="shared" si="221"/>
        <v>3.4422531404166667</v>
      </c>
      <c r="T7090" t="s">
        <v>19</v>
      </c>
    </row>
    <row r="7091" spans="1:20" x14ac:dyDescent="0.25">
      <c r="A7091">
        <v>7090</v>
      </c>
      <c r="B7091" t="s">
        <v>2391</v>
      </c>
      <c r="C7091" t="s">
        <v>50</v>
      </c>
      <c r="D7091" t="str">
        <f t="shared" si="220"/>
        <v>Koch Robert</v>
      </c>
      <c r="E7091" t="s">
        <v>22</v>
      </c>
      <c r="F7091" t="s">
        <v>38</v>
      </c>
      <c r="G7091" t="s">
        <v>1060</v>
      </c>
      <c r="H7091" t="s">
        <v>1061</v>
      </c>
      <c r="I7091" t="s">
        <v>38</v>
      </c>
      <c r="J7091" t="s">
        <v>19</v>
      </c>
      <c r="K7091" t="str">
        <f>INDEX(Table6[Column1],MATCH(L7091,Table6[Column2]))</f>
        <v>Adults</v>
      </c>
      <c r="L7091">
        <v>48.538241149999998</v>
      </c>
      <c r="M7091" t="str">
        <f>VLOOKUP(L7091,Table1[],2)</f>
        <v>40 - 49</v>
      </c>
      <c r="N7091" t="str">
        <f>INDEX(Table7[Column1],MATCH(O7091,Table7[Column2]))</f>
        <v>Learning Stage</v>
      </c>
      <c r="O7091">
        <v>1.8742279390000001</v>
      </c>
      <c r="P7091" t="str">
        <f>VLOOKUP(O7091,Table13[],2)</f>
        <v>1 - 5</v>
      </c>
      <c r="Q7091" t="str">
        <f>INDEX(Table8[Column1],MATCH(R7091,Table8[Column2]))</f>
        <v>Maintained</v>
      </c>
      <c r="R7091">
        <v>79.204124930000006</v>
      </c>
      <c r="S7091">
        <f t="shared" si="221"/>
        <v>3.3001718720833337</v>
      </c>
      <c r="T7091" t="s">
        <v>19</v>
      </c>
    </row>
    <row r="7092" spans="1:20" x14ac:dyDescent="0.25">
      <c r="A7092">
        <v>7091</v>
      </c>
      <c r="B7092" t="s">
        <v>721</v>
      </c>
      <c r="C7092" t="s">
        <v>1580</v>
      </c>
      <c r="D7092" t="str">
        <f t="shared" si="220"/>
        <v>Walker Judith</v>
      </c>
      <c r="E7092" t="s">
        <v>15</v>
      </c>
      <c r="F7092" t="s">
        <v>1327</v>
      </c>
      <c r="G7092" t="s">
        <v>611</v>
      </c>
      <c r="H7092" t="s">
        <v>612</v>
      </c>
      <c r="I7092" t="s">
        <v>169</v>
      </c>
      <c r="J7092" t="s">
        <v>19</v>
      </c>
      <c r="K7092" t="str">
        <f>INDEX(Table6[Column1],MATCH(L7092,Table6[Column2]))</f>
        <v>Young Adults</v>
      </c>
      <c r="L7092">
        <v>39.49420301</v>
      </c>
      <c r="M7092" t="str">
        <f>VLOOKUP(L7092,Table1[],2)</f>
        <v>30 - 39</v>
      </c>
      <c r="N7092" t="str">
        <f>INDEX(Table7[Column1],MATCH(O7092,Table7[Column2]))</f>
        <v>Learning Stage</v>
      </c>
      <c r="O7092">
        <v>4.3809612529999997</v>
      </c>
      <c r="P7092" t="str">
        <f>VLOOKUP(O7092,Table13[],2)</f>
        <v>1 - 5</v>
      </c>
      <c r="Q7092" t="str">
        <f>INDEX(Table8[Column1],MATCH(R7092,Table8[Column2]))</f>
        <v>Maintained</v>
      </c>
      <c r="R7092">
        <v>77.821209809999999</v>
      </c>
      <c r="S7092">
        <f t="shared" si="221"/>
        <v>3.2425504087500001</v>
      </c>
      <c r="T7092" t="s">
        <v>19</v>
      </c>
    </row>
    <row r="7093" spans="1:20" x14ac:dyDescent="0.25">
      <c r="A7093">
        <v>7092</v>
      </c>
      <c r="B7093" t="s">
        <v>5214</v>
      </c>
      <c r="C7093" t="s">
        <v>50</v>
      </c>
      <c r="D7093" t="str">
        <f t="shared" si="220"/>
        <v>Suhr Robert</v>
      </c>
      <c r="E7093" t="s">
        <v>22</v>
      </c>
      <c r="F7093" t="s">
        <v>38</v>
      </c>
      <c r="G7093" t="s">
        <v>1060</v>
      </c>
      <c r="H7093" t="s">
        <v>1061</v>
      </c>
      <c r="I7093" t="s">
        <v>38</v>
      </c>
      <c r="J7093" t="s">
        <v>19</v>
      </c>
      <c r="K7093" t="str">
        <f>INDEX(Table6[Column1],MATCH(L7093,Table6[Column2]))</f>
        <v>Adults</v>
      </c>
      <c r="L7093">
        <v>43.783733179999999</v>
      </c>
      <c r="M7093" t="str">
        <f>VLOOKUP(L7093,Table1[],2)</f>
        <v>40 - 49</v>
      </c>
      <c r="N7093" t="str">
        <f>INDEX(Table7[Column1],MATCH(O7093,Table7[Column2]))</f>
        <v>Learning Stage</v>
      </c>
      <c r="O7093">
        <v>3.271438163</v>
      </c>
      <c r="P7093" t="str">
        <f>VLOOKUP(O7093,Table13[],2)</f>
        <v>1 - 5</v>
      </c>
      <c r="Q7093" t="str">
        <f>INDEX(Table8[Column1],MATCH(R7093,Table8[Column2]))</f>
        <v>Maintained</v>
      </c>
      <c r="R7093">
        <v>71.939312110000003</v>
      </c>
      <c r="S7093">
        <f t="shared" si="221"/>
        <v>2.9974713379166666</v>
      </c>
      <c r="T7093" t="s">
        <v>19</v>
      </c>
    </row>
    <row r="7094" spans="1:20" x14ac:dyDescent="0.25">
      <c r="A7094">
        <v>7093</v>
      </c>
      <c r="B7094" t="s">
        <v>5215</v>
      </c>
      <c r="C7094" t="s">
        <v>1083</v>
      </c>
      <c r="D7094" t="str">
        <f t="shared" si="220"/>
        <v>Fretwell Kathleen</v>
      </c>
      <c r="E7094" t="s">
        <v>15</v>
      </c>
      <c r="F7094" t="s">
        <v>38</v>
      </c>
      <c r="G7094" t="s">
        <v>1060</v>
      </c>
      <c r="H7094" t="s">
        <v>1061</v>
      </c>
      <c r="I7094" t="s">
        <v>38</v>
      </c>
      <c r="J7094" t="s">
        <v>19</v>
      </c>
      <c r="K7094" t="str">
        <f>INDEX(Table6[Column1],MATCH(L7094,Table6[Column2]))</f>
        <v>Teenagers</v>
      </c>
      <c r="L7094">
        <v>19.482793829999999</v>
      </c>
      <c r="M7094" t="e">
        <f>VLOOKUP(L7094,Table1[],2)</f>
        <v>#N/A</v>
      </c>
      <c r="N7094" t="str">
        <f>INDEX(Table7[Column1],MATCH(O7094,Table7[Column2]))</f>
        <v>Learning Stage</v>
      </c>
      <c r="O7094">
        <v>4.7931742330000002</v>
      </c>
      <c r="P7094" t="str">
        <f>VLOOKUP(O7094,Table13[],2)</f>
        <v>1 - 5</v>
      </c>
      <c r="Q7094" t="str">
        <f>INDEX(Table8[Column1],MATCH(R7094,Table8[Column2]))</f>
        <v>Scheduled</v>
      </c>
      <c r="R7094">
        <v>0</v>
      </c>
      <c r="S7094">
        <f t="shared" si="221"/>
        <v>0</v>
      </c>
      <c r="T7094" t="s">
        <v>19</v>
      </c>
    </row>
    <row r="7095" spans="1:20" x14ac:dyDescent="0.25">
      <c r="A7095">
        <v>7094</v>
      </c>
      <c r="B7095" t="s">
        <v>5216</v>
      </c>
      <c r="C7095" t="s">
        <v>672</v>
      </c>
      <c r="D7095" t="str">
        <f t="shared" si="220"/>
        <v>Pedersen Frances</v>
      </c>
      <c r="E7095" t="s">
        <v>15</v>
      </c>
      <c r="F7095" t="s">
        <v>127</v>
      </c>
      <c r="G7095" t="s">
        <v>2724</v>
      </c>
      <c r="H7095" t="s">
        <v>1863</v>
      </c>
      <c r="I7095" t="s">
        <v>127</v>
      </c>
      <c r="J7095" t="s">
        <v>19</v>
      </c>
      <c r="K7095" t="str">
        <f>INDEX(Table6[Column1],MATCH(L7095,Table6[Column2]))</f>
        <v>Elders</v>
      </c>
      <c r="L7095">
        <v>59.92518982</v>
      </c>
      <c r="M7095" t="str">
        <f>VLOOKUP(L7095,Table1[],2)</f>
        <v>50 - 59</v>
      </c>
      <c r="N7095" t="str">
        <f>INDEX(Table7[Column1],MATCH(O7095,Table7[Column2]))</f>
        <v>Learning Stage</v>
      </c>
      <c r="O7095">
        <v>2.658995467</v>
      </c>
      <c r="P7095" t="str">
        <f>VLOOKUP(O7095,Table13[],2)</f>
        <v>1 - 5</v>
      </c>
      <c r="Q7095" t="str">
        <f>INDEX(Table8[Column1],MATCH(R7095,Table8[Column2]))</f>
        <v>Unexcused</v>
      </c>
      <c r="R7095">
        <v>166.8016159</v>
      </c>
      <c r="S7095">
        <f t="shared" si="221"/>
        <v>6.950067329166667</v>
      </c>
      <c r="T7095" t="s">
        <v>19</v>
      </c>
    </row>
    <row r="7096" spans="1:20" x14ac:dyDescent="0.25">
      <c r="A7096">
        <v>7095</v>
      </c>
      <c r="B7096" t="s">
        <v>297</v>
      </c>
      <c r="C7096" t="s">
        <v>890</v>
      </c>
      <c r="D7096" t="str">
        <f t="shared" si="220"/>
        <v>Garrett Winston</v>
      </c>
      <c r="E7096" t="s">
        <v>22</v>
      </c>
      <c r="F7096" t="s">
        <v>33</v>
      </c>
      <c r="G7096" t="s">
        <v>2724</v>
      </c>
      <c r="H7096" t="s">
        <v>1863</v>
      </c>
      <c r="I7096" t="s">
        <v>33</v>
      </c>
      <c r="J7096" t="s">
        <v>19</v>
      </c>
      <c r="K7096" t="str">
        <f>INDEX(Table6[Column1],MATCH(L7096,Table6[Column2]))</f>
        <v>Young Adults</v>
      </c>
      <c r="L7096">
        <v>33.294373980000003</v>
      </c>
      <c r="M7096" t="str">
        <f>VLOOKUP(L7096,Table1[],2)</f>
        <v>30 - 39</v>
      </c>
      <c r="N7096" t="str">
        <f>INDEX(Table7[Column1],MATCH(O7096,Table7[Column2]))</f>
        <v>Learning Stage</v>
      </c>
      <c r="O7096">
        <v>5.4063237839999996</v>
      </c>
      <c r="P7096" t="str">
        <f>VLOOKUP(O7096,Table13[],2)</f>
        <v>1 - 5</v>
      </c>
      <c r="Q7096" t="str">
        <f>INDEX(Table8[Column1],MATCH(R7096,Table8[Column2]))</f>
        <v>Scheduled</v>
      </c>
      <c r="R7096">
        <v>32.993262590000001</v>
      </c>
      <c r="S7096">
        <f t="shared" si="221"/>
        <v>1.3747192745833334</v>
      </c>
      <c r="T7096" t="s">
        <v>19</v>
      </c>
    </row>
    <row r="7097" spans="1:20" x14ac:dyDescent="0.25">
      <c r="A7097">
        <v>7096</v>
      </c>
      <c r="B7097" t="s">
        <v>5217</v>
      </c>
      <c r="C7097" t="s">
        <v>245</v>
      </c>
      <c r="D7097" t="str">
        <f t="shared" si="220"/>
        <v>Felt Mary</v>
      </c>
      <c r="E7097" t="s">
        <v>15</v>
      </c>
      <c r="F7097" t="s">
        <v>666</v>
      </c>
      <c r="G7097" t="s">
        <v>2724</v>
      </c>
      <c r="H7097" t="s">
        <v>1863</v>
      </c>
      <c r="I7097" t="s">
        <v>157</v>
      </c>
      <c r="J7097" t="s">
        <v>19</v>
      </c>
      <c r="K7097" t="str">
        <f>INDEX(Table6[Column1],MATCH(L7097,Table6[Column2]))</f>
        <v>Young Adults</v>
      </c>
      <c r="L7097">
        <v>39.242407890000003</v>
      </c>
      <c r="M7097" t="str">
        <f>VLOOKUP(L7097,Table1[],2)</f>
        <v>30 - 39</v>
      </c>
      <c r="N7097" t="str">
        <f>INDEX(Table7[Column1],MATCH(O7097,Table7[Column2]))</f>
        <v>Fitting in Stage</v>
      </c>
      <c r="O7097">
        <v>6.3511002059999999</v>
      </c>
      <c r="P7097" t="str">
        <f>VLOOKUP(O7097,Table13[],2)</f>
        <v>6 - 10</v>
      </c>
      <c r="Q7097" t="str">
        <f>INDEX(Table8[Column1],MATCH(R7097,Table8[Column2]))</f>
        <v>Habitual</v>
      </c>
      <c r="R7097">
        <v>90.573464720000004</v>
      </c>
      <c r="S7097">
        <f t="shared" si="221"/>
        <v>3.7738943633333335</v>
      </c>
      <c r="T7097" t="s">
        <v>19</v>
      </c>
    </row>
    <row r="7098" spans="1:20" x14ac:dyDescent="0.25">
      <c r="A7098">
        <v>7097</v>
      </c>
      <c r="B7098" t="s">
        <v>4383</v>
      </c>
      <c r="C7098" t="s">
        <v>546</v>
      </c>
      <c r="D7098" t="str">
        <f t="shared" si="220"/>
        <v>Burke Gary</v>
      </c>
      <c r="E7098" t="s">
        <v>22</v>
      </c>
      <c r="F7098" t="s">
        <v>30</v>
      </c>
      <c r="G7098" t="s">
        <v>820</v>
      </c>
      <c r="H7098" t="s">
        <v>821</v>
      </c>
      <c r="I7098" t="s">
        <v>30</v>
      </c>
      <c r="J7098" t="s">
        <v>19</v>
      </c>
      <c r="K7098" t="str">
        <f>INDEX(Table6[Column1],MATCH(L7098,Table6[Column2]))</f>
        <v>Adults</v>
      </c>
      <c r="L7098">
        <v>48.475597639999997</v>
      </c>
      <c r="M7098" t="str">
        <f>VLOOKUP(L7098,Table1[],2)</f>
        <v>40 - 49</v>
      </c>
      <c r="N7098" t="str">
        <f>INDEX(Table7[Column1],MATCH(O7098,Table7[Column2]))</f>
        <v>Fitting in Stage</v>
      </c>
      <c r="O7098">
        <v>6.3397621229999999</v>
      </c>
      <c r="P7098" t="str">
        <f>VLOOKUP(O7098,Table13[],2)</f>
        <v>6 - 10</v>
      </c>
      <c r="Q7098" t="str">
        <f>INDEX(Table8[Column1],MATCH(R7098,Table8[Column2]))</f>
        <v>Habitual</v>
      </c>
      <c r="R7098">
        <v>97.179565359999998</v>
      </c>
      <c r="S7098">
        <f t="shared" si="221"/>
        <v>4.0491485566666663</v>
      </c>
      <c r="T7098" t="s">
        <v>19</v>
      </c>
    </row>
    <row r="7099" spans="1:20" x14ac:dyDescent="0.25">
      <c r="A7099">
        <v>7098</v>
      </c>
      <c r="B7099" t="s">
        <v>2651</v>
      </c>
      <c r="C7099" t="s">
        <v>546</v>
      </c>
      <c r="D7099" t="str">
        <f t="shared" si="220"/>
        <v>Holmes Gary</v>
      </c>
      <c r="E7099" t="s">
        <v>22</v>
      </c>
      <c r="F7099" t="s">
        <v>30</v>
      </c>
      <c r="G7099" t="s">
        <v>820</v>
      </c>
      <c r="H7099" t="s">
        <v>821</v>
      </c>
      <c r="I7099" t="s">
        <v>30</v>
      </c>
      <c r="J7099" t="s">
        <v>19</v>
      </c>
      <c r="K7099" t="str">
        <f>INDEX(Table6[Column1],MATCH(L7099,Table6[Column2]))</f>
        <v>Elders</v>
      </c>
      <c r="L7099">
        <v>50.722971350000002</v>
      </c>
      <c r="M7099" t="str">
        <f>VLOOKUP(L7099,Table1[],2)</f>
        <v>50 - 59</v>
      </c>
      <c r="N7099" t="str">
        <f>INDEX(Table7[Column1],MATCH(O7099,Table7[Column2]))</f>
        <v>Learning Stage</v>
      </c>
      <c r="O7099">
        <v>1.6012839139999999</v>
      </c>
      <c r="P7099" t="str">
        <f>VLOOKUP(O7099,Table13[],2)</f>
        <v>1 - 5</v>
      </c>
      <c r="Q7099" t="str">
        <f>INDEX(Table8[Column1],MATCH(R7099,Table8[Column2]))</f>
        <v>Habitual</v>
      </c>
      <c r="R7099">
        <v>90.109142050000003</v>
      </c>
      <c r="S7099">
        <f t="shared" si="221"/>
        <v>3.7545475854166668</v>
      </c>
      <c r="T7099" t="s">
        <v>19</v>
      </c>
    </row>
    <row r="7100" spans="1:20" x14ac:dyDescent="0.25">
      <c r="A7100">
        <v>7099</v>
      </c>
      <c r="B7100" t="s">
        <v>944</v>
      </c>
      <c r="C7100" t="s">
        <v>2936</v>
      </c>
      <c r="D7100" t="str">
        <f t="shared" si="220"/>
        <v>Payne Johnnie</v>
      </c>
      <c r="E7100" t="s">
        <v>22</v>
      </c>
      <c r="F7100" t="s">
        <v>38</v>
      </c>
      <c r="G7100" t="s">
        <v>1060</v>
      </c>
      <c r="H7100" t="s">
        <v>1061</v>
      </c>
      <c r="I7100" t="s">
        <v>38</v>
      </c>
      <c r="J7100" t="s">
        <v>19</v>
      </c>
      <c r="K7100" t="str">
        <f>INDEX(Table6[Column1],MATCH(L7100,Table6[Column2]))</f>
        <v>Elders</v>
      </c>
      <c r="L7100">
        <v>54.919516860000002</v>
      </c>
      <c r="M7100" t="str">
        <f>VLOOKUP(L7100,Table1[],2)</f>
        <v>50 - 59</v>
      </c>
      <c r="N7100" t="str">
        <f>INDEX(Table7[Column1],MATCH(O7100,Table7[Column2]))</f>
        <v>Learning Stage</v>
      </c>
      <c r="O7100">
        <v>5.7852356719999998</v>
      </c>
      <c r="P7100" t="str">
        <f>VLOOKUP(O7100,Table13[],2)</f>
        <v>1 - 5</v>
      </c>
      <c r="Q7100" t="str">
        <f>INDEX(Table8[Column1],MATCH(R7100,Table8[Column2]))</f>
        <v>Excused</v>
      </c>
      <c r="R7100">
        <v>151.32513710000001</v>
      </c>
      <c r="S7100">
        <f t="shared" si="221"/>
        <v>6.305214045833333</v>
      </c>
      <c r="T7100" t="s">
        <v>19</v>
      </c>
    </row>
    <row r="7101" spans="1:20" x14ac:dyDescent="0.25">
      <c r="A7101">
        <v>7100</v>
      </c>
      <c r="B7101" t="s">
        <v>47</v>
      </c>
      <c r="C7101" t="s">
        <v>2212</v>
      </c>
      <c r="D7101" t="str">
        <f t="shared" si="220"/>
        <v>Smith Suzanne</v>
      </c>
      <c r="E7101" t="s">
        <v>15</v>
      </c>
      <c r="F7101" t="s">
        <v>38</v>
      </c>
      <c r="G7101" t="s">
        <v>1060</v>
      </c>
      <c r="H7101" t="s">
        <v>1061</v>
      </c>
      <c r="I7101" t="s">
        <v>38</v>
      </c>
      <c r="J7101" t="s">
        <v>19</v>
      </c>
      <c r="K7101" t="str">
        <f>INDEX(Table6[Column1],MATCH(L7101,Table6[Column2]))</f>
        <v>Adults</v>
      </c>
      <c r="L7101">
        <v>45.308474359999998</v>
      </c>
      <c r="M7101" t="str">
        <f>VLOOKUP(L7101,Table1[],2)</f>
        <v>40 - 49</v>
      </c>
      <c r="N7101" t="str">
        <f>INDEX(Table7[Column1],MATCH(O7101,Table7[Column2]))</f>
        <v>Learning Stage</v>
      </c>
      <c r="O7101">
        <v>5.0388472760000003</v>
      </c>
      <c r="P7101" t="str">
        <f>VLOOKUP(O7101,Table13[],2)</f>
        <v>1 - 5</v>
      </c>
      <c r="Q7101" t="str">
        <f>INDEX(Table8[Column1],MATCH(R7101,Table8[Column2]))</f>
        <v>Habitual</v>
      </c>
      <c r="R7101">
        <v>114.9420823</v>
      </c>
      <c r="S7101">
        <f t="shared" si="221"/>
        <v>4.7892534291666662</v>
      </c>
      <c r="T7101" t="s">
        <v>19</v>
      </c>
    </row>
    <row r="7102" spans="1:20" x14ac:dyDescent="0.25">
      <c r="A7102">
        <v>7101</v>
      </c>
      <c r="B7102" t="s">
        <v>5023</v>
      </c>
      <c r="C7102" t="s">
        <v>1112</v>
      </c>
      <c r="D7102" t="str">
        <f t="shared" si="220"/>
        <v>Pineda Bessie</v>
      </c>
      <c r="E7102" t="s">
        <v>15</v>
      </c>
      <c r="F7102" t="s">
        <v>16</v>
      </c>
      <c r="G7102" t="s">
        <v>820</v>
      </c>
      <c r="H7102" t="s">
        <v>821</v>
      </c>
      <c r="I7102" t="s">
        <v>16</v>
      </c>
      <c r="J7102" t="s">
        <v>19</v>
      </c>
      <c r="K7102" t="str">
        <f>INDEX(Table6[Column1],MATCH(L7102,Table6[Column2]))</f>
        <v>Seniors</v>
      </c>
      <c r="L7102">
        <v>61.584644609999998</v>
      </c>
      <c r="M7102" t="str">
        <f>VLOOKUP(L7102,Table1[],2)</f>
        <v>60 and Above</v>
      </c>
      <c r="N7102" t="str">
        <f>INDEX(Table7[Column1],MATCH(O7102,Table7[Column2]))</f>
        <v>Learning Stage</v>
      </c>
      <c r="O7102">
        <v>4.777061293</v>
      </c>
      <c r="P7102" t="str">
        <f>VLOOKUP(O7102,Table13[],2)</f>
        <v>1 - 5</v>
      </c>
      <c r="Q7102" t="str">
        <f>INDEX(Table8[Column1],MATCH(R7102,Table8[Column2]))</f>
        <v>Unexcused</v>
      </c>
      <c r="R7102">
        <v>166.0581445</v>
      </c>
      <c r="S7102">
        <f t="shared" si="221"/>
        <v>6.9190893541666663</v>
      </c>
      <c r="T7102" t="s">
        <v>19</v>
      </c>
    </row>
    <row r="7103" spans="1:20" x14ac:dyDescent="0.25">
      <c r="A7103">
        <v>7102</v>
      </c>
      <c r="B7103" t="s">
        <v>5218</v>
      </c>
      <c r="C7103" t="s">
        <v>73</v>
      </c>
      <c r="D7103" t="str">
        <f t="shared" si="220"/>
        <v>Pelton Jesus</v>
      </c>
      <c r="E7103" t="s">
        <v>22</v>
      </c>
      <c r="F7103" t="s">
        <v>84</v>
      </c>
      <c r="G7103" t="s">
        <v>820</v>
      </c>
      <c r="H7103" t="s">
        <v>821</v>
      </c>
      <c r="I7103" t="s">
        <v>84</v>
      </c>
      <c r="J7103" t="s">
        <v>19</v>
      </c>
      <c r="K7103" t="str">
        <f>INDEX(Table6[Column1],MATCH(L7103,Table6[Column2]))</f>
        <v>Elders</v>
      </c>
      <c r="L7103">
        <v>55.240460970000001</v>
      </c>
      <c r="M7103" t="str">
        <f>VLOOKUP(L7103,Table1[],2)</f>
        <v>50 - 59</v>
      </c>
      <c r="N7103" t="str">
        <f>INDEX(Table7[Column1],MATCH(O7103,Table7[Column2]))</f>
        <v>Learning Stage</v>
      </c>
      <c r="O7103">
        <v>4.9886833309999998</v>
      </c>
      <c r="P7103" t="str">
        <f>VLOOKUP(O7103,Table13[],2)</f>
        <v>1 - 5</v>
      </c>
      <c r="Q7103" t="str">
        <f>INDEX(Table8[Column1],MATCH(R7103,Table8[Column2]))</f>
        <v>Habitual</v>
      </c>
      <c r="R7103">
        <v>89.588583610000001</v>
      </c>
      <c r="S7103">
        <f t="shared" si="221"/>
        <v>3.7328576504166664</v>
      </c>
      <c r="T7103" t="s">
        <v>19</v>
      </c>
    </row>
    <row r="7104" spans="1:20" x14ac:dyDescent="0.25">
      <c r="A7104">
        <v>7103</v>
      </c>
      <c r="B7104" t="s">
        <v>1147</v>
      </c>
      <c r="C7104" t="s">
        <v>5219</v>
      </c>
      <c r="D7104" t="str">
        <f t="shared" si="220"/>
        <v>Shepherd Susie</v>
      </c>
      <c r="E7104" t="s">
        <v>15</v>
      </c>
      <c r="F7104" t="s">
        <v>1451</v>
      </c>
      <c r="G7104" t="s">
        <v>820</v>
      </c>
      <c r="H7104" t="s">
        <v>821</v>
      </c>
      <c r="I7104" t="s">
        <v>1451</v>
      </c>
      <c r="J7104" t="s">
        <v>19</v>
      </c>
      <c r="K7104" t="str">
        <f>INDEX(Table6[Column1],MATCH(L7104,Table6[Column2]))</f>
        <v>Adults</v>
      </c>
      <c r="L7104">
        <v>42.528058510000001</v>
      </c>
      <c r="M7104" t="str">
        <f>VLOOKUP(L7104,Table1[],2)</f>
        <v>40 - 49</v>
      </c>
      <c r="N7104" t="str">
        <f>INDEX(Table7[Column1],MATCH(O7104,Table7[Column2]))</f>
        <v>Learning Stage</v>
      </c>
      <c r="O7104">
        <v>4.2403621170000001</v>
      </c>
      <c r="P7104" t="str">
        <f>VLOOKUP(O7104,Table13[],2)</f>
        <v>1 - 5</v>
      </c>
      <c r="Q7104" t="str">
        <f>INDEX(Table8[Column1],MATCH(R7104,Table8[Column2]))</f>
        <v>Maintained</v>
      </c>
      <c r="R7104">
        <v>41.411902380000001</v>
      </c>
      <c r="S7104">
        <f t="shared" si="221"/>
        <v>1.7254959325000001</v>
      </c>
      <c r="T7104" t="s">
        <v>19</v>
      </c>
    </row>
    <row r="7105" spans="1:20" x14ac:dyDescent="0.25">
      <c r="A7105">
        <v>7104</v>
      </c>
      <c r="B7105" t="s">
        <v>1228</v>
      </c>
      <c r="C7105" t="s">
        <v>56</v>
      </c>
      <c r="D7105" t="str">
        <f t="shared" si="220"/>
        <v>Duran James</v>
      </c>
      <c r="E7105" t="s">
        <v>22</v>
      </c>
      <c r="F7105" t="s">
        <v>38</v>
      </c>
      <c r="G7105" t="s">
        <v>1060</v>
      </c>
      <c r="H7105" t="s">
        <v>1061</v>
      </c>
      <c r="I7105" t="s">
        <v>38</v>
      </c>
      <c r="J7105" t="s">
        <v>19</v>
      </c>
      <c r="K7105" t="str">
        <f>INDEX(Table6[Column1],MATCH(L7105,Table6[Column2]))</f>
        <v>Adults</v>
      </c>
      <c r="L7105">
        <v>41.213774999999998</v>
      </c>
      <c r="M7105" t="str">
        <f>VLOOKUP(L7105,Table1[],2)</f>
        <v>40 - 49</v>
      </c>
      <c r="N7105" t="str">
        <f>INDEX(Table7[Column1],MATCH(O7105,Table7[Column2]))</f>
        <v>Learning Stage</v>
      </c>
      <c r="O7105">
        <v>4.218819882</v>
      </c>
      <c r="P7105" t="str">
        <f>VLOOKUP(O7105,Table13[],2)</f>
        <v>1 - 5</v>
      </c>
      <c r="Q7105" t="str">
        <f>INDEX(Table8[Column1],MATCH(R7105,Table8[Column2]))</f>
        <v>Scheduled</v>
      </c>
      <c r="R7105">
        <v>39.409994990000001</v>
      </c>
      <c r="S7105">
        <f t="shared" si="221"/>
        <v>1.6420831245833334</v>
      </c>
      <c r="T7105" t="s">
        <v>19</v>
      </c>
    </row>
    <row r="7106" spans="1:20" x14ac:dyDescent="0.25">
      <c r="A7106">
        <v>7105</v>
      </c>
      <c r="B7106" t="s">
        <v>100</v>
      </c>
      <c r="C7106" t="s">
        <v>936</v>
      </c>
      <c r="D7106" t="str">
        <f t="shared" si="220"/>
        <v>Duncan Nathan</v>
      </c>
      <c r="E7106" t="s">
        <v>22</v>
      </c>
      <c r="F7106" t="s">
        <v>24</v>
      </c>
      <c r="G7106" t="s">
        <v>611</v>
      </c>
      <c r="H7106" t="s">
        <v>612</v>
      </c>
      <c r="I7106" t="s">
        <v>24</v>
      </c>
      <c r="J7106" t="s">
        <v>19</v>
      </c>
      <c r="K7106" t="str">
        <f>INDEX(Table6[Column1],MATCH(L7106,Table6[Column2]))</f>
        <v>Youth</v>
      </c>
      <c r="L7106">
        <v>28.606711399999998</v>
      </c>
      <c r="M7106" t="str">
        <f>VLOOKUP(L7106,Table1[],2)</f>
        <v>20 - 29</v>
      </c>
      <c r="N7106" t="str">
        <f>INDEX(Table7[Column1],MATCH(O7106,Table7[Column2]))</f>
        <v>Fitting in Stage</v>
      </c>
      <c r="O7106">
        <v>7.091484479</v>
      </c>
      <c r="P7106" t="str">
        <f>VLOOKUP(O7106,Table13[],2)</f>
        <v>6 - 10</v>
      </c>
      <c r="Q7106" t="str">
        <f>INDEX(Table8[Column1],MATCH(R7106,Table8[Column2]))</f>
        <v>Scheduled</v>
      </c>
      <c r="R7106">
        <v>7.4224755949999999</v>
      </c>
      <c r="S7106">
        <f t="shared" si="221"/>
        <v>0.30926981645833335</v>
      </c>
      <c r="T7106" t="s">
        <v>19</v>
      </c>
    </row>
    <row r="7107" spans="1:20" x14ac:dyDescent="0.25">
      <c r="A7107">
        <v>7106</v>
      </c>
      <c r="B7107" t="s">
        <v>2178</v>
      </c>
      <c r="C7107" t="s">
        <v>332</v>
      </c>
      <c r="D7107" t="str">
        <f t="shared" ref="D7107:D7170" si="222">CONCATENATE(B7107, " ",C7107)</f>
        <v>Warren Zachary</v>
      </c>
      <c r="E7107" t="s">
        <v>22</v>
      </c>
      <c r="F7107" t="s">
        <v>16</v>
      </c>
      <c r="G7107" t="s">
        <v>820</v>
      </c>
      <c r="H7107" t="s">
        <v>821</v>
      </c>
      <c r="I7107" t="s">
        <v>16</v>
      </c>
      <c r="J7107" t="s">
        <v>19</v>
      </c>
      <c r="K7107" t="str">
        <f>INDEX(Table6[Column1],MATCH(L7107,Table6[Column2]))</f>
        <v>Adults</v>
      </c>
      <c r="L7107">
        <v>40.593462870000003</v>
      </c>
      <c r="M7107" t="str">
        <f>VLOOKUP(L7107,Table1[],2)</f>
        <v>40 - 49</v>
      </c>
      <c r="N7107" t="str">
        <f>INDEX(Table7[Column1],MATCH(O7107,Table7[Column2]))</f>
        <v>Learning Stage</v>
      </c>
      <c r="O7107">
        <v>5.8234948500000003</v>
      </c>
      <c r="P7107" t="str">
        <f>VLOOKUP(O7107,Table13[],2)</f>
        <v>1 - 5</v>
      </c>
      <c r="Q7107" t="str">
        <f>INDEX(Table8[Column1],MATCH(R7107,Table8[Column2]))</f>
        <v>Maintained</v>
      </c>
      <c r="R7107">
        <v>51.620898969999999</v>
      </c>
      <c r="S7107">
        <f t="shared" ref="S7107:S7170" si="223">CONVERT(R7107,"hr","day")</f>
        <v>2.1508707904166666</v>
      </c>
      <c r="T7107" t="s">
        <v>19</v>
      </c>
    </row>
    <row r="7108" spans="1:20" x14ac:dyDescent="0.25">
      <c r="A7108">
        <v>7107</v>
      </c>
      <c r="B7108" t="s">
        <v>1424</v>
      </c>
      <c r="C7108" t="s">
        <v>672</v>
      </c>
      <c r="D7108" t="str">
        <f t="shared" si="222"/>
        <v>Tanner Frances</v>
      </c>
      <c r="E7108" t="s">
        <v>15</v>
      </c>
      <c r="F7108" t="s">
        <v>33</v>
      </c>
      <c r="G7108" t="s">
        <v>2724</v>
      </c>
      <c r="H7108" t="s">
        <v>1863</v>
      </c>
      <c r="I7108" t="s">
        <v>33</v>
      </c>
      <c r="J7108" t="s">
        <v>19</v>
      </c>
      <c r="K7108" t="str">
        <f>INDEX(Table6[Column1],MATCH(L7108,Table6[Column2]))</f>
        <v>Young Adults</v>
      </c>
      <c r="L7108">
        <v>34.21286593</v>
      </c>
      <c r="M7108" t="str">
        <f>VLOOKUP(L7108,Table1[],2)</f>
        <v>30 - 39</v>
      </c>
      <c r="N7108" t="str">
        <f>INDEX(Table7[Column1],MATCH(O7108,Table7[Column2]))</f>
        <v>Learning Stage</v>
      </c>
      <c r="O7108">
        <v>5.1120601040000002</v>
      </c>
      <c r="P7108" t="str">
        <f>VLOOKUP(O7108,Table13[],2)</f>
        <v>1 - 5</v>
      </c>
      <c r="Q7108" t="str">
        <f>INDEX(Table8[Column1],MATCH(R7108,Table8[Column2]))</f>
        <v>Maintained</v>
      </c>
      <c r="R7108">
        <v>49.219896890000001</v>
      </c>
      <c r="S7108">
        <f t="shared" si="223"/>
        <v>2.0508290370833335</v>
      </c>
      <c r="T7108" t="s">
        <v>19</v>
      </c>
    </row>
    <row r="7109" spans="1:20" x14ac:dyDescent="0.25">
      <c r="A7109">
        <v>7108</v>
      </c>
      <c r="B7109" t="s">
        <v>5220</v>
      </c>
      <c r="C7109" t="s">
        <v>1103</v>
      </c>
      <c r="D7109" t="str">
        <f t="shared" si="222"/>
        <v>Lantz Darlene</v>
      </c>
      <c r="E7109" t="s">
        <v>15</v>
      </c>
      <c r="F7109" t="s">
        <v>30</v>
      </c>
      <c r="G7109" t="s">
        <v>820</v>
      </c>
      <c r="H7109" t="s">
        <v>821</v>
      </c>
      <c r="I7109" t="s">
        <v>30</v>
      </c>
      <c r="J7109" t="s">
        <v>19</v>
      </c>
      <c r="K7109" t="str">
        <f>INDEX(Table6[Column1],MATCH(L7109,Table6[Column2]))</f>
        <v>Elders</v>
      </c>
      <c r="L7109">
        <v>53.146184849999997</v>
      </c>
      <c r="M7109" t="str">
        <f>VLOOKUP(L7109,Table1[],2)</f>
        <v>50 - 59</v>
      </c>
      <c r="N7109" t="str">
        <f>INDEX(Table7[Column1],MATCH(O7109,Table7[Column2]))</f>
        <v>Learning Stage</v>
      </c>
      <c r="O7109">
        <v>4.66761099</v>
      </c>
      <c r="P7109" t="str">
        <f>VLOOKUP(O7109,Table13[],2)</f>
        <v>1 - 5</v>
      </c>
      <c r="Q7109" t="str">
        <f>INDEX(Table8[Column1],MATCH(R7109,Table8[Column2]))</f>
        <v>Excused</v>
      </c>
      <c r="R7109">
        <v>122.0328614</v>
      </c>
      <c r="S7109">
        <f t="shared" si="223"/>
        <v>5.0847025583333334</v>
      </c>
      <c r="T7109" t="s">
        <v>19</v>
      </c>
    </row>
    <row r="7110" spans="1:20" x14ac:dyDescent="0.25">
      <c r="A7110">
        <v>7109</v>
      </c>
      <c r="B7110" t="s">
        <v>492</v>
      </c>
      <c r="C7110" t="s">
        <v>5221</v>
      </c>
      <c r="D7110" t="str">
        <f t="shared" si="222"/>
        <v>Raymond Toni</v>
      </c>
      <c r="E7110" t="s">
        <v>15</v>
      </c>
      <c r="F7110" t="s">
        <v>30</v>
      </c>
      <c r="G7110" t="s">
        <v>820</v>
      </c>
      <c r="H7110" t="s">
        <v>821</v>
      </c>
      <c r="I7110" t="s">
        <v>30</v>
      </c>
      <c r="J7110" t="s">
        <v>19</v>
      </c>
      <c r="K7110" t="str">
        <f>INDEX(Table6[Column1],MATCH(L7110,Table6[Column2]))</f>
        <v>Adults</v>
      </c>
      <c r="L7110">
        <v>48.883410320000003</v>
      </c>
      <c r="M7110" t="str">
        <f>VLOOKUP(L7110,Table1[],2)</f>
        <v>40 - 49</v>
      </c>
      <c r="N7110" t="str">
        <f>INDEX(Table7[Column1],MATCH(O7110,Table7[Column2]))</f>
        <v>Fitting in Stage</v>
      </c>
      <c r="O7110">
        <v>7.3395037460000001</v>
      </c>
      <c r="P7110" t="str">
        <f>VLOOKUP(O7110,Table13[],2)</f>
        <v>6 - 10</v>
      </c>
      <c r="Q7110" t="str">
        <f>INDEX(Table8[Column1],MATCH(R7110,Table8[Column2]))</f>
        <v>Maintained</v>
      </c>
      <c r="R7110">
        <v>53.19833431</v>
      </c>
      <c r="S7110">
        <f t="shared" si="223"/>
        <v>2.2165972629166668</v>
      </c>
      <c r="T7110" t="s">
        <v>19</v>
      </c>
    </row>
    <row r="7111" spans="1:20" x14ac:dyDescent="0.25">
      <c r="A7111">
        <v>7110</v>
      </c>
      <c r="B7111" t="s">
        <v>1186</v>
      </c>
      <c r="C7111" t="s">
        <v>559</v>
      </c>
      <c r="D7111" t="str">
        <f t="shared" si="222"/>
        <v>Jenkins Ernest</v>
      </c>
      <c r="E7111" t="s">
        <v>22</v>
      </c>
      <c r="F7111" t="s">
        <v>38</v>
      </c>
      <c r="G7111" t="s">
        <v>1060</v>
      </c>
      <c r="H7111" t="s">
        <v>1061</v>
      </c>
      <c r="I7111" t="s">
        <v>38</v>
      </c>
      <c r="J7111" t="s">
        <v>19</v>
      </c>
      <c r="K7111" t="str">
        <f>INDEX(Table6[Column1],MATCH(L7111,Table6[Column2]))</f>
        <v>Adults</v>
      </c>
      <c r="L7111">
        <v>44.71609935</v>
      </c>
      <c r="M7111" t="str">
        <f>VLOOKUP(L7111,Table1[],2)</f>
        <v>40 - 49</v>
      </c>
      <c r="N7111" t="str">
        <f>INDEX(Table7[Column1],MATCH(O7111,Table7[Column2]))</f>
        <v>Learning Stage</v>
      </c>
      <c r="O7111">
        <v>4.2742756259999997</v>
      </c>
      <c r="P7111" t="str">
        <f>VLOOKUP(O7111,Table13[],2)</f>
        <v>1 - 5</v>
      </c>
      <c r="Q7111" t="str">
        <f>INDEX(Table8[Column1],MATCH(R7111,Table8[Column2]))</f>
        <v>Maintained</v>
      </c>
      <c r="R7111">
        <v>72.69807308</v>
      </c>
      <c r="S7111">
        <f t="shared" si="223"/>
        <v>3.0290863783333335</v>
      </c>
      <c r="T7111" t="s">
        <v>19</v>
      </c>
    </row>
    <row r="7112" spans="1:20" x14ac:dyDescent="0.25">
      <c r="A7112">
        <v>7111</v>
      </c>
      <c r="B7112" t="s">
        <v>225</v>
      </c>
      <c r="C7112" t="s">
        <v>1146</v>
      </c>
      <c r="D7112" t="str">
        <f t="shared" si="222"/>
        <v>Velez Shirley</v>
      </c>
      <c r="E7112" t="s">
        <v>15</v>
      </c>
      <c r="F7112" t="s">
        <v>235</v>
      </c>
      <c r="G7112" t="s">
        <v>820</v>
      </c>
      <c r="H7112" t="s">
        <v>821</v>
      </c>
      <c r="I7112" t="s">
        <v>235</v>
      </c>
      <c r="J7112" t="s">
        <v>19</v>
      </c>
      <c r="K7112" t="str">
        <f>INDEX(Table6[Column1],MATCH(L7112,Table6[Column2]))</f>
        <v>Adults</v>
      </c>
      <c r="L7112">
        <v>46.786858500000001</v>
      </c>
      <c r="M7112" t="str">
        <f>VLOOKUP(L7112,Table1[],2)</f>
        <v>40 - 49</v>
      </c>
      <c r="N7112" t="str">
        <f>INDEX(Table7[Column1],MATCH(O7112,Table7[Column2]))</f>
        <v>Fitting in Stage</v>
      </c>
      <c r="O7112">
        <v>6.1947204669999998</v>
      </c>
      <c r="P7112" t="str">
        <f>VLOOKUP(O7112,Table13[],2)</f>
        <v>6 - 10</v>
      </c>
      <c r="Q7112" t="str">
        <f>INDEX(Table8[Column1],MATCH(R7112,Table8[Column2]))</f>
        <v>Habitual</v>
      </c>
      <c r="R7112">
        <v>114.23447229999999</v>
      </c>
      <c r="S7112">
        <f t="shared" si="223"/>
        <v>4.7597696791666664</v>
      </c>
      <c r="T7112" t="s">
        <v>19</v>
      </c>
    </row>
    <row r="7113" spans="1:20" x14ac:dyDescent="0.25">
      <c r="A7113">
        <v>7112</v>
      </c>
      <c r="B7113" t="s">
        <v>1893</v>
      </c>
      <c r="C7113" t="s">
        <v>1332</v>
      </c>
      <c r="D7113" t="str">
        <f t="shared" si="222"/>
        <v>Holly Lucille</v>
      </c>
      <c r="E7113" t="s">
        <v>15</v>
      </c>
      <c r="F7113" t="s">
        <v>666</v>
      </c>
      <c r="G7113" t="s">
        <v>2724</v>
      </c>
      <c r="H7113" t="s">
        <v>1863</v>
      </c>
      <c r="I7113" t="s">
        <v>157</v>
      </c>
      <c r="J7113" t="s">
        <v>19</v>
      </c>
      <c r="K7113" t="str">
        <f>INDEX(Table6[Column1],MATCH(L7113,Table6[Column2]))</f>
        <v>Youth</v>
      </c>
      <c r="L7113">
        <v>28.80714635</v>
      </c>
      <c r="M7113" t="str">
        <f>VLOOKUP(L7113,Table1[],2)</f>
        <v>20 - 29</v>
      </c>
      <c r="N7113" t="str">
        <f>INDEX(Table7[Column1],MATCH(O7113,Table7[Column2]))</f>
        <v>Learning Stage</v>
      </c>
      <c r="O7113">
        <v>5.8453864539999998</v>
      </c>
      <c r="P7113" t="str">
        <f>VLOOKUP(O7113,Table13[],2)</f>
        <v>1 - 5</v>
      </c>
      <c r="Q7113" t="str">
        <f>INDEX(Table8[Column1],MATCH(R7113,Table8[Column2]))</f>
        <v>Maintained</v>
      </c>
      <c r="R7113">
        <v>58.5623395</v>
      </c>
      <c r="S7113">
        <f t="shared" si="223"/>
        <v>2.4400974791666665</v>
      </c>
      <c r="T7113" t="s">
        <v>19</v>
      </c>
    </row>
    <row r="7114" spans="1:20" x14ac:dyDescent="0.25">
      <c r="A7114">
        <v>7113</v>
      </c>
      <c r="B7114" t="s">
        <v>400</v>
      </c>
      <c r="C7114" t="s">
        <v>590</v>
      </c>
      <c r="D7114" t="str">
        <f t="shared" si="222"/>
        <v>Williams Earl</v>
      </c>
      <c r="E7114" t="s">
        <v>22</v>
      </c>
      <c r="F7114" t="s">
        <v>87</v>
      </c>
      <c r="G7114" t="s">
        <v>2724</v>
      </c>
      <c r="H7114" t="s">
        <v>1863</v>
      </c>
      <c r="I7114" t="s">
        <v>87</v>
      </c>
      <c r="J7114" t="s">
        <v>19</v>
      </c>
      <c r="K7114" t="str">
        <f>INDEX(Table6[Column1],MATCH(L7114,Table6[Column2]))</f>
        <v>Young Adults</v>
      </c>
      <c r="L7114">
        <v>39.235766750000003</v>
      </c>
      <c r="M7114" t="str">
        <f>VLOOKUP(L7114,Table1[],2)</f>
        <v>30 - 39</v>
      </c>
      <c r="N7114" t="str">
        <f>INDEX(Table7[Column1],MATCH(O7114,Table7[Column2]))</f>
        <v>Learning Stage</v>
      </c>
      <c r="O7114">
        <v>4.429015057</v>
      </c>
      <c r="P7114" t="str">
        <f>VLOOKUP(O7114,Table13[],2)</f>
        <v>1 - 5</v>
      </c>
      <c r="Q7114" t="str">
        <f>INDEX(Table8[Column1],MATCH(R7114,Table8[Column2]))</f>
        <v>Scheduled</v>
      </c>
      <c r="R7114">
        <v>32.338051489999998</v>
      </c>
      <c r="S7114">
        <f t="shared" si="223"/>
        <v>1.3474188120833333</v>
      </c>
      <c r="T7114" t="s">
        <v>19</v>
      </c>
    </row>
    <row r="7115" spans="1:20" x14ac:dyDescent="0.25">
      <c r="A7115">
        <v>7114</v>
      </c>
      <c r="B7115" t="s">
        <v>400</v>
      </c>
      <c r="C7115" t="s">
        <v>1290</v>
      </c>
      <c r="D7115" t="str">
        <f t="shared" si="222"/>
        <v>Williams Peter</v>
      </c>
      <c r="E7115" t="s">
        <v>22</v>
      </c>
      <c r="F7115" t="s">
        <v>754</v>
      </c>
      <c r="G7115" t="s">
        <v>611</v>
      </c>
      <c r="H7115" t="s">
        <v>612</v>
      </c>
      <c r="I7115" t="s">
        <v>24</v>
      </c>
      <c r="J7115" t="s">
        <v>19</v>
      </c>
      <c r="K7115" t="str">
        <f>INDEX(Table6[Column1],MATCH(L7115,Table6[Column2]))</f>
        <v>Adults</v>
      </c>
      <c r="L7115">
        <v>43.418915890000001</v>
      </c>
      <c r="M7115" t="str">
        <f>VLOOKUP(L7115,Table1[],2)</f>
        <v>40 - 49</v>
      </c>
      <c r="N7115" t="str">
        <f>INDEX(Table7[Column1],MATCH(O7115,Table7[Column2]))</f>
        <v>Fitting in Stage</v>
      </c>
      <c r="O7115">
        <v>6.813659221</v>
      </c>
      <c r="P7115" t="str">
        <f>VLOOKUP(O7115,Table13[],2)</f>
        <v>6 - 10</v>
      </c>
      <c r="Q7115" t="str">
        <f>INDEX(Table8[Column1],MATCH(R7115,Table8[Column2]))</f>
        <v>Maintained</v>
      </c>
      <c r="R7115">
        <v>54.616772070000003</v>
      </c>
      <c r="S7115">
        <f t="shared" si="223"/>
        <v>2.2756988362500001</v>
      </c>
      <c r="T7115" t="s">
        <v>19</v>
      </c>
    </row>
    <row r="7116" spans="1:20" x14ac:dyDescent="0.25">
      <c r="A7116">
        <v>7115</v>
      </c>
      <c r="B7116" t="s">
        <v>433</v>
      </c>
      <c r="C7116" t="s">
        <v>5222</v>
      </c>
      <c r="D7116" t="str">
        <f t="shared" si="222"/>
        <v>Forrest Katia</v>
      </c>
      <c r="E7116" t="s">
        <v>15</v>
      </c>
      <c r="F7116" t="s">
        <v>24</v>
      </c>
      <c r="G7116" t="s">
        <v>611</v>
      </c>
      <c r="H7116" t="s">
        <v>612</v>
      </c>
      <c r="I7116" t="s">
        <v>24</v>
      </c>
      <c r="J7116" t="s">
        <v>19</v>
      </c>
      <c r="K7116" t="str">
        <f>INDEX(Table6[Column1],MATCH(L7116,Table6[Column2]))</f>
        <v>Adults</v>
      </c>
      <c r="L7116">
        <v>45.153419550000002</v>
      </c>
      <c r="M7116" t="str">
        <f>VLOOKUP(L7116,Table1[],2)</f>
        <v>40 - 49</v>
      </c>
      <c r="N7116" t="str">
        <f>INDEX(Table7[Column1],MATCH(O7116,Table7[Column2]))</f>
        <v>Learning Stage</v>
      </c>
      <c r="O7116">
        <v>5.2300028010000004</v>
      </c>
      <c r="P7116" t="str">
        <f>VLOOKUP(O7116,Table13[],2)</f>
        <v>1 - 5</v>
      </c>
      <c r="Q7116" t="str">
        <f>INDEX(Table8[Column1],MATCH(R7116,Table8[Column2]))</f>
        <v>Habitual</v>
      </c>
      <c r="R7116">
        <v>119.97064090000001</v>
      </c>
      <c r="S7116">
        <f t="shared" si="223"/>
        <v>4.9987767041666666</v>
      </c>
      <c r="T7116" t="s">
        <v>19</v>
      </c>
    </row>
    <row r="7117" spans="1:20" x14ac:dyDescent="0.25">
      <c r="A7117">
        <v>7116</v>
      </c>
      <c r="B7117" t="s">
        <v>3598</v>
      </c>
      <c r="C7117" t="s">
        <v>3780</v>
      </c>
      <c r="D7117" t="str">
        <f t="shared" si="222"/>
        <v>Culpepper Chi</v>
      </c>
      <c r="E7117" t="s">
        <v>22</v>
      </c>
      <c r="F7117" t="s">
        <v>121</v>
      </c>
      <c r="G7117" t="s">
        <v>820</v>
      </c>
      <c r="H7117" t="s">
        <v>821</v>
      </c>
      <c r="I7117" t="s">
        <v>121</v>
      </c>
      <c r="J7117" t="s">
        <v>19</v>
      </c>
      <c r="K7117" t="str">
        <f>INDEX(Table6[Column1],MATCH(L7117,Table6[Column2]))</f>
        <v>Young Adults</v>
      </c>
      <c r="L7117">
        <v>33.761761290000003</v>
      </c>
      <c r="M7117" t="str">
        <f>VLOOKUP(L7117,Table1[],2)</f>
        <v>30 - 39</v>
      </c>
      <c r="N7117" t="str">
        <f>INDEX(Table7[Column1],MATCH(O7117,Table7[Column2]))</f>
        <v>Learning Stage</v>
      </c>
      <c r="O7117">
        <v>1.708451205</v>
      </c>
      <c r="P7117" t="str">
        <f>VLOOKUP(O7117,Table13[],2)</f>
        <v>1 - 5</v>
      </c>
      <c r="Q7117" t="str">
        <f>INDEX(Table8[Column1],MATCH(R7117,Table8[Column2]))</f>
        <v>Maintained</v>
      </c>
      <c r="R7117">
        <v>68.417806339999998</v>
      </c>
      <c r="S7117">
        <f t="shared" si="223"/>
        <v>2.8507419308333333</v>
      </c>
      <c r="T7117" t="s">
        <v>19</v>
      </c>
    </row>
    <row r="7118" spans="1:20" x14ac:dyDescent="0.25">
      <c r="A7118">
        <v>7117</v>
      </c>
      <c r="B7118" t="s">
        <v>5223</v>
      </c>
      <c r="C7118" t="s">
        <v>52</v>
      </c>
      <c r="D7118" t="str">
        <f t="shared" si="222"/>
        <v>Stephenson John</v>
      </c>
      <c r="E7118" t="s">
        <v>22</v>
      </c>
      <c r="F7118" t="s">
        <v>30</v>
      </c>
      <c r="G7118" t="s">
        <v>820</v>
      </c>
      <c r="H7118" t="s">
        <v>821</v>
      </c>
      <c r="I7118" t="s">
        <v>30</v>
      </c>
      <c r="J7118" t="s">
        <v>19</v>
      </c>
      <c r="K7118" t="str">
        <f>INDEX(Table6[Column1],MATCH(L7118,Table6[Column2]))</f>
        <v>Young Adults</v>
      </c>
      <c r="L7118">
        <v>37.597479589999999</v>
      </c>
      <c r="M7118" t="str">
        <f>VLOOKUP(L7118,Table1[],2)</f>
        <v>30 - 39</v>
      </c>
      <c r="N7118" t="str">
        <f>INDEX(Table7[Column1],MATCH(O7118,Table7[Column2]))</f>
        <v>Learning Stage</v>
      </c>
      <c r="O7118">
        <v>2.7468837110000002</v>
      </c>
      <c r="P7118" t="str">
        <f>VLOOKUP(O7118,Table13[],2)</f>
        <v>1 - 5</v>
      </c>
      <c r="Q7118" t="str">
        <f>INDEX(Table8[Column1],MATCH(R7118,Table8[Column2]))</f>
        <v>Scheduled</v>
      </c>
      <c r="R7118">
        <v>3.3608752079999999</v>
      </c>
      <c r="S7118">
        <f t="shared" si="223"/>
        <v>0.140036467</v>
      </c>
      <c r="T7118" t="s">
        <v>19</v>
      </c>
    </row>
    <row r="7119" spans="1:20" x14ac:dyDescent="0.25">
      <c r="A7119">
        <v>7118</v>
      </c>
      <c r="B7119" t="s">
        <v>5224</v>
      </c>
      <c r="C7119" t="s">
        <v>494</v>
      </c>
      <c r="D7119" t="str">
        <f t="shared" si="222"/>
        <v>Giambrone Ryan</v>
      </c>
      <c r="E7119" t="s">
        <v>22</v>
      </c>
      <c r="F7119" t="s">
        <v>38</v>
      </c>
      <c r="G7119" t="s">
        <v>1060</v>
      </c>
      <c r="H7119" t="s">
        <v>1061</v>
      </c>
      <c r="I7119" t="s">
        <v>38</v>
      </c>
      <c r="J7119" t="s">
        <v>19</v>
      </c>
      <c r="K7119" t="str">
        <f>INDEX(Table6[Column1],MATCH(L7119,Table6[Column2]))</f>
        <v>Young Adults</v>
      </c>
      <c r="L7119">
        <v>36.55724987</v>
      </c>
      <c r="M7119" t="str">
        <f>VLOOKUP(L7119,Table1[],2)</f>
        <v>30 - 39</v>
      </c>
      <c r="N7119" t="str">
        <f>INDEX(Table7[Column1],MATCH(O7119,Table7[Column2]))</f>
        <v>Learning Stage</v>
      </c>
      <c r="O7119">
        <v>4.5835882039999998</v>
      </c>
      <c r="P7119" t="str">
        <f>VLOOKUP(O7119,Table13[],2)</f>
        <v>1 - 5</v>
      </c>
      <c r="Q7119" t="str">
        <f>INDEX(Table8[Column1],MATCH(R7119,Table8[Column2]))</f>
        <v>Scheduled</v>
      </c>
      <c r="R7119">
        <v>23.19135752</v>
      </c>
      <c r="S7119">
        <f t="shared" si="223"/>
        <v>0.96630656333333331</v>
      </c>
      <c r="T7119" t="s">
        <v>19</v>
      </c>
    </row>
    <row r="7120" spans="1:20" x14ac:dyDescent="0.25">
      <c r="A7120">
        <v>7119</v>
      </c>
      <c r="B7120" t="s">
        <v>444</v>
      </c>
      <c r="C7120" t="s">
        <v>647</v>
      </c>
      <c r="D7120" t="str">
        <f t="shared" si="222"/>
        <v>Moore Janice</v>
      </c>
      <c r="E7120" t="s">
        <v>15</v>
      </c>
      <c r="F7120" t="s">
        <v>38</v>
      </c>
      <c r="G7120" t="s">
        <v>1060</v>
      </c>
      <c r="H7120" t="s">
        <v>1061</v>
      </c>
      <c r="I7120" t="s">
        <v>38</v>
      </c>
      <c r="J7120" t="s">
        <v>19</v>
      </c>
      <c r="K7120" t="str">
        <f>INDEX(Table6[Column1],MATCH(L7120,Table6[Column2]))</f>
        <v>Youth</v>
      </c>
      <c r="L7120">
        <v>29.168170140000001</v>
      </c>
      <c r="M7120" t="str">
        <f>VLOOKUP(L7120,Table1[],2)</f>
        <v>20 - 29</v>
      </c>
      <c r="N7120" t="str">
        <f>INDEX(Table7[Column1],MATCH(O7120,Table7[Column2]))</f>
        <v>Learning Stage</v>
      </c>
      <c r="O7120">
        <v>3.4192619190000002</v>
      </c>
      <c r="P7120" t="str">
        <f>VLOOKUP(O7120,Table13[],2)</f>
        <v>1 - 5</v>
      </c>
      <c r="Q7120" t="str">
        <f>INDEX(Table8[Column1],MATCH(R7120,Table8[Column2]))</f>
        <v>Scheduled</v>
      </c>
      <c r="R7120">
        <v>12.438599630000001</v>
      </c>
      <c r="S7120">
        <f t="shared" si="223"/>
        <v>0.51827498458333332</v>
      </c>
      <c r="T7120" t="s">
        <v>19</v>
      </c>
    </row>
    <row r="7121" spans="1:20" x14ac:dyDescent="0.25">
      <c r="A7121">
        <v>7120</v>
      </c>
      <c r="B7121" t="s">
        <v>2488</v>
      </c>
      <c r="C7121" t="s">
        <v>245</v>
      </c>
      <c r="D7121" t="str">
        <f t="shared" si="222"/>
        <v>Eubanks Mary</v>
      </c>
      <c r="E7121" t="s">
        <v>15</v>
      </c>
      <c r="F7121" t="s">
        <v>1138</v>
      </c>
      <c r="G7121" t="s">
        <v>820</v>
      </c>
      <c r="H7121" t="s">
        <v>821</v>
      </c>
      <c r="I7121" t="s">
        <v>30</v>
      </c>
      <c r="J7121" t="s">
        <v>19</v>
      </c>
      <c r="K7121" t="str">
        <f>INDEX(Table6[Column1],MATCH(L7121,Table6[Column2]))</f>
        <v>Adults</v>
      </c>
      <c r="L7121">
        <v>49.86102992</v>
      </c>
      <c r="M7121" t="str">
        <f>VLOOKUP(L7121,Table1[],2)</f>
        <v>40 - 49</v>
      </c>
      <c r="N7121" t="str">
        <f>INDEX(Table7[Column1],MATCH(O7121,Table7[Column2]))</f>
        <v>Learning Stage</v>
      </c>
      <c r="O7121">
        <v>3.985043229</v>
      </c>
      <c r="P7121" t="str">
        <f>VLOOKUP(O7121,Table13[],2)</f>
        <v>1 - 5</v>
      </c>
      <c r="Q7121" t="str">
        <f>INDEX(Table8[Column1],MATCH(R7121,Table8[Column2]))</f>
        <v>Habitual</v>
      </c>
      <c r="R7121">
        <v>80.952076969999993</v>
      </c>
      <c r="S7121">
        <f t="shared" si="223"/>
        <v>3.3730032070833329</v>
      </c>
      <c r="T7121" t="s">
        <v>19</v>
      </c>
    </row>
    <row r="7122" spans="1:20" x14ac:dyDescent="0.25">
      <c r="A7122">
        <v>7121</v>
      </c>
      <c r="B7122" t="s">
        <v>5225</v>
      </c>
      <c r="C7122" t="s">
        <v>423</v>
      </c>
      <c r="D7122" t="str">
        <f t="shared" si="222"/>
        <v>Kern Brenda</v>
      </c>
      <c r="E7122" t="s">
        <v>15</v>
      </c>
      <c r="F7122" t="s">
        <v>38</v>
      </c>
      <c r="G7122" t="s">
        <v>1060</v>
      </c>
      <c r="H7122" t="s">
        <v>1061</v>
      </c>
      <c r="I7122" t="s">
        <v>38</v>
      </c>
      <c r="J7122" t="s">
        <v>19</v>
      </c>
      <c r="K7122" t="str">
        <f>INDEX(Table6[Column1],MATCH(L7122,Table6[Column2]))</f>
        <v>Youth</v>
      </c>
      <c r="L7122">
        <v>26.362165430000001</v>
      </c>
      <c r="M7122" t="str">
        <f>VLOOKUP(L7122,Table1[],2)</f>
        <v>20 - 29</v>
      </c>
      <c r="N7122" t="str">
        <f>INDEX(Table7[Column1],MATCH(O7122,Table7[Column2]))</f>
        <v>Learning Stage</v>
      </c>
      <c r="O7122">
        <v>5.8125544219999998</v>
      </c>
      <c r="P7122" t="str">
        <f>VLOOKUP(O7122,Table13[],2)</f>
        <v>1 - 5</v>
      </c>
      <c r="Q7122" t="str">
        <f>INDEX(Table8[Column1],MATCH(R7122,Table8[Column2]))</f>
        <v>Scheduled</v>
      </c>
      <c r="R7122">
        <v>26.284698639999998</v>
      </c>
      <c r="S7122">
        <f t="shared" si="223"/>
        <v>1.0951957766666667</v>
      </c>
      <c r="T7122" t="s">
        <v>19</v>
      </c>
    </row>
    <row r="7123" spans="1:20" x14ac:dyDescent="0.25">
      <c r="A7123">
        <v>7122</v>
      </c>
      <c r="B7123" t="s">
        <v>5226</v>
      </c>
      <c r="C7123" t="s">
        <v>167</v>
      </c>
      <c r="D7123" t="str">
        <f t="shared" si="222"/>
        <v>Jeter Allen</v>
      </c>
      <c r="E7123" t="s">
        <v>22</v>
      </c>
      <c r="F7123" t="s">
        <v>1672</v>
      </c>
      <c r="G7123" t="s">
        <v>2724</v>
      </c>
      <c r="H7123" t="s">
        <v>1863</v>
      </c>
      <c r="I7123" t="s">
        <v>1472</v>
      </c>
      <c r="J7123" t="s">
        <v>19</v>
      </c>
      <c r="K7123" t="str">
        <f>INDEX(Table6[Column1],MATCH(L7123,Table6[Column2]))</f>
        <v>Adults</v>
      </c>
      <c r="L7123">
        <v>45.931226979999998</v>
      </c>
      <c r="M7123" t="str">
        <f>VLOOKUP(L7123,Table1[],2)</f>
        <v>40 - 49</v>
      </c>
      <c r="N7123" t="str">
        <f>INDEX(Table7[Column1],MATCH(O7123,Table7[Column2]))</f>
        <v>Learning Stage</v>
      </c>
      <c r="O7123">
        <v>4.241626396</v>
      </c>
      <c r="P7123" t="str">
        <f>VLOOKUP(O7123,Table13[],2)</f>
        <v>1 - 5</v>
      </c>
      <c r="Q7123" t="str">
        <f>INDEX(Table8[Column1],MATCH(R7123,Table8[Column2]))</f>
        <v>Habitual</v>
      </c>
      <c r="R7123">
        <v>116.8095328</v>
      </c>
      <c r="S7123">
        <f t="shared" si="223"/>
        <v>4.8670638666666663</v>
      </c>
      <c r="T7123" t="s">
        <v>19</v>
      </c>
    </row>
    <row r="7124" spans="1:20" x14ac:dyDescent="0.25">
      <c r="A7124">
        <v>7123</v>
      </c>
      <c r="B7124" t="s">
        <v>721</v>
      </c>
      <c r="C7124" t="s">
        <v>899</v>
      </c>
      <c r="D7124" t="str">
        <f t="shared" si="222"/>
        <v>Walker Martha</v>
      </c>
      <c r="E7124" t="s">
        <v>15</v>
      </c>
      <c r="F7124" t="s">
        <v>127</v>
      </c>
      <c r="G7124" t="s">
        <v>2724</v>
      </c>
      <c r="H7124" t="s">
        <v>1863</v>
      </c>
      <c r="I7124" t="s">
        <v>127</v>
      </c>
      <c r="J7124" t="s">
        <v>19</v>
      </c>
      <c r="K7124" t="str">
        <f>INDEX(Table6[Column1],MATCH(L7124,Table6[Column2]))</f>
        <v>Adults</v>
      </c>
      <c r="L7124">
        <v>45.28910527</v>
      </c>
      <c r="M7124" t="str">
        <f>VLOOKUP(L7124,Table1[],2)</f>
        <v>40 - 49</v>
      </c>
      <c r="N7124" t="str">
        <f>INDEX(Table7[Column1],MATCH(O7124,Table7[Column2]))</f>
        <v>Learning Stage</v>
      </c>
      <c r="O7124">
        <v>4.0454952200000003</v>
      </c>
      <c r="P7124" t="str">
        <f>VLOOKUP(O7124,Table13[],2)</f>
        <v>1 - 5</v>
      </c>
      <c r="Q7124" t="str">
        <f>INDEX(Table8[Column1],MATCH(R7124,Table8[Column2]))</f>
        <v>Habitual</v>
      </c>
      <c r="R7124">
        <v>86.081641629999993</v>
      </c>
      <c r="S7124">
        <f t="shared" si="223"/>
        <v>3.5867350679166661</v>
      </c>
      <c r="T7124" t="s">
        <v>19</v>
      </c>
    </row>
    <row r="7125" spans="1:20" x14ac:dyDescent="0.25">
      <c r="A7125">
        <v>7124</v>
      </c>
      <c r="B7125" t="s">
        <v>5227</v>
      </c>
      <c r="C7125" t="s">
        <v>502</v>
      </c>
      <c r="D7125" t="str">
        <f t="shared" si="222"/>
        <v>Guthrie Susan</v>
      </c>
      <c r="E7125" t="s">
        <v>15</v>
      </c>
      <c r="F7125" t="s">
        <v>33</v>
      </c>
      <c r="G7125" t="s">
        <v>2724</v>
      </c>
      <c r="H7125" t="s">
        <v>1863</v>
      </c>
      <c r="I7125" t="s">
        <v>33</v>
      </c>
      <c r="J7125" t="s">
        <v>19</v>
      </c>
      <c r="K7125" t="str">
        <f>INDEX(Table6[Column1],MATCH(L7125,Table6[Column2]))</f>
        <v>Young Adults</v>
      </c>
      <c r="L7125">
        <v>37.270700830000003</v>
      </c>
      <c r="M7125" t="str">
        <f>VLOOKUP(L7125,Table1[],2)</f>
        <v>30 - 39</v>
      </c>
      <c r="N7125" t="str">
        <f>INDEX(Table7[Column1],MATCH(O7125,Table7[Column2]))</f>
        <v>Fitting in Stage</v>
      </c>
      <c r="O7125">
        <v>7.0214992130000002</v>
      </c>
      <c r="P7125" t="str">
        <f>VLOOKUP(O7125,Table13[],2)</f>
        <v>6 - 10</v>
      </c>
      <c r="Q7125" t="str">
        <f>INDEX(Table8[Column1],MATCH(R7125,Table8[Column2]))</f>
        <v>Maintained</v>
      </c>
      <c r="R7125">
        <v>52.950632919999997</v>
      </c>
      <c r="S7125">
        <f t="shared" si="223"/>
        <v>2.2062763716666667</v>
      </c>
      <c r="T7125" t="s">
        <v>19</v>
      </c>
    </row>
    <row r="7126" spans="1:20" x14ac:dyDescent="0.25">
      <c r="A7126">
        <v>7125</v>
      </c>
      <c r="B7126" t="s">
        <v>729</v>
      </c>
      <c r="C7126" t="s">
        <v>632</v>
      </c>
      <c r="D7126" t="str">
        <f t="shared" si="222"/>
        <v>Patterson Jacqueline</v>
      </c>
      <c r="E7126" t="s">
        <v>15</v>
      </c>
      <c r="F7126" t="s">
        <v>788</v>
      </c>
      <c r="G7126" t="s">
        <v>611</v>
      </c>
      <c r="H7126" t="s">
        <v>612</v>
      </c>
      <c r="I7126" t="s">
        <v>788</v>
      </c>
      <c r="J7126" t="s">
        <v>19</v>
      </c>
      <c r="K7126" t="str">
        <f>INDEX(Table6[Column1],MATCH(L7126,Table6[Column2]))</f>
        <v>Adults</v>
      </c>
      <c r="L7126">
        <v>44.562765409999997</v>
      </c>
      <c r="M7126" t="str">
        <f>VLOOKUP(L7126,Table1[],2)</f>
        <v>40 - 49</v>
      </c>
      <c r="N7126" t="str">
        <f>INDEX(Table7[Column1],MATCH(O7126,Table7[Column2]))</f>
        <v>Learning Stage</v>
      </c>
      <c r="O7126">
        <v>1.913823432</v>
      </c>
      <c r="P7126" t="str">
        <f>VLOOKUP(O7126,Table13[],2)</f>
        <v>1 - 5</v>
      </c>
      <c r="Q7126" t="str">
        <f>INDEX(Table8[Column1],MATCH(R7126,Table8[Column2]))</f>
        <v>Maintained</v>
      </c>
      <c r="R7126">
        <v>78.566289089999998</v>
      </c>
      <c r="S7126">
        <f t="shared" si="223"/>
        <v>3.2735953787500001</v>
      </c>
      <c r="T7126" t="s">
        <v>19</v>
      </c>
    </row>
    <row r="7127" spans="1:20" x14ac:dyDescent="0.25">
      <c r="A7127">
        <v>7126</v>
      </c>
      <c r="B7127" t="s">
        <v>1573</v>
      </c>
      <c r="C7127" t="s">
        <v>432</v>
      </c>
      <c r="D7127" t="str">
        <f t="shared" si="222"/>
        <v>Marion Norman</v>
      </c>
      <c r="E7127" t="s">
        <v>22</v>
      </c>
      <c r="F7127" t="s">
        <v>485</v>
      </c>
      <c r="G7127" t="s">
        <v>611</v>
      </c>
      <c r="H7127" t="s">
        <v>612</v>
      </c>
      <c r="I7127" t="s">
        <v>24</v>
      </c>
      <c r="J7127" t="s">
        <v>19</v>
      </c>
      <c r="K7127" t="str">
        <f>INDEX(Table6[Column1],MATCH(L7127,Table6[Column2]))</f>
        <v>Seniors</v>
      </c>
      <c r="L7127">
        <v>62.799520100000002</v>
      </c>
      <c r="M7127" t="str">
        <f>VLOOKUP(L7127,Table1[],2)</f>
        <v>60 and Above</v>
      </c>
      <c r="N7127" t="str">
        <f>INDEX(Table7[Column1],MATCH(O7127,Table7[Column2]))</f>
        <v>Learning Stage</v>
      </c>
      <c r="O7127">
        <v>4.7461911020000001</v>
      </c>
      <c r="P7127" t="str">
        <f>VLOOKUP(O7127,Table13[],2)</f>
        <v>1 - 5</v>
      </c>
      <c r="Q7127" t="str">
        <f>INDEX(Table8[Column1],MATCH(R7127,Table8[Column2]))</f>
        <v>Excused</v>
      </c>
      <c r="R7127">
        <v>147.13254230000001</v>
      </c>
      <c r="S7127">
        <f t="shared" si="223"/>
        <v>6.1305225958333338</v>
      </c>
      <c r="T7127" t="s">
        <v>19</v>
      </c>
    </row>
    <row r="7128" spans="1:20" x14ac:dyDescent="0.25">
      <c r="A7128">
        <v>7127</v>
      </c>
      <c r="B7128" t="s">
        <v>2121</v>
      </c>
      <c r="C7128" t="s">
        <v>2373</v>
      </c>
      <c r="D7128" t="str">
        <f t="shared" si="222"/>
        <v>Brooks Phyllis</v>
      </c>
      <c r="E7128" t="s">
        <v>15</v>
      </c>
      <c r="F7128" t="s">
        <v>38</v>
      </c>
      <c r="G7128" t="s">
        <v>1060</v>
      </c>
      <c r="H7128" t="s">
        <v>1061</v>
      </c>
      <c r="I7128" t="s">
        <v>38</v>
      </c>
      <c r="J7128" t="s">
        <v>19</v>
      </c>
      <c r="K7128" t="str">
        <f>INDEX(Table6[Column1],MATCH(L7128,Table6[Column2]))</f>
        <v>Young Adults</v>
      </c>
      <c r="L7128">
        <v>34.189449590000002</v>
      </c>
      <c r="M7128" t="str">
        <f>VLOOKUP(L7128,Table1[],2)</f>
        <v>30 - 39</v>
      </c>
      <c r="N7128" t="str">
        <f>INDEX(Table7[Column1],MATCH(O7128,Table7[Column2]))</f>
        <v>Learning Stage</v>
      </c>
      <c r="O7128">
        <v>2.9023865309999999</v>
      </c>
      <c r="P7128" t="str">
        <f>VLOOKUP(O7128,Table13[],2)</f>
        <v>1 - 5</v>
      </c>
      <c r="Q7128" t="str">
        <f>INDEX(Table8[Column1],MATCH(R7128,Table8[Column2]))</f>
        <v>Maintained</v>
      </c>
      <c r="R7128">
        <v>44.962756280000001</v>
      </c>
      <c r="S7128">
        <f t="shared" si="223"/>
        <v>1.8734481783333332</v>
      </c>
      <c r="T7128" t="s">
        <v>19</v>
      </c>
    </row>
    <row r="7129" spans="1:20" x14ac:dyDescent="0.25">
      <c r="A7129">
        <v>7128</v>
      </c>
      <c r="B7129" t="s">
        <v>5228</v>
      </c>
      <c r="C7129" t="s">
        <v>227</v>
      </c>
      <c r="D7129" t="str">
        <f t="shared" si="222"/>
        <v>Horwitz Lisa</v>
      </c>
      <c r="E7129" t="s">
        <v>15</v>
      </c>
      <c r="F7129" t="s">
        <v>33</v>
      </c>
      <c r="G7129" t="s">
        <v>2724</v>
      </c>
      <c r="H7129" t="s">
        <v>1863</v>
      </c>
      <c r="I7129" t="s">
        <v>33</v>
      </c>
      <c r="J7129" t="s">
        <v>19</v>
      </c>
      <c r="K7129" t="str">
        <f>INDEX(Table6[Column1],MATCH(L7129,Table6[Column2]))</f>
        <v>Adults</v>
      </c>
      <c r="L7129">
        <v>42.567934190000003</v>
      </c>
      <c r="M7129" t="str">
        <f>VLOOKUP(L7129,Table1[],2)</f>
        <v>40 - 49</v>
      </c>
      <c r="N7129" t="str">
        <f>INDEX(Table7[Column1],MATCH(O7129,Table7[Column2]))</f>
        <v>Learning Stage</v>
      </c>
      <c r="O7129">
        <v>4.5915105040000004</v>
      </c>
      <c r="P7129" t="str">
        <f>VLOOKUP(O7129,Table13[],2)</f>
        <v>1 - 5</v>
      </c>
      <c r="Q7129" t="str">
        <f>INDEX(Table8[Column1],MATCH(R7129,Table8[Column2]))</f>
        <v>Habitual</v>
      </c>
      <c r="R7129">
        <v>105.441647</v>
      </c>
      <c r="S7129">
        <f t="shared" si="223"/>
        <v>4.3934019583333335</v>
      </c>
      <c r="T7129" t="s">
        <v>19</v>
      </c>
    </row>
    <row r="7130" spans="1:20" x14ac:dyDescent="0.25">
      <c r="A7130">
        <v>7129</v>
      </c>
      <c r="B7130" t="s">
        <v>5229</v>
      </c>
      <c r="C7130" t="s">
        <v>530</v>
      </c>
      <c r="D7130" t="str">
        <f t="shared" si="222"/>
        <v>Kearney Evelyn</v>
      </c>
      <c r="E7130" t="s">
        <v>15</v>
      </c>
      <c r="F7130" t="s">
        <v>1441</v>
      </c>
      <c r="G7130" t="s">
        <v>820</v>
      </c>
      <c r="H7130" t="s">
        <v>821</v>
      </c>
      <c r="I7130" t="s">
        <v>30</v>
      </c>
      <c r="J7130" t="s">
        <v>19</v>
      </c>
      <c r="K7130" t="str">
        <f>INDEX(Table6[Column1],MATCH(L7130,Table6[Column2]))</f>
        <v>Youth</v>
      </c>
      <c r="L7130">
        <v>23.804626989999999</v>
      </c>
      <c r="M7130" t="str">
        <f>VLOOKUP(L7130,Table1[],2)</f>
        <v>20 - 29</v>
      </c>
      <c r="N7130" t="str">
        <f>INDEX(Table7[Column1],MATCH(O7130,Table7[Column2]))</f>
        <v>Learning Stage</v>
      </c>
      <c r="O7130">
        <v>4.5766173930000003</v>
      </c>
      <c r="P7130" t="str">
        <f>VLOOKUP(O7130,Table13[],2)</f>
        <v>1 - 5</v>
      </c>
      <c r="Q7130" t="str">
        <f>INDEX(Table8[Column1],MATCH(R7130,Table8[Column2]))</f>
        <v>Scheduled</v>
      </c>
      <c r="R7130">
        <v>0</v>
      </c>
      <c r="S7130">
        <f t="shared" si="223"/>
        <v>0</v>
      </c>
      <c r="T7130" t="s">
        <v>19</v>
      </c>
    </row>
    <row r="7131" spans="1:20" x14ac:dyDescent="0.25">
      <c r="A7131">
        <v>7130</v>
      </c>
      <c r="B7131" t="s">
        <v>34</v>
      </c>
      <c r="C7131" t="s">
        <v>1935</v>
      </c>
      <c r="D7131" t="str">
        <f t="shared" si="222"/>
        <v>Jones Eunice</v>
      </c>
      <c r="E7131" t="s">
        <v>15</v>
      </c>
      <c r="F7131" t="s">
        <v>24</v>
      </c>
      <c r="G7131" t="s">
        <v>611</v>
      </c>
      <c r="H7131" t="s">
        <v>612</v>
      </c>
      <c r="I7131" t="s">
        <v>24</v>
      </c>
      <c r="J7131" t="s">
        <v>19</v>
      </c>
      <c r="K7131" t="str">
        <f>INDEX(Table6[Column1],MATCH(L7131,Table6[Column2]))</f>
        <v>Young Adults</v>
      </c>
      <c r="L7131">
        <v>37.168438889999997</v>
      </c>
      <c r="M7131" t="str">
        <f>VLOOKUP(L7131,Table1[],2)</f>
        <v>30 - 39</v>
      </c>
      <c r="N7131" t="str">
        <f>INDEX(Table7[Column1],MATCH(O7131,Table7[Column2]))</f>
        <v>Learning Stage</v>
      </c>
      <c r="O7131">
        <v>5.3370181639999998</v>
      </c>
      <c r="P7131" t="str">
        <f>VLOOKUP(O7131,Table13[],2)</f>
        <v>1 - 5</v>
      </c>
      <c r="Q7131" t="str">
        <f>INDEX(Table8[Column1],MATCH(R7131,Table8[Column2]))</f>
        <v>Maintained</v>
      </c>
      <c r="R7131">
        <v>41.802991579999997</v>
      </c>
      <c r="S7131">
        <f t="shared" si="223"/>
        <v>1.7417913158333334</v>
      </c>
      <c r="T7131" t="s">
        <v>19</v>
      </c>
    </row>
    <row r="7132" spans="1:20" x14ac:dyDescent="0.25">
      <c r="A7132">
        <v>7131</v>
      </c>
      <c r="B7132" t="s">
        <v>2493</v>
      </c>
      <c r="C7132" t="s">
        <v>4379</v>
      </c>
      <c r="D7132" t="str">
        <f t="shared" si="222"/>
        <v>Bowen Dominic</v>
      </c>
      <c r="E7132" t="s">
        <v>22</v>
      </c>
      <c r="F7132" t="s">
        <v>788</v>
      </c>
      <c r="G7132" t="s">
        <v>611</v>
      </c>
      <c r="H7132" t="s">
        <v>612</v>
      </c>
      <c r="I7132" t="s">
        <v>788</v>
      </c>
      <c r="J7132" t="s">
        <v>19</v>
      </c>
      <c r="K7132" t="str">
        <f>INDEX(Table6[Column1],MATCH(L7132,Table6[Column2]))</f>
        <v>Elders</v>
      </c>
      <c r="L7132">
        <v>50.910806440000002</v>
      </c>
      <c r="M7132" t="str">
        <f>VLOOKUP(L7132,Table1[],2)</f>
        <v>50 - 59</v>
      </c>
      <c r="N7132" t="str">
        <f>INDEX(Table7[Column1],MATCH(O7132,Table7[Column2]))</f>
        <v>Learning Stage</v>
      </c>
      <c r="O7132">
        <v>4.2358077710000002</v>
      </c>
      <c r="P7132" t="str">
        <f>VLOOKUP(O7132,Table13[],2)</f>
        <v>1 - 5</v>
      </c>
      <c r="Q7132" t="str">
        <f>INDEX(Table8[Column1],MATCH(R7132,Table8[Column2]))</f>
        <v>Maintained</v>
      </c>
      <c r="R7132">
        <v>58.662848220000001</v>
      </c>
      <c r="S7132">
        <f t="shared" si="223"/>
        <v>2.4442853424999997</v>
      </c>
      <c r="T7132" t="s">
        <v>19</v>
      </c>
    </row>
    <row r="7133" spans="1:20" x14ac:dyDescent="0.25">
      <c r="A7133">
        <v>7132</v>
      </c>
      <c r="B7133" t="s">
        <v>2106</v>
      </c>
      <c r="C7133" t="s">
        <v>93</v>
      </c>
      <c r="D7133" t="str">
        <f t="shared" si="222"/>
        <v>Reed William</v>
      </c>
      <c r="E7133" t="s">
        <v>22</v>
      </c>
      <c r="F7133" t="s">
        <v>262</v>
      </c>
      <c r="G7133" t="s">
        <v>820</v>
      </c>
      <c r="H7133" t="s">
        <v>821</v>
      </c>
      <c r="I7133" t="s">
        <v>262</v>
      </c>
      <c r="J7133" t="s">
        <v>19</v>
      </c>
      <c r="K7133" t="str">
        <f>INDEX(Table6[Column1],MATCH(L7133,Table6[Column2]))</f>
        <v>Young Adults</v>
      </c>
      <c r="L7133">
        <v>36.727488729999997</v>
      </c>
      <c r="M7133" t="str">
        <f>VLOOKUP(L7133,Table1[],2)</f>
        <v>30 - 39</v>
      </c>
      <c r="N7133" t="str">
        <f>INDEX(Table7[Column1],MATCH(O7133,Table7[Column2]))</f>
        <v>Learning Stage</v>
      </c>
      <c r="O7133">
        <v>4.2719802400000004</v>
      </c>
      <c r="P7133" t="str">
        <f>VLOOKUP(O7133,Table13[],2)</f>
        <v>1 - 5</v>
      </c>
      <c r="Q7133" t="str">
        <f>INDEX(Table8[Column1],MATCH(R7133,Table8[Column2]))</f>
        <v>Scheduled</v>
      </c>
      <c r="R7133">
        <v>34.422387440000001</v>
      </c>
      <c r="S7133">
        <f t="shared" si="223"/>
        <v>1.4342661433333332</v>
      </c>
      <c r="T7133" t="s">
        <v>19</v>
      </c>
    </row>
    <row r="7134" spans="1:20" x14ac:dyDescent="0.25">
      <c r="A7134">
        <v>7133</v>
      </c>
      <c r="B7134" t="s">
        <v>3376</v>
      </c>
      <c r="C7134" t="s">
        <v>345</v>
      </c>
      <c r="D7134" t="str">
        <f t="shared" si="222"/>
        <v>Hickey Ronald</v>
      </c>
      <c r="E7134" t="s">
        <v>22</v>
      </c>
      <c r="F7134" t="s">
        <v>33</v>
      </c>
      <c r="G7134" t="s">
        <v>2724</v>
      </c>
      <c r="H7134" t="s">
        <v>1863</v>
      </c>
      <c r="I7134" t="s">
        <v>33</v>
      </c>
      <c r="J7134" t="s">
        <v>19</v>
      </c>
      <c r="K7134" t="str">
        <f>INDEX(Table6[Column1],MATCH(L7134,Table6[Column2]))</f>
        <v>Elders</v>
      </c>
      <c r="L7134">
        <v>50.050988850000003</v>
      </c>
      <c r="M7134" t="str">
        <f>VLOOKUP(L7134,Table1[],2)</f>
        <v>50 - 59</v>
      </c>
      <c r="N7134" t="str">
        <f>INDEX(Table7[Column1],MATCH(O7134,Table7[Column2]))</f>
        <v>Learning Stage</v>
      </c>
      <c r="O7134">
        <v>4.8636875599999998</v>
      </c>
      <c r="P7134" t="str">
        <f>VLOOKUP(O7134,Table13[],2)</f>
        <v>1 - 5</v>
      </c>
      <c r="Q7134" t="str">
        <f>INDEX(Table8[Column1],MATCH(R7134,Table8[Column2]))</f>
        <v>Habitual</v>
      </c>
      <c r="R7134">
        <v>102.23028770000001</v>
      </c>
      <c r="S7134">
        <f t="shared" si="223"/>
        <v>4.2595953208333341</v>
      </c>
      <c r="T7134" t="s">
        <v>19</v>
      </c>
    </row>
    <row r="7135" spans="1:20" x14ac:dyDescent="0.25">
      <c r="A7135">
        <v>7134</v>
      </c>
      <c r="B7135" t="s">
        <v>3766</v>
      </c>
      <c r="C7135" t="s">
        <v>52</v>
      </c>
      <c r="D7135" t="str">
        <f t="shared" si="222"/>
        <v>Kessler John</v>
      </c>
      <c r="E7135" t="s">
        <v>22</v>
      </c>
      <c r="F7135" t="s">
        <v>476</v>
      </c>
      <c r="G7135" t="s">
        <v>820</v>
      </c>
      <c r="H7135" t="s">
        <v>821</v>
      </c>
      <c r="I7135" t="s">
        <v>30</v>
      </c>
      <c r="J7135" t="s">
        <v>19</v>
      </c>
      <c r="K7135" t="str">
        <f>INDEX(Table6[Column1],MATCH(L7135,Table6[Column2]))</f>
        <v>Youth</v>
      </c>
      <c r="L7135">
        <v>29.846561699999999</v>
      </c>
      <c r="M7135" t="str">
        <f>VLOOKUP(L7135,Table1[],2)</f>
        <v>20 - 29</v>
      </c>
      <c r="N7135" t="str">
        <f>INDEX(Table7[Column1],MATCH(O7135,Table7[Column2]))</f>
        <v>Learning Stage</v>
      </c>
      <c r="O7135">
        <v>2.9826150810000001</v>
      </c>
      <c r="P7135" t="str">
        <f>VLOOKUP(O7135,Table13[],2)</f>
        <v>1 - 5</v>
      </c>
      <c r="Q7135" t="str">
        <f>INDEX(Table8[Column1],MATCH(R7135,Table8[Column2]))</f>
        <v>Scheduled</v>
      </c>
      <c r="R7135">
        <v>7.8960331879999996</v>
      </c>
      <c r="S7135">
        <f t="shared" si="223"/>
        <v>0.3290013828333333</v>
      </c>
      <c r="T7135" t="s">
        <v>19</v>
      </c>
    </row>
    <row r="7136" spans="1:20" x14ac:dyDescent="0.25">
      <c r="A7136">
        <v>7135</v>
      </c>
      <c r="B7136" t="s">
        <v>610</v>
      </c>
      <c r="C7136" t="s">
        <v>381</v>
      </c>
      <c r="D7136" t="str">
        <f t="shared" si="222"/>
        <v>Ingram Sonia</v>
      </c>
      <c r="E7136" t="s">
        <v>15</v>
      </c>
      <c r="F7136" t="s">
        <v>454</v>
      </c>
      <c r="G7136" t="s">
        <v>2724</v>
      </c>
      <c r="H7136" t="s">
        <v>1863</v>
      </c>
      <c r="I7136" t="s">
        <v>54</v>
      </c>
      <c r="J7136" t="s">
        <v>19</v>
      </c>
      <c r="K7136" t="str">
        <f>INDEX(Table6[Column1],MATCH(L7136,Table6[Column2]))</f>
        <v>Elders</v>
      </c>
      <c r="L7136">
        <v>58.863855440000002</v>
      </c>
      <c r="M7136" t="str">
        <f>VLOOKUP(L7136,Table1[],2)</f>
        <v>50 - 59</v>
      </c>
      <c r="N7136" t="str">
        <f>INDEX(Table7[Column1],MATCH(O7136,Table7[Column2]))</f>
        <v>Learning Stage</v>
      </c>
      <c r="O7136">
        <v>5.5988153570000003</v>
      </c>
      <c r="P7136" t="str">
        <f>VLOOKUP(O7136,Table13[],2)</f>
        <v>1 - 5</v>
      </c>
      <c r="Q7136" t="str">
        <f>INDEX(Table8[Column1],MATCH(R7136,Table8[Column2]))</f>
        <v>Excused</v>
      </c>
      <c r="R7136">
        <v>146.23389280000001</v>
      </c>
      <c r="S7136">
        <f t="shared" si="223"/>
        <v>6.0930788666666666</v>
      </c>
      <c r="T7136" t="s">
        <v>19</v>
      </c>
    </row>
    <row r="7137" spans="1:20" x14ac:dyDescent="0.25">
      <c r="A7137">
        <v>7136</v>
      </c>
      <c r="B7137" t="s">
        <v>5230</v>
      </c>
      <c r="C7137" t="s">
        <v>2084</v>
      </c>
      <c r="D7137" t="str">
        <f t="shared" si="222"/>
        <v>Espinosa Eileen</v>
      </c>
      <c r="E7137" t="s">
        <v>15</v>
      </c>
      <c r="F7137" t="s">
        <v>476</v>
      </c>
      <c r="G7137" t="s">
        <v>820</v>
      </c>
      <c r="H7137" t="s">
        <v>821</v>
      </c>
      <c r="I7137" t="s">
        <v>30</v>
      </c>
      <c r="J7137" t="s">
        <v>19</v>
      </c>
      <c r="K7137" t="str">
        <f>INDEX(Table6[Column1],MATCH(L7137,Table6[Column2]))</f>
        <v>Adults</v>
      </c>
      <c r="L7137">
        <v>45.552809289999999</v>
      </c>
      <c r="M7137" t="str">
        <f>VLOOKUP(L7137,Table1[],2)</f>
        <v>40 - 49</v>
      </c>
      <c r="N7137" t="str">
        <f>INDEX(Table7[Column1],MATCH(O7137,Table7[Column2]))</f>
        <v>Learning Stage</v>
      </c>
      <c r="O7137">
        <v>3.541217085</v>
      </c>
      <c r="P7137" t="str">
        <f>VLOOKUP(O7137,Table13[],2)</f>
        <v>1 - 5</v>
      </c>
      <c r="Q7137" t="str">
        <f>INDEX(Table8[Column1],MATCH(R7137,Table8[Column2]))</f>
        <v>Habitual</v>
      </c>
      <c r="R7137">
        <v>96.878982429999994</v>
      </c>
      <c r="S7137">
        <f t="shared" si="223"/>
        <v>4.0366242679166664</v>
      </c>
      <c r="T7137" t="s">
        <v>19</v>
      </c>
    </row>
    <row r="7138" spans="1:20" x14ac:dyDescent="0.25">
      <c r="A7138">
        <v>7137</v>
      </c>
      <c r="B7138" t="s">
        <v>5231</v>
      </c>
      <c r="C7138" t="s">
        <v>4703</v>
      </c>
      <c r="D7138" t="str">
        <f t="shared" si="222"/>
        <v>Bays Marty</v>
      </c>
      <c r="E7138" t="s">
        <v>15</v>
      </c>
      <c r="F7138" t="s">
        <v>1654</v>
      </c>
      <c r="G7138" t="s">
        <v>611</v>
      </c>
      <c r="H7138" t="s">
        <v>612</v>
      </c>
      <c r="I7138" t="s">
        <v>101</v>
      </c>
      <c r="J7138" t="s">
        <v>19</v>
      </c>
      <c r="K7138" t="str">
        <f>INDEX(Table6[Column1],MATCH(L7138,Table6[Column2]))</f>
        <v>Young Adults</v>
      </c>
      <c r="L7138">
        <v>37.965138009999997</v>
      </c>
      <c r="M7138" t="str">
        <f>VLOOKUP(L7138,Table1[],2)</f>
        <v>30 - 39</v>
      </c>
      <c r="N7138" t="str">
        <f>INDEX(Table7[Column1],MATCH(O7138,Table7[Column2]))</f>
        <v>Learning Stage</v>
      </c>
      <c r="O7138">
        <v>5.829524224</v>
      </c>
      <c r="P7138" t="str">
        <f>VLOOKUP(O7138,Table13[],2)</f>
        <v>1 - 5</v>
      </c>
      <c r="Q7138" t="str">
        <f>INDEX(Table8[Column1],MATCH(R7138,Table8[Column2]))</f>
        <v>Scheduled</v>
      </c>
      <c r="R7138">
        <v>26.21987197</v>
      </c>
      <c r="S7138">
        <f t="shared" si="223"/>
        <v>1.0924946654166667</v>
      </c>
      <c r="T7138" t="s">
        <v>19</v>
      </c>
    </row>
    <row r="7139" spans="1:20" x14ac:dyDescent="0.25">
      <c r="A7139">
        <v>7138</v>
      </c>
      <c r="B7139" t="s">
        <v>5232</v>
      </c>
      <c r="C7139" t="s">
        <v>1893</v>
      </c>
      <c r="D7139" t="str">
        <f t="shared" si="222"/>
        <v>Bibbs Holly</v>
      </c>
      <c r="E7139" t="s">
        <v>15</v>
      </c>
      <c r="F7139" t="s">
        <v>38</v>
      </c>
      <c r="G7139" t="s">
        <v>1060</v>
      </c>
      <c r="H7139" t="s">
        <v>1061</v>
      </c>
      <c r="I7139" t="s">
        <v>38</v>
      </c>
      <c r="J7139" t="s">
        <v>19</v>
      </c>
      <c r="K7139" t="str">
        <f>INDEX(Table6[Column1],MATCH(L7139,Table6[Column2]))</f>
        <v>Elders</v>
      </c>
      <c r="L7139">
        <v>54.311898739999997</v>
      </c>
      <c r="M7139" t="str">
        <f>VLOOKUP(L7139,Table1[],2)</f>
        <v>50 - 59</v>
      </c>
      <c r="N7139" t="str">
        <f>INDEX(Table7[Column1],MATCH(O7139,Table7[Column2]))</f>
        <v>Learning Stage</v>
      </c>
      <c r="O7139">
        <v>4.8931217130000002</v>
      </c>
      <c r="P7139" t="str">
        <f>VLOOKUP(O7139,Table13[],2)</f>
        <v>1 - 5</v>
      </c>
      <c r="Q7139" t="str">
        <f>INDEX(Table8[Column1],MATCH(R7139,Table8[Column2]))</f>
        <v>Habitual</v>
      </c>
      <c r="R7139">
        <v>108.5448727</v>
      </c>
      <c r="S7139">
        <f t="shared" si="223"/>
        <v>4.5227030291666663</v>
      </c>
      <c r="T7139" t="s">
        <v>19</v>
      </c>
    </row>
    <row r="7140" spans="1:20" x14ac:dyDescent="0.25">
      <c r="A7140">
        <v>7139</v>
      </c>
      <c r="B7140" t="s">
        <v>1209</v>
      </c>
      <c r="C7140" t="s">
        <v>345</v>
      </c>
      <c r="D7140" t="str">
        <f t="shared" si="222"/>
        <v>Taylor Ronald</v>
      </c>
      <c r="E7140" t="s">
        <v>22</v>
      </c>
      <c r="F7140" t="s">
        <v>27</v>
      </c>
      <c r="G7140" t="s">
        <v>2724</v>
      </c>
      <c r="H7140" t="s">
        <v>1863</v>
      </c>
      <c r="I7140" t="s">
        <v>27</v>
      </c>
      <c r="J7140" t="s">
        <v>19</v>
      </c>
      <c r="K7140" t="str">
        <f>INDEX(Table6[Column1],MATCH(L7140,Table6[Column2]))</f>
        <v>Elders</v>
      </c>
      <c r="L7140">
        <v>55.894989150000001</v>
      </c>
      <c r="M7140" t="str">
        <f>VLOOKUP(L7140,Table1[],2)</f>
        <v>50 - 59</v>
      </c>
      <c r="N7140" t="str">
        <f>INDEX(Table7[Column1],MATCH(O7140,Table7[Column2]))</f>
        <v>Learning Stage</v>
      </c>
      <c r="O7140">
        <v>3.3069886259999999</v>
      </c>
      <c r="P7140" t="str">
        <f>VLOOKUP(O7140,Table13[],2)</f>
        <v>1 - 5</v>
      </c>
      <c r="Q7140" t="str">
        <f>INDEX(Table8[Column1],MATCH(R7140,Table8[Column2]))</f>
        <v>Habitual</v>
      </c>
      <c r="R7140">
        <v>83.875209040000001</v>
      </c>
      <c r="S7140">
        <f t="shared" si="223"/>
        <v>3.4948003766666664</v>
      </c>
      <c r="T7140" t="s">
        <v>19</v>
      </c>
    </row>
    <row r="7141" spans="1:20" x14ac:dyDescent="0.25">
      <c r="A7141">
        <v>7140</v>
      </c>
      <c r="B7141" t="s">
        <v>334</v>
      </c>
      <c r="C7141" t="s">
        <v>2159</v>
      </c>
      <c r="D7141" t="str">
        <f t="shared" si="222"/>
        <v>Flores Carly</v>
      </c>
      <c r="E7141" t="s">
        <v>15</v>
      </c>
      <c r="F7141" t="s">
        <v>121</v>
      </c>
      <c r="G7141" t="s">
        <v>820</v>
      </c>
      <c r="H7141" t="s">
        <v>821</v>
      </c>
      <c r="I7141" t="s">
        <v>121</v>
      </c>
      <c r="J7141" t="s">
        <v>19</v>
      </c>
      <c r="K7141" t="str">
        <f>INDEX(Table6[Column1],MATCH(L7141,Table6[Column2]))</f>
        <v>Adults</v>
      </c>
      <c r="L7141">
        <v>40.853369360000002</v>
      </c>
      <c r="M7141" t="str">
        <f>VLOOKUP(L7141,Table1[],2)</f>
        <v>40 - 49</v>
      </c>
      <c r="N7141" t="str">
        <f>INDEX(Table7[Column1],MATCH(O7141,Table7[Column2]))</f>
        <v>Learning Stage</v>
      </c>
      <c r="O7141">
        <v>2.9288474350000002</v>
      </c>
      <c r="P7141" t="str">
        <f>VLOOKUP(O7141,Table13[],2)</f>
        <v>1 - 5</v>
      </c>
      <c r="Q7141" t="str">
        <f>INDEX(Table8[Column1],MATCH(R7141,Table8[Column2]))</f>
        <v>Maintained</v>
      </c>
      <c r="R7141">
        <v>46.8809258</v>
      </c>
      <c r="S7141">
        <f t="shared" si="223"/>
        <v>1.9533719083333334</v>
      </c>
      <c r="T7141" t="s">
        <v>19</v>
      </c>
    </row>
    <row r="7142" spans="1:20" x14ac:dyDescent="0.25">
      <c r="A7142">
        <v>7141</v>
      </c>
      <c r="B7142" t="s">
        <v>2923</v>
      </c>
      <c r="C7142" t="s">
        <v>887</v>
      </c>
      <c r="D7142" t="str">
        <f t="shared" si="222"/>
        <v>Grant Nicholas</v>
      </c>
      <c r="E7142" t="s">
        <v>22</v>
      </c>
      <c r="F7142" t="s">
        <v>38</v>
      </c>
      <c r="G7142" t="s">
        <v>1060</v>
      </c>
      <c r="H7142" t="s">
        <v>1061</v>
      </c>
      <c r="I7142" t="s">
        <v>38</v>
      </c>
      <c r="J7142" t="s">
        <v>19</v>
      </c>
      <c r="K7142" t="str">
        <f>INDEX(Table6[Column1],MATCH(L7142,Table6[Column2]))</f>
        <v>Young Adults</v>
      </c>
      <c r="L7142">
        <v>36.867088129999999</v>
      </c>
      <c r="M7142" t="str">
        <f>VLOOKUP(L7142,Table1[],2)</f>
        <v>30 - 39</v>
      </c>
      <c r="N7142" t="str">
        <f>INDEX(Table7[Column1],MATCH(O7142,Table7[Column2]))</f>
        <v>Learning Stage</v>
      </c>
      <c r="O7142">
        <v>5.8136153100000003</v>
      </c>
      <c r="P7142" t="str">
        <f>VLOOKUP(O7142,Table13[],2)</f>
        <v>1 - 5</v>
      </c>
      <c r="Q7142" t="str">
        <f>INDEX(Table8[Column1],MATCH(R7142,Table8[Column2]))</f>
        <v>Scheduled</v>
      </c>
      <c r="R7142">
        <v>16.30521727</v>
      </c>
      <c r="S7142">
        <f t="shared" si="223"/>
        <v>0.6793840529166667</v>
      </c>
      <c r="T7142" t="s">
        <v>19</v>
      </c>
    </row>
    <row r="7143" spans="1:20" x14ac:dyDescent="0.25">
      <c r="A7143">
        <v>7142</v>
      </c>
      <c r="B7143" t="s">
        <v>725</v>
      </c>
      <c r="C7143" t="s">
        <v>345</v>
      </c>
      <c r="D7143" t="str">
        <f t="shared" si="222"/>
        <v>Martinez Ronald</v>
      </c>
      <c r="E7143" t="s">
        <v>22</v>
      </c>
      <c r="F7143" t="s">
        <v>369</v>
      </c>
      <c r="G7143" t="s">
        <v>611</v>
      </c>
      <c r="H7143" t="s">
        <v>612</v>
      </c>
      <c r="I7143" t="s">
        <v>369</v>
      </c>
      <c r="J7143" t="s">
        <v>19</v>
      </c>
      <c r="K7143" t="str">
        <f>INDEX(Table6[Column1],MATCH(L7143,Table6[Column2]))</f>
        <v>Adults</v>
      </c>
      <c r="L7143">
        <v>45.160109050000003</v>
      </c>
      <c r="M7143" t="str">
        <f>VLOOKUP(L7143,Table1[],2)</f>
        <v>40 - 49</v>
      </c>
      <c r="N7143" t="str">
        <f>INDEX(Table7[Column1],MATCH(O7143,Table7[Column2]))</f>
        <v>Learning Stage</v>
      </c>
      <c r="O7143">
        <v>5.4812030490000003</v>
      </c>
      <c r="P7143" t="str">
        <f>VLOOKUP(O7143,Table13[],2)</f>
        <v>1 - 5</v>
      </c>
      <c r="Q7143" t="str">
        <f>INDEX(Table8[Column1],MATCH(R7143,Table8[Column2]))</f>
        <v>Maintained</v>
      </c>
      <c r="R7143">
        <v>70.66162722</v>
      </c>
      <c r="S7143">
        <f t="shared" si="223"/>
        <v>2.9442344674999998</v>
      </c>
      <c r="T7143" t="s">
        <v>19</v>
      </c>
    </row>
    <row r="7144" spans="1:20" x14ac:dyDescent="0.25">
      <c r="A7144">
        <v>7143</v>
      </c>
      <c r="B7144" t="s">
        <v>47</v>
      </c>
      <c r="C7144" t="s">
        <v>5233</v>
      </c>
      <c r="D7144" t="str">
        <f t="shared" si="222"/>
        <v>Smith Aida</v>
      </c>
      <c r="E7144" t="s">
        <v>15</v>
      </c>
      <c r="F7144" t="s">
        <v>33</v>
      </c>
      <c r="G7144" t="s">
        <v>2724</v>
      </c>
      <c r="H7144" t="s">
        <v>1863</v>
      </c>
      <c r="I7144" t="s">
        <v>33</v>
      </c>
      <c r="J7144" t="s">
        <v>19</v>
      </c>
      <c r="K7144" t="str">
        <f>INDEX(Table6[Column1],MATCH(L7144,Table6[Column2]))</f>
        <v>Adults</v>
      </c>
      <c r="L7144">
        <v>41.97813008</v>
      </c>
      <c r="M7144" t="str">
        <f>VLOOKUP(L7144,Table1[],2)</f>
        <v>40 - 49</v>
      </c>
      <c r="N7144" t="str">
        <f>INDEX(Table7[Column1],MATCH(O7144,Table7[Column2]))</f>
        <v>Learning Stage</v>
      </c>
      <c r="O7144">
        <v>3.17675471</v>
      </c>
      <c r="P7144" t="str">
        <f>VLOOKUP(O7144,Table13[],2)</f>
        <v>1 - 5</v>
      </c>
      <c r="Q7144" t="str">
        <f>INDEX(Table8[Column1],MATCH(R7144,Table8[Column2]))</f>
        <v>Maintained</v>
      </c>
      <c r="R7144">
        <v>70.176690249999993</v>
      </c>
      <c r="S7144">
        <f t="shared" si="223"/>
        <v>2.9240287604166664</v>
      </c>
      <c r="T7144" t="s">
        <v>19</v>
      </c>
    </row>
    <row r="7145" spans="1:20" x14ac:dyDescent="0.25">
      <c r="A7145">
        <v>7144</v>
      </c>
      <c r="B7145" t="s">
        <v>5074</v>
      </c>
      <c r="C7145" t="s">
        <v>561</v>
      </c>
      <c r="D7145" t="str">
        <f t="shared" si="222"/>
        <v>Coats Viola</v>
      </c>
      <c r="E7145" t="s">
        <v>15</v>
      </c>
      <c r="F7145" t="s">
        <v>1806</v>
      </c>
      <c r="G7145" t="s">
        <v>820</v>
      </c>
      <c r="H7145" t="s">
        <v>821</v>
      </c>
      <c r="I7145" t="s">
        <v>235</v>
      </c>
      <c r="J7145" t="s">
        <v>19</v>
      </c>
      <c r="K7145" t="str">
        <f>INDEX(Table6[Column1],MATCH(L7145,Table6[Column2]))</f>
        <v>Adults</v>
      </c>
      <c r="L7145">
        <v>48.626576679999999</v>
      </c>
      <c r="M7145" t="str">
        <f>VLOOKUP(L7145,Table1[],2)</f>
        <v>40 - 49</v>
      </c>
      <c r="N7145" t="str">
        <f>INDEX(Table7[Column1],MATCH(O7145,Table7[Column2]))</f>
        <v>Learning Stage</v>
      </c>
      <c r="O7145">
        <v>4.005209131</v>
      </c>
      <c r="P7145" t="str">
        <f>VLOOKUP(O7145,Table13[],2)</f>
        <v>1 - 5</v>
      </c>
      <c r="Q7145" t="str">
        <f>INDEX(Table8[Column1],MATCH(R7145,Table8[Column2]))</f>
        <v>Habitual</v>
      </c>
      <c r="R7145">
        <v>89.088413369999998</v>
      </c>
      <c r="S7145">
        <f t="shared" si="223"/>
        <v>3.7120172237500002</v>
      </c>
      <c r="T7145" t="s">
        <v>19</v>
      </c>
    </row>
    <row r="7146" spans="1:20" x14ac:dyDescent="0.25">
      <c r="A7146">
        <v>7145</v>
      </c>
      <c r="B7146" t="s">
        <v>1459</v>
      </c>
      <c r="C7146" t="s">
        <v>1042</v>
      </c>
      <c r="D7146" t="str">
        <f t="shared" si="222"/>
        <v>Stein Ruth</v>
      </c>
      <c r="E7146" t="s">
        <v>15</v>
      </c>
      <c r="F7146" t="s">
        <v>38</v>
      </c>
      <c r="G7146" t="s">
        <v>1060</v>
      </c>
      <c r="H7146" t="s">
        <v>1061</v>
      </c>
      <c r="I7146" t="s">
        <v>38</v>
      </c>
      <c r="J7146" t="s">
        <v>19</v>
      </c>
      <c r="K7146" t="str">
        <f>INDEX(Table6[Column1],MATCH(L7146,Table6[Column2]))</f>
        <v>Adults</v>
      </c>
      <c r="L7146">
        <v>48.724009150000001</v>
      </c>
      <c r="M7146" t="str">
        <f>VLOOKUP(L7146,Table1[],2)</f>
        <v>40 - 49</v>
      </c>
      <c r="N7146" t="str">
        <f>INDEX(Table7[Column1],MATCH(O7146,Table7[Column2]))</f>
        <v>Learning Stage</v>
      </c>
      <c r="O7146">
        <v>5.7847822259999999</v>
      </c>
      <c r="P7146" t="str">
        <f>VLOOKUP(O7146,Table13[],2)</f>
        <v>1 - 5</v>
      </c>
      <c r="Q7146" t="str">
        <f>INDEX(Table8[Column1],MATCH(R7146,Table8[Column2]))</f>
        <v>Habitual</v>
      </c>
      <c r="R7146">
        <v>108.6239424</v>
      </c>
      <c r="S7146">
        <f t="shared" si="223"/>
        <v>4.5259976000000002</v>
      </c>
      <c r="T7146" t="s">
        <v>19</v>
      </c>
    </row>
    <row r="7147" spans="1:20" x14ac:dyDescent="0.25">
      <c r="A7147">
        <v>7146</v>
      </c>
      <c r="B7147" t="s">
        <v>1482</v>
      </c>
      <c r="C7147" t="s">
        <v>5234</v>
      </c>
      <c r="D7147" t="str">
        <f t="shared" si="222"/>
        <v>Stanley Marlin</v>
      </c>
      <c r="E7147" t="s">
        <v>22</v>
      </c>
      <c r="F7147" t="s">
        <v>934</v>
      </c>
      <c r="G7147" t="s">
        <v>820</v>
      </c>
      <c r="H7147" t="s">
        <v>821</v>
      </c>
      <c r="I7147" t="s">
        <v>934</v>
      </c>
      <c r="J7147" t="s">
        <v>19</v>
      </c>
      <c r="K7147" t="str">
        <f>INDEX(Table6[Column1],MATCH(L7147,Table6[Column2]))</f>
        <v>Adults</v>
      </c>
      <c r="L7147">
        <v>42.682524389999998</v>
      </c>
      <c r="M7147" t="str">
        <f>VLOOKUP(L7147,Table1[],2)</f>
        <v>40 - 49</v>
      </c>
      <c r="N7147" t="str">
        <f>INDEX(Table7[Column1],MATCH(O7147,Table7[Column2]))</f>
        <v>Learning Stage</v>
      </c>
      <c r="O7147">
        <v>5.4611084400000003</v>
      </c>
      <c r="P7147" t="str">
        <f>VLOOKUP(O7147,Table13[],2)</f>
        <v>1 - 5</v>
      </c>
      <c r="Q7147" t="str">
        <f>INDEX(Table8[Column1],MATCH(R7147,Table8[Column2]))</f>
        <v>Habitual</v>
      </c>
      <c r="R7147">
        <v>86.335420150000004</v>
      </c>
      <c r="S7147">
        <f t="shared" si="223"/>
        <v>3.5973091729166669</v>
      </c>
      <c r="T7147" t="s">
        <v>19</v>
      </c>
    </row>
    <row r="7148" spans="1:20" x14ac:dyDescent="0.25">
      <c r="A7148">
        <v>7147</v>
      </c>
      <c r="B7148" t="s">
        <v>4977</v>
      </c>
      <c r="C7148" t="s">
        <v>401</v>
      </c>
      <c r="D7148" t="str">
        <f t="shared" si="222"/>
        <v>Sanford Michael</v>
      </c>
      <c r="E7148" t="s">
        <v>22</v>
      </c>
      <c r="F7148" t="s">
        <v>659</v>
      </c>
      <c r="G7148" t="s">
        <v>611</v>
      </c>
      <c r="H7148" t="s">
        <v>612</v>
      </c>
      <c r="I7148" t="s">
        <v>138</v>
      </c>
      <c r="J7148" t="s">
        <v>19</v>
      </c>
      <c r="K7148" t="str">
        <f>INDEX(Table6[Column1],MATCH(L7148,Table6[Column2]))</f>
        <v>Young Adults</v>
      </c>
      <c r="L7148">
        <v>35.603199660000001</v>
      </c>
      <c r="M7148" t="str">
        <f>VLOOKUP(L7148,Table1[],2)</f>
        <v>30 - 39</v>
      </c>
      <c r="N7148" t="str">
        <f>INDEX(Table7[Column1],MATCH(O7148,Table7[Column2]))</f>
        <v>Learning Stage</v>
      </c>
      <c r="O7148">
        <v>2.3020174330000001</v>
      </c>
      <c r="P7148" t="str">
        <f>VLOOKUP(O7148,Table13[],2)</f>
        <v>1 - 5</v>
      </c>
      <c r="Q7148" t="str">
        <f>INDEX(Table8[Column1],MATCH(R7148,Table8[Column2]))</f>
        <v>Scheduled</v>
      </c>
      <c r="R7148">
        <v>19.803926929999999</v>
      </c>
      <c r="S7148">
        <f t="shared" si="223"/>
        <v>0.82516362208333338</v>
      </c>
      <c r="T7148" t="s">
        <v>19</v>
      </c>
    </row>
    <row r="7149" spans="1:20" x14ac:dyDescent="0.25">
      <c r="A7149">
        <v>7148</v>
      </c>
      <c r="B7149" t="s">
        <v>5235</v>
      </c>
      <c r="C7149" t="s">
        <v>443</v>
      </c>
      <c r="D7149" t="str">
        <f t="shared" si="222"/>
        <v>Bunnell Dennis</v>
      </c>
      <c r="E7149" t="s">
        <v>15</v>
      </c>
      <c r="F7149" t="s">
        <v>30</v>
      </c>
      <c r="G7149" t="s">
        <v>820</v>
      </c>
      <c r="H7149" t="s">
        <v>821</v>
      </c>
      <c r="I7149" t="s">
        <v>30</v>
      </c>
      <c r="J7149" t="s">
        <v>19</v>
      </c>
      <c r="K7149" t="str">
        <f>INDEX(Table6[Column1],MATCH(L7149,Table6[Column2]))</f>
        <v>Young Adults</v>
      </c>
      <c r="L7149">
        <v>36.961154450000002</v>
      </c>
      <c r="M7149" t="str">
        <f>VLOOKUP(L7149,Table1[],2)</f>
        <v>30 - 39</v>
      </c>
      <c r="N7149" t="str">
        <f>INDEX(Table7[Column1],MATCH(O7149,Table7[Column2]))</f>
        <v>Learning Stage</v>
      </c>
      <c r="O7149">
        <v>4.2372023150000002</v>
      </c>
      <c r="P7149" t="str">
        <f>VLOOKUP(O7149,Table13[],2)</f>
        <v>1 - 5</v>
      </c>
      <c r="Q7149" t="str">
        <f>INDEX(Table8[Column1],MATCH(R7149,Table8[Column2]))</f>
        <v>Maintained</v>
      </c>
      <c r="R7149">
        <v>46.113962039999997</v>
      </c>
      <c r="S7149">
        <f t="shared" si="223"/>
        <v>1.9214150849999998</v>
      </c>
      <c r="T7149" t="s">
        <v>19</v>
      </c>
    </row>
    <row r="7150" spans="1:20" x14ac:dyDescent="0.25">
      <c r="A7150">
        <v>7149</v>
      </c>
      <c r="B7150" t="s">
        <v>400</v>
      </c>
      <c r="C7150" t="s">
        <v>883</v>
      </c>
      <c r="D7150" t="str">
        <f t="shared" si="222"/>
        <v>Williams Jason</v>
      </c>
      <c r="E7150" t="s">
        <v>22</v>
      </c>
      <c r="F7150" t="s">
        <v>836</v>
      </c>
      <c r="G7150" t="s">
        <v>611</v>
      </c>
      <c r="H7150" t="s">
        <v>612</v>
      </c>
      <c r="I7150" t="s">
        <v>169</v>
      </c>
      <c r="J7150" t="s">
        <v>19</v>
      </c>
      <c r="K7150" t="str">
        <f>INDEX(Table6[Column1],MATCH(L7150,Table6[Column2]))</f>
        <v>Young Adults</v>
      </c>
      <c r="L7150">
        <v>38.034636220000003</v>
      </c>
      <c r="M7150" t="str">
        <f>VLOOKUP(L7150,Table1[],2)</f>
        <v>30 - 39</v>
      </c>
      <c r="N7150" t="str">
        <f>INDEX(Table7[Column1],MATCH(O7150,Table7[Column2]))</f>
        <v>Learning Stage</v>
      </c>
      <c r="O7150">
        <v>5.5093684329999997</v>
      </c>
      <c r="P7150" t="str">
        <f>VLOOKUP(O7150,Table13[],2)</f>
        <v>1 - 5</v>
      </c>
      <c r="Q7150" t="str">
        <f>INDEX(Table8[Column1],MATCH(R7150,Table8[Column2]))</f>
        <v>Scheduled</v>
      </c>
      <c r="R7150">
        <v>22.56329684</v>
      </c>
      <c r="S7150">
        <f t="shared" si="223"/>
        <v>0.94013736833333328</v>
      </c>
      <c r="T7150" t="s">
        <v>19</v>
      </c>
    </row>
    <row r="7151" spans="1:20" x14ac:dyDescent="0.25">
      <c r="A7151">
        <v>7150</v>
      </c>
      <c r="B7151" t="s">
        <v>808</v>
      </c>
      <c r="C7151" t="s">
        <v>167</v>
      </c>
      <c r="D7151" t="str">
        <f t="shared" si="222"/>
        <v>Ruiz Allen</v>
      </c>
      <c r="E7151" t="s">
        <v>22</v>
      </c>
      <c r="F7151" t="s">
        <v>38</v>
      </c>
      <c r="G7151" t="s">
        <v>1060</v>
      </c>
      <c r="H7151" t="s">
        <v>1061</v>
      </c>
      <c r="I7151" t="s">
        <v>38</v>
      </c>
      <c r="J7151" t="s">
        <v>19</v>
      </c>
      <c r="K7151" t="str">
        <f>INDEX(Table6[Column1],MATCH(L7151,Table6[Column2]))</f>
        <v>Elders</v>
      </c>
      <c r="L7151">
        <v>53.70596433</v>
      </c>
      <c r="M7151" t="str">
        <f>VLOOKUP(L7151,Table1[],2)</f>
        <v>50 - 59</v>
      </c>
      <c r="N7151" t="str">
        <f>INDEX(Table7[Column1],MATCH(O7151,Table7[Column2]))</f>
        <v>Learning Stage</v>
      </c>
      <c r="O7151">
        <v>4.0831140350000004</v>
      </c>
      <c r="P7151" t="str">
        <f>VLOOKUP(O7151,Table13[],2)</f>
        <v>1 - 5</v>
      </c>
      <c r="Q7151" t="str">
        <f>INDEX(Table8[Column1],MATCH(R7151,Table8[Column2]))</f>
        <v>Habitual</v>
      </c>
      <c r="R7151">
        <v>116.3858869</v>
      </c>
      <c r="S7151">
        <f t="shared" si="223"/>
        <v>4.8494119541666674</v>
      </c>
      <c r="T7151" t="s">
        <v>19</v>
      </c>
    </row>
    <row r="7152" spans="1:20" x14ac:dyDescent="0.25">
      <c r="A7152">
        <v>7151</v>
      </c>
      <c r="B7152" t="s">
        <v>2119</v>
      </c>
      <c r="C7152" t="s">
        <v>5236</v>
      </c>
      <c r="D7152" t="str">
        <f t="shared" si="222"/>
        <v>Finn Azalee</v>
      </c>
      <c r="E7152" t="s">
        <v>15</v>
      </c>
      <c r="F7152" t="s">
        <v>38</v>
      </c>
      <c r="G7152" t="s">
        <v>1060</v>
      </c>
      <c r="H7152" t="s">
        <v>1061</v>
      </c>
      <c r="I7152" t="s">
        <v>38</v>
      </c>
      <c r="J7152" t="s">
        <v>19</v>
      </c>
      <c r="K7152" t="str">
        <f>INDEX(Table6[Column1],MATCH(L7152,Table6[Column2]))</f>
        <v>Young Adults</v>
      </c>
      <c r="L7152">
        <v>38.034063860000003</v>
      </c>
      <c r="M7152" t="str">
        <f>VLOOKUP(L7152,Table1[],2)</f>
        <v>30 - 39</v>
      </c>
      <c r="N7152" t="str">
        <f>INDEX(Table7[Column1],MATCH(O7152,Table7[Column2]))</f>
        <v>Learning Stage</v>
      </c>
      <c r="O7152">
        <v>4.9063002280000001</v>
      </c>
      <c r="P7152" t="str">
        <f>VLOOKUP(O7152,Table13[],2)</f>
        <v>1 - 5</v>
      </c>
      <c r="Q7152" t="str">
        <f>INDEX(Table8[Column1],MATCH(R7152,Table8[Column2]))</f>
        <v>Maintained</v>
      </c>
      <c r="R7152">
        <v>64.343253899999993</v>
      </c>
      <c r="S7152">
        <f t="shared" si="223"/>
        <v>2.6809689124999996</v>
      </c>
      <c r="T7152" t="s">
        <v>19</v>
      </c>
    </row>
    <row r="7153" spans="1:20" x14ac:dyDescent="0.25">
      <c r="A7153">
        <v>7152</v>
      </c>
      <c r="B7153" t="s">
        <v>2146</v>
      </c>
      <c r="C7153" t="s">
        <v>672</v>
      </c>
      <c r="D7153" t="str">
        <f t="shared" si="222"/>
        <v>Gray Frances</v>
      </c>
      <c r="E7153" t="s">
        <v>15</v>
      </c>
      <c r="F7153" t="s">
        <v>38</v>
      </c>
      <c r="G7153" t="s">
        <v>1060</v>
      </c>
      <c r="H7153" t="s">
        <v>1061</v>
      </c>
      <c r="I7153" t="s">
        <v>38</v>
      </c>
      <c r="J7153" t="s">
        <v>19</v>
      </c>
      <c r="K7153" t="str">
        <f>INDEX(Table6[Column1],MATCH(L7153,Table6[Column2]))</f>
        <v>Elders</v>
      </c>
      <c r="L7153">
        <v>56.924655549999997</v>
      </c>
      <c r="M7153" t="str">
        <f>VLOOKUP(L7153,Table1[],2)</f>
        <v>50 - 59</v>
      </c>
      <c r="N7153" t="str">
        <f>INDEX(Table7[Column1],MATCH(O7153,Table7[Column2]))</f>
        <v>Learning Stage</v>
      </c>
      <c r="O7153">
        <v>2.297011881</v>
      </c>
      <c r="P7153" t="str">
        <f>VLOOKUP(O7153,Table13[],2)</f>
        <v>1 - 5</v>
      </c>
      <c r="Q7153" t="str">
        <f>INDEX(Table8[Column1],MATCH(R7153,Table8[Column2]))</f>
        <v>Habitual</v>
      </c>
      <c r="R7153">
        <v>102.93145130000001</v>
      </c>
      <c r="S7153">
        <f t="shared" si="223"/>
        <v>4.2888104708333339</v>
      </c>
      <c r="T7153" t="s">
        <v>19</v>
      </c>
    </row>
    <row r="7154" spans="1:20" x14ac:dyDescent="0.25">
      <c r="A7154">
        <v>7153</v>
      </c>
      <c r="B7154" t="s">
        <v>5237</v>
      </c>
      <c r="C7154" t="s">
        <v>245</v>
      </c>
      <c r="D7154" t="str">
        <f t="shared" si="222"/>
        <v>Weathers Mary</v>
      </c>
      <c r="E7154" t="s">
        <v>15</v>
      </c>
      <c r="F7154" t="s">
        <v>38</v>
      </c>
      <c r="G7154" t="s">
        <v>1060</v>
      </c>
      <c r="H7154" t="s">
        <v>1061</v>
      </c>
      <c r="I7154" t="s">
        <v>38</v>
      </c>
      <c r="J7154" t="s">
        <v>19</v>
      </c>
      <c r="K7154" t="str">
        <f>INDEX(Table6[Column1],MATCH(L7154,Table6[Column2]))</f>
        <v>Youth</v>
      </c>
      <c r="L7154">
        <v>26.522656430000001</v>
      </c>
      <c r="M7154" t="str">
        <f>VLOOKUP(L7154,Table1[],2)</f>
        <v>20 - 29</v>
      </c>
      <c r="N7154" t="str">
        <f>INDEX(Table7[Column1],MATCH(O7154,Table7[Column2]))</f>
        <v>Learning Stage</v>
      </c>
      <c r="O7154">
        <v>3.9142046989999999</v>
      </c>
      <c r="P7154" t="str">
        <f>VLOOKUP(O7154,Table13[],2)</f>
        <v>1 - 5</v>
      </c>
      <c r="Q7154" t="str">
        <f>INDEX(Table8[Column1],MATCH(R7154,Table8[Column2]))</f>
        <v>Scheduled</v>
      </c>
      <c r="R7154">
        <v>0</v>
      </c>
      <c r="S7154">
        <f t="shared" si="223"/>
        <v>0</v>
      </c>
      <c r="T7154" t="s">
        <v>19</v>
      </c>
    </row>
    <row r="7155" spans="1:20" x14ac:dyDescent="0.25">
      <c r="A7155">
        <v>7154</v>
      </c>
      <c r="B7155" t="s">
        <v>5238</v>
      </c>
      <c r="C7155" t="s">
        <v>777</v>
      </c>
      <c r="D7155" t="str">
        <f t="shared" si="222"/>
        <v>Derryberry Jay</v>
      </c>
      <c r="E7155" t="s">
        <v>22</v>
      </c>
      <c r="F7155" t="s">
        <v>16</v>
      </c>
      <c r="G7155" t="s">
        <v>820</v>
      </c>
      <c r="H7155" t="s">
        <v>821</v>
      </c>
      <c r="I7155" t="s">
        <v>16</v>
      </c>
      <c r="J7155" t="s">
        <v>19</v>
      </c>
      <c r="K7155" t="str">
        <f>INDEX(Table6[Column1],MATCH(L7155,Table6[Column2]))</f>
        <v>Young Adults</v>
      </c>
      <c r="L7155">
        <v>30.633498410000001</v>
      </c>
      <c r="M7155" t="str">
        <f>VLOOKUP(L7155,Table1[],2)</f>
        <v>30 - 39</v>
      </c>
      <c r="N7155" t="str">
        <f>INDEX(Table7[Column1],MATCH(O7155,Table7[Column2]))</f>
        <v>Learning Stage</v>
      </c>
      <c r="O7155">
        <v>5.6394200469999998</v>
      </c>
      <c r="P7155" t="str">
        <f>VLOOKUP(O7155,Table13[],2)</f>
        <v>1 - 5</v>
      </c>
      <c r="Q7155" t="str">
        <f>INDEX(Table8[Column1],MATCH(R7155,Table8[Column2]))</f>
        <v>Scheduled</v>
      </c>
      <c r="R7155">
        <v>5.4651959980000004</v>
      </c>
      <c r="S7155">
        <f t="shared" si="223"/>
        <v>0.22771649991666668</v>
      </c>
      <c r="T7155" t="s">
        <v>19</v>
      </c>
    </row>
    <row r="7156" spans="1:20" x14ac:dyDescent="0.25">
      <c r="A7156">
        <v>7155</v>
      </c>
      <c r="B7156" t="s">
        <v>1169</v>
      </c>
      <c r="C7156" t="s">
        <v>210</v>
      </c>
      <c r="D7156" t="str">
        <f t="shared" si="222"/>
        <v>Bradley Kenneth</v>
      </c>
      <c r="E7156" t="s">
        <v>22</v>
      </c>
      <c r="F7156" t="s">
        <v>358</v>
      </c>
      <c r="G7156" t="s">
        <v>611</v>
      </c>
      <c r="H7156" t="s">
        <v>612</v>
      </c>
      <c r="I7156" t="s">
        <v>358</v>
      </c>
      <c r="J7156" t="s">
        <v>19</v>
      </c>
      <c r="K7156" t="str">
        <f>INDEX(Table6[Column1],MATCH(L7156,Table6[Column2]))</f>
        <v>Adults</v>
      </c>
      <c r="L7156">
        <v>48.832051730000003</v>
      </c>
      <c r="M7156" t="str">
        <f>VLOOKUP(L7156,Table1[],2)</f>
        <v>40 - 49</v>
      </c>
      <c r="N7156" t="str">
        <f>INDEX(Table7[Column1],MATCH(O7156,Table7[Column2]))</f>
        <v>Learning Stage</v>
      </c>
      <c r="O7156">
        <v>5.7892208439999999</v>
      </c>
      <c r="P7156" t="str">
        <f>VLOOKUP(O7156,Table13[],2)</f>
        <v>1 - 5</v>
      </c>
      <c r="Q7156" t="str">
        <f>INDEX(Table8[Column1],MATCH(R7156,Table8[Column2]))</f>
        <v>Habitual</v>
      </c>
      <c r="R7156">
        <v>103.71998790000001</v>
      </c>
      <c r="S7156">
        <f t="shared" si="223"/>
        <v>4.3216661625000006</v>
      </c>
      <c r="T7156" t="s">
        <v>19</v>
      </c>
    </row>
    <row r="7157" spans="1:20" x14ac:dyDescent="0.25">
      <c r="A7157">
        <v>7156</v>
      </c>
      <c r="B7157" t="s">
        <v>5239</v>
      </c>
      <c r="C7157" t="s">
        <v>89</v>
      </c>
      <c r="D7157" t="str">
        <f t="shared" si="222"/>
        <v>Elwell Joseph</v>
      </c>
      <c r="E7157" t="s">
        <v>22</v>
      </c>
      <c r="F7157" t="s">
        <v>262</v>
      </c>
      <c r="G7157" t="s">
        <v>820</v>
      </c>
      <c r="H7157" t="s">
        <v>821</v>
      </c>
      <c r="I7157" t="s">
        <v>262</v>
      </c>
      <c r="J7157" t="s">
        <v>19</v>
      </c>
      <c r="K7157" t="str">
        <f>INDEX(Table6[Column1],MATCH(L7157,Table6[Column2]))</f>
        <v>Young Adults</v>
      </c>
      <c r="L7157">
        <v>32.072894359999999</v>
      </c>
      <c r="M7157" t="str">
        <f>VLOOKUP(L7157,Table1[],2)</f>
        <v>30 - 39</v>
      </c>
      <c r="N7157" t="str">
        <f>INDEX(Table7[Column1],MATCH(O7157,Table7[Column2]))</f>
        <v>Learning Stage</v>
      </c>
      <c r="O7157">
        <v>3.2646909960000001</v>
      </c>
      <c r="P7157" t="str">
        <f>VLOOKUP(O7157,Table13[],2)</f>
        <v>1 - 5</v>
      </c>
      <c r="Q7157" t="str">
        <f>INDEX(Table8[Column1],MATCH(R7157,Table8[Column2]))</f>
        <v>Scheduled</v>
      </c>
      <c r="R7157">
        <v>0</v>
      </c>
      <c r="S7157">
        <f t="shared" si="223"/>
        <v>0</v>
      </c>
      <c r="T7157" t="s">
        <v>19</v>
      </c>
    </row>
    <row r="7158" spans="1:20" x14ac:dyDescent="0.25">
      <c r="A7158">
        <v>7157</v>
      </c>
      <c r="B7158" t="s">
        <v>307</v>
      </c>
      <c r="C7158" t="s">
        <v>1394</v>
      </c>
      <c r="D7158" t="str">
        <f t="shared" si="222"/>
        <v>Hall Louise</v>
      </c>
      <c r="E7158" t="s">
        <v>15</v>
      </c>
      <c r="F7158" t="s">
        <v>38</v>
      </c>
      <c r="G7158" t="s">
        <v>1060</v>
      </c>
      <c r="H7158" t="s">
        <v>1061</v>
      </c>
      <c r="I7158" t="s">
        <v>38</v>
      </c>
      <c r="J7158" t="s">
        <v>19</v>
      </c>
      <c r="K7158" t="str">
        <f>INDEX(Table6[Column1],MATCH(L7158,Table6[Column2]))</f>
        <v>Adults</v>
      </c>
      <c r="L7158">
        <v>41.356143449999998</v>
      </c>
      <c r="M7158" t="str">
        <f>VLOOKUP(L7158,Table1[],2)</f>
        <v>40 - 49</v>
      </c>
      <c r="N7158" t="str">
        <f>INDEX(Table7[Column1],MATCH(O7158,Table7[Column2]))</f>
        <v>Learning Stage</v>
      </c>
      <c r="O7158">
        <v>4.1505973039999997</v>
      </c>
      <c r="P7158" t="str">
        <f>VLOOKUP(O7158,Table13[],2)</f>
        <v>1 - 5</v>
      </c>
      <c r="Q7158" t="str">
        <f>INDEX(Table8[Column1],MATCH(R7158,Table8[Column2]))</f>
        <v>Habitual</v>
      </c>
      <c r="R7158">
        <v>102.246112</v>
      </c>
      <c r="S7158">
        <f t="shared" si="223"/>
        <v>4.2602546666666665</v>
      </c>
      <c r="T7158" t="s">
        <v>19</v>
      </c>
    </row>
    <row r="7159" spans="1:20" x14ac:dyDescent="0.25">
      <c r="A7159">
        <v>7158</v>
      </c>
      <c r="B7159" t="s">
        <v>5240</v>
      </c>
      <c r="C7159" t="s">
        <v>1628</v>
      </c>
      <c r="D7159" t="str">
        <f t="shared" si="222"/>
        <v>Waller Jacob</v>
      </c>
      <c r="E7159" t="s">
        <v>22</v>
      </c>
      <c r="F7159" t="s">
        <v>38</v>
      </c>
      <c r="G7159" t="s">
        <v>1060</v>
      </c>
      <c r="H7159" t="s">
        <v>1061</v>
      </c>
      <c r="I7159" t="s">
        <v>38</v>
      </c>
      <c r="J7159" t="s">
        <v>19</v>
      </c>
      <c r="K7159" t="str">
        <f>INDEX(Table6[Column1],MATCH(L7159,Table6[Column2]))</f>
        <v>Adults</v>
      </c>
      <c r="L7159">
        <v>44.721275560000002</v>
      </c>
      <c r="M7159" t="str">
        <f>VLOOKUP(L7159,Table1[],2)</f>
        <v>40 - 49</v>
      </c>
      <c r="N7159" t="str">
        <f>INDEX(Table7[Column1],MATCH(O7159,Table7[Column2]))</f>
        <v>Learning Stage</v>
      </c>
      <c r="O7159">
        <v>4.6080353169999997</v>
      </c>
      <c r="P7159" t="str">
        <f>VLOOKUP(O7159,Table13[],2)</f>
        <v>1 - 5</v>
      </c>
      <c r="Q7159" t="str">
        <f>INDEX(Table8[Column1],MATCH(R7159,Table8[Column2]))</f>
        <v>Maintained</v>
      </c>
      <c r="R7159">
        <v>76.247928250000001</v>
      </c>
      <c r="S7159">
        <f t="shared" si="223"/>
        <v>3.1769970104166667</v>
      </c>
      <c r="T7159" t="s">
        <v>19</v>
      </c>
    </row>
    <row r="7160" spans="1:20" x14ac:dyDescent="0.25">
      <c r="A7160">
        <v>7159</v>
      </c>
      <c r="B7160" t="s">
        <v>5215</v>
      </c>
      <c r="C7160" t="s">
        <v>48</v>
      </c>
      <c r="D7160" t="str">
        <f t="shared" si="222"/>
        <v>Fretwell Jerry</v>
      </c>
      <c r="E7160" t="s">
        <v>22</v>
      </c>
      <c r="F7160" t="s">
        <v>16</v>
      </c>
      <c r="G7160" t="s">
        <v>820</v>
      </c>
      <c r="H7160" t="s">
        <v>821</v>
      </c>
      <c r="I7160" t="s">
        <v>16</v>
      </c>
      <c r="J7160" t="s">
        <v>19</v>
      </c>
      <c r="K7160" t="str">
        <f>INDEX(Table6[Column1],MATCH(L7160,Table6[Column2]))</f>
        <v>Adults</v>
      </c>
      <c r="L7160">
        <v>41.502230480000001</v>
      </c>
      <c r="M7160" t="str">
        <f>VLOOKUP(L7160,Table1[],2)</f>
        <v>40 - 49</v>
      </c>
      <c r="N7160" t="str">
        <f>INDEX(Table7[Column1],MATCH(O7160,Table7[Column2]))</f>
        <v>Learning Stage</v>
      </c>
      <c r="O7160">
        <v>5.4823469820000001</v>
      </c>
      <c r="P7160" t="str">
        <f>VLOOKUP(O7160,Table13[],2)</f>
        <v>1 - 5</v>
      </c>
      <c r="Q7160" t="str">
        <f>INDEX(Table8[Column1],MATCH(R7160,Table8[Column2]))</f>
        <v>Scheduled</v>
      </c>
      <c r="R7160">
        <v>39.39404923</v>
      </c>
      <c r="S7160">
        <f t="shared" si="223"/>
        <v>1.6414187179166668</v>
      </c>
      <c r="T7160" t="s">
        <v>19</v>
      </c>
    </row>
    <row r="7161" spans="1:20" x14ac:dyDescent="0.25">
      <c r="A7161">
        <v>7160</v>
      </c>
      <c r="B7161" t="s">
        <v>5241</v>
      </c>
      <c r="C7161" t="s">
        <v>624</v>
      </c>
      <c r="D7161" t="str">
        <f t="shared" si="222"/>
        <v>Carrico Sharon</v>
      </c>
      <c r="E7161" t="s">
        <v>15</v>
      </c>
      <c r="F7161" t="s">
        <v>54</v>
      </c>
      <c r="G7161" t="s">
        <v>2724</v>
      </c>
      <c r="H7161" t="s">
        <v>1863</v>
      </c>
      <c r="I7161" t="s">
        <v>54</v>
      </c>
      <c r="J7161" t="s">
        <v>19</v>
      </c>
      <c r="K7161" t="str">
        <f>INDEX(Table6[Column1],MATCH(L7161,Table6[Column2]))</f>
        <v>Young Adults</v>
      </c>
      <c r="L7161">
        <v>30.37897345</v>
      </c>
      <c r="M7161" t="str">
        <f>VLOOKUP(L7161,Table1[],2)</f>
        <v>30 - 39</v>
      </c>
      <c r="N7161" t="str">
        <f>INDEX(Table7[Column1],MATCH(O7161,Table7[Column2]))</f>
        <v>Learning Stage</v>
      </c>
      <c r="O7161">
        <v>4.7582699960000001</v>
      </c>
      <c r="P7161" t="str">
        <f>VLOOKUP(O7161,Table13[],2)</f>
        <v>1 - 5</v>
      </c>
      <c r="Q7161" t="str">
        <f>INDEX(Table8[Column1],MATCH(R7161,Table8[Column2]))</f>
        <v>Scheduled</v>
      </c>
      <c r="R7161">
        <v>31.07204711</v>
      </c>
      <c r="S7161">
        <f t="shared" si="223"/>
        <v>1.2946686295833334</v>
      </c>
      <c r="T7161" t="s">
        <v>19</v>
      </c>
    </row>
    <row r="7162" spans="1:20" x14ac:dyDescent="0.25">
      <c r="A7162">
        <v>7161</v>
      </c>
      <c r="B7162" t="s">
        <v>2941</v>
      </c>
      <c r="C7162" t="s">
        <v>2049</v>
      </c>
      <c r="D7162" t="str">
        <f t="shared" si="222"/>
        <v>Haines Maxine</v>
      </c>
      <c r="E7162" t="s">
        <v>15</v>
      </c>
      <c r="F7162" t="s">
        <v>84</v>
      </c>
      <c r="G7162" t="s">
        <v>820</v>
      </c>
      <c r="H7162" t="s">
        <v>821</v>
      </c>
      <c r="I7162" t="s">
        <v>84</v>
      </c>
      <c r="J7162" t="s">
        <v>19</v>
      </c>
      <c r="K7162" t="str">
        <f>INDEX(Table6[Column1],MATCH(L7162,Table6[Column2]))</f>
        <v>Youth</v>
      </c>
      <c r="L7162">
        <v>27.055584119999999</v>
      </c>
      <c r="M7162" t="str">
        <f>VLOOKUP(L7162,Table1[],2)</f>
        <v>20 - 29</v>
      </c>
      <c r="N7162" t="str">
        <f>INDEX(Table7[Column1],MATCH(O7162,Table7[Column2]))</f>
        <v>Learning Stage</v>
      </c>
      <c r="O7162">
        <v>3.7699722470000001</v>
      </c>
      <c r="P7162" t="str">
        <f>VLOOKUP(O7162,Table13[],2)</f>
        <v>1 - 5</v>
      </c>
      <c r="Q7162" t="str">
        <f>INDEX(Table8[Column1],MATCH(R7162,Table8[Column2]))</f>
        <v>Scheduled</v>
      </c>
      <c r="R7162">
        <v>0</v>
      </c>
      <c r="S7162">
        <f t="shared" si="223"/>
        <v>0</v>
      </c>
      <c r="T7162" t="s">
        <v>19</v>
      </c>
    </row>
    <row r="7163" spans="1:20" x14ac:dyDescent="0.25">
      <c r="A7163">
        <v>7162</v>
      </c>
      <c r="B7163" t="s">
        <v>51</v>
      </c>
      <c r="C7163" t="s">
        <v>1518</v>
      </c>
      <c r="D7163" t="str">
        <f t="shared" si="222"/>
        <v>Mathis Victor</v>
      </c>
      <c r="E7163" t="s">
        <v>22</v>
      </c>
      <c r="F7163" t="s">
        <v>38</v>
      </c>
      <c r="G7163" t="s">
        <v>1060</v>
      </c>
      <c r="H7163" t="s">
        <v>1061</v>
      </c>
      <c r="I7163" t="s">
        <v>38</v>
      </c>
      <c r="J7163" t="s">
        <v>19</v>
      </c>
      <c r="K7163" t="str">
        <f>INDEX(Table6[Column1],MATCH(L7163,Table6[Column2]))</f>
        <v>Youth</v>
      </c>
      <c r="L7163">
        <v>29.529056910000001</v>
      </c>
      <c r="M7163" t="str">
        <f>VLOOKUP(L7163,Table1[],2)</f>
        <v>20 - 29</v>
      </c>
      <c r="N7163" t="str">
        <f>INDEX(Table7[Column1],MATCH(O7163,Table7[Column2]))</f>
        <v>Fitting in Stage</v>
      </c>
      <c r="O7163">
        <v>6.6561996160000003</v>
      </c>
      <c r="P7163" t="str">
        <f>VLOOKUP(O7163,Table13[],2)</f>
        <v>6 - 10</v>
      </c>
      <c r="Q7163" t="str">
        <f>INDEX(Table8[Column1],MATCH(R7163,Table8[Column2]))</f>
        <v>Scheduled</v>
      </c>
      <c r="R7163">
        <v>0</v>
      </c>
      <c r="S7163">
        <f t="shared" si="223"/>
        <v>0</v>
      </c>
      <c r="T7163" t="s">
        <v>19</v>
      </c>
    </row>
    <row r="7164" spans="1:20" x14ac:dyDescent="0.25">
      <c r="A7164">
        <v>7163</v>
      </c>
      <c r="B7164" t="s">
        <v>904</v>
      </c>
      <c r="C7164" t="s">
        <v>93</v>
      </c>
      <c r="D7164" t="str">
        <f t="shared" si="222"/>
        <v>Brown William</v>
      </c>
      <c r="E7164" t="s">
        <v>22</v>
      </c>
      <c r="F7164" t="s">
        <v>38</v>
      </c>
      <c r="G7164" t="s">
        <v>1060</v>
      </c>
      <c r="H7164" t="s">
        <v>1061</v>
      </c>
      <c r="I7164" t="s">
        <v>38</v>
      </c>
      <c r="J7164" t="s">
        <v>19</v>
      </c>
      <c r="K7164" t="str">
        <f>INDEX(Table6[Column1],MATCH(L7164,Table6[Column2]))</f>
        <v>Adults</v>
      </c>
      <c r="L7164">
        <v>44.59055</v>
      </c>
      <c r="M7164" t="str">
        <f>VLOOKUP(L7164,Table1[],2)</f>
        <v>40 - 49</v>
      </c>
      <c r="N7164" t="str">
        <f>INDEX(Table7[Column1],MATCH(O7164,Table7[Column2]))</f>
        <v>Learning Stage</v>
      </c>
      <c r="O7164">
        <v>4.0521281120000001</v>
      </c>
      <c r="P7164" t="str">
        <f>VLOOKUP(O7164,Table13[],2)</f>
        <v>1 - 5</v>
      </c>
      <c r="Q7164" t="str">
        <f>INDEX(Table8[Column1],MATCH(R7164,Table8[Column2]))</f>
        <v>Habitual</v>
      </c>
      <c r="R7164">
        <v>98.590417529999996</v>
      </c>
      <c r="S7164">
        <f t="shared" si="223"/>
        <v>4.1079340637500001</v>
      </c>
      <c r="T7164" t="s">
        <v>19</v>
      </c>
    </row>
    <row r="7165" spans="1:20" x14ac:dyDescent="0.25">
      <c r="A7165">
        <v>7164</v>
      </c>
      <c r="B7165" t="s">
        <v>4708</v>
      </c>
      <c r="C7165" t="s">
        <v>5242</v>
      </c>
      <c r="D7165" t="str">
        <f t="shared" si="222"/>
        <v>Johns Lucila</v>
      </c>
      <c r="E7165" t="s">
        <v>15</v>
      </c>
      <c r="F7165" t="s">
        <v>16</v>
      </c>
      <c r="G7165" t="s">
        <v>820</v>
      </c>
      <c r="H7165" t="s">
        <v>821</v>
      </c>
      <c r="I7165" t="s">
        <v>16</v>
      </c>
      <c r="J7165" t="s">
        <v>19</v>
      </c>
      <c r="K7165" t="str">
        <f>INDEX(Table6[Column1],MATCH(L7165,Table6[Column2]))</f>
        <v>Adults</v>
      </c>
      <c r="L7165">
        <v>48.513875880000001</v>
      </c>
      <c r="M7165" t="str">
        <f>VLOOKUP(L7165,Table1[],2)</f>
        <v>40 - 49</v>
      </c>
      <c r="N7165" t="str">
        <f>INDEX(Table7[Column1],MATCH(O7165,Table7[Column2]))</f>
        <v>Learning Stage</v>
      </c>
      <c r="O7165">
        <v>2.055840372</v>
      </c>
      <c r="P7165" t="str">
        <f>VLOOKUP(O7165,Table13[],2)</f>
        <v>1 - 5</v>
      </c>
      <c r="Q7165" t="str">
        <f>INDEX(Table8[Column1],MATCH(R7165,Table8[Column2]))</f>
        <v>Habitual</v>
      </c>
      <c r="R7165">
        <v>119.37386619999999</v>
      </c>
      <c r="S7165">
        <f t="shared" si="223"/>
        <v>4.9739110916666665</v>
      </c>
      <c r="T7165" t="s">
        <v>19</v>
      </c>
    </row>
    <row r="7166" spans="1:20" x14ac:dyDescent="0.25">
      <c r="A7166">
        <v>7165</v>
      </c>
      <c r="B7166" t="s">
        <v>1274</v>
      </c>
      <c r="C7166" t="s">
        <v>3113</v>
      </c>
      <c r="D7166" t="str">
        <f t="shared" si="222"/>
        <v>Dorsey Vada</v>
      </c>
      <c r="E7166" t="s">
        <v>15</v>
      </c>
      <c r="F7166" t="s">
        <v>95</v>
      </c>
      <c r="G7166" t="s">
        <v>2724</v>
      </c>
      <c r="H7166" t="s">
        <v>1863</v>
      </c>
      <c r="I7166" t="s">
        <v>87</v>
      </c>
      <c r="J7166" t="s">
        <v>19</v>
      </c>
      <c r="K7166" t="str">
        <f>INDEX(Table6[Column1],MATCH(L7166,Table6[Column2]))</f>
        <v>Elders</v>
      </c>
      <c r="L7166">
        <v>50.709258179999999</v>
      </c>
      <c r="M7166" t="str">
        <f>VLOOKUP(L7166,Table1[],2)</f>
        <v>50 - 59</v>
      </c>
      <c r="N7166" t="str">
        <f>INDEX(Table7[Column1],MATCH(O7166,Table7[Column2]))</f>
        <v>Learning Stage</v>
      </c>
      <c r="O7166">
        <v>1.8608296609999999</v>
      </c>
      <c r="P7166" t="str">
        <f>VLOOKUP(O7166,Table13[],2)</f>
        <v>1 - 5</v>
      </c>
      <c r="Q7166" t="str">
        <f>INDEX(Table8[Column1],MATCH(R7166,Table8[Column2]))</f>
        <v>Maintained</v>
      </c>
      <c r="R7166">
        <v>43.911240489999997</v>
      </c>
      <c r="S7166">
        <f t="shared" si="223"/>
        <v>1.8296350204166665</v>
      </c>
      <c r="T7166" t="s">
        <v>19</v>
      </c>
    </row>
    <row r="7167" spans="1:20" x14ac:dyDescent="0.25">
      <c r="A7167">
        <v>7166</v>
      </c>
      <c r="B7167" t="s">
        <v>1209</v>
      </c>
      <c r="C7167" t="s">
        <v>630</v>
      </c>
      <c r="D7167" t="str">
        <f t="shared" si="222"/>
        <v>Taylor Richard</v>
      </c>
      <c r="E7167" t="s">
        <v>22</v>
      </c>
      <c r="F7167" t="s">
        <v>505</v>
      </c>
      <c r="G7167" t="s">
        <v>611</v>
      </c>
      <c r="H7167" t="s">
        <v>612</v>
      </c>
      <c r="I7167" t="s">
        <v>24</v>
      </c>
      <c r="J7167" t="s">
        <v>19</v>
      </c>
      <c r="K7167" t="str">
        <f>INDEX(Table6[Column1],MATCH(L7167,Table6[Column2]))</f>
        <v>Young Adults</v>
      </c>
      <c r="L7167">
        <v>37.550228679999996</v>
      </c>
      <c r="M7167" t="str">
        <f>VLOOKUP(L7167,Table1[],2)</f>
        <v>30 - 39</v>
      </c>
      <c r="N7167" t="str">
        <f>INDEX(Table7[Column1],MATCH(O7167,Table7[Column2]))</f>
        <v>Learning Stage</v>
      </c>
      <c r="O7167">
        <v>4.5705683029999999</v>
      </c>
      <c r="P7167" t="str">
        <f>VLOOKUP(O7167,Table13[],2)</f>
        <v>1 - 5</v>
      </c>
      <c r="Q7167" t="str">
        <f>INDEX(Table8[Column1],MATCH(R7167,Table8[Column2]))</f>
        <v>Maintained</v>
      </c>
      <c r="R7167">
        <v>59.052851510000004</v>
      </c>
      <c r="S7167">
        <f t="shared" si="223"/>
        <v>2.4605354795833336</v>
      </c>
      <c r="T7167" t="s">
        <v>19</v>
      </c>
    </row>
    <row r="7168" spans="1:20" x14ac:dyDescent="0.25">
      <c r="A7168">
        <v>7167</v>
      </c>
      <c r="B7168" t="s">
        <v>1058</v>
      </c>
      <c r="C7168" t="s">
        <v>3829</v>
      </c>
      <c r="D7168" t="str">
        <f t="shared" si="222"/>
        <v>Cole Rey</v>
      </c>
      <c r="E7168" t="s">
        <v>22</v>
      </c>
      <c r="F7168" t="s">
        <v>33</v>
      </c>
      <c r="G7168" t="s">
        <v>2724</v>
      </c>
      <c r="H7168" t="s">
        <v>1863</v>
      </c>
      <c r="I7168" t="s">
        <v>33</v>
      </c>
      <c r="J7168" t="s">
        <v>19</v>
      </c>
      <c r="K7168" t="str">
        <f>INDEX(Table6[Column1],MATCH(L7168,Table6[Column2]))</f>
        <v>Young Adults</v>
      </c>
      <c r="L7168">
        <v>31.797791459999999</v>
      </c>
      <c r="M7168" t="str">
        <f>VLOOKUP(L7168,Table1[],2)</f>
        <v>30 - 39</v>
      </c>
      <c r="N7168" t="str">
        <f>INDEX(Table7[Column1],MATCH(O7168,Table7[Column2]))</f>
        <v>Learning Stage</v>
      </c>
      <c r="O7168">
        <v>5.2754912740000002</v>
      </c>
      <c r="P7168" t="str">
        <f>VLOOKUP(O7168,Table13[],2)</f>
        <v>1 - 5</v>
      </c>
      <c r="Q7168" t="str">
        <f>INDEX(Table8[Column1],MATCH(R7168,Table8[Column2]))</f>
        <v>Scheduled</v>
      </c>
      <c r="R7168">
        <v>0</v>
      </c>
      <c r="S7168">
        <f t="shared" si="223"/>
        <v>0</v>
      </c>
      <c r="T7168" t="s">
        <v>19</v>
      </c>
    </row>
    <row r="7169" spans="1:20" x14ac:dyDescent="0.25">
      <c r="A7169">
        <v>7168</v>
      </c>
      <c r="B7169" t="s">
        <v>1187</v>
      </c>
      <c r="C7169" t="s">
        <v>5243</v>
      </c>
      <c r="D7169" t="str">
        <f t="shared" si="222"/>
        <v>Douglas Natalia</v>
      </c>
      <c r="E7169" t="s">
        <v>15</v>
      </c>
      <c r="F7169" t="s">
        <v>38</v>
      </c>
      <c r="G7169" t="s">
        <v>1060</v>
      </c>
      <c r="H7169" t="s">
        <v>1061</v>
      </c>
      <c r="I7169" t="s">
        <v>38</v>
      </c>
      <c r="J7169" t="s">
        <v>19</v>
      </c>
      <c r="K7169" t="str">
        <f>INDEX(Table6[Column1],MATCH(L7169,Table6[Column2]))</f>
        <v>Young Adults</v>
      </c>
      <c r="L7169">
        <v>32.966368610000004</v>
      </c>
      <c r="M7169" t="str">
        <f>VLOOKUP(L7169,Table1[],2)</f>
        <v>30 - 39</v>
      </c>
      <c r="N7169" t="str">
        <f>INDEX(Table7[Column1],MATCH(O7169,Table7[Column2]))</f>
        <v>Fitting in Stage</v>
      </c>
      <c r="O7169">
        <v>6.040769719</v>
      </c>
      <c r="P7169" t="str">
        <f>VLOOKUP(O7169,Table13[],2)</f>
        <v>6 - 10</v>
      </c>
      <c r="Q7169" t="str">
        <f>INDEX(Table8[Column1],MATCH(R7169,Table8[Column2]))</f>
        <v>Scheduled</v>
      </c>
      <c r="R7169">
        <v>9.3506579589999994</v>
      </c>
      <c r="S7169">
        <f t="shared" si="223"/>
        <v>0.3896107482916667</v>
      </c>
      <c r="T7169" t="s">
        <v>19</v>
      </c>
    </row>
    <row r="7170" spans="1:20" x14ac:dyDescent="0.25">
      <c r="A7170">
        <v>7169</v>
      </c>
      <c r="B7170" t="s">
        <v>5244</v>
      </c>
      <c r="C7170" t="s">
        <v>89</v>
      </c>
      <c r="D7170" t="str">
        <f t="shared" si="222"/>
        <v>Bowens Joseph</v>
      </c>
      <c r="E7170" t="s">
        <v>22</v>
      </c>
      <c r="F7170" t="s">
        <v>277</v>
      </c>
      <c r="G7170" t="s">
        <v>611</v>
      </c>
      <c r="H7170" t="s">
        <v>612</v>
      </c>
      <c r="I7170" t="s">
        <v>277</v>
      </c>
      <c r="J7170" t="s">
        <v>19</v>
      </c>
      <c r="K7170" t="str">
        <f>INDEX(Table6[Column1],MATCH(L7170,Table6[Column2]))</f>
        <v>Young Adults</v>
      </c>
      <c r="L7170">
        <v>34.938080659999997</v>
      </c>
      <c r="M7170" t="str">
        <f>VLOOKUP(L7170,Table1[],2)</f>
        <v>30 - 39</v>
      </c>
      <c r="N7170" t="str">
        <f>INDEX(Table7[Column1],MATCH(O7170,Table7[Column2]))</f>
        <v>Learning Stage</v>
      </c>
      <c r="O7170">
        <v>5.0242273429999997</v>
      </c>
      <c r="P7170" t="str">
        <f>VLOOKUP(O7170,Table13[],2)</f>
        <v>1 - 5</v>
      </c>
      <c r="Q7170" t="str">
        <f>INDEX(Table8[Column1],MATCH(R7170,Table8[Column2]))</f>
        <v>Scheduled</v>
      </c>
      <c r="R7170">
        <v>7.1607546150000001</v>
      </c>
      <c r="S7170">
        <f t="shared" si="223"/>
        <v>0.29836477562500002</v>
      </c>
      <c r="T7170" t="s">
        <v>19</v>
      </c>
    </row>
    <row r="7171" spans="1:20" x14ac:dyDescent="0.25">
      <c r="A7171">
        <v>7170</v>
      </c>
      <c r="B7171" t="s">
        <v>122</v>
      </c>
      <c r="C7171" t="s">
        <v>1257</v>
      </c>
      <c r="D7171" t="str">
        <f t="shared" ref="D7171:D7234" si="224">CONCATENATE(B7171, " ",C7171)</f>
        <v>Angelo Elsie</v>
      </c>
      <c r="E7171" t="s">
        <v>15</v>
      </c>
      <c r="F7171" t="s">
        <v>27</v>
      </c>
      <c r="G7171" t="s">
        <v>2724</v>
      </c>
      <c r="H7171" t="s">
        <v>1863</v>
      </c>
      <c r="I7171" t="s">
        <v>27</v>
      </c>
      <c r="J7171" t="s">
        <v>19</v>
      </c>
      <c r="K7171" t="str">
        <f>INDEX(Table6[Column1],MATCH(L7171,Table6[Column2]))</f>
        <v>Elders</v>
      </c>
      <c r="L7171">
        <v>50.314970029999998</v>
      </c>
      <c r="M7171" t="str">
        <f>VLOOKUP(L7171,Table1[],2)</f>
        <v>50 - 59</v>
      </c>
      <c r="N7171" t="str">
        <f>INDEX(Table7[Column1],MATCH(O7171,Table7[Column2]))</f>
        <v>Learning Stage</v>
      </c>
      <c r="O7171">
        <v>1.6233623159999999</v>
      </c>
      <c r="P7171" t="str">
        <f>VLOOKUP(O7171,Table13[],2)</f>
        <v>1 - 5</v>
      </c>
      <c r="Q7171" t="str">
        <f>INDEX(Table8[Column1],MATCH(R7171,Table8[Column2]))</f>
        <v>Habitual</v>
      </c>
      <c r="R7171">
        <v>94.766624910000004</v>
      </c>
      <c r="S7171">
        <f t="shared" ref="S7171:S7234" si="225">CONVERT(R7171,"hr","day")</f>
        <v>3.9486093712500003</v>
      </c>
      <c r="T7171" t="s">
        <v>19</v>
      </c>
    </row>
    <row r="7172" spans="1:20" x14ac:dyDescent="0.25">
      <c r="A7172">
        <v>7171</v>
      </c>
      <c r="B7172" t="s">
        <v>323</v>
      </c>
      <c r="C7172" t="s">
        <v>188</v>
      </c>
      <c r="D7172" t="str">
        <f t="shared" si="224"/>
        <v>Dean Wendy</v>
      </c>
      <c r="E7172" t="s">
        <v>15</v>
      </c>
      <c r="F7172" t="s">
        <v>38</v>
      </c>
      <c r="G7172" t="s">
        <v>1060</v>
      </c>
      <c r="H7172" t="s">
        <v>1061</v>
      </c>
      <c r="I7172" t="s">
        <v>38</v>
      </c>
      <c r="J7172" t="s">
        <v>19</v>
      </c>
      <c r="K7172" t="str">
        <f>INDEX(Table6[Column1],MATCH(L7172,Table6[Column2]))</f>
        <v>Elders</v>
      </c>
      <c r="L7172">
        <v>56.382846379999997</v>
      </c>
      <c r="M7172" t="str">
        <f>VLOOKUP(L7172,Table1[],2)</f>
        <v>50 - 59</v>
      </c>
      <c r="N7172" t="str">
        <f>INDEX(Table7[Column1],MATCH(O7172,Table7[Column2]))</f>
        <v>Learning Stage</v>
      </c>
      <c r="O7172">
        <v>5.0350019770000003</v>
      </c>
      <c r="P7172" t="str">
        <f>VLOOKUP(O7172,Table13[],2)</f>
        <v>1 - 5</v>
      </c>
      <c r="Q7172" t="str">
        <f>INDEX(Table8[Column1],MATCH(R7172,Table8[Column2]))</f>
        <v>Unexcused</v>
      </c>
      <c r="R7172">
        <v>168.02483760000001</v>
      </c>
      <c r="S7172">
        <f t="shared" si="225"/>
        <v>7.0010349000000014</v>
      </c>
      <c r="T7172" t="s">
        <v>19</v>
      </c>
    </row>
    <row r="7173" spans="1:20" x14ac:dyDescent="0.25">
      <c r="A7173">
        <v>7172</v>
      </c>
      <c r="B7173" t="s">
        <v>5245</v>
      </c>
      <c r="C7173" t="s">
        <v>245</v>
      </c>
      <c r="D7173" t="str">
        <f t="shared" si="224"/>
        <v>McGuire Mary</v>
      </c>
      <c r="E7173" t="s">
        <v>15</v>
      </c>
      <c r="F7173" t="s">
        <v>38</v>
      </c>
      <c r="G7173" t="s">
        <v>1060</v>
      </c>
      <c r="H7173" t="s">
        <v>1061</v>
      </c>
      <c r="I7173" t="s">
        <v>38</v>
      </c>
      <c r="J7173" t="s">
        <v>19</v>
      </c>
      <c r="K7173" t="str">
        <f>INDEX(Table6[Column1],MATCH(L7173,Table6[Column2]))</f>
        <v>Young Adults</v>
      </c>
      <c r="L7173">
        <v>38.618221409999997</v>
      </c>
      <c r="M7173" t="str">
        <f>VLOOKUP(L7173,Table1[],2)</f>
        <v>30 - 39</v>
      </c>
      <c r="N7173" t="str">
        <f>INDEX(Table7[Column1],MATCH(O7173,Table7[Column2]))</f>
        <v>Fitting in Stage</v>
      </c>
      <c r="O7173">
        <v>6.0760948209999999</v>
      </c>
      <c r="P7173" t="str">
        <f>VLOOKUP(O7173,Table13[],2)</f>
        <v>6 - 10</v>
      </c>
      <c r="Q7173" t="str">
        <f>INDEX(Table8[Column1],MATCH(R7173,Table8[Column2]))</f>
        <v>Maintained</v>
      </c>
      <c r="R7173">
        <v>72.009082030000002</v>
      </c>
      <c r="S7173">
        <f t="shared" si="225"/>
        <v>3.0003784179166666</v>
      </c>
      <c r="T7173" t="s">
        <v>19</v>
      </c>
    </row>
    <row r="7174" spans="1:20" x14ac:dyDescent="0.25">
      <c r="A7174">
        <v>7173</v>
      </c>
      <c r="B7174" t="s">
        <v>1783</v>
      </c>
      <c r="C7174" t="s">
        <v>26</v>
      </c>
      <c r="D7174" t="str">
        <f t="shared" si="224"/>
        <v>Hardesty Chester</v>
      </c>
      <c r="E7174" t="s">
        <v>22</v>
      </c>
      <c r="F7174" t="s">
        <v>87</v>
      </c>
      <c r="G7174" t="s">
        <v>2724</v>
      </c>
      <c r="H7174" t="s">
        <v>1863</v>
      </c>
      <c r="I7174" t="s">
        <v>87</v>
      </c>
      <c r="J7174" t="s">
        <v>19</v>
      </c>
      <c r="K7174" t="str">
        <f>INDEX(Table6[Column1],MATCH(L7174,Table6[Column2]))</f>
        <v>Adults</v>
      </c>
      <c r="L7174">
        <v>40.415132880000002</v>
      </c>
      <c r="M7174" t="str">
        <f>VLOOKUP(L7174,Table1[],2)</f>
        <v>40 - 49</v>
      </c>
      <c r="N7174" t="str">
        <f>INDEX(Table7[Column1],MATCH(O7174,Table7[Column2]))</f>
        <v>Learning Stage</v>
      </c>
      <c r="O7174">
        <v>1.239342639</v>
      </c>
      <c r="P7174" t="str">
        <f>VLOOKUP(O7174,Table13[],2)</f>
        <v>1 - 5</v>
      </c>
      <c r="Q7174" t="str">
        <f>INDEX(Table8[Column1],MATCH(R7174,Table8[Column2]))</f>
        <v>Maintained</v>
      </c>
      <c r="R7174">
        <v>71.530199839999995</v>
      </c>
      <c r="S7174">
        <f t="shared" si="225"/>
        <v>2.9804249933333331</v>
      </c>
      <c r="T7174" t="s">
        <v>19</v>
      </c>
    </row>
    <row r="7175" spans="1:20" x14ac:dyDescent="0.25">
      <c r="A7175">
        <v>7174</v>
      </c>
      <c r="B7175" t="s">
        <v>5246</v>
      </c>
      <c r="C7175" t="s">
        <v>800</v>
      </c>
      <c r="D7175" t="str">
        <f t="shared" si="224"/>
        <v>Swartz Austin</v>
      </c>
      <c r="E7175" t="s">
        <v>22</v>
      </c>
      <c r="F7175" t="s">
        <v>407</v>
      </c>
      <c r="G7175" t="s">
        <v>2724</v>
      </c>
      <c r="H7175" t="s">
        <v>1863</v>
      </c>
      <c r="I7175" t="s">
        <v>407</v>
      </c>
      <c r="J7175" t="s">
        <v>19</v>
      </c>
      <c r="K7175" t="str">
        <f>INDEX(Table6[Column1],MATCH(L7175,Table6[Column2]))</f>
        <v>Elders</v>
      </c>
      <c r="L7175">
        <v>59.809182</v>
      </c>
      <c r="M7175" t="str">
        <f>VLOOKUP(L7175,Table1[],2)</f>
        <v>50 - 59</v>
      </c>
      <c r="N7175" t="str">
        <f>INDEX(Table7[Column1],MATCH(O7175,Table7[Column2]))</f>
        <v>Fitting in Stage</v>
      </c>
      <c r="O7175">
        <v>6.3933403860000002</v>
      </c>
      <c r="P7175" t="str">
        <f>VLOOKUP(O7175,Table13[],2)</f>
        <v>6 - 10</v>
      </c>
      <c r="Q7175" t="str">
        <f>INDEX(Table8[Column1],MATCH(R7175,Table8[Column2]))</f>
        <v>Excused</v>
      </c>
      <c r="R7175">
        <v>151.96705370000001</v>
      </c>
      <c r="S7175">
        <f t="shared" si="225"/>
        <v>6.331960570833334</v>
      </c>
      <c r="T7175" t="s">
        <v>19</v>
      </c>
    </row>
    <row r="7176" spans="1:20" x14ac:dyDescent="0.25">
      <c r="A7176">
        <v>7175</v>
      </c>
      <c r="B7176" t="s">
        <v>977</v>
      </c>
      <c r="C7176" t="s">
        <v>464</v>
      </c>
      <c r="D7176" t="str">
        <f t="shared" si="224"/>
        <v>Reynolds Steven</v>
      </c>
      <c r="E7176" t="s">
        <v>22</v>
      </c>
      <c r="F7176" t="s">
        <v>38</v>
      </c>
      <c r="G7176" t="s">
        <v>1060</v>
      </c>
      <c r="H7176" t="s">
        <v>1061</v>
      </c>
      <c r="I7176" t="s">
        <v>38</v>
      </c>
      <c r="J7176" t="s">
        <v>19</v>
      </c>
      <c r="K7176" t="str">
        <f>INDEX(Table6[Column1],MATCH(L7176,Table6[Column2]))</f>
        <v>Elders</v>
      </c>
      <c r="L7176">
        <v>53.469611499999999</v>
      </c>
      <c r="M7176" t="str">
        <f>VLOOKUP(L7176,Table1[],2)</f>
        <v>50 - 59</v>
      </c>
      <c r="N7176" t="str">
        <f>INDEX(Table7[Column1],MATCH(O7176,Table7[Column2]))</f>
        <v>Learning Stage</v>
      </c>
      <c r="O7176">
        <v>4.8754801539999999</v>
      </c>
      <c r="P7176" t="str">
        <f>VLOOKUP(O7176,Table13[],2)</f>
        <v>1 - 5</v>
      </c>
      <c r="Q7176" t="str">
        <f>INDEX(Table8[Column1],MATCH(R7176,Table8[Column2]))</f>
        <v>Excused</v>
      </c>
      <c r="R7176">
        <v>136.4094465</v>
      </c>
      <c r="S7176">
        <f t="shared" si="225"/>
        <v>5.6837269375000004</v>
      </c>
      <c r="T7176" t="s">
        <v>19</v>
      </c>
    </row>
    <row r="7177" spans="1:20" x14ac:dyDescent="0.25">
      <c r="A7177">
        <v>7176</v>
      </c>
      <c r="B7177" t="s">
        <v>98</v>
      </c>
      <c r="C7177" t="s">
        <v>1400</v>
      </c>
      <c r="D7177" t="str">
        <f t="shared" si="224"/>
        <v>Thompson Albert</v>
      </c>
      <c r="E7177" t="s">
        <v>22</v>
      </c>
      <c r="F7177" t="s">
        <v>169</v>
      </c>
      <c r="G7177" t="s">
        <v>611</v>
      </c>
      <c r="H7177" t="s">
        <v>612</v>
      </c>
      <c r="I7177" t="s">
        <v>169</v>
      </c>
      <c r="J7177" t="s">
        <v>19</v>
      </c>
      <c r="K7177" t="str">
        <f>INDEX(Table6[Column1],MATCH(L7177,Table6[Column2]))</f>
        <v>Elders</v>
      </c>
      <c r="L7177">
        <v>52.740077929999998</v>
      </c>
      <c r="M7177" t="str">
        <f>VLOOKUP(L7177,Table1[],2)</f>
        <v>50 - 59</v>
      </c>
      <c r="N7177" t="str">
        <f>INDEX(Table7[Column1],MATCH(O7177,Table7[Column2]))</f>
        <v>Learning Stage</v>
      </c>
      <c r="O7177">
        <v>5.9550032899999996</v>
      </c>
      <c r="P7177" t="str">
        <f>VLOOKUP(O7177,Table13[],2)</f>
        <v>1 - 5</v>
      </c>
      <c r="Q7177" t="str">
        <f>INDEX(Table8[Column1],MATCH(R7177,Table8[Column2]))</f>
        <v>Habitual</v>
      </c>
      <c r="R7177">
        <v>109.78002720000001</v>
      </c>
      <c r="S7177">
        <f t="shared" si="225"/>
        <v>4.5741678000000006</v>
      </c>
      <c r="T7177" t="s">
        <v>19</v>
      </c>
    </row>
    <row r="7178" spans="1:20" x14ac:dyDescent="0.25">
      <c r="A7178">
        <v>7177</v>
      </c>
      <c r="B7178" t="s">
        <v>2146</v>
      </c>
      <c r="C7178" t="s">
        <v>401</v>
      </c>
      <c r="D7178" t="str">
        <f t="shared" si="224"/>
        <v>Gray Michael</v>
      </c>
      <c r="E7178" t="s">
        <v>22</v>
      </c>
      <c r="F7178" t="s">
        <v>38</v>
      </c>
      <c r="G7178" t="s">
        <v>1060</v>
      </c>
      <c r="H7178" t="s">
        <v>1061</v>
      </c>
      <c r="I7178" t="s">
        <v>38</v>
      </c>
      <c r="J7178" t="s">
        <v>19</v>
      </c>
      <c r="K7178" t="str">
        <f>INDEX(Table6[Column1],MATCH(L7178,Table6[Column2]))</f>
        <v>Young Adults</v>
      </c>
      <c r="L7178">
        <v>37.220163030000002</v>
      </c>
      <c r="M7178" t="str">
        <f>VLOOKUP(L7178,Table1[],2)</f>
        <v>30 - 39</v>
      </c>
      <c r="N7178" t="str">
        <f>INDEX(Table7[Column1],MATCH(O7178,Table7[Column2]))</f>
        <v>Learning Stage</v>
      </c>
      <c r="O7178">
        <v>4.6411098839999996</v>
      </c>
      <c r="P7178" t="str">
        <f>VLOOKUP(O7178,Table13[],2)</f>
        <v>1 - 5</v>
      </c>
      <c r="Q7178" t="str">
        <f>INDEX(Table8[Column1],MATCH(R7178,Table8[Column2]))</f>
        <v>Scheduled</v>
      </c>
      <c r="R7178">
        <v>0</v>
      </c>
      <c r="S7178">
        <f t="shared" si="225"/>
        <v>0</v>
      </c>
      <c r="T7178" t="s">
        <v>19</v>
      </c>
    </row>
    <row r="7179" spans="1:20" x14ac:dyDescent="0.25">
      <c r="A7179">
        <v>7178</v>
      </c>
      <c r="B7179" t="s">
        <v>47</v>
      </c>
      <c r="C7179" t="s">
        <v>231</v>
      </c>
      <c r="D7179" t="str">
        <f t="shared" si="224"/>
        <v>Smith Monica</v>
      </c>
      <c r="E7179" t="s">
        <v>15</v>
      </c>
      <c r="F7179" t="s">
        <v>157</v>
      </c>
      <c r="G7179" t="s">
        <v>611</v>
      </c>
      <c r="H7179" t="s">
        <v>612</v>
      </c>
      <c r="I7179" t="s">
        <v>157</v>
      </c>
      <c r="J7179" t="s">
        <v>19</v>
      </c>
      <c r="K7179" t="str">
        <f>INDEX(Table6[Column1],MATCH(L7179,Table6[Column2]))</f>
        <v>Young Adults</v>
      </c>
      <c r="L7179">
        <v>35.250098710000003</v>
      </c>
      <c r="M7179" t="str">
        <f>VLOOKUP(L7179,Table1[],2)</f>
        <v>30 - 39</v>
      </c>
      <c r="N7179" t="str">
        <f>INDEX(Table7[Column1],MATCH(O7179,Table7[Column2]))</f>
        <v>Learning Stage</v>
      </c>
      <c r="O7179">
        <v>5.9325139949999999</v>
      </c>
      <c r="P7179" t="str">
        <f>VLOOKUP(O7179,Table13[],2)</f>
        <v>1 - 5</v>
      </c>
      <c r="Q7179" t="str">
        <f>INDEX(Table8[Column1],MATCH(R7179,Table8[Column2]))</f>
        <v>Scheduled</v>
      </c>
      <c r="R7179">
        <v>32.029415810000003</v>
      </c>
      <c r="S7179">
        <f t="shared" si="225"/>
        <v>1.3345589920833334</v>
      </c>
      <c r="T7179" t="s">
        <v>19</v>
      </c>
    </row>
    <row r="7180" spans="1:20" x14ac:dyDescent="0.25">
      <c r="A7180">
        <v>7179</v>
      </c>
      <c r="B7180" t="s">
        <v>5247</v>
      </c>
      <c r="C7180" t="s">
        <v>3379</v>
      </c>
      <c r="D7180" t="str">
        <f t="shared" si="224"/>
        <v>Sleeper Ernesto</v>
      </c>
      <c r="E7180" t="s">
        <v>22</v>
      </c>
      <c r="F7180" t="s">
        <v>38</v>
      </c>
      <c r="G7180" t="s">
        <v>1060</v>
      </c>
      <c r="H7180" t="s">
        <v>1061</v>
      </c>
      <c r="I7180" t="s">
        <v>38</v>
      </c>
      <c r="J7180" t="s">
        <v>19</v>
      </c>
      <c r="K7180" t="str">
        <f>INDEX(Table6[Column1],MATCH(L7180,Table6[Column2]))</f>
        <v>Elders</v>
      </c>
      <c r="L7180">
        <v>57.532807050000002</v>
      </c>
      <c r="M7180" t="str">
        <f>VLOOKUP(L7180,Table1[],2)</f>
        <v>50 - 59</v>
      </c>
      <c r="N7180" t="str">
        <f>INDEX(Table7[Column1],MATCH(O7180,Table7[Column2]))</f>
        <v>Learning Stage</v>
      </c>
      <c r="O7180">
        <v>5.432377679</v>
      </c>
      <c r="P7180" t="str">
        <f>VLOOKUP(O7180,Table13[],2)</f>
        <v>1 - 5</v>
      </c>
      <c r="Q7180" t="str">
        <f>INDEX(Table8[Column1],MATCH(R7180,Table8[Column2]))</f>
        <v>Excused</v>
      </c>
      <c r="R7180">
        <v>128.71846679999999</v>
      </c>
      <c r="S7180">
        <f t="shared" si="225"/>
        <v>5.3632694499999998</v>
      </c>
      <c r="T7180" t="s">
        <v>19</v>
      </c>
    </row>
    <row r="7181" spans="1:20" x14ac:dyDescent="0.25">
      <c r="A7181">
        <v>7180</v>
      </c>
      <c r="B7181" t="s">
        <v>5248</v>
      </c>
      <c r="C7181" t="s">
        <v>478</v>
      </c>
      <c r="D7181" t="str">
        <f t="shared" si="224"/>
        <v>Vierra Betty</v>
      </c>
      <c r="E7181" t="s">
        <v>15</v>
      </c>
      <c r="F7181" t="s">
        <v>27</v>
      </c>
      <c r="G7181" t="s">
        <v>2724</v>
      </c>
      <c r="H7181" t="s">
        <v>1863</v>
      </c>
      <c r="I7181" t="s">
        <v>27</v>
      </c>
      <c r="J7181" t="s">
        <v>19</v>
      </c>
      <c r="K7181" t="str">
        <f>INDEX(Table6[Column1],MATCH(L7181,Table6[Column2]))</f>
        <v>Youth</v>
      </c>
      <c r="L7181">
        <v>20.021981069999999</v>
      </c>
      <c r="M7181" t="str">
        <f>VLOOKUP(L7181,Table1[],2)</f>
        <v>20 - 29</v>
      </c>
      <c r="N7181" t="str">
        <f>INDEX(Table7[Column1],MATCH(O7181,Table7[Column2]))</f>
        <v>Fitting in Stage</v>
      </c>
      <c r="O7181">
        <v>7.8489371410000004</v>
      </c>
      <c r="P7181" t="str">
        <f>VLOOKUP(O7181,Table13[],2)</f>
        <v>6 - 10</v>
      </c>
      <c r="Q7181" t="str">
        <f>INDEX(Table8[Column1],MATCH(R7181,Table8[Column2]))</f>
        <v>Scheduled</v>
      </c>
      <c r="R7181">
        <v>0</v>
      </c>
      <c r="S7181">
        <f t="shared" si="225"/>
        <v>0</v>
      </c>
      <c r="T7181" t="s">
        <v>19</v>
      </c>
    </row>
    <row r="7182" spans="1:20" x14ac:dyDescent="0.25">
      <c r="A7182">
        <v>7181</v>
      </c>
      <c r="B7182" t="s">
        <v>5249</v>
      </c>
      <c r="C7182" t="s">
        <v>1004</v>
      </c>
      <c r="D7182" t="str">
        <f t="shared" si="224"/>
        <v>Mims Deborah</v>
      </c>
      <c r="E7182" t="s">
        <v>15</v>
      </c>
      <c r="F7182" t="s">
        <v>46</v>
      </c>
      <c r="G7182" t="s">
        <v>2724</v>
      </c>
      <c r="H7182" t="s">
        <v>1863</v>
      </c>
      <c r="I7182" t="s">
        <v>46</v>
      </c>
      <c r="J7182" t="s">
        <v>19</v>
      </c>
      <c r="K7182" t="str">
        <f>INDEX(Table6[Column1],MATCH(L7182,Table6[Column2]))</f>
        <v>Adults</v>
      </c>
      <c r="L7182">
        <v>46.824973620000002</v>
      </c>
      <c r="M7182" t="str">
        <f>VLOOKUP(L7182,Table1[],2)</f>
        <v>40 - 49</v>
      </c>
      <c r="N7182" t="str">
        <f>INDEX(Table7[Column1],MATCH(O7182,Table7[Column2]))</f>
        <v>Learning Stage</v>
      </c>
      <c r="O7182">
        <v>4.5338148030000003</v>
      </c>
      <c r="P7182" t="str">
        <f>VLOOKUP(O7182,Table13[],2)</f>
        <v>1 - 5</v>
      </c>
      <c r="Q7182" t="str">
        <f>INDEX(Table8[Column1],MATCH(R7182,Table8[Column2]))</f>
        <v>Habitual</v>
      </c>
      <c r="R7182">
        <v>96.645727070000007</v>
      </c>
      <c r="S7182">
        <f t="shared" si="225"/>
        <v>4.0269052945833339</v>
      </c>
      <c r="T7182" t="s">
        <v>19</v>
      </c>
    </row>
    <row r="7183" spans="1:20" x14ac:dyDescent="0.25">
      <c r="A7183">
        <v>7182</v>
      </c>
      <c r="B7183" t="s">
        <v>5250</v>
      </c>
      <c r="C7183" t="s">
        <v>420</v>
      </c>
      <c r="D7183" t="str">
        <f t="shared" si="224"/>
        <v>Bowlin Bonnie</v>
      </c>
      <c r="E7183" t="s">
        <v>15</v>
      </c>
      <c r="F7183" t="s">
        <v>38</v>
      </c>
      <c r="G7183" t="s">
        <v>1060</v>
      </c>
      <c r="H7183" t="s">
        <v>1061</v>
      </c>
      <c r="I7183" t="s">
        <v>38</v>
      </c>
      <c r="J7183" t="s">
        <v>19</v>
      </c>
      <c r="K7183" t="str">
        <f>INDEX(Table6[Column1],MATCH(L7183,Table6[Column2]))</f>
        <v>Youth</v>
      </c>
      <c r="L7183">
        <v>26.13046821</v>
      </c>
      <c r="M7183" t="str">
        <f>VLOOKUP(L7183,Table1[],2)</f>
        <v>20 - 29</v>
      </c>
      <c r="N7183" t="str">
        <f>INDEX(Table7[Column1],MATCH(O7183,Table7[Column2]))</f>
        <v>Learning Stage</v>
      </c>
      <c r="O7183">
        <v>3.4036848759999998</v>
      </c>
      <c r="P7183" t="str">
        <f>VLOOKUP(O7183,Table13[],2)</f>
        <v>1 - 5</v>
      </c>
      <c r="Q7183" t="str">
        <f>INDEX(Table8[Column1],MATCH(R7183,Table8[Column2]))</f>
        <v>Scheduled</v>
      </c>
      <c r="R7183">
        <v>0</v>
      </c>
      <c r="S7183">
        <f t="shared" si="225"/>
        <v>0</v>
      </c>
      <c r="T7183" t="s">
        <v>19</v>
      </c>
    </row>
    <row r="7184" spans="1:20" x14ac:dyDescent="0.25">
      <c r="A7184">
        <v>7183</v>
      </c>
      <c r="B7184" t="s">
        <v>4900</v>
      </c>
      <c r="C7184" t="s">
        <v>183</v>
      </c>
      <c r="D7184" t="str">
        <f t="shared" si="224"/>
        <v>Crum Donald</v>
      </c>
      <c r="E7184" t="s">
        <v>22</v>
      </c>
      <c r="F7184" t="s">
        <v>38</v>
      </c>
      <c r="G7184" t="s">
        <v>1060</v>
      </c>
      <c r="H7184" t="s">
        <v>1061</v>
      </c>
      <c r="I7184" t="s">
        <v>38</v>
      </c>
      <c r="J7184" t="s">
        <v>19</v>
      </c>
      <c r="K7184" t="str">
        <f>INDEX(Table6[Column1],MATCH(L7184,Table6[Column2]))</f>
        <v>Elders</v>
      </c>
      <c r="L7184">
        <v>52.9193061</v>
      </c>
      <c r="M7184" t="str">
        <f>VLOOKUP(L7184,Table1[],2)</f>
        <v>50 - 59</v>
      </c>
      <c r="N7184" t="str">
        <f>INDEX(Table7[Column1],MATCH(O7184,Table7[Column2]))</f>
        <v>Fitting in Stage</v>
      </c>
      <c r="O7184">
        <v>6.729822135</v>
      </c>
      <c r="P7184" t="str">
        <f>VLOOKUP(O7184,Table13[],2)</f>
        <v>6 - 10</v>
      </c>
      <c r="Q7184" t="str">
        <f>INDEX(Table8[Column1],MATCH(R7184,Table8[Column2]))</f>
        <v>Maintained</v>
      </c>
      <c r="R7184">
        <v>76.772367029999998</v>
      </c>
      <c r="S7184">
        <f t="shared" si="225"/>
        <v>3.1988486262499998</v>
      </c>
      <c r="T7184" t="s">
        <v>19</v>
      </c>
    </row>
    <row r="7185" spans="1:20" x14ac:dyDescent="0.25">
      <c r="A7185">
        <v>7184</v>
      </c>
      <c r="B7185" t="s">
        <v>1012</v>
      </c>
      <c r="C7185" t="s">
        <v>1105</v>
      </c>
      <c r="D7185" t="str">
        <f t="shared" si="224"/>
        <v>Anderson Mark</v>
      </c>
      <c r="E7185" t="s">
        <v>22</v>
      </c>
      <c r="F7185" t="s">
        <v>84</v>
      </c>
      <c r="G7185" t="s">
        <v>2724</v>
      </c>
      <c r="H7185" t="s">
        <v>1863</v>
      </c>
      <c r="I7185" t="s">
        <v>84</v>
      </c>
      <c r="J7185" t="s">
        <v>19</v>
      </c>
      <c r="K7185" t="str">
        <f>INDEX(Table6[Column1],MATCH(L7185,Table6[Column2]))</f>
        <v>Elders</v>
      </c>
      <c r="L7185">
        <v>51.88785085</v>
      </c>
      <c r="M7185" t="str">
        <f>VLOOKUP(L7185,Table1[],2)</f>
        <v>50 - 59</v>
      </c>
      <c r="N7185" t="str">
        <f>INDEX(Table7[Column1],MATCH(O7185,Table7[Column2]))</f>
        <v>Learning Stage</v>
      </c>
      <c r="O7185">
        <v>5.8273662799999997</v>
      </c>
      <c r="P7185" t="str">
        <f>VLOOKUP(O7185,Table13[],2)</f>
        <v>1 - 5</v>
      </c>
      <c r="Q7185" t="str">
        <f>INDEX(Table8[Column1],MATCH(R7185,Table8[Column2]))</f>
        <v>Excused</v>
      </c>
      <c r="R7185">
        <v>137.27213029999999</v>
      </c>
      <c r="S7185">
        <f t="shared" si="225"/>
        <v>5.7196720958333325</v>
      </c>
      <c r="T7185" t="s">
        <v>19</v>
      </c>
    </row>
    <row r="7186" spans="1:20" x14ac:dyDescent="0.25">
      <c r="A7186">
        <v>7185</v>
      </c>
      <c r="B7186" t="s">
        <v>3840</v>
      </c>
      <c r="C7186" t="s">
        <v>559</v>
      </c>
      <c r="D7186" t="str">
        <f t="shared" si="224"/>
        <v>Fletcher Ernest</v>
      </c>
      <c r="E7186" t="s">
        <v>22</v>
      </c>
      <c r="F7186" t="s">
        <v>121</v>
      </c>
      <c r="G7186" t="s">
        <v>820</v>
      </c>
      <c r="H7186" t="s">
        <v>821</v>
      </c>
      <c r="I7186" t="s">
        <v>121</v>
      </c>
      <c r="J7186" t="s">
        <v>19</v>
      </c>
      <c r="K7186" t="str">
        <f>INDEX(Table6[Column1],MATCH(L7186,Table6[Column2]))</f>
        <v>Adults</v>
      </c>
      <c r="L7186">
        <v>40.811262239999998</v>
      </c>
      <c r="M7186" t="str">
        <f>VLOOKUP(L7186,Table1[],2)</f>
        <v>40 - 49</v>
      </c>
      <c r="N7186" t="str">
        <f>INDEX(Table7[Column1],MATCH(O7186,Table7[Column2]))</f>
        <v>Learning Stage</v>
      </c>
      <c r="O7186">
        <v>3.9217104900000002</v>
      </c>
      <c r="P7186" t="str">
        <f>VLOOKUP(O7186,Table13[],2)</f>
        <v>1 - 5</v>
      </c>
      <c r="Q7186" t="str">
        <f>INDEX(Table8[Column1],MATCH(R7186,Table8[Column2]))</f>
        <v>Scheduled</v>
      </c>
      <c r="R7186">
        <v>18.48769506</v>
      </c>
      <c r="S7186">
        <f t="shared" si="225"/>
        <v>0.77032062750000008</v>
      </c>
      <c r="T7186" t="s">
        <v>19</v>
      </c>
    </row>
    <row r="7187" spans="1:20" x14ac:dyDescent="0.25">
      <c r="A7187">
        <v>7186</v>
      </c>
      <c r="B7187" t="s">
        <v>267</v>
      </c>
      <c r="C7187" t="s">
        <v>3310</v>
      </c>
      <c r="D7187" t="str">
        <f t="shared" si="224"/>
        <v>Johnson Juana</v>
      </c>
      <c r="E7187" t="s">
        <v>15</v>
      </c>
      <c r="F7187" t="s">
        <v>520</v>
      </c>
      <c r="G7187" t="s">
        <v>2724</v>
      </c>
      <c r="H7187" t="s">
        <v>1863</v>
      </c>
      <c r="I7187" t="s">
        <v>54</v>
      </c>
      <c r="J7187" t="s">
        <v>19</v>
      </c>
      <c r="K7187" t="str">
        <f>INDEX(Table6[Column1],MATCH(L7187,Table6[Column2]))</f>
        <v>Young Adults</v>
      </c>
      <c r="L7187">
        <v>39.434713960000003</v>
      </c>
      <c r="M7187" t="str">
        <f>VLOOKUP(L7187,Table1[],2)</f>
        <v>30 - 39</v>
      </c>
      <c r="N7187" t="str">
        <f>INDEX(Table7[Column1],MATCH(O7187,Table7[Column2]))</f>
        <v>Learning Stage</v>
      </c>
      <c r="O7187">
        <v>5.2737806190000001</v>
      </c>
      <c r="P7187" t="str">
        <f>VLOOKUP(O7187,Table13[],2)</f>
        <v>1 - 5</v>
      </c>
      <c r="Q7187" t="str">
        <f>INDEX(Table8[Column1],MATCH(R7187,Table8[Column2]))</f>
        <v>Scheduled</v>
      </c>
      <c r="R7187">
        <v>0</v>
      </c>
      <c r="S7187">
        <f t="shared" si="225"/>
        <v>0</v>
      </c>
      <c r="T7187" t="s">
        <v>19</v>
      </c>
    </row>
    <row r="7188" spans="1:20" x14ac:dyDescent="0.25">
      <c r="A7188">
        <v>7187</v>
      </c>
      <c r="B7188" t="s">
        <v>509</v>
      </c>
      <c r="C7188" t="s">
        <v>423</v>
      </c>
      <c r="D7188" t="str">
        <f t="shared" si="224"/>
        <v>Wells Brenda</v>
      </c>
      <c r="E7188" t="s">
        <v>15</v>
      </c>
      <c r="F7188" t="s">
        <v>659</v>
      </c>
      <c r="G7188" t="s">
        <v>611</v>
      </c>
      <c r="H7188" t="s">
        <v>612</v>
      </c>
      <c r="I7188" t="s">
        <v>138</v>
      </c>
      <c r="J7188" t="s">
        <v>19</v>
      </c>
      <c r="K7188" t="str">
        <f>INDEX(Table6[Column1],MATCH(L7188,Table6[Column2]))</f>
        <v>Adults</v>
      </c>
      <c r="L7188">
        <v>40.592048230000003</v>
      </c>
      <c r="M7188" t="str">
        <f>VLOOKUP(L7188,Table1[],2)</f>
        <v>40 - 49</v>
      </c>
      <c r="N7188" t="str">
        <f>INDEX(Table7[Column1],MATCH(O7188,Table7[Column2]))</f>
        <v>Learning Stage</v>
      </c>
      <c r="O7188">
        <v>4.4204043540000004</v>
      </c>
      <c r="P7188" t="str">
        <f>VLOOKUP(O7188,Table13[],2)</f>
        <v>1 - 5</v>
      </c>
      <c r="Q7188" t="str">
        <f>INDEX(Table8[Column1],MATCH(R7188,Table8[Column2]))</f>
        <v>Maintained</v>
      </c>
      <c r="R7188">
        <v>72.989676959999997</v>
      </c>
      <c r="S7188">
        <f t="shared" si="225"/>
        <v>3.0412365400000003</v>
      </c>
      <c r="T7188" t="s">
        <v>19</v>
      </c>
    </row>
    <row r="7189" spans="1:20" x14ac:dyDescent="0.25">
      <c r="A7189">
        <v>7188</v>
      </c>
      <c r="B7189" t="s">
        <v>5251</v>
      </c>
      <c r="C7189" t="s">
        <v>284</v>
      </c>
      <c r="D7189" t="str">
        <f t="shared" si="224"/>
        <v>Bernal Debra</v>
      </c>
      <c r="E7189" t="s">
        <v>15</v>
      </c>
      <c r="F7189" t="s">
        <v>984</v>
      </c>
      <c r="G7189" t="s">
        <v>2724</v>
      </c>
      <c r="H7189" t="s">
        <v>1863</v>
      </c>
      <c r="I7189" t="s">
        <v>87</v>
      </c>
      <c r="J7189" t="s">
        <v>19</v>
      </c>
      <c r="K7189" t="str">
        <f>INDEX(Table6[Column1],MATCH(L7189,Table6[Column2]))</f>
        <v>Adults</v>
      </c>
      <c r="L7189">
        <v>43.233657299999997</v>
      </c>
      <c r="M7189" t="str">
        <f>VLOOKUP(L7189,Table1[],2)</f>
        <v>40 - 49</v>
      </c>
      <c r="N7189" t="str">
        <f>INDEX(Table7[Column1],MATCH(O7189,Table7[Column2]))</f>
        <v>Learning Stage</v>
      </c>
      <c r="O7189">
        <v>3.589101528</v>
      </c>
      <c r="P7189" t="str">
        <f>VLOOKUP(O7189,Table13[],2)</f>
        <v>1 - 5</v>
      </c>
      <c r="Q7189" t="str">
        <f>INDEX(Table8[Column1],MATCH(R7189,Table8[Column2]))</f>
        <v>Maintained</v>
      </c>
      <c r="R7189">
        <v>67.977057869999996</v>
      </c>
      <c r="S7189">
        <f t="shared" si="225"/>
        <v>2.83237741125</v>
      </c>
      <c r="T7189" t="s">
        <v>19</v>
      </c>
    </row>
    <row r="7190" spans="1:20" x14ac:dyDescent="0.25">
      <c r="A7190">
        <v>7189</v>
      </c>
      <c r="B7190" t="s">
        <v>5252</v>
      </c>
      <c r="C7190" t="s">
        <v>368</v>
      </c>
      <c r="D7190" t="str">
        <f t="shared" si="224"/>
        <v>Rolfe Frank</v>
      </c>
      <c r="E7190" t="s">
        <v>22</v>
      </c>
      <c r="F7190" t="s">
        <v>38</v>
      </c>
      <c r="G7190" t="s">
        <v>1060</v>
      </c>
      <c r="H7190" t="s">
        <v>1061</v>
      </c>
      <c r="I7190" t="s">
        <v>38</v>
      </c>
      <c r="J7190" t="s">
        <v>19</v>
      </c>
      <c r="K7190" t="str">
        <f>INDEX(Table6[Column1],MATCH(L7190,Table6[Column2]))</f>
        <v>Adults</v>
      </c>
      <c r="L7190">
        <v>41.620831930000001</v>
      </c>
      <c r="M7190" t="str">
        <f>VLOOKUP(L7190,Table1[],2)</f>
        <v>40 - 49</v>
      </c>
      <c r="N7190" t="str">
        <f>INDEX(Table7[Column1],MATCH(O7190,Table7[Column2]))</f>
        <v>Learning Stage</v>
      </c>
      <c r="O7190">
        <v>5.6628913980000002</v>
      </c>
      <c r="P7190" t="str">
        <f>VLOOKUP(O7190,Table13[],2)</f>
        <v>1 - 5</v>
      </c>
      <c r="Q7190" t="str">
        <f>INDEX(Table8[Column1],MATCH(R7190,Table8[Column2]))</f>
        <v>Scheduled</v>
      </c>
      <c r="R7190">
        <v>23.427084839999999</v>
      </c>
      <c r="S7190">
        <f t="shared" si="225"/>
        <v>0.97612853500000007</v>
      </c>
      <c r="T7190" t="s">
        <v>19</v>
      </c>
    </row>
    <row r="7191" spans="1:20" x14ac:dyDescent="0.25">
      <c r="A7191">
        <v>7190</v>
      </c>
      <c r="B7191" t="s">
        <v>904</v>
      </c>
      <c r="C7191" t="s">
        <v>210</v>
      </c>
      <c r="D7191" t="str">
        <f t="shared" si="224"/>
        <v>Brown Kenneth</v>
      </c>
      <c r="E7191" t="s">
        <v>22</v>
      </c>
      <c r="F7191" t="s">
        <v>1330</v>
      </c>
      <c r="G7191" t="s">
        <v>611</v>
      </c>
      <c r="H7191" t="s">
        <v>612</v>
      </c>
      <c r="I7191" t="s">
        <v>134</v>
      </c>
      <c r="J7191" t="s">
        <v>19</v>
      </c>
      <c r="K7191" t="str">
        <f>INDEX(Table6[Column1],MATCH(L7191,Table6[Column2]))</f>
        <v>Elders</v>
      </c>
      <c r="L7191">
        <v>54.785357449999999</v>
      </c>
      <c r="M7191" t="str">
        <f>VLOOKUP(L7191,Table1[],2)</f>
        <v>50 - 59</v>
      </c>
      <c r="N7191" t="str">
        <f>INDEX(Table7[Column1],MATCH(O7191,Table7[Column2]))</f>
        <v>Learning Stage</v>
      </c>
      <c r="O7191">
        <v>1.4326126509999999</v>
      </c>
      <c r="P7191" t="str">
        <f>VLOOKUP(O7191,Table13[],2)</f>
        <v>1 - 5</v>
      </c>
      <c r="Q7191" t="str">
        <f>INDEX(Table8[Column1],MATCH(R7191,Table8[Column2]))</f>
        <v>Habitual</v>
      </c>
      <c r="R7191">
        <v>93.493552649999998</v>
      </c>
      <c r="S7191">
        <f t="shared" si="225"/>
        <v>3.8955646937499995</v>
      </c>
      <c r="T7191" t="s">
        <v>19</v>
      </c>
    </row>
    <row r="7192" spans="1:20" x14ac:dyDescent="0.25">
      <c r="A7192">
        <v>7191</v>
      </c>
      <c r="B7192" t="s">
        <v>723</v>
      </c>
      <c r="C7192" t="s">
        <v>50</v>
      </c>
      <c r="D7192" t="str">
        <f t="shared" si="224"/>
        <v>Garcia Robert</v>
      </c>
      <c r="E7192" t="s">
        <v>22</v>
      </c>
      <c r="F7192" t="s">
        <v>121</v>
      </c>
      <c r="G7192" t="s">
        <v>820</v>
      </c>
      <c r="H7192" t="s">
        <v>821</v>
      </c>
      <c r="I7192" t="s">
        <v>121</v>
      </c>
      <c r="J7192" t="s">
        <v>19</v>
      </c>
      <c r="K7192" t="str">
        <f>INDEX(Table6[Column1],MATCH(L7192,Table6[Column2]))</f>
        <v>Young Adults</v>
      </c>
      <c r="L7192">
        <v>37.722934289999998</v>
      </c>
      <c r="M7192" t="str">
        <f>VLOOKUP(L7192,Table1[],2)</f>
        <v>30 - 39</v>
      </c>
      <c r="N7192" t="str">
        <f>INDEX(Table7[Column1],MATCH(O7192,Table7[Column2]))</f>
        <v>Learning Stage</v>
      </c>
      <c r="O7192">
        <v>3.385697038</v>
      </c>
      <c r="P7192" t="str">
        <f>VLOOKUP(O7192,Table13[],2)</f>
        <v>1 - 5</v>
      </c>
      <c r="Q7192" t="str">
        <f>INDEX(Table8[Column1],MATCH(R7192,Table8[Column2]))</f>
        <v>Scheduled</v>
      </c>
      <c r="R7192">
        <v>26.121252630000001</v>
      </c>
      <c r="S7192">
        <f t="shared" si="225"/>
        <v>1.08838552625</v>
      </c>
      <c r="T7192" t="s">
        <v>19</v>
      </c>
    </row>
    <row r="7193" spans="1:20" x14ac:dyDescent="0.25">
      <c r="A7193">
        <v>7192</v>
      </c>
      <c r="B7193" t="s">
        <v>4707</v>
      </c>
      <c r="C7193" t="s">
        <v>3841</v>
      </c>
      <c r="D7193" t="str">
        <f t="shared" si="224"/>
        <v>Narvaez Cory</v>
      </c>
      <c r="E7193" t="s">
        <v>15</v>
      </c>
      <c r="F7193" t="s">
        <v>33</v>
      </c>
      <c r="G7193" t="s">
        <v>2724</v>
      </c>
      <c r="H7193" t="s">
        <v>1863</v>
      </c>
      <c r="I7193" t="s">
        <v>33</v>
      </c>
      <c r="J7193" t="s">
        <v>19</v>
      </c>
      <c r="K7193" t="str">
        <f>INDEX(Table6[Column1],MATCH(L7193,Table6[Column2]))</f>
        <v>Youth</v>
      </c>
      <c r="L7193">
        <v>21.386080360000001</v>
      </c>
      <c r="M7193" t="str">
        <f>VLOOKUP(L7193,Table1[],2)</f>
        <v>20 - 29</v>
      </c>
      <c r="N7193" t="str">
        <f>INDEX(Table7[Column1],MATCH(O7193,Table7[Column2]))</f>
        <v>Learning Stage</v>
      </c>
      <c r="O7193">
        <v>4.1722622960000004</v>
      </c>
      <c r="P7193" t="str">
        <f>VLOOKUP(O7193,Table13[],2)</f>
        <v>1 - 5</v>
      </c>
      <c r="Q7193" t="str">
        <f>INDEX(Table8[Column1],MATCH(R7193,Table8[Column2]))</f>
        <v>Scheduled</v>
      </c>
      <c r="R7193">
        <v>0</v>
      </c>
      <c r="S7193">
        <f t="shared" si="225"/>
        <v>0</v>
      </c>
      <c r="T7193" t="s">
        <v>19</v>
      </c>
    </row>
    <row r="7194" spans="1:20" x14ac:dyDescent="0.25">
      <c r="A7194">
        <v>7193</v>
      </c>
      <c r="B7194" t="s">
        <v>4890</v>
      </c>
      <c r="C7194" t="s">
        <v>1187</v>
      </c>
      <c r="D7194" t="str">
        <f t="shared" si="224"/>
        <v>Hamm Douglas</v>
      </c>
      <c r="E7194" t="s">
        <v>22</v>
      </c>
      <c r="F7194" t="s">
        <v>38</v>
      </c>
      <c r="G7194" t="s">
        <v>1060</v>
      </c>
      <c r="H7194" t="s">
        <v>1061</v>
      </c>
      <c r="I7194" t="s">
        <v>38</v>
      </c>
      <c r="J7194" t="s">
        <v>19</v>
      </c>
      <c r="K7194" t="str">
        <f>INDEX(Table6[Column1],MATCH(L7194,Table6[Column2]))</f>
        <v>Elders</v>
      </c>
      <c r="L7194">
        <v>55.696054439999997</v>
      </c>
      <c r="M7194" t="str">
        <f>VLOOKUP(L7194,Table1[],2)</f>
        <v>50 - 59</v>
      </c>
      <c r="N7194" t="str">
        <f>INDEX(Table7[Column1],MATCH(O7194,Table7[Column2]))</f>
        <v>Learning Stage</v>
      </c>
      <c r="O7194">
        <v>4.8795717359999999</v>
      </c>
      <c r="P7194" t="str">
        <f>VLOOKUP(O7194,Table13[],2)</f>
        <v>1 - 5</v>
      </c>
      <c r="Q7194" t="str">
        <f>INDEX(Table8[Column1],MATCH(R7194,Table8[Column2]))</f>
        <v>Excused</v>
      </c>
      <c r="R7194">
        <v>123.5300845</v>
      </c>
      <c r="S7194">
        <f t="shared" si="225"/>
        <v>5.147086854166667</v>
      </c>
      <c r="T7194" t="s">
        <v>19</v>
      </c>
    </row>
    <row r="7195" spans="1:20" x14ac:dyDescent="0.25">
      <c r="A7195">
        <v>7194</v>
      </c>
      <c r="B7195" t="s">
        <v>5253</v>
      </c>
      <c r="C7195" t="s">
        <v>624</v>
      </c>
      <c r="D7195" t="str">
        <f t="shared" si="224"/>
        <v>Patty Sharon</v>
      </c>
      <c r="E7195" t="s">
        <v>15</v>
      </c>
      <c r="F7195" t="s">
        <v>186</v>
      </c>
      <c r="G7195" t="s">
        <v>820</v>
      </c>
      <c r="H7195" t="s">
        <v>821</v>
      </c>
      <c r="I7195" t="s">
        <v>186</v>
      </c>
      <c r="J7195" t="s">
        <v>19</v>
      </c>
      <c r="K7195" t="str">
        <f>INDEX(Table6[Column1],MATCH(L7195,Table6[Column2]))</f>
        <v>Young Adults</v>
      </c>
      <c r="L7195">
        <v>36.861905530000001</v>
      </c>
      <c r="M7195" t="str">
        <f>VLOOKUP(L7195,Table1[],2)</f>
        <v>30 - 39</v>
      </c>
      <c r="N7195" t="str">
        <f>INDEX(Table7[Column1],MATCH(O7195,Table7[Column2]))</f>
        <v>Learning Stage</v>
      </c>
      <c r="O7195">
        <v>5.0536313709999998</v>
      </c>
      <c r="P7195" t="str">
        <f>VLOOKUP(O7195,Table13[],2)</f>
        <v>1 - 5</v>
      </c>
      <c r="Q7195" t="str">
        <f>INDEX(Table8[Column1],MATCH(R7195,Table8[Column2]))</f>
        <v>Scheduled</v>
      </c>
      <c r="R7195">
        <v>0</v>
      </c>
      <c r="S7195">
        <f t="shared" si="225"/>
        <v>0</v>
      </c>
      <c r="T7195" t="s">
        <v>19</v>
      </c>
    </row>
    <row r="7196" spans="1:20" x14ac:dyDescent="0.25">
      <c r="A7196">
        <v>7195</v>
      </c>
      <c r="B7196" t="s">
        <v>789</v>
      </c>
      <c r="C7196" t="s">
        <v>1153</v>
      </c>
      <c r="D7196" t="str">
        <f t="shared" si="224"/>
        <v>Pierce Brandon</v>
      </c>
      <c r="E7196" t="s">
        <v>22</v>
      </c>
      <c r="F7196" t="s">
        <v>157</v>
      </c>
      <c r="G7196" t="s">
        <v>611</v>
      </c>
      <c r="H7196" t="s">
        <v>612</v>
      </c>
      <c r="I7196" t="s">
        <v>157</v>
      </c>
      <c r="J7196" t="s">
        <v>19</v>
      </c>
      <c r="K7196" t="str">
        <f>INDEX(Table6[Column1],MATCH(L7196,Table6[Column2]))</f>
        <v>Young Adults</v>
      </c>
      <c r="L7196">
        <v>38.39401634</v>
      </c>
      <c r="M7196" t="str">
        <f>VLOOKUP(L7196,Table1[],2)</f>
        <v>30 - 39</v>
      </c>
      <c r="N7196" t="str">
        <f>INDEX(Table7[Column1],MATCH(O7196,Table7[Column2]))</f>
        <v>Learning Stage</v>
      </c>
      <c r="O7196">
        <v>4.6272821129999997</v>
      </c>
      <c r="P7196" t="str">
        <f>VLOOKUP(O7196,Table13[],2)</f>
        <v>1 - 5</v>
      </c>
      <c r="Q7196" t="str">
        <f>INDEX(Table8[Column1],MATCH(R7196,Table8[Column2]))</f>
        <v>Scheduled</v>
      </c>
      <c r="R7196">
        <v>27.767408830000001</v>
      </c>
      <c r="S7196">
        <f t="shared" si="225"/>
        <v>1.1569753679166668</v>
      </c>
      <c r="T7196" t="s">
        <v>19</v>
      </c>
    </row>
    <row r="7197" spans="1:20" x14ac:dyDescent="0.25">
      <c r="A7197">
        <v>7196</v>
      </c>
      <c r="B7197" t="s">
        <v>2836</v>
      </c>
      <c r="C7197" t="s">
        <v>5254</v>
      </c>
      <c r="D7197" t="str">
        <f t="shared" si="224"/>
        <v>Ellison Jayson</v>
      </c>
      <c r="E7197" t="s">
        <v>22</v>
      </c>
      <c r="F7197" t="s">
        <v>407</v>
      </c>
      <c r="G7197" t="s">
        <v>2724</v>
      </c>
      <c r="H7197" t="s">
        <v>1863</v>
      </c>
      <c r="I7197" t="s">
        <v>407</v>
      </c>
      <c r="J7197" t="s">
        <v>19</v>
      </c>
      <c r="K7197" t="str">
        <f>INDEX(Table6[Column1],MATCH(L7197,Table6[Column2]))</f>
        <v>Elders</v>
      </c>
      <c r="L7197">
        <v>51.432446720000002</v>
      </c>
      <c r="M7197" t="str">
        <f>VLOOKUP(L7197,Table1[],2)</f>
        <v>50 - 59</v>
      </c>
      <c r="N7197" t="str">
        <f>INDEX(Table7[Column1],MATCH(O7197,Table7[Column2]))</f>
        <v>Learning Stage</v>
      </c>
      <c r="O7197">
        <v>2.9836597829999998</v>
      </c>
      <c r="P7197" t="str">
        <f>VLOOKUP(O7197,Table13[],2)</f>
        <v>1 - 5</v>
      </c>
      <c r="Q7197" t="str">
        <f>INDEX(Table8[Column1],MATCH(R7197,Table8[Column2]))</f>
        <v>Habitual</v>
      </c>
      <c r="R7197">
        <v>91.121709100000004</v>
      </c>
      <c r="S7197">
        <f t="shared" si="225"/>
        <v>3.7967378791666668</v>
      </c>
      <c r="T7197" t="s">
        <v>19</v>
      </c>
    </row>
    <row r="7198" spans="1:20" x14ac:dyDescent="0.25">
      <c r="A7198">
        <v>7197</v>
      </c>
      <c r="B7198" t="s">
        <v>5255</v>
      </c>
      <c r="C7198" t="s">
        <v>469</v>
      </c>
      <c r="D7198" t="str">
        <f t="shared" si="224"/>
        <v>Coursey Melissa</v>
      </c>
      <c r="E7198" t="s">
        <v>15</v>
      </c>
      <c r="F7198" t="s">
        <v>46</v>
      </c>
      <c r="G7198" t="s">
        <v>2724</v>
      </c>
      <c r="H7198" t="s">
        <v>1863</v>
      </c>
      <c r="I7198" t="s">
        <v>46</v>
      </c>
      <c r="J7198" t="s">
        <v>19</v>
      </c>
      <c r="K7198" t="str">
        <f>INDEX(Table6[Column1],MATCH(L7198,Table6[Column2]))</f>
        <v>Adults</v>
      </c>
      <c r="L7198">
        <v>44.75921228</v>
      </c>
      <c r="M7198" t="str">
        <f>VLOOKUP(L7198,Table1[],2)</f>
        <v>40 - 49</v>
      </c>
      <c r="N7198" t="str">
        <f>INDEX(Table7[Column1],MATCH(O7198,Table7[Column2]))</f>
        <v>Fitting in Stage</v>
      </c>
      <c r="O7198">
        <v>6.30114895</v>
      </c>
      <c r="P7198" t="str">
        <f>VLOOKUP(O7198,Table13[],2)</f>
        <v>6 - 10</v>
      </c>
      <c r="Q7198" t="str">
        <f>INDEX(Table8[Column1],MATCH(R7198,Table8[Column2]))</f>
        <v>Maintained</v>
      </c>
      <c r="R7198">
        <v>71.095800850000003</v>
      </c>
      <c r="S7198">
        <f t="shared" si="225"/>
        <v>2.9623250354166668</v>
      </c>
      <c r="T7198" t="s">
        <v>19</v>
      </c>
    </row>
    <row r="7199" spans="1:20" x14ac:dyDescent="0.25">
      <c r="A7199">
        <v>7198</v>
      </c>
      <c r="B7199" t="s">
        <v>516</v>
      </c>
      <c r="C7199" t="s">
        <v>709</v>
      </c>
      <c r="D7199" t="str">
        <f t="shared" si="224"/>
        <v>Norris Carlos</v>
      </c>
      <c r="E7199" t="s">
        <v>22</v>
      </c>
      <c r="F7199" t="s">
        <v>533</v>
      </c>
      <c r="G7199" t="s">
        <v>611</v>
      </c>
      <c r="H7199" t="s">
        <v>612</v>
      </c>
      <c r="I7199" t="s">
        <v>169</v>
      </c>
      <c r="J7199" t="s">
        <v>19</v>
      </c>
      <c r="K7199" t="str">
        <f>INDEX(Table6[Column1],MATCH(L7199,Table6[Column2]))</f>
        <v>Youth</v>
      </c>
      <c r="L7199">
        <v>21.816517770000001</v>
      </c>
      <c r="M7199" t="str">
        <f>VLOOKUP(L7199,Table1[],2)</f>
        <v>20 - 29</v>
      </c>
      <c r="N7199" t="str">
        <f>INDEX(Table7[Column1],MATCH(O7199,Table7[Column2]))</f>
        <v>Learning Stage</v>
      </c>
      <c r="O7199">
        <v>4.323361427</v>
      </c>
      <c r="P7199" t="str">
        <f>VLOOKUP(O7199,Table13[],2)</f>
        <v>1 - 5</v>
      </c>
      <c r="Q7199" t="str">
        <f>INDEX(Table8[Column1],MATCH(R7199,Table8[Column2]))</f>
        <v>Scheduled</v>
      </c>
      <c r="R7199">
        <v>0</v>
      </c>
      <c r="S7199">
        <f t="shared" si="225"/>
        <v>0</v>
      </c>
      <c r="T7199" t="s">
        <v>19</v>
      </c>
    </row>
    <row r="7200" spans="1:20" x14ac:dyDescent="0.25">
      <c r="A7200">
        <v>7199</v>
      </c>
      <c r="B7200" t="s">
        <v>795</v>
      </c>
      <c r="C7200" t="s">
        <v>377</v>
      </c>
      <c r="D7200" t="str">
        <f t="shared" si="224"/>
        <v>Sullivan Patrick</v>
      </c>
      <c r="E7200" t="s">
        <v>22</v>
      </c>
      <c r="F7200" t="s">
        <v>27</v>
      </c>
      <c r="G7200" t="s">
        <v>2724</v>
      </c>
      <c r="H7200" t="s">
        <v>1863</v>
      </c>
      <c r="I7200" t="s">
        <v>27</v>
      </c>
      <c r="J7200" t="s">
        <v>19</v>
      </c>
      <c r="K7200" t="str">
        <f>INDEX(Table6[Column1],MATCH(L7200,Table6[Column2]))</f>
        <v>Young Adults</v>
      </c>
      <c r="L7200">
        <v>32.747107999999997</v>
      </c>
      <c r="M7200" t="str">
        <f>VLOOKUP(L7200,Table1[],2)</f>
        <v>30 - 39</v>
      </c>
      <c r="N7200" t="str">
        <f>INDEX(Table7[Column1],MATCH(O7200,Table7[Column2]))</f>
        <v>Learning Stage</v>
      </c>
      <c r="O7200">
        <v>2.8231427519999999</v>
      </c>
      <c r="P7200" t="str">
        <f>VLOOKUP(O7200,Table13[],2)</f>
        <v>1 - 5</v>
      </c>
      <c r="Q7200" t="str">
        <f>INDEX(Table8[Column1],MATCH(R7200,Table8[Column2]))</f>
        <v>Scheduled</v>
      </c>
      <c r="R7200">
        <v>5.6997608059999996</v>
      </c>
      <c r="S7200">
        <f t="shared" si="225"/>
        <v>0.23749003358333332</v>
      </c>
      <c r="T7200" t="s">
        <v>19</v>
      </c>
    </row>
    <row r="7201" spans="1:20" x14ac:dyDescent="0.25">
      <c r="A7201">
        <v>7200</v>
      </c>
      <c r="B7201" t="s">
        <v>5256</v>
      </c>
      <c r="C7201" t="s">
        <v>543</v>
      </c>
      <c r="D7201" t="str">
        <f t="shared" si="224"/>
        <v>Scroggs Kelly</v>
      </c>
      <c r="E7201" t="s">
        <v>22</v>
      </c>
      <c r="F7201" t="s">
        <v>38</v>
      </c>
      <c r="G7201" t="s">
        <v>1060</v>
      </c>
      <c r="H7201" t="s">
        <v>1061</v>
      </c>
      <c r="I7201" t="s">
        <v>38</v>
      </c>
      <c r="J7201" t="s">
        <v>19</v>
      </c>
      <c r="K7201" t="str">
        <f>INDEX(Table6[Column1],MATCH(L7201,Table6[Column2]))</f>
        <v>Adults</v>
      </c>
      <c r="L7201">
        <v>45.546937980000003</v>
      </c>
      <c r="M7201" t="str">
        <f>VLOOKUP(L7201,Table1[],2)</f>
        <v>40 - 49</v>
      </c>
      <c r="N7201" t="str">
        <f>INDEX(Table7[Column1],MATCH(O7201,Table7[Column2]))</f>
        <v>Fitting in Stage</v>
      </c>
      <c r="O7201">
        <v>6.6466925530000003</v>
      </c>
      <c r="P7201" t="str">
        <f>VLOOKUP(O7201,Table13[],2)</f>
        <v>6 - 10</v>
      </c>
      <c r="Q7201" t="str">
        <f>INDEX(Table8[Column1],MATCH(R7201,Table8[Column2]))</f>
        <v>Maintained</v>
      </c>
      <c r="R7201">
        <v>54.18856358</v>
      </c>
      <c r="S7201">
        <f t="shared" si="225"/>
        <v>2.2578568158333332</v>
      </c>
      <c r="T7201" t="s">
        <v>19</v>
      </c>
    </row>
    <row r="7202" spans="1:20" x14ac:dyDescent="0.25">
      <c r="A7202">
        <v>7201</v>
      </c>
      <c r="B7202" t="s">
        <v>5257</v>
      </c>
      <c r="C7202" t="s">
        <v>871</v>
      </c>
      <c r="D7202" t="str">
        <f t="shared" si="224"/>
        <v>Hoge Erica</v>
      </c>
      <c r="E7202" t="s">
        <v>15</v>
      </c>
      <c r="F7202" t="s">
        <v>38</v>
      </c>
      <c r="G7202" t="s">
        <v>1060</v>
      </c>
      <c r="H7202" t="s">
        <v>1061</v>
      </c>
      <c r="I7202" t="s">
        <v>38</v>
      </c>
      <c r="J7202" t="s">
        <v>19</v>
      </c>
      <c r="K7202" t="str">
        <f>INDEX(Table6[Column1],MATCH(L7202,Table6[Column2]))</f>
        <v>Adults</v>
      </c>
      <c r="L7202">
        <v>41.915947109999998</v>
      </c>
      <c r="M7202" t="str">
        <f>VLOOKUP(L7202,Table1[],2)</f>
        <v>40 - 49</v>
      </c>
      <c r="N7202" t="str">
        <f>INDEX(Table7[Column1],MATCH(O7202,Table7[Column2]))</f>
        <v>Learning Stage</v>
      </c>
      <c r="O7202">
        <v>5.3010843080000001</v>
      </c>
      <c r="P7202" t="str">
        <f>VLOOKUP(O7202,Table13[],2)</f>
        <v>1 - 5</v>
      </c>
      <c r="Q7202" t="str">
        <f>INDEX(Table8[Column1],MATCH(R7202,Table8[Column2]))</f>
        <v>Maintained</v>
      </c>
      <c r="R7202">
        <v>69.789396830000001</v>
      </c>
      <c r="S7202">
        <f t="shared" si="225"/>
        <v>2.9078915345833334</v>
      </c>
      <c r="T7202" t="s">
        <v>19</v>
      </c>
    </row>
    <row r="7203" spans="1:20" x14ac:dyDescent="0.25">
      <c r="A7203">
        <v>7202</v>
      </c>
      <c r="B7203" t="s">
        <v>34</v>
      </c>
      <c r="C7203" t="s">
        <v>44</v>
      </c>
      <c r="D7203" t="str">
        <f t="shared" si="224"/>
        <v>Jones Gregory</v>
      </c>
      <c r="E7203" t="s">
        <v>22</v>
      </c>
      <c r="F7203" t="s">
        <v>355</v>
      </c>
      <c r="G7203" t="s">
        <v>2724</v>
      </c>
      <c r="H7203" t="s">
        <v>1863</v>
      </c>
      <c r="I7203" t="s">
        <v>107</v>
      </c>
      <c r="J7203" t="s">
        <v>19</v>
      </c>
      <c r="K7203" t="str">
        <f>INDEX(Table6[Column1],MATCH(L7203,Table6[Column2]))</f>
        <v>Adults</v>
      </c>
      <c r="L7203">
        <v>41.451559359999997</v>
      </c>
      <c r="M7203" t="str">
        <f>VLOOKUP(L7203,Table1[],2)</f>
        <v>40 - 49</v>
      </c>
      <c r="N7203" t="str">
        <f>INDEX(Table7[Column1],MATCH(O7203,Table7[Column2]))</f>
        <v>Learning Stage</v>
      </c>
      <c r="O7203">
        <v>5.8397659009999998</v>
      </c>
      <c r="P7203" t="str">
        <f>VLOOKUP(O7203,Table13[],2)</f>
        <v>1 - 5</v>
      </c>
      <c r="Q7203" t="str">
        <f>INDEX(Table8[Column1],MATCH(R7203,Table8[Column2]))</f>
        <v>Scheduled</v>
      </c>
      <c r="R7203">
        <v>0</v>
      </c>
      <c r="S7203">
        <f t="shared" si="225"/>
        <v>0</v>
      </c>
      <c r="T7203" t="s">
        <v>19</v>
      </c>
    </row>
    <row r="7204" spans="1:20" x14ac:dyDescent="0.25">
      <c r="A7204">
        <v>7203</v>
      </c>
      <c r="B7204" t="s">
        <v>1312</v>
      </c>
      <c r="C7204" t="s">
        <v>802</v>
      </c>
      <c r="D7204" t="str">
        <f t="shared" si="224"/>
        <v>Scott Donna</v>
      </c>
      <c r="E7204" t="s">
        <v>15</v>
      </c>
      <c r="F7204" t="s">
        <v>127</v>
      </c>
      <c r="G7204" t="s">
        <v>2724</v>
      </c>
      <c r="H7204" t="s">
        <v>1863</v>
      </c>
      <c r="I7204" t="s">
        <v>127</v>
      </c>
      <c r="J7204" t="s">
        <v>19</v>
      </c>
      <c r="K7204" t="str">
        <f>INDEX(Table6[Column1],MATCH(L7204,Table6[Column2]))</f>
        <v>Young Adults</v>
      </c>
      <c r="L7204">
        <v>39.017706240000003</v>
      </c>
      <c r="M7204" t="str">
        <f>VLOOKUP(L7204,Table1[],2)</f>
        <v>30 - 39</v>
      </c>
      <c r="N7204" t="str">
        <f>INDEX(Table7[Column1],MATCH(O7204,Table7[Column2]))</f>
        <v>Learning Stage</v>
      </c>
      <c r="O7204">
        <v>2.5566853040000002</v>
      </c>
      <c r="P7204" t="str">
        <f>VLOOKUP(O7204,Table13[],2)</f>
        <v>1 - 5</v>
      </c>
      <c r="Q7204" t="str">
        <f>INDEX(Table8[Column1],MATCH(R7204,Table8[Column2]))</f>
        <v>Scheduled</v>
      </c>
      <c r="R7204">
        <v>33.96514474</v>
      </c>
      <c r="S7204">
        <f t="shared" si="225"/>
        <v>1.4152143641666666</v>
      </c>
      <c r="T7204" t="s">
        <v>19</v>
      </c>
    </row>
    <row r="7205" spans="1:20" x14ac:dyDescent="0.25">
      <c r="A7205">
        <v>7204</v>
      </c>
      <c r="B7205" t="s">
        <v>116</v>
      </c>
      <c r="C7205" t="s">
        <v>2084</v>
      </c>
      <c r="D7205" t="str">
        <f t="shared" si="224"/>
        <v>Atencio Eileen</v>
      </c>
      <c r="E7205" t="s">
        <v>15</v>
      </c>
      <c r="F7205" t="s">
        <v>169</v>
      </c>
      <c r="G7205" t="s">
        <v>611</v>
      </c>
      <c r="H7205" t="s">
        <v>612</v>
      </c>
      <c r="I7205" t="s">
        <v>169</v>
      </c>
      <c r="J7205" t="s">
        <v>19</v>
      </c>
      <c r="K7205" t="str">
        <f>INDEX(Table6[Column1],MATCH(L7205,Table6[Column2]))</f>
        <v>Adults</v>
      </c>
      <c r="L7205">
        <v>44.645902040000003</v>
      </c>
      <c r="M7205" t="str">
        <f>VLOOKUP(L7205,Table1[],2)</f>
        <v>40 - 49</v>
      </c>
      <c r="N7205" t="str">
        <f>INDEX(Table7[Column1],MATCH(O7205,Table7[Column2]))</f>
        <v>Learning Stage</v>
      </c>
      <c r="O7205">
        <v>4.2091505180000004</v>
      </c>
      <c r="P7205" t="str">
        <f>VLOOKUP(O7205,Table13[],2)</f>
        <v>1 - 5</v>
      </c>
      <c r="Q7205" t="str">
        <f>INDEX(Table8[Column1],MATCH(R7205,Table8[Column2]))</f>
        <v>Habitual</v>
      </c>
      <c r="R7205">
        <v>111.8586976</v>
      </c>
      <c r="S7205">
        <f t="shared" si="225"/>
        <v>4.6607790666666666</v>
      </c>
      <c r="T7205" t="s">
        <v>19</v>
      </c>
    </row>
    <row r="7206" spans="1:20" x14ac:dyDescent="0.25">
      <c r="A7206">
        <v>7205</v>
      </c>
      <c r="B7206" t="s">
        <v>935</v>
      </c>
      <c r="C7206" t="s">
        <v>1943</v>
      </c>
      <c r="D7206" t="str">
        <f t="shared" si="224"/>
        <v>Morgan Alberta</v>
      </c>
      <c r="E7206" t="s">
        <v>15</v>
      </c>
      <c r="F7206" t="s">
        <v>54</v>
      </c>
      <c r="G7206" t="s">
        <v>2724</v>
      </c>
      <c r="H7206" t="s">
        <v>1863</v>
      </c>
      <c r="I7206" t="s">
        <v>54</v>
      </c>
      <c r="J7206" t="s">
        <v>19</v>
      </c>
      <c r="K7206" t="str">
        <f>INDEX(Table6[Column1],MATCH(L7206,Table6[Column2]))</f>
        <v>Adults</v>
      </c>
      <c r="L7206">
        <v>40.255939949999998</v>
      </c>
      <c r="M7206" t="str">
        <f>VLOOKUP(L7206,Table1[],2)</f>
        <v>40 - 49</v>
      </c>
      <c r="N7206" t="str">
        <f>INDEX(Table7[Column1],MATCH(O7206,Table7[Column2]))</f>
        <v>Learning Stage</v>
      </c>
      <c r="O7206">
        <v>3.8657854270000001</v>
      </c>
      <c r="P7206" t="str">
        <f>VLOOKUP(O7206,Table13[],2)</f>
        <v>1 - 5</v>
      </c>
      <c r="Q7206" t="str">
        <f>INDEX(Table8[Column1],MATCH(R7206,Table8[Column2]))</f>
        <v>Maintained</v>
      </c>
      <c r="R7206">
        <v>63.270328030000002</v>
      </c>
      <c r="S7206">
        <f t="shared" si="225"/>
        <v>2.6362636679166669</v>
      </c>
      <c r="T7206" t="s">
        <v>19</v>
      </c>
    </row>
    <row r="7207" spans="1:20" x14ac:dyDescent="0.25">
      <c r="A7207">
        <v>7206</v>
      </c>
      <c r="B7207" t="s">
        <v>490</v>
      </c>
      <c r="C7207" t="s">
        <v>5258</v>
      </c>
      <c r="D7207" t="str">
        <f t="shared" si="224"/>
        <v>Cox Wilmer</v>
      </c>
      <c r="E7207" t="s">
        <v>22</v>
      </c>
      <c r="F7207" t="s">
        <v>113</v>
      </c>
      <c r="G7207" t="s">
        <v>611</v>
      </c>
      <c r="H7207" t="s">
        <v>612</v>
      </c>
      <c r="I7207" t="s">
        <v>24</v>
      </c>
      <c r="J7207" t="s">
        <v>19</v>
      </c>
      <c r="K7207" t="str">
        <f>INDEX(Table6[Column1],MATCH(L7207,Table6[Column2]))</f>
        <v>Seniors</v>
      </c>
      <c r="L7207">
        <v>61.989813390000002</v>
      </c>
      <c r="M7207" t="str">
        <f>VLOOKUP(L7207,Table1[],2)</f>
        <v>60 and Above</v>
      </c>
      <c r="N7207" t="str">
        <f>INDEX(Table7[Column1],MATCH(O7207,Table7[Column2]))</f>
        <v>Learning Stage</v>
      </c>
      <c r="O7207">
        <v>3.5225714140000002</v>
      </c>
      <c r="P7207" t="str">
        <f>VLOOKUP(O7207,Table13[],2)</f>
        <v>1 - 5</v>
      </c>
      <c r="Q7207" t="str">
        <f>INDEX(Table8[Column1],MATCH(R7207,Table8[Column2]))</f>
        <v>Unexcused</v>
      </c>
      <c r="R7207">
        <v>176.472241</v>
      </c>
      <c r="S7207">
        <f t="shared" si="225"/>
        <v>7.3530100416666659</v>
      </c>
      <c r="T7207" t="s">
        <v>19</v>
      </c>
    </row>
    <row r="7208" spans="1:20" x14ac:dyDescent="0.25">
      <c r="A7208">
        <v>7207</v>
      </c>
      <c r="B7208" t="s">
        <v>400</v>
      </c>
      <c r="C7208" t="s">
        <v>1394</v>
      </c>
      <c r="D7208" t="str">
        <f t="shared" si="224"/>
        <v>Williams Louise</v>
      </c>
      <c r="E7208" t="s">
        <v>15</v>
      </c>
      <c r="F7208" t="s">
        <v>33</v>
      </c>
      <c r="G7208" t="s">
        <v>2724</v>
      </c>
      <c r="H7208" t="s">
        <v>1863</v>
      </c>
      <c r="I7208" t="s">
        <v>33</v>
      </c>
      <c r="J7208" t="s">
        <v>19</v>
      </c>
      <c r="K7208" t="str">
        <f>INDEX(Table6[Column1],MATCH(L7208,Table6[Column2]))</f>
        <v>Adults</v>
      </c>
      <c r="L7208">
        <v>44.269123190000002</v>
      </c>
      <c r="M7208" t="str">
        <f>VLOOKUP(L7208,Table1[],2)</f>
        <v>40 - 49</v>
      </c>
      <c r="N7208" t="str">
        <f>INDEX(Table7[Column1],MATCH(O7208,Table7[Column2]))</f>
        <v>Learning Stage</v>
      </c>
      <c r="O7208">
        <v>4.8649204089999998</v>
      </c>
      <c r="P7208" t="str">
        <f>VLOOKUP(O7208,Table13[],2)</f>
        <v>1 - 5</v>
      </c>
      <c r="Q7208" t="str">
        <f>INDEX(Table8[Column1],MATCH(R7208,Table8[Column2]))</f>
        <v>Habitual</v>
      </c>
      <c r="R7208">
        <v>110.0676984</v>
      </c>
      <c r="S7208">
        <f t="shared" si="225"/>
        <v>4.5861540999999999</v>
      </c>
      <c r="T7208" t="s">
        <v>19</v>
      </c>
    </row>
    <row r="7209" spans="1:20" x14ac:dyDescent="0.25">
      <c r="A7209">
        <v>7208</v>
      </c>
      <c r="B7209" t="s">
        <v>421</v>
      </c>
      <c r="C7209" t="s">
        <v>3136</v>
      </c>
      <c r="D7209" t="str">
        <f t="shared" si="224"/>
        <v>Mitchell Chara</v>
      </c>
      <c r="E7209" t="s">
        <v>15</v>
      </c>
      <c r="F7209" t="s">
        <v>30</v>
      </c>
      <c r="G7209" t="s">
        <v>820</v>
      </c>
      <c r="H7209" t="s">
        <v>821</v>
      </c>
      <c r="I7209" t="s">
        <v>30</v>
      </c>
      <c r="J7209" t="s">
        <v>19</v>
      </c>
      <c r="K7209" t="str">
        <f>INDEX(Table6[Column1],MATCH(L7209,Table6[Column2]))</f>
        <v>Adults</v>
      </c>
      <c r="L7209">
        <v>42.157829849999999</v>
      </c>
      <c r="M7209" t="str">
        <f>VLOOKUP(L7209,Table1[],2)</f>
        <v>40 - 49</v>
      </c>
      <c r="N7209" t="str">
        <f>INDEX(Table7[Column1],MATCH(O7209,Table7[Column2]))</f>
        <v>Fitting in Stage</v>
      </c>
      <c r="O7209">
        <v>6.172136053</v>
      </c>
      <c r="P7209" t="str">
        <f>VLOOKUP(O7209,Table13[],2)</f>
        <v>6 - 10</v>
      </c>
      <c r="Q7209" t="str">
        <f>INDEX(Table8[Column1],MATCH(R7209,Table8[Column2]))</f>
        <v>Habitual</v>
      </c>
      <c r="R7209">
        <v>90.809398520000002</v>
      </c>
      <c r="S7209">
        <f t="shared" si="225"/>
        <v>3.7837249383333336</v>
      </c>
      <c r="T7209" t="s">
        <v>19</v>
      </c>
    </row>
    <row r="7210" spans="1:20" x14ac:dyDescent="0.25">
      <c r="A7210">
        <v>7209</v>
      </c>
      <c r="B7210" t="s">
        <v>2883</v>
      </c>
      <c r="C7210" t="s">
        <v>50</v>
      </c>
      <c r="D7210" t="str">
        <f t="shared" si="224"/>
        <v>Atkins Robert</v>
      </c>
      <c r="E7210" t="s">
        <v>22</v>
      </c>
      <c r="F7210" t="s">
        <v>107</v>
      </c>
      <c r="G7210" t="s">
        <v>2724</v>
      </c>
      <c r="H7210" t="s">
        <v>1863</v>
      </c>
      <c r="I7210" t="s">
        <v>107</v>
      </c>
      <c r="J7210" t="s">
        <v>19</v>
      </c>
      <c r="K7210" t="str">
        <f>INDEX(Table6[Column1],MATCH(L7210,Table6[Column2]))</f>
        <v>Adults</v>
      </c>
      <c r="L7210">
        <v>41.633848569999998</v>
      </c>
      <c r="M7210" t="str">
        <f>VLOOKUP(L7210,Table1[],2)</f>
        <v>40 - 49</v>
      </c>
      <c r="N7210" t="str">
        <f>INDEX(Table7[Column1],MATCH(O7210,Table7[Column2]))</f>
        <v>Learning Stage</v>
      </c>
      <c r="O7210">
        <v>3.9427721240000002</v>
      </c>
      <c r="P7210" t="str">
        <f>VLOOKUP(O7210,Table13[],2)</f>
        <v>1 - 5</v>
      </c>
      <c r="Q7210" t="str">
        <f>INDEX(Table8[Column1],MATCH(R7210,Table8[Column2]))</f>
        <v>Scheduled</v>
      </c>
      <c r="R7210">
        <v>15.88540132</v>
      </c>
      <c r="S7210">
        <f t="shared" si="225"/>
        <v>0.66189172166666665</v>
      </c>
      <c r="T7210" t="s">
        <v>19</v>
      </c>
    </row>
    <row r="7211" spans="1:20" x14ac:dyDescent="0.25">
      <c r="A7211">
        <v>7210</v>
      </c>
      <c r="B7211" t="s">
        <v>3678</v>
      </c>
      <c r="C7211" t="s">
        <v>3527</v>
      </c>
      <c r="D7211" t="str">
        <f t="shared" si="224"/>
        <v>Harmon Johnathon</v>
      </c>
      <c r="E7211" t="s">
        <v>22</v>
      </c>
      <c r="F7211" t="s">
        <v>655</v>
      </c>
      <c r="G7211" t="s">
        <v>820</v>
      </c>
      <c r="H7211" t="s">
        <v>821</v>
      </c>
      <c r="I7211" t="s">
        <v>30</v>
      </c>
      <c r="J7211" t="s">
        <v>19</v>
      </c>
      <c r="K7211" t="str">
        <f>INDEX(Table6[Column1],MATCH(L7211,Table6[Column2]))</f>
        <v>Adults</v>
      </c>
      <c r="L7211">
        <v>49.616896609999998</v>
      </c>
      <c r="M7211" t="str">
        <f>VLOOKUP(L7211,Table1[],2)</f>
        <v>40 - 49</v>
      </c>
      <c r="N7211" t="str">
        <f>INDEX(Table7[Column1],MATCH(O7211,Table7[Column2]))</f>
        <v>Learning Stage</v>
      </c>
      <c r="O7211">
        <v>2.5937360429999998</v>
      </c>
      <c r="P7211" t="str">
        <f>VLOOKUP(O7211,Table13[],2)</f>
        <v>1 - 5</v>
      </c>
      <c r="Q7211" t="str">
        <f>INDEX(Table8[Column1],MATCH(R7211,Table8[Column2]))</f>
        <v>Excused</v>
      </c>
      <c r="R7211">
        <v>125.00589770000001</v>
      </c>
      <c r="S7211">
        <f t="shared" si="225"/>
        <v>5.2085790708333342</v>
      </c>
      <c r="T7211" t="s">
        <v>19</v>
      </c>
    </row>
    <row r="7212" spans="1:20" x14ac:dyDescent="0.25">
      <c r="A7212">
        <v>7211</v>
      </c>
      <c r="B7212" t="s">
        <v>3308</v>
      </c>
      <c r="C7212" t="s">
        <v>4056</v>
      </c>
      <c r="D7212" t="str">
        <f t="shared" si="224"/>
        <v>Boyle Misty</v>
      </c>
      <c r="E7212" t="s">
        <v>15</v>
      </c>
      <c r="F7212" t="s">
        <v>1260</v>
      </c>
      <c r="G7212" t="s">
        <v>820</v>
      </c>
      <c r="H7212" t="s">
        <v>821</v>
      </c>
      <c r="I7212" t="s">
        <v>30</v>
      </c>
      <c r="J7212" t="s">
        <v>19</v>
      </c>
      <c r="K7212" t="str">
        <f>INDEX(Table6[Column1],MATCH(L7212,Table6[Column2]))</f>
        <v>Adults</v>
      </c>
      <c r="L7212">
        <v>40.995185339999999</v>
      </c>
      <c r="M7212" t="str">
        <f>VLOOKUP(L7212,Table1[],2)</f>
        <v>40 - 49</v>
      </c>
      <c r="N7212" t="str">
        <f>INDEX(Table7[Column1],MATCH(O7212,Table7[Column2]))</f>
        <v>Learning Stage</v>
      </c>
      <c r="O7212">
        <v>2.7145037190000001</v>
      </c>
      <c r="P7212" t="str">
        <f>VLOOKUP(O7212,Table13[],2)</f>
        <v>1 - 5</v>
      </c>
      <c r="Q7212" t="str">
        <f>INDEX(Table8[Column1],MATCH(R7212,Table8[Column2]))</f>
        <v>Maintained</v>
      </c>
      <c r="R7212">
        <v>58.305395500000003</v>
      </c>
      <c r="S7212">
        <f t="shared" si="225"/>
        <v>2.4293914791666671</v>
      </c>
      <c r="T7212" t="s">
        <v>19</v>
      </c>
    </row>
    <row r="7213" spans="1:20" x14ac:dyDescent="0.25">
      <c r="A7213">
        <v>7212</v>
      </c>
      <c r="B7213" t="s">
        <v>1012</v>
      </c>
      <c r="C7213" t="s">
        <v>1648</v>
      </c>
      <c r="D7213" t="str">
        <f t="shared" si="224"/>
        <v>Anderson Gail</v>
      </c>
      <c r="E7213" t="s">
        <v>15</v>
      </c>
      <c r="F7213" t="s">
        <v>30</v>
      </c>
      <c r="G7213" t="s">
        <v>820</v>
      </c>
      <c r="H7213" t="s">
        <v>821</v>
      </c>
      <c r="I7213" t="s">
        <v>30</v>
      </c>
      <c r="J7213" t="s">
        <v>19</v>
      </c>
      <c r="K7213" t="str">
        <f>INDEX(Table6[Column1],MATCH(L7213,Table6[Column2]))</f>
        <v>Elders</v>
      </c>
      <c r="L7213">
        <v>50.920196099999998</v>
      </c>
      <c r="M7213" t="str">
        <f>VLOOKUP(L7213,Table1[],2)</f>
        <v>50 - 59</v>
      </c>
      <c r="N7213" t="str">
        <f>INDEX(Table7[Column1],MATCH(O7213,Table7[Column2]))</f>
        <v>Learning Stage</v>
      </c>
      <c r="O7213">
        <v>2.8562134129999999</v>
      </c>
      <c r="P7213" t="str">
        <f>VLOOKUP(O7213,Table13[],2)</f>
        <v>1 - 5</v>
      </c>
      <c r="Q7213" t="str">
        <f>INDEX(Table8[Column1],MATCH(R7213,Table8[Column2]))</f>
        <v>Excused</v>
      </c>
      <c r="R7213">
        <v>122.5595131</v>
      </c>
      <c r="S7213">
        <f t="shared" si="225"/>
        <v>5.1066463791666674</v>
      </c>
      <c r="T7213" t="s">
        <v>19</v>
      </c>
    </row>
    <row r="7214" spans="1:20" x14ac:dyDescent="0.25">
      <c r="A7214">
        <v>7213</v>
      </c>
      <c r="B7214" t="s">
        <v>2463</v>
      </c>
      <c r="C7214" t="s">
        <v>603</v>
      </c>
      <c r="D7214" t="str">
        <f t="shared" si="224"/>
        <v>Fleming Willie</v>
      </c>
      <c r="E7214" t="s">
        <v>22</v>
      </c>
      <c r="F7214" t="s">
        <v>2441</v>
      </c>
      <c r="G7214" t="s">
        <v>611</v>
      </c>
      <c r="H7214" t="s">
        <v>612</v>
      </c>
      <c r="I7214" t="s">
        <v>157</v>
      </c>
      <c r="J7214" t="s">
        <v>19</v>
      </c>
      <c r="K7214" t="str">
        <f>INDEX(Table6[Column1],MATCH(L7214,Table6[Column2]))</f>
        <v>Adults</v>
      </c>
      <c r="L7214">
        <v>46.8645687</v>
      </c>
      <c r="M7214" t="str">
        <f>VLOOKUP(L7214,Table1[],2)</f>
        <v>40 - 49</v>
      </c>
      <c r="N7214" t="str">
        <f>INDEX(Table7[Column1],MATCH(O7214,Table7[Column2]))</f>
        <v>Learning Stage</v>
      </c>
      <c r="O7214">
        <v>2.589841968</v>
      </c>
      <c r="P7214" t="str">
        <f>VLOOKUP(O7214,Table13[],2)</f>
        <v>1 - 5</v>
      </c>
      <c r="Q7214" t="str">
        <f>INDEX(Table8[Column1],MATCH(R7214,Table8[Column2]))</f>
        <v>Habitual</v>
      </c>
      <c r="R7214">
        <v>80.506319840000003</v>
      </c>
      <c r="S7214">
        <f t="shared" si="225"/>
        <v>3.3544299933333335</v>
      </c>
      <c r="T7214" t="s">
        <v>19</v>
      </c>
    </row>
    <row r="7215" spans="1:20" x14ac:dyDescent="0.25">
      <c r="A7215">
        <v>7214</v>
      </c>
      <c r="B7215" t="s">
        <v>305</v>
      </c>
      <c r="C7215" t="s">
        <v>365</v>
      </c>
      <c r="D7215" t="str">
        <f t="shared" si="224"/>
        <v>Haley Edith</v>
      </c>
      <c r="E7215" t="s">
        <v>15</v>
      </c>
      <c r="F7215" t="s">
        <v>33</v>
      </c>
      <c r="G7215" t="s">
        <v>2724</v>
      </c>
      <c r="H7215" t="s">
        <v>1863</v>
      </c>
      <c r="I7215" t="s">
        <v>33</v>
      </c>
      <c r="J7215" t="s">
        <v>19</v>
      </c>
      <c r="K7215" t="str">
        <f>INDEX(Table6[Column1],MATCH(L7215,Table6[Column2]))</f>
        <v>Young Adults</v>
      </c>
      <c r="L7215">
        <v>32.285382609999999</v>
      </c>
      <c r="M7215" t="str">
        <f>VLOOKUP(L7215,Table1[],2)</f>
        <v>30 - 39</v>
      </c>
      <c r="N7215" t="str">
        <f>INDEX(Table7[Column1],MATCH(O7215,Table7[Column2]))</f>
        <v>Learning Stage</v>
      </c>
      <c r="O7215">
        <v>4.9463197919999997</v>
      </c>
      <c r="P7215" t="str">
        <f>VLOOKUP(O7215,Table13[],2)</f>
        <v>1 - 5</v>
      </c>
      <c r="Q7215" t="str">
        <f>INDEX(Table8[Column1],MATCH(R7215,Table8[Column2]))</f>
        <v>Maintained</v>
      </c>
      <c r="R7215">
        <v>53.027983650000003</v>
      </c>
      <c r="S7215">
        <f t="shared" si="225"/>
        <v>2.2094993187499998</v>
      </c>
      <c r="T7215" t="s">
        <v>19</v>
      </c>
    </row>
    <row r="7216" spans="1:20" x14ac:dyDescent="0.25">
      <c r="A7216">
        <v>7215</v>
      </c>
      <c r="B7216" t="s">
        <v>531</v>
      </c>
      <c r="C7216" t="s">
        <v>948</v>
      </c>
      <c r="D7216" t="str">
        <f t="shared" si="224"/>
        <v>Wilson Clyde</v>
      </c>
      <c r="E7216" t="s">
        <v>22</v>
      </c>
      <c r="F7216" t="s">
        <v>33</v>
      </c>
      <c r="G7216" t="s">
        <v>2724</v>
      </c>
      <c r="H7216" t="s">
        <v>1863</v>
      </c>
      <c r="I7216" t="s">
        <v>33</v>
      </c>
      <c r="J7216" t="s">
        <v>19</v>
      </c>
      <c r="K7216" t="str">
        <f>INDEX(Table6[Column1],MATCH(L7216,Table6[Column2]))</f>
        <v>Young Adults</v>
      </c>
      <c r="L7216">
        <v>35.002817710000002</v>
      </c>
      <c r="M7216" t="str">
        <f>VLOOKUP(L7216,Table1[],2)</f>
        <v>30 - 39</v>
      </c>
      <c r="N7216" t="str">
        <f>INDEX(Table7[Column1],MATCH(O7216,Table7[Column2]))</f>
        <v>Fitting in Stage</v>
      </c>
      <c r="O7216">
        <v>6.5643784610000004</v>
      </c>
      <c r="P7216" t="str">
        <f>VLOOKUP(O7216,Table13[],2)</f>
        <v>6 - 10</v>
      </c>
      <c r="Q7216" t="str">
        <f>INDEX(Table8[Column1],MATCH(R7216,Table8[Column2]))</f>
        <v>Scheduled</v>
      </c>
      <c r="R7216">
        <v>26.827956369999999</v>
      </c>
      <c r="S7216">
        <f t="shared" si="225"/>
        <v>1.1178315154166667</v>
      </c>
      <c r="T7216" t="s">
        <v>19</v>
      </c>
    </row>
    <row r="7217" spans="1:20" x14ac:dyDescent="0.25">
      <c r="A7217">
        <v>7216</v>
      </c>
      <c r="B7217" t="s">
        <v>5259</v>
      </c>
      <c r="C7217" t="s">
        <v>64</v>
      </c>
      <c r="D7217" t="str">
        <f t="shared" si="224"/>
        <v>Pulley Danny</v>
      </c>
      <c r="E7217" t="s">
        <v>22</v>
      </c>
      <c r="F7217" t="s">
        <v>27</v>
      </c>
      <c r="G7217" t="s">
        <v>2724</v>
      </c>
      <c r="H7217" t="s">
        <v>1863</v>
      </c>
      <c r="I7217" t="s">
        <v>27</v>
      </c>
      <c r="J7217" t="s">
        <v>19</v>
      </c>
      <c r="K7217" t="str">
        <f>INDEX(Table6[Column1],MATCH(L7217,Table6[Column2]))</f>
        <v>Young Adults</v>
      </c>
      <c r="L7217">
        <v>32.450471100000001</v>
      </c>
      <c r="M7217" t="str">
        <f>VLOOKUP(L7217,Table1[],2)</f>
        <v>30 - 39</v>
      </c>
      <c r="N7217" t="str">
        <f>INDEX(Table7[Column1],MATCH(O7217,Table7[Column2]))</f>
        <v>Learning Stage</v>
      </c>
      <c r="O7217">
        <v>4.0781801189999998</v>
      </c>
      <c r="P7217" t="str">
        <f>VLOOKUP(O7217,Table13[],2)</f>
        <v>1 - 5</v>
      </c>
      <c r="Q7217" t="str">
        <f>INDEX(Table8[Column1],MATCH(R7217,Table8[Column2]))</f>
        <v>Scheduled</v>
      </c>
      <c r="R7217">
        <v>0</v>
      </c>
      <c r="S7217">
        <f t="shared" si="225"/>
        <v>0</v>
      </c>
      <c r="T7217" t="s">
        <v>19</v>
      </c>
    </row>
    <row r="7218" spans="1:20" x14ac:dyDescent="0.25">
      <c r="A7218">
        <v>7217</v>
      </c>
      <c r="B7218" t="s">
        <v>3039</v>
      </c>
      <c r="C7218" t="s">
        <v>73</v>
      </c>
      <c r="D7218" t="str">
        <f t="shared" si="224"/>
        <v>Sweet Jesus</v>
      </c>
      <c r="E7218" t="s">
        <v>22</v>
      </c>
      <c r="F7218" t="s">
        <v>24</v>
      </c>
      <c r="G7218" t="s">
        <v>611</v>
      </c>
      <c r="H7218" t="s">
        <v>612</v>
      </c>
      <c r="I7218" t="s">
        <v>24</v>
      </c>
      <c r="J7218" t="s">
        <v>19</v>
      </c>
      <c r="K7218" t="str">
        <f>INDEX(Table6[Column1],MATCH(L7218,Table6[Column2]))</f>
        <v>Seniors</v>
      </c>
      <c r="L7218">
        <v>60.669601280000002</v>
      </c>
      <c r="M7218" t="str">
        <f>VLOOKUP(L7218,Table1[],2)</f>
        <v>60 and Above</v>
      </c>
      <c r="N7218" t="str">
        <f>INDEX(Table7[Column1],MATCH(O7218,Table7[Column2]))</f>
        <v>Learning Stage</v>
      </c>
      <c r="O7218">
        <v>2.6290715379999998</v>
      </c>
      <c r="P7218" t="str">
        <f>VLOOKUP(O7218,Table13[],2)</f>
        <v>1 - 5</v>
      </c>
      <c r="Q7218" t="str">
        <f>INDEX(Table8[Column1],MATCH(R7218,Table8[Column2]))</f>
        <v>Maintained</v>
      </c>
      <c r="R7218">
        <v>76.670980049999997</v>
      </c>
      <c r="S7218">
        <f t="shared" si="225"/>
        <v>3.1946241687499994</v>
      </c>
      <c r="T7218" t="s">
        <v>19</v>
      </c>
    </row>
    <row r="7219" spans="1:20" x14ac:dyDescent="0.25">
      <c r="A7219">
        <v>7218</v>
      </c>
      <c r="B7219" t="s">
        <v>610</v>
      </c>
      <c r="C7219" t="s">
        <v>50</v>
      </c>
      <c r="D7219" t="str">
        <f t="shared" si="224"/>
        <v>Ingram Robert</v>
      </c>
      <c r="E7219" t="s">
        <v>22</v>
      </c>
      <c r="F7219" t="s">
        <v>186</v>
      </c>
      <c r="G7219" t="s">
        <v>820</v>
      </c>
      <c r="H7219" t="s">
        <v>821</v>
      </c>
      <c r="I7219" t="s">
        <v>186</v>
      </c>
      <c r="J7219" t="s">
        <v>19</v>
      </c>
      <c r="K7219" t="str">
        <f>INDEX(Table6[Column1],MATCH(L7219,Table6[Column2]))</f>
        <v>Adults</v>
      </c>
      <c r="L7219">
        <v>45.597801769999997</v>
      </c>
      <c r="M7219" t="str">
        <f>VLOOKUP(L7219,Table1[],2)</f>
        <v>40 - 49</v>
      </c>
      <c r="N7219" t="str">
        <f>INDEX(Table7[Column1],MATCH(O7219,Table7[Column2]))</f>
        <v>Learning Stage</v>
      </c>
      <c r="O7219">
        <v>5.953659633</v>
      </c>
      <c r="P7219" t="str">
        <f>VLOOKUP(O7219,Table13[],2)</f>
        <v>1 - 5</v>
      </c>
      <c r="Q7219" t="str">
        <f>INDEX(Table8[Column1],MATCH(R7219,Table8[Column2]))</f>
        <v>Excused</v>
      </c>
      <c r="R7219">
        <v>129.21510369999999</v>
      </c>
      <c r="S7219">
        <f t="shared" si="225"/>
        <v>5.3839626541666661</v>
      </c>
      <c r="T7219" t="s">
        <v>19</v>
      </c>
    </row>
    <row r="7220" spans="1:20" x14ac:dyDescent="0.25">
      <c r="A7220">
        <v>7219</v>
      </c>
      <c r="B7220" t="s">
        <v>5260</v>
      </c>
      <c r="C7220" t="s">
        <v>312</v>
      </c>
      <c r="D7220" t="str">
        <f t="shared" si="224"/>
        <v>Imai Terry</v>
      </c>
      <c r="E7220" t="s">
        <v>22</v>
      </c>
      <c r="F7220" t="s">
        <v>439</v>
      </c>
      <c r="G7220" t="s">
        <v>611</v>
      </c>
      <c r="H7220" t="s">
        <v>612</v>
      </c>
      <c r="I7220" t="s">
        <v>439</v>
      </c>
      <c r="J7220" t="s">
        <v>19</v>
      </c>
      <c r="K7220" t="str">
        <f>INDEX(Table6[Column1],MATCH(L7220,Table6[Column2]))</f>
        <v>Young Adults</v>
      </c>
      <c r="L7220">
        <v>31.625501419999999</v>
      </c>
      <c r="M7220" t="str">
        <f>VLOOKUP(L7220,Table1[],2)</f>
        <v>30 - 39</v>
      </c>
      <c r="N7220" t="str">
        <f>INDEX(Table7[Column1],MATCH(O7220,Table7[Column2]))</f>
        <v>Fitting in Stage</v>
      </c>
      <c r="O7220">
        <v>6.0181506520000001</v>
      </c>
      <c r="P7220" t="str">
        <f>VLOOKUP(O7220,Table13[],2)</f>
        <v>6 - 10</v>
      </c>
      <c r="Q7220" t="str">
        <f>INDEX(Table8[Column1],MATCH(R7220,Table8[Column2]))</f>
        <v>Scheduled</v>
      </c>
      <c r="R7220">
        <v>5.4109330269999996</v>
      </c>
      <c r="S7220">
        <f t="shared" si="225"/>
        <v>0.22545554279166666</v>
      </c>
      <c r="T7220" t="s">
        <v>19</v>
      </c>
    </row>
    <row r="7221" spans="1:20" x14ac:dyDescent="0.25">
      <c r="A7221">
        <v>7220</v>
      </c>
      <c r="B7221" t="s">
        <v>2421</v>
      </c>
      <c r="C7221" t="s">
        <v>4893</v>
      </c>
      <c r="D7221" t="str">
        <f t="shared" si="224"/>
        <v>West Mia</v>
      </c>
      <c r="E7221" t="s">
        <v>15</v>
      </c>
      <c r="F7221" t="s">
        <v>505</v>
      </c>
      <c r="G7221" t="s">
        <v>611</v>
      </c>
      <c r="H7221" t="s">
        <v>612</v>
      </c>
      <c r="I7221" t="s">
        <v>24</v>
      </c>
      <c r="J7221" t="s">
        <v>19</v>
      </c>
      <c r="K7221" t="str">
        <f>INDEX(Table6[Column1],MATCH(L7221,Table6[Column2]))</f>
        <v>Adults</v>
      </c>
      <c r="L7221">
        <v>49.234793320000001</v>
      </c>
      <c r="M7221" t="str">
        <f>VLOOKUP(L7221,Table1[],2)</f>
        <v>40 - 49</v>
      </c>
      <c r="N7221" t="str">
        <f>INDEX(Table7[Column1],MATCH(O7221,Table7[Column2]))</f>
        <v>Learning Stage</v>
      </c>
      <c r="O7221">
        <v>4.774338169</v>
      </c>
      <c r="P7221" t="str">
        <f>VLOOKUP(O7221,Table13[],2)</f>
        <v>1 - 5</v>
      </c>
      <c r="Q7221" t="str">
        <f>INDEX(Table8[Column1],MATCH(R7221,Table8[Column2]))</f>
        <v>Maintained</v>
      </c>
      <c r="R7221">
        <v>50.714458540000003</v>
      </c>
      <c r="S7221">
        <f t="shared" si="225"/>
        <v>2.1131024391666666</v>
      </c>
      <c r="T7221" t="s">
        <v>19</v>
      </c>
    </row>
    <row r="7222" spans="1:20" x14ac:dyDescent="0.25">
      <c r="A7222">
        <v>7221</v>
      </c>
      <c r="B7222" t="s">
        <v>2078</v>
      </c>
      <c r="C7222" t="s">
        <v>293</v>
      </c>
      <c r="D7222" t="str">
        <f t="shared" si="224"/>
        <v>Coffman Wesley</v>
      </c>
      <c r="E7222" t="s">
        <v>22</v>
      </c>
      <c r="F7222" t="s">
        <v>16</v>
      </c>
      <c r="G7222" t="s">
        <v>820</v>
      </c>
      <c r="H7222" t="s">
        <v>821</v>
      </c>
      <c r="I7222" t="s">
        <v>16</v>
      </c>
      <c r="J7222" t="s">
        <v>19</v>
      </c>
      <c r="K7222" t="str">
        <f>INDEX(Table6[Column1],MATCH(L7222,Table6[Column2]))</f>
        <v>Elders</v>
      </c>
      <c r="L7222">
        <v>51.353361980000003</v>
      </c>
      <c r="M7222" t="str">
        <f>VLOOKUP(L7222,Table1[],2)</f>
        <v>50 - 59</v>
      </c>
      <c r="N7222" t="str">
        <f>INDEX(Table7[Column1],MATCH(O7222,Table7[Column2]))</f>
        <v>Learning Stage</v>
      </c>
      <c r="O7222">
        <v>1</v>
      </c>
      <c r="P7222" t="str">
        <f>VLOOKUP(O7222,Table13[],2)</f>
        <v>1 - 5</v>
      </c>
      <c r="Q7222" t="str">
        <f>INDEX(Table8[Column1],MATCH(R7222,Table8[Column2]))</f>
        <v>Habitual</v>
      </c>
      <c r="R7222">
        <v>95.683329819999997</v>
      </c>
      <c r="S7222">
        <f t="shared" si="225"/>
        <v>3.9868054091666663</v>
      </c>
      <c r="T7222" t="s">
        <v>19</v>
      </c>
    </row>
    <row r="7223" spans="1:20" x14ac:dyDescent="0.25">
      <c r="A7223">
        <v>7222</v>
      </c>
      <c r="B7223" t="s">
        <v>2949</v>
      </c>
      <c r="C7223" t="s">
        <v>5261</v>
      </c>
      <c r="D7223" t="str">
        <f t="shared" si="224"/>
        <v>Snyder Dalton</v>
      </c>
      <c r="E7223" t="s">
        <v>22</v>
      </c>
      <c r="F7223" t="s">
        <v>38</v>
      </c>
      <c r="G7223" t="s">
        <v>1060</v>
      </c>
      <c r="H7223" t="s">
        <v>1061</v>
      </c>
      <c r="I7223" t="s">
        <v>38</v>
      </c>
      <c r="J7223" t="s">
        <v>19</v>
      </c>
      <c r="K7223" t="str">
        <f>INDEX(Table6[Column1],MATCH(L7223,Table6[Column2]))</f>
        <v>Youth</v>
      </c>
      <c r="L7223">
        <v>28.300819229999998</v>
      </c>
      <c r="M7223" t="str">
        <f>VLOOKUP(L7223,Table1[],2)</f>
        <v>20 - 29</v>
      </c>
      <c r="N7223" t="str">
        <f>INDEX(Table7[Column1],MATCH(O7223,Table7[Column2]))</f>
        <v>Fitting in Stage</v>
      </c>
      <c r="O7223">
        <v>6.5769109090000004</v>
      </c>
      <c r="P7223" t="str">
        <f>VLOOKUP(O7223,Table13[],2)</f>
        <v>6 - 10</v>
      </c>
      <c r="Q7223" t="str">
        <f>INDEX(Table8[Column1],MATCH(R7223,Table8[Column2]))</f>
        <v>Scheduled</v>
      </c>
      <c r="R7223">
        <v>39.509154649999999</v>
      </c>
      <c r="S7223">
        <f t="shared" si="225"/>
        <v>1.6462147770833333</v>
      </c>
      <c r="T7223" t="s">
        <v>19</v>
      </c>
    </row>
    <row r="7224" spans="1:20" x14ac:dyDescent="0.25">
      <c r="A7224">
        <v>7223</v>
      </c>
      <c r="B7224" t="s">
        <v>5262</v>
      </c>
      <c r="C7224" t="s">
        <v>56</v>
      </c>
      <c r="D7224" t="str">
        <f t="shared" si="224"/>
        <v>Schaffer James</v>
      </c>
      <c r="E7224" t="s">
        <v>22</v>
      </c>
      <c r="F7224" t="s">
        <v>832</v>
      </c>
      <c r="G7224" t="s">
        <v>611</v>
      </c>
      <c r="H7224" t="s">
        <v>612</v>
      </c>
      <c r="I7224" t="s">
        <v>24</v>
      </c>
      <c r="J7224" t="s">
        <v>19</v>
      </c>
      <c r="K7224" t="str">
        <f>INDEX(Table6[Column1],MATCH(L7224,Table6[Column2]))</f>
        <v>Seniors</v>
      </c>
      <c r="L7224">
        <v>64.582045280000003</v>
      </c>
      <c r="M7224" t="str">
        <f>VLOOKUP(L7224,Table1[],2)</f>
        <v>60 and Above</v>
      </c>
      <c r="N7224" t="str">
        <f>INDEX(Table7[Column1],MATCH(O7224,Table7[Column2]))</f>
        <v>Learning Stage</v>
      </c>
      <c r="O7224">
        <v>2.3637799259999999</v>
      </c>
      <c r="P7224" t="str">
        <f>VLOOKUP(O7224,Table13[],2)</f>
        <v>1 - 5</v>
      </c>
      <c r="Q7224" t="str">
        <f>INDEX(Table8[Column1],MATCH(R7224,Table8[Column2]))</f>
        <v>Habitual</v>
      </c>
      <c r="R7224">
        <v>116.54830990000001</v>
      </c>
      <c r="S7224">
        <f t="shared" si="225"/>
        <v>4.8561795791666666</v>
      </c>
      <c r="T7224" t="s">
        <v>19</v>
      </c>
    </row>
    <row r="7225" spans="1:20" x14ac:dyDescent="0.25">
      <c r="A7225">
        <v>7224</v>
      </c>
      <c r="B7225" t="s">
        <v>3990</v>
      </c>
      <c r="C7225" t="s">
        <v>3027</v>
      </c>
      <c r="D7225" t="str">
        <f t="shared" si="224"/>
        <v>Hatfield Ramona</v>
      </c>
      <c r="E7225" t="s">
        <v>15</v>
      </c>
      <c r="F7225" t="s">
        <v>38</v>
      </c>
      <c r="G7225" t="s">
        <v>1060</v>
      </c>
      <c r="H7225" t="s">
        <v>1061</v>
      </c>
      <c r="I7225" t="s">
        <v>38</v>
      </c>
      <c r="J7225" t="s">
        <v>19</v>
      </c>
      <c r="K7225" t="str">
        <f>INDEX(Table6[Column1],MATCH(L7225,Table6[Column2]))</f>
        <v>Young Adults</v>
      </c>
      <c r="L7225">
        <v>32.61492423</v>
      </c>
      <c r="M7225" t="str">
        <f>VLOOKUP(L7225,Table1[],2)</f>
        <v>30 - 39</v>
      </c>
      <c r="N7225" t="str">
        <f>INDEX(Table7[Column1],MATCH(O7225,Table7[Column2]))</f>
        <v>Learning Stage</v>
      </c>
      <c r="O7225">
        <v>3.9822368739999998</v>
      </c>
      <c r="P7225" t="str">
        <f>VLOOKUP(O7225,Table13[],2)</f>
        <v>1 - 5</v>
      </c>
      <c r="Q7225" t="str">
        <f>INDEX(Table8[Column1],MATCH(R7225,Table8[Column2]))</f>
        <v>Scheduled</v>
      </c>
      <c r="R7225">
        <v>0</v>
      </c>
      <c r="S7225">
        <f t="shared" si="225"/>
        <v>0</v>
      </c>
      <c r="T7225" t="s">
        <v>19</v>
      </c>
    </row>
    <row r="7226" spans="1:20" x14ac:dyDescent="0.25">
      <c r="A7226">
        <v>7225</v>
      </c>
      <c r="B7226" t="s">
        <v>1378</v>
      </c>
      <c r="C7226" t="s">
        <v>2782</v>
      </c>
      <c r="D7226" t="str">
        <f t="shared" si="224"/>
        <v>Littlefield Lucy</v>
      </c>
      <c r="E7226" t="s">
        <v>15</v>
      </c>
      <c r="F7226" t="s">
        <v>95</v>
      </c>
      <c r="G7226" t="s">
        <v>2724</v>
      </c>
      <c r="H7226" t="s">
        <v>1863</v>
      </c>
      <c r="I7226" t="s">
        <v>87</v>
      </c>
      <c r="J7226" t="s">
        <v>19</v>
      </c>
      <c r="K7226" t="str">
        <f>INDEX(Table6[Column1],MATCH(L7226,Table6[Column2]))</f>
        <v>Elders</v>
      </c>
      <c r="L7226">
        <v>51.693843209999997</v>
      </c>
      <c r="M7226" t="str">
        <f>VLOOKUP(L7226,Table1[],2)</f>
        <v>50 - 59</v>
      </c>
      <c r="N7226" t="str">
        <f>INDEX(Table7[Column1],MATCH(O7226,Table7[Column2]))</f>
        <v>Learning Stage</v>
      </c>
      <c r="O7226">
        <v>4.8633792429999998</v>
      </c>
      <c r="P7226" t="str">
        <f>VLOOKUP(O7226,Table13[],2)</f>
        <v>1 - 5</v>
      </c>
      <c r="Q7226" t="str">
        <f>INDEX(Table8[Column1],MATCH(R7226,Table8[Column2]))</f>
        <v>Excused</v>
      </c>
      <c r="R7226">
        <v>123.50340300000001</v>
      </c>
      <c r="S7226">
        <f t="shared" si="225"/>
        <v>5.1459751250000005</v>
      </c>
      <c r="T7226" t="s">
        <v>19</v>
      </c>
    </row>
    <row r="7227" spans="1:20" x14ac:dyDescent="0.25">
      <c r="A7227">
        <v>7226</v>
      </c>
      <c r="B7227" t="s">
        <v>5263</v>
      </c>
      <c r="C7227" t="s">
        <v>3113</v>
      </c>
      <c r="D7227" t="str">
        <f t="shared" si="224"/>
        <v>Richart Vada</v>
      </c>
      <c r="E7227" t="s">
        <v>15</v>
      </c>
      <c r="F7227" t="s">
        <v>730</v>
      </c>
      <c r="G7227" t="s">
        <v>611</v>
      </c>
      <c r="H7227" t="s">
        <v>612</v>
      </c>
      <c r="I7227" t="s">
        <v>24</v>
      </c>
      <c r="J7227" t="s">
        <v>19</v>
      </c>
      <c r="K7227" t="str">
        <f>INDEX(Table6[Column1],MATCH(L7227,Table6[Column2]))</f>
        <v>Young Adults</v>
      </c>
      <c r="L7227">
        <v>33.095515759999998</v>
      </c>
      <c r="M7227" t="str">
        <f>VLOOKUP(L7227,Table1[],2)</f>
        <v>30 - 39</v>
      </c>
      <c r="N7227" t="str">
        <f>INDEX(Table7[Column1],MATCH(O7227,Table7[Column2]))</f>
        <v>Learning Stage</v>
      </c>
      <c r="O7227">
        <v>3.7649730039999998</v>
      </c>
      <c r="P7227" t="str">
        <f>VLOOKUP(O7227,Table13[],2)</f>
        <v>1 - 5</v>
      </c>
      <c r="Q7227" t="str">
        <f>INDEX(Table8[Column1],MATCH(R7227,Table8[Column2]))</f>
        <v>Maintained</v>
      </c>
      <c r="R7227">
        <v>70.955106110000003</v>
      </c>
      <c r="S7227">
        <f t="shared" si="225"/>
        <v>2.9564627545833333</v>
      </c>
      <c r="T7227" t="s">
        <v>19</v>
      </c>
    </row>
    <row r="7228" spans="1:20" x14ac:dyDescent="0.25">
      <c r="A7228">
        <v>7227</v>
      </c>
      <c r="B7228" t="s">
        <v>5264</v>
      </c>
      <c r="C7228" t="s">
        <v>4964</v>
      </c>
      <c r="D7228" t="str">
        <f t="shared" si="224"/>
        <v>Criddle Chandra</v>
      </c>
      <c r="E7228" t="s">
        <v>15</v>
      </c>
      <c r="F7228" t="s">
        <v>16</v>
      </c>
      <c r="G7228" t="s">
        <v>820</v>
      </c>
      <c r="H7228" t="s">
        <v>821</v>
      </c>
      <c r="I7228" t="s">
        <v>16</v>
      </c>
      <c r="J7228" t="s">
        <v>19</v>
      </c>
      <c r="K7228" t="str">
        <f>INDEX(Table6[Column1],MATCH(L7228,Table6[Column2]))</f>
        <v>Elders</v>
      </c>
      <c r="L7228">
        <v>54.109939799999999</v>
      </c>
      <c r="M7228" t="str">
        <f>VLOOKUP(L7228,Table1[],2)</f>
        <v>50 - 59</v>
      </c>
      <c r="N7228" t="str">
        <f>INDEX(Table7[Column1],MATCH(O7228,Table7[Column2]))</f>
        <v>Learning Stage</v>
      </c>
      <c r="O7228">
        <v>2.8731736990000001</v>
      </c>
      <c r="P7228" t="str">
        <f>VLOOKUP(O7228,Table13[],2)</f>
        <v>1 - 5</v>
      </c>
      <c r="Q7228" t="str">
        <f>INDEX(Table8[Column1],MATCH(R7228,Table8[Column2]))</f>
        <v>Habitual</v>
      </c>
      <c r="R7228">
        <v>85.950435080000005</v>
      </c>
      <c r="S7228">
        <f t="shared" si="225"/>
        <v>3.5812681283333339</v>
      </c>
      <c r="T7228" t="s">
        <v>19</v>
      </c>
    </row>
    <row r="7229" spans="1:20" x14ac:dyDescent="0.25">
      <c r="A7229">
        <v>7228</v>
      </c>
      <c r="B7229" t="s">
        <v>446</v>
      </c>
      <c r="C7229" t="s">
        <v>943</v>
      </c>
      <c r="D7229" t="str">
        <f t="shared" si="224"/>
        <v>Parker Roger</v>
      </c>
      <c r="E7229" t="s">
        <v>22</v>
      </c>
      <c r="F7229" t="s">
        <v>87</v>
      </c>
      <c r="G7229" t="s">
        <v>2724</v>
      </c>
      <c r="H7229" t="s">
        <v>1863</v>
      </c>
      <c r="I7229" t="s">
        <v>87</v>
      </c>
      <c r="J7229" t="s">
        <v>19</v>
      </c>
      <c r="K7229" t="str">
        <f>INDEX(Table6[Column1],MATCH(L7229,Table6[Column2]))</f>
        <v>Young Adults</v>
      </c>
      <c r="L7229">
        <v>37.555366939999999</v>
      </c>
      <c r="M7229" t="str">
        <f>VLOOKUP(L7229,Table1[],2)</f>
        <v>30 - 39</v>
      </c>
      <c r="N7229" t="str">
        <f>INDEX(Table7[Column1],MATCH(O7229,Table7[Column2]))</f>
        <v>Learning Stage</v>
      </c>
      <c r="O7229">
        <v>3.4849517630000002</v>
      </c>
      <c r="P7229" t="str">
        <f>VLOOKUP(O7229,Table13[],2)</f>
        <v>1 - 5</v>
      </c>
      <c r="Q7229" t="str">
        <f>INDEX(Table8[Column1],MATCH(R7229,Table8[Column2]))</f>
        <v>Scheduled</v>
      </c>
      <c r="R7229">
        <v>35.219720959999997</v>
      </c>
      <c r="S7229">
        <f t="shared" si="225"/>
        <v>1.4674883733333333</v>
      </c>
      <c r="T7229" t="s">
        <v>19</v>
      </c>
    </row>
    <row r="7230" spans="1:20" x14ac:dyDescent="0.25">
      <c r="A7230">
        <v>7229</v>
      </c>
      <c r="B7230" t="s">
        <v>2126</v>
      </c>
      <c r="C7230" t="s">
        <v>552</v>
      </c>
      <c r="D7230" t="str">
        <f t="shared" si="224"/>
        <v>Cobb Louis</v>
      </c>
      <c r="E7230" t="s">
        <v>22</v>
      </c>
      <c r="F7230" t="s">
        <v>16</v>
      </c>
      <c r="G7230" t="s">
        <v>820</v>
      </c>
      <c r="H7230" t="s">
        <v>821</v>
      </c>
      <c r="I7230" t="s">
        <v>16</v>
      </c>
      <c r="J7230" t="s">
        <v>19</v>
      </c>
      <c r="K7230" t="str">
        <f>INDEX(Table6[Column1],MATCH(L7230,Table6[Column2]))</f>
        <v>Young Adults</v>
      </c>
      <c r="L7230">
        <v>35.49732049</v>
      </c>
      <c r="M7230" t="str">
        <f>VLOOKUP(L7230,Table1[],2)</f>
        <v>30 - 39</v>
      </c>
      <c r="N7230" t="str">
        <f>INDEX(Table7[Column1],MATCH(O7230,Table7[Column2]))</f>
        <v>Fitting in Stage</v>
      </c>
      <c r="O7230">
        <v>7.1430458840000002</v>
      </c>
      <c r="P7230" t="str">
        <f>VLOOKUP(O7230,Table13[],2)</f>
        <v>6 - 10</v>
      </c>
      <c r="Q7230" t="str">
        <f>INDEX(Table8[Column1],MATCH(R7230,Table8[Column2]))</f>
        <v>Scheduled</v>
      </c>
      <c r="R7230">
        <v>39.768801359999998</v>
      </c>
      <c r="S7230">
        <f t="shared" si="225"/>
        <v>1.6570333899999998</v>
      </c>
      <c r="T7230" t="s">
        <v>19</v>
      </c>
    </row>
    <row r="7231" spans="1:20" x14ac:dyDescent="0.25">
      <c r="A7231">
        <v>7230</v>
      </c>
      <c r="B7231" t="s">
        <v>5265</v>
      </c>
      <c r="C7231" t="s">
        <v>1714</v>
      </c>
      <c r="D7231" t="str">
        <f t="shared" si="224"/>
        <v>Xiong Robin</v>
      </c>
      <c r="E7231" t="s">
        <v>15</v>
      </c>
      <c r="F7231" t="s">
        <v>90</v>
      </c>
      <c r="G7231" t="s">
        <v>2724</v>
      </c>
      <c r="H7231" t="s">
        <v>1863</v>
      </c>
      <c r="I7231" t="s">
        <v>90</v>
      </c>
      <c r="J7231" t="s">
        <v>19</v>
      </c>
      <c r="K7231" t="str">
        <f>INDEX(Table6[Column1],MATCH(L7231,Table6[Column2]))</f>
        <v>Adults</v>
      </c>
      <c r="L7231">
        <v>45.733817889999997</v>
      </c>
      <c r="M7231" t="str">
        <f>VLOOKUP(L7231,Table1[],2)</f>
        <v>40 - 49</v>
      </c>
      <c r="N7231" t="str">
        <f>INDEX(Table7[Column1],MATCH(O7231,Table7[Column2]))</f>
        <v>Learning Stage</v>
      </c>
      <c r="O7231">
        <v>5.5787167880000004</v>
      </c>
      <c r="P7231" t="str">
        <f>VLOOKUP(O7231,Table13[],2)</f>
        <v>1 - 5</v>
      </c>
      <c r="Q7231" t="str">
        <f>INDEX(Table8[Column1],MATCH(R7231,Table8[Column2]))</f>
        <v>Excused</v>
      </c>
      <c r="R7231">
        <v>142.901647</v>
      </c>
      <c r="S7231">
        <f t="shared" si="225"/>
        <v>5.9542352916666665</v>
      </c>
      <c r="T7231" t="s">
        <v>19</v>
      </c>
    </row>
    <row r="7232" spans="1:20" x14ac:dyDescent="0.25">
      <c r="A7232">
        <v>7231</v>
      </c>
      <c r="B7232" t="s">
        <v>966</v>
      </c>
      <c r="C7232" t="s">
        <v>1455</v>
      </c>
      <c r="D7232" t="str">
        <f t="shared" si="224"/>
        <v>Miller Lewis</v>
      </c>
      <c r="E7232" t="s">
        <v>22</v>
      </c>
      <c r="F7232" t="s">
        <v>1654</v>
      </c>
      <c r="G7232" t="s">
        <v>611</v>
      </c>
      <c r="H7232" t="s">
        <v>612</v>
      </c>
      <c r="I7232" t="s">
        <v>101</v>
      </c>
      <c r="J7232" t="s">
        <v>19</v>
      </c>
      <c r="K7232" t="str">
        <f>INDEX(Table6[Column1],MATCH(L7232,Table6[Column2]))</f>
        <v>Young Adults</v>
      </c>
      <c r="L7232">
        <v>30.095936089999999</v>
      </c>
      <c r="M7232" t="str">
        <f>VLOOKUP(L7232,Table1[],2)</f>
        <v>30 - 39</v>
      </c>
      <c r="N7232" t="str">
        <f>INDEX(Table7[Column1],MATCH(O7232,Table7[Column2]))</f>
        <v>Learning Stage</v>
      </c>
      <c r="O7232">
        <v>4.5382711789999997</v>
      </c>
      <c r="P7232" t="str">
        <f>VLOOKUP(O7232,Table13[],2)</f>
        <v>1 - 5</v>
      </c>
      <c r="Q7232" t="str">
        <f>INDEX(Table8[Column1],MATCH(R7232,Table8[Column2]))</f>
        <v>Scheduled</v>
      </c>
      <c r="R7232">
        <v>13.70244754</v>
      </c>
      <c r="S7232">
        <f t="shared" si="225"/>
        <v>0.57093531416666665</v>
      </c>
      <c r="T7232" t="s">
        <v>19</v>
      </c>
    </row>
    <row r="7233" spans="1:20" x14ac:dyDescent="0.25">
      <c r="A7233">
        <v>7232</v>
      </c>
      <c r="B7233" t="s">
        <v>1098</v>
      </c>
      <c r="C7233" t="s">
        <v>426</v>
      </c>
      <c r="D7233" t="str">
        <f t="shared" si="224"/>
        <v>Bailey George</v>
      </c>
      <c r="E7233" t="s">
        <v>22</v>
      </c>
      <c r="F7233" t="s">
        <v>38</v>
      </c>
      <c r="G7233" t="s">
        <v>1060</v>
      </c>
      <c r="H7233" t="s">
        <v>1061</v>
      </c>
      <c r="I7233" t="s">
        <v>38</v>
      </c>
      <c r="J7233" t="s">
        <v>19</v>
      </c>
      <c r="K7233" t="str">
        <f>INDEX(Table6[Column1],MATCH(L7233,Table6[Column2]))</f>
        <v>Adults</v>
      </c>
      <c r="L7233">
        <v>47.64843055</v>
      </c>
      <c r="M7233" t="str">
        <f>VLOOKUP(L7233,Table1[],2)</f>
        <v>40 - 49</v>
      </c>
      <c r="N7233" t="str">
        <f>INDEX(Table7[Column1],MATCH(O7233,Table7[Column2]))</f>
        <v>Learning Stage</v>
      </c>
      <c r="O7233">
        <v>3.6288717770000001</v>
      </c>
      <c r="P7233" t="str">
        <f>VLOOKUP(O7233,Table13[],2)</f>
        <v>1 - 5</v>
      </c>
      <c r="Q7233" t="str">
        <f>INDEX(Table8[Column1],MATCH(R7233,Table8[Column2]))</f>
        <v>Maintained</v>
      </c>
      <c r="R7233">
        <v>58.066066159999998</v>
      </c>
      <c r="S7233">
        <f t="shared" si="225"/>
        <v>2.4194194233333333</v>
      </c>
      <c r="T7233" t="s">
        <v>19</v>
      </c>
    </row>
    <row r="7234" spans="1:20" x14ac:dyDescent="0.25">
      <c r="A7234">
        <v>7233</v>
      </c>
      <c r="B7234" t="s">
        <v>1277</v>
      </c>
      <c r="C7234" t="s">
        <v>4596</v>
      </c>
      <c r="D7234" t="str">
        <f t="shared" si="224"/>
        <v>Young Mickey</v>
      </c>
      <c r="E7234" t="s">
        <v>22</v>
      </c>
      <c r="F7234" t="s">
        <v>38</v>
      </c>
      <c r="G7234" t="s">
        <v>1060</v>
      </c>
      <c r="H7234" t="s">
        <v>1061</v>
      </c>
      <c r="I7234" t="s">
        <v>38</v>
      </c>
      <c r="J7234" t="s">
        <v>19</v>
      </c>
      <c r="K7234" t="str">
        <f>INDEX(Table6[Column1],MATCH(L7234,Table6[Column2]))</f>
        <v>Adults</v>
      </c>
      <c r="L7234">
        <v>49.226545590000001</v>
      </c>
      <c r="M7234" t="str">
        <f>VLOOKUP(L7234,Table1[],2)</f>
        <v>40 - 49</v>
      </c>
      <c r="N7234" t="str">
        <f>INDEX(Table7[Column1],MATCH(O7234,Table7[Column2]))</f>
        <v>Fitting in Stage</v>
      </c>
      <c r="O7234">
        <v>6.1534545420000004</v>
      </c>
      <c r="P7234" t="str">
        <f>VLOOKUP(O7234,Table13[],2)</f>
        <v>6 - 10</v>
      </c>
      <c r="Q7234" t="str">
        <f>INDEX(Table8[Column1],MATCH(R7234,Table8[Column2]))</f>
        <v>Habitual</v>
      </c>
      <c r="R7234">
        <v>83.140185990000006</v>
      </c>
      <c r="S7234">
        <f t="shared" si="225"/>
        <v>3.4641744162500006</v>
      </c>
      <c r="T7234" t="s">
        <v>19</v>
      </c>
    </row>
    <row r="7235" spans="1:20" x14ac:dyDescent="0.25">
      <c r="A7235">
        <v>7234</v>
      </c>
      <c r="B7235" t="s">
        <v>5266</v>
      </c>
      <c r="C7235" t="s">
        <v>284</v>
      </c>
      <c r="D7235" t="str">
        <f t="shared" ref="D7235:D7298" si="226">CONCATENATE(B7235, " ",C7235)</f>
        <v>Quijada Debra</v>
      </c>
      <c r="E7235" t="s">
        <v>15</v>
      </c>
      <c r="F7235" t="s">
        <v>828</v>
      </c>
      <c r="G7235" t="s">
        <v>611</v>
      </c>
      <c r="H7235" t="s">
        <v>612</v>
      </c>
      <c r="I7235" t="s">
        <v>24</v>
      </c>
      <c r="J7235" t="s">
        <v>19</v>
      </c>
      <c r="K7235" t="str">
        <f>INDEX(Table6[Column1],MATCH(L7235,Table6[Column2]))</f>
        <v>Young Adults</v>
      </c>
      <c r="L7235">
        <v>34.1396546</v>
      </c>
      <c r="M7235" t="str">
        <f>VLOOKUP(L7235,Table1[],2)</f>
        <v>30 - 39</v>
      </c>
      <c r="N7235" t="str">
        <f>INDEX(Table7[Column1],MATCH(O7235,Table7[Column2]))</f>
        <v>Learning Stage</v>
      </c>
      <c r="O7235">
        <v>4.0182025819999998</v>
      </c>
      <c r="P7235" t="str">
        <f>VLOOKUP(O7235,Table13[],2)</f>
        <v>1 - 5</v>
      </c>
      <c r="Q7235" t="str">
        <f>INDEX(Table8[Column1],MATCH(R7235,Table8[Column2]))</f>
        <v>Scheduled</v>
      </c>
      <c r="R7235">
        <v>12.956201330000001</v>
      </c>
      <c r="S7235">
        <f t="shared" ref="S7235:S7298" si="227">CONVERT(R7235,"hr","day")</f>
        <v>0.53984172208333336</v>
      </c>
      <c r="T7235" t="s">
        <v>19</v>
      </c>
    </row>
    <row r="7236" spans="1:20" x14ac:dyDescent="0.25">
      <c r="A7236">
        <v>7235</v>
      </c>
      <c r="B7236" t="s">
        <v>100</v>
      </c>
      <c r="C7236" t="s">
        <v>149</v>
      </c>
      <c r="D7236" t="str">
        <f t="shared" si="226"/>
        <v>Duncan Charles</v>
      </c>
      <c r="E7236" t="s">
        <v>22</v>
      </c>
      <c r="F7236" t="s">
        <v>87</v>
      </c>
      <c r="G7236" t="s">
        <v>2724</v>
      </c>
      <c r="H7236" t="s">
        <v>1863</v>
      </c>
      <c r="I7236" t="s">
        <v>87</v>
      </c>
      <c r="J7236" t="s">
        <v>19</v>
      </c>
      <c r="K7236" t="str">
        <f>INDEX(Table6[Column1],MATCH(L7236,Table6[Column2]))</f>
        <v>Adults</v>
      </c>
      <c r="L7236">
        <v>43.163527010000003</v>
      </c>
      <c r="M7236" t="str">
        <f>VLOOKUP(L7236,Table1[],2)</f>
        <v>40 - 49</v>
      </c>
      <c r="N7236" t="str">
        <f>INDEX(Table7[Column1],MATCH(O7236,Table7[Column2]))</f>
        <v>Learning Stage</v>
      </c>
      <c r="O7236">
        <v>4.4714698669999997</v>
      </c>
      <c r="P7236" t="str">
        <f>VLOOKUP(O7236,Table13[],2)</f>
        <v>1 - 5</v>
      </c>
      <c r="Q7236" t="str">
        <f>INDEX(Table8[Column1],MATCH(R7236,Table8[Column2]))</f>
        <v>Habitual</v>
      </c>
      <c r="R7236">
        <v>90.49129988</v>
      </c>
      <c r="S7236">
        <f t="shared" si="227"/>
        <v>3.7704708283333335</v>
      </c>
      <c r="T7236" t="s">
        <v>19</v>
      </c>
    </row>
    <row r="7237" spans="1:20" x14ac:dyDescent="0.25">
      <c r="A7237">
        <v>7236</v>
      </c>
      <c r="B7237" t="s">
        <v>5267</v>
      </c>
      <c r="C7237" t="s">
        <v>859</v>
      </c>
      <c r="D7237" t="str">
        <f t="shared" si="226"/>
        <v>Stonge Cathy</v>
      </c>
      <c r="E7237" t="s">
        <v>15</v>
      </c>
      <c r="F7237" t="s">
        <v>38</v>
      </c>
      <c r="G7237" t="s">
        <v>1060</v>
      </c>
      <c r="H7237" t="s">
        <v>1061</v>
      </c>
      <c r="I7237" t="s">
        <v>38</v>
      </c>
      <c r="J7237" t="s">
        <v>19</v>
      </c>
      <c r="K7237" t="str">
        <f>INDEX(Table6[Column1],MATCH(L7237,Table6[Column2]))</f>
        <v>Young Adults</v>
      </c>
      <c r="L7237">
        <v>30.21747375</v>
      </c>
      <c r="M7237" t="str">
        <f>VLOOKUP(L7237,Table1[],2)</f>
        <v>30 - 39</v>
      </c>
      <c r="N7237" t="str">
        <f>INDEX(Table7[Column1],MATCH(O7237,Table7[Column2]))</f>
        <v>Learning Stage</v>
      </c>
      <c r="O7237">
        <v>1.7775808399999999</v>
      </c>
      <c r="P7237" t="str">
        <f>VLOOKUP(O7237,Table13[],2)</f>
        <v>1 - 5</v>
      </c>
      <c r="Q7237" t="str">
        <f>INDEX(Table8[Column1],MATCH(R7237,Table8[Column2]))</f>
        <v>Scheduled</v>
      </c>
      <c r="R7237">
        <v>0</v>
      </c>
      <c r="S7237">
        <f t="shared" si="227"/>
        <v>0</v>
      </c>
      <c r="T7237" t="s">
        <v>19</v>
      </c>
    </row>
    <row r="7238" spans="1:20" x14ac:dyDescent="0.25">
      <c r="A7238">
        <v>7237</v>
      </c>
      <c r="B7238" t="s">
        <v>3571</v>
      </c>
      <c r="C7238" t="s">
        <v>502</v>
      </c>
      <c r="D7238" t="str">
        <f t="shared" si="226"/>
        <v>Ruffin Susan</v>
      </c>
      <c r="E7238" t="s">
        <v>15</v>
      </c>
      <c r="F7238" t="s">
        <v>24</v>
      </c>
      <c r="G7238" t="s">
        <v>611</v>
      </c>
      <c r="H7238" t="s">
        <v>612</v>
      </c>
      <c r="I7238" t="s">
        <v>24</v>
      </c>
      <c r="J7238" t="s">
        <v>19</v>
      </c>
      <c r="K7238" t="str">
        <f>INDEX(Table6[Column1],MATCH(L7238,Table6[Column2]))</f>
        <v>Young Adults</v>
      </c>
      <c r="L7238">
        <v>31.222370659999999</v>
      </c>
      <c r="M7238" t="str">
        <f>VLOOKUP(L7238,Table1[],2)</f>
        <v>30 - 39</v>
      </c>
      <c r="N7238" t="str">
        <f>INDEX(Table7[Column1],MATCH(O7238,Table7[Column2]))</f>
        <v>Fitting in Stage</v>
      </c>
      <c r="O7238">
        <v>7.0257750019999996</v>
      </c>
      <c r="P7238" t="str">
        <f>VLOOKUP(O7238,Table13[],2)</f>
        <v>6 - 10</v>
      </c>
      <c r="Q7238" t="str">
        <f>INDEX(Table8[Column1],MATCH(R7238,Table8[Column2]))</f>
        <v>Scheduled</v>
      </c>
      <c r="R7238">
        <v>0</v>
      </c>
      <c r="S7238">
        <f t="shared" si="227"/>
        <v>0</v>
      </c>
      <c r="T7238" t="s">
        <v>19</v>
      </c>
    </row>
    <row r="7239" spans="1:20" x14ac:dyDescent="0.25">
      <c r="A7239">
        <v>7238</v>
      </c>
      <c r="B7239" t="s">
        <v>5268</v>
      </c>
      <c r="C7239" t="s">
        <v>175</v>
      </c>
      <c r="D7239" t="str">
        <f t="shared" si="226"/>
        <v>Placencia Paul</v>
      </c>
      <c r="E7239" t="s">
        <v>22</v>
      </c>
      <c r="F7239" t="s">
        <v>30</v>
      </c>
      <c r="G7239" t="s">
        <v>820</v>
      </c>
      <c r="H7239" t="s">
        <v>821</v>
      </c>
      <c r="I7239" t="s">
        <v>30</v>
      </c>
      <c r="J7239" t="s">
        <v>19</v>
      </c>
      <c r="K7239" t="str">
        <f>INDEX(Table6[Column1],MATCH(L7239,Table6[Column2]))</f>
        <v>Young Adults</v>
      </c>
      <c r="L7239">
        <v>35.888819159999997</v>
      </c>
      <c r="M7239" t="str">
        <f>VLOOKUP(L7239,Table1[],2)</f>
        <v>30 - 39</v>
      </c>
      <c r="N7239" t="str">
        <f>INDEX(Table7[Column1],MATCH(O7239,Table7[Column2]))</f>
        <v>Learning Stage</v>
      </c>
      <c r="O7239">
        <v>3.6828763609999999</v>
      </c>
      <c r="P7239" t="str">
        <f>VLOOKUP(O7239,Table13[],2)</f>
        <v>1 - 5</v>
      </c>
      <c r="Q7239" t="str">
        <f>INDEX(Table8[Column1],MATCH(R7239,Table8[Column2]))</f>
        <v>Scheduled</v>
      </c>
      <c r="R7239">
        <v>7.2501704489999996</v>
      </c>
      <c r="S7239">
        <f t="shared" si="227"/>
        <v>0.30209043537499997</v>
      </c>
      <c r="T7239" t="s">
        <v>19</v>
      </c>
    </row>
    <row r="7240" spans="1:20" x14ac:dyDescent="0.25">
      <c r="A7240">
        <v>7239</v>
      </c>
      <c r="B7240" t="s">
        <v>5269</v>
      </c>
      <c r="C7240" t="s">
        <v>5270</v>
      </c>
      <c r="D7240" t="str">
        <f t="shared" si="226"/>
        <v>McGlothin Mariano</v>
      </c>
      <c r="E7240" t="s">
        <v>22</v>
      </c>
      <c r="F7240" t="s">
        <v>1292</v>
      </c>
      <c r="G7240" t="s">
        <v>2724</v>
      </c>
      <c r="H7240" t="s">
        <v>1863</v>
      </c>
      <c r="I7240" t="s">
        <v>107</v>
      </c>
      <c r="J7240" t="s">
        <v>19</v>
      </c>
      <c r="K7240" t="str">
        <f>INDEX(Table6[Column1],MATCH(L7240,Table6[Column2]))</f>
        <v>Elders</v>
      </c>
      <c r="L7240">
        <v>52.1090053</v>
      </c>
      <c r="M7240" t="str">
        <f>VLOOKUP(L7240,Table1[],2)</f>
        <v>50 - 59</v>
      </c>
      <c r="N7240" t="str">
        <f>INDEX(Table7[Column1],MATCH(O7240,Table7[Column2]))</f>
        <v>Learning Stage</v>
      </c>
      <c r="O7240">
        <v>2.3746833440000001</v>
      </c>
      <c r="P7240" t="str">
        <f>VLOOKUP(O7240,Table13[],2)</f>
        <v>1 - 5</v>
      </c>
      <c r="Q7240" t="str">
        <f>INDEX(Table8[Column1],MATCH(R7240,Table8[Column2]))</f>
        <v>Habitual</v>
      </c>
      <c r="R7240">
        <v>99.777837219999995</v>
      </c>
      <c r="S7240">
        <f t="shared" si="227"/>
        <v>4.1574098841666665</v>
      </c>
      <c r="T7240" t="s">
        <v>19</v>
      </c>
    </row>
    <row r="7241" spans="1:20" x14ac:dyDescent="0.25">
      <c r="A7241">
        <v>7240</v>
      </c>
      <c r="B7241" t="s">
        <v>4766</v>
      </c>
      <c r="C7241" t="s">
        <v>245</v>
      </c>
      <c r="D7241" t="str">
        <f t="shared" si="226"/>
        <v>Lang Mary</v>
      </c>
      <c r="E7241" t="s">
        <v>15</v>
      </c>
      <c r="F7241" t="s">
        <v>127</v>
      </c>
      <c r="G7241" t="s">
        <v>2724</v>
      </c>
      <c r="H7241" t="s">
        <v>1863</v>
      </c>
      <c r="I7241" t="s">
        <v>127</v>
      </c>
      <c r="J7241" t="s">
        <v>19</v>
      </c>
      <c r="K7241" t="str">
        <f>INDEX(Table6[Column1],MATCH(L7241,Table6[Column2]))</f>
        <v>Adults</v>
      </c>
      <c r="L7241">
        <v>47.581384389999997</v>
      </c>
      <c r="M7241" t="str">
        <f>VLOOKUP(L7241,Table1[],2)</f>
        <v>40 - 49</v>
      </c>
      <c r="N7241" t="str">
        <f>INDEX(Table7[Column1],MATCH(O7241,Table7[Column2]))</f>
        <v>Learning Stage</v>
      </c>
      <c r="O7241">
        <v>5.7363531620000003</v>
      </c>
      <c r="P7241" t="str">
        <f>VLOOKUP(O7241,Table13[],2)</f>
        <v>1 - 5</v>
      </c>
      <c r="Q7241" t="str">
        <f>INDEX(Table8[Column1],MATCH(R7241,Table8[Column2]))</f>
        <v>Habitual</v>
      </c>
      <c r="R7241">
        <v>98.700815849999998</v>
      </c>
      <c r="S7241">
        <f t="shared" si="227"/>
        <v>4.1125339937499996</v>
      </c>
      <c r="T7241" t="s">
        <v>19</v>
      </c>
    </row>
    <row r="7242" spans="1:20" x14ac:dyDescent="0.25">
      <c r="A7242">
        <v>7241</v>
      </c>
      <c r="B7242" t="s">
        <v>2675</v>
      </c>
      <c r="C7242" t="s">
        <v>2289</v>
      </c>
      <c r="D7242" t="str">
        <f t="shared" si="226"/>
        <v>Walden Ronnie</v>
      </c>
      <c r="E7242" t="s">
        <v>22</v>
      </c>
      <c r="F7242" t="s">
        <v>33</v>
      </c>
      <c r="G7242" t="s">
        <v>2724</v>
      </c>
      <c r="H7242" t="s">
        <v>1863</v>
      </c>
      <c r="I7242" t="s">
        <v>33</v>
      </c>
      <c r="J7242" t="s">
        <v>19</v>
      </c>
      <c r="K7242" t="str">
        <f>INDEX(Table6[Column1],MATCH(L7242,Table6[Column2]))</f>
        <v>Young Adults</v>
      </c>
      <c r="L7242">
        <v>39.115556439999999</v>
      </c>
      <c r="M7242" t="str">
        <f>VLOOKUP(L7242,Table1[],2)</f>
        <v>30 - 39</v>
      </c>
      <c r="N7242" t="str">
        <f>INDEX(Table7[Column1],MATCH(O7242,Table7[Column2]))</f>
        <v>Fitting in Stage</v>
      </c>
      <c r="O7242">
        <v>6.7571873760000001</v>
      </c>
      <c r="P7242" t="str">
        <f>VLOOKUP(O7242,Table13[],2)</f>
        <v>6 - 10</v>
      </c>
      <c r="Q7242" t="str">
        <f>INDEX(Table8[Column1],MATCH(R7242,Table8[Column2]))</f>
        <v>Maintained</v>
      </c>
      <c r="R7242">
        <v>62.070072420000002</v>
      </c>
      <c r="S7242">
        <f t="shared" si="227"/>
        <v>2.5862530175000003</v>
      </c>
      <c r="T7242" t="s">
        <v>19</v>
      </c>
    </row>
    <row r="7243" spans="1:20" x14ac:dyDescent="0.25">
      <c r="A7243">
        <v>7242</v>
      </c>
      <c r="B7243" t="s">
        <v>1277</v>
      </c>
      <c r="C7243" t="s">
        <v>1580</v>
      </c>
      <c r="D7243" t="str">
        <f t="shared" si="226"/>
        <v>Young Judith</v>
      </c>
      <c r="E7243" t="s">
        <v>15</v>
      </c>
      <c r="F7243" t="s">
        <v>30</v>
      </c>
      <c r="G7243" t="s">
        <v>820</v>
      </c>
      <c r="H7243" t="s">
        <v>821</v>
      </c>
      <c r="I7243" t="s">
        <v>30</v>
      </c>
      <c r="J7243" t="s">
        <v>19</v>
      </c>
      <c r="K7243" t="str">
        <f>INDEX(Table6[Column1],MATCH(L7243,Table6[Column2]))</f>
        <v>Young Adults</v>
      </c>
      <c r="L7243">
        <v>39.749115500000002</v>
      </c>
      <c r="M7243" t="str">
        <f>VLOOKUP(L7243,Table1[],2)</f>
        <v>30 - 39</v>
      </c>
      <c r="N7243" t="str">
        <f>INDEX(Table7[Column1],MATCH(O7243,Table7[Column2]))</f>
        <v>Learning Stage</v>
      </c>
      <c r="O7243">
        <v>4.3910279570000004</v>
      </c>
      <c r="P7243" t="str">
        <f>VLOOKUP(O7243,Table13[],2)</f>
        <v>1 - 5</v>
      </c>
      <c r="Q7243" t="str">
        <f>INDEX(Table8[Column1],MATCH(R7243,Table8[Column2]))</f>
        <v>Maintained</v>
      </c>
      <c r="R7243">
        <v>62.639122059999998</v>
      </c>
      <c r="S7243">
        <f t="shared" si="227"/>
        <v>2.6099634191666667</v>
      </c>
      <c r="T7243" t="s">
        <v>19</v>
      </c>
    </row>
    <row r="7244" spans="1:20" x14ac:dyDescent="0.25">
      <c r="A7244">
        <v>7243</v>
      </c>
      <c r="B7244" t="s">
        <v>1624</v>
      </c>
      <c r="C7244" t="s">
        <v>1244</v>
      </c>
      <c r="D7244" t="str">
        <f t="shared" si="226"/>
        <v>Rodriguez Don</v>
      </c>
      <c r="E7244" t="s">
        <v>22</v>
      </c>
      <c r="F7244" t="s">
        <v>30</v>
      </c>
      <c r="G7244" t="s">
        <v>820</v>
      </c>
      <c r="H7244" t="s">
        <v>821</v>
      </c>
      <c r="I7244" t="s">
        <v>30</v>
      </c>
      <c r="J7244" t="s">
        <v>19</v>
      </c>
      <c r="K7244" t="str">
        <f>INDEX(Table6[Column1],MATCH(L7244,Table6[Column2]))</f>
        <v>Elders</v>
      </c>
      <c r="L7244">
        <v>50.253024269999997</v>
      </c>
      <c r="M7244" t="str">
        <f>VLOOKUP(L7244,Table1[],2)</f>
        <v>50 - 59</v>
      </c>
      <c r="N7244" t="str">
        <f>INDEX(Table7[Column1],MATCH(O7244,Table7[Column2]))</f>
        <v>Learning Stage</v>
      </c>
      <c r="O7244">
        <v>4.4796494879999997</v>
      </c>
      <c r="P7244" t="str">
        <f>VLOOKUP(O7244,Table13[],2)</f>
        <v>1 - 5</v>
      </c>
      <c r="Q7244" t="str">
        <f>INDEX(Table8[Column1],MATCH(R7244,Table8[Column2]))</f>
        <v>Maintained</v>
      </c>
      <c r="R7244">
        <v>76.303959579999997</v>
      </c>
      <c r="S7244">
        <f t="shared" si="227"/>
        <v>3.1793316491666666</v>
      </c>
      <c r="T7244" t="s">
        <v>19</v>
      </c>
    </row>
    <row r="7245" spans="1:20" x14ac:dyDescent="0.25">
      <c r="A7245">
        <v>7244</v>
      </c>
      <c r="B7245" t="s">
        <v>1396</v>
      </c>
      <c r="C7245" t="s">
        <v>298</v>
      </c>
      <c r="D7245" t="str">
        <f t="shared" si="226"/>
        <v>Culver Steve</v>
      </c>
      <c r="E7245" t="s">
        <v>22</v>
      </c>
      <c r="F7245" t="s">
        <v>38</v>
      </c>
      <c r="G7245" t="s">
        <v>1060</v>
      </c>
      <c r="H7245" t="s">
        <v>1061</v>
      </c>
      <c r="I7245" t="s">
        <v>38</v>
      </c>
      <c r="J7245" t="s">
        <v>19</v>
      </c>
      <c r="K7245" t="str">
        <f>INDEX(Table6[Column1],MATCH(L7245,Table6[Column2]))</f>
        <v>Young Adults</v>
      </c>
      <c r="L7245">
        <v>37.688995210000002</v>
      </c>
      <c r="M7245" t="str">
        <f>VLOOKUP(L7245,Table1[],2)</f>
        <v>30 - 39</v>
      </c>
      <c r="N7245" t="str">
        <f>INDEX(Table7[Column1],MATCH(O7245,Table7[Column2]))</f>
        <v>Learning Stage</v>
      </c>
      <c r="O7245">
        <v>4.2793196870000001</v>
      </c>
      <c r="P7245" t="str">
        <f>VLOOKUP(O7245,Table13[],2)</f>
        <v>1 - 5</v>
      </c>
      <c r="Q7245" t="str">
        <f>INDEX(Table8[Column1],MATCH(R7245,Table8[Column2]))</f>
        <v>Scheduled</v>
      </c>
      <c r="R7245">
        <v>7.5184074130000003</v>
      </c>
      <c r="S7245">
        <f t="shared" si="227"/>
        <v>0.31326697554166666</v>
      </c>
      <c r="T7245" t="s">
        <v>19</v>
      </c>
    </row>
    <row r="7246" spans="1:20" x14ac:dyDescent="0.25">
      <c r="A7246">
        <v>7245</v>
      </c>
      <c r="B7246" t="s">
        <v>5271</v>
      </c>
      <c r="C7246" t="s">
        <v>700</v>
      </c>
      <c r="D7246" t="str">
        <f t="shared" si="226"/>
        <v>Paulson Lance</v>
      </c>
      <c r="E7246" t="s">
        <v>22</v>
      </c>
      <c r="F7246" t="s">
        <v>27</v>
      </c>
      <c r="G7246" t="s">
        <v>2724</v>
      </c>
      <c r="H7246" t="s">
        <v>1863</v>
      </c>
      <c r="I7246" t="s">
        <v>27</v>
      </c>
      <c r="J7246" t="s">
        <v>19</v>
      </c>
      <c r="K7246" t="str">
        <f>INDEX(Table6[Column1],MATCH(L7246,Table6[Column2]))</f>
        <v>Adults</v>
      </c>
      <c r="L7246">
        <v>40.604992180000004</v>
      </c>
      <c r="M7246" t="str">
        <f>VLOOKUP(L7246,Table1[],2)</f>
        <v>40 - 49</v>
      </c>
      <c r="N7246" t="str">
        <f>INDEX(Table7[Column1],MATCH(O7246,Table7[Column2]))</f>
        <v>Learning Stage</v>
      </c>
      <c r="O7246">
        <v>3.467364077</v>
      </c>
      <c r="P7246" t="str">
        <f>VLOOKUP(O7246,Table13[],2)</f>
        <v>1 - 5</v>
      </c>
      <c r="Q7246" t="str">
        <f>INDEX(Table8[Column1],MATCH(R7246,Table8[Column2]))</f>
        <v>Maintained</v>
      </c>
      <c r="R7246">
        <v>57.265855670000001</v>
      </c>
      <c r="S7246">
        <f t="shared" si="227"/>
        <v>2.3860773195833334</v>
      </c>
      <c r="T7246" t="s">
        <v>19</v>
      </c>
    </row>
    <row r="7247" spans="1:20" x14ac:dyDescent="0.25">
      <c r="A7247">
        <v>7246</v>
      </c>
      <c r="B7247" t="s">
        <v>5272</v>
      </c>
      <c r="C7247" t="s">
        <v>56</v>
      </c>
      <c r="D7247" t="str">
        <f t="shared" si="226"/>
        <v>Stroup James</v>
      </c>
      <c r="E7247" t="s">
        <v>22</v>
      </c>
      <c r="F7247" t="s">
        <v>38</v>
      </c>
      <c r="G7247" t="s">
        <v>1060</v>
      </c>
      <c r="H7247" t="s">
        <v>1061</v>
      </c>
      <c r="I7247" t="s">
        <v>38</v>
      </c>
      <c r="J7247" t="s">
        <v>19</v>
      </c>
      <c r="K7247" t="str">
        <f>INDEX(Table6[Column1],MATCH(L7247,Table6[Column2]))</f>
        <v>Young Adults</v>
      </c>
      <c r="L7247">
        <v>32.342258989999998</v>
      </c>
      <c r="M7247" t="str">
        <f>VLOOKUP(L7247,Table1[],2)</f>
        <v>30 - 39</v>
      </c>
      <c r="N7247" t="str">
        <f>INDEX(Table7[Column1],MATCH(O7247,Table7[Column2]))</f>
        <v>Fitting in Stage</v>
      </c>
      <c r="O7247">
        <v>6.3344645479999997</v>
      </c>
      <c r="P7247" t="str">
        <f>VLOOKUP(O7247,Table13[],2)</f>
        <v>6 - 10</v>
      </c>
      <c r="Q7247" t="str">
        <f>INDEX(Table8[Column1],MATCH(R7247,Table8[Column2]))</f>
        <v>Scheduled</v>
      </c>
      <c r="R7247">
        <v>22.773490460000001</v>
      </c>
      <c r="S7247">
        <f t="shared" si="227"/>
        <v>0.94889543583333336</v>
      </c>
      <c r="T7247" t="s">
        <v>19</v>
      </c>
    </row>
    <row r="7248" spans="1:20" x14ac:dyDescent="0.25">
      <c r="A7248">
        <v>7247</v>
      </c>
      <c r="B7248" t="s">
        <v>5273</v>
      </c>
      <c r="C7248" t="s">
        <v>4118</v>
      </c>
      <c r="D7248" t="str">
        <f t="shared" si="226"/>
        <v>Baxter Noel</v>
      </c>
      <c r="E7248" t="s">
        <v>22</v>
      </c>
      <c r="F7248" t="s">
        <v>204</v>
      </c>
      <c r="G7248" t="s">
        <v>611</v>
      </c>
      <c r="H7248" t="s">
        <v>612</v>
      </c>
      <c r="I7248" t="s">
        <v>169</v>
      </c>
      <c r="J7248" t="s">
        <v>19</v>
      </c>
      <c r="K7248" t="str">
        <f>INDEX(Table6[Column1],MATCH(L7248,Table6[Column2]))</f>
        <v>Adults</v>
      </c>
      <c r="L7248">
        <v>48.589444129999997</v>
      </c>
      <c r="M7248" t="str">
        <f>VLOOKUP(L7248,Table1[],2)</f>
        <v>40 - 49</v>
      </c>
      <c r="N7248" t="str">
        <f>INDEX(Table7[Column1],MATCH(O7248,Table7[Column2]))</f>
        <v>Learning Stage</v>
      </c>
      <c r="O7248">
        <v>3.1260979299999998</v>
      </c>
      <c r="P7248" t="str">
        <f>VLOOKUP(O7248,Table13[],2)</f>
        <v>1 - 5</v>
      </c>
      <c r="Q7248" t="str">
        <f>INDEX(Table8[Column1],MATCH(R7248,Table8[Column2]))</f>
        <v>Maintained</v>
      </c>
      <c r="R7248">
        <v>48.691303740000002</v>
      </c>
      <c r="S7248">
        <f t="shared" si="227"/>
        <v>2.0288043225000001</v>
      </c>
      <c r="T7248" t="s">
        <v>19</v>
      </c>
    </row>
    <row r="7249" spans="1:20" x14ac:dyDescent="0.25">
      <c r="A7249">
        <v>7248</v>
      </c>
      <c r="B7249" t="s">
        <v>3854</v>
      </c>
      <c r="C7249" t="s">
        <v>1006</v>
      </c>
      <c r="D7249" t="str">
        <f t="shared" si="226"/>
        <v>Sweeney Aileen</v>
      </c>
      <c r="E7249" t="s">
        <v>15</v>
      </c>
      <c r="F7249" t="s">
        <v>30</v>
      </c>
      <c r="G7249" t="s">
        <v>820</v>
      </c>
      <c r="H7249" t="s">
        <v>821</v>
      </c>
      <c r="I7249" t="s">
        <v>30</v>
      </c>
      <c r="J7249" t="s">
        <v>19</v>
      </c>
      <c r="K7249" t="str">
        <f>INDEX(Table6[Column1],MATCH(L7249,Table6[Column2]))</f>
        <v>Adults</v>
      </c>
      <c r="L7249">
        <v>44.909134360000003</v>
      </c>
      <c r="M7249" t="str">
        <f>VLOOKUP(L7249,Table1[],2)</f>
        <v>40 - 49</v>
      </c>
      <c r="N7249" t="str">
        <f>INDEX(Table7[Column1],MATCH(O7249,Table7[Column2]))</f>
        <v>Fitting in Stage</v>
      </c>
      <c r="O7249">
        <v>6.3569334040000003</v>
      </c>
      <c r="P7249" t="str">
        <f>VLOOKUP(O7249,Table13[],2)</f>
        <v>6 - 10</v>
      </c>
      <c r="Q7249" t="str">
        <f>INDEX(Table8[Column1],MATCH(R7249,Table8[Column2]))</f>
        <v>Habitual</v>
      </c>
      <c r="R7249">
        <v>87.018459239999999</v>
      </c>
      <c r="S7249">
        <f t="shared" si="227"/>
        <v>3.6257691350000001</v>
      </c>
      <c r="T7249" t="s">
        <v>19</v>
      </c>
    </row>
    <row r="7250" spans="1:20" x14ac:dyDescent="0.25">
      <c r="A7250">
        <v>7249</v>
      </c>
      <c r="B7250" t="s">
        <v>1728</v>
      </c>
      <c r="C7250" t="s">
        <v>374</v>
      </c>
      <c r="D7250" t="str">
        <f t="shared" si="226"/>
        <v>Day Melinda</v>
      </c>
      <c r="E7250" t="s">
        <v>15</v>
      </c>
      <c r="F7250" t="s">
        <v>1472</v>
      </c>
      <c r="G7250" t="s">
        <v>2724</v>
      </c>
      <c r="H7250" t="s">
        <v>1863</v>
      </c>
      <c r="I7250" t="s">
        <v>1472</v>
      </c>
      <c r="J7250" t="s">
        <v>19</v>
      </c>
      <c r="K7250" t="str">
        <f>INDEX(Table6[Column1],MATCH(L7250,Table6[Column2]))</f>
        <v>Young Adults</v>
      </c>
      <c r="L7250">
        <v>36.403099750000003</v>
      </c>
      <c r="M7250" t="str">
        <f>VLOOKUP(L7250,Table1[],2)</f>
        <v>30 - 39</v>
      </c>
      <c r="N7250" t="str">
        <f>INDEX(Table7[Column1],MATCH(O7250,Table7[Column2]))</f>
        <v>Learning Stage</v>
      </c>
      <c r="O7250">
        <v>4.899463763</v>
      </c>
      <c r="P7250" t="str">
        <f>VLOOKUP(O7250,Table13[],2)</f>
        <v>1 - 5</v>
      </c>
      <c r="Q7250" t="str">
        <f>INDEX(Table8[Column1],MATCH(R7250,Table8[Column2]))</f>
        <v>Maintained</v>
      </c>
      <c r="R7250">
        <v>65.243167700000001</v>
      </c>
      <c r="S7250">
        <f t="shared" si="227"/>
        <v>2.7184653208333334</v>
      </c>
      <c r="T7250" t="s">
        <v>19</v>
      </c>
    </row>
    <row r="7251" spans="1:20" x14ac:dyDescent="0.25">
      <c r="A7251">
        <v>7250</v>
      </c>
      <c r="B7251" t="s">
        <v>5274</v>
      </c>
      <c r="C7251" t="s">
        <v>2998</v>
      </c>
      <c r="D7251" t="str">
        <f t="shared" si="226"/>
        <v>Roden Jarrod</v>
      </c>
      <c r="E7251" t="s">
        <v>22</v>
      </c>
      <c r="F7251" t="s">
        <v>452</v>
      </c>
      <c r="G7251" t="s">
        <v>2724</v>
      </c>
      <c r="H7251" t="s">
        <v>1863</v>
      </c>
      <c r="I7251" t="s">
        <v>407</v>
      </c>
      <c r="J7251" t="s">
        <v>19</v>
      </c>
      <c r="K7251" t="str">
        <f>INDEX(Table6[Column1],MATCH(L7251,Table6[Column2]))</f>
        <v>Adults</v>
      </c>
      <c r="L7251">
        <v>42.426324800000003</v>
      </c>
      <c r="M7251" t="str">
        <f>VLOOKUP(L7251,Table1[],2)</f>
        <v>40 - 49</v>
      </c>
      <c r="N7251" t="str">
        <f>INDEX(Table7[Column1],MATCH(O7251,Table7[Column2]))</f>
        <v>Fitting in Stage</v>
      </c>
      <c r="O7251">
        <v>6.5999091459999999</v>
      </c>
      <c r="P7251" t="str">
        <f>VLOOKUP(O7251,Table13[],2)</f>
        <v>6 - 10</v>
      </c>
      <c r="Q7251" t="str">
        <f>INDEX(Table8[Column1],MATCH(R7251,Table8[Column2]))</f>
        <v>Scheduled</v>
      </c>
      <c r="R7251">
        <v>23.842714399999998</v>
      </c>
      <c r="S7251">
        <f t="shared" si="227"/>
        <v>0.99344643333333338</v>
      </c>
      <c r="T7251" t="s">
        <v>19</v>
      </c>
    </row>
    <row r="7252" spans="1:20" x14ac:dyDescent="0.25">
      <c r="A7252">
        <v>7251</v>
      </c>
      <c r="B7252" t="s">
        <v>34</v>
      </c>
      <c r="C7252" t="s">
        <v>426</v>
      </c>
      <c r="D7252" t="str">
        <f t="shared" si="226"/>
        <v>Jones George</v>
      </c>
      <c r="E7252" t="s">
        <v>22</v>
      </c>
      <c r="F7252" t="s">
        <v>1159</v>
      </c>
      <c r="G7252" t="s">
        <v>820</v>
      </c>
      <c r="H7252" t="s">
        <v>821</v>
      </c>
      <c r="I7252" t="s">
        <v>1159</v>
      </c>
      <c r="J7252" t="s">
        <v>19</v>
      </c>
      <c r="K7252" t="str">
        <f>INDEX(Table6[Column1],MATCH(L7252,Table6[Column2]))</f>
        <v>Adults</v>
      </c>
      <c r="L7252">
        <v>44.05276705</v>
      </c>
      <c r="M7252" t="str">
        <f>VLOOKUP(L7252,Table1[],2)</f>
        <v>40 - 49</v>
      </c>
      <c r="N7252" t="str">
        <f>INDEX(Table7[Column1],MATCH(O7252,Table7[Column2]))</f>
        <v>Learning Stage</v>
      </c>
      <c r="O7252">
        <v>5.4114998449999998</v>
      </c>
      <c r="P7252" t="str">
        <f>VLOOKUP(O7252,Table13[],2)</f>
        <v>1 - 5</v>
      </c>
      <c r="Q7252" t="str">
        <f>INDEX(Table8[Column1],MATCH(R7252,Table8[Column2]))</f>
        <v>Maintained</v>
      </c>
      <c r="R7252">
        <v>63.872646379999999</v>
      </c>
      <c r="S7252">
        <f t="shared" si="227"/>
        <v>2.6613602658333333</v>
      </c>
      <c r="T7252" t="s">
        <v>19</v>
      </c>
    </row>
    <row r="7253" spans="1:20" x14ac:dyDescent="0.25">
      <c r="A7253">
        <v>7252</v>
      </c>
      <c r="B7253" t="s">
        <v>4918</v>
      </c>
      <c r="C7253" t="s">
        <v>115</v>
      </c>
      <c r="D7253" t="str">
        <f t="shared" si="226"/>
        <v>McIntyre Daniel</v>
      </c>
      <c r="E7253" t="s">
        <v>22</v>
      </c>
      <c r="F7253" t="s">
        <v>38</v>
      </c>
      <c r="G7253" t="s">
        <v>1060</v>
      </c>
      <c r="H7253" t="s">
        <v>1061</v>
      </c>
      <c r="I7253" t="s">
        <v>38</v>
      </c>
      <c r="J7253" t="s">
        <v>19</v>
      </c>
      <c r="K7253" t="str">
        <f>INDEX(Table6[Column1],MATCH(L7253,Table6[Column2]))</f>
        <v>Young Adults</v>
      </c>
      <c r="L7253">
        <v>31.12352018</v>
      </c>
      <c r="M7253" t="str">
        <f>VLOOKUP(L7253,Table1[],2)</f>
        <v>30 - 39</v>
      </c>
      <c r="N7253" t="str">
        <f>INDEX(Table7[Column1],MATCH(O7253,Table7[Column2]))</f>
        <v>Learning Stage</v>
      </c>
      <c r="O7253">
        <v>4.5885444959999999</v>
      </c>
      <c r="P7253" t="str">
        <f>VLOOKUP(O7253,Table13[],2)</f>
        <v>1 - 5</v>
      </c>
      <c r="Q7253" t="str">
        <f>INDEX(Table8[Column1],MATCH(R7253,Table8[Column2]))</f>
        <v>Scheduled</v>
      </c>
      <c r="R7253">
        <v>0</v>
      </c>
      <c r="S7253">
        <f t="shared" si="227"/>
        <v>0</v>
      </c>
      <c r="T7253" t="s">
        <v>19</v>
      </c>
    </row>
    <row r="7254" spans="1:20" x14ac:dyDescent="0.25">
      <c r="A7254">
        <v>7253</v>
      </c>
      <c r="B7254" t="s">
        <v>267</v>
      </c>
      <c r="C7254" t="s">
        <v>144</v>
      </c>
      <c r="D7254" t="str">
        <f t="shared" si="226"/>
        <v>Johnson David</v>
      </c>
      <c r="E7254" t="s">
        <v>22</v>
      </c>
      <c r="F7254" t="s">
        <v>358</v>
      </c>
      <c r="G7254" t="s">
        <v>611</v>
      </c>
      <c r="H7254" t="s">
        <v>612</v>
      </c>
      <c r="I7254" t="s">
        <v>358</v>
      </c>
      <c r="J7254" t="s">
        <v>19</v>
      </c>
      <c r="K7254" t="str">
        <f>INDEX(Table6[Column1],MATCH(L7254,Table6[Column2]))</f>
        <v>Elders</v>
      </c>
      <c r="L7254">
        <v>51.060190130000002</v>
      </c>
      <c r="M7254" t="str">
        <f>VLOOKUP(L7254,Table1[],2)</f>
        <v>50 - 59</v>
      </c>
      <c r="N7254" t="str">
        <f>INDEX(Table7[Column1],MATCH(O7254,Table7[Column2]))</f>
        <v>Learning Stage</v>
      </c>
      <c r="O7254">
        <v>5.068737971</v>
      </c>
      <c r="P7254" t="str">
        <f>VLOOKUP(O7254,Table13[],2)</f>
        <v>1 - 5</v>
      </c>
      <c r="Q7254" t="str">
        <f>INDEX(Table8[Column1],MATCH(R7254,Table8[Column2]))</f>
        <v>Maintained</v>
      </c>
      <c r="R7254">
        <v>58.13145952</v>
      </c>
      <c r="S7254">
        <f t="shared" si="227"/>
        <v>2.4221441466666667</v>
      </c>
      <c r="T7254" t="s">
        <v>19</v>
      </c>
    </row>
    <row r="7255" spans="1:20" x14ac:dyDescent="0.25">
      <c r="A7255">
        <v>7254</v>
      </c>
      <c r="B7255" t="s">
        <v>5275</v>
      </c>
      <c r="C7255" t="s">
        <v>679</v>
      </c>
      <c r="D7255" t="str">
        <f t="shared" si="226"/>
        <v>Nugent Margaret</v>
      </c>
      <c r="E7255" t="s">
        <v>15</v>
      </c>
      <c r="F7255" t="s">
        <v>38</v>
      </c>
      <c r="G7255" t="s">
        <v>1060</v>
      </c>
      <c r="H7255" t="s">
        <v>1061</v>
      </c>
      <c r="I7255" t="s">
        <v>38</v>
      </c>
      <c r="J7255" t="s">
        <v>19</v>
      </c>
      <c r="K7255" t="str">
        <f>INDEX(Table6[Column1],MATCH(L7255,Table6[Column2]))</f>
        <v>Young Adults</v>
      </c>
      <c r="L7255">
        <v>30.861398919999999</v>
      </c>
      <c r="M7255" t="str">
        <f>VLOOKUP(L7255,Table1[],2)</f>
        <v>30 - 39</v>
      </c>
      <c r="N7255" t="str">
        <f>INDEX(Table7[Column1],MATCH(O7255,Table7[Column2]))</f>
        <v>Learning Stage</v>
      </c>
      <c r="O7255">
        <v>3.4644300179999998</v>
      </c>
      <c r="P7255" t="str">
        <f>VLOOKUP(O7255,Table13[],2)</f>
        <v>1 - 5</v>
      </c>
      <c r="Q7255" t="str">
        <f>INDEX(Table8[Column1],MATCH(R7255,Table8[Column2]))</f>
        <v>Scheduled</v>
      </c>
      <c r="R7255">
        <v>0</v>
      </c>
      <c r="S7255">
        <f t="shared" si="227"/>
        <v>0</v>
      </c>
      <c r="T7255" t="s">
        <v>19</v>
      </c>
    </row>
    <row r="7256" spans="1:20" x14ac:dyDescent="0.25">
      <c r="A7256">
        <v>7255</v>
      </c>
      <c r="B7256" t="s">
        <v>1058</v>
      </c>
      <c r="C7256" t="s">
        <v>66</v>
      </c>
      <c r="D7256" t="str">
        <f t="shared" si="226"/>
        <v>Cole Anne</v>
      </c>
      <c r="E7256" t="s">
        <v>15</v>
      </c>
      <c r="F7256" t="s">
        <v>57</v>
      </c>
      <c r="G7256" t="s">
        <v>2724</v>
      </c>
      <c r="H7256" t="s">
        <v>1863</v>
      </c>
      <c r="I7256" t="s">
        <v>57</v>
      </c>
      <c r="J7256" t="s">
        <v>19</v>
      </c>
      <c r="K7256" t="str">
        <f>INDEX(Table6[Column1],MATCH(L7256,Table6[Column2]))</f>
        <v>Adults</v>
      </c>
      <c r="L7256">
        <v>47.61904449</v>
      </c>
      <c r="M7256" t="str">
        <f>VLOOKUP(L7256,Table1[],2)</f>
        <v>40 - 49</v>
      </c>
      <c r="N7256" t="str">
        <f>INDEX(Table7[Column1],MATCH(O7256,Table7[Column2]))</f>
        <v>Fitting in Stage</v>
      </c>
      <c r="O7256">
        <v>6.5955408589999998</v>
      </c>
      <c r="P7256" t="str">
        <f>VLOOKUP(O7256,Table13[],2)</f>
        <v>6 - 10</v>
      </c>
      <c r="Q7256" t="str">
        <f>INDEX(Table8[Column1],MATCH(R7256,Table8[Column2]))</f>
        <v>Habitual</v>
      </c>
      <c r="R7256">
        <v>107.8736881</v>
      </c>
      <c r="S7256">
        <f t="shared" si="227"/>
        <v>4.4947370041666668</v>
      </c>
      <c r="T7256" t="s">
        <v>19</v>
      </c>
    </row>
    <row r="7257" spans="1:20" x14ac:dyDescent="0.25">
      <c r="A7257">
        <v>7256</v>
      </c>
      <c r="B7257" t="s">
        <v>267</v>
      </c>
      <c r="C7257" t="s">
        <v>3335</v>
      </c>
      <c r="D7257" t="str">
        <f t="shared" si="226"/>
        <v>Johnson Eddie</v>
      </c>
      <c r="E7257" t="s">
        <v>22</v>
      </c>
      <c r="F7257" t="s">
        <v>30</v>
      </c>
      <c r="G7257" t="s">
        <v>820</v>
      </c>
      <c r="H7257" t="s">
        <v>821</v>
      </c>
      <c r="I7257" t="s">
        <v>30</v>
      </c>
      <c r="J7257" t="s">
        <v>19</v>
      </c>
      <c r="K7257" t="str">
        <f>INDEX(Table6[Column1],MATCH(L7257,Table6[Column2]))</f>
        <v>Elders</v>
      </c>
      <c r="L7257">
        <v>53.638084970000001</v>
      </c>
      <c r="M7257" t="str">
        <f>VLOOKUP(L7257,Table1[],2)</f>
        <v>50 - 59</v>
      </c>
      <c r="N7257" t="str">
        <f>INDEX(Table7[Column1],MATCH(O7257,Table7[Column2]))</f>
        <v>Learning Stage</v>
      </c>
      <c r="O7257">
        <v>2.5969299669999999</v>
      </c>
      <c r="P7257" t="str">
        <f>VLOOKUP(O7257,Table13[],2)</f>
        <v>1 - 5</v>
      </c>
      <c r="Q7257" t="str">
        <f>INDEX(Table8[Column1],MATCH(R7257,Table8[Column2]))</f>
        <v>Habitual</v>
      </c>
      <c r="R7257">
        <v>89.229072919999993</v>
      </c>
      <c r="S7257">
        <f t="shared" si="227"/>
        <v>3.7178780383333327</v>
      </c>
      <c r="T7257" t="s">
        <v>19</v>
      </c>
    </row>
    <row r="7258" spans="1:20" x14ac:dyDescent="0.25">
      <c r="A7258">
        <v>7257</v>
      </c>
      <c r="B7258" t="s">
        <v>367</v>
      </c>
      <c r="C7258" t="s">
        <v>284</v>
      </c>
      <c r="D7258" t="str">
        <f t="shared" si="226"/>
        <v>Campbell Debra</v>
      </c>
      <c r="E7258" t="s">
        <v>15</v>
      </c>
      <c r="F7258" t="s">
        <v>33</v>
      </c>
      <c r="G7258" t="s">
        <v>2724</v>
      </c>
      <c r="H7258" t="s">
        <v>1863</v>
      </c>
      <c r="I7258" t="s">
        <v>33</v>
      </c>
      <c r="J7258" t="s">
        <v>19</v>
      </c>
      <c r="K7258" t="str">
        <f>INDEX(Table6[Column1],MATCH(L7258,Table6[Column2]))</f>
        <v>Adults</v>
      </c>
      <c r="L7258">
        <v>43.605559130000003</v>
      </c>
      <c r="M7258" t="str">
        <f>VLOOKUP(L7258,Table1[],2)</f>
        <v>40 - 49</v>
      </c>
      <c r="N7258" t="str">
        <f>INDEX(Table7[Column1],MATCH(O7258,Table7[Column2]))</f>
        <v>Learning Stage</v>
      </c>
      <c r="O7258">
        <v>5.8536652350000002</v>
      </c>
      <c r="P7258" t="str">
        <f>VLOOKUP(O7258,Table13[],2)</f>
        <v>1 - 5</v>
      </c>
      <c r="Q7258" t="str">
        <f>INDEX(Table8[Column1],MATCH(R7258,Table8[Column2]))</f>
        <v>Maintained</v>
      </c>
      <c r="R7258">
        <v>42.882145209999997</v>
      </c>
      <c r="S7258">
        <f t="shared" si="227"/>
        <v>1.7867560504166666</v>
      </c>
      <c r="T7258" t="s">
        <v>19</v>
      </c>
    </row>
    <row r="7259" spans="1:20" x14ac:dyDescent="0.25">
      <c r="A7259">
        <v>7258</v>
      </c>
      <c r="B7259" t="s">
        <v>5276</v>
      </c>
      <c r="C7259" t="s">
        <v>460</v>
      </c>
      <c r="D7259" t="str">
        <f t="shared" si="226"/>
        <v>Mashburn Alfred</v>
      </c>
      <c r="E7259" t="s">
        <v>22</v>
      </c>
      <c r="F7259" t="s">
        <v>458</v>
      </c>
      <c r="G7259" t="s">
        <v>611</v>
      </c>
      <c r="H7259" t="s">
        <v>612</v>
      </c>
      <c r="I7259" t="s">
        <v>138</v>
      </c>
      <c r="J7259" t="s">
        <v>19</v>
      </c>
      <c r="K7259" t="str">
        <f>INDEX(Table6[Column1],MATCH(L7259,Table6[Column2]))</f>
        <v>Adults</v>
      </c>
      <c r="L7259">
        <v>47.226482650000001</v>
      </c>
      <c r="M7259" t="str">
        <f>VLOOKUP(L7259,Table1[],2)</f>
        <v>40 - 49</v>
      </c>
      <c r="N7259" t="str">
        <f>INDEX(Table7[Column1],MATCH(O7259,Table7[Column2]))</f>
        <v>Learning Stage</v>
      </c>
      <c r="O7259">
        <v>2.5917224330000002</v>
      </c>
      <c r="P7259" t="str">
        <f>VLOOKUP(O7259,Table13[],2)</f>
        <v>1 - 5</v>
      </c>
      <c r="Q7259" t="str">
        <f>INDEX(Table8[Column1],MATCH(R7259,Table8[Column2]))</f>
        <v>Maintained</v>
      </c>
      <c r="R7259">
        <v>70.276492579999996</v>
      </c>
      <c r="S7259">
        <f t="shared" si="227"/>
        <v>2.928187190833333</v>
      </c>
      <c r="T7259" t="s">
        <v>19</v>
      </c>
    </row>
    <row r="7260" spans="1:20" x14ac:dyDescent="0.25">
      <c r="A7260">
        <v>7259</v>
      </c>
      <c r="B7260" t="s">
        <v>230</v>
      </c>
      <c r="C7260" t="s">
        <v>1115</v>
      </c>
      <c r="D7260" t="str">
        <f t="shared" si="226"/>
        <v>Jackson Jonathan</v>
      </c>
      <c r="E7260" t="s">
        <v>22</v>
      </c>
      <c r="F7260" t="s">
        <v>87</v>
      </c>
      <c r="G7260" t="s">
        <v>2724</v>
      </c>
      <c r="H7260" t="s">
        <v>1863</v>
      </c>
      <c r="I7260" t="s">
        <v>87</v>
      </c>
      <c r="J7260" t="s">
        <v>19</v>
      </c>
      <c r="K7260" t="str">
        <f>INDEX(Table6[Column1],MATCH(L7260,Table6[Column2]))</f>
        <v>Adults</v>
      </c>
      <c r="L7260">
        <v>45.075428760000001</v>
      </c>
      <c r="M7260" t="str">
        <f>VLOOKUP(L7260,Table1[],2)</f>
        <v>40 - 49</v>
      </c>
      <c r="N7260" t="str">
        <f>INDEX(Table7[Column1],MATCH(O7260,Table7[Column2]))</f>
        <v>Learning Stage</v>
      </c>
      <c r="O7260">
        <v>4.1826920430000003</v>
      </c>
      <c r="P7260" t="str">
        <f>VLOOKUP(O7260,Table13[],2)</f>
        <v>1 - 5</v>
      </c>
      <c r="Q7260" t="str">
        <f>INDEX(Table8[Column1],MATCH(R7260,Table8[Column2]))</f>
        <v>Maintained</v>
      </c>
      <c r="R7260">
        <v>79.384963959999993</v>
      </c>
      <c r="S7260">
        <f t="shared" si="227"/>
        <v>3.3077068316666662</v>
      </c>
      <c r="T7260" t="s">
        <v>19</v>
      </c>
    </row>
    <row r="7261" spans="1:20" x14ac:dyDescent="0.25">
      <c r="A7261">
        <v>7260</v>
      </c>
      <c r="B7261" t="s">
        <v>627</v>
      </c>
      <c r="C7261" t="s">
        <v>115</v>
      </c>
      <c r="D7261" t="str">
        <f t="shared" si="226"/>
        <v>Mills Daniel</v>
      </c>
      <c r="E7261" t="s">
        <v>22</v>
      </c>
      <c r="F7261" t="s">
        <v>439</v>
      </c>
      <c r="G7261" t="s">
        <v>611</v>
      </c>
      <c r="H7261" t="s">
        <v>612</v>
      </c>
      <c r="I7261" t="s">
        <v>439</v>
      </c>
      <c r="J7261" t="s">
        <v>19</v>
      </c>
      <c r="K7261" t="str">
        <f>INDEX(Table6[Column1],MATCH(L7261,Table6[Column2]))</f>
        <v>Young Adults</v>
      </c>
      <c r="L7261">
        <v>32.82991415</v>
      </c>
      <c r="M7261" t="str">
        <f>VLOOKUP(L7261,Table1[],2)</f>
        <v>30 - 39</v>
      </c>
      <c r="N7261" t="str">
        <f>INDEX(Table7[Column1],MATCH(O7261,Table7[Column2]))</f>
        <v>Learning Stage</v>
      </c>
      <c r="O7261">
        <v>4.1753177260000003</v>
      </c>
      <c r="P7261" t="str">
        <f>VLOOKUP(O7261,Table13[],2)</f>
        <v>1 - 5</v>
      </c>
      <c r="Q7261" t="str">
        <f>INDEX(Table8[Column1],MATCH(R7261,Table8[Column2]))</f>
        <v>Scheduled</v>
      </c>
      <c r="R7261">
        <v>0</v>
      </c>
      <c r="S7261">
        <f t="shared" si="227"/>
        <v>0</v>
      </c>
      <c r="T7261" t="s">
        <v>19</v>
      </c>
    </row>
    <row r="7262" spans="1:20" x14ac:dyDescent="0.25">
      <c r="A7262">
        <v>7261</v>
      </c>
      <c r="B7262" t="s">
        <v>729</v>
      </c>
      <c r="C7262" t="s">
        <v>50</v>
      </c>
      <c r="D7262" t="str">
        <f t="shared" si="226"/>
        <v>Patterson Robert</v>
      </c>
      <c r="E7262" t="s">
        <v>22</v>
      </c>
      <c r="F7262" t="s">
        <v>38</v>
      </c>
      <c r="G7262" t="s">
        <v>2305</v>
      </c>
      <c r="H7262" t="s">
        <v>1826</v>
      </c>
      <c r="I7262" t="s">
        <v>38</v>
      </c>
      <c r="J7262" t="s">
        <v>19</v>
      </c>
      <c r="K7262" t="str">
        <f>INDEX(Table6[Column1],MATCH(L7262,Table6[Column2]))</f>
        <v>Adults</v>
      </c>
      <c r="L7262">
        <v>43.202077240000001</v>
      </c>
      <c r="M7262" t="str">
        <f>VLOOKUP(L7262,Table1[],2)</f>
        <v>40 - 49</v>
      </c>
      <c r="N7262" t="str">
        <f>INDEX(Table7[Column1],MATCH(O7262,Table7[Column2]))</f>
        <v>Fitting in Stage</v>
      </c>
      <c r="O7262">
        <v>6.9182794080000001</v>
      </c>
      <c r="P7262" t="str">
        <f>VLOOKUP(O7262,Table13[],2)</f>
        <v>6 - 10</v>
      </c>
      <c r="Q7262" t="str">
        <f>INDEX(Table8[Column1],MATCH(R7262,Table8[Column2]))</f>
        <v>Habitual</v>
      </c>
      <c r="R7262">
        <v>98.728704870000001</v>
      </c>
      <c r="S7262">
        <f t="shared" si="227"/>
        <v>4.1136960362500004</v>
      </c>
      <c r="T7262" t="s">
        <v>19</v>
      </c>
    </row>
    <row r="7263" spans="1:20" x14ac:dyDescent="0.25">
      <c r="A7263">
        <v>7262</v>
      </c>
      <c r="B7263" t="s">
        <v>5277</v>
      </c>
      <c r="C7263" t="s">
        <v>3446</v>
      </c>
      <c r="D7263" t="str">
        <f t="shared" si="226"/>
        <v>Bowling Rick</v>
      </c>
      <c r="E7263" t="s">
        <v>22</v>
      </c>
      <c r="F7263" t="s">
        <v>666</v>
      </c>
      <c r="G7263" t="s">
        <v>611</v>
      </c>
      <c r="H7263" t="s">
        <v>612</v>
      </c>
      <c r="I7263" t="s">
        <v>157</v>
      </c>
      <c r="J7263" t="s">
        <v>19</v>
      </c>
      <c r="K7263" t="str">
        <f>INDEX(Table6[Column1],MATCH(L7263,Table6[Column2]))</f>
        <v>Youth</v>
      </c>
      <c r="L7263">
        <v>20.069690179999998</v>
      </c>
      <c r="M7263" t="str">
        <f>VLOOKUP(L7263,Table1[],2)</f>
        <v>20 - 29</v>
      </c>
      <c r="N7263" t="str">
        <f>INDEX(Table7[Column1],MATCH(O7263,Table7[Column2]))</f>
        <v>Learning Stage</v>
      </c>
      <c r="O7263">
        <v>4.4933866839999999</v>
      </c>
      <c r="P7263" t="str">
        <f>VLOOKUP(O7263,Table13[],2)</f>
        <v>1 - 5</v>
      </c>
      <c r="Q7263" t="str">
        <f>INDEX(Table8[Column1],MATCH(R7263,Table8[Column2]))</f>
        <v>Scheduled</v>
      </c>
      <c r="R7263">
        <v>0</v>
      </c>
      <c r="S7263">
        <f t="shared" si="227"/>
        <v>0</v>
      </c>
      <c r="T7263" t="s">
        <v>19</v>
      </c>
    </row>
    <row r="7264" spans="1:20" x14ac:dyDescent="0.25">
      <c r="A7264">
        <v>7263</v>
      </c>
      <c r="B7264" t="s">
        <v>4201</v>
      </c>
      <c r="C7264" t="s">
        <v>895</v>
      </c>
      <c r="D7264" t="str">
        <f t="shared" si="226"/>
        <v>Phipps Carl</v>
      </c>
      <c r="E7264" t="s">
        <v>22</v>
      </c>
      <c r="F7264" t="s">
        <v>825</v>
      </c>
      <c r="G7264" t="s">
        <v>611</v>
      </c>
      <c r="H7264" t="s">
        <v>612</v>
      </c>
      <c r="I7264" t="s">
        <v>157</v>
      </c>
      <c r="J7264" t="s">
        <v>19</v>
      </c>
      <c r="K7264" t="str">
        <f>INDEX(Table6[Column1],MATCH(L7264,Table6[Column2]))</f>
        <v>Elders</v>
      </c>
      <c r="L7264">
        <v>55.637372169999999</v>
      </c>
      <c r="M7264" t="str">
        <f>VLOOKUP(L7264,Table1[],2)</f>
        <v>50 - 59</v>
      </c>
      <c r="N7264" t="str">
        <f>INDEX(Table7[Column1],MATCH(O7264,Table7[Column2]))</f>
        <v>Learning Stage</v>
      </c>
      <c r="O7264">
        <v>5.3466881239999999</v>
      </c>
      <c r="P7264" t="str">
        <f>VLOOKUP(O7264,Table13[],2)</f>
        <v>1 - 5</v>
      </c>
      <c r="Q7264" t="str">
        <f>INDEX(Table8[Column1],MATCH(R7264,Table8[Column2]))</f>
        <v>Excused</v>
      </c>
      <c r="R7264">
        <v>134.08391639999999</v>
      </c>
      <c r="S7264">
        <f t="shared" si="227"/>
        <v>5.58682985</v>
      </c>
      <c r="T7264" t="s">
        <v>19</v>
      </c>
    </row>
    <row r="7265" spans="1:20" x14ac:dyDescent="0.25">
      <c r="A7265">
        <v>7264</v>
      </c>
      <c r="B7265" t="s">
        <v>280</v>
      </c>
      <c r="C7265" t="s">
        <v>275</v>
      </c>
      <c r="D7265" t="str">
        <f t="shared" si="226"/>
        <v>Armstrong Nancy</v>
      </c>
      <c r="E7265" t="s">
        <v>15</v>
      </c>
      <c r="F7265" t="s">
        <v>87</v>
      </c>
      <c r="G7265" t="s">
        <v>2724</v>
      </c>
      <c r="H7265" t="s">
        <v>1863</v>
      </c>
      <c r="I7265" t="s">
        <v>87</v>
      </c>
      <c r="J7265" t="s">
        <v>19</v>
      </c>
      <c r="K7265" t="str">
        <f>INDEX(Table6[Column1],MATCH(L7265,Table6[Column2]))</f>
        <v>Adults</v>
      </c>
      <c r="L7265">
        <v>40.753626760000003</v>
      </c>
      <c r="M7265" t="str">
        <f>VLOOKUP(L7265,Table1[],2)</f>
        <v>40 - 49</v>
      </c>
      <c r="N7265" t="str">
        <f>INDEX(Table7[Column1],MATCH(O7265,Table7[Column2]))</f>
        <v>Learning Stage</v>
      </c>
      <c r="O7265">
        <v>3.9268619290000002</v>
      </c>
      <c r="P7265" t="str">
        <f>VLOOKUP(O7265,Table13[],2)</f>
        <v>1 - 5</v>
      </c>
      <c r="Q7265" t="str">
        <f>INDEX(Table8[Column1],MATCH(R7265,Table8[Column2]))</f>
        <v>Habitual</v>
      </c>
      <c r="R7265">
        <v>107.5016423</v>
      </c>
      <c r="S7265">
        <f t="shared" si="227"/>
        <v>4.4792350958333333</v>
      </c>
      <c r="T7265" t="s">
        <v>19</v>
      </c>
    </row>
    <row r="7266" spans="1:20" x14ac:dyDescent="0.25">
      <c r="A7266">
        <v>7265</v>
      </c>
      <c r="B7266" t="s">
        <v>1277</v>
      </c>
      <c r="C7266" t="s">
        <v>56</v>
      </c>
      <c r="D7266" t="str">
        <f t="shared" si="226"/>
        <v>Young James</v>
      </c>
      <c r="E7266" t="s">
        <v>22</v>
      </c>
      <c r="F7266" t="s">
        <v>499</v>
      </c>
      <c r="G7266" t="s">
        <v>611</v>
      </c>
      <c r="H7266" t="s">
        <v>612</v>
      </c>
      <c r="I7266" t="s">
        <v>277</v>
      </c>
      <c r="J7266" t="s">
        <v>19</v>
      </c>
      <c r="K7266" t="str">
        <f>INDEX(Table6[Column1],MATCH(L7266,Table6[Column2]))</f>
        <v>Adults</v>
      </c>
      <c r="L7266">
        <v>46.536352389999998</v>
      </c>
      <c r="M7266" t="str">
        <f>VLOOKUP(L7266,Table1[],2)</f>
        <v>40 - 49</v>
      </c>
      <c r="N7266" t="str">
        <f>INDEX(Table7[Column1],MATCH(O7266,Table7[Column2]))</f>
        <v>Learning Stage</v>
      </c>
      <c r="O7266">
        <v>2.324170488</v>
      </c>
      <c r="P7266" t="str">
        <f>VLOOKUP(O7266,Table13[],2)</f>
        <v>1 - 5</v>
      </c>
      <c r="Q7266" t="str">
        <f>INDEX(Table8[Column1],MATCH(R7266,Table8[Column2]))</f>
        <v>Maintained</v>
      </c>
      <c r="R7266">
        <v>68.299883750000006</v>
      </c>
      <c r="S7266">
        <f t="shared" si="227"/>
        <v>2.8458284895833335</v>
      </c>
      <c r="T7266" t="s">
        <v>19</v>
      </c>
    </row>
    <row r="7267" spans="1:20" x14ac:dyDescent="0.25">
      <c r="A7267">
        <v>7266</v>
      </c>
      <c r="B7267" t="s">
        <v>1624</v>
      </c>
      <c r="C7267" t="s">
        <v>245</v>
      </c>
      <c r="D7267" t="str">
        <f t="shared" si="226"/>
        <v>Rodriguez Mary</v>
      </c>
      <c r="E7267" t="s">
        <v>15</v>
      </c>
      <c r="F7267" t="s">
        <v>38</v>
      </c>
      <c r="G7267" t="s">
        <v>2305</v>
      </c>
      <c r="H7267" t="s">
        <v>1826</v>
      </c>
      <c r="I7267" t="s">
        <v>38</v>
      </c>
      <c r="J7267" t="s">
        <v>19</v>
      </c>
      <c r="K7267" t="str">
        <f>INDEX(Table6[Column1],MATCH(L7267,Table6[Column2]))</f>
        <v>Elders</v>
      </c>
      <c r="L7267">
        <v>54.032308010000001</v>
      </c>
      <c r="M7267" t="str">
        <f>VLOOKUP(L7267,Table1[],2)</f>
        <v>50 - 59</v>
      </c>
      <c r="N7267" t="str">
        <f>INDEX(Table7[Column1],MATCH(O7267,Table7[Column2]))</f>
        <v>Learning Stage</v>
      </c>
      <c r="O7267">
        <v>5.3868971459999999</v>
      </c>
      <c r="P7267" t="str">
        <f>VLOOKUP(O7267,Table13[],2)</f>
        <v>1 - 5</v>
      </c>
      <c r="Q7267" t="str">
        <f>INDEX(Table8[Column1],MATCH(R7267,Table8[Column2]))</f>
        <v>Excused</v>
      </c>
      <c r="R7267">
        <v>154.93715460000001</v>
      </c>
      <c r="S7267">
        <f t="shared" si="227"/>
        <v>6.4557147749999997</v>
      </c>
      <c r="T7267" t="s">
        <v>19</v>
      </c>
    </row>
    <row r="7268" spans="1:20" x14ac:dyDescent="0.25">
      <c r="A7268">
        <v>7267</v>
      </c>
      <c r="B7268" t="s">
        <v>5278</v>
      </c>
      <c r="C7268" t="s">
        <v>4164</v>
      </c>
      <c r="D7268" t="str">
        <f t="shared" si="226"/>
        <v>Evanoff Margery</v>
      </c>
      <c r="E7268" t="s">
        <v>15</v>
      </c>
      <c r="F7268" t="s">
        <v>33</v>
      </c>
      <c r="G7268" t="s">
        <v>2724</v>
      </c>
      <c r="H7268" t="s">
        <v>1863</v>
      </c>
      <c r="I7268" t="s">
        <v>33</v>
      </c>
      <c r="J7268" t="s">
        <v>19</v>
      </c>
      <c r="K7268" t="str">
        <f>INDEX(Table6[Column1],MATCH(L7268,Table6[Column2]))</f>
        <v>Adults</v>
      </c>
      <c r="L7268">
        <v>42.980218000000001</v>
      </c>
      <c r="M7268" t="str">
        <f>VLOOKUP(L7268,Table1[],2)</f>
        <v>40 - 49</v>
      </c>
      <c r="N7268" t="str">
        <f>INDEX(Table7[Column1],MATCH(O7268,Table7[Column2]))</f>
        <v>Learning Stage</v>
      </c>
      <c r="O7268">
        <v>2.9525679199999999</v>
      </c>
      <c r="P7268" t="str">
        <f>VLOOKUP(O7268,Table13[],2)</f>
        <v>1 - 5</v>
      </c>
      <c r="Q7268" t="str">
        <f>INDEX(Table8[Column1],MATCH(R7268,Table8[Column2]))</f>
        <v>Maintained</v>
      </c>
      <c r="R7268">
        <v>42.09971427</v>
      </c>
      <c r="S7268">
        <f t="shared" si="227"/>
        <v>1.7541547612499999</v>
      </c>
      <c r="T7268" t="s">
        <v>19</v>
      </c>
    </row>
    <row r="7269" spans="1:20" x14ac:dyDescent="0.25">
      <c r="A7269">
        <v>7268</v>
      </c>
      <c r="B7269" t="s">
        <v>4552</v>
      </c>
      <c r="C7269" t="s">
        <v>149</v>
      </c>
      <c r="D7269" t="str">
        <f t="shared" si="226"/>
        <v>Napoleon Charles</v>
      </c>
      <c r="E7269" t="s">
        <v>22</v>
      </c>
      <c r="F7269" t="s">
        <v>1458</v>
      </c>
      <c r="G7269" t="s">
        <v>611</v>
      </c>
      <c r="H7269" t="s">
        <v>612</v>
      </c>
      <c r="I7269" t="s">
        <v>192</v>
      </c>
      <c r="J7269" t="s">
        <v>19</v>
      </c>
      <c r="K7269" t="str">
        <f>INDEX(Table6[Column1],MATCH(L7269,Table6[Column2]))</f>
        <v>Youth</v>
      </c>
      <c r="L7269">
        <v>27.420216010000001</v>
      </c>
      <c r="M7269" t="str">
        <f>VLOOKUP(L7269,Table1[],2)</f>
        <v>20 - 29</v>
      </c>
      <c r="N7269" t="str">
        <f>INDEX(Table7[Column1],MATCH(O7269,Table7[Column2]))</f>
        <v>Learning Stage</v>
      </c>
      <c r="O7269">
        <v>5.2575924809999997</v>
      </c>
      <c r="P7269" t="str">
        <f>VLOOKUP(O7269,Table13[],2)</f>
        <v>1 - 5</v>
      </c>
      <c r="Q7269" t="str">
        <f>INDEX(Table8[Column1],MATCH(R7269,Table8[Column2]))</f>
        <v>Scheduled</v>
      </c>
      <c r="R7269">
        <v>9.9706185719999993</v>
      </c>
      <c r="S7269">
        <f t="shared" si="227"/>
        <v>0.41544244049999995</v>
      </c>
      <c r="T7269" t="s">
        <v>19</v>
      </c>
    </row>
    <row r="7270" spans="1:20" x14ac:dyDescent="0.25">
      <c r="A7270">
        <v>7269</v>
      </c>
      <c r="B7270" t="s">
        <v>989</v>
      </c>
      <c r="C7270" t="s">
        <v>885</v>
      </c>
      <c r="D7270" t="str">
        <f t="shared" si="226"/>
        <v>Spencer Elizabeth</v>
      </c>
      <c r="E7270" t="s">
        <v>15</v>
      </c>
      <c r="F7270" t="s">
        <v>3488</v>
      </c>
      <c r="G7270" t="s">
        <v>611</v>
      </c>
      <c r="H7270" t="s">
        <v>612</v>
      </c>
      <c r="I7270" t="s">
        <v>101</v>
      </c>
      <c r="J7270" t="s">
        <v>19</v>
      </c>
      <c r="K7270" t="str">
        <f>INDEX(Table6[Column1],MATCH(L7270,Table6[Column2]))</f>
        <v>Youth</v>
      </c>
      <c r="L7270">
        <v>29.680058639999999</v>
      </c>
      <c r="M7270" t="str">
        <f>VLOOKUP(L7270,Table1[],2)</f>
        <v>20 - 29</v>
      </c>
      <c r="N7270" t="str">
        <f>INDEX(Table7[Column1],MATCH(O7270,Table7[Column2]))</f>
        <v>Learning Stage</v>
      </c>
      <c r="O7270">
        <v>4.9769610699999998</v>
      </c>
      <c r="P7270" t="str">
        <f>VLOOKUP(O7270,Table13[],2)</f>
        <v>1 - 5</v>
      </c>
      <c r="Q7270" t="str">
        <f>INDEX(Table8[Column1],MATCH(R7270,Table8[Column2]))</f>
        <v>Scheduled</v>
      </c>
      <c r="R7270">
        <v>0</v>
      </c>
      <c r="S7270">
        <f t="shared" si="227"/>
        <v>0</v>
      </c>
      <c r="T7270" t="s">
        <v>19</v>
      </c>
    </row>
    <row r="7271" spans="1:20" x14ac:dyDescent="0.25">
      <c r="A7271">
        <v>7270</v>
      </c>
      <c r="B7271" t="s">
        <v>5279</v>
      </c>
      <c r="C7271" t="s">
        <v>252</v>
      </c>
      <c r="D7271" t="str">
        <f t="shared" si="226"/>
        <v>Burney Yvonne</v>
      </c>
      <c r="E7271" t="s">
        <v>15</v>
      </c>
      <c r="F7271" t="s">
        <v>100</v>
      </c>
      <c r="G7271" t="s">
        <v>611</v>
      </c>
      <c r="H7271" t="s">
        <v>612</v>
      </c>
      <c r="I7271" t="s">
        <v>101</v>
      </c>
      <c r="J7271" t="s">
        <v>19</v>
      </c>
      <c r="K7271" t="str">
        <f>INDEX(Table6[Column1],MATCH(L7271,Table6[Column2]))</f>
        <v>Young Adults</v>
      </c>
      <c r="L7271">
        <v>32.640771090000001</v>
      </c>
      <c r="M7271" t="str">
        <f>VLOOKUP(L7271,Table1[],2)</f>
        <v>30 - 39</v>
      </c>
      <c r="N7271" t="str">
        <f>INDEX(Table7[Column1],MATCH(O7271,Table7[Column2]))</f>
        <v>Learning Stage</v>
      </c>
      <c r="O7271">
        <v>4.0229306500000002</v>
      </c>
      <c r="P7271" t="str">
        <f>VLOOKUP(O7271,Table13[],2)</f>
        <v>1 - 5</v>
      </c>
      <c r="Q7271" t="str">
        <f>INDEX(Table8[Column1],MATCH(R7271,Table8[Column2]))</f>
        <v>Scheduled</v>
      </c>
      <c r="R7271">
        <v>24.305000119999999</v>
      </c>
      <c r="S7271">
        <f t="shared" si="227"/>
        <v>1.0127083383333333</v>
      </c>
      <c r="T7271" t="s">
        <v>19</v>
      </c>
    </row>
    <row r="7272" spans="1:20" x14ac:dyDescent="0.25">
      <c r="A7272">
        <v>7271</v>
      </c>
      <c r="B7272" t="s">
        <v>5280</v>
      </c>
      <c r="C7272" t="s">
        <v>895</v>
      </c>
      <c r="D7272" t="str">
        <f t="shared" si="226"/>
        <v>McAlister Carl</v>
      </c>
      <c r="E7272" t="s">
        <v>22</v>
      </c>
      <c r="F7272" t="s">
        <v>38</v>
      </c>
      <c r="G7272" t="s">
        <v>2305</v>
      </c>
      <c r="H7272" t="s">
        <v>1826</v>
      </c>
      <c r="I7272" t="s">
        <v>38</v>
      </c>
      <c r="J7272" t="s">
        <v>19</v>
      </c>
      <c r="K7272" t="str">
        <f>INDEX(Table6[Column1],MATCH(L7272,Table6[Column2]))</f>
        <v>Young Adults</v>
      </c>
      <c r="L7272">
        <v>36.982925700000003</v>
      </c>
      <c r="M7272" t="str">
        <f>VLOOKUP(L7272,Table1[],2)</f>
        <v>30 - 39</v>
      </c>
      <c r="N7272" t="str">
        <f>INDEX(Table7[Column1],MATCH(O7272,Table7[Column2]))</f>
        <v>Learning Stage</v>
      </c>
      <c r="O7272">
        <v>3.5954882449999999</v>
      </c>
      <c r="P7272" t="str">
        <f>VLOOKUP(O7272,Table13[],2)</f>
        <v>1 - 5</v>
      </c>
      <c r="Q7272" t="str">
        <f>INDEX(Table8[Column1],MATCH(R7272,Table8[Column2]))</f>
        <v>Scheduled</v>
      </c>
      <c r="R7272">
        <v>21.038874280000002</v>
      </c>
      <c r="S7272">
        <f t="shared" si="227"/>
        <v>0.87661976166666677</v>
      </c>
      <c r="T7272" t="s">
        <v>19</v>
      </c>
    </row>
    <row r="7273" spans="1:20" x14ac:dyDescent="0.25">
      <c r="A7273">
        <v>7272</v>
      </c>
      <c r="B7273" t="s">
        <v>5281</v>
      </c>
      <c r="C7273" t="s">
        <v>279</v>
      </c>
      <c r="D7273" t="str">
        <f t="shared" si="226"/>
        <v>Wingo Patricia</v>
      </c>
      <c r="E7273" t="s">
        <v>15</v>
      </c>
      <c r="F7273" t="s">
        <v>38</v>
      </c>
      <c r="G7273" t="s">
        <v>2305</v>
      </c>
      <c r="H7273" t="s">
        <v>1826</v>
      </c>
      <c r="I7273" t="s">
        <v>38</v>
      </c>
      <c r="J7273" t="s">
        <v>19</v>
      </c>
      <c r="K7273" t="str">
        <f>INDEX(Table6[Column1],MATCH(L7273,Table6[Column2]))</f>
        <v>Adults</v>
      </c>
      <c r="L7273">
        <v>48.085514310000001</v>
      </c>
      <c r="M7273" t="str">
        <f>VLOOKUP(L7273,Table1[],2)</f>
        <v>40 - 49</v>
      </c>
      <c r="N7273" t="str">
        <f>INDEX(Table7[Column1],MATCH(O7273,Table7[Column2]))</f>
        <v>Learning Stage</v>
      </c>
      <c r="O7273">
        <v>3.0744232409999999</v>
      </c>
      <c r="P7273" t="str">
        <f>VLOOKUP(O7273,Table13[],2)</f>
        <v>1 - 5</v>
      </c>
      <c r="Q7273" t="str">
        <f>INDEX(Table8[Column1],MATCH(R7273,Table8[Column2]))</f>
        <v>Habitual</v>
      </c>
      <c r="R7273">
        <v>94.570908380000006</v>
      </c>
      <c r="S7273">
        <f t="shared" si="227"/>
        <v>3.9404545158333337</v>
      </c>
      <c r="T7273" t="s">
        <v>19</v>
      </c>
    </row>
    <row r="7274" spans="1:20" x14ac:dyDescent="0.25">
      <c r="A7274">
        <v>7273</v>
      </c>
      <c r="B7274" t="s">
        <v>337</v>
      </c>
      <c r="C7274" t="s">
        <v>5282</v>
      </c>
      <c r="D7274" t="str">
        <f t="shared" si="226"/>
        <v>Phillips Leigh</v>
      </c>
      <c r="E7274" t="s">
        <v>15</v>
      </c>
      <c r="F7274" t="s">
        <v>273</v>
      </c>
      <c r="G7274" t="s">
        <v>611</v>
      </c>
      <c r="H7274" t="s">
        <v>612</v>
      </c>
      <c r="I7274" t="s">
        <v>138</v>
      </c>
      <c r="J7274" t="s">
        <v>19</v>
      </c>
      <c r="K7274" t="str">
        <f>INDEX(Table6[Column1],MATCH(L7274,Table6[Column2]))</f>
        <v>Adults</v>
      </c>
      <c r="L7274">
        <v>45.501146560000002</v>
      </c>
      <c r="M7274" t="str">
        <f>VLOOKUP(L7274,Table1[],2)</f>
        <v>40 - 49</v>
      </c>
      <c r="N7274" t="str">
        <f>INDEX(Table7[Column1],MATCH(O7274,Table7[Column2]))</f>
        <v>Learning Stage</v>
      </c>
      <c r="O7274">
        <v>5.3940336340000004</v>
      </c>
      <c r="P7274" t="str">
        <f>VLOOKUP(O7274,Table13[],2)</f>
        <v>1 - 5</v>
      </c>
      <c r="Q7274" t="str">
        <f>INDEX(Table8[Column1],MATCH(R7274,Table8[Column2]))</f>
        <v>Excused</v>
      </c>
      <c r="R7274">
        <v>122.3394681</v>
      </c>
      <c r="S7274">
        <f t="shared" si="227"/>
        <v>5.0974778375000005</v>
      </c>
      <c r="T7274" t="s">
        <v>19</v>
      </c>
    </row>
    <row r="7275" spans="1:20" x14ac:dyDescent="0.25">
      <c r="A7275">
        <v>7274</v>
      </c>
      <c r="B7275" t="s">
        <v>58</v>
      </c>
      <c r="C7275" t="s">
        <v>885</v>
      </c>
      <c r="D7275" t="str">
        <f t="shared" si="226"/>
        <v>Davis Elizabeth</v>
      </c>
      <c r="E7275" t="s">
        <v>15</v>
      </c>
      <c r="F7275" t="s">
        <v>358</v>
      </c>
      <c r="G7275" t="s">
        <v>611</v>
      </c>
      <c r="H7275" t="s">
        <v>612</v>
      </c>
      <c r="I7275" t="s">
        <v>358</v>
      </c>
      <c r="J7275" t="s">
        <v>19</v>
      </c>
      <c r="K7275" t="str">
        <f>INDEX(Table6[Column1],MATCH(L7275,Table6[Column2]))</f>
        <v>Elders</v>
      </c>
      <c r="L7275">
        <v>54.487662989999997</v>
      </c>
      <c r="M7275" t="str">
        <f>VLOOKUP(L7275,Table1[],2)</f>
        <v>50 - 59</v>
      </c>
      <c r="N7275" t="str">
        <f>INDEX(Table7[Column1],MATCH(O7275,Table7[Column2]))</f>
        <v>Fitting in Stage</v>
      </c>
      <c r="O7275">
        <v>6.2479169089999997</v>
      </c>
      <c r="P7275" t="str">
        <f>VLOOKUP(O7275,Table13[],2)</f>
        <v>6 - 10</v>
      </c>
      <c r="Q7275" t="str">
        <f>INDEX(Table8[Column1],MATCH(R7275,Table8[Column2]))</f>
        <v>Excused</v>
      </c>
      <c r="R7275">
        <v>156.32481300000001</v>
      </c>
      <c r="S7275">
        <f t="shared" si="227"/>
        <v>6.5135338750000003</v>
      </c>
      <c r="T7275" t="s">
        <v>19</v>
      </c>
    </row>
    <row r="7276" spans="1:20" x14ac:dyDescent="0.25">
      <c r="A7276">
        <v>7275</v>
      </c>
      <c r="B7276" t="s">
        <v>5283</v>
      </c>
      <c r="C7276" t="s">
        <v>183</v>
      </c>
      <c r="D7276" t="str">
        <f t="shared" si="226"/>
        <v>Starr Donald</v>
      </c>
      <c r="E7276" t="s">
        <v>22</v>
      </c>
      <c r="F7276" t="s">
        <v>1267</v>
      </c>
      <c r="G7276" t="s">
        <v>820</v>
      </c>
      <c r="H7276" t="s">
        <v>821</v>
      </c>
      <c r="I7276" t="s">
        <v>30</v>
      </c>
      <c r="J7276" t="s">
        <v>19</v>
      </c>
      <c r="K7276" t="str">
        <f>INDEX(Table6[Column1],MATCH(L7276,Table6[Column2]))</f>
        <v>Adults</v>
      </c>
      <c r="L7276">
        <v>40.635074920000001</v>
      </c>
      <c r="M7276" t="str">
        <f>VLOOKUP(L7276,Table1[],2)</f>
        <v>40 - 49</v>
      </c>
      <c r="N7276" t="str">
        <f>INDEX(Table7[Column1],MATCH(O7276,Table7[Column2]))</f>
        <v>Learning Stage</v>
      </c>
      <c r="O7276">
        <v>4.2186197050000001</v>
      </c>
      <c r="P7276" t="str">
        <f>VLOOKUP(O7276,Table13[],2)</f>
        <v>1 - 5</v>
      </c>
      <c r="Q7276" t="str">
        <f>INDEX(Table8[Column1],MATCH(R7276,Table8[Column2]))</f>
        <v>Scheduled</v>
      </c>
      <c r="R7276">
        <v>35.446374550000002</v>
      </c>
      <c r="S7276">
        <f t="shared" si="227"/>
        <v>1.4769322729166667</v>
      </c>
      <c r="T7276" t="s">
        <v>19</v>
      </c>
    </row>
    <row r="7277" spans="1:20" x14ac:dyDescent="0.25">
      <c r="A7277">
        <v>7276</v>
      </c>
      <c r="B7277" t="s">
        <v>139</v>
      </c>
      <c r="C7277" t="s">
        <v>492</v>
      </c>
      <c r="D7277" t="str">
        <f t="shared" si="226"/>
        <v>McAllister Raymond</v>
      </c>
      <c r="E7277" t="s">
        <v>22</v>
      </c>
      <c r="F7277" t="s">
        <v>30</v>
      </c>
      <c r="G7277" t="s">
        <v>820</v>
      </c>
      <c r="H7277" t="s">
        <v>821</v>
      </c>
      <c r="I7277" t="s">
        <v>30</v>
      </c>
      <c r="J7277" t="s">
        <v>19</v>
      </c>
      <c r="K7277" t="str">
        <f>INDEX(Table6[Column1],MATCH(L7277,Table6[Column2]))</f>
        <v>Seniors</v>
      </c>
      <c r="L7277">
        <v>66.561106460000005</v>
      </c>
      <c r="M7277" t="str">
        <f>VLOOKUP(L7277,Table1[],2)</f>
        <v>60 and Above</v>
      </c>
      <c r="N7277" t="str">
        <f>INDEX(Table7[Column1],MATCH(O7277,Table7[Column2]))</f>
        <v>Learning Stage</v>
      </c>
      <c r="O7277">
        <v>4.4801750870000001</v>
      </c>
      <c r="P7277" t="str">
        <f>VLOOKUP(O7277,Table13[],2)</f>
        <v>1 - 5</v>
      </c>
      <c r="Q7277" t="str">
        <f>INDEX(Table8[Column1],MATCH(R7277,Table8[Column2]))</f>
        <v>Excused</v>
      </c>
      <c r="R7277">
        <v>146.69842629999999</v>
      </c>
      <c r="S7277">
        <f t="shared" si="227"/>
        <v>6.1124344291666661</v>
      </c>
      <c r="T7277" t="s">
        <v>19</v>
      </c>
    </row>
    <row r="7278" spans="1:20" x14ac:dyDescent="0.25">
      <c r="A7278">
        <v>7277</v>
      </c>
      <c r="B7278" t="s">
        <v>2559</v>
      </c>
      <c r="C7278" t="s">
        <v>649</v>
      </c>
      <c r="D7278" t="str">
        <f t="shared" si="226"/>
        <v>Diaz Rodney</v>
      </c>
      <c r="E7278" t="s">
        <v>22</v>
      </c>
      <c r="F7278" t="s">
        <v>16</v>
      </c>
      <c r="G7278" t="s">
        <v>820</v>
      </c>
      <c r="H7278" t="s">
        <v>821</v>
      </c>
      <c r="I7278" t="s">
        <v>16</v>
      </c>
      <c r="J7278" t="s">
        <v>19</v>
      </c>
      <c r="K7278" t="str">
        <f>INDEX(Table6[Column1],MATCH(L7278,Table6[Column2]))</f>
        <v>Youth</v>
      </c>
      <c r="L7278">
        <v>28.49692391</v>
      </c>
      <c r="M7278" t="str">
        <f>VLOOKUP(L7278,Table1[],2)</f>
        <v>20 - 29</v>
      </c>
      <c r="N7278" t="str">
        <f>INDEX(Table7[Column1],MATCH(O7278,Table7[Column2]))</f>
        <v>Learning Stage</v>
      </c>
      <c r="O7278">
        <v>5.2443901349999997</v>
      </c>
      <c r="P7278" t="str">
        <f>VLOOKUP(O7278,Table13[],2)</f>
        <v>1 - 5</v>
      </c>
      <c r="Q7278" t="str">
        <f>INDEX(Table8[Column1],MATCH(R7278,Table8[Column2]))</f>
        <v>Scheduled</v>
      </c>
      <c r="R7278">
        <v>0</v>
      </c>
      <c r="S7278">
        <f t="shared" si="227"/>
        <v>0</v>
      </c>
      <c r="T7278" t="s">
        <v>19</v>
      </c>
    </row>
    <row r="7279" spans="1:20" x14ac:dyDescent="0.25">
      <c r="A7279">
        <v>7278</v>
      </c>
      <c r="B7279" t="s">
        <v>2485</v>
      </c>
      <c r="C7279" t="s">
        <v>1433</v>
      </c>
      <c r="D7279" t="str">
        <f t="shared" si="226"/>
        <v>Perry Constance</v>
      </c>
      <c r="E7279" t="s">
        <v>15</v>
      </c>
      <c r="F7279" t="s">
        <v>38</v>
      </c>
      <c r="G7279" t="s">
        <v>2305</v>
      </c>
      <c r="H7279" t="s">
        <v>1826</v>
      </c>
      <c r="I7279" t="s">
        <v>38</v>
      </c>
      <c r="J7279" t="s">
        <v>19</v>
      </c>
      <c r="K7279" t="str">
        <f>INDEX(Table6[Column1],MATCH(L7279,Table6[Column2]))</f>
        <v>Youth</v>
      </c>
      <c r="L7279">
        <v>23.3741181</v>
      </c>
      <c r="M7279" t="str">
        <f>VLOOKUP(L7279,Table1[],2)</f>
        <v>20 - 29</v>
      </c>
      <c r="N7279" t="str">
        <f>INDEX(Table7[Column1],MATCH(O7279,Table7[Column2]))</f>
        <v>Learning Stage</v>
      </c>
      <c r="O7279">
        <v>5.6425971549999998</v>
      </c>
      <c r="P7279" t="str">
        <f>VLOOKUP(O7279,Table13[],2)</f>
        <v>1 - 5</v>
      </c>
      <c r="Q7279" t="str">
        <f>INDEX(Table8[Column1],MATCH(R7279,Table8[Column2]))</f>
        <v>Scheduled</v>
      </c>
      <c r="R7279">
        <v>0</v>
      </c>
      <c r="S7279">
        <f t="shared" si="227"/>
        <v>0</v>
      </c>
      <c r="T7279" t="s">
        <v>19</v>
      </c>
    </row>
    <row r="7280" spans="1:20" x14ac:dyDescent="0.25">
      <c r="A7280">
        <v>7279</v>
      </c>
      <c r="B7280" t="s">
        <v>98</v>
      </c>
      <c r="C7280" t="s">
        <v>62</v>
      </c>
      <c r="D7280" t="str">
        <f t="shared" si="226"/>
        <v>Thompson Thomas</v>
      </c>
      <c r="E7280" t="s">
        <v>22</v>
      </c>
      <c r="F7280" t="s">
        <v>27</v>
      </c>
      <c r="G7280" t="s">
        <v>2724</v>
      </c>
      <c r="H7280" t="s">
        <v>1863</v>
      </c>
      <c r="I7280" t="s">
        <v>27</v>
      </c>
      <c r="J7280" t="s">
        <v>19</v>
      </c>
      <c r="K7280" t="str">
        <f>INDEX(Table6[Column1],MATCH(L7280,Table6[Column2]))</f>
        <v>Adults</v>
      </c>
      <c r="L7280">
        <v>41.735422100000001</v>
      </c>
      <c r="M7280" t="str">
        <f>VLOOKUP(L7280,Table1[],2)</f>
        <v>40 - 49</v>
      </c>
      <c r="N7280" t="str">
        <f>INDEX(Table7[Column1],MATCH(O7280,Table7[Column2]))</f>
        <v>Learning Stage</v>
      </c>
      <c r="O7280">
        <v>5.5665379799999997</v>
      </c>
      <c r="P7280" t="str">
        <f>VLOOKUP(O7280,Table13[],2)</f>
        <v>1 - 5</v>
      </c>
      <c r="Q7280" t="str">
        <f>INDEX(Table8[Column1],MATCH(R7280,Table8[Column2]))</f>
        <v>Habitual</v>
      </c>
      <c r="R7280">
        <v>85.652557349999995</v>
      </c>
      <c r="S7280">
        <f t="shared" si="227"/>
        <v>3.5688565562499996</v>
      </c>
      <c r="T7280" t="s">
        <v>19</v>
      </c>
    </row>
    <row r="7281" spans="1:20" x14ac:dyDescent="0.25">
      <c r="A7281">
        <v>7280</v>
      </c>
      <c r="B7281" t="s">
        <v>1229</v>
      </c>
      <c r="C7281" t="s">
        <v>4382</v>
      </c>
      <c r="D7281" t="str">
        <f t="shared" si="226"/>
        <v>Wallace Belinda</v>
      </c>
      <c r="E7281" t="s">
        <v>15</v>
      </c>
      <c r="F7281" t="s">
        <v>16</v>
      </c>
      <c r="G7281" t="s">
        <v>820</v>
      </c>
      <c r="H7281" t="s">
        <v>821</v>
      </c>
      <c r="I7281" t="s">
        <v>16</v>
      </c>
      <c r="J7281" t="s">
        <v>19</v>
      </c>
      <c r="K7281" t="str">
        <f>INDEX(Table6[Column1],MATCH(L7281,Table6[Column2]))</f>
        <v>Adults</v>
      </c>
      <c r="L7281">
        <v>44.033665310000004</v>
      </c>
      <c r="M7281" t="str">
        <f>VLOOKUP(L7281,Table1[],2)</f>
        <v>40 - 49</v>
      </c>
      <c r="N7281" t="str">
        <f>INDEX(Table7[Column1],MATCH(O7281,Table7[Column2]))</f>
        <v>Learning Stage</v>
      </c>
      <c r="O7281">
        <v>4.6845550290000002</v>
      </c>
      <c r="P7281" t="str">
        <f>VLOOKUP(O7281,Table13[],2)</f>
        <v>1 - 5</v>
      </c>
      <c r="Q7281" t="str">
        <f>INDEX(Table8[Column1],MATCH(R7281,Table8[Column2]))</f>
        <v>Habitual</v>
      </c>
      <c r="R7281">
        <v>101.7033905</v>
      </c>
      <c r="S7281">
        <f t="shared" si="227"/>
        <v>4.2376412708333335</v>
      </c>
      <c r="T7281" t="s">
        <v>19</v>
      </c>
    </row>
    <row r="7282" spans="1:20" x14ac:dyDescent="0.25">
      <c r="A7282">
        <v>7281</v>
      </c>
      <c r="B7282" t="s">
        <v>5284</v>
      </c>
      <c r="C7282" t="s">
        <v>1379</v>
      </c>
      <c r="D7282" t="str">
        <f t="shared" si="226"/>
        <v>Gaytan Eula</v>
      </c>
      <c r="E7282" t="s">
        <v>15</v>
      </c>
      <c r="F7282" t="s">
        <v>16</v>
      </c>
      <c r="G7282" t="s">
        <v>820</v>
      </c>
      <c r="H7282" t="s">
        <v>821</v>
      </c>
      <c r="I7282" t="s">
        <v>16</v>
      </c>
      <c r="J7282" t="s">
        <v>19</v>
      </c>
      <c r="K7282" t="str">
        <f>INDEX(Table6[Column1],MATCH(L7282,Table6[Column2]))</f>
        <v>Adults</v>
      </c>
      <c r="L7282">
        <v>46.564143799999997</v>
      </c>
      <c r="M7282" t="str">
        <f>VLOOKUP(L7282,Table1[],2)</f>
        <v>40 - 49</v>
      </c>
      <c r="N7282" t="str">
        <f>INDEX(Table7[Column1],MATCH(O7282,Table7[Column2]))</f>
        <v>Fitting in Stage</v>
      </c>
      <c r="O7282">
        <v>6.4062261109999996</v>
      </c>
      <c r="P7282" t="str">
        <f>VLOOKUP(O7282,Table13[],2)</f>
        <v>6 - 10</v>
      </c>
      <c r="Q7282" t="str">
        <f>INDEX(Table8[Column1],MATCH(R7282,Table8[Column2]))</f>
        <v>Maintained</v>
      </c>
      <c r="R7282">
        <v>74.152165760000003</v>
      </c>
      <c r="S7282">
        <f t="shared" si="227"/>
        <v>3.0896735733333331</v>
      </c>
      <c r="T7282" t="s">
        <v>19</v>
      </c>
    </row>
    <row r="7283" spans="1:20" x14ac:dyDescent="0.25">
      <c r="A7283">
        <v>7282</v>
      </c>
      <c r="B7283" t="s">
        <v>5285</v>
      </c>
      <c r="C7283" t="s">
        <v>208</v>
      </c>
      <c r="D7283" t="str">
        <f t="shared" si="226"/>
        <v>Stanfield Alice</v>
      </c>
      <c r="E7283" t="s">
        <v>15</v>
      </c>
      <c r="F7283" t="s">
        <v>327</v>
      </c>
      <c r="G7283" t="s">
        <v>611</v>
      </c>
      <c r="H7283" t="s">
        <v>612</v>
      </c>
      <c r="I7283" t="s">
        <v>169</v>
      </c>
      <c r="J7283" t="s">
        <v>19</v>
      </c>
      <c r="K7283" t="str">
        <f>INDEX(Table6[Column1],MATCH(L7283,Table6[Column2]))</f>
        <v>Adults</v>
      </c>
      <c r="L7283">
        <v>41.873841059999997</v>
      </c>
      <c r="M7283" t="str">
        <f>VLOOKUP(L7283,Table1[],2)</f>
        <v>40 - 49</v>
      </c>
      <c r="N7283" t="str">
        <f>INDEX(Table7[Column1],MATCH(O7283,Table7[Column2]))</f>
        <v>Learning Stage</v>
      </c>
      <c r="O7283">
        <v>4.550658555</v>
      </c>
      <c r="P7283" t="str">
        <f>VLOOKUP(O7283,Table13[],2)</f>
        <v>1 - 5</v>
      </c>
      <c r="Q7283" t="str">
        <f>INDEX(Table8[Column1],MATCH(R7283,Table8[Column2]))</f>
        <v>Maintained</v>
      </c>
      <c r="R7283">
        <v>41.277321800000003</v>
      </c>
      <c r="S7283">
        <f t="shared" si="227"/>
        <v>1.7198884083333337</v>
      </c>
      <c r="T7283" t="s">
        <v>19</v>
      </c>
    </row>
    <row r="7284" spans="1:20" x14ac:dyDescent="0.25">
      <c r="A7284">
        <v>7283</v>
      </c>
      <c r="B7284" t="s">
        <v>5286</v>
      </c>
      <c r="C7284" t="s">
        <v>1682</v>
      </c>
      <c r="D7284" t="str">
        <f t="shared" si="226"/>
        <v>Bird Flora</v>
      </c>
      <c r="E7284" t="s">
        <v>15</v>
      </c>
      <c r="F7284" t="s">
        <v>1310</v>
      </c>
      <c r="G7284" t="s">
        <v>2724</v>
      </c>
      <c r="H7284" t="s">
        <v>1863</v>
      </c>
      <c r="I7284" t="s">
        <v>87</v>
      </c>
      <c r="J7284" t="s">
        <v>19</v>
      </c>
      <c r="K7284" t="str">
        <f>INDEX(Table6[Column1],MATCH(L7284,Table6[Column2]))</f>
        <v>Young Adults</v>
      </c>
      <c r="L7284">
        <v>33.159298499999998</v>
      </c>
      <c r="M7284" t="str">
        <f>VLOOKUP(L7284,Table1[],2)</f>
        <v>30 - 39</v>
      </c>
      <c r="N7284" t="str">
        <f>INDEX(Table7[Column1],MATCH(O7284,Table7[Column2]))</f>
        <v>Learning Stage</v>
      </c>
      <c r="O7284">
        <v>4.8729014890000002</v>
      </c>
      <c r="P7284" t="str">
        <f>VLOOKUP(O7284,Table13[],2)</f>
        <v>1 - 5</v>
      </c>
      <c r="Q7284" t="str">
        <f>INDEX(Table8[Column1],MATCH(R7284,Table8[Column2]))</f>
        <v>Scheduled</v>
      </c>
      <c r="R7284">
        <v>23.606863069999999</v>
      </c>
      <c r="S7284">
        <f t="shared" si="227"/>
        <v>0.9836192945833333</v>
      </c>
      <c r="T7284" t="s">
        <v>19</v>
      </c>
    </row>
    <row r="7285" spans="1:20" x14ac:dyDescent="0.25">
      <c r="A7285">
        <v>7284</v>
      </c>
      <c r="B7285" t="s">
        <v>3478</v>
      </c>
      <c r="C7285" t="s">
        <v>396</v>
      </c>
      <c r="D7285" t="str">
        <f t="shared" si="226"/>
        <v>Crawford Sarah</v>
      </c>
      <c r="E7285" t="s">
        <v>15</v>
      </c>
      <c r="F7285" t="s">
        <v>38</v>
      </c>
      <c r="G7285" t="s">
        <v>2305</v>
      </c>
      <c r="H7285" t="s">
        <v>1826</v>
      </c>
      <c r="I7285" t="s">
        <v>38</v>
      </c>
      <c r="J7285" t="s">
        <v>19</v>
      </c>
      <c r="K7285" t="str">
        <f>INDEX(Table6[Column1],MATCH(L7285,Table6[Column2]))</f>
        <v>Adults</v>
      </c>
      <c r="L7285">
        <v>47.428806129999998</v>
      </c>
      <c r="M7285" t="str">
        <f>VLOOKUP(L7285,Table1[],2)</f>
        <v>40 - 49</v>
      </c>
      <c r="N7285" t="str">
        <f>INDEX(Table7[Column1],MATCH(O7285,Table7[Column2]))</f>
        <v>Learning Stage</v>
      </c>
      <c r="O7285">
        <v>5.5920137560000001</v>
      </c>
      <c r="P7285" t="str">
        <f>VLOOKUP(O7285,Table13[],2)</f>
        <v>1 - 5</v>
      </c>
      <c r="Q7285" t="str">
        <f>INDEX(Table8[Column1],MATCH(R7285,Table8[Column2]))</f>
        <v>Habitual</v>
      </c>
      <c r="R7285">
        <v>104.7060591</v>
      </c>
      <c r="S7285">
        <f t="shared" si="227"/>
        <v>4.3627524624999996</v>
      </c>
      <c r="T7285" t="s">
        <v>19</v>
      </c>
    </row>
    <row r="7286" spans="1:20" x14ac:dyDescent="0.25">
      <c r="A7286">
        <v>7285</v>
      </c>
      <c r="B7286" t="s">
        <v>597</v>
      </c>
      <c r="C7286" t="s">
        <v>1002</v>
      </c>
      <c r="D7286" t="str">
        <f t="shared" si="226"/>
        <v>Curtis Pamela</v>
      </c>
      <c r="E7286" t="s">
        <v>15</v>
      </c>
      <c r="F7286" t="s">
        <v>38</v>
      </c>
      <c r="G7286" t="s">
        <v>2305</v>
      </c>
      <c r="H7286" t="s">
        <v>1826</v>
      </c>
      <c r="I7286" t="s">
        <v>38</v>
      </c>
      <c r="J7286" t="s">
        <v>19</v>
      </c>
      <c r="K7286" t="str">
        <f>INDEX(Table6[Column1],MATCH(L7286,Table6[Column2]))</f>
        <v>Youth</v>
      </c>
      <c r="L7286">
        <v>27.096770370000002</v>
      </c>
      <c r="M7286" t="str">
        <f>VLOOKUP(L7286,Table1[],2)</f>
        <v>20 - 29</v>
      </c>
      <c r="N7286" t="str">
        <f>INDEX(Table7[Column1],MATCH(O7286,Table7[Column2]))</f>
        <v>Learning Stage</v>
      </c>
      <c r="O7286">
        <v>4.2016051880000003</v>
      </c>
      <c r="P7286" t="str">
        <f>VLOOKUP(O7286,Table13[],2)</f>
        <v>1 - 5</v>
      </c>
      <c r="Q7286" t="str">
        <f>INDEX(Table8[Column1],MATCH(R7286,Table8[Column2]))</f>
        <v>Scheduled</v>
      </c>
      <c r="R7286">
        <v>0</v>
      </c>
      <c r="S7286">
        <f t="shared" si="227"/>
        <v>0</v>
      </c>
      <c r="T7286" t="s">
        <v>19</v>
      </c>
    </row>
    <row r="7287" spans="1:20" x14ac:dyDescent="0.25">
      <c r="A7287">
        <v>7286</v>
      </c>
      <c r="B7287" t="s">
        <v>5287</v>
      </c>
      <c r="C7287" t="s">
        <v>454</v>
      </c>
      <c r="D7287" t="str">
        <f t="shared" si="226"/>
        <v>Catchings Clinton</v>
      </c>
      <c r="E7287" t="s">
        <v>22</v>
      </c>
      <c r="F7287" t="s">
        <v>309</v>
      </c>
      <c r="G7287" t="s">
        <v>2724</v>
      </c>
      <c r="H7287" t="s">
        <v>1863</v>
      </c>
      <c r="I7287" t="s">
        <v>90</v>
      </c>
      <c r="J7287" t="s">
        <v>19</v>
      </c>
      <c r="K7287" t="str">
        <f>INDEX(Table6[Column1],MATCH(L7287,Table6[Column2]))</f>
        <v>Youth</v>
      </c>
      <c r="L7287">
        <v>29.42825654</v>
      </c>
      <c r="M7287" t="str">
        <f>VLOOKUP(L7287,Table1[],2)</f>
        <v>20 - 29</v>
      </c>
      <c r="N7287" t="str">
        <f>INDEX(Table7[Column1],MATCH(O7287,Table7[Column2]))</f>
        <v>Learning Stage</v>
      </c>
      <c r="O7287">
        <v>2.4120722739999998</v>
      </c>
      <c r="P7287" t="str">
        <f>VLOOKUP(O7287,Table13[],2)</f>
        <v>1 - 5</v>
      </c>
      <c r="Q7287" t="str">
        <f>INDEX(Table8[Column1],MATCH(R7287,Table8[Column2]))</f>
        <v>Scheduled</v>
      </c>
      <c r="R7287">
        <v>4.894952119</v>
      </c>
      <c r="S7287">
        <f t="shared" si="227"/>
        <v>0.20395633829166665</v>
      </c>
      <c r="T7287" t="s">
        <v>19</v>
      </c>
    </row>
    <row r="7288" spans="1:20" x14ac:dyDescent="0.25">
      <c r="A7288">
        <v>7287</v>
      </c>
      <c r="B7288" t="s">
        <v>5288</v>
      </c>
      <c r="C7288" t="s">
        <v>1074</v>
      </c>
      <c r="D7288" t="str">
        <f t="shared" si="226"/>
        <v>Mercado Paula</v>
      </c>
      <c r="E7288" t="s">
        <v>15</v>
      </c>
      <c r="F7288" t="s">
        <v>169</v>
      </c>
      <c r="G7288" t="s">
        <v>611</v>
      </c>
      <c r="H7288" t="s">
        <v>612</v>
      </c>
      <c r="I7288" t="s">
        <v>169</v>
      </c>
      <c r="J7288" t="s">
        <v>19</v>
      </c>
      <c r="K7288" t="str">
        <f>INDEX(Table6[Column1],MATCH(L7288,Table6[Column2]))</f>
        <v>Adults</v>
      </c>
      <c r="L7288">
        <v>43.78609762</v>
      </c>
      <c r="M7288" t="str">
        <f>VLOOKUP(L7288,Table1[],2)</f>
        <v>40 - 49</v>
      </c>
      <c r="N7288" t="str">
        <f>INDEX(Table7[Column1],MATCH(O7288,Table7[Column2]))</f>
        <v>Learning Stage</v>
      </c>
      <c r="O7288">
        <v>4.9794609879999996</v>
      </c>
      <c r="P7288" t="str">
        <f>VLOOKUP(O7288,Table13[],2)</f>
        <v>1 - 5</v>
      </c>
      <c r="Q7288" t="str">
        <f>INDEX(Table8[Column1],MATCH(R7288,Table8[Column2]))</f>
        <v>Maintained</v>
      </c>
      <c r="R7288">
        <v>52.447078070000003</v>
      </c>
      <c r="S7288">
        <f t="shared" si="227"/>
        <v>2.1852949195833333</v>
      </c>
      <c r="T7288" t="s">
        <v>19</v>
      </c>
    </row>
    <row r="7289" spans="1:20" x14ac:dyDescent="0.25">
      <c r="A7289">
        <v>7288</v>
      </c>
      <c r="B7289" t="s">
        <v>5289</v>
      </c>
      <c r="C7289" t="s">
        <v>5290</v>
      </c>
      <c r="D7289" t="str">
        <f t="shared" si="226"/>
        <v>Savage Emery</v>
      </c>
      <c r="E7289" t="s">
        <v>22</v>
      </c>
      <c r="F7289" t="s">
        <v>1672</v>
      </c>
      <c r="G7289" t="s">
        <v>2724</v>
      </c>
      <c r="H7289" t="s">
        <v>1863</v>
      </c>
      <c r="I7289" t="s">
        <v>1472</v>
      </c>
      <c r="J7289" t="s">
        <v>19</v>
      </c>
      <c r="K7289" t="str">
        <f>INDEX(Table6[Column1],MATCH(L7289,Table6[Column2]))</f>
        <v>Adults</v>
      </c>
      <c r="L7289">
        <v>40.752702560000003</v>
      </c>
      <c r="M7289" t="str">
        <f>VLOOKUP(L7289,Table1[],2)</f>
        <v>40 - 49</v>
      </c>
      <c r="N7289" t="str">
        <f>INDEX(Table7[Column1],MATCH(O7289,Table7[Column2]))</f>
        <v>Fitting in Stage</v>
      </c>
      <c r="O7289">
        <v>6.9842209009999996</v>
      </c>
      <c r="P7289" t="str">
        <f>VLOOKUP(O7289,Table13[],2)</f>
        <v>6 - 10</v>
      </c>
      <c r="Q7289" t="str">
        <f>INDEX(Table8[Column1],MATCH(R7289,Table8[Column2]))</f>
        <v>Scheduled</v>
      </c>
      <c r="R7289">
        <v>35.658536589999997</v>
      </c>
      <c r="S7289">
        <f t="shared" si="227"/>
        <v>1.4857723579166664</v>
      </c>
      <c r="T7289" t="s">
        <v>19</v>
      </c>
    </row>
    <row r="7290" spans="1:20" x14ac:dyDescent="0.25">
      <c r="A7290">
        <v>7289</v>
      </c>
      <c r="B7290" t="s">
        <v>904</v>
      </c>
      <c r="C7290" t="s">
        <v>93</v>
      </c>
      <c r="D7290" t="str">
        <f t="shared" si="226"/>
        <v>Brown William</v>
      </c>
      <c r="E7290" t="s">
        <v>22</v>
      </c>
      <c r="F7290" t="s">
        <v>622</v>
      </c>
      <c r="G7290" t="s">
        <v>2724</v>
      </c>
      <c r="H7290" t="s">
        <v>1863</v>
      </c>
      <c r="I7290" t="s">
        <v>90</v>
      </c>
      <c r="J7290" t="s">
        <v>19</v>
      </c>
      <c r="K7290" t="str">
        <f>INDEX(Table6[Column1],MATCH(L7290,Table6[Column2]))</f>
        <v>Young Adults</v>
      </c>
      <c r="L7290">
        <v>33.207450809999997</v>
      </c>
      <c r="M7290" t="str">
        <f>VLOOKUP(L7290,Table1[],2)</f>
        <v>30 - 39</v>
      </c>
      <c r="N7290" t="str">
        <f>INDEX(Table7[Column1],MATCH(O7290,Table7[Column2]))</f>
        <v>Learning Stage</v>
      </c>
      <c r="O7290">
        <v>4.0755703109999999</v>
      </c>
      <c r="P7290" t="str">
        <f>VLOOKUP(O7290,Table13[],2)</f>
        <v>1 - 5</v>
      </c>
      <c r="Q7290" t="str">
        <f>INDEX(Table8[Column1],MATCH(R7290,Table8[Column2]))</f>
        <v>Scheduled</v>
      </c>
      <c r="R7290">
        <v>0</v>
      </c>
      <c r="S7290">
        <f t="shared" si="227"/>
        <v>0</v>
      </c>
      <c r="T7290" t="s">
        <v>19</v>
      </c>
    </row>
    <row r="7291" spans="1:20" x14ac:dyDescent="0.25">
      <c r="A7291">
        <v>7290</v>
      </c>
      <c r="B7291" t="s">
        <v>600</v>
      </c>
      <c r="C7291" t="s">
        <v>3310</v>
      </c>
      <c r="D7291" t="str">
        <f t="shared" si="226"/>
        <v>Neal Juana</v>
      </c>
      <c r="E7291" t="s">
        <v>15</v>
      </c>
      <c r="F7291" t="s">
        <v>452</v>
      </c>
      <c r="G7291" t="s">
        <v>2724</v>
      </c>
      <c r="H7291" t="s">
        <v>1863</v>
      </c>
      <c r="I7291" t="s">
        <v>407</v>
      </c>
      <c r="J7291" t="s">
        <v>19</v>
      </c>
      <c r="K7291" t="str">
        <f>INDEX(Table6[Column1],MATCH(L7291,Table6[Column2]))</f>
        <v>Young Adults</v>
      </c>
      <c r="L7291">
        <v>38.43868664</v>
      </c>
      <c r="M7291" t="str">
        <f>VLOOKUP(L7291,Table1[],2)</f>
        <v>30 - 39</v>
      </c>
      <c r="N7291" t="str">
        <f>INDEX(Table7[Column1],MATCH(O7291,Table7[Column2]))</f>
        <v>Learning Stage</v>
      </c>
      <c r="O7291">
        <v>3.4092300280000001</v>
      </c>
      <c r="P7291" t="str">
        <f>VLOOKUP(O7291,Table13[],2)</f>
        <v>1 - 5</v>
      </c>
      <c r="Q7291" t="str">
        <f>INDEX(Table8[Column1],MATCH(R7291,Table8[Column2]))</f>
        <v>Maintained</v>
      </c>
      <c r="R7291">
        <v>46.244333709999999</v>
      </c>
      <c r="S7291">
        <f t="shared" si="227"/>
        <v>1.9268472379166666</v>
      </c>
      <c r="T7291" t="s">
        <v>19</v>
      </c>
    </row>
    <row r="7292" spans="1:20" x14ac:dyDescent="0.25">
      <c r="A7292">
        <v>7291</v>
      </c>
      <c r="B7292" t="s">
        <v>5289</v>
      </c>
      <c r="C7292" t="s">
        <v>1015</v>
      </c>
      <c r="D7292" t="str">
        <f t="shared" si="226"/>
        <v>Savage Kara</v>
      </c>
      <c r="E7292" t="s">
        <v>15</v>
      </c>
      <c r="F7292" t="s">
        <v>2614</v>
      </c>
      <c r="G7292" t="s">
        <v>2724</v>
      </c>
      <c r="H7292" t="s">
        <v>1863</v>
      </c>
      <c r="I7292" t="s">
        <v>107</v>
      </c>
      <c r="J7292" t="s">
        <v>19</v>
      </c>
      <c r="K7292" t="str">
        <f>INDEX(Table6[Column1],MATCH(L7292,Table6[Column2]))</f>
        <v>Elders</v>
      </c>
      <c r="L7292">
        <v>56.014519890000003</v>
      </c>
      <c r="M7292" t="str">
        <f>VLOOKUP(L7292,Table1[],2)</f>
        <v>50 - 59</v>
      </c>
      <c r="N7292" t="str">
        <f>INDEX(Table7[Column1],MATCH(O7292,Table7[Column2]))</f>
        <v>Learning Stage</v>
      </c>
      <c r="O7292">
        <v>5.1133651139999996</v>
      </c>
      <c r="P7292" t="str">
        <f>VLOOKUP(O7292,Table13[],2)</f>
        <v>1 - 5</v>
      </c>
      <c r="Q7292" t="str">
        <f>INDEX(Table8[Column1],MATCH(R7292,Table8[Column2]))</f>
        <v>Habitual</v>
      </c>
      <c r="R7292">
        <v>118.8015108</v>
      </c>
      <c r="S7292">
        <f t="shared" si="227"/>
        <v>4.9500629500000004</v>
      </c>
      <c r="T7292" t="s">
        <v>19</v>
      </c>
    </row>
    <row r="7293" spans="1:20" x14ac:dyDescent="0.25">
      <c r="A7293">
        <v>7292</v>
      </c>
      <c r="B7293" t="s">
        <v>1036</v>
      </c>
      <c r="C7293" t="s">
        <v>180</v>
      </c>
      <c r="D7293" t="str">
        <f t="shared" si="226"/>
        <v>Murphy Tammy</v>
      </c>
      <c r="E7293" t="s">
        <v>15</v>
      </c>
      <c r="F7293" t="s">
        <v>127</v>
      </c>
      <c r="G7293" t="s">
        <v>2724</v>
      </c>
      <c r="H7293" t="s">
        <v>1863</v>
      </c>
      <c r="I7293" t="s">
        <v>127</v>
      </c>
      <c r="J7293" t="s">
        <v>19</v>
      </c>
      <c r="K7293" t="str">
        <f>INDEX(Table6[Column1],MATCH(L7293,Table6[Column2]))</f>
        <v>Adults</v>
      </c>
      <c r="L7293">
        <v>40.631724949999999</v>
      </c>
      <c r="M7293" t="str">
        <f>VLOOKUP(L7293,Table1[],2)</f>
        <v>40 - 49</v>
      </c>
      <c r="N7293" t="str">
        <f>INDEX(Table7[Column1],MATCH(O7293,Table7[Column2]))</f>
        <v>Learning Stage</v>
      </c>
      <c r="O7293">
        <v>4.1213696989999997</v>
      </c>
      <c r="P7293" t="str">
        <f>VLOOKUP(O7293,Table13[],2)</f>
        <v>1 - 5</v>
      </c>
      <c r="Q7293" t="str">
        <f>INDEX(Table8[Column1],MATCH(R7293,Table8[Column2]))</f>
        <v>Habitual</v>
      </c>
      <c r="R7293">
        <v>91.315650399999996</v>
      </c>
      <c r="S7293">
        <f t="shared" si="227"/>
        <v>3.8048187666666666</v>
      </c>
      <c r="T7293" t="s">
        <v>19</v>
      </c>
    </row>
    <row r="7294" spans="1:20" x14ac:dyDescent="0.25">
      <c r="A7294">
        <v>7293</v>
      </c>
      <c r="B7294" t="s">
        <v>150</v>
      </c>
      <c r="C7294" t="s">
        <v>5291</v>
      </c>
      <c r="D7294" t="str">
        <f t="shared" si="226"/>
        <v>Medina Shawna</v>
      </c>
      <c r="E7294" t="s">
        <v>15</v>
      </c>
      <c r="F7294" t="s">
        <v>38</v>
      </c>
      <c r="G7294" t="s">
        <v>2305</v>
      </c>
      <c r="H7294" t="s">
        <v>1826</v>
      </c>
      <c r="I7294" t="s">
        <v>38</v>
      </c>
      <c r="J7294" t="s">
        <v>19</v>
      </c>
      <c r="K7294" t="str">
        <f>INDEX(Table6[Column1],MATCH(L7294,Table6[Column2]))</f>
        <v>Elders</v>
      </c>
      <c r="L7294">
        <v>56.40963249</v>
      </c>
      <c r="M7294" t="str">
        <f>VLOOKUP(L7294,Table1[],2)</f>
        <v>50 - 59</v>
      </c>
      <c r="N7294" t="str">
        <f>INDEX(Table7[Column1],MATCH(O7294,Table7[Column2]))</f>
        <v>Learning Stage</v>
      </c>
      <c r="O7294">
        <v>2.2953249200000001</v>
      </c>
      <c r="P7294" t="str">
        <f>VLOOKUP(O7294,Table13[],2)</f>
        <v>1 - 5</v>
      </c>
      <c r="Q7294" t="str">
        <f>INDEX(Table8[Column1],MATCH(R7294,Table8[Column2]))</f>
        <v>Excused</v>
      </c>
      <c r="R7294">
        <v>123.9039389</v>
      </c>
      <c r="S7294">
        <f t="shared" si="227"/>
        <v>5.162664120833333</v>
      </c>
      <c r="T7294" t="s">
        <v>19</v>
      </c>
    </row>
    <row r="7295" spans="1:20" x14ac:dyDescent="0.25">
      <c r="A7295">
        <v>7294</v>
      </c>
      <c r="B7295" t="s">
        <v>400</v>
      </c>
      <c r="C7295" t="s">
        <v>473</v>
      </c>
      <c r="D7295" t="str">
        <f t="shared" si="226"/>
        <v>Williams Jeffrey</v>
      </c>
      <c r="E7295" t="s">
        <v>22</v>
      </c>
      <c r="F7295" t="s">
        <v>1674</v>
      </c>
      <c r="G7295" t="s">
        <v>2724</v>
      </c>
      <c r="H7295" t="s">
        <v>1863</v>
      </c>
      <c r="I7295" t="s">
        <v>87</v>
      </c>
      <c r="J7295" t="s">
        <v>19</v>
      </c>
      <c r="K7295" t="str">
        <f>INDEX(Table6[Column1],MATCH(L7295,Table6[Column2]))</f>
        <v>Elders</v>
      </c>
      <c r="L7295">
        <v>52.332397839999999</v>
      </c>
      <c r="M7295" t="str">
        <f>VLOOKUP(L7295,Table1[],2)</f>
        <v>50 - 59</v>
      </c>
      <c r="N7295" t="str">
        <f>INDEX(Table7[Column1],MATCH(O7295,Table7[Column2]))</f>
        <v>Learning Stage</v>
      </c>
      <c r="O7295">
        <v>3.4530311440000001</v>
      </c>
      <c r="P7295" t="str">
        <f>VLOOKUP(O7295,Table13[],2)</f>
        <v>1 - 5</v>
      </c>
      <c r="Q7295" t="str">
        <f>INDEX(Table8[Column1],MATCH(R7295,Table8[Column2]))</f>
        <v>Habitual</v>
      </c>
      <c r="R7295">
        <v>107.0203393</v>
      </c>
      <c r="S7295">
        <f t="shared" si="227"/>
        <v>4.4591808041666665</v>
      </c>
      <c r="T7295" t="s">
        <v>19</v>
      </c>
    </row>
    <row r="7296" spans="1:20" x14ac:dyDescent="0.25">
      <c r="A7296">
        <v>7295</v>
      </c>
      <c r="B7296" t="s">
        <v>778</v>
      </c>
      <c r="C7296" t="s">
        <v>883</v>
      </c>
      <c r="D7296" t="str">
        <f t="shared" si="226"/>
        <v>Hayes Jason</v>
      </c>
      <c r="E7296" t="s">
        <v>22</v>
      </c>
      <c r="F7296" t="s">
        <v>30</v>
      </c>
      <c r="G7296" t="s">
        <v>2724</v>
      </c>
      <c r="H7296" t="s">
        <v>1863</v>
      </c>
      <c r="I7296" t="s">
        <v>30</v>
      </c>
      <c r="J7296" t="s">
        <v>19</v>
      </c>
      <c r="K7296" t="str">
        <f>INDEX(Table6[Column1],MATCH(L7296,Table6[Column2]))</f>
        <v>Adults</v>
      </c>
      <c r="L7296">
        <v>40.975217180000001</v>
      </c>
      <c r="M7296" t="str">
        <f>VLOOKUP(L7296,Table1[],2)</f>
        <v>40 - 49</v>
      </c>
      <c r="N7296" t="str">
        <f>INDEX(Table7[Column1],MATCH(O7296,Table7[Column2]))</f>
        <v>Fitting in Stage</v>
      </c>
      <c r="O7296">
        <v>7.5390272830000002</v>
      </c>
      <c r="P7296" t="str">
        <f>VLOOKUP(O7296,Table13[],2)</f>
        <v>6 - 10</v>
      </c>
      <c r="Q7296" t="str">
        <f>INDEX(Table8[Column1],MATCH(R7296,Table8[Column2]))</f>
        <v>Scheduled</v>
      </c>
      <c r="R7296">
        <v>33.709404599999999</v>
      </c>
      <c r="S7296">
        <f t="shared" si="227"/>
        <v>1.4045585249999999</v>
      </c>
      <c r="T7296" t="s">
        <v>19</v>
      </c>
    </row>
    <row r="7297" spans="1:20" x14ac:dyDescent="0.25">
      <c r="A7297">
        <v>7296</v>
      </c>
      <c r="B7297" t="s">
        <v>1287</v>
      </c>
      <c r="C7297" t="s">
        <v>1785</v>
      </c>
      <c r="D7297" t="str">
        <f t="shared" si="226"/>
        <v>Coley Tony</v>
      </c>
      <c r="E7297" t="s">
        <v>22</v>
      </c>
      <c r="F7297" t="s">
        <v>38</v>
      </c>
      <c r="G7297" t="s">
        <v>2305</v>
      </c>
      <c r="H7297" t="s">
        <v>1826</v>
      </c>
      <c r="I7297" t="s">
        <v>38</v>
      </c>
      <c r="J7297" t="s">
        <v>19</v>
      </c>
      <c r="K7297" t="str">
        <f>INDEX(Table6[Column1],MATCH(L7297,Table6[Column2]))</f>
        <v>Adults</v>
      </c>
      <c r="L7297">
        <v>48.952238250000001</v>
      </c>
      <c r="M7297" t="str">
        <f>VLOOKUP(L7297,Table1[],2)</f>
        <v>40 - 49</v>
      </c>
      <c r="N7297" t="str">
        <f>INDEX(Table7[Column1],MATCH(O7297,Table7[Column2]))</f>
        <v>Learning Stage</v>
      </c>
      <c r="O7297">
        <v>5.8725333820000003</v>
      </c>
      <c r="P7297" t="str">
        <f>VLOOKUP(O7297,Table13[],2)</f>
        <v>1 - 5</v>
      </c>
      <c r="Q7297" t="str">
        <f>INDEX(Table8[Column1],MATCH(R7297,Table8[Column2]))</f>
        <v>Habitual</v>
      </c>
      <c r="R7297">
        <v>96.696134909999998</v>
      </c>
      <c r="S7297">
        <f t="shared" si="227"/>
        <v>4.0290056212499996</v>
      </c>
      <c r="T7297" t="s">
        <v>19</v>
      </c>
    </row>
    <row r="7298" spans="1:20" x14ac:dyDescent="0.25">
      <c r="A7298">
        <v>7297</v>
      </c>
      <c r="B7298" t="s">
        <v>1209</v>
      </c>
      <c r="C7298" t="s">
        <v>210</v>
      </c>
      <c r="D7298" t="str">
        <f t="shared" si="226"/>
        <v>Taylor Kenneth</v>
      </c>
      <c r="E7298" t="s">
        <v>22</v>
      </c>
      <c r="F7298" t="s">
        <v>16</v>
      </c>
      <c r="G7298" t="s">
        <v>820</v>
      </c>
      <c r="H7298" t="s">
        <v>821</v>
      </c>
      <c r="I7298" t="s">
        <v>16</v>
      </c>
      <c r="J7298" t="s">
        <v>19</v>
      </c>
      <c r="K7298" t="str">
        <f>INDEX(Table6[Column1],MATCH(L7298,Table6[Column2]))</f>
        <v>Adults</v>
      </c>
      <c r="L7298">
        <v>48.870451369999998</v>
      </c>
      <c r="M7298" t="str">
        <f>VLOOKUP(L7298,Table1[],2)</f>
        <v>40 - 49</v>
      </c>
      <c r="N7298" t="str">
        <f>INDEX(Table7[Column1],MATCH(O7298,Table7[Column2]))</f>
        <v>Learning Stage</v>
      </c>
      <c r="O7298">
        <v>4.7687353229999996</v>
      </c>
      <c r="P7298" t="str">
        <f>VLOOKUP(O7298,Table13[],2)</f>
        <v>1 - 5</v>
      </c>
      <c r="Q7298" t="str">
        <f>INDEX(Table8[Column1],MATCH(R7298,Table8[Column2]))</f>
        <v>Maintained</v>
      </c>
      <c r="R7298">
        <v>66.303018039999998</v>
      </c>
      <c r="S7298">
        <f t="shared" si="227"/>
        <v>2.7626257516666666</v>
      </c>
      <c r="T7298" t="s">
        <v>19</v>
      </c>
    </row>
    <row r="7299" spans="1:20" x14ac:dyDescent="0.25">
      <c r="A7299">
        <v>7298</v>
      </c>
      <c r="B7299" t="s">
        <v>200</v>
      </c>
      <c r="C7299" t="s">
        <v>762</v>
      </c>
      <c r="D7299" t="str">
        <f t="shared" ref="D7299:D7362" si="228">CONCATENATE(B7299, " ",C7299)</f>
        <v>White Walter</v>
      </c>
      <c r="E7299" t="s">
        <v>22</v>
      </c>
      <c r="F7299" t="s">
        <v>3251</v>
      </c>
      <c r="G7299" t="s">
        <v>2724</v>
      </c>
      <c r="H7299" t="s">
        <v>1863</v>
      </c>
      <c r="I7299" t="s">
        <v>54</v>
      </c>
      <c r="J7299" t="s">
        <v>19</v>
      </c>
      <c r="K7299" t="str">
        <f>INDEX(Table6[Column1],MATCH(L7299,Table6[Column2]))</f>
        <v>Young Adults</v>
      </c>
      <c r="L7299">
        <v>32.496280849999998</v>
      </c>
      <c r="M7299" t="str">
        <f>VLOOKUP(L7299,Table1[],2)</f>
        <v>30 - 39</v>
      </c>
      <c r="N7299" t="str">
        <f>INDEX(Table7[Column1],MATCH(O7299,Table7[Column2]))</f>
        <v>Learning Stage</v>
      </c>
      <c r="O7299">
        <v>4.1245538100000001</v>
      </c>
      <c r="P7299" t="str">
        <f>VLOOKUP(O7299,Table13[],2)</f>
        <v>1 - 5</v>
      </c>
      <c r="Q7299" t="str">
        <f>INDEX(Table8[Column1],MATCH(R7299,Table8[Column2]))</f>
        <v>Scheduled</v>
      </c>
      <c r="R7299">
        <v>23.845358879999999</v>
      </c>
      <c r="S7299">
        <f t="shared" ref="S7299:S7362" si="229">CONVERT(R7299,"hr","day")</f>
        <v>0.99355661999999989</v>
      </c>
      <c r="T7299" t="s">
        <v>19</v>
      </c>
    </row>
    <row r="7300" spans="1:20" x14ac:dyDescent="0.25">
      <c r="A7300">
        <v>7299</v>
      </c>
      <c r="B7300" t="s">
        <v>281</v>
      </c>
      <c r="C7300" t="s">
        <v>89</v>
      </c>
      <c r="D7300" t="str">
        <f t="shared" si="228"/>
        <v>Clark Joseph</v>
      </c>
      <c r="E7300" t="s">
        <v>22</v>
      </c>
      <c r="F7300" t="s">
        <v>30</v>
      </c>
      <c r="G7300" t="s">
        <v>2724</v>
      </c>
      <c r="H7300" t="s">
        <v>1863</v>
      </c>
      <c r="I7300" t="s">
        <v>30</v>
      </c>
      <c r="J7300" t="s">
        <v>19</v>
      </c>
      <c r="K7300" t="str">
        <f>INDEX(Table6[Column1],MATCH(L7300,Table6[Column2]))</f>
        <v>Young Adults</v>
      </c>
      <c r="L7300">
        <v>37.937471119999998</v>
      </c>
      <c r="M7300" t="str">
        <f>VLOOKUP(L7300,Table1[],2)</f>
        <v>30 - 39</v>
      </c>
      <c r="N7300" t="str">
        <f>INDEX(Table7[Column1],MATCH(O7300,Table7[Column2]))</f>
        <v>Learning Stage</v>
      </c>
      <c r="O7300">
        <v>4.9368584850000001</v>
      </c>
      <c r="P7300" t="str">
        <f>VLOOKUP(O7300,Table13[],2)</f>
        <v>1 - 5</v>
      </c>
      <c r="Q7300" t="str">
        <f>INDEX(Table8[Column1],MATCH(R7300,Table8[Column2]))</f>
        <v>Scheduled</v>
      </c>
      <c r="R7300">
        <v>33.900614070000003</v>
      </c>
      <c r="S7300">
        <f t="shared" si="229"/>
        <v>1.4125255862500001</v>
      </c>
      <c r="T7300" t="s">
        <v>19</v>
      </c>
    </row>
    <row r="7301" spans="1:20" x14ac:dyDescent="0.25">
      <c r="A7301">
        <v>7300</v>
      </c>
      <c r="B7301" t="s">
        <v>1200</v>
      </c>
      <c r="C7301" t="s">
        <v>5292</v>
      </c>
      <c r="D7301" t="str">
        <f t="shared" si="228"/>
        <v>Fuller Mariann</v>
      </c>
      <c r="E7301" t="s">
        <v>15</v>
      </c>
      <c r="F7301" t="s">
        <v>157</v>
      </c>
      <c r="G7301" t="s">
        <v>611</v>
      </c>
      <c r="H7301" t="s">
        <v>612</v>
      </c>
      <c r="I7301" t="s">
        <v>157</v>
      </c>
      <c r="J7301" t="s">
        <v>19</v>
      </c>
      <c r="K7301" t="str">
        <f>INDEX(Table6[Column1],MATCH(L7301,Table6[Column2]))</f>
        <v>Adults</v>
      </c>
      <c r="L7301">
        <v>41.520767960000001</v>
      </c>
      <c r="M7301" t="str">
        <f>VLOOKUP(L7301,Table1[],2)</f>
        <v>40 - 49</v>
      </c>
      <c r="N7301" t="str">
        <f>INDEX(Table7[Column1],MATCH(O7301,Table7[Column2]))</f>
        <v>Fitting in Stage</v>
      </c>
      <c r="O7301">
        <v>8.1095741790000009</v>
      </c>
      <c r="P7301" t="str">
        <f>VLOOKUP(O7301,Table13[],2)</f>
        <v>6 - 10</v>
      </c>
      <c r="Q7301" t="str">
        <f>INDEX(Table8[Column1],MATCH(R7301,Table8[Column2]))</f>
        <v>Scheduled</v>
      </c>
      <c r="R7301">
        <v>35.529103839999998</v>
      </c>
      <c r="S7301">
        <f t="shared" si="229"/>
        <v>1.4803793266666665</v>
      </c>
      <c r="T7301" t="s">
        <v>19</v>
      </c>
    </row>
    <row r="7302" spans="1:20" x14ac:dyDescent="0.25">
      <c r="A7302">
        <v>7301</v>
      </c>
      <c r="B7302" t="s">
        <v>1526</v>
      </c>
      <c r="C7302" t="s">
        <v>2746</v>
      </c>
      <c r="D7302" t="str">
        <f t="shared" si="228"/>
        <v>Hicks Al</v>
      </c>
      <c r="E7302" t="s">
        <v>22</v>
      </c>
      <c r="F7302" t="s">
        <v>84</v>
      </c>
      <c r="G7302" t="s">
        <v>2724</v>
      </c>
      <c r="H7302" t="s">
        <v>1863</v>
      </c>
      <c r="I7302" t="s">
        <v>84</v>
      </c>
      <c r="J7302" t="s">
        <v>19</v>
      </c>
      <c r="K7302" t="str">
        <f>INDEX(Table6[Column1],MATCH(L7302,Table6[Column2]))</f>
        <v>Young Adults</v>
      </c>
      <c r="L7302">
        <v>37.69573089</v>
      </c>
      <c r="M7302" t="str">
        <f>VLOOKUP(L7302,Table1[],2)</f>
        <v>30 - 39</v>
      </c>
      <c r="N7302" t="str">
        <f>INDEX(Table7[Column1],MATCH(O7302,Table7[Column2]))</f>
        <v>Fitting in Stage</v>
      </c>
      <c r="O7302">
        <v>7.3636221490000002</v>
      </c>
      <c r="P7302" t="str">
        <f>VLOOKUP(O7302,Table13[],2)</f>
        <v>6 - 10</v>
      </c>
      <c r="Q7302" t="str">
        <f>INDEX(Table8[Column1],MATCH(R7302,Table8[Column2]))</f>
        <v>Maintained</v>
      </c>
      <c r="R7302">
        <v>72.899235599999997</v>
      </c>
      <c r="S7302">
        <f t="shared" si="229"/>
        <v>3.03746815</v>
      </c>
      <c r="T7302" t="s">
        <v>19</v>
      </c>
    </row>
    <row r="7303" spans="1:20" x14ac:dyDescent="0.25">
      <c r="A7303">
        <v>7302</v>
      </c>
      <c r="B7303" t="s">
        <v>386</v>
      </c>
      <c r="C7303" t="s">
        <v>823</v>
      </c>
      <c r="D7303" t="str">
        <f t="shared" si="228"/>
        <v>Marshall Brittany</v>
      </c>
      <c r="E7303" t="s">
        <v>15</v>
      </c>
      <c r="F7303" t="s">
        <v>138</v>
      </c>
      <c r="G7303" t="s">
        <v>611</v>
      </c>
      <c r="H7303" t="s">
        <v>612</v>
      </c>
      <c r="I7303" t="s">
        <v>138</v>
      </c>
      <c r="J7303" t="s">
        <v>19</v>
      </c>
      <c r="K7303" t="str">
        <f>INDEX(Table6[Column1],MATCH(L7303,Table6[Column2]))</f>
        <v>Elders</v>
      </c>
      <c r="L7303">
        <v>52.404108119999997</v>
      </c>
      <c r="M7303" t="str">
        <f>VLOOKUP(L7303,Table1[],2)</f>
        <v>50 - 59</v>
      </c>
      <c r="N7303" t="str">
        <f>INDEX(Table7[Column1],MATCH(O7303,Table7[Column2]))</f>
        <v>Learning Stage</v>
      </c>
      <c r="O7303">
        <v>4.9309658499999998</v>
      </c>
      <c r="P7303" t="str">
        <f>VLOOKUP(O7303,Table13[],2)</f>
        <v>1 - 5</v>
      </c>
      <c r="Q7303" t="str">
        <f>INDEX(Table8[Column1],MATCH(R7303,Table8[Column2]))</f>
        <v>Excused</v>
      </c>
      <c r="R7303">
        <v>132.30308489999999</v>
      </c>
      <c r="S7303">
        <f t="shared" si="229"/>
        <v>5.5126285374999995</v>
      </c>
      <c r="T7303" t="s">
        <v>19</v>
      </c>
    </row>
    <row r="7304" spans="1:20" x14ac:dyDescent="0.25">
      <c r="A7304">
        <v>7303</v>
      </c>
      <c r="B7304" t="s">
        <v>5091</v>
      </c>
      <c r="C7304" t="s">
        <v>52</v>
      </c>
      <c r="D7304" t="str">
        <f t="shared" si="228"/>
        <v>Leach John</v>
      </c>
      <c r="E7304" t="s">
        <v>22</v>
      </c>
      <c r="F7304" t="s">
        <v>33</v>
      </c>
      <c r="G7304" t="s">
        <v>2724</v>
      </c>
      <c r="H7304" t="s">
        <v>1863</v>
      </c>
      <c r="I7304" t="s">
        <v>33</v>
      </c>
      <c r="J7304" t="s">
        <v>19</v>
      </c>
      <c r="K7304" t="str">
        <f>INDEX(Table6[Column1],MATCH(L7304,Table6[Column2]))</f>
        <v>Adults</v>
      </c>
      <c r="L7304">
        <v>44.351569519999998</v>
      </c>
      <c r="M7304" t="str">
        <f>VLOOKUP(L7304,Table1[],2)</f>
        <v>40 - 49</v>
      </c>
      <c r="N7304" t="str">
        <f>INDEX(Table7[Column1],MATCH(O7304,Table7[Column2]))</f>
        <v>Learning Stage</v>
      </c>
      <c r="O7304">
        <v>5.252427441</v>
      </c>
      <c r="P7304" t="str">
        <f>VLOOKUP(O7304,Table13[],2)</f>
        <v>1 - 5</v>
      </c>
      <c r="Q7304" t="str">
        <f>INDEX(Table8[Column1],MATCH(R7304,Table8[Column2]))</f>
        <v>Maintained</v>
      </c>
      <c r="R7304">
        <v>56.409192560000001</v>
      </c>
      <c r="S7304">
        <f t="shared" si="229"/>
        <v>2.3503830233333334</v>
      </c>
      <c r="T7304" t="s">
        <v>19</v>
      </c>
    </row>
    <row r="7305" spans="1:20" x14ac:dyDescent="0.25">
      <c r="A7305">
        <v>7304</v>
      </c>
      <c r="B7305" t="s">
        <v>1209</v>
      </c>
      <c r="C7305" t="s">
        <v>871</v>
      </c>
      <c r="D7305" t="str">
        <f t="shared" si="228"/>
        <v>Taylor Erica</v>
      </c>
      <c r="E7305" t="s">
        <v>15</v>
      </c>
      <c r="F7305" t="s">
        <v>262</v>
      </c>
      <c r="G7305" t="s">
        <v>820</v>
      </c>
      <c r="H7305" t="s">
        <v>821</v>
      </c>
      <c r="I7305" t="s">
        <v>262</v>
      </c>
      <c r="J7305" t="s">
        <v>19</v>
      </c>
      <c r="K7305" t="str">
        <f>INDEX(Table6[Column1],MATCH(L7305,Table6[Column2]))</f>
        <v>Youth</v>
      </c>
      <c r="L7305">
        <v>26.51147615</v>
      </c>
      <c r="M7305" t="str">
        <f>VLOOKUP(L7305,Table1[],2)</f>
        <v>20 - 29</v>
      </c>
      <c r="N7305" t="str">
        <f>INDEX(Table7[Column1],MATCH(O7305,Table7[Column2]))</f>
        <v>Learning Stage</v>
      </c>
      <c r="O7305">
        <v>0.93390626799999998</v>
      </c>
      <c r="P7305" t="e">
        <f>VLOOKUP(O7305,Table13[],2)</f>
        <v>#N/A</v>
      </c>
      <c r="Q7305" t="str">
        <f>INDEX(Table8[Column1],MATCH(R7305,Table8[Column2]))</f>
        <v>Scheduled</v>
      </c>
      <c r="R7305">
        <v>12.10112434</v>
      </c>
      <c r="S7305">
        <f t="shared" si="229"/>
        <v>0.5042135141666666</v>
      </c>
      <c r="T7305" t="s">
        <v>19</v>
      </c>
    </row>
    <row r="7306" spans="1:20" x14ac:dyDescent="0.25">
      <c r="A7306">
        <v>7305</v>
      </c>
      <c r="B7306" t="s">
        <v>3247</v>
      </c>
      <c r="C7306" t="s">
        <v>943</v>
      </c>
      <c r="D7306" t="str">
        <f t="shared" si="228"/>
        <v>Robison Roger</v>
      </c>
      <c r="E7306" t="s">
        <v>22</v>
      </c>
      <c r="F7306" t="s">
        <v>57</v>
      </c>
      <c r="G7306" t="s">
        <v>611</v>
      </c>
      <c r="H7306" t="s">
        <v>612</v>
      </c>
      <c r="I7306" t="s">
        <v>57</v>
      </c>
      <c r="J7306" t="s">
        <v>19</v>
      </c>
      <c r="K7306" t="str">
        <f>INDEX(Table6[Column1],MATCH(L7306,Table6[Column2]))</f>
        <v>Young Adults</v>
      </c>
      <c r="L7306">
        <v>37.659528469999998</v>
      </c>
      <c r="M7306" t="str">
        <f>VLOOKUP(L7306,Table1[],2)</f>
        <v>30 - 39</v>
      </c>
      <c r="N7306" t="str">
        <f>INDEX(Table7[Column1],MATCH(O7306,Table7[Column2]))</f>
        <v>Learning Stage</v>
      </c>
      <c r="O7306">
        <v>5.3316163760000004</v>
      </c>
      <c r="P7306" t="str">
        <f>VLOOKUP(O7306,Table13[],2)</f>
        <v>1 - 5</v>
      </c>
      <c r="Q7306" t="str">
        <f>INDEX(Table8[Column1],MATCH(R7306,Table8[Column2]))</f>
        <v>Scheduled</v>
      </c>
      <c r="R7306">
        <v>38.113944910000001</v>
      </c>
      <c r="S7306">
        <f t="shared" si="229"/>
        <v>1.5880810379166665</v>
      </c>
      <c r="T7306" t="s">
        <v>19</v>
      </c>
    </row>
    <row r="7307" spans="1:20" x14ac:dyDescent="0.25">
      <c r="A7307">
        <v>7306</v>
      </c>
      <c r="B7307" t="s">
        <v>729</v>
      </c>
      <c r="C7307" t="s">
        <v>1505</v>
      </c>
      <c r="D7307" t="str">
        <f t="shared" si="228"/>
        <v>Patterson Casey</v>
      </c>
      <c r="E7307" t="s">
        <v>15</v>
      </c>
      <c r="F7307" t="s">
        <v>38</v>
      </c>
      <c r="G7307" t="s">
        <v>2305</v>
      </c>
      <c r="H7307" t="s">
        <v>1826</v>
      </c>
      <c r="I7307" t="s">
        <v>38</v>
      </c>
      <c r="J7307" t="s">
        <v>19</v>
      </c>
      <c r="K7307" t="str">
        <f>INDEX(Table6[Column1],MATCH(L7307,Table6[Column2]))</f>
        <v>Adults</v>
      </c>
      <c r="L7307">
        <v>47.563796449999998</v>
      </c>
      <c r="M7307" t="str">
        <f>VLOOKUP(L7307,Table1[],2)</f>
        <v>40 - 49</v>
      </c>
      <c r="N7307" t="str">
        <f>INDEX(Table7[Column1],MATCH(O7307,Table7[Column2]))</f>
        <v>Fitting in Stage</v>
      </c>
      <c r="O7307">
        <v>6.5157643260000002</v>
      </c>
      <c r="P7307" t="str">
        <f>VLOOKUP(O7307,Table13[],2)</f>
        <v>6 - 10</v>
      </c>
      <c r="Q7307" t="str">
        <f>INDEX(Table8[Column1],MATCH(R7307,Table8[Column2]))</f>
        <v>Habitual</v>
      </c>
      <c r="R7307">
        <v>108.28912769999999</v>
      </c>
      <c r="S7307">
        <f t="shared" si="229"/>
        <v>4.5120469874999998</v>
      </c>
      <c r="T7307" t="s">
        <v>19</v>
      </c>
    </row>
    <row r="7308" spans="1:20" x14ac:dyDescent="0.25">
      <c r="A7308">
        <v>7307</v>
      </c>
      <c r="B7308" t="s">
        <v>723</v>
      </c>
      <c r="C7308" t="s">
        <v>905</v>
      </c>
      <c r="D7308" t="str">
        <f t="shared" si="228"/>
        <v>Garcia Peggy</v>
      </c>
      <c r="E7308" t="s">
        <v>15</v>
      </c>
      <c r="F7308" t="s">
        <v>452</v>
      </c>
      <c r="G7308" t="s">
        <v>2724</v>
      </c>
      <c r="H7308" t="s">
        <v>1863</v>
      </c>
      <c r="I7308" t="s">
        <v>407</v>
      </c>
      <c r="J7308" t="s">
        <v>19</v>
      </c>
      <c r="K7308" t="str">
        <f>INDEX(Table6[Column1],MATCH(L7308,Table6[Column2]))</f>
        <v>Young Adults</v>
      </c>
      <c r="L7308">
        <v>30.634932410000001</v>
      </c>
      <c r="M7308" t="str">
        <f>VLOOKUP(L7308,Table1[],2)</f>
        <v>30 - 39</v>
      </c>
      <c r="N7308" t="str">
        <f>INDEX(Table7[Column1],MATCH(O7308,Table7[Column2]))</f>
        <v>Learning Stage</v>
      </c>
      <c r="O7308">
        <v>4.4342024430000002</v>
      </c>
      <c r="P7308" t="str">
        <f>VLOOKUP(O7308,Table13[],2)</f>
        <v>1 - 5</v>
      </c>
      <c r="Q7308" t="str">
        <f>INDEX(Table8[Column1],MATCH(R7308,Table8[Column2]))</f>
        <v>Scheduled</v>
      </c>
      <c r="R7308">
        <v>16.47112757</v>
      </c>
      <c r="S7308">
        <f t="shared" si="229"/>
        <v>0.68629698208333334</v>
      </c>
      <c r="T7308" t="s">
        <v>19</v>
      </c>
    </row>
    <row r="7309" spans="1:20" x14ac:dyDescent="0.25">
      <c r="A7309">
        <v>7308</v>
      </c>
      <c r="B7309" t="s">
        <v>5293</v>
      </c>
      <c r="C7309" t="s">
        <v>5035</v>
      </c>
      <c r="D7309" t="str">
        <f t="shared" si="228"/>
        <v>Flowers Sabrina</v>
      </c>
      <c r="E7309" t="s">
        <v>15</v>
      </c>
      <c r="F7309" t="s">
        <v>38</v>
      </c>
      <c r="G7309" t="s">
        <v>2305</v>
      </c>
      <c r="H7309" t="s">
        <v>1826</v>
      </c>
      <c r="I7309" t="s">
        <v>38</v>
      </c>
      <c r="J7309" t="s">
        <v>19</v>
      </c>
      <c r="K7309" t="str">
        <f>INDEX(Table6[Column1],MATCH(L7309,Table6[Column2]))</f>
        <v>Young Adults</v>
      </c>
      <c r="L7309">
        <v>39.769714100000002</v>
      </c>
      <c r="M7309" t="str">
        <f>VLOOKUP(L7309,Table1[],2)</f>
        <v>30 - 39</v>
      </c>
      <c r="N7309" t="str">
        <f>INDEX(Table7[Column1],MATCH(O7309,Table7[Column2]))</f>
        <v>Learning Stage</v>
      </c>
      <c r="O7309">
        <v>3.5299538109999999</v>
      </c>
      <c r="P7309" t="str">
        <f>VLOOKUP(O7309,Table13[],2)</f>
        <v>1 - 5</v>
      </c>
      <c r="Q7309" t="str">
        <f>INDEX(Table8[Column1],MATCH(R7309,Table8[Column2]))</f>
        <v>Scheduled</v>
      </c>
      <c r="R7309">
        <v>38.418751569999998</v>
      </c>
      <c r="S7309">
        <f t="shared" si="229"/>
        <v>1.6007813154166666</v>
      </c>
      <c r="T7309" t="s">
        <v>19</v>
      </c>
    </row>
    <row r="7310" spans="1:20" x14ac:dyDescent="0.25">
      <c r="A7310">
        <v>7309</v>
      </c>
      <c r="B7310" t="s">
        <v>1151</v>
      </c>
      <c r="C7310" t="s">
        <v>1279</v>
      </c>
      <c r="D7310" t="str">
        <f t="shared" si="228"/>
        <v>Stephens Dustin</v>
      </c>
      <c r="E7310" t="s">
        <v>22</v>
      </c>
      <c r="F7310" t="s">
        <v>38</v>
      </c>
      <c r="G7310" t="s">
        <v>2305</v>
      </c>
      <c r="H7310" t="s">
        <v>1826</v>
      </c>
      <c r="I7310" t="s">
        <v>38</v>
      </c>
      <c r="J7310" t="s">
        <v>19</v>
      </c>
      <c r="K7310" t="str">
        <f>INDEX(Table6[Column1],MATCH(L7310,Table6[Column2]))</f>
        <v>Young Adults</v>
      </c>
      <c r="L7310">
        <v>31.750152199999999</v>
      </c>
      <c r="M7310" t="str">
        <f>VLOOKUP(L7310,Table1[],2)</f>
        <v>30 - 39</v>
      </c>
      <c r="N7310" t="str">
        <f>INDEX(Table7[Column1],MATCH(O7310,Table7[Column2]))</f>
        <v>Learning Stage</v>
      </c>
      <c r="O7310">
        <v>4.1794021460000002</v>
      </c>
      <c r="P7310" t="str">
        <f>VLOOKUP(O7310,Table13[],2)</f>
        <v>1 - 5</v>
      </c>
      <c r="Q7310" t="str">
        <f>INDEX(Table8[Column1],MATCH(R7310,Table8[Column2]))</f>
        <v>Scheduled</v>
      </c>
      <c r="R7310">
        <v>0</v>
      </c>
      <c r="S7310">
        <f t="shared" si="229"/>
        <v>0</v>
      </c>
      <c r="T7310" t="s">
        <v>19</v>
      </c>
    </row>
    <row r="7311" spans="1:20" x14ac:dyDescent="0.25">
      <c r="A7311">
        <v>7310</v>
      </c>
      <c r="B7311" t="s">
        <v>316</v>
      </c>
      <c r="C7311" t="s">
        <v>1083</v>
      </c>
      <c r="D7311" t="str">
        <f t="shared" si="228"/>
        <v>Wagner Kathleen</v>
      </c>
      <c r="E7311" t="s">
        <v>15</v>
      </c>
      <c r="F7311" t="s">
        <v>16</v>
      </c>
      <c r="G7311" t="s">
        <v>820</v>
      </c>
      <c r="H7311" t="s">
        <v>821</v>
      </c>
      <c r="I7311" t="s">
        <v>16</v>
      </c>
      <c r="J7311" t="s">
        <v>19</v>
      </c>
      <c r="K7311" t="str">
        <f>INDEX(Table6[Column1],MATCH(L7311,Table6[Column2]))</f>
        <v>Elders</v>
      </c>
      <c r="L7311">
        <v>59.166166939999997</v>
      </c>
      <c r="M7311" t="str">
        <f>VLOOKUP(L7311,Table1[],2)</f>
        <v>50 - 59</v>
      </c>
      <c r="N7311" t="str">
        <f>INDEX(Table7[Column1],MATCH(O7311,Table7[Column2]))</f>
        <v>Fitting in Stage</v>
      </c>
      <c r="O7311">
        <v>6.4318847249999997</v>
      </c>
      <c r="P7311" t="str">
        <f>VLOOKUP(O7311,Table13[],2)</f>
        <v>6 - 10</v>
      </c>
      <c r="Q7311" t="str">
        <f>INDEX(Table8[Column1],MATCH(R7311,Table8[Column2]))</f>
        <v>Unexcused</v>
      </c>
      <c r="R7311">
        <v>167.78449190000001</v>
      </c>
      <c r="S7311">
        <f t="shared" si="229"/>
        <v>6.9910204958333342</v>
      </c>
      <c r="T7311" t="s">
        <v>19</v>
      </c>
    </row>
    <row r="7312" spans="1:20" x14ac:dyDescent="0.25">
      <c r="A7312">
        <v>7311</v>
      </c>
      <c r="B7312" t="s">
        <v>285</v>
      </c>
      <c r="C7312" t="s">
        <v>556</v>
      </c>
      <c r="D7312" t="str">
        <f t="shared" si="228"/>
        <v>Calderon Hazel</v>
      </c>
      <c r="E7312" t="s">
        <v>15</v>
      </c>
      <c r="F7312" t="s">
        <v>16</v>
      </c>
      <c r="G7312" t="s">
        <v>820</v>
      </c>
      <c r="H7312" t="s">
        <v>821</v>
      </c>
      <c r="I7312" t="s">
        <v>16</v>
      </c>
      <c r="J7312" t="s">
        <v>19</v>
      </c>
      <c r="K7312" t="str">
        <f>INDEX(Table6[Column1],MATCH(L7312,Table6[Column2]))</f>
        <v>Young Adults</v>
      </c>
      <c r="L7312">
        <v>38.238278780000002</v>
      </c>
      <c r="M7312" t="str">
        <f>VLOOKUP(L7312,Table1[],2)</f>
        <v>30 - 39</v>
      </c>
      <c r="N7312" t="str">
        <f>INDEX(Table7[Column1],MATCH(O7312,Table7[Column2]))</f>
        <v>Learning Stage</v>
      </c>
      <c r="O7312">
        <v>5.306775794</v>
      </c>
      <c r="P7312" t="str">
        <f>VLOOKUP(O7312,Table13[],2)</f>
        <v>1 - 5</v>
      </c>
      <c r="Q7312" t="str">
        <f>INDEX(Table8[Column1],MATCH(R7312,Table8[Column2]))</f>
        <v>Scheduled</v>
      </c>
      <c r="R7312">
        <v>37.16425263</v>
      </c>
      <c r="S7312">
        <f t="shared" si="229"/>
        <v>1.5485105262499999</v>
      </c>
      <c r="T7312" t="s">
        <v>19</v>
      </c>
    </row>
    <row r="7313" spans="1:20" x14ac:dyDescent="0.25">
      <c r="A7313">
        <v>7312</v>
      </c>
      <c r="B7313" t="s">
        <v>2088</v>
      </c>
      <c r="C7313" t="s">
        <v>180</v>
      </c>
      <c r="D7313" t="str">
        <f t="shared" si="228"/>
        <v>Benton Tammy</v>
      </c>
      <c r="E7313" t="s">
        <v>15</v>
      </c>
      <c r="F7313" t="s">
        <v>431</v>
      </c>
      <c r="G7313" t="s">
        <v>611</v>
      </c>
      <c r="H7313" t="s">
        <v>612</v>
      </c>
      <c r="I7313" t="s">
        <v>138</v>
      </c>
      <c r="J7313" t="s">
        <v>19</v>
      </c>
      <c r="K7313" t="str">
        <f>INDEX(Table6[Column1],MATCH(L7313,Table6[Column2]))</f>
        <v>Young Adults</v>
      </c>
      <c r="L7313">
        <v>32.830805869999999</v>
      </c>
      <c r="M7313" t="str">
        <f>VLOOKUP(L7313,Table1[],2)</f>
        <v>30 - 39</v>
      </c>
      <c r="N7313" t="str">
        <f>INDEX(Table7[Column1],MATCH(O7313,Table7[Column2]))</f>
        <v>Learning Stage</v>
      </c>
      <c r="O7313">
        <v>3.446709566</v>
      </c>
      <c r="P7313" t="str">
        <f>VLOOKUP(O7313,Table13[],2)</f>
        <v>1 - 5</v>
      </c>
      <c r="Q7313" t="str">
        <f>INDEX(Table8[Column1],MATCH(R7313,Table8[Column2]))</f>
        <v>Scheduled</v>
      </c>
      <c r="R7313">
        <v>36.923645819999997</v>
      </c>
      <c r="S7313">
        <f t="shared" si="229"/>
        <v>1.5384852424999997</v>
      </c>
      <c r="T7313" t="s">
        <v>19</v>
      </c>
    </row>
    <row r="7314" spans="1:20" x14ac:dyDescent="0.25">
      <c r="A7314">
        <v>7313</v>
      </c>
      <c r="B7314" t="s">
        <v>2365</v>
      </c>
      <c r="C7314" t="s">
        <v>5294</v>
      </c>
      <c r="D7314" t="str">
        <f t="shared" si="228"/>
        <v>Yates Vern</v>
      </c>
      <c r="E7314" t="s">
        <v>22</v>
      </c>
      <c r="F7314" t="s">
        <v>24</v>
      </c>
      <c r="G7314" t="s">
        <v>611</v>
      </c>
      <c r="H7314" t="s">
        <v>612</v>
      </c>
      <c r="I7314" t="s">
        <v>24</v>
      </c>
      <c r="J7314" t="s">
        <v>19</v>
      </c>
      <c r="K7314" t="str">
        <f>INDEX(Table6[Column1],MATCH(L7314,Table6[Column2]))</f>
        <v>Elders</v>
      </c>
      <c r="L7314">
        <v>51.071814199999999</v>
      </c>
      <c r="M7314" t="str">
        <f>VLOOKUP(L7314,Table1[],2)</f>
        <v>50 - 59</v>
      </c>
      <c r="N7314" t="str">
        <f>INDEX(Table7[Column1],MATCH(O7314,Table7[Column2]))</f>
        <v>Learning Stage</v>
      </c>
      <c r="O7314">
        <v>3.5626634579999998</v>
      </c>
      <c r="P7314" t="str">
        <f>VLOOKUP(O7314,Table13[],2)</f>
        <v>1 - 5</v>
      </c>
      <c r="Q7314" t="str">
        <f>INDEX(Table8[Column1],MATCH(R7314,Table8[Column2]))</f>
        <v>Maintained</v>
      </c>
      <c r="R7314">
        <v>74.986533100000003</v>
      </c>
      <c r="S7314">
        <f t="shared" si="229"/>
        <v>3.1244388791666671</v>
      </c>
      <c r="T7314" t="s">
        <v>19</v>
      </c>
    </row>
    <row r="7315" spans="1:20" x14ac:dyDescent="0.25">
      <c r="A7315">
        <v>7314</v>
      </c>
      <c r="B7315" t="s">
        <v>774</v>
      </c>
      <c r="C7315" t="s">
        <v>1502</v>
      </c>
      <c r="D7315" t="str">
        <f t="shared" si="228"/>
        <v>Vargas Jack</v>
      </c>
      <c r="E7315" t="s">
        <v>22</v>
      </c>
      <c r="F7315" t="s">
        <v>38</v>
      </c>
      <c r="G7315" t="s">
        <v>2305</v>
      </c>
      <c r="H7315" t="s">
        <v>1826</v>
      </c>
      <c r="I7315" t="s">
        <v>38</v>
      </c>
      <c r="J7315" t="s">
        <v>19</v>
      </c>
      <c r="K7315" t="str">
        <f>INDEX(Table6[Column1],MATCH(L7315,Table6[Column2]))</f>
        <v>Youth</v>
      </c>
      <c r="L7315">
        <v>27.202971210000001</v>
      </c>
      <c r="M7315" t="str">
        <f>VLOOKUP(L7315,Table1[],2)</f>
        <v>20 - 29</v>
      </c>
      <c r="N7315" t="str">
        <f>INDEX(Table7[Column1],MATCH(O7315,Table7[Column2]))</f>
        <v>Learning Stage</v>
      </c>
      <c r="O7315">
        <v>4.4275192399999996</v>
      </c>
      <c r="P7315" t="str">
        <f>VLOOKUP(O7315,Table13[],2)</f>
        <v>1 - 5</v>
      </c>
      <c r="Q7315" t="str">
        <f>INDEX(Table8[Column1],MATCH(R7315,Table8[Column2]))</f>
        <v>Scheduled</v>
      </c>
      <c r="R7315">
        <v>0</v>
      </c>
      <c r="S7315">
        <f t="shared" si="229"/>
        <v>0</v>
      </c>
      <c r="T7315" t="s">
        <v>19</v>
      </c>
    </row>
    <row r="7316" spans="1:20" x14ac:dyDescent="0.25">
      <c r="A7316">
        <v>7315</v>
      </c>
      <c r="B7316" t="s">
        <v>808</v>
      </c>
      <c r="C7316" t="s">
        <v>52</v>
      </c>
      <c r="D7316" t="str">
        <f t="shared" si="228"/>
        <v>Ruiz John</v>
      </c>
      <c r="E7316" t="s">
        <v>22</v>
      </c>
      <c r="F7316" t="s">
        <v>1206</v>
      </c>
      <c r="G7316" t="s">
        <v>611</v>
      </c>
      <c r="H7316" t="s">
        <v>612</v>
      </c>
      <c r="I7316" t="s">
        <v>90</v>
      </c>
      <c r="J7316" t="s">
        <v>19</v>
      </c>
      <c r="K7316" t="str">
        <f>INDEX(Table6[Column1],MATCH(L7316,Table6[Column2]))</f>
        <v>Young Adults</v>
      </c>
      <c r="L7316">
        <v>32.606511640000001</v>
      </c>
      <c r="M7316" t="str">
        <f>VLOOKUP(L7316,Table1[],2)</f>
        <v>30 - 39</v>
      </c>
      <c r="N7316" t="str">
        <f>INDEX(Table7[Column1],MATCH(O7316,Table7[Column2]))</f>
        <v>Learning Stage</v>
      </c>
      <c r="O7316">
        <v>4.3437258429999996</v>
      </c>
      <c r="P7316" t="str">
        <f>VLOOKUP(O7316,Table13[],2)</f>
        <v>1 - 5</v>
      </c>
      <c r="Q7316" t="str">
        <f>INDEX(Table8[Column1],MATCH(R7316,Table8[Column2]))</f>
        <v>Scheduled</v>
      </c>
      <c r="R7316">
        <v>0.40866246899999997</v>
      </c>
      <c r="S7316">
        <f t="shared" si="229"/>
        <v>1.7027602874999999E-2</v>
      </c>
      <c r="T7316" t="s">
        <v>19</v>
      </c>
    </row>
    <row r="7317" spans="1:20" x14ac:dyDescent="0.25">
      <c r="A7317">
        <v>7316</v>
      </c>
      <c r="B7317" t="s">
        <v>436</v>
      </c>
      <c r="C7317" t="s">
        <v>5295</v>
      </c>
      <c r="D7317" t="str">
        <f t="shared" si="228"/>
        <v>Bennett Percy</v>
      </c>
      <c r="E7317" t="s">
        <v>22</v>
      </c>
      <c r="F7317" t="s">
        <v>27</v>
      </c>
      <c r="G7317" t="s">
        <v>2724</v>
      </c>
      <c r="H7317" t="s">
        <v>1863</v>
      </c>
      <c r="I7317" t="s">
        <v>27</v>
      </c>
      <c r="J7317" t="s">
        <v>19</v>
      </c>
      <c r="K7317" t="str">
        <f>INDEX(Table6[Column1],MATCH(L7317,Table6[Column2]))</f>
        <v>Elders</v>
      </c>
      <c r="L7317">
        <v>50.616060179999998</v>
      </c>
      <c r="M7317" t="str">
        <f>VLOOKUP(L7317,Table1[],2)</f>
        <v>50 - 59</v>
      </c>
      <c r="N7317" t="str">
        <f>INDEX(Table7[Column1],MATCH(O7317,Table7[Column2]))</f>
        <v>Learning Stage</v>
      </c>
      <c r="O7317">
        <v>5.2607928319999999</v>
      </c>
      <c r="P7317" t="str">
        <f>VLOOKUP(O7317,Table13[],2)</f>
        <v>1 - 5</v>
      </c>
      <c r="Q7317" t="str">
        <f>INDEX(Table8[Column1],MATCH(R7317,Table8[Column2]))</f>
        <v>Excused</v>
      </c>
      <c r="R7317">
        <v>133.55443639999999</v>
      </c>
      <c r="S7317">
        <f t="shared" si="229"/>
        <v>5.5647681833333333</v>
      </c>
      <c r="T7317" t="s">
        <v>19</v>
      </c>
    </row>
    <row r="7318" spans="1:20" x14ac:dyDescent="0.25">
      <c r="A7318">
        <v>7317</v>
      </c>
      <c r="B7318" t="s">
        <v>5296</v>
      </c>
      <c r="C7318" t="s">
        <v>5297</v>
      </c>
      <c r="D7318" t="str">
        <f t="shared" si="228"/>
        <v>Gilstrap Lore</v>
      </c>
      <c r="E7318" t="s">
        <v>15</v>
      </c>
      <c r="F7318" t="s">
        <v>16</v>
      </c>
      <c r="G7318" t="s">
        <v>820</v>
      </c>
      <c r="H7318" t="s">
        <v>821</v>
      </c>
      <c r="I7318" t="s">
        <v>16</v>
      </c>
      <c r="J7318" t="s">
        <v>19</v>
      </c>
      <c r="K7318" t="str">
        <f>INDEX(Table6[Column1],MATCH(L7318,Table6[Column2]))</f>
        <v>Adults</v>
      </c>
      <c r="L7318">
        <v>42.908057049999996</v>
      </c>
      <c r="M7318" t="str">
        <f>VLOOKUP(L7318,Table1[],2)</f>
        <v>40 - 49</v>
      </c>
      <c r="N7318" t="str">
        <f>INDEX(Table7[Column1],MATCH(O7318,Table7[Column2]))</f>
        <v>Learning Stage</v>
      </c>
      <c r="O7318">
        <v>1.6180718670000001</v>
      </c>
      <c r="P7318" t="str">
        <f>VLOOKUP(O7318,Table13[],2)</f>
        <v>1 - 5</v>
      </c>
      <c r="Q7318" t="str">
        <f>INDEX(Table8[Column1],MATCH(R7318,Table8[Column2]))</f>
        <v>Habitual</v>
      </c>
      <c r="R7318">
        <v>90.926477790000007</v>
      </c>
      <c r="S7318">
        <f t="shared" si="229"/>
        <v>3.7886032412500006</v>
      </c>
      <c r="T7318" t="s">
        <v>19</v>
      </c>
    </row>
    <row r="7319" spans="1:20" x14ac:dyDescent="0.25">
      <c r="A7319">
        <v>7318</v>
      </c>
      <c r="B7319" t="s">
        <v>5298</v>
      </c>
      <c r="C7319" t="s">
        <v>838</v>
      </c>
      <c r="D7319" t="str">
        <f t="shared" si="228"/>
        <v>Kraus Renee</v>
      </c>
      <c r="E7319" t="s">
        <v>15</v>
      </c>
      <c r="F7319" t="s">
        <v>87</v>
      </c>
      <c r="G7319" t="s">
        <v>2724</v>
      </c>
      <c r="H7319" t="s">
        <v>1863</v>
      </c>
      <c r="I7319" t="s">
        <v>87</v>
      </c>
      <c r="J7319" t="s">
        <v>19</v>
      </c>
      <c r="K7319" t="str">
        <f>INDEX(Table6[Column1],MATCH(L7319,Table6[Column2]))</f>
        <v>Elders</v>
      </c>
      <c r="L7319">
        <v>56.937739479999998</v>
      </c>
      <c r="M7319" t="str">
        <f>VLOOKUP(L7319,Table1[],2)</f>
        <v>50 - 59</v>
      </c>
      <c r="N7319" t="str">
        <f>INDEX(Table7[Column1],MATCH(O7319,Table7[Column2]))</f>
        <v>Learning Stage</v>
      </c>
      <c r="O7319">
        <v>3.7307352310000002</v>
      </c>
      <c r="P7319" t="str">
        <f>VLOOKUP(O7319,Table13[],2)</f>
        <v>1 - 5</v>
      </c>
      <c r="Q7319" t="str">
        <f>INDEX(Table8[Column1],MATCH(R7319,Table8[Column2]))</f>
        <v>Unexcused</v>
      </c>
      <c r="R7319">
        <v>164.2846802</v>
      </c>
      <c r="S7319">
        <f t="shared" si="229"/>
        <v>6.8451950083333335</v>
      </c>
      <c r="T7319" t="s">
        <v>19</v>
      </c>
    </row>
    <row r="7320" spans="1:20" x14ac:dyDescent="0.25">
      <c r="A7320">
        <v>7319</v>
      </c>
      <c r="B7320" t="s">
        <v>1749</v>
      </c>
      <c r="C7320" t="s">
        <v>2176</v>
      </c>
      <c r="D7320" t="str">
        <f t="shared" si="228"/>
        <v>Maldonado Antonio</v>
      </c>
      <c r="E7320" t="s">
        <v>22</v>
      </c>
      <c r="F7320" t="s">
        <v>189</v>
      </c>
      <c r="G7320" t="s">
        <v>2724</v>
      </c>
      <c r="H7320" t="s">
        <v>1863</v>
      </c>
      <c r="I7320" t="s">
        <v>46</v>
      </c>
      <c r="J7320" t="s">
        <v>19</v>
      </c>
      <c r="K7320" t="str">
        <f>INDEX(Table6[Column1],MATCH(L7320,Table6[Column2]))</f>
        <v>Adults</v>
      </c>
      <c r="L7320">
        <v>47.278778889999998</v>
      </c>
      <c r="M7320" t="str">
        <f>VLOOKUP(L7320,Table1[],2)</f>
        <v>40 - 49</v>
      </c>
      <c r="N7320" t="str">
        <f>INDEX(Table7[Column1],MATCH(O7320,Table7[Column2]))</f>
        <v>Learning Stage</v>
      </c>
      <c r="O7320">
        <v>2.8847785940000001</v>
      </c>
      <c r="P7320" t="str">
        <f>VLOOKUP(O7320,Table13[],2)</f>
        <v>1 - 5</v>
      </c>
      <c r="Q7320" t="str">
        <f>INDEX(Table8[Column1],MATCH(R7320,Table8[Column2]))</f>
        <v>Habitual</v>
      </c>
      <c r="R7320">
        <v>85.851745940000001</v>
      </c>
      <c r="S7320">
        <f t="shared" si="229"/>
        <v>3.5771560808333334</v>
      </c>
      <c r="T7320" t="s">
        <v>19</v>
      </c>
    </row>
    <row r="7321" spans="1:20" x14ac:dyDescent="0.25">
      <c r="A7321">
        <v>7320</v>
      </c>
      <c r="B7321" t="s">
        <v>1684</v>
      </c>
      <c r="C7321" t="s">
        <v>175</v>
      </c>
      <c r="D7321" t="str">
        <f t="shared" si="228"/>
        <v>Harper Paul</v>
      </c>
      <c r="E7321" t="s">
        <v>22</v>
      </c>
      <c r="F7321" t="s">
        <v>100</v>
      </c>
      <c r="G7321" t="s">
        <v>611</v>
      </c>
      <c r="H7321" t="s">
        <v>612</v>
      </c>
      <c r="I7321" t="s">
        <v>101</v>
      </c>
      <c r="J7321" t="s">
        <v>19</v>
      </c>
      <c r="K7321" t="str">
        <f>INDEX(Table6[Column1],MATCH(L7321,Table6[Column2]))</f>
        <v>Young Adults</v>
      </c>
      <c r="L7321">
        <v>34.802697360000003</v>
      </c>
      <c r="M7321" t="str">
        <f>VLOOKUP(L7321,Table1[],2)</f>
        <v>30 - 39</v>
      </c>
      <c r="N7321" t="str">
        <f>INDEX(Table7[Column1],MATCH(O7321,Table7[Column2]))</f>
        <v>Learning Stage</v>
      </c>
      <c r="O7321">
        <v>4.1237737990000003</v>
      </c>
      <c r="P7321" t="str">
        <f>VLOOKUP(O7321,Table13[],2)</f>
        <v>1 - 5</v>
      </c>
      <c r="Q7321" t="str">
        <f>INDEX(Table8[Column1],MATCH(R7321,Table8[Column2]))</f>
        <v>Scheduled</v>
      </c>
      <c r="R7321">
        <v>0</v>
      </c>
      <c r="S7321">
        <f t="shared" si="229"/>
        <v>0</v>
      </c>
      <c r="T7321" t="s">
        <v>19</v>
      </c>
    </row>
    <row r="7322" spans="1:20" x14ac:dyDescent="0.25">
      <c r="A7322">
        <v>7321</v>
      </c>
      <c r="B7322" t="s">
        <v>2036</v>
      </c>
      <c r="C7322" t="s">
        <v>1089</v>
      </c>
      <c r="D7322" t="str">
        <f t="shared" si="228"/>
        <v>Simpson Rebecca</v>
      </c>
      <c r="E7322" t="s">
        <v>15</v>
      </c>
      <c r="F7322" t="s">
        <v>38</v>
      </c>
      <c r="G7322" t="s">
        <v>2305</v>
      </c>
      <c r="H7322" t="s">
        <v>1826</v>
      </c>
      <c r="I7322" t="s">
        <v>38</v>
      </c>
      <c r="J7322" t="s">
        <v>19</v>
      </c>
      <c r="K7322" t="str">
        <f>INDEX(Table6[Column1],MATCH(L7322,Table6[Column2]))</f>
        <v>Youth</v>
      </c>
      <c r="L7322">
        <v>25.43448549</v>
      </c>
      <c r="M7322" t="str">
        <f>VLOOKUP(L7322,Table1[],2)</f>
        <v>20 - 29</v>
      </c>
      <c r="N7322" t="str">
        <f>INDEX(Table7[Column1],MATCH(O7322,Table7[Column2]))</f>
        <v>Learning Stage</v>
      </c>
      <c r="O7322">
        <v>3.9048570740000001</v>
      </c>
      <c r="P7322" t="str">
        <f>VLOOKUP(O7322,Table13[],2)</f>
        <v>1 - 5</v>
      </c>
      <c r="Q7322" t="str">
        <f>INDEX(Table8[Column1],MATCH(R7322,Table8[Column2]))</f>
        <v>Scheduled</v>
      </c>
      <c r="R7322">
        <v>0</v>
      </c>
      <c r="S7322">
        <f t="shared" si="229"/>
        <v>0</v>
      </c>
      <c r="T7322" t="s">
        <v>19</v>
      </c>
    </row>
    <row r="7323" spans="1:20" x14ac:dyDescent="0.25">
      <c r="A7323">
        <v>7322</v>
      </c>
      <c r="B7323" t="s">
        <v>1277</v>
      </c>
      <c r="C7323" t="s">
        <v>249</v>
      </c>
      <c r="D7323" t="str">
        <f t="shared" si="228"/>
        <v>Young Esther</v>
      </c>
      <c r="E7323" t="s">
        <v>15</v>
      </c>
      <c r="F7323" t="s">
        <v>38</v>
      </c>
      <c r="G7323" t="s">
        <v>2305</v>
      </c>
      <c r="H7323" t="s">
        <v>1826</v>
      </c>
      <c r="I7323" t="s">
        <v>38</v>
      </c>
      <c r="J7323" t="s">
        <v>19</v>
      </c>
      <c r="K7323" t="str">
        <f>INDEX(Table6[Column1],MATCH(L7323,Table6[Column2]))</f>
        <v>Young Adults</v>
      </c>
      <c r="L7323">
        <v>39.30010437</v>
      </c>
      <c r="M7323" t="str">
        <f>VLOOKUP(L7323,Table1[],2)</f>
        <v>30 - 39</v>
      </c>
      <c r="N7323" t="str">
        <f>INDEX(Table7[Column1],MATCH(O7323,Table7[Column2]))</f>
        <v>Learning Stage</v>
      </c>
      <c r="O7323">
        <v>3.82771375</v>
      </c>
      <c r="P7323" t="str">
        <f>VLOOKUP(O7323,Table13[],2)</f>
        <v>1 - 5</v>
      </c>
      <c r="Q7323" t="str">
        <f>INDEX(Table8[Column1],MATCH(R7323,Table8[Column2]))</f>
        <v>Maintained</v>
      </c>
      <c r="R7323">
        <v>57.510356270000003</v>
      </c>
      <c r="S7323">
        <f t="shared" si="229"/>
        <v>2.3962648445833334</v>
      </c>
      <c r="T7323" t="s">
        <v>19</v>
      </c>
    </row>
    <row r="7324" spans="1:20" x14ac:dyDescent="0.25">
      <c r="A7324">
        <v>7323</v>
      </c>
      <c r="B7324" t="s">
        <v>3003</v>
      </c>
      <c r="C7324" t="s">
        <v>975</v>
      </c>
      <c r="D7324" t="str">
        <f t="shared" si="228"/>
        <v>Gillespie Clara</v>
      </c>
      <c r="E7324" t="s">
        <v>15</v>
      </c>
      <c r="F7324" t="s">
        <v>33</v>
      </c>
      <c r="G7324" t="s">
        <v>2724</v>
      </c>
      <c r="H7324" t="s">
        <v>1863</v>
      </c>
      <c r="I7324" t="s">
        <v>33</v>
      </c>
      <c r="J7324" t="s">
        <v>19</v>
      </c>
      <c r="K7324" t="str">
        <f>INDEX(Table6[Column1],MATCH(L7324,Table6[Column2]))</f>
        <v>Youth</v>
      </c>
      <c r="L7324">
        <v>24.97433732</v>
      </c>
      <c r="M7324" t="str">
        <f>VLOOKUP(L7324,Table1[],2)</f>
        <v>20 - 29</v>
      </c>
      <c r="N7324" t="str">
        <f>INDEX(Table7[Column1],MATCH(O7324,Table7[Column2]))</f>
        <v>Learning Stage</v>
      </c>
      <c r="O7324">
        <v>4.8780111320000001</v>
      </c>
      <c r="P7324" t="str">
        <f>VLOOKUP(O7324,Table13[],2)</f>
        <v>1 - 5</v>
      </c>
      <c r="Q7324" t="str">
        <f>INDEX(Table8[Column1],MATCH(R7324,Table8[Column2]))</f>
        <v>Scheduled</v>
      </c>
      <c r="R7324">
        <v>22.952356730000002</v>
      </c>
      <c r="S7324">
        <f t="shared" si="229"/>
        <v>0.9563481970833333</v>
      </c>
      <c r="T7324" t="s">
        <v>19</v>
      </c>
    </row>
    <row r="7325" spans="1:20" x14ac:dyDescent="0.25">
      <c r="A7325">
        <v>7324</v>
      </c>
      <c r="B7325" t="s">
        <v>235</v>
      </c>
      <c r="C7325" t="s">
        <v>583</v>
      </c>
      <c r="D7325" t="str">
        <f t="shared" si="228"/>
        <v>Nelson Latonya</v>
      </c>
      <c r="E7325" t="s">
        <v>15</v>
      </c>
      <c r="F7325" t="s">
        <v>106</v>
      </c>
      <c r="G7325" t="s">
        <v>2724</v>
      </c>
      <c r="H7325" t="s">
        <v>1863</v>
      </c>
      <c r="I7325" t="s">
        <v>107</v>
      </c>
      <c r="J7325" t="s">
        <v>19</v>
      </c>
      <c r="K7325" t="str">
        <f>INDEX(Table6[Column1],MATCH(L7325,Table6[Column2]))</f>
        <v>Seniors</v>
      </c>
      <c r="L7325">
        <v>67.26224852</v>
      </c>
      <c r="M7325" t="str">
        <f>VLOOKUP(L7325,Table1[],2)</f>
        <v>60 and Above</v>
      </c>
      <c r="N7325" t="str">
        <f>INDEX(Table7[Column1],MATCH(O7325,Table7[Column2]))</f>
        <v>Learning Stage</v>
      </c>
      <c r="O7325">
        <v>3.3778471250000002</v>
      </c>
      <c r="P7325" t="str">
        <f>VLOOKUP(O7325,Table13[],2)</f>
        <v>1 - 5</v>
      </c>
      <c r="Q7325" t="str">
        <f>INDEX(Table8[Column1],MATCH(R7325,Table8[Column2]))</f>
        <v>Violative</v>
      </c>
      <c r="R7325">
        <v>219.5614449</v>
      </c>
      <c r="S7325">
        <f t="shared" si="229"/>
        <v>9.1483935375000005</v>
      </c>
      <c r="T7325" t="s">
        <v>19</v>
      </c>
    </row>
    <row r="7326" spans="1:20" x14ac:dyDescent="0.25">
      <c r="A7326">
        <v>7325</v>
      </c>
      <c r="B7326" t="s">
        <v>5299</v>
      </c>
      <c r="C7326" t="s">
        <v>340</v>
      </c>
      <c r="D7326" t="str">
        <f t="shared" si="228"/>
        <v>Costa Christopher</v>
      </c>
      <c r="E7326" t="s">
        <v>22</v>
      </c>
      <c r="F7326" t="s">
        <v>186</v>
      </c>
      <c r="G7326" t="s">
        <v>820</v>
      </c>
      <c r="H7326" t="s">
        <v>821</v>
      </c>
      <c r="I7326" t="s">
        <v>186</v>
      </c>
      <c r="J7326" t="s">
        <v>19</v>
      </c>
      <c r="K7326" t="str">
        <f>INDEX(Table6[Column1],MATCH(L7326,Table6[Column2]))</f>
        <v>Adults</v>
      </c>
      <c r="L7326">
        <v>49.008787740000002</v>
      </c>
      <c r="M7326" t="str">
        <f>VLOOKUP(L7326,Table1[],2)</f>
        <v>40 - 49</v>
      </c>
      <c r="N7326" t="str">
        <f>INDEX(Table7[Column1],MATCH(O7326,Table7[Column2]))</f>
        <v>Learning Stage</v>
      </c>
      <c r="O7326">
        <v>4.4483200050000002</v>
      </c>
      <c r="P7326" t="str">
        <f>VLOOKUP(O7326,Table13[],2)</f>
        <v>1 - 5</v>
      </c>
      <c r="Q7326" t="str">
        <f>INDEX(Table8[Column1],MATCH(R7326,Table8[Column2]))</f>
        <v>Scheduled</v>
      </c>
      <c r="R7326">
        <v>13.59013618</v>
      </c>
      <c r="S7326">
        <f t="shared" si="229"/>
        <v>0.56625567416666667</v>
      </c>
      <c r="T7326" t="s">
        <v>19</v>
      </c>
    </row>
    <row r="7327" spans="1:20" x14ac:dyDescent="0.25">
      <c r="A7327">
        <v>7326</v>
      </c>
      <c r="B7327" t="s">
        <v>5300</v>
      </c>
      <c r="C7327" t="s">
        <v>2827</v>
      </c>
      <c r="D7327" t="str">
        <f t="shared" si="228"/>
        <v>Hust Joe</v>
      </c>
      <c r="E7327" t="s">
        <v>22</v>
      </c>
      <c r="F7327" t="s">
        <v>181</v>
      </c>
      <c r="G7327" t="s">
        <v>2724</v>
      </c>
      <c r="H7327" t="s">
        <v>1863</v>
      </c>
      <c r="I7327" t="s">
        <v>54</v>
      </c>
      <c r="J7327" t="s">
        <v>19</v>
      </c>
      <c r="K7327" t="str">
        <f>INDEX(Table6[Column1],MATCH(L7327,Table6[Column2]))</f>
        <v>Adults</v>
      </c>
      <c r="L7327">
        <v>47.793487349999999</v>
      </c>
      <c r="M7327" t="str">
        <f>VLOOKUP(L7327,Table1[],2)</f>
        <v>40 - 49</v>
      </c>
      <c r="N7327" t="str">
        <f>INDEX(Table7[Column1],MATCH(O7327,Table7[Column2]))</f>
        <v>Learning Stage</v>
      </c>
      <c r="O7327">
        <v>3.0600722789999999</v>
      </c>
      <c r="P7327" t="str">
        <f>VLOOKUP(O7327,Table13[],2)</f>
        <v>1 - 5</v>
      </c>
      <c r="Q7327" t="str">
        <f>INDEX(Table8[Column1],MATCH(R7327,Table8[Column2]))</f>
        <v>Habitual</v>
      </c>
      <c r="R7327">
        <v>87.825472250000004</v>
      </c>
      <c r="S7327">
        <f t="shared" si="229"/>
        <v>3.6593946770833337</v>
      </c>
      <c r="T7327" t="s">
        <v>19</v>
      </c>
    </row>
    <row r="7328" spans="1:20" x14ac:dyDescent="0.25">
      <c r="A7328">
        <v>7327</v>
      </c>
      <c r="B7328" t="s">
        <v>5301</v>
      </c>
      <c r="C7328" t="s">
        <v>3045</v>
      </c>
      <c r="D7328" t="str">
        <f t="shared" si="228"/>
        <v>Tokarz Rudolph</v>
      </c>
      <c r="E7328" t="s">
        <v>22</v>
      </c>
      <c r="F7328" t="s">
        <v>485</v>
      </c>
      <c r="G7328" t="s">
        <v>611</v>
      </c>
      <c r="H7328" t="s">
        <v>612</v>
      </c>
      <c r="I7328" t="s">
        <v>24</v>
      </c>
      <c r="J7328" t="s">
        <v>19</v>
      </c>
      <c r="K7328" t="str">
        <f>INDEX(Table6[Column1],MATCH(L7328,Table6[Column2]))</f>
        <v>Young Adults</v>
      </c>
      <c r="L7328">
        <v>37.681637019999997</v>
      </c>
      <c r="M7328" t="str">
        <f>VLOOKUP(L7328,Table1[],2)</f>
        <v>30 - 39</v>
      </c>
      <c r="N7328" t="str">
        <f>INDEX(Table7[Column1],MATCH(O7328,Table7[Column2]))</f>
        <v>Learning Stage</v>
      </c>
      <c r="O7328">
        <v>4.7375529040000002</v>
      </c>
      <c r="P7328" t="str">
        <f>VLOOKUP(O7328,Table13[],2)</f>
        <v>1 - 5</v>
      </c>
      <c r="Q7328" t="str">
        <f>INDEX(Table8[Column1],MATCH(R7328,Table8[Column2]))</f>
        <v>Scheduled</v>
      </c>
      <c r="R7328">
        <v>36.960087510000001</v>
      </c>
      <c r="S7328">
        <f t="shared" si="229"/>
        <v>1.5400036462500002</v>
      </c>
      <c r="T7328" t="s">
        <v>19</v>
      </c>
    </row>
    <row r="7329" spans="1:20" x14ac:dyDescent="0.25">
      <c r="A7329">
        <v>7328</v>
      </c>
      <c r="B7329" t="s">
        <v>5302</v>
      </c>
      <c r="C7329" t="s">
        <v>388</v>
      </c>
      <c r="D7329" t="str">
        <f t="shared" si="228"/>
        <v>Forrester Ray</v>
      </c>
      <c r="E7329" t="s">
        <v>22</v>
      </c>
      <c r="F7329" t="s">
        <v>57</v>
      </c>
      <c r="G7329" t="s">
        <v>611</v>
      </c>
      <c r="H7329" t="s">
        <v>612</v>
      </c>
      <c r="I7329" t="s">
        <v>57</v>
      </c>
      <c r="J7329" t="s">
        <v>19</v>
      </c>
      <c r="K7329" t="str">
        <f>INDEX(Table6[Column1],MATCH(L7329,Table6[Column2]))</f>
        <v>Youth</v>
      </c>
      <c r="L7329">
        <v>24.873627679999998</v>
      </c>
      <c r="M7329" t="str">
        <f>VLOOKUP(L7329,Table1[],2)</f>
        <v>20 - 29</v>
      </c>
      <c r="N7329" t="str">
        <f>INDEX(Table7[Column1],MATCH(O7329,Table7[Column2]))</f>
        <v>Learning Stage</v>
      </c>
      <c r="O7329">
        <v>5.6418753979999998</v>
      </c>
      <c r="P7329" t="str">
        <f>VLOOKUP(O7329,Table13[],2)</f>
        <v>1 - 5</v>
      </c>
      <c r="Q7329" t="str">
        <f>INDEX(Table8[Column1],MATCH(R7329,Table8[Column2]))</f>
        <v>Scheduled</v>
      </c>
      <c r="R7329">
        <v>0</v>
      </c>
      <c r="S7329">
        <f t="shared" si="229"/>
        <v>0</v>
      </c>
      <c r="T7329" t="s">
        <v>19</v>
      </c>
    </row>
    <row r="7330" spans="1:20" x14ac:dyDescent="0.25">
      <c r="A7330">
        <v>7329</v>
      </c>
      <c r="B7330" t="s">
        <v>5303</v>
      </c>
      <c r="C7330" t="s">
        <v>1922</v>
      </c>
      <c r="D7330" t="str">
        <f t="shared" si="228"/>
        <v>Parkinson Dorothy</v>
      </c>
      <c r="E7330" t="s">
        <v>15</v>
      </c>
      <c r="F7330" t="s">
        <v>38</v>
      </c>
      <c r="G7330" t="s">
        <v>2305</v>
      </c>
      <c r="H7330" t="s">
        <v>1826</v>
      </c>
      <c r="I7330" t="s">
        <v>38</v>
      </c>
      <c r="J7330" t="s">
        <v>19</v>
      </c>
      <c r="K7330" t="str">
        <f>INDEX(Table6[Column1],MATCH(L7330,Table6[Column2]))</f>
        <v>Elders</v>
      </c>
      <c r="L7330">
        <v>56.661777669999999</v>
      </c>
      <c r="M7330" t="str">
        <f>VLOOKUP(L7330,Table1[],2)</f>
        <v>50 - 59</v>
      </c>
      <c r="N7330" t="str">
        <f>INDEX(Table7[Column1],MATCH(O7330,Table7[Column2]))</f>
        <v>Learning Stage</v>
      </c>
      <c r="O7330">
        <v>5.8285632119999997</v>
      </c>
      <c r="P7330" t="str">
        <f>VLOOKUP(O7330,Table13[],2)</f>
        <v>1 - 5</v>
      </c>
      <c r="Q7330" t="str">
        <f>INDEX(Table8[Column1],MATCH(R7330,Table8[Column2]))</f>
        <v>Unexcused</v>
      </c>
      <c r="R7330">
        <v>169.4755447</v>
      </c>
      <c r="S7330">
        <f t="shared" si="229"/>
        <v>7.0614810291666661</v>
      </c>
      <c r="T7330" t="s">
        <v>19</v>
      </c>
    </row>
    <row r="7331" spans="1:20" x14ac:dyDescent="0.25">
      <c r="A7331">
        <v>7330</v>
      </c>
      <c r="B7331" t="s">
        <v>5208</v>
      </c>
      <c r="C7331" t="s">
        <v>270</v>
      </c>
      <c r="D7331" t="str">
        <f t="shared" si="228"/>
        <v>Lail Keith</v>
      </c>
      <c r="E7331" t="s">
        <v>22</v>
      </c>
      <c r="F7331" t="s">
        <v>38</v>
      </c>
      <c r="G7331" t="s">
        <v>2305</v>
      </c>
      <c r="H7331" t="s">
        <v>1826</v>
      </c>
      <c r="I7331" t="s">
        <v>38</v>
      </c>
      <c r="J7331" t="s">
        <v>19</v>
      </c>
      <c r="K7331" t="str">
        <f>INDEX(Table6[Column1],MATCH(L7331,Table6[Column2]))</f>
        <v>Elders</v>
      </c>
      <c r="L7331">
        <v>55.766580159999997</v>
      </c>
      <c r="M7331" t="str">
        <f>VLOOKUP(L7331,Table1[],2)</f>
        <v>50 - 59</v>
      </c>
      <c r="N7331" t="str">
        <f>INDEX(Table7[Column1],MATCH(O7331,Table7[Column2]))</f>
        <v>Learning Stage</v>
      </c>
      <c r="O7331">
        <v>4.5618666509999999</v>
      </c>
      <c r="P7331" t="str">
        <f>VLOOKUP(O7331,Table13[],2)</f>
        <v>1 - 5</v>
      </c>
      <c r="Q7331" t="str">
        <f>INDEX(Table8[Column1],MATCH(R7331,Table8[Column2]))</f>
        <v>Excused</v>
      </c>
      <c r="R7331">
        <v>140.9367192</v>
      </c>
      <c r="S7331">
        <f t="shared" si="229"/>
        <v>5.8723633</v>
      </c>
      <c r="T7331" t="s">
        <v>19</v>
      </c>
    </row>
    <row r="7332" spans="1:20" x14ac:dyDescent="0.25">
      <c r="A7332">
        <v>7331</v>
      </c>
      <c r="B7332" t="s">
        <v>5304</v>
      </c>
      <c r="C7332" t="s">
        <v>340</v>
      </c>
      <c r="D7332" t="str">
        <f t="shared" si="228"/>
        <v>Burks Christopher</v>
      </c>
      <c r="E7332" t="s">
        <v>22</v>
      </c>
      <c r="F7332" t="s">
        <v>16</v>
      </c>
      <c r="G7332" t="s">
        <v>820</v>
      </c>
      <c r="H7332" t="s">
        <v>821</v>
      </c>
      <c r="I7332" t="s">
        <v>16</v>
      </c>
      <c r="J7332" t="s">
        <v>19</v>
      </c>
      <c r="K7332" t="str">
        <f>INDEX(Table6[Column1],MATCH(L7332,Table6[Column2]))</f>
        <v>Young Adults</v>
      </c>
      <c r="L7332">
        <v>30.43628292</v>
      </c>
      <c r="M7332" t="str">
        <f>VLOOKUP(L7332,Table1[],2)</f>
        <v>30 - 39</v>
      </c>
      <c r="N7332" t="str">
        <f>INDEX(Table7[Column1],MATCH(O7332,Table7[Column2]))</f>
        <v>Learning Stage</v>
      </c>
      <c r="O7332">
        <v>2.7073854339999999</v>
      </c>
      <c r="P7332" t="str">
        <f>VLOOKUP(O7332,Table13[],2)</f>
        <v>1 - 5</v>
      </c>
      <c r="Q7332" t="str">
        <f>INDEX(Table8[Column1],MATCH(R7332,Table8[Column2]))</f>
        <v>Scheduled</v>
      </c>
      <c r="R7332">
        <v>17.148383410000001</v>
      </c>
      <c r="S7332">
        <f t="shared" si="229"/>
        <v>0.71451597541666678</v>
      </c>
      <c r="T7332" t="s">
        <v>19</v>
      </c>
    </row>
    <row r="7333" spans="1:20" x14ac:dyDescent="0.25">
      <c r="A7333">
        <v>7332</v>
      </c>
      <c r="B7333" t="s">
        <v>5305</v>
      </c>
      <c r="C7333" t="s">
        <v>1083</v>
      </c>
      <c r="D7333" t="str">
        <f t="shared" si="228"/>
        <v>Ku Kathleen</v>
      </c>
      <c r="E7333" t="s">
        <v>15</v>
      </c>
      <c r="F7333" t="s">
        <v>828</v>
      </c>
      <c r="G7333" t="s">
        <v>611</v>
      </c>
      <c r="H7333" t="s">
        <v>612</v>
      </c>
      <c r="I7333" t="s">
        <v>24</v>
      </c>
      <c r="J7333" t="s">
        <v>19</v>
      </c>
      <c r="K7333" t="str">
        <f>INDEX(Table6[Column1],MATCH(L7333,Table6[Column2]))</f>
        <v>Adults</v>
      </c>
      <c r="L7333">
        <v>46.983349009999998</v>
      </c>
      <c r="M7333" t="str">
        <f>VLOOKUP(L7333,Table1[],2)</f>
        <v>40 - 49</v>
      </c>
      <c r="N7333" t="str">
        <f>INDEX(Table7[Column1],MATCH(O7333,Table7[Column2]))</f>
        <v>Fitting in Stage</v>
      </c>
      <c r="O7333">
        <v>6.0798488669999999</v>
      </c>
      <c r="P7333" t="str">
        <f>VLOOKUP(O7333,Table13[],2)</f>
        <v>6 - 10</v>
      </c>
      <c r="Q7333" t="str">
        <f>INDEX(Table8[Column1],MATCH(R7333,Table8[Column2]))</f>
        <v>Excused</v>
      </c>
      <c r="R7333">
        <v>133.86211470000001</v>
      </c>
      <c r="S7333">
        <f t="shared" si="229"/>
        <v>5.5775881125000009</v>
      </c>
      <c r="T7333" t="s">
        <v>19</v>
      </c>
    </row>
    <row r="7334" spans="1:20" x14ac:dyDescent="0.25">
      <c r="A7334">
        <v>7333</v>
      </c>
      <c r="B7334" t="s">
        <v>5306</v>
      </c>
      <c r="C7334" t="s">
        <v>465</v>
      </c>
      <c r="D7334" t="str">
        <f t="shared" si="228"/>
        <v>Cavanaugh Aaron</v>
      </c>
      <c r="E7334" t="s">
        <v>22</v>
      </c>
      <c r="F7334" t="s">
        <v>54</v>
      </c>
      <c r="G7334" t="s">
        <v>2724</v>
      </c>
      <c r="H7334" t="s">
        <v>1863</v>
      </c>
      <c r="I7334" t="s">
        <v>54</v>
      </c>
      <c r="J7334" t="s">
        <v>19</v>
      </c>
      <c r="K7334" t="str">
        <f>INDEX(Table6[Column1],MATCH(L7334,Table6[Column2]))</f>
        <v>Young Adults</v>
      </c>
      <c r="L7334">
        <v>37.287555759999996</v>
      </c>
      <c r="M7334" t="str">
        <f>VLOOKUP(L7334,Table1[],2)</f>
        <v>30 - 39</v>
      </c>
      <c r="N7334" t="str">
        <f>INDEX(Table7[Column1],MATCH(O7334,Table7[Column2]))</f>
        <v>Learning Stage</v>
      </c>
      <c r="O7334">
        <v>2.143605757</v>
      </c>
      <c r="P7334" t="str">
        <f>VLOOKUP(O7334,Table13[],2)</f>
        <v>1 - 5</v>
      </c>
      <c r="Q7334" t="str">
        <f>INDEX(Table8[Column1],MATCH(R7334,Table8[Column2]))</f>
        <v>Scheduled</v>
      </c>
      <c r="R7334">
        <v>0</v>
      </c>
      <c r="S7334">
        <f t="shared" si="229"/>
        <v>0</v>
      </c>
      <c r="T7334" t="s">
        <v>19</v>
      </c>
    </row>
    <row r="7335" spans="1:20" x14ac:dyDescent="0.25">
      <c r="A7335">
        <v>7334</v>
      </c>
      <c r="B7335" t="s">
        <v>5307</v>
      </c>
      <c r="C7335" t="s">
        <v>751</v>
      </c>
      <c r="D7335" t="str">
        <f t="shared" si="228"/>
        <v>Hysell Jose</v>
      </c>
      <c r="E7335" t="s">
        <v>22</v>
      </c>
      <c r="F7335" t="s">
        <v>157</v>
      </c>
      <c r="G7335" t="s">
        <v>611</v>
      </c>
      <c r="H7335" t="s">
        <v>612</v>
      </c>
      <c r="I7335" t="s">
        <v>157</v>
      </c>
      <c r="J7335" t="s">
        <v>19</v>
      </c>
      <c r="K7335" t="str">
        <f>INDEX(Table6[Column1],MATCH(L7335,Table6[Column2]))</f>
        <v>Adults</v>
      </c>
      <c r="L7335">
        <v>49.28275438</v>
      </c>
      <c r="M7335" t="str">
        <f>VLOOKUP(L7335,Table1[],2)</f>
        <v>40 - 49</v>
      </c>
      <c r="N7335" t="str">
        <f>INDEX(Table7[Column1],MATCH(O7335,Table7[Column2]))</f>
        <v>Learning Stage</v>
      </c>
      <c r="O7335">
        <v>3.992622296</v>
      </c>
      <c r="P7335" t="str">
        <f>VLOOKUP(O7335,Table13[],2)</f>
        <v>1 - 5</v>
      </c>
      <c r="Q7335" t="str">
        <f>INDEX(Table8[Column1],MATCH(R7335,Table8[Column2]))</f>
        <v>Habitual</v>
      </c>
      <c r="R7335">
        <v>105.896959</v>
      </c>
      <c r="S7335">
        <f t="shared" si="229"/>
        <v>4.4123732916666665</v>
      </c>
      <c r="T7335" t="s">
        <v>19</v>
      </c>
    </row>
    <row r="7336" spans="1:20" x14ac:dyDescent="0.25">
      <c r="A7336">
        <v>7335</v>
      </c>
      <c r="B7336" t="s">
        <v>1683</v>
      </c>
      <c r="C7336" t="s">
        <v>883</v>
      </c>
      <c r="D7336" t="str">
        <f t="shared" si="228"/>
        <v>Gould Jason</v>
      </c>
      <c r="E7336" t="s">
        <v>22</v>
      </c>
      <c r="F7336" t="s">
        <v>586</v>
      </c>
      <c r="G7336" t="s">
        <v>611</v>
      </c>
      <c r="H7336" t="s">
        <v>612</v>
      </c>
      <c r="I7336" t="s">
        <v>90</v>
      </c>
      <c r="J7336" t="s">
        <v>19</v>
      </c>
      <c r="K7336" t="str">
        <f>INDEX(Table6[Column1],MATCH(L7336,Table6[Column2]))</f>
        <v>Teenagers</v>
      </c>
      <c r="L7336">
        <v>18.559421690000001</v>
      </c>
      <c r="M7336" t="e">
        <f>VLOOKUP(L7336,Table1[],2)</f>
        <v>#N/A</v>
      </c>
      <c r="N7336" t="str">
        <f>INDEX(Table7[Column1],MATCH(O7336,Table7[Column2]))</f>
        <v>Learning Stage</v>
      </c>
      <c r="O7336">
        <v>5.8761282430000001</v>
      </c>
      <c r="P7336" t="str">
        <f>VLOOKUP(O7336,Table13[],2)</f>
        <v>1 - 5</v>
      </c>
      <c r="Q7336" t="str">
        <f>INDEX(Table8[Column1],MATCH(R7336,Table8[Column2]))</f>
        <v>Scheduled</v>
      </c>
      <c r="R7336">
        <v>0</v>
      </c>
      <c r="S7336">
        <f t="shared" si="229"/>
        <v>0</v>
      </c>
      <c r="T7336" t="s">
        <v>19</v>
      </c>
    </row>
    <row r="7337" spans="1:20" x14ac:dyDescent="0.25">
      <c r="A7337">
        <v>7336</v>
      </c>
      <c r="B7337" t="s">
        <v>5308</v>
      </c>
      <c r="C7337" t="s">
        <v>115</v>
      </c>
      <c r="D7337" t="str">
        <f t="shared" si="228"/>
        <v>Urquhart Daniel</v>
      </c>
      <c r="E7337" t="s">
        <v>22</v>
      </c>
      <c r="F7337" t="s">
        <v>157</v>
      </c>
      <c r="G7337" t="s">
        <v>611</v>
      </c>
      <c r="H7337" t="s">
        <v>612</v>
      </c>
      <c r="I7337" t="s">
        <v>157</v>
      </c>
      <c r="J7337" t="s">
        <v>19</v>
      </c>
      <c r="K7337" t="str">
        <f>INDEX(Table6[Column1],MATCH(L7337,Table6[Column2]))</f>
        <v>Elders</v>
      </c>
      <c r="L7337">
        <v>52.823708430000003</v>
      </c>
      <c r="M7337" t="str">
        <f>VLOOKUP(L7337,Table1[],2)</f>
        <v>50 - 59</v>
      </c>
      <c r="N7337" t="str">
        <f>INDEX(Table7[Column1],MATCH(O7337,Table7[Column2]))</f>
        <v>Learning Stage</v>
      </c>
      <c r="O7337">
        <v>1.3660399940000001</v>
      </c>
      <c r="P7337" t="str">
        <f>VLOOKUP(O7337,Table13[],2)</f>
        <v>1 - 5</v>
      </c>
      <c r="Q7337" t="str">
        <f>INDEX(Table8[Column1],MATCH(R7337,Table8[Column2]))</f>
        <v>Maintained</v>
      </c>
      <c r="R7337">
        <v>48.827417830000002</v>
      </c>
      <c r="S7337">
        <f t="shared" si="229"/>
        <v>2.0344757429166669</v>
      </c>
      <c r="T7337" t="s">
        <v>19</v>
      </c>
    </row>
    <row r="7338" spans="1:20" x14ac:dyDescent="0.25">
      <c r="A7338">
        <v>7337</v>
      </c>
      <c r="B7338" t="s">
        <v>56</v>
      </c>
      <c r="C7338" t="s">
        <v>1164</v>
      </c>
      <c r="D7338" t="str">
        <f t="shared" si="228"/>
        <v>James Shelby</v>
      </c>
      <c r="E7338" t="s">
        <v>22</v>
      </c>
      <c r="F7338" t="s">
        <v>27</v>
      </c>
      <c r="G7338" t="s">
        <v>2724</v>
      </c>
      <c r="H7338" t="s">
        <v>1863</v>
      </c>
      <c r="I7338" t="s">
        <v>27</v>
      </c>
      <c r="J7338" t="s">
        <v>19</v>
      </c>
      <c r="K7338" t="str">
        <f>INDEX(Table6[Column1],MATCH(L7338,Table6[Column2]))</f>
        <v>Young Adults</v>
      </c>
      <c r="L7338">
        <v>34.010014179999999</v>
      </c>
      <c r="M7338" t="str">
        <f>VLOOKUP(L7338,Table1[],2)</f>
        <v>30 - 39</v>
      </c>
      <c r="N7338" t="str">
        <f>INDEX(Table7[Column1],MATCH(O7338,Table7[Column2]))</f>
        <v>Learning Stage</v>
      </c>
      <c r="O7338">
        <v>5.4696924190000002</v>
      </c>
      <c r="P7338" t="str">
        <f>VLOOKUP(O7338,Table13[],2)</f>
        <v>1 - 5</v>
      </c>
      <c r="Q7338" t="str">
        <f>INDEX(Table8[Column1],MATCH(R7338,Table8[Column2]))</f>
        <v>Scheduled</v>
      </c>
      <c r="R7338">
        <v>22.151400809999998</v>
      </c>
      <c r="S7338">
        <f t="shared" si="229"/>
        <v>0.9229750337499999</v>
      </c>
      <c r="T7338" t="s">
        <v>19</v>
      </c>
    </row>
    <row r="7339" spans="1:20" x14ac:dyDescent="0.25">
      <c r="A7339">
        <v>7338</v>
      </c>
      <c r="B7339" t="s">
        <v>1370</v>
      </c>
      <c r="C7339" t="s">
        <v>895</v>
      </c>
      <c r="D7339" t="str">
        <f t="shared" si="228"/>
        <v>Lambert Carl</v>
      </c>
      <c r="E7339" t="s">
        <v>22</v>
      </c>
      <c r="F7339" t="s">
        <v>16</v>
      </c>
      <c r="G7339" t="s">
        <v>820</v>
      </c>
      <c r="H7339" t="s">
        <v>821</v>
      </c>
      <c r="I7339" t="s">
        <v>16</v>
      </c>
      <c r="J7339" t="s">
        <v>19</v>
      </c>
      <c r="K7339" t="str">
        <f>INDEX(Table6[Column1],MATCH(L7339,Table6[Column2]))</f>
        <v>Adults</v>
      </c>
      <c r="L7339">
        <v>44.985789459999999</v>
      </c>
      <c r="M7339" t="str">
        <f>VLOOKUP(L7339,Table1[],2)</f>
        <v>40 - 49</v>
      </c>
      <c r="N7339" t="str">
        <f>INDEX(Table7[Column1],MATCH(O7339,Table7[Column2]))</f>
        <v>Learning Stage</v>
      </c>
      <c r="O7339">
        <v>2.4715011840000001</v>
      </c>
      <c r="P7339" t="str">
        <f>VLOOKUP(O7339,Table13[],2)</f>
        <v>1 - 5</v>
      </c>
      <c r="Q7339" t="str">
        <f>INDEX(Table8[Column1],MATCH(R7339,Table8[Column2]))</f>
        <v>Scheduled</v>
      </c>
      <c r="R7339">
        <v>33.96088391</v>
      </c>
      <c r="S7339">
        <f t="shared" si="229"/>
        <v>1.4150368295833333</v>
      </c>
      <c r="T7339" t="s">
        <v>19</v>
      </c>
    </row>
    <row r="7340" spans="1:20" x14ac:dyDescent="0.25">
      <c r="A7340">
        <v>7339</v>
      </c>
      <c r="B7340" t="s">
        <v>1055</v>
      </c>
      <c r="C7340" t="s">
        <v>802</v>
      </c>
      <c r="D7340" t="str">
        <f t="shared" si="228"/>
        <v>Washington Donna</v>
      </c>
      <c r="E7340" t="s">
        <v>15</v>
      </c>
      <c r="F7340" t="s">
        <v>30</v>
      </c>
      <c r="G7340" t="s">
        <v>2724</v>
      </c>
      <c r="H7340" t="s">
        <v>1863</v>
      </c>
      <c r="I7340" t="s">
        <v>30</v>
      </c>
      <c r="J7340" t="s">
        <v>19</v>
      </c>
      <c r="K7340" t="str">
        <f>INDEX(Table6[Column1],MATCH(L7340,Table6[Column2]))</f>
        <v>Adults</v>
      </c>
      <c r="L7340">
        <v>49.69908736</v>
      </c>
      <c r="M7340" t="str">
        <f>VLOOKUP(L7340,Table1[],2)</f>
        <v>40 - 49</v>
      </c>
      <c r="N7340" t="str">
        <f>INDEX(Table7[Column1],MATCH(O7340,Table7[Column2]))</f>
        <v>Learning Stage</v>
      </c>
      <c r="O7340">
        <v>4.1650292990000004</v>
      </c>
      <c r="P7340" t="str">
        <f>VLOOKUP(O7340,Table13[],2)</f>
        <v>1 - 5</v>
      </c>
      <c r="Q7340" t="str">
        <f>INDEX(Table8[Column1],MATCH(R7340,Table8[Column2]))</f>
        <v>Excused</v>
      </c>
      <c r="R7340">
        <v>123.8569672</v>
      </c>
      <c r="S7340">
        <f t="shared" si="229"/>
        <v>5.160706966666667</v>
      </c>
      <c r="T7340" t="s">
        <v>19</v>
      </c>
    </row>
    <row r="7341" spans="1:20" x14ac:dyDescent="0.25">
      <c r="A7341">
        <v>7340</v>
      </c>
      <c r="B7341" t="s">
        <v>5309</v>
      </c>
      <c r="C7341" t="s">
        <v>50</v>
      </c>
      <c r="D7341" t="str">
        <f t="shared" si="228"/>
        <v>Church Robert</v>
      </c>
      <c r="E7341" t="s">
        <v>22</v>
      </c>
      <c r="F7341" t="s">
        <v>27</v>
      </c>
      <c r="G7341" t="s">
        <v>2724</v>
      </c>
      <c r="H7341" t="s">
        <v>1863</v>
      </c>
      <c r="I7341" t="s">
        <v>27</v>
      </c>
      <c r="J7341" t="s">
        <v>19</v>
      </c>
      <c r="K7341" t="str">
        <f>INDEX(Table6[Column1],MATCH(L7341,Table6[Column2]))</f>
        <v>Adults</v>
      </c>
      <c r="L7341">
        <v>43.683964930000002</v>
      </c>
      <c r="M7341" t="str">
        <f>VLOOKUP(L7341,Table1[],2)</f>
        <v>40 - 49</v>
      </c>
      <c r="N7341" t="str">
        <f>INDEX(Table7[Column1],MATCH(O7341,Table7[Column2]))</f>
        <v>Learning Stage</v>
      </c>
      <c r="O7341">
        <v>3.432147917</v>
      </c>
      <c r="P7341" t="str">
        <f>VLOOKUP(O7341,Table13[],2)</f>
        <v>1 - 5</v>
      </c>
      <c r="Q7341" t="str">
        <f>INDEX(Table8[Column1],MATCH(R7341,Table8[Column2]))</f>
        <v>Maintained</v>
      </c>
      <c r="R7341">
        <v>55.58666479</v>
      </c>
      <c r="S7341">
        <f t="shared" si="229"/>
        <v>2.316111032916667</v>
      </c>
      <c r="T7341" t="s">
        <v>19</v>
      </c>
    </row>
    <row r="7342" spans="1:20" x14ac:dyDescent="0.25">
      <c r="A7342">
        <v>7341</v>
      </c>
      <c r="B7342" t="s">
        <v>4871</v>
      </c>
      <c r="C7342" t="s">
        <v>1332</v>
      </c>
      <c r="D7342" t="str">
        <f t="shared" si="228"/>
        <v>Slater Lucille</v>
      </c>
      <c r="E7342" t="s">
        <v>15</v>
      </c>
      <c r="F7342" t="s">
        <v>38</v>
      </c>
      <c r="G7342" t="s">
        <v>2305</v>
      </c>
      <c r="H7342" t="s">
        <v>1826</v>
      </c>
      <c r="I7342" t="s">
        <v>38</v>
      </c>
      <c r="J7342" t="s">
        <v>19</v>
      </c>
      <c r="K7342" t="str">
        <f>INDEX(Table6[Column1],MATCH(L7342,Table6[Column2]))</f>
        <v>Elders</v>
      </c>
      <c r="L7342">
        <v>57.119415080000003</v>
      </c>
      <c r="M7342" t="str">
        <f>VLOOKUP(L7342,Table1[],2)</f>
        <v>50 - 59</v>
      </c>
      <c r="N7342" t="str">
        <f>INDEX(Table7[Column1],MATCH(O7342,Table7[Column2]))</f>
        <v>Learning Stage</v>
      </c>
      <c r="O7342">
        <v>2.3371064210000001</v>
      </c>
      <c r="P7342" t="str">
        <f>VLOOKUP(O7342,Table13[],2)</f>
        <v>1 - 5</v>
      </c>
      <c r="Q7342" t="str">
        <f>INDEX(Table8[Column1],MATCH(R7342,Table8[Column2]))</f>
        <v>Excused</v>
      </c>
      <c r="R7342">
        <v>155.14589860000001</v>
      </c>
      <c r="S7342">
        <f t="shared" si="229"/>
        <v>6.4644124416666671</v>
      </c>
      <c r="T7342" t="s">
        <v>19</v>
      </c>
    </row>
    <row r="7343" spans="1:20" x14ac:dyDescent="0.25">
      <c r="A7343">
        <v>7342</v>
      </c>
      <c r="B7343" t="s">
        <v>5310</v>
      </c>
      <c r="C7343" t="s">
        <v>426</v>
      </c>
      <c r="D7343" t="str">
        <f t="shared" si="228"/>
        <v>Joachim George</v>
      </c>
      <c r="E7343" t="s">
        <v>22</v>
      </c>
      <c r="F7343" t="s">
        <v>1920</v>
      </c>
      <c r="G7343" t="s">
        <v>2724</v>
      </c>
      <c r="H7343" t="s">
        <v>1863</v>
      </c>
      <c r="I7343" t="s">
        <v>87</v>
      </c>
      <c r="J7343" t="s">
        <v>19</v>
      </c>
      <c r="K7343" t="str">
        <f>INDEX(Table6[Column1],MATCH(L7343,Table6[Column2]))</f>
        <v>Elders</v>
      </c>
      <c r="L7343">
        <v>51.685284150000001</v>
      </c>
      <c r="M7343" t="str">
        <f>VLOOKUP(L7343,Table1[],2)</f>
        <v>50 - 59</v>
      </c>
      <c r="N7343" t="str">
        <f>INDEX(Table7[Column1],MATCH(O7343,Table7[Column2]))</f>
        <v>Learning Stage</v>
      </c>
      <c r="O7343">
        <v>2.4204872590000002</v>
      </c>
      <c r="P7343" t="str">
        <f>VLOOKUP(O7343,Table13[],2)</f>
        <v>1 - 5</v>
      </c>
      <c r="Q7343" t="str">
        <f>INDEX(Table8[Column1],MATCH(R7343,Table8[Column2]))</f>
        <v>Excused</v>
      </c>
      <c r="R7343">
        <v>149.8319769</v>
      </c>
      <c r="S7343">
        <f t="shared" si="229"/>
        <v>6.2429990375000006</v>
      </c>
      <c r="T7343" t="s">
        <v>19</v>
      </c>
    </row>
    <row r="7344" spans="1:20" x14ac:dyDescent="0.25">
      <c r="A7344">
        <v>7343</v>
      </c>
      <c r="B7344" t="s">
        <v>2689</v>
      </c>
      <c r="C7344" t="s">
        <v>144</v>
      </c>
      <c r="D7344" t="str">
        <f t="shared" si="228"/>
        <v>Leister David</v>
      </c>
      <c r="E7344" t="s">
        <v>22</v>
      </c>
      <c r="F7344" t="s">
        <v>24</v>
      </c>
      <c r="G7344" t="s">
        <v>611</v>
      </c>
      <c r="H7344" t="s">
        <v>612</v>
      </c>
      <c r="I7344" t="s">
        <v>24</v>
      </c>
      <c r="J7344" t="s">
        <v>19</v>
      </c>
      <c r="K7344" t="str">
        <f>INDEX(Table6[Column1],MATCH(L7344,Table6[Column2]))</f>
        <v>Adults</v>
      </c>
      <c r="L7344">
        <v>41.491098100000002</v>
      </c>
      <c r="M7344" t="str">
        <f>VLOOKUP(L7344,Table1[],2)</f>
        <v>40 - 49</v>
      </c>
      <c r="N7344" t="str">
        <f>INDEX(Table7[Column1],MATCH(O7344,Table7[Column2]))</f>
        <v>Learning Stage</v>
      </c>
      <c r="O7344">
        <v>2.5049058519999998</v>
      </c>
      <c r="P7344" t="str">
        <f>VLOOKUP(O7344,Table13[],2)</f>
        <v>1 - 5</v>
      </c>
      <c r="Q7344" t="str">
        <f>INDEX(Table8[Column1],MATCH(R7344,Table8[Column2]))</f>
        <v>Scheduled</v>
      </c>
      <c r="R7344">
        <v>30.696409039999999</v>
      </c>
      <c r="S7344">
        <f t="shared" si="229"/>
        <v>1.2790170433333332</v>
      </c>
      <c r="T7344" t="s">
        <v>19</v>
      </c>
    </row>
    <row r="7345" spans="1:20" x14ac:dyDescent="0.25">
      <c r="A7345">
        <v>7344</v>
      </c>
      <c r="B7345" t="s">
        <v>5311</v>
      </c>
      <c r="C7345" t="s">
        <v>1979</v>
      </c>
      <c r="D7345" t="str">
        <f t="shared" si="228"/>
        <v>Sussman Mario</v>
      </c>
      <c r="E7345" t="s">
        <v>22</v>
      </c>
      <c r="F7345" t="s">
        <v>505</v>
      </c>
      <c r="G7345" t="s">
        <v>611</v>
      </c>
      <c r="H7345" t="s">
        <v>612</v>
      </c>
      <c r="I7345" t="s">
        <v>24</v>
      </c>
      <c r="J7345" t="s">
        <v>19</v>
      </c>
      <c r="K7345" t="str">
        <f>INDEX(Table6[Column1],MATCH(L7345,Table6[Column2]))</f>
        <v>Young Adults</v>
      </c>
      <c r="L7345">
        <v>39.412238819999999</v>
      </c>
      <c r="M7345" t="str">
        <f>VLOOKUP(L7345,Table1[],2)</f>
        <v>30 - 39</v>
      </c>
      <c r="N7345" t="str">
        <f>INDEX(Table7[Column1],MATCH(O7345,Table7[Column2]))</f>
        <v>Learning Stage</v>
      </c>
      <c r="O7345">
        <v>4.3397884849999997</v>
      </c>
      <c r="P7345" t="str">
        <f>VLOOKUP(O7345,Table13[],2)</f>
        <v>1 - 5</v>
      </c>
      <c r="Q7345" t="str">
        <f>INDEX(Table8[Column1],MATCH(R7345,Table8[Column2]))</f>
        <v>Scheduled</v>
      </c>
      <c r="R7345">
        <v>15.491521880000001</v>
      </c>
      <c r="S7345">
        <f t="shared" si="229"/>
        <v>0.64548007833333332</v>
      </c>
      <c r="T7345" t="s">
        <v>19</v>
      </c>
    </row>
    <row r="7346" spans="1:20" x14ac:dyDescent="0.25">
      <c r="A7346">
        <v>7345</v>
      </c>
      <c r="B7346" t="s">
        <v>3078</v>
      </c>
      <c r="C7346" t="s">
        <v>1216</v>
      </c>
      <c r="D7346" t="str">
        <f t="shared" si="228"/>
        <v>Booker Bertha</v>
      </c>
      <c r="E7346" t="s">
        <v>15</v>
      </c>
      <c r="F7346" t="s">
        <v>255</v>
      </c>
      <c r="G7346" t="s">
        <v>2724</v>
      </c>
      <c r="H7346" t="s">
        <v>1863</v>
      </c>
      <c r="I7346" t="s">
        <v>107</v>
      </c>
      <c r="J7346" t="s">
        <v>19</v>
      </c>
      <c r="K7346" t="str">
        <f>INDEX(Table6[Column1],MATCH(L7346,Table6[Column2]))</f>
        <v>Adults</v>
      </c>
      <c r="L7346">
        <v>48.23345115</v>
      </c>
      <c r="M7346" t="str">
        <f>VLOOKUP(L7346,Table1[],2)</f>
        <v>40 - 49</v>
      </c>
      <c r="N7346" t="str">
        <f>INDEX(Table7[Column1],MATCH(O7346,Table7[Column2]))</f>
        <v>Learning Stage</v>
      </c>
      <c r="O7346">
        <v>2.41308246</v>
      </c>
      <c r="P7346" t="str">
        <f>VLOOKUP(O7346,Table13[],2)</f>
        <v>1 - 5</v>
      </c>
      <c r="Q7346" t="str">
        <f>INDEX(Table8[Column1],MATCH(R7346,Table8[Column2]))</f>
        <v>Maintained</v>
      </c>
      <c r="R7346">
        <v>47.089257359999998</v>
      </c>
      <c r="S7346">
        <f t="shared" si="229"/>
        <v>1.96205239</v>
      </c>
      <c r="T7346" t="s">
        <v>19</v>
      </c>
    </row>
    <row r="7347" spans="1:20" x14ac:dyDescent="0.25">
      <c r="A7347">
        <v>7346</v>
      </c>
      <c r="B7347" t="s">
        <v>2543</v>
      </c>
      <c r="C7347" t="s">
        <v>183</v>
      </c>
      <c r="D7347" t="str">
        <f t="shared" si="228"/>
        <v>Dobbins Donald</v>
      </c>
      <c r="E7347" t="s">
        <v>22</v>
      </c>
      <c r="F7347" t="s">
        <v>1626</v>
      </c>
      <c r="G7347" t="s">
        <v>2724</v>
      </c>
      <c r="H7347" t="s">
        <v>1863</v>
      </c>
      <c r="I7347" t="s">
        <v>87</v>
      </c>
      <c r="J7347" t="s">
        <v>19</v>
      </c>
      <c r="K7347" t="str">
        <f>INDEX(Table6[Column1],MATCH(L7347,Table6[Column2]))</f>
        <v>Adults</v>
      </c>
      <c r="L7347">
        <v>41.965286740000003</v>
      </c>
      <c r="M7347" t="str">
        <f>VLOOKUP(L7347,Table1[],2)</f>
        <v>40 - 49</v>
      </c>
      <c r="N7347" t="str">
        <f>INDEX(Table7[Column1],MATCH(O7347,Table7[Column2]))</f>
        <v>Fitting in Stage</v>
      </c>
      <c r="O7347">
        <v>6.7353360970000002</v>
      </c>
      <c r="P7347" t="str">
        <f>VLOOKUP(O7347,Table13[],2)</f>
        <v>6 - 10</v>
      </c>
      <c r="Q7347" t="str">
        <f>INDEX(Table8[Column1],MATCH(R7347,Table8[Column2]))</f>
        <v>Maintained</v>
      </c>
      <c r="R7347">
        <v>67.339986909999993</v>
      </c>
      <c r="S7347">
        <f t="shared" si="229"/>
        <v>2.8058327879166662</v>
      </c>
      <c r="T7347" t="s">
        <v>19</v>
      </c>
    </row>
    <row r="7348" spans="1:20" x14ac:dyDescent="0.25">
      <c r="A7348">
        <v>7347</v>
      </c>
      <c r="B7348" t="s">
        <v>451</v>
      </c>
      <c r="C7348" t="s">
        <v>345</v>
      </c>
      <c r="D7348" t="str">
        <f t="shared" si="228"/>
        <v>Vaughn Ronald</v>
      </c>
      <c r="E7348" t="s">
        <v>22</v>
      </c>
      <c r="F7348" t="s">
        <v>169</v>
      </c>
      <c r="G7348" t="s">
        <v>611</v>
      </c>
      <c r="H7348" t="s">
        <v>612</v>
      </c>
      <c r="I7348" t="s">
        <v>169</v>
      </c>
      <c r="J7348" t="s">
        <v>19</v>
      </c>
      <c r="K7348" t="str">
        <f>INDEX(Table6[Column1],MATCH(L7348,Table6[Column2]))</f>
        <v>Elders</v>
      </c>
      <c r="L7348">
        <v>55.934072569999998</v>
      </c>
      <c r="M7348" t="str">
        <f>VLOOKUP(L7348,Table1[],2)</f>
        <v>50 - 59</v>
      </c>
      <c r="N7348" t="str">
        <f>INDEX(Table7[Column1],MATCH(O7348,Table7[Column2]))</f>
        <v>Fitting in Stage</v>
      </c>
      <c r="O7348">
        <v>6.6402604409999997</v>
      </c>
      <c r="P7348" t="str">
        <f>VLOOKUP(O7348,Table13[],2)</f>
        <v>6 - 10</v>
      </c>
      <c r="Q7348" t="str">
        <f>INDEX(Table8[Column1],MATCH(R7348,Table8[Column2]))</f>
        <v>Excused</v>
      </c>
      <c r="R7348">
        <v>153.8249697</v>
      </c>
      <c r="S7348">
        <f t="shared" si="229"/>
        <v>6.4093737375000002</v>
      </c>
      <c r="T7348" t="s">
        <v>19</v>
      </c>
    </row>
    <row r="7349" spans="1:20" x14ac:dyDescent="0.25">
      <c r="A7349">
        <v>7348</v>
      </c>
      <c r="B7349" t="s">
        <v>2343</v>
      </c>
      <c r="C7349" t="s">
        <v>245</v>
      </c>
      <c r="D7349" t="str">
        <f t="shared" si="228"/>
        <v>Turley Mary</v>
      </c>
      <c r="E7349" t="s">
        <v>15</v>
      </c>
      <c r="F7349" t="s">
        <v>30</v>
      </c>
      <c r="G7349" t="s">
        <v>2724</v>
      </c>
      <c r="H7349" t="s">
        <v>1863</v>
      </c>
      <c r="I7349" t="s">
        <v>30</v>
      </c>
      <c r="J7349" t="s">
        <v>19</v>
      </c>
      <c r="K7349" t="str">
        <f>INDEX(Table6[Column1],MATCH(L7349,Table6[Column2]))</f>
        <v>Youth</v>
      </c>
      <c r="L7349">
        <v>29.592639900000002</v>
      </c>
      <c r="M7349" t="str">
        <f>VLOOKUP(L7349,Table1[],2)</f>
        <v>20 - 29</v>
      </c>
      <c r="N7349" t="str">
        <f>INDEX(Table7[Column1],MATCH(O7349,Table7[Column2]))</f>
        <v>Fitting in Stage</v>
      </c>
      <c r="O7349">
        <v>6.4070323179999997</v>
      </c>
      <c r="P7349" t="str">
        <f>VLOOKUP(O7349,Table13[],2)</f>
        <v>6 - 10</v>
      </c>
      <c r="Q7349" t="str">
        <f>INDEX(Table8[Column1],MATCH(R7349,Table8[Column2]))</f>
        <v>Scheduled</v>
      </c>
      <c r="R7349">
        <v>0</v>
      </c>
      <c r="S7349">
        <f t="shared" si="229"/>
        <v>0</v>
      </c>
      <c r="T7349" t="s">
        <v>19</v>
      </c>
    </row>
    <row r="7350" spans="1:20" x14ac:dyDescent="0.25">
      <c r="A7350">
        <v>7349</v>
      </c>
      <c r="B7350" t="s">
        <v>1294</v>
      </c>
      <c r="C7350" t="s">
        <v>761</v>
      </c>
      <c r="D7350" t="str">
        <f t="shared" si="228"/>
        <v>Bowman Sonya</v>
      </c>
      <c r="E7350" t="s">
        <v>15</v>
      </c>
      <c r="F7350" t="s">
        <v>1348</v>
      </c>
      <c r="G7350" t="s">
        <v>820</v>
      </c>
      <c r="H7350" t="s">
        <v>821</v>
      </c>
      <c r="I7350" t="s">
        <v>262</v>
      </c>
      <c r="J7350" t="s">
        <v>19</v>
      </c>
      <c r="K7350" t="str">
        <f>INDEX(Table6[Column1],MATCH(L7350,Table6[Column2]))</f>
        <v>Youth</v>
      </c>
      <c r="L7350">
        <v>28.33900959</v>
      </c>
      <c r="M7350" t="str">
        <f>VLOOKUP(L7350,Table1[],2)</f>
        <v>20 - 29</v>
      </c>
      <c r="N7350" t="str">
        <f>INDEX(Table7[Column1],MATCH(O7350,Table7[Column2]))</f>
        <v>Fitting in Stage</v>
      </c>
      <c r="O7350">
        <v>6.8703046519999997</v>
      </c>
      <c r="P7350" t="str">
        <f>VLOOKUP(O7350,Table13[],2)</f>
        <v>6 - 10</v>
      </c>
      <c r="Q7350" t="str">
        <f>INDEX(Table8[Column1],MATCH(R7350,Table8[Column2]))</f>
        <v>Scheduled</v>
      </c>
      <c r="R7350">
        <v>13.4534406</v>
      </c>
      <c r="S7350">
        <f t="shared" si="229"/>
        <v>0.56056002500000002</v>
      </c>
      <c r="T7350" t="s">
        <v>19</v>
      </c>
    </row>
    <row r="7351" spans="1:20" x14ac:dyDescent="0.25">
      <c r="A7351">
        <v>7350</v>
      </c>
      <c r="B7351" t="s">
        <v>47</v>
      </c>
      <c r="C7351" t="s">
        <v>43</v>
      </c>
      <c r="D7351" t="str">
        <f t="shared" si="228"/>
        <v>Smith Lee</v>
      </c>
      <c r="E7351" t="s">
        <v>15</v>
      </c>
      <c r="F7351" t="s">
        <v>407</v>
      </c>
      <c r="G7351" t="s">
        <v>611</v>
      </c>
      <c r="H7351" t="s">
        <v>612</v>
      </c>
      <c r="I7351" t="s">
        <v>407</v>
      </c>
      <c r="J7351" t="s">
        <v>19</v>
      </c>
      <c r="K7351" t="str">
        <f>INDEX(Table6[Column1],MATCH(L7351,Table6[Column2]))</f>
        <v>Elders</v>
      </c>
      <c r="L7351">
        <v>53.151480239999998</v>
      </c>
      <c r="M7351" t="str">
        <f>VLOOKUP(L7351,Table1[],2)</f>
        <v>50 - 59</v>
      </c>
      <c r="N7351" t="str">
        <f>INDEX(Table7[Column1],MATCH(O7351,Table7[Column2]))</f>
        <v>Learning Stage</v>
      </c>
      <c r="O7351">
        <v>2.156496631</v>
      </c>
      <c r="P7351" t="str">
        <f>VLOOKUP(O7351,Table13[],2)</f>
        <v>1 - 5</v>
      </c>
      <c r="Q7351" t="str">
        <f>INDEX(Table8[Column1],MATCH(R7351,Table8[Column2]))</f>
        <v>Maintained</v>
      </c>
      <c r="R7351">
        <v>68.481711779999998</v>
      </c>
      <c r="S7351">
        <f t="shared" si="229"/>
        <v>2.8534046575000001</v>
      </c>
      <c r="T7351" t="s">
        <v>19</v>
      </c>
    </row>
    <row r="7352" spans="1:20" x14ac:dyDescent="0.25">
      <c r="A7352">
        <v>7351</v>
      </c>
      <c r="B7352" t="s">
        <v>5071</v>
      </c>
      <c r="C7352" t="s">
        <v>5312</v>
      </c>
      <c r="D7352" t="str">
        <f t="shared" si="228"/>
        <v>Franks Millie</v>
      </c>
      <c r="E7352" t="s">
        <v>15</v>
      </c>
      <c r="F7352" t="s">
        <v>407</v>
      </c>
      <c r="G7352" t="s">
        <v>611</v>
      </c>
      <c r="H7352" t="s">
        <v>612</v>
      </c>
      <c r="I7352" t="s">
        <v>407</v>
      </c>
      <c r="J7352" t="s">
        <v>19</v>
      </c>
      <c r="K7352" t="str">
        <f>INDEX(Table6[Column1],MATCH(L7352,Table6[Column2]))</f>
        <v>Elders</v>
      </c>
      <c r="L7352">
        <v>50.738166919999998</v>
      </c>
      <c r="M7352" t="str">
        <f>VLOOKUP(L7352,Table1[],2)</f>
        <v>50 - 59</v>
      </c>
      <c r="N7352" t="str">
        <f>INDEX(Table7[Column1],MATCH(O7352,Table7[Column2]))</f>
        <v>Fitting in Stage</v>
      </c>
      <c r="O7352">
        <v>6.0459210390000004</v>
      </c>
      <c r="P7352" t="str">
        <f>VLOOKUP(O7352,Table13[],2)</f>
        <v>6 - 10</v>
      </c>
      <c r="Q7352" t="str">
        <f>INDEX(Table8[Column1],MATCH(R7352,Table8[Column2]))</f>
        <v>Habitual</v>
      </c>
      <c r="R7352">
        <v>84.650108799999998</v>
      </c>
      <c r="S7352">
        <f t="shared" si="229"/>
        <v>3.5270878666666667</v>
      </c>
      <c r="T7352" t="s">
        <v>19</v>
      </c>
    </row>
    <row r="7353" spans="1:20" x14ac:dyDescent="0.25">
      <c r="A7353">
        <v>7352</v>
      </c>
      <c r="B7353" t="s">
        <v>1486</v>
      </c>
      <c r="C7353" t="s">
        <v>441</v>
      </c>
      <c r="D7353" t="str">
        <f t="shared" si="228"/>
        <v>Wolf Amy</v>
      </c>
      <c r="E7353" t="s">
        <v>15</v>
      </c>
      <c r="F7353" t="s">
        <v>1441</v>
      </c>
      <c r="G7353" t="s">
        <v>2724</v>
      </c>
      <c r="H7353" t="s">
        <v>1863</v>
      </c>
      <c r="I7353" t="s">
        <v>30</v>
      </c>
      <c r="J7353" t="s">
        <v>19</v>
      </c>
      <c r="K7353" t="str">
        <f>INDEX(Table6[Column1],MATCH(L7353,Table6[Column2]))</f>
        <v>Adults</v>
      </c>
      <c r="L7353">
        <v>44.05397447</v>
      </c>
      <c r="M7353" t="str">
        <f>VLOOKUP(L7353,Table1[],2)</f>
        <v>40 - 49</v>
      </c>
      <c r="N7353" t="str">
        <f>INDEX(Table7[Column1],MATCH(O7353,Table7[Column2]))</f>
        <v>Learning Stage</v>
      </c>
      <c r="O7353">
        <v>4.3916471680000004</v>
      </c>
      <c r="P7353" t="str">
        <f>VLOOKUP(O7353,Table13[],2)</f>
        <v>1 - 5</v>
      </c>
      <c r="Q7353" t="str">
        <f>INDEX(Table8[Column1],MATCH(R7353,Table8[Column2]))</f>
        <v>Maintained</v>
      </c>
      <c r="R7353">
        <v>69.284752710000006</v>
      </c>
      <c r="S7353">
        <f t="shared" si="229"/>
        <v>2.8868646962500004</v>
      </c>
      <c r="T7353" t="s">
        <v>19</v>
      </c>
    </row>
    <row r="7354" spans="1:20" x14ac:dyDescent="0.25">
      <c r="A7354">
        <v>7353</v>
      </c>
      <c r="B7354" t="s">
        <v>5313</v>
      </c>
      <c r="C7354" t="s">
        <v>144</v>
      </c>
      <c r="D7354" t="str">
        <f t="shared" si="228"/>
        <v>Yao David</v>
      </c>
      <c r="E7354" t="s">
        <v>22</v>
      </c>
      <c r="F7354" t="s">
        <v>262</v>
      </c>
      <c r="G7354" t="s">
        <v>2724</v>
      </c>
      <c r="H7354" t="s">
        <v>1863</v>
      </c>
      <c r="I7354" t="s">
        <v>262</v>
      </c>
      <c r="J7354" t="s">
        <v>19</v>
      </c>
      <c r="K7354" t="str">
        <f>INDEX(Table6[Column1],MATCH(L7354,Table6[Column2]))</f>
        <v>Adults</v>
      </c>
      <c r="L7354">
        <v>43.283610959999997</v>
      </c>
      <c r="M7354" t="str">
        <f>VLOOKUP(L7354,Table1[],2)</f>
        <v>40 - 49</v>
      </c>
      <c r="N7354" t="str">
        <f>INDEX(Table7[Column1],MATCH(O7354,Table7[Column2]))</f>
        <v>Fitting in Stage</v>
      </c>
      <c r="O7354">
        <v>7.321479289</v>
      </c>
      <c r="P7354" t="str">
        <f>VLOOKUP(O7354,Table13[],2)</f>
        <v>6 - 10</v>
      </c>
      <c r="Q7354" t="str">
        <f>INDEX(Table8[Column1],MATCH(R7354,Table8[Column2]))</f>
        <v>Maintained</v>
      </c>
      <c r="R7354">
        <v>74.775495520000007</v>
      </c>
      <c r="S7354">
        <f t="shared" si="229"/>
        <v>3.1156456466666667</v>
      </c>
      <c r="T7354" t="s">
        <v>19</v>
      </c>
    </row>
    <row r="7355" spans="1:20" x14ac:dyDescent="0.25">
      <c r="A7355">
        <v>7354</v>
      </c>
      <c r="B7355" t="s">
        <v>5314</v>
      </c>
      <c r="C7355" t="s">
        <v>587</v>
      </c>
      <c r="D7355" t="str">
        <f t="shared" si="228"/>
        <v>Huff Harry</v>
      </c>
      <c r="E7355" t="s">
        <v>22</v>
      </c>
      <c r="F7355" t="s">
        <v>45</v>
      </c>
      <c r="G7355" t="s">
        <v>2724</v>
      </c>
      <c r="H7355" t="s">
        <v>1863</v>
      </c>
      <c r="I7355" t="s">
        <v>46</v>
      </c>
      <c r="J7355" t="s">
        <v>19</v>
      </c>
      <c r="K7355" t="str">
        <f>INDEX(Table6[Column1],MATCH(L7355,Table6[Column2]))</f>
        <v>Young Adults</v>
      </c>
      <c r="L7355">
        <v>36.609284729999999</v>
      </c>
      <c r="M7355" t="str">
        <f>VLOOKUP(L7355,Table1[],2)</f>
        <v>30 - 39</v>
      </c>
      <c r="N7355" t="str">
        <f>INDEX(Table7[Column1],MATCH(O7355,Table7[Column2]))</f>
        <v>Fitting in Stage</v>
      </c>
      <c r="O7355">
        <v>7.2275417339999999</v>
      </c>
      <c r="P7355" t="str">
        <f>VLOOKUP(O7355,Table13[],2)</f>
        <v>6 - 10</v>
      </c>
      <c r="Q7355" t="str">
        <f>INDEX(Table8[Column1],MATCH(R7355,Table8[Column2]))</f>
        <v>Maintained</v>
      </c>
      <c r="R7355">
        <v>67.544208920000003</v>
      </c>
      <c r="S7355">
        <f t="shared" si="229"/>
        <v>2.8143420383333333</v>
      </c>
      <c r="T7355" t="s">
        <v>19</v>
      </c>
    </row>
    <row r="7356" spans="1:20" x14ac:dyDescent="0.25">
      <c r="A7356">
        <v>7355</v>
      </c>
      <c r="B7356" t="s">
        <v>1135</v>
      </c>
      <c r="C7356" t="s">
        <v>447</v>
      </c>
      <c r="D7356" t="str">
        <f t="shared" si="228"/>
        <v>Grady Karen</v>
      </c>
      <c r="E7356" t="s">
        <v>15</v>
      </c>
      <c r="F7356" t="s">
        <v>242</v>
      </c>
      <c r="G7356" t="s">
        <v>2724</v>
      </c>
      <c r="H7356" t="s">
        <v>1863</v>
      </c>
      <c r="I7356" t="s">
        <v>107</v>
      </c>
      <c r="J7356" t="s">
        <v>19</v>
      </c>
      <c r="K7356" t="str">
        <f>INDEX(Table6[Column1],MATCH(L7356,Table6[Column2]))</f>
        <v>Adults</v>
      </c>
      <c r="L7356">
        <v>47.27757107</v>
      </c>
      <c r="M7356" t="str">
        <f>VLOOKUP(L7356,Table1[],2)</f>
        <v>40 - 49</v>
      </c>
      <c r="N7356" t="str">
        <f>INDEX(Table7[Column1],MATCH(O7356,Table7[Column2]))</f>
        <v>Learning Stage</v>
      </c>
      <c r="O7356">
        <v>5.973509902</v>
      </c>
      <c r="P7356" t="str">
        <f>VLOOKUP(O7356,Table13[],2)</f>
        <v>1 - 5</v>
      </c>
      <c r="Q7356" t="str">
        <f>INDEX(Table8[Column1],MATCH(R7356,Table8[Column2]))</f>
        <v>Habitual</v>
      </c>
      <c r="R7356">
        <v>103.9980576</v>
      </c>
      <c r="S7356">
        <f t="shared" si="229"/>
        <v>4.3332524000000001</v>
      </c>
      <c r="T7356" t="s">
        <v>19</v>
      </c>
    </row>
    <row r="7357" spans="1:20" x14ac:dyDescent="0.25">
      <c r="A7357">
        <v>7356</v>
      </c>
      <c r="B7357" t="s">
        <v>1545</v>
      </c>
      <c r="C7357" t="s">
        <v>456</v>
      </c>
      <c r="D7357" t="str">
        <f t="shared" si="228"/>
        <v>Santos Glen</v>
      </c>
      <c r="E7357" t="s">
        <v>22</v>
      </c>
      <c r="F7357" t="s">
        <v>95</v>
      </c>
      <c r="G7357" t="s">
        <v>2724</v>
      </c>
      <c r="H7357" t="s">
        <v>1863</v>
      </c>
      <c r="I7357" t="s">
        <v>87</v>
      </c>
      <c r="J7357" t="s">
        <v>19</v>
      </c>
      <c r="K7357" t="str">
        <f>INDEX(Table6[Column1],MATCH(L7357,Table6[Column2]))</f>
        <v>Youth</v>
      </c>
      <c r="L7357">
        <v>24.477136730000002</v>
      </c>
      <c r="M7357" t="str">
        <f>VLOOKUP(L7357,Table1[],2)</f>
        <v>20 - 29</v>
      </c>
      <c r="N7357" t="str">
        <f>INDEX(Table7[Column1],MATCH(O7357,Table7[Column2]))</f>
        <v>Learning Stage</v>
      </c>
      <c r="O7357">
        <v>3.458011135</v>
      </c>
      <c r="P7357" t="str">
        <f>VLOOKUP(O7357,Table13[],2)</f>
        <v>1 - 5</v>
      </c>
      <c r="Q7357" t="str">
        <f>INDEX(Table8[Column1],MATCH(R7357,Table8[Column2]))</f>
        <v>Scheduled</v>
      </c>
      <c r="R7357">
        <v>0</v>
      </c>
      <c r="S7357">
        <f t="shared" si="229"/>
        <v>0</v>
      </c>
      <c r="T7357" t="s">
        <v>19</v>
      </c>
    </row>
    <row r="7358" spans="1:20" x14ac:dyDescent="0.25">
      <c r="A7358">
        <v>7357</v>
      </c>
      <c r="B7358" t="s">
        <v>3476</v>
      </c>
      <c r="C7358" t="s">
        <v>1922</v>
      </c>
      <c r="D7358" t="str">
        <f t="shared" si="228"/>
        <v>Foley Dorothy</v>
      </c>
      <c r="E7358" t="s">
        <v>15</v>
      </c>
      <c r="F7358" t="s">
        <v>673</v>
      </c>
      <c r="G7358" t="s">
        <v>2724</v>
      </c>
      <c r="H7358" t="s">
        <v>1863</v>
      </c>
      <c r="I7358" t="s">
        <v>107</v>
      </c>
      <c r="J7358" t="s">
        <v>19</v>
      </c>
      <c r="K7358" t="str">
        <f>INDEX(Table6[Column1],MATCH(L7358,Table6[Column2]))</f>
        <v>Adults</v>
      </c>
      <c r="L7358">
        <v>43.187393299999997</v>
      </c>
      <c r="M7358" t="str">
        <f>VLOOKUP(L7358,Table1[],2)</f>
        <v>40 - 49</v>
      </c>
      <c r="N7358" t="str">
        <f>INDEX(Table7[Column1],MATCH(O7358,Table7[Column2]))</f>
        <v>Learning Stage</v>
      </c>
      <c r="O7358">
        <v>3.7803624120000001</v>
      </c>
      <c r="P7358" t="str">
        <f>VLOOKUP(O7358,Table13[],2)</f>
        <v>1 - 5</v>
      </c>
      <c r="Q7358" t="str">
        <f>INDEX(Table8[Column1],MATCH(R7358,Table8[Column2]))</f>
        <v>Maintained</v>
      </c>
      <c r="R7358">
        <v>77.067344739999996</v>
      </c>
      <c r="S7358">
        <f t="shared" si="229"/>
        <v>3.2111393641666668</v>
      </c>
      <c r="T7358" t="s">
        <v>19</v>
      </c>
    </row>
    <row r="7359" spans="1:20" x14ac:dyDescent="0.25">
      <c r="A7359">
        <v>7358</v>
      </c>
      <c r="B7359" t="s">
        <v>5315</v>
      </c>
      <c r="C7359" t="s">
        <v>617</v>
      </c>
      <c r="D7359" t="str">
        <f t="shared" si="228"/>
        <v>Setzer Diane</v>
      </c>
      <c r="E7359" t="s">
        <v>15</v>
      </c>
      <c r="F7359" t="s">
        <v>30</v>
      </c>
      <c r="G7359" t="s">
        <v>2724</v>
      </c>
      <c r="H7359" t="s">
        <v>1863</v>
      </c>
      <c r="I7359" t="s">
        <v>30</v>
      </c>
      <c r="J7359" t="s">
        <v>19</v>
      </c>
      <c r="K7359" t="str">
        <f>INDEX(Table6[Column1],MATCH(L7359,Table6[Column2]))</f>
        <v>Adults</v>
      </c>
      <c r="L7359">
        <v>47.111920150000003</v>
      </c>
      <c r="M7359" t="str">
        <f>VLOOKUP(L7359,Table1[],2)</f>
        <v>40 - 49</v>
      </c>
      <c r="N7359" t="str">
        <f>INDEX(Table7[Column1],MATCH(O7359,Table7[Column2]))</f>
        <v>Learning Stage</v>
      </c>
      <c r="O7359">
        <v>3.7734762709999998</v>
      </c>
      <c r="P7359" t="str">
        <f>VLOOKUP(O7359,Table13[],2)</f>
        <v>1 - 5</v>
      </c>
      <c r="Q7359" t="str">
        <f>INDEX(Table8[Column1],MATCH(R7359,Table8[Column2]))</f>
        <v>Habitual</v>
      </c>
      <c r="R7359">
        <v>99.840092909999996</v>
      </c>
      <c r="S7359">
        <f t="shared" si="229"/>
        <v>4.1600038712499998</v>
      </c>
      <c r="T7359" t="s">
        <v>19</v>
      </c>
    </row>
    <row r="7360" spans="1:20" x14ac:dyDescent="0.25">
      <c r="A7360">
        <v>7359</v>
      </c>
      <c r="B7360" t="s">
        <v>1299</v>
      </c>
      <c r="C7360" t="s">
        <v>401</v>
      </c>
      <c r="D7360" t="str">
        <f t="shared" si="228"/>
        <v>Perkins Michael</v>
      </c>
      <c r="E7360" t="s">
        <v>22</v>
      </c>
      <c r="F7360" t="s">
        <v>33</v>
      </c>
      <c r="G7360" t="s">
        <v>2724</v>
      </c>
      <c r="H7360" t="s">
        <v>1863</v>
      </c>
      <c r="I7360" t="s">
        <v>33</v>
      </c>
      <c r="J7360" t="s">
        <v>19</v>
      </c>
      <c r="K7360" t="str">
        <f>INDEX(Table6[Column1],MATCH(L7360,Table6[Column2]))</f>
        <v>Adults</v>
      </c>
      <c r="L7360">
        <v>41.44537467</v>
      </c>
      <c r="M7360" t="str">
        <f>VLOOKUP(L7360,Table1[],2)</f>
        <v>40 - 49</v>
      </c>
      <c r="N7360" t="str">
        <f>INDEX(Table7[Column1],MATCH(O7360,Table7[Column2]))</f>
        <v>Learning Stage</v>
      </c>
      <c r="O7360">
        <v>3.514729907</v>
      </c>
      <c r="P7360" t="str">
        <f>VLOOKUP(O7360,Table13[],2)</f>
        <v>1 - 5</v>
      </c>
      <c r="Q7360" t="str">
        <f>INDEX(Table8[Column1],MATCH(R7360,Table8[Column2]))</f>
        <v>Scheduled</v>
      </c>
      <c r="R7360">
        <v>0</v>
      </c>
      <c r="S7360">
        <f t="shared" si="229"/>
        <v>0</v>
      </c>
      <c r="T7360" t="s">
        <v>19</v>
      </c>
    </row>
    <row r="7361" spans="1:20" x14ac:dyDescent="0.25">
      <c r="A7361">
        <v>7360</v>
      </c>
      <c r="B7361" t="s">
        <v>1217</v>
      </c>
      <c r="C7361" t="s">
        <v>812</v>
      </c>
      <c r="D7361" t="str">
        <f t="shared" si="228"/>
        <v>Hoover Helen</v>
      </c>
      <c r="E7361" t="s">
        <v>15</v>
      </c>
      <c r="F7361" t="s">
        <v>730</v>
      </c>
      <c r="G7361" t="s">
        <v>611</v>
      </c>
      <c r="H7361" t="s">
        <v>612</v>
      </c>
      <c r="I7361" t="s">
        <v>24</v>
      </c>
      <c r="J7361" t="s">
        <v>19</v>
      </c>
      <c r="K7361" t="str">
        <f>INDEX(Table6[Column1],MATCH(L7361,Table6[Column2]))</f>
        <v>Adults</v>
      </c>
      <c r="L7361">
        <v>43.935171529999998</v>
      </c>
      <c r="M7361" t="str">
        <f>VLOOKUP(L7361,Table1[],2)</f>
        <v>40 - 49</v>
      </c>
      <c r="N7361" t="str">
        <f>INDEX(Table7[Column1],MATCH(O7361,Table7[Column2]))</f>
        <v>Learning Stage</v>
      </c>
      <c r="O7361">
        <v>3.3395651119999998</v>
      </c>
      <c r="P7361" t="str">
        <f>VLOOKUP(O7361,Table13[],2)</f>
        <v>1 - 5</v>
      </c>
      <c r="Q7361" t="str">
        <f>INDEX(Table8[Column1],MATCH(R7361,Table8[Column2]))</f>
        <v>Maintained</v>
      </c>
      <c r="R7361">
        <v>60.998803649999999</v>
      </c>
      <c r="S7361">
        <f t="shared" si="229"/>
        <v>2.5416168187499997</v>
      </c>
      <c r="T7361" t="s">
        <v>19</v>
      </c>
    </row>
    <row r="7362" spans="1:20" x14ac:dyDescent="0.25">
      <c r="A7362">
        <v>7361</v>
      </c>
      <c r="B7362" t="s">
        <v>5316</v>
      </c>
      <c r="C7362" t="s">
        <v>5317</v>
      </c>
      <c r="D7362" t="str">
        <f t="shared" si="228"/>
        <v>Herzberg Doretha</v>
      </c>
      <c r="E7362" t="s">
        <v>15</v>
      </c>
      <c r="F7362" t="s">
        <v>153</v>
      </c>
      <c r="G7362" t="s">
        <v>611</v>
      </c>
      <c r="H7362" t="s">
        <v>612</v>
      </c>
      <c r="I7362" t="s">
        <v>138</v>
      </c>
      <c r="J7362" t="s">
        <v>19</v>
      </c>
      <c r="K7362" t="str">
        <f>INDEX(Table6[Column1],MATCH(L7362,Table6[Column2]))</f>
        <v>Adults</v>
      </c>
      <c r="L7362">
        <v>47.837321899999999</v>
      </c>
      <c r="M7362" t="str">
        <f>VLOOKUP(L7362,Table1[],2)</f>
        <v>40 - 49</v>
      </c>
      <c r="N7362" t="str">
        <f>INDEX(Table7[Column1],MATCH(O7362,Table7[Column2]))</f>
        <v>Learning Stage</v>
      </c>
      <c r="O7362">
        <v>4.0815861020000002</v>
      </c>
      <c r="P7362" t="str">
        <f>VLOOKUP(O7362,Table13[],2)</f>
        <v>1 - 5</v>
      </c>
      <c r="Q7362" t="str">
        <f>INDEX(Table8[Column1],MATCH(R7362,Table8[Column2]))</f>
        <v>Habitual</v>
      </c>
      <c r="R7362">
        <v>107.98526649999999</v>
      </c>
      <c r="S7362">
        <f t="shared" si="229"/>
        <v>4.4993861041666667</v>
      </c>
      <c r="T7362" t="s">
        <v>19</v>
      </c>
    </row>
    <row r="7363" spans="1:20" x14ac:dyDescent="0.25">
      <c r="A7363">
        <v>7362</v>
      </c>
      <c r="B7363" t="s">
        <v>5318</v>
      </c>
      <c r="C7363" t="s">
        <v>3258</v>
      </c>
      <c r="D7363" t="str">
        <f t="shared" ref="D7363:D7426" si="230">CONCATENATE(B7363, " ",C7363)</f>
        <v>Warriner Rita</v>
      </c>
      <c r="E7363" t="s">
        <v>15</v>
      </c>
      <c r="F7363" t="s">
        <v>430</v>
      </c>
      <c r="G7363" t="s">
        <v>611</v>
      </c>
      <c r="H7363" t="s">
        <v>612</v>
      </c>
      <c r="I7363" t="s">
        <v>157</v>
      </c>
      <c r="J7363" t="s">
        <v>19</v>
      </c>
      <c r="K7363" t="str">
        <f>INDEX(Table6[Column1],MATCH(L7363,Table6[Column2]))</f>
        <v>Adults</v>
      </c>
      <c r="L7363">
        <v>46.638377579999997</v>
      </c>
      <c r="M7363" t="str">
        <f>VLOOKUP(L7363,Table1[],2)</f>
        <v>40 - 49</v>
      </c>
      <c r="N7363" t="str">
        <f>INDEX(Table7[Column1],MATCH(O7363,Table7[Column2]))</f>
        <v>Learning Stage</v>
      </c>
      <c r="O7363">
        <v>4.2660832439999998</v>
      </c>
      <c r="P7363" t="str">
        <f>VLOOKUP(O7363,Table13[],2)</f>
        <v>1 - 5</v>
      </c>
      <c r="Q7363" t="str">
        <f>INDEX(Table8[Column1],MATCH(R7363,Table8[Column2]))</f>
        <v>Habitual</v>
      </c>
      <c r="R7363">
        <v>108.3488947</v>
      </c>
      <c r="S7363">
        <f t="shared" ref="S7363:S7426" si="231">CONVERT(R7363,"hr","day")</f>
        <v>4.5145372791666665</v>
      </c>
      <c r="T7363" t="s">
        <v>19</v>
      </c>
    </row>
    <row r="7364" spans="1:20" x14ac:dyDescent="0.25">
      <c r="A7364">
        <v>7363</v>
      </c>
      <c r="B7364" t="s">
        <v>1448</v>
      </c>
      <c r="C7364" t="s">
        <v>401</v>
      </c>
      <c r="D7364" t="str">
        <f t="shared" si="230"/>
        <v>Sherwood Michael</v>
      </c>
      <c r="E7364" t="s">
        <v>22</v>
      </c>
      <c r="F7364" t="s">
        <v>38</v>
      </c>
      <c r="G7364" t="s">
        <v>2305</v>
      </c>
      <c r="H7364" t="s">
        <v>1826</v>
      </c>
      <c r="I7364" t="s">
        <v>38</v>
      </c>
      <c r="J7364" t="s">
        <v>19</v>
      </c>
      <c r="K7364" t="str">
        <f>INDEX(Table6[Column1],MATCH(L7364,Table6[Column2]))</f>
        <v>Adults</v>
      </c>
      <c r="L7364">
        <v>42.99232722</v>
      </c>
      <c r="M7364" t="str">
        <f>VLOOKUP(L7364,Table1[],2)</f>
        <v>40 - 49</v>
      </c>
      <c r="N7364" t="str">
        <f>INDEX(Table7[Column1],MATCH(O7364,Table7[Column2]))</f>
        <v>Learning Stage</v>
      </c>
      <c r="O7364">
        <v>4.0556692859999997</v>
      </c>
      <c r="P7364" t="str">
        <f>VLOOKUP(O7364,Table13[],2)</f>
        <v>1 - 5</v>
      </c>
      <c r="Q7364" t="str">
        <f>INDEX(Table8[Column1],MATCH(R7364,Table8[Column2]))</f>
        <v>Maintained</v>
      </c>
      <c r="R7364">
        <v>68.841658260000003</v>
      </c>
      <c r="S7364">
        <f t="shared" si="231"/>
        <v>2.8684024275</v>
      </c>
      <c r="T7364" t="s">
        <v>19</v>
      </c>
    </row>
    <row r="7365" spans="1:20" x14ac:dyDescent="0.25">
      <c r="A7365">
        <v>7364</v>
      </c>
      <c r="B7365" t="s">
        <v>2895</v>
      </c>
      <c r="C7365" t="s">
        <v>5319</v>
      </c>
      <c r="D7365" t="str">
        <f t="shared" si="230"/>
        <v>Rodgers Robbie</v>
      </c>
      <c r="E7365" t="s">
        <v>15</v>
      </c>
      <c r="F7365" t="s">
        <v>127</v>
      </c>
      <c r="G7365" t="s">
        <v>611</v>
      </c>
      <c r="H7365" t="s">
        <v>612</v>
      </c>
      <c r="I7365" t="s">
        <v>127</v>
      </c>
      <c r="J7365" t="s">
        <v>19</v>
      </c>
      <c r="K7365" t="str">
        <f>INDEX(Table6[Column1],MATCH(L7365,Table6[Column2]))</f>
        <v>Adults</v>
      </c>
      <c r="L7365">
        <v>46.0630199</v>
      </c>
      <c r="M7365" t="str">
        <f>VLOOKUP(L7365,Table1[],2)</f>
        <v>40 - 49</v>
      </c>
      <c r="N7365" t="str">
        <f>INDEX(Table7[Column1],MATCH(O7365,Table7[Column2]))</f>
        <v>Learning Stage</v>
      </c>
      <c r="O7365">
        <v>3.7335631629999999</v>
      </c>
      <c r="P7365" t="str">
        <f>VLOOKUP(O7365,Table13[],2)</f>
        <v>1 - 5</v>
      </c>
      <c r="Q7365" t="str">
        <f>INDEX(Table8[Column1],MATCH(R7365,Table8[Column2]))</f>
        <v>Habitual</v>
      </c>
      <c r="R7365">
        <v>97.423211530000003</v>
      </c>
      <c r="S7365">
        <f t="shared" si="231"/>
        <v>4.0593004804166668</v>
      </c>
      <c r="T7365" t="s">
        <v>19</v>
      </c>
    </row>
    <row r="7366" spans="1:20" x14ac:dyDescent="0.25">
      <c r="A7366">
        <v>7365</v>
      </c>
      <c r="B7366" t="s">
        <v>5320</v>
      </c>
      <c r="C7366" t="s">
        <v>93</v>
      </c>
      <c r="D7366" t="str">
        <f t="shared" si="230"/>
        <v>Molter William</v>
      </c>
      <c r="E7366" t="s">
        <v>22</v>
      </c>
      <c r="F7366" t="s">
        <v>33</v>
      </c>
      <c r="G7366" t="s">
        <v>2724</v>
      </c>
      <c r="H7366" t="s">
        <v>1863</v>
      </c>
      <c r="I7366" t="s">
        <v>33</v>
      </c>
      <c r="J7366" t="s">
        <v>19</v>
      </c>
      <c r="K7366" t="str">
        <f>INDEX(Table6[Column1],MATCH(L7366,Table6[Column2]))</f>
        <v>Adults</v>
      </c>
      <c r="L7366">
        <v>46.071921209999999</v>
      </c>
      <c r="M7366" t="str">
        <f>VLOOKUP(L7366,Table1[],2)</f>
        <v>40 - 49</v>
      </c>
      <c r="N7366" t="str">
        <f>INDEX(Table7[Column1],MATCH(O7366,Table7[Column2]))</f>
        <v>Learning Stage</v>
      </c>
      <c r="O7366">
        <v>4.6631204989999997</v>
      </c>
      <c r="P7366" t="str">
        <f>VLOOKUP(O7366,Table13[],2)</f>
        <v>1 - 5</v>
      </c>
      <c r="Q7366" t="str">
        <f>INDEX(Table8[Column1],MATCH(R7366,Table8[Column2]))</f>
        <v>Maintained</v>
      </c>
      <c r="R7366">
        <v>53.805849459999997</v>
      </c>
      <c r="S7366">
        <f t="shared" si="231"/>
        <v>2.2419103941666663</v>
      </c>
      <c r="T7366" t="s">
        <v>19</v>
      </c>
    </row>
    <row r="7367" spans="1:20" x14ac:dyDescent="0.25">
      <c r="A7367">
        <v>7366</v>
      </c>
      <c r="B7367" t="s">
        <v>4069</v>
      </c>
      <c r="C7367" t="s">
        <v>1103</v>
      </c>
      <c r="D7367" t="str">
        <f t="shared" si="230"/>
        <v>Blackburn Darlene</v>
      </c>
      <c r="E7367" t="s">
        <v>15</v>
      </c>
      <c r="F7367" t="s">
        <v>30</v>
      </c>
      <c r="G7367" t="s">
        <v>2724</v>
      </c>
      <c r="H7367" t="s">
        <v>1863</v>
      </c>
      <c r="I7367" t="s">
        <v>30</v>
      </c>
      <c r="J7367" t="s">
        <v>19</v>
      </c>
      <c r="K7367" t="str">
        <f>INDEX(Table6[Column1],MATCH(L7367,Table6[Column2]))</f>
        <v>Young Adults</v>
      </c>
      <c r="L7367">
        <v>33.864592139999999</v>
      </c>
      <c r="M7367" t="str">
        <f>VLOOKUP(L7367,Table1[],2)</f>
        <v>30 - 39</v>
      </c>
      <c r="N7367" t="str">
        <f>INDEX(Table7[Column1],MATCH(O7367,Table7[Column2]))</f>
        <v>Fitting in Stage</v>
      </c>
      <c r="O7367">
        <v>7.8241157729999999</v>
      </c>
      <c r="P7367" t="str">
        <f>VLOOKUP(O7367,Table13[],2)</f>
        <v>6 - 10</v>
      </c>
      <c r="Q7367" t="str">
        <f>INDEX(Table8[Column1],MATCH(R7367,Table8[Column2]))</f>
        <v>Scheduled</v>
      </c>
      <c r="R7367">
        <v>24.793791509999998</v>
      </c>
      <c r="S7367">
        <f t="shared" si="231"/>
        <v>1.03307464625</v>
      </c>
      <c r="T7367" t="s">
        <v>19</v>
      </c>
    </row>
    <row r="7368" spans="1:20" x14ac:dyDescent="0.25">
      <c r="A7368">
        <v>7367</v>
      </c>
      <c r="B7368" t="s">
        <v>316</v>
      </c>
      <c r="C7368" t="s">
        <v>951</v>
      </c>
      <c r="D7368" t="str">
        <f t="shared" si="230"/>
        <v>Wagner Graham</v>
      </c>
      <c r="E7368" t="s">
        <v>22</v>
      </c>
      <c r="F7368" t="s">
        <v>825</v>
      </c>
      <c r="G7368" t="s">
        <v>611</v>
      </c>
      <c r="H7368" t="s">
        <v>612</v>
      </c>
      <c r="I7368" t="s">
        <v>157</v>
      </c>
      <c r="J7368" t="s">
        <v>19</v>
      </c>
      <c r="K7368" t="str">
        <f>INDEX(Table6[Column1],MATCH(L7368,Table6[Column2]))</f>
        <v>Elders</v>
      </c>
      <c r="L7368">
        <v>51.942926159999999</v>
      </c>
      <c r="M7368" t="str">
        <f>VLOOKUP(L7368,Table1[],2)</f>
        <v>50 - 59</v>
      </c>
      <c r="N7368" t="str">
        <f>INDEX(Table7[Column1],MATCH(O7368,Table7[Column2]))</f>
        <v>Fitting in Stage</v>
      </c>
      <c r="O7368">
        <v>6.175642056</v>
      </c>
      <c r="P7368" t="str">
        <f>VLOOKUP(O7368,Table13[],2)</f>
        <v>6 - 10</v>
      </c>
      <c r="Q7368" t="str">
        <f>INDEX(Table8[Column1],MATCH(R7368,Table8[Column2]))</f>
        <v>Excused</v>
      </c>
      <c r="R7368">
        <v>121.55300440000001</v>
      </c>
      <c r="S7368">
        <f t="shared" si="231"/>
        <v>5.0647085166666663</v>
      </c>
      <c r="T7368" t="s">
        <v>19</v>
      </c>
    </row>
    <row r="7369" spans="1:20" x14ac:dyDescent="0.25">
      <c r="A7369">
        <v>7368</v>
      </c>
      <c r="B7369" t="s">
        <v>5321</v>
      </c>
      <c r="C7369" t="s">
        <v>312</v>
      </c>
      <c r="D7369" t="str">
        <f t="shared" si="230"/>
        <v>Molina Terry</v>
      </c>
      <c r="E7369" t="s">
        <v>15</v>
      </c>
      <c r="F7369" t="s">
        <v>262</v>
      </c>
      <c r="G7369" t="s">
        <v>2724</v>
      </c>
      <c r="H7369" t="s">
        <v>1863</v>
      </c>
      <c r="I7369" t="s">
        <v>262</v>
      </c>
      <c r="J7369" t="s">
        <v>19</v>
      </c>
      <c r="K7369" t="str">
        <f>INDEX(Table6[Column1],MATCH(L7369,Table6[Column2]))</f>
        <v>Adults</v>
      </c>
      <c r="L7369">
        <v>47.781172249999997</v>
      </c>
      <c r="M7369" t="str">
        <f>VLOOKUP(L7369,Table1[],2)</f>
        <v>40 - 49</v>
      </c>
      <c r="N7369" t="str">
        <f>INDEX(Table7[Column1],MATCH(O7369,Table7[Column2]))</f>
        <v>Fitting in Stage</v>
      </c>
      <c r="O7369">
        <v>6.4264929669999997</v>
      </c>
      <c r="P7369" t="str">
        <f>VLOOKUP(O7369,Table13[],2)</f>
        <v>6 - 10</v>
      </c>
      <c r="Q7369" t="str">
        <f>INDEX(Table8[Column1],MATCH(R7369,Table8[Column2]))</f>
        <v>Excused</v>
      </c>
      <c r="R7369">
        <v>128.56603390000001</v>
      </c>
      <c r="S7369">
        <f t="shared" si="231"/>
        <v>5.3569180791666673</v>
      </c>
      <c r="T7369" t="s">
        <v>19</v>
      </c>
    </row>
    <row r="7370" spans="1:20" x14ac:dyDescent="0.25">
      <c r="A7370">
        <v>7369</v>
      </c>
      <c r="B7370" t="s">
        <v>1012</v>
      </c>
      <c r="C7370" t="s">
        <v>5322</v>
      </c>
      <c r="D7370" t="str">
        <f t="shared" si="230"/>
        <v>Anderson Galen</v>
      </c>
      <c r="E7370" t="s">
        <v>22</v>
      </c>
      <c r="F7370" t="s">
        <v>127</v>
      </c>
      <c r="G7370" t="s">
        <v>611</v>
      </c>
      <c r="H7370" t="s">
        <v>612</v>
      </c>
      <c r="I7370" t="s">
        <v>127</v>
      </c>
      <c r="J7370" t="s">
        <v>19</v>
      </c>
      <c r="K7370" t="str">
        <f>INDEX(Table6[Column1],MATCH(L7370,Table6[Column2]))</f>
        <v>Young Adults</v>
      </c>
      <c r="L7370">
        <v>36.849680159999998</v>
      </c>
      <c r="M7370" t="str">
        <f>VLOOKUP(L7370,Table1[],2)</f>
        <v>30 - 39</v>
      </c>
      <c r="N7370" t="str">
        <f>INDEX(Table7[Column1],MATCH(O7370,Table7[Column2]))</f>
        <v>Learning Stage</v>
      </c>
      <c r="O7370">
        <v>5.681124316</v>
      </c>
      <c r="P7370" t="str">
        <f>VLOOKUP(O7370,Table13[],2)</f>
        <v>1 - 5</v>
      </c>
      <c r="Q7370" t="str">
        <f>INDEX(Table8[Column1],MATCH(R7370,Table8[Column2]))</f>
        <v>Scheduled</v>
      </c>
      <c r="R7370">
        <v>0</v>
      </c>
      <c r="S7370">
        <f t="shared" si="231"/>
        <v>0</v>
      </c>
      <c r="T7370" t="s">
        <v>19</v>
      </c>
    </row>
    <row r="7371" spans="1:20" x14ac:dyDescent="0.25">
      <c r="A7371">
        <v>7370</v>
      </c>
      <c r="B7371" t="s">
        <v>5323</v>
      </c>
      <c r="C7371" t="s">
        <v>3878</v>
      </c>
      <c r="D7371" t="str">
        <f t="shared" si="230"/>
        <v>Doucette Dewitt</v>
      </c>
      <c r="E7371" t="s">
        <v>22</v>
      </c>
      <c r="F7371" t="s">
        <v>186</v>
      </c>
      <c r="G7371" t="s">
        <v>2724</v>
      </c>
      <c r="H7371" t="s">
        <v>1863</v>
      </c>
      <c r="I7371" t="s">
        <v>186</v>
      </c>
      <c r="J7371" t="s">
        <v>19</v>
      </c>
      <c r="K7371" t="str">
        <f>INDEX(Table6[Column1],MATCH(L7371,Table6[Column2]))</f>
        <v>Youth</v>
      </c>
      <c r="L7371">
        <v>26.21799451</v>
      </c>
      <c r="M7371" t="str">
        <f>VLOOKUP(L7371,Table1[],2)</f>
        <v>20 - 29</v>
      </c>
      <c r="N7371" t="str">
        <f>INDEX(Table7[Column1],MATCH(O7371,Table7[Column2]))</f>
        <v>Learning Stage</v>
      </c>
      <c r="O7371">
        <v>5.8292955600000003</v>
      </c>
      <c r="P7371" t="str">
        <f>VLOOKUP(O7371,Table13[],2)</f>
        <v>1 - 5</v>
      </c>
      <c r="Q7371" t="str">
        <f>INDEX(Table8[Column1],MATCH(R7371,Table8[Column2]))</f>
        <v>Scheduled</v>
      </c>
      <c r="R7371">
        <v>0</v>
      </c>
      <c r="S7371">
        <f t="shared" si="231"/>
        <v>0</v>
      </c>
      <c r="T7371" t="s">
        <v>19</v>
      </c>
    </row>
    <row r="7372" spans="1:20" x14ac:dyDescent="0.25">
      <c r="A7372">
        <v>7371</v>
      </c>
      <c r="B7372" t="s">
        <v>1353</v>
      </c>
      <c r="C7372" t="s">
        <v>965</v>
      </c>
      <c r="D7372" t="str">
        <f t="shared" si="230"/>
        <v>Strickland Kimberly</v>
      </c>
      <c r="E7372" t="s">
        <v>15</v>
      </c>
      <c r="F7372" t="s">
        <v>54</v>
      </c>
      <c r="G7372" t="s">
        <v>2724</v>
      </c>
      <c r="H7372" t="s">
        <v>1863</v>
      </c>
      <c r="I7372" t="s">
        <v>54</v>
      </c>
      <c r="J7372" t="s">
        <v>19</v>
      </c>
      <c r="K7372" t="str">
        <f>INDEX(Table6[Column1],MATCH(L7372,Table6[Column2]))</f>
        <v>Seniors</v>
      </c>
      <c r="L7372">
        <v>69.404368719999994</v>
      </c>
      <c r="M7372" t="str">
        <f>VLOOKUP(L7372,Table1[],2)</f>
        <v>60 and Above</v>
      </c>
      <c r="N7372" t="str">
        <f>INDEX(Table7[Column1],MATCH(O7372,Table7[Column2]))</f>
        <v>Fitting in Stage</v>
      </c>
      <c r="O7372">
        <v>6.677261584</v>
      </c>
      <c r="P7372" t="str">
        <f>VLOOKUP(O7372,Table13[],2)</f>
        <v>6 - 10</v>
      </c>
      <c r="Q7372" t="str">
        <f>INDEX(Table8[Column1],MATCH(R7372,Table8[Column2]))</f>
        <v xml:space="preserve">Chronic </v>
      </c>
      <c r="R7372">
        <v>272.53012339999998</v>
      </c>
      <c r="S7372">
        <f t="shared" si="231"/>
        <v>11.355421808333332</v>
      </c>
      <c r="T7372" t="s">
        <v>19</v>
      </c>
    </row>
    <row r="7373" spans="1:20" x14ac:dyDescent="0.25">
      <c r="A7373">
        <v>7372</v>
      </c>
      <c r="B7373" t="s">
        <v>5211</v>
      </c>
      <c r="C7373" t="s">
        <v>2912</v>
      </c>
      <c r="D7373" t="str">
        <f t="shared" si="230"/>
        <v>Julian Patsy</v>
      </c>
      <c r="E7373" t="s">
        <v>15</v>
      </c>
      <c r="F7373" t="s">
        <v>30</v>
      </c>
      <c r="G7373" t="s">
        <v>2724</v>
      </c>
      <c r="H7373" t="s">
        <v>1863</v>
      </c>
      <c r="I7373" t="s">
        <v>30</v>
      </c>
      <c r="J7373" t="s">
        <v>19</v>
      </c>
      <c r="K7373" t="str">
        <f>INDEX(Table6[Column1],MATCH(L7373,Table6[Column2]))</f>
        <v>Adults</v>
      </c>
      <c r="L7373">
        <v>44.604648619999999</v>
      </c>
      <c r="M7373" t="str">
        <f>VLOOKUP(L7373,Table1[],2)</f>
        <v>40 - 49</v>
      </c>
      <c r="N7373" t="str">
        <f>INDEX(Table7[Column1],MATCH(O7373,Table7[Column2]))</f>
        <v>Learning Stage</v>
      </c>
      <c r="O7373">
        <v>4.4298301359999996</v>
      </c>
      <c r="P7373" t="str">
        <f>VLOOKUP(O7373,Table13[],2)</f>
        <v>1 - 5</v>
      </c>
      <c r="Q7373" t="str">
        <f>INDEX(Table8[Column1],MATCH(R7373,Table8[Column2]))</f>
        <v>Maintained</v>
      </c>
      <c r="R7373">
        <v>75.794072740000004</v>
      </c>
      <c r="S7373">
        <f t="shared" si="231"/>
        <v>3.158086364166667</v>
      </c>
      <c r="T7373" t="s">
        <v>19</v>
      </c>
    </row>
    <row r="7374" spans="1:20" x14ac:dyDescent="0.25">
      <c r="A7374">
        <v>7373</v>
      </c>
      <c r="B7374" t="s">
        <v>3417</v>
      </c>
      <c r="C7374" t="s">
        <v>1241</v>
      </c>
      <c r="D7374" t="str">
        <f t="shared" si="230"/>
        <v>Pitts Geraldine</v>
      </c>
      <c r="E7374" t="s">
        <v>15</v>
      </c>
      <c r="F7374" t="s">
        <v>1226</v>
      </c>
      <c r="G7374" t="s">
        <v>611</v>
      </c>
      <c r="H7374" t="s">
        <v>612</v>
      </c>
      <c r="I7374" t="s">
        <v>24</v>
      </c>
      <c r="J7374" t="s">
        <v>19</v>
      </c>
      <c r="K7374" t="str">
        <f>INDEX(Table6[Column1],MATCH(L7374,Table6[Column2]))</f>
        <v>Elders</v>
      </c>
      <c r="L7374">
        <v>51.29334901</v>
      </c>
      <c r="M7374" t="str">
        <f>VLOOKUP(L7374,Table1[],2)</f>
        <v>50 - 59</v>
      </c>
      <c r="N7374" t="str">
        <f>INDEX(Table7[Column1],MATCH(O7374,Table7[Column2]))</f>
        <v>Learning Stage</v>
      </c>
      <c r="O7374">
        <v>4.3861729880000002</v>
      </c>
      <c r="P7374" t="str">
        <f>VLOOKUP(O7374,Table13[],2)</f>
        <v>1 - 5</v>
      </c>
      <c r="Q7374" t="str">
        <f>INDEX(Table8[Column1],MATCH(R7374,Table8[Column2]))</f>
        <v>Habitual</v>
      </c>
      <c r="R7374">
        <v>99.164470769999994</v>
      </c>
      <c r="S7374">
        <f t="shared" si="231"/>
        <v>4.1318529487499998</v>
      </c>
      <c r="T7374" t="s">
        <v>19</v>
      </c>
    </row>
    <row r="7375" spans="1:20" x14ac:dyDescent="0.25">
      <c r="A7375">
        <v>7374</v>
      </c>
      <c r="B7375" t="s">
        <v>5324</v>
      </c>
      <c r="C7375" t="s">
        <v>318</v>
      </c>
      <c r="D7375" t="str">
        <f t="shared" si="230"/>
        <v>Branch Joanne</v>
      </c>
      <c r="E7375" t="s">
        <v>15</v>
      </c>
      <c r="F7375" t="s">
        <v>38</v>
      </c>
      <c r="G7375" t="s">
        <v>2305</v>
      </c>
      <c r="H7375" t="s">
        <v>1826</v>
      </c>
      <c r="I7375" t="s">
        <v>38</v>
      </c>
      <c r="J7375" t="s">
        <v>19</v>
      </c>
      <c r="K7375" t="str">
        <f>INDEX(Table6[Column1],MATCH(L7375,Table6[Column2]))</f>
        <v>Adults</v>
      </c>
      <c r="L7375">
        <v>41.3643778</v>
      </c>
      <c r="M7375" t="str">
        <f>VLOOKUP(L7375,Table1[],2)</f>
        <v>40 - 49</v>
      </c>
      <c r="N7375" t="str">
        <f>INDEX(Table7[Column1],MATCH(O7375,Table7[Column2]))</f>
        <v>Learning Stage</v>
      </c>
      <c r="O7375">
        <v>3.0521268400000001</v>
      </c>
      <c r="P7375" t="str">
        <f>VLOOKUP(O7375,Table13[],2)</f>
        <v>1 - 5</v>
      </c>
      <c r="Q7375" t="str">
        <f>INDEX(Table8[Column1],MATCH(R7375,Table8[Column2]))</f>
        <v>Maintained</v>
      </c>
      <c r="R7375">
        <v>61.691310739999999</v>
      </c>
      <c r="S7375">
        <f t="shared" si="231"/>
        <v>2.570471280833333</v>
      </c>
      <c r="T7375" t="s">
        <v>19</v>
      </c>
    </row>
    <row r="7376" spans="1:20" x14ac:dyDescent="0.25">
      <c r="A7376">
        <v>7375</v>
      </c>
      <c r="B7376" t="s">
        <v>4759</v>
      </c>
      <c r="C7376" t="s">
        <v>467</v>
      </c>
      <c r="D7376" t="str">
        <f t="shared" si="230"/>
        <v>Barriga Kevin</v>
      </c>
      <c r="E7376" t="s">
        <v>22</v>
      </c>
      <c r="F7376" t="s">
        <v>38</v>
      </c>
      <c r="G7376" t="s">
        <v>2305</v>
      </c>
      <c r="H7376" t="s">
        <v>1826</v>
      </c>
      <c r="I7376" t="s">
        <v>38</v>
      </c>
      <c r="J7376" t="s">
        <v>19</v>
      </c>
      <c r="K7376" t="str">
        <f>INDEX(Table6[Column1],MATCH(L7376,Table6[Column2]))</f>
        <v>Young Adults</v>
      </c>
      <c r="L7376">
        <v>34.841319990000002</v>
      </c>
      <c r="M7376" t="str">
        <f>VLOOKUP(L7376,Table1[],2)</f>
        <v>30 - 39</v>
      </c>
      <c r="N7376" t="str">
        <f>INDEX(Table7[Column1],MATCH(O7376,Table7[Column2]))</f>
        <v>Learning Stage</v>
      </c>
      <c r="O7376">
        <v>4.6375313079999998</v>
      </c>
      <c r="P7376" t="str">
        <f>VLOOKUP(O7376,Table13[],2)</f>
        <v>1 - 5</v>
      </c>
      <c r="Q7376" t="str">
        <f>INDEX(Table8[Column1],MATCH(R7376,Table8[Column2]))</f>
        <v>Maintained</v>
      </c>
      <c r="R7376">
        <v>48.625973940000002</v>
      </c>
      <c r="S7376">
        <f t="shared" si="231"/>
        <v>2.0260822474999998</v>
      </c>
      <c r="T7376" t="s">
        <v>19</v>
      </c>
    </row>
    <row r="7377" spans="1:20" x14ac:dyDescent="0.25">
      <c r="A7377">
        <v>7376</v>
      </c>
      <c r="B7377" t="s">
        <v>5325</v>
      </c>
      <c r="C7377" t="s">
        <v>167</v>
      </c>
      <c r="D7377" t="str">
        <f t="shared" si="230"/>
        <v>Sykes Allen</v>
      </c>
      <c r="E7377" t="s">
        <v>22</v>
      </c>
      <c r="F7377" t="s">
        <v>169</v>
      </c>
      <c r="G7377" t="s">
        <v>611</v>
      </c>
      <c r="H7377" t="s">
        <v>612</v>
      </c>
      <c r="I7377" t="s">
        <v>169</v>
      </c>
      <c r="J7377" t="s">
        <v>19</v>
      </c>
      <c r="K7377" t="str">
        <f>INDEX(Table6[Column1],MATCH(L7377,Table6[Column2]))</f>
        <v>Youth</v>
      </c>
      <c r="L7377">
        <v>28.999074910000001</v>
      </c>
      <c r="M7377" t="str">
        <f>VLOOKUP(L7377,Table1[],2)</f>
        <v>20 - 29</v>
      </c>
      <c r="N7377" t="str">
        <f>INDEX(Table7[Column1],MATCH(O7377,Table7[Column2]))</f>
        <v>Learning Stage</v>
      </c>
      <c r="O7377">
        <v>2.045064897</v>
      </c>
      <c r="P7377" t="str">
        <f>VLOOKUP(O7377,Table13[],2)</f>
        <v>1 - 5</v>
      </c>
      <c r="Q7377" t="str">
        <f>INDEX(Table8[Column1],MATCH(R7377,Table8[Column2]))</f>
        <v>Scheduled</v>
      </c>
      <c r="R7377">
        <v>0</v>
      </c>
      <c r="S7377">
        <f t="shared" si="231"/>
        <v>0</v>
      </c>
      <c r="T7377" t="s">
        <v>19</v>
      </c>
    </row>
    <row r="7378" spans="1:20" x14ac:dyDescent="0.25">
      <c r="A7378">
        <v>7377</v>
      </c>
      <c r="B7378" t="s">
        <v>906</v>
      </c>
      <c r="C7378" t="s">
        <v>241</v>
      </c>
      <c r="D7378" t="str">
        <f t="shared" si="230"/>
        <v>Stella Jessica</v>
      </c>
      <c r="E7378" t="s">
        <v>15</v>
      </c>
      <c r="F7378" t="s">
        <v>38</v>
      </c>
      <c r="G7378" t="s">
        <v>2305</v>
      </c>
      <c r="H7378" t="s">
        <v>1826</v>
      </c>
      <c r="I7378" t="s">
        <v>38</v>
      </c>
      <c r="J7378" t="s">
        <v>19</v>
      </c>
      <c r="K7378" t="str">
        <f>INDEX(Table6[Column1],MATCH(L7378,Table6[Column2]))</f>
        <v>Seniors</v>
      </c>
      <c r="L7378">
        <v>60.933420959999999</v>
      </c>
      <c r="M7378" t="str">
        <f>VLOOKUP(L7378,Table1[],2)</f>
        <v>60 and Above</v>
      </c>
      <c r="N7378" t="str">
        <f>INDEX(Table7[Column1],MATCH(O7378,Table7[Column2]))</f>
        <v>Fitting in Stage</v>
      </c>
      <c r="O7378">
        <v>7.7143962630000003</v>
      </c>
      <c r="P7378" t="str">
        <f>VLOOKUP(O7378,Table13[],2)</f>
        <v>6 - 10</v>
      </c>
      <c r="Q7378" t="str">
        <f>INDEX(Table8[Column1],MATCH(R7378,Table8[Column2]))</f>
        <v>Unexcused</v>
      </c>
      <c r="R7378">
        <v>169.1057782</v>
      </c>
      <c r="S7378">
        <f t="shared" si="231"/>
        <v>7.0460740916666662</v>
      </c>
      <c r="T7378" t="s">
        <v>19</v>
      </c>
    </row>
    <row r="7379" spans="1:20" x14ac:dyDescent="0.25">
      <c r="A7379">
        <v>7378</v>
      </c>
      <c r="B7379" t="s">
        <v>5326</v>
      </c>
      <c r="C7379" t="s">
        <v>5327</v>
      </c>
      <c r="D7379" t="str">
        <f t="shared" si="230"/>
        <v>Espinal Patrica</v>
      </c>
      <c r="E7379" t="s">
        <v>15</v>
      </c>
      <c r="F7379" t="s">
        <v>169</v>
      </c>
      <c r="G7379" t="s">
        <v>611</v>
      </c>
      <c r="H7379" t="s">
        <v>612</v>
      </c>
      <c r="I7379" t="s">
        <v>169</v>
      </c>
      <c r="J7379" t="s">
        <v>19</v>
      </c>
      <c r="K7379" t="str">
        <f>INDEX(Table6[Column1],MATCH(L7379,Table6[Column2]))</f>
        <v>Adults</v>
      </c>
      <c r="L7379">
        <v>45.902015329999998</v>
      </c>
      <c r="M7379" t="str">
        <f>VLOOKUP(L7379,Table1[],2)</f>
        <v>40 - 49</v>
      </c>
      <c r="N7379" t="str">
        <f>INDEX(Table7[Column1],MATCH(O7379,Table7[Column2]))</f>
        <v>Learning Stage</v>
      </c>
      <c r="O7379">
        <v>4.2959531789999996</v>
      </c>
      <c r="P7379" t="str">
        <f>VLOOKUP(O7379,Table13[],2)</f>
        <v>1 - 5</v>
      </c>
      <c r="Q7379" t="str">
        <f>INDEX(Table8[Column1],MATCH(R7379,Table8[Column2]))</f>
        <v>Maintained</v>
      </c>
      <c r="R7379">
        <v>69.466171200000005</v>
      </c>
      <c r="S7379">
        <f t="shared" si="231"/>
        <v>2.8944238000000002</v>
      </c>
      <c r="T7379" t="s">
        <v>19</v>
      </c>
    </row>
    <row r="7380" spans="1:20" x14ac:dyDescent="0.25">
      <c r="A7380">
        <v>7379</v>
      </c>
      <c r="B7380" t="s">
        <v>5328</v>
      </c>
      <c r="C7380" t="s">
        <v>1509</v>
      </c>
      <c r="D7380" t="str">
        <f t="shared" si="230"/>
        <v>Esser Carole</v>
      </c>
      <c r="E7380" t="s">
        <v>15</v>
      </c>
      <c r="F7380" t="s">
        <v>90</v>
      </c>
      <c r="G7380" t="s">
        <v>611</v>
      </c>
      <c r="H7380" t="s">
        <v>612</v>
      </c>
      <c r="I7380" t="s">
        <v>90</v>
      </c>
      <c r="J7380" t="s">
        <v>19</v>
      </c>
      <c r="K7380" t="str">
        <f>INDEX(Table6[Column1],MATCH(L7380,Table6[Column2]))</f>
        <v>Adults</v>
      </c>
      <c r="L7380">
        <v>42.608778520000001</v>
      </c>
      <c r="M7380" t="str">
        <f>VLOOKUP(L7380,Table1[],2)</f>
        <v>40 - 49</v>
      </c>
      <c r="N7380" t="str">
        <f>INDEX(Table7[Column1],MATCH(O7380,Table7[Column2]))</f>
        <v>Learning Stage</v>
      </c>
      <c r="O7380">
        <v>3.3073864579999999</v>
      </c>
      <c r="P7380" t="str">
        <f>VLOOKUP(O7380,Table13[],2)</f>
        <v>1 - 5</v>
      </c>
      <c r="Q7380" t="str">
        <f>INDEX(Table8[Column1],MATCH(R7380,Table8[Column2]))</f>
        <v>Habitual</v>
      </c>
      <c r="R7380">
        <v>85.933563309999997</v>
      </c>
      <c r="S7380">
        <f t="shared" si="231"/>
        <v>3.5805651379166665</v>
      </c>
      <c r="T7380" t="s">
        <v>19</v>
      </c>
    </row>
    <row r="7381" spans="1:20" x14ac:dyDescent="0.25">
      <c r="A7381">
        <v>7380</v>
      </c>
      <c r="B7381" t="s">
        <v>5329</v>
      </c>
      <c r="C7381" t="s">
        <v>4983</v>
      </c>
      <c r="D7381" t="str">
        <f t="shared" si="230"/>
        <v>Dardar Lorene</v>
      </c>
      <c r="E7381" t="s">
        <v>15</v>
      </c>
      <c r="F7381" t="s">
        <v>127</v>
      </c>
      <c r="G7381" t="s">
        <v>611</v>
      </c>
      <c r="H7381" t="s">
        <v>612</v>
      </c>
      <c r="I7381" t="s">
        <v>127</v>
      </c>
      <c r="J7381" t="s">
        <v>19</v>
      </c>
      <c r="K7381" t="str">
        <f>INDEX(Table6[Column1],MATCH(L7381,Table6[Column2]))</f>
        <v>Young Adults</v>
      </c>
      <c r="L7381">
        <v>37.839174040000003</v>
      </c>
      <c r="M7381" t="str">
        <f>VLOOKUP(L7381,Table1[],2)</f>
        <v>30 - 39</v>
      </c>
      <c r="N7381" t="str">
        <f>INDEX(Table7[Column1],MATCH(O7381,Table7[Column2]))</f>
        <v>Learning Stage</v>
      </c>
      <c r="O7381">
        <v>4.2344394110000003</v>
      </c>
      <c r="P7381" t="str">
        <f>VLOOKUP(O7381,Table13[],2)</f>
        <v>1 - 5</v>
      </c>
      <c r="Q7381" t="str">
        <f>INDEX(Table8[Column1],MATCH(R7381,Table8[Column2]))</f>
        <v>Maintained</v>
      </c>
      <c r="R7381">
        <v>50.238771939999999</v>
      </c>
      <c r="S7381">
        <f t="shared" si="231"/>
        <v>2.0932821641666668</v>
      </c>
      <c r="T7381" t="s">
        <v>19</v>
      </c>
    </row>
    <row r="7382" spans="1:20" x14ac:dyDescent="0.25">
      <c r="A7382">
        <v>7381</v>
      </c>
      <c r="B7382" t="s">
        <v>5330</v>
      </c>
      <c r="C7382" t="s">
        <v>284</v>
      </c>
      <c r="D7382" t="str">
        <f t="shared" si="230"/>
        <v>Ellingsworth Debra</v>
      </c>
      <c r="E7382" t="s">
        <v>15</v>
      </c>
      <c r="F7382" t="s">
        <v>138</v>
      </c>
      <c r="G7382" t="s">
        <v>611</v>
      </c>
      <c r="H7382" t="s">
        <v>612</v>
      </c>
      <c r="I7382" t="s">
        <v>138</v>
      </c>
      <c r="J7382" t="s">
        <v>19</v>
      </c>
      <c r="K7382" t="str">
        <f>INDEX(Table6[Column1],MATCH(L7382,Table6[Column2]))</f>
        <v>Young Adults</v>
      </c>
      <c r="L7382">
        <v>37.39881407</v>
      </c>
      <c r="M7382" t="str">
        <f>VLOOKUP(L7382,Table1[],2)</f>
        <v>30 - 39</v>
      </c>
      <c r="N7382" t="str">
        <f>INDEX(Table7[Column1],MATCH(O7382,Table7[Column2]))</f>
        <v>Learning Stage</v>
      </c>
      <c r="O7382">
        <v>4.9596096840000001</v>
      </c>
      <c r="P7382" t="str">
        <f>VLOOKUP(O7382,Table13[],2)</f>
        <v>1 - 5</v>
      </c>
      <c r="Q7382" t="str">
        <f>INDEX(Table8[Column1],MATCH(R7382,Table8[Column2]))</f>
        <v>Maintained</v>
      </c>
      <c r="R7382">
        <v>66.646871919999995</v>
      </c>
      <c r="S7382">
        <f t="shared" si="231"/>
        <v>2.7769529966666662</v>
      </c>
      <c r="T7382" t="s">
        <v>19</v>
      </c>
    </row>
    <row r="7383" spans="1:20" x14ac:dyDescent="0.25">
      <c r="A7383">
        <v>7382</v>
      </c>
      <c r="B7383" t="s">
        <v>5331</v>
      </c>
      <c r="C7383" t="s">
        <v>5332</v>
      </c>
      <c r="D7383" t="str">
        <f t="shared" si="230"/>
        <v>Burk Darrin</v>
      </c>
      <c r="E7383" t="s">
        <v>22</v>
      </c>
      <c r="F7383" t="s">
        <v>38</v>
      </c>
      <c r="G7383" t="s">
        <v>2305</v>
      </c>
      <c r="H7383" t="s">
        <v>1826</v>
      </c>
      <c r="I7383" t="s">
        <v>38</v>
      </c>
      <c r="J7383" t="s">
        <v>19</v>
      </c>
      <c r="K7383" t="str">
        <f>INDEX(Table6[Column1],MATCH(L7383,Table6[Column2]))</f>
        <v>Elders</v>
      </c>
      <c r="L7383">
        <v>57.27711351</v>
      </c>
      <c r="M7383" t="str">
        <f>VLOOKUP(L7383,Table1[],2)</f>
        <v>50 - 59</v>
      </c>
      <c r="N7383" t="str">
        <f>INDEX(Table7[Column1],MATCH(O7383,Table7[Column2]))</f>
        <v>Learning Stage</v>
      </c>
      <c r="O7383">
        <v>4.515504967</v>
      </c>
      <c r="P7383" t="str">
        <f>VLOOKUP(O7383,Table13[],2)</f>
        <v>1 - 5</v>
      </c>
      <c r="Q7383" t="str">
        <f>INDEX(Table8[Column1],MATCH(R7383,Table8[Column2]))</f>
        <v>Excused</v>
      </c>
      <c r="R7383">
        <v>142.77969909999999</v>
      </c>
      <c r="S7383">
        <f t="shared" si="231"/>
        <v>5.9491541291666659</v>
      </c>
      <c r="T7383" t="s">
        <v>19</v>
      </c>
    </row>
    <row r="7384" spans="1:20" x14ac:dyDescent="0.25">
      <c r="A7384">
        <v>7383</v>
      </c>
      <c r="B7384" t="s">
        <v>5333</v>
      </c>
      <c r="C7384" t="s">
        <v>1465</v>
      </c>
      <c r="D7384" t="str">
        <f t="shared" si="230"/>
        <v>Brockett Andrew</v>
      </c>
      <c r="E7384" t="s">
        <v>22</v>
      </c>
      <c r="F7384" t="s">
        <v>27</v>
      </c>
      <c r="G7384" t="s">
        <v>2724</v>
      </c>
      <c r="H7384" t="s">
        <v>1863</v>
      </c>
      <c r="I7384" t="s">
        <v>27</v>
      </c>
      <c r="J7384" t="s">
        <v>19</v>
      </c>
      <c r="K7384" t="str">
        <f>INDEX(Table6[Column1],MATCH(L7384,Table6[Column2]))</f>
        <v>Adults</v>
      </c>
      <c r="L7384">
        <v>44.153495909999997</v>
      </c>
      <c r="M7384" t="str">
        <f>VLOOKUP(L7384,Table1[],2)</f>
        <v>40 - 49</v>
      </c>
      <c r="N7384" t="str">
        <f>INDEX(Table7[Column1],MATCH(O7384,Table7[Column2]))</f>
        <v>Learning Stage</v>
      </c>
      <c r="O7384">
        <v>5.323375704</v>
      </c>
      <c r="P7384" t="str">
        <f>VLOOKUP(O7384,Table13[],2)</f>
        <v>1 - 5</v>
      </c>
      <c r="Q7384" t="str">
        <f>INDEX(Table8[Column1],MATCH(R7384,Table8[Column2]))</f>
        <v>Maintained</v>
      </c>
      <c r="R7384">
        <v>71.462048839999994</v>
      </c>
      <c r="S7384">
        <f t="shared" si="231"/>
        <v>2.9775853683333331</v>
      </c>
      <c r="T7384" t="s">
        <v>19</v>
      </c>
    </row>
    <row r="7385" spans="1:20" x14ac:dyDescent="0.25">
      <c r="A7385">
        <v>7384</v>
      </c>
      <c r="B7385" t="s">
        <v>1265</v>
      </c>
      <c r="C7385" t="s">
        <v>779</v>
      </c>
      <c r="D7385" t="str">
        <f t="shared" si="230"/>
        <v>Rodriquez Eric</v>
      </c>
      <c r="E7385" t="s">
        <v>22</v>
      </c>
      <c r="F7385" t="s">
        <v>54</v>
      </c>
      <c r="G7385" t="s">
        <v>2724</v>
      </c>
      <c r="H7385" t="s">
        <v>1863</v>
      </c>
      <c r="I7385" t="s">
        <v>54</v>
      </c>
      <c r="J7385" t="s">
        <v>19</v>
      </c>
      <c r="K7385" t="str">
        <f>INDEX(Table6[Column1],MATCH(L7385,Table6[Column2]))</f>
        <v>Youth</v>
      </c>
      <c r="L7385">
        <v>29.199101509999998</v>
      </c>
      <c r="M7385" t="str">
        <f>VLOOKUP(L7385,Table1[],2)</f>
        <v>20 - 29</v>
      </c>
      <c r="N7385" t="str">
        <f>INDEX(Table7[Column1],MATCH(O7385,Table7[Column2]))</f>
        <v>Learning Stage</v>
      </c>
      <c r="O7385">
        <v>3.9938884909999999</v>
      </c>
      <c r="P7385" t="str">
        <f>VLOOKUP(O7385,Table13[],2)</f>
        <v>1 - 5</v>
      </c>
      <c r="Q7385" t="str">
        <f>INDEX(Table8[Column1],MATCH(R7385,Table8[Column2]))</f>
        <v>Scheduled</v>
      </c>
      <c r="R7385">
        <v>0</v>
      </c>
      <c r="S7385">
        <f t="shared" si="231"/>
        <v>0</v>
      </c>
      <c r="T7385" t="s">
        <v>19</v>
      </c>
    </row>
    <row r="7386" spans="1:20" x14ac:dyDescent="0.25">
      <c r="A7386">
        <v>7385</v>
      </c>
      <c r="B7386" t="s">
        <v>643</v>
      </c>
      <c r="C7386" t="s">
        <v>5334</v>
      </c>
      <c r="D7386" t="str">
        <f t="shared" si="230"/>
        <v>Franklin Karla</v>
      </c>
      <c r="E7386" t="s">
        <v>15</v>
      </c>
      <c r="F7386" t="s">
        <v>16</v>
      </c>
      <c r="G7386" t="s">
        <v>820</v>
      </c>
      <c r="H7386" t="s">
        <v>821</v>
      </c>
      <c r="I7386" t="s">
        <v>16</v>
      </c>
      <c r="J7386" t="s">
        <v>19</v>
      </c>
      <c r="K7386" t="str">
        <f>INDEX(Table6[Column1],MATCH(L7386,Table6[Column2]))</f>
        <v>Adults</v>
      </c>
      <c r="L7386">
        <v>41.705058430000001</v>
      </c>
      <c r="M7386" t="str">
        <f>VLOOKUP(L7386,Table1[],2)</f>
        <v>40 - 49</v>
      </c>
      <c r="N7386" t="str">
        <f>INDEX(Table7[Column1],MATCH(O7386,Table7[Column2]))</f>
        <v>Learning Stage</v>
      </c>
      <c r="O7386">
        <v>5.2858780310000002</v>
      </c>
      <c r="P7386" t="str">
        <f>VLOOKUP(O7386,Table13[],2)</f>
        <v>1 - 5</v>
      </c>
      <c r="Q7386" t="str">
        <f>INDEX(Table8[Column1],MATCH(R7386,Table8[Column2]))</f>
        <v>Habitual</v>
      </c>
      <c r="R7386">
        <v>81.260153590000002</v>
      </c>
      <c r="S7386">
        <f t="shared" si="231"/>
        <v>3.3858397329166667</v>
      </c>
      <c r="T7386" t="s">
        <v>19</v>
      </c>
    </row>
    <row r="7387" spans="1:20" x14ac:dyDescent="0.25">
      <c r="A7387">
        <v>7386</v>
      </c>
      <c r="B7387" t="s">
        <v>1636</v>
      </c>
      <c r="C7387" t="s">
        <v>144</v>
      </c>
      <c r="D7387" t="str">
        <f t="shared" si="230"/>
        <v>Cochran David</v>
      </c>
      <c r="E7387" t="s">
        <v>22</v>
      </c>
      <c r="F7387" t="s">
        <v>84</v>
      </c>
      <c r="G7387" t="s">
        <v>611</v>
      </c>
      <c r="H7387" t="s">
        <v>612</v>
      </c>
      <c r="I7387" t="s">
        <v>84</v>
      </c>
      <c r="J7387" t="s">
        <v>19</v>
      </c>
      <c r="K7387" t="str">
        <f>INDEX(Table6[Column1],MATCH(L7387,Table6[Column2]))</f>
        <v>Adults</v>
      </c>
      <c r="L7387">
        <v>44.73793895</v>
      </c>
      <c r="M7387" t="str">
        <f>VLOOKUP(L7387,Table1[],2)</f>
        <v>40 - 49</v>
      </c>
      <c r="N7387" t="str">
        <f>INDEX(Table7[Column1],MATCH(O7387,Table7[Column2]))</f>
        <v>Learning Stage</v>
      </c>
      <c r="O7387">
        <v>4.0299138790000004</v>
      </c>
      <c r="P7387" t="str">
        <f>VLOOKUP(O7387,Table13[],2)</f>
        <v>1 - 5</v>
      </c>
      <c r="Q7387" t="str">
        <f>INDEX(Table8[Column1],MATCH(R7387,Table8[Column2]))</f>
        <v>Maintained</v>
      </c>
      <c r="R7387">
        <v>56.349425490000002</v>
      </c>
      <c r="S7387">
        <f t="shared" si="231"/>
        <v>2.3478927287500002</v>
      </c>
      <c r="T7387" t="s">
        <v>19</v>
      </c>
    </row>
    <row r="7388" spans="1:20" x14ac:dyDescent="0.25">
      <c r="A7388">
        <v>7387</v>
      </c>
      <c r="B7388" t="s">
        <v>5335</v>
      </c>
      <c r="C7388" t="s">
        <v>56</v>
      </c>
      <c r="D7388" t="str">
        <f t="shared" si="230"/>
        <v>Hornung James</v>
      </c>
      <c r="E7388" t="s">
        <v>22</v>
      </c>
      <c r="F7388" t="s">
        <v>38</v>
      </c>
      <c r="G7388" t="s">
        <v>2305</v>
      </c>
      <c r="H7388" t="s">
        <v>1826</v>
      </c>
      <c r="I7388" t="s">
        <v>38</v>
      </c>
      <c r="J7388" t="s">
        <v>19</v>
      </c>
      <c r="K7388" t="str">
        <f>INDEX(Table6[Column1],MATCH(L7388,Table6[Column2]))</f>
        <v>Adults</v>
      </c>
      <c r="L7388">
        <v>42.407044759999998</v>
      </c>
      <c r="M7388" t="str">
        <f>VLOOKUP(L7388,Table1[],2)</f>
        <v>40 - 49</v>
      </c>
      <c r="N7388" t="str">
        <f>INDEX(Table7[Column1],MATCH(O7388,Table7[Column2]))</f>
        <v>Learning Stage</v>
      </c>
      <c r="O7388">
        <v>4.8373201080000001</v>
      </c>
      <c r="P7388" t="str">
        <f>VLOOKUP(O7388,Table13[],2)</f>
        <v>1 - 5</v>
      </c>
      <c r="Q7388" t="str">
        <f>INDEX(Table8[Column1],MATCH(R7388,Table8[Column2]))</f>
        <v>Maintained</v>
      </c>
      <c r="R7388">
        <v>58.408658899999999</v>
      </c>
      <c r="S7388">
        <f t="shared" si="231"/>
        <v>2.4336941208333336</v>
      </c>
      <c r="T7388" t="s">
        <v>19</v>
      </c>
    </row>
    <row r="7389" spans="1:20" x14ac:dyDescent="0.25">
      <c r="A7389">
        <v>7388</v>
      </c>
      <c r="B7389" t="s">
        <v>5336</v>
      </c>
      <c r="C7389" t="s">
        <v>2049</v>
      </c>
      <c r="D7389" t="str">
        <f t="shared" si="230"/>
        <v>Dillingham Maxine</v>
      </c>
      <c r="E7389" t="s">
        <v>15</v>
      </c>
      <c r="F7389" t="s">
        <v>1348</v>
      </c>
      <c r="G7389" t="s">
        <v>2724</v>
      </c>
      <c r="H7389" t="s">
        <v>1863</v>
      </c>
      <c r="I7389" t="s">
        <v>262</v>
      </c>
      <c r="J7389" t="s">
        <v>19</v>
      </c>
      <c r="K7389" t="str">
        <f>INDEX(Table6[Column1],MATCH(L7389,Table6[Column2]))</f>
        <v>Adults</v>
      </c>
      <c r="L7389">
        <v>49.76575699</v>
      </c>
      <c r="M7389" t="str">
        <f>VLOOKUP(L7389,Table1[],2)</f>
        <v>40 - 49</v>
      </c>
      <c r="N7389" t="str">
        <f>INDEX(Table7[Column1],MATCH(O7389,Table7[Column2]))</f>
        <v>Fitting in Stage</v>
      </c>
      <c r="O7389">
        <v>7.7225710550000004</v>
      </c>
      <c r="P7389" t="str">
        <f>VLOOKUP(O7389,Table13[],2)</f>
        <v>6 - 10</v>
      </c>
      <c r="Q7389" t="str">
        <f>INDEX(Table8[Column1],MATCH(R7389,Table8[Column2]))</f>
        <v>Habitual</v>
      </c>
      <c r="R7389">
        <v>86.514795969999994</v>
      </c>
      <c r="S7389">
        <f t="shared" si="231"/>
        <v>3.6047831654166664</v>
      </c>
      <c r="T7389" t="s">
        <v>19</v>
      </c>
    </row>
    <row r="7390" spans="1:20" x14ac:dyDescent="0.25">
      <c r="A7390">
        <v>7389</v>
      </c>
      <c r="B7390" t="s">
        <v>5337</v>
      </c>
      <c r="C7390" t="s">
        <v>420</v>
      </c>
      <c r="D7390" t="str">
        <f t="shared" si="230"/>
        <v>Huston Bonnie</v>
      </c>
      <c r="E7390" t="s">
        <v>15</v>
      </c>
      <c r="F7390" t="s">
        <v>100</v>
      </c>
      <c r="G7390" t="s">
        <v>611</v>
      </c>
      <c r="H7390" t="s">
        <v>612</v>
      </c>
      <c r="I7390" t="s">
        <v>101</v>
      </c>
      <c r="J7390" t="s">
        <v>19</v>
      </c>
      <c r="K7390" t="str">
        <f>INDEX(Table6[Column1],MATCH(L7390,Table6[Column2]))</f>
        <v>Seniors</v>
      </c>
      <c r="L7390">
        <v>62.513250790000001</v>
      </c>
      <c r="M7390" t="str">
        <f>VLOOKUP(L7390,Table1[],2)</f>
        <v>60 and Above</v>
      </c>
      <c r="N7390" t="str">
        <f>INDEX(Table7[Column1],MATCH(O7390,Table7[Column2]))</f>
        <v>Fitting in Stage</v>
      </c>
      <c r="O7390">
        <v>6.7734824839999996</v>
      </c>
      <c r="P7390" t="str">
        <f>VLOOKUP(O7390,Table13[],2)</f>
        <v>6 - 10</v>
      </c>
      <c r="Q7390" t="str">
        <f>INDEX(Table8[Column1],MATCH(R7390,Table8[Column2]))</f>
        <v>Violative</v>
      </c>
      <c r="R7390">
        <v>230.9739759</v>
      </c>
      <c r="S7390">
        <f t="shared" si="231"/>
        <v>9.6239156625</v>
      </c>
      <c r="T7390" t="s">
        <v>19</v>
      </c>
    </row>
    <row r="7391" spans="1:20" x14ac:dyDescent="0.25">
      <c r="A7391">
        <v>7390</v>
      </c>
      <c r="B7391" t="s">
        <v>723</v>
      </c>
      <c r="C7391" t="s">
        <v>5291</v>
      </c>
      <c r="D7391" t="str">
        <f t="shared" si="230"/>
        <v>Garcia Shawna</v>
      </c>
      <c r="E7391" t="s">
        <v>15</v>
      </c>
      <c r="F7391" t="s">
        <v>355</v>
      </c>
      <c r="G7391" t="s">
        <v>2724</v>
      </c>
      <c r="H7391" t="s">
        <v>1863</v>
      </c>
      <c r="I7391" t="s">
        <v>107</v>
      </c>
      <c r="J7391" t="s">
        <v>19</v>
      </c>
      <c r="K7391" t="str">
        <f>INDEX(Table6[Column1],MATCH(L7391,Table6[Column2]))</f>
        <v>Youth</v>
      </c>
      <c r="L7391">
        <v>28.998317029999999</v>
      </c>
      <c r="M7391" t="str">
        <f>VLOOKUP(L7391,Table1[],2)</f>
        <v>20 - 29</v>
      </c>
      <c r="N7391" t="str">
        <f>INDEX(Table7[Column1],MATCH(O7391,Table7[Column2]))</f>
        <v>Learning Stage</v>
      </c>
      <c r="O7391">
        <v>3.8099766179999999</v>
      </c>
      <c r="P7391" t="str">
        <f>VLOOKUP(O7391,Table13[],2)</f>
        <v>1 - 5</v>
      </c>
      <c r="Q7391" t="str">
        <f>INDEX(Table8[Column1],MATCH(R7391,Table8[Column2]))</f>
        <v>Scheduled</v>
      </c>
      <c r="R7391">
        <v>7.2782059099999996</v>
      </c>
      <c r="S7391">
        <f t="shared" si="231"/>
        <v>0.30325857958333335</v>
      </c>
      <c r="T7391" t="s">
        <v>19</v>
      </c>
    </row>
    <row r="7392" spans="1:20" x14ac:dyDescent="0.25">
      <c r="A7392">
        <v>7391</v>
      </c>
      <c r="B7392" t="s">
        <v>767</v>
      </c>
      <c r="C7392" t="s">
        <v>396</v>
      </c>
      <c r="D7392" t="str">
        <f t="shared" si="230"/>
        <v>McDonald Sarah</v>
      </c>
      <c r="E7392" t="s">
        <v>15</v>
      </c>
      <c r="F7392" t="s">
        <v>2177</v>
      </c>
      <c r="G7392" t="s">
        <v>611</v>
      </c>
      <c r="H7392" t="s">
        <v>612</v>
      </c>
      <c r="I7392" t="s">
        <v>169</v>
      </c>
      <c r="J7392" t="s">
        <v>19</v>
      </c>
      <c r="K7392" t="str">
        <f>INDEX(Table6[Column1],MATCH(L7392,Table6[Column2]))</f>
        <v>Young Adults</v>
      </c>
      <c r="L7392">
        <v>37.614687580000002</v>
      </c>
      <c r="M7392" t="str">
        <f>VLOOKUP(L7392,Table1[],2)</f>
        <v>30 - 39</v>
      </c>
      <c r="N7392" t="str">
        <f>INDEX(Table7[Column1],MATCH(O7392,Table7[Column2]))</f>
        <v>Learning Stage</v>
      </c>
      <c r="O7392">
        <v>4.2453893960000002</v>
      </c>
      <c r="P7392" t="str">
        <f>VLOOKUP(O7392,Table13[],2)</f>
        <v>1 - 5</v>
      </c>
      <c r="Q7392" t="str">
        <f>INDEX(Table8[Column1],MATCH(R7392,Table8[Column2]))</f>
        <v>Scheduled</v>
      </c>
      <c r="R7392">
        <v>37.800618749999998</v>
      </c>
      <c r="S7392">
        <f t="shared" si="231"/>
        <v>1.5750257812499997</v>
      </c>
      <c r="T7392" t="s">
        <v>19</v>
      </c>
    </row>
    <row r="7393" spans="1:20" x14ac:dyDescent="0.25">
      <c r="A7393">
        <v>7392</v>
      </c>
      <c r="B7393" t="s">
        <v>5338</v>
      </c>
      <c r="C7393" t="s">
        <v>3795</v>
      </c>
      <c r="D7393" t="str">
        <f t="shared" si="230"/>
        <v>Song Samantha</v>
      </c>
      <c r="E7393" t="s">
        <v>15</v>
      </c>
      <c r="F7393" t="s">
        <v>192</v>
      </c>
      <c r="G7393" t="s">
        <v>611</v>
      </c>
      <c r="H7393" t="s">
        <v>612</v>
      </c>
      <c r="I7393" t="s">
        <v>192</v>
      </c>
      <c r="J7393" t="s">
        <v>19</v>
      </c>
      <c r="K7393" t="str">
        <f>INDEX(Table6[Column1],MATCH(L7393,Table6[Column2]))</f>
        <v>Young Adults</v>
      </c>
      <c r="L7393">
        <v>37.246998210000001</v>
      </c>
      <c r="M7393" t="str">
        <f>VLOOKUP(L7393,Table1[],2)</f>
        <v>30 - 39</v>
      </c>
      <c r="N7393" t="str">
        <f>INDEX(Table7[Column1],MATCH(O7393,Table7[Column2]))</f>
        <v>Learning Stage</v>
      </c>
      <c r="O7393">
        <v>2.9161390030000001</v>
      </c>
      <c r="P7393" t="str">
        <f>VLOOKUP(O7393,Table13[],2)</f>
        <v>1 - 5</v>
      </c>
      <c r="Q7393" t="str">
        <f>INDEX(Table8[Column1],MATCH(R7393,Table8[Column2]))</f>
        <v>Scheduled</v>
      </c>
      <c r="R7393">
        <v>21.380651650000001</v>
      </c>
      <c r="S7393">
        <f t="shared" si="231"/>
        <v>0.89086048541666663</v>
      </c>
      <c r="T7393" t="s">
        <v>19</v>
      </c>
    </row>
    <row r="7394" spans="1:20" x14ac:dyDescent="0.25">
      <c r="A7394">
        <v>7393</v>
      </c>
      <c r="B7394" t="s">
        <v>5339</v>
      </c>
      <c r="C7394" t="s">
        <v>175</v>
      </c>
      <c r="D7394" t="str">
        <f t="shared" si="230"/>
        <v>Trujillo Paul</v>
      </c>
      <c r="E7394" t="s">
        <v>22</v>
      </c>
      <c r="F7394" t="s">
        <v>3172</v>
      </c>
      <c r="G7394" t="s">
        <v>2724</v>
      </c>
      <c r="H7394" t="s">
        <v>1863</v>
      </c>
      <c r="I7394" t="s">
        <v>54</v>
      </c>
      <c r="J7394" t="s">
        <v>19</v>
      </c>
      <c r="K7394" t="str">
        <f>INDEX(Table6[Column1],MATCH(L7394,Table6[Column2]))</f>
        <v>Elders</v>
      </c>
      <c r="L7394">
        <v>53.171684679999998</v>
      </c>
      <c r="M7394" t="str">
        <f>VLOOKUP(L7394,Table1[],2)</f>
        <v>50 - 59</v>
      </c>
      <c r="N7394" t="str">
        <f>INDEX(Table7[Column1],MATCH(O7394,Table7[Column2]))</f>
        <v>Learning Stage</v>
      </c>
      <c r="O7394">
        <v>5.4654346540000001</v>
      </c>
      <c r="P7394" t="str">
        <f>VLOOKUP(O7394,Table13[],2)</f>
        <v>1 - 5</v>
      </c>
      <c r="Q7394" t="str">
        <f>INDEX(Table8[Column1],MATCH(R7394,Table8[Column2]))</f>
        <v>Maintained</v>
      </c>
      <c r="R7394">
        <v>66.723887529999999</v>
      </c>
      <c r="S7394">
        <f t="shared" si="231"/>
        <v>2.7801619804166666</v>
      </c>
      <c r="T7394" t="s">
        <v>19</v>
      </c>
    </row>
    <row r="7395" spans="1:20" x14ac:dyDescent="0.25">
      <c r="A7395">
        <v>7394</v>
      </c>
      <c r="B7395" t="s">
        <v>393</v>
      </c>
      <c r="C7395" t="s">
        <v>352</v>
      </c>
      <c r="D7395" t="str">
        <f t="shared" si="230"/>
        <v>Dubin Matthew</v>
      </c>
      <c r="E7395" t="s">
        <v>22</v>
      </c>
      <c r="F7395" t="s">
        <v>30</v>
      </c>
      <c r="G7395" t="s">
        <v>2724</v>
      </c>
      <c r="H7395" t="s">
        <v>1863</v>
      </c>
      <c r="I7395" t="s">
        <v>30</v>
      </c>
      <c r="J7395" t="s">
        <v>19</v>
      </c>
      <c r="K7395" t="str">
        <f>INDEX(Table6[Column1],MATCH(L7395,Table6[Column2]))</f>
        <v>Young Adults</v>
      </c>
      <c r="L7395">
        <v>33.524527329999998</v>
      </c>
      <c r="M7395" t="str">
        <f>VLOOKUP(L7395,Table1[],2)</f>
        <v>30 - 39</v>
      </c>
      <c r="N7395" t="str">
        <f>INDEX(Table7[Column1],MATCH(O7395,Table7[Column2]))</f>
        <v>Learning Stage</v>
      </c>
      <c r="O7395">
        <v>5.1852545189999999</v>
      </c>
      <c r="P7395" t="str">
        <f>VLOOKUP(O7395,Table13[],2)</f>
        <v>1 - 5</v>
      </c>
      <c r="Q7395" t="str">
        <f>INDEX(Table8[Column1],MATCH(R7395,Table8[Column2]))</f>
        <v>Maintained</v>
      </c>
      <c r="R7395">
        <v>46.282112849999997</v>
      </c>
      <c r="S7395">
        <f t="shared" si="231"/>
        <v>1.92842136875</v>
      </c>
      <c r="T7395" t="s">
        <v>19</v>
      </c>
    </row>
    <row r="7396" spans="1:20" x14ac:dyDescent="0.25">
      <c r="A7396">
        <v>7395</v>
      </c>
      <c r="B7396" t="s">
        <v>977</v>
      </c>
      <c r="C7396" t="s">
        <v>1861</v>
      </c>
      <c r="D7396" t="str">
        <f t="shared" si="230"/>
        <v>Reynolds Leo</v>
      </c>
      <c r="E7396" t="s">
        <v>22</v>
      </c>
      <c r="F7396" t="s">
        <v>90</v>
      </c>
      <c r="G7396" t="s">
        <v>611</v>
      </c>
      <c r="H7396" t="s">
        <v>612</v>
      </c>
      <c r="I7396" t="s">
        <v>90</v>
      </c>
      <c r="J7396" t="s">
        <v>19</v>
      </c>
      <c r="K7396" t="str">
        <f>INDEX(Table6[Column1],MATCH(L7396,Table6[Column2]))</f>
        <v>Adults</v>
      </c>
      <c r="L7396">
        <v>41.26367003</v>
      </c>
      <c r="M7396" t="str">
        <f>VLOOKUP(L7396,Table1[],2)</f>
        <v>40 - 49</v>
      </c>
      <c r="N7396" t="str">
        <f>INDEX(Table7[Column1],MATCH(O7396,Table7[Column2]))</f>
        <v>Learning Stage</v>
      </c>
      <c r="O7396">
        <v>4.5146459869999997</v>
      </c>
      <c r="P7396" t="str">
        <f>VLOOKUP(O7396,Table13[],2)</f>
        <v>1 - 5</v>
      </c>
      <c r="Q7396" t="str">
        <f>INDEX(Table8[Column1],MATCH(R7396,Table8[Column2]))</f>
        <v>Scheduled</v>
      </c>
      <c r="R7396">
        <v>2.8133531230000002</v>
      </c>
      <c r="S7396">
        <f t="shared" si="231"/>
        <v>0.11722304679166667</v>
      </c>
      <c r="T7396" t="s">
        <v>19</v>
      </c>
    </row>
    <row r="7397" spans="1:20" x14ac:dyDescent="0.25">
      <c r="A7397">
        <v>7396</v>
      </c>
      <c r="B7397" t="s">
        <v>3528</v>
      </c>
      <c r="C7397" t="s">
        <v>5340</v>
      </c>
      <c r="D7397" t="str">
        <f t="shared" si="230"/>
        <v>Ham Lucie</v>
      </c>
      <c r="E7397" t="s">
        <v>15</v>
      </c>
      <c r="F7397" t="s">
        <v>431</v>
      </c>
      <c r="G7397" t="s">
        <v>611</v>
      </c>
      <c r="H7397" t="s">
        <v>612</v>
      </c>
      <c r="I7397" t="s">
        <v>138</v>
      </c>
      <c r="J7397" t="s">
        <v>19</v>
      </c>
      <c r="K7397" t="str">
        <f>INDEX(Table6[Column1],MATCH(L7397,Table6[Column2]))</f>
        <v>Young Adults</v>
      </c>
      <c r="L7397">
        <v>36.959780430000002</v>
      </c>
      <c r="M7397" t="str">
        <f>VLOOKUP(L7397,Table1[],2)</f>
        <v>30 - 39</v>
      </c>
      <c r="N7397" t="str">
        <f>INDEX(Table7[Column1],MATCH(O7397,Table7[Column2]))</f>
        <v>Learning Stage</v>
      </c>
      <c r="O7397">
        <v>5.3452295919999999</v>
      </c>
      <c r="P7397" t="str">
        <f>VLOOKUP(O7397,Table13[],2)</f>
        <v>1 - 5</v>
      </c>
      <c r="Q7397" t="str">
        <f>INDEX(Table8[Column1],MATCH(R7397,Table8[Column2]))</f>
        <v>Scheduled</v>
      </c>
      <c r="R7397">
        <v>31.09722382</v>
      </c>
      <c r="S7397">
        <f t="shared" si="231"/>
        <v>1.2957176591666666</v>
      </c>
      <c r="T7397" t="s">
        <v>19</v>
      </c>
    </row>
    <row r="7398" spans="1:20" x14ac:dyDescent="0.25">
      <c r="A7398">
        <v>7397</v>
      </c>
      <c r="B7398" t="s">
        <v>337</v>
      </c>
      <c r="C7398" t="s">
        <v>144</v>
      </c>
      <c r="D7398" t="str">
        <f t="shared" si="230"/>
        <v>Phillips David</v>
      </c>
      <c r="E7398" t="s">
        <v>22</v>
      </c>
      <c r="F7398" t="s">
        <v>27</v>
      </c>
      <c r="G7398" t="s">
        <v>2724</v>
      </c>
      <c r="H7398" t="s">
        <v>1863</v>
      </c>
      <c r="I7398" t="s">
        <v>27</v>
      </c>
      <c r="J7398" t="s">
        <v>19</v>
      </c>
      <c r="K7398" t="str">
        <f>INDEX(Table6[Column1],MATCH(L7398,Table6[Column2]))</f>
        <v>Elders</v>
      </c>
      <c r="L7398">
        <v>57.986949060000001</v>
      </c>
      <c r="M7398" t="str">
        <f>VLOOKUP(L7398,Table1[],2)</f>
        <v>50 - 59</v>
      </c>
      <c r="N7398" t="str">
        <f>INDEX(Table7[Column1],MATCH(O7398,Table7[Column2]))</f>
        <v>Learning Stage</v>
      </c>
      <c r="O7398">
        <v>5.4175081460000003</v>
      </c>
      <c r="P7398" t="str">
        <f>VLOOKUP(O7398,Table13[],2)</f>
        <v>1 - 5</v>
      </c>
      <c r="Q7398" t="str">
        <f>INDEX(Table8[Column1],MATCH(R7398,Table8[Column2]))</f>
        <v>Habitual</v>
      </c>
      <c r="R7398">
        <v>114.944515</v>
      </c>
      <c r="S7398">
        <f t="shared" si="231"/>
        <v>4.7893547916666659</v>
      </c>
      <c r="T7398" t="s">
        <v>19</v>
      </c>
    </row>
    <row r="7399" spans="1:20" x14ac:dyDescent="0.25">
      <c r="A7399">
        <v>7398</v>
      </c>
      <c r="B7399" t="s">
        <v>1249</v>
      </c>
      <c r="C7399" t="s">
        <v>990</v>
      </c>
      <c r="D7399" t="str">
        <f t="shared" si="230"/>
        <v>Cooper Ted</v>
      </c>
      <c r="E7399" t="s">
        <v>22</v>
      </c>
      <c r="F7399" t="s">
        <v>1435</v>
      </c>
      <c r="G7399" t="s">
        <v>611</v>
      </c>
      <c r="H7399" t="s">
        <v>612</v>
      </c>
      <c r="I7399" t="s">
        <v>1435</v>
      </c>
      <c r="J7399" t="s">
        <v>19</v>
      </c>
      <c r="K7399" t="str">
        <f>INDEX(Table6[Column1],MATCH(L7399,Table6[Column2]))</f>
        <v>Young Adults</v>
      </c>
      <c r="L7399">
        <v>30.904463029999999</v>
      </c>
      <c r="M7399" t="str">
        <f>VLOOKUP(L7399,Table1[],2)</f>
        <v>30 - 39</v>
      </c>
      <c r="N7399" t="str">
        <f>INDEX(Table7[Column1],MATCH(O7399,Table7[Column2]))</f>
        <v>Learning Stage</v>
      </c>
      <c r="O7399">
        <v>2.673486832</v>
      </c>
      <c r="P7399" t="str">
        <f>VLOOKUP(O7399,Table13[],2)</f>
        <v>1 - 5</v>
      </c>
      <c r="Q7399" t="str">
        <f>INDEX(Table8[Column1],MATCH(R7399,Table8[Column2]))</f>
        <v>Scheduled</v>
      </c>
      <c r="R7399">
        <v>0</v>
      </c>
      <c r="S7399">
        <f t="shared" si="231"/>
        <v>0</v>
      </c>
      <c r="T7399" t="s">
        <v>19</v>
      </c>
    </row>
    <row r="7400" spans="1:20" x14ac:dyDescent="0.25">
      <c r="A7400">
        <v>7399</v>
      </c>
      <c r="B7400" t="s">
        <v>2277</v>
      </c>
      <c r="C7400" t="s">
        <v>5341</v>
      </c>
      <c r="D7400" t="str">
        <f t="shared" si="230"/>
        <v>Miles Lorenza</v>
      </c>
      <c r="E7400" t="s">
        <v>15</v>
      </c>
      <c r="F7400" t="s">
        <v>33</v>
      </c>
      <c r="G7400" t="s">
        <v>2724</v>
      </c>
      <c r="H7400" t="s">
        <v>1863</v>
      </c>
      <c r="I7400" t="s">
        <v>33</v>
      </c>
      <c r="J7400" t="s">
        <v>19</v>
      </c>
      <c r="K7400" t="str">
        <f>INDEX(Table6[Column1],MATCH(L7400,Table6[Column2]))</f>
        <v>Young Adults</v>
      </c>
      <c r="L7400">
        <v>36.96421892</v>
      </c>
      <c r="M7400" t="str">
        <f>VLOOKUP(L7400,Table1[],2)</f>
        <v>30 - 39</v>
      </c>
      <c r="N7400" t="str">
        <f>INDEX(Table7[Column1],MATCH(O7400,Table7[Column2]))</f>
        <v>Learning Stage</v>
      </c>
      <c r="O7400">
        <v>3.5663201199999999</v>
      </c>
      <c r="P7400" t="str">
        <f>VLOOKUP(O7400,Table13[],2)</f>
        <v>1 - 5</v>
      </c>
      <c r="Q7400" t="str">
        <f>INDEX(Table8[Column1],MATCH(R7400,Table8[Column2]))</f>
        <v>Maintained</v>
      </c>
      <c r="R7400">
        <v>68.975039710000004</v>
      </c>
      <c r="S7400">
        <f t="shared" si="231"/>
        <v>2.8739599879166668</v>
      </c>
      <c r="T7400" t="s">
        <v>19</v>
      </c>
    </row>
    <row r="7401" spans="1:20" x14ac:dyDescent="0.25">
      <c r="A7401">
        <v>7400</v>
      </c>
      <c r="B7401" t="s">
        <v>5342</v>
      </c>
      <c r="C7401" t="s">
        <v>2936</v>
      </c>
      <c r="D7401" t="str">
        <f t="shared" si="230"/>
        <v>Glazer Johnnie</v>
      </c>
      <c r="E7401" t="s">
        <v>22</v>
      </c>
      <c r="F7401" t="s">
        <v>1980</v>
      </c>
      <c r="G7401" t="s">
        <v>2724</v>
      </c>
      <c r="H7401" t="s">
        <v>1863</v>
      </c>
      <c r="I7401" t="s">
        <v>107</v>
      </c>
      <c r="J7401" t="s">
        <v>19</v>
      </c>
      <c r="K7401" t="str">
        <f>INDEX(Table6[Column1],MATCH(L7401,Table6[Column2]))</f>
        <v>Adults</v>
      </c>
      <c r="L7401">
        <v>46.692772490000003</v>
      </c>
      <c r="M7401" t="str">
        <f>VLOOKUP(L7401,Table1[],2)</f>
        <v>40 - 49</v>
      </c>
      <c r="N7401" t="str">
        <f>INDEX(Table7[Column1],MATCH(O7401,Table7[Column2]))</f>
        <v>Learning Stage</v>
      </c>
      <c r="O7401">
        <v>5.7982178869999998</v>
      </c>
      <c r="P7401" t="str">
        <f>VLOOKUP(O7401,Table13[],2)</f>
        <v>1 - 5</v>
      </c>
      <c r="Q7401" t="str">
        <f>INDEX(Table8[Column1],MATCH(R7401,Table8[Column2]))</f>
        <v>Maintained</v>
      </c>
      <c r="R7401">
        <v>51.102726570000002</v>
      </c>
      <c r="S7401">
        <f t="shared" si="231"/>
        <v>2.1292802737500001</v>
      </c>
      <c r="T7401" t="s">
        <v>19</v>
      </c>
    </row>
    <row r="7402" spans="1:20" x14ac:dyDescent="0.25">
      <c r="A7402">
        <v>7401</v>
      </c>
      <c r="B7402" t="s">
        <v>5343</v>
      </c>
      <c r="C7402" t="s">
        <v>1591</v>
      </c>
      <c r="D7402" t="str">
        <f t="shared" si="230"/>
        <v>Pugh Kathryn</v>
      </c>
      <c r="E7402" t="s">
        <v>15</v>
      </c>
      <c r="F7402" t="s">
        <v>84</v>
      </c>
      <c r="G7402" t="s">
        <v>611</v>
      </c>
      <c r="H7402" t="s">
        <v>612</v>
      </c>
      <c r="I7402" t="s">
        <v>84</v>
      </c>
      <c r="J7402" t="s">
        <v>19</v>
      </c>
      <c r="K7402" t="str">
        <f>INDEX(Table6[Column1],MATCH(L7402,Table6[Column2]))</f>
        <v>Adults</v>
      </c>
      <c r="L7402">
        <v>48.430881130000003</v>
      </c>
      <c r="M7402" t="str">
        <f>VLOOKUP(L7402,Table1[],2)</f>
        <v>40 - 49</v>
      </c>
      <c r="N7402" t="str">
        <f>INDEX(Table7[Column1],MATCH(O7402,Table7[Column2]))</f>
        <v>Learning Stage</v>
      </c>
      <c r="O7402">
        <v>5.8514747270000003</v>
      </c>
      <c r="P7402" t="str">
        <f>VLOOKUP(O7402,Table13[],2)</f>
        <v>1 - 5</v>
      </c>
      <c r="Q7402" t="str">
        <f>INDEX(Table8[Column1],MATCH(R7402,Table8[Column2]))</f>
        <v>Maintained</v>
      </c>
      <c r="R7402">
        <v>68.529086730000003</v>
      </c>
      <c r="S7402">
        <f t="shared" si="231"/>
        <v>2.8553786137500001</v>
      </c>
      <c r="T7402" t="s">
        <v>19</v>
      </c>
    </row>
    <row r="7403" spans="1:20" x14ac:dyDescent="0.25">
      <c r="A7403">
        <v>7402</v>
      </c>
      <c r="B7403" t="s">
        <v>4675</v>
      </c>
      <c r="C7403" t="s">
        <v>1465</v>
      </c>
      <c r="D7403" t="str">
        <f t="shared" si="230"/>
        <v>Mazzarella Andrew</v>
      </c>
      <c r="E7403" t="s">
        <v>22</v>
      </c>
      <c r="F7403" t="s">
        <v>2636</v>
      </c>
      <c r="G7403" t="s">
        <v>2724</v>
      </c>
      <c r="H7403" t="s">
        <v>1863</v>
      </c>
      <c r="I7403" t="s">
        <v>262</v>
      </c>
      <c r="J7403" t="s">
        <v>19</v>
      </c>
      <c r="K7403" t="str">
        <f>INDEX(Table6[Column1],MATCH(L7403,Table6[Column2]))</f>
        <v>Elders</v>
      </c>
      <c r="L7403">
        <v>50.725698489999999</v>
      </c>
      <c r="M7403" t="str">
        <f>VLOOKUP(L7403,Table1[],2)</f>
        <v>50 - 59</v>
      </c>
      <c r="N7403" t="str">
        <f>INDEX(Table7[Column1],MATCH(O7403,Table7[Column2]))</f>
        <v>Learning Stage</v>
      </c>
      <c r="O7403">
        <v>2.2799508089999998</v>
      </c>
      <c r="P7403" t="str">
        <f>VLOOKUP(O7403,Table13[],2)</f>
        <v>1 - 5</v>
      </c>
      <c r="Q7403" t="str">
        <f>INDEX(Table8[Column1],MATCH(R7403,Table8[Column2]))</f>
        <v>Habitual</v>
      </c>
      <c r="R7403">
        <v>110.8461243</v>
      </c>
      <c r="S7403">
        <f t="shared" si="231"/>
        <v>4.6185885124999997</v>
      </c>
      <c r="T7403" t="s">
        <v>19</v>
      </c>
    </row>
    <row r="7404" spans="1:20" x14ac:dyDescent="0.25">
      <c r="A7404">
        <v>7403</v>
      </c>
      <c r="B7404" t="s">
        <v>267</v>
      </c>
      <c r="C7404" t="s">
        <v>478</v>
      </c>
      <c r="D7404" t="str">
        <f t="shared" si="230"/>
        <v>Johnson Betty</v>
      </c>
      <c r="E7404" t="s">
        <v>15</v>
      </c>
      <c r="F7404" t="s">
        <v>1976</v>
      </c>
      <c r="G7404" t="s">
        <v>611</v>
      </c>
      <c r="H7404" t="s">
        <v>612</v>
      </c>
      <c r="I7404" t="s">
        <v>277</v>
      </c>
      <c r="J7404" t="s">
        <v>19</v>
      </c>
      <c r="K7404" t="str">
        <f>INDEX(Table6[Column1],MATCH(L7404,Table6[Column2]))</f>
        <v>Adults</v>
      </c>
      <c r="L7404">
        <v>40.604197650000003</v>
      </c>
      <c r="M7404" t="str">
        <f>VLOOKUP(L7404,Table1[],2)</f>
        <v>40 - 49</v>
      </c>
      <c r="N7404" t="str">
        <f>INDEX(Table7[Column1],MATCH(O7404,Table7[Column2]))</f>
        <v>Learning Stage</v>
      </c>
      <c r="O7404">
        <v>3.6264454439999998</v>
      </c>
      <c r="P7404" t="str">
        <f>VLOOKUP(O7404,Table13[],2)</f>
        <v>1 - 5</v>
      </c>
      <c r="Q7404" t="str">
        <f>INDEX(Table8[Column1],MATCH(R7404,Table8[Column2]))</f>
        <v>Maintained</v>
      </c>
      <c r="R7404">
        <v>66.105890450000004</v>
      </c>
      <c r="S7404">
        <f t="shared" si="231"/>
        <v>2.7544121020833336</v>
      </c>
      <c r="T7404" t="s">
        <v>19</v>
      </c>
    </row>
    <row r="7405" spans="1:20" x14ac:dyDescent="0.25">
      <c r="A7405">
        <v>7404</v>
      </c>
      <c r="B7405" t="s">
        <v>4771</v>
      </c>
      <c r="C7405" t="s">
        <v>142</v>
      </c>
      <c r="D7405" t="str">
        <f t="shared" si="230"/>
        <v>O'Donnell Adam</v>
      </c>
      <c r="E7405" t="s">
        <v>22</v>
      </c>
      <c r="F7405" t="s">
        <v>84</v>
      </c>
      <c r="G7405" t="s">
        <v>611</v>
      </c>
      <c r="H7405" t="s">
        <v>612</v>
      </c>
      <c r="I7405" t="s">
        <v>84</v>
      </c>
      <c r="J7405" t="s">
        <v>19</v>
      </c>
      <c r="K7405" t="str">
        <f>INDEX(Table6[Column1],MATCH(L7405,Table6[Column2]))</f>
        <v>Adults</v>
      </c>
      <c r="L7405">
        <v>48.839948239999998</v>
      </c>
      <c r="M7405" t="str">
        <f>VLOOKUP(L7405,Table1[],2)</f>
        <v>40 - 49</v>
      </c>
      <c r="N7405" t="str">
        <f>INDEX(Table7[Column1],MATCH(O7405,Table7[Column2]))</f>
        <v>Learning Stage</v>
      </c>
      <c r="O7405">
        <v>4.8449240820000004</v>
      </c>
      <c r="P7405" t="str">
        <f>VLOOKUP(O7405,Table13[],2)</f>
        <v>1 - 5</v>
      </c>
      <c r="Q7405" t="str">
        <f>INDEX(Table8[Column1],MATCH(R7405,Table8[Column2]))</f>
        <v>Maintained</v>
      </c>
      <c r="R7405">
        <v>76.599900379999994</v>
      </c>
      <c r="S7405">
        <f t="shared" si="231"/>
        <v>3.1916625158333329</v>
      </c>
      <c r="T7405" t="s">
        <v>19</v>
      </c>
    </row>
    <row r="7406" spans="1:20" x14ac:dyDescent="0.25">
      <c r="A7406">
        <v>7405</v>
      </c>
      <c r="B7406" t="s">
        <v>1897</v>
      </c>
      <c r="C7406" t="s">
        <v>1928</v>
      </c>
      <c r="D7406" t="str">
        <f t="shared" si="230"/>
        <v>Sanders Darnell</v>
      </c>
      <c r="E7406" t="s">
        <v>22</v>
      </c>
      <c r="F7406" t="s">
        <v>46</v>
      </c>
      <c r="G7406" t="s">
        <v>2724</v>
      </c>
      <c r="H7406" t="s">
        <v>1863</v>
      </c>
      <c r="I7406" t="s">
        <v>46</v>
      </c>
      <c r="J7406" t="s">
        <v>19</v>
      </c>
      <c r="K7406" t="str">
        <f>INDEX(Table6[Column1],MATCH(L7406,Table6[Column2]))</f>
        <v>Adults</v>
      </c>
      <c r="L7406">
        <v>41.329673419999999</v>
      </c>
      <c r="M7406" t="str">
        <f>VLOOKUP(L7406,Table1[],2)</f>
        <v>40 - 49</v>
      </c>
      <c r="N7406" t="str">
        <f>INDEX(Table7[Column1],MATCH(O7406,Table7[Column2]))</f>
        <v>Fitting in Stage</v>
      </c>
      <c r="O7406">
        <v>8.0620396210000003</v>
      </c>
      <c r="P7406" t="str">
        <f>VLOOKUP(O7406,Table13[],2)</f>
        <v>6 - 10</v>
      </c>
      <c r="Q7406" t="str">
        <f>INDEX(Table8[Column1],MATCH(R7406,Table8[Column2]))</f>
        <v>Scheduled</v>
      </c>
      <c r="R7406">
        <v>19.883333199999999</v>
      </c>
      <c r="S7406">
        <f t="shared" si="231"/>
        <v>0.82847221666666659</v>
      </c>
      <c r="T7406" t="s">
        <v>19</v>
      </c>
    </row>
    <row r="7407" spans="1:20" x14ac:dyDescent="0.25">
      <c r="A7407">
        <v>7406</v>
      </c>
      <c r="B7407" t="s">
        <v>877</v>
      </c>
      <c r="C7407" t="s">
        <v>1463</v>
      </c>
      <c r="D7407" t="str">
        <f t="shared" si="230"/>
        <v>Henry Tommy</v>
      </c>
      <c r="E7407" t="s">
        <v>22</v>
      </c>
      <c r="F7407" t="s">
        <v>788</v>
      </c>
      <c r="G7407" t="s">
        <v>611</v>
      </c>
      <c r="H7407" t="s">
        <v>612</v>
      </c>
      <c r="I7407" t="s">
        <v>788</v>
      </c>
      <c r="J7407" t="s">
        <v>19</v>
      </c>
      <c r="K7407" t="str">
        <f>INDEX(Table6[Column1],MATCH(L7407,Table6[Column2]))</f>
        <v>Adults</v>
      </c>
      <c r="L7407">
        <v>44.218000019999998</v>
      </c>
      <c r="M7407" t="str">
        <f>VLOOKUP(L7407,Table1[],2)</f>
        <v>40 - 49</v>
      </c>
      <c r="N7407" t="str">
        <f>INDEX(Table7[Column1],MATCH(O7407,Table7[Column2]))</f>
        <v>Learning Stage</v>
      </c>
      <c r="O7407">
        <v>3.5785484900000002</v>
      </c>
      <c r="P7407" t="str">
        <f>VLOOKUP(O7407,Table13[],2)</f>
        <v>1 - 5</v>
      </c>
      <c r="Q7407" t="str">
        <f>INDEX(Table8[Column1],MATCH(R7407,Table8[Column2]))</f>
        <v>Scheduled</v>
      </c>
      <c r="R7407">
        <v>24.08541224</v>
      </c>
      <c r="S7407">
        <f t="shared" si="231"/>
        <v>1.0035588433333333</v>
      </c>
      <c r="T7407" t="s">
        <v>19</v>
      </c>
    </row>
    <row r="7408" spans="1:20" x14ac:dyDescent="0.25">
      <c r="A7408">
        <v>7407</v>
      </c>
      <c r="B7408" t="s">
        <v>5344</v>
      </c>
      <c r="C7408" t="s">
        <v>5345</v>
      </c>
      <c r="D7408" t="str">
        <f t="shared" si="230"/>
        <v>Loos Rodrigo</v>
      </c>
      <c r="E7408" t="s">
        <v>22</v>
      </c>
      <c r="F7408" t="s">
        <v>309</v>
      </c>
      <c r="G7408" t="s">
        <v>611</v>
      </c>
      <c r="H7408" t="s">
        <v>612</v>
      </c>
      <c r="I7408" t="s">
        <v>90</v>
      </c>
      <c r="J7408" t="s">
        <v>19</v>
      </c>
      <c r="K7408" t="str">
        <f>INDEX(Table6[Column1],MATCH(L7408,Table6[Column2]))</f>
        <v>Adults</v>
      </c>
      <c r="L7408">
        <v>48.776739599999999</v>
      </c>
      <c r="M7408" t="str">
        <f>VLOOKUP(L7408,Table1[],2)</f>
        <v>40 - 49</v>
      </c>
      <c r="N7408" t="str">
        <f>INDEX(Table7[Column1],MATCH(O7408,Table7[Column2]))</f>
        <v>Learning Stage</v>
      </c>
      <c r="O7408">
        <v>3.248983135</v>
      </c>
      <c r="P7408" t="str">
        <f>VLOOKUP(O7408,Table13[],2)</f>
        <v>1 - 5</v>
      </c>
      <c r="Q7408" t="str">
        <f>INDEX(Table8[Column1],MATCH(R7408,Table8[Column2]))</f>
        <v>Maintained</v>
      </c>
      <c r="R7408">
        <v>71.331699670000006</v>
      </c>
      <c r="S7408">
        <f t="shared" si="231"/>
        <v>2.9721541529166671</v>
      </c>
      <c r="T7408" t="s">
        <v>19</v>
      </c>
    </row>
    <row r="7409" spans="1:20" x14ac:dyDescent="0.25">
      <c r="A7409">
        <v>7408</v>
      </c>
      <c r="B7409" t="s">
        <v>5346</v>
      </c>
      <c r="C7409" t="s">
        <v>196</v>
      </c>
      <c r="D7409" t="str">
        <f t="shared" si="230"/>
        <v>Sarver Carol</v>
      </c>
      <c r="E7409" t="s">
        <v>15</v>
      </c>
      <c r="F7409" t="s">
        <v>84</v>
      </c>
      <c r="G7409" t="s">
        <v>611</v>
      </c>
      <c r="H7409" t="s">
        <v>612</v>
      </c>
      <c r="I7409" t="s">
        <v>84</v>
      </c>
      <c r="J7409" t="s">
        <v>19</v>
      </c>
      <c r="K7409" t="str">
        <f>INDEX(Table6[Column1],MATCH(L7409,Table6[Column2]))</f>
        <v>Adults</v>
      </c>
      <c r="L7409">
        <v>43.299697600000002</v>
      </c>
      <c r="M7409" t="str">
        <f>VLOOKUP(L7409,Table1[],2)</f>
        <v>40 - 49</v>
      </c>
      <c r="N7409" t="str">
        <f>INDEX(Table7[Column1],MATCH(O7409,Table7[Column2]))</f>
        <v>Learning Stage</v>
      </c>
      <c r="O7409">
        <v>5.1716729539999999</v>
      </c>
      <c r="P7409" t="str">
        <f>VLOOKUP(O7409,Table13[],2)</f>
        <v>1 - 5</v>
      </c>
      <c r="Q7409" t="str">
        <f>INDEX(Table8[Column1],MATCH(R7409,Table8[Column2]))</f>
        <v>Maintained</v>
      </c>
      <c r="R7409">
        <v>42.206002769999998</v>
      </c>
      <c r="S7409">
        <f t="shared" si="231"/>
        <v>1.7585834487500001</v>
      </c>
      <c r="T7409" t="s">
        <v>19</v>
      </c>
    </row>
    <row r="7410" spans="1:20" x14ac:dyDescent="0.25">
      <c r="A7410">
        <v>7409</v>
      </c>
      <c r="B7410" t="s">
        <v>5347</v>
      </c>
      <c r="C7410" t="s">
        <v>191</v>
      </c>
      <c r="D7410" t="str">
        <f t="shared" si="230"/>
        <v>Veit Randall</v>
      </c>
      <c r="E7410" t="s">
        <v>22</v>
      </c>
      <c r="F7410" t="s">
        <v>38</v>
      </c>
      <c r="G7410" t="s">
        <v>2305</v>
      </c>
      <c r="H7410" t="s">
        <v>1826</v>
      </c>
      <c r="I7410" t="s">
        <v>38</v>
      </c>
      <c r="J7410" t="s">
        <v>19</v>
      </c>
      <c r="K7410" t="str">
        <f>INDEX(Table6[Column1],MATCH(L7410,Table6[Column2]))</f>
        <v>Youth</v>
      </c>
      <c r="L7410">
        <v>26.372013519999999</v>
      </c>
      <c r="M7410" t="str">
        <f>VLOOKUP(L7410,Table1[],2)</f>
        <v>20 - 29</v>
      </c>
      <c r="N7410" t="str">
        <f>INDEX(Table7[Column1],MATCH(O7410,Table7[Column2]))</f>
        <v>Learning Stage</v>
      </c>
      <c r="O7410">
        <v>5.0187493710000002</v>
      </c>
      <c r="P7410" t="str">
        <f>VLOOKUP(O7410,Table13[],2)</f>
        <v>1 - 5</v>
      </c>
      <c r="Q7410" t="str">
        <f>INDEX(Table8[Column1],MATCH(R7410,Table8[Column2]))</f>
        <v>Scheduled</v>
      </c>
      <c r="R7410">
        <v>0</v>
      </c>
      <c r="S7410">
        <f t="shared" si="231"/>
        <v>0</v>
      </c>
      <c r="T7410" t="s">
        <v>19</v>
      </c>
    </row>
    <row r="7411" spans="1:20" x14ac:dyDescent="0.25">
      <c r="A7411">
        <v>7410</v>
      </c>
      <c r="B7411" t="s">
        <v>3478</v>
      </c>
      <c r="C7411" t="s">
        <v>210</v>
      </c>
      <c r="D7411" t="str">
        <f t="shared" si="230"/>
        <v>Crawford Kenneth</v>
      </c>
      <c r="E7411" t="s">
        <v>22</v>
      </c>
      <c r="F7411" t="s">
        <v>157</v>
      </c>
      <c r="G7411" t="s">
        <v>611</v>
      </c>
      <c r="H7411" t="s">
        <v>612</v>
      </c>
      <c r="I7411" t="s">
        <v>157</v>
      </c>
      <c r="J7411" t="s">
        <v>19</v>
      </c>
      <c r="K7411" t="str">
        <f>INDEX(Table6[Column1],MATCH(L7411,Table6[Column2]))</f>
        <v>Seniors</v>
      </c>
      <c r="L7411">
        <v>63.709964149999998</v>
      </c>
      <c r="M7411" t="str">
        <f>VLOOKUP(L7411,Table1[],2)</f>
        <v>60 and Above</v>
      </c>
      <c r="N7411" t="str">
        <f>INDEX(Table7[Column1],MATCH(O7411,Table7[Column2]))</f>
        <v>Learning Stage</v>
      </c>
      <c r="O7411">
        <v>2.989304561</v>
      </c>
      <c r="P7411" t="str">
        <f>VLOOKUP(O7411,Table13[],2)</f>
        <v>1 - 5</v>
      </c>
      <c r="Q7411" t="str">
        <f>INDEX(Table8[Column1],MATCH(R7411,Table8[Column2]))</f>
        <v>Excused</v>
      </c>
      <c r="R7411">
        <v>135.43415189999999</v>
      </c>
      <c r="S7411">
        <f t="shared" si="231"/>
        <v>5.6430896624999995</v>
      </c>
      <c r="T7411" t="s">
        <v>19</v>
      </c>
    </row>
    <row r="7412" spans="1:20" x14ac:dyDescent="0.25">
      <c r="A7412">
        <v>7411</v>
      </c>
      <c r="B7412" t="s">
        <v>5348</v>
      </c>
      <c r="C7412" t="s">
        <v>428</v>
      </c>
      <c r="D7412" t="str">
        <f t="shared" si="230"/>
        <v>Montoya Russell</v>
      </c>
      <c r="E7412" t="s">
        <v>22</v>
      </c>
      <c r="F7412" t="s">
        <v>46</v>
      </c>
      <c r="G7412" t="s">
        <v>2724</v>
      </c>
      <c r="H7412" t="s">
        <v>1863</v>
      </c>
      <c r="I7412" t="s">
        <v>46</v>
      </c>
      <c r="J7412" t="s">
        <v>19</v>
      </c>
      <c r="K7412" t="str">
        <f>INDEX(Table6[Column1],MATCH(L7412,Table6[Column2]))</f>
        <v>Young Adults</v>
      </c>
      <c r="L7412">
        <v>37.577988400000002</v>
      </c>
      <c r="M7412" t="str">
        <f>VLOOKUP(L7412,Table1[],2)</f>
        <v>30 - 39</v>
      </c>
      <c r="N7412" t="str">
        <f>INDEX(Table7[Column1],MATCH(O7412,Table7[Column2]))</f>
        <v>Learning Stage</v>
      </c>
      <c r="O7412">
        <v>5.0205738569999996</v>
      </c>
      <c r="P7412" t="str">
        <f>VLOOKUP(O7412,Table13[],2)</f>
        <v>1 - 5</v>
      </c>
      <c r="Q7412" t="str">
        <f>INDEX(Table8[Column1],MATCH(R7412,Table8[Column2]))</f>
        <v>Scheduled</v>
      </c>
      <c r="R7412">
        <v>15.76433357</v>
      </c>
      <c r="S7412">
        <f t="shared" si="231"/>
        <v>0.65684723208333329</v>
      </c>
      <c r="T7412" t="s">
        <v>19</v>
      </c>
    </row>
    <row r="7413" spans="1:20" x14ac:dyDescent="0.25">
      <c r="A7413">
        <v>7412</v>
      </c>
      <c r="B7413" t="s">
        <v>184</v>
      </c>
      <c r="C7413" t="s">
        <v>1002</v>
      </c>
      <c r="D7413" t="str">
        <f t="shared" si="230"/>
        <v>Green Pamela</v>
      </c>
      <c r="E7413" t="s">
        <v>15</v>
      </c>
      <c r="F7413" t="s">
        <v>127</v>
      </c>
      <c r="G7413" t="s">
        <v>611</v>
      </c>
      <c r="H7413" t="s">
        <v>612</v>
      </c>
      <c r="I7413" t="s">
        <v>127</v>
      </c>
      <c r="J7413" t="s">
        <v>19</v>
      </c>
      <c r="K7413" t="str">
        <f>INDEX(Table6[Column1],MATCH(L7413,Table6[Column2]))</f>
        <v>Young Adults</v>
      </c>
      <c r="L7413">
        <v>32.683744220000001</v>
      </c>
      <c r="M7413" t="str">
        <f>VLOOKUP(L7413,Table1[],2)</f>
        <v>30 - 39</v>
      </c>
      <c r="N7413" t="str">
        <f>INDEX(Table7[Column1],MATCH(O7413,Table7[Column2]))</f>
        <v>Learning Stage</v>
      </c>
      <c r="O7413">
        <v>5.5875120049999998</v>
      </c>
      <c r="P7413" t="str">
        <f>VLOOKUP(O7413,Table13[],2)</f>
        <v>1 - 5</v>
      </c>
      <c r="Q7413" t="str">
        <f>INDEX(Table8[Column1],MATCH(R7413,Table8[Column2]))</f>
        <v>Maintained</v>
      </c>
      <c r="R7413">
        <v>51.48214669</v>
      </c>
      <c r="S7413">
        <f t="shared" si="231"/>
        <v>2.1450894454166667</v>
      </c>
      <c r="T7413" t="s">
        <v>19</v>
      </c>
    </row>
    <row r="7414" spans="1:20" x14ac:dyDescent="0.25">
      <c r="A7414">
        <v>7413</v>
      </c>
      <c r="B7414" t="s">
        <v>1167</v>
      </c>
      <c r="C7414" t="s">
        <v>2290</v>
      </c>
      <c r="D7414" t="str">
        <f t="shared" si="230"/>
        <v>Blackwell Tommie</v>
      </c>
      <c r="E7414" t="s">
        <v>22</v>
      </c>
      <c r="F7414" t="s">
        <v>169</v>
      </c>
      <c r="G7414" t="s">
        <v>611</v>
      </c>
      <c r="H7414" t="s">
        <v>612</v>
      </c>
      <c r="I7414" t="s">
        <v>169</v>
      </c>
      <c r="J7414" t="s">
        <v>19</v>
      </c>
      <c r="K7414" t="str">
        <f>INDEX(Table6[Column1],MATCH(L7414,Table6[Column2]))</f>
        <v>Elders</v>
      </c>
      <c r="L7414">
        <v>58.069759140000002</v>
      </c>
      <c r="M7414" t="str">
        <f>VLOOKUP(L7414,Table1[],2)</f>
        <v>50 - 59</v>
      </c>
      <c r="N7414" t="str">
        <f>INDEX(Table7[Column1],MATCH(O7414,Table7[Column2]))</f>
        <v>Learning Stage</v>
      </c>
      <c r="O7414">
        <v>1.4721004019999999</v>
      </c>
      <c r="P7414" t="str">
        <f>VLOOKUP(O7414,Table13[],2)</f>
        <v>1 - 5</v>
      </c>
      <c r="Q7414" t="str">
        <f>INDEX(Table8[Column1],MATCH(R7414,Table8[Column2]))</f>
        <v>Unexcused</v>
      </c>
      <c r="R7414">
        <v>163.4151296</v>
      </c>
      <c r="S7414">
        <f t="shared" si="231"/>
        <v>6.808963733333333</v>
      </c>
      <c r="T7414" t="s">
        <v>19</v>
      </c>
    </row>
    <row r="7415" spans="1:20" x14ac:dyDescent="0.25">
      <c r="A7415">
        <v>7414</v>
      </c>
      <c r="B7415" t="s">
        <v>5282</v>
      </c>
      <c r="C7415" t="s">
        <v>3275</v>
      </c>
      <c r="D7415" t="str">
        <f t="shared" si="230"/>
        <v>Leigh Jodi</v>
      </c>
      <c r="E7415" t="s">
        <v>15</v>
      </c>
      <c r="F7415" t="s">
        <v>38</v>
      </c>
      <c r="G7415" t="s">
        <v>2305</v>
      </c>
      <c r="H7415" t="s">
        <v>1826</v>
      </c>
      <c r="I7415" t="s">
        <v>38</v>
      </c>
      <c r="J7415" t="s">
        <v>19</v>
      </c>
      <c r="K7415" t="str">
        <f>INDEX(Table6[Column1],MATCH(L7415,Table6[Column2]))</f>
        <v>Adults</v>
      </c>
      <c r="L7415">
        <v>41.062793900000003</v>
      </c>
      <c r="M7415" t="str">
        <f>VLOOKUP(L7415,Table1[],2)</f>
        <v>40 - 49</v>
      </c>
      <c r="N7415" t="str">
        <f>INDEX(Table7[Column1],MATCH(O7415,Table7[Column2]))</f>
        <v>Learning Stage</v>
      </c>
      <c r="O7415">
        <v>4.6774891329999999</v>
      </c>
      <c r="P7415" t="str">
        <f>VLOOKUP(O7415,Table13[],2)</f>
        <v>1 - 5</v>
      </c>
      <c r="Q7415" t="str">
        <f>INDEX(Table8[Column1],MATCH(R7415,Table8[Column2]))</f>
        <v>Maintained</v>
      </c>
      <c r="R7415">
        <v>41.467229060000001</v>
      </c>
      <c r="S7415">
        <f t="shared" si="231"/>
        <v>1.7278012108333334</v>
      </c>
      <c r="T7415" t="s">
        <v>19</v>
      </c>
    </row>
    <row r="7416" spans="1:20" x14ac:dyDescent="0.25">
      <c r="A7416">
        <v>7415</v>
      </c>
      <c r="B7416" t="s">
        <v>281</v>
      </c>
      <c r="C7416" t="s">
        <v>970</v>
      </c>
      <c r="D7416" t="str">
        <f t="shared" si="230"/>
        <v>Clark Claire</v>
      </c>
      <c r="E7416" t="s">
        <v>15</v>
      </c>
      <c r="F7416" t="s">
        <v>30</v>
      </c>
      <c r="G7416" t="s">
        <v>2724</v>
      </c>
      <c r="H7416" t="s">
        <v>1863</v>
      </c>
      <c r="I7416" t="s">
        <v>30</v>
      </c>
      <c r="J7416" t="s">
        <v>19</v>
      </c>
      <c r="K7416" t="str">
        <f>INDEX(Table6[Column1],MATCH(L7416,Table6[Column2]))</f>
        <v>Young Adults</v>
      </c>
      <c r="L7416">
        <v>38.79160151</v>
      </c>
      <c r="M7416" t="str">
        <f>VLOOKUP(L7416,Table1[],2)</f>
        <v>30 - 39</v>
      </c>
      <c r="N7416" t="str">
        <f>INDEX(Table7[Column1],MATCH(O7416,Table7[Column2]))</f>
        <v>Learning Stage</v>
      </c>
      <c r="O7416">
        <v>4.5360896459999998</v>
      </c>
      <c r="P7416" t="str">
        <f>VLOOKUP(O7416,Table13[],2)</f>
        <v>1 - 5</v>
      </c>
      <c r="Q7416" t="str">
        <f>INDEX(Table8[Column1],MATCH(R7416,Table8[Column2]))</f>
        <v>Scheduled</v>
      </c>
      <c r="R7416">
        <v>0</v>
      </c>
      <c r="S7416">
        <f t="shared" si="231"/>
        <v>0</v>
      </c>
      <c r="T7416" t="s">
        <v>19</v>
      </c>
    </row>
    <row r="7417" spans="1:20" x14ac:dyDescent="0.25">
      <c r="A7417">
        <v>7416</v>
      </c>
      <c r="B7417" t="s">
        <v>5349</v>
      </c>
      <c r="C7417" t="s">
        <v>883</v>
      </c>
      <c r="D7417" t="str">
        <f t="shared" si="230"/>
        <v>Parkhurst Jason</v>
      </c>
      <c r="E7417" t="s">
        <v>22</v>
      </c>
      <c r="F7417" t="s">
        <v>2129</v>
      </c>
      <c r="G7417" t="s">
        <v>611</v>
      </c>
      <c r="H7417" t="s">
        <v>612</v>
      </c>
      <c r="I7417" t="s">
        <v>157</v>
      </c>
      <c r="J7417" t="s">
        <v>19</v>
      </c>
      <c r="K7417" t="str">
        <f>INDEX(Table6[Column1],MATCH(L7417,Table6[Column2]))</f>
        <v>Elders</v>
      </c>
      <c r="L7417">
        <v>52.53183422</v>
      </c>
      <c r="M7417" t="str">
        <f>VLOOKUP(L7417,Table1[],2)</f>
        <v>50 - 59</v>
      </c>
      <c r="N7417" t="str">
        <f>INDEX(Table7[Column1],MATCH(O7417,Table7[Column2]))</f>
        <v>Learning Stage</v>
      </c>
      <c r="O7417">
        <v>1.5860097950000001</v>
      </c>
      <c r="P7417" t="str">
        <f>VLOOKUP(O7417,Table13[],2)</f>
        <v>1 - 5</v>
      </c>
      <c r="Q7417" t="str">
        <f>INDEX(Table8[Column1],MATCH(R7417,Table8[Column2]))</f>
        <v>Habitual</v>
      </c>
      <c r="R7417">
        <v>103.34880510000001</v>
      </c>
      <c r="S7417">
        <f t="shared" si="231"/>
        <v>4.3062002125000003</v>
      </c>
      <c r="T7417" t="s">
        <v>19</v>
      </c>
    </row>
    <row r="7418" spans="1:20" x14ac:dyDescent="0.25">
      <c r="A7418">
        <v>7417</v>
      </c>
      <c r="B7418" t="s">
        <v>307</v>
      </c>
      <c r="C7418" t="s">
        <v>630</v>
      </c>
      <c r="D7418" t="str">
        <f t="shared" si="230"/>
        <v>Hall Richard</v>
      </c>
      <c r="E7418" t="s">
        <v>22</v>
      </c>
      <c r="F7418" t="s">
        <v>84</v>
      </c>
      <c r="G7418" t="s">
        <v>611</v>
      </c>
      <c r="H7418" t="s">
        <v>612</v>
      </c>
      <c r="I7418" t="s">
        <v>84</v>
      </c>
      <c r="J7418" t="s">
        <v>19</v>
      </c>
      <c r="K7418" t="str">
        <f>INDEX(Table6[Column1],MATCH(L7418,Table6[Column2]))</f>
        <v>Elders</v>
      </c>
      <c r="L7418">
        <v>55.634210250000002</v>
      </c>
      <c r="M7418" t="str">
        <f>VLOOKUP(L7418,Table1[],2)</f>
        <v>50 - 59</v>
      </c>
      <c r="N7418" t="str">
        <f>INDEX(Table7[Column1],MATCH(O7418,Table7[Column2]))</f>
        <v>Fitting in Stage</v>
      </c>
      <c r="O7418">
        <v>6.6318568400000002</v>
      </c>
      <c r="P7418" t="str">
        <f>VLOOKUP(O7418,Table13[],2)</f>
        <v>6 - 10</v>
      </c>
      <c r="Q7418" t="str">
        <f>INDEX(Table8[Column1],MATCH(R7418,Table8[Column2]))</f>
        <v>Maintained</v>
      </c>
      <c r="R7418">
        <v>71.731272329999996</v>
      </c>
      <c r="S7418">
        <f t="shared" si="231"/>
        <v>2.9888030137499997</v>
      </c>
      <c r="T7418" t="s">
        <v>19</v>
      </c>
    </row>
    <row r="7419" spans="1:20" x14ac:dyDescent="0.25">
      <c r="A7419">
        <v>7418</v>
      </c>
      <c r="B7419" t="s">
        <v>5350</v>
      </c>
      <c r="C7419" t="s">
        <v>180</v>
      </c>
      <c r="D7419" t="str">
        <f t="shared" si="230"/>
        <v>Jorgenson Tammy</v>
      </c>
      <c r="E7419" t="s">
        <v>15</v>
      </c>
      <c r="F7419" t="s">
        <v>232</v>
      </c>
      <c r="G7419" t="s">
        <v>611</v>
      </c>
      <c r="H7419" t="s">
        <v>612</v>
      </c>
      <c r="I7419" t="s">
        <v>169</v>
      </c>
      <c r="J7419" t="s">
        <v>19</v>
      </c>
      <c r="K7419" t="str">
        <f>INDEX(Table6[Column1],MATCH(L7419,Table6[Column2]))</f>
        <v>Adults</v>
      </c>
      <c r="L7419">
        <v>49.351901669999997</v>
      </c>
      <c r="M7419" t="str">
        <f>VLOOKUP(L7419,Table1[],2)</f>
        <v>40 - 49</v>
      </c>
      <c r="N7419" t="str">
        <f>INDEX(Table7[Column1],MATCH(O7419,Table7[Column2]))</f>
        <v>Learning Stage</v>
      </c>
      <c r="O7419">
        <v>5.0746938679999998</v>
      </c>
      <c r="P7419" t="str">
        <f>VLOOKUP(O7419,Table13[],2)</f>
        <v>1 - 5</v>
      </c>
      <c r="Q7419" t="str">
        <f>INDEX(Table8[Column1],MATCH(R7419,Table8[Column2]))</f>
        <v>Habitual</v>
      </c>
      <c r="R7419">
        <v>85.899507850000006</v>
      </c>
      <c r="S7419">
        <f t="shared" si="231"/>
        <v>3.5791461604166668</v>
      </c>
      <c r="T7419" t="s">
        <v>19</v>
      </c>
    </row>
    <row r="7420" spans="1:20" x14ac:dyDescent="0.25">
      <c r="A7420">
        <v>7419</v>
      </c>
      <c r="B7420" t="s">
        <v>2559</v>
      </c>
      <c r="C7420" t="s">
        <v>2746</v>
      </c>
      <c r="D7420" t="str">
        <f t="shared" si="230"/>
        <v>Diaz Al</v>
      </c>
      <c r="E7420" t="s">
        <v>22</v>
      </c>
      <c r="F7420" t="s">
        <v>262</v>
      </c>
      <c r="G7420" t="s">
        <v>2724</v>
      </c>
      <c r="H7420" t="s">
        <v>1863</v>
      </c>
      <c r="I7420" t="s">
        <v>262</v>
      </c>
      <c r="J7420" t="s">
        <v>19</v>
      </c>
      <c r="K7420" t="str">
        <f>INDEX(Table6[Column1],MATCH(L7420,Table6[Column2]))</f>
        <v>Young Adults</v>
      </c>
      <c r="L7420">
        <v>36.298001399999997</v>
      </c>
      <c r="M7420" t="str">
        <f>VLOOKUP(L7420,Table1[],2)</f>
        <v>30 - 39</v>
      </c>
      <c r="N7420" t="str">
        <f>INDEX(Table7[Column1],MATCH(O7420,Table7[Column2]))</f>
        <v>Learning Stage</v>
      </c>
      <c r="O7420">
        <v>2.0494497269999998</v>
      </c>
      <c r="P7420" t="str">
        <f>VLOOKUP(O7420,Table13[],2)</f>
        <v>1 - 5</v>
      </c>
      <c r="Q7420" t="str">
        <f>INDEX(Table8[Column1],MATCH(R7420,Table8[Column2]))</f>
        <v>Scheduled</v>
      </c>
      <c r="R7420">
        <v>14.20600954</v>
      </c>
      <c r="S7420">
        <f t="shared" si="231"/>
        <v>0.59191706416666667</v>
      </c>
      <c r="T7420" t="s">
        <v>19</v>
      </c>
    </row>
    <row r="7421" spans="1:20" x14ac:dyDescent="0.25">
      <c r="A7421">
        <v>7420</v>
      </c>
      <c r="B7421" t="s">
        <v>5351</v>
      </c>
      <c r="C7421" t="s">
        <v>335</v>
      </c>
      <c r="D7421" t="str">
        <f t="shared" si="230"/>
        <v>Lundberg Doris</v>
      </c>
      <c r="E7421" t="s">
        <v>15</v>
      </c>
      <c r="F7421" t="s">
        <v>38</v>
      </c>
      <c r="G7421" t="s">
        <v>2305</v>
      </c>
      <c r="H7421" t="s">
        <v>1826</v>
      </c>
      <c r="I7421" t="s">
        <v>38</v>
      </c>
      <c r="J7421" t="s">
        <v>19</v>
      </c>
      <c r="K7421" t="str">
        <f>INDEX(Table6[Column1],MATCH(L7421,Table6[Column2]))</f>
        <v>Adults</v>
      </c>
      <c r="L7421">
        <v>47.735094740000001</v>
      </c>
      <c r="M7421" t="str">
        <f>VLOOKUP(L7421,Table1[],2)</f>
        <v>40 - 49</v>
      </c>
      <c r="N7421" t="str">
        <f>INDEX(Table7[Column1],MATCH(O7421,Table7[Column2]))</f>
        <v>Learning Stage</v>
      </c>
      <c r="O7421">
        <v>4.9343962179999998</v>
      </c>
      <c r="P7421" t="str">
        <f>VLOOKUP(O7421,Table13[],2)</f>
        <v>1 - 5</v>
      </c>
      <c r="Q7421" t="str">
        <f>INDEX(Table8[Column1],MATCH(R7421,Table8[Column2]))</f>
        <v>Habitual</v>
      </c>
      <c r="R7421">
        <v>101.82625229999999</v>
      </c>
      <c r="S7421">
        <f t="shared" si="231"/>
        <v>4.2427605124999994</v>
      </c>
      <c r="T7421" t="s">
        <v>19</v>
      </c>
    </row>
    <row r="7422" spans="1:20" x14ac:dyDescent="0.25">
      <c r="A7422">
        <v>7421</v>
      </c>
      <c r="B7422" t="s">
        <v>2393</v>
      </c>
      <c r="C7422" t="s">
        <v>50</v>
      </c>
      <c r="D7422" t="str">
        <f t="shared" si="230"/>
        <v>Robertson Robert</v>
      </c>
      <c r="E7422" t="s">
        <v>22</v>
      </c>
      <c r="F7422" t="s">
        <v>38</v>
      </c>
      <c r="G7422" t="s">
        <v>2305</v>
      </c>
      <c r="H7422" t="s">
        <v>1826</v>
      </c>
      <c r="I7422" t="s">
        <v>38</v>
      </c>
      <c r="J7422" t="s">
        <v>19</v>
      </c>
      <c r="K7422" t="str">
        <f>INDEX(Table6[Column1],MATCH(L7422,Table6[Column2]))</f>
        <v>Adults</v>
      </c>
      <c r="L7422">
        <v>44.8181388</v>
      </c>
      <c r="M7422" t="str">
        <f>VLOOKUP(L7422,Table1[],2)</f>
        <v>40 - 49</v>
      </c>
      <c r="N7422" t="str">
        <f>INDEX(Table7[Column1],MATCH(O7422,Table7[Column2]))</f>
        <v>Fitting in Stage</v>
      </c>
      <c r="O7422">
        <v>6.1115132770000002</v>
      </c>
      <c r="P7422" t="str">
        <f>VLOOKUP(O7422,Table13[],2)</f>
        <v>6 - 10</v>
      </c>
      <c r="Q7422" t="str">
        <f>INDEX(Table8[Column1],MATCH(R7422,Table8[Column2]))</f>
        <v>Scheduled</v>
      </c>
      <c r="R7422">
        <v>37.131195400000003</v>
      </c>
      <c r="S7422">
        <f t="shared" si="231"/>
        <v>1.5471331416666669</v>
      </c>
      <c r="T7422" t="s">
        <v>19</v>
      </c>
    </row>
    <row r="7423" spans="1:20" x14ac:dyDescent="0.25">
      <c r="A7423">
        <v>7422</v>
      </c>
      <c r="B7423" t="s">
        <v>5352</v>
      </c>
      <c r="C7423" t="s">
        <v>55</v>
      </c>
      <c r="D7423" t="str">
        <f t="shared" si="230"/>
        <v>Cass Leonard</v>
      </c>
      <c r="E7423" t="s">
        <v>22</v>
      </c>
      <c r="F7423" t="s">
        <v>16</v>
      </c>
      <c r="G7423" t="s">
        <v>820</v>
      </c>
      <c r="H7423" t="s">
        <v>821</v>
      </c>
      <c r="I7423" t="s">
        <v>16</v>
      </c>
      <c r="J7423" t="s">
        <v>19</v>
      </c>
      <c r="K7423" t="str">
        <f>INDEX(Table6[Column1],MATCH(L7423,Table6[Column2]))</f>
        <v>Adults</v>
      </c>
      <c r="L7423">
        <v>44.779984210000002</v>
      </c>
      <c r="M7423" t="str">
        <f>VLOOKUP(L7423,Table1[],2)</f>
        <v>40 - 49</v>
      </c>
      <c r="N7423" t="str">
        <f>INDEX(Table7[Column1],MATCH(O7423,Table7[Column2]))</f>
        <v>Learning Stage</v>
      </c>
      <c r="O7423">
        <v>1.1764043239999999</v>
      </c>
      <c r="P7423" t="str">
        <f>VLOOKUP(O7423,Table13[],2)</f>
        <v>1 - 5</v>
      </c>
      <c r="Q7423" t="str">
        <f>INDEX(Table8[Column1],MATCH(R7423,Table8[Column2]))</f>
        <v>Scheduled</v>
      </c>
      <c r="R7423">
        <v>21.334321030000002</v>
      </c>
      <c r="S7423">
        <f t="shared" si="231"/>
        <v>0.88893004291666666</v>
      </c>
      <c r="T7423" t="s">
        <v>19</v>
      </c>
    </row>
    <row r="7424" spans="1:20" x14ac:dyDescent="0.25">
      <c r="A7424">
        <v>7423</v>
      </c>
      <c r="B7424" t="s">
        <v>5353</v>
      </c>
      <c r="C7424" t="s">
        <v>447</v>
      </c>
      <c r="D7424" t="str">
        <f t="shared" si="230"/>
        <v>Mundt Karen</v>
      </c>
      <c r="E7424" t="s">
        <v>15</v>
      </c>
      <c r="F7424" t="s">
        <v>673</v>
      </c>
      <c r="G7424" t="s">
        <v>2724</v>
      </c>
      <c r="H7424" t="s">
        <v>1863</v>
      </c>
      <c r="I7424" t="s">
        <v>107</v>
      </c>
      <c r="J7424" t="s">
        <v>19</v>
      </c>
      <c r="K7424" t="str">
        <f>INDEX(Table6[Column1],MATCH(L7424,Table6[Column2]))</f>
        <v>Adults</v>
      </c>
      <c r="L7424">
        <v>43.377695719999998</v>
      </c>
      <c r="M7424" t="str">
        <f>VLOOKUP(L7424,Table1[],2)</f>
        <v>40 - 49</v>
      </c>
      <c r="N7424" t="str">
        <f>INDEX(Table7[Column1],MATCH(O7424,Table7[Column2]))</f>
        <v>Learning Stage</v>
      </c>
      <c r="O7424">
        <v>3.0594667699999998</v>
      </c>
      <c r="P7424" t="str">
        <f>VLOOKUP(O7424,Table13[],2)</f>
        <v>1 - 5</v>
      </c>
      <c r="Q7424" t="str">
        <f>INDEX(Table8[Column1],MATCH(R7424,Table8[Column2]))</f>
        <v>Habitual</v>
      </c>
      <c r="R7424">
        <v>107.231495</v>
      </c>
      <c r="S7424">
        <f t="shared" si="231"/>
        <v>4.4679789583333331</v>
      </c>
      <c r="T7424" t="s">
        <v>19</v>
      </c>
    </row>
    <row r="7425" spans="1:20" x14ac:dyDescent="0.25">
      <c r="A7425">
        <v>7424</v>
      </c>
      <c r="B7425" t="s">
        <v>5354</v>
      </c>
      <c r="C7425" t="s">
        <v>147</v>
      </c>
      <c r="D7425" t="str">
        <f t="shared" si="230"/>
        <v>Fruge Linda</v>
      </c>
      <c r="E7425" t="s">
        <v>15</v>
      </c>
      <c r="F7425" t="s">
        <v>134</v>
      </c>
      <c r="G7425" t="s">
        <v>611</v>
      </c>
      <c r="H7425" t="s">
        <v>612</v>
      </c>
      <c r="I7425" t="s">
        <v>134</v>
      </c>
      <c r="J7425" t="s">
        <v>19</v>
      </c>
      <c r="K7425" t="str">
        <f>INDEX(Table6[Column1],MATCH(L7425,Table6[Column2]))</f>
        <v>Youth</v>
      </c>
      <c r="L7425">
        <v>28.217733989999999</v>
      </c>
      <c r="M7425" t="str">
        <f>VLOOKUP(L7425,Table1[],2)</f>
        <v>20 - 29</v>
      </c>
      <c r="N7425" t="str">
        <f>INDEX(Table7[Column1],MATCH(O7425,Table7[Column2]))</f>
        <v>Learning Stage</v>
      </c>
      <c r="O7425">
        <v>5.1648792989999999</v>
      </c>
      <c r="P7425" t="str">
        <f>VLOOKUP(O7425,Table13[],2)</f>
        <v>1 - 5</v>
      </c>
      <c r="Q7425" t="str">
        <f>INDEX(Table8[Column1],MATCH(R7425,Table8[Column2]))</f>
        <v>Scheduled</v>
      </c>
      <c r="R7425">
        <v>0</v>
      </c>
      <c r="S7425">
        <f t="shared" si="231"/>
        <v>0</v>
      </c>
      <c r="T7425" t="s">
        <v>19</v>
      </c>
    </row>
    <row r="7426" spans="1:20" x14ac:dyDescent="0.25">
      <c r="A7426">
        <v>7425</v>
      </c>
      <c r="B7426" t="s">
        <v>5355</v>
      </c>
      <c r="C7426" t="s">
        <v>1010</v>
      </c>
      <c r="D7426" t="str">
        <f t="shared" si="230"/>
        <v>Donmoyer Dawn</v>
      </c>
      <c r="E7426" t="s">
        <v>15</v>
      </c>
      <c r="F7426" t="s">
        <v>3192</v>
      </c>
      <c r="G7426" t="s">
        <v>611</v>
      </c>
      <c r="H7426" t="s">
        <v>612</v>
      </c>
      <c r="I7426" t="s">
        <v>1435</v>
      </c>
      <c r="J7426" t="s">
        <v>19</v>
      </c>
      <c r="K7426" t="str">
        <f>INDEX(Table6[Column1],MATCH(L7426,Table6[Column2]))</f>
        <v>Young Adults</v>
      </c>
      <c r="L7426">
        <v>30.985625580000001</v>
      </c>
      <c r="M7426" t="str">
        <f>VLOOKUP(L7426,Table1[],2)</f>
        <v>30 - 39</v>
      </c>
      <c r="N7426" t="str">
        <f>INDEX(Table7[Column1],MATCH(O7426,Table7[Column2]))</f>
        <v>Learning Stage</v>
      </c>
      <c r="O7426">
        <v>3.8690773639999998</v>
      </c>
      <c r="P7426" t="str">
        <f>VLOOKUP(O7426,Table13[],2)</f>
        <v>1 - 5</v>
      </c>
      <c r="Q7426" t="str">
        <f>INDEX(Table8[Column1],MATCH(R7426,Table8[Column2]))</f>
        <v>Scheduled</v>
      </c>
      <c r="R7426">
        <v>0</v>
      </c>
      <c r="S7426">
        <f t="shared" si="231"/>
        <v>0</v>
      </c>
      <c r="T7426" t="s">
        <v>19</v>
      </c>
    </row>
    <row r="7427" spans="1:20" x14ac:dyDescent="0.25">
      <c r="A7427">
        <v>7426</v>
      </c>
      <c r="B7427" t="s">
        <v>1291</v>
      </c>
      <c r="C7427" t="s">
        <v>5356</v>
      </c>
      <c r="D7427" t="str">
        <f t="shared" ref="D7427:D7490" si="232">CONCATENATE(B7427, " ",C7427)</f>
        <v>Ramirez Jamel</v>
      </c>
      <c r="E7427" t="s">
        <v>22</v>
      </c>
      <c r="F7427" t="s">
        <v>30</v>
      </c>
      <c r="G7427" t="s">
        <v>2724</v>
      </c>
      <c r="H7427" t="s">
        <v>1863</v>
      </c>
      <c r="I7427" t="s">
        <v>30</v>
      </c>
      <c r="J7427" t="s">
        <v>19</v>
      </c>
      <c r="K7427" t="str">
        <f>INDEX(Table6[Column1],MATCH(L7427,Table6[Column2]))</f>
        <v>Youth</v>
      </c>
      <c r="L7427">
        <v>22.254628409999999</v>
      </c>
      <c r="M7427" t="str">
        <f>VLOOKUP(L7427,Table1[],2)</f>
        <v>20 - 29</v>
      </c>
      <c r="N7427" t="str">
        <f>INDEX(Table7[Column1],MATCH(O7427,Table7[Column2]))</f>
        <v>Learning Stage</v>
      </c>
      <c r="O7427">
        <v>5.5696854849999999</v>
      </c>
      <c r="P7427" t="str">
        <f>VLOOKUP(O7427,Table13[],2)</f>
        <v>1 - 5</v>
      </c>
      <c r="Q7427" t="str">
        <f>INDEX(Table8[Column1],MATCH(R7427,Table8[Column2]))</f>
        <v>Scheduled</v>
      </c>
      <c r="R7427">
        <v>0</v>
      </c>
      <c r="S7427">
        <f t="shared" ref="S7427:S7490" si="233">CONVERT(R7427,"hr","day")</f>
        <v>0</v>
      </c>
      <c r="T7427" t="s">
        <v>19</v>
      </c>
    </row>
    <row r="7428" spans="1:20" x14ac:dyDescent="0.25">
      <c r="A7428">
        <v>7427</v>
      </c>
      <c r="B7428" t="s">
        <v>400</v>
      </c>
      <c r="C7428" t="s">
        <v>3092</v>
      </c>
      <c r="D7428" t="str">
        <f t="shared" si="232"/>
        <v>Williams Sandy</v>
      </c>
      <c r="E7428" t="s">
        <v>15</v>
      </c>
      <c r="F7428" t="s">
        <v>38</v>
      </c>
      <c r="G7428" t="s">
        <v>2305</v>
      </c>
      <c r="H7428" t="s">
        <v>1826</v>
      </c>
      <c r="I7428" t="s">
        <v>38</v>
      </c>
      <c r="J7428" t="s">
        <v>19</v>
      </c>
      <c r="K7428" t="str">
        <f>INDEX(Table6[Column1],MATCH(L7428,Table6[Column2]))</f>
        <v>Adults</v>
      </c>
      <c r="L7428">
        <v>40.504678830000003</v>
      </c>
      <c r="M7428" t="str">
        <f>VLOOKUP(L7428,Table1[],2)</f>
        <v>40 - 49</v>
      </c>
      <c r="N7428" t="str">
        <f>INDEX(Table7[Column1],MATCH(O7428,Table7[Column2]))</f>
        <v>Learning Stage</v>
      </c>
      <c r="O7428">
        <v>2.8701174809999999</v>
      </c>
      <c r="P7428" t="str">
        <f>VLOOKUP(O7428,Table13[],2)</f>
        <v>1 - 5</v>
      </c>
      <c r="Q7428" t="str">
        <f>INDEX(Table8[Column1],MATCH(R7428,Table8[Column2]))</f>
        <v>Scheduled</v>
      </c>
      <c r="R7428">
        <v>38.047830279999999</v>
      </c>
      <c r="S7428">
        <f t="shared" si="233"/>
        <v>1.5853262616666666</v>
      </c>
      <c r="T7428" t="s">
        <v>19</v>
      </c>
    </row>
    <row r="7429" spans="1:20" x14ac:dyDescent="0.25">
      <c r="A7429">
        <v>7428</v>
      </c>
      <c r="B7429" t="s">
        <v>1001</v>
      </c>
      <c r="C7429" t="s">
        <v>2278</v>
      </c>
      <c r="D7429" t="str">
        <f t="shared" si="232"/>
        <v>Stevenson Chad</v>
      </c>
      <c r="E7429" t="s">
        <v>22</v>
      </c>
      <c r="F7429" t="s">
        <v>30</v>
      </c>
      <c r="G7429" t="s">
        <v>2724</v>
      </c>
      <c r="H7429" t="s">
        <v>1863</v>
      </c>
      <c r="I7429" t="s">
        <v>30</v>
      </c>
      <c r="J7429" t="s">
        <v>19</v>
      </c>
      <c r="K7429" t="str">
        <f>INDEX(Table6[Column1],MATCH(L7429,Table6[Column2]))</f>
        <v>Elders</v>
      </c>
      <c r="L7429">
        <v>50.257305029999998</v>
      </c>
      <c r="M7429" t="str">
        <f>VLOOKUP(L7429,Table1[],2)</f>
        <v>50 - 59</v>
      </c>
      <c r="N7429" t="str">
        <f>INDEX(Table7[Column1],MATCH(O7429,Table7[Column2]))</f>
        <v>Learning Stage</v>
      </c>
      <c r="O7429">
        <v>5.5884097429999997</v>
      </c>
      <c r="P7429" t="str">
        <f>VLOOKUP(O7429,Table13[],2)</f>
        <v>1 - 5</v>
      </c>
      <c r="Q7429" t="str">
        <f>INDEX(Table8[Column1],MATCH(R7429,Table8[Column2]))</f>
        <v>Excused</v>
      </c>
      <c r="R7429">
        <v>129.94440069999999</v>
      </c>
      <c r="S7429">
        <f t="shared" si="233"/>
        <v>5.4143500291666662</v>
      </c>
      <c r="T7429" t="s">
        <v>19</v>
      </c>
    </row>
    <row r="7430" spans="1:20" x14ac:dyDescent="0.25">
      <c r="A7430">
        <v>7429</v>
      </c>
      <c r="B7430" t="s">
        <v>3879</v>
      </c>
      <c r="C7430" t="s">
        <v>895</v>
      </c>
      <c r="D7430" t="str">
        <f t="shared" si="232"/>
        <v>Vigil Carl</v>
      </c>
      <c r="E7430" t="s">
        <v>22</v>
      </c>
      <c r="F7430" t="s">
        <v>16</v>
      </c>
      <c r="G7430" t="s">
        <v>820</v>
      </c>
      <c r="H7430" t="s">
        <v>821</v>
      </c>
      <c r="I7430" t="s">
        <v>16</v>
      </c>
      <c r="J7430" t="s">
        <v>19</v>
      </c>
      <c r="K7430" t="str">
        <f>INDEX(Table6[Column1],MATCH(L7430,Table6[Column2]))</f>
        <v>Adults</v>
      </c>
      <c r="L7430">
        <v>42.945666160000002</v>
      </c>
      <c r="M7430" t="str">
        <f>VLOOKUP(L7430,Table1[],2)</f>
        <v>40 - 49</v>
      </c>
      <c r="N7430" t="str">
        <f>INDEX(Table7[Column1],MATCH(O7430,Table7[Column2]))</f>
        <v>Learning Stage</v>
      </c>
      <c r="O7430">
        <v>3.6730881219999998</v>
      </c>
      <c r="P7430" t="str">
        <f>VLOOKUP(O7430,Table13[],2)</f>
        <v>1 - 5</v>
      </c>
      <c r="Q7430" t="str">
        <f>INDEX(Table8[Column1],MATCH(R7430,Table8[Column2]))</f>
        <v>Maintained</v>
      </c>
      <c r="R7430">
        <v>66.206337930000004</v>
      </c>
      <c r="S7430">
        <f t="shared" si="233"/>
        <v>2.75859741375</v>
      </c>
      <c r="T7430" t="s">
        <v>19</v>
      </c>
    </row>
    <row r="7431" spans="1:20" x14ac:dyDescent="0.25">
      <c r="A7431">
        <v>7430</v>
      </c>
      <c r="B7431" t="s">
        <v>446</v>
      </c>
      <c r="C7431" t="s">
        <v>928</v>
      </c>
      <c r="D7431" t="str">
        <f t="shared" si="232"/>
        <v>Parker Julio</v>
      </c>
      <c r="E7431" t="s">
        <v>22</v>
      </c>
      <c r="F7431" t="s">
        <v>127</v>
      </c>
      <c r="G7431" t="s">
        <v>611</v>
      </c>
      <c r="H7431" t="s">
        <v>612</v>
      </c>
      <c r="I7431" t="s">
        <v>127</v>
      </c>
      <c r="J7431" t="s">
        <v>19</v>
      </c>
      <c r="K7431" t="str">
        <f>INDEX(Table6[Column1],MATCH(L7431,Table6[Column2]))</f>
        <v>Young Adults</v>
      </c>
      <c r="L7431">
        <v>38.33709863</v>
      </c>
      <c r="M7431" t="str">
        <f>VLOOKUP(L7431,Table1[],2)</f>
        <v>30 - 39</v>
      </c>
      <c r="N7431" t="str">
        <f>INDEX(Table7[Column1],MATCH(O7431,Table7[Column2]))</f>
        <v>Learning Stage</v>
      </c>
      <c r="O7431">
        <v>5.4816295239999997</v>
      </c>
      <c r="P7431" t="str">
        <f>VLOOKUP(O7431,Table13[],2)</f>
        <v>1 - 5</v>
      </c>
      <c r="Q7431" t="str">
        <f>INDEX(Table8[Column1],MATCH(R7431,Table8[Column2]))</f>
        <v>Maintained</v>
      </c>
      <c r="R7431">
        <v>63.9670773</v>
      </c>
      <c r="S7431">
        <f t="shared" si="233"/>
        <v>2.6652948875</v>
      </c>
      <c r="T7431" t="s">
        <v>19</v>
      </c>
    </row>
    <row r="7432" spans="1:20" x14ac:dyDescent="0.25">
      <c r="A7432">
        <v>7431</v>
      </c>
      <c r="B7432" t="s">
        <v>5357</v>
      </c>
      <c r="C7432" t="s">
        <v>299</v>
      </c>
      <c r="D7432" t="str">
        <f t="shared" si="232"/>
        <v>Holley Alexander</v>
      </c>
      <c r="E7432" t="s">
        <v>22</v>
      </c>
      <c r="F7432" t="s">
        <v>262</v>
      </c>
      <c r="G7432" t="s">
        <v>2724</v>
      </c>
      <c r="H7432" t="s">
        <v>1863</v>
      </c>
      <c r="I7432" t="s">
        <v>262</v>
      </c>
      <c r="J7432" t="s">
        <v>19</v>
      </c>
      <c r="K7432" t="str">
        <f>INDEX(Table6[Column1],MATCH(L7432,Table6[Column2]))</f>
        <v>Seniors</v>
      </c>
      <c r="L7432">
        <v>62.457379260000003</v>
      </c>
      <c r="M7432" t="str">
        <f>VLOOKUP(L7432,Table1[],2)</f>
        <v>60 and Above</v>
      </c>
      <c r="N7432" t="str">
        <f>INDEX(Table7[Column1],MATCH(O7432,Table7[Column2]))</f>
        <v>Fitting in Stage</v>
      </c>
      <c r="O7432">
        <v>6.8492186369999999</v>
      </c>
      <c r="P7432" t="str">
        <f>VLOOKUP(O7432,Table13[],2)</f>
        <v>6 - 10</v>
      </c>
      <c r="Q7432" t="str">
        <f>INDEX(Table8[Column1],MATCH(R7432,Table8[Column2]))</f>
        <v>Unexcused</v>
      </c>
      <c r="R7432">
        <v>169.28525500000001</v>
      </c>
      <c r="S7432">
        <f t="shared" si="233"/>
        <v>7.0535522916666675</v>
      </c>
      <c r="T7432" t="s">
        <v>19</v>
      </c>
    </row>
    <row r="7433" spans="1:20" x14ac:dyDescent="0.25">
      <c r="A7433">
        <v>7432</v>
      </c>
      <c r="B7433" t="s">
        <v>5358</v>
      </c>
      <c r="C7433" t="s">
        <v>1105</v>
      </c>
      <c r="D7433" t="str">
        <f t="shared" si="232"/>
        <v>Swiderski Mark</v>
      </c>
      <c r="E7433" t="s">
        <v>22</v>
      </c>
      <c r="F7433" t="s">
        <v>16</v>
      </c>
      <c r="G7433" t="s">
        <v>820</v>
      </c>
      <c r="H7433" t="s">
        <v>821</v>
      </c>
      <c r="I7433" t="s">
        <v>16</v>
      </c>
      <c r="J7433" t="s">
        <v>19</v>
      </c>
      <c r="K7433" t="str">
        <f>INDEX(Table6[Column1],MATCH(L7433,Table6[Column2]))</f>
        <v>Young Adults</v>
      </c>
      <c r="L7433">
        <v>34.865823769999999</v>
      </c>
      <c r="M7433" t="str">
        <f>VLOOKUP(L7433,Table1[],2)</f>
        <v>30 - 39</v>
      </c>
      <c r="N7433" t="str">
        <f>INDEX(Table7[Column1],MATCH(O7433,Table7[Column2]))</f>
        <v>Learning Stage</v>
      </c>
      <c r="O7433">
        <v>5.5996733399999998</v>
      </c>
      <c r="P7433" t="str">
        <f>VLOOKUP(O7433,Table13[],2)</f>
        <v>1 - 5</v>
      </c>
      <c r="Q7433" t="str">
        <f>INDEX(Table8[Column1],MATCH(R7433,Table8[Column2]))</f>
        <v>Maintained</v>
      </c>
      <c r="R7433">
        <v>56.342102060000002</v>
      </c>
      <c r="S7433">
        <f t="shared" si="233"/>
        <v>2.3475875858333333</v>
      </c>
      <c r="T7433" t="s">
        <v>19</v>
      </c>
    </row>
    <row r="7434" spans="1:20" x14ac:dyDescent="0.25">
      <c r="A7434">
        <v>7433</v>
      </c>
      <c r="B7434" t="s">
        <v>436</v>
      </c>
      <c r="C7434" t="s">
        <v>943</v>
      </c>
      <c r="D7434" t="str">
        <f t="shared" si="232"/>
        <v>Bennett Roger</v>
      </c>
      <c r="E7434" t="s">
        <v>22</v>
      </c>
      <c r="F7434" t="s">
        <v>505</v>
      </c>
      <c r="G7434" t="s">
        <v>611</v>
      </c>
      <c r="H7434" t="s">
        <v>612</v>
      </c>
      <c r="I7434" t="s">
        <v>24</v>
      </c>
      <c r="J7434" t="s">
        <v>19</v>
      </c>
      <c r="K7434" t="str">
        <f>INDEX(Table6[Column1],MATCH(L7434,Table6[Column2]))</f>
        <v>Adults</v>
      </c>
      <c r="L7434">
        <v>46.277128439999998</v>
      </c>
      <c r="M7434" t="str">
        <f>VLOOKUP(L7434,Table1[],2)</f>
        <v>40 - 49</v>
      </c>
      <c r="N7434" t="str">
        <f>INDEX(Table7[Column1],MATCH(O7434,Table7[Column2]))</f>
        <v>Learning Stage</v>
      </c>
      <c r="O7434">
        <v>3.617729958</v>
      </c>
      <c r="P7434" t="str">
        <f>VLOOKUP(O7434,Table13[],2)</f>
        <v>1 - 5</v>
      </c>
      <c r="Q7434" t="str">
        <f>INDEX(Table8[Column1],MATCH(R7434,Table8[Column2]))</f>
        <v>Habitual</v>
      </c>
      <c r="R7434">
        <v>81.014873870000002</v>
      </c>
      <c r="S7434">
        <f t="shared" si="233"/>
        <v>3.3756197445833336</v>
      </c>
      <c r="T7434" t="s">
        <v>19</v>
      </c>
    </row>
    <row r="7435" spans="1:20" x14ac:dyDescent="0.25">
      <c r="A7435">
        <v>7434</v>
      </c>
      <c r="B7435" t="s">
        <v>5359</v>
      </c>
      <c r="C7435" t="s">
        <v>44</v>
      </c>
      <c r="D7435" t="str">
        <f t="shared" si="232"/>
        <v>Casas Gregory</v>
      </c>
      <c r="E7435" t="s">
        <v>22</v>
      </c>
      <c r="F7435" t="s">
        <v>407</v>
      </c>
      <c r="G7435" t="s">
        <v>611</v>
      </c>
      <c r="H7435" t="s">
        <v>612</v>
      </c>
      <c r="I7435" t="s">
        <v>407</v>
      </c>
      <c r="J7435" t="s">
        <v>19</v>
      </c>
      <c r="K7435" t="str">
        <f>INDEX(Table6[Column1],MATCH(L7435,Table6[Column2]))</f>
        <v>Young Adults</v>
      </c>
      <c r="L7435">
        <v>34.624526240000002</v>
      </c>
      <c r="M7435" t="str">
        <f>VLOOKUP(L7435,Table1[],2)</f>
        <v>30 - 39</v>
      </c>
      <c r="N7435" t="str">
        <f>INDEX(Table7[Column1],MATCH(O7435,Table7[Column2]))</f>
        <v>Learning Stage</v>
      </c>
      <c r="O7435">
        <v>4.3211446880000004</v>
      </c>
      <c r="P7435" t="str">
        <f>VLOOKUP(O7435,Table13[],2)</f>
        <v>1 - 5</v>
      </c>
      <c r="Q7435" t="str">
        <f>INDEX(Table8[Column1],MATCH(R7435,Table8[Column2]))</f>
        <v>Scheduled</v>
      </c>
      <c r="R7435">
        <v>5.2724140180000001</v>
      </c>
      <c r="S7435">
        <f t="shared" si="233"/>
        <v>0.21968391741666668</v>
      </c>
      <c r="T7435" t="s">
        <v>19</v>
      </c>
    </row>
    <row r="7436" spans="1:20" x14ac:dyDescent="0.25">
      <c r="A7436">
        <v>7435</v>
      </c>
      <c r="B7436" t="s">
        <v>2509</v>
      </c>
      <c r="C7436" t="s">
        <v>56</v>
      </c>
      <c r="D7436" t="str">
        <f t="shared" si="232"/>
        <v>Ferguson James</v>
      </c>
      <c r="E7436" t="s">
        <v>22</v>
      </c>
      <c r="F7436" t="s">
        <v>430</v>
      </c>
      <c r="G7436" t="s">
        <v>611</v>
      </c>
      <c r="H7436" t="s">
        <v>612</v>
      </c>
      <c r="I7436" t="s">
        <v>157</v>
      </c>
      <c r="J7436" t="s">
        <v>19</v>
      </c>
      <c r="K7436" t="str">
        <f>INDEX(Table6[Column1],MATCH(L7436,Table6[Column2]))</f>
        <v>Elders</v>
      </c>
      <c r="L7436">
        <v>51.697108120000003</v>
      </c>
      <c r="M7436" t="str">
        <f>VLOOKUP(L7436,Table1[],2)</f>
        <v>50 - 59</v>
      </c>
      <c r="N7436" t="str">
        <f>INDEX(Table7[Column1],MATCH(O7436,Table7[Column2]))</f>
        <v>Learning Stage</v>
      </c>
      <c r="O7436">
        <v>3.6783832250000001</v>
      </c>
      <c r="P7436" t="str">
        <f>VLOOKUP(O7436,Table13[],2)</f>
        <v>1 - 5</v>
      </c>
      <c r="Q7436" t="str">
        <f>INDEX(Table8[Column1],MATCH(R7436,Table8[Column2]))</f>
        <v>Maintained</v>
      </c>
      <c r="R7436">
        <v>72.990093779999995</v>
      </c>
      <c r="S7436">
        <f t="shared" si="233"/>
        <v>3.0412539074999998</v>
      </c>
      <c r="T7436" t="s">
        <v>19</v>
      </c>
    </row>
    <row r="7437" spans="1:20" x14ac:dyDescent="0.25">
      <c r="A7437">
        <v>7436</v>
      </c>
      <c r="B7437" t="s">
        <v>2106</v>
      </c>
      <c r="C7437" t="s">
        <v>401</v>
      </c>
      <c r="D7437" t="str">
        <f t="shared" si="232"/>
        <v>Reed Michael</v>
      </c>
      <c r="E7437" t="s">
        <v>22</v>
      </c>
      <c r="F7437" t="s">
        <v>16</v>
      </c>
      <c r="G7437" t="s">
        <v>820</v>
      </c>
      <c r="H7437" t="s">
        <v>821</v>
      </c>
      <c r="I7437" t="s">
        <v>16</v>
      </c>
      <c r="J7437" t="s">
        <v>19</v>
      </c>
      <c r="K7437" t="str">
        <f>INDEX(Table6[Column1],MATCH(L7437,Table6[Column2]))</f>
        <v>Young Adults</v>
      </c>
      <c r="L7437">
        <v>35.062668639999998</v>
      </c>
      <c r="M7437" t="str">
        <f>VLOOKUP(L7437,Table1[],2)</f>
        <v>30 - 39</v>
      </c>
      <c r="N7437" t="str">
        <f>INDEX(Table7[Column1],MATCH(O7437,Table7[Column2]))</f>
        <v>Learning Stage</v>
      </c>
      <c r="O7437">
        <v>3.4587561490000001</v>
      </c>
      <c r="P7437" t="str">
        <f>VLOOKUP(O7437,Table13[],2)</f>
        <v>1 - 5</v>
      </c>
      <c r="Q7437" t="str">
        <f>INDEX(Table8[Column1],MATCH(R7437,Table8[Column2]))</f>
        <v>Scheduled</v>
      </c>
      <c r="R7437">
        <v>16.492280210000001</v>
      </c>
      <c r="S7437">
        <f t="shared" si="233"/>
        <v>0.68717834208333328</v>
      </c>
      <c r="T7437" t="s">
        <v>19</v>
      </c>
    </row>
    <row r="7438" spans="1:20" x14ac:dyDescent="0.25">
      <c r="A7438">
        <v>7437</v>
      </c>
      <c r="B7438" t="s">
        <v>4095</v>
      </c>
      <c r="C7438" t="s">
        <v>3510</v>
      </c>
      <c r="D7438" t="str">
        <f t="shared" si="232"/>
        <v>Ewing Sammie</v>
      </c>
      <c r="E7438" t="s">
        <v>22</v>
      </c>
      <c r="F7438" t="s">
        <v>16</v>
      </c>
      <c r="G7438" t="s">
        <v>820</v>
      </c>
      <c r="H7438" t="s">
        <v>821</v>
      </c>
      <c r="I7438" t="s">
        <v>16</v>
      </c>
      <c r="J7438" t="s">
        <v>19</v>
      </c>
      <c r="K7438" t="str">
        <f>INDEX(Table6[Column1],MATCH(L7438,Table6[Column2]))</f>
        <v>Adults</v>
      </c>
      <c r="L7438">
        <v>49.291654690000001</v>
      </c>
      <c r="M7438" t="str">
        <f>VLOOKUP(L7438,Table1[],2)</f>
        <v>40 - 49</v>
      </c>
      <c r="N7438" t="str">
        <f>INDEX(Table7[Column1],MATCH(O7438,Table7[Column2]))</f>
        <v>Learning Stage</v>
      </c>
      <c r="O7438">
        <v>3.1631585430000002</v>
      </c>
      <c r="P7438" t="str">
        <f>VLOOKUP(O7438,Table13[],2)</f>
        <v>1 - 5</v>
      </c>
      <c r="Q7438" t="str">
        <f>INDEX(Table8[Column1],MATCH(R7438,Table8[Column2]))</f>
        <v>Habitual</v>
      </c>
      <c r="R7438">
        <v>98.335879480000003</v>
      </c>
      <c r="S7438">
        <f t="shared" si="233"/>
        <v>4.0973283116666668</v>
      </c>
      <c r="T7438" t="s">
        <v>19</v>
      </c>
    </row>
    <row r="7439" spans="1:20" x14ac:dyDescent="0.25">
      <c r="A7439">
        <v>7438</v>
      </c>
      <c r="B7439" t="s">
        <v>3784</v>
      </c>
      <c r="C7439" t="s">
        <v>1465</v>
      </c>
      <c r="D7439" t="str">
        <f t="shared" si="232"/>
        <v>Ferrell Andrew</v>
      </c>
      <c r="E7439" t="s">
        <v>22</v>
      </c>
      <c r="F7439" t="s">
        <v>579</v>
      </c>
      <c r="G7439" t="s">
        <v>2724</v>
      </c>
      <c r="H7439" t="s">
        <v>1863</v>
      </c>
      <c r="I7439" t="s">
        <v>54</v>
      </c>
      <c r="J7439" t="s">
        <v>19</v>
      </c>
      <c r="K7439" t="str">
        <f>INDEX(Table6[Column1],MATCH(L7439,Table6[Column2]))</f>
        <v>Adults</v>
      </c>
      <c r="L7439">
        <v>40.847558300000003</v>
      </c>
      <c r="M7439" t="str">
        <f>VLOOKUP(L7439,Table1[],2)</f>
        <v>40 - 49</v>
      </c>
      <c r="N7439" t="str">
        <f>INDEX(Table7[Column1],MATCH(O7439,Table7[Column2]))</f>
        <v>Fitting in Stage</v>
      </c>
      <c r="O7439">
        <v>6.1902567680000002</v>
      </c>
      <c r="P7439" t="str">
        <f>VLOOKUP(O7439,Table13[],2)</f>
        <v>6 - 10</v>
      </c>
      <c r="Q7439" t="str">
        <f>INDEX(Table8[Column1],MATCH(R7439,Table8[Column2]))</f>
        <v>Scheduled</v>
      </c>
      <c r="R7439">
        <v>25.497449289999999</v>
      </c>
      <c r="S7439">
        <f t="shared" si="233"/>
        <v>1.0623937204166667</v>
      </c>
      <c r="T7439" t="s">
        <v>19</v>
      </c>
    </row>
    <row r="7440" spans="1:20" x14ac:dyDescent="0.25">
      <c r="A7440">
        <v>7439</v>
      </c>
      <c r="B7440" t="s">
        <v>4559</v>
      </c>
      <c r="C7440" t="s">
        <v>52</v>
      </c>
      <c r="D7440" t="str">
        <f t="shared" si="232"/>
        <v>Solis John</v>
      </c>
      <c r="E7440" t="s">
        <v>22</v>
      </c>
      <c r="F7440" t="s">
        <v>280</v>
      </c>
      <c r="G7440" t="s">
        <v>611</v>
      </c>
      <c r="H7440" t="s">
        <v>612</v>
      </c>
      <c r="I7440" t="s">
        <v>192</v>
      </c>
      <c r="J7440" t="s">
        <v>19</v>
      </c>
      <c r="K7440" t="str">
        <f>INDEX(Table6[Column1],MATCH(L7440,Table6[Column2]))</f>
        <v>Youth</v>
      </c>
      <c r="L7440">
        <v>23.478096799999999</v>
      </c>
      <c r="M7440" t="str">
        <f>VLOOKUP(L7440,Table1[],2)</f>
        <v>20 - 29</v>
      </c>
      <c r="N7440" t="str">
        <f>INDEX(Table7[Column1],MATCH(O7440,Table7[Column2]))</f>
        <v>Learning Stage</v>
      </c>
      <c r="O7440">
        <v>3.9187523500000001</v>
      </c>
      <c r="P7440" t="str">
        <f>VLOOKUP(O7440,Table13[],2)</f>
        <v>1 - 5</v>
      </c>
      <c r="Q7440" t="str">
        <f>INDEX(Table8[Column1],MATCH(R7440,Table8[Column2]))</f>
        <v>Scheduled</v>
      </c>
      <c r="R7440">
        <v>0</v>
      </c>
      <c r="S7440">
        <f t="shared" si="233"/>
        <v>0</v>
      </c>
      <c r="T7440" t="s">
        <v>19</v>
      </c>
    </row>
    <row r="7441" spans="1:20" x14ac:dyDescent="0.25">
      <c r="A7441">
        <v>7440</v>
      </c>
      <c r="B7441" t="s">
        <v>209</v>
      </c>
      <c r="C7441" t="s">
        <v>630</v>
      </c>
      <c r="D7441" t="str">
        <f t="shared" si="232"/>
        <v>Alvarez Richard</v>
      </c>
      <c r="E7441" t="s">
        <v>22</v>
      </c>
      <c r="F7441" t="s">
        <v>176</v>
      </c>
      <c r="G7441" t="s">
        <v>611</v>
      </c>
      <c r="H7441" t="s">
        <v>612</v>
      </c>
      <c r="I7441" t="s">
        <v>134</v>
      </c>
      <c r="J7441" t="s">
        <v>19</v>
      </c>
      <c r="K7441" t="str">
        <f>INDEX(Table6[Column1],MATCH(L7441,Table6[Column2]))</f>
        <v>Young Adults</v>
      </c>
      <c r="L7441">
        <v>30.47963128</v>
      </c>
      <c r="M7441" t="str">
        <f>VLOOKUP(L7441,Table1[],2)</f>
        <v>30 - 39</v>
      </c>
      <c r="N7441" t="str">
        <f>INDEX(Table7[Column1],MATCH(O7441,Table7[Column2]))</f>
        <v>Learning Stage</v>
      </c>
      <c r="O7441">
        <v>4.7260724039999999</v>
      </c>
      <c r="P7441" t="str">
        <f>VLOOKUP(O7441,Table13[],2)</f>
        <v>1 - 5</v>
      </c>
      <c r="Q7441" t="str">
        <f>INDEX(Table8[Column1],MATCH(R7441,Table8[Column2]))</f>
        <v>Scheduled</v>
      </c>
      <c r="R7441">
        <v>13.811056580000001</v>
      </c>
      <c r="S7441">
        <f t="shared" si="233"/>
        <v>0.57546069083333329</v>
      </c>
      <c r="T7441" t="s">
        <v>19</v>
      </c>
    </row>
    <row r="7442" spans="1:20" x14ac:dyDescent="0.25">
      <c r="A7442">
        <v>7441</v>
      </c>
      <c r="B7442" t="s">
        <v>1023</v>
      </c>
      <c r="C7442" t="s">
        <v>2868</v>
      </c>
      <c r="D7442" t="str">
        <f t="shared" si="232"/>
        <v>Wright Estelle</v>
      </c>
      <c r="E7442" t="s">
        <v>15</v>
      </c>
      <c r="F7442" t="s">
        <v>439</v>
      </c>
      <c r="G7442" t="s">
        <v>1060</v>
      </c>
      <c r="H7442" t="s">
        <v>1061</v>
      </c>
      <c r="I7442" t="s">
        <v>439</v>
      </c>
      <c r="J7442" t="s">
        <v>19</v>
      </c>
      <c r="K7442" t="str">
        <f>INDEX(Table6[Column1],MATCH(L7442,Table6[Column2]))</f>
        <v>Youth</v>
      </c>
      <c r="L7442">
        <v>29.442568099999999</v>
      </c>
      <c r="M7442" t="str">
        <f>VLOOKUP(L7442,Table1[],2)</f>
        <v>20 - 29</v>
      </c>
      <c r="N7442" t="str">
        <f>INDEX(Table7[Column1],MATCH(O7442,Table7[Column2]))</f>
        <v>Learning Stage</v>
      </c>
      <c r="O7442">
        <v>2.5877942350000001</v>
      </c>
      <c r="P7442" t="str">
        <f>VLOOKUP(O7442,Table13[],2)</f>
        <v>1 - 5</v>
      </c>
      <c r="Q7442" t="str">
        <f>INDEX(Table8[Column1],MATCH(R7442,Table8[Column2]))</f>
        <v>Scheduled</v>
      </c>
      <c r="R7442">
        <v>0</v>
      </c>
      <c r="S7442">
        <f t="shared" si="233"/>
        <v>0</v>
      </c>
      <c r="T7442" t="s">
        <v>19</v>
      </c>
    </row>
    <row r="7443" spans="1:20" x14ac:dyDescent="0.25">
      <c r="A7443">
        <v>7442</v>
      </c>
      <c r="B7443" t="s">
        <v>1007</v>
      </c>
      <c r="C7443" t="s">
        <v>2297</v>
      </c>
      <c r="D7443" t="str">
        <f t="shared" si="232"/>
        <v>Dumas Chelsea</v>
      </c>
      <c r="E7443" t="s">
        <v>15</v>
      </c>
      <c r="F7443" t="s">
        <v>1920</v>
      </c>
      <c r="G7443" t="s">
        <v>2724</v>
      </c>
      <c r="H7443" t="s">
        <v>1863</v>
      </c>
      <c r="I7443" t="s">
        <v>87</v>
      </c>
      <c r="J7443" t="s">
        <v>19</v>
      </c>
      <c r="K7443" t="str">
        <f>INDEX(Table6[Column1],MATCH(L7443,Table6[Column2]))</f>
        <v>Adults</v>
      </c>
      <c r="L7443">
        <v>49.70925768</v>
      </c>
      <c r="M7443" t="str">
        <f>VLOOKUP(L7443,Table1[],2)</f>
        <v>40 - 49</v>
      </c>
      <c r="N7443" t="str">
        <f>INDEX(Table7[Column1],MATCH(O7443,Table7[Column2]))</f>
        <v>Learning Stage</v>
      </c>
      <c r="O7443">
        <v>4.6853849429999999</v>
      </c>
      <c r="P7443" t="str">
        <f>VLOOKUP(O7443,Table13[],2)</f>
        <v>1 - 5</v>
      </c>
      <c r="Q7443" t="str">
        <f>INDEX(Table8[Column1],MATCH(R7443,Table8[Column2]))</f>
        <v>Excused</v>
      </c>
      <c r="R7443">
        <v>140.15814889999999</v>
      </c>
      <c r="S7443">
        <f t="shared" si="233"/>
        <v>5.8399228708333331</v>
      </c>
      <c r="T7443" t="s">
        <v>19</v>
      </c>
    </row>
    <row r="7444" spans="1:20" x14ac:dyDescent="0.25">
      <c r="A7444">
        <v>7443</v>
      </c>
      <c r="B7444" t="s">
        <v>58</v>
      </c>
      <c r="C7444" t="s">
        <v>478</v>
      </c>
      <c r="D7444" t="str">
        <f t="shared" si="232"/>
        <v>Davis Betty</v>
      </c>
      <c r="E7444" t="s">
        <v>15</v>
      </c>
      <c r="F7444" t="s">
        <v>138</v>
      </c>
      <c r="G7444" t="s">
        <v>611</v>
      </c>
      <c r="H7444" t="s">
        <v>612</v>
      </c>
      <c r="I7444" t="s">
        <v>138</v>
      </c>
      <c r="J7444" t="s">
        <v>19</v>
      </c>
      <c r="K7444" t="str">
        <f>INDEX(Table6[Column1],MATCH(L7444,Table6[Column2]))</f>
        <v>Adults</v>
      </c>
      <c r="L7444">
        <v>42.991888119999999</v>
      </c>
      <c r="M7444" t="str">
        <f>VLOOKUP(L7444,Table1[],2)</f>
        <v>40 - 49</v>
      </c>
      <c r="N7444" t="str">
        <f>INDEX(Table7[Column1],MATCH(O7444,Table7[Column2]))</f>
        <v>Learning Stage</v>
      </c>
      <c r="O7444">
        <v>4.2987962780000002</v>
      </c>
      <c r="P7444" t="str">
        <f>VLOOKUP(O7444,Table13[],2)</f>
        <v>1 - 5</v>
      </c>
      <c r="Q7444" t="str">
        <f>INDEX(Table8[Column1],MATCH(R7444,Table8[Column2]))</f>
        <v>Habitual</v>
      </c>
      <c r="R7444">
        <v>88.504453130000002</v>
      </c>
      <c r="S7444">
        <f t="shared" si="233"/>
        <v>3.6876855470833334</v>
      </c>
      <c r="T7444" t="s">
        <v>19</v>
      </c>
    </row>
    <row r="7445" spans="1:20" x14ac:dyDescent="0.25">
      <c r="A7445">
        <v>7444</v>
      </c>
      <c r="B7445" t="s">
        <v>2135</v>
      </c>
      <c r="C7445" t="s">
        <v>1979</v>
      </c>
      <c r="D7445" t="str">
        <f t="shared" si="232"/>
        <v>Stone Mario</v>
      </c>
      <c r="E7445" t="s">
        <v>22</v>
      </c>
      <c r="F7445" t="s">
        <v>38</v>
      </c>
      <c r="G7445" t="s">
        <v>2305</v>
      </c>
      <c r="H7445" t="s">
        <v>1826</v>
      </c>
      <c r="I7445" t="s">
        <v>38</v>
      </c>
      <c r="J7445" t="s">
        <v>19</v>
      </c>
      <c r="K7445" t="str">
        <f>INDEX(Table6[Column1],MATCH(L7445,Table6[Column2]))</f>
        <v>Young Adults</v>
      </c>
      <c r="L7445">
        <v>37.93787219</v>
      </c>
      <c r="M7445" t="str">
        <f>VLOOKUP(L7445,Table1[],2)</f>
        <v>30 - 39</v>
      </c>
      <c r="N7445" t="str">
        <f>INDEX(Table7[Column1],MATCH(O7445,Table7[Column2]))</f>
        <v>Fitting in Stage</v>
      </c>
      <c r="O7445">
        <v>7.1618322210000001</v>
      </c>
      <c r="P7445" t="str">
        <f>VLOOKUP(O7445,Table13[],2)</f>
        <v>6 - 10</v>
      </c>
      <c r="Q7445" t="str">
        <f>INDEX(Table8[Column1],MATCH(R7445,Table8[Column2]))</f>
        <v>Maintained</v>
      </c>
      <c r="R7445">
        <v>43.180564820000001</v>
      </c>
      <c r="S7445">
        <f t="shared" si="233"/>
        <v>1.7991902008333334</v>
      </c>
      <c r="T7445" t="s">
        <v>19</v>
      </c>
    </row>
    <row r="7446" spans="1:20" x14ac:dyDescent="0.25">
      <c r="A7446">
        <v>7445</v>
      </c>
      <c r="B7446" t="s">
        <v>5360</v>
      </c>
      <c r="C7446" t="s">
        <v>219</v>
      </c>
      <c r="D7446" t="str">
        <f t="shared" si="232"/>
        <v>Mather Joshua</v>
      </c>
      <c r="E7446" t="s">
        <v>22</v>
      </c>
      <c r="F7446" t="s">
        <v>38</v>
      </c>
      <c r="G7446" t="s">
        <v>2305</v>
      </c>
      <c r="H7446" t="s">
        <v>1826</v>
      </c>
      <c r="I7446" t="s">
        <v>38</v>
      </c>
      <c r="J7446" t="s">
        <v>19</v>
      </c>
      <c r="K7446" t="str">
        <f>INDEX(Table6[Column1],MATCH(L7446,Table6[Column2]))</f>
        <v>Adults</v>
      </c>
      <c r="L7446">
        <v>40.759965790000003</v>
      </c>
      <c r="M7446" t="str">
        <f>VLOOKUP(L7446,Table1[],2)</f>
        <v>40 - 49</v>
      </c>
      <c r="N7446" t="str">
        <f>INDEX(Table7[Column1],MATCH(O7446,Table7[Column2]))</f>
        <v>Learning Stage</v>
      </c>
      <c r="O7446">
        <v>5.0685744020000003</v>
      </c>
      <c r="P7446" t="str">
        <f>VLOOKUP(O7446,Table13[],2)</f>
        <v>1 - 5</v>
      </c>
      <c r="Q7446" t="str">
        <f>INDEX(Table8[Column1],MATCH(R7446,Table8[Column2]))</f>
        <v>Maintained</v>
      </c>
      <c r="R7446">
        <v>48.921103789999997</v>
      </c>
      <c r="S7446">
        <f t="shared" si="233"/>
        <v>2.038379324583333</v>
      </c>
      <c r="T7446" t="s">
        <v>19</v>
      </c>
    </row>
    <row r="7447" spans="1:20" x14ac:dyDescent="0.25">
      <c r="A7447">
        <v>7446</v>
      </c>
      <c r="B7447" t="s">
        <v>400</v>
      </c>
      <c r="C7447" t="s">
        <v>2551</v>
      </c>
      <c r="D7447" t="str">
        <f t="shared" si="232"/>
        <v>Williams Sylvia</v>
      </c>
      <c r="E7447" t="s">
        <v>15</v>
      </c>
      <c r="F7447" t="s">
        <v>38</v>
      </c>
      <c r="G7447" t="s">
        <v>2305</v>
      </c>
      <c r="H7447" t="s">
        <v>1826</v>
      </c>
      <c r="I7447" t="s">
        <v>38</v>
      </c>
      <c r="J7447" t="s">
        <v>19</v>
      </c>
      <c r="K7447" t="str">
        <f>INDEX(Table6[Column1],MATCH(L7447,Table6[Column2]))</f>
        <v>Youth</v>
      </c>
      <c r="L7447">
        <v>26.183855869999999</v>
      </c>
      <c r="M7447" t="str">
        <f>VLOOKUP(L7447,Table1[],2)</f>
        <v>20 - 29</v>
      </c>
      <c r="N7447" t="str">
        <f>INDEX(Table7[Column1],MATCH(O7447,Table7[Column2]))</f>
        <v>Fitting in Stage</v>
      </c>
      <c r="O7447">
        <v>8.7853176180000006</v>
      </c>
      <c r="P7447" t="str">
        <f>VLOOKUP(O7447,Table13[],2)</f>
        <v>6 - 10</v>
      </c>
      <c r="Q7447" t="str">
        <f>INDEX(Table8[Column1],MATCH(R7447,Table8[Column2]))</f>
        <v>Scheduled</v>
      </c>
      <c r="R7447">
        <v>0</v>
      </c>
      <c r="S7447">
        <f t="shared" si="233"/>
        <v>0</v>
      </c>
      <c r="T7447" t="s">
        <v>19</v>
      </c>
    </row>
    <row r="7448" spans="1:20" x14ac:dyDescent="0.25">
      <c r="A7448">
        <v>7447</v>
      </c>
      <c r="B7448" t="s">
        <v>422</v>
      </c>
      <c r="C7448" t="s">
        <v>352</v>
      </c>
      <c r="D7448" t="str">
        <f t="shared" si="232"/>
        <v>Peterson Matthew</v>
      </c>
      <c r="E7448" t="s">
        <v>22</v>
      </c>
      <c r="F7448" t="s">
        <v>33</v>
      </c>
      <c r="G7448" t="s">
        <v>2724</v>
      </c>
      <c r="H7448" t="s">
        <v>1863</v>
      </c>
      <c r="I7448" t="s">
        <v>33</v>
      </c>
      <c r="J7448" t="s">
        <v>19</v>
      </c>
      <c r="K7448" t="str">
        <f>INDEX(Table6[Column1],MATCH(L7448,Table6[Column2]))</f>
        <v>Adults</v>
      </c>
      <c r="L7448">
        <v>41.925690080000003</v>
      </c>
      <c r="M7448" t="str">
        <f>VLOOKUP(L7448,Table1[],2)</f>
        <v>40 - 49</v>
      </c>
      <c r="N7448" t="str">
        <f>INDEX(Table7[Column1],MATCH(O7448,Table7[Column2]))</f>
        <v>Learning Stage</v>
      </c>
      <c r="O7448">
        <v>5.132839819</v>
      </c>
      <c r="P7448" t="str">
        <f>VLOOKUP(O7448,Table13[],2)</f>
        <v>1 - 5</v>
      </c>
      <c r="Q7448" t="str">
        <f>INDEX(Table8[Column1],MATCH(R7448,Table8[Column2]))</f>
        <v>Scheduled</v>
      </c>
      <c r="R7448">
        <v>0</v>
      </c>
      <c r="S7448">
        <f t="shared" si="233"/>
        <v>0</v>
      </c>
      <c r="T7448" t="s">
        <v>19</v>
      </c>
    </row>
    <row r="7449" spans="1:20" x14ac:dyDescent="0.25">
      <c r="A7449">
        <v>7448</v>
      </c>
      <c r="B7449" t="s">
        <v>2744</v>
      </c>
      <c r="C7449" t="s">
        <v>396</v>
      </c>
      <c r="D7449" t="str">
        <f t="shared" si="232"/>
        <v>Duke Sarah</v>
      </c>
      <c r="E7449" t="s">
        <v>15</v>
      </c>
      <c r="F7449" t="s">
        <v>1070</v>
      </c>
      <c r="G7449" t="s">
        <v>611</v>
      </c>
      <c r="H7449" t="s">
        <v>612</v>
      </c>
      <c r="I7449" t="s">
        <v>169</v>
      </c>
      <c r="J7449" t="s">
        <v>19</v>
      </c>
      <c r="K7449" t="str">
        <f>INDEX(Table6[Column1],MATCH(L7449,Table6[Column2]))</f>
        <v>Young Adults</v>
      </c>
      <c r="L7449">
        <v>36.802948149999999</v>
      </c>
      <c r="M7449" t="str">
        <f>VLOOKUP(L7449,Table1[],2)</f>
        <v>30 - 39</v>
      </c>
      <c r="N7449" t="str">
        <f>INDEX(Table7[Column1],MATCH(O7449,Table7[Column2]))</f>
        <v>Learning Stage</v>
      </c>
      <c r="O7449">
        <v>4.2418298290000003</v>
      </c>
      <c r="P7449" t="str">
        <f>VLOOKUP(O7449,Table13[],2)</f>
        <v>1 - 5</v>
      </c>
      <c r="Q7449" t="str">
        <f>INDEX(Table8[Column1],MATCH(R7449,Table8[Column2]))</f>
        <v>Maintained</v>
      </c>
      <c r="R7449">
        <v>59.799698399999997</v>
      </c>
      <c r="S7449">
        <f t="shared" si="233"/>
        <v>2.4916540999999999</v>
      </c>
      <c r="T7449" t="s">
        <v>19</v>
      </c>
    </row>
    <row r="7450" spans="1:20" x14ac:dyDescent="0.25">
      <c r="A7450">
        <v>7449</v>
      </c>
      <c r="B7450" t="s">
        <v>5361</v>
      </c>
      <c r="C7450" t="s">
        <v>461</v>
      </c>
      <c r="D7450" t="str">
        <f t="shared" si="232"/>
        <v>Numbers Billy</v>
      </c>
      <c r="E7450" t="s">
        <v>22</v>
      </c>
      <c r="F7450" t="s">
        <v>38</v>
      </c>
      <c r="G7450" t="s">
        <v>2305</v>
      </c>
      <c r="H7450" t="s">
        <v>1826</v>
      </c>
      <c r="I7450" t="s">
        <v>38</v>
      </c>
      <c r="J7450" t="s">
        <v>19</v>
      </c>
      <c r="K7450" t="str">
        <f>INDEX(Table6[Column1],MATCH(L7450,Table6[Column2]))</f>
        <v>Adults</v>
      </c>
      <c r="L7450">
        <v>47.980531509999999</v>
      </c>
      <c r="M7450" t="str">
        <f>VLOOKUP(L7450,Table1[],2)</f>
        <v>40 - 49</v>
      </c>
      <c r="N7450" t="str">
        <f>INDEX(Table7[Column1],MATCH(O7450,Table7[Column2]))</f>
        <v>Learning Stage</v>
      </c>
      <c r="O7450">
        <v>4.5671379219999997</v>
      </c>
      <c r="P7450" t="str">
        <f>VLOOKUP(O7450,Table13[],2)</f>
        <v>1 - 5</v>
      </c>
      <c r="Q7450" t="str">
        <f>INDEX(Table8[Column1],MATCH(R7450,Table8[Column2]))</f>
        <v>Scheduled</v>
      </c>
      <c r="R7450">
        <v>38.118065919999999</v>
      </c>
      <c r="S7450">
        <f t="shared" si="233"/>
        <v>1.5882527466666667</v>
      </c>
      <c r="T7450" t="s">
        <v>19</v>
      </c>
    </row>
    <row r="7451" spans="1:20" x14ac:dyDescent="0.25">
      <c r="A7451">
        <v>7450</v>
      </c>
      <c r="B7451" t="s">
        <v>5362</v>
      </c>
      <c r="C7451" t="s">
        <v>241</v>
      </c>
      <c r="D7451" t="str">
        <f t="shared" si="232"/>
        <v>Merchant Jessica</v>
      </c>
      <c r="E7451" t="s">
        <v>15</v>
      </c>
      <c r="F7451" t="s">
        <v>2315</v>
      </c>
      <c r="G7451" t="s">
        <v>611</v>
      </c>
      <c r="H7451" t="s">
        <v>612</v>
      </c>
      <c r="I7451" t="s">
        <v>138</v>
      </c>
      <c r="J7451" t="s">
        <v>19</v>
      </c>
      <c r="K7451" t="str">
        <f>INDEX(Table6[Column1],MATCH(L7451,Table6[Column2]))</f>
        <v>Adults</v>
      </c>
      <c r="L7451">
        <v>42.79583796</v>
      </c>
      <c r="M7451" t="str">
        <f>VLOOKUP(L7451,Table1[],2)</f>
        <v>40 - 49</v>
      </c>
      <c r="N7451" t="str">
        <f>INDEX(Table7[Column1],MATCH(O7451,Table7[Column2]))</f>
        <v>Learning Stage</v>
      </c>
      <c r="O7451">
        <v>5.1924741079999999</v>
      </c>
      <c r="P7451" t="str">
        <f>VLOOKUP(O7451,Table13[],2)</f>
        <v>1 - 5</v>
      </c>
      <c r="Q7451" t="str">
        <f>INDEX(Table8[Column1],MATCH(R7451,Table8[Column2]))</f>
        <v>Maintained</v>
      </c>
      <c r="R7451">
        <v>46.411541120000003</v>
      </c>
      <c r="S7451">
        <f t="shared" si="233"/>
        <v>1.9338142133333336</v>
      </c>
      <c r="T7451" t="s">
        <v>19</v>
      </c>
    </row>
    <row r="7452" spans="1:20" x14ac:dyDescent="0.25">
      <c r="A7452">
        <v>7451</v>
      </c>
      <c r="B7452" t="s">
        <v>1455</v>
      </c>
      <c r="C7452" t="s">
        <v>196</v>
      </c>
      <c r="D7452" t="str">
        <f t="shared" si="232"/>
        <v>Lewis Carol</v>
      </c>
      <c r="E7452" t="s">
        <v>15</v>
      </c>
      <c r="F7452" t="s">
        <v>2285</v>
      </c>
      <c r="G7452" t="s">
        <v>611</v>
      </c>
      <c r="H7452" t="s">
        <v>612</v>
      </c>
      <c r="I7452" t="s">
        <v>169</v>
      </c>
      <c r="J7452" t="s">
        <v>19</v>
      </c>
      <c r="K7452" t="str">
        <f>INDEX(Table6[Column1],MATCH(L7452,Table6[Column2]))</f>
        <v>Adults</v>
      </c>
      <c r="L7452">
        <v>47.860756500000001</v>
      </c>
      <c r="M7452" t="str">
        <f>VLOOKUP(L7452,Table1[],2)</f>
        <v>40 - 49</v>
      </c>
      <c r="N7452" t="str">
        <f>INDEX(Table7[Column1],MATCH(O7452,Table7[Column2]))</f>
        <v>Learning Stage</v>
      </c>
      <c r="O7452">
        <v>5.3785424800000001</v>
      </c>
      <c r="P7452" t="str">
        <f>VLOOKUP(O7452,Table13[],2)</f>
        <v>1 - 5</v>
      </c>
      <c r="Q7452" t="str">
        <f>INDEX(Table8[Column1],MATCH(R7452,Table8[Column2]))</f>
        <v>Habitual</v>
      </c>
      <c r="R7452">
        <v>115.1527924</v>
      </c>
      <c r="S7452">
        <f t="shared" si="233"/>
        <v>4.7980330166666665</v>
      </c>
      <c r="T7452" t="s">
        <v>19</v>
      </c>
    </row>
    <row r="7453" spans="1:20" x14ac:dyDescent="0.25">
      <c r="A7453">
        <v>7452</v>
      </c>
      <c r="B7453" t="s">
        <v>98</v>
      </c>
      <c r="C7453" t="s">
        <v>52</v>
      </c>
      <c r="D7453" t="str">
        <f t="shared" si="232"/>
        <v>Thompson John</v>
      </c>
      <c r="E7453" t="s">
        <v>22</v>
      </c>
      <c r="F7453" t="s">
        <v>1435</v>
      </c>
      <c r="G7453" t="s">
        <v>611</v>
      </c>
      <c r="H7453" t="s">
        <v>612</v>
      </c>
      <c r="I7453" t="s">
        <v>1435</v>
      </c>
      <c r="J7453" t="s">
        <v>19</v>
      </c>
      <c r="K7453" t="str">
        <f>INDEX(Table6[Column1],MATCH(L7453,Table6[Column2]))</f>
        <v>Adults</v>
      </c>
      <c r="L7453">
        <v>45.622558179999999</v>
      </c>
      <c r="M7453" t="str">
        <f>VLOOKUP(L7453,Table1[],2)</f>
        <v>40 - 49</v>
      </c>
      <c r="N7453" t="str">
        <f>INDEX(Table7[Column1],MATCH(O7453,Table7[Column2]))</f>
        <v>Learning Stage</v>
      </c>
      <c r="O7453">
        <v>5.965024466</v>
      </c>
      <c r="P7453" t="str">
        <f>VLOOKUP(O7453,Table13[],2)</f>
        <v>1 - 5</v>
      </c>
      <c r="Q7453" t="str">
        <f>INDEX(Table8[Column1],MATCH(R7453,Table8[Column2]))</f>
        <v>Maintained</v>
      </c>
      <c r="R7453">
        <v>74.100785770000002</v>
      </c>
      <c r="S7453">
        <f t="shared" si="233"/>
        <v>3.0875327404166666</v>
      </c>
      <c r="T7453" t="s">
        <v>19</v>
      </c>
    </row>
    <row r="7454" spans="1:20" x14ac:dyDescent="0.25">
      <c r="A7454">
        <v>7453</v>
      </c>
      <c r="B7454" t="s">
        <v>1131</v>
      </c>
      <c r="C7454" t="s">
        <v>1563</v>
      </c>
      <c r="D7454" t="str">
        <f t="shared" si="232"/>
        <v>Herrera Fred</v>
      </c>
      <c r="E7454" t="s">
        <v>22</v>
      </c>
      <c r="F7454" t="s">
        <v>2116</v>
      </c>
      <c r="G7454" t="s">
        <v>611</v>
      </c>
      <c r="H7454" t="s">
        <v>612</v>
      </c>
      <c r="I7454" t="s">
        <v>101</v>
      </c>
      <c r="J7454" t="s">
        <v>19</v>
      </c>
      <c r="K7454" t="str">
        <f>INDEX(Table6[Column1],MATCH(L7454,Table6[Column2]))</f>
        <v>Seniors</v>
      </c>
      <c r="L7454">
        <v>61.7426891</v>
      </c>
      <c r="M7454" t="str">
        <f>VLOOKUP(L7454,Table1[],2)</f>
        <v>60 and Above</v>
      </c>
      <c r="N7454" t="str">
        <f>INDEX(Table7[Column1],MATCH(O7454,Table7[Column2]))</f>
        <v>Fitting in Stage</v>
      </c>
      <c r="O7454">
        <v>8.6187155709999992</v>
      </c>
      <c r="P7454" t="str">
        <f>VLOOKUP(O7454,Table13[],2)</f>
        <v>6 - 10</v>
      </c>
      <c r="Q7454" t="str">
        <f>INDEX(Table8[Column1],MATCH(R7454,Table8[Column2]))</f>
        <v>Habitual</v>
      </c>
      <c r="R7454">
        <v>100.90884800000001</v>
      </c>
      <c r="S7454">
        <f t="shared" si="233"/>
        <v>4.2045353333333333</v>
      </c>
      <c r="T7454" t="s">
        <v>19</v>
      </c>
    </row>
    <row r="7455" spans="1:20" x14ac:dyDescent="0.25">
      <c r="A7455">
        <v>7454</v>
      </c>
      <c r="B7455" t="s">
        <v>5363</v>
      </c>
      <c r="C7455" t="s">
        <v>73</v>
      </c>
      <c r="D7455" t="str">
        <f t="shared" si="232"/>
        <v>Coyle Jesus</v>
      </c>
      <c r="E7455" t="s">
        <v>22</v>
      </c>
      <c r="F7455" t="s">
        <v>33</v>
      </c>
      <c r="G7455" t="s">
        <v>2724</v>
      </c>
      <c r="H7455" t="s">
        <v>1863</v>
      </c>
      <c r="I7455" t="s">
        <v>33</v>
      </c>
      <c r="J7455" t="s">
        <v>19</v>
      </c>
      <c r="K7455" t="str">
        <f>INDEX(Table6[Column1],MATCH(L7455,Table6[Column2]))</f>
        <v>Adults</v>
      </c>
      <c r="L7455">
        <v>40.850930150000003</v>
      </c>
      <c r="M7455" t="str">
        <f>VLOOKUP(L7455,Table1[],2)</f>
        <v>40 - 49</v>
      </c>
      <c r="N7455" t="str">
        <f>INDEX(Table7[Column1],MATCH(O7455,Table7[Column2]))</f>
        <v>Learning Stage</v>
      </c>
      <c r="O7455">
        <v>0.70757946299999996</v>
      </c>
      <c r="P7455" t="e">
        <f>VLOOKUP(O7455,Table13[],2)</f>
        <v>#N/A</v>
      </c>
      <c r="Q7455" t="str">
        <f>INDEX(Table8[Column1],MATCH(R7455,Table8[Column2]))</f>
        <v>Maintained</v>
      </c>
      <c r="R7455">
        <v>74.091919279999999</v>
      </c>
      <c r="S7455">
        <f t="shared" si="233"/>
        <v>3.0871633033333334</v>
      </c>
      <c r="T7455" t="s">
        <v>19</v>
      </c>
    </row>
    <row r="7456" spans="1:20" x14ac:dyDescent="0.25">
      <c r="A7456">
        <v>7455</v>
      </c>
      <c r="B7456" t="s">
        <v>3445</v>
      </c>
      <c r="C7456" t="s">
        <v>751</v>
      </c>
      <c r="D7456" t="str">
        <f t="shared" si="232"/>
        <v>Perales Jose</v>
      </c>
      <c r="E7456" t="s">
        <v>22</v>
      </c>
      <c r="F7456" t="s">
        <v>27</v>
      </c>
      <c r="G7456" t="s">
        <v>611</v>
      </c>
      <c r="H7456" t="s">
        <v>612</v>
      </c>
      <c r="I7456" t="s">
        <v>27</v>
      </c>
      <c r="J7456" t="s">
        <v>19</v>
      </c>
      <c r="K7456" t="str">
        <f>INDEX(Table6[Column1],MATCH(L7456,Table6[Column2]))</f>
        <v>Adults</v>
      </c>
      <c r="L7456">
        <v>42.17541173</v>
      </c>
      <c r="M7456" t="str">
        <f>VLOOKUP(L7456,Table1[],2)</f>
        <v>40 - 49</v>
      </c>
      <c r="N7456" t="str">
        <f>INDEX(Table7[Column1],MATCH(O7456,Table7[Column2]))</f>
        <v>Learning Stage</v>
      </c>
      <c r="O7456">
        <v>5.1944700660000001</v>
      </c>
      <c r="P7456" t="str">
        <f>VLOOKUP(O7456,Table13[],2)</f>
        <v>1 - 5</v>
      </c>
      <c r="Q7456" t="str">
        <f>INDEX(Table8[Column1],MATCH(R7456,Table8[Column2]))</f>
        <v>Scheduled</v>
      </c>
      <c r="R7456">
        <v>27.091683310000001</v>
      </c>
      <c r="S7456">
        <f t="shared" si="233"/>
        <v>1.1288201379166667</v>
      </c>
      <c r="T7456" t="s">
        <v>19</v>
      </c>
    </row>
    <row r="7457" spans="1:20" x14ac:dyDescent="0.25">
      <c r="A7457">
        <v>7456</v>
      </c>
      <c r="B7457" t="s">
        <v>577</v>
      </c>
      <c r="C7457" t="s">
        <v>56</v>
      </c>
      <c r="D7457" t="str">
        <f t="shared" si="232"/>
        <v>Weaver James</v>
      </c>
      <c r="E7457" t="s">
        <v>22</v>
      </c>
      <c r="F7457" t="s">
        <v>828</v>
      </c>
      <c r="G7457" t="s">
        <v>611</v>
      </c>
      <c r="H7457" t="s">
        <v>612</v>
      </c>
      <c r="I7457" t="s">
        <v>24</v>
      </c>
      <c r="J7457" t="s">
        <v>19</v>
      </c>
      <c r="K7457" t="str">
        <f>INDEX(Table6[Column1],MATCH(L7457,Table6[Column2]))</f>
        <v>Elders</v>
      </c>
      <c r="L7457">
        <v>54.443473959999999</v>
      </c>
      <c r="M7457" t="str">
        <f>VLOOKUP(L7457,Table1[],2)</f>
        <v>50 - 59</v>
      </c>
      <c r="N7457" t="str">
        <f>INDEX(Table7[Column1],MATCH(O7457,Table7[Column2]))</f>
        <v>Learning Stage</v>
      </c>
      <c r="O7457">
        <v>4.7622767860000002</v>
      </c>
      <c r="P7457" t="str">
        <f>VLOOKUP(O7457,Table13[],2)</f>
        <v>1 - 5</v>
      </c>
      <c r="Q7457" t="str">
        <f>INDEX(Table8[Column1],MATCH(R7457,Table8[Column2]))</f>
        <v>Maintained</v>
      </c>
      <c r="R7457">
        <v>73.515461099999996</v>
      </c>
      <c r="S7457">
        <f t="shared" si="233"/>
        <v>3.0631442124999997</v>
      </c>
      <c r="T7457" t="s">
        <v>19</v>
      </c>
    </row>
    <row r="7458" spans="1:20" x14ac:dyDescent="0.25">
      <c r="A7458">
        <v>7457</v>
      </c>
      <c r="B7458" t="s">
        <v>2257</v>
      </c>
      <c r="C7458" t="s">
        <v>354</v>
      </c>
      <c r="D7458" t="str">
        <f t="shared" si="232"/>
        <v>Kearns Kim</v>
      </c>
      <c r="E7458" t="s">
        <v>15</v>
      </c>
      <c r="F7458" t="s">
        <v>262</v>
      </c>
      <c r="G7458" t="s">
        <v>2724</v>
      </c>
      <c r="H7458" t="s">
        <v>1863</v>
      </c>
      <c r="I7458" t="s">
        <v>262</v>
      </c>
      <c r="J7458" t="s">
        <v>19</v>
      </c>
      <c r="K7458" t="str">
        <f>INDEX(Table6[Column1],MATCH(L7458,Table6[Column2]))</f>
        <v>Adults</v>
      </c>
      <c r="L7458">
        <v>49.43192655</v>
      </c>
      <c r="M7458" t="str">
        <f>VLOOKUP(L7458,Table1[],2)</f>
        <v>40 - 49</v>
      </c>
      <c r="N7458" t="str">
        <f>INDEX(Table7[Column1],MATCH(O7458,Table7[Column2]))</f>
        <v>Learning Stage</v>
      </c>
      <c r="O7458">
        <v>5.0022046720000004</v>
      </c>
      <c r="P7458" t="str">
        <f>VLOOKUP(O7458,Table13[],2)</f>
        <v>1 - 5</v>
      </c>
      <c r="Q7458" t="str">
        <f>INDEX(Table8[Column1],MATCH(R7458,Table8[Column2]))</f>
        <v>Habitual</v>
      </c>
      <c r="R7458">
        <v>99.692850949999993</v>
      </c>
      <c r="S7458">
        <f t="shared" si="233"/>
        <v>4.1538687895833331</v>
      </c>
      <c r="T7458" t="s">
        <v>19</v>
      </c>
    </row>
    <row r="7459" spans="1:20" x14ac:dyDescent="0.25">
      <c r="A7459">
        <v>7458</v>
      </c>
      <c r="B7459" t="s">
        <v>729</v>
      </c>
      <c r="C7459" t="s">
        <v>4382</v>
      </c>
      <c r="D7459" t="str">
        <f t="shared" si="232"/>
        <v>Patterson Belinda</v>
      </c>
      <c r="E7459" t="s">
        <v>15</v>
      </c>
      <c r="F7459" t="s">
        <v>2896</v>
      </c>
      <c r="G7459" t="s">
        <v>611</v>
      </c>
      <c r="H7459" t="s">
        <v>612</v>
      </c>
      <c r="I7459" t="s">
        <v>138</v>
      </c>
      <c r="J7459" t="s">
        <v>19</v>
      </c>
      <c r="K7459" t="str">
        <f>INDEX(Table6[Column1],MATCH(L7459,Table6[Column2]))</f>
        <v>Adults</v>
      </c>
      <c r="L7459">
        <v>45.119068560000002</v>
      </c>
      <c r="M7459" t="str">
        <f>VLOOKUP(L7459,Table1[],2)</f>
        <v>40 - 49</v>
      </c>
      <c r="N7459" t="str">
        <f>INDEX(Table7[Column1],MATCH(O7459,Table7[Column2]))</f>
        <v>Learning Stage</v>
      </c>
      <c r="O7459">
        <v>5.0899533840000002</v>
      </c>
      <c r="P7459" t="str">
        <f>VLOOKUP(O7459,Table13[],2)</f>
        <v>1 - 5</v>
      </c>
      <c r="Q7459" t="str">
        <f>INDEX(Table8[Column1],MATCH(R7459,Table8[Column2]))</f>
        <v>Habitual</v>
      </c>
      <c r="R7459">
        <v>99.395591240000002</v>
      </c>
      <c r="S7459">
        <f t="shared" si="233"/>
        <v>4.1414829683333334</v>
      </c>
      <c r="T7459" t="s">
        <v>19</v>
      </c>
    </row>
    <row r="7460" spans="1:20" x14ac:dyDescent="0.25">
      <c r="A7460">
        <v>7459</v>
      </c>
      <c r="B7460" t="s">
        <v>904</v>
      </c>
      <c r="C7460" t="s">
        <v>751</v>
      </c>
      <c r="D7460" t="str">
        <f t="shared" si="232"/>
        <v>Brown Jose</v>
      </c>
      <c r="E7460" t="s">
        <v>22</v>
      </c>
      <c r="F7460" t="s">
        <v>84</v>
      </c>
      <c r="G7460" t="s">
        <v>611</v>
      </c>
      <c r="H7460" t="s">
        <v>612</v>
      </c>
      <c r="I7460" t="s">
        <v>84</v>
      </c>
      <c r="J7460" t="s">
        <v>19</v>
      </c>
      <c r="K7460" t="str">
        <f>INDEX(Table6[Column1],MATCH(L7460,Table6[Column2]))</f>
        <v>Adults</v>
      </c>
      <c r="L7460">
        <v>44.002910499999999</v>
      </c>
      <c r="M7460" t="str">
        <f>VLOOKUP(L7460,Table1[],2)</f>
        <v>40 - 49</v>
      </c>
      <c r="N7460" t="str">
        <f>INDEX(Table7[Column1],MATCH(O7460,Table7[Column2]))</f>
        <v>Fitting in Stage</v>
      </c>
      <c r="O7460">
        <v>6.263482958</v>
      </c>
      <c r="P7460" t="str">
        <f>VLOOKUP(O7460,Table13[],2)</f>
        <v>6 - 10</v>
      </c>
      <c r="Q7460" t="str">
        <f>INDEX(Table8[Column1],MATCH(R7460,Table8[Column2]))</f>
        <v>Excused</v>
      </c>
      <c r="R7460">
        <v>141.0999846</v>
      </c>
      <c r="S7460">
        <f t="shared" si="233"/>
        <v>5.879166025</v>
      </c>
      <c r="T7460" t="s">
        <v>19</v>
      </c>
    </row>
    <row r="7461" spans="1:20" x14ac:dyDescent="0.25">
      <c r="A7461">
        <v>7460</v>
      </c>
      <c r="B7461" t="s">
        <v>5364</v>
      </c>
      <c r="C7461" t="s">
        <v>5365</v>
      </c>
      <c r="D7461" t="str">
        <f t="shared" si="232"/>
        <v>Grear Malcolm</v>
      </c>
      <c r="E7461" t="s">
        <v>22</v>
      </c>
      <c r="F7461" t="s">
        <v>235</v>
      </c>
      <c r="G7461" t="s">
        <v>2724</v>
      </c>
      <c r="H7461" t="s">
        <v>1863</v>
      </c>
      <c r="I7461" t="s">
        <v>235</v>
      </c>
      <c r="J7461" t="s">
        <v>19</v>
      </c>
      <c r="K7461" t="str">
        <f>INDEX(Table6[Column1],MATCH(L7461,Table6[Column2]))</f>
        <v>Young Adults</v>
      </c>
      <c r="L7461">
        <v>33.122994030000001</v>
      </c>
      <c r="M7461" t="str">
        <f>VLOOKUP(L7461,Table1[],2)</f>
        <v>30 - 39</v>
      </c>
      <c r="N7461" t="str">
        <f>INDEX(Table7[Column1],MATCH(O7461,Table7[Column2]))</f>
        <v>Learning Stage</v>
      </c>
      <c r="O7461">
        <v>5.2869211790000001</v>
      </c>
      <c r="P7461" t="str">
        <f>VLOOKUP(O7461,Table13[],2)</f>
        <v>1 - 5</v>
      </c>
      <c r="Q7461" t="str">
        <f>INDEX(Table8[Column1],MATCH(R7461,Table8[Column2]))</f>
        <v>Scheduled</v>
      </c>
      <c r="R7461">
        <v>0</v>
      </c>
      <c r="S7461">
        <f t="shared" si="233"/>
        <v>0</v>
      </c>
      <c r="T7461" t="s">
        <v>19</v>
      </c>
    </row>
    <row r="7462" spans="1:20" x14ac:dyDescent="0.25">
      <c r="A7462">
        <v>7461</v>
      </c>
      <c r="B7462" t="s">
        <v>1566</v>
      </c>
      <c r="C7462" t="s">
        <v>2075</v>
      </c>
      <c r="D7462" t="str">
        <f t="shared" si="232"/>
        <v>Crowe Jessie</v>
      </c>
      <c r="E7462" t="s">
        <v>15</v>
      </c>
      <c r="F7462" t="s">
        <v>30</v>
      </c>
      <c r="G7462" t="s">
        <v>2724</v>
      </c>
      <c r="H7462" t="s">
        <v>1863</v>
      </c>
      <c r="I7462" t="s">
        <v>30</v>
      </c>
      <c r="J7462" t="s">
        <v>19</v>
      </c>
      <c r="K7462" t="str">
        <f>INDEX(Table6[Column1],MATCH(L7462,Table6[Column2]))</f>
        <v>Youth</v>
      </c>
      <c r="L7462">
        <v>27.801114699999999</v>
      </c>
      <c r="M7462" t="str">
        <f>VLOOKUP(L7462,Table1[],2)</f>
        <v>20 - 29</v>
      </c>
      <c r="N7462" t="str">
        <f>INDEX(Table7[Column1],MATCH(O7462,Table7[Column2]))</f>
        <v>Learning Stage</v>
      </c>
      <c r="O7462">
        <v>1.7887401730000001</v>
      </c>
      <c r="P7462" t="str">
        <f>VLOOKUP(O7462,Table13[],2)</f>
        <v>1 - 5</v>
      </c>
      <c r="Q7462" t="str">
        <f>INDEX(Table8[Column1],MATCH(R7462,Table8[Column2]))</f>
        <v>Scheduled</v>
      </c>
      <c r="R7462">
        <v>0</v>
      </c>
      <c r="S7462">
        <f t="shared" si="233"/>
        <v>0</v>
      </c>
      <c r="T7462" t="s">
        <v>19</v>
      </c>
    </row>
    <row r="7463" spans="1:20" x14ac:dyDescent="0.25">
      <c r="A7463">
        <v>7462</v>
      </c>
      <c r="B7463" t="s">
        <v>321</v>
      </c>
      <c r="C7463" t="s">
        <v>44</v>
      </c>
      <c r="D7463" t="str">
        <f t="shared" si="232"/>
        <v>Cook Gregory</v>
      </c>
      <c r="E7463" t="s">
        <v>22</v>
      </c>
      <c r="F7463" t="s">
        <v>369</v>
      </c>
      <c r="G7463" t="s">
        <v>611</v>
      </c>
      <c r="H7463" t="s">
        <v>612</v>
      </c>
      <c r="I7463" t="s">
        <v>369</v>
      </c>
      <c r="J7463" t="s">
        <v>19</v>
      </c>
      <c r="K7463" t="str">
        <f>INDEX(Table6[Column1],MATCH(L7463,Table6[Column2]))</f>
        <v>Adults</v>
      </c>
      <c r="L7463">
        <v>48.347055560000001</v>
      </c>
      <c r="M7463" t="str">
        <f>VLOOKUP(L7463,Table1[],2)</f>
        <v>40 - 49</v>
      </c>
      <c r="N7463" t="str">
        <f>INDEX(Table7[Column1],MATCH(O7463,Table7[Column2]))</f>
        <v>Learning Stage</v>
      </c>
      <c r="O7463">
        <v>4.7046260310000001</v>
      </c>
      <c r="P7463" t="str">
        <f>VLOOKUP(O7463,Table13[],2)</f>
        <v>1 - 5</v>
      </c>
      <c r="Q7463" t="str">
        <f>INDEX(Table8[Column1],MATCH(R7463,Table8[Column2]))</f>
        <v>Maintained</v>
      </c>
      <c r="R7463">
        <v>75.447860590000005</v>
      </c>
      <c r="S7463">
        <f t="shared" si="233"/>
        <v>3.1436608579166667</v>
      </c>
      <c r="T7463" t="s">
        <v>19</v>
      </c>
    </row>
    <row r="7464" spans="1:20" x14ac:dyDescent="0.25">
      <c r="A7464">
        <v>7463</v>
      </c>
      <c r="B7464" t="s">
        <v>1524</v>
      </c>
      <c r="C7464" t="s">
        <v>52</v>
      </c>
      <c r="D7464" t="str">
        <f t="shared" si="232"/>
        <v>Logsdon John</v>
      </c>
      <c r="E7464" t="s">
        <v>22</v>
      </c>
      <c r="F7464" t="s">
        <v>54</v>
      </c>
      <c r="G7464" t="s">
        <v>2724</v>
      </c>
      <c r="H7464" t="s">
        <v>1863</v>
      </c>
      <c r="I7464" t="s">
        <v>54</v>
      </c>
      <c r="J7464" t="s">
        <v>19</v>
      </c>
      <c r="K7464" t="str">
        <f>INDEX(Table6[Column1],MATCH(L7464,Table6[Column2]))</f>
        <v>Adults</v>
      </c>
      <c r="L7464">
        <v>40.762224570000001</v>
      </c>
      <c r="M7464" t="str">
        <f>VLOOKUP(L7464,Table1[],2)</f>
        <v>40 - 49</v>
      </c>
      <c r="N7464" t="str">
        <f>INDEX(Table7[Column1],MATCH(O7464,Table7[Column2]))</f>
        <v>Learning Stage</v>
      </c>
      <c r="O7464">
        <v>4.7494376540000003</v>
      </c>
      <c r="P7464" t="str">
        <f>VLOOKUP(O7464,Table13[],2)</f>
        <v>1 - 5</v>
      </c>
      <c r="Q7464" t="str">
        <f>INDEX(Table8[Column1],MATCH(R7464,Table8[Column2]))</f>
        <v>Maintained</v>
      </c>
      <c r="R7464">
        <v>72.255135170000003</v>
      </c>
      <c r="S7464">
        <f t="shared" si="233"/>
        <v>3.0106306320833336</v>
      </c>
      <c r="T7464" t="s">
        <v>19</v>
      </c>
    </row>
    <row r="7465" spans="1:20" x14ac:dyDescent="0.25">
      <c r="A7465">
        <v>7464</v>
      </c>
      <c r="B7465" t="s">
        <v>2204</v>
      </c>
      <c r="C7465" t="s">
        <v>144</v>
      </c>
      <c r="D7465" t="str">
        <f t="shared" si="232"/>
        <v>Lane David</v>
      </c>
      <c r="E7465" t="s">
        <v>22</v>
      </c>
      <c r="F7465" t="s">
        <v>169</v>
      </c>
      <c r="G7465" t="s">
        <v>611</v>
      </c>
      <c r="H7465" t="s">
        <v>612</v>
      </c>
      <c r="I7465" t="s">
        <v>169</v>
      </c>
      <c r="J7465" t="s">
        <v>19</v>
      </c>
      <c r="K7465" t="str">
        <f>INDEX(Table6[Column1],MATCH(L7465,Table6[Column2]))</f>
        <v>Seniors</v>
      </c>
      <c r="L7465">
        <v>66.583527369999999</v>
      </c>
      <c r="M7465" t="str">
        <f>VLOOKUP(L7465,Table1[],2)</f>
        <v>60 and Above</v>
      </c>
      <c r="N7465" t="str">
        <f>INDEX(Table7[Column1],MATCH(O7465,Table7[Column2]))</f>
        <v>Fitting in Stage</v>
      </c>
      <c r="O7465">
        <v>6.0152922809999998</v>
      </c>
      <c r="P7465" t="str">
        <f>VLOOKUP(O7465,Table13[],2)</f>
        <v>6 - 10</v>
      </c>
      <c r="Q7465" t="str">
        <f>INDEX(Table8[Column1],MATCH(R7465,Table8[Column2]))</f>
        <v>Violative</v>
      </c>
      <c r="R7465">
        <v>205.34881849999999</v>
      </c>
      <c r="S7465">
        <f t="shared" si="233"/>
        <v>8.5562007708333336</v>
      </c>
      <c r="T7465" t="s">
        <v>19</v>
      </c>
    </row>
    <row r="7466" spans="1:20" x14ac:dyDescent="0.25">
      <c r="A7466">
        <v>7465</v>
      </c>
      <c r="B7466" t="s">
        <v>5366</v>
      </c>
      <c r="C7466" t="s">
        <v>657</v>
      </c>
      <c r="D7466" t="str">
        <f t="shared" si="232"/>
        <v>Barns Timothy</v>
      </c>
      <c r="E7466" t="s">
        <v>22</v>
      </c>
      <c r="F7466" t="s">
        <v>38</v>
      </c>
      <c r="G7466" t="s">
        <v>17</v>
      </c>
      <c r="H7466" t="s">
        <v>18</v>
      </c>
      <c r="I7466" t="s">
        <v>38</v>
      </c>
      <c r="J7466" t="s">
        <v>19</v>
      </c>
      <c r="K7466" t="str">
        <f>INDEX(Table6[Column1],MATCH(L7466,Table6[Column2]))</f>
        <v>Young Adults</v>
      </c>
      <c r="L7466">
        <v>34.23516317</v>
      </c>
      <c r="M7466" t="str">
        <f>VLOOKUP(L7466,Table1[],2)</f>
        <v>30 - 39</v>
      </c>
      <c r="N7466" t="str">
        <f>INDEX(Table7[Column1],MATCH(O7466,Table7[Column2]))</f>
        <v>Learning Stage</v>
      </c>
      <c r="O7466">
        <v>2.653729985</v>
      </c>
      <c r="P7466" t="str">
        <f>VLOOKUP(O7466,Table13[],2)</f>
        <v>1 - 5</v>
      </c>
      <c r="Q7466" t="str">
        <f>INDEX(Table8[Column1],MATCH(R7466,Table8[Column2]))</f>
        <v>Scheduled</v>
      </c>
      <c r="R7466">
        <v>0</v>
      </c>
      <c r="S7466">
        <f t="shared" si="233"/>
        <v>0</v>
      </c>
      <c r="T7466" t="s">
        <v>19</v>
      </c>
    </row>
    <row r="7467" spans="1:20" x14ac:dyDescent="0.25">
      <c r="A7467">
        <v>7466</v>
      </c>
      <c r="B7467" t="s">
        <v>98</v>
      </c>
      <c r="C7467" t="s">
        <v>5219</v>
      </c>
      <c r="D7467" t="str">
        <f t="shared" si="232"/>
        <v>Thompson Susie</v>
      </c>
      <c r="E7467" t="s">
        <v>15</v>
      </c>
      <c r="F7467" t="s">
        <v>157</v>
      </c>
      <c r="G7467" t="s">
        <v>611</v>
      </c>
      <c r="H7467" t="s">
        <v>612</v>
      </c>
      <c r="I7467" t="s">
        <v>157</v>
      </c>
      <c r="J7467" t="s">
        <v>19</v>
      </c>
      <c r="K7467" t="str">
        <f>INDEX(Table6[Column1],MATCH(L7467,Table6[Column2]))</f>
        <v>Elders</v>
      </c>
      <c r="L7467">
        <v>58.02924367</v>
      </c>
      <c r="M7467" t="str">
        <f>VLOOKUP(L7467,Table1[],2)</f>
        <v>50 - 59</v>
      </c>
      <c r="N7467" t="str">
        <f>INDEX(Table7[Column1],MATCH(O7467,Table7[Column2]))</f>
        <v>Learning Stage</v>
      </c>
      <c r="O7467">
        <v>4.8946219500000003</v>
      </c>
      <c r="P7467" t="str">
        <f>VLOOKUP(O7467,Table13[],2)</f>
        <v>1 - 5</v>
      </c>
      <c r="Q7467" t="str">
        <f>INDEX(Table8[Column1],MATCH(R7467,Table8[Column2]))</f>
        <v>Excused</v>
      </c>
      <c r="R7467">
        <v>151.8494584</v>
      </c>
      <c r="S7467">
        <f t="shared" si="233"/>
        <v>6.3270607666666665</v>
      </c>
      <c r="T7467" t="s">
        <v>19</v>
      </c>
    </row>
    <row r="7468" spans="1:20" x14ac:dyDescent="0.25">
      <c r="A7468">
        <v>7467</v>
      </c>
      <c r="B7468" t="s">
        <v>758</v>
      </c>
      <c r="C7468" t="s">
        <v>201</v>
      </c>
      <c r="D7468" t="str">
        <f t="shared" si="232"/>
        <v>Oneal Anthony</v>
      </c>
      <c r="E7468" t="s">
        <v>22</v>
      </c>
      <c r="F7468" t="s">
        <v>113</v>
      </c>
      <c r="G7468" t="s">
        <v>611</v>
      </c>
      <c r="H7468" t="s">
        <v>612</v>
      </c>
      <c r="I7468" t="s">
        <v>24</v>
      </c>
      <c r="J7468" t="s">
        <v>19</v>
      </c>
      <c r="K7468" t="str">
        <f>INDEX(Table6[Column1],MATCH(L7468,Table6[Column2]))</f>
        <v>Elders</v>
      </c>
      <c r="L7468">
        <v>50.664279690000001</v>
      </c>
      <c r="M7468" t="str">
        <f>VLOOKUP(L7468,Table1[],2)</f>
        <v>50 - 59</v>
      </c>
      <c r="N7468" t="str">
        <f>INDEX(Table7[Column1],MATCH(O7468,Table7[Column2]))</f>
        <v>Learning Stage</v>
      </c>
      <c r="O7468">
        <v>3.953413114</v>
      </c>
      <c r="P7468" t="str">
        <f>VLOOKUP(O7468,Table13[],2)</f>
        <v>1 - 5</v>
      </c>
      <c r="Q7468" t="str">
        <f>INDEX(Table8[Column1],MATCH(R7468,Table8[Column2]))</f>
        <v>Maintained</v>
      </c>
      <c r="R7468">
        <v>66.640779679999994</v>
      </c>
      <c r="S7468">
        <f t="shared" si="233"/>
        <v>2.7766991533333329</v>
      </c>
      <c r="T7468" t="s">
        <v>19</v>
      </c>
    </row>
    <row r="7469" spans="1:20" x14ac:dyDescent="0.25">
      <c r="A7469">
        <v>7468</v>
      </c>
      <c r="B7469" t="s">
        <v>1455</v>
      </c>
      <c r="C7469" t="s">
        <v>5367</v>
      </c>
      <c r="D7469" t="str">
        <f t="shared" si="232"/>
        <v>Lewis Frankie</v>
      </c>
      <c r="E7469" t="s">
        <v>15</v>
      </c>
      <c r="F7469" t="s">
        <v>121</v>
      </c>
      <c r="G7469" t="s">
        <v>820</v>
      </c>
      <c r="H7469" t="s">
        <v>821</v>
      </c>
      <c r="I7469" t="s">
        <v>121</v>
      </c>
      <c r="J7469" t="s">
        <v>19</v>
      </c>
      <c r="K7469" t="str">
        <f>INDEX(Table6[Column1],MATCH(L7469,Table6[Column2]))</f>
        <v>Adults</v>
      </c>
      <c r="L7469">
        <v>49.314512280000002</v>
      </c>
      <c r="M7469" t="str">
        <f>VLOOKUP(L7469,Table1[],2)</f>
        <v>40 - 49</v>
      </c>
      <c r="N7469" t="str">
        <f>INDEX(Table7[Column1],MATCH(O7469,Table7[Column2]))</f>
        <v>Learning Stage</v>
      </c>
      <c r="O7469">
        <v>5.3820581350000003</v>
      </c>
      <c r="P7469" t="str">
        <f>VLOOKUP(O7469,Table13[],2)</f>
        <v>1 - 5</v>
      </c>
      <c r="Q7469" t="str">
        <f>INDEX(Table8[Column1],MATCH(R7469,Table8[Column2]))</f>
        <v>Habitual</v>
      </c>
      <c r="R7469">
        <v>88.160270359999998</v>
      </c>
      <c r="S7469">
        <f t="shared" si="233"/>
        <v>3.6733445983333333</v>
      </c>
      <c r="T7469" t="s">
        <v>19</v>
      </c>
    </row>
    <row r="7470" spans="1:20" x14ac:dyDescent="0.25">
      <c r="A7470">
        <v>7469</v>
      </c>
      <c r="B7470" t="s">
        <v>1023</v>
      </c>
      <c r="C7470" t="s">
        <v>2313</v>
      </c>
      <c r="D7470" t="str">
        <f t="shared" si="232"/>
        <v>Wright Jaime</v>
      </c>
      <c r="E7470" t="s">
        <v>22</v>
      </c>
      <c r="F7470" t="s">
        <v>176</v>
      </c>
      <c r="G7470" t="s">
        <v>611</v>
      </c>
      <c r="H7470" t="s">
        <v>612</v>
      </c>
      <c r="I7470" t="s">
        <v>134</v>
      </c>
      <c r="J7470" t="s">
        <v>19</v>
      </c>
      <c r="K7470" t="str">
        <f>INDEX(Table6[Column1],MATCH(L7470,Table6[Column2]))</f>
        <v>Youth</v>
      </c>
      <c r="L7470">
        <v>24.355443999999999</v>
      </c>
      <c r="M7470" t="str">
        <f>VLOOKUP(L7470,Table1[],2)</f>
        <v>20 - 29</v>
      </c>
      <c r="N7470" t="str">
        <f>INDEX(Table7[Column1],MATCH(O7470,Table7[Column2]))</f>
        <v>Learning Stage</v>
      </c>
      <c r="O7470">
        <v>4.1492604430000002</v>
      </c>
      <c r="P7470" t="str">
        <f>VLOOKUP(O7470,Table13[],2)</f>
        <v>1 - 5</v>
      </c>
      <c r="Q7470" t="str">
        <f>INDEX(Table8[Column1],MATCH(R7470,Table8[Column2]))</f>
        <v>Scheduled</v>
      </c>
      <c r="R7470">
        <v>0</v>
      </c>
      <c r="S7470">
        <f t="shared" si="233"/>
        <v>0</v>
      </c>
      <c r="T7470" t="s">
        <v>19</v>
      </c>
    </row>
    <row r="7471" spans="1:20" x14ac:dyDescent="0.25">
      <c r="A7471">
        <v>7470</v>
      </c>
      <c r="B7471" t="s">
        <v>5368</v>
      </c>
      <c r="C7471" t="s">
        <v>37</v>
      </c>
      <c r="D7471" t="str">
        <f t="shared" si="232"/>
        <v>Schaefer Ralph</v>
      </c>
      <c r="E7471" t="s">
        <v>22</v>
      </c>
      <c r="F7471" t="s">
        <v>30</v>
      </c>
      <c r="G7471" t="s">
        <v>2724</v>
      </c>
      <c r="H7471" t="s">
        <v>1863</v>
      </c>
      <c r="I7471" t="s">
        <v>30</v>
      </c>
      <c r="J7471" t="s">
        <v>19</v>
      </c>
      <c r="K7471" t="str">
        <f>INDEX(Table6[Column1],MATCH(L7471,Table6[Column2]))</f>
        <v>Seniors</v>
      </c>
      <c r="L7471">
        <v>66.601609690000004</v>
      </c>
      <c r="M7471" t="str">
        <f>VLOOKUP(L7471,Table1[],2)</f>
        <v>60 and Above</v>
      </c>
      <c r="N7471" t="str">
        <f>INDEX(Table7[Column1],MATCH(O7471,Table7[Column2]))</f>
        <v>Learning Stage</v>
      </c>
      <c r="O7471">
        <v>4.4189684009999999</v>
      </c>
      <c r="P7471" t="str">
        <f>VLOOKUP(O7471,Table13[],2)</f>
        <v>1 - 5</v>
      </c>
      <c r="Q7471" t="str">
        <f>INDEX(Table8[Column1],MATCH(R7471,Table8[Column2]))</f>
        <v>Unexcused</v>
      </c>
      <c r="R7471">
        <v>176.0302403</v>
      </c>
      <c r="S7471">
        <f t="shared" si="233"/>
        <v>7.3345933458333334</v>
      </c>
      <c r="T7471" t="s">
        <v>19</v>
      </c>
    </row>
    <row r="7472" spans="1:20" x14ac:dyDescent="0.25">
      <c r="A7472">
        <v>7471</v>
      </c>
      <c r="B7472" t="s">
        <v>1647</v>
      </c>
      <c r="C7472" t="s">
        <v>50</v>
      </c>
      <c r="D7472" t="str">
        <f t="shared" si="232"/>
        <v>Chambers Robert</v>
      </c>
      <c r="E7472" t="s">
        <v>22</v>
      </c>
      <c r="F7472" t="s">
        <v>30</v>
      </c>
      <c r="G7472" t="s">
        <v>2724</v>
      </c>
      <c r="H7472" t="s">
        <v>1863</v>
      </c>
      <c r="I7472" t="s">
        <v>30</v>
      </c>
      <c r="J7472" t="s">
        <v>19</v>
      </c>
      <c r="K7472" t="str">
        <f>INDEX(Table6[Column1],MATCH(L7472,Table6[Column2]))</f>
        <v>Adults</v>
      </c>
      <c r="L7472">
        <v>41.478576799999999</v>
      </c>
      <c r="M7472" t="str">
        <f>VLOOKUP(L7472,Table1[],2)</f>
        <v>40 - 49</v>
      </c>
      <c r="N7472" t="str">
        <f>INDEX(Table7[Column1],MATCH(O7472,Table7[Column2]))</f>
        <v>Learning Stage</v>
      </c>
      <c r="O7472">
        <v>3.6903242930000002</v>
      </c>
      <c r="P7472" t="str">
        <f>VLOOKUP(O7472,Table13[],2)</f>
        <v>1 - 5</v>
      </c>
      <c r="Q7472" t="str">
        <f>INDEX(Table8[Column1],MATCH(R7472,Table8[Column2]))</f>
        <v>Maintained</v>
      </c>
      <c r="R7472">
        <v>75.409097130000006</v>
      </c>
      <c r="S7472">
        <f t="shared" si="233"/>
        <v>3.1420457137500004</v>
      </c>
      <c r="T7472" t="s">
        <v>19</v>
      </c>
    </row>
    <row r="7473" spans="1:20" x14ac:dyDescent="0.25">
      <c r="A7473">
        <v>7472</v>
      </c>
      <c r="B7473" t="s">
        <v>283</v>
      </c>
      <c r="C7473" t="s">
        <v>196</v>
      </c>
      <c r="D7473" t="str">
        <f t="shared" si="232"/>
        <v>Andrews Carol</v>
      </c>
      <c r="E7473" t="s">
        <v>15</v>
      </c>
      <c r="F7473" t="s">
        <v>2460</v>
      </c>
      <c r="G7473" t="s">
        <v>2724</v>
      </c>
      <c r="H7473" t="s">
        <v>1863</v>
      </c>
      <c r="I7473" t="s">
        <v>30</v>
      </c>
      <c r="J7473" t="s">
        <v>19</v>
      </c>
      <c r="K7473" t="str">
        <f>INDEX(Table6[Column1],MATCH(L7473,Table6[Column2]))</f>
        <v>Young Adults</v>
      </c>
      <c r="L7473">
        <v>36.856919550000001</v>
      </c>
      <c r="M7473" t="str">
        <f>VLOOKUP(L7473,Table1[],2)</f>
        <v>30 - 39</v>
      </c>
      <c r="N7473" t="str">
        <f>INDEX(Table7[Column1],MATCH(O7473,Table7[Column2]))</f>
        <v>Learning Stage</v>
      </c>
      <c r="O7473">
        <v>3.9977896589999999</v>
      </c>
      <c r="P7473" t="str">
        <f>VLOOKUP(O7473,Table13[],2)</f>
        <v>1 - 5</v>
      </c>
      <c r="Q7473" t="str">
        <f>INDEX(Table8[Column1],MATCH(R7473,Table8[Column2]))</f>
        <v>Scheduled</v>
      </c>
      <c r="R7473">
        <v>0</v>
      </c>
      <c r="S7473">
        <f t="shared" si="233"/>
        <v>0</v>
      </c>
      <c r="T7473" t="s">
        <v>19</v>
      </c>
    </row>
    <row r="7474" spans="1:20" x14ac:dyDescent="0.25">
      <c r="A7474">
        <v>7473</v>
      </c>
      <c r="B7474" t="s">
        <v>2322</v>
      </c>
      <c r="C7474" t="s">
        <v>29</v>
      </c>
      <c r="D7474" t="str">
        <f t="shared" si="232"/>
        <v>Greenblatt Irene</v>
      </c>
      <c r="E7474" t="s">
        <v>15</v>
      </c>
      <c r="F7474" t="s">
        <v>192</v>
      </c>
      <c r="G7474" t="s">
        <v>611</v>
      </c>
      <c r="H7474" t="s">
        <v>612</v>
      </c>
      <c r="I7474" t="s">
        <v>192</v>
      </c>
      <c r="J7474" t="s">
        <v>19</v>
      </c>
      <c r="K7474" t="str">
        <f>INDEX(Table6[Column1],MATCH(L7474,Table6[Column2]))</f>
        <v>Teenagers</v>
      </c>
      <c r="L7474">
        <v>16.453183490000001</v>
      </c>
      <c r="M7474" t="e">
        <f>VLOOKUP(L7474,Table1[],2)</f>
        <v>#N/A</v>
      </c>
      <c r="N7474" t="str">
        <f>INDEX(Table7[Column1],MATCH(O7474,Table7[Column2]))</f>
        <v>Learning Stage</v>
      </c>
      <c r="O7474">
        <v>3.0243099629999999</v>
      </c>
      <c r="P7474" t="str">
        <f>VLOOKUP(O7474,Table13[],2)</f>
        <v>1 - 5</v>
      </c>
      <c r="Q7474" t="str">
        <f>INDEX(Table8[Column1],MATCH(R7474,Table8[Column2]))</f>
        <v>Scheduled</v>
      </c>
      <c r="R7474">
        <v>0</v>
      </c>
      <c r="S7474">
        <f t="shared" si="233"/>
        <v>0</v>
      </c>
      <c r="T7474" t="s">
        <v>19</v>
      </c>
    </row>
    <row r="7475" spans="1:20" x14ac:dyDescent="0.25">
      <c r="A7475">
        <v>7474</v>
      </c>
      <c r="B7475" t="s">
        <v>337</v>
      </c>
      <c r="C7475" t="s">
        <v>1354</v>
      </c>
      <c r="D7475" t="str">
        <f t="shared" si="232"/>
        <v>Phillips Sara</v>
      </c>
      <c r="E7475" t="s">
        <v>15</v>
      </c>
      <c r="F7475" t="s">
        <v>33</v>
      </c>
      <c r="G7475" t="s">
        <v>2724</v>
      </c>
      <c r="H7475" t="s">
        <v>1863</v>
      </c>
      <c r="I7475" t="s">
        <v>33</v>
      </c>
      <c r="J7475" t="s">
        <v>19</v>
      </c>
      <c r="K7475" t="str">
        <f>INDEX(Table6[Column1],MATCH(L7475,Table6[Column2]))</f>
        <v>Adults</v>
      </c>
      <c r="L7475">
        <v>43.964399710000002</v>
      </c>
      <c r="M7475" t="str">
        <f>VLOOKUP(L7475,Table1[],2)</f>
        <v>40 - 49</v>
      </c>
      <c r="N7475" t="str">
        <f>INDEX(Table7[Column1],MATCH(O7475,Table7[Column2]))</f>
        <v>Learning Stage</v>
      </c>
      <c r="O7475">
        <v>4.1543312520000004</v>
      </c>
      <c r="P7475" t="str">
        <f>VLOOKUP(O7475,Table13[],2)</f>
        <v>1 - 5</v>
      </c>
      <c r="Q7475" t="str">
        <f>INDEX(Table8[Column1],MATCH(R7475,Table8[Column2]))</f>
        <v>Habitual</v>
      </c>
      <c r="R7475">
        <v>83.451813490000006</v>
      </c>
      <c r="S7475">
        <f t="shared" si="233"/>
        <v>3.4771588954166672</v>
      </c>
      <c r="T7475" t="s">
        <v>19</v>
      </c>
    </row>
    <row r="7476" spans="1:20" x14ac:dyDescent="0.25">
      <c r="A7476">
        <v>7475</v>
      </c>
      <c r="B7476" t="s">
        <v>4623</v>
      </c>
      <c r="C7476" t="s">
        <v>423</v>
      </c>
      <c r="D7476" t="str">
        <f t="shared" si="232"/>
        <v>Hartsfield Brenda</v>
      </c>
      <c r="E7476" t="s">
        <v>15</v>
      </c>
      <c r="F7476" t="s">
        <v>127</v>
      </c>
      <c r="G7476" t="s">
        <v>611</v>
      </c>
      <c r="H7476" t="s">
        <v>612</v>
      </c>
      <c r="I7476" t="s">
        <v>127</v>
      </c>
      <c r="J7476" t="s">
        <v>19</v>
      </c>
      <c r="K7476" t="str">
        <f>INDEX(Table6[Column1],MATCH(L7476,Table6[Column2]))</f>
        <v>Young Adults</v>
      </c>
      <c r="L7476">
        <v>32.881259640000003</v>
      </c>
      <c r="M7476" t="str">
        <f>VLOOKUP(L7476,Table1[],2)</f>
        <v>30 - 39</v>
      </c>
      <c r="N7476" t="str">
        <f>INDEX(Table7[Column1],MATCH(O7476,Table7[Column2]))</f>
        <v>Learning Stage</v>
      </c>
      <c r="O7476">
        <v>5.4252307970000002</v>
      </c>
      <c r="P7476" t="str">
        <f>VLOOKUP(O7476,Table13[],2)</f>
        <v>1 - 5</v>
      </c>
      <c r="Q7476" t="str">
        <f>INDEX(Table8[Column1],MATCH(R7476,Table8[Column2]))</f>
        <v>Maintained</v>
      </c>
      <c r="R7476">
        <v>43.39259131</v>
      </c>
      <c r="S7476">
        <f t="shared" si="233"/>
        <v>1.8080246379166665</v>
      </c>
      <c r="T7476" t="s">
        <v>19</v>
      </c>
    </row>
    <row r="7477" spans="1:20" x14ac:dyDescent="0.25">
      <c r="A7477">
        <v>7476</v>
      </c>
      <c r="B7477" t="s">
        <v>191</v>
      </c>
      <c r="C7477" t="s">
        <v>713</v>
      </c>
      <c r="D7477" t="str">
        <f t="shared" si="232"/>
        <v>Randall Angela</v>
      </c>
      <c r="E7477" t="s">
        <v>15</v>
      </c>
      <c r="F7477" t="s">
        <v>38</v>
      </c>
      <c r="G7477" t="s">
        <v>17</v>
      </c>
      <c r="H7477" t="s">
        <v>18</v>
      </c>
      <c r="I7477" t="s">
        <v>38</v>
      </c>
      <c r="J7477" t="s">
        <v>19</v>
      </c>
      <c r="K7477" t="str">
        <f>INDEX(Table6[Column1],MATCH(L7477,Table6[Column2]))</f>
        <v>Adults</v>
      </c>
      <c r="L7477">
        <v>47.176164530000001</v>
      </c>
      <c r="M7477" t="str">
        <f>VLOOKUP(L7477,Table1[],2)</f>
        <v>40 - 49</v>
      </c>
      <c r="N7477" t="str">
        <f>INDEX(Table7[Column1],MATCH(O7477,Table7[Column2]))</f>
        <v>Learning Stage</v>
      </c>
      <c r="O7477">
        <v>3.1152557910000001</v>
      </c>
      <c r="P7477" t="str">
        <f>VLOOKUP(O7477,Table13[],2)</f>
        <v>1 - 5</v>
      </c>
      <c r="Q7477" t="str">
        <f>INDEX(Table8[Column1],MATCH(R7477,Table8[Column2]))</f>
        <v>Habitual</v>
      </c>
      <c r="R7477">
        <v>94.97272676</v>
      </c>
      <c r="S7477">
        <f t="shared" si="233"/>
        <v>3.9571969483333334</v>
      </c>
      <c r="T7477" t="s">
        <v>19</v>
      </c>
    </row>
    <row r="7478" spans="1:20" x14ac:dyDescent="0.25">
      <c r="A7478">
        <v>7477</v>
      </c>
      <c r="B7478" t="s">
        <v>5369</v>
      </c>
      <c r="C7478" t="s">
        <v>352</v>
      </c>
      <c r="D7478" t="str">
        <f t="shared" si="232"/>
        <v>Cupp Matthew</v>
      </c>
      <c r="E7478" t="s">
        <v>22</v>
      </c>
      <c r="F7478" t="s">
        <v>1837</v>
      </c>
      <c r="G7478" t="s">
        <v>2724</v>
      </c>
      <c r="H7478" t="s">
        <v>1863</v>
      </c>
      <c r="I7478" t="s">
        <v>87</v>
      </c>
      <c r="J7478" t="s">
        <v>19</v>
      </c>
      <c r="K7478" t="str">
        <f>INDEX(Table6[Column1],MATCH(L7478,Table6[Column2]))</f>
        <v>Adults</v>
      </c>
      <c r="L7478">
        <v>43.897566959999999</v>
      </c>
      <c r="M7478" t="str">
        <f>VLOOKUP(L7478,Table1[],2)</f>
        <v>40 - 49</v>
      </c>
      <c r="N7478" t="str">
        <f>INDEX(Table7[Column1],MATCH(O7478,Table7[Column2]))</f>
        <v>Learning Stage</v>
      </c>
      <c r="O7478">
        <v>5.2315769799999998</v>
      </c>
      <c r="P7478" t="str">
        <f>VLOOKUP(O7478,Table13[],2)</f>
        <v>1 - 5</v>
      </c>
      <c r="Q7478" t="str">
        <f>INDEX(Table8[Column1],MATCH(R7478,Table8[Column2]))</f>
        <v>Scheduled</v>
      </c>
      <c r="R7478">
        <v>34.737184360000001</v>
      </c>
      <c r="S7478">
        <f t="shared" si="233"/>
        <v>1.4473826816666666</v>
      </c>
      <c r="T7478" t="s">
        <v>19</v>
      </c>
    </row>
    <row r="7479" spans="1:20" x14ac:dyDescent="0.25">
      <c r="A7479">
        <v>7478</v>
      </c>
      <c r="B7479" t="s">
        <v>34</v>
      </c>
      <c r="C7479" t="s">
        <v>1400</v>
      </c>
      <c r="D7479" t="str">
        <f t="shared" si="232"/>
        <v>Jones Albert</v>
      </c>
      <c r="E7479" t="s">
        <v>22</v>
      </c>
      <c r="F7479" t="s">
        <v>255</v>
      </c>
      <c r="G7479" t="s">
        <v>2724</v>
      </c>
      <c r="H7479" t="s">
        <v>1863</v>
      </c>
      <c r="I7479" t="s">
        <v>107</v>
      </c>
      <c r="J7479" t="s">
        <v>19</v>
      </c>
      <c r="K7479" t="str">
        <f>INDEX(Table6[Column1],MATCH(L7479,Table6[Column2]))</f>
        <v>Elders</v>
      </c>
      <c r="L7479">
        <v>57.4734464</v>
      </c>
      <c r="M7479" t="str">
        <f>VLOOKUP(L7479,Table1[],2)</f>
        <v>50 - 59</v>
      </c>
      <c r="N7479" t="str">
        <f>INDEX(Table7[Column1],MATCH(O7479,Table7[Column2]))</f>
        <v>Learning Stage</v>
      </c>
      <c r="O7479">
        <v>3.2139536949999998</v>
      </c>
      <c r="P7479" t="str">
        <f>VLOOKUP(O7479,Table13[],2)</f>
        <v>1 - 5</v>
      </c>
      <c r="Q7479" t="str">
        <f>INDEX(Table8[Column1],MATCH(R7479,Table8[Column2]))</f>
        <v>Excused</v>
      </c>
      <c r="R7479">
        <v>154.1851341</v>
      </c>
      <c r="S7479">
        <f t="shared" si="233"/>
        <v>6.4243805875000008</v>
      </c>
      <c r="T7479" t="s">
        <v>19</v>
      </c>
    </row>
    <row r="7480" spans="1:20" x14ac:dyDescent="0.25">
      <c r="A7480">
        <v>7479</v>
      </c>
      <c r="B7480" t="s">
        <v>62</v>
      </c>
      <c r="C7480" t="s">
        <v>812</v>
      </c>
      <c r="D7480" t="str">
        <f t="shared" si="232"/>
        <v>Thomas Helen</v>
      </c>
      <c r="E7480" t="s">
        <v>15</v>
      </c>
      <c r="F7480" t="s">
        <v>169</v>
      </c>
      <c r="G7480" t="s">
        <v>611</v>
      </c>
      <c r="H7480" t="s">
        <v>612</v>
      </c>
      <c r="I7480" t="s">
        <v>169</v>
      </c>
      <c r="J7480" t="s">
        <v>19</v>
      </c>
      <c r="K7480" t="str">
        <f>INDEX(Table6[Column1],MATCH(L7480,Table6[Column2]))</f>
        <v>Adults</v>
      </c>
      <c r="L7480">
        <v>43.085898419999999</v>
      </c>
      <c r="M7480" t="str">
        <f>VLOOKUP(L7480,Table1[],2)</f>
        <v>40 - 49</v>
      </c>
      <c r="N7480" t="str">
        <f>INDEX(Table7[Column1],MATCH(O7480,Table7[Column2]))</f>
        <v>Learning Stage</v>
      </c>
      <c r="O7480">
        <v>4.5151809869999999</v>
      </c>
      <c r="P7480" t="str">
        <f>VLOOKUP(O7480,Table13[],2)</f>
        <v>1 - 5</v>
      </c>
      <c r="Q7480" t="str">
        <f>INDEX(Table8[Column1],MATCH(R7480,Table8[Column2]))</f>
        <v>Habitual</v>
      </c>
      <c r="R7480">
        <v>99.958082619999999</v>
      </c>
      <c r="S7480">
        <f t="shared" si="233"/>
        <v>4.1649201091666663</v>
      </c>
      <c r="T7480" t="s">
        <v>19</v>
      </c>
    </row>
    <row r="7481" spans="1:20" x14ac:dyDescent="0.25">
      <c r="A7481">
        <v>7480</v>
      </c>
      <c r="B7481" t="s">
        <v>5370</v>
      </c>
      <c r="C7481" t="s">
        <v>275</v>
      </c>
      <c r="D7481" t="str">
        <f t="shared" si="232"/>
        <v>Kellison Nancy</v>
      </c>
      <c r="E7481" t="s">
        <v>15</v>
      </c>
      <c r="F7481" t="s">
        <v>3541</v>
      </c>
      <c r="G7481" t="s">
        <v>2724</v>
      </c>
      <c r="H7481" t="s">
        <v>1863</v>
      </c>
      <c r="I7481" t="s">
        <v>107</v>
      </c>
      <c r="J7481" t="s">
        <v>19</v>
      </c>
      <c r="K7481" t="str">
        <f>INDEX(Table6[Column1],MATCH(L7481,Table6[Column2]))</f>
        <v>Elders</v>
      </c>
      <c r="L7481">
        <v>53.185975069999998</v>
      </c>
      <c r="M7481" t="str">
        <f>VLOOKUP(L7481,Table1[],2)</f>
        <v>50 - 59</v>
      </c>
      <c r="N7481" t="str">
        <f>INDEX(Table7[Column1],MATCH(O7481,Table7[Column2]))</f>
        <v>Learning Stage</v>
      </c>
      <c r="O7481">
        <v>5.6641877059999999</v>
      </c>
      <c r="P7481" t="str">
        <f>VLOOKUP(O7481,Table13[],2)</f>
        <v>1 - 5</v>
      </c>
      <c r="Q7481" t="str">
        <f>INDEX(Table8[Column1],MATCH(R7481,Table8[Column2]))</f>
        <v>Habitual</v>
      </c>
      <c r="R7481">
        <v>105.41856749999999</v>
      </c>
      <c r="S7481">
        <f t="shared" si="233"/>
        <v>4.3924403124999998</v>
      </c>
      <c r="T7481" t="s">
        <v>19</v>
      </c>
    </row>
    <row r="7482" spans="1:20" x14ac:dyDescent="0.25">
      <c r="A7482">
        <v>7481</v>
      </c>
      <c r="B7482" t="s">
        <v>904</v>
      </c>
      <c r="C7482" t="s">
        <v>454</v>
      </c>
      <c r="D7482" t="str">
        <f t="shared" si="232"/>
        <v>Brown Clinton</v>
      </c>
      <c r="E7482" t="s">
        <v>22</v>
      </c>
      <c r="F7482" t="s">
        <v>277</v>
      </c>
      <c r="G7482" t="s">
        <v>611</v>
      </c>
      <c r="H7482" t="s">
        <v>612</v>
      </c>
      <c r="I7482" t="s">
        <v>277</v>
      </c>
      <c r="J7482" t="s">
        <v>19</v>
      </c>
      <c r="K7482" t="str">
        <f>INDEX(Table6[Column1],MATCH(L7482,Table6[Column2]))</f>
        <v>Adults</v>
      </c>
      <c r="L7482">
        <v>43.388620099999997</v>
      </c>
      <c r="M7482" t="str">
        <f>VLOOKUP(L7482,Table1[],2)</f>
        <v>40 - 49</v>
      </c>
      <c r="N7482" t="str">
        <f>INDEX(Table7[Column1],MATCH(O7482,Table7[Column2]))</f>
        <v>Learning Stage</v>
      </c>
      <c r="O7482">
        <v>3.1602731209999999</v>
      </c>
      <c r="P7482" t="str">
        <f>VLOOKUP(O7482,Table13[],2)</f>
        <v>1 - 5</v>
      </c>
      <c r="Q7482" t="str">
        <f>INDEX(Table8[Column1],MATCH(R7482,Table8[Column2]))</f>
        <v>Habitual</v>
      </c>
      <c r="R7482">
        <v>102.21520649999999</v>
      </c>
      <c r="S7482">
        <f t="shared" si="233"/>
        <v>4.2589669374999994</v>
      </c>
      <c r="T7482" t="s">
        <v>19</v>
      </c>
    </row>
    <row r="7483" spans="1:20" x14ac:dyDescent="0.25">
      <c r="A7483">
        <v>7482</v>
      </c>
      <c r="B7483" t="s">
        <v>5371</v>
      </c>
      <c r="C7483" t="s">
        <v>52</v>
      </c>
      <c r="D7483" t="str">
        <f t="shared" si="232"/>
        <v>Lim John</v>
      </c>
      <c r="E7483" t="s">
        <v>22</v>
      </c>
      <c r="F7483" t="s">
        <v>520</v>
      </c>
      <c r="G7483" t="s">
        <v>2724</v>
      </c>
      <c r="H7483" t="s">
        <v>1863</v>
      </c>
      <c r="I7483" t="s">
        <v>54</v>
      </c>
      <c r="J7483" t="s">
        <v>19</v>
      </c>
      <c r="K7483" t="str">
        <f>INDEX(Table6[Column1],MATCH(L7483,Table6[Column2]))</f>
        <v>Young Adults</v>
      </c>
      <c r="L7483">
        <v>39.744563200000002</v>
      </c>
      <c r="M7483" t="str">
        <f>VLOOKUP(L7483,Table1[],2)</f>
        <v>30 - 39</v>
      </c>
      <c r="N7483" t="str">
        <f>INDEX(Table7[Column1],MATCH(O7483,Table7[Column2]))</f>
        <v>Learning Stage</v>
      </c>
      <c r="O7483">
        <v>3.3026257409999999</v>
      </c>
      <c r="P7483" t="str">
        <f>VLOOKUP(O7483,Table13[],2)</f>
        <v>1 - 5</v>
      </c>
      <c r="Q7483" t="str">
        <f>INDEX(Table8[Column1],MATCH(R7483,Table8[Column2]))</f>
        <v>Maintained</v>
      </c>
      <c r="R7483">
        <v>48.609425299999998</v>
      </c>
      <c r="S7483">
        <f t="shared" si="233"/>
        <v>2.0253927208333331</v>
      </c>
      <c r="T7483" t="s">
        <v>19</v>
      </c>
    </row>
    <row r="7484" spans="1:20" x14ac:dyDescent="0.25">
      <c r="A7484">
        <v>7483</v>
      </c>
      <c r="B7484" t="s">
        <v>1920</v>
      </c>
      <c r="C7484" t="s">
        <v>314</v>
      </c>
      <c r="D7484" t="str">
        <f t="shared" si="232"/>
        <v>Oliver Brian</v>
      </c>
      <c r="E7484" t="s">
        <v>22</v>
      </c>
      <c r="F7484" t="s">
        <v>127</v>
      </c>
      <c r="G7484" t="s">
        <v>611</v>
      </c>
      <c r="H7484" t="s">
        <v>612</v>
      </c>
      <c r="I7484" t="s">
        <v>127</v>
      </c>
      <c r="J7484" t="s">
        <v>19</v>
      </c>
      <c r="K7484" t="str">
        <f>INDEX(Table6[Column1],MATCH(L7484,Table6[Column2]))</f>
        <v>Elders</v>
      </c>
      <c r="L7484">
        <v>51.134596160000001</v>
      </c>
      <c r="M7484" t="str">
        <f>VLOOKUP(L7484,Table1[],2)</f>
        <v>50 - 59</v>
      </c>
      <c r="N7484" t="str">
        <f>INDEX(Table7[Column1],MATCH(O7484,Table7[Column2]))</f>
        <v>Learning Stage</v>
      </c>
      <c r="O7484">
        <v>2.865141172</v>
      </c>
      <c r="P7484" t="str">
        <f>VLOOKUP(O7484,Table13[],2)</f>
        <v>1 - 5</v>
      </c>
      <c r="Q7484" t="str">
        <f>INDEX(Table8[Column1],MATCH(R7484,Table8[Column2]))</f>
        <v>Habitual</v>
      </c>
      <c r="R7484">
        <v>86.5643216</v>
      </c>
      <c r="S7484">
        <f t="shared" si="233"/>
        <v>3.6068467333333332</v>
      </c>
      <c r="T7484" t="s">
        <v>19</v>
      </c>
    </row>
    <row r="7485" spans="1:20" x14ac:dyDescent="0.25">
      <c r="A7485">
        <v>7484</v>
      </c>
      <c r="B7485" t="s">
        <v>202</v>
      </c>
      <c r="C7485" t="s">
        <v>208</v>
      </c>
      <c r="D7485" t="str">
        <f t="shared" si="232"/>
        <v>Porter Alice</v>
      </c>
      <c r="E7485" t="s">
        <v>15</v>
      </c>
      <c r="F7485" t="s">
        <v>1267</v>
      </c>
      <c r="G7485" t="s">
        <v>2724</v>
      </c>
      <c r="H7485" t="s">
        <v>1863</v>
      </c>
      <c r="I7485" t="s">
        <v>30</v>
      </c>
      <c r="J7485" t="s">
        <v>19</v>
      </c>
      <c r="K7485" t="str">
        <f>INDEX(Table6[Column1],MATCH(L7485,Table6[Column2]))</f>
        <v>Adults</v>
      </c>
      <c r="L7485">
        <v>45.81596073</v>
      </c>
      <c r="M7485" t="str">
        <f>VLOOKUP(L7485,Table1[],2)</f>
        <v>40 - 49</v>
      </c>
      <c r="N7485" t="str">
        <f>INDEX(Table7[Column1],MATCH(O7485,Table7[Column2]))</f>
        <v>Learning Stage</v>
      </c>
      <c r="O7485">
        <v>5.8431862399999996</v>
      </c>
      <c r="P7485" t="str">
        <f>VLOOKUP(O7485,Table13[],2)</f>
        <v>1 - 5</v>
      </c>
      <c r="Q7485" t="str">
        <f>INDEX(Table8[Column1],MATCH(R7485,Table8[Column2]))</f>
        <v>Maintained</v>
      </c>
      <c r="R7485">
        <v>75.078286860000006</v>
      </c>
      <c r="S7485">
        <f t="shared" si="233"/>
        <v>3.1282619524999999</v>
      </c>
      <c r="T7485" t="s">
        <v>19</v>
      </c>
    </row>
    <row r="7486" spans="1:20" x14ac:dyDescent="0.25">
      <c r="A7486">
        <v>7485</v>
      </c>
      <c r="B7486" t="s">
        <v>34</v>
      </c>
      <c r="C7486" t="s">
        <v>2593</v>
      </c>
      <c r="D7486" t="str">
        <f t="shared" si="232"/>
        <v>Jones Beulah</v>
      </c>
      <c r="E7486" t="s">
        <v>15</v>
      </c>
      <c r="F7486" t="s">
        <v>30</v>
      </c>
      <c r="G7486" t="s">
        <v>2724</v>
      </c>
      <c r="H7486" t="s">
        <v>1863</v>
      </c>
      <c r="I7486" t="s">
        <v>30</v>
      </c>
      <c r="J7486" t="s">
        <v>19</v>
      </c>
      <c r="K7486" t="str">
        <f>INDEX(Table6[Column1],MATCH(L7486,Table6[Column2]))</f>
        <v>Youth</v>
      </c>
      <c r="L7486">
        <v>21.51047689</v>
      </c>
      <c r="M7486" t="str">
        <f>VLOOKUP(L7486,Table1[],2)</f>
        <v>20 - 29</v>
      </c>
      <c r="N7486" t="str">
        <f>INDEX(Table7[Column1],MATCH(O7486,Table7[Column2]))</f>
        <v>Learning Stage</v>
      </c>
      <c r="O7486">
        <v>4.5981780890000001</v>
      </c>
      <c r="P7486" t="str">
        <f>VLOOKUP(O7486,Table13[],2)</f>
        <v>1 - 5</v>
      </c>
      <c r="Q7486" t="str">
        <f>INDEX(Table8[Column1],MATCH(R7486,Table8[Column2]))</f>
        <v>Scheduled</v>
      </c>
      <c r="R7486">
        <v>4.2966432010000002</v>
      </c>
      <c r="S7486">
        <f t="shared" si="233"/>
        <v>0.17902680004166668</v>
      </c>
      <c r="T7486" t="s">
        <v>19</v>
      </c>
    </row>
    <row r="7487" spans="1:20" x14ac:dyDescent="0.25">
      <c r="A7487">
        <v>7486</v>
      </c>
      <c r="B7487" t="s">
        <v>2317</v>
      </c>
      <c r="C7487" t="s">
        <v>56</v>
      </c>
      <c r="D7487" t="str">
        <f t="shared" si="232"/>
        <v>Bible James</v>
      </c>
      <c r="E7487" t="s">
        <v>22</v>
      </c>
      <c r="F7487" t="s">
        <v>169</v>
      </c>
      <c r="G7487" t="s">
        <v>611</v>
      </c>
      <c r="H7487" t="s">
        <v>612</v>
      </c>
      <c r="I7487" t="s">
        <v>169</v>
      </c>
      <c r="J7487" t="s">
        <v>19</v>
      </c>
      <c r="K7487" t="str">
        <f>INDEX(Table6[Column1],MATCH(L7487,Table6[Column2]))</f>
        <v>Seniors</v>
      </c>
      <c r="L7487">
        <v>60.116890300000001</v>
      </c>
      <c r="M7487" t="str">
        <f>VLOOKUP(L7487,Table1[],2)</f>
        <v>60 and Above</v>
      </c>
      <c r="N7487" t="str">
        <f>INDEX(Table7[Column1],MATCH(O7487,Table7[Column2]))</f>
        <v>Learning Stage</v>
      </c>
      <c r="O7487">
        <v>3.7028800130000001</v>
      </c>
      <c r="P7487" t="str">
        <f>VLOOKUP(O7487,Table13[],2)</f>
        <v>1 - 5</v>
      </c>
      <c r="Q7487" t="str">
        <f>INDEX(Table8[Column1],MATCH(R7487,Table8[Column2]))</f>
        <v>Habitual</v>
      </c>
      <c r="R7487">
        <v>115.32927050000001</v>
      </c>
      <c r="S7487">
        <f t="shared" si="233"/>
        <v>4.805386270833333</v>
      </c>
      <c r="T7487" t="s">
        <v>19</v>
      </c>
    </row>
    <row r="7488" spans="1:20" x14ac:dyDescent="0.25">
      <c r="A7488">
        <v>7487</v>
      </c>
      <c r="B7488" t="s">
        <v>930</v>
      </c>
      <c r="C7488" t="s">
        <v>1975</v>
      </c>
      <c r="D7488" t="str">
        <f t="shared" si="232"/>
        <v>Rogers Lillian</v>
      </c>
      <c r="E7488" t="s">
        <v>15</v>
      </c>
      <c r="F7488" t="s">
        <v>2315</v>
      </c>
      <c r="G7488" t="s">
        <v>611</v>
      </c>
      <c r="H7488" t="s">
        <v>612</v>
      </c>
      <c r="I7488" t="s">
        <v>138</v>
      </c>
      <c r="J7488" t="s">
        <v>19</v>
      </c>
      <c r="K7488" t="str">
        <f>INDEX(Table6[Column1],MATCH(L7488,Table6[Column2]))</f>
        <v>Young Adults</v>
      </c>
      <c r="L7488">
        <v>38.278974499999997</v>
      </c>
      <c r="M7488" t="str">
        <f>VLOOKUP(L7488,Table1[],2)</f>
        <v>30 - 39</v>
      </c>
      <c r="N7488" t="str">
        <f>INDEX(Table7[Column1],MATCH(O7488,Table7[Column2]))</f>
        <v>Learning Stage</v>
      </c>
      <c r="O7488">
        <v>4.7387532600000002</v>
      </c>
      <c r="P7488" t="str">
        <f>VLOOKUP(O7488,Table13[],2)</f>
        <v>1 - 5</v>
      </c>
      <c r="Q7488" t="str">
        <f>INDEX(Table8[Column1],MATCH(R7488,Table8[Column2]))</f>
        <v>Maintained</v>
      </c>
      <c r="R7488">
        <v>69.634121070000006</v>
      </c>
      <c r="S7488">
        <f t="shared" si="233"/>
        <v>2.9014217112500003</v>
      </c>
      <c r="T7488" t="s">
        <v>19</v>
      </c>
    </row>
    <row r="7489" spans="1:20" x14ac:dyDescent="0.25">
      <c r="A7489">
        <v>7488</v>
      </c>
      <c r="B7489" t="s">
        <v>5372</v>
      </c>
      <c r="C7489" t="s">
        <v>1817</v>
      </c>
      <c r="D7489" t="str">
        <f t="shared" si="232"/>
        <v>Lauber Freddie</v>
      </c>
      <c r="E7489" t="s">
        <v>22</v>
      </c>
      <c r="F7489" t="s">
        <v>38</v>
      </c>
      <c r="G7489" t="s">
        <v>17</v>
      </c>
      <c r="H7489" t="s">
        <v>18</v>
      </c>
      <c r="I7489" t="s">
        <v>38</v>
      </c>
      <c r="J7489" t="s">
        <v>19</v>
      </c>
      <c r="K7489" t="str">
        <f>INDEX(Table6[Column1],MATCH(L7489,Table6[Column2]))</f>
        <v>Young Adults</v>
      </c>
      <c r="L7489">
        <v>38.128077840000003</v>
      </c>
      <c r="M7489" t="str">
        <f>VLOOKUP(L7489,Table1[],2)</f>
        <v>30 - 39</v>
      </c>
      <c r="N7489" t="str">
        <f>INDEX(Table7[Column1],MATCH(O7489,Table7[Column2]))</f>
        <v>Learning Stage</v>
      </c>
      <c r="O7489">
        <v>0.85561195099999998</v>
      </c>
      <c r="P7489" t="e">
        <f>VLOOKUP(O7489,Table13[],2)</f>
        <v>#N/A</v>
      </c>
      <c r="Q7489" t="str">
        <f>INDEX(Table8[Column1],MATCH(R7489,Table8[Column2]))</f>
        <v>Scheduled</v>
      </c>
      <c r="R7489">
        <v>0</v>
      </c>
      <c r="S7489">
        <f t="shared" si="233"/>
        <v>0</v>
      </c>
      <c r="T7489" t="s">
        <v>19</v>
      </c>
    </row>
    <row r="7490" spans="1:20" x14ac:dyDescent="0.25">
      <c r="A7490">
        <v>7489</v>
      </c>
      <c r="B7490" t="s">
        <v>5373</v>
      </c>
      <c r="C7490" t="s">
        <v>2160</v>
      </c>
      <c r="D7490" t="str">
        <f t="shared" si="232"/>
        <v>Kittelson Herman</v>
      </c>
      <c r="E7490" t="s">
        <v>22</v>
      </c>
      <c r="F7490" t="s">
        <v>255</v>
      </c>
      <c r="G7490" t="s">
        <v>2724</v>
      </c>
      <c r="H7490" t="s">
        <v>1863</v>
      </c>
      <c r="I7490" t="s">
        <v>107</v>
      </c>
      <c r="J7490" t="s">
        <v>19</v>
      </c>
      <c r="K7490" t="str">
        <f>INDEX(Table6[Column1],MATCH(L7490,Table6[Column2]))</f>
        <v>Elders</v>
      </c>
      <c r="L7490">
        <v>51.364070140000003</v>
      </c>
      <c r="M7490" t="str">
        <f>VLOOKUP(L7490,Table1[],2)</f>
        <v>50 - 59</v>
      </c>
      <c r="N7490" t="str">
        <f>INDEX(Table7[Column1],MATCH(O7490,Table7[Column2]))</f>
        <v>Fitting in Stage</v>
      </c>
      <c r="O7490">
        <v>6.326316984</v>
      </c>
      <c r="P7490" t="str">
        <f>VLOOKUP(O7490,Table13[],2)</f>
        <v>6 - 10</v>
      </c>
      <c r="Q7490" t="str">
        <f>INDEX(Table8[Column1],MATCH(R7490,Table8[Column2]))</f>
        <v>Maintained</v>
      </c>
      <c r="R7490">
        <v>70.968454829999999</v>
      </c>
      <c r="S7490">
        <f t="shared" si="233"/>
        <v>2.9570189512499998</v>
      </c>
      <c r="T7490" t="s">
        <v>19</v>
      </c>
    </row>
    <row r="7491" spans="1:20" x14ac:dyDescent="0.25">
      <c r="A7491">
        <v>7490</v>
      </c>
      <c r="B7491" t="s">
        <v>1012</v>
      </c>
      <c r="C7491" t="s">
        <v>180</v>
      </c>
      <c r="D7491" t="str">
        <f t="shared" ref="D7491:D7554" si="234">CONCATENATE(B7491, " ",C7491)</f>
        <v>Anderson Tammy</v>
      </c>
      <c r="E7491" t="s">
        <v>15</v>
      </c>
      <c r="F7491" t="s">
        <v>16</v>
      </c>
      <c r="G7491" t="s">
        <v>820</v>
      </c>
      <c r="H7491" t="s">
        <v>821</v>
      </c>
      <c r="I7491" t="s">
        <v>16</v>
      </c>
      <c r="J7491" t="s">
        <v>19</v>
      </c>
      <c r="K7491" t="str">
        <f>INDEX(Table6[Column1],MATCH(L7491,Table6[Column2]))</f>
        <v>Adults</v>
      </c>
      <c r="L7491">
        <v>44.45531192</v>
      </c>
      <c r="M7491" t="str">
        <f>VLOOKUP(L7491,Table1[],2)</f>
        <v>40 - 49</v>
      </c>
      <c r="N7491" t="str">
        <f>INDEX(Table7[Column1],MATCH(O7491,Table7[Column2]))</f>
        <v>Learning Stage</v>
      </c>
      <c r="O7491">
        <v>4.8447625170000004</v>
      </c>
      <c r="P7491" t="str">
        <f>VLOOKUP(O7491,Table13[],2)</f>
        <v>1 - 5</v>
      </c>
      <c r="Q7491" t="str">
        <f>INDEX(Table8[Column1],MATCH(R7491,Table8[Column2]))</f>
        <v>Habitual</v>
      </c>
      <c r="R7491">
        <v>102.4099509</v>
      </c>
      <c r="S7491">
        <f t="shared" ref="S7491:S7554" si="235">CONVERT(R7491,"hr","day")</f>
        <v>4.2670812874999999</v>
      </c>
      <c r="T7491" t="s">
        <v>19</v>
      </c>
    </row>
    <row r="7492" spans="1:20" x14ac:dyDescent="0.25">
      <c r="A7492">
        <v>7491</v>
      </c>
      <c r="B7492" t="s">
        <v>5374</v>
      </c>
      <c r="C7492" t="s">
        <v>679</v>
      </c>
      <c r="D7492" t="str">
        <f t="shared" si="234"/>
        <v>Ewen Margaret</v>
      </c>
      <c r="E7492" t="s">
        <v>15</v>
      </c>
      <c r="F7492" t="s">
        <v>113</v>
      </c>
      <c r="G7492" t="s">
        <v>611</v>
      </c>
      <c r="H7492" t="s">
        <v>612</v>
      </c>
      <c r="I7492" t="s">
        <v>24</v>
      </c>
      <c r="J7492" t="s">
        <v>19</v>
      </c>
      <c r="K7492" t="str">
        <f>INDEX(Table6[Column1],MATCH(L7492,Table6[Column2]))</f>
        <v>Adults</v>
      </c>
      <c r="L7492">
        <v>46.957900860000002</v>
      </c>
      <c r="M7492" t="str">
        <f>VLOOKUP(L7492,Table1[],2)</f>
        <v>40 - 49</v>
      </c>
      <c r="N7492" t="str">
        <f>INDEX(Table7[Column1],MATCH(O7492,Table7[Column2]))</f>
        <v>Fitting in Stage</v>
      </c>
      <c r="O7492">
        <v>6.0945627660000001</v>
      </c>
      <c r="P7492" t="str">
        <f>VLOOKUP(O7492,Table13[],2)</f>
        <v>6 - 10</v>
      </c>
      <c r="Q7492" t="str">
        <f>INDEX(Table8[Column1],MATCH(R7492,Table8[Column2]))</f>
        <v>Maintained</v>
      </c>
      <c r="R7492">
        <v>75.466124719999996</v>
      </c>
      <c r="S7492">
        <f t="shared" si="235"/>
        <v>3.1444218633333332</v>
      </c>
      <c r="T7492" t="s">
        <v>19</v>
      </c>
    </row>
    <row r="7493" spans="1:20" x14ac:dyDescent="0.25">
      <c r="A7493">
        <v>7492</v>
      </c>
      <c r="B7493" t="s">
        <v>5375</v>
      </c>
      <c r="C7493" t="s">
        <v>812</v>
      </c>
      <c r="D7493" t="str">
        <f t="shared" si="234"/>
        <v>Wittman Helen</v>
      </c>
      <c r="E7493" t="s">
        <v>15</v>
      </c>
      <c r="F7493" t="s">
        <v>100</v>
      </c>
      <c r="G7493" t="s">
        <v>611</v>
      </c>
      <c r="H7493" t="s">
        <v>612</v>
      </c>
      <c r="I7493" t="s">
        <v>101</v>
      </c>
      <c r="J7493" t="s">
        <v>19</v>
      </c>
      <c r="K7493" t="str">
        <f>INDEX(Table6[Column1],MATCH(L7493,Table6[Column2]))</f>
        <v>Elders</v>
      </c>
      <c r="L7493">
        <v>56.247044539999997</v>
      </c>
      <c r="M7493" t="str">
        <f>VLOOKUP(L7493,Table1[],2)</f>
        <v>50 - 59</v>
      </c>
      <c r="N7493" t="str">
        <f>INDEX(Table7[Column1],MATCH(O7493,Table7[Column2]))</f>
        <v>Learning Stage</v>
      </c>
      <c r="O7493">
        <v>3.026400083</v>
      </c>
      <c r="P7493" t="str">
        <f>VLOOKUP(O7493,Table13[],2)</f>
        <v>1 - 5</v>
      </c>
      <c r="Q7493" t="str">
        <f>INDEX(Table8[Column1],MATCH(R7493,Table8[Column2]))</f>
        <v>Habitual</v>
      </c>
      <c r="R7493">
        <v>104.9923355</v>
      </c>
      <c r="S7493">
        <f t="shared" si="235"/>
        <v>4.3746806458333332</v>
      </c>
      <c r="T7493" t="s">
        <v>19</v>
      </c>
    </row>
    <row r="7494" spans="1:20" x14ac:dyDescent="0.25">
      <c r="A7494">
        <v>7493</v>
      </c>
      <c r="B7494" t="s">
        <v>930</v>
      </c>
      <c r="C7494" t="s">
        <v>657</v>
      </c>
      <c r="D7494" t="str">
        <f t="shared" si="234"/>
        <v>Rogers Timothy</v>
      </c>
      <c r="E7494" t="s">
        <v>22</v>
      </c>
      <c r="F7494" t="s">
        <v>358</v>
      </c>
      <c r="G7494" t="s">
        <v>611</v>
      </c>
      <c r="H7494" t="s">
        <v>612</v>
      </c>
      <c r="I7494" t="s">
        <v>358</v>
      </c>
      <c r="J7494" t="s">
        <v>19</v>
      </c>
      <c r="K7494" t="str">
        <f>INDEX(Table6[Column1],MATCH(L7494,Table6[Column2]))</f>
        <v>Elders</v>
      </c>
      <c r="L7494">
        <v>50.481209819999997</v>
      </c>
      <c r="M7494" t="str">
        <f>VLOOKUP(L7494,Table1[],2)</f>
        <v>50 - 59</v>
      </c>
      <c r="N7494" t="str">
        <f>INDEX(Table7[Column1],MATCH(O7494,Table7[Column2]))</f>
        <v>Learning Stage</v>
      </c>
      <c r="O7494">
        <v>3.9133497799999999</v>
      </c>
      <c r="P7494" t="str">
        <f>VLOOKUP(O7494,Table13[],2)</f>
        <v>1 - 5</v>
      </c>
      <c r="Q7494" t="str">
        <f>INDEX(Table8[Column1],MATCH(R7494,Table8[Column2]))</f>
        <v>Excused</v>
      </c>
      <c r="R7494">
        <v>134.4264924</v>
      </c>
      <c r="S7494">
        <f t="shared" si="235"/>
        <v>5.6011038500000003</v>
      </c>
      <c r="T7494" t="s">
        <v>19</v>
      </c>
    </row>
    <row r="7495" spans="1:20" x14ac:dyDescent="0.25">
      <c r="A7495">
        <v>7494</v>
      </c>
      <c r="B7495" t="s">
        <v>490</v>
      </c>
      <c r="C7495" t="s">
        <v>635</v>
      </c>
      <c r="D7495" t="str">
        <f t="shared" si="234"/>
        <v>Cox Justin</v>
      </c>
      <c r="E7495" t="s">
        <v>22</v>
      </c>
      <c r="F7495" t="s">
        <v>33</v>
      </c>
      <c r="G7495" t="s">
        <v>2724</v>
      </c>
      <c r="H7495" t="s">
        <v>1863</v>
      </c>
      <c r="I7495" t="s">
        <v>33</v>
      </c>
      <c r="J7495" t="s">
        <v>19</v>
      </c>
      <c r="K7495" t="str">
        <f>INDEX(Table6[Column1],MATCH(L7495,Table6[Column2]))</f>
        <v>Elders</v>
      </c>
      <c r="L7495">
        <v>58.581716989999997</v>
      </c>
      <c r="M7495" t="str">
        <f>VLOOKUP(L7495,Table1[],2)</f>
        <v>50 - 59</v>
      </c>
      <c r="N7495" t="str">
        <f>INDEX(Table7[Column1],MATCH(O7495,Table7[Column2]))</f>
        <v>Learning Stage</v>
      </c>
      <c r="O7495">
        <v>0.79232503799999998</v>
      </c>
      <c r="P7495" t="e">
        <f>VLOOKUP(O7495,Table13[],2)</f>
        <v>#N/A</v>
      </c>
      <c r="Q7495" t="str">
        <f>INDEX(Table8[Column1],MATCH(R7495,Table8[Column2]))</f>
        <v>Habitual</v>
      </c>
      <c r="R7495">
        <v>82.961129389999996</v>
      </c>
      <c r="S7495">
        <f t="shared" si="235"/>
        <v>3.4567137245833335</v>
      </c>
      <c r="T7495" t="s">
        <v>19</v>
      </c>
    </row>
    <row r="7496" spans="1:20" x14ac:dyDescent="0.25">
      <c r="A7496">
        <v>7495</v>
      </c>
      <c r="B7496" t="s">
        <v>1700</v>
      </c>
      <c r="C7496" t="s">
        <v>506</v>
      </c>
      <c r="D7496" t="str">
        <f t="shared" si="234"/>
        <v>Manning Blake</v>
      </c>
      <c r="E7496" t="s">
        <v>22</v>
      </c>
      <c r="F7496" t="s">
        <v>1226</v>
      </c>
      <c r="G7496" t="s">
        <v>611</v>
      </c>
      <c r="H7496" t="s">
        <v>612</v>
      </c>
      <c r="I7496" t="s">
        <v>24</v>
      </c>
      <c r="J7496" t="s">
        <v>19</v>
      </c>
      <c r="K7496" t="str">
        <f>INDEX(Table6[Column1],MATCH(L7496,Table6[Column2]))</f>
        <v>Young Adults</v>
      </c>
      <c r="L7496">
        <v>38.34376314</v>
      </c>
      <c r="M7496" t="str">
        <f>VLOOKUP(L7496,Table1[],2)</f>
        <v>30 - 39</v>
      </c>
      <c r="N7496" t="str">
        <f>INDEX(Table7[Column1],MATCH(O7496,Table7[Column2]))</f>
        <v>Fitting in Stage</v>
      </c>
      <c r="O7496">
        <v>8.0715190549999996</v>
      </c>
      <c r="P7496" t="str">
        <f>VLOOKUP(O7496,Table13[],2)</f>
        <v>6 - 10</v>
      </c>
      <c r="Q7496" t="str">
        <f>INDEX(Table8[Column1],MATCH(R7496,Table8[Column2]))</f>
        <v>Maintained</v>
      </c>
      <c r="R7496">
        <v>43.365890010000001</v>
      </c>
      <c r="S7496">
        <f t="shared" si="235"/>
        <v>1.8069120837500001</v>
      </c>
      <c r="T7496" t="s">
        <v>19</v>
      </c>
    </row>
    <row r="7497" spans="1:20" x14ac:dyDescent="0.25">
      <c r="A7497">
        <v>7496</v>
      </c>
      <c r="B7497" t="s">
        <v>3048</v>
      </c>
      <c r="C7497" t="s">
        <v>1208</v>
      </c>
      <c r="D7497" t="str">
        <f t="shared" si="234"/>
        <v>Gill Edna</v>
      </c>
      <c r="E7497" t="s">
        <v>15</v>
      </c>
      <c r="F7497" t="s">
        <v>358</v>
      </c>
      <c r="G7497" t="s">
        <v>611</v>
      </c>
      <c r="H7497" t="s">
        <v>612</v>
      </c>
      <c r="I7497" t="s">
        <v>358</v>
      </c>
      <c r="J7497" t="s">
        <v>19</v>
      </c>
      <c r="K7497" t="str">
        <f>INDEX(Table6[Column1],MATCH(L7497,Table6[Column2]))</f>
        <v>Adults</v>
      </c>
      <c r="L7497">
        <v>44.73888771</v>
      </c>
      <c r="M7497" t="str">
        <f>VLOOKUP(L7497,Table1[],2)</f>
        <v>40 - 49</v>
      </c>
      <c r="N7497" t="str">
        <f>INDEX(Table7[Column1],MATCH(O7497,Table7[Column2]))</f>
        <v>Learning Stage</v>
      </c>
      <c r="O7497">
        <v>2.5625463860000002</v>
      </c>
      <c r="P7497" t="str">
        <f>VLOOKUP(O7497,Table13[],2)</f>
        <v>1 - 5</v>
      </c>
      <c r="Q7497" t="str">
        <f>INDEX(Table8[Column1],MATCH(R7497,Table8[Column2]))</f>
        <v>Maintained</v>
      </c>
      <c r="R7497">
        <v>74.488189349999999</v>
      </c>
      <c r="S7497">
        <f t="shared" si="235"/>
        <v>3.1036745562500001</v>
      </c>
      <c r="T7497" t="s">
        <v>19</v>
      </c>
    </row>
    <row r="7498" spans="1:20" x14ac:dyDescent="0.25">
      <c r="A7498">
        <v>7497</v>
      </c>
      <c r="B7498" t="s">
        <v>723</v>
      </c>
      <c r="C7498" t="s">
        <v>1146</v>
      </c>
      <c r="D7498" t="str">
        <f t="shared" si="234"/>
        <v>Garcia Shirley</v>
      </c>
      <c r="E7498" t="s">
        <v>15</v>
      </c>
      <c r="F7498" t="s">
        <v>38</v>
      </c>
      <c r="G7498" t="s">
        <v>17</v>
      </c>
      <c r="H7498" t="s">
        <v>18</v>
      </c>
      <c r="I7498" t="s">
        <v>38</v>
      </c>
      <c r="J7498" t="s">
        <v>19</v>
      </c>
      <c r="K7498" t="str">
        <f>INDEX(Table6[Column1],MATCH(L7498,Table6[Column2]))</f>
        <v>Elders</v>
      </c>
      <c r="L7498">
        <v>51.687250499999998</v>
      </c>
      <c r="M7498" t="str">
        <f>VLOOKUP(L7498,Table1[],2)</f>
        <v>50 - 59</v>
      </c>
      <c r="N7498" t="str">
        <f>INDEX(Table7[Column1],MATCH(O7498,Table7[Column2]))</f>
        <v>Learning Stage</v>
      </c>
      <c r="O7498">
        <v>2.2124448550000002</v>
      </c>
      <c r="P7498" t="str">
        <f>VLOOKUP(O7498,Table13[],2)</f>
        <v>1 - 5</v>
      </c>
      <c r="Q7498" t="str">
        <f>INDEX(Table8[Column1],MATCH(R7498,Table8[Column2]))</f>
        <v>Habitual</v>
      </c>
      <c r="R7498">
        <v>106.05737739999999</v>
      </c>
      <c r="S7498">
        <f t="shared" si="235"/>
        <v>4.4190573916666667</v>
      </c>
      <c r="T7498" t="s">
        <v>19</v>
      </c>
    </row>
    <row r="7499" spans="1:20" x14ac:dyDescent="0.25">
      <c r="A7499">
        <v>7498</v>
      </c>
      <c r="B7499" t="s">
        <v>5376</v>
      </c>
      <c r="C7499" t="s">
        <v>1105</v>
      </c>
      <c r="D7499" t="str">
        <f t="shared" si="234"/>
        <v>Fagan Mark</v>
      </c>
      <c r="E7499" t="s">
        <v>22</v>
      </c>
      <c r="F7499" t="s">
        <v>197</v>
      </c>
      <c r="G7499" t="s">
        <v>611</v>
      </c>
      <c r="H7499" t="s">
        <v>612</v>
      </c>
      <c r="I7499" t="s">
        <v>90</v>
      </c>
      <c r="J7499" t="s">
        <v>19</v>
      </c>
      <c r="K7499" t="str">
        <f>INDEX(Table6[Column1],MATCH(L7499,Table6[Column2]))</f>
        <v>Adults</v>
      </c>
      <c r="L7499">
        <v>47.584016300000002</v>
      </c>
      <c r="M7499" t="str">
        <f>VLOOKUP(L7499,Table1[],2)</f>
        <v>40 - 49</v>
      </c>
      <c r="N7499" t="str">
        <f>INDEX(Table7[Column1],MATCH(O7499,Table7[Column2]))</f>
        <v>Learning Stage</v>
      </c>
      <c r="O7499">
        <v>2.5593838720000002</v>
      </c>
      <c r="P7499" t="str">
        <f>VLOOKUP(O7499,Table13[],2)</f>
        <v>1 - 5</v>
      </c>
      <c r="Q7499" t="str">
        <f>INDEX(Table8[Column1],MATCH(R7499,Table8[Column2]))</f>
        <v>Maintained</v>
      </c>
      <c r="R7499">
        <v>72.123627709999994</v>
      </c>
      <c r="S7499">
        <f t="shared" si="235"/>
        <v>3.0051511545833329</v>
      </c>
      <c r="T7499" t="s">
        <v>19</v>
      </c>
    </row>
    <row r="7500" spans="1:20" x14ac:dyDescent="0.25">
      <c r="A7500">
        <v>7499</v>
      </c>
      <c r="B7500" t="s">
        <v>712</v>
      </c>
      <c r="C7500" t="s">
        <v>3228</v>
      </c>
      <c r="D7500" t="str">
        <f t="shared" si="234"/>
        <v>Castillo Kristi</v>
      </c>
      <c r="E7500" t="s">
        <v>15</v>
      </c>
      <c r="F7500" t="s">
        <v>38</v>
      </c>
      <c r="G7500" t="s">
        <v>17</v>
      </c>
      <c r="H7500" t="s">
        <v>18</v>
      </c>
      <c r="I7500" t="s">
        <v>38</v>
      </c>
      <c r="J7500" t="s">
        <v>19</v>
      </c>
      <c r="K7500" t="str">
        <f>INDEX(Table6[Column1],MATCH(L7500,Table6[Column2]))</f>
        <v>Adults</v>
      </c>
      <c r="L7500">
        <v>49.131930089999997</v>
      </c>
      <c r="M7500" t="str">
        <f>VLOOKUP(L7500,Table1[],2)</f>
        <v>40 - 49</v>
      </c>
      <c r="N7500" t="str">
        <f>INDEX(Table7[Column1],MATCH(O7500,Table7[Column2]))</f>
        <v>Fitting in Stage</v>
      </c>
      <c r="O7500">
        <v>6.2403721010000002</v>
      </c>
      <c r="P7500" t="str">
        <f>VLOOKUP(O7500,Table13[],2)</f>
        <v>6 - 10</v>
      </c>
      <c r="Q7500" t="str">
        <f>INDEX(Table8[Column1],MATCH(R7500,Table8[Column2]))</f>
        <v>Habitual</v>
      </c>
      <c r="R7500">
        <v>86.833409709999998</v>
      </c>
      <c r="S7500">
        <f t="shared" si="235"/>
        <v>3.6180587379166664</v>
      </c>
      <c r="T7500" t="s">
        <v>19</v>
      </c>
    </row>
    <row r="7501" spans="1:20" x14ac:dyDescent="0.25">
      <c r="A7501">
        <v>7500</v>
      </c>
      <c r="B7501" t="s">
        <v>648</v>
      </c>
      <c r="C7501" t="s">
        <v>2606</v>
      </c>
      <c r="D7501" t="str">
        <f t="shared" si="234"/>
        <v>Gonzalez Harriet</v>
      </c>
      <c r="E7501" t="s">
        <v>15</v>
      </c>
      <c r="F7501" t="s">
        <v>16</v>
      </c>
      <c r="G7501" t="s">
        <v>820</v>
      </c>
      <c r="H7501" t="s">
        <v>821</v>
      </c>
      <c r="I7501" t="s">
        <v>16</v>
      </c>
      <c r="J7501" t="s">
        <v>19</v>
      </c>
      <c r="K7501" t="str">
        <f>INDEX(Table6[Column1],MATCH(L7501,Table6[Column2]))</f>
        <v>Youth</v>
      </c>
      <c r="L7501">
        <v>28.651950360000001</v>
      </c>
      <c r="M7501" t="str">
        <f>VLOOKUP(L7501,Table1[],2)</f>
        <v>20 - 29</v>
      </c>
      <c r="N7501" t="str">
        <f>INDEX(Table7[Column1],MATCH(O7501,Table7[Column2]))</f>
        <v>Learning Stage</v>
      </c>
      <c r="O7501">
        <v>3.5780631409999999</v>
      </c>
      <c r="P7501" t="str">
        <f>VLOOKUP(O7501,Table13[],2)</f>
        <v>1 - 5</v>
      </c>
      <c r="Q7501" t="str">
        <f>INDEX(Table8[Column1],MATCH(R7501,Table8[Column2]))</f>
        <v>Scheduled</v>
      </c>
      <c r="R7501">
        <v>0</v>
      </c>
      <c r="S7501">
        <f t="shared" si="235"/>
        <v>0</v>
      </c>
      <c r="T7501" t="s">
        <v>19</v>
      </c>
    </row>
    <row r="7502" spans="1:20" x14ac:dyDescent="0.25">
      <c r="A7502">
        <v>7501</v>
      </c>
      <c r="B7502" t="s">
        <v>4249</v>
      </c>
      <c r="C7502" t="s">
        <v>62</v>
      </c>
      <c r="D7502" t="str">
        <f t="shared" si="234"/>
        <v>Newell Thomas</v>
      </c>
      <c r="E7502" t="s">
        <v>22</v>
      </c>
      <c r="F7502" t="s">
        <v>84</v>
      </c>
      <c r="G7502" t="s">
        <v>611</v>
      </c>
      <c r="H7502" t="s">
        <v>612</v>
      </c>
      <c r="I7502" t="s">
        <v>84</v>
      </c>
      <c r="J7502" t="s">
        <v>19</v>
      </c>
      <c r="K7502" t="str">
        <f>INDEX(Table6[Column1],MATCH(L7502,Table6[Column2]))</f>
        <v>Seniors</v>
      </c>
      <c r="L7502">
        <v>66.59238612</v>
      </c>
      <c r="M7502" t="str">
        <f>VLOOKUP(L7502,Table1[],2)</f>
        <v>60 and Above</v>
      </c>
      <c r="N7502" t="str">
        <f>INDEX(Table7[Column1],MATCH(O7502,Table7[Column2]))</f>
        <v>Learning Stage</v>
      </c>
      <c r="O7502">
        <v>5.2694991739999999</v>
      </c>
      <c r="P7502" t="str">
        <f>VLOOKUP(O7502,Table13[],2)</f>
        <v>1 - 5</v>
      </c>
      <c r="Q7502" t="str">
        <f>INDEX(Table8[Column1],MATCH(R7502,Table8[Column2]))</f>
        <v>Unexcused</v>
      </c>
      <c r="R7502">
        <v>176.59373719999999</v>
      </c>
      <c r="S7502">
        <f t="shared" si="235"/>
        <v>7.358072383333333</v>
      </c>
      <c r="T7502" t="s">
        <v>19</v>
      </c>
    </row>
    <row r="7503" spans="1:20" x14ac:dyDescent="0.25">
      <c r="A7503">
        <v>7502</v>
      </c>
      <c r="B7503" t="s">
        <v>2885</v>
      </c>
      <c r="C7503" t="s">
        <v>93</v>
      </c>
      <c r="D7503" t="str">
        <f t="shared" si="234"/>
        <v>Hagen William</v>
      </c>
      <c r="E7503" t="s">
        <v>22</v>
      </c>
      <c r="F7503" t="s">
        <v>1292</v>
      </c>
      <c r="G7503" t="s">
        <v>2724</v>
      </c>
      <c r="H7503" t="s">
        <v>1863</v>
      </c>
      <c r="I7503" t="s">
        <v>107</v>
      </c>
      <c r="J7503" t="s">
        <v>19</v>
      </c>
      <c r="K7503" t="str">
        <f>INDEX(Table6[Column1],MATCH(L7503,Table6[Column2]))</f>
        <v>Young Adults</v>
      </c>
      <c r="L7503">
        <v>33.340986309999998</v>
      </c>
      <c r="M7503" t="str">
        <f>VLOOKUP(L7503,Table1[],2)</f>
        <v>30 - 39</v>
      </c>
      <c r="N7503" t="str">
        <f>INDEX(Table7[Column1],MATCH(O7503,Table7[Column2]))</f>
        <v>Learning Stage</v>
      </c>
      <c r="O7503">
        <v>4.8748373020000004</v>
      </c>
      <c r="P7503" t="str">
        <f>VLOOKUP(O7503,Table13[],2)</f>
        <v>1 - 5</v>
      </c>
      <c r="Q7503" t="str">
        <f>INDEX(Table8[Column1],MATCH(R7503,Table8[Column2]))</f>
        <v>Scheduled</v>
      </c>
      <c r="R7503">
        <v>0</v>
      </c>
      <c r="S7503">
        <f t="shared" si="235"/>
        <v>0</v>
      </c>
      <c r="T7503" t="s">
        <v>19</v>
      </c>
    </row>
    <row r="7504" spans="1:20" x14ac:dyDescent="0.25">
      <c r="A7504">
        <v>7503</v>
      </c>
      <c r="B7504" t="s">
        <v>5377</v>
      </c>
      <c r="C7504" t="s">
        <v>1757</v>
      </c>
      <c r="D7504" t="str">
        <f t="shared" si="234"/>
        <v>Abernathy Grover</v>
      </c>
      <c r="E7504" t="s">
        <v>22</v>
      </c>
      <c r="F7504" t="s">
        <v>1920</v>
      </c>
      <c r="G7504" t="s">
        <v>611</v>
      </c>
      <c r="H7504" t="s">
        <v>612</v>
      </c>
      <c r="I7504" t="s">
        <v>87</v>
      </c>
      <c r="J7504" t="s">
        <v>19</v>
      </c>
      <c r="K7504" t="str">
        <f>INDEX(Table6[Column1],MATCH(L7504,Table6[Column2]))</f>
        <v>Young Adults</v>
      </c>
      <c r="L7504">
        <v>32.067175970000001</v>
      </c>
      <c r="M7504" t="str">
        <f>VLOOKUP(L7504,Table1[],2)</f>
        <v>30 - 39</v>
      </c>
      <c r="N7504" t="str">
        <f>INDEX(Table7[Column1],MATCH(O7504,Table7[Column2]))</f>
        <v>Learning Stage</v>
      </c>
      <c r="O7504">
        <v>4.1709702799999997</v>
      </c>
      <c r="P7504" t="str">
        <f>VLOOKUP(O7504,Table13[],2)</f>
        <v>1 - 5</v>
      </c>
      <c r="Q7504" t="str">
        <f>INDEX(Table8[Column1],MATCH(R7504,Table8[Column2]))</f>
        <v>Scheduled</v>
      </c>
      <c r="R7504">
        <v>0</v>
      </c>
      <c r="S7504">
        <f t="shared" si="235"/>
        <v>0</v>
      </c>
      <c r="T7504" t="s">
        <v>19</v>
      </c>
    </row>
    <row r="7505" spans="1:20" x14ac:dyDescent="0.25">
      <c r="A7505">
        <v>7504</v>
      </c>
      <c r="B7505" t="s">
        <v>2990</v>
      </c>
      <c r="C7505" t="s">
        <v>1824</v>
      </c>
      <c r="D7505" t="str">
        <f t="shared" si="234"/>
        <v>Kaufman Melvin</v>
      </c>
      <c r="E7505" t="s">
        <v>22</v>
      </c>
      <c r="F7505" t="s">
        <v>57</v>
      </c>
      <c r="G7505" t="s">
        <v>611</v>
      </c>
      <c r="H7505" t="s">
        <v>612</v>
      </c>
      <c r="I7505" t="s">
        <v>57</v>
      </c>
      <c r="J7505" t="s">
        <v>19</v>
      </c>
      <c r="K7505" t="str">
        <f>INDEX(Table6[Column1],MATCH(L7505,Table6[Column2]))</f>
        <v>Young Adults</v>
      </c>
      <c r="L7505">
        <v>35.527207830000002</v>
      </c>
      <c r="M7505" t="str">
        <f>VLOOKUP(L7505,Table1[],2)</f>
        <v>30 - 39</v>
      </c>
      <c r="N7505" t="str">
        <f>INDEX(Table7[Column1],MATCH(O7505,Table7[Column2]))</f>
        <v>Learning Stage</v>
      </c>
      <c r="O7505">
        <v>5.4191740929999996</v>
      </c>
      <c r="P7505" t="str">
        <f>VLOOKUP(O7505,Table13[],2)</f>
        <v>1 - 5</v>
      </c>
      <c r="Q7505" t="str">
        <f>INDEX(Table8[Column1],MATCH(R7505,Table8[Column2]))</f>
        <v>Scheduled</v>
      </c>
      <c r="R7505">
        <v>25.88589472</v>
      </c>
      <c r="S7505">
        <f t="shared" si="235"/>
        <v>1.0785789466666666</v>
      </c>
      <c r="T7505" t="s">
        <v>19</v>
      </c>
    </row>
    <row r="7506" spans="1:20" x14ac:dyDescent="0.25">
      <c r="A7506">
        <v>7505</v>
      </c>
      <c r="B7506" t="s">
        <v>34</v>
      </c>
      <c r="C7506" t="s">
        <v>37</v>
      </c>
      <c r="D7506" t="str">
        <f t="shared" si="234"/>
        <v>Jones Ralph</v>
      </c>
      <c r="E7506" t="s">
        <v>22</v>
      </c>
      <c r="F7506" t="s">
        <v>505</v>
      </c>
      <c r="G7506" t="s">
        <v>611</v>
      </c>
      <c r="H7506" t="s">
        <v>612</v>
      </c>
      <c r="I7506" t="s">
        <v>24</v>
      </c>
      <c r="J7506" t="s">
        <v>19</v>
      </c>
      <c r="K7506" t="str">
        <f>INDEX(Table6[Column1],MATCH(L7506,Table6[Column2]))</f>
        <v>Elders</v>
      </c>
      <c r="L7506">
        <v>57.450972479999997</v>
      </c>
      <c r="M7506" t="str">
        <f>VLOOKUP(L7506,Table1[],2)</f>
        <v>50 - 59</v>
      </c>
      <c r="N7506" t="str">
        <f>INDEX(Table7[Column1],MATCH(O7506,Table7[Column2]))</f>
        <v>Learning Stage</v>
      </c>
      <c r="O7506">
        <v>3.5982994129999999</v>
      </c>
      <c r="P7506" t="str">
        <f>VLOOKUP(O7506,Table13[],2)</f>
        <v>1 - 5</v>
      </c>
      <c r="Q7506" t="str">
        <f>INDEX(Table8[Column1],MATCH(R7506,Table8[Column2]))</f>
        <v>Habitual</v>
      </c>
      <c r="R7506">
        <v>116.1146014</v>
      </c>
      <c r="S7506">
        <f t="shared" si="235"/>
        <v>4.8381083916666672</v>
      </c>
      <c r="T7506" t="s">
        <v>19</v>
      </c>
    </row>
    <row r="7507" spans="1:20" x14ac:dyDescent="0.25">
      <c r="A7507">
        <v>7506</v>
      </c>
      <c r="B7507" t="s">
        <v>1064</v>
      </c>
      <c r="C7507" t="s">
        <v>147</v>
      </c>
      <c r="D7507" t="str">
        <f t="shared" si="234"/>
        <v>Baldwin Linda</v>
      </c>
      <c r="E7507" t="s">
        <v>15</v>
      </c>
      <c r="F7507" t="s">
        <v>33</v>
      </c>
      <c r="G7507" t="s">
        <v>2724</v>
      </c>
      <c r="H7507" t="s">
        <v>1863</v>
      </c>
      <c r="I7507" t="s">
        <v>33</v>
      </c>
      <c r="J7507" t="s">
        <v>19</v>
      </c>
      <c r="K7507" t="str">
        <f>INDEX(Table6[Column1],MATCH(L7507,Table6[Column2]))</f>
        <v>Young Adults</v>
      </c>
      <c r="L7507">
        <v>37.271598539999999</v>
      </c>
      <c r="M7507" t="str">
        <f>VLOOKUP(L7507,Table1[],2)</f>
        <v>30 - 39</v>
      </c>
      <c r="N7507" t="str">
        <f>INDEX(Table7[Column1],MATCH(O7507,Table7[Column2]))</f>
        <v>Learning Stage</v>
      </c>
      <c r="O7507">
        <v>2.4676388290000002</v>
      </c>
      <c r="P7507" t="str">
        <f>VLOOKUP(O7507,Table13[],2)</f>
        <v>1 - 5</v>
      </c>
      <c r="Q7507" t="str">
        <f>INDEX(Table8[Column1],MATCH(R7507,Table8[Column2]))</f>
        <v>Maintained</v>
      </c>
      <c r="R7507">
        <v>46.067890060000003</v>
      </c>
      <c r="S7507">
        <f t="shared" si="235"/>
        <v>1.9194954191666669</v>
      </c>
      <c r="T7507" t="s">
        <v>19</v>
      </c>
    </row>
    <row r="7508" spans="1:20" x14ac:dyDescent="0.25">
      <c r="A7508">
        <v>7507</v>
      </c>
      <c r="B7508" t="s">
        <v>267</v>
      </c>
      <c r="C7508" t="s">
        <v>249</v>
      </c>
      <c r="D7508" t="str">
        <f t="shared" si="234"/>
        <v>Johnson Esther</v>
      </c>
      <c r="E7508" t="s">
        <v>15</v>
      </c>
      <c r="F7508" t="s">
        <v>836</v>
      </c>
      <c r="G7508" t="s">
        <v>611</v>
      </c>
      <c r="H7508" t="s">
        <v>612</v>
      </c>
      <c r="I7508" t="s">
        <v>169</v>
      </c>
      <c r="J7508" t="s">
        <v>19</v>
      </c>
      <c r="K7508" t="str">
        <f>INDEX(Table6[Column1],MATCH(L7508,Table6[Column2]))</f>
        <v>Youth</v>
      </c>
      <c r="L7508">
        <v>22.90814366</v>
      </c>
      <c r="M7508" t="str">
        <f>VLOOKUP(L7508,Table1[],2)</f>
        <v>20 - 29</v>
      </c>
      <c r="N7508" t="str">
        <f>INDEX(Table7[Column1],MATCH(O7508,Table7[Column2]))</f>
        <v>Fitting in Stage</v>
      </c>
      <c r="O7508">
        <v>6.176120847</v>
      </c>
      <c r="P7508" t="str">
        <f>VLOOKUP(O7508,Table13[],2)</f>
        <v>6 - 10</v>
      </c>
      <c r="Q7508" t="str">
        <f>INDEX(Table8[Column1],MATCH(R7508,Table8[Column2]))</f>
        <v>Scheduled</v>
      </c>
      <c r="R7508">
        <v>11.38355544</v>
      </c>
      <c r="S7508">
        <f t="shared" si="235"/>
        <v>0.47431481000000003</v>
      </c>
      <c r="T7508" t="s">
        <v>19</v>
      </c>
    </row>
    <row r="7509" spans="1:20" x14ac:dyDescent="0.25">
      <c r="A7509">
        <v>7508</v>
      </c>
      <c r="B7509" t="s">
        <v>62</v>
      </c>
      <c r="C7509" t="s">
        <v>1714</v>
      </c>
      <c r="D7509" t="str">
        <f t="shared" si="234"/>
        <v>Thomas Robin</v>
      </c>
      <c r="E7509" t="s">
        <v>15</v>
      </c>
      <c r="F7509" t="s">
        <v>38</v>
      </c>
      <c r="G7509" t="s">
        <v>17</v>
      </c>
      <c r="H7509" t="s">
        <v>18</v>
      </c>
      <c r="I7509" t="s">
        <v>38</v>
      </c>
      <c r="J7509" t="s">
        <v>19</v>
      </c>
      <c r="K7509" t="str">
        <f>INDEX(Table6[Column1],MATCH(L7509,Table6[Column2]))</f>
        <v>Youth</v>
      </c>
      <c r="L7509">
        <v>29.456804160000001</v>
      </c>
      <c r="M7509" t="str">
        <f>VLOOKUP(L7509,Table1[],2)</f>
        <v>20 - 29</v>
      </c>
      <c r="N7509" t="str">
        <f>INDEX(Table7[Column1],MATCH(O7509,Table7[Column2]))</f>
        <v>Learning Stage</v>
      </c>
      <c r="O7509">
        <v>3.8393219890000001</v>
      </c>
      <c r="P7509" t="str">
        <f>VLOOKUP(O7509,Table13[],2)</f>
        <v>1 - 5</v>
      </c>
      <c r="Q7509" t="str">
        <f>INDEX(Table8[Column1],MATCH(R7509,Table8[Column2]))</f>
        <v>Scheduled</v>
      </c>
      <c r="R7509">
        <v>0</v>
      </c>
      <c r="S7509">
        <f t="shared" si="235"/>
        <v>0</v>
      </c>
      <c r="T7509" t="s">
        <v>19</v>
      </c>
    </row>
    <row r="7510" spans="1:20" x14ac:dyDescent="0.25">
      <c r="A7510">
        <v>7509</v>
      </c>
      <c r="B7510" t="s">
        <v>3483</v>
      </c>
      <c r="C7510" t="s">
        <v>5378</v>
      </c>
      <c r="D7510" t="str">
        <f t="shared" si="234"/>
        <v>Cowan Mae</v>
      </c>
      <c r="E7510" t="s">
        <v>15</v>
      </c>
      <c r="F7510" t="s">
        <v>311</v>
      </c>
      <c r="G7510" t="s">
        <v>2724</v>
      </c>
      <c r="H7510" t="s">
        <v>1863</v>
      </c>
      <c r="I7510" t="s">
        <v>30</v>
      </c>
      <c r="J7510" t="s">
        <v>19</v>
      </c>
      <c r="K7510" t="str">
        <f>INDEX(Table6[Column1],MATCH(L7510,Table6[Column2]))</f>
        <v>Adults</v>
      </c>
      <c r="L7510">
        <v>46.80954054</v>
      </c>
      <c r="M7510" t="str">
        <f>VLOOKUP(L7510,Table1[],2)</f>
        <v>40 - 49</v>
      </c>
      <c r="N7510" t="str">
        <f>INDEX(Table7[Column1],MATCH(O7510,Table7[Column2]))</f>
        <v>Learning Stage</v>
      </c>
      <c r="O7510">
        <v>3.9513222099999998</v>
      </c>
      <c r="P7510" t="str">
        <f>VLOOKUP(O7510,Table13[],2)</f>
        <v>1 - 5</v>
      </c>
      <c r="Q7510" t="str">
        <f>INDEX(Table8[Column1],MATCH(R7510,Table8[Column2]))</f>
        <v>Habitual</v>
      </c>
      <c r="R7510">
        <v>112.6550019</v>
      </c>
      <c r="S7510">
        <f t="shared" si="235"/>
        <v>4.6939584124999998</v>
      </c>
      <c r="T7510" t="s">
        <v>19</v>
      </c>
    </row>
    <row r="7511" spans="1:20" x14ac:dyDescent="0.25">
      <c r="A7511">
        <v>7510</v>
      </c>
      <c r="B7511" t="s">
        <v>5379</v>
      </c>
      <c r="C7511" t="s">
        <v>1187</v>
      </c>
      <c r="D7511" t="str">
        <f t="shared" si="234"/>
        <v>Hedgepeth Douglas</v>
      </c>
      <c r="E7511" t="s">
        <v>22</v>
      </c>
      <c r="F7511" t="s">
        <v>33</v>
      </c>
      <c r="G7511" t="s">
        <v>2724</v>
      </c>
      <c r="H7511" t="s">
        <v>1863</v>
      </c>
      <c r="I7511" t="s">
        <v>33</v>
      </c>
      <c r="J7511" t="s">
        <v>19</v>
      </c>
      <c r="K7511" t="str">
        <f>INDEX(Table6[Column1],MATCH(L7511,Table6[Column2]))</f>
        <v>Young Adults</v>
      </c>
      <c r="L7511">
        <v>34.169410429999999</v>
      </c>
      <c r="M7511" t="str">
        <f>VLOOKUP(L7511,Table1[],2)</f>
        <v>30 - 39</v>
      </c>
      <c r="N7511" t="str">
        <f>INDEX(Table7[Column1],MATCH(O7511,Table7[Column2]))</f>
        <v>Fitting in Stage</v>
      </c>
      <c r="O7511">
        <v>7.1821416850000004</v>
      </c>
      <c r="P7511" t="str">
        <f>VLOOKUP(O7511,Table13[],2)</f>
        <v>6 - 10</v>
      </c>
      <c r="Q7511" t="str">
        <f>INDEX(Table8[Column1],MATCH(R7511,Table8[Column2]))</f>
        <v>Scheduled</v>
      </c>
      <c r="R7511">
        <v>8.8273863010000007</v>
      </c>
      <c r="S7511">
        <f t="shared" si="235"/>
        <v>0.36780776254166669</v>
      </c>
      <c r="T7511" t="s">
        <v>19</v>
      </c>
    </row>
    <row r="7512" spans="1:20" x14ac:dyDescent="0.25">
      <c r="A7512">
        <v>7511</v>
      </c>
      <c r="B7512" t="s">
        <v>1053</v>
      </c>
      <c r="C7512" t="s">
        <v>104</v>
      </c>
      <c r="D7512" t="str">
        <f t="shared" si="234"/>
        <v>Hill Ashley</v>
      </c>
      <c r="E7512" t="s">
        <v>15</v>
      </c>
      <c r="F7512" t="s">
        <v>113</v>
      </c>
      <c r="G7512" t="s">
        <v>611</v>
      </c>
      <c r="H7512" t="s">
        <v>612</v>
      </c>
      <c r="I7512" t="s">
        <v>24</v>
      </c>
      <c r="J7512" t="s">
        <v>19</v>
      </c>
      <c r="K7512" t="str">
        <f>INDEX(Table6[Column1],MATCH(L7512,Table6[Column2]))</f>
        <v>Adults</v>
      </c>
      <c r="L7512">
        <v>43.29885402</v>
      </c>
      <c r="M7512" t="str">
        <f>VLOOKUP(L7512,Table1[],2)</f>
        <v>40 - 49</v>
      </c>
      <c r="N7512" t="str">
        <f>INDEX(Table7[Column1],MATCH(O7512,Table7[Column2]))</f>
        <v>Learning Stage</v>
      </c>
      <c r="O7512">
        <v>4.5394829489999999</v>
      </c>
      <c r="P7512" t="str">
        <f>VLOOKUP(O7512,Table13[],2)</f>
        <v>1 - 5</v>
      </c>
      <c r="Q7512" t="str">
        <f>INDEX(Table8[Column1],MATCH(R7512,Table8[Column2]))</f>
        <v>Maintained</v>
      </c>
      <c r="R7512">
        <v>51.926672949999997</v>
      </c>
      <c r="S7512">
        <f t="shared" si="235"/>
        <v>2.1636113729166664</v>
      </c>
      <c r="T7512" t="s">
        <v>19</v>
      </c>
    </row>
    <row r="7513" spans="1:20" x14ac:dyDescent="0.25">
      <c r="A7513">
        <v>7512</v>
      </c>
      <c r="B7513" t="s">
        <v>1023</v>
      </c>
      <c r="C7513" t="s">
        <v>972</v>
      </c>
      <c r="D7513" t="str">
        <f t="shared" si="234"/>
        <v>Wright Joan</v>
      </c>
      <c r="E7513" t="s">
        <v>15</v>
      </c>
      <c r="F7513" t="s">
        <v>30</v>
      </c>
      <c r="G7513" t="s">
        <v>2724</v>
      </c>
      <c r="H7513" t="s">
        <v>1863</v>
      </c>
      <c r="I7513" t="s">
        <v>30</v>
      </c>
      <c r="J7513" t="s">
        <v>19</v>
      </c>
      <c r="K7513" t="str">
        <f>INDEX(Table6[Column1],MATCH(L7513,Table6[Column2]))</f>
        <v>Young Adults</v>
      </c>
      <c r="L7513">
        <v>30.017700739999999</v>
      </c>
      <c r="M7513" t="str">
        <f>VLOOKUP(L7513,Table1[],2)</f>
        <v>30 - 39</v>
      </c>
      <c r="N7513" t="str">
        <f>INDEX(Table7[Column1],MATCH(O7513,Table7[Column2]))</f>
        <v>Learning Stage</v>
      </c>
      <c r="O7513">
        <v>2.6952366510000001</v>
      </c>
      <c r="P7513" t="str">
        <f>VLOOKUP(O7513,Table13[],2)</f>
        <v>1 - 5</v>
      </c>
      <c r="Q7513" t="str">
        <f>INDEX(Table8[Column1],MATCH(R7513,Table8[Column2]))</f>
        <v>Scheduled</v>
      </c>
      <c r="R7513">
        <v>2.7207846899999999</v>
      </c>
      <c r="S7513">
        <f t="shared" si="235"/>
        <v>0.11336602875</v>
      </c>
      <c r="T7513" t="s">
        <v>19</v>
      </c>
    </row>
    <row r="7514" spans="1:20" x14ac:dyDescent="0.25">
      <c r="A7514">
        <v>7513</v>
      </c>
      <c r="B7514" t="s">
        <v>5380</v>
      </c>
      <c r="C7514" t="s">
        <v>1089</v>
      </c>
      <c r="D7514" t="str">
        <f t="shared" si="234"/>
        <v>Macdonald Rebecca</v>
      </c>
      <c r="E7514" t="s">
        <v>15</v>
      </c>
      <c r="F7514" t="s">
        <v>87</v>
      </c>
      <c r="G7514" t="s">
        <v>611</v>
      </c>
      <c r="H7514" t="s">
        <v>612</v>
      </c>
      <c r="I7514" t="s">
        <v>87</v>
      </c>
      <c r="J7514" t="s">
        <v>19</v>
      </c>
      <c r="K7514" t="str">
        <f>INDEX(Table6[Column1],MATCH(L7514,Table6[Column2]))</f>
        <v>Adults</v>
      </c>
      <c r="L7514">
        <v>46.104251759999997</v>
      </c>
      <c r="M7514" t="str">
        <f>VLOOKUP(L7514,Table1[],2)</f>
        <v>40 - 49</v>
      </c>
      <c r="N7514" t="str">
        <f>INDEX(Table7[Column1],MATCH(O7514,Table7[Column2]))</f>
        <v>Learning Stage</v>
      </c>
      <c r="O7514">
        <v>5.4871791520000004</v>
      </c>
      <c r="P7514" t="str">
        <f>VLOOKUP(O7514,Table13[],2)</f>
        <v>1 - 5</v>
      </c>
      <c r="Q7514" t="str">
        <f>INDEX(Table8[Column1],MATCH(R7514,Table8[Column2]))</f>
        <v>Habitual</v>
      </c>
      <c r="R7514">
        <v>107.1257535</v>
      </c>
      <c r="S7514">
        <f t="shared" si="235"/>
        <v>4.4635730625000001</v>
      </c>
      <c r="T7514" t="s">
        <v>19</v>
      </c>
    </row>
    <row r="7515" spans="1:20" x14ac:dyDescent="0.25">
      <c r="A7515">
        <v>7514</v>
      </c>
      <c r="B7515" t="s">
        <v>5381</v>
      </c>
      <c r="C7515" t="s">
        <v>965</v>
      </c>
      <c r="D7515" t="str">
        <f t="shared" si="234"/>
        <v>Eide Kimberly</v>
      </c>
      <c r="E7515" t="s">
        <v>15</v>
      </c>
      <c r="F7515" t="s">
        <v>38</v>
      </c>
      <c r="G7515" t="s">
        <v>17</v>
      </c>
      <c r="H7515" t="s">
        <v>18</v>
      </c>
      <c r="I7515" t="s">
        <v>38</v>
      </c>
      <c r="J7515" t="s">
        <v>19</v>
      </c>
      <c r="K7515" t="str">
        <f>INDEX(Table6[Column1],MATCH(L7515,Table6[Column2]))</f>
        <v>Young Adults</v>
      </c>
      <c r="L7515">
        <v>32.706481580000002</v>
      </c>
      <c r="M7515" t="str">
        <f>VLOOKUP(L7515,Table1[],2)</f>
        <v>30 - 39</v>
      </c>
      <c r="N7515" t="str">
        <f>INDEX(Table7[Column1],MATCH(O7515,Table7[Column2]))</f>
        <v>Learning Stage</v>
      </c>
      <c r="O7515">
        <v>2.5673850840000001</v>
      </c>
      <c r="P7515" t="str">
        <f>VLOOKUP(O7515,Table13[],2)</f>
        <v>1 - 5</v>
      </c>
      <c r="Q7515" t="str">
        <f>INDEX(Table8[Column1],MATCH(R7515,Table8[Column2]))</f>
        <v>Scheduled</v>
      </c>
      <c r="R7515">
        <v>14.598754169999999</v>
      </c>
      <c r="S7515">
        <f t="shared" si="235"/>
        <v>0.60828142374999994</v>
      </c>
      <c r="T7515" t="s">
        <v>19</v>
      </c>
    </row>
    <row r="7516" spans="1:20" x14ac:dyDescent="0.25">
      <c r="A7516">
        <v>7515</v>
      </c>
      <c r="B7516" t="s">
        <v>442</v>
      </c>
      <c r="C7516" t="s">
        <v>154</v>
      </c>
      <c r="D7516" t="str">
        <f t="shared" si="234"/>
        <v>Roberson Harold</v>
      </c>
      <c r="E7516" t="s">
        <v>22</v>
      </c>
      <c r="F7516" t="s">
        <v>1456</v>
      </c>
      <c r="G7516" t="s">
        <v>2724</v>
      </c>
      <c r="H7516" t="s">
        <v>1863</v>
      </c>
      <c r="I7516" t="s">
        <v>107</v>
      </c>
      <c r="J7516" t="s">
        <v>19</v>
      </c>
      <c r="K7516" t="str">
        <f>INDEX(Table6[Column1],MATCH(L7516,Table6[Column2]))</f>
        <v>Adults</v>
      </c>
      <c r="L7516">
        <v>46.131767459999999</v>
      </c>
      <c r="M7516" t="str">
        <f>VLOOKUP(L7516,Table1[],2)</f>
        <v>40 - 49</v>
      </c>
      <c r="N7516" t="str">
        <f>INDEX(Table7[Column1],MATCH(O7516,Table7[Column2]))</f>
        <v>Learning Stage</v>
      </c>
      <c r="O7516">
        <v>3.0999739370000001</v>
      </c>
      <c r="P7516" t="str">
        <f>VLOOKUP(O7516,Table13[],2)</f>
        <v>1 - 5</v>
      </c>
      <c r="Q7516" t="str">
        <f>INDEX(Table8[Column1],MATCH(R7516,Table8[Column2]))</f>
        <v>Scheduled</v>
      </c>
      <c r="R7516">
        <v>34.255404800000001</v>
      </c>
      <c r="S7516">
        <f t="shared" si="235"/>
        <v>1.4273085333333333</v>
      </c>
      <c r="T7516" t="s">
        <v>19</v>
      </c>
    </row>
    <row r="7517" spans="1:20" x14ac:dyDescent="0.25">
      <c r="A7517">
        <v>7516</v>
      </c>
      <c r="B7517" t="s">
        <v>1293</v>
      </c>
      <c r="C7517" t="s">
        <v>1105</v>
      </c>
      <c r="D7517" t="str">
        <f t="shared" si="234"/>
        <v>McLendon Mark</v>
      </c>
      <c r="E7517" t="s">
        <v>22</v>
      </c>
      <c r="F7517" t="s">
        <v>1654</v>
      </c>
      <c r="G7517" t="s">
        <v>611</v>
      </c>
      <c r="H7517" t="s">
        <v>612</v>
      </c>
      <c r="I7517" t="s">
        <v>101</v>
      </c>
      <c r="J7517" t="s">
        <v>19</v>
      </c>
      <c r="K7517" t="str">
        <f>INDEX(Table6[Column1],MATCH(L7517,Table6[Column2]))</f>
        <v>Elders</v>
      </c>
      <c r="L7517">
        <v>56.939519699999998</v>
      </c>
      <c r="M7517" t="str">
        <f>VLOOKUP(L7517,Table1[],2)</f>
        <v>50 - 59</v>
      </c>
      <c r="N7517" t="str">
        <f>INDEX(Table7[Column1],MATCH(O7517,Table7[Column2]))</f>
        <v>Learning Stage</v>
      </c>
      <c r="O7517">
        <v>5.3047620440000003</v>
      </c>
      <c r="P7517" t="str">
        <f>VLOOKUP(O7517,Table13[],2)</f>
        <v>1 - 5</v>
      </c>
      <c r="Q7517" t="str">
        <f>INDEX(Table8[Column1],MATCH(R7517,Table8[Column2]))</f>
        <v>Habitual</v>
      </c>
      <c r="R7517">
        <v>110.48458309999999</v>
      </c>
      <c r="S7517">
        <f t="shared" si="235"/>
        <v>4.6035242958333331</v>
      </c>
      <c r="T7517" t="s">
        <v>19</v>
      </c>
    </row>
    <row r="7518" spans="1:20" x14ac:dyDescent="0.25">
      <c r="A7518">
        <v>7517</v>
      </c>
      <c r="B7518" t="s">
        <v>4889</v>
      </c>
      <c r="C7518" t="s">
        <v>175</v>
      </c>
      <c r="D7518" t="str">
        <f t="shared" si="234"/>
        <v>Choi Paul</v>
      </c>
      <c r="E7518" t="s">
        <v>22</v>
      </c>
      <c r="F7518" t="s">
        <v>38</v>
      </c>
      <c r="G7518" t="s">
        <v>17</v>
      </c>
      <c r="H7518" t="s">
        <v>18</v>
      </c>
      <c r="I7518" t="s">
        <v>38</v>
      </c>
      <c r="J7518" t="s">
        <v>19</v>
      </c>
      <c r="K7518" t="str">
        <f>INDEX(Table6[Column1],MATCH(L7518,Table6[Column2]))</f>
        <v>Youth</v>
      </c>
      <c r="L7518">
        <v>26.290680800000001</v>
      </c>
      <c r="M7518" t="str">
        <f>VLOOKUP(L7518,Table1[],2)</f>
        <v>20 - 29</v>
      </c>
      <c r="N7518" t="str">
        <f>INDEX(Table7[Column1],MATCH(O7518,Table7[Column2]))</f>
        <v>Fitting in Stage</v>
      </c>
      <c r="O7518">
        <v>6.9349363610000001</v>
      </c>
      <c r="P7518" t="str">
        <f>VLOOKUP(O7518,Table13[],2)</f>
        <v>6 - 10</v>
      </c>
      <c r="Q7518" t="str">
        <f>INDEX(Table8[Column1],MATCH(R7518,Table8[Column2]))</f>
        <v>Scheduled</v>
      </c>
      <c r="R7518">
        <v>0</v>
      </c>
      <c r="S7518">
        <f t="shared" si="235"/>
        <v>0</v>
      </c>
      <c r="T7518" t="s">
        <v>19</v>
      </c>
    </row>
    <row r="7519" spans="1:20" x14ac:dyDescent="0.25">
      <c r="A7519">
        <v>7518</v>
      </c>
      <c r="B7519" t="s">
        <v>1132</v>
      </c>
      <c r="C7519" t="s">
        <v>308</v>
      </c>
      <c r="D7519" t="str">
        <f t="shared" si="234"/>
        <v>McLain Maria</v>
      </c>
      <c r="E7519" t="s">
        <v>15</v>
      </c>
      <c r="F7519" t="s">
        <v>38</v>
      </c>
      <c r="G7519" t="s">
        <v>17</v>
      </c>
      <c r="H7519" t="s">
        <v>18</v>
      </c>
      <c r="I7519" t="s">
        <v>38</v>
      </c>
      <c r="J7519" t="s">
        <v>19</v>
      </c>
      <c r="K7519" t="str">
        <f>INDEX(Table6[Column1],MATCH(L7519,Table6[Column2]))</f>
        <v>Elders</v>
      </c>
      <c r="L7519">
        <v>52.958144220000001</v>
      </c>
      <c r="M7519" t="str">
        <f>VLOOKUP(L7519,Table1[],2)</f>
        <v>50 - 59</v>
      </c>
      <c r="N7519" t="str">
        <f>INDEX(Table7[Column1],MATCH(O7519,Table7[Column2]))</f>
        <v>Learning Stage</v>
      </c>
      <c r="O7519">
        <v>4.9242754939999998</v>
      </c>
      <c r="P7519" t="str">
        <f>VLOOKUP(O7519,Table13[],2)</f>
        <v>1 - 5</v>
      </c>
      <c r="Q7519" t="str">
        <f>INDEX(Table8[Column1],MATCH(R7519,Table8[Column2]))</f>
        <v>Habitual</v>
      </c>
      <c r="R7519">
        <v>81.693994509999996</v>
      </c>
      <c r="S7519">
        <f t="shared" si="235"/>
        <v>3.4039164379166666</v>
      </c>
      <c r="T7519" t="s">
        <v>19</v>
      </c>
    </row>
    <row r="7520" spans="1:20" x14ac:dyDescent="0.25">
      <c r="A7520">
        <v>7519</v>
      </c>
      <c r="B7520" t="s">
        <v>2803</v>
      </c>
      <c r="C7520" t="s">
        <v>1169</v>
      </c>
      <c r="D7520" t="str">
        <f t="shared" si="234"/>
        <v>Gordon Bradley</v>
      </c>
      <c r="E7520" t="s">
        <v>22</v>
      </c>
      <c r="F7520" t="s">
        <v>449</v>
      </c>
      <c r="G7520" t="s">
        <v>17</v>
      </c>
      <c r="H7520" t="s">
        <v>18</v>
      </c>
      <c r="I7520" t="s">
        <v>38</v>
      </c>
      <c r="J7520" t="s">
        <v>19</v>
      </c>
      <c r="K7520" t="str">
        <f>INDEX(Table6[Column1],MATCH(L7520,Table6[Column2]))</f>
        <v>Elders</v>
      </c>
      <c r="L7520">
        <v>59.507169330000004</v>
      </c>
      <c r="M7520" t="str">
        <f>VLOOKUP(L7520,Table1[],2)</f>
        <v>50 - 59</v>
      </c>
      <c r="N7520" t="str">
        <f>INDEX(Table7[Column1],MATCH(O7520,Table7[Column2]))</f>
        <v>Learning Stage</v>
      </c>
      <c r="O7520">
        <v>2.845043435</v>
      </c>
      <c r="P7520" t="str">
        <f>VLOOKUP(O7520,Table13[],2)</f>
        <v>1 - 5</v>
      </c>
      <c r="Q7520" t="str">
        <f>INDEX(Table8[Column1],MATCH(R7520,Table8[Column2]))</f>
        <v>Habitual</v>
      </c>
      <c r="R7520">
        <v>99.534482710000006</v>
      </c>
      <c r="S7520">
        <f t="shared" si="235"/>
        <v>4.1472701129166669</v>
      </c>
      <c r="T7520" t="s">
        <v>19</v>
      </c>
    </row>
    <row r="7521" spans="1:20" x14ac:dyDescent="0.25">
      <c r="A7521">
        <v>7520</v>
      </c>
      <c r="B7521" t="s">
        <v>5382</v>
      </c>
      <c r="C7521" t="s">
        <v>3275</v>
      </c>
      <c r="D7521" t="str">
        <f t="shared" si="234"/>
        <v>McGrath Jodi</v>
      </c>
      <c r="E7521" t="s">
        <v>15</v>
      </c>
      <c r="F7521" t="s">
        <v>38</v>
      </c>
      <c r="G7521" t="s">
        <v>17</v>
      </c>
      <c r="H7521" t="s">
        <v>18</v>
      </c>
      <c r="I7521" t="s">
        <v>38</v>
      </c>
      <c r="J7521" t="s">
        <v>19</v>
      </c>
      <c r="K7521" t="str">
        <f>INDEX(Table6[Column1],MATCH(L7521,Table6[Column2]))</f>
        <v>Youth</v>
      </c>
      <c r="L7521">
        <v>24.83404582</v>
      </c>
      <c r="M7521" t="str">
        <f>VLOOKUP(L7521,Table1[],2)</f>
        <v>20 - 29</v>
      </c>
      <c r="N7521" t="str">
        <f>INDEX(Table7[Column1],MATCH(O7521,Table7[Column2]))</f>
        <v>Learning Stage</v>
      </c>
      <c r="O7521">
        <v>4.7507527869999997</v>
      </c>
      <c r="P7521" t="str">
        <f>VLOOKUP(O7521,Table13[],2)</f>
        <v>1 - 5</v>
      </c>
      <c r="Q7521" t="str">
        <f>INDEX(Table8[Column1],MATCH(R7521,Table8[Column2]))</f>
        <v>Scheduled</v>
      </c>
      <c r="R7521">
        <v>0</v>
      </c>
      <c r="S7521">
        <f t="shared" si="235"/>
        <v>0</v>
      </c>
      <c r="T7521" t="s">
        <v>19</v>
      </c>
    </row>
    <row r="7522" spans="1:20" x14ac:dyDescent="0.25">
      <c r="A7522">
        <v>7521</v>
      </c>
      <c r="B7522" t="s">
        <v>5383</v>
      </c>
      <c r="C7522" t="s">
        <v>50</v>
      </c>
      <c r="D7522" t="str">
        <f t="shared" si="234"/>
        <v>Forney Robert</v>
      </c>
      <c r="E7522" t="s">
        <v>22</v>
      </c>
      <c r="F7522" t="s">
        <v>3541</v>
      </c>
      <c r="G7522" t="s">
        <v>2724</v>
      </c>
      <c r="H7522" t="s">
        <v>1863</v>
      </c>
      <c r="I7522" t="s">
        <v>107</v>
      </c>
      <c r="J7522" t="s">
        <v>19</v>
      </c>
      <c r="K7522" t="str">
        <f>INDEX(Table6[Column1],MATCH(L7522,Table6[Column2]))</f>
        <v>Seniors</v>
      </c>
      <c r="L7522">
        <v>67.185334319999996</v>
      </c>
      <c r="M7522" t="str">
        <f>VLOOKUP(L7522,Table1[],2)</f>
        <v>60 and Above</v>
      </c>
      <c r="N7522" t="str">
        <f>INDEX(Table7[Column1],MATCH(O7522,Table7[Column2]))</f>
        <v>Learning Stage</v>
      </c>
      <c r="O7522">
        <v>5.9043933290000004</v>
      </c>
      <c r="P7522" t="str">
        <f>VLOOKUP(O7522,Table13[],2)</f>
        <v>1 - 5</v>
      </c>
      <c r="Q7522" t="str">
        <f>INDEX(Table8[Column1],MATCH(R7522,Table8[Column2]))</f>
        <v>Unexcused</v>
      </c>
      <c r="R7522">
        <v>191.38894490000001</v>
      </c>
      <c r="S7522">
        <f t="shared" si="235"/>
        <v>7.9745393708333348</v>
      </c>
      <c r="T7522" t="s">
        <v>19</v>
      </c>
    </row>
    <row r="7523" spans="1:20" x14ac:dyDescent="0.25">
      <c r="A7523">
        <v>7522</v>
      </c>
      <c r="B7523" t="s">
        <v>5384</v>
      </c>
      <c r="C7523" t="s">
        <v>1637</v>
      </c>
      <c r="D7523" t="str">
        <f t="shared" si="234"/>
        <v>Goldsberry Rachel</v>
      </c>
      <c r="E7523" t="s">
        <v>15</v>
      </c>
      <c r="F7523" t="s">
        <v>38</v>
      </c>
      <c r="G7523" t="s">
        <v>17</v>
      </c>
      <c r="H7523" t="s">
        <v>18</v>
      </c>
      <c r="I7523" t="s">
        <v>38</v>
      </c>
      <c r="J7523" t="s">
        <v>19</v>
      </c>
      <c r="K7523" t="str">
        <f>INDEX(Table6[Column1],MATCH(L7523,Table6[Column2]))</f>
        <v>Youth</v>
      </c>
      <c r="L7523">
        <v>29.813073930000002</v>
      </c>
      <c r="M7523" t="str">
        <f>VLOOKUP(L7523,Table1[],2)</f>
        <v>20 - 29</v>
      </c>
      <c r="N7523" t="str">
        <f>INDEX(Table7[Column1],MATCH(O7523,Table7[Column2]))</f>
        <v>Learning Stage</v>
      </c>
      <c r="O7523">
        <v>5.3014795179999998</v>
      </c>
      <c r="P7523" t="str">
        <f>VLOOKUP(O7523,Table13[],2)</f>
        <v>1 - 5</v>
      </c>
      <c r="Q7523" t="str">
        <f>INDEX(Table8[Column1],MATCH(R7523,Table8[Column2]))</f>
        <v>Scheduled</v>
      </c>
      <c r="R7523">
        <v>0.41176417100000001</v>
      </c>
      <c r="S7523">
        <f t="shared" si="235"/>
        <v>1.7156840458333333E-2</v>
      </c>
      <c r="T7523" t="s">
        <v>19</v>
      </c>
    </row>
    <row r="7524" spans="1:20" x14ac:dyDescent="0.25">
      <c r="A7524">
        <v>7523</v>
      </c>
      <c r="B7524" t="s">
        <v>4425</v>
      </c>
      <c r="C7524" t="s">
        <v>5385</v>
      </c>
      <c r="D7524" t="str">
        <f t="shared" si="234"/>
        <v>Hutchinson Nigel</v>
      </c>
      <c r="E7524" t="s">
        <v>22</v>
      </c>
      <c r="F7524" t="s">
        <v>38</v>
      </c>
      <c r="G7524" t="s">
        <v>17</v>
      </c>
      <c r="H7524" t="s">
        <v>18</v>
      </c>
      <c r="I7524" t="s">
        <v>38</v>
      </c>
      <c r="J7524" t="s">
        <v>19</v>
      </c>
      <c r="K7524" t="str">
        <f>INDEX(Table6[Column1],MATCH(L7524,Table6[Column2]))</f>
        <v>Young Adults</v>
      </c>
      <c r="L7524">
        <v>38.719866920000001</v>
      </c>
      <c r="M7524" t="str">
        <f>VLOOKUP(L7524,Table1[],2)</f>
        <v>30 - 39</v>
      </c>
      <c r="N7524" t="str">
        <f>INDEX(Table7[Column1],MATCH(O7524,Table7[Column2]))</f>
        <v>Learning Stage</v>
      </c>
      <c r="O7524">
        <v>4.2336207220000004</v>
      </c>
      <c r="P7524" t="str">
        <f>VLOOKUP(O7524,Table13[],2)</f>
        <v>1 - 5</v>
      </c>
      <c r="Q7524" t="str">
        <f>INDEX(Table8[Column1],MATCH(R7524,Table8[Column2]))</f>
        <v>Scheduled</v>
      </c>
      <c r="R7524">
        <v>39.165942719999997</v>
      </c>
      <c r="S7524">
        <f t="shared" si="235"/>
        <v>1.6319142799999999</v>
      </c>
      <c r="T7524" t="s">
        <v>19</v>
      </c>
    </row>
    <row r="7525" spans="1:20" x14ac:dyDescent="0.25">
      <c r="A7525">
        <v>7524</v>
      </c>
      <c r="B7525" t="s">
        <v>5386</v>
      </c>
      <c r="C7525" t="s">
        <v>447</v>
      </c>
      <c r="D7525" t="str">
        <f t="shared" si="234"/>
        <v>Matthias Karen</v>
      </c>
      <c r="E7525" t="s">
        <v>15</v>
      </c>
      <c r="F7525" t="s">
        <v>38</v>
      </c>
      <c r="G7525" t="s">
        <v>17</v>
      </c>
      <c r="H7525" t="s">
        <v>18</v>
      </c>
      <c r="I7525" t="s">
        <v>38</v>
      </c>
      <c r="J7525" t="s">
        <v>19</v>
      </c>
      <c r="K7525" t="str">
        <f>INDEX(Table6[Column1],MATCH(L7525,Table6[Column2]))</f>
        <v>Adults</v>
      </c>
      <c r="L7525">
        <v>43.502953439999999</v>
      </c>
      <c r="M7525" t="str">
        <f>VLOOKUP(L7525,Table1[],2)</f>
        <v>40 - 49</v>
      </c>
      <c r="N7525" t="str">
        <f>INDEX(Table7[Column1],MATCH(O7525,Table7[Column2]))</f>
        <v>Learning Stage</v>
      </c>
      <c r="O7525">
        <v>4.5957829119999998</v>
      </c>
      <c r="P7525" t="str">
        <f>VLOOKUP(O7525,Table13[],2)</f>
        <v>1 - 5</v>
      </c>
      <c r="Q7525" t="str">
        <f>INDEX(Table8[Column1],MATCH(R7525,Table8[Column2]))</f>
        <v>Maintained</v>
      </c>
      <c r="R7525">
        <v>64.538469500000005</v>
      </c>
      <c r="S7525">
        <f t="shared" si="235"/>
        <v>2.6891028958333338</v>
      </c>
      <c r="T7525" t="s">
        <v>19</v>
      </c>
    </row>
    <row r="7526" spans="1:20" x14ac:dyDescent="0.25">
      <c r="A7526">
        <v>7525</v>
      </c>
      <c r="B7526" t="s">
        <v>1947</v>
      </c>
      <c r="C7526" t="s">
        <v>52</v>
      </c>
      <c r="D7526" t="str">
        <f t="shared" si="234"/>
        <v>Hatcher John</v>
      </c>
      <c r="E7526" t="s">
        <v>22</v>
      </c>
      <c r="F7526" t="s">
        <v>38</v>
      </c>
      <c r="G7526" t="s">
        <v>17</v>
      </c>
      <c r="H7526" t="s">
        <v>18</v>
      </c>
      <c r="I7526" t="s">
        <v>38</v>
      </c>
      <c r="J7526" t="s">
        <v>19</v>
      </c>
      <c r="K7526" t="str">
        <f>INDEX(Table6[Column1],MATCH(L7526,Table6[Column2]))</f>
        <v>Elders</v>
      </c>
      <c r="L7526">
        <v>53.558186069999998</v>
      </c>
      <c r="M7526" t="str">
        <f>VLOOKUP(L7526,Table1[],2)</f>
        <v>50 - 59</v>
      </c>
      <c r="N7526" t="str">
        <f>INDEX(Table7[Column1],MATCH(O7526,Table7[Column2]))</f>
        <v>Learning Stage</v>
      </c>
      <c r="O7526">
        <v>4.6652282410000003</v>
      </c>
      <c r="P7526" t="str">
        <f>VLOOKUP(O7526,Table13[],2)</f>
        <v>1 - 5</v>
      </c>
      <c r="Q7526" t="str">
        <f>INDEX(Table8[Column1],MATCH(R7526,Table8[Column2]))</f>
        <v>Habitual</v>
      </c>
      <c r="R7526">
        <v>113.9181303</v>
      </c>
      <c r="S7526">
        <f t="shared" si="235"/>
        <v>4.7465887625000001</v>
      </c>
      <c r="T7526" t="s">
        <v>19</v>
      </c>
    </row>
    <row r="7527" spans="1:20" x14ac:dyDescent="0.25">
      <c r="A7527">
        <v>7526</v>
      </c>
      <c r="B7527" t="s">
        <v>337</v>
      </c>
      <c r="C7527" t="s">
        <v>245</v>
      </c>
      <c r="D7527" t="str">
        <f t="shared" si="234"/>
        <v>Phillips Mary</v>
      </c>
      <c r="E7527" t="s">
        <v>15</v>
      </c>
      <c r="F7527" t="s">
        <v>38</v>
      </c>
      <c r="G7527" t="s">
        <v>17</v>
      </c>
      <c r="H7527" t="s">
        <v>18</v>
      </c>
      <c r="I7527" t="s">
        <v>38</v>
      </c>
      <c r="J7527" t="s">
        <v>19</v>
      </c>
      <c r="K7527" t="str">
        <f>INDEX(Table6[Column1],MATCH(L7527,Table6[Column2]))</f>
        <v>Youth</v>
      </c>
      <c r="L7527">
        <v>29.68790168</v>
      </c>
      <c r="M7527" t="str">
        <f>VLOOKUP(L7527,Table1[],2)</f>
        <v>20 - 29</v>
      </c>
      <c r="N7527" t="str">
        <f>INDEX(Table7[Column1],MATCH(O7527,Table7[Column2]))</f>
        <v>Learning Stage</v>
      </c>
      <c r="O7527">
        <v>5.7074451159999997</v>
      </c>
      <c r="P7527" t="str">
        <f>VLOOKUP(O7527,Table13[],2)</f>
        <v>1 - 5</v>
      </c>
      <c r="Q7527" t="str">
        <f>INDEX(Table8[Column1],MATCH(R7527,Table8[Column2]))</f>
        <v>Scheduled</v>
      </c>
      <c r="R7527">
        <v>0</v>
      </c>
      <c r="S7527">
        <f t="shared" si="235"/>
        <v>0</v>
      </c>
      <c r="T7527" t="s">
        <v>19</v>
      </c>
    </row>
    <row r="7528" spans="1:20" x14ac:dyDescent="0.25">
      <c r="A7528">
        <v>7527</v>
      </c>
      <c r="B7528" t="s">
        <v>1067</v>
      </c>
      <c r="C7528" t="s">
        <v>1332</v>
      </c>
      <c r="D7528" t="str">
        <f t="shared" si="234"/>
        <v>Jensen Lucille</v>
      </c>
      <c r="E7528" t="s">
        <v>15</v>
      </c>
      <c r="F7528" t="s">
        <v>107</v>
      </c>
      <c r="G7528" t="s">
        <v>2724</v>
      </c>
      <c r="H7528" t="s">
        <v>1863</v>
      </c>
      <c r="I7528" t="s">
        <v>107</v>
      </c>
      <c r="J7528" t="s">
        <v>19</v>
      </c>
      <c r="K7528" t="str">
        <f>INDEX(Table6[Column1],MATCH(L7528,Table6[Column2]))</f>
        <v>Youth</v>
      </c>
      <c r="L7528">
        <v>29.201885399999998</v>
      </c>
      <c r="M7528" t="str">
        <f>VLOOKUP(L7528,Table1[],2)</f>
        <v>20 - 29</v>
      </c>
      <c r="N7528" t="str">
        <f>INDEX(Table7[Column1],MATCH(O7528,Table7[Column2]))</f>
        <v>Fitting in Stage</v>
      </c>
      <c r="O7528">
        <v>6.21339343</v>
      </c>
      <c r="P7528" t="str">
        <f>VLOOKUP(O7528,Table13[],2)</f>
        <v>6 - 10</v>
      </c>
      <c r="Q7528" t="str">
        <f>INDEX(Table8[Column1],MATCH(R7528,Table8[Column2]))</f>
        <v>Scheduled</v>
      </c>
      <c r="R7528">
        <v>4.2869341089999997</v>
      </c>
      <c r="S7528">
        <f t="shared" si="235"/>
        <v>0.17862225454166666</v>
      </c>
      <c r="T7528" t="s">
        <v>19</v>
      </c>
    </row>
    <row r="7529" spans="1:20" x14ac:dyDescent="0.25">
      <c r="A7529">
        <v>7528</v>
      </c>
      <c r="B7529" t="s">
        <v>935</v>
      </c>
      <c r="C7529" t="s">
        <v>4446</v>
      </c>
      <c r="D7529" t="str">
        <f t="shared" si="234"/>
        <v>Morgan Aurelio</v>
      </c>
      <c r="E7529" t="s">
        <v>22</v>
      </c>
      <c r="F7529" t="s">
        <v>24</v>
      </c>
      <c r="G7529" t="s">
        <v>611</v>
      </c>
      <c r="H7529" t="s">
        <v>612</v>
      </c>
      <c r="I7529" t="s">
        <v>24</v>
      </c>
      <c r="J7529" t="s">
        <v>19</v>
      </c>
      <c r="K7529" t="str">
        <f>INDEX(Table6[Column1],MATCH(L7529,Table6[Column2]))</f>
        <v>Adults</v>
      </c>
      <c r="L7529">
        <v>47.19590943</v>
      </c>
      <c r="M7529" t="str">
        <f>VLOOKUP(L7529,Table1[],2)</f>
        <v>40 - 49</v>
      </c>
      <c r="N7529" t="str">
        <f>INDEX(Table7[Column1],MATCH(O7529,Table7[Column2]))</f>
        <v>Fitting in Stage</v>
      </c>
      <c r="O7529">
        <v>6.052381327</v>
      </c>
      <c r="P7529" t="str">
        <f>VLOOKUP(O7529,Table13[],2)</f>
        <v>6 - 10</v>
      </c>
      <c r="Q7529" t="str">
        <f>INDEX(Table8[Column1],MATCH(R7529,Table8[Column2]))</f>
        <v>Habitual</v>
      </c>
      <c r="R7529">
        <v>101.08154999999999</v>
      </c>
      <c r="S7529">
        <f t="shared" si="235"/>
        <v>4.2117312499999997</v>
      </c>
      <c r="T7529" t="s">
        <v>19</v>
      </c>
    </row>
    <row r="7530" spans="1:20" x14ac:dyDescent="0.25">
      <c r="A7530">
        <v>7529</v>
      </c>
      <c r="B7530" t="s">
        <v>741</v>
      </c>
      <c r="C7530" t="s">
        <v>147</v>
      </c>
      <c r="D7530" t="str">
        <f t="shared" si="234"/>
        <v>Rose Linda</v>
      </c>
      <c r="E7530" t="s">
        <v>15</v>
      </c>
      <c r="F7530" t="s">
        <v>157</v>
      </c>
      <c r="G7530" t="s">
        <v>611</v>
      </c>
      <c r="H7530" t="s">
        <v>612</v>
      </c>
      <c r="I7530" t="s">
        <v>157</v>
      </c>
      <c r="J7530" t="s">
        <v>19</v>
      </c>
      <c r="K7530" t="str">
        <f>INDEX(Table6[Column1],MATCH(L7530,Table6[Column2]))</f>
        <v>Adults</v>
      </c>
      <c r="L7530">
        <v>46.228592370000001</v>
      </c>
      <c r="M7530" t="str">
        <f>VLOOKUP(L7530,Table1[],2)</f>
        <v>40 - 49</v>
      </c>
      <c r="N7530" t="str">
        <f>INDEX(Table7[Column1],MATCH(O7530,Table7[Column2]))</f>
        <v>Learning Stage</v>
      </c>
      <c r="O7530">
        <v>4.3417786349999998</v>
      </c>
      <c r="P7530" t="str">
        <f>VLOOKUP(O7530,Table13[],2)</f>
        <v>1 - 5</v>
      </c>
      <c r="Q7530" t="str">
        <f>INDEX(Table8[Column1],MATCH(R7530,Table8[Column2]))</f>
        <v>Excused</v>
      </c>
      <c r="R7530">
        <v>128.53657509999999</v>
      </c>
      <c r="S7530">
        <f t="shared" si="235"/>
        <v>5.3556906291666664</v>
      </c>
      <c r="T7530" t="s">
        <v>19</v>
      </c>
    </row>
    <row r="7531" spans="1:20" x14ac:dyDescent="0.25">
      <c r="A7531">
        <v>7530</v>
      </c>
      <c r="B7531" t="s">
        <v>5387</v>
      </c>
      <c r="C7531" t="s">
        <v>4075</v>
      </c>
      <c r="D7531" t="str">
        <f t="shared" si="234"/>
        <v>Kruger Augustine</v>
      </c>
      <c r="E7531" t="s">
        <v>15</v>
      </c>
      <c r="F7531" t="s">
        <v>505</v>
      </c>
      <c r="G7531" t="s">
        <v>611</v>
      </c>
      <c r="H7531" t="s">
        <v>612</v>
      </c>
      <c r="I7531" t="s">
        <v>24</v>
      </c>
      <c r="J7531" t="s">
        <v>19</v>
      </c>
      <c r="K7531" t="str">
        <f>INDEX(Table6[Column1],MATCH(L7531,Table6[Column2]))</f>
        <v>Young Adults</v>
      </c>
      <c r="L7531">
        <v>37.539540770000002</v>
      </c>
      <c r="M7531" t="str">
        <f>VLOOKUP(L7531,Table1[],2)</f>
        <v>30 - 39</v>
      </c>
      <c r="N7531" t="str">
        <f>INDEX(Table7[Column1],MATCH(O7531,Table7[Column2]))</f>
        <v>Learning Stage</v>
      </c>
      <c r="O7531">
        <v>4.6168983580000003</v>
      </c>
      <c r="P7531" t="str">
        <f>VLOOKUP(O7531,Table13[],2)</f>
        <v>1 - 5</v>
      </c>
      <c r="Q7531" t="str">
        <f>INDEX(Table8[Column1],MATCH(R7531,Table8[Column2]))</f>
        <v>Maintained</v>
      </c>
      <c r="R7531">
        <v>59.121926379999998</v>
      </c>
      <c r="S7531">
        <f t="shared" si="235"/>
        <v>2.4634135991666666</v>
      </c>
      <c r="T7531" t="s">
        <v>19</v>
      </c>
    </row>
    <row r="7532" spans="1:20" x14ac:dyDescent="0.25">
      <c r="A7532">
        <v>7531</v>
      </c>
      <c r="B7532" t="s">
        <v>253</v>
      </c>
      <c r="C7532" t="s">
        <v>62</v>
      </c>
      <c r="D7532" t="str">
        <f t="shared" si="234"/>
        <v>Harris Thomas</v>
      </c>
      <c r="E7532" t="s">
        <v>22</v>
      </c>
      <c r="F7532" t="s">
        <v>30</v>
      </c>
      <c r="G7532" t="s">
        <v>2724</v>
      </c>
      <c r="H7532" t="s">
        <v>1863</v>
      </c>
      <c r="I7532" t="s">
        <v>30</v>
      </c>
      <c r="J7532" t="s">
        <v>19</v>
      </c>
      <c r="K7532" t="str">
        <f>INDEX(Table6[Column1],MATCH(L7532,Table6[Column2]))</f>
        <v>Elders</v>
      </c>
      <c r="L7532">
        <v>54.14199739</v>
      </c>
      <c r="M7532" t="str">
        <f>VLOOKUP(L7532,Table1[],2)</f>
        <v>50 - 59</v>
      </c>
      <c r="N7532" t="str">
        <f>INDEX(Table7[Column1],MATCH(O7532,Table7[Column2]))</f>
        <v>Learning Stage</v>
      </c>
      <c r="O7532">
        <v>5.571085418</v>
      </c>
      <c r="P7532" t="str">
        <f>VLOOKUP(O7532,Table13[],2)</f>
        <v>1 - 5</v>
      </c>
      <c r="Q7532" t="str">
        <f>INDEX(Table8[Column1],MATCH(R7532,Table8[Column2]))</f>
        <v>Habitual</v>
      </c>
      <c r="R7532">
        <v>99.203522950000007</v>
      </c>
      <c r="S7532">
        <f t="shared" si="235"/>
        <v>4.1334801229166667</v>
      </c>
      <c r="T7532" t="s">
        <v>19</v>
      </c>
    </row>
    <row r="7533" spans="1:20" x14ac:dyDescent="0.25">
      <c r="A7533">
        <v>7532</v>
      </c>
      <c r="B7533" t="s">
        <v>494</v>
      </c>
      <c r="C7533" t="s">
        <v>314</v>
      </c>
      <c r="D7533" t="str">
        <f t="shared" si="234"/>
        <v>Ryan Brian</v>
      </c>
      <c r="E7533" t="s">
        <v>22</v>
      </c>
      <c r="F7533" t="s">
        <v>788</v>
      </c>
      <c r="G7533" t="s">
        <v>611</v>
      </c>
      <c r="H7533" t="s">
        <v>612</v>
      </c>
      <c r="I7533" t="s">
        <v>788</v>
      </c>
      <c r="J7533" t="s">
        <v>19</v>
      </c>
      <c r="K7533" t="str">
        <f>INDEX(Table6[Column1],MATCH(L7533,Table6[Column2]))</f>
        <v>Young Adults</v>
      </c>
      <c r="L7533">
        <v>36.387640869999998</v>
      </c>
      <c r="M7533" t="str">
        <f>VLOOKUP(L7533,Table1[],2)</f>
        <v>30 - 39</v>
      </c>
      <c r="N7533" t="str">
        <f>INDEX(Table7[Column1],MATCH(O7533,Table7[Column2]))</f>
        <v>Learning Stage</v>
      </c>
      <c r="O7533">
        <v>5.740917327</v>
      </c>
      <c r="P7533" t="str">
        <f>VLOOKUP(O7533,Table13[],2)</f>
        <v>1 - 5</v>
      </c>
      <c r="Q7533" t="str">
        <f>INDEX(Table8[Column1],MATCH(R7533,Table8[Column2]))</f>
        <v>Scheduled</v>
      </c>
      <c r="R7533">
        <v>26.63201682</v>
      </c>
      <c r="S7533">
        <f t="shared" si="235"/>
        <v>1.1096673675000002</v>
      </c>
      <c r="T7533" t="s">
        <v>19</v>
      </c>
    </row>
    <row r="7534" spans="1:20" x14ac:dyDescent="0.25">
      <c r="A7534">
        <v>7533</v>
      </c>
      <c r="B7534" t="s">
        <v>5388</v>
      </c>
      <c r="C7534" t="s">
        <v>340</v>
      </c>
      <c r="D7534" t="str">
        <f t="shared" si="234"/>
        <v>Stiles Christopher</v>
      </c>
      <c r="E7534" t="s">
        <v>22</v>
      </c>
      <c r="F7534" t="s">
        <v>38</v>
      </c>
      <c r="G7534" t="s">
        <v>17</v>
      </c>
      <c r="H7534" t="s">
        <v>18</v>
      </c>
      <c r="I7534" t="s">
        <v>38</v>
      </c>
      <c r="J7534" t="s">
        <v>19</v>
      </c>
      <c r="K7534" t="str">
        <f>INDEX(Table6[Column1],MATCH(L7534,Table6[Column2]))</f>
        <v>Adults</v>
      </c>
      <c r="L7534">
        <v>45.314654820000001</v>
      </c>
      <c r="M7534" t="str">
        <f>VLOOKUP(L7534,Table1[],2)</f>
        <v>40 - 49</v>
      </c>
      <c r="N7534" t="str">
        <f>INDEX(Table7[Column1],MATCH(O7534,Table7[Column2]))</f>
        <v>Learning Stage</v>
      </c>
      <c r="O7534">
        <v>3.453057577</v>
      </c>
      <c r="P7534" t="str">
        <f>VLOOKUP(O7534,Table13[],2)</f>
        <v>1 - 5</v>
      </c>
      <c r="Q7534" t="str">
        <f>INDEX(Table8[Column1],MATCH(R7534,Table8[Column2]))</f>
        <v>Maintained</v>
      </c>
      <c r="R7534">
        <v>45.597164579999998</v>
      </c>
      <c r="S7534">
        <f t="shared" si="235"/>
        <v>1.8998818574999998</v>
      </c>
      <c r="T7534" t="s">
        <v>19</v>
      </c>
    </row>
    <row r="7535" spans="1:20" x14ac:dyDescent="0.25">
      <c r="A7535">
        <v>7534</v>
      </c>
      <c r="B7535" t="s">
        <v>98</v>
      </c>
      <c r="C7535" t="s">
        <v>624</v>
      </c>
      <c r="D7535" t="str">
        <f t="shared" si="234"/>
        <v>Thompson Sharon</v>
      </c>
      <c r="E7535" t="s">
        <v>15</v>
      </c>
      <c r="F7535" t="s">
        <v>118</v>
      </c>
      <c r="G7535" t="s">
        <v>611</v>
      </c>
      <c r="H7535" t="s">
        <v>612</v>
      </c>
      <c r="I7535" t="s">
        <v>54</v>
      </c>
      <c r="J7535" t="s">
        <v>19</v>
      </c>
      <c r="K7535" t="str">
        <f>INDEX(Table6[Column1],MATCH(L7535,Table6[Column2]))</f>
        <v>Adults</v>
      </c>
      <c r="L7535">
        <v>48.376034730000001</v>
      </c>
      <c r="M7535" t="str">
        <f>VLOOKUP(L7535,Table1[],2)</f>
        <v>40 - 49</v>
      </c>
      <c r="N7535" t="str">
        <f>INDEX(Table7[Column1],MATCH(O7535,Table7[Column2]))</f>
        <v>Fitting in Stage</v>
      </c>
      <c r="O7535">
        <v>6.7045165280000001</v>
      </c>
      <c r="P7535" t="str">
        <f>VLOOKUP(O7535,Table13[],2)</f>
        <v>6 - 10</v>
      </c>
      <c r="Q7535" t="str">
        <f>INDEX(Table8[Column1],MATCH(R7535,Table8[Column2]))</f>
        <v>Excused</v>
      </c>
      <c r="R7535">
        <v>127.37045860000001</v>
      </c>
      <c r="S7535">
        <f t="shared" si="235"/>
        <v>5.3071024416666663</v>
      </c>
      <c r="T7535" t="s">
        <v>19</v>
      </c>
    </row>
    <row r="7536" spans="1:20" x14ac:dyDescent="0.25">
      <c r="A7536">
        <v>7535</v>
      </c>
      <c r="B7536" t="s">
        <v>2712</v>
      </c>
      <c r="C7536" t="s">
        <v>401</v>
      </c>
      <c r="D7536" t="str">
        <f t="shared" si="234"/>
        <v>Triplett Michael</v>
      </c>
      <c r="E7536" t="s">
        <v>22</v>
      </c>
      <c r="F7536" t="s">
        <v>100</v>
      </c>
      <c r="G7536" t="s">
        <v>611</v>
      </c>
      <c r="H7536" t="s">
        <v>612</v>
      </c>
      <c r="I7536" t="s">
        <v>101</v>
      </c>
      <c r="J7536" t="s">
        <v>19</v>
      </c>
      <c r="K7536" t="str">
        <f>INDEX(Table6[Column1],MATCH(L7536,Table6[Column2]))</f>
        <v>Adults</v>
      </c>
      <c r="L7536">
        <v>40.611001119999997</v>
      </c>
      <c r="M7536" t="str">
        <f>VLOOKUP(L7536,Table1[],2)</f>
        <v>40 - 49</v>
      </c>
      <c r="N7536" t="str">
        <f>INDEX(Table7[Column1],MATCH(O7536,Table7[Column2]))</f>
        <v>Learning Stage</v>
      </c>
      <c r="O7536">
        <v>5.6213194399999997</v>
      </c>
      <c r="P7536" t="str">
        <f>VLOOKUP(O7536,Table13[],2)</f>
        <v>1 - 5</v>
      </c>
      <c r="Q7536" t="str">
        <f>INDEX(Table8[Column1],MATCH(R7536,Table8[Column2]))</f>
        <v>Maintained</v>
      </c>
      <c r="R7536">
        <v>50.040273630000002</v>
      </c>
      <c r="S7536">
        <f t="shared" si="235"/>
        <v>2.0850114012500001</v>
      </c>
      <c r="T7536" t="s">
        <v>19</v>
      </c>
    </row>
    <row r="7537" spans="1:20" x14ac:dyDescent="0.25">
      <c r="A7537">
        <v>7536</v>
      </c>
      <c r="B7537" t="s">
        <v>759</v>
      </c>
      <c r="C7537" t="s">
        <v>1095</v>
      </c>
      <c r="D7537" t="str">
        <f t="shared" si="234"/>
        <v>Hunter Teresa</v>
      </c>
      <c r="E7537" t="s">
        <v>15</v>
      </c>
      <c r="F7537" t="s">
        <v>3163</v>
      </c>
      <c r="G7537" t="s">
        <v>2724</v>
      </c>
      <c r="H7537" t="s">
        <v>1863</v>
      </c>
      <c r="I7537" t="s">
        <v>30</v>
      </c>
      <c r="J7537" t="s">
        <v>19</v>
      </c>
      <c r="K7537" t="str">
        <f>INDEX(Table6[Column1],MATCH(L7537,Table6[Column2]))</f>
        <v>Young Adults</v>
      </c>
      <c r="L7537">
        <v>38.9630796</v>
      </c>
      <c r="M7537" t="str">
        <f>VLOOKUP(L7537,Table1[],2)</f>
        <v>30 - 39</v>
      </c>
      <c r="N7537" t="str">
        <f>INDEX(Table7[Column1],MATCH(O7537,Table7[Column2]))</f>
        <v>Learning Stage</v>
      </c>
      <c r="O7537">
        <v>5.1351363399999999</v>
      </c>
      <c r="P7537" t="str">
        <f>VLOOKUP(O7537,Table13[],2)</f>
        <v>1 - 5</v>
      </c>
      <c r="Q7537" t="str">
        <f>INDEX(Table8[Column1],MATCH(R7537,Table8[Column2]))</f>
        <v>Maintained</v>
      </c>
      <c r="R7537">
        <v>71.739111129999998</v>
      </c>
      <c r="S7537">
        <f t="shared" si="235"/>
        <v>2.9891296304166666</v>
      </c>
      <c r="T7537" t="s">
        <v>19</v>
      </c>
    </row>
    <row r="7538" spans="1:20" x14ac:dyDescent="0.25">
      <c r="A7538">
        <v>7537</v>
      </c>
      <c r="B7538" t="s">
        <v>5389</v>
      </c>
      <c r="C7538" t="s">
        <v>4805</v>
      </c>
      <c r="D7538" t="str">
        <f t="shared" si="234"/>
        <v>Gormley Leslee</v>
      </c>
      <c r="E7538" t="s">
        <v>15</v>
      </c>
      <c r="F7538" t="s">
        <v>38</v>
      </c>
      <c r="G7538" t="s">
        <v>17</v>
      </c>
      <c r="H7538" t="s">
        <v>18</v>
      </c>
      <c r="I7538" t="s">
        <v>38</v>
      </c>
      <c r="J7538" t="s">
        <v>19</v>
      </c>
      <c r="K7538" t="str">
        <f>INDEX(Table6[Column1],MATCH(L7538,Table6[Column2]))</f>
        <v>Adults</v>
      </c>
      <c r="L7538">
        <v>42.180856890000001</v>
      </c>
      <c r="M7538" t="str">
        <f>VLOOKUP(L7538,Table1[],2)</f>
        <v>40 - 49</v>
      </c>
      <c r="N7538" t="str">
        <f>INDEX(Table7[Column1],MATCH(O7538,Table7[Column2]))</f>
        <v>Learning Stage</v>
      </c>
      <c r="O7538">
        <v>3.8030658580000001</v>
      </c>
      <c r="P7538" t="str">
        <f>VLOOKUP(O7538,Table13[],2)</f>
        <v>1 - 5</v>
      </c>
      <c r="Q7538" t="str">
        <f>INDEX(Table8[Column1],MATCH(R7538,Table8[Column2]))</f>
        <v>Maintained</v>
      </c>
      <c r="R7538">
        <v>59.777835179999997</v>
      </c>
      <c r="S7538">
        <f t="shared" si="235"/>
        <v>2.4907431325</v>
      </c>
      <c r="T7538" t="s">
        <v>19</v>
      </c>
    </row>
    <row r="7539" spans="1:20" x14ac:dyDescent="0.25">
      <c r="A7539">
        <v>7538</v>
      </c>
      <c r="B7539" t="s">
        <v>2246</v>
      </c>
      <c r="C7539" t="s">
        <v>630</v>
      </c>
      <c r="D7539" t="str">
        <f t="shared" si="234"/>
        <v>Conner Richard</v>
      </c>
      <c r="E7539" t="s">
        <v>22</v>
      </c>
      <c r="F7539" t="s">
        <v>33</v>
      </c>
      <c r="G7539" t="s">
        <v>2724</v>
      </c>
      <c r="H7539" t="s">
        <v>1863</v>
      </c>
      <c r="I7539" t="s">
        <v>33</v>
      </c>
      <c r="J7539" t="s">
        <v>19</v>
      </c>
      <c r="K7539" t="str">
        <f>INDEX(Table6[Column1],MATCH(L7539,Table6[Column2]))</f>
        <v>Young Adults</v>
      </c>
      <c r="L7539">
        <v>31.36186219</v>
      </c>
      <c r="M7539" t="str">
        <f>VLOOKUP(L7539,Table1[],2)</f>
        <v>30 - 39</v>
      </c>
      <c r="N7539" t="str">
        <f>INDEX(Table7[Column1],MATCH(O7539,Table7[Column2]))</f>
        <v>Fitting in Stage</v>
      </c>
      <c r="O7539">
        <v>7.2573481610000004</v>
      </c>
      <c r="P7539" t="str">
        <f>VLOOKUP(O7539,Table13[],2)</f>
        <v>6 - 10</v>
      </c>
      <c r="Q7539" t="str">
        <f>INDEX(Table8[Column1],MATCH(R7539,Table8[Column2]))</f>
        <v>Scheduled</v>
      </c>
      <c r="R7539">
        <v>0</v>
      </c>
      <c r="S7539">
        <f t="shared" si="235"/>
        <v>0</v>
      </c>
      <c r="T7539" t="s">
        <v>19</v>
      </c>
    </row>
    <row r="7540" spans="1:20" x14ac:dyDescent="0.25">
      <c r="A7540">
        <v>7539</v>
      </c>
      <c r="B7540" t="s">
        <v>2851</v>
      </c>
      <c r="C7540" t="s">
        <v>835</v>
      </c>
      <c r="D7540" t="str">
        <f t="shared" si="234"/>
        <v>Lord Cecelia</v>
      </c>
      <c r="E7540" t="s">
        <v>15</v>
      </c>
      <c r="F7540" t="s">
        <v>976</v>
      </c>
      <c r="G7540" t="s">
        <v>611</v>
      </c>
      <c r="H7540" t="s">
        <v>612</v>
      </c>
      <c r="I7540" t="s">
        <v>24</v>
      </c>
      <c r="J7540" t="s">
        <v>19</v>
      </c>
      <c r="K7540" t="str">
        <f>INDEX(Table6[Column1],MATCH(L7540,Table6[Column2]))</f>
        <v>Adults</v>
      </c>
      <c r="L7540">
        <v>40.961758070000002</v>
      </c>
      <c r="M7540" t="str">
        <f>VLOOKUP(L7540,Table1[],2)</f>
        <v>40 - 49</v>
      </c>
      <c r="N7540" t="str">
        <f>INDEX(Table7[Column1],MATCH(O7540,Table7[Column2]))</f>
        <v>Learning Stage</v>
      </c>
      <c r="O7540">
        <v>5.4979209720000002</v>
      </c>
      <c r="P7540" t="str">
        <f>VLOOKUP(O7540,Table13[],2)</f>
        <v>1 - 5</v>
      </c>
      <c r="Q7540" t="str">
        <f>INDEX(Table8[Column1],MATCH(R7540,Table8[Column2]))</f>
        <v>Maintained</v>
      </c>
      <c r="R7540">
        <v>65.123504159999996</v>
      </c>
      <c r="S7540">
        <f t="shared" si="235"/>
        <v>2.7134793399999997</v>
      </c>
      <c r="T7540" t="s">
        <v>19</v>
      </c>
    </row>
    <row r="7541" spans="1:20" x14ac:dyDescent="0.25">
      <c r="A7541">
        <v>7540</v>
      </c>
      <c r="B7541" t="s">
        <v>1294</v>
      </c>
      <c r="C7541" t="s">
        <v>464</v>
      </c>
      <c r="D7541" t="str">
        <f t="shared" si="234"/>
        <v>Bowman Steven</v>
      </c>
      <c r="E7541" t="s">
        <v>22</v>
      </c>
      <c r="F7541" t="s">
        <v>2465</v>
      </c>
      <c r="G7541" t="s">
        <v>611</v>
      </c>
      <c r="H7541" t="s">
        <v>612</v>
      </c>
      <c r="I7541" t="s">
        <v>87</v>
      </c>
      <c r="J7541" t="s">
        <v>19</v>
      </c>
      <c r="K7541" t="str">
        <f>INDEX(Table6[Column1],MATCH(L7541,Table6[Column2]))</f>
        <v>Adults</v>
      </c>
      <c r="L7541">
        <v>40.721533829999998</v>
      </c>
      <c r="M7541" t="str">
        <f>VLOOKUP(L7541,Table1[],2)</f>
        <v>40 - 49</v>
      </c>
      <c r="N7541" t="str">
        <f>INDEX(Table7[Column1],MATCH(O7541,Table7[Column2]))</f>
        <v>Learning Stage</v>
      </c>
      <c r="O7541">
        <v>3.4873728869999998</v>
      </c>
      <c r="P7541" t="str">
        <f>VLOOKUP(O7541,Table13[],2)</f>
        <v>1 - 5</v>
      </c>
      <c r="Q7541" t="str">
        <f>INDEX(Table8[Column1],MATCH(R7541,Table8[Column2]))</f>
        <v>Scheduled</v>
      </c>
      <c r="R7541">
        <v>38.79097513</v>
      </c>
      <c r="S7541">
        <f t="shared" si="235"/>
        <v>1.6162906304166667</v>
      </c>
      <c r="T7541" t="s">
        <v>19</v>
      </c>
    </row>
    <row r="7542" spans="1:20" x14ac:dyDescent="0.25">
      <c r="A7542">
        <v>7541</v>
      </c>
      <c r="B7542" t="s">
        <v>1455</v>
      </c>
      <c r="C7542" t="s">
        <v>5390</v>
      </c>
      <c r="D7542" t="str">
        <f t="shared" si="234"/>
        <v>Lewis Alta</v>
      </c>
      <c r="E7542" t="s">
        <v>15</v>
      </c>
      <c r="F7542" t="s">
        <v>38</v>
      </c>
      <c r="G7542" t="s">
        <v>17</v>
      </c>
      <c r="H7542" t="s">
        <v>18</v>
      </c>
      <c r="I7542" t="s">
        <v>38</v>
      </c>
      <c r="J7542" t="s">
        <v>19</v>
      </c>
      <c r="K7542" t="str">
        <f>INDEX(Table6[Column1],MATCH(L7542,Table6[Column2]))</f>
        <v>Adults</v>
      </c>
      <c r="L7542">
        <v>47.703875199999999</v>
      </c>
      <c r="M7542" t="str">
        <f>VLOOKUP(L7542,Table1[],2)</f>
        <v>40 - 49</v>
      </c>
      <c r="N7542" t="str">
        <f>INDEX(Table7[Column1],MATCH(O7542,Table7[Column2]))</f>
        <v>Fitting in Stage</v>
      </c>
      <c r="O7542">
        <v>7.1841189290000003</v>
      </c>
      <c r="P7542" t="str">
        <f>VLOOKUP(O7542,Table13[],2)</f>
        <v>6 - 10</v>
      </c>
      <c r="Q7542" t="str">
        <f>INDEX(Table8[Column1],MATCH(R7542,Table8[Column2]))</f>
        <v>Habitual</v>
      </c>
      <c r="R7542">
        <v>113.5941138</v>
      </c>
      <c r="S7542">
        <f t="shared" si="235"/>
        <v>4.7330880750000004</v>
      </c>
      <c r="T7542" t="s">
        <v>19</v>
      </c>
    </row>
    <row r="7543" spans="1:20" x14ac:dyDescent="0.25">
      <c r="A7543">
        <v>7542</v>
      </c>
      <c r="B7543" t="s">
        <v>253</v>
      </c>
      <c r="C7543" t="s">
        <v>1747</v>
      </c>
      <c r="D7543" t="str">
        <f t="shared" si="234"/>
        <v>Harris Eva</v>
      </c>
      <c r="E7543" t="s">
        <v>15</v>
      </c>
      <c r="F7543" t="s">
        <v>2285</v>
      </c>
      <c r="G7543" t="s">
        <v>611</v>
      </c>
      <c r="H7543" t="s">
        <v>612</v>
      </c>
      <c r="I7543" t="s">
        <v>169</v>
      </c>
      <c r="J7543" t="s">
        <v>19</v>
      </c>
      <c r="K7543" t="str">
        <f>INDEX(Table6[Column1],MATCH(L7543,Table6[Column2]))</f>
        <v>Young Adults</v>
      </c>
      <c r="L7543">
        <v>31.865046469999999</v>
      </c>
      <c r="M7543" t="str">
        <f>VLOOKUP(L7543,Table1[],2)</f>
        <v>30 - 39</v>
      </c>
      <c r="N7543" t="str">
        <f>INDEX(Table7[Column1],MATCH(O7543,Table7[Column2]))</f>
        <v>Learning Stage</v>
      </c>
      <c r="O7543">
        <v>5.741487952</v>
      </c>
      <c r="P7543" t="str">
        <f>VLOOKUP(O7543,Table13[],2)</f>
        <v>1 - 5</v>
      </c>
      <c r="Q7543" t="str">
        <f>INDEX(Table8[Column1],MATCH(R7543,Table8[Column2]))</f>
        <v>Scheduled</v>
      </c>
      <c r="R7543">
        <v>0</v>
      </c>
      <c r="S7543">
        <f t="shared" si="235"/>
        <v>0</v>
      </c>
      <c r="T7543" t="s">
        <v>19</v>
      </c>
    </row>
    <row r="7544" spans="1:20" x14ac:dyDescent="0.25">
      <c r="A7544">
        <v>7543</v>
      </c>
      <c r="B7544" t="s">
        <v>5391</v>
      </c>
      <c r="C7544" t="s">
        <v>751</v>
      </c>
      <c r="D7544" t="str">
        <f t="shared" si="234"/>
        <v>Brannan Jose</v>
      </c>
      <c r="E7544" t="s">
        <v>22</v>
      </c>
      <c r="F7544" t="s">
        <v>30</v>
      </c>
      <c r="G7544" t="s">
        <v>2724</v>
      </c>
      <c r="H7544" t="s">
        <v>1863</v>
      </c>
      <c r="I7544" t="s">
        <v>30</v>
      </c>
      <c r="J7544" t="s">
        <v>19</v>
      </c>
      <c r="K7544" t="str">
        <f>INDEX(Table6[Column1],MATCH(L7544,Table6[Column2]))</f>
        <v>Elders</v>
      </c>
      <c r="L7544">
        <v>52.715822760000002</v>
      </c>
      <c r="M7544" t="str">
        <f>VLOOKUP(L7544,Table1[],2)</f>
        <v>50 - 59</v>
      </c>
      <c r="N7544" t="str">
        <f>INDEX(Table7[Column1],MATCH(O7544,Table7[Column2]))</f>
        <v>Learning Stage</v>
      </c>
      <c r="O7544">
        <v>4.8178038939999999</v>
      </c>
      <c r="P7544" t="str">
        <f>VLOOKUP(O7544,Table13[],2)</f>
        <v>1 - 5</v>
      </c>
      <c r="Q7544" t="str">
        <f>INDEX(Table8[Column1],MATCH(R7544,Table8[Column2]))</f>
        <v>Habitual</v>
      </c>
      <c r="R7544">
        <v>96.514469939999998</v>
      </c>
      <c r="S7544">
        <f t="shared" si="235"/>
        <v>4.0214362474999996</v>
      </c>
      <c r="T7544" t="s">
        <v>19</v>
      </c>
    </row>
    <row r="7545" spans="1:20" x14ac:dyDescent="0.25">
      <c r="A7545">
        <v>7544</v>
      </c>
      <c r="B7545" t="s">
        <v>5392</v>
      </c>
      <c r="C7545" t="s">
        <v>4083</v>
      </c>
      <c r="D7545" t="str">
        <f t="shared" si="234"/>
        <v>Foxworth Drew</v>
      </c>
      <c r="E7545" t="s">
        <v>22</v>
      </c>
      <c r="F7545" t="s">
        <v>33</v>
      </c>
      <c r="G7545" t="s">
        <v>2724</v>
      </c>
      <c r="H7545" t="s">
        <v>1863</v>
      </c>
      <c r="I7545" t="s">
        <v>33</v>
      </c>
      <c r="J7545" t="s">
        <v>19</v>
      </c>
      <c r="K7545" t="str">
        <f>INDEX(Table6[Column1],MATCH(L7545,Table6[Column2]))</f>
        <v>Adults</v>
      </c>
      <c r="L7545">
        <v>42.528677719999997</v>
      </c>
      <c r="M7545" t="str">
        <f>VLOOKUP(L7545,Table1[],2)</f>
        <v>40 - 49</v>
      </c>
      <c r="N7545" t="str">
        <f>INDEX(Table7[Column1],MATCH(O7545,Table7[Column2]))</f>
        <v>Learning Stage</v>
      </c>
      <c r="O7545">
        <v>4.7574662979999998</v>
      </c>
      <c r="P7545" t="str">
        <f>VLOOKUP(O7545,Table13[],2)</f>
        <v>1 - 5</v>
      </c>
      <c r="Q7545" t="str">
        <f>INDEX(Table8[Column1],MATCH(R7545,Table8[Column2]))</f>
        <v>Maintained</v>
      </c>
      <c r="R7545">
        <v>63.066951969999998</v>
      </c>
      <c r="S7545">
        <f t="shared" si="235"/>
        <v>2.6277896654166666</v>
      </c>
      <c r="T7545" t="s">
        <v>19</v>
      </c>
    </row>
    <row r="7546" spans="1:20" x14ac:dyDescent="0.25">
      <c r="A7546">
        <v>7545</v>
      </c>
      <c r="B7546" t="s">
        <v>5393</v>
      </c>
      <c r="C7546" t="s">
        <v>464</v>
      </c>
      <c r="D7546" t="str">
        <f t="shared" si="234"/>
        <v>Dangelo Steven</v>
      </c>
      <c r="E7546" t="s">
        <v>22</v>
      </c>
      <c r="F7546" t="s">
        <v>127</v>
      </c>
      <c r="G7546" t="s">
        <v>611</v>
      </c>
      <c r="H7546" t="s">
        <v>612</v>
      </c>
      <c r="I7546" t="s">
        <v>127</v>
      </c>
      <c r="J7546" t="s">
        <v>19</v>
      </c>
      <c r="K7546" t="str">
        <f>INDEX(Table6[Column1],MATCH(L7546,Table6[Column2]))</f>
        <v>Seniors</v>
      </c>
      <c r="L7546">
        <v>63.414158970000003</v>
      </c>
      <c r="M7546" t="str">
        <f>VLOOKUP(L7546,Table1[],2)</f>
        <v>60 and Above</v>
      </c>
      <c r="N7546" t="str">
        <f>INDEX(Table7[Column1],MATCH(O7546,Table7[Column2]))</f>
        <v>Learning Stage</v>
      </c>
      <c r="O7546">
        <v>4.0956998240000004</v>
      </c>
      <c r="P7546" t="str">
        <f>VLOOKUP(O7546,Table13[],2)</f>
        <v>1 - 5</v>
      </c>
      <c r="Q7546" t="str">
        <f>INDEX(Table8[Column1],MATCH(R7546,Table8[Column2]))</f>
        <v>Excused</v>
      </c>
      <c r="R7546">
        <v>147.46812360000001</v>
      </c>
      <c r="S7546">
        <f t="shared" si="235"/>
        <v>6.1445051500000005</v>
      </c>
      <c r="T7546" t="s">
        <v>19</v>
      </c>
    </row>
    <row r="7547" spans="1:20" x14ac:dyDescent="0.25">
      <c r="A7547">
        <v>7546</v>
      </c>
      <c r="B7547" t="s">
        <v>2199</v>
      </c>
      <c r="C7547" t="s">
        <v>1465</v>
      </c>
      <c r="D7547" t="str">
        <f t="shared" si="234"/>
        <v>Herbert Andrew</v>
      </c>
      <c r="E7547" t="s">
        <v>22</v>
      </c>
      <c r="F7547" t="s">
        <v>16</v>
      </c>
      <c r="G7547" t="s">
        <v>820</v>
      </c>
      <c r="H7547" t="s">
        <v>821</v>
      </c>
      <c r="I7547" t="s">
        <v>16</v>
      </c>
      <c r="J7547" t="s">
        <v>19</v>
      </c>
      <c r="K7547" t="str">
        <f>INDEX(Table6[Column1],MATCH(L7547,Table6[Column2]))</f>
        <v>Young Adults</v>
      </c>
      <c r="L7547">
        <v>34.201021539999999</v>
      </c>
      <c r="M7547" t="str">
        <f>VLOOKUP(L7547,Table1[],2)</f>
        <v>30 - 39</v>
      </c>
      <c r="N7547" t="str">
        <f>INDEX(Table7[Column1],MATCH(O7547,Table7[Column2]))</f>
        <v>Fitting in Stage</v>
      </c>
      <c r="O7547">
        <v>6.7685437799999999</v>
      </c>
      <c r="P7547" t="str">
        <f>VLOOKUP(O7547,Table13[],2)</f>
        <v>6 - 10</v>
      </c>
      <c r="Q7547" t="str">
        <f>INDEX(Table8[Column1],MATCH(R7547,Table8[Column2]))</f>
        <v>Scheduled</v>
      </c>
      <c r="R7547">
        <v>30.288039990000001</v>
      </c>
      <c r="S7547">
        <f t="shared" si="235"/>
        <v>1.26200166625</v>
      </c>
      <c r="T7547" t="s">
        <v>19</v>
      </c>
    </row>
    <row r="7548" spans="1:20" x14ac:dyDescent="0.25">
      <c r="A7548">
        <v>7547</v>
      </c>
      <c r="B7548" t="s">
        <v>982</v>
      </c>
      <c r="C7548" t="s">
        <v>5394</v>
      </c>
      <c r="D7548" t="str">
        <f t="shared" si="234"/>
        <v>Harrison Marquetta</v>
      </c>
      <c r="E7548" t="s">
        <v>15</v>
      </c>
      <c r="F7548" t="s">
        <v>30</v>
      </c>
      <c r="G7548" t="s">
        <v>2724</v>
      </c>
      <c r="H7548" t="s">
        <v>1863</v>
      </c>
      <c r="I7548" t="s">
        <v>30</v>
      </c>
      <c r="J7548" t="s">
        <v>19</v>
      </c>
      <c r="K7548" t="str">
        <f>INDEX(Table6[Column1],MATCH(L7548,Table6[Column2]))</f>
        <v>Young Adults</v>
      </c>
      <c r="L7548">
        <v>36.014202490000002</v>
      </c>
      <c r="M7548" t="str">
        <f>VLOOKUP(L7548,Table1[],2)</f>
        <v>30 - 39</v>
      </c>
      <c r="N7548" t="str">
        <f>INDEX(Table7[Column1],MATCH(O7548,Table7[Column2]))</f>
        <v>Learning Stage</v>
      </c>
      <c r="O7548">
        <v>3.2564055120000002</v>
      </c>
      <c r="P7548" t="str">
        <f>VLOOKUP(O7548,Table13[],2)</f>
        <v>1 - 5</v>
      </c>
      <c r="Q7548" t="str">
        <f>INDEX(Table8[Column1],MATCH(R7548,Table8[Column2]))</f>
        <v>Maintained</v>
      </c>
      <c r="R7548">
        <v>51.3058403</v>
      </c>
      <c r="S7548">
        <f t="shared" si="235"/>
        <v>2.137743345833333</v>
      </c>
      <c r="T7548" t="s">
        <v>19</v>
      </c>
    </row>
    <row r="7549" spans="1:20" x14ac:dyDescent="0.25">
      <c r="A7549">
        <v>7548</v>
      </c>
      <c r="B7549" t="s">
        <v>5395</v>
      </c>
      <c r="C7549" t="s">
        <v>733</v>
      </c>
      <c r="D7549" t="str">
        <f t="shared" si="234"/>
        <v>Deforge Roland</v>
      </c>
      <c r="E7549" t="s">
        <v>22</v>
      </c>
      <c r="F7549" t="s">
        <v>127</v>
      </c>
      <c r="G7549" t="s">
        <v>611</v>
      </c>
      <c r="H7549" t="s">
        <v>612</v>
      </c>
      <c r="I7549" t="s">
        <v>127</v>
      </c>
      <c r="J7549" t="s">
        <v>19</v>
      </c>
      <c r="K7549" t="str">
        <f>INDEX(Table6[Column1],MATCH(L7549,Table6[Column2]))</f>
        <v>Adults</v>
      </c>
      <c r="L7549">
        <v>41.143293540000002</v>
      </c>
      <c r="M7549" t="str">
        <f>VLOOKUP(L7549,Table1[],2)</f>
        <v>40 - 49</v>
      </c>
      <c r="N7549" t="str">
        <f>INDEX(Table7[Column1],MATCH(O7549,Table7[Column2]))</f>
        <v>Learning Stage</v>
      </c>
      <c r="O7549">
        <v>4.2518711680000001</v>
      </c>
      <c r="P7549" t="str">
        <f>VLOOKUP(O7549,Table13[],2)</f>
        <v>1 - 5</v>
      </c>
      <c r="Q7549" t="str">
        <f>INDEX(Table8[Column1],MATCH(R7549,Table8[Column2]))</f>
        <v>Maintained</v>
      </c>
      <c r="R7549">
        <v>41.708286989999998</v>
      </c>
      <c r="S7549">
        <f t="shared" si="235"/>
        <v>1.7378452912499998</v>
      </c>
      <c r="T7549" t="s">
        <v>19</v>
      </c>
    </row>
    <row r="7550" spans="1:20" x14ac:dyDescent="0.25">
      <c r="A7550">
        <v>7549</v>
      </c>
      <c r="B7550" t="s">
        <v>5396</v>
      </c>
      <c r="C7550" t="s">
        <v>1312</v>
      </c>
      <c r="D7550" t="str">
        <f t="shared" si="234"/>
        <v>Rasmussen Scott</v>
      </c>
      <c r="E7550" t="s">
        <v>22</v>
      </c>
      <c r="F7550" t="s">
        <v>1793</v>
      </c>
      <c r="G7550" t="s">
        <v>611</v>
      </c>
      <c r="H7550" t="s">
        <v>612</v>
      </c>
      <c r="I7550" t="s">
        <v>138</v>
      </c>
      <c r="J7550" t="s">
        <v>19</v>
      </c>
      <c r="K7550" t="str">
        <f>INDEX(Table6[Column1],MATCH(L7550,Table6[Column2]))</f>
        <v>Young Adults</v>
      </c>
      <c r="L7550">
        <v>35.384214989999997</v>
      </c>
      <c r="M7550" t="str">
        <f>VLOOKUP(L7550,Table1[],2)</f>
        <v>30 - 39</v>
      </c>
      <c r="N7550" t="str">
        <f>INDEX(Table7[Column1],MATCH(O7550,Table7[Column2]))</f>
        <v>Learning Stage</v>
      </c>
      <c r="O7550">
        <v>4.5260638679999996</v>
      </c>
      <c r="P7550" t="str">
        <f>VLOOKUP(O7550,Table13[],2)</f>
        <v>1 - 5</v>
      </c>
      <c r="Q7550" t="str">
        <f>INDEX(Table8[Column1],MATCH(R7550,Table8[Column2]))</f>
        <v>Scheduled</v>
      </c>
      <c r="R7550">
        <v>0</v>
      </c>
      <c r="S7550">
        <f t="shared" si="235"/>
        <v>0</v>
      </c>
      <c r="T7550" t="s">
        <v>19</v>
      </c>
    </row>
    <row r="7551" spans="1:20" x14ac:dyDescent="0.25">
      <c r="A7551">
        <v>7550</v>
      </c>
      <c r="B7551" t="s">
        <v>877</v>
      </c>
      <c r="C7551" t="s">
        <v>56</v>
      </c>
      <c r="D7551" t="str">
        <f t="shared" si="234"/>
        <v>Henry James</v>
      </c>
      <c r="E7551" t="s">
        <v>22</v>
      </c>
      <c r="F7551" t="s">
        <v>127</v>
      </c>
      <c r="G7551" t="s">
        <v>611</v>
      </c>
      <c r="H7551" t="s">
        <v>612</v>
      </c>
      <c r="I7551" t="s">
        <v>127</v>
      </c>
      <c r="J7551" t="s">
        <v>19</v>
      </c>
      <c r="K7551" t="str">
        <f>INDEX(Table6[Column1],MATCH(L7551,Table6[Column2]))</f>
        <v>Adults</v>
      </c>
      <c r="L7551">
        <v>43.663244149999997</v>
      </c>
      <c r="M7551" t="str">
        <f>VLOOKUP(L7551,Table1[],2)</f>
        <v>40 - 49</v>
      </c>
      <c r="N7551" t="str">
        <f>INDEX(Table7[Column1],MATCH(O7551,Table7[Column2]))</f>
        <v>Learning Stage</v>
      </c>
      <c r="O7551">
        <v>3.8051122629999998</v>
      </c>
      <c r="P7551" t="str">
        <f>VLOOKUP(O7551,Table13[],2)</f>
        <v>1 - 5</v>
      </c>
      <c r="Q7551" t="str">
        <f>INDEX(Table8[Column1],MATCH(R7551,Table8[Column2]))</f>
        <v>Scheduled</v>
      </c>
      <c r="R7551">
        <v>36.56299284</v>
      </c>
      <c r="S7551">
        <f t="shared" si="235"/>
        <v>1.523458035</v>
      </c>
      <c r="T7551" t="s">
        <v>19</v>
      </c>
    </row>
    <row r="7552" spans="1:20" x14ac:dyDescent="0.25">
      <c r="A7552">
        <v>7551</v>
      </c>
      <c r="B7552" t="s">
        <v>511</v>
      </c>
      <c r="C7552" t="s">
        <v>270</v>
      </c>
      <c r="D7552" t="str">
        <f t="shared" si="234"/>
        <v>Adams Keith</v>
      </c>
      <c r="E7552" t="s">
        <v>22</v>
      </c>
      <c r="F7552" t="s">
        <v>1106</v>
      </c>
      <c r="G7552" t="s">
        <v>611</v>
      </c>
      <c r="H7552" t="s">
        <v>612</v>
      </c>
      <c r="I7552" t="s">
        <v>54</v>
      </c>
      <c r="J7552" t="s">
        <v>19</v>
      </c>
      <c r="K7552" t="str">
        <f>INDEX(Table6[Column1],MATCH(L7552,Table6[Column2]))</f>
        <v>Adults</v>
      </c>
      <c r="L7552">
        <v>44.696082910000001</v>
      </c>
      <c r="M7552" t="str">
        <f>VLOOKUP(L7552,Table1[],2)</f>
        <v>40 - 49</v>
      </c>
      <c r="N7552" t="str">
        <f>INDEX(Table7[Column1],MATCH(O7552,Table7[Column2]))</f>
        <v>Learning Stage</v>
      </c>
      <c r="O7552">
        <v>3.4116844799999999</v>
      </c>
      <c r="P7552" t="str">
        <f>VLOOKUP(O7552,Table13[],2)</f>
        <v>1 - 5</v>
      </c>
      <c r="Q7552" t="str">
        <f>INDEX(Table8[Column1],MATCH(R7552,Table8[Column2]))</f>
        <v>Maintained</v>
      </c>
      <c r="R7552">
        <v>42.852139880000003</v>
      </c>
      <c r="S7552">
        <f t="shared" si="235"/>
        <v>1.7855058283333334</v>
      </c>
      <c r="T7552" t="s">
        <v>19</v>
      </c>
    </row>
    <row r="7553" spans="1:20" x14ac:dyDescent="0.25">
      <c r="A7553">
        <v>7552</v>
      </c>
      <c r="B7553" t="s">
        <v>2630</v>
      </c>
      <c r="C7553" t="s">
        <v>2518</v>
      </c>
      <c r="D7553" t="str">
        <f t="shared" si="234"/>
        <v>Childs Claudia</v>
      </c>
      <c r="E7553" t="s">
        <v>15</v>
      </c>
      <c r="F7553" t="s">
        <v>16</v>
      </c>
      <c r="G7553" t="s">
        <v>820</v>
      </c>
      <c r="H7553" t="s">
        <v>821</v>
      </c>
      <c r="I7553" t="s">
        <v>16</v>
      </c>
      <c r="J7553" t="s">
        <v>19</v>
      </c>
      <c r="K7553" t="str">
        <f>INDEX(Table6[Column1],MATCH(L7553,Table6[Column2]))</f>
        <v>Elders</v>
      </c>
      <c r="L7553">
        <v>50.279652280000001</v>
      </c>
      <c r="M7553" t="str">
        <f>VLOOKUP(L7553,Table1[],2)</f>
        <v>50 - 59</v>
      </c>
      <c r="N7553" t="str">
        <f>INDEX(Table7[Column1],MATCH(O7553,Table7[Column2]))</f>
        <v>Learning Stage</v>
      </c>
      <c r="O7553">
        <v>3.1855331819999999</v>
      </c>
      <c r="P7553" t="str">
        <f>VLOOKUP(O7553,Table13[],2)</f>
        <v>1 - 5</v>
      </c>
      <c r="Q7553" t="str">
        <f>INDEX(Table8[Column1],MATCH(R7553,Table8[Column2]))</f>
        <v>Excused</v>
      </c>
      <c r="R7553">
        <v>122.9712505</v>
      </c>
      <c r="S7553">
        <f t="shared" si="235"/>
        <v>5.1238021041666659</v>
      </c>
      <c r="T7553" t="s">
        <v>19</v>
      </c>
    </row>
    <row r="7554" spans="1:20" x14ac:dyDescent="0.25">
      <c r="A7554">
        <v>7553</v>
      </c>
      <c r="B7554" t="s">
        <v>5397</v>
      </c>
      <c r="C7554" t="s">
        <v>813</v>
      </c>
      <c r="D7554" t="str">
        <f t="shared" si="234"/>
        <v>Lemos April</v>
      </c>
      <c r="E7554" t="s">
        <v>15</v>
      </c>
      <c r="F7554" t="s">
        <v>101</v>
      </c>
      <c r="G7554" t="s">
        <v>611</v>
      </c>
      <c r="H7554" t="s">
        <v>612</v>
      </c>
      <c r="I7554" t="s">
        <v>101</v>
      </c>
      <c r="J7554" t="s">
        <v>19</v>
      </c>
      <c r="K7554" t="str">
        <f>INDEX(Table6[Column1],MATCH(L7554,Table6[Column2]))</f>
        <v>Youth</v>
      </c>
      <c r="L7554">
        <v>27.536187959999999</v>
      </c>
      <c r="M7554" t="str">
        <f>VLOOKUP(L7554,Table1[],2)</f>
        <v>20 - 29</v>
      </c>
      <c r="N7554" t="str">
        <f>INDEX(Table7[Column1],MATCH(O7554,Table7[Column2]))</f>
        <v>Learning Stage</v>
      </c>
      <c r="O7554">
        <v>5.6790830320000003</v>
      </c>
      <c r="P7554" t="str">
        <f>VLOOKUP(O7554,Table13[],2)</f>
        <v>1 - 5</v>
      </c>
      <c r="Q7554" t="str">
        <f>INDEX(Table8[Column1],MATCH(R7554,Table8[Column2]))</f>
        <v>Scheduled</v>
      </c>
      <c r="R7554">
        <v>36.908030719999999</v>
      </c>
      <c r="S7554">
        <f t="shared" si="235"/>
        <v>1.5378346133333334</v>
      </c>
      <c r="T7554" t="s">
        <v>19</v>
      </c>
    </row>
    <row r="7555" spans="1:20" x14ac:dyDescent="0.25">
      <c r="A7555">
        <v>7554</v>
      </c>
      <c r="B7555" t="s">
        <v>5398</v>
      </c>
      <c r="C7555" t="s">
        <v>56</v>
      </c>
      <c r="D7555" t="str">
        <f t="shared" ref="D7555:D7618" si="236">CONCATENATE(B7555, " ",C7555)</f>
        <v>Regan James</v>
      </c>
      <c r="E7555" t="s">
        <v>22</v>
      </c>
      <c r="F7555" t="s">
        <v>176</v>
      </c>
      <c r="G7555" t="s">
        <v>611</v>
      </c>
      <c r="H7555" t="s">
        <v>612</v>
      </c>
      <c r="I7555" t="s">
        <v>134</v>
      </c>
      <c r="J7555" t="s">
        <v>19</v>
      </c>
      <c r="K7555" t="str">
        <f>INDEX(Table6[Column1],MATCH(L7555,Table6[Column2]))</f>
        <v>Young Adults</v>
      </c>
      <c r="L7555">
        <v>35.229783759999997</v>
      </c>
      <c r="M7555" t="str">
        <f>VLOOKUP(L7555,Table1[],2)</f>
        <v>30 - 39</v>
      </c>
      <c r="N7555" t="str">
        <f>INDEX(Table7[Column1],MATCH(O7555,Table7[Column2]))</f>
        <v>Fitting in Stage</v>
      </c>
      <c r="O7555">
        <v>6.2238259830000002</v>
      </c>
      <c r="P7555" t="str">
        <f>VLOOKUP(O7555,Table13[],2)</f>
        <v>6 - 10</v>
      </c>
      <c r="Q7555" t="str">
        <f>INDEX(Table8[Column1],MATCH(R7555,Table8[Column2]))</f>
        <v>Scheduled</v>
      </c>
      <c r="R7555">
        <v>0</v>
      </c>
      <c r="S7555">
        <f t="shared" ref="S7555:S7618" si="237">CONVERT(R7555,"hr","day")</f>
        <v>0</v>
      </c>
      <c r="T7555" t="s">
        <v>19</v>
      </c>
    </row>
    <row r="7556" spans="1:20" x14ac:dyDescent="0.25">
      <c r="A7556">
        <v>7555</v>
      </c>
      <c r="B7556" t="s">
        <v>5399</v>
      </c>
      <c r="C7556" t="s">
        <v>56</v>
      </c>
      <c r="D7556" t="str">
        <f t="shared" si="236"/>
        <v>Dermody James</v>
      </c>
      <c r="E7556" t="s">
        <v>22</v>
      </c>
      <c r="F7556" t="s">
        <v>95</v>
      </c>
      <c r="G7556" t="s">
        <v>611</v>
      </c>
      <c r="H7556" t="s">
        <v>612</v>
      </c>
      <c r="I7556" t="s">
        <v>87</v>
      </c>
      <c r="J7556" t="s">
        <v>19</v>
      </c>
      <c r="K7556" t="str">
        <f>INDEX(Table6[Column1],MATCH(L7556,Table6[Column2]))</f>
        <v>Young Adults</v>
      </c>
      <c r="L7556">
        <v>34.784341400000002</v>
      </c>
      <c r="M7556" t="str">
        <f>VLOOKUP(L7556,Table1[],2)</f>
        <v>30 - 39</v>
      </c>
      <c r="N7556" t="str">
        <f>INDEX(Table7[Column1],MATCH(O7556,Table7[Column2]))</f>
        <v>Fitting in Stage</v>
      </c>
      <c r="O7556">
        <v>7.6001094699999996</v>
      </c>
      <c r="P7556" t="str">
        <f>VLOOKUP(O7556,Table13[],2)</f>
        <v>6 - 10</v>
      </c>
      <c r="Q7556" t="str">
        <f>INDEX(Table8[Column1],MATCH(R7556,Table8[Column2]))</f>
        <v>Maintained</v>
      </c>
      <c r="R7556">
        <v>53.537687939999998</v>
      </c>
      <c r="S7556">
        <f t="shared" si="237"/>
        <v>2.2307369975000002</v>
      </c>
      <c r="T7556" t="s">
        <v>19</v>
      </c>
    </row>
    <row r="7557" spans="1:20" x14ac:dyDescent="0.25">
      <c r="A7557">
        <v>7556</v>
      </c>
      <c r="B7557" t="s">
        <v>2973</v>
      </c>
      <c r="C7557" t="s">
        <v>352</v>
      </c>
      <c r="D7557" t="str">
        <f t="shared" si="236"/>
        <v>Sorenson Matthew</v>
      </c>
      <c r="E7557" t="s">
        <v>22</v>
      </c>
      <c r="F7557" t="s">
        <v>54</v>
      </c>
      <c r="G7557" t="s">
        <v>611</v>
      </c>
      <c r="H7557" t="s">
        <v>612</v>
      </c>
      <c r="I7557" t="s">
        <v>54</v>
      </c>
      <c r="J7557" t="s">
        <v>19</v>
      </c>
      <c r="K7557" t="str">
        <f>INDEX(Table6[Column1],MATCH(L7557,Table6[Column2]))</f>
        <v>Adults</v>
      </c>
      <c r="L7557">
        <v>45.996493039999997</v>
      </c>
      <c r="M7557" t="str">
        <f>VLOOKUP(L7557,Table1[],2)</f>
        <v>40 - 49</v>
      </c>
      <c r="N7557" t="str">
        <f>INDEX(Table7[Column1],MATCH(O7557,Table7[Column2]))</f>
        <v>Learning Stage</v>
      </c>
      <c r="O7557">
        <v>5.8854175270000004</v>
      </c>
      <c r="P7557" t="str">
        <f>VLOOKUP(O7557,Table13[],2)</f>
        <v>1 - 5</v>
      </c>
      <c r="Q7557" t="str">
        <f>INDEX(Table8[Column1],MATCH(R7557,Table8[Column2]))</f>
        <v>Maintained</v>
      </c>
      <c r="R7557">
        <v>64.503848649999995</v>
      </c>
      <c r="S7557">
        <f t="shared" si="237"/>
        <v>2.6876603604166664</v>
      </c>
      <c r="T7557" t="s">
        <v>19</v>
      </c>
    </row>
    <row r="7558" spans="1:20" x14ac:dyDescent="0.25">
      <c r="A7558">
        <v>7557</v>
      </c>
      <c r="B7558" t="s">
        <v>746</v>
      </c>
      <c r="C7558" t="s">
        <v>52</v>
      </c>
      <c r="D7558" t="str">
        <f t="shared" si="236"/>
        <v>Carpentier John</v>
      </c>
      <c r="E7558" t="s">
        <v>22</v>
      </c>
      <c r="F7558" t="s">
        <v>27</v>
      </c>
      <c r="G7558" t="s">
        <v>611</v>
      </c>
      <c r="H7558" t="s">
        <v>612</v>
      </c>
      <c r="I7558" t="s">
        <v>27</v>
      </c>
      <c r="J7558" t="s">
        <v>19</v>
      </c>
      <c r="K7558" t="str">
        <f>INDEX(Table6[Column1],MATCH(L7558,Table6[Column2]))</f>
        <v>Adults</v>
      </c>
      <c r="L7558">
        <v>43.187221690000001</v>
      </c>
      <c r="M7558" t="str">
        <f>VLOOKUP(L7558,Table1[],2)</f>
        <v>40 - 49</v>
      </c>
      <c r="N7558" t="str">
        <f>INDEX(Table7[Column1],MATCH(O7558,Table7[Column2]))</f>
        <v>Fitting in Stage</v>
      </c>
      <c r="O7558">
        <v>6.5193588309999999</v>
      </c>
      <c r="P7558" t="str">
        <f>VLOOKUP(O7558,Table13[],2)</f>
        <v>6 - 10</v>
      </c>
      <c r="Q7558" t="str">
        <f>INDEX(Table8[Column1],MATCH(R7558,Table8[Column2]))</f>
        <v>Maintained</v>
      </c>
      <c r="R7558">
        <v>50.064718820000003</v>
      </c>
      <c r="S7558">
        <f t="shared" si="237"/>
        <v>2.0860299508333333</v>
      </c>
      <c r="T7558" t="s">
        <v>19</v>
      </c>
    </row>
    <row r="7559" spans="1:20" x14ac:dyDescent="0.25">
      <c r="A7559">
        <v>7558</v>
      </c>
      <c r="B7559" t="s">
        <v>904</v>
      </c>
      <c r="C7559" t="s">
        <v>5068</v>
      </c>
      <c r="D7559" t="str">
        <f t="shared" si="236"/>
        <v>Brown Joann</v>
      </c>
      <c r="E7559" t="s">
        <v>15</v>
      </c>
      <c r="F7559" t="s">
        <v>1106</v>
      </c>
      <c r="G7559" t="s">
        <v>611</v>
      </c>
      <c r="H7559" t="s">
        <v>612</v>
      </c>
      <c r="I7559" t="s">
        <v>54</v>
      </c>
      <c r="J7559" t="s">
        <v>19</v>
      </c>
      <c r="K7559" t="str">
        <f>INDEX(Table6[Column1],MATCH(L7559,Table6[Column2]))</f>
        <v>Adults</v>
      </c>
      <c r="L7559">
        <v>40.217775279999998</v>
      </c>
      <c r="M7559" t="str">
        <f>VLOOKUP(L7559,Table1[],2)</f>
        <v>40 - 49</v>
      </c>
      <c r="N7559" t="str">
        <f>INDEX(Table7[Column1],MATCH(O7559,Table7[Column2]))</f>
        <v>Learning Stage</v>
      </c>
      <c r="O7559">
        <v>5.861718132</v>
      </c>
      <c r="P7559" t="str">
        <f>VLOOKUP(O7559,Table13[],2)</f>
        <v>1 - 5</v>
      </c>
      <c r="Q7559" t="str">
        <f>INDEX(Table8[Column1],MATCH(R7559,Table8[Column2]))</f>
        <v>Maintained</v>
      </c>
      <c r="R7559">
        <v>66.57620197</v>
      </c>
      <c r="S7559">
        <f t="shared" si="237"/>
        <v>2.7740084154166667</v>
      </c>
      <c r="T7559" t="s">
        <v>19</v>
      </c>
    </row>
    <row r="7560" spans="1:20" x14ac:dyDescent="0.25">
      <c r="A7560">
        <v>7559</v>
      </c>
      <c r="B7560" t="s">
        <v>209</v>
      </c>
      <c r="C7560" t="s">
        <v>163</v>
      </c>
      <c r="D7560" t="str">
        <f t="shared" si="236"/>
        <v>Alvarez Murray</v>
      </c>
      <c r="E7560" t="s">
        <v>22</v>
      </c>
      <c r="F7560" t="s">
        <v>127</v>
      </c>
      <c r="G7560" t="s">
        <v>611</v>
      </c>
      <c r="H7560" t="s">
        <v>612</v>
      </c>
      <c r="I7560" t="s">
        <v>127</v>
      </c>
      <c r="J7560" t="s">
        <v>19</v>
      </c>
      <c r="K7560" t="str">
        <f>INDEX(Table6[Column1],MATCH(L7560,Table6[Column2]))</f>
        <v>Elders</v>
      </c>
      <c r="L7560">
        <v>51.402418590000003</v>
      </c>
      <c r="M7560" t="str">
        <f>VLOOKUP(L7560,Table1[],2)</f>
        <v>50 - 59</v>
      </c>
      <c r="N7560" t="str">
        <f>INDEX(Table7[Column1],MATCH(O7560,Table7[Column2]))</f>
        <v>Fitting in Stage</v>
      </c>
      <c r="O7560">
        <v>6.2040182359999996</v>
      </c>
      <c r="P7560" t="str">
        <f>VLOOKUP(O7560,Table13[],2)</f>
        <v>6 - 10</v>
      </c>
      <c r="Q7560" t="str">
        <f>INDEX(Table8[Column1],MATCH(R7560,Table8[Column2]))</f>
        <v>Habitual</v>
      </c>
      <c r="R7560">
        <v>85.235345969999997</v>
      </c>
      <c r="S7560">
        <f t="shared" si="237"/>
        <v>3.5514727487500002</v>
      </c>
      <c r="T7560" t="s">
        <v>19</v>
      </c>
    </row>
    <row r="7561" spans="1:20" x14ac:dyDescent="0.25">
      <c r="A7561">
        <v>7560</v>
      </c>
      <c r="B7561" t="s">
        <v>1336</v>
      </c>
      <c r="C7561" t="s">
        <v>5319</v>
      </c>
      <c r="D7561" t="str">
        <f t="shared" si="236"/>
        <v>Silvers Robbie</v>
      </c>
      <c r="E7561" t="s">
        <v>22</v>
      </c>
      <c r="F7561" t="s">
        <v>1976</v>
      </c>
      <c r="G7561" t="s">
        <v>611</v>
      </c>
      <c r="H7561" t="s">
        <v>612</v>
      </c>
      <c r="I7561" t="s">
        <v>277</v>
      </c>
      <c r="J7561" t="s">
        <v>19</v>
      </c>
      <c r="K7561" t="str">
        <f>INDEX(Table6[Column1],MATCH(L7561,Table6[Column2]))</f>
        <v>Adults</v>
      </c>
      <c r="L7561">
        <v>48.156418379999998</v>
      </c>
      <c r="M7561" t="str">
        <f>VLOOKUP(L7561,Table1[],2)</f>
        <v>40 - 49</v>
      </c>
      <c r="N7561" t="str">
        <f>INDEX(Table7[Column1],MATCH(O7561,Table7[Column2]))</f>
        <v>Learning Stage</v>
      </c>
      <c r="O7561">
        <v>4.4303421370000002</v>
      </c>
      <c r="P7561" t="str">
        <f>VLOOKUP(O7561,Table13[],2)</f>
        <v>1 - 5</v>
      </c>
      <c r="Q7561" t="str">
        <f>INDEX(Table8[Column1],MATCH(R7561,Table8[Column2]))</f>
        <v>Habitual</v>
      </c>
      <c r="R7561">
        <v>117.95115749999999</v>
      </c>
      <c r="S7561">
        <f t="shared" si="237"/>
        <v>4.9146315624999994</v>
      </c>
      <c r="T7561" t="s">
        <v>19</v>
      </c>
    </row>
    <row r="7562" spans="1:20" x14ac:dyDescent="0.25">
      <c r="A7562">
        <v>7561</v>
      </c>
      <c r="B7562" t="s">
        <v>5400</v>
      </c>
      <c r="C7562" t="s">
        <v>578</v>
      </c>
      <c r="D7562" t="str">
        <f t="shared" si="236"/>
        <v>Paquette Gwendolyn</v>
      </c>
      <c r="E7562" t="s">
        <v>15</v>
      </c>
      <c r="F7562" t="s">
        <v>38</v>
      </c>
      <c r="G7562" t="s">
        <v>17</v>
      </c>
      <c r="H7562" t="s">
        <v>18</v>
      </c>
      <c r="I7562" t="s">
        <v>38</v>
      </c>
      <c r="J7562" t="s">
        <v>19</v>
      </c>
      <c r="K7562" t="str">
        <f>INDEX(Table6[Column1],MATCH(L7562,Table6[Column2]))</f>
        <v>Adults</v>
      </c>
      <c r="L7562">
        <v>44.799413950000002</v>
      </c>
      <c r="M7562" t="str">
        <f>VLOOKUP(L7562,Table1[],2)</f>
        <v>40 - 49</v>
      </c>
      <c r="N7562" t="str">
        <f>INDEX(Table7[Column1],MATCH(O7562,Table7[Column2]))</f>
        <v>Learning Stage</v>
      </c>
      <c r="O7562">
        <v>2.9237907139999999</v>
      </c>
      <c r="P7562" t="str">
        <f>VLOOKUP(O7562,Table13[],2)</f>
        <v>1 - 5</v>
      </c>
      <c r="Q7562" t="str">
        <f>INDEX(Table8[Column1],MATCH(R7562,Table8[Column2]))</f>
        <v>Maintained</v>
      </c>
      <c r="R7562">
        <v>66.587515780000004</v>
      </c>
      <c r="S7562">
        <f t="shared" si="237"/>
        <v>2.7744798241666668</v>
      </c>
      <c r="T7562" t="s">
        <v>19</v>
      </c>
    </row>
    <row r="7563" spans="1:20" x14ac:dyDescent="0.25">
      <c r="A7563">
        <v>7562</v>
      </c>
      <c r="B7563" t="s">
        <v>288</v>
      </c>
      <c r="C7563" t="s">
        <v>1169</v>
      </c>
      <c r="D7563" t="str">
        <f t="shared" si="236"/>
        <v>Ward Bradley</v>
      </c>
      <c r="E7563" t="s">
        <v>22</v>
      </c>
      <c r="F7563" t="s">
        <v>33</v>
      </c>
      <c r="G7563" t="s">
        <v>2724</v>
      </c>
      <c r="H7563" t="s">
        <v>1863</v>
      </c>
      <c r="I7563" t="s">
        <v>33</v>
      </c>
      <c r="J7563" t="s">
        <v>19</v>
      </c>
      <c r="K7563" t="str">
        <f>INDEX(Table6[Column1],MATCH(L7563,Table6[Column2]))</f>
        <v>Adults</v>
      </c>
      <c r="L7563">
        <v>49.92076848</v>
      </c>
      <c r="M7563" t="str">
        <f>VLOOKUP(L7563,Table1[],2)</f>
        <v>40 - 49</v>
      </c>
      <c r="N7563" t="str">
        <f>INDEX(Table7[Column1],MATCH(O7563,Table7[Column2]))</f>
        <v>Learning Stage</v>
      </c>
      <c r="O7563">
        <v>5.5562293260000004</v>
      </c>
      <c r="P7563" t="str">
        <f>VLOOKUP(O7563,Table13[],2)</f>
        <v>1 - 5</v>
      </c>
      <c r="Q7563" t="str">
        <f>INDEX(Table8[Column1],MATCH(R7563,Table8[Column2]))</f>
        <v>Habitual</v>
      </c>
      <c r="R7563">
        <v>81.654595150000006</v>
      </c>
      <c r="S7563">
        <f t="shared" si="237"/>
        <v>3.4022747979166668</v>
      </c>
      <c r="T7563" t="s">
        <v>19</v>
      </c>
    </row>
    <row r="7564" spans="1:20" x14ac:dyDescent="0.25">
      <c r="A7564">
        <v>7563</v>
      </c>
      <c r="B7564" t="s">
        <v>5401</v>
      </c>
      <c r="C7564" t="s">
        <v>1532</v>
      </c>
      <c r="D7564" t="str">
        <f t="shared" si="236"/>
        <v>Swenson Laura</v>
      </c>
      <c r="E7564" t="s">
        <v>15</v>
      </c>
      <c r="F7564" t="s">
        <v>309</v>
      </c>
      <c r="G7564" t="s">
        <v>611</v>
      </c>
      <c r="H7564" t="s">
        <v>612</v>
      </c>
      <c r="I7564" t="s">
        <v>90</v>
      </c>
      <c r="J7564" t="s">
        <v>19</v>
      </c>
      <c r="K7564" t="str">
        <f>INDEX(Table6[Column1],MATCH(L7564,Table6[Column2]))</f>
        <v>Elders</v>
      </c>
      <c r="L7564">
        <v>50.561974569999997</v>
      </c>
      <c r="M7564" t="str">
        <f>VLOOKUP(L7564,Table1[],2)</f>
        <v>50 - 59</v>
      </c>
      <c r="N7564" t="str">
        <f>INDEX(Table7[Column1],MATCH(O7564,Table7[Column2]))</f>
        <v>Fitting in Stage</v>
      </c>
      <c r="O7564">
        <v>6.1411505970000002</v>
      </c>
      <c r="P7564" t="str">
        <f>VLOOKUP(O7564,Table13[],2)</f>
        <v>6 - 10</v>
      </c>
      <c r="Q7564" t="str">
        <f>INDEX(Table8[Column1],MATCH(R7564,Table8[Column2]))</f>
        <v>Habitual</v>
      </c>
      <c r="R7564">
        <v>116.9508713</v>
      </c>
      <c r="S7564">
        <f t="shared" si="237"/>
        <v>4.8729529708333335</v>
      </c>
      <c r="T7564" t="s">
        <v>19</v>
      </c>
    </row>
    <row r="7565" spans="1:20" x14ac:dyDescent="0.25">
      <c r="A7565">
        <v>7564</v>
      </c>
      <c r="B7565" t="s">
        <v>5402</v>
      </c>
      <c r="C7565" t="s">
        <v>81</v>
      </c>
      <c r="D7565" t="str">
        <f t="shared" si="236"/>
        <v>Camargo Larry</v>
      </c>
      <c r="E7565" t="s">
        <v>22</v>
      </c>
      <c r="F7565" t="s">
        <v>38</v>
      </c>
      <c r="G7565" t="s">
        <v>17</v>
      </c>
      <c r="H7565" t="s">
        <v>18</v>
      </c>
      <c r="I7565" t="s">
        <v>38</v>
      </c>
      <c r="J7565" t="s">
        <v>19</v>
      </c>
      <c r="K7565" t="str">
        <f>INDEX(Table6[Column1],MATCH(L7565,Table6[Column2]))</f>
        <v>Adults</v>
      </c>
      <c r="L7565">
        <v>43.643640640000001</v>
      </c>
      <c r="M7565" t="str">
        <f>VLOOKUP(L7565,Table1[],2)</f>
        <v>40 - 49</v>
      </c>
      <c r="N7565" t="str">
        <f>INDEX(Table7[Column1],MATCH(O7565,Table7[Column2]))</f>
        <v>Learning Stage</v>
      </c>
      <c r="O7565">
        <v>3.708536692</v>
      </c>
      <c r="P7565" t="str">
        <f>VLOOKUP(O7565,Table13[],2)</f>
        <v>1 - 5</v>
      </c>
      <c r="Q7565" t="str">
        <f>INDEX(Table8[Column1],MATCH(R7565,Table8[Column2]))</f>
        <v>Maintained</v>
      </c>
      <c r="R7565">
        <v>42.656560120000002</v>
      </c>
      <c r="S7565">
        <f t="shared" si="237"/>
        <v>1.7773566716666669</v>
      </c>
      <c r="T7565" t="s">
        <v>19</v>
      </c>
    </row>
    <row r="7566" spans="1:20" x14ac:dyDescent="0.25">
      <c r="A7566">
        <v>7565</v>
      </c>
      <c r="B7566" t="s">
        <v>5403</v>
      </c>
      <c r="C7566" t="s">
        <v>567</v>
      </c>
      <c r="D7566" t="str">
        <f t="shared" si="236"/>
        <v>Workman Tracy</v>
      </c>
      <c r="E7566" t="s">
        <v>15</v>
      </c>
      <c r="F7566" t="s">
        <v>407</v>
      </c>
      <c r="G7566" t="s">
        <v>611</v>
      </c>
      <c r="H7566" t="s">
        <v>612</v>
      </c>
      <c r="I7566" t="s">
        <v>407</v>
      </c>
      <c r="J7566" t="s">
        <v>19</v>
      </c>
      <c r="K7566" t="str">
        <f>INDEX(Table6[Column1],MATCH(L7566,Table6[Column2]))</f>
        <v>Young Adults</v>
      </c>
      <c r="L7566">
        <v>32.454617839999997</v>
      </c>
      <c r="M7566" t="str">
        <f>VLOOKUP(L7566,Table1[],2)</f>
        <v>30 - 39</v>
      </c>
      <c r="N7566" t="str">
        <f>INDEX(Table7[Column1],MATCH(O7566,Table7[Column2]))</f>
        <v>Learning Stage</v>
      </c>
      <c r="O7566">
        <v>3.3397810460000001</v>
      </c>
      <c r="P7566" t="str">
        <f>VLOOKUP(O7566,Table13[],2)</f>
        <v>1 - 5</v>
      </c>
      <c r="Q7566" t="str">
        <f>INDEX(Table8[Column1],MATCH(R7566,Table8[Column2]))</f>
        <v>Scheduled</v>
      </c>
      <c r="R7566">
        <v>25.149554030000001</v>
      </c>
      <c r="S7566">
        <f t="shared" si="237"/>
        <v>1.0478980845833332</v>
      </c>
      <c r="T7566" t="s">
        <v>19</v>
      </c>
    </row>
    <row r="7567" spans="1:20" x14ac:dyDescent="0.25">
      <c r="A7567">
        <v>7566</v>
      </c>
      <c r="B7567" t="s">
        <v>1425</v>
      </c>
      <c r="C7567" t="s">
        <v>5404</v>
      </c>
      <c r="D7567" t="str">
        <f t="shared" si="236"/>
        <v>Evans Clarissa</v>
      </c>
      <c r="E7567" t="s">
        <v>15</v>
      </c>
      <c r="F7567" t="s">
        <v>123</v>
      </c>
      <c r="G7567" t="s">
        <v>611</v>
      </c>
      <c r="H7567" t="s">
        <v>612</v>
      </c>
      <c r="I7567" t="s">
        <v>123</v>
      </c>
      <c r="J7567" t="s">
        <v>19</v>
      </c>
      <c r="K7567" t="str">
        <f>INDEX(Table6[Column1],MATCH(L7567,Table6[Column2]))</f>
        <v>Adults</v>
      </c>
      <c r="L7567">
        <v>43.487752520000001</v>
      </c>
      <c r="M7567" t="str">
        <f>VLOOKUP(L7567,Table1[],2)</f>
        <v>40 - 49</v>
      </c>
      <c r="N7567" t="str">
        <f>INDEX(Table7[Column1],MATCH(O7567,Table7[Column2]))</f>
        <v>Learning Stage</v>
      </c>
      <c r="O7567">
        <v>3.5639116369999999</v>
      </c>
      <c r="P7567" t="str">
        <f>VLOOKUP(O7567,Table13[],2)</f>
        <v>1 - 5</v>
      </c>
      <c r="Q7567" t="str">
        <f>INDEX(Table8[Column1],MATCH(R7567,Table8[Column2]))</f>
        <v>Habitual</v>
      </c>
      <c r="R7567">
        <v>87.186622619999994</v>
      </c>
      <c r="S7567">
        <f t="shared" si="237"/>
        <v>3.6327759424999999</v>
      </c>
      <c r="T7567" t="s">
        <v>19</v>
      </c>
    </row>
    <row r="7568" spans="1:20" x14ac:dyDescent="0.25">
      <c r="A7568">
        <v>7567</v>
      </c>
      <c r="B7568" t="s">
        <v>5405</v>
      </c>
      <c r="C7568" t="s">
        <v>764</v>
      </c>
      <c r="D7568" t="str">
        <f t="shared" si="236"/>
        <v>Langston Ruby</v>
      </c>
      <c r="E7568" t="s">
        <v>15</v>
      </c>
      <c r="F7568" t="s">
        <v>100</v>
      </c>
      <c r="G7568" t="s">
        <v>611</v>
      </c>
      <c r="H7568" t="s">
        <v>612</v>
      </c>
      <c r="I7568" t="s">
        <v>101</v>
      </c>
      <c r="J7568" t="s">
        <v>19</v>
      </c>
      <c r="K7568" t="str">
        <f>INDEX(Table6[Column1],MATCH(L7568,Table6[Column2]))</f>
        <v>Elders</v>
      </c>
      <c r="L7568">
        <v>55.004813140000003</v>
      </c>
      <c r="M7568" t="str">
        <f>VLOOKUP(L7568,Table1[],2)</f>
        <v>50 - 59</v>
      </c>
      <c r="N7568" t="str">
        <f>INDEX(Table7[Column1],MATCH(O7568,Table7[Column2]))</f>
        <v>Learning Stage</v>
      </c>
      <c r="O7568">
        <v>3.9728372780000001</v>
      </c>
      <c r="P7568" t="str">
        <f>VLOOKUP(O7568,Table13[],2)</f>
        <v>1 - 5</v>
      </c>
      <c r="Q7568" t="str">
        <f>INDEX(Table8[Column1],MATCH(R7568,Table8[Column2]))</f>
        <v>Excused</v>
      </c>
      <c r="R7568">
        <v>143.3762404</v>
      </c>
      <c r="S7568">
        <f t="shared" si="237"/>
        <v>5.974010016666667</v>
      </c>
      <c r="T7568" t="s">
        <v>19</v>
      </c>
    </row>
    <row r="7569" spans="1:20" x14ac:dyDescent="0.25">
      <c r="A7569">
        <v>7568</v>
      </c>
      <c r="B7569" t="s">
        <v>5406</v>
      </c>
      <c r="C7569" t="s">
        <v>43</v>
      </c>
      <c r="D7569" t="str">
        <f t="shared" si="236"/>
        <v>Trammel Lee</v>
      </c>
      <c r="E7569" t="s">
        <v>22</v>
      </c>
      <c r="F7569" t="s">
        <v>38</v>
      </c>
      <c r="G7569" t="s">
        <v>17</v>
      </c>
      <c r="H7569" t="s">
        <v>18</v>
      </c>
      <c r="I7569" t="s">
        <v>38</v>
      </c>
      <c r="J7569" t="s">
        <v>19</v>
      </c>
      <c r="K7569" t="str">
        <f>INDEX(Table6[Column1],MATCH(L7569,Table6[Column2]))</f>
        <v>Young Adults</v>
      </c>
      <c r="L7569">
        <v>30.80858684</v>
      </c>
      <c r="M7569" t="str">
        <f>VLOOKUP(L7569,Table1[],2)</f>
        <v>30 - 39</v>
      </c>
      <c r="N7569" t="str">
        <f>INDEX(Table7[Column1],MATCH(O7569,Table7[Column2]))</f>
        <v>Learning Stage</v>
      </c>
      <c r="O7569">
        <v>4.879371924</v>
      </c>
      <c r="P7569" t="str">
        <f>VLOOKUP(O7569,Table13[],2)</f>
        <v>1 - 5</v>
      </c>
      <c r="Q7569" t="str">
        <f>INDEX(Table8[Column1],MATCH(R7569,Table8[Column2]))</f>
        <v>Scheduled</v>
      </c>
      <c r="R7569">
        <v>13.56736538</v>
      </c>
      <c r="S7569">
        <f t="shared" si="237"/>
        <v>0.5653068908333333</v>
      </c>
      <c r="T7569" t="s">
        <v>19</v>
      </c>
    </row>
    <row r="7570" spans="1:20" x14ac:dyDescent="0.25">
      <c r="A7570">
        <v>7569</v>
      </c>
      <c r="B7570" t="s">
        <v>2481</v>
      </c>
      <c r="C7570" t="s">
        <v>196</v>
      </c>
      <c r="D7570" t="str">
        <f t="shared" si="236"/>
        <v>Delacruz Carol</v>
      </c>
      <c r="E7570" t="s">
        <v>15</v>
      </c>
      <c r="F7570" t="s">
        <v>30</v>
      </c>
      <c r="G7570" t="s">
        <v>2724</v>
      </c>
      <c r="H7570" t="s">
        <v>1863</v>
      </c>
      <c r="I7570" t="s">
        <v>30</v>
      </c>
      <c r="J7570" t="s">
        <v>19</v>
      </c>
      <c r="K7570" t="str">
        <f>INDEX(Table6[Column1],MATCH(L7570,Table6[Column2]))</f>
        <v>Adults</v>
      </c>
      <c r="L7570">
        <v>45.688965439999997</v>
      </c>
      <c r="M7570" t="str">
        <f>VLOOKUP(L7570,Table1[],2)</f>
        <v>40 - 49</v>
      </c>
      <c r="N7570" t="str">
        <f>INDEX(Table7[Column1],MATCH(O7570,Table7[Column2]))</f>
        <v>Learning Stage</v>
      </c>
      <c r="O7570">
        <v>4.3718605769999996</v>
      </c>
      <c r="P7570" t="str">
        <f>VLOOKUP(O7570,Table13[],2)</f>
        <v>1 - 5</v>
      </c>
      <c r="Q7570" t="str">
        <f>INDEX(Table8[Column1],MATCH(R7570,Table8[Column2]))</f>
        <v>Maintained</v>
      </c>
      <c r="R7570">
        <v>48.506321540000002</v>
      </c>
      <c r="S7570">
        <f t="shared" si="237"/>
        <v>2.0210967308333334</v>
      </c>
      <c r="T7570" t="s">
        <v>19</v>
      </c>
    </row>
    <row r="7571" spans="1:20" x14ac:dyDescent="0.25">
      <c r="A7571">
        <v>7570</v>
      </c>
      <c r="B7571" t="s">
        <v>444</v>
      </c>
      <c r="C7571" t="s">
        <v>779</v>
      </c>
      <c r="D7571" t="str">
        <f t="shared" si="236"/>
        <v>Moore Eric</v>
      </c>
      <c r="E7571" t="s">
        <v>22</v>
      </c>
      <c r="F7571" t="s">
        <v>593</v>
      </c>
      <c r="G7571" t="s">
        <v>611</v>
      </c>
      <c r="H7571" t="s">
        <v>612</v>
      </c>
      <c r="I7571" t="s">
        <v>90</v>
      </c>
      <c r="J7571" t="s">
        <v>19</v>
      </c>
      <c r="K7571" t="str">
        <f>INDEX(Table6[Column1],MATCH(L7571,Table6[Column2]))</f>
        <v>Elders</v>
      </c>
      <c r="L7571">
        <v>57.11984605</v>
      </c>
      <c r="M7571" t="str">
        <f>VLOOKUP(L7571,Table1[],2)</f>
        <v>50 - 59</v>
      </c>
      <c r="N7571" t="str">
        <f>INDEX(Table7[Column1],MATCH(O7571,Table7[Column2]))</f>
        <v>Learning Stage</v>
      </c>
      <c r="O7571">
        <v>3.0851785020000002</v>
      </c>
      <c r="P7571" t="str">
        <f>VLOOKUP(O7571,Table13[],2)</f>
        <v>1 - 5</v>
      </c>
      <c r="Q7571" t="str">
        <f>INDEX(Table8[Column1],MATCH(R7571,Table8[Column2]))</f>
        <v>Habitual</v>
      </c>
      <c r="R7571">
        <v>91.590369480000007</v>
      </c>
      <c r="S7571">
        <f t="shared" si="237"/>
        <v>3.8162653949999998</v>
      </c>
      <c r="T7571" t="s">
        <v>19</v>
      </c>
    </row>
    <row r="7572" spans="1:20" x14ac:dyDescent="0.25">
      <c r="A7572">
        <v>7571</v>
      </c>
      <c r="B7572" t="s">
        <v>3375</v>
      </c>
      <c r="C7572" t="s">
        <v>3770</v>
      </c>
      <c r="D7572" t="str">
        <f t="shared" si="236"/>
        <v>Bray Rudy</v>
      </c>
      <c r="E7572" t="s">
        <v>22</v>
      </c>
      <c r="F7572" t="s">
        <v>33</v>
      </c>
      <c r="G7572" t="s">
        <v>2724</v>
      </c>
      <c r="H7572" t="s">
        <v>1863</v>
      </c>
      <c r="I7572" t="s">
        <v>33</v>
      </c>
      <c r="J7572" t="s">
        <v>19</v>
      </c>
      <c r="K7572" t="str">
        <f>INDEX(Table6[Column1],MATCH(L7572,Table6[Column2]))</f>
        <v>Adults</v>
      </c>
      <c r="L7572">
        <v>42.789188729999999</v>
      </c>
      <c r="M7572" t="str">
        <f>VLOOKUP(L7572,Table1[],2)</f>
        <v>40 - 49</v>
      </c>
      <c r="N7572" t="str">
        <f>INDEX(Table7[Column1],MATCH(O7572,Table7[Column2]))</f>
        <v>Fitting in Stage</v>
      </c>
      <c r="O7572">
        <v>6.2988061719999999</v>
      </c>
      <c r="P7572" t="str">
        <f>VLOOKUP(O7572,Table13[],2)</f>
        <v>6 - 10</v>
      </c>
      <c r="Q7572" t="str">
        <f>INDEX(Table8[Column1],MATCH(R7572,Table8[Column2]))</f>
        <v>Habitual</v>
      </c>
      <c r="R7572">
        <v>94.562000999999995</v>
      </c>
      <c r="S7572">
        <f t="shared" si="237"/>
        <v>3.9400833749999999</v>
      </c>
      <c r="T7572" t="s">
        <v>19</v>
      </c>
    </row>
    <row r="7573" spans="1:20" x14ac:dyDescent="0.25">
      <c r="A7573">
        <v>7572</v>
      </c>
      <c r="B7573" t="s">
        <v>419</v>
      </c>
      <c r="C7573" t="s">
        <v>1922</v>
      </c>
      <c r="D7573" t="str">
        <f t="shared" si="236"/>
        <v>Foster Dorothy</v>
      </c>
      <c r="E7573" t="s">
        <v>15</v>
      </c>
      <c r="F7573" t="s">
        <v>46</v>
      </c>
      <c r="G7573" t="s">
        <v>2724</v>
      </c>
      <c r="H7573" t="s">
        <v>1863</v>
      </c>
      <c r="I7573" t="s">
        <v>46</v>
      </c>
      <c r="J7573" t="s">
        <v>19</v>
      </c>
      <c r="K7573" t="str">
        <f>INDEX(Table6[Column1],MATCH(L7573,Table6[Column2]))</f>
        <v>Adults</v>
      </c>
      <c r="L7573">
        <v>47.358809620000002</v>
      </c>
      <c r="M7573" t="str">
        <f>VLOOKUP(L7573,Table1[],2)</f>
        <v>40 - 49</v>
      </c>
      <c r="N7573" t="str">
        <f>INDEX(Table7[Column1],MATCH(O7573,Table7[Column2]))</f>
        <v>Learning Stage</v>
      </c>
      <c r="O7573">
        <v>5.3632242640000003</v>
      </c>
      <c r="P7573" t="str">
        <f>VLOOKUP(O7573,Table13[],2)</f>
        <v>1 - 5</v>
      </c>
      <c r="Q7573" t="str">
        <f>INDEX(Table8[Column1],MATCH(R7573,Table8[Column2]))</f>
        <v>Maintained</v>
      </c>
      <c r="R7573">
        <v>56.971690969999997</v>
      </c>
      <c r="S7573">
        <f t="shared" si="237"/>
        <v>2.3738204570833332</v>
      </c>
      <c r="T7573" t="s">
        <v>19</v>
      </c>
    </row>
    <row r="7574" spans="1:20" x14ac:dyDescent="0.25">
      <c r="A7574">
        <v>7573</v>
      </c>
      <c r="B7574" t="s">
        <v>5407</v>
      </c>
      <c r="C7574" t="s">
        <v>2075</v>
      </c>
      <c r="D7574" t="str">
        <f t="shared" si="236"/>
        <v>Aichele Jessie</v>
      </c>
      <c r="E7574" t="s">
        <v>15</v>
      </c>
      <c r="F7574" t="s">
        <v>2045</v>
      </c>
      <c r="G7574" t="s">
        <v>611</v>
      </c>
      <c r="H7574" t="s">
        <v>612</v>
      </c>
      <c r="I7574" t="s">
        <v>169</v>
      </c>
      <c r="J7574" t="s">
        <v>19</v>
      </c>
      <c r="K7574" t="str">
        <f>INDEX(Table6[Column1],MATCH(L7574,Table6[Column2]))</f>
        <v>Elders</v>
      </c>
      <c r="L7574">
        <v>52.266430040000003</v>
      </c>
      <c r="M7574" t="str">
        <f>VLOOKUP(L7574,Table1[],2)</f>
        <v>50 - 59</v>
      </c>
      <c r="N7574" t="str">
        <f>INDEX(Table7[Column1],MATCH(O7574,Table7[Column2]))</f>
        <v>Learning Stage</v>
      </c>
      <c r="O7574">
        <v>5.5396314799999997</v>
      </c>
      <c r="P7574" t="str">
        <f>VLOOKUP(O7574,Table13[],2)</f>
        <v>1 - 5</v>
      </c>
      <c r="Q7574" t="str">
        <f>INDEX(Table8[Column1],MATCH(R7574,Table8[Column2]))</f>
        <v>Habitual</v>
      </c>
      <c r="R7574">
        <v>99.081139629999996</v>
      </c>
      <c r="S7574">
        <f t="shared" si="237"/>
        <v>4.1283808179166668</v>
      </c>
      <c r="T7574" t="s">
        <v>19</v>
      </c>
    </row>
    <row r="7575" spans="1:20" x14ac:dyDescent="0.25">
      <c r="A7575">
        <v>7574</v>
      </c>
      <c r="B7575" t="s">
        <v>5408</v>
      </c>
      <c r="C7575" t="s">
        <v>653</v>
      </c>
      <c r="D7575" t="str">
        <f t="shared" si="236"/>
        <v>Teasley Daisy</v>
      </c>
      <c r="E7575" t="s">
        <v>15</v>
      </c>
      <c r="F7575" t="s">
        <v>138</v>
      </c>
      <c r="G7575" t="s">
        <v>611</v>
      </c>
      <c r="H7575" t="s">
        <v>612</v>
      </c>
      <c r="I7575" t="s">
        <v>138</v>
      </c>
      <c r="J7575" t="s">
        <v>19</v>
      </c>
      <c r="K7575" t="str">
        <f>INDEX(Table6[Column1],MATCH(L7575,Table6[Column2]))</f>
        <v>Elders</v>
      </c>
      <c r="L7575">
        <v>54.611459119999999</v>
      </c>
      <c r="M7575" t="str">
        <f>VLOOKUP(L7575,Table1[],2)</f>
        <v>50 - 59</v>
      </c>
      <c r="N7575" t="str">
        <f>INDEX(Table7[Column1],MATCH(O7575,Table7[Column2]))</f>
        <v>Fitting in Stage</v>
      </c>
      <c r="O7575">
        <v>8.4234490369999993</v>
      </c>
      <c r="P7575" t="str">
        <f>VLOOKUP(O7575,Table13[],2)</f>
        <v>6 - 10</v>
      </c>
      <c r="Q7575" t="str">
        <f>INDEX(Table8[Column1],MATCH(R7575,Table8[Column2]))</f>
        <v>Habitual</v>
      </c>
      <c r="R7575">
        <v>98.255315370000005</v>
      </c>
      <c r="S7575">
        <f t="shared" si="237"/>
        <v>4.0939714737500008</v>
      </c>
      <c r="T7575" t="s">
        <v>19</v>
      </c>
    </row>
    <row r="7576" spans="1:20" x14ac:dyDescent="0.25">
      <c r="A7576">
        <v>7575</v>
      </c>
      <c r="B7576" t="s">
        <v>34</v>
      </c>
      <c r="C7576" t="s">
        <v>4946</v>
      </c>
      <c r="D7576" t="str">
        <f t="shared" si="236"/>
        <v>Jones Raul</v>
      </c>
      <c r="E7576" t="s">
        <v>22</v>
      </c>
      <c r="F7576" t="s">
        <v>27</v>
      </c>
      <c r="G7576" t="s">
        <v>611</v>
      </c>
      <c r="H7576" t="s">
        <v>612</v>
      </c>
      <c r="I7576" t="s">
        <v>27</v>
      </c>
      <c r="J7576" t="s">
        <v>19</v>
      </c>
      <c r="K7576" t="str">
        <f>INDEX(Table6[Column1],MATCH(L7576,Table6[Column2]))</f>
        <v>Young Adults</v>
      </c>
      <c r="L7576">
        <v>35.440322340000002</v>
      </c>
      <c r="M7576" t="str">
        <f>VLOOKUP(L7576,Table1[],2)</f>
        <v>30 - 39</v>
      </c>
      <c r="N7576" t="str">
        <f>INDEX(Table7[Column1],MATCH(O7576,Table7[Column2]))</f>
        <v>Learning Stage</v>
      </c>
      <c r="O7576">
        <v>2.883812984</v>
      </c>
      <c r="P7576" t="str">
        <f>VLOOKUP(O7576,Table13[],2)</f>
        <v>1 - 5</v>
      </c>
      <c r="Q7576" t="str">
        <f>INDEX(Table8[Column1],MATCH(R7576,Table8[Column2]))</f>
        <v>Maintained</v>
      </c>
      <c r="R7576">
        <v>73.971470319999995</v>
      </c>
      <c r="S7576">
        <f t="shared" si="237"/>
        <v>3.0821445966666667</v>
      </c>
      <c r="T7576" t="s">
        <v>19</v>
      </c>
    </row>
    <row r="7577" spans="1:20" x14ac:dyDescent="0.25">
      <c r="A7577">
        <v>7576</v>
      </c>
      <c r="B7577" t="s">
        <v>428</v>
      </c>
      <c r="C7577" t="s">
        <v>5409</v>
      </c>
      <c r="D7577" t="str">
        <f t="shared" si="236"/>
        <v>Russell Derek</v>
      </c>
      <c r="E7577" t="s">
        <v>22</v>
      </c>
      <c r="F7577" t="s">
        <v>1674</v>
      </c>
      <c r="G7577" t="s">
        <v>611</v>
      </c>
      <c r="H7577" t="s">
        <v>612</v>
      </c>
      <c r="I7577" t="s">
        <v>87</v>
      </c>
      <c r="J7577" t="s">
        <v>19</v>
      </c>
      <c r="K7577" t="str">
        <f>INDEX(Table6[Column1],MATCH(L7577,Table6[Column2]))</f>
        <v>Adults</v>
      </c>
      <c r="L7577">
        <v>46.368562150000002</v>
      </c>
      <c r="M7577" t="str">
        <f>VLOOKUP(L7577,Table1[],2)</f>
        <v>40 - 49</v>
      </c>
      <c r="N7577" t="str">
        <f>INDEX(Table7[Column1],MATCH(O7577,Table7[Column2]))</f>
        <v>Learning Stage</v>
      </c>
      <c r="O7577">
        <v>4.8805181209999997</v>
      </c>
      <c r="P7577" t="str">
        <f>VLOOKUP(O7577,Table13[],2)</f>
        <v>1 - 5</v>
      </c>
      <c r="Q7577" t="str">
        <f>INDEX(Table8[Column1],MATCH(R7577,Table8[Column2]))</f>
        <v>Scheduled</v>
      </c>
      <c r="R7577">
        <v>39.611275149999997</v>
      </c>
      <c r="S7577">
        <f t="shared" si="237"/>
        <v>1.6504697979166667</v>
      </c>
      <c r="T7577" t="s">
        <v>19</v>
      </c>
    </row>
    <row r="7578" spans="1:20" x14ac:dyDescent="0.25">
      <c r="A7578">
        <v>7577</v>
      </c>
      <c r="B7578" t="s">
        <v>4546</v>
      </c>
      <c r="C7578" t="s">
        <v>2142</v>
      </c>
      <c r="D7578" t="str">
        <f t="shared" si="236"/>
        <v>Woodruff Shawn</v>
      </c>
      <c r="E7578" t="s">
        <v>22</v>
      </c>
      <c r="F7578" t="s">
        <v>1458</v>
      </c>
      <c r="G7578" t="s">
        <v>611</v>
      </c>
      <c r="H7578" t="s">
        <v>612</v>
      </c>
      <c r="I7578" t="s">
        <v>192</v>
      </c>
      <c r="J7578" t="s">
        <v>19</v>
      </c>
      <c r="K7578" t="str">
        <f>INDEX(Table6[Column1],MATCH(L7578,Table6[Column2]))</f>
        <v>Young Adults</v>
      </c>
      <c r="L7578">
        <v>34.112639569999999</v>
      </c>
      <c r="M7578" t="str">
        <f>VLOOKUP(L7578,Table1[],2)</f>
        <v>30 - 39</v>
      </c>
      <c r="N7578" t="str">
        <f>INDEX(Table7[Column1],MATCH(O7578,Table7[Column2]))</f>
        <v>Learning Stage</v>
      </c>
      <c r="O7578">
        <v>3.9391394229999999</v>
      </c>
      <c r="P7578" t="str">
        <f>VLOOKUP(O7578,Table13[],2)</f>
        <v>1 - 5</v>
      </c>
      <c r="Q7578" t="str">
        <f>INDEX(Table8[Column1],MATCH(R7578,Table8[Column2]))</f>
        <v>Scheduled</v>
      </c>
      <c r="R7578">
        <v>0</v>
      </c>
      <c r="S7578">
        <f t="shared" si="237"/>
        <v>0</v>
      </c>
      <c r="T7578" t="s">
        <v>19</v>
      </c>
    </row>
    <row r="7579" spans="1:20" x14ac:dyDescent="0.25">
      <c r="A7579">
        <v>7578</v>
      </c>
      <c r="B7579" t="s">
        <v>5410</v>
      </c>
      <c r="C7579" t="s">
        <v>733</v>
      </c>
      <c r="D7579" t="str">
        <f t="shared" si="236"/>
        <v>Wallis Roland</v>
      </c>
      <c r="E7579" t="s">
        <v>22</v>
      </c>
      <c r="F7579" t="s">
        <v>33</v>
      </c>
      <c r="G7579" t="s">
        <v>2724</v>
      </c>
      <c r="H7579" t="s">
        <v>1863</v>
      </c>
      <c r="I7579" t="s">
        <v>33</v>
      </c>
      <c r="J7579" t="s">
        <v>19</v>
      </c>
      <c r="K7579" t="str">
        <f>INDEX(Table6[Column1],MATCH(L7579,Table6[Column2]))</f>
        <v>Young Adults</v>
      </c>
      <c r="L7579">
        <v>36.658293260000001</v>
      </c>
      <c r="M7579" t="str">
        <f>VLOOKUP(L7579,Table1[],2)</f>
        <v>30 - 39</v>
      </c>
      <c r="N7579" t="str">
        <f>INDEX(Table7[Column1],MATCH(O7579,Table7[Column2]))</f>
        <v>Learning Stage</v>
      </c>
      <c r="O7579">
        <v>2.4025632749999999</v>
      </c>
      <c r="P7579" t="str">
        <f>VLOOKUP(O7579,Table13[],2)</f>
        <v>1 - 5</v>
      </c>
      <c r="Q7579" t="str">
        <f>INDEX(Table8[Column1],MATCH(R7579,Table8[Column2]))</f>
        <v>Scheduled</v>
      </c>
      <c r="R7579">
        <v>22.39229795</v>
      </c>
      <c r="S7579">
        <f t="shared" si="237"/>
        <v>0.93301241458333339</v>
      </c>
      <c r="T7579" t="s">
        <v>19</v>
      </c>
    </row>
    <row r="7580" spans="1:20" x14ac:dyDescent="0.25">
      <c r="A7580">
        <v>7579</v>
      </c>
      <c r="B7580" t="s">
        <v>47</v>
      </c>
      <c r="C7580" t="s">
        <v>368</v>
      </c>
      <c r="D7580" t="str">
        <f t="shared" si="236"/>
        <v>Smith Frank</v>
      </c>
      <c r="E7580" t="s">
        <v>22</v>
      </c>
      <c r="F7580" t="s">
        <v>533</v>
      </c>
      <c r="G7580" t="s">
        <v>611</v>
      </c>
      <c r="H7580" t="s">
        <v>612</v>
      </c>
      <c r="I7580" t="s">
        <v>169</v>
      </c>
      <c r="J7580" t="s">
        <v>19</v>
      </c>
      <c r="K7580" t="str">
        <f>INDEX(Table6[Column1],MATCH(L7580,Table6[Column2]))</f>
        <v>Young Adults</v>
      </c>
      <c r="L7580">
        <v>31.157576240000001</v>
      </c>
      <c r="M7580" t="str">
        <f>VLOOKUP(L7580,Table1[],2)</f>
        <v>30 - 39</v>
      </c>
      <c r="N7580" t="str">
        <f>INDEX(Table7[Column1],MATCH(O7580,Table7[Column2]))</f>
        <v>Learning Stage</v>
      </c>
      <c r="O7580">
        <v>2.6010770509999999</v>
      </c>
      <c r="P7580" t="str">
        <f>VLOOKUP(O7580,Table13[],2)</f>
        <v>1 - 5</v>
      </c>
      <c r="Q7580" t="str">
        <f>INDEX(Table8[Column1],MATCH(R7580,Table8[Column2]))</f>
        <v>Scheduled</v>
      </c>
      <c r="R7580">
        <v>0</v>
      </c>
      <c r="S7580">
        <f t="shared" si="237"/>
        <v>0</v>
      </c>
      <c r="T7580" t="s">
        <v>19</v>
      </c>
    </row>
    <row r="7581" spans="1:20" x14ac:dyDescent="0.25">
      <c r="A7581">
        <v>7580</v>
      </c>
      <c r="B7581" t="s">
        <v>5411</v>
      </c>
      <c r="C7581" t="s">
        <v>1194</v>
      </c>
      <c r="D7581" t="str">
        <f t="shared" si="236"/>
        <v>Palermo Emily</v>
      </c>
      <c r="E7581" t="s">
        <v>15</v>
      </c>
      <c r="F7581" t="s">
        <v>520</v>
      </c>
      <c r="G7581" t="s">
        <v>611</v>
      </c>
      <c r="H7581" t="s">
        <v>612</v>
      </c>
      <c r="I7581" t="s">
        <v>54</v>
      </c>
      <c r="J7581" t="s">
        <v>19</v>
      </c>
      <c r="K7581" t="str">
        <f>INDEX(Table6[Column1],MATCH(L7581,Table6[Column2]))</f>
        <v>Young Adults</v>
      </c>
      <c r="L7581">
        <v>34.950026319999999</v>
      </c>
      <c r="M7581" t="str">
        <f>VLOOKUP(L7581,Table1[],2)</f>
        <v>30 - 39</v>
      </c>
      <c r="N7581" t="str">
        <f>INDEX(Table7[Column1],MATCH(O7581,Table7[Column2]))</f>
        <v>Learning Stage</v>
      </c>
      <c r="O7581">
        <v>4.8381924119999997</v>
      </c>
      <c r="P7581" t="str">
        <f>VLOOKUP(O7581,Table13[],2)</f>
        <v>1 - 5</v>
      </c>
      <c r="Q7581" t="str">
        <f>INDEX(Table8[Column1],MATCH(R7581,Table8[Column2]))</f>
        <v>Scheduled</v>
      </c>
      <c r="R7581">
        <v>0</v>
      </c>
      <c r="S7581">
        <f t="shared" si="237"/>
        <v>0</v>
      </c>
      <c r="T7581" t="s">
        <v>19</v>
      </c>
    </row>
    <row r="7582" spans="1:20" x14ac:dyDescent="0.25">
      <c r="A7582">
        <v>7581</v>
      </c>
      <c r="B7582" t="s">
        <v>193</v>
      </c>
      <c r="C7582" t="s">
        <v>52</v>
      </c>
      <c r="D7582" t="str">
        <f t="shared" si="236"/>
        <v>Lopez John</v>
      </c>
      <c r="E7582" t="s">
        <v>22</v>
      </c>
      <c r="F7582" t="s">
        <v>153</v>
      </c>
      <c r="G7582" t="s">
        <v>611</v>
      </c>
      <c r="H7582" t="s">
        <v>612</v>
      </c>
      <c r="I7582" t="s">
        <v>138</v>
      </c>
      <c r="J7582" t="s">
        <v>19</v>
      </c>
      <c r="K7582" t="str">
        <f>INDEX(Table6[Column1],MATCH(L7582,Table6[Column2]))</f>
        <v>Elders</v>
      </c>
      <c r="L7582">
        <v>54.812342489999999</v>
      </c>
      <c r="M7582" t="str">
        <f>VLOOKUP(L7582,Table1[],2)</f>
        <v>50 - 59</v>
      </c>
      <c r="N7582" t="str">
        <f>INDEX(Table7[Column1],MATCH(O7582,Table7[Column2]))</f>
        <v>Learning Stage</v>
      </c>
      <c r="O7582">
        <v>4.0334613790000002</v>
      </c>
      <c r="P7582" t="str">
        <f>VLOOKUP(O7582,Table13[],2)</f>
        <v>1 - 5</v>
      </c>
      <c r="Q7582" t="str">
        <f>INDEX(Table8[Column1],MATCH(R7582,Table8[Column2]))</f>
        <v>Habitual</v>
      </c>
      <c r="R7582">
        <v>96.582335830000005</v>
      </c>
      <c r="S7582">
        <f t="shared" si="237"/>
        <v>4.0242639929166666</v>
      </c>
      <c r="T7582" t="s">
        <v>19</v>
      </c>
    </row>
    <row r="7583" spans="1:20" x14ac:dyDescent="0.25">
      <c r="A7583">
        <v>7582</v>
      </c>
      <c r="B7583" t="s">
        <v>388</v>
      </c>
      <c r="C7583" t="s">
        <v>340</v>
      </c>
      <c r="D7583" t="str">
        <f t="shared" si="236"/>
        <v>Ray Christopher</v>
      </c>
      <c r="E7583" t="s">
        <v>22</v>
      </c>
      <c r="F7583" t="s">
        <v>30</v>
      </c>
      <c r="G7583" t="s">
        <v>2724</v>
      </c>
      <c r="H7583" t="s">
        <v>1863</v>
      </c>
      <c r="I7583" t="s">
        <v>30</v>
      </c>
      <c r="J7583" t="s">
        <v>19</v>
      </c>
      <c r="K7583" t="str">
        <f>INDEX(Table6[Column1],MATCH(L7583,Table6[Column2]))</f>
        <v>Elders</v>
      </c>
      <c r="L7583">
        <v>50.002977880000003</v>
      </c>
      <c r="M7583" t="str">
        <f>VLOOKUP(L7583,Table1[],2)</f>
        <v>50 - 59</v>
      </c>
      <c r="N7583" t="str">
        <f>INDEX(Table7[Column1],MATCH(O7583,Table7[Column2]))</f>
        <v>Learning Stage</v>
      </c>
      <c r="O7583">
        <v>4.8338487480000003</v>
      </c>
      <c r="P7583" t="str">
        <f>VLOOKUP(O7583,Table13[],2)</f>
        <v>1 - 5</v>
      </c>
      <c r="Q7583" t="str">
        <f>INDEX(Table8[Column1],MATCH(R7583,Table8[Column2]))</f>
        <v>Habitual</v>
      </c>
      <c r="R7583">
        <v>83.76175542</v>
      </c>
      <c r="S7583">
        <f t="shared" si="237"/>
        <v>3.4900731425</v>
      </c>
      <c r="T7583" t="s">
        <v>19</v>
      </c>
    </row>
    <row r="7584" spans="1:20" x14ac:dyDescent="0.25">
      <c r="A7584">
        <v>7583</v>
      </c>
      <c r="B7584" t="s">
        <v>5412</v>
      </c>
      <c r="C7584" t="s">
        <v>59</v>
      </c>
      <c r="D7584" t="str">
        <f t="shared" si="236"/>
        <v>Shilling Janet</v>
      </c>
      <c r="E7584" t="s">
        <v>15</v>
      </c>
      <c r="F7584" t="s">
        <v>30</v>
      </c>
      <c r="G7584" t="s">
        <v>2724</v>
      </c>
      <c r="H7584" t="s">
        <v>1863</v>
      </c>
      <c r="I7584" t="s">
        <v>30</v>
      </c>
      <c r="J7584" t="s">
        <v>19</v>
      </c>
      <c r="K7584" t="str">
        <f>INDEX(Table6[Column1],MATCH(L7584,Table6[Column2]))</f>
        <v>Adults</v>
      </c>
      <c r="L7584">
        <v>40.646507800000002</v>
      </c>
      <c r="M7584" t="str">
        <f>VLOOKUP(L7584,Table1[],2)</f>
        <v>40 - 49</v>
      </c>
      <c r="N7584" t="str">
        <f>INDEX(Table7[Column1],MATCH(O7584,Table7[Column2]))</f>
        <v>Learning Stage</v>
      </c>
      <c r="O7584">
        <v>2.636925722</v>
      </c>
      <c r="P7584" t="str">
        <f>VLOOKUP(O7584,Table13[],2)</f>
        <v>1 - 5</v>
      </c>
      <c r="Q7584" t="str">
        <f>INDEX(Table8[Column1],MATCH(R7584,Table8[Column2]))</f>
        <v>Maintained</v>
      </c>
      <c r="R7584">
        <v>50.797585390000002</v>
      </c>
      <c r="S7584">
        <f t="shared" si="237"/>
        <v>2.1165660579166667</v>
      </c>
      <c r="T7584" t="s">
        <v>19</v>
      </c>
    </row>
    <row r="7585" spans="1:20" x14ac:dyDescent="0.25">
      <c r="A7585">
        <v>7584</v>
      </c>
      <c r="B7585" t="s">
        <v>2247</v>
      </c>
      <c r="C7585" t="s">
        <v>93</v>
      </c>
      <c r="D7585" t="str">
        <f t="shared" si="236"/>
        <v>Henderson William</v>
      </c>
      <c r="E7585" t="s">
        <v>22</v>
      </c>
      <c r="F7585" t="s">
        <v>1769</v>
      </c>
      <c r="G7585" t="s">
        <v>611</v>
      </c>
      <c r="H7585" t="s">
        <v>612</v>
      </c>
      <c r="I7585" t="s">
        <v>24</v>
      </c>
      <c r="J7585" t="s">
        <v>19</v>
      </c>
      <c r="K7585" t="str">
        <f>INDEX(Table6[Column1],MATCH(L7585,Table6[Column2]))</f>
        <v>Young Adults</v>
      </c>
      <c r="L7585">
        <v>30.240246389999999</v>
      </c>
      <c r="M7585" t="str">
        <f>VLOOKUP(L7585,Table1[],2)</f>
        <v>30 - 39</v>
      </c>
      <c r="N7585" t="str">
        <f>INDEX(Table7[Column1],MATCH(O7585,Table7[Column2]))</f>
        <v>Learning Stage</v>
      </c>
      <c r="O7585">
        <v>2.5092959499999998</v>
      </c>
      <c r="P7585" t="str">
        <f>VLOOKUP(O7585,Table13[],2)</f>
        <v>1 - 5</v>
      </c>
      <c r="Q7585" t="str">
        <f>INDEX(Table8[Column1],MATCH(R7585,Table8[Column2]))</f>
        <v>Scheduled</v>
      </c>
      <c r="R7585">
        <v>0</v>
      </c>
      <c r="S7585">
        <f t="shared" si="237"/>
        <v>0</v>
      </c>
      <c r="T7585" t="s">
        <v>19</v>
      </c>
    </row>
    <row r="7586" spans="1:20" x14ac:dyDescent="0.25">
      <c r="A7586">
        <v>7585</v>
      </c>
      <c r="B7586" t="s">
        <v>704</v>
      </c>
      <c r="C7586" t="s">
        <v>437</v>
      </c>
      <c r="D7586" t="str">
        <f t="shared" si="236"/>
        <v>Reyes Jimmy</v>
      </c>
      <c r="E7586" t="s">
        <v>22</v>
      </c>
      <c r="F7586" t="s">
        <v>38</v>
      </c>
      <c r="G7586" t="s">
        <v>17</v>
      </c>
      <c r="H7586" t="s">
        <v>18</v>
      </c>
      <c r="I7586" t="s">
        <v>38</v>
      </c>
      <c r="J7586" t="s">
        <v>19</v>
      </c>
      <c r="K7586" t="str">
        <f>INDEX(Table6[Column1],MATCH(L7586,Table6[Column2]))</f>
        <v>Adults</v>
      </c>
      <c r="L7586">
        <v>45.403889749999998</v>
      </c>
      <c r="M7586" t="str">
        <f>VLOOKUP(L7586,Table1[],2)</f>
        <v>40 - 49</v>
      </c>
      <c r="N7586" t="str">
        <f>INDEX(Table7[Column1],MATCH(O7586,Table7[Column2]))</f>
        <v>Fitting in Stage</v>
      </c>
      <c r="O7586">
        <v>6.1835137859999998</v>
      </c>
      <c r="P7586" t="str">
        <f>VLOOKUP(O7586,Table13[],2)</f>
        <v>6 - 10</v>
      </c>
      <c r="Q7586" t="str">
        <f>INDEX(Table8[Column1],MATCH(R7586,Table8[Column2]))</f>
        <v>Maintained</v>
      </c>
      <c r="R7586">
        <v>60.29581555</v>
      </c>
      <c r="S7586">
        <f t="shared" si="237"/>
        <v>2.5123256479166667</v>
      </c>
      <c r="T7586" t="s">
        <v>19</v>
      </c>
    </row>
    <row r="7587" spans="1:20" x14ac:dyDescent="0.25">
      <c r="A7587">
        <v>7586</v>
      </c>
      <c r="B7587" t="s">
        <v>1053</v>
      </c>
      <c r="C7587" t="s">
        <v>635</v>
      </c>
      <c r="D7587" t="str">
        <f t="shared" si="236"/>
        <v>Hill Justin</v>
      </c>
      <c r="E7587" t="s">
        <v>22</v>
      </c>
      <c r="F7587" t="s">
        <v>1489</v>
      </c>
      <c r="G7587" t="s">
        <v>611</v>
      </c>
      <c r="H7587" t="s">
        <v>612</v>
      </c>
      <c r="I7587" t="s">
        <v>169</v>
      </c>
      <c r="J7587" t="s">
        <v>19</v>
      </c>
      <c r="K7587" t="str">
        <f>INDEX(Table6[Column1],MATCH(L7587,Table6[Column2]))</f>
        <v>Young Adults</v>
      </c>
      <c r="L7587">
        <v>38.732403720000001</v>
      </c>
      <c r="M7587" t="str">
        <f>VLOOKUP(L7587,Table1[],2)</f>
        <v>30 - 39</v>
      </c>
      <c r="N7587" t="str">
        <f>INDEX(Table7[Column1],MATCH(O7587,Table7[Column2]))</f>
        <v>Learning Stage</v>
      </c>
      <c r="O7587">
        <v>3.4399308199999998</v>
      </c>
      <c r="P7587" t="str">
        <f>VLOOKUP(O7587,Table13[],2)</f>
        <v>1 - 5</v>
      </c>
      <c r="Q7587" t="str">
        <f>INDEX(Table8[Column1],MATCH(R7587,Table8[Column2]))</f>
        <v>Maintained</v>
      </c>
      <c r="R7587">
        <v>47.391066889999998</v>
      </c>
      <c r="S7587">
        <f t="shared" si="237"/>
        <v>1.9746277870833331</v>
      </c>
      <c r="T7587" t="s">
        <v>19</v>
      </c>
    </row>
    <row r="7588" spans="1:20" x14ac:dyDescent="0.25">
      <c r="A7588">
        <v>7587</v>
      </c>
      <c r="B7588" t="s">
        <v>4918</v>
      </c>
      <c r="C7588" t="s">
        <v>314</v>
      </c>
      <c r="D7588" t="str">
        <f t="shared" si="236"/>
        <v>McIntyre Brian</v>
      </c>
      <c r="E7588" t="s">
        <v>22</v>
      </c>
      <c r="F7588" t="s">
        <v>90</v>
      </c>
      <c r="G7588" t="s">
        <v>611</v>
      </c>
      <c r="H7588" t="s">
        <v>612</v>
      </c>
      <c r="I7588" t="s">
        <v>90</v>
      </c>
      <c r="J7588" t="s">
        <v>19</v>
      </c>
      <c r="K7588" t="str">
        <f>INDEX(Table6[Column1],MATCH(L7588,Table6[Column2]))</f>
        <v>Youth</v>
      </c>
      <c r="L7588">
        <v>28.787621470000001</v>
      </c>
      <c r="M7588" t="str">
        <f>VLOOKUP(L7588,Table1[],2)</f>
        <v>20 - 29</v>
      </c>
      <c r="N7588" t="str">
        <f>INDEX(Table7[Column1],MATCH(O7588,Table7[Column2]))</f>
        <v>Learning Stage</v>
      </c>
      <c r="O7588">
        <v>3.3889110570000001</v>
      </c>
      <c r="P7588" t="str">
        <f>VLOOKUP(O7588,Table13[],2)</f>
        <v>1 - 5</v>
      </c>
      <c r="Q7588" t="str">
        <f>INDEX(Table8[Column1],MATCH(R7588,Table8[Column2]))</f>
        <v>Scheduled</v>
      </c>
      <c r="R7588">
        <v>0</v>
      </c>
      <c r="S7588">
        <f t="shared" si="237"/>
        <v>0</v>
      </c>
      <c r="T7588" t="s">
        <v>19</v>
      </c>
    </row>
    <row r="7589" spans="1:20" x14ac:dyDescent="0.25">
      <c r="A7589">
        <v>7588</v>
      </c>
      <c r="B7589" t="s">
        <v>824</v>
      </c>
      <c r="C7589" t="s">
        <v>5413</v>
      </c>
      <c r="D7589" t="str">
        <f t="shared" si="236"/>
        <v>Richardson Mervin</v>
      </c>
      <c r="E7589" t="s">
        <v>22</v>
      </c>
      <c r="F7589" t="s">
        <v>30</v>
      </c>
      <c r="G7589" t="s">
        <v>2724</v>
      </c>
      <c r="H7589" t="s">
        <v>1863</v>
      </c>
      <c r="I7589" t="s">
        <v>30</v>
      </c>
      <c r="J7589" t="s">
        <v>19</v>
      </c>
      <c r="K7589" t="str">
        <f>INDEX(Table6[Column1],MATCH(L7589,Table6[Column2]))</f>
        <v>Young Adults</v>
      </c>
      <c r="L7589">
        <v>36.414429400000003</v>
      </c>
      <c r="M7589" t="str">
        <f>VLOOKUP(L7589,Table1[],2)</f>
        <v>30 - 39</v>
      </c>
      <c r="N7589" t="str">
        <f>INDEX(Table7[Column1],MATCH(O7589,Table7[Column2]))</f>
        <v>Learning Stage</v>
      </c>
      <c r="O7589">
        <v>3.531429567</v>
      </c>
      <c r="P7589" t="str">
        <f>VLOOKUP(O7589,Table13[],2)</f>
        <v>1 - 5</v>
      </c>
      <c r="Q7589" t="str">
        <f>INDEX(Table8[Column1],MATCH(R7589,Table8[Column2]))</f>
        <v>Scheduled</v>
      </c>
      <c r="R7589">
        <v>0</v>
      </c>
      <c r="S7589">
        <f t="shared" si="237"/>
        <v>0</v>
      </c>
      <c r="T7589" t="s">
        <v>19</v>
      </c>
    </row>
    <row r="7590" spans="1:20" x14ac:dyDescent="0.25">
      <c r="A7590">
        <v>7589</v>
      </c>
      <c r="B7590" t="s">
        <v>5414</v>
      </c>
      <c r="C7590" t="s">
        <v>587</v>
      </c>
      <c r="D7590" t="str">
        <f t="shared" si="236"/>
        <v>Dismuke Harry</v>
      </c>
      <c r="E7590" t="s">
        <v>22</v>
      </c>
      <c r="F7590" t="s">
        <v>95</v>
      </c>
      <c r="G7590" t="s">
        <v>611</v>
      </c>
      <c r="H7590" t="s">
        <v>612</v>
      </c>
      <c r="I7590" t="s">
        <v>87</v>
      </c>
      <c r="J7590" t="s">
        <v>19</v>
      </c>
      <c r="K7590" t="str">
        <f>INDEX(Table6[Column1],MATCH(L7590,Table6[Column2]))</f>
        <v>Adults</v>
      </c>
      <c r="L7590">
        <v>45.85140921</v>
      </c>
      <c r="M7590" t="str">
        <f>VLOOKUP(L7590,Table1[],2)</f>
        <v>40 - 49</v>
      </c>
      <c r="N7590" t="str">
        <f>INDEX(Table7[Column1],MATCH(O7590,Table7[Column2]))</f>
        <v>Learning Stage</v>
      </c>
      <c r="O7590">
        <v>4.3784314269999998</v>
      </c>
      <c r="P7590" t="str">
        <f>VLOOKUP(O7590,Table13[],2)</f>
        <v>1 - 5</v>
      </c>
      <c r="Q7590" t="str">
        <f>INDEX(Table8[Column1],MATCH(R7590,Table8[Column2]))</f>
        <v>Habitual</v>
      </c>
      <c r="R7590">
        <v>84.072461410000003</v>
      </c>
      <c r="S7590">
        <f t="shared" si="237"/>
        <v>3.5030192254166672</v>
      </c>
      <c r="T7590" t="s">
        <v>19</v>
      </c>
    </row>
    <row r="7591" spans="1:20" x14ac:dyDescent="0.25">
      <c r="A7591">
        <v>7590</v>
      </c>
      <c r="B7591" t="s">
        <v>5415</v>
      </c>
      <c r="C7591" t="s">
        <v>377</v>
      </c>
      <c r="D7591" t="str">
        <f t="shared" si="236"/>
        <v>Durkin Patrick</v>
      </c>
      <c r="E7591" t="s">
        <v>22</v>
      </c>
      <c r="F7591" t="s">
        <v>38</v>
      </c>
      <c r="G7591" t="s">
        <v>17</v>
      </c>
      <c r="H7591" t="s">
        <v>18</v>
      </c>
      <c r="I7591" t="s">
        <v>38</v>
      </c>
      <c r="J7591" t="s">
        <v>19</v>
      </c>
      <c r="K7591" t="str">
        <f>INDEX(Table6[Column1],MATCH(L7591,Table6[Column2]))</f>
        <v>Young Adults</v>
      </c>
      <c r="L7591">
        <v>34.049187609999997</v>
      </c>
      <c r="M7591" t="str">
        <f>VLOOKUP(L7591,Table1[],2)</f>
        <v>30 - 39</v>
      </c>
      <c r="N7591" t="str">
        <f>INDEX(Table7[Column1],MATCH(O7591,Table7[Column2]))</f>
        <v>Learning Stage</v>
      </c>
      <c r="O7591">
        <v>5.8133527450000004</v>
      </c>
      <c r="P7591" t="str">
        <f>VLOOKUP(O7591,Table13[],2)</f>
        <v>1 - 5</v>
      </c>
      <c r="Q7591" t="str">
        <f>INDEX(Table8[Column1],MATCH(R7591,Table8[Column2]))</f>
        <v>Maintained</v>
      </c>
      <c r="R7591">
        <v>64.52993884</v>
      </c>
      <c r="S7591">
        <f t="shared" si="237"/>
        <v>2.6887474516666665</v>
      </c>
      <c r="T7591" t="s">
        <v>19</v>
      </c>
    </row>
    <row r="7592" spans="1:20" x14ac:dyDescent="0.25">
      <c r="A7592">
        <v>7591</v>
      </c>
      <c r="B7592" t="s">
        <v>1968</v>
      </c>
      <c r="C7592" t="s">
        <v>314</v>
      </c>
      <c r="D7592" t="str">
        <f t="shared" si="236"/>
        <v>Rosario Brian</v>
      </c>
      <c r="E7592" t="s">
        <v>22</v>
      </c>
      <c r="F7592" t="s">
        <v>33</v>
      </c>
      <c r="G7592" t="s">
        <v>2724</v>
      </c>
      <c r="H7592" t="s">
        <v>1863</v>
      </c>
      <c r="I7592" t="s">
        <v>33</v>
      </c>
      <c r="J7592" t="s">
        <v>19</v>
      </c>
      <c r="K7592" t="str">
        <f>INDEX(Table6[Column1],MATCH(L7592,Table6[Column2]))</f>
        <v>Adults</v>
      </c>
      <c r="L7592">
        <v>44.75281794</v>
      </c>
      <c r="M7592" t="str">
        <f>VLOOKUP(L7592,Table1[],2)</f>
        <v>40 - 49</v>
      </c>
      <c r="N7592" t="str">
        <f>INDEX(Table7[Column1],MATCH(O7592,Table7[Column2]))</f>
        <v>Learning Stage</v>
      </c>
      <c r="O7592">
        <v>3.5783757349999998</v>
      </c>
      <c r="P7592" t="str">
        <f>VLOOKUP(O7592,Table13[],2)</f>
        <v>1 - 5</v>
      </c>
      <c r="Q7592" t="str">
        <f>INDEX(Table8[Column1],MATCH(R7592,Table8[Column2]))</f>
        <v>Maintained</v>
      </c>
      <c r="R7592">
        <v>77.20647117</v>
      </c>
      <c r="S7592">
        <f t="shared" si="237"/>
        <v>3.2169362987500003</v>
      </c>
      <c r="T7592" t="s">
        <v>19</v>
      </c>
    </row>
    <row r="7593" spans="1:20" x14ac:dyDescent="0.25">
      <c r="A7593">
        <v>7592</v>
      </c>
      <c r="B7593" t="s">
        <v>5416</v>
      </c>
      <c r="C7593" t="s">
        <v>4379</v>
      </c>
      <c r="D7593" t="str">
        <f t="shared" si="236"/>
        <v>Council Dominic</v>
      </c>
      <c r="E7593" t="s">
        <v>22</v>
      </c>
      <c r="F7593" t="s">
        <v>84</v>
      </c>
      <c r="G7593" t="s">
        <v>611</v>
      </c>
      <c r="H7593" t="s">
        <v>612</v>
      </c>
      <c r="I7593" t="s">
        <v>84</v>
      </c>
      <c r="J7593" t="s">
        <v>19</v>
      </c>
      <c r="K7593" t="str">
        <f>INDEX(Table6[Column1],MATCH(L7593,Table6[Column2]))</f>
        <v>Young Adults</v>
      </c>
      <c r="L7593">
        <v>31.493673439999998</v>
      </c>
      <c r="M7593" t="str">
        <f>VLOOKUP(L7593,Table1[],2)</f>
        <v>30 - 39</v>
      </c>
      <c r="N7593" t="str">
        <f>INDEX(Table7[Column1],MATCH(O7593,Table7[Column2]))</f>
        <v>Learning Stage</v>
      </c>
      <c r="O7593">
        <v>4.148646222</v>
      </c>
      <c r="P7593" t="str">
        <f>VLOOKUP(O7593,Table13[],2)</f>
        <v>1 - 5</v>
      </c>
      <c r="Q7593" t="str">
        <f>INDEX(Table8[Column1],MATCH(R7593,Table8[Column2]))</f>
        <v>Scheduled</v>
      </c>
      <c r="R7593">
        <v>5.0132042009999997</v>
      </c>
      <c r="S7593">
        <f t="shared" si="237"/>
        <v>0.208883508375</v>
      </c>
      <c r="T7593" t="s">
        <v>19</v>
      </c>
    </row>
    <row r="7594" spans="1:20" x14ac:dyDescent="0.25">
      <c r="A7594">
        <v>7593</v>
      </c>
      <c r="B7594" t="s">
        <v>288</v>
      </c>
      <c r="C7594" t="s">
        <v>812</v>
      </c>
      <c r="D7594" t="str">
        <f t="shared" si="236"/>
        <v>Ward Helen</v>
      </c>
      <c r="E7594" t="s">
        <v>15</v>
      </c>
      <c r="F7594" t="s">
        <v>27</v>
      </c>
      <c r="G7594" t="s">
        <v>611</v>
      </c>
      <c r="H7594" t="s">
        <v>612</v>
      </c>
      <c r="I7594" t="s">
        <v>27</v>
      </c>
      <c r="J7594" t="s">
        <v>19</v>
      </c>
      <c r="K7594" t="str">
        <f>INDEX(Table6[Column1],MATCH(L7594,Table6[Column2]))</f>
        <v>Adults</v>
      </c>
      <c r="L7594">
        <v>42.854545809999998</v>
      </c>
      <c r="M7594" t="str">
        <f>VLOOKUP(L7594,Table1[],2)</f>
        <v>40 - 49</v>
      </c>
      <c r="N7594" t="str">
        <f>INDEX(Table7[Column1],MATCH(O7594,Table7[Column2]))</f>
        <v>Fitting in Stage</v>
      </c>
      <c r="O7594">
        <v>6.9537854149999996</v>
      </c>
      <c r="P7594" t="str">
        <f>VLOOKUP(O7594,Table13[],2)</f>
        <v>6 - 10</v>
      </c>
      <c r="Q7594" t="str">
        <f>INDEX(Table8[Column1],MATCH(R7594,Table8[Column2]))</f>
        <v>Maintained</v>
      </c>
      <c r="R7594">
        <v>55.73565558</v>
      </c>
      <c r="S7594">
        <f t="shared" si="237"/>
        <v>2.3223189824999997</v>
      </c>
      <c r="T7594" t="s">
        <v>19</v>
      </c>
    </row>
    <row r="7595" spans="1:20" x14ac:dyDescent="0.25">
      <c r="A7595">
        <v>7594</v>
      </c>
      <c r="B7595" t="s">
        <v>5417</v>
      </c>
      <c r="C7595" t="s">
        <v>383</v>
      </c>
      <c r="D7595" t="str">
        <f t="shared" si="236"/>
        <v>Payton Denise</v>
      </c>
      <c r="E7595" t="s">
        <v>15</v>
      </c>
      <c r="F7595" t="s">
        <v>57</v>
      </c>
      <c r="G7595" t="s">
        <v>611</v>
      </c>
      <c r="H7595" t="s">
        <v>612</v>
      </c>
      <c r="I7595" t="s">
        <v>57</v>
      </c>
      <c r="J7595" t="s">
        <v>19</v>
      </c>
      <c r="K7595" t="str">
        <f>INDEX(Table6[Column1],MATCH(L7595,Table6[Column2]))</f>
        <v>Adults</v>
      </c>
      <c r="L7595">
        <v>47.370344500000002</v>
      </c>
      <c r="M7595" t="str">
        <f>VLOOKUP(L7595,Table1[],2)</f>
        <v>40 - 49</v>
      </c>
      <c r="N7595" t="str">
        <f>INDEX(Table7[Column1],MATCH(O7595,Table7[Column2]))</f>
        <v>Learning Stage</v>
      </c>
      <c r="O7595">
        <v>4.4848891530000001</v>
      </c>
      <c r="P7595" t="str">
        <f>VLOOKUP(O7595,Table13[],2)</f>
        <v>1 - 5</v>
      </c>
      <c r="Q7595" t="str">
        <f>INDEX(Table8[Column1],MATCH(R7595,Table8[Column2]))</f>
        <v>Habitual</v>
      </c>
      <c r="R7595">
        <v>108.5654287</v>
      </c>
      <c r="S7595">
        <f t="shared" si="237"/>
        <v>4.5235595291666666</v>
      </c>
      <c r="T7595" t="s">
        <v>19</v>
      </c>
    </row>
    <row r="7596" spans="1:20" x14ac:dyDescent="0.25">
      <c r="A7596">
        <v>7595</v>
      </c>
      <c r="B7596" t="s">
        <v>786</v>
      </c>
      <c r="C7596" t="s">
        <v>1532</v>
      </c>
      <c r="D7596" t="str">
        <f t="shared" si="236"/>
        <v>Kent Laura</v>
      </c>
      <c r="E7596" t="s">
        <v>15</v>
      </c>
      <c r="F7596" t="s">
        <v>30</v>
      </c>
      <c r="G7596" t="s">
        <v>2724</v>
      </c>
      <c r="H7596" t="s">
        <v>1863</v>
      </c>
      <c r="I7596" t="s">
        <v>30</v>
      </c>
      <c r="J7596" t="s">
        <v>19</v>
      </c>
      <c r="K7596" t="str">
        <f>INDEX(Table6[Column1],MATCH(L7596,Table6[Column2]))</f>
        <v>Youth</v>
      </c>
      <c r="L7596">
        <v>20.872966330000001</v>
      </c>
      <c r="M7596" t="str">
        <f>VLOOKUP(L7596,Table1[],2)</f>
        <v>20 - 29</v>
      </c>
      <c r="N7596" t="str">
        <f>INDEX(Table7[Column1],MATCH(O7596,Table7[Column2]))</f>
        <v>Learning Stage</v>
      </c>
      <c r="O7596">
        <v>4.2776200099999997</v>
      </c>
      <c r="P7596" t="str">
        <f>VLOOKUP(O7596,Table13[],2)</f>
        <v>1 - 5</v>
      </c>
      <c r="Q7596" t="str">
        <f>INDEX(Table8[Column1],MATCH(R7596,Table8[Column2]))</f>
        <v>Scheduled</v>
      </c>
      <c r="R7596">
        <v>0</v>
      </c>
      <c r="S7596">
        <f t="shared" si="237"/>
        <v>0</v>
      </c>
      <c r="T7596" t="s">
        <v>19</v>
      </c>
    </row>
    <row r="7597" spans="1:20" x14ac:dyDescent="0.25">
      <c r="A7597">
        <v>7596</v>
      </c>
      <c r="B7597" t="s">
        <v>1277</v>
      </c>
      <c r="C7597" t="s">
        <v>1523</v>
      </c>
      <c r="D7597" t="str">
        <f t="shared" si="236"/>
        <v>Young Dale</v>
      </c>
      <c r="E7597" t="s">
        <v>22</v>
      </c>
      <c r="F7597" t="s">
        <v>38</v>
      </c>
      <c r="G7597" t="s">
        <v>17</v>
      </c>
      <c r="H7597" t="s">
        <v>18</v>
      </c>
      <c r="I7597" t="s">
        <v>38</v>
      </c>
      <c r="J7597" t="s">
        <v>19</v>
      </c>
      <c r="K7597" t="str">
        <f>INDEX(Table6[Column1],MATCH(L7597,Table6[Column2]))</f>
        <v>Young Adults</v>
      </c>
      <c r="L7597">
        <v>31.306071750000001</v>
      </c>
      <c r="M7597" t="str">
        <f>VLOOKUP(L7597,Table1[],2)</f>
        <v>30 - 39</v>
      </c>
      <c r="N7597" t="str">
        <f>INDEX(Table7[Column1],MATCH(O7597,Table7[Column2]))</f>
        <v>Learning Stage</v>
      </c>
      <c r="O7597">
        <v>4.11472266</v>
      </c>
      <c r="P7597" t="str">
        <f>VLOOKUP(O7597,Table13[],2)</f>
        <v>1 - 5</v>
      </c>
      <c r="Q7597" t="str">
        <f>INDEX(Table8[Column1],MATCH(R7597,Table8[Column2]))</f>
        <v>Scheduled</v>
      </c>
      <c r="R7597">
        <v>13.841373490000001</v>
      </c>
      <c r="S7597">
        <f t="shared" si="237"/>
        <v>0.57672389541666669</v>
      </c>
      <c r="T7597" t="s">
        <v>19</v>
      </c>
    </row>
    <row r="7598" spans="1:20" x14ac:dyDescent="0.25">
      <c r="A7598">
        <v>7597</v>
      </c>
      <c r="B7598" t="s">
        <v>5418</v>
      </c>
      <c r="C7598" t="s">
        <v>5419</v>
      </c>
      <c r="D7598" t="str">
        <f t="shared" si="236"/>
        <v>Bruss Darla</v>
      </c>
      <c r="E7598" t="s">
        <v>15</v>
      </c>
      <c r="F7598" t="s">
        <v>30</v>
      </c>
      <c r="G7598" t="s">
        <v>611</v>
      </c>
      <c r="H7598" t="s">
        <v>612</v>
      </c>
      <c r="I7598" t="s">
        <v>30</v>
      </c>
      <c r="J7598" t="s">
        <v>19</v>
      </c>
      <c r="K7598" t="str">
        <f>INDEX(Table6[Column1],MATCH(L7598,Table6[Column2]))</f>
        <v>Young Adults</v>
      </c>
      <c r="L7598">
        <v>33.894677860000002</v>
      </c>
      <c r="M7598" t="str">
        <f>VLOOKUP(L7598,Table1[],2)</f>
        <v>30 - 39</v>
      </c>
      <c r="N7598" t="str">
        <f>INDEX(Table7[Column1],MATCH(O7598,Table7[Column2]))</f>
        <v>Learning Stage</v>
      </c>
      <c r="O7598">
        <v>5.078120996</v>
      </c>
      <c r="P7598" t="str">
        <f>VLOOKUP(O7598,Table13[],2)</f>
        <v>1 - 5</v>
      </c>
      <c r="Q7598" t="str">
        <f>INDEX(Table8[Column1],MATCH(R7598,Table8[Column2]))</f>
        <v>Maintained</v>
      </c>
      <c r="R7598">
        <v>55.644952920000001</v>
      </c>
      <c r="S7598">
        <f t="shared" si="237"/>
        <v>2.3185397050000001</v>
      </c>
      <c r="T7598" t="s">
        <v>19</v>
      </c>
    </row>
    <row r="7599" spans="1:20" x14ac:dyDescent="0.25">
      <c r="A7599">
        <v>7598</v>
      </c>
      <c r="B7599" t="s">
        <v>822</v>
      </c>
      <c r="C7599" t="s">
        <v>649</v>
      </c>
      <c r="D7599" t="str">
        <f t="shared" si="236"/>
        <v>Powell Rodney</v>
      </c>
      <c r="E7599" t="s">
        <v>22</v>
      </c>
      <c r="F7599" t="s">
        <v>27</v>
      </c>
      <c r="G7599" t="s">
        <v>611</v>
      </c>
      <c r="H7599" t="s">
        <v>612</v>
      </c>
      <c r="I7599" t="s">
        <v>27</v>
      </c>
      <c r="J7599" t="s">
        <v>19</v>
      </c>
      <c r="K7599" t="str">
        <f>INDEX(Table6[Column1],MATCH(L7599,Table6[Column2]))</f>
        <v>Adults</v>
      </c>
      <c r="L7599">
        <v>43.863572249999997</v>
      </c>
      <c r="M7599" t="str">
        <f>VLOOKUP(L7599,Table1[],2)</f>
        <v>40 - 49</v>
      </c>
      <c r="N7599" t="str">
        <f>INDEX(Table7[Column1],MATCH(O7599,Table7[Column2]))</f>
        <v>Learning Stage</v>
      </c>
      <c r="O7599">
        <v>4.8654837180000001</v>
      </c>
      <c r="P7599" t="str">
        <f>VLOOKUP(O7599,Table13[],2)</f>
        <v>1 - 5</v>
      </c>
      <c r="Q7599" t="str">
        <f>INDEX(Table8[Column1],MATCH(R7599,Table8[Column2]))</f>
        <v>Maintained</v>
      </c>
      <c r="R7599">
        <v>52.584451350000002</v>
      </c>
      <c r="S7599">
        <f t="shared" si="237"/>
        <v>2.1910188062500002</v>
      </c>
      <c r="T7599" t="s">
        <v>19</v>
      </c>
    </row>
    <row r="7600" spans="1:20" x14ac:dyDescent="0.25">
      <c r="A7600">
        <v>7599</v>
      </c>
      <c r="B7600" t="s">
        <v>5420</v>
      </c>
      <c r="C7600" t="s">
        <v>3909</v>
      </c>
      <c r="D7600" t="str">
        <f t="shared" si="236"/>
        <v>McCloskey Alicia</v>
      </c>
      <c r="E7600" t="s">
        <v>15</v>
      </c>
      <c r="F7600" t="s">
        <v>3192</v>
      </c>
      <c r="G7600" t="s">
        <v>611</v>
      </c>
      <c r="H7600" t="s">
        <v>612</v>
      </c>
      <c r="I7600" t="s">
        <v>1435</v>
      </c>
      <c r="J7600" t="s">
        <v>19</v>
      </c>
      <c r="K7600" t="str">
        <f>INDEX(Table6[Column1],MATCH(L7600,Table6[Column2]))</f>
        <v>Young Adults</v>
      </c>
      <c r="L7600">
        <v>33.213652660000001</v>
      </c>
      <c r="M7600" t="str">
        <f>VLOOKUP(L7600,Table1[],2)</f>
        <v>30 - 39</v>
      </c>
      <c r="N7600" t="str">
        <f>INDEX(Table7[Column1],MATCH(O7600,Table7[Column2]))</f>
        <v>Learning Stage</v>
      </c>
      <c r="O7600">
        <v>2.8959668970000001</v>
      </c>
      <c r="P7600" t="str">
        <f>VLOOKUP(O7600,Table13[],2)</f>
        <v>1 - 5</v>
      </c>
      <c r="Q7600" t="str">
        <f>INDEX(Table8[Column1],MATCH(R7600,Table8[Column2]))</f>
        <v>Scheduled</v>
      </c>
      <c r="R7600">
        <v>16.682000479999999</v>
      </c>
      <c r="S7600">
        <f t="shared" si="237"/>
        <v>0.69508335333333338</v>
      </c>
      <c r="T7600" t="s">
        <v>19</v>
      </c>
    </row>
    <row r="7601" spans="1:20" x14ac:dyDescent="0.25">
      <c r="A7601">
        <v>7600</v>
      </c>
      <c r="B7601" t="s">
        <v>34</v>
      </c>
      <c r="C7601" t="s">
        <v>89</v>
      </c>
      <c r="D7601" t="str">
        <f t="shared" si="236"/>
        <v>Jones Joseph</v>
      </c>
      <c r="E7601" t="s">
        <v>22</v>
      </c>
      <c r="F7601" t="s">
        <v>1837</v>
      </c>
      <c r="G7601" t="s">
        <v>611</v>
      </c>
      <c r="H7601" t="s">
        <v>612</v>
      </c>
      <c r="I7601" t="s">
        <v>87</v>
      </c>
      <c r="J7601" t="s">
        <v>19</v>
      </c>
      <c r="K7601" t="str">
        <f>INDEX(Table6[Column1],MATCH(L7601,Table6[Column2]))</f>
        <v>Adults</v>
      </c>
      <c r="L7601">
        <v>44.592075260000001</v>
      </c>
      <c r="M7601" t="str">
        <f>VLOOKUP(L7601,Table1[],2)</f>
        <v>40 - 49</v>
      </c>
      <c r="N7601" t="str">
        <f>INDEX(Table7[Column1],MATCH(O7601,Table7[Column2]))</f>
        <v>Learning Stage</v>
      </c>
      <c r="O7601">
        <v>2.4667994339999999</v>
      </c>
      <c r="P7601" t="str">
        <f>VLOOKUP(O7601,Table13[],2)</f>
        <v>1 - 5</v>
      </c>
      <c r="Q7601" t="str">
        <f>INDEX(Table8[Column1],MATCH(R7601,Table8[Column2]))</f>
        <v>Scheduled</v>
      </c>
      <c r="R7601">
        <v>34.423501360000003</v>
      </c>
      <c r="S7601">
        <f t="shared" si="237"/>
        <v>1.4343125566666668</v>
      </c>
      <c r="T7601" t="s">
        <v>19</v>
      </c>
    </row>
    <row r="7602" spans="1:20" x14ac:dyDescent="0.25">
      <c r="A7602">
        <v>7601</v>
      </c>
      <c r="B7602" t="s">
        <v>5421</v>
      </c>
      <c r="C7602" t="s">
        <v>4182</v>
      </c>
      <c r="D7602" t="str">
        <f t="shared" si="236"/>
        <v>Loyola Becky</v>
      </c>
      <c r="E7602" t="s">
        <v>15</v>
      </c>
      <c r="F7602" t="s">
        <v>54</v>
      </c>
      <c r="G7602" t="s">
        <v>611</v>
      </c>
      <c r="H7602" t="s">
        <v>612</v>
      </c>
      <c r="I7602" t="s">
        <v>54</v>
      </c>
      <c r="J7602" t="s">
        <v>19</v>
      </c>
      <c r="K7602" t="str">
        <f>INDEX(Table6[Column1],MATCH(L7602,Table6[Column2]))</f>
        <v>Youth</v>
      </c>
      <c r="L7602">
        <v>29.593365429999999</v>
      </c>
      <c r="M7602" t="str">
        <f>VLOOKUP(L7602,Table1[],2)</f>
        <v>20 - 29</v>
      </c>
      <c r="N7602" t="str">
        <f>INDEX(Table7[Column1],MATCH(O7602,Table7[Column2]))</f>
        <v>Learning Stage</v>
      </c>
      <c r="O7602">
        <v>5.0855234859999996</v>
      </c>
      <c r="P7602" t="str">
        <f>VLOOKUP(O7602,Table13[],2)</f>
        <v>1 - 5</v>
      </c>
      <c r="Q7602" t="str">
        <f>INDEX(Table8[Column1],MATCH(R7602,Table8[Column2]))</f>
        <v>Scheduled</v>
      </c>
      <c r="R7602">
        <v>0</v>
      </c>
      <c r="S7602">
        <f t="shared" si="237"/>
        <v>0</v>
      </c>
      <c r="T7602" t="s">
        <v>19</v>
      </c>
    </row>
    <row r="7603" spans="1:20" x14ac:dyDescent="0.25">
      <c r="A7603">
        <v>7602</v>
      </c>
      <c r="B7603" t="s">
        <v>317</v>
      </c>
      <c r="C7603" t="s">
        <v>5422</v>
      </c>
      <c r="D7603" t="str">
        <f t="shared" si="236"/>
        <v>McBride Nikki</v>
      </c>
      <c r="E7603" t="s">
        <v>15</v>
      </c>
      <c r="F7603" t="s">
        <v>38</v>
      </c>
      <c r="G7603" t="s">
        <v>17</v>
      </c>
      <c r="H7603" t="s">
        <v>18</v>
      </c>
      <c r="I7603" t="s">
        <v>38</v>
      </c>
      <c r="J7603" t="s">
        <v>19</v>
      </c>
      <c r="K7603" t="str">
        <f>INDEX(Table6[Column1],MATCH(L7603,Table6[Column2]))</f>
        <v>Elders</v>
      </c>
      <c r="L7603">
        <v>54.48483753</v>
      </c>
      <c r="M7603" t="str">
        <f>VLOOKUP(L7603,Table1[],2)</f>
        <v>50 - 59</v>
      </c>
      <c r="N7603" t="str">
        <f>INDEX(Table7[Column1],MATCH(O7603,Table7[Column2]))</f>
        <v>Learning Stage</v>
      </c>
      <c r="O7603">
        <v>2.5110844189999999</v>
      </c>
      <c r="P7603" t="str">
        <f>VLOOKUP(O7603,Table13[],2)</f>
        <v>1 - 5</v>
      </c>
      <c r="Q7603" t="str">
        <f>INDEX(Table8[Column1],MATCH(R7603,Table8[Column2]))</f>
        <v>Excused</v>
      </c>
      <c r="R7603">
        <v>137.19581890000001</v>
      </c>
      <c r="S7603">
        <f t="shared" si="237"/>
        <v>5.7164924541666675</v>
      </c>
      <c r="T7603" t="s">
        <v>19</v>
      </c>
    </row>
    <row r="7604" spans="1:20" x14ac:dyDescent="0.25">
      <c r="A7604">
        <v>7603</v>
      </c>
      <c r="B7604" t="s">
        <v>1286</v>
      </c>
      <c r="C7604" t="s">
        <v>164</v>
      </c>
      <c r="D7604" t="str">
        <f t="shared" si="236"/>
        <v>Wade Faye</v>
      </c>
      <c r="E7604" t="s">
        <v>15</v>
      </c>
      <c r="F7604" t="s">
        <v>27</v>
      </c>
      <c r="G7604" t="s">
        <v>611</v>
      </c>
      <c r="H7604" t="s">
        <v>612</v>
      </c>
      <c r="I7604" t="s">
        <v>27</v>
      </c>
      <c r="J7604" t="s">
        <v>19</v>
      </c>
      <c r="K7604" t="str">
        <f>INDEX(Table6[Column1],MATCH(L7604,Table6[Column2]))</f>
        <v>Young Adults</v>
      </c>
      <c r="L7604">
        <v>33.997095270000003</v>
      </c>
      <c r="M7604" t="str">
        <f>VLOOKUP(L7604,Table1[],2)</f>
        <v>30 - 39</v>
      </c>
      <c r="N7604" t="str">
        <f>INDEX(Table7[Column1],MATCH(O7604,Table7[Column2]))</f>
        <v>Learning Stage</v>
      </c>
      <c r="O7604">
        <v>3.4323384799999999</v>
      </c>
      <c r="P7604" t="str">
        <f>VLOOKUP(O7604,Table13[],2)</f>
        <v>1 - 5</v>
      </c>
      <c r="Q7604" t="str">
        <f>INDEX(Table8[Column1],MATCH(R7604,Table8[Column2]))</f>
        <v>Maintained</v>
      </c>
      <c r="R7604">
        <v>68.316277900000003</v>
      </c>
      <c r="S7604">
        <f t="shared" si="237"/>
        <v>2.8465115791666666</v>
      </c>
      <c r="T7604" t="s">
        <v>19</v>
      </c>
    </row>
    <row r="7605" spans="1:20" x14ac:dyDescent="0.25">
      <c r="A7605">
        <v>7604</v>
      </c>
      <c r="B7605" t="s">
        <v>5423</v>
      </c>
      <c r="C7605" t="s">
        <v>5233</v>
      </c>
      <c r="D7605" t="str">
        <f t="shared" si="236"/>
        <v>Palomo Aida</v>
      </c>
      <c r="E7605" t="s">
        <v>15</v>
      </c>
      <c r="F7605" t="s">
        <v>38</v>
      </c>
      <c r="G7605" t="s">
        <v>17</v>
      </c>
      <c r="H7605" t="s">
        <v>18</v>
      </c>
      <c r="I7605" t="s">
        <v>38</v>
      </c>
      <c r="J7605" t="s">
        <v>19</v>
      </c>
      <c r="K7605" t="str">
        <f>INDEX(Table6[Column1],MATCH(L7605,Table6[Column2]))</f>
        <v>Adults</v>
      </c>
      <c r="L7605">
        <v>40.340498519999997</v>
      </c>
      <c r="M7605" t="str">
        <f>VLOOKUP(L7605,Table1[],2)</f>
        <v>40 - 49</v>
      </c>
      <c r="N7605" t="str">
        <f>INDEX(Table7[Column1],MATCH(O7605,Table7[Column2]))</f>
        <v>Learning Stage</v>
      </c>
      <c r="O7605">
        <v>3.3810040749999999</v>
      </c>
      <c r="P7605" t="str">
        <f>VLOOKUP(O7605,Table13[],2)</f>
        <v>1 - 5</v>
      </c>
      <c r="Q7605" t="str">
        <f>INDEX(Table8[Column1],MATCH(R7605,Table8[Column2]))</f>
        <v>Maintained</v>
      </c>
      <c r="R7605">
        <v>46.88737012</v>
      </c>
      <c r="S7605">
        <f t="shared" si="237"/>
        <v>1.9536404216666667</v>
      </c>
      <c r="T7605" t="s">
        <v>19</v>
      </c>
    </row>
    <row r="7606" spans="1:20" x14ac:dyDescent="0.25">
      <c r="A7606">
        <v>7605</v>
      </c>
      <c r="B7606" t="s">
        <v>421</v>
      </c>
      <c r="C7606" t="s">
        <v>401</v>
      </c>
      <c r="D7606" t="str">
        <f t="shared" si="236"/>
        <v>Mitchell Michael</v>
      </c>
      <c r="E7606" t="s">
        <v>22</v>
      </c>
      <c r="F7606" t="s">
        <v>564</v>
      </c>
      <c r="G7606" t="s">
        <v>611</v>
      </c>
      <c r="H7606" t="s">
        <v>612</v>
      </c>
      <c r="I7606" t="s">
        <v>54</v>
      </c>
      <c r="J7606" t="s">
        <v>19</v>
      </c>
      <c r="K7606" t="str">
        <f>INDEX(Table6[Column1],MATCH(L7606,Table6[Column2]))</f>
        <v>Young Adults</v>
      </c>
      <c r="L7606">
        <v>31.35937715</v>
      </c>
      <c r="M7606" t="str">
        <f>VLOOKUP(L7606,Table1[],2)</f>
        <v>30 - 39</v>
      </c>
      <c r="N7606" t="str">
        <f>INDEX(Table7[Column1],MATCH(O7606,Table7[Column2]))</f>
        <v>Fitting in Stage</v>
      </c>
      <c r="O7606">
        <v>6.5465068950000003</v>
      </c>
      <c r="P7606" t="str">
        <f>VLOOKUP(O7606,Table13[],2)</f>
        <v>6 - 10</v>
      </c>
      <c r="Q7606" t="str">
        <f>INDEX(Table8[Column1],MATCH(R7606,Table8[Column2]))</f>
        <v>Scheduled</v>
      </c>
      <c r="R7606">
        <v>0</v>
      </c>
      <c r="S7606">
        <f t="shared" si="237"/>
        <v>0</v>
      </c>
      <c r="T7606" t="s">
        <v>19</v>
      </c>
    </row>
    <row r="7607" spans="1:20" x14ac:dyDescent="0.25">
      <c r="A7607">
        <v>7606</v>
      </c>
      <c r="B7607" t="s">
        <v>1220</v>
      </c>
      <c r="C7607" t="s">
        <v>125</v>
      </c>
      <c r="D7607" t="str">
        <f t="shared" si="236"/>
        <v>Salazar Virginia</v>
      </c>
      <c r="E7607" t="s">
        <v>15</v>
      </c>
      <c r="F7607" t="s">
        <v>235</v>
      </c>
      <c r="G7607" t="s">
        <v>2724</v>
      </c>
      <c r="H7607" t="s">
        <v>1863</v>
      </c>
      <c r="I7607" t="s">
        <v>235</v>
      </c>
      <c r="J7607" t="s">
        <v>19</v>
      </c>
      <c r="K7607" t="str">
        <f>INDEX(Table6[Column1],MATCH(L7607,Table6[Column2]))</f>
        <v>Young Adults</v>
      </c>
      <c r="L7607">
        <v>33.347010589999996</v>
      </c>
      <c r="M7607" t="str">
        <f>VLOOKUP(L7607,Table1[],2)</f>
        <v>30 - 39</v>
      </c>
      <c r="N7607" t="str">
        <f>INDEX(Table7[Column1],MATCH(O7607,Table7[Column2]))</f>
        <v>Learning Stage</v>
      </c>
      <c r="O7607">
        <v>5.8891633209999998</v>
      </c>
      <c r="P7607" t="str">
        <f>VLOOKUP(O7607,Table13[],2)</f>
        <v>1 - 5</v>
      </c>
      <c r="Q7607" t="str">
        <f>INDEX(Table8[Column1],MATCH(R7607,Table8[Column2]))</f>
        <v>Scheduled</v>
      </c>
      <c r="R7607">
        <v>31.294241710000001</v>
      </c>
      <c r="S7607">
        <f t="shared" si="237"/>
        <v>1.3039267379166666</v>
      </c>
      <c r="T7607" t="s">
        <v>19</v>
      </c>
    </row>
    <row r="7608" spans="1:20" x14ac:dyDescent="0.25">
      <c r="A7608">
        <v>7607</v>
      </c>
      <c r="B7608" t="s">
        <v>5424</v>
      </c>
      <c r="C7608" t="s">
        <v>68</v>
      </c>
      <c r="D7608" t="str">
        <f t="shared" si="236"/>
        <v>Hayward Bobbie</v>
      </c>
      <c r="E7608" t="s">
        <v>15</v>
      </c>
      <c r="F7608" t="s">
        <v>33</v>
      </c>
      <c r="G7608" t="s">
        <v>2724</v>
      </c>
      <c r="H7608" t="s">
        <v>1863</v>
      </c>
      <c r="I7608" t="s">
        <v>33</v>
      </c>
      <c r="J7608" t="s">
        <v>19</v>
      </c>
      <c r="K7608" t="str">
        <f>INDEX(Table6[Column1],MATCH(L7608,Table6[Column2]))</f>
        <v>Adults</v>
      </c>
      <c r="L7608">
        <v>46.346673610000003</v>
      </c>
      <c r="M7608" t="str">
        <f>VLOOKUP(L7608,Table1[],2)</f>
        <v>40 - 49</v>
      </c>
      <c r="N7608" t="str">
        <f>INDEX(Table7[Column1],MATCH(O7608,Table7[Column2]))</f>
        <v>Learning Stage</v>
      </c>
      <c r="O7608">
        <v>3.426371595</v>
      </c>
      <c r="P7608" t="str">
        <f>VLOOKUP(O7608,Table13[],2)</f>
        <v>1 - 5</v>
      </c>
      <c r="Q7608" t="str">
        <f>INDEX(Table8[Column1],MATCH(R7608,Table8[Column2]))</f>
        <v>Habitual</v>
      </c>
      <c r="R7608">
        <v>106.92727840000001</v>
      </c>
      <c r="S7608">
        <f t="shared" si="237"/>
        <v>4.4553032666666672</v>
      </c>
      <c r="T7608" t="s">
        <v>19</v>
      </c>
    </row>
    <row r="7609" spans="1:20" x14ac:dyDescent="0.25">
      <c r="A7609">
        <v>7608</v>
      </c>
      <c r="B7609" t="s">
        <v>17</v>
      </c>
      <c r="C7609" t="s">
        <v>494</v>
      </c>
      <c r="D7609" t="str">
        <f t="shared" si="236"/>
        <v>Baker Ryan</v>
      </c>
      <c r="E7609" t="s">
        <v>22</v>
      </c>
      <c r="F7609" t="s">
        <v>127</v>
      </c>
      <c r="G7609" t="s">
        <v>611</v>
      </c>
      <c r="H7609" t="s">
        <v>612</v>
      </c>
      <c r="I7609" t="s">
        <v>127</v>
      </c>
      <c r="J7609" t="s">
        <v>19</v>
      </c>
      <c r="K7609" t="str">
        <f>INDEX(Table6[Column1],MATCH(L7609,Table6[Column2]))</f>
        <v>Young Adults</v>
      </c>
      <c r="L7609">
        <v>35.11835584</v>
      </c>
      <c r="M7609" t="str">
        <f>VLOOKUP(L7609,Table1[],2)</f>
        <v>30 - 39</v>
      </c>
      <c r="N7609" t="str">
        <f>INDEX(Table7[Column1],MATCH(O7609,Table7[Column2]))</f>
        <v>Learning Stage</v>
      </c>
      <c r="O7609">
        <v>5.393252897</v>
      </c>
      <c r="P7609" t="str">
        <f>VLOOKUP(O7609,Table13[],2)</f>
        <v>1 - 5</v>
      </c>
      <c r="Q7609" t="str">
        <f>INDEX(Table8[Column1],MATCH(R7609,Table8[Column2]))</f>
        <v>Scheduled</v>
      </c>
      <c r="R7609">
        <v>20.56325824</v>
      </c>
      <c r="S7609">
        <f t="shared" si="237"/>
        <v>0.85680242666666662</v>
      </c>
      <c r="T7609" t="s">
        <v>19</v>
      </c>
    </row>
    <row r="7610" spans="1:20" x14ac:dyDescent="0.25">
      <c r="A7610">
        <v>7609</v>
      </c>
      <c r="B7610" t="s">
        <v>1513</v>
      </c>
      <c r="C7610" t="s">
        <v>5425</v>
      </c>
      <c r="D7610" t="str">
        <f t="shared" si="236"/>
        <v>Hart Stacia</v>
      </c>
      <c r="E7610" t="s">
        <v>15</v>
      </c>
      <c r="F7610" t="s">
        <v>30</v>
      </c>
      <c r="G7610" t="s">
        <v>611</v>
      </c>
      <c r="H7610" t="s">
        <v>612</v>
      </c>
      <c r="I7610" t="s">
        <v>30</v>
      </c>
      <c r="J7610" t="s">
        <v>19</v>
      </c>
      <c r="K7610" t="str">
        <f>INDEX(Table6[Column1],MATCH(L7610,Table6[Column2]))</f>
        <v>Young Adults</v>
      </c>
      <c r="L7610">
        <v>37.270075239999997</v>
      </c>
      <c r="M7610" t="str">
        <f>VLOOKUP(L7610,Table1[],2)</f>
        <v>30 - 39</v>
      </c>
      <c r="N7610" t="str">
        <f>INDEX(Table7[Column1],MATCH(O7610,Table7[Column2]))</f>
        <v>Learning Stage</v>
      </c>
      <c r="O7610">
        <v>5.6157415400000001</v>
      </c>
      <c r="P7610" t="str">
        <f>VLOOKUP(O7610,Table13[],2)</f>
        <v>1 - 5</v>
      </c>
      <c r="Q7610" t="str">
        <f>INDEX(Table8[Column1],MATCH(R7610,Table8[Column2]))</f>
        <v>Scheduled</v>
      </c>
      <c r="R7610">
        <v>11.620673310000001</v>
      </c>
      <c r="S7610">
        <f t="shared" si="237"/>
        <v>0.48419472125000002</v>
      </c>
      <c r="T7610" t="s">
        <v>19</v>
      </c>
    </row>
    <row r="7611" spans="1:20" x14ac:dyDescent="0.25">
      <c r="A7611">
        <v>7610</v>
      </c>
      <c r="B7611" t="s">
        <v>5426</v>
      </c>
      <c r="C7611" t="s">
        <v>679</v>
      </c>
      <c r="D7611" t="str">
        <f t="shared" si="236"/>
        <v>Behrendt Margaret</v>
      </c>
      <c r="E7611" t="s">
        <v>15</v>
      </c>
      <c r="F7611" t="s">
        <v>121</v>
      </c>
      <c r="G7611" t="s">
        <v>820</v>
      </c>
      <c r="H7611" t="s">
        <v>821</v>
      </c>
      <c r="I7611" t="s">
        <v>121</v>
      </c>
      <c r="J7611" t="s">
        <v>19</v>
      </c>
      <c r="K7611" t="str">
        <f>INDEX(Table6[Column1],MATCH(L7611,Table6[Column2]))</f>
        <v>Elders</v>
      </c>
      <c r="L7611">
        <v>54.988132090000001</v>
      </c>
      <c r="M7611" t="str">
        <f>VLOOKUP(L7611,Table1[],2)</f>
        <v>50 - 59</v>
      </c>
      <c r="N7611" t="str">
        <f>INDEX(Table7[Column1],MATCH(O7611,Table7[Column2]))</f>
        <v>Learning Stage</v>
      </c>
      <c r="O7611">
        <v>4.1231702820000002</v>
      </c>
      <c r="P7611" t="str">
        <f>VLOOKUP(O7611,Table13[],2)</f>
        <v>1 - 5</v>
      </c>
      <c r="Q7611" t="str">
        <f>INDEX(Table8[Column1],MATCH(R7611,Table8[Column2]))</f>
        <v>Habitual</v>
      </c>
      <c r="R7611">
        <v>104.7672106</v>
      </c>
      <c r="S7611">
        <f t="shared" si="237"/>
        <v>4.3653004416666663</v>
      </c>
      <c r="T7611" t="s">
        <v>19</v>
      </c>
    </row>
    <row r="7612" spans="1:20" x14ac:dyDescent="0.25">
      <c r="A7612">
        <v>7611</v>
      </c>
      <c r="B7612" t="s">
        <v>5427</v>
      </c>
      <c r="C7612" t="s">
        <v>241</v>
      </c>
      <c r="D7612" t="str">
        <f t="shared" si="236"/>
        <v>Bow Jessica</v>
      </c>
      <c r="E7612" t="s">
        <v>15</v>
      </c>
      <c r="F7612" t="s">
        <v>169</v>
      </c>
      <c r="G7612" t="s">
        <v>611</v>
      </c>
      <c r="H7612" t="s">
        <v>612</v>
      </c>
      <c r="I7612" t="s">
        <v>169</v>
      </c>
      <c r="J7612" t="s">
        <v>19</v>
      </c>
      <c r="K7612" t="str">
        <f>INDEX(Table6[Column1],MATCH(L7612,Table6[Column2]))</f>
        <v>Adults</v>
      </c>
      <c r="L7612">
        <v>40.667873870000001</v>
      </c>
      <c r="M7612" t="str">
        <f>VLOOKUP(L7612,Table1[],2)</f>
        <v>40 - 49</v>
      </c>
      <c r="N7612" t="str">
        <f>INDEX(Table7[Column1],MATCH(O7612,Table7[Column2]))</f>
        <v>Learning Stage</v>
      </c>
      <c r="O7612">
        <v>2.8312727350000002</v>
      </c>
      <c r="P7612" t="str">
        <f>VLOOKUP(O7612,Table13[],2)</f>
        <v>1 - 5</v>
      </c>
      <c r="Q7612" t="str">
        <f>INDEX(Table8[Column1],MATCH(R7612,Table8[Column2]))</f>
        <v>Habitual</v>
      </c>
      <c r="R7612">
        <v>95.40341943</v>
      </c>
      <c r="S7612">
        <f t="shared" si="237"/>
        <v>3.9751424762500003</v>
      </c>
      <c r="T7612" t="s">
        <v>19</v>
      </c>
    </row>
    <row r="7613" spans="1:20" x14ac:dyDescent="0.25">
      <c r="A7613">
        <v>7612</v>
      </c>
      <c r="B7613" t="s">
        <v>4681</v>
      </c>
      <c r="C7613" t="s">
        <v>4008</v>
      </c>
      <c r="D7613" t="str">
        <f t="shared" si="236"/>
        <v>McKenzie Javier</v>
      </c>
      <c r="E7613" t="s">
        <v>22</v>
      </c>
      <c r="F7613" t="s">
        <v>57</v>
      </c>
      <c r="G7613" t="s">
        <v>611</v>
      </c>
      <c r="H7613" t="s">
        <v>612</v>
      </c>
      <c r="I7613" t="s">
        <v>57</v>
      </c>
      <c r="J7613" t="s">
        <v>19</v>
      </c>
      <c r="K7613" t="str">
        <f>INDEX(Table6[Column1],MATCH(L7613,Table6[Column2]))</f>
        <v>Adults</v>
      </c>
      <c r="L7613">
        <v>48.088311320000003</v>
      </c>
      <c r="M7613" t="str">
        <f>VLOOKUP(L7613,Table1[],2)</f>
        <v>40 - 49</v>
      </c>
      <c r="N7613" t="str">
        <f>INDEX(Table7[Column1],MATCH(O7613,Table7[Column2]))</f>
        <v>Fitting in Stage</v>
      </c>
      <c r="O7613">
        <v>6.8800845129999999</v>
      </c>
      <c r="P7613" t="str">
        <f>VLOOKUP(O7613,Table13[],2)</f>
        <v>6 - 10</v>
      </c>
      <c r="Q7613" t="str">
        <f>INDEX(Table8[Column1],MATCH(R7613,Table8[Column2]))</f>
        <v>Maintained</v>
      </c>
      <c r="R7613">
        <v>74.934216210000002</v>
      </c>
      <c r="S7613">
        <f t="shared" si="237"/>
        <v>3.12225900875</v>
      </c>
      <c r="T7613" t="s">
        <v>19</v>
      </c>
    </row>
    <row r="7614" spans="1:20" x14ac:dyDescent="0.25">
      <c r="A7614">
        <v>7613</v>
      </c>
      <c r="B7614" t="s">
        <v>5428</v>
      </c>
      <c r="C7614" t="s">
        <v>396</v>
      </c>
      <c r="D7614" t="str">
        <f t="shared" si="236"/>
        <v>Peres Sarah</v>
      </c>
      <c r="E7614" t="s">
        <v>15</v>
      </c>
      <c r="F7614" t="s">
        <v>2325</v>
      </c>
      <c r="G7614" t="s">
        <v>611</v>
      </c>
      <c r="H7614" t="s">
        <v>612</v>
      </c>
      <c r="I7614" t="s">
        <v>24</v>
      </c>
      <c r="J7614" t="s">
        <v>19</v>
      </c>
      <c r="K7614" t="str">
        <f>INDEX(Table6[Column1],MATCH(L7614,Table6[Column2]))</f>
        <v>Youth</v>
      </c>
      <c r="L7614">
        <v>24.305158680000002</v>
      </c>
      <c r="M7614" t="str">
        <f>VLOOKUP(L7614,Table1[],2)</f>
        <v>20 - 29</v>
      </c>
      <c r="N7614" t="str">
        <f>INDEX(Table7[Column1],MATCH(O7614,Table7[Column2]))</f>
        <v>Learning Stage</v>
      </c>
      <c r="O7614">
        <v>2.7869405660000002</v>
      </c>
      <c r="P7614" t="str">
        <f>VLOOKUP(O7614,Table13[],2)</f>
        <v>1 - 5</v>
      </c>
      <c r="Q7614" t="str">
        <f>INDEX(Table8[Column1],MATCH(R7614,Table8[Column2]))</f>
        <v>Scheduled</v>
      </c>
      <c r="R7614">
        <v>0</v>
      </c>
      <c r="S7614">
        <f t="shared" si="237"/>
        <v>0</v>
      </c>
      <c r="T7614" t="s">
        <v>19</v>
      </c>
    </row>
    <row r="7615" spans="1:20" x14ac:dyDescent="0.25">
      <c r="A7615">
        <v>7614</v>
      </c>
      <c r="B7615" t="s">
        <v>5429</v>
      </c>
      <c r="C7615" t="s">
        <v>345</v>
      </c>
      <c r="D7615" t="str">
        <f t="shared" si="236"/>
        <v>Serra Ronald</v>
      </c>
      <c r="E7615" t="s">
        <v>22</v>
      </c>
      <c r="F7615" t="s">
        <v>33</v>
      </c>
      <c r="G7615" t="s">
        <v>2724</v>
      </c>
      <c r="H7615" t="s">
        <v>1863</v>
      </c>
      <c r="I7615" t="s">
        <v>33</v>
      </c>
      <c r="J7615" t="s">
        <v>19</v>
      </c>
      <c r="K7615" t="str">
        <f>INDEX(Table6[Column1],MATCH(L7615,Table6[Column2]))</f>
        <v>Young Adults</v>
      </c>
      <c r="L7615">
        <v>34.135487789999999</v>
      </c>
      <c r="M7615" t="str">
        <f>VLOOKUP(L7615,Table1[],2)</f>
        <v>30 - 39</v>
      </c>
      <c r="N7615" t="str">
        <f>INDEX(Table7[Column1],MATCH(O7615,Table7[Column2]))</f>
        <v>Learning Stage</v>
      </c>
      <c r="O7615">
        <v>0.66539484199999999</v>
      </c>
      <c r="P7615" t="e">
        <f>VLOOKUP(O7615,Table13[],2)</f>
        <v>#N/A</v>
      </c>
      <c r="Q7615" t="str">
        <f>INDEX(Table8[Column1],MATCH(R7615,Table8[Column2]))</f>
        <v>Scheduled</v>
      </c>
      <c r="R7615">
        <v>0</v>
      </c>
      <c r="S7615">
        <f t="shared" si="237"/>
        <v>0</v>
      </c>
      <c r="T7615" t="s">
        <v>19</v>
      </c>
    </row>
    <row r="7616" spans="1:20" x14ac:dyDescent="0.25">
      <c r="A7616">
        <v>7615</v>
      </c>
      <c r="B7616" t="s">
        <v>5430</v>
      </c>
      <c r="C7616" t="s">
        <v>1074</v>
      </c>
      <c r="D7616" t="str">
        <f t="shared" si="236"/>
        <v>Swader Paula</v>
      </c>
      <c r="E7616" t="s">
        <v>15</v>
      </c>
      <c r="F7616" t="s">
        <v>54</v>
      </c>
      <c r="G7616" t="s">
        <v>611</v>
      </c>
      <c r="H7616" t="s">
        <v>612</v>
      </c>
      <c r="I7616" t="s">
        <v>54</v>
      </c>
      <c r="J7616" t="s">
        <v>19</v>
      </c>
      <c r="K7616" t="str">
        <f>INDEX(Table6[Column1],MATCH(L7616,Table6[Column2]))</f>
        <v>Young Adults</v>
      </c>
      <c r="L7616">
        <v>37.468049630000003</v>
      </c>
      <c r="M7616" t="str">
        <f>VLOOKUP(L7616,Table1[],2)</f>
        <v>30 - 39</v>
      </c>
      <c r="N7616" t="str">
        <f>INDEX(Table7[Column1],MATCH(O7616,Table7[Column2]))</f>
        <v>Learning Stage</v>
      </c>
      <c r="O7616">
        <v>3.9027438010000002</v>
      </c>
      <c r="P7616" t="str">
        <f>VLOOKUP(O7616,Table13[],2)</f>
        <v>1 - 5</v>
      </c>
      <c r="Q7616" t="str">
        <f>INDEX(Table8[Column1],MATCH(R7616,Table8[Column2]))</f>
        <v>Scheduled</v>
      </c>
      <c r="R7616">
        <v>28.16584108</v>
      </c>
      <c r="S7616">
        <f t="shared" si="237"/>
        <v>1.1735767116666667</v>
      </c>
      <c r="T7616" t="s">
        <v>19</v>
      </c>
    </row>
    <row r="7617" spans="1:20" x14ac:dyDescent="0.25">
      <c r="A7617">
        <v>7616</v>
      </c>
      <c r="B7617" t="s">
        <v>5431</v>
      </c>
      <c r="C7617" t="s">
        <v>1397</v>
      </c>
      <c r="D7617" t="str">
        <f t="shared" si="236"/>
        <v>Branton Neil</v>
      </c>
      <c r="E7617" t="s">
        <v>22</v>
      </c>
      <c r="F7617" t="s">
        <v>38</v>
      </c>
      <c r="G7617" t="s">
        <v>17</v>
      </c>
      <c r="H7617" t="s">
        <v>18</v>
      </c>
      <c r="I7617" t="s">
        <v>38</v>
      </c>
      <c r="J7617" t="s">
        <v>19</v>
      </c>
      <c r="K7617" t="str">
        <f>INDEX(Table6[Column1],MATCH(L7617,Table6[Column2]))</f>
        <v>Adults</v>
      </c>
      <c r="L7617">
        <v>44.269551659999998</v>
      </c>
      <c r="M7617" t="str">
        <f>VLOOKUP(L7617,Table1[],2)</f>
        <v>40 - 49</v>
      </c>
      <c r="N7617" t="str">
        <f>INDEX(Table7[Column1],MATCH(O7617,Table7[Column2]))</f>
        <v>Fitting in Stage</v>
      </c>
      <c r="O7617">
        <v>6.4572512189999998</v>
      </c>
      <c r="P7617" t="str">
        <f>VLOOKUP(O7617,Table13[],2)</f>
        <v>6 - 10</v>
      </c>
      <c r="Q7617" t="str">
        <f>INDEX(Table8[Column1],MATCH(R7617,Table8[Column2]))</f>
        <v>Maintained</v>
      </c>
      <c r="R7617">
        <v>68.039901470000004</v>
      </c>
      <c r="S7617">
        <f t="shared" si="237"/>
        <v>2.8349958945833333</v>
      </c>
      <c r="T7617" t="s">
        <v>19</v>
      </c>
    </row>
    <row r="7618" spans="1:20" x14ac:dyDescent="0.25">
      <c r="A7618">
        <v>7617</v>
      </c>
      <c r="B7618" t="s">
        <v>34</v>
      </c>
      <c r="C7618" t="s">
        <v>2204</v>
      </c>
      <c r="D7618" t="str">
        <f t="shared" si="236"/>
        <v>Jones Lane</v>
      </c>
      <c r="E7618" t="s">
        <v>15</v>
      </c>
      <c r="F7618" t="s">
        <v>30</v>
      </c>
      <c r="G7618" t="s">
        <v>611</v>
      </c>
      <c r="H7618" t="s">
        <v>612</v>
      </c>
      <c r="I7618" t="s">
        <v>30</v>
      </c>
      <c r="J7618" t="s">
        <v>19</v>
      </c>
      <c r="K7618" t="str">
        <f>INDEX(Table6[Column1],MATCH(L7618,Table6[Column2]))</f>
        <v>Adults</v>
      </c>
      <c r="L7618">
        <v>43.26240086</v>
      </c>
      <c r="M7618" t="str">
        <f>VLOOKUP(L7618,Table1[],2)</f>
        <v>40 - 49</v>
      </c>
      <c r="N7618" t="str">
        <f>INDEX(Table7[Column1],MATCH(O7618,Table7[Column2]))</f>
        <v>Learning Stage</v>
      </c>
      <c r="O7618">
        <v>5.943457392</v>
      </c>
      <c r="P7618" t="str">
        <f>VLOOKUP(O7618,Table13[],2)</f>
        <v>1 - 5</v>
      </c>
      <c r="Q7618" t="str">
        <f>INDEX(Table8[Column1],MATCH(R7618,Table8[Column2]))</f>
        <v>Maintained</v>
      </c>
      <c r="R7618">
        <v>77.130597320000007</v>
      </c>
      <c r="S7618">
        <f t="shared" si="237"/>
        <v>3.2137748883333335</v>
      </c>
      <c r="T7618" t="s">
        <v>19</v>
      </c>
    </row>
    <row r="7619" spans="1:20" x14ac:dyDescent="0.25">
      <c r="A7619">
        <v>7618</v>
      </c>
      <c r="B7619" t="s">
        <v>5432</v>
      </c>
      <c r="C7619" t="s">
        <v>279</v>
      </c>
      <c r="D7619" t="str">
        <f t="shared" ref="D7619:D7682" si="238">CONCATENATE(B7619, " ",C7619)</f>
        <v>Nowicki Patricia</v>
      </c>
      <c r="E7619" t="s">
        <v>15</v>
      </c>
      <c r="F7619" t="s">
        <v>27</v>
      </c>
      <c r="G7619" t="s">
        <v>611</v>
      </c>
      <c r="H7619" t="s">
        <v>612</v>
      </c>
      <c r="I7619" t="s">
        <v>27</v>
      </c>
      <c r="J7619" t="s">
        <v>19</v>
      </c>
      <c r="K7619" t="str">
        <f>INDEX(Table6[Column1],MATCH(L7619,Table6[Column2]))</f>
        <v>Adults</v>
      </c>
      <c r="L7619">
        <v>49.706493960000003</v>
      </c>
      <c r="M7619" t="str">
        <f>VLOOKUP(L7619,Table1[],2)</f>
        <v>40 - 49</v>
      </c>
      <c r="N7619" t="str">
        <f>INDEX(Table7[Column1],MATCH(O7619,Table7[Column2]))</f>
        <v>Learning Stage</v>
      </c>
      <c r="O7619">
        <v>2.2290255509999999</v>
      </c>
      <c r="P7619" t="str">
        <f>VLOOKUP(O7619,Table13[],2)</f>
        <v>1 - 5</v>
      </c>
      <c r="Q7619" t="str">
        <f>INDEX(Table8[Column1],MATCH(R7619,Table8[Column2]))</f>
        <v>Habitual</v>
      </c>
      <c r="R7619">
        <v>111.0206227</v>
      </c>
      <c r="S7619">
        <f t="shared" ref="S7619:S7682" si="239">CONVERT(R7619,"hr","day")</f>
        <v>4.6258592791666668</v>
      </c>
      <c r="T7619" t="s">
        <v>19</v>
      </c>
    </row>
    <row r="7620" spans="1:20" x14ac:dyDescent="0.25">
      <c r="A7620">
        <v>7619</v>
      </c>
      <c r="B7620" t="s">
        <v>1318</v>
      </c>
      <c r="C7620" t="s">
        <v>4870</v>
      </c>
      <c r="D7620" t="str">
        <f t="shared" si="238"/>
        <v>Chapman Lena</v>
      </c>
      <c r="E7620" t="s">
        <v>15</v>
      </c>
      <c r="F7620" t="s">
        <v>46</v>
      </c>
      <c r="G7620" t="s">
        <v>2724</v>
      </c>
      <c r="H7620" t="s">
        <v>1863</v>
      </c>
      <c r="I7620" t="s">
        <v>46</v>
      </c>
      <c r="J7620" t="s">
        <v>19</v>
      </c>
      <c r="K7620" t="str">
        <f>INDEX(Table6[Column1],MATCH(L7620,Table6[Column2]))</f>
        <v>Young Adults</v>
      </c>
      <c r="L7620">
        <v>37.8208178</v>
      </c>
      <c r="M7620" t="str">
        <f>VLOOKUP(L7620,Table1[],2)</f>
        <v>30 - 39</v>
      </c>
      <c r="N7620" t="str">
        <f>INDEX(Table7[Column1],MATCH(O7620,Table7[Column2]))</f>
        <v>Learning Stage</v>
      </c>
      <c r="O7620">
        <v>3.9249458979999998</v>
      </c>
      <c r="P7620" t="str">
        <f>VLOOKUP(O7620,Table13[],2)</f>
        <v>1 - 5</v>
      </c>
      <c r="Q7620" t="str">
        <f>INDEX(Table8[Column1],MATCH(R7620,Table8[Column2]))</f>
        <v>Scheduled</v>
      </c>
      <c r="R7620">
        <v>18.2620431</v>
      </c>
      <c r="S7620">
        <f t="shared" si="239"/>
        <v>0.76091846249999995</v>
      </c>
      <c r="T7620" t="s">
        <v>19</v>
      </c>
    </row>
    <row r="7621" spans="1:20" x14ac:dyDescent="0.25">
      <c r="A7621">
        <v>7620</v>
      </c>
      <c r="B7621" t="s">
        <v>281</v>
      </c>
      <c r="C7621" t="s">
        <v>149</v>
      </c>
      <c r="D7621" t="str">
        <f t="shared" si="238"/>
        <v>Clark Charles</v>
      </c>
      <c r="E7621" t="s">
        <v>22</v>
      </c>
      <c r="F7621" t="s">
        <v>38</v>
      </c>
      <c r="G7621" t="s">
        <v>17</v>
      </c>
      <c r="H7621" t="s">
        <v>18</v>
      </c>
      <c r="I7621" t="s">
        <v>38</v>
      </c>
      <c r="J7621" t="s">
        <v>19</v>
      </c>
      <c r="K7621" t="str">
        <f>INDEX(Table6[Column1],MATCH(L7621,Table6[Column2]))</f>
        <v>Elders</v>
      </c>
      <c r="L7621">
        <v>59.147976530000001</v>
      </c>
      <c r="M7621" t="str">
        <f>VLOOKUP(L7621,Table1[],2)</f>
        <v>50 - 59</v>
      </c>
      <c r="N7621" t="str">
        <f>INDEX(Table7[Column1],MATCH(O7621,Table7[Column2]))</f>
        <v>Learning Stage</v>
      </c>
      <c r="O7621">
        <v>3.0613289670000001</v>
      </c>
      <c r="P7621" t="str">
        <f>VLOOKUP(O7621,Table13[],2)</f>
        <v>1 - 5</v>
      </c>
      <c r="Q7621" t="str">
        <f>INDEX(Table8[Column1],MATCH(R7621,Table8[Column2]))</f>
        <v>Excused</v>
      </c>
      <c r="R7621">
        <v>130.01481229999999</v>
      </c>
      <c r="S7621">
        <f t="shared" si="239"/>
        <v>5.4172838458333326</v>
      </c>
      <c r="T7621" t="s">
        <v>19</v>
      </c>
    </row>
    <row r="7622" spans="1:20" x14ac:dyDescent="0.25">
      <c r="A7622">
        <v>7621</v>
      </c>
      <c r="B7622" t="s">
        <v>5433</v>
      </c>
      <c r="C7622" t="s">
        <v>1450</v>
      </c>
      <c r="D7622" t="str">
        <f t="shared" si="238"/>
        <v>Ronquillo Miguel</v>
      </c>
      <c r="E7622" t="s">
        <v>22</v>
      </c>
      <c r="F7622" t="s">
        <v>138</v>
      </c>
      <c r="G7622" t="s">
        <v>611</v>
      </c>
      <c r="H7622" t="s">
        <v>612</v>
      </c>
      <c r="I7622" t="s">
        <v>138</v>
      </c>
      <c r="J7622" t="s">
        <v>19</v>
      </c>
      <c r="K7622" t="str">
        <f>INDEX(Table6[Column1],MATCH(L7622,Table6[Column2]))</f>
        <v>Youth</v>
      </c>
      <c r="L7622">
        <v>25.827584330000001</v>
      </c>
      <c r="M7622" t="str">
        <f>VLOOKUP(L7622,Table1[],2)</f>
        <v>20 - 29</v>
      </c>
      <c r="N7622" t="str">
        <f>INDEX(Table7[Column1],MATCH(O7622,Table7[Column2]))</f>
        <v>Learning Stage</v>
      </c>
      <c r="O7622">
        <v>5.5352110909999999</v>
      </c>
      <c r="P7622" t="str">
        <f>VLOOKUP(O7622,Table13[],2)</f>
        <v>1 - 5</v>
      </c>
      <c r="Q7622" t="str">
        <f>INDEX(Table8[Column1],MATCH(R7622,Table8[Column2]))</f>
        <v>Scheduled</v>
      </c>
      <c r="R7622">
        <v>0</v>
      </c>
      <c r="S7622">
        <f t="shared" si="239"/>
        <v>0</v>
      </c>
      <c r="T7622" t="s">
        <v>19</v>
      </c>
    </row>
    <row r="7623" spans="1:20" x14ac:dyDescent="0.25">
      <c r="A7623">
        <v>7622</v>
      </c>
      <c r="B7623" t="s">
        <v>1023</v>
      </c>
      <c r="C7623" t="s">
        <v>4202</v>
      </c>
      <c r="D7623" t="str">
        <f t="shared" si="238"/>
        <v>Wright Mabel</v>
      </c>
      <c r="E7623" t="s">
        <v>15</v>
      </c>
      <c r="F7623" t="s">
        <v>33</v>
      </c>
      <c r="G7623" t="s">
        <v>2724</v>
      </c>
      <c r="H7623" t="s">
        <v>1863</v>
      </c>
      <c r="I7623" t="s">
        <v>33</v>
      </c>
      <c r="J7623" t="s">
        <v>19</v>
      </c>
      <c r="K7623" t="str">
        <f>INDEX(Table6[Column1],MATCH(L7623,Table6[Column2]))</f>
        <v>Young Adults</v>
      </c>
      <c r="L7623">
        <v>39.05508648</v>
      </c>
      <c r="M7623" t="str">
        <f>VLOOKUP(L7623,Table1[],2)</f>
        <v>30 - 39</v>
      </c>
      <c r="N7623" t="str">
        <f>INDEX(Table7[Column1],MATCH(O7623,Table7[Column2]))</f>
        <v>Learning Stage</v>
      </c>
      <c r="O7623">
        <v>3.0270552089999998</v>
      </c>
      <c r="P7623" t="str">
        <f>VLOOKUP(O7623,Table13[],2)</f>
        <v>1 - 5</v>
      </c>
      <c r="Q7623" t="str">
        <f>INDEX(Table8[Column1],MATCH(R7623,Table8[Column2]))</f>
        <v>Scheduled</v>
      </c>
      <c r="R7623">
        <v>27.765943369999999</v>
      </c>
      <c r="S7623">
        <f t="shared" si="239"/>
        <v>1.1569143070833332</v>
      </c>
      <c r="T7623" t="s">
        <v>19</v>
      </c>
    </row>
    <row r="7624" spans="1:20" x14ac:dyDescent="0.25">
      <c r="A7624">
        <v>7623</v>
      </c>
      <c r="B7624" t="s">
        <v>299</v>
      </c>
      <c r="C7624" t="s">
        <v>345</v>
      </c>
      <c r="D7624" t="str">
        <f t="shared" si="238"/>
        <v>Alexander Ronald</v>
      </c>
      <c r="E7624" t="s">
        <v>22</v>
      </c>
      <c r="F7624" t="s">
        <v>33</v>
      </c>
      <c r="G7624" t="s">
        <v>2724</v>
      </c>
      <c r="H7624" t="s">
        <v>1863</v>
      </c>
      <c r="I7624" t="s">
        <v>33</v>
      </c>
      <c r="J7624" t="s">
        <v>19</v>
      </c>
      <c r="K7624" t="str">
        <f>INDEX(Table6[Column1],MATCH(L7624,Table6[Column2]))</f>
        <v>Adults</v>
      </c>
      <c r="L7624">
        <v>44.148427349999999</v>
      </c>
      <c r="M7624" t="str">
        <f>VLOOKUP(L7624,Table1[],2)</f>
        <v>40 - 49</v>
      </c>
      <c r="N7624" t="str">
        <f>INDEX(Table7[Column1],MATCH(O7624,Table7[Column2]))</f>
        <v>Learning Stage</v>
      </c>
      <c r="O7624">
        <v>5.1864191350000004</v>
      </c>
      <c r="P7624" t="str">
        <f>VLOOKUP(O7624,Table13[],2)</f>
        <v>1 - 5</v>
      </c>
      <c r="Q7624" t="str">
        <f>INDEX(Table8[Column1],MATCH(R7624,Table8[Column2]))</f>
        <v>Scheduled</v>
      </c>
      <c r="R7624">
        <v>10.890989980000001</v>
      </c>
      <c r="S7624">
        <f t="shared" si="239"/>
        <v>0.45379124916666669</v>
      </c>
      <c r="T7624" t="s">
        <v>19</v>
      </c>
    </row>
    <row r="7625" spans="1:20" x14ac:dyDescent="0.25">
      <c r="A7625">
        <v>7624</v>
      </c>
      <c r="B7625" t="s">
        <v>5434</v>
      </c>
      <c r="C7625" t="s">
        <v>5435</v>
      </c>
      <c r="D7625" t="str">
        <f t="shared" si="238"/>
        <v>Bowden Zenia</v>
      </c>
      <c r="E7625" t="s">
        <v>15</v>
      </c>
      <c r="F7625" t="s">
        <v>169</v>
      </c>
      <c r="G7625" t="s">
        <v>611</v>
      </c>
      <c r="H7625" t="s">
        <v>612</v>
      </c>
      <c r="I7625" t="s">
        <v>169</v>
      </c>
      <c r="J7625" t="s">
        <v>19</v>
      </c>
      <c r="K7625" t="str">
        <f>INDEX(Table6[Column1],MATCH(L7625,Table6[Column2]))</f>
        <v>Young Adults</v>
      </c>
      <c r="L7625">
        <v>36.008821689999998</v>
      </c>
      <c r="M7625" t="str">
        <f>VLOOKUP(L7625,Table1[],2)</f>
        <v>30 - 39</v>
      </c>
      <c r="N7625" t="str">
        <f>INDEX(Table7[Column1],MATCH(O7625,Table7[Column2]))</f>
        <v>Learning Stage</v>
      </c>
      <c r="O7625">
        <v>4.9453493440000003</v>
      </c>
      <c r="P7625" t="str">
        <f>VLOOKUP(O7625,Table13[],2)</f>
        <v>1 - 5</v>
      </c>
      <c r="Q7625" t="str">
        <f>INDEX(Table8[Column1],MATCH(R7625,Table8[Column2]))</f>
        <v>Scheduled</v>
      </c>
      <c r="R7625">
        <v>32.796670890000001</v>
      </c>
      <c r="S7625">
        <f t="shared" si="239"/>
        <v>1.3665279537500001</v>
      </c>
      <c r="T7625" t="s">
        <v>19</v>
      </c>
    </row>
    <row r="7626" spans="1:20" x14ac:dyDescent="0.25">
      <c r="A7626">
        <v>7625</v>
      </c>
      <c r="B7626" t="s">
        <v>2849</v>
      </c>
      <c r="C7626" t="s">
        <v>502</v>
      </c>
      <c r="D7626" t="str">
        <f t="shared" si="238"/>
        <v>McDaniel Susan</v>
      </c>
      <c r="E7626" t="s">
        <v>15</v>
      </c>
      <c r="F7626" t="s">
        <v>38</v>
      </c>
      <c r="G7626" t="s">
        <v>17</v>
      </c>
      <c r="H7626" t="s">
        <v>18</v>
      </c>
      <c r="I7626" t="s">
        <v>38</v>
      </c>
      <c r="J7626" t="s">
        <v>19</v>
      </c>
      <c r="K7626" t="str">
        <f>INDEX(Table6[Column1],MATCH(L7626,Table6[Column2]))</f>
        <v>Adults</v>
      </c>
      <c r="L7626">
        <v>45.659905279999997</v>
      </c>
      <c r="M7626" t="str">
        <f>VLOOKUP(L7626,Table1[],2)</f>
        <v>40 - 49</v>
      </c>
      <c r="N7626" t="str">
        <f>INDEX(Table7[Column1],MATCH(O7626,Table7[Column2]))</f>
        <v>Learning Stage</v>
      </c>
      <c r="O7626">
        <v>2.8597552099999999</v>
      </c>
      <c r="P7626" t="str">
        <f>VLOOKUP(O7626,Table13[],2)</f>
        <v>1 - 5</v>
      </c>
      <c r="Q7626" t="str">
        <f>INDEX(Table8[Column1],MATCH(R7626,Table8[Column2]))</f>
        <v>Maintained</v>
      </c>
      <c r="R7626">
        <v>54.12566056</v>
      </c>
      <c r="S7626">
        <f t="shared" si="239"/>
        <v>2.2552358566666668</v>
      </c>
      <c r="T7626" t="s">
        <v>19</v>
      </c>
    </row>
    <row r="7627" spans="1:20" x14ac:dyDescent="0.25">
      <c r="A7627">
        <v>7626</v>
      </c>
      <c r="B7627" t="s">
        <v>85</v>
      </c>
      <c r="C7627" t="s">
        <v>32</v>
      </c>
      <c r="D7627" t="str">
        <f t="shared" si="238"/>
        <v>Burton Edward</v>
      </c>
      <c r="E7627" t="s">
        <v>22</v>
      </c>
      <c r="F7627" t="s">
        <v>315</v>
      </c>
      <c r="G7627" t="s">
        <v>2724</v>
      </c>
      <c r="H7627" t="s">
        <v>1863</v>
      </c>
      <c r="I7627" t="s">
        <v>262</v>
      </c>
      <c r="J7627" t="s">
        <v>19</v>
      </c>
      <c r="K7627" t="str">
        <f>INDEX(Table6[Column1],MATCH(L7627,Table6[Column2]))</f>
        <v>Elders</v>
      </c>
      <c r="L7627">
        <v>53.373981809999997</v>
      </c>
      <c r="M7627" t="str">
        <f>VLOOKUP(L7627,Table1[],2)</f>
        <v>50 - 59</v>
      </c>
      <c r="N7627" t="str">
        <f>INDEX(Table7[Column1],MATCH(O7627,Table7[Column2]))</f>
        <v>Fitting in Stage</v>
      </c>
      <c r="O7627">
        <v>7.6391891860000003</v>
      </c>
      <c r="P7627" t="str">
        <f>VLOOKUP(O7627,Table13[],2)</f>
        <v>6 - 10</v>
      </c>
      <c r="Q7627" t="str">
        <f>INDEX(Table8[Column1],MATCH(R7627,Table8[Column2]))</f>
        <v>Habitual</v>
      </c>
      <c r="R7627">
        <v>118.62238960000001</v>
      </c>
      <c r="S7627">
        <f t="shared" si="239"/>
        <v>4.9425995666666669</v>
      </c>
      <c r="T7627" t="s">
        <v>19</v>
      </c>
    </row>
    <row r="7628" spans="1:20" x14ac:dyDescent="0.25">
      <c r="A7628">
        <v>7627</v>
      </c>
      <c r="B7628" t="s">
        <v>5436</v>
      </c>
      <c r="C7628" t="s">
        <v>5437</v>
      </c>
      <c r="D7628" t="str">
        <f t="shared" si="238"/>
        <v>Story Dolly</v>
      </c>
      <c r="E7628" t="s">
        <v>15</v>
      </c>
      <c r="F7628" t="s">
        <v>30</v>
      </c>
      <c r="G7628" t="s">
        <v>611</v>
      </c>
      <c r="H7628" t="s">
        <v>612</v>
      </c>
      <c r="I7628" t="s">
        <v>30</v>
      </c>
      <c r="J7628" t="s">
        <v>19</v>
      </c>
      <c r="K7628" t="str">
        <f>INDEX(Table6[Column1],MATCH(L7628,Table6[Column2]))</f>
        <v>Youth</v>
      </c>
      <c r="L7628">
        <v>27.170227109999999</v>
      </c>
      <c r="M7628" t="str">
        <f>VLOOKUP(L7628,Table1[],2)</f>
        <v>20 - 29</v>
      </c>
      <c r="N7628" t="str">
        <f>INDEX(Table7[Column1],MATCH(O7628,Table7[Column2]))</f>
        <v>Learning Stage</v>
      </c>
      <c r="O7628">
        <v>5.9588474639999998</v>
      </c>
      <c r="P7628" t="str">
        <f>VLOOKUP(O7628,Table13[],2)</f>
        <v>1 - 5</v>
      </c>
      <c r="Q7628" t="str">
        <f>INDEX(Table8[Column1],MATCH(R7628,Table8[Column2]))</f>
        <v>Scheduled</v>
      </c>
      <c r="R7628">
        <v>0</v>
      </c>
      <c r="S7628">
        <f t="shared" si="239"/>
        <v>0</v>
      </c>
      <c r="T7628" t="s">
        <v>19</v>
      </c>
    </row>
    <row r="7629" spans="1:20" x14ac:dyDescent="0.25">
      <c r="A7629">
        <v>7628</v>
      </c>
      <c r="B7629" t="s">
        <v>4212</v>
      </c>
      <c r="C7629" t="s">
        <v>208</v>
      </c>
      <c r="D7629" t="str">
        <f t="shared" si="238"/>
        <v>Sellers Alice</v>
      </c>
      <c r="E7629" t="s">
        <v>15</v>
      </c>
      <c r="F7629" t="s">
        <v>24</v>
      </c>
      <c r="G7629" t="s">
        <v>611</v>
      </c>
      <c r="H7629" t="s">
        <v>612</v>
      </c>
      <c r="I7629" t="s">
        <v>24</v>
      </c>
      <c r="J7629" t="s">
        <v>19</v>
      </c>
      <c r="K7629" t="str">
        <f>INDEX(Table6[Column1],MATCH(L7629,Table6[Column2]))</f>
        <v>Adults</v>
      </c>
      <c r="L7629">
        <v>42.062244999999997</v>
      </c>
      <c r="M7629" t="str">
        <f>VLOOKUP(L7629,Table1[],2)</f>
        <v>40 - 49</v>
      </c>
      <c r="N7629" t="str">
        <f>INDEX(Table7[Column1],MATCH(O7629,Table7[Column2]))</f>
        <v>Fitting in Stage</v>
      </c>
      <c r="O7629">
        <v>6.0475817510000001</v>
      </c>
      <c r="P7629" t="str">
        <f>VLOOKUP(O7629,Table13[],2)</f>
        <v>6 - 10</v>
      </c>
      <c r="Q7629" t="str">
        <f>INDEX(Table8[Column1],MATCH(R7629,Table8[Column2]))</f>
        <v>Maintained</v>
      </c>
      <c r="R7629">
        <v>54.63445171</v>
      </c>
      <c r="S7629">
        <f t="shared" si="239"/>
        <v>2.2764354879166668</v>
      </c>
      <c r="T7629" t="s">
        <v>19</v>
      </c>
    </row>
    <row r="7630" spans="1:20" x14ac:dyDescent="0.25">
      <c r="A7630">
        <v>7629</v>
      </c>
      <c r="B7630" t="s">
        <v>5438</v>
      </c>
      <c r="C7630" t="s">
        <v>5439</v>
      </c>
      <c r="D7630" t="str">
        <f t="shared" si="238"/>
        <v>Cates Hae</v>
      </c>
      <c r="E7630" t="s">
        <v>15</v>
      </c>
      <c r="F7630" t="s">
        <v>38</v>
      </c>
      <c r="G7630" t="s">
        <v>17</v>
      </c>
      <c r="H7630" t="s">
        <v>18</v>
      </c>
      <c r="I7630" t="s">
        <v>38</v>
      </c>
      <c r="J7630" t="s">
        <v>19</v>
      </c>
      <c r="K7630" t="str">
        <f>INDEX(Table6[Column1],MATCH(L7630,Table6[Column2]))</f>
        <v>Elders</v>
      </c>
      <c r="L7630">
        <v>55.801597289999997</v>
      </c>
      <c r="M7630" t="str">
        <f>VLOOKUP(L7630,Table1[],2)</f>
        <v>50 - 59</v>
      </c>
      <c r="N7630" t="str">
        <f>INDEX(Table7[Column1],MATCH(O7630,Table7[Column2]))</f>
        <v>Learning Stage</v>
      </c>
      <c r="O7630">
        <v>4.583177558</v>
      </c>
      <c r="P7630" t="str">
        <f>VLOOKUP(O7630,Table13[],2)</f>
        <v>1 - 5</v>
      </c>
      <c r="Q7630" t="str">
        <f>INDEX(Table8[Column1],MATCH(R7630,Table8[Column2]))</f>
        <v>Habitual</v>
      </c>
      <c r="R7630">
        <v>94.289893030000002</v>
      </c>
      <c r="S7630">
        <f t="shared" si="239"/>
        <v>3.9287455429166664</v>
      </c>
      <c r="T7630" t="s">
        <v>19</v>
      </c>
    </row>
    <row r="7631" spans="1:20" x14ac:dyDescent="0.25">
      <c r="A7631">
        <v>7630</v>
      </c>
      <c r="B7631" t="s">
        <v>5440</v>
      </c>
      <c r="C7631" t="s">
        <v>2176</v>
      </c>
      <c r="D7631" t="str">
        <f t="shared" si="238"/>
        <v>Buttram Antonio</v>
      </c>
      <c r="E7631" t="s">
        <v>22</v>
      </c>
      <c r="F7631" t="s">
        <v>27</v>
      </c>
      <c r="G7631" t="s">
        <v>611</v>
      </c>
      <c r="H7631" t="s">
        <v>612</v>
      </c>
      <c r="I7631" t="s">
        <v>27</v>
      </c>
      <c r="J7631" t="s">
        <v>19</v>
      </c>
      <c r="K7631" t="str">
        <f>INDEX(Table6[Column1],MATCH(L7631,Table6[Column2]))</f>
        <v>Elders</v>
      </c>
      <c r="L7631">
        <v>52.09892851</v>
      </c>
      <c r="M7631" t="str">
        <f>VLOOKUP(L7631,Table1[],2)</f>
        <v>50 - 59</v>
      </c>
      <c r="N7631" t="str">
        <f>INDEX(Table7[Column1],MATCH(O7631,Table7[Column2]))</f>
        <v>Fitting in Stage</v>
      </c>
      <c r="O7631">
        <v>6.7238268860000003</v>
      </c>
      <c r="P7631" t="str">
        <f>VLOOKUP(O7631,Table13[],2)</f>
        <v>6 - 10</v>
      </c>
      <c r="Q7631" t="str">
        <f>INDEX(Table8[Column1],MATCH(R7631,Table8[Column2]))</f>
        <v>Excused</v>
      </c>
      <c r="R7631">
        <v>145.91652740000001</v>
      </c>
      <c r="S7631">
        <f t="shared" si="239"/>
        <v>6.0798553083333333</v>
      </c>
      <c r="T7631" t="s">
        <v>19</v>
      </c>
    </row>
    <row r="7632" spans="1:20" x14ac:dyDescent="0.25">
      <c r="A7632">
        <v>7631</v>
      </c>
      <c r="B7632" t="s">
        <v>5441</v>
      </c>
      <c r="C7632" t="s">
        <v>426</v>
      </c>
      <c r="D7632" t="str">
        <f t="shared" si="238"/>
        <v>Peabody George</v>
      </c>
      <c r="E7632" t="s">
        <v>22</v>
      </c>
      <c r="F7632" t="s">
        <v>16</v>
      </c>
      <c r="G7632" t="s">
        <v>820</v>
      </c>
      <c r="H7632" t="s">
        <v>821</v>
      </c>
      <c r="I7632" t="s">
        <v>16</v>
      </c>
      <c r="J7632" t="s">
        <v>19</v>
      </c>
      <c r="K7632" t="str">
        <f>INDEX(Table6[Column1],MATCH(L7632,Table6[Column2]))</f>
        <v>Seniors</v>
      </c>
      <c r="L7632">
        <v>64.122878569999997</v>
      </c>
      <c r="M7632" t="str">
        <f>VLOOKUP(L7632,Table1[],2)</f>
        <v>60 and Above</v>
      </c>
      <c r="N7632" t="str">
        <f>INDEX(Table7[Column1],MATCH(O7632,Table7[Column2]))</f>
        <v>Learning Stage</v>
      </c>
      <c r="O7632">
        <v>4.2561528769999999</v>
      </c>
      <c r="P7632" t="str">
        <f>VLOOKUP(O7632,Table13[],2)</f>
        <v>1 - 5</v>
      </c>
      <c r="Q7632" t="str">
        <f>INDEX(Table8[Column1],MATCH(R7632,Table8[Column2]))</f>
        <v>Habitual</v>
      </c>
      <c r="R7632">
        <v>114.6653173</v>
      </c>
      <c r="S7632">
        <f t="shared" si="239"/>
        <v>4.777721554166666</v>
      </c>
      <c r="T7632" t="s">
        <v>19</v>
      </c>
    </row>
    <row r="7633" spans="1:20" x14ac:dyDescent="0.25">
      <c r="A7633">
        <v>7632</v>
      </c>
      <c r="B7633" t="s">
        <v>5442</v>
      </c>
      <c r="C7633" t="s">
        <v>245</v>
      </c>
      <c r="D7633" t="str">
        <f t="shared" si="238"/>
        <v>Morissette Mary</v>
      </c>
      <c r="E7633" t="s">
        <v>15</v>
      </c>
      <c r="F7633" t="s">
        <v>186</v>
      </c>
      <c r="G7633" t="s">
        <v>2724</v>
      </c>
      <c r="H7633" t="s">
        <v>1863</v>
      </c>
      <c r="I7633" t="s">
        <v>186</v>
      </c>
      <c r="J7633" t="s">
        <v>19</v>
      </c>
      <c r="K7633" t="str">
        <f>INDEX(Table6[Column1],MATCH(L7633,Table6[Column2]))</f>
        <v>Young Adults</v>
      </c>
      <c r="L7633">
        <v>36.443378610000003</v>
      </c>
      <c r="M7633" t="str">
        <f>VLOOKUP(L7633,Table1[],2)</f>
        <v>30 - 39</v>
      </c>
      <c r="N7633" t="str">
        <f>INDEX(Table7[Column1],MATCH(O7633,Table7[Column2]))</f>
        <v>Learning Stage</v>
      </c>
      <c r="O7633">
        <v>4.3171339949999998</v>
      </c>
      <c r="P7633" t="str">
        <f>VLOOKUP(O7633,Table13[],2)</f>
        <v>1 - 5</v>
      </c>
      <c r="Q7633" t="str">
        <f>INDEX(Table8[Column1],MATCH(R7633,Table8[Column2]))</f>
        <v>Maintained</v>
      </c>
      <c r="R7633">
        <v>57.080910840000001</v>
      </c>
      <c r="S7633">
        <f t="shared" si="239"/>
        <v>2.3783712850000001</v>
      </c>
      <c r="T7633" t="s">
        <v>19</v>
      </c>
    </row>
    <row r="7634" spans="1:20" x14ac:dyDescent="0.25">
      <c r="A7634">
        <v>7633</v>
      </c>
      <c r="B7634" t="s">
        <v>796</v>
      </c>
      <c r="C7634" t="s">
        <v>245</v>
      </c>
      <c r="D7634" t="str">
        <f t="shared" si="238"/>
        <v>Hess Mary</v>
      </c>
      <c r="E7634" t="s">
        <v>15</v>
      </c>
      <c r="F7634" t="s">
        <v>33</v>
      </c>
      <c r="G7634" t="s">
        <v>2724</v>
      </c>
      <c r="H7634" t="s">
        <v>1863</v>
      </c>
      <c r="I7634" t="s">
        <v>33</v>
      </c>
      <c r="J7634" t="s">
        <v>19</v>
      </c>
      <c r="K7634" t="str">
        <f>INDEX(Table6[Column1],MATCH(L7634,Table6[Column2]))</f>
        <v>Elders</v>
      </c>
      <c r="L7634">
        <v>53.07599158</v>
      </c>
      <c r="M7634" t="str">
        <f>VLOOKUP(L7634,Table1[],2)</f>
        <v>50 - 59</v>
      </c>
      <c r="N7634" t="str">
        <f>INDEX(Table7[Column1],MATCH(O7634,Table7[Column2]))</f>
        <v>Learning Stage</v>
      </c>
      <c r="O7634">
        <v>3.855951648</v>
      </c>
      <c r="P7634" t="str">
        <f>VLOOKUP(O7634,Table13[],2)</f>
        <v>1 - 5</v>
      </c>
      <c r="Q7634" t="str">
        <f>INDEX(Table8[Column1],MATCH(R7634,Table8[Column2]))</f>
        <v>Excused</v>
      </c>
      <c r="R7634">
        <v>126.3760073</v>
      </c>
      <c r="S7634">
        <f t="shared" si="239"/>
        <v>5.2656669708333332</v>
      </c>
      <c r="T7634" t="s">
        <v>19</v>
      </c>
    </row>
    <row r="7635" spans="1:20" x14ac:dyDescent="0.25">
      <c r="A7635">
        <v>7634</v>
      </c>
      <c r="B7635" t="s">
        <v>4853</v>
      </c>
      <c r="C7635" t="s">
        <v>2782</v>
      </c>
      <c r="D7635" t="str">
        <f t="shared" si="238"/>
        <v>Fong Lucy</v>
      </c>
      <c r="E7635" t="s">
        <v>15</v>
      </c>
      <c r="F7635" t="s">
        <v>57</v>
      </c>
      <c r="G7635" t="s">
        <v>611</v>
      </c>
      <c r="H7635" t="s">
        <v>612</v>
      </c>
      <c r="I7635" t="s">
        <v>57</v>
      </c>
      <c r="J7635" t="s">
        <v>19</v>
      </c>
      <c r="K7635" t="str">
        <f>INDEX(Table6[Column1],MATCH(L7635,Table6[Column2]))</f>
        <v>Young Adults</v>
      </c>
      <c r="L7635">
        <v>36.565302269999997</v>
      </c>
      <c r="M7635" t="str">
        <f>VLOOKUP(L7635,Table1[],2)</f>
        <v>30 - 39</v>
      </c>
      <c r="N7635" t="str">
        <f>INDEX(Table7[Column1],MATCH(O7635,Table7[Column2]))</f>
        <v>Fitting in Stage</v>
      </c>
      <c r="O7635">
        <v>6.0732448889999997</v>
      </c>
      <c r="P7635" t="str">
        <f>VLOOKUP(O7635,Table13[],2)</f>
        <v>6 - 10</v>
      </c>
      <c r="Q7635" t="str">
        <f>INDEX(Table8[Column1],MATCH(R7635,Table8[Column2]))</f>
        <v>Scheduled</v>
      </c>
      <c r="R7635">
        <v>15.910309</v>
      </c>
      <c r="S7635">
        <f t="shared" si="239"/>
        <v>0.66292954166666662</v>
      </c>
      <c r="T7635" t="s">
        <v>19</v>
      </c>
    </row>
    <row r="7636" spans="1:20" x14ac:dyDescent="0.25">
      <c r="A7636">
        <v>7635</v>
      </c>
      <c r="B7636" t="s">
        <v>531</v>
      </c>
      <c r="C7636" t="s">
        <v>77</v>
      </c>
      <c r="D7636" t="str">
        <f t="shared" si="238"/>
        <v>Wilson Sandra</v>
      </c>
      <c r="E7636" t="s">
        <v>15</v>
      </c>
      <c r="F7636" t="s">
        <v>16</v>
      </c>
      <c r="G7636" t="s">
        <v>820</v>
      </c>
      <c r="H7636" t="s">
        <v>821</v>
      </c>
      <c r="I7636" t="s">
        <v>16</v>
      </c>
      <c r="J7636" t="s">
        <v>19</v>
      </c>
      <c r="K7636" t="str">
        <f>INDEX(Table6[Column1],MATCH(L7636,Table6[Column2]))</f>
        <v>Young Adults</v>
      </c>
      <c r="L7636">
        <v>36.74729894</v>
      </c>
      <c r="M7636" t="str">
        <f>VLOOKUP(L7636,Table1[],2)</f>
        <v>30 - 39</v>
      </c>
      <c r="N7636" t="str">
        <f>INDEX(Table7[Column1],MATCH(O7636,Table7[Column2]))</f>
        <v>Learning Stage</v>
      </c>
      <c r="O7636">
        <v>5.3566709640000001</v>
      </c>
      <c r="P7636" t="str">
        <f>VLOOKUP(O7636,Table13[],2)</f>
        <v>1 - 5</v>
      </c>
      <c r="Q7636" t="str">
        <f>INDEX(Table8[Column1],MATCH(R7636,Table8[Column2]))</f>
        <v>Scheduled</v>
      </c>
      <c r="R7636">
        <v>16.45913152</v>
      </c>
      <c r="S7636">
        <f t="shared" si="239"/>
        <v>0.68579714666666669</v>
      </c>
      <c r="T7636" t="s">
        <v>19</v>
      </c>
    </row>
    <row r="7637" spans="1:20" x14ac:dyDescent="0.25">
      <c r="A7637">
        <v>7636</v>
      </c>
      <c r="B7637" t="s">
        <v>5443</v>
      </c>
      <c r="C7637" t="s">
        <v>530</v>
      </c>
      <c r="D7637" t="str">
        <f t="shared" si="238"/>
        <v>Duggan Evelyn</v>
      </c>
      <c r="E7637" t="s">
        <v>15</v>
      </c>
      <c r="F7637" t="s">
        <v>16</v>
      </c>
      <c r="G7637" t="s">
        <v>820</v>
      </c>
      <c r="H7637" t="s">
        <v>821</v>
      </c>
      <c r="I7637" t="s">
        <v>16</v>
      </c>
      <c r="J7637" t="s">
        <v>19</v>
      </c>
      <c r="K7637" t="str">
        <f>INDEX(Table6[Column1],MATCH(L7637,Table6[Column2]))</f>
        <v>Elders</v>
      </c>
      <c r="L7637">
        <v>57.624268350000001</v>
      </c>
      <c r="M7637" t="str">
        <f>VLOOKUP(L7637,Table1[],2)</f>
        <v>50 - 59</v>
      </c>
      <c r="N7637" t="str">
        <f>INDEX(Table7[Column1],MATCH(O7637,Table7[Column2]))</f>
        <v>Fitting in Stage</v>
      </c>
      <c r="O7637">
        <v>6.4528747190000004</v>
      </c>
      <c r="P7637" t="str">
        <f>VLOOKUP(O7637,Table13[],2)</f>
        <v>6 - 10</v>
      </c>
      <c r="Q7637" t="str">
        <f>INDEX(Table8[Column1],MATCH(R7637,Table8[Column2]))</f>
        <v>Unexcused</v>
      </c>
      <c r="R7637">
        <v>198.23744909999999</v>
      </c>
      <c r="S7637">
        <f t="shared" si="239"/>
        <v>8.2598937125000003</v>
      </c>
      <c r="T7637" t="s">
        <v>19</v>
      </c>
    </row>
    <row r="7638" spans="1:20" x14ac:dyDescent="0.25">
      <c r="A7638">
        <v>7637</v>
      </c>
      <c r="B7638" t="s">
        <v>3514</v>
      </c>
      <c r="C7638" t="s">
        <v>73</v>
      </c>
      <c r="D7638" t="str">
        <f t="shared" si="238"/>
        <v>Hartley Jesus</v>
      </c>
      <c r="E7638" t="s">
        <v>22</v>
      </c>
      <c r="F7638" t="s">
        <v>24</v>
      </c>
      <c r="G7638" t="s">
        <v>611</v>
      </c>
      <c r="H7638" t="s">
        <v>612</v>
      </c>
      <c r="I7638" t="s">
        <v>24</v>
      </c>
      <c r="J7638" t="s">
        <v>19</v>
      </c>
      <c r="K7638" t="str">
        <f>INDEX(Table6[Column1],MATCH(L7638,Table6[Column2]))</f>
        <v>Seniors</v>
      </c>
      <c r="L7638">
        <v>61.312437289999998</v>
      </c>
      <c r="M7638" t="str">
        <f>VLOOKUP(L7638,Table1[],2)</f>
        <v>60 and Above</v>
      </c>
      <c r="N7638" t="str">
        <f>INDEX(Table7[Column1],MATCH(O7638,Table7[Column2]))</f>
        <v>Learning Stage</v>
      </c>
      <c r="O7638">
        <v>3.2734244449999998</v>
      </c>
      <c r="P7638" t="str">
        <f>VLOOKUP(O7638,Table13[],2)</f>
        <v>1 - 5</v>
      </c>
      <c r="Q7638" t="str">
        <f>INDEX(Table8[Column1],MATCH(R7638,Table8[Column2]))</f>
        <v>Unexcused</v>
      </c>
      <c r="R7638">
        <v>160.7589461</v>
      </c>
      <c r="S7638">
        <f t="shared" si="239"/>
        <v>6.6982894208333343</v>
      </c>
      <c r="T7638" t="s">
        <v>19</v>
      </c>
    </row>
    <row r="7639" spans="1:20" x14ac:dyDescent="0.25">
      <c r="A7639">
        <v>7638</v>
      </c>
      <c r="B7639" t="s">
        <v>5444</v>
      </c>
      <c r="C7639" t="s">
        <v>5445</v>
      </c>
      <c r="D7639" t="str">
        <f t="shared" si="238"/>
        <v>Lown Tarsha</v>
      </c>
      <c r="E7639" t="s">
        <v>15</v>
      </c>
      <c r="F7639" t="s">
        <v>505</v>
      </c>
      <c r="G7639" t="s">
        <v>611</v>
      </c>
      <c r="H7639" t="s">
        <v>612</v>
      </c>
      <c r="I7639" t="s">
        <v>24</v>
      </c>
      <c r="J7639" t="s">
        <v>19</v>
      </c>
      <c r="K7639" t="str">
        <f>INDEX(Table6[Column1],MATCH(L7639,Table6[Column2]))</f>
        <v>Young Adults</v>
      </c>
      <c r="L7639">
        <v>30.69691731</v>
      </c>
      <c r="M7639" t="str">
        <f>VLOOKUP(L7639,Table1[],2)</f>
        <v>30 - 39</v>
      </c>
      <c r="N7639" t="str">
        <f>INDEX(Table7[Column1],MATCH(O7639,Table7[Column2]))</f>
        <v>Learning Stage</v>
      </c>
      <c r="O7639">
        <v>4.9779364470000003</v>
      </c>
      <c r="P7639" t="str">
        <f>VLOOKUP(O7639,Table13[],2)</f>
        <v>1 - 5</v>
      </c>
      <c r="Q7639" t="str">
        <f>INDEX(Table8[Column1],MATCH(R7639,Table8[Column2]))</f>
        <v>Scheduled</v>
      </c>
      <c r="R7639">
        <v>14.471438920000001</v>
      </c>
      <c r="S7639">
        <f t="shared" si="239"/>
        <v>0.60297662166666666</v>
      </c>
      <c r="T7639" t="s">
        <v>19</v>
      </c>
    </row>
    <row r="7640" spans="1:20" x14ac:dyDescent="0.25">
      <c r="A7640">
        <v>7639</v>
      </c>
      <c r="B7640" t="s">
        <v>1092</v>
      </c>
      <c r="C7640" t="s">
        <v>2641</v>
      </c>
      <c r="D7640" t="str">
        <f t="shared" si="238"/>
        <v>Robinson Guillermo</v>
      </c>
      <c r="E7640" t="s">
        <v>22</v>
      </c>
      <c r="F7640" t="s">
        <v>127</v>
      </c>
      <c r="G7640" t="s">
        <v>611</v>
      </c>
      <c r="H7640" t="s">
        <v>612</v>
      </c>
      <c r="I7640" t="s">
        <v>127</v>
      </c>
      <c r="J7640" t="s">
        <v>19</v>
      </c>
      <c r="K7640" t="str">
        <f>INDEX(Table6[Column1],MATCH(L7640,Table6[Column2]))</f>
        <v>Young Adults</v>
      </c>
      <c r="L7640">
        <v>35.237409800000002</v>
      </c>
      <c r="M7640" t="str">
        <f>VLOOKUP(L7640,Table1[],2)</f>
        <v>30 - 39</v>
      </c>
      <c r="N7640" t="str">
        <f>INDEX(Table7[Column1],MATCH(O7640,Table7[Column2]))</f>
        <v>Learning Stage</v>
      </c>
      <c r="O7640">
        <v>2.7871432170000001</v>
      </c>
      <c r="P7640" t="str">
        <f>VLOOKUP(O7640,Table13[],2)</f>
        <v>1 - 5</v>
      </c>
      <c r="Q7640" t="str">
        <f>INDEX(Table8[Column1],MATCH(R7640,Table8[Column2]))</f>
        <v>Scheduled</v>
      </c>
      <c r="R7640">
        <v>18.712450100000002</v>
      </c>
      <c r="S7640">
        <f t="shared" si="239"/>
        <v>0.77968542083333348</v>
      </c>
      <c r="T7640" t="s">
        <v>19</v>
      </c>
    </row>
    <row r="7641" spans="1:20" x14ac:dyDescent="0.25">
      <c r="A7641">
        <v>7640</v>
      </c>
      <c r="B7641" t="s">
        <v>337</v>
      </c>
      <c r="C7641" t="s">
        <v>2495</v>
      </c>
      <c r="D7641" t="str">
        <f t="shared" si="238"/>
        <v>Phillips Randy</v>
      </c>
      <c r="E7641" t="s">
        <v>22</v>
      </c>
      <c r="F7641" t="s">
        <v>458</v>
      </c>
      <c r="G7641" t="s">
        <v>611</v>
      </c>
      <c r="H7641" t="s">
        <v>612</v>
      </c>
      <c r="I7641" t="s">
        <v>138</v>
      </c>
      <c r="J7641" t="s">
        <v>19</v>
      </c>
      <c r="K7641" t="str">
        <f>INDEX(Table6[Column1],MATCH(L7641,Table6[Column2]))</f>
        <v>Adults</v>
      </c>
      <c r="L7641">
        <v>41.057424760000004</v>
      </c>
      <c r="M7641" t="str">
        <f>VLOOKUP(L7641,Table1[],2)</f>
        <v>40 - 49</v>
      </c>
      <c r="N7641" t="str">
        <f>INDEX(Table7[Column1],MATCH(O7641,Table7[Column2]))</f>
        <v>Fitting in Stage</v>
      </c>
      <c r="O7641">
        <v>6.249879741</v>
      </c>
      <c r="P7641" t="str">
        <f>VLOOKUP(O7641,Table13[],2)</f>
        <v>6 - 10</v>
      </c>
      <c r="Q7641" t="str">
        <f>INDEX(Table8[Column1],MATCH(R7641,Table8[Column2]))</f>
        <v>Scheduled</v>
      </c>
      <c r="R7641">
        <v>12.58760253</v>
      </c>
      <c r="S7641">
        <f t="shared" si="239"/>
        <v>0.52448343875000003</v>
      </c>
      <c r="T7641" t="s">
        <v>19</v>
      </c>
    </row>
    <row r="7642" spans="1:20" x14ac:dyDescent="0.25">
      <c r="A7642">
        <v>7641</v>
      </c>
      <c r="B7642" t="s">
        <v>853</v>
      </c>
      <c r="C7642" t="s">
        <v>1095</v>
      </c>
      <c r="D7642" t="str">
        <f t="shared" si="238"/>
        <v>King Teresa</v>
      </c>
      <c r="E7642" t="s">
        <v>15</v>
      </c>
      <c r="F7642" t="s">
        <v>16</v>
      </c>
      <c r="G7642" t="s">
        <v>820</v>
      </c>
      <c r="H7642" t="s">
        <v>821</v>
      </c>
      <c r="I7642" t="s">
        <v>16</v>
      </c>
      <c r="J7642" t="s">
        <v>19</v>
      </c>
      <c r="K7642" t="str">
        <f>INDEX(Table6[Column1],MATCH(L7642,Table6[Column2]))</f>
        <v>Elders</v>
      </c>
      <c r="L7642">
        <v>53.480408879999999</v>
      </c>
      <c r="M7642" t="str">
        <f>VLOOKUP(L7642,Table1[],2)</f>
        <v>50 - 59</v>
      </c>
      <c r="N7642" t="str">
        <f>INDEX(Table7[Column1],MATCH(O7642,Table7[Column2]))</f>
        <v>Learning Stage</v>
      </c>
      <c r="O7642">
        <v>2.8216898810000002</v>
      </c>
      <c r="P7642" t="str">
        <f>VLOOKUP(O7642,Table13[],2)</f>
        <v>1 - 5</v>
      </c>
      <c r="Q7642" t="str">
        <f>INDEX(Table8[Column1],MATCH(R7642,Table8[Column2]))</f>
        <v>Habitual</v>
      </c>
      <c r="R7642">
        <v>104.64142339999999</v>
      </c>
      <c r="S7642">
        <f t="shared" si="239"/>
        <v>4.3600593083333328</v>
      </c>
      <c r="T7642" t="s">
        <v>19</v>
      </c>
    </row>
    <row r="7643" spans="1:20" x14ac:dyDescent="0.25">
      <c r="A7643">
        <v>7642</v>
      </c>
      <c r="B7643" t="s">
        <v>5446</v>
      </c>
      <c r="C7643" t="s">
        <v>4104</v>
      </c>
      <c r="D7643" t="str">
        <f t="shared" si="238"/>
        <v>Bonneau Archie</v>
      </c>
      <c r="E7643" t="s">
        <v>22</v>
      </c>
      <c r="F7643" t="s">
        <v>38</v>
      </c>
      <c r="G7643" t="s">
        <v>17</v>
      </c>
      <c r="H7643" t="s">
        <v>18</v>
      </c>
      <c r="I7643" t="s">
        <v>38</v>
      </c>
      <c r="J7643" t="s">
        <v>19</v>
      </c>
      <c r="K7643" t="str">
        <f>INDEX(Table6[Column1],MATCH(L7643,Table6[Column2]))</f>
        <v>Seniors</v>
      </c>
      <c r="L7643">
        <v>77.238098300000004</v>
      </c>
      <c r="M7643" t="str">
        <f>VLOOKUP(L7643,Table1[],2)</f>
        <v>60 and Above</v>
      </c>
      <c r="N7643" t="str">
        <f>INDEX(Table7[Column1],MATCH(O7643,Table7[Column2]))</f>
        <v>Fitting in Stage</v>
      </c>
      <c r="O7643">
        <v>7.5178124620000002</v>
      </c>
      <c r="P7643" t="str">
        <f>VLOOKUP(O7643,Table13[],2)</f>
        <v>6 - 10</v>
      </c>
      <c r="Q7643" t="str">
        <f>INDEX(Table8[Column1],MATCH(R7643,Table8[Column2]))</f>
        <v>Unexcused</v>
      </c>
      <c r="R7643">
        <v>164.8823577</v>
      </c>
      <c r="S7643">
        <f t="shared" si="239"/>
        <v>6.8700982374999997</v>
      </c>
      <c r="T7643" t="s">
        <v>19</v>
      </c>
    </row>
    <row r="7644" spans="1:20" x14ac:dyDescent="0.25">
      <c r="A7644">
        <v>7643</v>
      </c>
      <c r="B7644" t="s">
        <v>660</v>
      </c>
      <c r="C7644" t="s">
        <v>624</v>
      </c>
      <c r="D7644" t="str">
        <f t="shared" si="238"/>
        <v>Snow Sharon</v>
      </c>
      <c r="E7644" t="s">
        <v>15</v>
      </c>
      <c r="F7644" t="s">
        <v>46</v>
      </c>
      <c r="G7644" t="s">
        <v>2724</v>
      </c>
      <c r="H7644" t="s">
        <v>1863</v>
      </c>
      <c r="I7644" t="s">
        <v>46</v>
      </c>
      <c r="J7644" t="s">
        <v>19</v>
      </c>
      <c r="K7644" t="str">
        <f>INDEX(Table6[Column1],MATCH(L7644,Table6[Column2]))</f>
        <v>Teenagers</v>
      </c>
      <c r="L7644">
        <v>19.81669153</v>
      </c>
      <c r="M7644" t="e">
        <f>VLOOKUP(L7644,Table1[],2)</f>
        <v>#N/A</v>
      </c>
      <c r="N7644" t="str">
        <f>INDEX(Table7[Column1],MATCH(O7644,Table7[Column2]))</f>
        <v>Learning Stage</v>
      </c>
      <c r="O7644">
        <v>5.225697351</v>
      </c>
      <c r="P7644" t="str">
        <f>VLOOKUP(O7644,Table13[],2)</f>
        <v>1 - 5</v>
      </c>
      <c r="Q7644" t="str">
        <f>INDEX(Table8[Column1],MATCH(R7644,Table8[Column2]))</f>
        <v>Scheduled</v>
      </c>
      <c r="R7644">
        <v>0</v>
      </c>
      <c r="S7644">
        <f t="shared" si="239"/>
        <v>0</v>
      </c>
      <c r="T7644" t="s">
        <v>19</v>
      </c>
    </row>
    <row r="7645" spans="1:20" x14ac:dyDescent="0.25">
      <c r="A7645">
        <v>7644</v>
      </c>
      <c r="B7645" t="s">
        <v>479</v>
      </c>
      <c r="C7645" t="s">
        <v>37</v>
      </c>
      <c r="D7645" t="str">
        <f t="shared" si="238"/>
        <v>Dunn Ralph</v>
      </c>
      <c r="E7645" t="s">
        <v>22</v>
      </c>
      <c r="F7645" t="s">
        <v>38</v>
      </c>
      <c r="G7645" t="s">
        <v>17</v>
      </c>
      <c r="H7645" t="s">
        <v>18</v>
      </c>
      <c r="I7645" t="s">
        <v>38</v>
      </c>
      <c r="J7645" t="s">
        <v>19</v>
      </c>
      <c r="K7645" t="str">
        <f>INDEX(Table6[Column1],MATCH(L7645,Table6[Column2]))</f>
        <v>Young Adults</v>
      </c>
      <c r="L7645">
        <v>35.47038611</v>
      </c>
      <c r="M7645" t="str">
        <f>VLOOKUP(L7645,Table1[],2)</f>
        <v>30 - 39</v>
      </c>
      <c r="N7645" t="str">
        <f>INDEX(Table7[Column1],MATCH(O7645,Table7[Column2]))</f>
        <v>Learning Stage</v>
      </c>
      <c r="O7645">
        <v>4.9503020209999997</v>
      </c>
      <c r="P7645" t="str">
        <f>VLOOKUP(O7645,Table13[],2)</f>
        <v>1 - 5</v>
      </c>
      <c r="Q7645" t="str">
        <f>INDEX(Table8[Column1],MATCH(R7645,Table8[Column2]))</f>
        <v>Scheduled</v>
      </c>
      <c r="R7645">
        <v>26.238239790000002</v>
      </c>
      <c r="S7645">
        <f t="shared" si="239"/>
        <v>1.0932599912500001</v>
      </c>
      <c r="T7645" t="s">
        <v>19</v>
      </c>
    </row>
    <row r="7646" spans="1:20" x14ac:dyDescent="0.25">
      <c r="A7646">
        <v>7645</v>
      </c>
      <c r="B7646" t="s">
        <v>725</v>
      </c>
      <c r="C7646" t="s">
        <v>4439</v>
      </c>
      <c r="D7646" t="str">
        <f t="shared" si="238"/>
        <v>Martinez Micheal</v>
      </c>
      <c r="E7646" t="s">
        <v>22</v>
      </c>
      <c r="F7646" t="s">
        <v>1923</v>
      </c>
      <c r="G7646" t="s">
        <v>611</v>
      </c>
      <c r="H7646" t="s">
        <v>612</v>
      </c>
      <c r="I7646" t="s">
        <v>157</v>
      </c>
      <c r="J7646" t="s">
        <v>19</v>
      </c>
      <c r="K7646" t="str">
        <f>INDEX(Table6[Column1],MATCH(L7646,Table6[Column2]))</f>
        <v>Young Adults</v>
      </c>
      <c r="L7646">
        <v>35.762973150000001</v>
      </c>
      <c r="M7646" t="str">
        <f>VLOOKUP(L7646,Table1[],2)</f>
        <v>30 - 39</v>
      </c>
      <c r="N7646" t="str">
        <f>INDEX(Table7[Column1],MATCH(O7646,Table7[Column2]))</f>
        <v>Learning Stage</v>
      </c>
      <c r="O7646">
        <v>2.7358740899999998</v>
      </c>
      <c r="P7646" t="str">
        <f>VLOOKUP(O7646,Table13[],2)</f>
        <v>1 - 5</v>
      </c>
      <c r="Q7646" t="str">
        <f>INDEX(Table8[Column1],MATCH(R7646,Table8[Column2]))</f>
        <v>Scheduled</v>
      </c>
      <c r="R7646">
        <v>13.84351191</v>
      </c>
      <c r="S7646">
        <f t="shared" si="239"/>
        <v>0.57681299624999993</v>
      </c>
      <c r="T7646" t="s">
        <v>19</v>
      </c>
    </row>
    <row r="7647" spans="1:20" x14ac:dyDescent="0.25">
      <c r="A7647">
        <v>7646</v>
      </c>
      <c r="B7647" t="s">
        <v>1624</v>
      </c>
      <c r="C7647" t="s">
        <v>401</v>
      </c>
      <c r="D7647" t="str">
        <f t="shared" si="238"/>
        <v>Rodriguez Michael</v>
      </c>
      <c r="E7647" t="s">
        <v>22</v>
      </c>
      <c r="F7647" t="s">
        <v>358</v>
      </c>
      <c r="G7647" t="s">
        <v>611</v>
      </c>
      <c r="H7647" t="s">
        <v>612</v>
      </c>
      <c r="I7647" t="s">
        <v>358</v>
      </c>
      <c r="J7647" t="s">
        <v>19</v>
      </c>
      <c r="K7647" t="str">
        <f>INDEX(Table6[Column1],MATCH(L7647,Table6[Column2]))</f>
        <v>Adults</v>
      </c>
      <c r="L7647">
        <v>48.753983869999999</v>
      </c>
      <c r="M7647" t="str">
        <f>VLOOKUP(L7647,Table1[],2)</f>
        <v>40 - 49</v>
      </c>
      <c r="N7647" t="str">
        <f>INDEX(Table7[Column1],MATCH(O7647,Table7[Column2]))</f>
        <v>Learning Stage</v>
      </c>
      <c r="O7647">
        <v>4.2621727060000003</v>
      </c>
      <c r="P7647" t="str">
        <f>VLOOKUP(O7647,Table13[],2)</f>
        <v>1 - 5</v>
      </c>
      <c r="Q7647" t="str">
        <f>INDEX(Table8[Column1],MATCH(R7647,Table8[Column2]))</f>
        <v>Maintained</v>
      </c>
      <c r="R7647">
        <v>76.394746990000002</v>
      </c>
      <c r="S7647">
        <f t="shared" si="239"/>
        <v>3.1831144579166666</v>
      </c>
      <c r="T7647" t="s">
        <v>19</v>
      </c>
    </row>
    <row r="7648" spans="1:20" x14ac:dyDescent="0.25">
      <c r="A7648">
        <v>7647</v>
      </c>
      <c r="B7648" t="s">
        <v>5417</v>
      </c>
      <c r="C7648" t="s">
        <v>899</v>
      </c>
      <c r="D7648" t="str">
        <f t="shared" si="238"/>
        <v>Payton Martha</v>
      </c>
      <c r="E7648" t="s">
        <v>15</v>
      </c>
      <c r="F7648" t="s">
        <v>828</v>
      </c>
      <c r="G7648" t="s">
        <v>611</v>
      </c>
      <c r="H7648" t="s">
        <v>612</v>
      </c>
      <c r="I7648" t="s">
        <v>24</v>
      </c>
      <c r="J7648" t="s">
        <v>19</v>
      </c>
      <c r="K7648" t="str">
        <f>INDEX(Table6[Column1],MATCH(L7648,Table6[Column2]))</f>
        <v>Young Adults</v>
      </c>
      <c r="L7648">
        <v>30.080438690000001</v>
      </c>
      <c r="M7648" t="str">
        <f>VLOOKUP(L7648,Table1[],2)</f>
        <v>30 - 39</v>
      </c>
      <c r="N7648" t="str">
        <f>INDEX(Table7[Column1],MATCH(O7648,Table7[Column2]))</f>
        <v>Learning Stage</v>
      </c>
      <c r="O7648">
        <v>2.887310013</v>
      </c>
      <c r="P7648" t="str">
        <f>VLOOKUP(O7648,Table13[],2)</f>
        <v>1 - 5</v>
      </c>
      <c r="Q7648" t="str">
        <f>INDEX(Table8[Column1],MATCH(R7648,Table8[Column2]))</f>
        <v>Scheduled</v>
      </c>
      <c r="R7648">
        <v>28.410951579999999</v>
      </c>
      <c r="S7648">
        <f t="shared" si="239"/>
        <v>1.1837896491666666</v>
      </c>
      <c r="T7648" t="s">
        <v>19</v>
      </c>
    </row>
    <row r="7649" spans="1:20" x14ac:dyDescent="0.25">
      <c r="A7649">
        <v>7648</v>
      </c>
      <c r="B7649" t="s">
        <v>721</v>
      </c>
      <c r="C7649" t="s">
        <v>552</v>
      </c>
      <c r="D7649" t="str">
        <f t="shared" si="238"/>
        <v>Walker Louis</v>
      </c>
      <c r="E7649" t="s">
        <v>22</v>
      </c>
      <c r="F7649" t="s">
        <v>1472</v>
      </c>
      <c r="G7649" t="s">
        <v>611</v>
      </c>
      <c r="H7649" t="s">
        <v>612</v>
      </c>
      <c r="I7649" t="s">
        <v>1472</v>
      </c>
      <c r="J7649" t="s">
        <v>19</v>
      </c>
      <c r="K7649" t="str">
        <f>INDEX(Table6[Column1],MATCH(L7649,Table6[Column2]))</f>
        <v>Elders</v>
      </c>
      <c r="L7649">
        <v>51.670838519999997</v>
      </c>
      <c r="M7649" t="str">
        <f>VLOOKUP(L7649,Table1[],2)</f>
        <v>50 - 59</v>
      </c>
      <c r="N7649" t="str">
        <f>INDEX(Table7[Column1],MATCH(O7649,Table7[Column2]))</f>
        <v>Learning Stage</v>
      </c>
      <c r="O7649">
        <v>3.890880766</v>
      </c>
      <c r="P7649" t="str">
        <f>VLOOKUP(O7649,Table13[],2)</f>
        <v>1 - 5</v>
      </c>
      <c r="Q7649" t="str">
        <f>INDEX(Table8[Column1],MATCH(R7649,Table8[Column2]))</f>
        <v>Maintained</v>
      </c>
      <c r="R7649">
        <v>66.205349830000003</v>
      </c>
      <c r="S7649">
        <f t="shared" si="239"/>
        <v>2.7585562429166668</v>
      </c>
      <c r="T7649" t="s">
        <v>19</v>
      </c>
    </row>
    <row r="7650" spans="1:20" x14ac:dyDescent="0.25">
      <c r="A7650">
        <v>7649</v>
      </c>
      <c r="B7650" t="s">
        <v>1624</v>
      </c>
      <c r="C7650" t="s">
        <v>1573</v>
      </c>
      <c r="D7650" t="str">
        <f t="shared" si="238"/>
        <v>Rodriguez Marion</v>
      </c>
      <c r="E7650" t="s">
        <v>15</v>
      </c>
      <c r="F7650" t="s">
        <v>123</v>
      </c>
      <c r="G7650" t="s">
        <v>611</v>
      </c>
      <c r="H7650" t="s">
        <v>612</v>
      </c>
      <c r="I7650" t="s">
        <v>123</v>
      </c>
      <c r="J7650" t="s">
        <v>19</v>
      </c>
      <c r="K7650" t="str">
        <f>INDEX(Table6[Column1],MATCH(L7650,Table6[Column2]))</f>
        <v>Young Adults</v>
      </c>
      <c r="L7650">
        <v>37.110031739999997</v>
      </c>
      <c r="M7650" t="str">
        <f>VLOOKUP(L7650,Table1[],2)</f>
        <v>30 - 39</v>
      </c>
      <c r="N7650" t="str">
        <f>INDEX(Table7[Column1],MATCH(O7650,Table7[Column2]))</f>
        <v>Learning Stage</v>
      </c>
      <c r="O7650">
        <v>4.2896985880000003</v>
      </c>
      <c r="P7650" t="str">
        <f>VLOOKUP(O7650,Table13[],2)</f>
        <v>1 - 5</v>
      </c>
      <c r="Q7650" t="str">
        <f>INDEX(Table8[Column1],MATCH(R7650,Table8[Column2]))</f>
        <v>Scheduled</v>
      </c>
      <c r="R7650">
        <v>0</v>
      </c>
      <c r="S7650">
        <f t="shared" si="239"/>
        <v>0</v>
      </c>
      <c r="T7650" t="s">
        <v>19</v>
      </c>
    </row>
    <row r="7651" spans="1:20" x14ac:dyDescent="0.25">
      <c r="A7651">
        <v>7650</v>
      </c>
      <c r="B7651" t="s">
        <v>1345</v>
      </c>
      <c r="C7651" t="s">
        <v>241</v>
      </c>
      <c r="D7651" t="str">
        <f t="shared" si="238"/>
        <v>Lemire Jessica</v>
      </c>
      <c r="E7651" t="s">
        <v>15</v>
      </c>
      <c r="F7651" t="s">
        <v>828</v>
      </c>
      <c r="G7651" t="s">
        <v>611</v>
      </c>
      <c r="H7651" t="s">
        <v>612</v>
      </c>
      <c r="I7651" t="s">
        <v>24</v>
      </c>
      <c r="J7651" t="s">
        <v>19</v>
      </c>
      <c r="K7651" t="str">
        <f>INDEX(Table6[Column1],MATCH(L7651,Table6[Column2]))</f>
        <v>Adults</v>
      </c>
      <c r="L7651">
        <v>42.357740049999997</v>
      </c>
      <c r="M7651" t="str">
        <f>VLOOKUP(L7651,Table1[],2)</f>
        <v>40 - 49</v>
      </c>
      <c r="N7651" t="str">
        <f>INDEX(Table7[Column1],MATCH(O7651,Table7[Column2]))</f>
        <v>Learning Stage</v>
      </c>
      <c r="O7651">
        <v>1.9283439929999999</v>
      </c>
      <c r="P7651" t="str">
        <f>VLOOKUP(O7651,Table13[],2)</f>
        <v>1 - 5</v>
      </c>
      <c r="Q7651" t="str">
        <f>INDEX(Table8[Column1],MATCH(R7651,Table8[Column2]))</f>
        <v>Maintained</v>
      </c>
      <c r="R7651">
        <v>52.458577830000003</v>
      </c>
      <c r="S7651">
        <f t="shared" si="239"/>
        <v>2.18577407625</v>
      </c>
      <c r="T7651" t="s">
        <v>19</v>
      </c>
    </row>
    <row r="7652" spans="1:20" x14ac:dyDescent="0.25">
      <c r="A7652">
        <v>7651</v>
      </c>
      <c r="B7652" t="s">
        <v>377</v>
      </c>
      <c r="C7652" t="s">
        <v>1502</v>
      </c>
      <c r="D7652" t="str">
        <f t="shared" si="238"/>
        <v>Patrick Jack</v>
      </c>
      <c r="E7652" t="s">
        <v>22</v>
      </c>
      <c r="F7652" t="s">
        <v>38</v>
      </c>
      <c r="G7652" t="s">
        <v>17</v>
      </c>
      <c r="H7652" t="s">
        <v>18</v>
      </c>
      <c r="I7652" t="s">
        <v>38</v>
      </c>
      <c r="J7652" t="s">
        <v>19</v>
      </c>
      <c r="K7652" t="str">
        <f>INDEX(Table6[Column1],MATCH(L7652,Table6[Column2]))</f>
        <v>Adults</v>
      </c>
      <c r="L7652">
        <v>44.419620590000001</v>
      </c>
      <c r="M7652" t="str">
        <f>VLOOKUP(L7652,Table1[],2)</f>
        <v>40 - 49</v>
      </c>
      <c r="N7652" t="str">
        <f>INDEX(Table7[Column1],MATCH(O7652,Table7[Column2]))</f>
        <v>Learning Stage</v>
      </c>
      <c r="O7652">
        <v>3.9005177729999998</v>
      </c>
      <c r="P7652" t="str">
        <f>VLOOKUP(O7652,Table13[],2)</f>
        <v>1 - 5</v>
      </c>
      <c r="Q7652" t="str">
        <f>INDEX(Table8[Column1],MATCH(R7652,Table8[Column2]))</f>
        <v>Maintained</v>
      </c>
      <c r="R7652">
        <v>59.055620140000002</v>
      </c>
      <c r="S7652">
        <f t="shared" si="239"/>
        <v>2.460650839166667</v>
      </c>
      <c r="T7652" t="s">
        <v>19</v>
      </c>
    </row>
    <row r="7653" spans="1:20" x14ac:dyDescent="0.25">
      <c r="A7653">
        <v>7652</v>
      </c>
      <c r="B7653" t="s">
        <v>5447</v>
      </c>
      <c r="C7653" t="s">
        <v>245</v>
      </c>
      <c r="D7653" t="str">
        <f t="shared" si="238"/>
        <v>Stoneking Mary</v>
      </c>
      <c r="E7653" t="s">
        <v>15</v>
      </c>
      <c r="F7653" t="s">
        <v>24</v>
      </c>
      <c r="G7653" t="s">
        <v>611</v>
      </c>
      <c r="H7653" t="s">
        <v>612</v>
      </c>
      <c r="I7653" t="s">
        <v>24</v>
      </c>
      <c r="J7653" t="s">
        <v>19</v>
      </c>
      <c r="K7653" t="str">
        <f>INDEX(Table6[Column1],MATCH(L7653,Table6[Column2]))</f>
        <v>Young Adults</v>
      </c>
      <c r="L7653">
        <v>38.769134880000003</v>
      </c>
      <c r="M7653" t="str">
        <f>VLOOKUP(L7653,Table1[],2)</f>
        <v>30 - 39</v>
      </c>
      <c r="N7653" t="str">
        <f>INDEX(Table7[Column1],MATCH(O7653,Table7[Column2]))</f>
        <v>Learning Stage</v>
      </c>
      <c r="O7653">
        <v>3.1909640700000002</v>
      </c>
      <c r="P7653" t="str">
        <f>VLOOKUP(O7653,Table13[],2)</f>
        <v>1 - 5</v>
      </c>
      <c r="Q7653" t="str">
        <f>INDEX(Table8[Column1],MATCH(R7653,Table8[Column2]))</f>
        <v>Maintained</v>
      </c>
      <c r="R7653">
        <v>54.345144320000003</v>
      </c>
      <c r="S7653">
        <f t="shared" si="239"/>
        <v>2.2643810133333333</v>
      </c>
      <c r="T7653" t="s">
        <v>19</v>
      </c>
    </row>
    <row r="7654" spans="1:20" x14ac:dyDescent="0.25">
      <c r="A7654">
        <v>7653</v>
      </c>
      <c r="B7654" t="s">
        <v>5448</v>
      </c>
      <c r="C7654" t="s">
        <v>245</v>
      </c>
      <c r="D7654" t="str">
        <f t="shared" si="238"/>
        <v>Erwin Mary</v>
      </c>
      <c r="E7654" t="s">
        <v>15</v>
      </c>
      <c r="F7654" t="s">
        <v>505</v>
      </c>
      <c r="G7654" t="s">
        <v>611</v>
      </c>
      <c r="H7654" t="s">
        <v>612</v>
      </c>
      <c r="I7654" t="s">
        <v>24</v>
      </c>
      <c r="J7654" t="s">
        <v>19</v>
      </c>
      <c r="K7654" t="str">
        <f>INDEX(Table6[Column1],MATCH(L7654,Table6[Column2]))</f>
        <v>Young Adults</v>
      </c>
      <c r="L7654">
        <v>36.220403650000002</v>
      </c>
      <c r="M7654" t="str">
        <f>VLOOKUP(L7654,Table1[],2)</f>
        <v>30 - 39</v>
      </c>
      <c r="N7654" t="str">
        <f>INDEX(Table7[Column1],MATCH(O7654,Table7[Column2]))</f>
        <v>Fitting in Stage</v>
      </c>
      <c r="O7654">
        <v>6.2660888430000004</v>
      </c>
      <c r="P7654" t="str">
        <f>VLOOKUP(O7654,Table13[],2)</f>
        <v>6 - 10</v>
      </c>
      <c r="Q7654" t="str">
        <f>INDEX(Table8[Column1],MATCH(R7654,Table8[Column2]))</f>
        <v>Scheduled</v>
      </c>
      <c r="R7654">
        <v>23.5540938</v>
      </c>
      <c r="S7654">
        <f t="shared" si="239"/>
        <v>0.98142057500000002</v>
      </c>
      <c r="T7654" t="s">
        <v>19</v>
      </c>
    </row>
    <row r="7655" spans="1:20" x14ac:dyDescent="0.25">
      <c r="A7655">
        <v>7654</v>
      </c>
      <c r="B7655" t="s">
        <v>5449</v>
      </c>
      <c r="C7655" t="s">
        <v>550</v>
      </c>
      <c r="D7655" t="str">
        <f t="shared" si="238"/>
        <v>Herrington Barbara</v>
      </c>
      <c r="E7655" t="s">
        <v>15</v>
      </c>
      <c r="F7655" t="s">
        <v>16</v>
      </c>
      <c r="G7655" t="s">
        <v>820</v>
      </c>
      <c r="H7655" t="s">
        <v>821</v>
      </c>
      <c r="I7655" t="s">
        <v>16</v>
      </c>
      <c r="J7655" t="s">
        <v>19</v>
      </c>
      <c r="K7655" t="str">
        <f>INDEX(Table6[Column1],MATCH(L7655,Table6[Column2]))</f>
        <v>Adults</v>
      </c>
      <c r="L7655">
        <v>46.673293370000003</v>
      </c>
      <c r="M7655" t="str">
        <f>VLOOKUP(L7655,Table1[],2)</f>
        <v>40 - 49</v>
      </c>
      <c r="N7655" t="str">
        <f>INDEX(Table7[Column1],MATCH(O7655,Table7[Column2]))</f>
        <v>Learning Stage</v>
      </c>
      <c r="O7655">
        <v>5.329563244</v>
      </c>
      <c r="P7655" t="str">
        <f>VLOOKUP(O7655,Table13[],2)</f>
        <v>1 - 5</v>
      </c>
      <c r="Q7655" t="str">
        <f>INDEX(Table8[Column1],MATCH(R7655,Table8[Column2]))</f>
        <v>Habitual</v>
      </c>
      <c r="R7655">
        <v>101.8370329</v>
      </c>
      <c r="S7655">
        <f t="shared" si="239"/>
        <v>4.2432097041666665</v>
      </c>
      <c r="T7655" t="s">
        <v>19</v>
      </c>
    </row>
    <row r="7656" spans="1:20" x14ac:dyDescent="0.25">
      <c r="A7656">
        <v>7655</v>
      </c>
      <c r="B7656" t="s">
        <v>5450</v>
      </c>
      <c r="C7656" t="s">
        <v>149</v>
      </c>
      <c r="D7656" t="str">
        <f t="shared" si="238"/>
        <v>Simpkins Charles</v>
      </c>
      <c r="E7656" t="s">
        <v>22</v>
      </c>
      <c r="F7656" t="s">
        <v>2125</v>
      </c>
      <c r="G7656" t="s">
        <v>611</v>
      </c>
      <c r="H7656" t="s">
        <v>612</v>
      </c>
      <c r="I7656" t="s">
        <v>192</v>
      </c>
      <c r="J7656" t="s">
        <v>19</v>
      </c>
      <c r="K7656" t="str">
        <f>INDEX(Table6[Column1],MATCH(L7656,Table6[Column2]))</f>
        <v>Youth</v>
      </c>
      <c r="L7656">
        <v>20.877037999999999</v>
      </c>
      <c r="M7656" t="str">
        <f>VLOOKUP(L7656,Table1[],2)</f>
        <v>20 - 29</v>
      </c>
      <c r="N7656" t="str">
        <f>INDEX(Table7[Column1],MATCH(O7656,Table7[Column2]))</f>
        <v>Learning Stage</v>
      </c>
      <c r="O7656">
        <v>2.9660812000000001</v>
      </c>
      <c r="P7656" t="str">
        <f>VLOOKUP(O7656,Table13[],2)</f>
        <v>1 - 5</v>
      </c>
      <c r="Q7656" t="str">
        <f>INDEX(Table8[Column1],MATCH(R7656,Table8[Column2]))</f>
        <v>Scheduled</v>
      </c>
      <c r="R7656">
        <v>0</v>
      </c>
      <c r="S7656">
        <f t="shared" si="239"/>
        <v>0</v>
      </c>
      <c r="T7656" t="s">
        <v>19</v>
      </c>
    </row>
    <row r="7657" spans="1:20" x14ac:dyDescent="0.25">
      <c r="A7657">
        <v>7656</v>
      </c>
      <c r="B7657" t="s">
        <v>281</v>
      </c>
      <c r="C7657" t="s">
        <v>75</v>
      </c>
      <c r="D7657" t="str">
        <f t="shared" si="238"/>
        <v>Clark Josephine</v>
      </c>
      <c r="E7657" t="s">
        <v>15</v>
      </c>
      <c r="F7657" t="s">
        <v>33</v>
      </c>
      <c r="G7657" t="s">
        <v>2724</v>
      </c>
      <c r="H7657" t="s">
        <v>1863</v>
      </c>
      <c r="I7657" t="s">
        <v>33</v>
      </c>
      <c r="J7657" t="s">
        <v>19</v>
      </c>
      <c r="K7657" t="str">
        <f>INDEX(Table6[Column1],MATCH(L7657,Table6[Column2]))</f>
        <v>Young Adults</v>
      </c>
      <c r="L7657">
        <v>34.995738889999998</v>
      </c>
      <c r="M7657" t="str">
        <f>VLOOKUP(L7657,Table1[],2)</f>
        <v>30 - 39</v>
      </c>
      <c r="N7657" t="str">
        <f>INDEX(Table7[Column1],MATCH(O7657,Table7[Column2]))</f>
        <v>Learning Stage</v>
      </c>
      <c r="O7657">
        <v>3.8442526560000001</v>
      </c>
      <c r="P7657" t="str">
        <f>VLOOKUP(O7657,Table13[],2)</f>
        <v>1 - 5</v>
      </c>
      <c r="Q7657" t="str">
        <f>INDEX(Table8[Column1],MATCH(R7657,Table8[Column2]))</f>
        <v>Maintained</v>
      </c>
      <c r="R7657">
        <v>55.524972470000002</v>
      </c>
      <c r="S7657">
        <f t="shared" si="239"/>
        <v>2.3135405195833334</v>
      </c>
      <c r="T7657" t="s">
        <v>19</v>
      </c>
    </row>
    <row r="7658" spans="1:20" x14ac:dyDescent="0.25">
      <c r="A7658">
        <v>7657</v>
      </c>
      <c r="B7658" t="s">
        <v>3010</v>
      </c>
      <c r="C7658" t="s">
        <v>191</v>
      </c>
      <c r="D7658" t="str">
        <f t="shared" si="238"/>
        <v>Best Randall</v>
      </c>
      <c r="E7658" t="s">
        <v>22</v>
      </c>
      <c r="F7658" t="s">
        <v>1742</v>
      </c>
      <c r="G7658" t="s">
        <v>611</v>
      </c>
      <c r="H7658" t="s">
        <v>612</v>
      </c>
      <c r="I7658" t="s">
        <v>30</v>
      </c>
      <c r="J7658" t="s">
        <v>19</v>
      </c>
      <c r="K7658" t="str">
        <f>INDEX(Table6[Column1],MATCH(L7658,Table6[Column2]))</f>
        <v>Adults</v>
      </c>
      <c r="L7658">
        <v>42.867074209999998</v>
      </c>
      <c r="M7658" t="str">
        <f>VLOOKUP(L7658,Table1[],2)</f>
        <v>40 - 49</v>
      </c>
      <c r="N7658" t="str">
        <f>INDEX(Table7[Column1],MATCH(O7658,Table7[Column2]))</f>
        <v>Learning Stage</v>
      </c>
      <c r="O7658">
        <v>4.5689591719999996</v>
      </c>
      <c r="P7658" t="str">
        <f>VLOOKUP(O7658,Table13[],2)</f>
        <v>1 - 5</v>
      </c>
      <c r="Q7658" t="str">
        <f>INDEX(Table8[Column1],MATCH(R7658,Table8[Column2]))</f>
        <v>Scheduled</v>
      </c>
      <c r="R7658">
        <v>36.98581798</v>
      </c>
      <c r="S7658">
        <f t="shared" si="239"/>
        <v>1.5410757491666667</v>
      </c>
      <c r="T7658" t="s">
        <v>19</v>
      </c>
    </row>
    <row r="7659" spans="1:20" x14ac:dyDescent="0.25">
      <c r="A7659">
        <v>7658</v>
      </c>
      <c r="B7659" t="s">
        <v>160</v>
      </c>
      <c r="C7659" t="s">
        <v>79</v>
      </c>
      <c r="D7659" t="str">
        <f t="shared" si="238"/>
        <v>Ross Jennifer</v>
      </c>
      <c r="E7659" t="s">
        <v>15</v>
      </c>
      <c r="F7659" t="s">
        <v>424</v>
      </c>
      <c r="G7659" t="s">
        <v>820</v>
      </c>
      <c r="H7659" t="s">
        <v>821</v>
      </c>
      <c r="I7659" t="s">
        <v>121</v>
      </c>
      <c r="J7659" t="s">
        <v>19</v>
      </c>
      <c r="K7659" t="str">
        <f>INDEX(Table6[Column1],MATCH(L7659,Table6[Column2]))</f>
        <v>Adults</v>
      </c>
      <c r="L7659">
        <v>41.059731059999997</v>
      </c>
      <c r="M7659" t="str">
        <f>VLOOKUP(L7659,Table1[],2)</f>
        <v>40 - 49</v>
      </c>
      <c r="N7659" t="str">
        <f>INDEX(Table7[Column1],MATCH(O7659,Table7[Column2]))</f>
        <v>Learning Stage</v>
      </c>
      <c r="O7659">
        <v>3.088952092</v>
      </c>
      <c r="P7659" t="str">
        <f>VLOOKUP(O7659,Table13[],2)</f>
        <v>1 - 5</v>
      </c>
      <c r="Q7659" t="str">
        <f>INDEX(Table8[Column1],MATCH(R7659,Table8[Column2]))</f>
        <v>Scheduled</v>
      </c>
      <c r="R7659">
        <v>10.71164563</v>
      </c>
      <c r="S7659">
        <f t="shared" si="239"/>
        <v>0.44631856791666663</v>
      </c>
      <c r="T7659" t="s">
        <v>19</v>
      </c>
    </row>
    <row r="7660" spans="1:20" x14ac:dyDescent="0.25">
      <c r="A7660">
        <v>7659</v>
      </c>
      <c r="B7660" t="s">
        <v>577</v>
      </c>
      <c r="C7660" t="s">
        <v>5451</v>
      </c>
      <c r="D7660" t="str">
        <f t="shared" si="238"/>
        <v>Weaver Heidi</v>
      </c>
      <c r="E7660" t="s">
        <v>15</v>
      </c>
      <c r="F7660" t="s">
        <v>330</v>
      </c>
      <c r="G7660" t="s">
        <v>611</v>
      </c>
      <c r="H7660" t="s">
        <v>612</v>
      </c>
      <c r="I7660" t="s">
        <v>90</v>
      </c>
      <c r="J7660" t="s">
        <v>19</v>
      </c>
      <c r="K7660" t="str">
        <f>INDEX(Table6[Column1],MATCH(L7660,Table6[Column2]))</f>
        <v>Elders</v>
      </c>
      <c r="L7660">
        <v>51.525198320000001</v>
      </c>
      <c r="M7660" t="str">
        <f>VLOOKUP(L7660,Table1[],2)</f>
        <v>50 - 59</v>
      </c>
      <c r="N7660" t="str">
        <f>INDEX(Table7[Column1],MATCH(O7660,Table7[Column2]))</f>
        <v>Learning Stage</v>
      </c>
      <c r="O7660">
        <v>2.8107673609999999</v>
      </c>
      <c r="P7660" t="str">
        <f>VLOOKUP(O7660,Table13[],2)</f>
        <v>1 - 5</v>
      </c>
      <c r="Q7660" t="str">
        <f>INDEX(Table8[Column1],MATCH(R7660,Table8[Column2]))</f>
        <v>Habitual</v>
      </c>
      <c r="R7660">
        <v>112.93144820000001</v>
      </c>
      <c r="S7660">
        <f t="shared" si="239"/>
        <v>4.7054770083333342</v>
      </c>
      <c r="T7660" t="s">
        <v>19</v>
      </c>
    </row>
    <row r="7661" spans="1:20" x14ac:dyDescent="0.25">
      <c r="A7661">
        <v>7660</v>
      </c>
      <c r="B7661" t="s">
        <v>1940</v>
      </c>
      <c r="C7661" t="s">
        <v>3014</v>
      </c>
      <c r="D7661" t="str">
        <f t="shared" si="238"/>
        <v>Fanning Terri</v>
      </c>
      <c r="E7661" t="s">
        <v>15</v>
      </c>
      <c r="F7661" t="s">
        <v>38</v>
      </c>
      <c r="G7661" t="s">
        <v>17</v>
      </c>
      <c r="H7661" t="s">
        <v>18</v>
      </c>
      <c r="I7661" t="s">
        <v>38</v>
      </c>
      <c r="J7661" t="s">
        <v>19</v>
      </c>
      <c r="K7661" t="str">
        <f>INDEX(Table6[Column1],MATCH(L7661,Table6[Column2]))</f>
        <v>Young Adults</v>
      </c>
      <c r="L7661">
        <v>36.056930999999999</v>
      </c>
      <c r="M7661" t="str">
        <f>VLOOKUP(L7661,Table1[],2)</f>
        <v>30 - 39</v>
      </c>
      <c r="N7661" t="str">
        <f>INDEX(Table7[Column1],MATCH(O7661,Table7[Column2]))</f>
        <v>Learning Stage</v>
      </c>
      <c r="O7661">
        <v>5.4203329709999997</v>
      </c>
      <c r="P7661" t="str">
        <f>VLOOKUP(O7661,Table13[],2)</f>
        <v>1 - 5</v>
      </c>
      <c r="Q7661" t="str">
        <f>INDEX(Table8[Column1],MATCH(R7661,Table8[Column2]))</f>
        <v>Scheduled</v>
      </c>
      <c r="R7661">
        <v>27.707925100000001</v>
      </c>
      <c r="S7661">
        <f t="shared" si="239"/>
        <v>1.1544968791666668</v>
      </c>
      <c r="T7661" t="s">
        <v>19</v>
      </c>
    </row>
    <row r="7662" spans="1:20" x14ac:dyDescent="0.25">
      <c r="A7662">
        <v>7661</v>
      </c>
      <c r="B7662" t="s">
        <v>47</v>
      </c>
      <c r="C7662" t="s">
        <v>472</v>
      </c>
      <c r="D7662" t="str">
        <f t="shared" si="238"/>
        <v>Smith Willard</v>
      </c>
      <c r="E7662" t="s">
        <v>22</v>
      </c>
      <c r="F7662" t="s">
        <v>235</v>
      </c>
      <c r="G7662" t="s">
        <v>2724</v>
      </c>
      <c r="H7662" t="s">
        <v>1863</v>
      </c>
      <c r="I7662" t="s">
        <v>235</v>
      </c>
      <c r="J7662" t="s">
        <v>19</v>
      </c>
      <c r="K7662" t="str">
        <f>INDEX(Table6[Column1],MATCH(L7662,Table6[Column2]))</f>
        <v>Young Adults</v>
      </c>
      <c r="L7662">
        <v>38.549871969999998</v>
      </c>
      <c r="M7662" t="str">
        <f>VLOOKUP(L7662,Table1[],2)</f>
        <v>30 - 39</v>
      </c>
      <c r="N7662" t="str">
        <f>INDEX(Table7[Column1],MATCH(O7662,Table7[Column2]))</f>
        <v>Learning Stage</v>
      </c>
      <c r="O7662">
        <v>5.5278333740000001</v>
      </c>
      <c r="P7662" t="str">
        <f>VLOOKUP(O7662,Table13[],2)</f>
        <v>1 - 5</v>
      </c>
      <c r="Q7662" t="str">
        <f>INDEX(Table8[Column1],MATCH(R7662,Table8[Column2]))</f>
        <v>Scheduled</v>
      </c>
      <c r="R7662">
        <v>34.967264909999997</v>
      </c>
      <c r="S7662">
        <f t="shared" si="239"/>
        <v>1.4569693712499998</v>
      </c>
      <c r="T7662" t="s">
        <v>19</v>
      </c>
    </row>
    <row r="7663" spans="1:20" x14ac:dyDescent="0.25">
      <c r="A7663">
        <v>7662</v>
      </c>
      <c r="B7663" t="s">
        <v>58</v>
      </c>
      <c r="C7663" t="s">
        <v>56</v>
      </c>
      <c r="D7663" t="str">
        <f t="shared" si="238"/>
        <v>Davis James</v>
      </c>
      <c r="E7663" t="s">
        <v>22</v>
      </c>
      <c r="F7663" t="s">
        <v>38</v>
      </c>
      <c r="G7663" t="s">
        <v>820</v>
      </c>
      <c r="H7663" t="s">
        <v>821</v>
      </c>
      <c r="I7663" t="s">
        <v>38</v>
      </c>
      <c r="J7663" t="s">
        <v>19</v>
      </c>
      <c r="K7663" t="str">
        <f>INDEX(Table6[Column1],MATCH(L7663,Table6[Column2]))</f>
        <v>Adults</v>
      </c>
      <c r="L7663">
        <v>49.628631400000003</v>
      </c>
      <c r="M7663" t="str">
        <f>VLOOKUP(L7663,Table1[],2)</f>
        <v>40 - 49</v>
      </c>
      <c r="N7663" t="str">
        <f>INDEX(Table7[Column1],MATCH(O7663,Table7[Column2]))</f>
        <v>Learning Stage</v>
      </c>
      <c r="O7663">
        <v>3.8697242059999999</v>
      </c>
      <c r="P7663" t="str">
        <f>VLOOKUP(O7663,Table13[],2)</f>
        <v>1 - 5</v>
      </c>
      <c r="Q7663" t="str">
        <f>INDEX(Table8[Column1],MATCH(R7663,Table8[Column2]))</f>
        <v>Habitual</v>
      </c>
      <c r="R7663">
        <v>118.9247441</v>
      </c>
      <c r="S7663">
        <f t="shared" si="239"/>
        <v>4.955197670833333</v>
      </c>
      <c r="T7663" t="s">
        <v>19</v>
      </c>
    </row>
    <row r="7664" spans="1:20" x14ac:dyDescent="0.25">
      <c r="A7664">
        <v>7663</v>
      </c>
      <c r="B7664" t="s">
        <v>253</v>
      </c>
      <c r="C7664" t="s">
        <v>464</v>
      </c>
      <c r="D7664" t="str">
        <f t="shared" si="238"/>
        <v>Harris Steven</v>
      </c>
      <c r="E7664" t="s">
        <v>22</v>
      </c>
      <c r="F7664" t="s">
        <v>33</v>
      </c>
      <c r="G7664" t="s">
        <v>2724</v>
      </c>
      <c r="H7664" t="s">
        <v>1863</v>
      </c>
      <c r="I7664" t="s">
        <v>33</v>
      </c>
      <c r="J7664" t="s">
        <v>19</v>
      </c>
      <c r="K7664" t="str">
        <f>INDEX(Table6[Column1],MATCH(L7664,Table6[Column2]))</f>
        <v>Young Adults</v>
      </c>
      <c r="L7664">
        <v>34.178531319999998</v>
      </c>
      <c r="M7664" t="str">
        <f>VLOOKUP(L7664,Table1[],2)</f>
        <v>30 - 39</v>
      </c>
      <c r="N7664" t="str">
        <f>INDEX(Table7[Column1],MATCH(O7664,Table7[Column2]))</f>
        <v>Learning Stage</v>
      </c>
      <c r="O7664">
        <v>3.4239983870000001</v>
      </c>
      <c r="P7664" t="str">
        <f>VLOOKUP(O7664,Table13[],2)</f>
        <v>1 - 5</v>
      </c>
      <c r="Q7664" t="str">
        <f>INDEX(Table8[Column1],MATCH(R7664,Table8[Column2]))</f>
        <v>Scheduled</v>
      </c>
      <c r="R7664">
        <v>6.202913981</v>
      </c>
      <c r="S7664">
        <f t="shared" si="239"/>
        <v>0.25845474920833333</v>
      </c>
      <c r="T7664" t="s">
        <v>19</v>
      </c>
    </row>
    <row r="7665" spans="1:20" x14ac:dyDescent="0.25">
      <c r="A7665">
        <v>7664</v>
      </c>
      <c r="B7665" t="s">
        <v>2609</v>
      </c>
      <c r="C7665" t="s">
        <v>679</v>
      </c>
      <c r="D7665" t="str">
        <f t="shared" si="238"/>
        <v>Woods Margaret</v>
      </c>
      <c r="E7665" t="s">
        <v>15</v>
      </c>
      <c r="F7665" t="s">
        <v>57</v>
      </c>
      <c r="G7665" t="s">
        <v>611</v>
      </c>
      <c r="H7665" t="s">
        <v>612</v>
      </c>
      <c r="I7665" t="s">
        <v>57</v>
      </c>
      <c r="J7665" t="s">
        <v>19</v>
      </c>
      <c r="K7665" t="str">
        <f>INDEX(Table6[Column1],MATCH(L7665,Table6[Column2]))</f>
        <v>Youth</v>
      </c>
      <c r="L7665">
        <v>28.67273028</v>
      </c>
      <c r="M7665" t="str">
        <f>VLOOKUP(L7665,Table1[],2)</f>
        <v>20 - 29</v>
      </c>
      <c r="N7665" t="str">
        <f>INDEX(Table7[Column1],MATCH(O7665,Table7[Column2]))</f>
        <v>Learning Stage</v>
      </c>
      <c r="O7665">
        <v>4.7642371670000001</v>
      </c>
      <c r="P7665" t="str">
        <f>VLOOKUP(O7665,Table13[],2)</f>
        <v>1 - 5</v>
      </c>
      <c r="Q7665" t="str">
        <f>INDEX(Table8[Column1],MATCH(R7665,Table8[Column2]))</f>
        <v>Scheduled</v>
      </c>
      <c r="R7665">
        <v>0</v>
      </c>
      <c r="S7665">
        <f t="shared" si="239"/>
        <v>0</v>
      </c>
      <c r="T7665" t="s">
        <v>19</v>
      </c>
    </row>
    <row r="7666" spans="1:20" x14ac:dyDescent="0.25">
      <c r="A7666">
        <v>7665</v>
      </c>
      <c r="B7666" t="s">
        <v>4583</v>
      </c>
      <c r="C7666" t="s">
        <v>52</v>
      </c>
      <c r="D7666" t="str">
        <f t="shared" si="238"/>
        <v>Stokes John</v>
      </c>
      <c r="E7666" t="s">
        <v>22</v>
      </c>
      <c r="F7666" t="s">
        <v>169</v>
      </c>
      <c r="G7666" t="s">
        <v>611</v>
      </c>
      <c r="H7666" t="s">
        <v>612</v>
      </c>
      <c r="I7666" t="s">
        <v>169</v>
      </c>
      <c r="J7666" t="s">
        <v>19</v>
      </c>
      <c r="K7666" t="str">
        <f>INDEX(Table6[Column1],MATCH(L7666,Table6[Column2]))</f>
        <v>Elders</v>
      </c>
      <c r="L7666">
        <v>57.813410449999999</v>
      </c>
      <c r="M7666" t="str">
        <f>VLOOKUP(L7666,Table1[],2)</f>
        <v>50 - 59</v>
      </c>
      <c r="N7666" t="str">
        <f>INDEX(Table7[Column1],MATCH(O7666,Table7[Column2]))</f>
        <v>Learning Stage</v>
      </c>
      <c r="O7666">
        <v>3.4174394879999999</v>
      </c>
      <c r="P7666" t="str">
        <f>VLOOKUP(O7666,Table13[],2)</f>
        <v>1 - 5</v>
      </c>
      <c r="Q7666" t="str">
        <f>INDEX(Table8[Column1],MATCH(R7666,Table8[Column2]))</f>
        <v>Habitual</v>
      </c>
      <c r="R7666">
        <v>96.691024310000003</v>
      </c>
      <c r="S7666">
        <f t="shared" si="239"/>
        <v>4.0287926795833338</v>
      </c>
      <c r="T7666" t="s">
        <v>19</v>
      </c>
    </row>
    <row r="7667" spans="1:20" x14ac:dyDescent="0.25">
      <c r="A7667">
        <v>7666</v>
      </c>
      <c r="B7667" t="s">
        <v>912</v>
      </c>
      <c r="C7667" t="s">
        <v>2163</v>
      </c>
      <c r="D7667" t="str">
        <f t="shared" si="238"/>
        <v>Boyd Ellen</v>
      </c>
      <c r="E7667" t="s">
        <v>15</v>
      </c>
      <c r="F7667" t="s">
        <v>407</v>
      </c>
      <c r="G7667" t="s">
        <v>611</v>
      </c>
      <c r="H7667" t="s">
        <v>612</v>
      </c>
      <c r="I7667" t="s">
        <v>407</v>
      </c>
      <c r="J7667" t="s">
        <v>19</v>
      </c>
      <c r="K7667" t="str">
        <f>INDEX(Table6[Column1],MATCH(L7667,Table6[Column2]))</f>
        <v>Young Adults</v>
      </c>
      <c r="L7667">
        <v>39.829369110000002</v>
      </c>
      <c r="M7667" t="str">
        <f>VLOOKUP(L7667,Table1[],2)</f>
        <v>30 - 39</v>
      </c>
      <c r="N7667" t="str">
        <f>INDEX(Table7[Column1],MATCH(O7667,Table7[Column2]))</f>
        <v>Learning Stage</v>
      </c>
      <c r="O7667">
        <v>3.887470789</v>
      </c>
      <c r="P7667" t="str">
        <f>VLOOKUP(O7667,Table13[],2)</f>
        <v>1 - 5</v>
      </c>
      <c r="Q7667" t="str">
        <f>INDEX(Table8[Column1],MATCH(R7667,Table8[Column2]))</f>
        <v>Maintained</v>
      </c>
      <c r="R7667">
        <v>63.717288430000004</v>
      </c>
      <c r="S7667">
        <f t="shared" si="239"/>
        <v>2.6548870179166668</v>
      </c>
      <c r="T7667" t="s">
        <v>19</v>
      </c>
    </row>
    <row r="7668" spans="1:20" x14ac:dyDescent="0.25">
      <c r="A7668">
        <v>7667</v>
      </c>
      <c r="B7668" t="s">
        <v>5452</v>
      </c>
      <c r="C7668" t="s">
        <v>1169</v>
      </c>
      <c r="D7668" t="str">
        <f t="shared" si="238"/>
        <v>Winner Bradley</v>
      </c>
      <c r="E7668" t="s">
        <v>22</v>
      </c>
      <c r="F7668" t="s">
        <v>38</v>
      </c>
      <c r="G7668" t="s">
        <v>820</v>
      </c>
      <c r="H7668" t="s">
        <v>821</v>
      </c>
      <c r="I7668" t="s">
        <v>38</v>
      </c>
      <c r="J7668" t="s">
        <v>19</v>
      </c>
      <c r="K7668" t="str">
        <f>INDEX(Table6[Column1],MATCH(L7668,Table6[Column2]))</f>
        <v>Adults</v>
      </c>
      <c r="L7668">
        <v>45.42973705</v>
      </c>
      <c r="M7668" t="str">
        <f>VLOOKUP(L7668,Table1[],2)</f>
        <v>40 - 49</v>
      </c>
      <c r="N7668" t="str">
        <f>INDEX(Table7[Column1],MATCH(O7668,Table7[Column2]))</f>
        <v>Learning Stage</v>
      </c>
      <c r="O7668">
        <v>5.447851547</v>
      </c>
      <c r="P7668" t="str">
        <f>VLOOKUP(O7668,Table13[],2)</f>
        <v>1 - 5</v>
      </c>
      <c r="Q7668" t="str">
        <f>INDEX(Table8[Column1],MATCH(R7668,Table8[Column2]))</f>
        <v>Maintained</v>
      </c>
      <c r="R7668">
        <v>59.875958730000001</v>
      </c>
      <c r="S7668">
        <f t="shared" si="239"/>
        <v>2.4948316137500002</v>
      </c>
      <c r="T7668" t="s">
        <v>19</v>
      </c>
    </row>
    <row r="7669" spans="1:20" x14ac:dyDescent="0.25">
      <c r="A7669">
        <v>7668</v>
      </c>
      <c r="B7669" t="s">
        <v>267</v>
      </c>
      <c r="C7669" t="s">
        <v>245</v>
      </c>
      <c r="D7669" t="str">
        <f t="shared" si="238"/>
        <v>Johnson Mary</v>
      </c>
      <c r="E7669" t="s">
        <v>15</v>
      </c>
      <c r="F7669" t="s">
        <v>30</v>
      </c>
      <c r="G7669" t="s">
        <v>611</v>
      </c>
      <c r="H7669" t="s">
        <v>612</v>
      </c>
      <c r="I7669" t="s">
        <v>30</v>
      </c>
      <c r="J7669" t="s">
        <v>19</v>
      </c>
      <c r="K7669" t="str">
        <f>INDEX(Table6[Column1],MATCH(L7669,Table6[Column2]))</f>
        <v>Adults</v>
      </c>
      <c r="L7669">
        <v>41.828690780000002</v>
      </c>
      <c r="M7669" t="str">
        <f>VLOOKUP(L7669,Table1[],2)</f>
        <v>40 - 49</v>
      </c>
      <c r="N7669" t="str">
        <f>INDEX(Table7[Column1],MATCH(O7669,Table7[Column2]))</f>
        <v>Learning Stage</v>
      </c>
      <c r="O7669">
        <v>1.4020849070000001</v>
      </c>
      <c r="P7669" t="str">
        <f>VLOOKUP(O7669,Table13[],2)</f>
        <v>1 - 5</v>
      </c>
      <c r="Q7669" t="str">
        <f>INDEX(Table8[Column1],MATCH(R7669,Table8[Column2]))</f>
        <v>Scheduled</v>
      </c>
      <c r="R7669">
        <v>35.668389410000003</v>
      </c>
      <c r="S7669">
        <f t="shared" si="239"/>
        <v>1.4861828920833333</v>
      </c>
      <c r="T7669" t="s">
        <v>19</v>
      </c>
    </row>
    <row r="7670" spans="1:20" x14ac:dyDescent="0.25">
      <c r="A7670">
        <v>7669</v>
      </c>
      <c r="B7670" t="s">
        <v>5453</v>
      </c>
      <c r="C7670" t="s">
        <v>149</v>
      </c>
      <c r="D7670" t="str">
        <f t="shared" si="238"/>
        <v>Tirado Charles</v>
      </c>
      <c r="E7670" t="s">
        <v>22</v>
      </c>
      <c r="F7670" t="s">
        <v>38</v>
      </c>
      <c r="G7670" t="s">
        <v>820</v>
      </c>
      <c r="H7670" t="s">
        <v>821</v>
      </c>
      <c r="I7670" t="s">
        <v>38</v>
      </c>
      <c r="J7670" t="s">
        <v>19</v>
      </c>
      <c r="K7670" t="str">
        <f>INDEX(Table6[Column1],MATCH(L7670,Table6[Column2]))</f>
        <v>Adults</v>
      </c>
      <c r="L7670">
        <v>48.752473930000001</v>
      </c>
      <c r="M7670" t="str">
        <f>VLOOKUP(L7670,Table1[],2)</f>
        <v>40 - 49</v>
      </c>
      <c r="N7670" t="str">
        <f>INDEX(Table7[Column1],MATCH(O7670,Table7[Column2]))</f>
        <v>Learning Stage</v>
      </c>
      <c r="O7670">
        <v>3.370980286</v>
      </c>
      <c r="P7670" t="str">
        <f>VLOOKUP(O7670,Table13[],2)</f>
        <v>1 - 5</v>
      </c>
      <c r="Q7670" t="str">
        <f>INDEX(Table8[Column1],MATCH(R7670,Table8[Column2]))</f>
        <v>Unexcused</v>
      </c>
      <c r="R7670">
        <v>166.556274</v>
      </c>
      <c r="S7670">
        <f t="shared" si="239"/>
        <v>6.9398447500000007</v>
      </c>
      <c r="T7670" t="s">
        <v>19</v>
      </c>
    </row>
    <row r="7671" spans="1:20" x14ac:dyDescent="0.25">
      <c r="A7671">
        <v>7670</v>
      </c>
      <c r="B7671" t="s">
        <v>5454</v>
      </c>
      <c r="C7671" t="s">
        <v>445</v>
      </c>
      <c r="D7671" t="str">
        <f t="shared" si="238"/>
        <v>Belcher Philip</v>
      </c>
      <c r="E7671" t="s">
        <v>22</v>
      </c>
      <c r="F7671" t="s">
        <v>38</v>
      </c>
      <c r="G7671" t="s">
        <v>820</v>
      </c>
      <c r="H7671" t="s">
        <v>821</v>
      </c>
      <c r="I7671" t="s">
        <v>38</v>
      </c>
      <c r="J7671" t="s">
        <v>19</v>
      </c>
      <c r="K7671" t="str">
        <f>INDEX(Table6[Column1],MATCH(L7671,Table6[Column2]))</f>
        <v>Adults</v>
      </c>
      <c r="L7671">
        <v>47.6118624</v>
      </c>
      <c r="M7671" t="str">
        <f>VLOOKUP(L7671,Table1[],2)</f>
        <v>40 - 49</v>
      </c>
      <c r="N7671" t="str">
        <f>INDEX(Table7[Column1],MATCH(O7671,Table7[Column2]))</f>
        <v>Learning Stage</v>
      </c>
      <c r="O7671">
        <v>4.0199417049999999</v>
      </c>
      <c r="P7671" t="str">
        <f>VLOOKUP(O7671,Table13[],2)</f>
        <v>1 - 5</v>
      </c>
      <c r="Q7671" t="str">
        <f>INDEX(Table8[Column1],MATCH(R7671,Table8[Column2]))</f>
        <v>Maintained</v>
      </c>
      <c r="R7671">
        <v>74.389634729999997</v>
      </c>
      <c r="S7671">
        <f t="shared" si="239"/>
        <v>3.0995681137499997</v>
      </c>
      <c r="T7671" t="s">
        <v>19</v>
      </c>
    </row>
    <row r="7672" spans="1:20" x14ac:dyDescent="0.25">
      <c r="A7672">
        <v>7671</v>
      </c>
      <c r="B7672" t="s">
        <v>1170</v>
      </c>
      <c r="C7672" t="s">
        <v>560</v>
      </c>
      <c r="D7672" t="str">
        <f t="shared" si="238"/>
        <v>Carrington Sherman</v>
      </c>
      <c r="E7672" t="s">
        <v>22</v>
      </c>
      <c r="F7672" t="s">
        <v>33</v>
      </c>
      <c r="G7672" t="s">
        <v>2724</v>
      </c>
      <c r="H7672" t="s">
        <v>1863</v>
      </c>
      <c r="I7672" t="s">
        <v>33</v>
      </c>
      <c r="J7672" t="s">
        <v>19</v>
      </c>
      <c r="K7672" t="str">
        <f>INDEX(Table6[Column1],MATCH(L7672,Table6[Column2]))</f>
        <v>Young Adults</v>
      </c>
      <c r="L7672">
        <v>31.463811490000001</v>
      </c>
      <c r="M7672" t="str">
        <f>VLOOKUP(L7672,Table1[],2)</f>
        <v>30 - 39</v>
      </c>
      <c r="N7672" t="str">
        <f>INDEX(Table7[Column1],MATCH(O7672,Table7[Column2]))</f>
        <v>Learning Stage</v>
      </c>
      <c r="O7672">
        <v>5.8800559310000002</v>
      </c>
      <c r="P7672" t="str">
        <f>VLOOKUP(O7672,Table13[],2)</f>
        <v>1 - 5</v>
      </c>
      <c r="Q7672" t="str">
        <f>INDEX(Table8[Column1],MATCH(R7672,Table8[Column2]))</f>
        <v>Scheduled</v>
      </c>
      <c r="R7672">
        <v>0</v>
      </c>
      <c r="S7672">
        <f t="shared" si="239"/>
        <v>0</v>
      </c>
      <c r="T7672" t="s">
        <v>19</v>
      </c>
    </row>
    <row r="7673" spans="1:20" x14ac:dyDescent="0.25">
      <c r="A7673">
        <v>7672</v>
      </c>
      <c r="B7673" t="s">
        <v>49</v>
      </c>
      <c r="C7673" t="s">
        <v>44</v>
      </c>
      <c r="D7673" t="str">
        <f t="shared" si="238"/>
        <v>Beard Gregory</v>
      </c>
      <c r="E7673" t="s">
        <v>22</v>
      </c>
      <c r="F7673" t="s">
        <v>157</v>
      </c>
      <c r="G7673" t="s">
        <v>611</v>
      </c>
      <c r="H7673" t="s">
        <v>612</v>
      </c>
      <c r="I7673" t="s">
        <v>157</v>
      </c>
      <c r="J7673" t="s">
        <v>19</v>
      </c>
      <c r="K7673" t="str">
        <f>INDEX(Table6[Column1],MATCH(L7673,Table6[Column2]))</f>
        <v>Young Adults</v>
      </c>
      <c r="L7673">
        <v>31.56142461</v>
      </c>
      <c r="M7673" t="str">
        <f>VLOOKUP(L7673,Table1[],2)</f>
        <v>30 - 39</v>
      </c>
      <c r="N7673" t="str">
        <f>INDEX(Table7[Column1],MATCH(O7673,Table7[Column2]))</f>
        <v>Learning Stage</v>
      </c>
      <c r="O7673">
        <v>4.7728808819999999</v>
      </c>
      <c r="P7673" t="str">
        <f>VLOOKUP(O7673,Table13[],2)</f>
        <v>1 - 5</v>
      </c>
      <c r="Q7673" t="str">
        <f>INDEX(Table8[Column1],MATCH(R7673,Table8[Column2]))</f>
        <v>Scheduled</v>
      </c>
      <c r="R7673">
        <v>0</v>
      </c>
      <c r="S7673">
        <f t="shared" si="239"/>
        <v>0</v>
      </c>
      <c r="T7673" t="s">
        <v>19</v>
      </c>
    </row>
    <row r="7674" spans="1:20" x14ac:dyDescent="0.25">
      <c r="A7674">
        <v>7673</v>
      </c>
      <c r="B7674" t="s">
        <v>1864</v>
      </c>
      <c r="C7674" t="s">
        <v>2887</v>
      </c>
      <c r="D7674" t="str">
        <f t="shared" si="238"/>
        <v>Jordan Jennie</v>
      </c>
      <c r="E7674" t="s">
        <v>15</v>
      </c>
      <c r="F7674" t="s">
        <v>593</v>
      </c>
      <c r="G7674" t="s">
        <v>611</v>
      </c>
      <c r="H7674" t="s">
        <v>612</v>
      </c>
      <c r="I7674" t="s">
        <v>90</v>
      </c>
      <c r="J7674" t="s">
        <v>19</v>
      </c>
      <c r="K7674" t="str">
        <f>INDEX(Table6[Column1],MATCH(L7674,Table6[Column2]))</f>
        <v>Adults</v>
      </c>
      <c r="L7674">
        <v>43.78330983</v>
      </c>
      <c r="M7674" t="str">
        <f>VLOOKUP(L7674,Table1[],2)</f>
        <v>40 - 49</v>
      </c>
      <c r="N7674" t="str">
        <f>INDEX(Table7[Column1],MATCH(O7674,Table7[Column2]))</f>
        <v>Learning Stage</v>
      </c>
      <c r="O7674">
        <v>3.9955666999999999</v>
      </c>
      <c r="P7674" t="str">
        <f>VLOOKUP(O7674,Table13[],2)</f>
        <v>1 - 5</v>
      </c>
      <c r="Q7674" t="str">
        <f>INDEX(Table8[Column1],MATCH(R7674,Table8[Column2]))</f>
        <v>Maintained</v>
      </c>
      <c r="R7674">
        <v>65.238410200000004</v>
      </c>
      <c r="S7674">
        <f t="shared" si="239"/>
        <v>2.7182670916666671</v>
      </c>
      <c r="T7674" t="s">
        <v>19</v>
      </c>
    </row>
    <row r="7675" spans="1:20" x14ac:dyDescent="0.25">
      <c r="A7675">
        <v>7674</v>
      </c>
      <c r="B7675" t="s">
        <v>5455</v>
      </c>
      <c r="C7675" t="s">
        <v>89</v>
      </c>
      <c r="D7675" t="str">
        <f t="shared" si="238"/>
        <v>Wester Joseph</v>
      </c>
      <c r="E7675" t="s">
        <v>22</v>
      </c>
      <c r="F7675" t="s">
        <v>38</v>
      </c>
      <c r="G7675" t="s">
        <v>820</v>
      </c>
      <c r="H7675" t="s">
        <v>821</v>
      </c>
      <c r="I7675" t="s">
        <v>38</v>
      </c>
      <c r="J7675" t="s">
        <v>19</v>
      </c>
      <c r="K7675" t="str">
        <f>INDEX(Table6[Column1],MATCH(L7675,Table6[Column2]))</f>
        <v>Elders</v>
      </c>
      <c r="L7675">
        <v>54.772737329999998</v>
      </c>
      <c r="M7675" t="str">
        <f>VLOOKUP(L7675,Table1[],2)</f>
        <v>50 - 59</v>
      </c>
      <c r="N7675" t="str">
        <f>INDEX(Table7[Column1],MATCH(O7675,Table7[Column2]))</f>
        <v>Fitting in Stage</v>
      </c>
      <c r="O7675">
        <v>6.0805030589999998</v>
      </c>
      <c r="P7675" t="str">
        <f>VLOOKUP(O7675,Table13[],2)</f>
        <v>6 - 10</v>
      </c>
      <c r="Q7675" t="str">
        <f>INDEX(Table8[Column1],MATCH(R7675,Table8[Column2]))</f>
        <v>Habitual</v>
      </c>
      <c r="R7675">
        <v>80.935404820000002</v>
      </c>
      <c r="S7675">
        <f t="shared" si="239"/>
        <v>3.3723085341666668</v>
      </c>
      <c r="T7675" t="s">
        <v>19</v>
      </c>
    </row>
    <row r="7676" spans="1:20" x14ac:dyDescent="0.25">
      <c r="A7676">
        <v>7675</v>
      </c>
      <c r="B7676" t="s">
        <v>2346</v>
      </c>
      <c r="C7676" t="s">
        <v>5456</v>
      </c>
      <c r="D7676" t="str">
        <f t="shared" si="238"/>
        <v>Copeland Theresia</v>
      </c>
      <c r="E7676" t="s">
        <v>15</v>
      </c>
      <c r="F7676" t="s">
        <v>520</v>
      </c>
      <c r="G7676" t="s">
        <v>611</v>
      </c>
      <c r="H7676" t="s">
        <v>612</v>
      </c>
      <c r="I7676" t="s">
        <v>54</v>
      </c>
      <c r="J7676" t="s">
        <v>19</v>
      </c>
      <c r="K7676" t="str">
        <f>INDEX(Table6[Column1],MATCH(L7676,Table6[Column2]))</f>
        <v>Youth</v>
      </c>
      <c r="L7676">
        <v>24.453635340000002</v>
      </c>
      <c r="M7676" t="str">
        <f>VLOOKUP(L7676,Table1[],2)</f>
        <v>20 - 29</v>
      </c>
      <c r="N7676" t="str">
        <f>INDEX(Table7[Column1],MATCH(O7676,Table7[Column2]))</f>
        <v>Learning Stage</v>
      </c>
      <c r="O7676">
        <v>4.1011580380000003</v>
      </c>
      <c r="P7676" t="str">
        <f>VLOOKUP(O7676,Table13[],2)</f>
        <v>1 - 5</v>
      </c>
      <c r="Q7676" t="str">
        <f>INDEX(Table8[Column1],MATCH(R7676,Table8[Column2]))</f>
        <v>Scheduled</v>
      </c>
      <c r="R7676">
        <v>0</v>
      </c>
      <c r="S7676">
        <f t="shared" si="239"/>
        <v>0</v>
      </c>
      <c r="T7676" t="s">
        <v>19</v>
      </c>
    </row>
    <row r="7677" spans="1:20" x14ac:dyDescent="0.25">
      <c r="A7677">
        <v>7676</v>
      </c>
      <c r="B7677" t="s">
        <v>4581</v>
      </c>
      <c r="C7677" t="s">
        <v>525</v>
      </c>
      <c r="D7677" t="str">
        <f t="shared" si="238"/>
        <v>Volk Amanda</v>
      </c>
      <c r="E7677" t="s">
        <v>15</v>
      </c>
      <c r="F7677" t="s">
        <v>30</v>
      </c>
      <c r="G7677" t="s">
        <v>611</v>
      </c>
      <c r="H7677" t="s">
        <v>612</v>
      </c>
      <c r="I7677" t="s">
        <v>30</v>
      </c>
      <c r="J7677" t="s">
        <v>19</v>
      </c>
      <c r="K7677" t="str">
        <f>INDEX(Table6[Column1],MATCH(L7677,Table6[Column2]))</f>
        <v>Young Adults</v>
      </c>
      <c r="L7677">
        <v>39.06598898</v>
      </c>
      <c r="M7677" t="str">
        <f>VLOOKUP(L7677,Table1[],2)</f>
        <v>30 - 39</v>
      </c>
      <c r="N7677" t="str">
        <f>INDEX(Table7[Column1],MATCH(O7677,Table7[Column2]))</f>
        <v>Learning Stage</v>
      </c>
      <c r="O7677">
        <v>5.2475009779999997</v>
      </c>
      <c r="P7677" t="str">
        <f>VLOOKUP(O7677,Table13[],2)</f>
        <v>1 - 5</v>
      </c>
      <c r="Q7677" t="str">
        <f>INDEX(Table8[Column1],MATCH(R7677,Table8[Column2]))</f>
        <v>Habitual</v>
      </c>
      <c r="R7677">
        <v>84.852467160000003</v>
      </c>
      <c r="S7677">
        <f t="shared" si="239"/>
        <v>3.5355194650000001</v>
      </c>
      <c r="T7677" t="s">
        <v>19</v>
      </c>
    </row>
    <row r="7678" spans="1:20" x14ac:dyDescent="0.25">
      <c r="A7678">
        <v>7677</v>
      </c>
      <c r="B7678" t="s">
        <v>367</v>
      </c>
      <c r="C7678" t="s">
        <v>56</v>
      </c>
      <c r="D7678" t="str">
        <f t="shared" si="238"/>
        <v>Campbell James</v>
      </c>
      <c r="E7678" t="s">
        <v>22</v>
      </c>
      <c r="F7678" t="s">
        <v>46</v>
      </c>
      <c r="G7678" t="s">
        <v>611</v>
      </c>
      <c r="H7678" t="s">
        <v>612</v>
      </c>
      <c r="I7678" t="s">
        <v>46</v>
      </c>
      <c r="J7678" t="s">
        <v>19</v>
      </c>
      <c r="K7678" t="str">
        <f>INDEX(Table6[Column1],MATCH(L7678,Table6[Column2]))</f>
        <v>Adults</v>
      </c>
      <c r="L7678">
        <v>49.950712099999997</v>
      </c>
      <c r="M7678" t="str">
        <f>VLOOKUP(L7678,Table1[],2)</f>
        <v>40 - 49</v>
      </c>
      <c r="N7678" t="str">
        <f>INDEX(Table7[Column1],MATCH(O7678,Table7[Column2]))</f>
        <v>Learning Stage</v>
      </c>
      <c r="O7678">
        <v>1.7966114740000001</v>
      </c>
      <c r="P7678" t="str">
        <f>VLOOKUP(O7678,Table13[],2)</f>
        <v>1 - 5</v>
      </c>
      <c r="Q7678" t="str">
        <f>INDEX(Table8[Column1],MATCH(R7678,Table8[Column2]))</f>
        <v>Habitual</v>
      </c>
      <c r="R7678">
        <v>118.31628980000001</v>
      </c>
      <c r="S7678">
        <f t="shared" si="239"/>
        <v>4.9298454083333336</v>
      </c>
      <c r="T7678" t="s">
        <v>19</v>
      </c>
    </row>
    <row r="7679" spans="1:20" x14ac:dyDescent="0.25">
      <c r="A7679">
        <v>7678</v>
      </c>
      <c r="B7679" t="s">
        <v>281</v>
      </c>
      <c r="C7679" t="s">
        <v>1232</v>
      </c>
      <c r="D7679" t="str">
        <f t="shared" si="238"/>
        <v>Clark Joel</v>
      </c>
      <c r="E7679" t="s">
        <v>22</v>
      </c>
      <c r="F7679" t="s">
        <v>38</v>
      </c>
      <c r="G7679" t="s">
        <v>820</v>
      </c>
      <c r="H7679" t="s">
        <v>821</v>
      </c>
      <c r="I7679" t="s">
        <v>38</v>
      </c>
      <c r="J7679" t="s">
        <v>19</v>
      </c>
      <c r="K7679" t="str">
        <f>INDEX(Table6[Column1],MATCH(L7679,Table6[Column2]))</f>
        <v>Seniors</v>
      </c>
      <c r="L7679">
        <v>60.612499030000002</v>
      </c>
      <c r="M7679" t="str">
        <f>VLOOKUP(L7679,Table1[],2)</f>
        <v>60 and Above</v>
      </c>
      <c r="N7679" t="str">
        <f>INDEX(Table7[Column1],MATCH(O7679,Table7[Column2]))</f>
        <v>Learning Stage</v>
      </c>
      <c r="O7679">
        <v>4.5620641629999996</v>
      </c>
      <c r="P7679" t="str">
        <f>VLOOKUP(O7679,Table13[],2)</f>
        <v>1 - 5</v>
      </c>
      <c r="Q7679" t="str">
        <f>INDEX(Table8[Column1],MATCH(R7679,Table8[Column2]))</f>
        <v>Excused</v>
      </c>
      <c r="R7679">
        <v>140.27418729999999</v>
      </c>
      <c r="S7679">
        <f t="shared" si="239"/>
        <v>5.844757804166667</v>
      </c>
      <c r="T7679" t="s">
        <v>19</v>
      </c>
    </row>
    <row r="7680" spans="1:20" x14ac:dyDescent="0.25">
      <c r="A7680">
        <v>7679</v>
      </c>
      <c r="B7680" t="s">
        <v>5457</v>
      </c>
      <c r="C7680" t="s">
        <v>813</v>
      </c>
      <c r="D7680" t="str">
        <f t="shared" si="238"/>
        <v>Deen April</v>
      </c>
      <c r="E7680" t="s">
        <v>15</v>
      </c>
      <c r="F7680" t="s">
        <v>134</v>
      </c>
      <c r="G7680" t="s">
        <v>611</v>
      </c>
      <c r="H7680" t="s">
        <v>612</v>
      </c>
      <c r="I7680" t="s">
        <v>134</v>
      </c>
      <c r="J7680" t="s">
        <v>19</v>
      </c>
      <c r="K7680" t="str">
        <f>INDEX(Table6[Column1],MATCH(L7680,Table6[Column2]))</f>
        <v>Elders</v>
      </c>
      <c r="L7680">
        <v>51.95387539</v>
      </c>
      <c r="M7680" t="str">
        <f>VLOOKUP(L7680,Table1[],2)</f>
        <v>50 - 59</v>
      </c>
      <c r="N7680" t="str">
        <f>INDEX(Table7[Column1],MATCH(O7680,Table7[Column2]))</f>
        <v>Fitting in Stage</v>
      </c>
      <c r="O7680">
        <v>6.6521156619999999</v>
      </c>
      <c r="P7680" t="str">
        <f>VLOOKUP(O7680,Table13[],2)</f>
        <v>6 - 10</v>
      </c>
      <c r="Q7680" t="str">
        <f>INDEX(Table8[Column1],MATCH(R7680,Table8[Column2]))</f>
        <v>Habitual</v>
      </c>
      <c r="R7680">
        <v>106.01193600000001</v>
      </c>
      <c r="S7680">
        <f t="shared" si="239"/>
        <v>4.4171640000000005</v>
      </c>
      <c r="T7680" t="s">
        <v>19</v>
      </c>
    </row>
    <row r="7681" spans="1:20" x14ac:dyDescent="0.25">
      <c r="A7681">
        <v>7680</v>
      </c>
      <c r="B7681" t="s">
        <v>1117</v>
      </c>
      <c r="C7681" t="s">
        <v>3195</v>
      </c>
      <c r="D7681" t="str">
        <f t="shared" si="238"/>
        <v>Arroyo Morton</v>
      </c>
      <c r="E7681" t="s">
        <v>22</v>
      </c>
      <c r="F7681" t="s">
        <v>2460</v>
      </c>
      <c r="G7681" t="s">
        <v>611</v>
      </c>
      <c r="H7681" t="s">
        <v>612</v>
      </c>
      <c r="I7681" t="s">
        <v>30</v>
      </c>
      <c r="J7681" t="s">
        <v>19</v>
      </c>
      <c r="K7681" t="str">
        <f>INDEX(Table6[Column1],MATCH(L7681,Table6[Column2]))</f>
        <v>Youth</v>
      </c>
      <c r="L7681">
        <v>28.710250259999999</v>
      </c>
      <c r="M7681" t="str">
        <f>VLOOKUP(L7681,Table1[],2)</f>
        <v>20 - 29</v>
      </c>
      <c r="N7681" t="str">
        <f>INDEX(Table7[Column1],MATCH(O7681,Table7[Column2]))</f>
        <v>Learning Stage</v>
      </c>
      <c r="O7681">
        <v>4.2646513009999998</v>
      </c>
      <c r="P7681" t="str">
        <f>VLOOKUP(O7681,Table13[],2)</f>
        <v>1 - 5</v>
      </c>
      <c r="Q7681" t="str">
        <f>INDEX(Table8[Column1],MATCH(R7681,Table8[Column2]))</f>
        <v>Scheduled</v>
      </c>
      <c r="R7681">
        <v>0</v>
      </c>
      <c r="S7681">
        <f t="shared" si="239"/>
        <v>0</v>
      </c>
      <c r="T7681" t="s">
        <v>19</v>
      </c>
    </row>
    <row r="7682" spans="1:20" x14ac:dyDescent="0.25">
      <c r="A7682">
        <v>7681</v>
      </c>
      <c r="B7682" t="s">
        <v>989</v>
      </c>
      <c r="C7682" t="s">
        <v>56</v>
      </c>
      <c r="D7682" t="str">
        <f t="shared" si="238"/>
        <v>Spencer James</v>
      </c>
      <c r="E7682" t="s">
        <v>22</v>
      </c>
      <c r="F7682" t="s">
        <v>30</v>
      </c>
      <c r="G7682" t="s">
        <v>611</v>
      </c>
      <c r="H7682" t="s">
        <v>612</v>
      </c>
      <c r="I7682" t="s">
        <v>30</v>
      </c>
      <c r="J7682" t="s">
        <v>19</v>
      </c>
      <c r="K7682" t="str">
        <f>INDEX(Table6[Column1],MATCH(L7682,Table6[Column2]))</f>
        <v>Youth</v>
      </c>
      <c r="L7682">
        <v>29.420142089999999</v>
      </c>
      <c r="M7682" t="str">
        <f>VLOOKUP(L7682,Table1[],2)</f>
        <v>20 - 29</v>
      </c>
      <c r="N7682" t="str">
        <f>INDEX(Table7[Column1],MATCH(O7682,Table7[Column2]))</f>
        <v>Learning Stage</v>
      </c>
      <c r="O7682">
        <v>3.3813471750000001</v>
      </c>
      <c r="P7682" t="str">
        <f>VLOOKUP(O7682,Table13[],2)</f>
        <v>1 - 5</v>
      </c>
      <c r="Q7682" t="str">
        <f>INDEX(Table8[Column1],MATCH(R7682,Table8[Column2]))</f>
        <v>Scheduled</v>
      </c>
      <c r="R7682">
        <v>18.07786428</v>
      </c>
      <c r="S7682">
        <f t="shared" si="239"/>
        <v>0.75324434500000004</v>
      </c>
      <c r="T7682" t="s">
        <v>19</v>
      </c>
    </row>
    <row r="7683" spans="1:20" x14ac:dyDescent="0.25">
      <c r="A7683">
        <v>7682</v>
      </c>
      <c r="B7683" t="s">
        <v>1254</v>
      </c>
      <c r="C7683" t="s">
        <v>567</v>
      </c>
      <c r="D7683" t="str">
        <f t="shared" ref="D7683:D7746" si="240">CONCATENATE(B7683, " ",C7683)</f>
        <v>Carter Tracy</v>
      </c>
      <c r="E7683" t="s">
        <v>15</v>
      </c>
      <c r="F7683" t="s">
        <v>46</v>
      </c>
      <c r="G7683" t="s">
        <v>611</v>
      </c>
      <c r="H7683" t="s">
        <v>612</v>
      </c>
      <c r="I7683" t="s">
        <v>46</v>
      </c>
      <c r="J7683" t="s">
        <v>19</v>
      </c>
      <c r="K7683" t="str">
        <f>INDEX(Table6[Column1],MATCH(L7683,Table6[Column2]))</f>
        <v>Adults</v>
      </c>
      <c r="L7683">
        <v>45.355176669999999</v>
      </c>
      <c r="M7683" t="str">
        <f>VLOOKUP(L7683,Table1[],2)</f>
        <v>40 - 49</v>
      </c>
      <c r="N7683" t="str">
        <f>INDEX(Table7[Column1],MATCH(O7683,Table7[Column2]))</f>
        <v>Learning Stage</v>
      </c>
      <c r="O7683">
        <v>1</v>
      </c>
      <c r="P7683" t="str">
        <f>VLOOKUP(O7683,Table13[],2)</f>
        <v>1 - 5</v>
      </c>
      <c r="Q7683" t="str">
        <f>INDEX(Table8[Column1],MATCH(R7683,Table8[Column2]))</f>
        <v>Habitual</v>
      </c>
      <c r="R7683">
        <v>117.4328864</v>
      </c>
      <c r="S7683">
        <f t="shared" ref="S7683:S7746" si="241">CONVERT(R7683,"hr","day")</f>
        <v>4.8930369333333337</v>
      </c>
      <c r="T7683" t="s">
        <v>19</v>
      </c>
    </row>
    <row r="7684" spans="1:20" x14ac:dyDescent="0.25">
      <c r="A7684">
        <v>7683</v>
      </c>
      <c r="B7684" t="s">
        <v>3864</v>
      </c>
      <c r="C7684" t="s">
        <v>2142</v>
      </c>
      <c r="D7684" t="str">
        <f t="shared" si="240"/>
        <v>Shepard Shawn</v>
      </c>
      <c r="E7684" t="s">
        <v>22</v>
      </c>
      <c r="F7684" t="s">
        <v>127</v>
      </c>
      <c r="G7684" t="s">
        <v>611</v>
      </c>
      <c r="H7684" t="s">
        <v>612</v>
      </c>
      <c r="I7684" t="s">
        <v>127</v>
      </c>
      <c r="J7684" t="s">
        <v>19</v>
      </c>
      <c r="K7684" t="str">
        <f>INDEX(Table6[Column1],MATCH(L7684,Table6[Column2]))</f>
        <v>Elders</v>
      </c>
      <c r="L7684">
        <v>52.741011469999997</v>
      </c>
      <c r="M7684" t="str">
        <f>VLOOKUP(L7684,Table1[],2)</f>
        <v>50 - 59</v>
      </c>
      <c r="N7684" t="str">
        <f>INDEX(Table7[Column1],MATCH(O7684,Table7[Column2]))</f>
        <v>Learning Stage</v>
      </c>
      <c r="O7684">
        <v>3.6800158660000002</v>
      </c>
      <c r="P7684" t="str">
        <f>VLOOKUP(O7684,Table13[],2)</f>
        <v>1 - 5</v>
      </c>
      <c r="Q7684" t="str">
        <f>INDEX(Table8[Column1],MATCH(R7684,Table8[Column2]))</f>
        <v>Maintained</v>
      </c>
      <c r="R7684">
        <v>68.449548329999999</v>
      </c>
      <c r="S7684">
        <f t="shared" si="241"/>
        <v>2.8520645137500003</v>
      </c>
      <c r="T7684" t="s">
        <v>19</v>
      </c>
    </row>
    <row r="7685" spans="1:20" x14ac:dyDescent="0.25">
      <c r="A7685">
        <v>7684</v>
      </c>
      <c r="B7685" t="s">
        <v>1254</v>
      </c>
      <c r="C7685" t="s">
        <v>5458</v>
      </c>
      <c r="D7685" t="str">
        <f t="shared" si="240"/>
        <v>Carter Hank</v>
      </c>
      <c r="E7685" t="s">
        <v>22</v>
      </c>
      <c r="F7685" t="s">
        <v>38</v>
      </c>
      <c r="G7685" t="s">
        <v>820</v>
      </c>
      <c r="H7685" t="s">
        <v>821</v>
      </c>
      <c r="I7685" t="s">
        <v>38</v>
      </c>
      <c r="J7685" t="s">
        <v>19</v>
      </c>
      <c r="K7685" t="str">
        <f>INDEX(Table6[Column1],MATCH(L7685,Table6[Column2]))</f>
        <v>Elders</v>
      </c>
      <c r="L7685">
        <v>59.279488929999999</v>
      </c>
      <c r="M7685" t="str">
        <f>VLOOKUP(L7685,Table1[],2)</f>
        <v>50 - 59</v>
      </c>
      <c r="N7685" t="str">
        <f>INDEX(Table7[Column1],MATCH(O7685,Table7[Column2]))</f>
        <v>Learning Stage</v>
      </c>
      <c r="O7685">
        <v>3.2199542609999998</v>
      </c>
      <c r="P7685" t="str">
        <f>VLOOKUP(O7685,Table13[],2)</f>
        <v>1 - 5</v>
      </c>
      <c r="Q7685" t="str">
        <f>INDEX(Table8[Column1],MATCH(R7685,Table8[Column2]))</f>
        <v>Habitual</v>
      </c>
      <c r="R7685">
        <v>115.0463219</v>
      </c>
      <c r="S7685">
        <f t="shared" si="241"/>
        <v>4.7935967458333328</v>
      </c>
      <c r="T7685" t="s">
        <v>19</v>
      </c>
    </row>
    <row r="7686" spans="1:20" x14ac:dyDescent="0.25">
      <c r="A7686">
        <v>7685</v>
      </c>
      <c r="B7686" t="s">
        <v>2152</v>
      </c>
      <c r="C7686" t="s">
        <v>2175</v>
      </c>
      <c r="D7686" t="str">
        <f t="shared" si="240"/>
        <v>Lowery Audrey</v>
      </c>
      <c r="E7686" t="s">
        <v>15</v>
      </c>
      <c r="F7686" t="s">
        <v>476</v>
      </c>
      <c r="G7686" t="s">
        <v>611</v>
      </c>
      <c r="H7686" t="s">
        <v>612</v>
      </c>
      <c r="I7686" t="s">
        <v>30</v>
      </c>
      <c r="J7686" t="s">
        <v>19</v>
      </c>
      <c r="K7686" t="str">
        <f>INDEX(Table6[Column1],MATCH(L7686,Table6[Column2]))</f>
        <v>Young Adults</v>
      </c>
      <c r="L7686">
        <v>34.700388879999998</v>
      </c>
      <c r="M7686" t="str">
        <f>VLOOKUP(L7686,Table1[],2)</f>
        <v>30 - 39</v>
      </c>
      <c r="N7686" t="str">
        <f>INDEX(Table7[Column1],MATCH(O7686,Table7[Column2]))</f>
        <v>Fitting in Stage</v>
      </c>
      <c r="O7686">
        <v>7.0391380359999998</v>
      </c>
      <c r="P7686" t="str">
        <f>VLOOKUP(O7686,Table13[],2)</f>
        <v>6 - 10</v>
      </c>
      <c r="Q7686" t="str">
        <f>INDEX(Table8[Column1],MATCH(R7686,Table8[Column2]))</f>
        <v>Scheduled</v>
      </c>
      <c r="R7686">
        <v>14.57029485</v>
      </c>
      <c r="S7686">
        <f t="shared" si="241"/>
        <v>0.60709561874999995</v>
      </c>
      <c r="T7686" t="s">
        <v>19</v>
      </c>
    </row>
    <row r="7687" spans="1:20" x14ac:dyDescent="0.25">
      <c r="A7687">
        <v>7686</v>
      </c>
      <c r="B7687" t="s">
        <v>1195</v>
      </c>
      <c r="C7687" t="s">
        <v>895</v>
      </c>
      <c r="D7687" t="str">
        <f t="shared" si="240"/>
        <v>Poole Carl</v>
      </c>
      <c r="E7687" t="s">
        <v>22</v>
      </c>
      <c r="F7687" t="s">
        <v>54</v>
      </c>
      <c r="G7687" t="s">
        <v>611</v>
      </c>
      <c r="H7687" t="s">
        <v>612</v>
      </c>
      <c r="I7687" t="s">
        <v>54</v>
      </c>
      <c r="J7687" t="s">
        <v>19</v>
      </c>
      <c r="K7687" t="str">
        <f>INDEX(Table6[Column1],MATCH(L7687,Table6[Column2]))</f>
        <v>Adults</v>
      </c>
      <c r="L7687">
        <v>42.871233050000001</v>
      </c>
      <c r="M7687" t="str">
        <f>VLOOKUP(L7687,Table1[],2)</f>
        <v>40 - 49</v>
      </c>
      <c r="N7687" t="str">
        <f>INDEX(Table7[Column1],MATCH(O7687,Table7[Column2]))</f>
        <v>Learning Stage</v>
      </c>
      <c r="O7687">
        <v>0.348181923</v>
      </c>
      <c r="P7687" t="e">
        <f>VLOOKUP(O7687,Table13[],2)</f>
        <v>#N/A</v>
      </c>
      <c r="Q7687" t="str">
        <f>INDEX(Table8[Column1],MATCH(R7687,Table8[Column2]))</f>
        <v>Maintained</v>
      </c>
      <c r="R7687">
        <v>43.830579210000003</v>
      </c>
      <c r="S7687">
        <f t="shared" si="241"/>
        <v>1.8262741337500001</v>
      </c>
      <c r="T7687" t="s">
        <v>19</v>
      </c>
    </row>
    <row r="7688" spans="1:20" x14ac:dyDescent="0.25">
      <c r="A7688">
        <v>7687</v>
      </c>
      <c r="B7688" t="s">
        <v>2204</v>
      </c>
      <c r="C7688" t="s">
        <v>32</v>
      </c>
      <c r="D7688" t="str">
        <f t="shared" si="240"/>
        <v>Lane Edward</v>
      </c>
      <c r="E7688" t="s">
        <v>22</v>
      </c>
      <c r="F7688" t="s">
        <v>176</v>
      </c>
      <c r="G7688" t="s">
        <v>611</v>
      </c>
      <c r="H7688" t="s">
        <v>612</v>
      </c>
      <c r="I7688" t="s">
        <v>134</v>
      </c>
      <c r="J7688" t="s">
        <v>19</v>
      </c>
      <c r="K7688" t="str">
        <f>INDEX(Table6[Column1],MATCH(L7688,Table6[Column2]))</f>
        <v>Young Adults</v>
      </c>
      <c r="L7688">
        <v>34.51296309</v>
      </c>
      <c r="M7688" t="str">
        <f>VLOOKUP(L7688,Table1[],2)</f>
        <v>30 - 39</v>
      </c>
      <c r="N7688" t="str">
        <f>INDEX(Table7[Column1],MATCH(O7688,Table7[Column2]))</f>
        <v>Learning Stage</v>
      </c>
      <c r="O7688">
        <v>4.0298447609999997</v>
      </c>
      <c r="P7688" t="str">
        <f>VLOOKUP(O7688,Table13[],2)</f>
        <v>1 - 5</v>
      </c>
      <c r="Q7688" t="str">
        <f>INDEX(Table8[Column1],MATCH(R7688,Table8[Column2]))</f>
        <v>Maintained</v>
      </c>
      <c r="R7688">
        <v>60.729212169999997</v>
      </c>
      <c r="S7688">
        <f t="shared" si="241"/>
        <v>2.5303838404166665</v>
      </c>
      <c r="T7688" t="s">
        <v>19</v>
      </c>
    </row>
    <row r="7689" spans="1:20" x14ac:dyDescent="0.25">
      <c r="A7689">
        <v>7688</v>
      </c>
      <c r="B7689" t="s">
        <v>1757</v>
      </c>
      <c r="C7689" t="s">
        <v>5459</v>
      </c>
      <c r="D7689" t="str">
        <f t="shared" si="240"/>
        <v>Grover Hannelore</v>
      </c>
      <c r="E7689" t="s">
        <v>15</v>
      </c>
      <c r="F7689" t="s">
        <v>186</v>
      </c>
      <c r="G7689" t="s">
        <v>2724</v>
      </c>
      <c r="H7689" t="s">
        <v>1863</v>
      </c>
      <c r="I7689" t="s">
        <v>186</v>
      </c>
      <c r="J7689" t="s">
        <v>19</v>
      </c>
      <c r="K7689" t="str">
        <f>INDEX(Table6[Column1],MATCH(L7689,Table6[Column2]))</f>
        <v>Adults</v>
      </c>
      <c r="L7689">
        <v>46.739400439999997</v>
      </c>
      <c r="M7689" t="str">
        <f>VLOOKUP(L7689,Table1[],2)</f>
        <v>40 - 49</v>
      </c>
      <c r="N7689" t="str">
        <f>INDEX(Table7[Column1],MATCH(O7689,Table7[Column2]))</f>
        <v>Fitting in Stage</v>
      </c>
      <c r="O7689">
        <v>7.6431399960000004</v>
      </c>
      <c r="P7689" t="str">
        <f>VLOOKUP(O7689,Table13[],2)</f>
        <v>6 - 10</v>
      </c>
      <c r="Q7689" t="str">
        <f>INDEX(Table8[Column1],MATCH(R7689,Table8[Column2]))</f>
        <v>Maintained</v>
      </c>
      <c r="R7689">
        <v>74.953352429999995</v>
      </c>
      <c r="S7689">
        <f t="shared" si="241"/>
        <v>3.1230563512499994</v>
      </c>
      <c r="T7689" t="s">
        <v>19</v>
      </c>
    </row>
    <row r="7690" spans="1:20" x14ac:dyDescent="0.25">
      <c r="A7690">
        <v>7689</v>
      </c>
      <c r="B7690" t="s">
        <v>3845</v>
      </c>
      <c r="C7690" t="s">
        <v>352</v>
      </c>
      <c r="D7690" t="str">
        <f t="shared" si="240"/>
        <v>McGee Matthew</v>
      </c>
      <c r="E7690" t="s">
        <v>22</v>
      </c>
      <c r="F7690" t="s">
        <v>189</v>
      </c>
      <c r="G7690" t="s">
        <v>611</v>
      </c>
      <c r="H7690" t="s">
        <v>612</v>
      </c>
      <c r="I7690" t="s">
        <v>46</v>
      </c>
      <c r="J7690" t="s">
        <v>19</v>
      </c>
      <c r="K7690" t="str">
        <f>INDEX(Table6[Column1],MATCH(L7690,Table6[Column2]))</f>
        <v>Young Adults</v>
      </c>
      <c r="L7690">
        <v>30.96330176</v>
      </c>
      <c r="M7690" t="str">
        <f>VLOOKUP(L7690,Table1[],2)</f>
        <v>30 - 39</v>
      </c>
      <c r="N7690" t="str">
        <f>INDEX(Table7[Column1],MATCH(O7690,Table7[Column2]))</f>
        <v>Fitting in Stage</v>
      </c>
      <c r="O7690">
        <v>7.0250082960000002</v>
      </c>
      <c r="P7690" t="str">
        <f>VLOOKUP(O7690,Table13[],2)</f>
        <v>6 - 10</v>
      </c>
      <c r="Q7690" t="str">
        <f>INDEX(Table8[Column1],MATCH(R7690,Table8[Column2]))</f>
        <v>Scheduled</v>
      </c>
      <c r="R7690">
        <v>17.523745479999999</v>
      </c>
      <c r="S7690">
        <f t="shared" si="241"/>
        <v>0.73015606166666658</v>
      </c>
      <c r="T7690" t="s">
        <v>19</v>
      </c>
    </row>
    <row r="7691" spans="1:20" x14ac:dyDescent="0.25">
      <c r="A7691">
        <v>7690</v>
      </c>
      <c r="B7691" t="s">
        <v>2845</v>
      </c>
      <c r="C7691" t="s">
        <v>52</v>
      </c>
      <c r="D7691" t="str">
        <f t="shared" si="240"/>
        <v>Graves John</v>
      </c>
      <c r="E7691" t="s">
        <v>22</v>
      </c>
      <c r="F7691" t="s">
        <v>87</v>
      </c>
      <c r="G7691" t="s">
        <v>611</v>
      </c>
      <c r="H7691" t="s">
        <v>612</v>
      </c>
      <c r="I7691" t="s">
        <v>87</v>
      </c>
      <c r="J7691" t="s">
        <v>19</v>
      </c>
      <c r="K7691" t="str">
        <f>INDEX(Table6[Column1],MATCH(L7691,Table6[Column2]))</f>
        <v>Young Adults</v>
      </c>
      <c r="L7691">
        <v>32.748175889999999</v>
      </c>
      <c r="M7691" t="str">
        <f>VLOOKUP(L7691,Table1[],2)</f>
        <v>30 - 39</v>
      </c>
      <c r="N7691" t="str">
        <f>INDEX(Table7[Column1],MATCH(O7691,Table7[Column2]))</f>
        <v>Learning Stage</v>
      </c>
      <c r="O7691">
        <v>3.232268286</v>
      </c>
      <c r="P7691" t="str">
        <f>VLOOKUP(O7691,Table13[],2)</f>
        <v>1 - 5</v>
      </c>
      <c r="Q7691" t="str">
        <f>INDEX(Table8[Column1],MATCH(R7691,Table8[Column2]))</f>
        <v>Scheduled</v>
      </c>
      <c r="R7691">
        <v>14.270589790000001</v>
      </c>
      <c r="S7691">
        <f t="shared" si="241"/>
        <v>0.59460790791666673</v>
      </c>
      <c r="T7691" t="s">
        <v>19</v>
      </c>
    </row>
    <row r="7692" spans="1:20" x14ac:dyDescent="0.25">
      <c r="A7692">
        <v>7691</v>
      </c>
      <c r="B7692" t="s">
        <v>375</v>
      </c>
      <c r="C7692" t="s">
        <v>1208</v>
      </c>
      <c r="D7692" t="str">
        <f t="shared" si="240"/>
        <v>Coleman Edna</v>
      </c>
      <c r="E7692" t="s">
        <v>15</v>
      </c>
      <c r="F7692" t="s">
        <v>57</v>
      </c>
      <c r="G7692" t="s">
        <v>611</v>
      </c>
      <c r="H7692" t="s">
        <v>612</v>
      </c>
      <c r="I7692" t="s">
        <v>57</v>
      </c>
      <c r="J7692" t="s">
        <v>19</v>
      </c>
      <c r="K7692" t="str">
        <f>INDEX(Table6[Column1],MATCH(L7692,Table6[Column2]))</f>
        <v>Young Adults</v>
      </c>
      <c r="L7692">
        <v>34.558484249999999</v>
      </c>
      <c r="M7692" t="str">
        <f>VLOOKUP(L7692,Table1[],2)</f>
        <v>30 - 39</v>
      </c>
      <c r="N7692" t="str">
        <f>INDEX(Table7[Column1],MATCH(O7692,Table7[Column2]))</f>
        <v>Learning Stage</v>
      </c>
      <c r="O7692">
        <v>4.0107609550000003</v>
      </c>
      <c r="P7692" t="str">
        <f>VLOOKUP(O7692,Table13[],2)</f>
        <v>1 - 5</v>
      </c>
      <c r="Q7692" t="str">
        <f>INDEX(Table8[Column1],MATCH(R7692,Table8[Column2]))</f>
        <v>Maintained</v>
      </c>
      <c r="R7692">
        <v>57.173144559999997</v>
      </c>
      <c r="S7692">
        <f t="shared" si="241"/>
        <v>2.3822143566666667</v>
      </c>
      <c r="T7692" t="s">
        <v>19</v>
      </c>
    </row>
    <row r="7693" spans="1:20" x14ac:dyDescent="0.25">
      <c r="A7693">
        <v>7692</v>
      </c>
      <c r="B7693" t="s">
        <v>321</v>
      </c>
      <c r="C7693" t="s">
        <v>473</v>
      </c>
      <c r="D7693" t="str">
        <f t="shared" si="240"/>
        <v>Cook Jeffrey</v>
      </c>
      <c r="E7693" t="s">
        <v>22</v>
      </c>
      <c r="F7693" t="s">
        <v>38</v>
      </c>
      <c r="G7693" t="s">
        <v>820</v>
      </c>
      <c r="H7693" t="s">
        <v>821</v>
      </c>
      <c r="I7693" t="s">
        <v>38</v>
      </c>
      <c r="J7693" t="s">
        <v>19</v>
      </c>
      <c r="K7693" t="str">
        <f>INDEX(Table6[Column1],MATCH(L7693,Table6[Column2]))</f>
        <v>Young Adults</v>
      </c>
      <c r="L7693">
        <v>31.794793370000001</v>
      </c>
      <c r="M7693" t="str">
        <f>VLOOKUP(L7693,Table1[],2)</f>
        <v>30 - 39</v>
      </c>
      <c r="N7693" t="str">
        <f>INDEX(Table7[Column1],MATCH(O7693,Table7[Column2]))</f>
        <v>Learning Stage</v>
      </c>
      <c r="O7693">
        <v>4.6120180350000002</v>
      </c>
      <c r="P7693" t="str">
        <f>VLOOKUP(O7693,Table13[],2)</f>
        <v>1 - 5</v>
      </c>
      <c r="Q7693" t="str">
        <f>INDEX(Table8[Column1],MATCH(R7693,Table8[Column2]))</f>
        <v>Scheduled</v>
      </c>
      <c r="R7693">
        <v>8.1499179420000001</v>
      </c>
      <c r="S7693">
        <f t="shared" si="241"/>
        <v>0.33957991425</v>
      </c>
      <c r="T7693" t="s">
        <v>19</v>
      </c>
    </row>
    <row r="7694" spans="1:20" x14ac:dyDescent="0.25">
      <c r="A7694">
        <v>7693</v>
      </c>
      <c r="B7694" t="s">
        <v>1107</v>
      </c>
      <c r="C7694" t="s">
        <v>972</v>
      </c>
      <c r="D7694" t="str">
        <f t="shared" si="240"/>
        <v>Dixon Joan</v>
      </c>
      <c r="E7694" t="s">
        <v>15</v>
      </c>
      <c r="F7694" t="s">
        <v>235</v>
      </c>
      <c r="G7694" t="s">
        <v>2724</v>
      </c>
      <c r="H7694" t="s">
        <v>1863</v>
      </c>
      <c r="I7694" t="s">
        <v>235</v>
      </c>
      <c r="J7694" t="s">
        <v>19</v>
      </c>
      <c r="K7694" t="str">
        <f>INDEX(Table6[Column1],MATCH(L7694,Table6[Column2]))</f>
        <v>Youth</v>
      </c>
      <c r="L7694">
        <v>26.666689460000001</v>
      </c>
      <c r="M7694" t="str">
        <f>VLOOKUP(L7694,Table1[],2)</f>
        <v>20 - 29</v>
      </c>
      <c r="N7694" t="str">
        <f>INDEX(Table7[Column1],MATCH(O7694,Table7[Column2]))</f>
        <v>Learning Stage</v>
      </c>
      <c r="O7694">
        <v>5.4633587559999999</v>
      </c>
      <c r="P7694" t="str">
        <f>VLOOKUP(O7694,Table13[],2)</f>
        <v>1 - 5</v>
      </c>
      <c r="Q7694" t="str">
        <f>INDEX(Table8[Column1],MATCH(R7694,Table8[Column2]))</f>
        <v>Scheduled</v>
      </c>
      <c r="R7694">
        <v>0</v>
      </c>
      <c r="S7694">
        <f t="shared" si="241"/>
        <v>0</v>
      </c>
      <c r="T7694" t="s">
        <v>19</v>
      </c>
    </row>
    <row r="7695" spans="1:20" x14ac:dyDescent="0.25">
      <c r="A7695">
        <v>7694</v>
      </c>
      <c r="B7695" t="s">
        <v>4945</v>
      </c>
      <c r="C7695" t="s">
        <v>50</v>
      </c>
      <c r="D7695" t="str">
        <f t="shared" si="240"/>
        <v>Spears Robert</v>
      </c>
      <c r="E7695" t="s">
        <v>22</v>
      </c>
      <c r="F7695" t="s">
        <v>1226</v>
      </c>
      <c r="G7695" t="s">
        <v>611</v>
      </c>
      <c r="H7695" t="s">
        <v>612</v>
      </c>
      <c r="I7695" t="s">
        <v>24</v>
      </c>
      <c r="J7695" t="s">
        <v>19</v>
      </c>
      <c r="K7695" t="str">
        <f>INDEX(Table6[Column1],MATCH(L7695,Table6[Column2]))</f>
        <v>Seniors</v>
      </c>
      <c r="L7695">
        <v>60.393654239999996</v>
      </c>
      <c r="M7695" t="str">
        <f>VLOOKUP(L7695,Table1[],2)</f>
        <v>60 and Above</v>
      </c>
      <c r="N7695" t="str">
        <f>INDEX(Table7[Column1],MATCH(O7695,Table7[Column2]))</f>
        <v>Learning Stage</v>
      </c>
      <c r="O7695">
        <v>4.4400618209999996</v>
      </c>
      <c r="P7695" t="str">
        <f>VLOOKUP(O7695,Table13[],2)</f>
        <v>1 - 5</v>
      </c>
      <c r="Q7695" t="str">
        <f>INDEX(Table8[Column1],MATCH(R7695,Table8[Column2]))</f>
        <v>Excused</v>
      </c>
      <c r="R7695">
        <v>150.86243880000001</v>
      </c>
      <c r="S7695">
        <f t="shared" si="241"/>
        <v>6.2859349500000006</v>
      </c>
      <c r="T7695" t="s">
        <v>19</v>
      </c>
    </row>
    <row r="7696" spans="1:20" x14ac:dyDescent="0.25">
      <c r="A7696">
        <v>7695</v>
      </c>
      <c r="B7696" t="s">
        <v>2316</v>
      </c>
      <c r="C7696" t="s">
        <v>52</v>
      </c>
      <c r="D7696" t="str">
        <f t="shared" si="240"/>
        <v>Wingfield John</v>
      </c>
      <c r="E7696" t="s">
        <v>22</v>
      </c>
      <c r="F7696" t="s">
        <v>157</v>
      </c>
      <c r="G7696" t="s">
        <v>611</v>
      </c>
      <c r="H7696" t="s">
        <v>612</v>
      </c>
      <c r="I7696" t="s">
        <v>157</v>
      </c>
      <c r="J7696" t="s">
        <v>19</v>
      </c>
      <c r="K7696" t="str">
        <f>INDEX(Table6[Column1],MATCH(L7696,Table6[Column2]))</f>
        <v>Young Adults</v>
      </c>
      <c r="L7696">
        <v>32.93947678</v>
      </c>
      <c r="M7696" t="str">
        <f>VLOOKUP(L7696,Table1[],2)</f>
        <v>30 - 39</v>
      </c>
      <c r="N7696" t="str">
        <f>INDEX(Table7[Column1],MATCH(O7696,Table7[Column2]))</f>
        <v>Learning Stage</v>
      </c>
      <c r="O7696">
        <v>4.9425977039999998</v>
      </c>
      <c r="P7696" t="str">
        <f>VLOOKUP(O7696,Table13[],2)</f>
        <v>1 - 5</v>
      </c>
      <c r="Q7696" t="str">
        <f>INDEX(Table8[Column1],MATCH(R7696,Table8[Column2]))</f>
        <v>Scheduled</v>
      </c>
      <c r="R7696">
        <v>0</v>
      </c>
      <c r="S7696">
        <f t="shared" si="241"/>
        <v>0</v>
      </c>
      <c r="T7696" t="s">
        <v>19</v>
      </c>
    </row>
    <row r="7697" spans="1:20" x14ac:dyDescent="0.25">
      <c r="A7697">
        <v>7696</v>
      </c>
      <c r="B7697" t="s">
        <v>5091</v>
      </c>
      <c r="C7697" t="s">
        <v>52</v>
      </c>
      <c r="D7697" t="str">
        <f t="shared" si="240"/>
        <v>Leach John</v>
      </c>
      <c r="E7697" t="s">
        <v>22</v>
      </c>
      <c r="F7697" t="s">
        <v>1460</v>
      </c>
      <c r="G7697" t="s">
        <v>611</v>
      </c>
      <c r="H7697" t="s">
        <v>612</v>
      </c>
      <c r="I7697" t="s">
        <v>54</v>
      </c>
      <c r="J7697" t="s">
        <v>19</v>
      </c>
      <c r="K7697" t="str">
        <f>INDEX(Table6[Column1],MATCH(L7697,Table6[Column2]))</f>
        <v>Young Adults</v>
      </c>
      <c r="L7697">
        <v>38.874751369999998</v>
      </c>
      <c r="M7697" t="str">
        <f>VLOOKUP(L7697,Table1[],2)</f>
        <v>30 - 39</v>
      </c>
      <c r="N7697" t="str">
        <f>INDEX(Table7[Column1],MATCH(O7697,Table7[Column2]))</f>
        <v>Learning Stage</v>
      </c>
      <c r="O7697">
        <v>4.6665515969999998</v>
      </c>
      <c r="P7697" t="str">
        <f>VLOOKUP(O7697,Table13[],2)</f>
        <v>1 - 5</v>
      </c>
      <c r="Q7697" t="str">
        <f>INDEX(Table8[Column1],MATCH(R7697,Table8[Column2]))</f>
        <v>Scheduled</v>
      </c>
      <c r="R7697">
        <v>21.951465540000001</v>
      </c>
      <c r="S7697">
        <f t="shared" si="241"/>
        <v>0.91464439750000004</v>
      </c>
      <c r="T7697" t="s">
        <v>19</v>
      </c>
    </row>
    <row r="7698" spans="1:20" x14ac:dyDescent="0.25">
      <c r="A7698">
        <v>7697</v>
      </c>
      <c r="B7698" t="s">
        <v>5460</v>
      </c>
      <c r="C7698" t="s">
        <v>543</v>
      </c>
      <c r="D7698" t="str">
        <f t="shared" si="240"/>
        <v>Franzen Kelly</v>
      </c>
      <c r="E7698" t="s">
        <v>15</v>
      </c>
      <c r="F7698" t="s">
        <v>1626</v>
      </c>
      <c r="G7698" t="s">
        <v>611</v>
      </c>
      <c r="H7698" t="s">
        <v>612</v>
      </c>
      <c r="I7698" t="s">
        <v>87</v>
      </c>
      <c r="J7698" t="s">
        <v>19</v>
      </c>
      <c r="K7698" t="str">
        <f>INDEX(Table6[Column1],MATCH(L7698,Table6[Column2]))</f>
        <v>Elders</v>
      </c>
      <c r="L7698">
        <v>56.0253479</v>
      </c>
      <c r="M7698" t="str">
        <f>VLOOKUP(L7698,Table1[],2)</f>
        <v>50 - 59</v>
      </c>
      <c r="N7698" t="str">
        <f>INDEX(Table7[Column1],MATCH(O7698,Table7[Column2]))</f>
        <v>Fitting in Stage</v>
      </c>
      <c r="O7698">
        <v>6.2160849569999996</v>
      </c>
      <c r="P7698" t="str">
        <f>VLOOKUP(O7698,Table13[],2)</f>
        <v>6 - 10</v>
      </c>
      <c r="Q7698" t="str">
        <f>INDEX(Table8[Column1],MATCH(R7698,Table8[Column2]))</f>
        <v>Habitual</v>
      </c>
      <c r="R7698">
        <v>103.3090184</v>
      </c>
      <c r="S7698">
        <f t="shared" si="241"/>
        <v>4.3045424333333333</v>
      </c>
      <c r="T7698" t="s">
        <v>19</v>
      </c>
    </row>
    <row r="7699" spans="1:20" x14ac:dyDescent="0.25">
      <c r="A7699">
        <v>7698</v>
      </c>
      <c r="B7699" t="s">
        <v>966</v>
      </c>
      <c r="C7699" t="s">
        <v>812</v>
      </c>
      <c r="D7699" t="str">
        <f t="shared" si="240"/>
        <v>Miller Helen</v>
      </c>
      <c r="E7699" t="s">
        <v>15</v>
      </c>
      <c r="F7699" t="s">
        <v>16</v>
      </c>
      <c r="G7699" t="s">
        <v>820</v>
      </c>
      <c r="H7699" t="s">
        <v>821</v>
      </c>
      <c r="I7699" t="s">
        <v>16</v>
      </c>
      <c r="J7699" t="s">
        <v>19</v>
      </c>
      <c r="K7699" t="str">
        <f>INDEX(Table6[Column1],MATCH(L7699,Table6[Column2]))</f>
        <v>Youth</v>
      </c>
      <c r="L7699">
        <v>25.459740289999999</v>
      </c>
      <c r="M7699" t="str">
        <f>VLOOKUP(L7699,Table1[],2)</f>
        <v>20 - 29</v>
      </c>
      <c r="N7699" t="str">
        <f>INDEX(Table7[Column1],MATCH(O7699,Table7[Column2]))</f>
        <v>Learning Stage</v>
      </c>
      <c r="O7699">
        <v>2.8963494920000001</v>
      </c>
      <c r="P7699" t="str">
        <f>VLOOKUP(O7699,Table13[],2)</f>
        <v>1 - 5</v>
      </c>
      <c r="Q7699" t="str">
        <f>INDEX(Table8[Column1],MATCH(R7699,Table8[Column2]))</f>
        <v>Scheduled</v>
      </c>
      <c r="R7699">
        <v>0</v>
      </c>
      <c r="S7699">
        <f t="shared" si="241"/>
        <v>0</v>
      </c>
      <c r="T7699" t="s">
        <v>19</v>
      </c>
    </row>
    <row r="7700" spans="1:20" x14ac:dyDescent="0.25">
      <c r="A7700">
        <v>7699</v>
      </c>
      <c r="B7700" t="s">
        <v>3010</v>
      </c>
      <c r="C7700" t="s">
        <v>1662</v>
      </c>
      <c r="D7700" t="str">
        <f t="shared" si="240"/>
        <v>Best Carolyn</v>
      </c>
      <c r="E7700" t="s">
        <v>15</v>
      </c>
      <c r="F7700" t="s">
        <v>155</v>
      </c>
      <c r="G7700" t="s">
        <v>611</v>
      </c>
      <c r="H7700" t="s">
        <v>612</v>
      </c>
      <c r="I7700" t="s">
        <v>24</v>
      </c>
      <c r="J7700" t="s">
        <v>19</v>
      </c>
      <c r="K7700" t="str">
        <f>INDEX(Table6[Column1],MATCH(L7700,Table6[Column2]))</f>
        <v>Young Adults</v>
      </c>
      <c r="L7700">
        <v>37.718478349999998</v>
      </c>
      <c r="M7700" t="str">
        <f>VLOOKUP(L7700,Table1[],2)</f>
        <v>30 - 39</v>
      </c>
      <c r="N7700" t="str">
        <f>INDEX(Table7[Column1],MATCH(O7700,Table7[Column2]))</f>
        <v>Learning Stage</v>
      </c>
      <c r="O7700">
        <v>3.8726378239999999</v>
      </c>
      <c r="P7700" t="str">
        <f>VLOOKUP(O7700,Table13[],2)</f>
        <v>1 - 5</v>
      </c>
      <c r="Q7700" t="str">
        <f>INDEX(Table8[Column1],MATCH(R7700,Table8[Column2]))</f>
        <v>Maintained</v>
      </c>
      <c r="R7700">
        <v>66.874783660000006</v>
      </c>
      <c r="S7700">
        <f t="shared" si="241"/>
        <v>2.786449319166667</v>
      </c>
      <c r="T7700" t="s">
        <v>19</v>
      </c>
    </row>
    <row r="7701" spans="1:20" x14ac:dyDescent="0.25">
      <c r="A7701">
        <v>7700</v>
      </c>
      <c r="B7701" t="s">
        <v>446</v>
      </c>
      <c r="C7701" t="s">
        <v>275</v>
      </c>
      <c r="D7701" t="str">
        <f t="shared" si="240"/>
        <v>Parker Nancy</v>
      </c>
      <c r="E7701" t="s">
        <v>15</v>
      </c>
      <c r="F7701" t="s">
        <v>33</v>
      </c>
      <c r="G7701" t="s">
        <v>2724</v>
      </c>
      <c r="H7701" t="s">
        <v>1863</v>
      </c>
      <c r="I7701" t="s">
        <v>33</v>
      </c>
      <c r="J7701" t="s">
        <v>19</v>
      </c>
      <c r="K7701" t="str">
        <f>INDEX(Table6[Column1],MATCH(L7701,Table6[Column2]))</f>
        <v>Young Adults</v>
      </c>
      <c r="L7701">
        <v>33.015007369999999</v>
      </c>
      <c r="M7701" t="str">
        <f>VLOOKUP(L7701,Table1[],2)</f>
        <v>30 - 39</v>
      </c>
      <c r="N7701" t="str">
        <f>INDEX(Table7[Column1],MATCH(O7701,Table7[Column2]))</f>
        <v>Fitting in Stage</v>
      </c>
      <c r="O7701">
        <v>7.3412169069999997</v>
      </c>
      <c r="P7701" t="str">
        <f>VLOOKUP(O7701,Table13[],2)</f>
        <v>6 - 10</v>
      </c>
      <c r="Q7701" t="str">
        <f>INDEX(Table8[Column1],MATCH(R7701,Table8[Column2]))</f>
        <v>Scheduled</v>
      </c>
      <c r="R7701">
        <v>14.554052240000001</v>
      </c>
      <c r="S7701">
        <f t="shared" si="241"/>
        <v>0.6064188433333334</v>
      </c>
      <c r="T7701" t="s">
        <v>19</v>
      </c>
    </row>
    <row r="7702" spans="1:20" x14ac:dyDescent="0.25">
      <c r="A7702">
        <v>7701</v>
      </c>
      <c r="B7702" t="s">
        <v>1092</v>
      </c>
      <c r="C7702" t="s">
        <v>760</v>
      </c>
      <c r="D7702" t="str">
        <f t="shared" si="240"/>
        <v>Robinson Miranda</v>
      </c>
      <c r="E7702" t="s">
        <v>15</v>
      </c>
      <c r="F7702" t="s">
        <v>54</v>
      </c>
      <c r="G7702" t="s">
        <v>611</v>
      </c>
      <c r="H7702" t="s">
        <v>612</v>
      </c>
      <c r="I7702" t="s">
        <v>54</v>
      </c>
      <c r="J7702" t="s">
        <v>19</v>
      </c>
      <c r="K7702" t="str">
        <f>INDEX(Table6[Column1],MATCH(L7702,Table6[Column2]))</f>
        <v>Seniors</v>
      </c>
      <c r="L7702">
        <v>61.3519176</v>
      </c>
      <c r="M7702" t="str">
        <f>VLOOKUP(L7702,Table1[],2)</f>
        <v>60 and Above</v>
      </c>
      <c r="N7702" t="str">
        <f>INDEX(Table7[Column1],MATCH(O7702,Table7[Column2]))</f>
        <v>Learning Stage</v>
      </c>
      <c r="O7702">
        <v>1.283714265</v>
      </c>
      <c r="P7702" t="str">
        <f>VLOOKUP(O7702,Table13[],2)</f>
        <v>1 - 5</v>
      </c>
      <c r="Q7702" t="str">
        <f>INDEX(Table8[Column1],MATCH(R7702,Table8[Column2]))</f>
        <v>Unexcused</v>
      </c>
      <c r="R7702">
        <v>159.21184389999999</v>
      </c>
      <c r="S7702">
        <f t="shared" si="241"/>
        <v>6.6338268291666669</v>
      </c>
      <c r="T7702" t="s">
        <v>19</v>
      </c>
    </row>
    <row r="7703" spans="1:20" x14ac:dyDescent="0.25">
      <c r="A7703">
        <v>7702</v>
      </c>
      <c r="B7703" t="s">
        <v>4701</v>
      </c>
      <c r="C7703" t="s">
        <v>50</v>
      </c>
      <c r="D7703" t="str">
        <f t="shared" si="240"/>
        <v>Rubio Robert</v>
      </c>
      <c r="E7703" t="s">
        <v>22</v>
      </c>
      <c r="F7703" t="s">
        <v>90</v>
      </c>
      <c r="G7703" t="s">
        <v>611</v>
      </c>
      <c r="H7703" t="s">
        <v>612</v>
      </c>
      <c r="I7703" t="s">
        <v>90</v>
      </c>
      <c r="J7703" t="s">
        <v>19</v>
      </c>
      <c r="K7703" t="str">
        <f>INDEX(Table6[Column1],MATCH(L7703,Table6[Column2]))</f>
        <v>Adults</v>
      </c>
      <c r="L7703">
        <v>46.056636990000001</v>
      </c>
      <c r="M7703" t="str">
        <f>VLOOKUP(L7703,Table1[],2)</f>
        <v>40 - 49</v>
      </c>
      <c r="N7703" t="str">
        <f>INDEX(Table7[Column1],MATCH(O7703,Table7[Column2]))</f>
        <v>Learning Stage</v>
      </c>
      <c r="O7703">
        <v>4.8622897390000004</v>
      </c>
      <c r="P7703" t="str">
        <f>VLOOKUP(O7703,Table13[],2)</f>
        <v>1 - 5</v>
      </c>
      <c r="Q7703" t="str">
        <f>INDEX(Table8[Column1],MATCH(R7703,Table8[Column2]))</f>
        <v>Habitual</v>
      </c>
      <c r="R7703">
        <v>94.508506089999997</v>
      </c>
      <c r="S7703">
        <f t="shared" si="241"/>
        <v>3.9378544204166666</v>
      </c>
      <c r="T7703" t="s">
        <v>19</v>
      </c>
    </row>
    <row r="7704" spans="1:20" x14ac:dyDescent="0.25">
      <c r="A7704">
        <v>7703</v>
      </c>
      <c r="B7704" t="s">
        <v>444</v>
      </c>
      <c r="C7704" t="s">
        <v>787</v>
      </c>
      <c r="D7704" t="str">
        <f t="shared" si="240"/>
        <v>Moore Jeremy</v>
      </c>
      <c r="E7704" t="s">
        <v>22</v>
      </c>
      <c r="F7704" t="s">
        <v>726</v>
      </c>
      <c r="G7704" t="s">
        <v>611</v>
      </c>
      <c r="H7704" t="s">
        <v>612</v>
      </c>
      <c r="I7704" t="s">
        <v>134</v>
      </c>
      <c r="J7704" t="s">
        <v>19</v>
      </c>
      <c r="K7704" t="str">
        <f>INDEX(Table6[Column1],MATCH(L7704,Table6[Column2]))</f>
        <v>Adults</v>
      </c>
      <c r="L7704">
        <v>43.812304660000002</v>
      </c>
      <c r="M7704" t="str">
        <f>VLOOKUP(L7704,Table1[],2)</f>
        <v>40 - 49</v>
      </c>
      <c r="N7704" t="str">
        <f>INDEX(Table7[Column1],MATCH(O7704,Table7[Column2]))</f>
        <v>Learning Stage</v>
      </c>
      <c r="O7704">
        <v>2.5876906850000001</v>
      </c>
      <c r="P7704" t="str">
        <f>VLOOKUP(O7704,Table13[],2)</f>
        <v>1 - 5</v>
      </c>
      <c r="Q7704" t="str">
        <f>INDEX(Table8[Column1],MATCH(R7704,Table8[Column2]))</f>
        <v>Maintained</v>
      </c>
      <c r="R7704">
        <v>70.992838410000005</v>
      </c>
      <c r="S7704">
        <f t="shared" si="241"/>
        <v>2.9580349337500005</v>
      </c>
      <c r="T7704" t="s">
        <v>19</v>
      </c>
    </row>
    <row r="7705" spans="1:20" x14ac:dyDescent="0.25">
      <c r="A7705">
        <v>7704</v>
      </c>
      <c r="B7705" t="s">
        <v>446</v>
      </c>
      <c r="C7705" t="s">
        <v>480</v>
      </c>
      <c r="D7705" t="str">
        <f t="shared" si="240"/>
        <v>Parker Heather</v>
      </c>
      <c r="E7705" t="s">
        <v>15</v>
      </c>
      <c r="F7705" t="s">
        <v>189</v>
      </c>
      <c r="G7705" t="s">
        <v>611</v>
      </c>
      <c r="H7705" t="s">
        <v>612</v>
      </c>
      <c r="I7705" t="s">
        <v>46</v>
      </c>
      <c r="J7705" t="s">
        <v>19</v>
      </c>
      <c r="K7705" t="str">
        <f>INDEX(Table6[Column1],MATCH(L7705,Table6[Column2]))</f>
        <v>Young Adults</v>
      </c>
      <c r="L7705">
        <v>36.709222009999998</v>
      </c>
      <c r="M7705" t="str">
        <f>VLOOKUP(L7705,Table1[],2)</f>
        <v>30 - 39</v>
      </c>
      <c r="N7705" t="str">
        <f>INDEX(Table7[Column1],MATCH(O7705,Table7[Column2]))</f>
        <v>Learning Stage</v>
      </c>
      <c r="O7705">
        <v>3.1833675060000002</v>
      </c>
      <c r="P7705" t="str">
        <f>VLOOKUP(O7705,Table13[],2)</f>
        <v>1 - 5</v>
      </c>
      <c r="Q7705" t="str">
        <f>INDEX(Table8[Column1],MATCH(R7705,Table8[Column2]))</f>
        <v>Scheduled</v>
      </c>
      <c r="R7705">
        <v>23.99750873</v>
      </c>
      <c r="S7705">
        <f t="shared" si="241"/>
        <v>0.99989619708333333</v>
      </c>
      <c r="T7705" t="s">
        <v>19</v>
      </c>
    </row>
    <row r="7706" spans="1:20" x14ac:dyDescent="0.25">
      <c r="A7706">
        <v>7705</v>
      </c>
      <c r="B7706" t="s">
        <v>5461</v>
      </c>
      <c r="C7706" t="s">
        <v>927</v>
      </c>
      <c r="D7706" t="str">
        <f t="shared" si="240"/>
        <v>Britton Andrea</v>
      </c>
      <c r="E7706" t="s">
        <v>15</v>
      </c>
      <c r="F7706" t="s">
        <v>38</v>
      </c>
      <c r="G7706" t="s">
        <v>820</v>
      </c>
      <c r="H7706" t="s">
        <v>821</v>
      </c>
      <c r="I7706" t="s">
        <v>38</v>
      </c>
      <c r="J7706" t="s">
        <v>19</v>
      </c>
      <c r="K7706" t="str">
        <f>INDEX(Table6[Column1],MATCH(L7706,Table6[Column2]))</f>
        <v>Youth</v>
      </c>
      <c r="L7706">
        <v>25.086170060000001</v>
      </c>
      <c r="M7706" t="str">
        <f>VLOOKUP(L7706,Table1[],2)</f>
        <v>20 - 29</v>
      </c>
      <c r="N7706" t="str">
        <f>INDEX(Table7[Column1],MATCH(O7706,Table7[Column2]))</f>
        <v>Learning Stage</v>
      </c>
      <c r="O7706">
        <v>2.5684099909999998</v>
      </c>
      <c r="P7706" t="str">
        <f>VLOOKUP(O7706,Table13[],2)</f>
        <v>1 - 5</v>
      </c>
      <c r="Q7706" t="str">
        <f>INDEX(Table8[Column1],MATCH(R7706,Table8[Column2]))</f>
        <v>Scheduled</v>
      </c>
      <c r="R7706">
        <v>0</v>
      </c>
      <c r="S7706">
        <f t="shared" si="241"/>
        <v>0</v>
      </c>
      <c r="T7706" t="s">
        <v>19</v>
      </c>
    </row>
    <row r="7707" spans="1:20" x14ac:dyDescent="0.25">
      <c r="A7707">
        <v>7706</v>
      </c>
      <c r="B7707" t="s">
        <v>288</v>
      </c>
      <c r="C7707" t="s">
        <v>467</v>
      </c>
      <c r="D7707" t="str">
        <f t="shared" si="240"/>
        <v>Ward Kevin</v>
      </c>
      <c r="E7707" t="s">
        <v>22</v>
      </c>
      <c r="F7707" t="s">
        <v>38</v>
      </c>
      <c r="G7707" t="s">
        <v>820</v>
      </c>
      <c r="H7707" t="s">
        <v>821</v>
      </c>
      <c r="I7707" t="s">
        <v>38</v>
      </c>
      <c r="J7707" t="s">
        <v>19</v>
      </c>
      <c r="K7707" t="str">
        <f>INDEX(Table6[Column1],MATCH(L7707,Table6[Column2]))</f>
        <v>Adults</v>
      </c>
      <c r="L7707">
        <v>49.424443070000002</v>
      </c>
      <c r="M7707" t="str">
        <f>VLOOKUP(L7707,Table1[],2)</f>
        <v>40 - 49</v>
      </c>
      <c r="N7707" t="str">
        <f>INDEX(Table7[Column1],MATCH(O7707,Table7[Column2]))</f>
        <v>Learning Stage</v>
      </c>
      <c r="O7707">
        <v>2.5315125950000001</v>
      </c>
      <c r="P7707" t="str">
        <f>VLOOKUP(O7707,Table13[],2)</f>
        <v>1 - 5</v>
      </c>
      <c r="Q7707" t="str">
        <f>INDEX(Table8[Column1],MATCH(R7707,Table8[Column2]))</f>
        <v>Habitual</v>
      </c>
      <c r="R7707">
        <v>98.066927719999995</v>
      </c>
      <c r="S7707">
        <f t="shared" si="241"/>
        <v>4.0861219883333328</v>
      </c>
      <c r="T7707" t="s">
        <v>19</v>
      </c>
    </row>
    <row r="7708" spans="1:20" x14ac:dyDescent="0.25">
      <c r="A7708">
        <v>7707</v>
      </c>
      <c r="B7708" t="s">
        <v>1590</v>
      </c>
      <c r="C7708" t="s">
        <v>1069</v>
      </c>
      <c r="D7708" t="str">
        <f t="shared" si="240"/>
        <v>Christensen Annie</v>
      </c>
      <c r="E7708" t="s">
        <v>15</v>
      </c>
      <c r="F7708" t="s">
        <v>38</v>
      </c>
      <c r="G7708" t="s">
        <v>820</v>
      </c>
      <c r="H7708" t="s">
        <v>821</v>
      </c>
      <c r="I7708" t="s">
        <v>38</v>
      </c>
      <c r="J7708" t="s">
        <v>19</v>
      </c>
      <c r="K7708" t="str">
        <f>INDEX(Table6[Column1],MATCH(L7708,Table6[Column2]))</f>
        <v>Adults</v>
      </c>
      <c r="L7708">
        <v>49.590186459999998</v>
      </c>
      <c r="M7708" t="str">
        <f>VLOOKUP(L7708,Table1[],2)</f>
        <v>40 - 49</v>
      </c>
      <c r="N7708" t="str">
        <f>INDEX(Table7[Column1],MATCH(O7708,Table7[Column2]))</f>
        <v>Learning Stage</v>
      </c>
      <c r="O7708">
        <v>4.5718249100000001</v>
      </c>
      <c r="P7708" t="str">
        <f>VLOOKUP(O7708,Table13[],2)</f>
        <v>1 - 5</v>
      </c>
      <c r="Q7708" t="str">
        <f>INDEX(Table8[Column1],MATCH(R7708,Table8[Column2]))</f>
        <v>Maintained</v>
      </c>
      <c r="R7708">
        <v>79.361872419999997</v>
      </c>
      <c r="S7708">
        <f t="shared" si="241"/>
        <v>3.3067446841666666</v>
      </c>
      <c r="T7708" t="s">
        <v>19</v>
      </c>
    </row>
    <row r="7709" spans="1:20" x14ac:dyDescent="0.25">
      <c r="A7709">
        <v>7708</v>
      </c>
      <c r="B7709" t="s">
        <v>3417</v>
      </c>
      <c r="C7709" t="s">
        <v>980</v>
      </c>
      <c r="D7709" t="str">
        <f t="shared" si="240"/>
        <v>Pitts Maggie</v>
      </c>
      <c r="E7709" t="s">
        <v>15</v>
      </c>
      <c r="F7709" t="s">
        <v>828</v>
      </c>
      <c r="G7709" t="s">
        <v>611</v>
      </c>
      <c r="H7709" t="s">
        <v>612</v>
      </c>
      <c r="I7709" t="s">
        <v>24</v>
      </c>
      <c r="J7709" t="s">
        <v>19</v>
      </c>
      <c r="K7709" t="str">
        <f>INDEX(Table6[Column1],MATCH(L7709,Table6[Column2]))</f>
        <v>Young Adults</v>
      </c>
      <c r="L7709">
        <v>34.622696249999997</v>
      </c>
      <c r="M7709" t="str">
        <f>VLOOKUP(L7709,Table1[],2)</f>
        <v>30 - 39</v>
      </c>
      <c r="N7709" t="str">
        <f>INDEX(Table7[Column1],MATCH(O7709,Table7[Column2]))</f>
        <v>Learning Stage</v>
      </c>
      <c r="O7709">
        <v>2.9966961400000001</v>
      </c>
      <c r="P7709" t="str">
        <f>VLOOKUP(O7709,Table13[],2)</f>
        <v>1 - 5</v>
      </c>
      <c r="Q7709" t="str">
        <f>INDEX(Table8[Column1],MATCH(R7709,Table8[Column2]))</f>
        <v>Maintained</v>
      </c>
      <c r="R7709">
        <v>43.600452320000002</v>
      </c>
      <c r="S7709">
        <f t="shared" si="241"/>
        <v>1.8166855133333333</v>
      </c>
      <c r="T7709" t="s">
        <v>19</v>
      </c>
    </row>
    <row r="7710" spans="1:20" x14ac:dyDescent="0.25">
      <c r="A7710">
        <v>7709</v>
      </c>
      <c r="B7710" t="s">
        <v>5462</v>
      </c>
      <c r="C7710" t="s">
        <v>62</v>
      </c>
      <c r="D7710" t="str">
        <f t="shared" si="240"/>
        <v>Keeton Thomas</v>
      </c>
      <c r="E7710" t="s">
        <v>22</v>
      </c>
      <c r="F7710" t="s">
        <v>1674</v>
      </c>
      <c r="G7710" t="s">
        <v>611</v>
      </c>
      <c r="H7710" t="s">
        <v>612</v>
      </c>
      <c r="I7710" t="s">
        <v>87</v>
      </c>
      <c r="J7710" t="s">
        <v>19</v>
      </c>
      <c r="K7710" t="str">
        <f>INDEX(Table6[Column1],MATCH(L7710,Table6[Column2]))</f>
        <v>Young Adults</v>
      </c>
      <c r="L7710">
        <v>36.518458459999998</v>
      </c>
      <c r="M7710" t="str">
        <f>VLOOKUP(L7710,Table1[],2)</f>
        <v>30 - 39</v>
      </c>
      <c r="N7710" t="str">
        <f>INDEX(Table7[Column1],MATCH(O7710,Table7[Column2]))</f>
        <v>Learning Stage</v>
      </c>
      <c r="O7710">
        <v>3.6859212220000002</v>
      </c>
      <c r="P7710" t="str">
        <f>VLOOKUP(O7710,Table13[],2)</f>
        <v>1 - 5</v>
      </c>
      <c r="Q7710" t="str">
        <f>INDEX(Table8[Column1],MATCH(R7710,Table8[Column2]))</f>
        <v>Maintained</v>
      </c>
      <c r="R7710">
        <v>48.236379620000001</v>
      </c>
      <c r="S7710">
        <f t="shared" si="241"/>
        <v>2.0098491508333334</v>
      </c>
      <c r="T7710" t="s">
        <v>19</v>
      </c>
    </row>
    <row r="7711" spans="1:20" x14ac:dyDescent="0.25">
      <c r="A7711">
        <v>7710</v>
      </c>
      <c r="B7711" t="s">
        <v>1277</v>
      </c>
      <c r="C7711" t="s">
        <v>1069</v>
      </c>
      <c r="D7711" t="str">
        <f t="shared" si="240"/>
        <v>Young Annie</v>
      </c>
      <c r="E7711" t="s">
        <v>15</v>
      </c>
      <c r="F7711" t="s">
        <v>828</v>
      </c>
      <c r="G7711" t="s">
        <v>611</v>
      </c>
      <c r="H7711" t="s">
        <v>612</v>
      </c>
      <c r="I7711" t="s">
        <v>24</v>
      </c>
      <c r="J7711" t="s">
        <v>19</v>
      </c>
      <c r="K7711" t="str">
        <f>INDEX(Table6[Column1],MATCH(L7711,Table6[Column2]))</f>
        <v>Young Adults</v>
      </c>
      <c r="L7711">
        <v>33.406346790000001</v>
      </c>
      <c r="M7711" t="str">
        <f>VLOOKUP(L7711,Table1[],2)</f>
        <v>30 - 39</v>
      </c>
      <c r="N7711" t="str">
        <f>INDEX(Table7[Column1],MATCH(O7711,Table7[Column2]))</f>
        <v>Learning Stage</v>
      </c>
      <c r="O7711">
        <v>4.3664814239999998</v>
      </c>
      <c r="P7711" t="str">
        <f>VLOOKUP(O7711,Table13[],2)</f>
        <v>1 - 5</v>
      </c>
      <c r="Q7711" t="str">
        <f>INDEX(Table8[Column1],MATCH(R7711,Table8[Column2]))</f>
        <v>Scheduled</v>
      </c>
      <c r="R7711">
        <v>1.2203015189999999</v>
      </c>
      <c r="S7711">
        <f t="shared" si="241"/>
        <v>5.0845896624999998E-2</v>
      </c>
      <c r="T7711" t="s">
        <v>19</v>
      </c>
    </row>
    <row r="7712" spans="1:20" x14ac:dyDescent="0.25">
      <c r="A7712">
        <v>7711</v>
      </c>
      <c r="B7712" t="s">
        <v>1998</v>
      </c>
      <c r="C7712" t="s">
        <v>927</v>
      </c>
      <c r="D7712" t="str">
        <f t="shared" si="240"/>
        <v>Edmond Andrea</v>
      </c>
      <c r="E7712" t="s">
        <v>15</v>
      </c>
      <c r="F7712" t="s">
        <v>121</v>
      </c>
      <c r="G7712" t="s">
        <v>820</v>
      </c>
      <c r="H7712" t="s">
        <v>821</v>
      </c>
      <c r="I7712" t="s">
        <v>121</v>
      </c>
      <c r="J7712" t="s">
        <v>19</v>
      </c>
      <c r="K7712" t="str">
        <f>INDEX(Table6[Column1],MATCH(L7712,Table6[Column2]))</f>
        <v>Young Adults</v>
      </c>
      <c r="L7712">
        <v>35.1846356</v>
      </c>
      <c r="M7712" t="str">
        <f>VLOOKUP(L7712,Table1[],2)</f>
        <v>30 - 39</v>
      </c>
      <c r="N7712" t="str">
        <f>INDEX(Table7[Column1],MATCH(O7712,Table7[Column2]))</f>
        <v>Learning Stage</v>
      </c>
      <c r="O7712">
        <v>4.7290636309999998</v>
      </c>
      <c r="P7712" t="str">
        <f>VLOOKUP(O7712,Table13[],2)</f>
        <v>1 - 5</v>
      </c>
      <c r="Q7712" t="str">
        <f>INDEX(Table8[Column1],MATCH(R7712,Table8[Column2]))</f>
        <v>Scheduled</v>
      </c>
      <c r="R7712">
        <v>36.093121570000001</v>
      </c>
      <c r="S7712">
        <f t="shared" si="241"/>
        <v>1.5038800654166669</v>
      </c>
      <c r="T7712" t="s">
        <v>19</v>
      </c>
    </row>
    <row r="7713" spans="1:20" x14ac:dyDescent="0.25">
      <c r="A7713">
        <v>7712</v>
      </c>
      <c r="B7713" t="s">
        <v>5463</v>
      </c>
      <c r="C7713" t="s">
        <v>5464</v>
      </c>
      <c r="D7713" t="str">
        <f t="shared" si="240"/>
        <v>McMichael Terence</v>
      </c>
      <c r="E7713" t="s">
        <v>22</v>
      </c>
      <c r="F7713" t="s">
        <v>38</v>
      </c>
      <c r="G7713" t="s">
        <v>820</v>
      </c>
      <c r="H7713" t="s">
        <v>821</v>
      </c>
      <c r="I7713" t="s">
        <v>38</v>
      </c>
      <c r="J7713" t="s">
        <v>19</v>
      </c>
      <c r="K7713" t="str">
        <f>INDEX(Table6[Column1],MATCH(L7713,Table6[Column2]))</f>
        <v>Young Adults</v>
      </c>
      <c r="L7713">
        <v>36.311481790000002</v>
      </c>
      <c r="M7713" t="str">
        <f>VLOOKUP(L7713,Table1[],2)</f>
        <v>30 - 39</v>
      </c>
      <c r="N7713" t="str">
        <f>INDEX(Table7[Column1],MATCH(O7713,Table7[Column2]))</f>
        <v>Learning Stage</v>
      </c>
      <c r="O7713">
        <v>3.5826050779999998</v>
      </c>
      <c r="P7713" t="str">
        <f>VLOOKUP(O7713,Table13[],2)</f>
        <v>1 - 5</v>
      </c>
      <c r="Q7713" t="str">
        <f>INDEX(Table8[Column1],MATCH(R7713,Table8[Column2]))</f>
        <v>Habitual</v>
      </c>
      <c r="R7713">
        <v>86.022321009999999</v>
      </c>
      <c r="S7713">
        <f t="shared" si="241"/>
        <v>3.5842633754166666</v>
      </c>
      <c r="T7713" t="s">
        <v>19</v>
      </c>
    </row>
    <row r="7714" spans="1:20" x14ac:dyDescent="0.25">
      <c r="A7714">
        <v>7713</v>
      </c>
      <c r="B7714" t="s">
        <v>5465</v>
      </c>
      <c r="C7714" t="s">
        <v>340</v>
      </c>
      <c r="D7714" t="str">
        <f t="shared" si="240"/>
        <v>Bannister Christopher</v>
      </c>
      <c r="E7714" t="s">
        <v>22</v>
      </c>
      <c r="F7714" t="s">
        <v>33</v>
      </c>
      <c r="G7714" t="s">
        <v>2724</v>
      </c>
      <c r="H7714" t="s">
        <v>1863</v>
      </c>
      <c r="I7714" t="s">
        <v>33</v>
      </c>
      <c r="J7714" t="s">
        <v>19</v>
      </c>
      <c r="K7714" t="str">
        <f>INDEX(Table6[Column1],MATCH(L7714,Table6[Column2]))</f>
        <v>Adults</v>
      </c>
      <c r="L7714">
        <v>41.362878510000002</v>
      </c>
      <c r="M7714" t="str">
        <f>VLOOKUP(L7714,Table1[],2)</f>
        <v>40 - 49</v>
      </c>
      <c r="N7714" t="str">
        <f>INDEX(Table7[Column1],MATCH(O7714,Table7[Column2]))</f>
        <v>Learning Stage</v>
      </c>
      <c r="O7714">
        <v>3.7340286630000001</v>
      </c>
      <c r="P7714" t="str">
        <f>VLOOKUP(O7714,Table13[],2)</f>
        <v>1 - 5</v>
      </c>
      <c r="Q7714" t="str">
        <f>INDEX(Table8[Column1],MATCH(R7714,Table8[Column2]))</f>
        <v>Maintained</v>
      </c>
      <c r="R7714">
        <v>65.312467670000004</v>
      </c>
      <c r="S7714">
        <f t="shared" si="241"/>
        <v>2.7213528195833332</v>
      </c>
      <c r="T7714" t="s">
        <v>19</v>
      </c>
    </row>
    <row r="7715" spans="1:20" x14ac:dyDescent="0.25">
      <c r="A7715">
        <v>7714</v>
      </c>
      <c r="B7715" t="s">
        <v>4115</v>
      </c>
      <c r="C7715" t="s">
        <v>147</v>
      </c>
      <c r="D7715" t="str">
        <f t="shared" si="240"/>
        <v>Gann Linda</v>
      </c>
      <c r="E7715" t="s">
        <v>15</v>
      </c>
      <c r="F7715" t="s">
        <v>38</v>
      </c>
      <c r="G7715" t="s">
        <v>820</v>
      </c>
      <c r="H7715" t="s">
        <v>821</v>
      </c>
      <c r="I7715" t="s">
        <v>38</v>
      </c>
      <c r="J7715" t="s">
        <v>19</v>
      </c>
      <c r="K7715" t="str">
        <f>INDEX(Table6[Column1],MATCH(L7715,Table6[Column2]))</f>
        <v>Elders</v>
      </c>
      <c r="L7715">
        <v>50.034123839999999</v>
      </c>
      <c r="M7715" t="str">
        <f>VLOOKUP(L7715,Table1[],2)</f>
        <v>50 - 59</v>
      </c>
      <c r="N7715" t="str">
        <f>INDEX(Table7[Column1],MATCH(O7715,Table7[Column2]))</f>
        <v>Learning Stage</v>
      </c>
      <c r="O7715">
        <v>5.4133610970000001</v>
      </c>
      <c r="P7715" t="str">
        <f>VLOOKUP(O7715,Table13[],2)</f>
        <v>1 - 5</v>
      </c>
      <c r="Q7715" t="str">
        <f>INDEX(Table8[Column1],MATCH(R7715,Table8[Column2]))</f>
        <v>Excused</v>
      </c>
      <c r="R7715">
        <v>130.40379390000001</v>
      </c>
      <c r="S7715">
        <f t="shared" si="241"/>
        <v>5.4334914125000005</v>
      </c>
      <c r="T7715" t="s">
        <v>19</v>
      </c>
    </row>
    <row r="7716" spans="1:20" x14ac:dyDescent="0.25">
      <c r="A7716">
        <v>7715</v>
      </c>
      <c r="B7716" t="s">
        <v>2586</v>
      </c>
      <c r="C7716" t="s">
        <v>842</v>
      </c>
      <c r="D7716" t="str">
        <f t="shared" si="240"/>
        <v>Beck Leslie</v>
      </c>
      <c r="E7716" t="s">
        <v>15</v>
      </c>
      <c r="F7716" t="s">
        <v>38</v>
      </c>
      <c r="G7716" t="s">
        <v>820</v>
      </c>
      <c r="H7716" t="s">
        <v>821</v>
      </c>
      <c r="I7716" t="s">
        <v>38</v>
      </c>
      <c r="J7716" t="s">
        <v>19</v>
      </c>
      <c r="K7716" t="str">
        <f>INDEX(Table6[Column1],MATCH(L7716,Table6[Column2]))</f>
        <v>Adults</v>
      </c>
      <c r="L7716">
        <v>41.152952079999999</v>
      </c>
      <c r="M7716" t="str">
        <f>VLOOKUP(L7716,Table1[],2)</f>
        <v>40 - 49</v>
      </c>
      <c r="N7716" t="str">
        <f>INDEX(Table7[Column1],MATCH(O7716,Table7[Column2]))</f>
        <v>Learning Stage</v>
      </c>
      <c r="O7716">
        <v>4.0604338980000003</v>
      </c>
      <c r="P7716" t="str">
        <f>VLOOKUP(O7716,Table13[],2)</f>
        <v>1 - 5</v>
      </c>
      <c r="Q7716" t="str">
        <f>INDEX(Table8[Column1],MATCH(R7716,Table8[Column2]))</f>
        <v>Maintained</v>
      </c>
      <c r="R7716">
        <v>65.977285629999997</v>
      </c>
      <c r="S7716">
        <f t="shared" si="241"/>
        <v>2.7490535679166666</v>
      </c>
      <c r="T7716" t="s">
        <v>19</v>
      </c>
    </row>
    <row r="7717" spans="1:20" x14ac:dyDescent="0.25">
      <c r="A7717">
        <v>7716</v>
      </c>
      <c r="B7717" t="s">
        <v>911</v>
      </c>
      <c r="C7717" t="s">
        <v>447</v>
      </c>
      <c r="D7717" t="str">
        <f t="shared" si="240"/>
        <v>Barr Karen</v>
      </c>
      <c r="E7717" t="s">
        <v>15</v>
      </c>
      <c r="F7717" t="s">
        <v>38</v>
      </c>
      <c r="G7717" t="s">
        <v>820</v>
      </c>
      <c r="H7717" t="s">
        <v>821</v>
      </c>
      <c r="I7717" t="s">
        <v>38</v>
      </c>
      <c r="J7717" t="s">
        <v>19</v>
      </c>
      <c r="K7717" t="str">
        <f>INDEX(Table6[Column1],MATCH(L7717,Table6[Column2]))</f>
        <v>Adults</v>
      </c>
      <c r="L7717">
        <v>48.951895440000001</v>
      </c>
      <c r="M7717" t="str">
        <f>VLOOKUP(L7717,Table1[],2)</f>
        <v>40 - 49</v>
      </c>
      <c r="N7717" t="str">
        <f>INDEX(Table7[Column1],MATCH(O7717,Table7[Column2]))</f>
        <v>Learning Stage</v>
      </c>
      <c r="O7717">
        <v>4.8907262520000003</v>
      </c>
      <c r="P7717" t="str">
        <f>VLOOKUP(O7717,Table13[],2)</f>
        <v>1 - 5</v>
      </c>
      <c r="Q7717" t="str">
        <f>INDEX(Table8[Column1],MATCH(R7717,Table8[Column2]))</f>
        <v>Maintained</v>
      </c>
      <c r="R7717">
        <v>68.670468940000006</v>
      </c>
      <c r="S7717">
        <f t="shared" si="241"/>
        <v>2.8612695391666669</v>
      </c>
      <c r="T7717" t="s">
        <v>19</v>
      </c>
    </row>
    <row r="7718" spans="1:20" x14ac:dyDescent="0.25">
      <c r="A7718">
        <v>7717</v>
      </c>
      <c r="B7718" t="s">
        <v>511</v>
      </c>
      <c r="C7718" t="s">
        <v>1545</v>
      </c>
      <c r="D7718" t="str">
        <f t="shared" si="240"/>
        <v>Adams Santos</v>
      </c>
      <c r="E7718" t="s">
        <v>15</v>
      </c>
      <c r="F7718" t="s">
        <v>54</v>
      </c>
      <c r="G7718" t="s">
        <v>611</v>
      </c>
      <c r="H7718" t="s">
        <v>612</v>
      </c>
      <c r="I7718" t="s">
        <v>54</v>
      </c>
      <c r="J7718" t="s">
        <v>19</v>
      </c>
      <c r="K7718" t="str">
        <f>INDEX(Table6[Column1],MATCH(L7718,Table6[Column2]))</f>
        <v>Young Adults</v>
      </c>
      <c r="L7718">
        <v>39.947117560000002</v>
      </c>
      <c r="M7718" t="str">
        <f>VLOOKUP(L7718,Table1[],2)</f>
        <v>30 - 39</v>
      </c>
      <c r="N7718" t="str">
        <f>INDEX(Table7[Column1],MATCH(O7718,Table7[Column2]))</f>
        <v>Learning Stage</v>
      </c>
      <c r="O7718">
        <v>5.5874948919999996</v>
      </c>
      <c r="P7718" t="str">
        <f>VLOOKUP(O7718,Table13[],2)</f>
        <v>1 - 5</v>
      </c>
      <c r="Q7718" t="str">
        <f>INDEX(Table8[Column1],MATCH(R7718,Table8[Column2]))</f>
        <v>Scheduled</v>
      </c>
      <c r="R7718">
        <v>32.81257677</v>
      </c>
      <c r="S7718">
        <f t="shared" si="241"/>
        <v>1.36719069875</v>
      </c>
      <c r="T7718" t="s">
        <v>19</v>
      </c>
    </row>
    <row r="7719" spans="1:20" x14ac:dyDescent="0.25">
      <c r="A7719">
        <v>7718</v>
      </c>
      <c r="B7719" t="s">
        <v>3101</v>
      </c>
      <c r="C7719" t="s">
        <v>925</v>
      </c>
      <c r="D7719" t="str">
        <f t="shared" si="240"/>
        <v>Crosby Julie</v>
      </c>
      <c r="E7719" t="s">
        <v>15</v>
      </c>
      <c r="F7719" t="s">
        <v>27</v>
      </c>
      <c r="G7719" t="s">
        <v>611</v>
      </c>
      <c r="H7719" t="s">
        <v>612</v>
      </c>
      <c r="I7719" t="s">
        <v>27</v>
      </c>
      <c r="J7719" t="s">
        <v>19</v>
      </c>
      <c r="K7719" t="str">
        <f>INDEX(Table6[Column1],MATCH(L7719,Table6[Column2]))</f>
        <v>Seniors</v>
      </c>
      <c r="L7719">
        <v>66.390840350000005</v>
      </c>
      <c r="M7719" t="str">
        <f>VLOOKUP(L7719,Table1[],2)</f>
        <v>60 and Above</v>
      </c>
      <c r="N7719" t="str">
        <f>INDEX(Table7[Column1],MATCH(O7719,Table7[Column2]))</f>
        <v>Learning Stage</v>
      </c>
      <c r="O7719">
        <v>5.0796810350000001</v>
      </c>
      <c r="P7719" t="str">
        <f>VLOOKUP(O7719,Table13[],2)</f>
        <v>1 - 5</v>
      </c>
      <c r="Q7719" t="str">
        <f>INDEX(Table8[Column1],MATCH(R7719,Table8[Column2]))</f>
        <v>Unexcused</v>
      </c>
      <c r="R7719">
        <v>187.57290470000001</v>
      </c>
      <c r="S7719">
        <f t="shared" si="241"/>
        <v>7.815537695833334</v>
      </c>
      <c r="T7719" t="s">
        <v>19</v>
      </c>
    </row>
    <row r="7720" spans="1:20" x14ac:dyDescent="0.25">
      <c r="A7720">
        <v>7719</v>
      </c>
      <c r="B7720" t="s">
        <v>193</v>
      </c>
      <c r="C7720" t="s">
        <v>432</v>
      </c>
      <c r="D7720" t="str">
        <f t="shared" si="240"/>
        <v>Lopez Norman</v>
      </c>
      <c r="E7720" t="s">
        <v>22</v>
      </c>
      <c r="F7720" t="s">
        <v>369</v>
      </c>
      <c r="G7720" t="s">
        <v>611</v>
      </c>
      <c r="H7720" t="s">
        <v>612</v>
      </c>
      <c r="I7720" t="s">
        <v>369</v>
      </c>
      <c r="J7720" t="s">
        <v>19</v>
      </c>
      <c r="K7720" t="str">
        <f>INDEX(Table6[Column1],MATCH(L7720,Table6[Column2]))</f>
        <v>Elders</v>
      </c>
      <c r="L7720">
        <v>54.43655021</v>
      </c>
      <c r="M7720" t="str">
        <f>VLOOKUP(L7720,Table1[],2)</f>
        <v>50 - 59</v>
      </c>
      <c r="N7720" t="str">
        <f>INDEX(Table7[Column1],MATCH(O7720,Table7[Column2]))</f>
        <v>Learning Stage</v>
      </c>
      <c r="O7720">
        <v>5.6382429829999996</v>
      </c>
      <c r="P7720" t="str">
        <f>VLOOKUP(O7720,Table13[],2)</f>
        <v>1 - 5</v>
      </c>
      <c r="Q7720" t="str">
        <f>INDEX(Table8[Column1],MATCH(R7720,Table8[Column2]))</f>
        <v>Excused</v>
      </c>
      <c r="R7720">
        <v>133.25235960000001</v>
      </c>
      <c r="S7720">
        <f t="shared" si="241"/>
        <v>5.5521816500000005</v>
      </c>
      <c r="T7720" t="s">
        <v>19</v>
      </c>
    </row>
    <row r="7721" spans="1:20" x14ac:dyDescent="0.25">
      <c r="A7721">
        <v>7720</v>
      </c>
      <c r="B7721" t="s">
        <v>4465</v>
      </c>
      <c r="C7721" t="s">
        <v>89</v>
      </c>
      <c r="D7721" t="str">
        <f t="shared" si="240"/>
        <v>Pannell Joseph</v>
      </c>
      <c r="E7721" t="s">
        <v>22</v>
      </c>
      <c r="F7721" t="s">
        <v>1231</v>
      </c>
      <c r="G7721" t="s">
        <v>611</v>
      </c>
      <c r="H7721" t="s">
        <v>612</v>
      </c>
      <c r="I7721" t="s">
        <v>87</v>
      </c>
      <c r="J7721" t="s">
        <v>19</v>
      </c>
      <c r="K7721" t="str">
        <f>INDEX(Table6[Column1],MATCH(L7721,Table6[Column2]))</f>
        <v>Adults</v>
      </c>
      <c r="L7721">
        <v>47.590221300000003</v>
      </c>
      <c r="M7721" t="str">
        <f>VLOOKUP(L7721,Table1[],2)</f>
        <v>40 - 49</v>
      </c>
      <c r="N7721" t="str">
        <f>INDEX(Table7[Column1],MATCH(O7721,Table7[Column2]))</f>
        <v>Learning Stage</v>
      </c>
      <c r="O7721">
        <v>3.0854742489999998</v>
      </c>
      <c r="P7721" t="str">
        <f>VLOOKUP(O7721,Table13[],2)</f>
        <v>1 - 5</v>
      </c>
      <c r="Q7721" t="str">
        <f>INDEX(Table8[Column1],MATCH(R7721,Table8[Column2]))</f>
        <v>Habitual</v>
      </c>
      <c r="R7721">
        <v>97.391997349999997</v>
      </c>
      <c r="S7721">
        <f t="shared" si="241"/>
        <v>4.0579998895833338</v>
      </c>
      <c r="T7721" t="s">
        <v>19</v>
      </c>
    </row>
    <row r="7722" spans="1:20" x14ac:dyDescent="0.25">
      <c r="A7722">
        <v>7721</v>
      </c>
      <c r="B7722" t="s">
        <v>5466</v>
      </c>
      <c r="C7722" t="s">
        <v>340</v>
      </c>
      <c r="D7722" t="str">
        <f t="shared" si="240"/>
        <v>Quintana Christopher</v>
      </c>
      <c r="E7722" t="s">
        <v>22</v>
      </c>
      <c r="F7722" t="s">
        <v>622</v>
      </c>
      <c r="G7722" t="s">
        <v>611</v>
      </c>
      <c r="H7722" t="s">
        <v>612</v>
      </c>
      <c r="I7722" t="s">
        <v>90</v>
      </c>
      <c r="J7722" t="s">
        <v>19</v>
      </c>
      <c r="K7722" t="str">
        <f>INDEX(Table6[Column1],MATCH(L7722,Table6[Column2]))</f>
        <v>Adults</v>
      </c>
      <c r="L7722">
        <v>42.514266259999999</v>
      </c>
      <c r="M7722" t="str">
        <f>VLOOKUP(L7722,Table1[],2)</f>
        <v>40 - 49</v>
      </c>
      <c r="N7722" t="str">
        <f>INDEX(Table7[Column1],MATCH(O7722,Table7[Column2]))</f>
        <v>Learning Stage</v>
      </c>
      <c r="O7722">
        <v>3.7077608120000001</v>
      </c>
      <c r="P7722" t="str">
        <f>VLOOKUP(O7722,Table13[],2)</f>
        <v>1 - 5</v>
      </c>
      <c r="Q7722" t="str">
        <f>INDEX(Table8[Column1],MATCH(R7722,Table8[Column2]))</f>
        <v>Scheduled</v>
      </c>
      <c r="R7722">
        <v>34.429242379999998</v>
      </c>
      <c r="S7722">
        <f t="shared" si="241"/>
        <v>1.4345517658333331</v>
      </c>
      <c r="T7722" t="s">
        <v>19</v>
      </c>
    </row>
    <row r="7723" spans="1:20" x14ac:dyDescent="0.25">
      <c r="A7723">
        <v>7722</v>
      </c>
      <c r="B7723" t="s">
        <v>400</v>
      </c>
      <c r="C7723" t="s">
        <v>404</v>
      </c>
      <c r="D7723" t="str">
        <f t="shared" si="240"/>
        <v>Williams Tina</v>
      </c>
      <c r="E7723" t="s">
        <v>15</v>
      </c>
      <c r="F7723" t="s">
        <v>666</v>
      </c>
      <c r="G7723" t="s">
        <v>611</v>
      </c>
      <c r="H7723" t="s">
        <v>612</v>
      </c>
      <c r="I7723" t="s">
        <v>157</v>
      </c>
      <c r="J7723" t="s">
        <v>19</v>
      </c>
      <c r="K7723" t="str">
        <f>INDEX(Table6[Column1],MATCH(L7723,Table6[Column2]))</f>
        <v>Adults</v>
      </c>
      <c r="L7723">
        <v>49.025423750000002</v>
      </c>
      <c r="M7723" t="str">
        <f>VLOOKUP(L7723,Table1[],2)</f>
        <v>40 - 49</v>
      </c>
      <c r="N7723" t="str">
        <f>INDEX(Table7[Column1],MATCH(O7723,Table7[Column2]))</f>
        <v>Learning Stage</v>
      </c>
      <c r="O7723">
        <v>3.1890133700000001</v>
      </c>
      <c r="P7723" t="str">
        <f>VLOOKUP(O7723,Table13[],2)</f>
        <v>1 - 5</v>
      </c>
      <c r="Q7723" t="str">
        <f>INDEX(Table8[Column1],MATCH(R7723,Table8[Column2]))</f>
        <v>Maintained</v>
      </c>
      <c r="R7723">
        <v>73.08539098</v>
      </c>
      <c r="S7723">
        <f t="shared" si="241"/>
        <v>3.0452246241666669</v>
      </c>
      <c r="T7723" t="s">
        <v>19</v>
      </c>
    </row>
    <row r="7724" spans="1:20" x14ac:dyDescent="0.25">
      <c r="A7724">
        <v>7723</v>
      </c>
      <c r="B7724" t="s">
        <v>5467</v>
      </c>
      <c r="C7724" t="s">
        <v>713</v>
      </c>
      <c r="D7724" t="str">
        <f t="shared" si="240"/>
        <v>Carner Angela</v>
      </c>
      <c r="E7724" t="s">
        <v>15</v>
      </c>
      <c r="F7724" t="s">
        <v>38</v>
      </c>
      <c r="G7724" t="s">
        <v>820</v>
      </c>
      <c r="H7724" t="s">
        <v>821</v>
      </c>
      <c r="I7724" t="s">
        <v>38</v>
      </c>
      <c r="J7724" t="s">
        <v>19</v>
      </c>
      <c r="K7724" t="str">
        <f>INDEX(Table6[Column1],MATCH(L7724,Table6[Column2]))</f>
        <v>Adults</v>
      </c>
      <c r="L7724">
        <v>42.222057249999999</v>
      </c>
      <c r="M7724" t="str">
        <f>VLOOKUP(L7724,Table1[],2)</f>
        <v>40 - 49</v>
      </c>
      <c r="N7724" t="str">
        <f>INDEX(Table7[Column1],MATCH(O7724,Table7[Column2]))</f>
        <v>Fitting in Stage</v>
      </c>
      <c r="O7724">
        <v>6.4545861670000004</v>
      </c>
      <c r="P7724" t="str">
        <f>VLOOKUP(O7724,Table13[],2)</f>
        <v>6 - 10</v>
      </c>
      <c r="Q7724" t="str">
        <f>INDEX(Table8[Column1],MATCH(R7724,Table8[Column2]))</f>
        <v>Maintained</v>
      </c>
      <c r="R7724">
        <v>72.501846490000005</v>
      </c>
      <c r="S7724">
        <f t="shared" si="241"/>
        <v>3.020910270416667</v>
      </c>
      <c r="T7724" t="s">
        <v>19</v>
      </c>
    </row>
    <row r="7725" spans="1:20" x14ac:dyDescent="0.25">
      <c r="A7725">
        <v>7724</v>
      </c>
      <c r="B7725" t="s">
        <v>4132</v>
      </c>
      <c r="C7725" t="s">
        <v>149</v>
      </c>
      <c r="D7725" t="str">
        <f t="shared" si="240"/>
        <v>Turpin Charles</v>
      </c>
      <c r="E7725" t="s">
        <v>22</v>
      </c>
      <c r="F7725" t="s">
        <v>33</v>
      </c>
      <c r="G7725" t="s">
        <v>2724</v>
      </c>
      <c r="H7725" t="s">
        <v>1863</v>
      </c>
      <c r="I7725" t="s">
        <v>33</v>
      </c>
      <c r="J7725" t="s">
        <v>19</v>
      </c>
      <c r="K7725" t="str">
        <f>INDEX(Table6[Column1],MATCH(L7725,Table6[Column2]))</f>
        <v>Elders</v>
      </c>
      <c r="L7725">
        <v>56.714681519999999</v>
      </c>
      <c r="M7725" t="str">
        <f>VLOOKUP(L7725,Table1[],2)</f>
        <v>50 - 59</v>
      </c>
      <c r="N7725" t="str">
        <f>INDEX(Table7[Column1],MATCH(O7725,Table7[Column2]))</f>
        <v>Learning Stage</v>
      </c>
      <c r="O7725">
        <v>5.2224303709999997</v>
      </c>
      <c r="P7725" t="str">
        <f>VLOOKUP(O7725,Table13[],2)</f>
        <v>1 - 5</v>
      </c>
      <c r="Q7725" t="str">
        <f>INDEX(Table8[Column1],MATCH(R7725,Table8[Column2]))</f>
        <v>Excused</v>
      </c>
      <c r="R7725">
        <v>123.87621059999999</v>
      </c>
      <c r="S7725">
        <f t="shared" si="241"/>
        <v>5.1615087749999997</v>
      </c>
      <c r="T7725" t="s">
        <v>19</v>
      </c>
    </row>
    <row r="7726" spans="1:20" x14ac:dyDescent="0.25">
      <c r="A7726">
        <v>7725</v>
      </c>
      <c r="B7726" t="s">
        <v>5468</v>
      </c>
      <c r="C7726" t="s">
        <v>52</v>
      </c>
      <c r="D7726" t="str">
        <f t="shared" si="240"/>
        <v>Cuddy John</v>
      </c>
      <c r="E7726" t="s">
        <v>22</v>
      </c>
      <c r="F7726" t="s">
        <v>138</v>
      </c>
      <c r="G7726" t="s">
        <v>611</v>
      </c>
      <c r="H7726" t="s">
        <v>612</v>
      </c>
      <c r="I7726" t="s">
        <v>138</v>
      </c>
      <c r="J7726" t="s">
        <v>19</v>
      </c>
      <c r="K7726" t="str">
        <f>INDEX(Table6[Column1],MATCH(L7726,Table6[Column2]))</f>
        <v>Adults</v>
      </c>
      <c r="L7726">
        <v>49.390394960000002</v>
      </c>
      <c r="M7726" t="str">
        <f>VLOOKUP(L7726,Table1[],2)</f>
        <v>40 - 49</v>
      </c>
      <c r="N7726" t="str">
        <f>INDEX(Table7[Column1],MATCH(O7726,Table7[Column2]))</f>
        <v>Learning Stage</v>
      </c>
      <c r="O7726">
        <v>3.041030965</v>
      </c>
      <c r="P7726" t="str">
        <f>VLOOKUP(O7726,Table13[],2)</f>
        <v>1 - 5</v>
      </c>
      <c r="Q7726" t="str">
        <f>INDEX(Table8[Column1],MATCH(R7726,Table8[Column2]))</f>
        <v>Maintained</v>
      </c>
      <c r="R7726">
        <v>63.931677890000003</v>
      </c>
      <c r="S7726">
        <f t="shared" si="241"/>
        <v>2.6638199120833335</v>
      </c>
      <c r="T7726" t="s">
        <v>19</v>
      </c>
    </row>
    <row r="7727" spans="1:20" x14ac:dyDescent="0.25">
      <c r="A7727">
        <v>7726</v>
      </c>
      <c r="B7727" t="s">
        <v>1762</v>
      </c>
      <c r="C7727" t="s">
        <v>630</v>
      </c>
      <c r="D7727" t="str">
        <f t="shared" si="240"/>
        <v>Warwick Richard</v>
      </c>
      <c r="E7727" t="s">
        <v>22</v>
      </c>
      <c r="F7727" t="s">
        <v>30</v>
      </c>
      <c r="G7727" t="s">
        <v>611</v>
      </c>
      <c r="H7727" t="s">
        <v>612</v>
      </c>
      <c r="I7727" t="s">
        <v>30</v>
      </c>
      <c r="J7727" t="s">
        <v>19</v>
      </c>
      <c r="K7727" t="str">
        <f>INDEX(Table6[Column1],MATCH(L7727,Table6[Column2]))</f>
        <v>Young Adults</v>
      </c>
      <c r="L7727">
        <v>39.67099984</v>
      </c>
      <c r="M7727" t="str">
        <f>VLOOKUP(L7727,Table1[],2)</f>
        <v>30 - 39</v>
      </c>
      <c r="N7727" t="str">
        <f>INDEX(Table7[Column1],MATCH(O7727,Table7[Column2]))</f>
        <v>Learning Stage</v>
      </c>
      <c r="O7727">
        <v>3.5380407049999998</v>
      </c>
      <c r="P7727" t="str">
        <f>VLOOKUP(O7727,Table13[],2)</f>
        <v>1 - 5</v>
      </c>
      <c r="Q7727" t="str">
        <f>INDEX(Table8[Column1],MATCH(R7727,Table8[Column2]))</f>
        <v>Maintained</v>
      </c>
      <c r="R7727">
        <v>65.863121890000002</v>
      </c>
      <c r="S7727">
        <f t="shared" si="241"/>
        <v>2.7442967454166669</v>
      </c>
      <c r="T7727" t="s">
        <v>19</v>
      </c>
    </row>
    <row r="7728" spans="1:20" x14ac:dyDescent="0.25">
      <c r="A7728">
        <v>7727</v>
      </c>
      <c r="B7728" t="s">
        <v>4090</v>
      </c>
      <c r="C7728" t="s">
        <v>50</v>
      </c>
      <c r="D7728" t="str">
        <f t="shared" si="240"/>
        <v>Hawkins Robert</v>
      </c>
      <c r="E7728" t="s">
        <v>22</v>
      </c>
      <c r="F7728" t="s">
        <v>16</v>
      </c>
      <c r="G7728" t="s">
        <v>820</v>
      </c>
      <c r="H7728" t="s">
        <v>821</v>
      </c>
      <c r="I7728" t="s">
        <v>16</v>
      </c>
      <c r="J7728" t="s">
        <v>19</v>
      </c>
      <c r="K7728" t="str">
        <f>INDEX(Table6[Column1],MATCH(L7728,Table6[Column2]))</f>
        <v>Youth</v>
      </c>
      <c r="L7728">
        <v>23.462136910000002</v>
      </c>
      <c r="M7728" t="str">
        <f>VLOOKUP(L7728,Table1[],2)</f>
        <v>20 - 29</v>
      </c>
      <c r="N7728" t="str">
        <f>INDEX(Table7[Column1],MATCH(O7728,Table7[Column2]))</f>
        <v>Learning Stage</v>
      </c>
      <c r="O7728">
        <v>3.7930844430000001</v>
      </c>
      <c r="P7728" t="str">
        <f>VLOOKUP(O7728,Table13[],2)</f>
        <v>1 - 5</v>
      </c>
      <c r="Q7728" t="str">
        <f>INDEX(Table8[Column1],MATCH(R7728,Table8[Column2]))</f>
        <v>Scheduled</v>
      </c>
      <c r="R7728">
        <v>0</v>
      </c>
      <c r="S7728">
        <f t="shared" si="241"/>
        <v>0</v>
      </c>
      <c r="T7728" t="s">
        <v>19</v>
      </c>
    </row>
    <row r="7729" spans="1:20" x14ac:dyDescent="0.25">
      <c r="A7729">
        <v>7728</v>
      </c>
      <c r="B7729" t="s">
        <v>5469</v>
      </c>
      <c r="C7729" t="s">
        <v>863</v>
      </c>
      <c r="D7729" t="str">
        <f t="shared" si="240"/>
        <v>Scofield Gerald</v>
      </c>
      <c r="E7729" t="s">
        <v>22</v>
      </c>
      <c r="F7729" t="s">
        <v>16</v>
      </c>
      <c r="G7729" t="s">
        <v>820</v>
      </c>
      <c r="H7729" t="s">
        <v>821</v>
      </c>
      <c r="I7729" t="s">
        <v>16</v>
      </c>
      <c r="J7729" t="s">
        <v>19</v>
      </c>
      <c r="K7729" t="str">
        <f>INDEX(Table6[Column1],MATCH(L7729,Table6[Column2]))</f>
        <v>Teenagers</v>
      </c>
      <c r="L7729">
        <v>17.933058320000001</v>
      </c>
      <c r="M7729" t="e">
        <f>VLOOKUP(L7729,Table1[],2)</f>
        <v>#N/A</v>
      </c>
      <c r="N7729" t="str">
        <f>INDEX(Table7[Column1],MATCH(O7729,Table7[Column2]))</f>
        <v>Learning Stage</v>
      </c>
      <c r="O7729">
        <v>4.8933328019999998</v>
      </c>
      <c r="P7729" t="str">
        <f>VLOOKUP(O7729,Table13[],2)</f>
        <v>1 - 5</v>
      </c>
      <c r="Q7729" t="str">
        <f>INDEX(Table8[Column1],MATCH(R7729,Table8[Column2]))</f>
        <v>Scheduled</v>
      </c>
      <c r="R7729">
        <v>0</v>
      </c>
      <c r="S7729">
        <f t="shared" si="241"/>
        <v>0</v>
      </c>
      <c r="T7729" t="s">
        <v>19</v>
      </c>
    </row>
    <row r="7730" spans="1:20" x14ac:dyDescent="0.25">
      <c r="A7730">
        <v>7729</v>
      </c>
      <c r="B7730" t="s">
        <v>2106</v>
      </c>
      <c r="C7730" t="s">
        <v>615</v>
      </c>
      <c r="D7730" t="str">
        <f t="shared" si="240"/>
        <v>Reed Lori</v>
      </c>
      <c r="E7730" t="s">
        <v>15</v>
      </c>
      <c r="F7730" t="s">
        <v>30</v>
      </c>
      <c r="G7730" t="s">
        <v>611</v>
      </c>
      <c r="H7730" t="s">
        <v>612</v>
      </c>
      <c r="I7730" t="s">
        <v>30</v>
      </c>
      <c r="J7730" t="s">
        <v>19</v>
      </c>
      <c r="K7730" t="str">
        <f>INDEX(Table6[Column1],MATCH(L7730,Table6[Column2]))</f>
        <v>Young Adults</v>
      </c>
      <c r="L7730">
        <v>36.716810469999999</v>
      </c>
      <c r="M7730" t="str">
        <f>VLOOKUP(L7730,Table1[],2)</f>
        <v>30 - 39</v>
      </c>
      <c r="N7730" t="str">
        <f>INDEX(Table7[Column1],MATCH(O7730,Table7[Column2]))</f>
        <v>Learning Stage</v>
      </c>
      <c r="O7730">
        <v>5.8734855259999996</v>
      </c>
      <c r="P7730" t="str">
        <f>VLOOKUP(O7730,Table13[],2)</f>
        <v>1 - 5</v>
      </c>
      <c r="Q7730" t="str">
        <f>INDEX(Table8[Column1],MATCH(R7730,Table8[Column2]))</f>
        <v>Maintained</v>
      </c>
      <c r="R7730">
        <v>45.986628330000002</v>
      </c>
      <c r="S7730">
        <f t="shared" si="241"/>
        <v>1.9161095137500002</v>
      </c>
      <c r="T7730" t="s">
        <v>19</v>
      </c>
    </row>
    <row r="7731" spans="1:20" x14ac:dyDescent="0.25">
      <c r="A7731">
        <v>7730</v>
      </c>
      <c r="B7731" t="s">
        <v>5470</v>
      </c>
      <c r="C7731" t="s">
        <v>2297</v>
      </c>
      <c r="D7731" t="str">
        <f t="shared" si="240"/>
        <v>Kollman Chelsea</v>
      </c>
      <c r="E7731" t="s">
        <v>15</v>
      </c>
      <c r="F7731" t="s">
        <v>836</v>
      </c>
      <c r="G7731" t="s">
        <v>611</v>
      </c>
      <c r="H7731" t="s">
        <v>612</v>
      </c>
      <c r="I7731" t="s">
        <v>169</v>
      </c>
      <c r="J7731" t="s">
        <v>19</v>
      </c>
      <c r="K7731" t="str">
        <f>INDEX(Table6[Column1],MATCH(L7731,Table6[Column2]))</f>
        <v>Adults</v>
      </c>
      <c r="L7731">
        <v>48.348594339999998</v>
      </c>
      <c r="M7731" t="str">
        <f>VLOOKUP(L7731,Table1[],2)</f>
        <v>40 - 49</v>
      </c>
      <c r="N7731" t="str">
        <f>INDEX(Table7[Column1],MATCH(O7731,Table7[Column2]))</f>
        <v>Learning Stage</v>
      </c>
      <c r="O7731">
        <v>5.3877592229999998</v>
      </c>
      <c r="P7731" t="str">
        <f>VLOOKUP(O7731,Table13[],2)</f>
        <v>1 - 5</v>
      </c>
      <c r="Q7731" t="str">
        <f>INDEX(Table8[Column1],MATCH(R7731,Table8[Column2]))</f>
        <v>Habitual</v>
      </c>
      <c r="R7731">
        <v>118.4463847</v>
      </c>
      <c r="S7731">
        <f t="shared" si="241"/>
        <v>4.9352660291666659</v>
      </c>
      <c r="T7731" t="s">
        <v>19</v>
      </c>
    </row>
    <row r="7732" spans="1:20" x14ac:dyDescent="0.25">
      <c r="A7732">
        <v>7731</v>
      </c>
      <c r="B7732" t="s">
        <v>5471</v>
      </c>
      <c r="C7732" t="s">
        <v>93</v>
      </c>
      <c r="D7732" t="str">
        <f t="shared" si="240"/>
        <v>Shank William</v>
      </c>
      <c r="E7732" t="s">
        <v>22</v>
      </c>
      <c r="F7732" t="s">
        <v>30</v>
      </c>
      <c r="G7732" t="s">
        <v>611</v>
      </c>
      <c r="H7732" t="s">
        <v>612</v>
      </c>
      <c r="I7732" t="s">
        <v>30</v>
      </c>
      <c r="J7732" t="s">
        <v>19</v>
      </c>
      <c r="K7732" t="str">
        <f>INDEX(Table6[Column1],MATCH(L7732,Table6[Column2]))</f>
        <v>Teenagers</v>
      </c>
      <c r="L7732">
        <v>11.539554539999999</v>
      </c>
      <c r="M7732" t="e">
        <f>VLOOKUP(L7732,Table1[],2)</f>
        <v>#N/A</v>
      </c>
      <c r="N7732" t="str">
        <f>INDEX(Table7[Column1],MATCH(O7732,Table7[Column2]))</f>
        <v>Learning Stage</v>
      </c>
      <c r="O7732">
        <v>3.1386047580000001</v>
      </c>
      <c r="P7732" t="str">
        <f>VLOOKUP(O7732,Table13[],2)</f>
        <v>1 - 5</v>
      </c>
      <c r="Q7732" t="str">
        <f>INDEX(Table8[Column1],MATCH(R7732,Table8[Column2]))</f>
        <v>Scheduled</v>
      </c>
      <c r="R7732">
        <v>0</v>
      </c>
      <c r="S7732">
        <f t="shared" si="241"/>
        <v>0</v>
      </c>
      <c r="T7732" t="s">
        <v>19</v>
      </c>
    </row>
    <row r="7733" spans="1:20" x14ac:dyDescent="0.25">
      <c r="A7733">
        <v>7732</v>
      </c>
      <c r="B7733" t="s">
        <v>3601</v>
      </c>
      <c r="C7733" t="s">
        <v>862</v>
      </c>
      <c r="D7733" t="str">
        <f t="shared" si="240"/>
        <v>Montgomery Jeannette</v>
      </c>
      <c r="E7733" t="s">
        <v>15</v>
      </c>
      <c r="F7733" t="s">
        <v>169</v>
      </c>
      <c r="G7733" t="s">
        <v>611</v>
      </c>
      <c r="H7733" t="s">
        <v>612</v>
      </c>
      <c r="I7733" t="s">
        <v>169</v>
      </c>
      <c r="J7733" t="s">
        <v>19</v>
      </c>
      <c r="K7733" t="str">
        <f>INDEX(Table6[Column1],MATCH(L7733,Table6[Column2]))</f>
        <v>Youth</v>
      </c>
      <c r="L7733">
        <v>25.24263461</v>
      </c>
      <c r="M7733" t="str">
        <f>VLOOKUP(L7733,Table1[],2)</f>
        <v>20 - 29</v>
      </c>
      <c r="N7733" t="str">
        <f>INDEX(Table7[Column1],MATCH(O7733,Table7[Column2]))</f>
        <v>Fitting in Stage</v>
      </c>
      <c r="O7733">
        <v>6.1530612260000002</v>
      </c>
      <c r="P7733" t="str">
        <f>VLOOKUP(O7733,Table13[],2)</f>
        <v>6 - 10</v>
      </c>
      <c r="Q7733" t="str">
        <f>INDEX(Table8[Column1],MATCH(R7733,Table8[Column2]))</f>
        <v>Scheduled</v>
      </c>
      <c r="R7733">
        <v>0</v>
      </c>
      <c r="S7733">
        <f t="shared" si="241"/>
        <v>0</v>
      </c>
      <c r="T7733" t="s">
        <v>19</v>
      </c>
    </row>
    <row r="7734" spans="1:20" x14ac:dyDescent="0.25">
      <c r="A7734">
        <v>7733</v>
      </c>
      <c r="B7734" t="s">
        <v>5472</v>
      </c>
      <c r="C7734" t="s">
        <v>543</v>
      </c>
      <c r="D7734" t="str">
        <f t="shared" si="240"/>
        <v>Kesterson Kelly</v>
      </c>
      <c r="E7734" t="s">
        <v>15</v>
      </c>
      <c r="F7734" t="s">
        <v>711</v>
      </c>
      <c r="G7734" t="s">
        <v>611</v>
      </c>
      <c r="H7734" t="s">
        <v>612</v>
      </c>
      <c r="I7734" t="s">
        <v>54</v>
      </c>
      <c r="J7734" t="s">
        <v>19</v>
      </c>
      <c r="K7734" t="str">
        <f>INDEX(Table6[Column1],MATCH(L7734,Table6[Column2]))</f>
        <v>Young Adults</v>
      </c>
      <c r="L7734">
        <v>34.651537329999996</v>
      </c>
      <c r="M7734" t="str">
        <f>VLOOKUP(L7734,Table1[],2)</f>
        <v>30 - 39</v>
      </c>
      <c r="N7734" t="str">
        <f>INDEX(Table7[Column1],MATCH(O7734,Table7[Column2]))</f>
        <v>Fitting in Stage</v>
      </c>
      <c r="O7734">
        <v>6.3617803349999997</v>
      </c>
      <c r="P7734" t="str">
        <f>VLOOKUP(O7734,Table13[],2)</f>
        <v>6 - 10</v>
      </c>
      <c r="Q7734" t="str">
        <f>INDEX(Table8[Column1],MATCH(R7734,Table8[Column2]))</f>
        <v>Maintained</v>
      </c>
      <c r="R7734">
        <v>40.692371739999999</v>
      </c>
      <c r="S7734">
        <f t="shared" si="241"/>
        <v>1.6955154891666666</v>
      </c>
      <c r="T7734" t="s">
        <v>19</v>
      </c>
    </row>
    <row r="7735" spans="1:20" x14ac:dyDescent="0.25">
      <c r="A7735">
        <v>7734</v>
      </c>
      <c r="B7735" t="s">
        <v>5473</v>
      </c>
      <c r="C7735" t="s">
        <v>93</v>
      </c>
      <c r="D7735" t="str">
        <f t="shared" si="240"/>
        <v>Fallin William</v>
      </c>
      <c r="E7735" t="s">
        <v>22</v>
      </c>
      <c r="F7735" t="s">
        <v>38</v>
      </c>
      <c r="G7735" t="s">
        <v>820</v>
      </c>
      <c r="H7735" t="s">
        <v>821</v>
      </c>
      <c r="I7735" t="s">
        <v>38</v>
      </c>
      <c r="J7735" t="s">
        <v>19</v>
      </c>
      <c r="K7735" t="str">
        <f>INDEX(Table6[Column1],MATCH(L7735,Table6[Column2]))</f>
        <v>Young Adults</v>
      </c>
      <c r="L7735">
        <v>33.36255568</v>
      </c>
      <c r="M7735" t="str">
        <f>VLOOKUP(L7735,Table1[],2)</f>
        <v>30 - 39</v>
      </c>
      <c r="N7735" t="str">
        <f>INDEX(Table7[Column1],MATCH(O7735,Table7[Column2]))</f>
        <v>Learning Stage</v>
      </c>
      <c r="O7735">
        <v>1.4317031570000001</v>
      </c>
      <c r="P7735" t="str">
        <f>VLOOKUP(O7735,Table13[],2)</f>
        <v>1 - 5</v>
      </c>
      <c r="Q7735" t="str">
        <f>INDEX(Table8[Column1],MATCH(R7735,Table8[Column2]))</f>
        <v>Scheduled</v>
      </c>
      <c r="R7735">
        <v>0</v>
      </c>
      <c r="S7735">
        <f t="shared" si="241"/>
        <v>0</v>
      </c>
      <c r="T7735" t="s">
        <v>19</v>
      </c>
    </row>
    <row r="7736" spans="1:20" x14ac:dyDescent="0.25">
      <c r="A7736">
        <v>7735</v>
      </c>
      <c r="B7736" t="s">
        <v>2949</v>
      </c>
      <c r="C7736" t="s">
        <v>1332</v>
      </c>
      <c r="D7736" t="str">
        <f t="shared" si="240"/>
        <v>Snyder Lucille</v>
      </c>
      <c r="E7736" t="s">
        <v>15</v>
      </c>
      <c r="F7736" t="s">
        <v>38</v>
      </c>
      <c r="G7736" t="s">
        <v>820</v>
      </c>
      <c r="H7736" t="s">
        <v>821</v>
      </c>
      <c r="I7736" t="s">
        <v>38</v>
      </c>
      <c r="J7736" t="s">
        <v>19</v>
      </c>
      <c r="K7736" t="str">
        <f>INDEX(Table6[Column1],MATCH(L7736,Table6[Column2]))</f>
        <v>Adults</v>
      </c>
      <c r="L7736">
        <v>43.164070559999999</v>
      </c>
      <c r="M7736" t="str">
        <f>VLOOKUP(L7736,Table1[],2)</f>
        <v>40 - 49</v>
      </c>
      <c r="N7736" t="str">
        <f>INDEX(Table7[Column1],MATCH(O7736,Table7[Column2]))</f>
        <v>Learning Stage</v>
      </c>
      <c r="O7736">
        <v>4.6176704959999997</v>
      </c>
      <c r="P7736" t="str">
        <f>VLOOKUP(O7736,Table13[],2)</f>
        <v>1 - 5</v>
      </c>
      <c r="Q7736" t="str">
        <f>INDEX(Table8[Column1],MATCH(R7736,Table8[Column2]))</f>
        <v>Maintained</v>
      </c>
      <c r="R7736">
        <v>51.596442320000001</v>
      </c>
      <c r="S7736">
        <f t="shared" si="241"/>
        <v>2.1498517633333334</v>
      </c>
      <c r="T7736" t="s">
        <v>19</v>
      </c>
    </row>
    <row r="7737" spans="1:20" x14ac:dyDescent="0.25">
      <c r="A7737">
        <v>7736</v>
      </c>
      <c r="B7737" t="s">
        <v>723</v>
      </c>
      <c r="C7737" t="s">
        <v>5474</v>
      </c>
      <c r="D7737" t="str">
        <f t="shared" si="240"/>
        <v>Garcia Leonila</v>
      </c>
      <c r="E7737" t="s">
        <v>15</v>
      </c>
      <c r="F7737" t="s">
        <v>107</v>
      </c>
      <c r="G7737" t="s">
        <v>2724</v>
      </c>
      <c r="H7737" t="s">
        <v>1863</v>
      </c>
      <c r="I7737" t="s">
        <v>107</v>
      </c>
      <c r="J7737" t="s">
        <v>19</v>
      </c>
      <c r="K7737" t="str">
        <f>INDEX(Table6[Column1],MATCH(L7737,Table6[Column2]))</f>
        <v>Adults</v>
      </c>
      <c r="L7737">
        <v>42.526248989999999</v>
      </c>
      <c r="M7737" t="str">
        <f>VLOOKUP(L7737,Table1[],2)</f>
        <v>40 - 49</v>
      </c>
      <c r="N7737" t="str">
        <f>INDEX(Table7[Column1],MATCH(O7737,Table7[Column2]))</f>
        <v>Learning Stage</v>
      </c>
      <c r="O7737">
        <v>4.0193202079999999</v>
      </c>
      <c r="P7737" t="str">
        <f>VLOOKUP(O7737,Table13[],2)</f>
        <v>1 - 5</v>
      </c>
      <c r="Q7737" t="str">
        <f>INDEX(Table8[Column1],MATCH(R7737,Table8[Column2]))</f>
        <v>Maintained</v>
      </c>
      <c r="R7737">
        <v>53.02798327</v>
      </c>
      <c r="S7737">
        <f t="shared" si="241"/>
        <v>2.2094993029166665</v>
      </c>
      <c r="T7737" t="s">
        <v>19</v>
      </c>
    </row>
    <row r="7738" spans="1:20" x14ac:dyDescent="0.25">
      <c r="A7738">
        <v>7737</v>
      </c>
      <c r="B7738" t="s">
        <v>2931</v>
      </c>
      <c r="C7738" t="s">
        <v>1547</v>
      </c>
      <c r="D7738" t="str">
        <f t="shared" si="240"/>
        <v>Vincent Max</v>
      </c>
      <c r="E7738" t="s">
        <v>22</v>
      </c>
      <c r="F7738" t="s">
        <v>30</v>
      </c>
      <c r="G7738" t="s">
        <v>611</v>
      </c>
      <c r="H7738" t="s">
        <v>612</v>
      </c>
      <c r="I7738" t="s">
        <v>30</v>
      </c>
      <c r="J7738" t="s">
        <v>19</v>
      </c>
      <c r="K7738" t="str">
        <f>INDEX(Table6[Column1],MATCH(L7738,Table6[Column2]))</f>
        <v>Adults</v>
      </c>
      <c r="L7738">
        <v>47.242507160000002</v>
      </c>
      <c r="M7738" t="str">
        <f>VLOOKUP(L7738,Table1[],2)</f>
        <v>40 - 49</v>
      </c>
      <c r="N7738" t="str">
        <f>INDEX(Table7[Column1],MATCH(O7738,Table7[Column2]))</f>
        <v>Learning Stage</v>
      </c>
      <c r="O7738">
        <v>4.7993299409999999</v>
      </c>
      <c r="P7738" t="str">
        <f>VLOOKUP(O7738,Table13[],2)</f>
        <v>1 - 5</v>
      </c>
      <c r="Q7738" t="str">
        <f>INDEX(Table8[Column1],MATCH(R7738,Table8[Column2]))</f>
        <v>Maintained</v>
      </c>
      <c r="R7738">
        <v>77.172587890000003</v>
      </c>
      <c r="S7738">
        <f t="shared" si="241"/>
        <v>3.2155244954166666</v>
      </c>
      <c r="T7738" t="s">
        <v>19</v>
      </c>
    </row>
    <row r="7739" spans="1:20" x14ac:dyDescent="0.25">
      <c r="A7739">
        <v>7738</v>
      </c>
      <c r="B7739" t="s">
        <v>2845</v>
      </c>
      <c r="C7739" t="s">
        <v>2782</v>
      </c>
      <c r="D7739" t="str">
        <f t="shared" si="240"/>
        <v>Graves Lucy</v>
      </c>
      <c r="E7739" t="s">
        <v>15</v>
      </c>
      <c r="F7739" t="s">
        <v>38</v>
      </c>
      <c r="G7739" t="s">
        <v>820</v>
      </c>
      <c r="H7739" t="s">
        <v>821</v>
      </c>
      <c r="I7739" t="s">
        <v>38</v>
      </c>
      <c r="J7739" t="s">
        <v>19</v>
      </c>
      <c r="K7739" t="str">
        <f>INDEX(Table6[Column1],MATCH(L7739,Table6[Column2]))</f>
        <v>Elders</v>
      </c>
      <c r="L7739">
        <v>54.816703789999998</v>
      </c>
      <c r="M7739" t="str">
        <f>VLOOKUP(L7739,Table1[],2)</f>
        <v>50 - 59</v>
      </c>
      <c r="N7739" t="str">
        <f>INDEX(Table7[Column1],MATCH(O7739,Table7[Column2]))</f>
        <v>Learning Stage</v>
      </c>
      <c r="O7739">
        <v>4.529984936</v>
      </c>
      <c r="P7739" t="str">
        <f>VLOOKUP(O7739,Table13[],2)</f>
        <v>1 - 5</v>
      </c>
      <c r="Q7739" t="str">
        <f>INDEX(Table8[Column1],MATCH(R7739,Table8[Column2]))</f>
        <v>Excused</v>
      </c>
      <c r="R7739">
        <v>151.7065384</v>
      </c>
      <c r="S7739">
        <f t="shared" si="241"/>
        <v>6.3211057666666672</v>
      </c>
      <c r="T7739" t="s">
        <v>19</v>
      </c>
    </row>
    <row r="7740" spans="1:20" x14ac:dyDescent="0.25">
      <c r="A7740">
        <v>7739</v>
      </c>
      <c r="B7740" t="s">
        <v>3836</v>
      </c>
      <c r="C7740" t="s">
        <v>1928</v>
      </c>
      <c r="D7740" t="str">
        <f t="shared" si="240"/>
        <v>Helzer Darnell</v>
      </c>
      <c r="E7740" t="s">
        <v>22</v>
      </c>
      <c r="F7740" t="s">
        <v>107</v>
      </c>
      <c r="G7740" t="s">
        <v>2724</v>
      </c>
      <c r="H7740" t="s">
        <v>1863</v>
      </c>
      <c r="I7740" t="s">
        <v>107</v>
      </c>
      <c r="J7740" t="s">
        <v>19</v>
      </c>
      <c r="K7740" t="str">
        <f>INDEX(Table6[Column1],MATCH(L7740,Table6[Column2]))</f>
        <v>Young Adults</v>
      </c>
      <c r="L7740">
        <v>38.784565499999999</v>
      </c>
      <c r="M7740" t="str">
        <f>VLOOKUP(L7740,Table1[],2)</f>
        <v>30 - 39</v>
      </c>
      <c r="N7740" t="str">
        <f>INDEX(Table7[Column1],MATCH(O7740,Table7[Column2]))</f>
        <v>Learning Stage</v>
      </c>
      <c r="O7740">
        <v>3.7076098439999998</v>
      </c>
      <c r="P7740" t="str">
        <f>VLOOKUP(O7740,Table13[],2)</f>
        <v>1 - 5</v>
      </c>
      <c r="Q7740" t="str">
        <f>INDEX(Table8[Column1],MATCH(R7740,Table8[Column2]))</f>
        <v>Maintained</v>
      </c>
      <c r="R7740">
        <v>57.80593081</v>
      </c>
      <c r="S7740">
        <f t="shared" si="241"/>
        <v>2.4085804504166668</v>
      </c>
      <c r="T7740" t="s">
        <v>19</v>
      </c>
    </row>
    <row r="7741" spans="1:20" x14ac:dyDescent="0.25">
      <c r="A7741">
        <v>7740</v>
      </c>
      <c r="B7741" t="s">
        <v>5475</v>
      </c>
      <c r="C7741" t="s">
        <v>1290</v>
      </c>
      <c r="D7741" t="str">
        <f t="shared" si="240"/>
        <v>Fleeman Peter</v>
      </c>
      <c r="E7741" t="s">
        <v>22</v>
      </c>
      <c r="F7741" t="s">
        <v>30</v>
      </c>
      <c r="G7741" t="s">
        <v>611</v>
      </c>
      <c r="H7741" t="s">
        <v>612</v>
      </c>
      <c r="I7741" t="s">
        <v>30</v>
      </c>
      <c r="J7741" t="s">
        <v>19</v>
      </c>
      <c r="K7741" t="str">
        <f>INDEX(Table6[Column1],MATCH(L7741,Table6[Column2]))</f>
        <v>Seniors</v>
      </c>
      <c r="L7741">
        <v>63.569779930000003</v>
      </c>
      <c r="M7741" t="str">
        <f>VLOOKUP(L7741,Table1[],2)</f>
        <v>60 and Above</v>
      </c>
      <c r="N7741" t="str">
        <f>INDEX(Table7[Column1],MATCH(O7741,Table7[Column2]))</f>
        <v>Learning Stage</v>
      </c>
      <c r="O7741">
        <v>3.18398359</v>
      </c>
      <c r="P7741" t="str">
        <f>VLOOKUP(O7741,Table13[],2)</f>
        <v>1 - 5</v>
      </c>
      <c r="Q7741" t="str">
        <f>INDEX(Table8[Column1],MATCH(R7741,Table8[Column2]))</f>
        <v>Unexcused</v>
      </c>
      <c r="R7741">
        <v>179.3384313</v>
      </c>
      <c r="S7741">
        <f t="shared" si="241"/>
        <v>7.4724346375000001</v>
      </c>
      <c r="T7741" t="s">
        <v>19</v>
      </c>
    </row>
    <row r="7742" spans="1:20" x14ac:dyDescent="0.25">
      <c r="A7742">
        <v>7741</v>
      </c>
      <c r="B7742" t="s">
        <v>3661</v>
      </c>
      <c r="C7742" t="s">
        <v>3033</v>
      </c>
      <c r="D7742" t="str">
        <f t="shared" si="240"/>
        <v>Fry Aubrey</v>
      </c>
      <c r="E7742" t="s">
        <v>22</v>
      </c>
      <c r="F7742" t="s">
        <v>23</v>
      </c>
      <c r="G7742" t="s">
        <v>611</v>
      </c>
      <c r="H7742" t="s">
        <v>612</v>
      </c>
      <c r="I7742" t="s">
        <v>24</v>
      </c>
      <c r="J7742" t="s">
        <v>19</v>
      </c>
      <c r="K7742" t="str">
        <f>INDEX(Table6[Column1],MATCH(L7742,Table6[Column2]))</f>
        <v>Elders</v>
      </c>
      <c r="L7742">
        <v>54.261615319999997</v>
      </c>
      <c r="M7742" t="str">
        <f>VLOOKUP(L7742,Table1[],2)</f>
        <v>50 - 59</v>
      </c>
      <c r="N7742" t="str">
        <f>INDEX(Table7[Column1],MATCH(O7742,Table7[Column2]))</f>
        <v>Fitting in Stage</v>
      </c>
      <c r="O7742">
        <v>6.9772159870000001</v>
      </c>
      <c r="P7742" t="str">
        <f>VLOOKUP(O7742,Table13[],2)</f>
        <v>6 - 10</v>
      </c>
      <c r="Q7742" t="str">
        <f>INDEX(Table8[Column1],MATCH(R7742,Table8[Column2]))</f>
        <v>Habitual</v>
      </c>
      <c r="R7742">
        <v>89.714132149999998</v>
      </c>
      <c r="S7742">
        <f t="shared" si="241"/>
        <v>3.7380888395833334</v>
      </c>
      <c r="T7742" t="s">
        <v>19</v>
      </c>
    </row>
    <row r="7743" spans="1:20" x14ac:dyDescent="0.25">
      <c r="A7743">
        <v>7742</v>
      </c>
      <c r="B7743" t="s">
        <v>98</v>
      </c>
      <c r="C7743" t="s">
        <v>56</v>
      </c>
      <c r="D7743" t="str">
        <f t="shared" si="240"/>
        <v>Thompson James</v>
      </c>
      <c r="E7743" t="s">
        <v>22</v>
      </c>
      <c r="F7743" t="s">
        <v>101</v>
      </c>
      <c r="G7743" t="s">
        <v>611</v>
      </c>
      <c r="H7743" t="s">
        <v>612</v>
      </c>
      <c r="I7743" t="s">
        <v>101</v>
      </c>
      <c r="J7743" t="s">
        <v>19</v>
      </c>
      <c r="K7743" t="str">
        <f>INDEX(Table6[Column1],MATCH(L7743,Table6[Column2]))</f>
        <v>Young Adults</v>
      </c>
      <c r="L7743">
        <v>30.300044830000001</v>
      </c>
      <c r="M7743" t="str">
        <f>VLOOKUP(L7743,Table1[],2)</f>
        <v>30 - 39</v>
      </c>
      <c r="N7743" t="str">
        <f>INDEX(Table7[Column1],MATCH(O7743,Table7[Column2]))</f>
        <v>Learning Stage</v>
      </c>
      <c r="O7743">
        <v>4.8390638109999999</v>
      </c>
      <c r="P7743" t="str">
        <f>VLOOKUP(O7743,Table13[],2)</f>
        <v>1 - 5</v>
      </c>
      <c r="Q7743" t="str">
        <f>INDEX(Table8[Column1],MATCH(R7743,Table8[Column2]))</f>
        <v>Scheduled</v>
      </c>
      <c r="R7743">
        <v>5.7955905630000002</v>
      </c>
      <c r="S7743">
        <f t="shared" si="241"/>
        <v>0.24148294012500002</v>
      </c>
      <c r="T7743" t="s">
        <v>19</v>
      </c>
    </row>
    <row r="7744" spans="1:20" x14ac:dyDescent="0.25">
      <c r="A7744">
        <v>7743</v>
      </c>
      <c r="B7744" t="s">
        <v>966</v>
      </c>
      <c r="C7744" t="s">
        <v>50</v>
      </c>
      <c r="D7744" t="str">
        <f t="shared" si="240"/>
        <v>Miller Robert</v>
      </c>
      <c r="E7744" t="s">
        <v>22</v>
      </c>
      <c r="F7744" t="s">
        <v>33</v>
      </c>
      <c r="G7744" t="s">
        <v>2724</v>
      </c>
      <c r="H7744" t="s">
        <v>1863</v>
      </c>
      <c r="I7744" t="s">
        <v>33</v>
      </c>
      <c r="J7744" t="s">
        <v>19</v>
      </c>
      <c r="K7744" t="str">
        <f>INDEX(Table6[Column1],MATCH(L7744,Table6[Column2]))</f>
        <v>Young Adults</v>
      </c>
      <c r="L7744">
        <v>36.584980719999997</v>
      </c>
      <c r="M7744" t="str">
        <f>VLOOKUP(L7744,Table1[],2)</f>
        <v>30 - 39</v>
      </c>
      <c r="N7744" t="str">
        <f>INDEX(Table7[Column1],MATCH(O7744,Table7[Column2]))</f>
        <v>Learning Stage</v>
      </c>
      <c r="O7744">
        <v>3.8434275910000002</v>
      </c>
      <c r="P7744" t="str">
        <f>VLOOKUP(O7744,Table13[],2)</f>
        <v>1 - 5</v>
      </c>
      <c r="Q7744" t="str">
        <f>INDEX(Table8[Column1],MATCH(R7744,Table8[Column2]))</f>
        <v>Scheduled</v>
      </c>
      <c r="R7744">
        <v>0</v>
      </c>
      <c r="S7744">
        <f t="shared" si="241"/>
        <v>0</v>
      </c>
      <c r="T7744" t="s">
        <v>19</v>
      </c>
    </row>
    <row r="7745" spans="1:20" x14ac:dyDescent="0.25">
      <c r="A7745">
        <v>7744</v>
      </c>
      <c r="B7745" t="s">
        <v>4611</v>
      </c>
      <c r="C7745" t="s">
        <v>345</v>
      </c>
      <c r="D7745" t="str">
        <f t="shared" si="240"/>
        <v>Kenny Ronald</v>
      </c>
      <c r="E7745" t="s">
        <v>22</v>
      </c>
      <c r="F7745" t="s">
        <v>38</v>
      </c>
      <c r="G7745" t="s">
        <v>820</v>
      </c>
      <c r="H7745" t="s">
        <v>821</v>
      </c>
      <c r="I7745" t="s">
        <v>38</v>
      </c>
      <c r="J7745" t="s">
        <v>19</v>
      </c>
      <c r="K7745" t="str">
        <f>INDEX(Table6[Column1],MATCH(L7745,Table6[Column2]))</f>
        <v>Young Adults</v>
      </c>
      <c r="L7745">
        <v>37.661287999999999</v>
      </c>
      <c r="M7745" t="str">
        <f>VLOOKUP(L7745,Table1[],2)</f>
        <v>30 - 39</v>
      </c>
      <c r="N7745" t="str">
        <f>INDEX(Table7[Column1],MATCH(O7745,Table7[Column2]))</f>
        <v>Learning Stage</v>
      </c>
      <c r="O7745">
        <v>4.1457359</v>
      </c>
      <c r="P7745" t="str">
        <f>VLOOKUP(O7745,Table13[],2)</f>
        <v>1 - 5</v>
      </c>
      <c r="Q7745" t="str">
        <f>INDEX(Table8[Column1],MATCH(R7745,Table8[Column2]))</f>
        <v>Scheduled</v>
      </c>
      <c r="R7745">
        <v>21.009792229999999</v>
      </c>
      <c r="S7745">
        <f t="shared" si="241"/>
        <v>0.8754080095833332</v>
      </c>
      <c r="T7745" t="s">
        <v>19</v>
      </c>
    </row>
    <row r="7746" spans="1:20" x14ac:dyDescent="0.25">
      <c r="A7746">
        <v>7745</v>
      </c>
      <c r="B7746" t="s">
        <v>5476</v>
      </c>
      <c r="C7746" t="s">
        <v>52</v>
      </c>
      <c r="D7746" t="str">
        <f t="shared" si="240"/>
        <v>Mielke John</v>
      </c>
      <c r="E7746" t="s">
        <v>22</v>
      </c>
      <c r="F7746" t="s">
        <v>38</v>
      </c>
      <c r="G7746" t="s">
        <v>820</v>
      </c>
      <c r="H7746" t="s">
        <v>821</v>
      </c>
      <c r="I7746" t="s">
        <v>38</v>
      </c>
      <c r="J7746" t="s">
        <v>19</v>
      </c>
      <c r="K7746" t="str">
        <f>INDEX(Table6[Column1],MATCH(L7746,Table6[Column2]))</f>
        <v>Young Adults</v>
      </c>
      <c r="L7746">
        <v>34.907042969999999</v>
      </c>
      <c r="M7746" t="str">
        <f>VLOOKUP(L7746,Table1[],2)</f>
        <v>30 - 39</v>
      </c>
      <c r="N7746" t="str">
        <f>INDEX(Table7[Column1],MATCH(O7746,Table7[Column2]))</f>
        <v>Learning Stage</v>
      </c>
      <c r="O7746">
        <v>4.8009695189999997</v>
      </c>
      <c r="P7746" t="str">
        <f>VLOOKUP(O7746,Table13[],2)</f>
        <v>1 - 5</v>
      </c>
      <c r="Q7746" t="str">
        <f>INDEX(Table8[Column1],MATCH(R7746,Table8[Column2]))</f>
        <v>Scheduled</v>
      </c>
      <c r="R7746">
        <v>0</v>
      </c>
      <c r="S7746">
        <f t="shared" si="241"/>
        <v>0</v>
      </c>
      <c r="T7746" t="s">
        <v>19</v>
      </c>
    </row>
    <row r="7747" spans="1:20" x14ac:dyDescent="0.25">
      <c r="A7747">
        <v>7746</v>
      </c>
      <c r="B7747" t="s">
        <v>3464</v>
      </c>
      <c r="C7747" t="s">
        <v>2176</v>
      </c>
      <c r="D7747" t="str">
        <f t="shared" ref="D7747:D7810" si="242">CONCATENATE(B7747, " ",C7747)</f>
        <v>Jolly Antonio</v>
      </c>
      <c r="E7747" t="s">
        <v>22</v>
      </c>
      <c r="F7747" t="s">
        <v>16</v>
      </c>
      <c r="G7747" t="s">
        <v>820</v>
      </c>
      <c r="H7747" t="s">
        <v>821</v>
      </c>
      <c r="I7747" t="s">
        <v>16</v>
      </c>
      <c r="J7747" t="s">
        <v>19</v>
      </c>
      <c r="K7747" t="str">
        <f>INDEX(Table6[Column1],MATCH(L7747,Table6[Column2]))</f>
        <v>Young Adults</v>
      </c>
      <c r="L7747">
        <v>39.853014590000001</v>
      </c>
      <c r="M7747" t="str">
        <f>VLOOKUP(L7747,Table1[],2)</f>
        <v>30 - 39</v>
      </c>
      <c r="N7747" t="str">
        <f>INDEX(Table7[Column1],MATCH(O7747,Table7[Column2]))</f>
        <v>Fitting in Stage</v>
      </c>
      <c r="O7747">
        <v>6.5658090470000001</v>
      </c>
      <c r="P7747" t="str">
        <f>VLOOKUP(O7747,Table13[],2)</f>
        <v>6 - 10</v>
      </c>
      <c r="Q7747" t="str">
        <f>INDEX(Table8[Column1],MATCH(R7747,Table8[Column2]))</f>
        <v>Maintained</v>
      </c>
      <c r="R7747">
        <v>52.433406040000001</v>
      </c>
      <c r="S7747">
        <f t="shared" ref="S7747:S7810" si="243">CONVERT(R7747,"hr","day")</f>
        <v>2.1847252516666669</v>
      </c>
      <c r="T7747" t="s">
        <v>19</v>
      </c>
    </row>
    <row r="7748" spans="1:20" x14ac:dyDescent="0.25">
      <c r="A7748">
        <v>7747</v>
      </c>
      <c r="B7748" t="s">
        <v>85</v>
      </c>
      <c r="C7748" t="s">
        <v>227</v>
      </c>
      <c r="D7748" t="str">
        <f t="shared" si="242"/>
        <v>Burton Lisa</v>
      </c>
      <c r="E7748" t="s">
        <v>15</v>
      </c>
      <c r="F7748" t="s">
        <v>38</v>
      </c>
      <c r="G7748" t="s">
        <v>820</v>
      </c>
      <c r="H7748" t="s">
        <v>821</v>
      </c>
      <c r="I7748" t="s">
        <v>38</v>
      </c>
      <c r="J7748" t="s">
        <v>19</v>
      </c>
      <c r="K7748" t="str">
        <f>INDEX(Table6[Column1],MATCH(L7748,Table6[Column2]))</f>
        <v>Adults</v>
      </c>
      <c r="L7748">
        <v>44.460155380000003</v>
      </c>
      <c r="M7748" t="str">
        <f>VLOOKUP(L7748,Table1[],2)</f>
        <v>40 - 49</v>
      </c>
      <c r="N7748" t="str">
        <f>INDEX(Table7[Column1],MATCH(O7748,Table7[Column2]))</f>
        <v>Fitting in Stage</v>
      </c>
      <c r="O7748">
        <v>6.0274575979999998</v>
      </c>
      <c r="P7748" t="str">
        <f>VLOOKUP(O7748,Table13[],2)</f>
        <v>6 - 10</v>
      </c>
      <c r="Q7748" t="str">
        <f>INDEX(Table8[Column1],MATCH(R7748,Table8[Column2]))</f>
        <v>Maintained</v>
      </c>
      <c r="R7748">
        <v>63.035850570000001</v>
      </c>
      <c r="S7748">
        <f t="shared" si="243"/>
        <v>2.62649377375</v>
      </c>
      <c r="T7748" t="s">
        <v>19</v>
      </c>
    </row>
    <row r="7749" spans="1:20" x14ac:dyDescent="0.25">
      <c r="A7749">
        <v>7748</v>
      </c>
      <c r="B7749" t="s">
        <v>1209</v>
      </c>
      <c r="C7749" t="s">
        <v>4010</v>
      </c>
      <c r="D7749" t="str">
        <f t="shared" si="242"/>
        <v>Taylor Aimee</v>
      </c>
      <c r="E7749" t="s">
        <v>15</v>
      </c>
      <c r="F7749" t="s">
        <v>358</v>
      </c>
      <c r="G7749" t="s">
        <v>611</v>
      </c>
      <c r="H7749" t="s">
        <v>612</v>
      </c>
      <c r="I7749" t="s">
        <v>358</v>
      </c>
      <c r="J7749" t="s">
        <v>19</v>
      </c>
      <c r="K7749" t="str">
        <f>INDEX(Table6[Column1],MATCH(L7749,Table6[Column2]))</f>
        <v>Elders</v>
      </c>
      <c r="L7749">
        <v>56.550581049999998</v>
      </c>
      <c r="M7749" t="str">
        <f>VLOOKUP(L7749,Table1[],2)</f>
        <v>50 - 59</v>
      </c>
      <c r="N7749" t="str">
        <f>INDEX(Table7[Column1],MATCH(O7749,Table7[Column2]))</f>
        <v>Learning Stage</v>
      </c>
      <c r="O7749">
        <v>4.3933438880000004</v>
      </c>
      <c r="P7749" t="str">
        <f>VLOOKUP(O7749,Table13[],2)</f>
        <v>1 - 5</v>
      </c>
      <c r="Q7749" t="str">
        <f>INDEX(Table8[Column1],MATCH(R7749,Table8[Column2]))</f>
        <v>Habitual</v>
      </c>
      <c r="R7749">
        <v>113.5705395</v>
      </c>
      <c r="S7749">
        <f t="shared" si="243"/>
        <v>4.7321058124999995</v>
      </c>
      <c r="T7749" t="s">
        <v>19</v>
      </c>
    </row>
    <row r="7750" spans="1:20" x14ac:dyDescent="0.25">
      <c r="A7750">
        <v>7749</v>
      </c>
      <c r="B7750" t="s">
        <v>4900</v>
      </c>
      <c r="C7750" t="s">
        <v>5477</v>
      </c>
      <c r="D7750" t="str">
        <f t="shared" si="242"/>
        <v>Crum Alejandrina</v>
      </c>
      <c r="E7750" t="s">
        <v>15</v>
      </c>
      <c r="F7750" t="s">
        <v>897</v>
      </c>
      <c r="G7750" t="s">
        <v>611</v>
      </c>
      <c r="H7750" t="s">
        <v>612</v>
      </c>
      <c r="I7750" t="s">
        <v>134</v>
      </c>
      <c r="J7750" t="s">
        <v>19</v>
      </c>
      <c r="K7750" t="str">
        <f>INDEX(Table6[Column1],MATCH(L7750,Table6[Column2]))</f>
        <v>Young Adults</v>
      </c>
      <c r="L7750">
        <v>33.49344653</v>
      </c>
      <c r="M7750" t="str">
        <f>VLOOKUP(L7750,Table1[],2)</f>
        <v>30 - 39</v>
      </c>
      <c r="N7750" t="str">
        <f>INDEX(Table7[Column1],MATCH(O7750,Table7[Column2]))</f>
        <v>Learning Stage</v>
      </c>
      <c r="O7750">
        <v>2.8795382850000002</v>
      </c>
      <c r="P7750" t="str">
        <f>VLOOKUP(O7750,Table13[],2)</f>
        <v>1 - 5</v>
      </c>
      <c r="Q7750" t="str">
        <f>INDEX(Table8[Column1],MATCH(R7750,Table8[Column2]))</f>
        <v>Maintained</v>
      </c>
      <c r="R7750">
        <v>48.070041029999999</v>
      </c>
      <c r="S7750">
        <f t="shared" si="243"/>
        <v>2.0029183762500002</v>
      </c>
      <c r="T7750" t="s">
        <v>19</v>
      </c>
    </row>
    <row r="7751" spans="1:20" x14ac:dyDescent="0.25">
      <c r="A7751">
        <v>7750</v>
      </c>
      <c r="B7751" t="s">
        <v>70</v>
      </c>
      <c r="C7751" t="s">
        <v>617</v>
      </c>
      <c r="D7751" t="str">
        <f t="shared" si="242"/>
        <v>Watkins Diane</v>
      </c>
      <c r="E7751" t="s">
        <v>15</v>
      </c>
      <c r="F7751" t="s">
        <v>176</v>
      </c>
      <c r="G7751" t="s">
        <v>611</v>
      </c>
      <c r="H7751" t="s">
        <v>612</v>
      </c>
      <c r="I7751" t="s">
        <v>134</v>
      </c>
      <c r="J7751" t="s">
        <v>19</v>
      </c>
      <c r="K7751" t="str">
        <f>INDEX(Table6[Column1],MATCH(L7751,Table6[Column2]))</f>
        <v>Elders</v>
      </c>
      <c r="L7751">
        <v>51.209923660000001</v>
      </c>
      <c r="M7751" t="str">
        <f>VLOOKUP(L7751,Table1[],2)</f>
        <v>50 - 59</v>
      </c>
      <c r="N7751" t="str">
        <f>INDEX(Table7[Column1],MATCH(O7751,Table7[Column2]))</f>
        <v>Learning Stage</v>
      </c>
      <c r="O7751">
        <v>4.6297521069999998</v>
      </c>
      <c r="P7751" t="str">
        <f>VLOOKUP(O7751,Table13[],2)</f>
        <v>1 - 5</v>
      </c>
      <c r="Q7751" t="str">
        <f>INDEX(Table8[Column1],MATCH(R7751,Table8[Column2]))</f>
        <v>Excused</v>
      </c>
      <c r="R7751">
        <v>137.9648315</v>
      </c>
      <c r="S7751">
        <f t="shared" si="243"/>
        <v>5.7485346458333337</v>
      </c>
      <c r="T7751" t="s">
        <v>19</v>
      </c>
    </row>
    <row r="7752" spans="1:20" x14ac:dyDescent="0.25">
      <c r="A7752">
        <v>7751</v>
      </c>
      <c r="B7752" t="s">
        <v>293</v>
      </c>
      <c r="C7752" t="s">
        <v>5478</v>
      </c>
      <c r="D7752" t="str">
        <f t="shared" si="242"/>
        <v>Wesley Roseann</v>
      </c>
      <c r="E7752" t="s">
        <v>15</v>
      </c>
      <c r="F7752" t="s">
        <v>38</v>
      </c>
      <c r="G7752" t="s">
        <v>820</v>
      </c>
      <c r="H7752" t="s">
        <v>821</v>
      </c>
      <c r="I7752" t="s">
        <v>38</v>
      </c>
      <c r="J7752" t="s">
        <v>19</v>
      </c>
      <c r="K7752" t="str">
        <f>INDEX(Table6[Column1],MATCH(L7752,Table6[Column2]))</f>
        <v>Elders</v>
      </c>
      <c r="L7752">
        <v>56.630051430000002</v>
      </c>
      <c r="M7752" t="str">
        <f>VLOOKUP(L7752,Table1[],2)</f>
        <v>50 - 59</v>
      </c>
      <c r="N7752" t="str">
        <f>INDEX(Table7[Column1],MATCH(O7752,Table7[Column2]))</f>
        <v>Learning Stage</v>
      </c>
      <c r="O7752">
        <v>3.454970232</v>
      </c>
      <c r="P7752" t="str">
        <f>VLOOKUP(O7752,Table13[],2)</f>
        <v>1 - 5</v>
      </c>
      <c r="Q7752" t="str">
        <f>INDEX(Table8[Column1],MATCH(R7752,Table8[Column2]))</f>
        <v>Unexcused</v>
      </c>
      <c r="R7752">
        <v>171.7821955</v>
      </c>
      <c r="S7752">
        <f t="shared" si="243"/>
        <v>7.1575914791666664</v>
      </c>
      <c r="T7752" t="s">
        <v>19</v>
      </c>
    </row>
    <row r="7753" spans="1:20" x14ac:dyDescent="0.25">
      <c r="A7753">
        <v>7752</v>
      </c>
      <c r="B7753" t="s">
        <v>5479</v>
      </c>
      <c r="C7753" t="s">
        <v>168</v>
      </c>
      <c r="D7753" t="str">
        <f t="shared" si="242"/>
        <v>Favors Michelle</v>
      </c>
      <c r="E7753" t="s">
        <v>15</v>
      </c>
      <c r="F7753" t="s">
        <v>663</v>
      </c>
      <c r="G7753" t="s">
        <v>611</v>
      </c>
      <c r="H7753" t="s">
        <v>612</v>
      </c>
      <c r="I7753" t="s">
        <v>664</v>
      </c>
      <c r="J7753" t="s">
        <v>19</v>
      </c>
      <c r="K7753" t="str">
        <f>INDEX(Table6[Column1],MATCH(L7753,Table6[Column2]))</f>
        <v>Adults</v>
      </c>
      <c r="L7753">
        <v>44.904905479999996</v>
      </c>
      <c r="M7753" t="str">
        <f>VLOOKUP(L7753,Table1[],2)</f>
        <v>40 - 49</v>
      </c>
      <c r="N7753" t="str">
        <f>INDEX(Table7[Column1],MATCH(O7753,Table7[Column2]))</f>
        <v>Fitting in Stage</v>
      </c>
      <c r="O7753">
        <v>7.1054277020000001</v>
      </c>
      <c r="P7753" t="str">
        <f>VLOOKUP(O7753,Table13[],2)</f>
        <v>6 - 10</v>
      </c>
      <c r="Q7753" t="str">
        <f>INDEX(Table8[Column1],MATCH(R7753,Table8[Column2]))</f>
        <v>Habitual</v>
      </c>
      <c r="R7753">
        <v>119.0108367</v>
      </c>
      <c r="S7753">
        <f t="shared" si="243"/>
        <v>4.9587848624999999</v>
      </c>
      <c r="T7753" t="s">
        <v>19</v>
      </c>
    </row>
    <row r="7754" spans="1:20" x14ac:dyDescent="0.25">
      <c r="A7754">
        <v>7753</v>
      </c>
      <c r="B7754" t="s">
        <v>951</v>
      </c>
      <c r="C7754" t="s">
        <v>635</v>
      </c>
      <c r="D7754" t="str">
        <f t="shared" si="242"/>
        <v>Graham Justin</v>
      </c>
      <c r="E7754" t="s">
        <v>22</v>
      </c>
      <c r="F7754" t="s">
        <v>84</v>
      </c>
      <c r="G7754" t="s">
        <v>611</v>
      </c>
      <c r="H7754" t="s">
        <v>612</v>
      </c>
      <c r="I7754" t="s">
        <v>84</v>
      </c>
      <c r="J7754" t="s">
        <v>19</v>
      </c>
      <c r="K7754" t="str">
        <f>INDEX(Table6[Column1],MATCH(L7754,Table6[Column2]))</f>
        <v>Adults</v>
      </c>
      <c r="L7754">
        <v>43.45155321</v>
      </c>
      <c r="M7754" t="str">
        <f>VLOOKUP(L7754,Table1[],2)</f>
        <v>40 - 49</v>
      </c>
      <c r="N7754" t="str">
        <f>INDEX(Table7[Column1],MATCH(O7754,Table7[Column2]))</f>
        <v>Learning Stage</v>
      </c>
      <c r="O7754">
        <v>2.9461535159999999</v>
      </c>
      <c r="P7754" t="str">
        <f>VLOOKUP(O7754,Table13[],2)</f>
        <v>1 - 5</v>
      </c>
      <c r="Q7754" t="str">
        <f>INDEX(Table8[Column1],MATCH(R7754,Table8[Column2]))</f>
        <v>Maintained</v>
      </c>
      <c r="R7754">
        <v>73.717191009999993</v>
      </c>
      <c r="S7754">
        <f t="shared" si="243"/>
        <v>3.0715496254166665</v>
      </c>
      <c r="T7754" t="s">
        <v>19</v>
      </c>
    </row>
    <row r="7755" spans="1:20" x14ac:dyDescent="0.25">
      <c r="A7755">
        <v>7754</v>
      </c>
      <c r="B7755" t="s">
        <v>267</v>
      </c>
      <c r="C7755" t="s">
        <v>5480</v>
      </c>
      <c r="D7755" t="str">
        <f t="shared" si="242"/>
        <v>Johnson Carrol</v>
      </c>
      <c r="E7755" t="s">
        <v>15</v>
      </c>
      <c r="F7755" t="s">
        <v>54</v>
      </c>
      <c r="G7755" t="s">
        <v>611</v>
      </c>
      <c r="H7755" t="s">
        <v>612</v>
      </c>
      <c r="I7755" t="s">
        <v>54</v>
      </c>
      <c r="J7755" t="s">
        <v>19</v>
      </c>
      <c r="K7755" t="str">
        <f>INDEX(Table6[Column1],MATCH(L7755,Table6[Column2]))</f>
        <v>Seniors</v>
      </c>
      <c r="L7755">
        <v>66.436371309999998</v>
      </c>
      <c r="M7755" t="str">
        <f>VLOOKUP(L7755,Table1[],2)</f>
        <v>60 and Above</v>
      </c>
      <c r="N7755" t="str">
        <f>INDEX(Table7[Column1],MATCH(O7755,Table7[Column2]))</f>
        <v>Learning Stage</v>
      </c>
      <c r="O7755">
        <v>2.0394628629999998</v>
      </c>
      <c r="P7755" t="str">
        <f>VLOOKUP(O7755,Table13[],2)</f>
        <v>1 - 5</v>
      </c>
      <c r="Q7755" t="str">
        <f>INDEX(Table8[Column1],MATCH(R7755,Table8[Column2]))</f>
        <v>Unexcused</v>
      </c>
      <c r="R7755">
        <v>174.31571450000001</v>
      </c>
      <c r="S7755">
        <f t="shared" si="243"/>
        <v>7.2631547708333342</v>
      </c>
      <c r="T7755" t="s">
        <v>19</v>
      </c>
    </row>
    <row r="7756" spans="1:20" x14ac:dyDescent="0.25">
      <c r="A7756">
        <v>7755</v>
      </c>
      <c r="B7756" t="s">
        <v>419</v>
      </c>
      <c r="C7756" t="s">
        <v>657</v>
      </c>
      <c r="D7756" t="str">
        <f t="shared" si="242"/>
        <v>Foster Timothy</v>
      </c>
      <c r="E7756" t="s">
        <v>22</v>
      </c>
      <c r="F7756" t="s">
        <v>38</v>
      </c>
      <c r="G7756" t="s">
        <v>820</v>
      </c>
      <c r="H7756" t="s">
        <v>821</v>
      </c>
      <c r="I7756" t="s">
        <v>38</v>
      </c>
      <c r="J7756" t="s">
        <v>19</v>
      </c>
      <c r="K7756" t="str">
        <f>INDEX(Table6[Column1],MATCH(L7756,Table6[Column2]))</f>
        <v>Youth</v>
      </c>
      <c r="L7756">
        <v>27.506592789999999</v>
      </c>
      <c r="M7756" t="str">
        <f>VLOOKUP(L7756,Table1[],2)</f>
        <v>20 - 29</v>
      </c>
      <c r="N7756" t="str">
        <f>INDEX(Table7[Column1],MATCH(O7756,Table7[Column2]))</f>
        <v>Learning Stage</v>
      </c>
      <c r="O7756">
        <v>3.5714319369999998</v>
      </c>
      <c r="P7756" t="str">
        <f>VLOOKUP(O7756,Table13[],2)</f>
        <v>1 - 5</v>
      </c>
      <c r="Q7756" t="str">
        <f>INDEX(Table8[Column1],MATCH(R7756,Table8[Column2]))</f>
        <v>Scheduled</v>
      </c>
      <c r="R7756">
        <v>0</v>
      </c>
      <c r="S7756">
        <f t="shared" si="243"/>
        <v>0</v>
      </c>
      <c r="T7756" t="s">
        <v>19</v>
      </c>
    </row>
    <row r="7757" spans="1:20" x14ac:dyDescent="0.25">
      <c r="A7757">
        <v>7756</v>
      </c>
      <c r="B7757" t="s">
        <v>5481</v>
      </c>
      <c r="C7757" t="s">
        <v>83</v>
      </c>
      <c r="D7757" t="str">
        <f t="shared" si="242"/>
        <v>Nicklas Penny</v>
      </c>
      <c r="E7757" t="s">
        <v>15</v>
      </c>
      <c r="F7757" t="s">
        <v>24</v>
      </c>
      <c r="G7757" t="s">
        <v>611</v>
      </c>
      <c r="H7757" t="s">
        <v>612</v>
      </c>
      <c r="I7757" t="s">
        <v>24</v>
      </c>
      <c r="J7757" t="s">
        <v>19</v>
      </c>
      <c r="K7757" t="str">
        <f>INDEX(Table6[Column1],MATCH(L7757,Table6[Column2]))</f>
        <v>Adults</v>
      </c>
      <c r="L7757">
        <v>43.186358060000003</v>
      </c>
      <c r="M7757" t="str">
        <f>VLOOKUP(L7757,Table1[],2)</f>
        <v>40 - 49</v>
      </c>
      <c r="N7757" t="str">
        <f>INDEX(Table7[Column1],MATCH(O7757,Table7[Column2]))</f>
        <v>Fitting in Stage</v>
      </c>
      <c r="O7757">
        <v>6.2098861349999996</v>
      </c>
      <c r="P7757" t="str">
        <f>VLOOKUP(O7757,Table13[],2)</f>
        <v>6 - 10</v>
      </c>
      <c r="Q7757" t="str">
        <f>INDEX(Table8[Column1],MATCH(R7757,Table8[Column2]))</f>
        <v>Scheduled</v>
      </c>
      <c r="R7757">
        <v>26.879294860000002</v>
      </c>
      <c r="S7757">
        <f t="shared" si="243"/>
        <v>1.1199706191666667</v>
      </c>
      <c r="T7757" t="s">
        <v>19</v>
      </c>
    </row>
    <row r="7758" spans="1:20" x14ac:dyDescent="0.25">
      <c r="A7758">
        <v>7757</v>
      </c>
      <c r="B7758" t="s">
        <v>3101</v>
      </c>
      <c r="C7758" t="s">
        <v>679</v>
      </c>
      <c r="D7758" t="str">
        <f t="shared" si="242"/>
        <v>Crosby Margaret</v>
      </c>
      <c r="E7758" t="s">
        <v>15</v>
      </c>
      <c r="F7758" t="s">
        <v>176</v>
      </c>
      <c r="G7758" t="s">
        <v>611</v>
      </c>
      <c r="H7758" t="s">
        <v>612</v>
      </c>
      <c r="I7758" t="s">
        <v>134</v>
      </c>
      <c r="J7758" t="s">
        <v>19</v>
      </c>
      <c r="K7758" t="str">
        <f>INDEX(Table6[Column1],MATCH(L7758,Table6[Column2]))</f>
        <v>Young Adults</v>
      </c>
      <c r="L7758">
        <v>37.86731984</v>
      </c>
      <c r="M7758" t="str">
        <f>VLOOKUP(L7758,Table1[],2)</f>
        <v>30 - 39</v>
      </c>
      <c r="N7758" t="str">
        <f>INDEX(Table7[Column1],MATCH(O7758,Table7[Column2]))</f>
        <v>Learning Stage</v>
      </c>
      <c r="O7758">
        <v>3.6545009049999999</v>
      </c>
      <c r="P7758" t="str">
        <f>VLOOKUP(O7758,Table13[],2)</f>
        <v>1 - 5</v>
      </c>
      <c r="Q7758" t="str">
        <f>INDEX(Table8[Column1],MATCH(R7758,Table8[Column2]))</f>
        <v>Scheduled</v>
      </c>
      <c r="R7758">
        <v>14.527877500000001</v>
      </c>
      <c r="S7758">
        <f t="shared" si="243"/>
        <v>0.60532822916666673</v>
      </c>
      <c r="T7758" t="s">
        <v>19</v>
      </c>
    </row>
    <row r="7759" spans="1:20" x14ac:dyDescent="0.25">
      <c r="A7759">
        <v>7758</v>
      </c>
      <c r="B7759" t="s">
        <v>5482</v>
      </c>
      <c r="C7759" t="s">
        <v>83</v>
      </c>
      <c r="D7759" t="str">
        <f t="shared" si="242"/>
        <v>Doiron Penny</v>
      </c>
      <c r="E7759" t="s">
        <v>15</v>
      </c>
      <c r="F7759" t="s">
        <v>439</v>
      </c>
      <c r="G7759" t="s">
        <v>17</v>
      </c>
      <c r="H7759" t="s">
        <v>18</v>
      </c>
      <c r="I7759" t="s">
        <v>439</v>
      </c>
      <c r="J7759" t="s">
        <v>19</v>
      </c>
      <c r="K7759" t="str">
        <f>INDEX(Table6[Column1],MATCH(L7759,Table6[Column2]))</f>
        <v>Adults</v>
      </c>
      <c r="L7759">
        <v>48.694566180000002</v>
      </c>
      <c r="M7759" t="str">
        <f>VLOOKUP(L7759,Table1[],2)</f>
        <v>40 - 49</v>
      </c>
      <c r="N7759" t="str">
        <f>INDEX(Table7[Column1],MATCH(O7759,Table7[Column2]))</f>
        <v>Learning Stage</v>
      </c>
      <c r="O7759">
        <v>2.7381300460000002</v>
      </c>
      <c r="P7759" t="str">
        <f>VLOOKUP(O7759,Table13[],2)</f>
        <v>1 - 5</v>
      </c>
      <c r="Q7759" t="str">
        <f>INDEX(Table8[Column1],MATCH(R7759,Table8[Column2]))</f>
        <v>Maintained</v>
      </c>
      <c r="R7759">
        <v>78.171461809999997</v>
      </c>
      <c r="S7759">
        <f t="shared" si="243"/>
        <v>3.2571442420833336</v>
      </c>
      <c r="T7759" t="s">
        <v>19</v>
      </c>
    </row>
    <row r="7760" spans="1:20" x14ac:dyDescent="0.25">
      <c r="A7760">
        <v>7759</v>
      </c>
      <c r="B7760" t="s">
        <v>5483</v>
      </c>
      <c r="C7760" t="s">
        <v>1089</v>
      </c>
      <c r="D7760" t="str">
        <f t="shared" si="242"/>
        <v>Selvidge Rebecca</v>
      </c>
      <c r="E7760" t="s">
        <v>15</v>
      </c>
      <c r="F7760" t="s">
        <v>169</v>
      </c>
      <c r="G7760" t="s">
        <v>611</v>
      </c>
      <c r="H7760" t="s">
        <v>612</v>
      </c>
      <c r="I7760" t="s">
        <v>169</v>
      </c>
      <c r="J7760" t="s">
        <v>19</v>
      </c>
      <c r="K7760" t="str">
        <f>INDEX(Table6[Column1],MATCH(L7760,Table6[Column2]))</f>
        <v>Elders</v>
      </c>
      <c r="L7760">
        <v>58.624562589999996</v>
      </c>
      <c r="M7760" t="str">
        <f>VLOOKUP(L7760,Table1[],2)</f>
        <v>50 - 59</v>
      </c>
      <c r="N7760" t="str">
        <f>INDEX(Table7[Column1],MATCH(O7760,Table7[Column2]))</f>
        <v>Learning Stage</v>
      </c>
      <c r="O7760">
        <v>5.1578568159999998</v>
      </c>
      <c r="P7760" t="str">
        <f>VLOOKUP(O7760,Table13[],2)</f>
        <v>1 - 5</v>
      </c>
      <c r="Q7760" t="str">
        <f>INDEX(Table8[Column1],MATCH(R7760,Table8[Column2]))</f>
        <v>Excused</v>
      </c>
      <c r="R7760">
        <v>129.2873707</v>
      </c>
      <c r="S7760">
        <f t="shared" si="243"/>
        <v>5.3869737791666665</v>
      </c>
      <c r="T7760" t="s">
        <v>19</v>
      </c>
    </row>
    <row r="7761" spans="1:20" x14ac:dyDescent="0.25">
      <c r="A7761">
        <v>7760</v>
      </c>
      <c r="B7761" t="s">
        <v>2171</v>
      </c>
      <c r="C7761" t="s">
        <v>314</v>
      </c>
      <c r="D7761" t="str">
        <f t="shared" si="242"/>
        <v>Pimentel Brian</v>
      </c>
      <c r="E7761" t="s">
        <v>22</v>
      </c>
      <c r="F7761" t="s">
        <v>38</v>
      </c>
      <c r="G7761" t="s">
        <v>820</v>
      </c>
      <c r="H7761" t="s">
        <v>821</v>
      </c>
      <c r="I7761" t="s">
        <v>38</v>
      </c>
      <c r="J7761" t="s">
        <v>19</v>
      </c>
      <c r="K7761" t="str">
        <f>INDEX(Table6[Column1],MATCH(L7761,Table6[Column2]))</f>
        <v>Adults</v>
      </c>
      <c r="L7761">
        <v>43.559319950000003</v>
      </c>
      <c r="M7761" t="str">
        <f>VLOOKUP(L7761,Table1[],2)</f>
        <v>40 - 49</v>
      </c>
      <c r="N7761" t="str">
        <f>INDEX(Table7[Column1],MATCH(O7761,Table7[Column2]))</f>
        <v>Learning Stage</v>
      </c>
      <c r="O7761">
        <v>4.7942583289999998</v>
      </c>
      <c r="P7761" t="str">
        <f>VLOOKUP(O7761,Table13[],2)</f>
        <v>1 - 5</v>
      </c>
      <c r="Q7761" t="str">
        <f>INDEX(Table8[Column1],MATCH(R7761,Table8[Column2]))</f>
        <v>Habitual</v>
      </c>
      <c r="R7761">
        <v>110.4510702</v>
      </c>
      <c r="S7761">
        <f t="shared" si="243"/>
        <v>4.6021279250000005</v>
      </c>
      <c r="T7761" t="s">
        <v>19</v>
      </c>
    </row>
    <row r="7762" spans="1:20" x14ac:dyDescent="0.25">
      <c r="A7762">
        <v>7761</v>
      </c>
      <c r="B7762" t="s">
        <v>5484</v>
      </c>
      <c r="C7762" t="s">
        <v>1125</v>
      </c>
      <c r="D7762" t="str">
        <f t="shared" si="242"/>
        <v>Sartor Norma</v>
      </c>
      <c r="E7762" t="s">
        <v>15</v>
      </c>
      <c r="F7762" t="s">
        <v>38</v>
      </c>
      <c r="G7762" t="s">
        <v>820</v>
      </c>
      <c r="H7762" t="s">
        <v>821</v>
      </c>
      <c r="I7762" t="s">
        <v>38</v>
      </c>
      <c r="J7762" t="s">
        <v>19</v>
      </c>
      <c r="K7762" t="str">
        <f>INDEX(Table6[Column1],MATCH(L7762,Table6[Column2]))</f>
        <v>Elders</v>
      </c>
      <c r="L7762">
        <v>50.326818039999999</v>
      </c>
      <c r="M7762" t="str">
        <f>VLOOKUP(L7762,Table1[],2)</f>
        <v>50 - 59</v>
      </c>
      <c r="N7762" t="str">
        <f>INDEX(Table7[Column1],MATCH(O7762,Table7[Column2]))</f>
        <v>Learning Stage</v>
      </c>
      <c r="O7762">
        <v>4.9783874160000003</v>
      </c>
      <c r="P7762" t="str">
        <f>VLOOKUP(O7762,Table13[],2)</f>
        <v>1 - 5</v>
      </c>
      <c r="Q7762" t="str">
        <f>INDEX(Table8[Column1],MATCH(R7762,Table8[Column2]))</f>
        <v>Habitual</v>
      </c>
      <c r="R7762">
        <v>101.0035779</v>
      </c>
      <c r="S7762">
        <f t="shared" si="243"/>
        <v>4.2084824124999995</v>
      </c>
      <c r="T7762" t="s">
        <v>19</v>
      </c>
    </row>
    <row r="7763" spans="1:20" x14ac:dyDescent="0.25">
      <c r="A7763">
        <v>7762</v>
      </c>
      <c r="B7763" t="s">
        <v>5485</v>
      </c>
      <c r="C7763" t="s">
        <v>56</v>
      </c>
      <c r="D7763" t="str">
        <f t="shared" si="242"/>
        <v>Starbuck James</v>
      </c>
      <c r="E7763" t="s">
        <v>22</v>
      </c>
      <c r="F7763" t="s">
        <v>192</v>
      </c>
      <c r="G7763" t="s">
        <v>611</v>
      </c>
      <c r="H7763" t="s">
        <v>612</v>
      </c>
      <c r="I7763" t="s">
        <v>192</v>
      </c>
      <c r="J7763" t="s">
        <v>19</v>
      </c>
      <c r="K7763" t="str">
        <f>INDEX(Table6[Column1],MATCH(L7763,Table6[Column2]))</f>
        <v>Young Adults</v>
      </c>
      <c r="L7763">
        <v>36.541201690000001</v>
      </c>
      <c r="M7763" t="str">
        <f>VLOOKUP(L7763,Table1[],2)</f>
        <v>30 - 39</v>
      </c>
      <c r="N7763" t="str">
        <f>INDEX(Table7[Column1],MATCH(O7763,Table7[Column2]))</f>
        <v>Learning Stage</v>
      </c>
      <c r="O7763">
        <v>4.7730658339999996</v>
      </c>
      <c r="P7763" t="str">
        <f>VLOOKUP(O7763,Table13[],2)</f>
        <v>1 - 5</v>
      </c>
      <c r="Q7763" t="str">
        <f>INDEX(Table8[Column1],MATCH(R7763,Table8[Column2]))</f>
        <v>Scheduled</v>
      </c>
      <c r="R7763">
        <v>26.820722459999999</v>
      </c>
      <c r="S7763">
        <f t="shared" si="243"/>
        <v>1.1175301025</v>
      </c>
      <c r="T7763" t="s">
        <v>19</v>
      </c>
    </row>
    <row r="7764" spans="1:20" x14ac:dyDescent="0.25">
      <c r="A7764">
        <v>7763</v>
      </c>
      <c r="B7764" t="s">
        <v>1370</v>
      </c>
      <c r="C7764" t="s">
        <v>3456</v>
      </c>
      <c r="D7764" t="str">
        <f t="shared" si="242"/>
        <v>Lambert Elbert</v>
      </c>
      <c r="E7764" t="s">
        <v>22</v>
      </c>
      <c r="F7764" t="s">
        <v>90</v>
      </c>
      <c r="G7764" t="s">
        <v>611</v>
      </c>
      <c r="H7764" t="s">
        <v>612</v>
      </c>
      <c r="I7764" t="s">
        <v>90</v>
      </c>
      <c r="J7764" t="s">
        <v>19</v>
      </c>
      <c r="K7764" t="str">
        <f>INDEX(Table6[Column1],MATCH(L7764,Table6[Column2]))</f>
        <v>Adults</v>
      </c>
      <c r="L7764">
        <v>44.560634620000002</v>
      </c>
      <c r="M7764" t="str">
        <f>VLOOKUP(L7764,Table1[],2)</f>
        <v>40 - 49</v>
      </c>
      <c r="N7764" t="str">
        <f>INDEX(Table7[Column1],MATCH(O7764,Table7[Column2]))</f>
        <v>Learning Stage</v>
      </c>
      <c r="O7764">
        <v>3.2522170469999998</v>
      </c>
      <c r="P7764" t="str">
        <f>VLOOKUP(O7764,Table13[],2)</f>
        <v>1 - 5</v>
      </c>
      <c r="Q7764" t="str">
        <f>INDEX(Table8[Column1],MATCH(R7764,Table8[Column2]))</f>
        <v>Maintained</v>
      </c>
      <c r="R7764">
        <v>53.445085110000001</v>
      </c>
      <c r="S7764">
        <f t="shared" si="243"/>
        <v>2.22687854625</v>
      </c>
      <c r="T7764" t="s">
        <v>19</v>
      </c>
    </row>
    <row r="7765" spans="1:20" x14ac:dyDescent="0.25">
      <c r="A7765">
        <v>7764</v>
      </c>
      <c r="B7765" t="s">
        <v>5486</v>
      </c>
      <c r="C7765" t="s">
        <v>2030</v>
      </c>
      <c r="D7765" t="str">
        <f t="shared" si="242"/>
        <v>Spikes Ida</v>
      </c>
      <c r="E7765" t="s">
        <v>15</v>
      </c>
      <c r="F7765" t="s">
        <v>38</v>
      </c>
      <c r="G7765" t="s">
        <v>820</v>
      </c>
      <c r="H7765" t="s">
        <v>821</v>
      </c>
      <c r="I7765" t="s">
        <v>38</v>
      </c>
      <c r="J7765" t="s">
        <v>19</v>
      </c>
      <c r="K7765" t="str">
        <f>INDEX(Table6[Column1],MATCH(L7765,Table6[Column2]))</f>
        <v>Adults</v>
      </c>
      <c r="L7765">
        <v>47.186260779999998</v>
      </c>
      <c r="M7765" t="str">
        <f>VLOOKUP(L7765,Table1[],2)</f>
        <v>40 - 49</v>
      </c>
      <c r="N7765" t="str">
        <f>INDEX(Table7[Column1],MATCH(O7765,Table7[Column2]))</f>
        <v>Learning Stage</v>
      </c>
      <c r="O7765">
        <v>2.896037819</v>
      </c>
      <c r="P7765" t="str">
        <f>VLOOKUP(O7765,Table13[],2)</f>
        <v>1 - 5</v>
      </c>
      <c r="Q7765" t="str">
        <f>INDEX(Table8[Column1],MATCH(R7765,Table8[Column2]))</f>
        <v>Habitual</v>
      </c>
      <c r="R7765">
        <v>114.68959220000001</v>
      </c>
      <c r="S7765">
        <f t="shared" si="243"/>
        <v>4.7787330083333339</v>
      </c>
      <c r="T7765" t="s">
        <v>19</v>
      </c>
    </row>
    <row r="7766" spans="1:20" x14ac:dyDescent="0.25">
      <c r="A7766">
        <v>7765</v>
      </c>
      <c r="B7766" t="s">
        <v>5487</v>
      </c>
      <c r="C7766" t="s">
        <v>1416</v>
      </c>
      <c r="D7766" t="str">
        <f t="shared" si="242"/>
        <v>Just Theresa</v>
      </c>
      <c r="E7766" t="s">
        <v>15</v>
      </c>
      <c r="F7766" t="s">
        <v>38</v>
      </c>
      <c r="G7766" t="s">
        <v>820</v>
      </c>
      <c r="H7766" t="s">
        <v>821</v>
      </c>
      <c r="I7766" t="s">
        <v>38</v>
      </c>
      <c r="J7766" t="s">
        <v>19</v>
      </c>
      <c r="K7766" t="str">
        <f>INDEX(Table6[Column1],MATCH(L7766,Table6[Column2]))</f>
        <v>Young Adults</v>
      </c>
      <c r="L7766">
        <v>37.170193130000001</v>
      </c>
      <c r="M7766" t="str">
        <f>VLOOKUP(L7766,Table1[],2)</f>
        <v>30 - 39</v>
      </c>
      <c r="N7766" t="str">
        <f>INDEX(Table7[Column1],MATCH(O7766,Table7[Column2]))</f>
        <v>Learning Stage</v>
      </c>
      <c r="O7766">
        <v>5.8401481740000003</v>
      </c>
      <c r="P7766" t="str">
        <f>VLOOKUP(O7766,Table13[],2)</f>
        <v>1 - 5</v>
      </c>
      <c r="Q7766" t="str">
        <f>INDEX(Table8[Column1],MATCH(R7766,Table8[Column2]))</f>
        <v>Scheduled</v>
      </c>
      <c r="R7766">
        <v>21.837083360000001</v>
      </c>
      <c r="S7766">
        <f t="shared" si="243"/>
        <v>0.90987847333333338</v>
      </c>
      <c r="T7766" t="s">
        <v>19</v>
      </c>
    </row>
    <row r="7767" spans="1:20" x14ac:dyDescent="0.25">
      <c r="A7767">
        <v>7766</v>
      </c>
      <c r="B7767" t="s">
        <v>3170</v>
      </c>
      <c r="C7767" t="s">
        <v>630</v>
      </c>
      <c r="D7767" t="str">
        <f t="shared" si="242"/>
        <v>Knisley Richard</v>
      </c>
      <c r="E7767" t="s">
        <v>22</v>
      </c>
      <c r="F7767" t="s">
        <v>54</v>
      </c>
      <c r="G7767" t="s">
        <v>611</v>
      </c>
      <c r="H7767" t="s">
        <v>612</v>
      </c>
      <c r="I7767" t="s">
        <v>54</v>
      </c>
      <c r="J7767" t="s">
        <v>19</v>
      </c>
      <c r="K7767" t="str">
        <f>INDEX(Table6[Column1],MATCH(L7767,Table6[Column2]))</f>
        <v>Adults</v>
      </c>
      <c r="L7767">
        <v>43.385501249999997</v>
      </c>
      <c r="M7767" t="str">
        <f>VLOOKUP(L7767,Table1[],2)</f>
        <v>40 - 49</v>
      </c>
      <c r="N7767" t="str">
        <f>INDEX(Table7[Column1],MATCH(O7767,Table7[Column2]))</f>
        <v>Learning Stage</v>
      </c>
      <c r="O7767">
        <v>3.9538590419999999</v>
      </c>
      <c r="P7767" t="str">
        <f>VLOOKUP(O7767,Table13[],2)</f>
        <v>1 - 5</v>
      </c>
      <c r="Q7767" t="str">
        <f>INDEX(Table8[Column1],MATCH(R7767,Table8[Column2]))</f>
        <v>Habitual</v>
      </c>
      <c r="R7767">
        <v>95.121437630000003</v>
      </c>
      <c r="S7767">
        <f t="shared" si="243"/>
        <v>3.9633932345833331</v>
      </c>
      <c r="T7767" t="s">
        <v>19</v>
      </c>
    </row>
    <row r="7768" spans="1:20" x14ac:dyDescent="0.25">
      <c r="A7768">
        <v>7767</v>
      </c>
      <c r="B7768" t="s">
        <v>1036</v>
      </c>
      <c r="C7768" t="s">
        <v>790</v>
      </c>
      <c r="D7768" t="str">
        <f t="shared" si="242"/>
        <v>Murphy Anita</v>
      </c>
      <c r="E7768" t="s">
        <v>15</v>
      </c>
      <c r="F7768" t="s">
        <v>113</v>
      </c>
      <c r="G7768" t="s">
        <v>611</v>
      </c>
      <c r="H7768" t="s">
        <v>612</v>
      </c>
      <c r="I7768" t="s">
        <v>24</v>
      </c>
      <c r="J7768" t="s">
        <v>19</v>
      </c>
      <c r="K7768" t="str">
        <f>INDEX(Table6[Column1],MATCH(L7768,Table6[Column2]))</f>
        <v>Young Adults</v>
      </c>
      <c r="L7768">
        <v>30.31224276</v>
      </c>
      <c r="M7768" t="str">
        <f>VLOOKUP(L7768,Table1[],2)</f>
        <v>30 - 39</v>
      </c>
      <c r="N7768" t="str">
        <f>INDEX(Table7[Column1],MATCH(O7768,Table7[Column2]))</f>
        <v>Learning Stage</v>
      </c>
      <c r="O7768">
        <v>3.687020403</v>
      </c>
      <c r="P7768" t="str">
        <f>VLOOKUP(O7768,Table13[],2)</f>
        <v>1 - 5</v>
      </c>
      <c r="Q7768" t="str">
        <f>INDEX(Table8[Column1],MATCH(R7768,Table8[Column2]))</f>
        <v>Scheduled</v>
      </c>
      <c r="R7768">
        <v>13.49555821</v>
      </c>
      <c r="S7768">
        <f t="shared" si="243"/>
        <v>0.56231492541666672</v>
      </c>
      <c r="T7768" t="s">
        <v>19</v>
      </c>
    </row>
    <row r="7769" spans="1:20" x14ac:dyDescent="0.25">
      <c r="A7769">
        <v>7768</v>
      </c>
      <c r="B7769" t="s">
        <v>444</v>
      </c>
      <c r="C7769" t="s">
        <v>3258</v>
      </c>
      <c r="D7769" t="str">
        <f t="shared" si="242"/>
        <v>Moore Rita</v>
      </c>
      <c r="E7769" t="s">
        <v>15</v>
      </c>
      <c r="F7769" t="s">
        <v>38</v>
      </c>
      <c r="G7769" t="s">
        <v>820</v>
      </c>
      <c r="H7769" t="s">
        <v>821</v>
      </c>
      <c r="I7769" t="s">
        <v>38</v>
      </c>
      <c r="J7769" t="s">
        <v>19</v>
      </c>
      <c r="K7769" t="str">
        <f>INDEX(Table6[Column1],MATCH(L7769,Table6[Column2]))</f>
        <v>Young Adults</v>
      </c>
      <c r="L7769">
        <v>35.509931539999997</v>
      </c>
      <c r="M7769" t="str">
        <f>VLOOKUP(L7769,Table1[],2)</f>
        <v>30 - 39</v>
      </c>
      <c r="N7769" t="str">
        <f>INDEX(Table7[Column1],MATCH(O7769,Table7[Column2]))</f>
        <v>Learning Stage</v>
      </c>
      <c r="O7769">
        <v>3.7825578470000001</v>
      </c>
      <c r="P7769" t="str">
        <f>VLOOKUP(O7769,Table13[],2)</f>
        <v>1 - 5</v>
      </c>
      <c r="Q7769" t="str">
        <f>INDEX(Table8[Column1],MATCH(R7769,Table8[Column2]))</f>
        <v>Maintained</v>
      </c>
      <c r="R7769">
        <v>46.363825839999997</v>
      </c>
      <c r="S7769">
        <f t="shared" si="243"/>
        <v>1.9318260766666666</v>
      </c>
      <c r="T7769" t="s">
        <v>19</v>
      </c>
    </row>
    <row r="7770" spans="1:20" x14ac:dyDescent="0.25">
      <c r="A7770">
        <v>7769</v>
      </c>
      <c r="B7770" t="s">
        <v>2185</v>
      </c>
      <c r="C7770" t="s">
        <v>546</v>
      </c>
      <c r="D7770" t="str">
        <f t="shared" si="242"/>
        <v>Ford Gary</v>
      </c>
      <c r="E7770" t="s">
        <v>22</v>
      </c>
      <c r="F7770" t="s">
        <v>24</v>
      </c>
      <c r="G7770" t="s">
        <v>611</v>
      </c>
      <c r="H7770" t="s">
        <v>612</v>
      </c>
      <c r="I7770" t="s">
        <v>24</v>
      </c>
      <c r="J7770" t="s">
        <v>19</v>
      </c>
      <c r="K7770" t="str">
        <f>INDEX(Table6[Column1],MATCH(L7770,Table6[Column2]))</f>
        <v>Adults</v>
      </c>
      <c r="L7770">
        <v>44.149759500000002</v>
      </c>
      <c r="M7770" t="str">
        <f>VLOOKUP(L7770,Table1[],2)</f>
        <v>40 - 49</v>
      </c>
      <c r="N7770" t="str">
        <f>INDEX(Table7[Column1],MATCH(O7770,Table7[Column2]))</f>
        <v>Learning Stage</v>
      </c>
      <c r="O7770">
        <v>5.0225092660000001</v>
      </c>
      <c r="P7770" t="str">
        <f>VLOOKUP(O7770,Table13[],2)</f>
        <v>1 - 5</v>
      </c>
      <c r="Q7770" t="str">
        <f>INDEX(Table8[Column1],MATCH(R7770,Table8[Column2]))</f>
        <v>Maintained</v>
      </c>
      <c r="R7770">
        <v>62.575763879999997</v>
      </c>
      <c r="S7770">
        <f t="shared" si="243"/>
        <v>2.6073234949999997</v>
      </c>
      <c r="T7770" t="s">
        <v>19</v>
      </c>
    </row>
    <row r="7771" spans="1:20" x14ac:dyDescent="0.25">
      <c r="A7771">
        <v>7770</v>
      </c>
      <c r="B7771" t="s">
        <v>34</v>
      </c>
      <c r="C7771" t="s">
        <v>345</v>
      </c>
      <c r="D7771" t="str">
        <f t="shared" si="242"/>
        <v>Jones Ronald</v>
      </c>
      <c r="E7771" t="s">
        <v>22</v>
      </c>
      <c r="F7771" t="s">
        <v>3462</v>
      </c>
      <c r="G7771" t="s">
        <v>611</v>
      </c>
      <c r="H7771" t="s">
        <v>612</v>
      </c>
      <c r="I7771" t="s">
        <v>87</v>
      </c>
      <c r="J7771" t="s">
        <v>19</v>
      </c>
      <c r="K7771" t="str">
        <f>INDEX(Table6[Column1],MATCH(L7771,Table6[Column2]))</f>
        <v>Youth</v>
      </c>
      <c r="L7771">
        <v>23.540206319999999</v>
      </c>
      <c r="M7771" t="str">
        <f>VLOOKUP(L7771,Table1[],2)</f>
        <v>20 - 29</v>
      </c>
      <c r="N7771" t="str">
        <f>INDEX(Table7[Column1],MATCH(O7771,Table7[Column2]))</f>
        <v>Learning Stage</v>
      </c>
      <c r="O7771">
        <v>5.5783775420000001</v>
      </c>
      <c r="P7771" t="str">
        <f>VLOOKUP(O7771,Table13[],2)</f>
        <v>1 - 5</v>
      </c>
      <c r="Q7771" t="str">
        <f>INDEX(Table8[Column1],MATCH(R7771,Table8[Column2]))</f>
        <v>Scheduled</v>
      </c>
      <c r="R7771">
        <v>0</v>
      </c>
      <c r="S7771">
        <f t="shared" si="243"/>
        <v>0</v>
      </c>
      <c r="T7771" t="s">
        <v>19</v>
      </c>
    </row>
    <row r="7772" spans="1:20" x14ac:dyDescent="0.25">
      <c r="A7772">
        <v>7771</v>
      </c>
      <c r="B7772" t="s">
        <v>2201</v>
      </c>
      <c r="C7772" t="s">
        <v>1975</v>
      </c>
      <c r="D7772" t="str">
        <f t="shared" si="242"/>
        <v>Rhodes Lillian</v>
      </c>
      <c r="E7772" t="s">
        <v>15</v>
      </c>
      <c r="F7772" t="s">
        <v>30</v>
      </c>
      <c r="G7772" t="s">
        <v>611</v>
      </c>
      <c r="H7772" t="s">
        <v>612</v>
      </c>
      <c r="I7772" t="s">
        <v>30</v>
      </c>
      <c r="J7772" t="s">
        <v>19</v>
      </c>
      <c r="K7772" t="str">
        <f>INDEX(Table6[Column1],MATCH(L7772,Table6[Column2]))</f>
        <v>Adults</v>
      </c>
      <c r="L7772">
        <v>40.475409550000002</v>
      </c>
      <c r="M7772" t="str">
        <f>VLOOKUP(L7772,Table1[],2)</f>
        <v>40 - 49</v>
      </c>
      <c r="N7772" t="str">
        <f>INDEX(Table7[Column1],MATCH(O7772,Table7[Column2]))</f>
        <v>Learning Stage</v>
      </c>
      <c r="O7772">
        <v>5.0693832560000001</v>
      </c>
      <c r="P7772" t="str">
        <f>VLOOKUP(O7772,Table13[],2)</f>
        <v>1 - 5</v>
      </c>
      <c r="Q7772" t="str">
        <f>INDEX(Table8[Column1],MATCH(R7772,Table8[Column2]))</f>
        <v>Maintained</v>
      </c>
      <c r="R7772">
        <v>64.248296580000002</v>
      </c>
      <c r="S7772">
        <f t="shared" si="243"/>
        <v>2.6770123574999998</v>
      </c>
      <c r="T7772" t="s">
        <v>19</v>
      </c>
    </row>
    <row r="7773" spans="1:20" x14ac:dyDescent="0.25">
      <c r="A7773">
        <v>7772</v>
      </c>
      <c r="B7773" t="s">
        <v>5488</v>
      </c>
      <c r="C7773" t="s">
        <v>56</v>
      </c>
      <c r="D7773" t="str">
        <f t="shared" si="242"/>
        <v>Pappas James</v>
      </c>
      <c r="E7773" t="s">
        <v>22</v>
      </c>
      <c r="F7773" t="s">
        <v>38</v>
      </c>
      <c r="G7773" t="s">
        <v>820</v>
      </c>
      <c r="H7773" t="s">
        <v>821</v>
      </c>
      <c r="I7773" t="s">
        <v>38</v>
      </c>
      <c r="J7773" t="s">
        <v>19</v>
      </c>
      <c r="K7773" t="str">
        <f>INDEX(Table6[Column1],MATCH(L7773,Table6[Column2]))</f>
        <v>Adults</v>
      </c>
      <c r="L7773">
        <v>49.310861940000002</v>
      </c>
      <c r="M7773" t="str">
        <f>VLOOKUP(L7773,Table1[],2)</f>
        <v>40 - 49</v>
      </c>
      <c r="N7773" t="str">
        <f>INDEX(Table7[Column1],MATCH(O7773,Table7[Column2]))</f>
        <v>Learning Stage</v>
      </c>
      <c r="O7773">
        <v>3.935773722</v>
      </c>
      <c r="P7773" t="str">
        <f>VLOOKUP(O7773,Table13[],2)</f>
        <v>1 - 5</v>
      </c>
      <c r="Q7773" t="str">
        <f>INDEX(Table8[Column1],MATCH(R7773,Table8[Column2]))</f>
        <v>Habitual</v>
      </c>
      <c r="R7773">
        <v>97.788294109999995</v>
      </c>
      <c r="S7773">
        <f t="shared" si="243"/>
        <v>4.0745122545833325</v>
      </c>
      <c r="T7773" t="s">
        <v>19</v>
      </c>
    </row>
    <row r="7774" spans="1:20" x14ac:dyDescent="0.25">
      <c r="A7774">
        <v>7773</v>
      </c>
      <c r="B7774" t="s">
        <v>5489</v>
      </c>
      <c r="C7774" t="s">
        <v>62</v>
      </c>
      <c r="D7774" t="str">
        <f t="shared" si="242"/>
        <v>Nutt Thomas</v>
      </c>
      <c r="E7774" t="s">
        <v>22</v>
      </c>
      <c r="F7774" t="s">
        <v>137</v>
      </c>
      <c r="G7774" t="s">
        <v>611</v>
      </c>
      <c r="H7774" t="s">
        <v>612</v>
      </c>
      <c r="I7774" t="s">
        <v>138</v>
      </c>
      <c r="J7774" t="s">
        <v>19</v>
      </c>
      <c r="K7774" t="str">
        <f>INDEX(Table6[Column1],MATCH(L7774,Table6[Column2]))</f>
        <v>Adults</v>
      </c>
      <c r="L7774">
        <v>42.477056920000003</v>
      </c>
      <c r="M7774" t="str">
        <f>VLOOKUP(L7774,Table1[],2)</f>
        <v>40 - 49</v>
      </c>
      <c r="N7774" t="str">
        <f>INDEX(Table7[Column1],MATCH(O7774,Table7[Column2]))</f>
        <v>Learning Stage</v>
      </c>
      <c r="O7774">
        <v>2.5221804959999998</v>
      </c>
      <c r="P7774" t="str">
        <f>VLOOKUP(O7774,Table13[],2)</f>
        <v>1 - 5</v>
      </c>
      <c r="Q7774" t="str">
        <f>INDEX(Table8[Column1],MATCH(R7774,Table8[Column2]))</f>
        <v>Maintained</v>
      </c>
      <c r="R7774">
        <v>43.972368879999998</v>
      </c>
      <c r="S7774">
        <f t="shared" si="243"/>
        <v>1.8321820366666663</v>
      </c>
      <c r="T7774" t="s">
        <v>19</v>
      </c>
    </row>
    <row r="7775" spans="1:20" x14ac:dyDescent="0.25">
      <c r="A7775">
        <v>7774</v>
      </c>
      <c r="B7775" t="s">
        <v>5490</v>
      </c>
      <c r="C7775" t="s">
        <v>883</v>
      </c>
      <c r="D7775" t="str">
        <f t="shared" si="242"/>
        <v>Swank Jason</v>
      </c>
      <c r="E7775" t="s">
        <v>22</v>
      </c>
      <c r="F7775" t="s">
        <v>579</v>
      </c>
      <c r="G7775" t="s">
        <v>611</v>
      </c>
      <c r="H7775" t="s">
        <v>612</v>
      </c>
      <c r="I7775" t="s">
        <v>54</v>
      </c>
      <c r="J7775" t="s">
        <v>19</v>
      </c>
      <c r="K7775" t="str">
        <f>INDEX(Table6[Column1],MATCH(L7775,Table6[Column2]))</f>
        <v>Adults</v>
      </c>
      <c r="L7775">
        <v>46.200427529999999</v>
      </c>
      <c r="M7775" t="str">
        <f>VLOOKUP(L7775,Table1[],2)</f>
        <v>40 - 49</v>
      </c>
      <c r="N7775" t="str">
        <f>INDEX(Table7[Column1],MATCH(O7775,Table7[Column2]))</f>
        <v>Learning Stage</v>
      </c>
      <c r="O7775">
        <v>5.5306481400000003</v>
      </c>
      <c r="P7775" t="str">
        <f>VLOOKUP(O7775,Table13[],2)</f>
        <v>1 - 5</v>
      </c>
      <c r="Q7775" t="str">
        <f>INDEX(Table8[Column1],MATCH(R7775,Table8[Column2]))</f>
        <v>Habitual</v>
      </c>
      <c r="R7775">
        <v>108.8574157</v>
      </c>
      <c r="S7775">
        <f t="shared" si="243"/>
        <v>4.5357256541666668</v>
      </c>
      <c r="T7775" t="s">
        <v>19</v>
      </c>
    </row>
    <row r="7776" spans="1:20" x14ac:dyDescent="0.25">
      <c r="A7776">
        <v>7775</v>
      </c>
      <c r="B7776" t="s">
        <v>220</v>
      </c>
      <c r="C7776" t="s">
        <v>365</v>
      </c>
      <c r="D7776" t="str">
        <f t="shared" si="242"/>
        <v>Knight Edith</v>
      </c>
      <c r="E7776" t="s">
        <v>15</v>
      </c>
      <c r="F7776" t="s">
        <v>277</v>
      </c>
      <c r="G7776" t="s">
        <v>611</v>
      </c>
      <c r="H7776" t="s">
        <v>612</v>
      </c>
      <c r="I7776" t="s">
        <v>277</v>
      </c>
      <c r="J7776" t="s">
        <v>19</v>
      </c>
      <c r="K7776" t="str">
        <f>INDEX(Table6[Column1],MATCH(L7776,Table6[Column2]))</f>
        <v>Elders</v>
      </c>
      <c r="L7776">
        <v>52.137839560000003</v>
      </c>
      <c r="M7776" t="str">
        <f>VLOOKUP(L7776,Table1[],2)</f>
        <v>50 - 59</v>
      </c>
      <c r="N7776" t="str">
        <f>INDEX(Table7[Column1],MATCH(O7776,Table7[Column2]))</f>
        <v>Learning Stage</v>
      </c>
      <c r="O7776">
        <v>4.6378446489999998</v>
      </c>
      <c r="P7776" t="str">
        <f>VLOOKUP(O7776,Table13[],2)</f>
        <v>1 - 5</v>
      </c>
      <c r="Q7776" t="str">
        <f>INDEX(Table8[Column1],MATCH(R7776,Table8[Column2]))</f>
        <v>Excused</v>
      </c>
      <c r="R7776">
        <v>134.19232099999999</v>
      </c>
      <c r="S7776">
        <f t="shared" si="243"/>
        <v>5.591346708333333</v>
      </c>
      <c r="T7776" t="s">
        <v>19</v>
      </c>
    </row>
    <row r="7777" spans="1:20" x14ac:dyDescent="0.25">
      <c r="A7777">
        <v>7776</v>
      </c>
      <c r="B7777" t="s">
        <v>5491</v>
      </c>
      <c r="C7777" t="s">
        <v>5492</v>
      </c>
      <c r="D7777" t="str">
        <f t="shared" si="242"/>
        <v>McKillip Esteban</v>
      </c>
      <c r="E7777" t="s">
        <v>22</v>
      </c>
      <c r="F7777" t="s">
        <v>1236</v>
      </c>
      <c r="G7777" t="s">
        <v>611</v>
      </c>
      <c r="H7777" t="s">
        <v>612</v>
      </c>
      <c r="I7777" t="s">
        <v>54</v>
      </c>
      <c r="J7777" t="s">
        <v>19</v>
      </c>
      <c r="K7777" t="str">
        <f>INDEX(Table6[Column1],MATCH(L7777,Table6[Column2]))</f>
        <v>Elders</v>
      </c>
      <c r="L7777">
        <v>58.529242459999999</v>
      </c>
      <c r="M7777" t="str">
        <f>VLOOKUP(L7777,Table1[],2)</f>
        <v>50 - 59</v>
      </c>
      <c r="N7777" t="str">
        <f>INDEX(Table7[Column1],MATCH(O7777,Table7[Column2]))</f>
        <v>Learning Stage</v>
      </c>
      <c r="O7777">
        <v>5.1908869769999999</v>
      </c>
      <c r="P7777" t="str">
        <f>VLOOKUP(O7777,Table13[],2)</f>
        <v>1 - 5</v>
      </c>
      <c r="Q7777" t="str">
        <f>INDEX(Table8[Column1],MATCH(R7777,Table8[Column2]))</f>
        <v>Excused</v>
      </c>
      <c r="R7777">
        <v>152.2400772</v>
      </c>
      <c r="S7777">
        <f t="shared" si="243"/>
        <v>6.3433365500000001</v>
      </c>
      <c r="T7777" t="s">
        <v>19</v>
      </c>
    </row>
    <row r="7778" spans="1:20" x14ac:dyDescent="0.25">
      <c r="A7778">
        <v>7777</v>
      </c>
      <c r="B7778" t="s">
        <v>5493</v>
      </c>
      <c r="C7778" t="s">
        <v>802</v>
      </c>
      <c r="D7778" t="str">
        <f t="shared" si="242"/>
        <v>Blanding Donna</v>
      </c>
      <c r="E7778" t="s">
        <v>15</v>
      </c>
      <c r="F7778" t="s">
        <v>1260</v>
      </c>
      <c r="G7778" t="s">
        <v>611</v>
      </c>
      <c r="H7778" t="s">
        <v>612</v>
      </c>
      <c r="I7778" t="s">
        <v>30</v>
      </c>
      <c r="J7778" t="s">
        <v>19</v>
      </c>
      <c r="K7778" t="str">
        <f>INDEX(Table6[Column1],MATCH(L7778,Table6[Column2]))</f>
        <v>Adults</v>
      </c>
      <c r="L7778">
        <v>43.803203490000001</v>
      </c>
      <c r="M7778" t="str">
        <f>VLOOKUP(L7778,Table1[],2)</f>
        <v>40 - 49</v>
      </c>
      <c r="N7778" t="str">
        <f>INDEX(Table7[Column1],MATCH(O7778,Table7[Column2]))</f>
        <v>Learning Stage</v>
      </c>
      <c r="O7778">
        <v>1.2627401359999999</v>
      </c>
      <c r="P7778" t="str">
        <f>VLOOKUP(O7778,Table13[],2)</f>
        <v>1 - 5</v>
      </c>
      <c r="Q7778" t="str">
        <f>INDEX(Table8[Column1],MATCH(R7778,Table8[Column2]))</f>
        <v>Habitual</v>
      </c>
      <c r="R7778">
        <v>119.23096409999999</v>
      </c>
      <c r="S7778">
        <f t="shared" si="243"/>
        <v>4.9679568375000001</v>
      </c>
      <c r="T7778" t="s">
        <v>19</v>
      </c>
    </row>
    <row r="7779" spans="1:20" x14ac:dyDescent="0.25">
      <c r="A7779">
        <v>7778</v>
      </c>
      <c r="B7779" t="s">
        <v>182</v>
      </c>
      <c r="C7779" t="s">
        <v>62</v>
      </c>
      <c r="D7779" t="str">
        <f t="shared" si="242"/>
        <v>Gay Thomas</v>
      </c>
      <c r="E7779" t="s">
        <v>22</v>
      </c>
      <c r="F7779" t="s">
        <v>123</v>
      </c>
      <c r="G7779" t="s">
        <v>611</v>
      </c>
      <c r="H7779" t="s">
        <v>612</v>
      </c>
      <c r="I7779" t="s">
        <v>123</v>
      </c>
      <c r="J7779" t="s">
        <v>19</v>
      </c>
      <c r="K7779" t="str">
        <f>INDEX(Table6[Column1],MATCH(L7779,Table6[Column2]))</f>
        <v>Young Adults</v>
      </c>
      <c r="L7779">
        <v>36.156910680000003</v>
      </c>
      <c r="M7779" t="str">
        <f>VLOOKUP(L7779,Table1[],2)</f>
        <v>30 - 39</v>
      </c>
      <c r="N7779" t="str">
        <f>INDEX(Table7[Column1],MATCH(O7779,Table7[Column2]))</f>
        <v>Learning Stage</v>
      </c>
      <c r="O7779">
        <v>0.96520663399999995</v>
      </c>
      <c r="P7779" t="e">
        <f>VLOOKUP(O7779,Table13[],2)</f>
        <v>#N/A</v>
      </c>
      <c r="Q7779" t="str">
        <f>INDEX(Table8[Column1],MATCH(R7779,Table8[Column2]))</f>
        <v>Scheduled</v>
      </c>
      <c r="R7779">
        <v>0</v>
      </c>
      <c r="S7779">
        <f t="shared" si="243"/>
        <v>0</v>
      </c>
      <c r="T7779" t="s">
        <v>19</v>
      </c>
    </row>
    <row r="7780" spans="1:20" x14ac:dyDescent="0.25">
      <c r="A7780">
        <v>7779</v>
      </c>
      <c r="B7780" t="s">
        <v>2509</v>
      </c>
      <c r="C7780" t="s">
        <v>3199</v>
      </c>
      <c r="D7780" t="str">
        <f t="shared" si="242"/>
        <v>Ferguson Terrance</v>
      </c>
      <c r="E7780" t="s">
        <v>22</v>
      </c>
      <c r="F7780" t="s">
        <v>262</v>
      </c>
      <c r="G7780" t="s">
        <v>2724</v>
      </c>
      <c r="H7780" t="s">
        <v>1863</v>
      </c>
      <c r="I7780" t="s">
        <v>262</v>
      </c>
      <c r="J7780" t="s">
        <v>19</v>
      </c>
      <c r="K7780" t="str">
        <f>INDEX(Table6[Column1],MATCH(L7780,Table6[Column2]))</f>
        <v>Adults</v>
      </c>
      <c r="L7780">
        <v>43.929896890000002</v>
      </c>
      <c r="M7780" t="str">
        <f>VLOOKUP(L7780,Table1[],2)</f>
        <v>40 - 49</v>
      </c>
      <c r="N7780" t="str">
        <f>INDEX(Table7[Column1],MATCH(O7780,Table7[Column2]))</f>
        <v>Learning Stage</v>
      </c>
      <c r="O7780">
        <v>4.0149605810000004</v>
      </c>
      <c r="P7780" t="str">
        <f>VLOOKUP(O7780,Table13[],2)</f>
        <v>1 - 5</v>
      </c>
      <c r="Q7780" t="str">
        <f>INDEX(Table8[Column1],MATCH(R7780,Table8[Column2]))</f>
        <v>Scheduled</v>
      </c>
      <c r="R7780">
        <v>31.559108080000001</v>
      </c>
      <c r="S7780">
        <f t="shared" si="243"/>
        <v>1.3149628366666668</v>
      </c>
      <c r="T7780" t="s">
        <v>19</v>
      </c>
    </row>
    <row r="7781" spans="1:20" x14ac:dyDescent="0.25">
      <c r="A7781">
        <v>7780</v>
      </c>
      <c r="B7781" t="s">
        <v>2201</v>
      </c>
      <c r="C7781" t="s">
        <v>219</v>
      </c>
      <c r="D7781" t="str">
        <f t="shared" si="242"/>
        <v>Rhodes Joshua</v>
      </c>
      <c r="E7781" t="s">
        <v>22</v>
      </c>
      <c r="F7781" t="s">
        <v>38</v>
      </c>
      <c r="G7781" t="s">
        <v>820</v>
      </c>
      <c r="H7781" t="s">
        <v>821</v>
      </c>
      <c r="I7781" t="s">
        <v>38</v>
      </c>
      <c r="J7781" t="s">
        <v>19</v>
      </c>
      <c r="K7781" t="str">
        <f>INDEX(Table6[Column1],MATCH(L7781,Table6[Column2]))</f>
        <v>Adults</v>
      </c>
      <c r="L7781">
        <v>46.788137939999999</v>
      </c>
      <c r="M7781" t="str">
        <f>VLOOKUP(L7781,Table1[],2)</f>
        <v>40 - 49</v>
      </c>
      <c r="N7781" t="str">
        <f>INDEX(Table7[Column1],MATCH(O7781,Table7[Column2]))</f>
        <v>Learning Stage</v>
      </c>
      <c r="O7781">
        <v>1.9432544249999999</v>
      </c>
      <c r="P7781" t="str">
        <f>VLOOKUP(O7781,Table13[],2)</f>
        <v>1 - 5</v>
      </c>
      <c r="Q7781" t="str">
        <f>INDEX(Table8[Column1],MATCH(R7781,Table8[Column2]))</f>
        <v>Scheduled</v>
      </c>
      <c r="R7781">
        <v>37.929975659999997</v>
      </c>
      <c r="S7781">
        <f t="shared" si="243"/>
        <v>1.5804156524999999</v>
      </c>
      <c r="T7781" t="s">
        <v>19</v>
      </c>
    </row>
    <row r="7782" spans="1:20" x14ac:dyDescent="0.25">
      <c r="A7782">
        <v>7781</v>
      </c>
      <c r="B7782" t="s">
        <v>253</v>
      </c>
      <c r="C7782" t="s">
        <v>406</v>
      </c>
      <c r="D7782" t="str">
        <f t="shared" si="242"/>
        <v>Harris Marvin</v>
      </c>
      <c r="E7782" t="s">
        <v>22</v>
      </c>
      <c r="F7782" t="s">
        <v>750</v>
      </c>
      <c r="G7782" t="s">
        <v>611</v>
      </c>
      <c r="H7782" t="s">
        <v>612</v>
      </c>
      <c r="I7782" t="s">
        <v>134</v>
      </c>
      <c r="J7782" t="s">
        <v>19</v>
      </c>
      <c r="K7782" t="str">
        <f>INDEX(Table6[Column1],MATCH(L7782,Table6[Column2]))</f>
        <v>Elders</v>
      </c>
      <c r="L7782">
        <v>52.918545729999998</v>
      </c>
      <c r="M7782" t="str">
        <f>VLOOKUP(L7782,Table1[],2)</f>
        <v>50 - 59</v>
      </c>
      <c r="N7782" t="str">
        <f>INDEX(Table7[Column1],MATCH(O7782,Table7[Column2]))</f>
        <v>Learning Stage</v>
      </c>
      <c r="O7782">
        <v>4.6673608069999997</v>
      </c>
      <c r="P7782" t="str">
        <f>VLOOKUP(O7782,Table13[],2)</f>
        <v>1 - 5</v>
      </c>
      <c r="Q7782" t="str">
        <f>INDEX(Table8[Column1],MATCH(R7782,Table8[Column2]))</f>
        <v>Habitual</v>
      </c>
      <c r="R7782">
        <v>82.208958019999997</v>
      </c>
      <c r="S7782">
        <f t="shared" si="243"/>
        <v>3.4253732508333328</v>
      </c>
      <c r="T7782" t="s">
        <v>19</v>
      </c>
    </row>
    <row r="7783" spans="1:20" x14ac:dyDescent="0.25">
      <c r="A7783">
        <v>7782</v>
      </c>
      <c r="B7783" t="s">
        <v>3243</v>
      </c>
      <c r="C7783" t="s">
        <v>241</v>
      </c>
      <c r="D7783" t="str">
        <f t="shared" si="242"/>
        <v>Kee Jessica</v>
      </c>
      <c r="E7783" t="s">
        <v>15</v>
      </c>
      <c r="F7783" t="s">
        <v>127</v>
      </c>
      <c r="G7783" t="s">
        <v>611</v>
      </c>
      <c r="H7783" t="s">
        <v>612</v>
      </c>
      <c r="I7783" t="s">
        <v>127</v>
      </c>
      <c r="J7783" t="s">
        <v>19</v>
      </c>
      <c r="K7783" t="str">
        <f>INDEX(Table6[Column1],MATCH(L7783,Table6[Column2]))</f>
        <v>Adults</v>
      </c>
      <c r="L7783">
        <v>45.645112570000002</v>
      </c>
      <c r="M7783" t="str">
        <f>VLOOKUP(L7783,Table1[],2)</f>
        <v>40 - 49</v>
      </c>
      <c r="N7783" t="str">
        <f>INDEX(Table7[Column1],MATCH(O7783,Table7[Column2]))</f>
        <v>Learning Stage</v>
      </c>
      <c r="O7783">
        <v>5.0167425029999997</v>
      </c>
      <c r="P7783" t="str">
        <f>VLOOKUP(O7783,Table13[],2)</f>
        <v>1 - 5</v>
      </c>
      <c r="Q7783" t="str">
        <f>INDEX(Table8[Column1],MATCH(R7783,Table8[Column2]))</f>
        <v>Maintained</v>
      </c>
      <c r="R7783">
        <v>69.218292030000001</v>
      </c>
      <c r="S7783">
        <f t="shared" si="243"/>
        <v>2.88409550125</v>
      </c>
      <c r="T7783" t="s">
        <v>19</v>
      </c>
    </row>
    <row r="7784" spans="1:20" x14ac:dyDescent="0.25">
      <c r="A7784">
        <v>7783</v>
      </c>
      <c r="B7784" t="s">
        <v>114</v>
      </c>
      <c r="C7784" t="s">
        <v>790</v>
      </c>
      <c r="D7784" t="str">
        <f t="shared" si="242"/>
        <v>Martin Anita</v>
      </c>
      <c r="E7784" t="s">
        <v>15</v>
      </c>
      <c r="F7784" t="s">
        <v>24</v>
      </c>
      <c r="G7784" t="s">
        <v>611</v>
      </c>
      <c r="H7784" t="s">
        <v>612</v>
      </c>
      <c r="I7784" t="s">
        <v>24</v>
      </c>
      <c r="J7784" t="s">
        <v>19</v>
      </c>
      <c r="K7784" t="str">
        <f>INDEX(Table6[Column1],MATCH(L7784,Table6[Column2]))</f>
        <v>Adults</v>
      </c>
      <c r="L7784">
        <v>48.554988000000002</v>
      </c>
      <c r="M7784" t="str">
        <f>VLOOKUP(L7784,Table1[],2)</f>
        <v>40 - 49</v>
      </c>
      <c r="N7784" t="str">
        <f>INDEX(Table7[Column1],MATCH(O7784,Table7[Column2]))</f>
        <v>Learning Stage</v>
      </c>
      <c r="O7784">
        <v>2.8792326959999999</v>
      </c>
      <c r="P7784" t="str">
        <f>VLOOKUP(O7784,Table13[],2)</f>
        <v>1 - 5</v>
      </c>
      <c r="Q7784" t="str">
        <f>INDEX(Table8[Column1],MATCH(R7784,Table8[Column2]))</f>
        <v>Habitual</v>
      </c>
      <c r="R7784">
        <v>116.831468</v>
      </c>
      <c r="S7784">
        <f t="shared" si="243"/>
        <v>4.8679778333333337</v>
      </c>
      <c r="T7784" t="s">
        <v>19</v>
      </c>
    </row>
    <row r="7785" spans="1:20" x14ac:dyDescent="0.25">
      <c r="A7785">
        <v>7784</v>
      </c>
      <c r="B7785" t="s">
        <v>1098</v>
      </c>
      <c r="C7785" t="s">
        <v>226</v>
      </c>
      <c r="D7785" t="str">
        <f t="shared" si="242"/>
        <v>Bailey Colleen</v>
      </c>
      <c r="E7785" t="s">
        <v>15</v>
      </c>
      <c r="F7785" t="s">
        <v>138</v>
      </c>
      <c r="G7785" t="s">
        <v>611</v>
      </c>
      <c r="H7785" t="s">
        <v>612</v>
      </c>
      <c r="I7785" t="s">
        <v>138</v>
      </c>
      <c r="J7785" t="s">
        <v>19</v>
      </c>
      <c r="K7785" t="str">
        <f>INDEX(Table6[Column1],MATCH(L7785,Table6[Column2]))</f>
        <v>Young Adults</v>
      </c>
      <c r="L7785">
        <v>37.349863190000001</v>
      </c>
      <c r="M7785" t="str">
        <f>VLOOKUP(L7785,Table1[],2)</f>
        <v>30 - 39</v>
      </c>
      <c r="N7785" t="str">
        <f>INDEX(Table7[Column1],MATCH(O7785,Table7[Column2]))</f>
        <v>Learning Stage</v>
      </c>
      <c r="O7785">
        <v>5.9015548070000001</v>
      </c>
      <c r="P7785" t="str">
        <f>VLOOKUP(O7785,Table13[],2)</f>
        <v>1 - 5</v>
      </c>
      <c r="Q7785" t="str">
        <f>INDEX(Table8[Column1],MATCH(R7785,Table8[Column2]))</f>
        <v>Scheduled</v>
      </c>
      <c r="R7785">
        <v>12.67737924</v>
      </c>
      <c r="S7785">
        <f t="shared" si="243"/>
        <v>0.52822413500000009</v>
      </c>
      <c r="T7785" t="s">
        <v>19</v>
      </c>
    </row>
    <row r="7786" spans="1:20" x14ac:dyDescent="0.25">
      <c r="A7786">
        <v>7785</v>
      </c>
      <c r="B7786" t="s">
        <v>4630</v>
      </c>
      <c r="C7786" t="s">
        <v>877</v>
      </c>
      <c r="D7786" t="str">
        <f t="shared" si="242"/>
        <v>Barrett Henry</v>
      </c>
      <c r="E7786" t="s">
        <v>22</v>
      </c>
      <c r="F7786" t="s">
        <v>407</v>
      </c>
      <c r="G7786" t="s">
        <v>611</v>
      </c>
      <c r="H7786" t="s">
        <v>612</v>
      </c>
      <c r="I7786" t="s">
        <v>407</v>
      </c>
      <c r="J7786" t="s">
        <v>19</v>
      </c>
      <c r="K7786" t="str">
        <f>INDEX(Table6[Column1],MATCH(L7786,Table6[Column2]))</f>
        <v>Elders</v>
      </c>
      <c r="L7786">
        <v>53.907425590000003</v>
      </c>
      <c r="M7786" t="str">
        <f>VLOOKUP(L7786,Table1[],2)</f>
        <v>50 - 59</v>
      </c>
      <c r="N7786" t="str">
        <f>INDEX(Table7[Column1],MATCH(O7786,Table7[Column2]))</f>
        <v>Learning Stage</v>
      </c>
      <c r="O7786">
        <v>4.7730147819999997</v>
      </c>
      <c r="P7786" t="str">
        <f>VLOOKUP(O7786,Table13[],2)</f>
        <v>1 - 5</v>
      </c>
      <c r="Q7786" t="str">
        <f>INDEX(Table8[Column1],MATCH(R7786,Table8[Column2]))</f>
        <v>Maintained</v>
      </c>
      <c r="R7786">
        <v>72.983484599999997</v>
      </c>
      <c r="S7786">
        <f t="shared" si="243"/>
        <v>3.0409785250000003</v>
      </c>
      <c r="T7786" t="s">
        <v>19</v>
      </c>
    </row>
    <row r="7787" spans="1:20" x14ac:dyDescent="0.25">
      <c r="A7787">
        <v>7786</v>
      </c>
      <c r="B7787" t="s">
        <v>267</v>
      </c>
      <c r="C7787" t="s">
        <v>136</v>
      </c>
      <c r="D7787" t="str">
        <f t="shared" si="242"/>
        <v>Johnson Connie</v>
      </c>
      <c r="E7787" t="s">
        <v>15</v>
      </c>
      <c r="F7787" t="s">
        <v>38</v>
      </c>
      <c r="G7787" t="s">
        <v>820</v>
      </c>
      <c r="H7787" t="s">
        <v>821</v>
      </c>
      <c r="I7787" t="s">
        <v>38</v>
      </c>
      <c r="J7787" t="s">
        <v>19</v>
      </c>
      <c r="K7787" t="str">
        <f>INDEX(Table6[Column1],MATCH(L7787,Table6[Column2]))</f>
        <v>Adults</v>
      </c>
      <c r="L7787">
        <v>44.393339920000003</v>
      </c>
      <c r="M7787" t="str">
        <f>VLOOKUP(L7787,Table1[],2)</f>
        <v>40 - 49</v>
      </c>
      <c r="N7787" t="str">
        <f>INDEX(Table7[Column1],MATCH(O7787,Table7[Column2]))</f>
        <v>Learning Stage</v>
      </c>
      <c r="O7787">
        <v>5.6478305730000002</v>
      </c>
      <c r="P7787" t="str">
        <f>VLOOKUP(O7787,Table13[],2)</f>
        <v>1 - 5</v>
      </c>
      <c r="Q7787" t="str">
        <f>INDEX(Table8[Column1],MATCH(R7787,Table8[Column2]))</f>
        <v>Scheduled</v>
      </c>
      <c r="R7787">
        <v>28.517044980000001</v>
      </c>
      <c r="S7787">
        <f t="shared" si="243"/>
        <v>1.1882102075000001</v>
      </c>
      <c r="T7787" t="s">
        <v>19</v>
      </c>
    </row>
    <row r="7788" spans="1:20" x14ac:dyDescent="0.25">
      <c r="A7788">
        <v>7787</v>
      </c>
      <c r="B7788" t="s">
        <v>5494</v>
      </c>
      <c r="C7788" t="s">
        <v>1512</v>
      </c>
      <c r="D7788" t="str">
        <f t="shared" si="242"/>
        <v>Cantero Gene</v>
      </c>
      <c r="E7788" t="s">
        <v>22</v>
      </c>
      <c r="F7788" t="s">
        <v>2125</v>
      </c>
      <c r="G7788" t="s">
        <v>611</v>
      </c>
      <c r="H7788" t="s">
        <v>612</v>
      </c>
      <c r="I7788" t="s">
        <v>192</v>
      </c>
      <c r="J7788" t="s">
        <v>19</v>
      </c>
      <c r="K7788" t="str">
        <f>INDEX(Table6[Column1],MATCH(L7788,Table6[Column2]))</f>
        <v>Youth</v>
      </c>
      <c r="L7788">
        <v>29.595426119999999</v>
      </c>
      <c r="M7788" t="str">
        <f>VLOOKUP(L7788,Table1[],2)</f>
        <v>20 - 29</v>
      </c>
      <c r="N7788" t="str">
        <f>INDEX(Table7[Column1],MATCH(O7788,Table7[Column2]))</f>
        <v>Fitting in Stage</v>
      </c>
      <c r="O7788">
        <v>7.6695072340000001</v>
      </c>
      <c r="P7788" t="str">
        <f>VLOOKUP(O7788,Table13[],2)</f>
        <v>6 - 10</v>
      </c>
      <c r="Q7788" t="str">
        <f>INDEX(Table8[Column1],MATCH(R7788,Table8[Column2]))</f>
        <v>Scheduled</v>
      </c>
      <c r="R7788">
        <v>0</v>
      </c>
      <c r="S7788">
        <f t="shared" si="243"/>
        <v>0</v>
      </c>
      <c r="T7788" t="s">
        <v>19</v>
      </c>
    </row>
    <row r="7789" spans="1:20" x14ac:dyDescent="0.25">
      <c r="A7789">
        <v>7788</v>
      </c>
      <c r="B7789" t="s">
        <v>763</v>
      </c>
      <c r="C7789" t="s">
        <v>5495</v>
      </c>
      <c r="D7789" t="str">
        <f t="shared" si="242"/>
        <v>Howard Neva</v>
      </c>
      <c r="E7789" t="s">
        <v>15</v>
      </c>
      <c r="F7789" t="s">
        <v>176</v>
      </c>
      <c r="G7789" t="s">
        <v>611</v>
      </c>
      <c r="H7789" t="s">
        <v>612</v>
      </c>
      <c r="I7789" t="s">
        <v>134</v>
      </c>
      <c r="J7789" t="s">
        <v>19</v>
      </c>
      <c r="K7789" t="str">
        <f>INDEX(Table6[Column1],MATCH(L7789,Table6[Column2]))</f>
        <v>Adults</v>
      </c>
      <c r="L7789">
        <v>40.964617369999999</v>
      </c>
      <c r="M7789" t="str">
        <f>VLOOKUP(L7789,Table1[],2)</f>
        <v>40 - 49</v>
      </c>
      <c r="N7789" t="str">
        <f>INDEX(Table7[Column1],MATCH(O7789,Table7[Column2]))</f>
        <v>Learning Stage</v>
      </c>
      <c r="O7789">
        <v>5.4530128370000002</v>
      </c>
      <c r="P7789" t="str">
        <f>VLOOKUP(O7789,Table13[],2)</f>
        <v>1 - 5</v>
      </c>
      <c r="Q7789" t="str">
        <f>INDEX(Table8[Column1],MATCH(R7789,Table8[Column2]))</f>
        <v>Scheduled</v>
      </c>
      <c r="R7789">
        <v>34.583276349999998</v>
      </c>
      <c r="S7789">
        <f t="shared" si="243"/>
        <v>1.4409698479166666</v>
      </c>
      <c r="T7789" t="s">
        <v>19</v>
      </c>
    </row>
    <row r="7790" spans="1:20" x14ac:dyDescent="0.25">
      <c r="A7790">
        <v>7789</v>
      </c>
      <c r="B7790" t="s">
        <v>5496</v>
      </c>
      <c r="C7790" t="s">
        <v>634</v>
      </c>
      <c r="D7790" t="str">
        <f t="shared" si="242"/>
        <v>Souder Jorge</v>
      </c>
      <c r="E7790" t="s">
        <v>22</v>
      </c>
      <c r="F7790" t="s">
        <v>38</v>
      </c>
      <c r="G7790" t="s">
        <v>820</v>
      </c>
      <c r="H7790" t="s">
        <v>821</v>
      </c>
      <c r="I7790" t="s">
        <v>38</v>
      </c>
      <c r="J7790" t="s">
        <v>19</v>
      </c>
      <c r="K7790" t="str">
        <f>INDEX(Table6[Column1],MATCH(L7790,Table6[Column2]))</f>
        <v>Adults</v>
      </c>
      <c r="L7790">
        <v>45.08440126</v>
      </c>
      <c r="M7790" t="str">
        <f>VLOOKUP(L7790,Table1[],2)</f>
        <v>40 - 49</v>
      </c>
      <c r="N7790" t="str">
        <f>INDEX(Table7[Column1],MATCH(O7790,Table7[Column2]))</f>
        <v>Learning Stage</v>
      </c>
      <c r="O7790">
        <v>5.8093227809999997</v>
      </c>
      <c r="P7790" t="str">
        <f>VLOOKUP(O7790,Table13[],2)</f>
        <v>1 - 5</v>
      </c>
      <c r="Q7790" t="str">
        <f>INDEX(Table8[Column1],MATCH(R7790,Table8[Column2]))</f>
        <v>Maintained</v>
      </c>
      <c r="R7790">
        <v>55.026282569999999</v>
      </c>
      <c r="S7790">
        <f t="shared" si="243"/>
        <v>2.2927617737500001</v>
      </c>
      <c r="T7790" t="s">
        <v>19</v>
      </c>
    </row>
    <row r="7791" spans="1:20" x14ac:dyDescent="0.25">
      <c r="A7791">
        <v>7790</v>
      </c>
      <c r="B7791" t="s">
        <v>4828</v>
      </c>
      <c r="C7791" t="s">
        <v>1764</v>
      </c>
      <c r="D7791" t="str">
        <f t="shared" si="242"/>
        <v>Bingham Courtney</v>
      </c>
      <c r="E7791" t="s">
        <v>15</v>
      </c>
      <c r="F7791" t="s">
        <v>87</v>
      </c>
      <c r="G7791" t="s">
        <v>611</v>
      </c>
      <c r="H7791" t="s">
        <v>612</v>
      </c>
      <c r="I7791" t="s">
        <v>87</v>
      </c>
      <c r="J7791" t="s">
        <v>19</v>
      </c>
      <c r="K7791" t="str">
        <f>INDEX(Table6[Column1],MATCH(L7791,Table6[Column2]))</f>
        <v>Young Adults</v>
      </c>
      <c r="L7791">
        <v>33.513730279999997</v>
      </c>
      <c r="M7791" t="str">
        <f>VLOOKUP(L7791,Table1[],2)</f>
        <v>30 - 39</v>
      </c>
      <c r="N7791" t="str">
        <f>INDEX(Table7[Column1],MATCH(O7791,Table7[Column2]))</f>
        <v>Fitting in Stage</v>
      </c>
      <c r="O7791">
        <v>6.0263552259999997</v>
      </c>
      <c r="P7791" t="str">
        <f>VLOOKUP(O7791,Table13[],2)</f>
        <v>6 - 10</v>
      </c>
      <c r="Q7791" t="str">
        <f>INDEX(Table8[Column1],MATCH(R7791,Table8[Column2]))</f>
        <v>Maintained</v>
      </c>
      <c r="R7791">
        <v>75.988442190000001</v>
      </c>
      <c r="S7791">
        <f t="shared" si="243"/>
        <v>3.1661850912499996</v>
      </c>
      <c r="T7791" t="s">
        <v>19</v>
      </c>
    </row>
    <row r="7792" spans="1:20" x14ac:dyDescent="0.25">
      <c r="A7792">
        <v>7791</v>
      </c>
      <c r="B7792" t="s">
        <v>386</v>
      </c>
      <c r="C7792" t="s">
        <v>5497</v>
      </c>
      <c r="D7792" t="str">
        <f t="shared" si="242"/>
        <v>Marshall Alysia</v>
      </c>
      <c r="E7792" t="s">
        <v>15</v>
      </c>
      <c r="F7792" t="s">
        <v>54</v>
      </c>
      <c r="G7792" t="s">
        <v>611</v>
      </c>
      <c r="H7792" t="s">
        <v>612</v>
      </c>
      <c r="I7792" t="s">
        <v>54</v>
      </c>
      <c r="J7792" t="s">
        <v>19</v>
      </c>
      <c r="K7792" t="str">
        <f>INDEX(Table6[Column1],MATCH(L7792,Table6[Column2]))</f>
        <v>Elders</v>
      </c>
      <c r="L7792">
        <v>52.327519010000003</v>
      </c>
      <c r="M7792" t="str">
        <f>VLOOKUP(L7792,Table1[],2)</f>
        <v>50 - 59</v>
      </c>
      <c r="N7792" t="str">
        <f>INDEX(Table7[Column1],MATCH(O7792,Table7[Column2]))</f>
        <v>Learning Stage</v>
      </c>
      <c r="O7792">
        <v>4.0984144689999997</v>
      </c>
      <c r="P7792" t="str">
        <f>VLOOKUP(O7792,Table13[],2)</f>
        <v>1 - 5</v>
      </c>
      <c r="Q7792" t="str">
        <f>INDEX(Table8[Column1],MATCH(R7792,Table8[Column2]))</f>
        <v>Excused</v>
      </c>
      <c r="R7792">
        <v>144.88077809999999</v>
      </c>
      <c r="S7792">
        <f t="shared" si="243"/>
        <v>6.0366990874999997</v>
      </c>
      <c r="T7792" t="s">
        <v>19</v>
      </c>
    </row>
    <row r="7793" spans="1:20" x14ac:dyDescent="0.25">
      <c r="A7793">
        <v>7792</v>
      </c>
      <c r="B7793" t="s">
        <v>1246</v>
      </c>
      <c r="C7793" t="s">
        <v>125</v>
      </c>
      <c r="D7793" t="str">
        <f t="shared" si="242"/>
        <v>Gibson Virginia</v>
      </c>
      <c r="E7793" t="s">
        <v>15</v>
      </c>
      <c r="F7793" t="s">
        <v>38</v>
      </c>
      <c r="G7793" t="s">
        <v>820</v>
      </c>
      <c r="H7793" t="s">
        <v>821</v>
      </c>
      <c r="I7793" t="s">
        <v>38</v>
      </c>
      <c r="J7793" t="s">
        <v>19</v>
      </c>
      <c r="K7793" t="str">
        <f>INDEX(Table6[Column1],MATCH(L7793,Table6[Column2]))</f>
        <v>Adults</v>
      </c>
      <c r="L7793">
        <v>41.517251590000001</v>
      </c>
      <c r="M7793" t="str">
        <f>VLOOKUP(L7793,Table1[],2)</f>
        <v>40 - 49</v>
      </c>
      <c r="N7793" t="str">
        <f>INDEX(Table7[Column1],MATCH(O7793,Table7[Column2]))</f>
        <v>Fitting in Stage</v>
      </c>
      <c r="O7793">
        <v>6.5003037209999999</v>
      </c>
      <c r="P7793" t="str">
        <f>VLOOKUP(O7793,Table13[],2)</f>
        <v>6 - 10</v>
      </c>
      <c r="Q7793" t="str">
        <f>INDEX(Table8[Column1],MATCH(R7793,Table8[Column2]))</f>
        <v>Maintained</v>
      </c>
      <c r="R7793">
        <v>63.71158251</v>
      </c>
      <c r="S7793">
        <f t="shared" si="243"/>
        <v>2.6546492712499998</v>
      </c>
      <c r="T7793" t="s">
        <v>19</v>
      </c>
    </row>
    <row r="7794" spans="1:20" x14ac:dyDescent="0.25">
      <c r="A7794">
        <v>7793</v>
      </c>
      <c r="B7794" t="s">
        <v>160</v>
      </c>
      <c r="C7794" t="s">
        <v>245</v>
      </c>
      <c r="D7794" t="str">
        <f t="shared" si="242"/>
        <v>Ross Mary</v>
      </c>
      <c r="E7794" t="s">
        <v>15</v>
      </c>
      <c r="F7794" t="s">
        <v>38</v>
      </c>
      <c r="G7794" t="s">
        <v>820</v>
      </c>
      <c r="H7794" t="s">
        <v>821</v>
      </c>
      <c r="I7794" t="s">
        <v>38</v>
      </c>
      <c r="J7794" t="s">
        <v>19</v>
      </c>
      <c r="K7794" t="str">
        <f>INDEX(Table6[Column1],MATCH(L7794,Table6[Column2]))</f>
        <v>Adults</v>
      </c>
      <c r="L7794">
        <v>46.42941682</v>
      </c>
      <c r="M7794" t="str">
        <f>VLOOKUP(L7794,Table1[],2)</f>
        <v>40 - 49</v>
      </c>
      <c r="N7794" t="str">
        <f>INDEX(Table7[Column1],MATCH(O7794,Table7[Column2]))</f>
        <v>Learning Stage</v>
      </c>
      <c r="O7794">
        <v>2.576332259</v>
      </c>
      <c r="P7794" t="str">
        <f>VLOOKUP(O7794,Table13[],2)</f>
        <v>1 - 5</v>
      </c>
      <c r="Q7794" t="str">
        <f>INDEX(Table8[Column1],MATCH(R7794,Table8[Column2]))</f>
        <v>Habitual</v>
      </c>
      <c r="R7794">
        <v>90.363256719999995</v>
      </c>
      <c r="S7794">
        <f t="shared" si="243"/>
        <v>3.7651356966666665</v>
      </c>
      <c r="T7794" t="s">
        <v>19</v>
      </c>
    </row>
    <row r="7795" spans="1:20" x14ac:dyDescent="0.25">
      <c r="A7795">
        <v>7794</v>
      </c>
      <c r="B7795" t="s">
        <v>1209</v>
      </c>
      <c r="C7795" t="s">
        <v>1549</v>
      </c>
      <c r="D7795" t="str">
        <f t="shared" si="242"/>
        <v>Taylor Benjamin</v>
      </c>
      <c r="E7795" t="s">
        <v>22</v>
      </c>
      <c r="F7795" t="s">
        <v>176</v>
      </c>
      <c r="G7795" t="s">
        <v>611</v>
      </c>
      <c r="H7795" t="s">
        <v>612</v>
      </c>
      <c r="I7795" t="s">
        <v>134</v>
      </c>
      <c r="J7795" t="s">
        <v>19</v>
      </c>
      <c r="K7795" t="str">
        <f>INDEX(Table6[Column1],MATCH(L7795,Table6[Column2]))</f>
        <v>Adults</v>
      </c>
      <c r="L7795">
        <v>46.526652769999998</v>
      </c>
      <c r="M7795" t="str">
        <f>VLOOKUP(L7795,Table1[],2)</f>
        <v>40 - 49</v>
      </c>
      <c r="N7795" t="str">
        <f>INDEX(Table7[Column1],MATCH(O7795,Table7[Column2]))</f>
        <v>Learning Stage</v>
      </c>
      <c r="O7795">
        <v>3.4663252739999999</v>
      </c>
      <c r="P7795" t="str">
        <f>VLOOKUP(O7795,Table13[],2)</f>
        <v>1 - 5</v>
      </c>
      <c r="Q7795" t="str">
        <f>INDEX(Table8[Column1],MATCH(R7795,Table8[Column2]))</f>
        <v>Maintained</v>
      </c>
      <c r="R7795">
        <v>52.289051929999999</v>
      </c>
      <c r="S7795">
        <f t="shared" si="243"/>
        <v>2.1787104970833333</v>
      </c>
      <c r="T7795" t="s">
        <v>19</v>
      </c>
    </row>
    <row r="7796" spans="1:20" x14ac:dyDescent="0.25">
      <c r="A7796">
        <v>7795</v>
      </c>
      <c r="B7796" t="s">
        <v>5498</v>
      </c>
      <c r="C7796" t="s">
        <v>5499</v>
      </c>
      <c r="D7796" t="str">
        <f t="shared" si="242"/>
        <v>Marguez Quyen</v>
      </c>
      <c r="E7796" t="s">
        <v>15</v>
      </c>
      <c r="F7796" t="s">
        <v>593</v>
      </c>
      <c r="G7796" t="s">
        <v>611</v>
      </c>
      <c r="H7796" t="s">
        <v>612</v>
      </c>
      <c r="I7796" t="s">
        <v>90</v>
      </c>
      <c r="J7796" t="s">
        <v>19</v>
      </c>
      <c r="K7796" t="str">
        <f>INDEX(Table6[Column1],MATCH(L7796,Table6[Column2]))</f>
        <v>Young Adults</v>
      </c>
      <c r="L7796">
        <v>36.753355800000001</v>
      </c>
      <c r="M7796" t="str">
        <f>VLOOKUP(L7796,Table1[],2)</f>
        <v>30 - 39</v>
      </c>
      <c r="N7796" t="str">
        <f>INDEX(Table7[Column1],MATCH(O7796,Table7[Column2]))</f>
        <v>Learning Stage</v>
      </c>
      <c r="O7796">
        <v>5.1681515769999997</v>
      </c>
      <c r="P7796" t="str">
        <f>VLOOKUP(O7796,Table13[],2)</f>
        <v>1 - 5</v>
      </c>
      <c r="Q7796" t="str">
        <f>INDEX(Table8[Column1],MATCH(R7796,Table8[Column2]))</f>
        <v>Scheduled</v>
      </c>
      <c r="R7796">
        <v>38.488180710000002</v>
      </c>
      <c r="S7796">
        <f t="shared" si="243"/>
        <v>1.6036741962499999</v>
      </c>
      <c r="T7796" t="s">
        <v>19</v>
      </c>
    </row>
    <row r="7797" spans="1:20" x14ac:dyDescent="0.25">
      <c r="A7797">
        <v>7796</v>
      </c>
      <c r="B7797" t="s">
        <v>5500</v>
      </c>
      <c r="C7797" t="s">
        <v>5501</v>
      </c>
      <c r="D7797" t="str">
        <f t="shared" si="242"/>
        <v>Fleury Susanna</v>
      </c>
      <c r="E7797" t="s">
        <v>15</v>
      </c>
      <c r="F7797" t="s">
        <v>127</v>
      </c>
      <c r="G7797" t="s">
        <v>611</v>
      </c>
      <c r="H7797" t="s">
        <v>612</v>
      </c>
      <c r="I7797" t="s">
        <v>127</v>
      </c>
      <c r="J7797" t="s">
        <v>19</v>
      </c>
      <c r="K7797" t="str">
        <f>INDEX(Table6[Column1],MATCH(L7797,Table6[Column2]))</f>
        <v>Seniors</v>
      </c>
      <c r="L7797">
        <v>72.075897999999995</v>
      </c>
      <c r="M7797" t="str">
        <f>VLOOKUP(L7797,Table1[],2)</f>
        <v>60 and Above</v>
      </c>
      <c r="N7797" t="str">
        <f>INDEX(Table7[Column1],MATCH(O7797,Table7[Column2]))</f>
        <v>Learning Stage</v>
      </c>
      <c r="O7797">
        <v>2.7080778479999998</v>
      </c>
      <c r="P7797" t="str">
        <f>VLOOKUP(O7797,Table13[],2)</f>
        <v>1 - 5</v>
      </c>
      <c r="Q7797" t="str">
        <f>INDEX(Table8[Column1],MATCH(R7797,Table8[Column2]))</f>
        <v>Violative</v>
      </c>
      <c r="R7797">
        <v>215.69498580000001</v>
      </c>
      <c r="S7797">
        <f t="shared" si="243"/>
        <v>8.9872910749999999</v>
      </c>
      <c r="T7797" t="s">
        <v>19</v>
      </c>
    </row>
    <row r="7798" spans="1:20" x14ac:dyDescent="0.25">
      <c r="A7798">
        <v>7797</v>
      </c>
      <c r="B7798" t="s">
        <v>5502</v>
      </c>
      <c r="C7798" t="s">
        <v>383</v>
      </c>
      <c r="D7798" t="str">
        <f t="shared" si="242"/>
        <v>Waddell Denise</v>
      </c>
      <c r="E7798" t="s">
        <v>15</v>
      </c>
      <c r="F7798" t="s">
        <v>186</v>
      </c>
      <c r="G7798" t="s">
        <v>2724</v>
      </c>
      <c r="H7798" t="s">
        <v>1863</v>
      </c>
      <c r="I7798" t="s">
        <v>186</v>
      </c>
      <c r="J7798" t="s">
        <v>19</v>
      </c>
      <c r="K7798" t="str">
        <f>INDEX(Table6[Column1],MATCH(L7798,Table6[Column2]))</f>
        <v>Youth</v>
      </c>
      <c r="L7798">
        <v>29.989091720000001</v>
      </c>
      <c r="M7798" t="str">
        <f>VLOOKUP(L7798,Table1[],2)</f>
        <v>20 - 29</v>
      </c>
      <c r="N7798" t="str">
        <f>INDEX(Table7[Column1],MATCH(O7798,Table7[Column2]))</f>
        <v>Fitting in Stage</v>
      </c>
      <c r="O7798">
        <v>7.1107424950000002</v>
      </c>
      <c r="P7798" t="str">
        <f>VLOOKUP(O7798,Table13[],2)</f>
        <v>6 - 10</v>
      </c>
      <c r="Q7798" t="str">
        <f>INDEX(Table8[Column1],MATCH(R7798,Table8[Column2]))</f>
        <v>Scheduled</v>
      </c>
      <c r="R7798">
        <v>18.068646139999998</v>
      </c>
      <c r="S7798">
        <f t="shared" si="243"/>
        <v>0.75286025583333327</v>
      </c>
      <c r="T7798" t="s">
        <v>19</v>
      </c>
    </row>
    <row r="7799" spans="1:20" x14ac:dyDescent="0.25">
      <c r="A7799">
        <v>7798</v>
      </c>
      <c r="B7799" t="s">
        <v>5135</v>
      </c>
      <c r="C7799" t="s">
        <v>779</v>
      </c>
      <c r="D7799" t="str">
        <f t="shared" si="242"/>
        <v>McAlpin Eric</v>
      </c>
      <c r="E7799" t="s">
        <v>22</v>
      </c>
      <c r="F7799" t="s">
        <v>157</v>
      </c>
      <c r="G7799" t="s">
        <v>611</v>
      </c>
      <c r="H7799" t="s">
        <v>612</v>
      </c>
      <c r="I7799" t="s">
        <v>157</v>
      </c>
      <c r="J7799" t="s">
        <v>19</v>
      </c>
      <c r="K7799" t="str">
        <f>INDEX(Table6[Column1],MATCH(L7799,Table6[Column2]))</f>
        <v>Young Adults</v>
      </c>
      <c r="L7799">
        <v>34.258777629999997</v>
      </c>
      <c r="M7799" t="str">
        <f>VLOOKUP(L7799,Table1[],2)</f>
        <v>30 - 39</v>
      </c>
      <c r="N7799" t="str">
        <f>INDEX(Table7[Column1],MATCH(O7799,Table7[Column2]))</f>
        <v>Fitting in Stage</v>
      </c>
      <c r="O7799">
        <v>6.6145375729999998</v>
      </c>
      <c r="P7799" t="str">
        <f>VLOOKUP(O7799,Table13[],2)</f>
        <v>6 - 10</v>
      </c>
      <c r="Q7799" t="str">
        <f>INDEX(Table8[Column1],MATCH(R7799,Table8[Column2]))</f>
        <v>Scheduled</v>
      </c>
      <c r="R7799">
        <v>12.850558149999999</v>
      </c>
      <c r="S7799">
        <f t="shared" si="243"/>
        <v>0.53543992291666664</v>
      </c>
      <c r="T7799" t="s">
        <v>19</v>
      </c>
    </row>
    <row r="7800" spans="1:20" x14ac:dyDescent="0.25">
      <c r="A7800">
        <v>7799</v>
      </c>
      <c r="B7800" t="s">
        <v>5503</v>
      </c>
      <c r="C7800" t="s">
        <v>52</v>
      </c>
      <c r="D7800" t="str">
        <f t="shared" si="242"/>
        <v>Byfield John</v>
      </c>
      <c r="E7800" t="s">
        <v>22</v>
      </c>
      <c r="F7800" t="s">
        <v>54</v>
      </c>
      <c r="G7800" t="s">
        <v>611</v>
      </c>
      <c r="H7800" t="s">
        <v>612</v>
      </c>
      <c r="I7800" t="s">
        <v>54</v>
      </c>
      <c r="J7800" t="s">
        <v>19</v>
      </c>
      <c r="K7800" t="str">
        <f>INDEX(Table6[Column1],MATCH(L7800,Table6[Column2]))</f>
        <v>Elders</v>
      </c>
      <c r="L7800">
        <v>51.311059499999999</v>
      </c>
      <c r="M7800" t="str">
        <f>VLOOKUP(L7800,Table1[],2)</f>
        <v>50 - 59</v>
      </c>
      <c r="N7800" t="str">
        <f>INDEX(Table7[Column1],MATCH(O7800,Table7[Column2]))</f>
        <v>Learning Stage</v>
      </c>
      <c r="O7800">
        <v>5.5087173820000004</v>
      </c>
      <c r="P7800" t="str">
        <f>VLOOKUP(O7800,Table13[],2)</f>
        <v>1 - 5</v>
      </c>
      <c r="Q7800" t="str">
        <f>INDEX(Table8[Column1],MATCH(R7800,Table8[Column2]))</f>
        <v>Habitual</v>
      </c>
      <c r="R7800">
        <v>97.28755314</v>
      </c>
      <c r="S7800">
        <f t="shared" si="243"/>
        <v>4.0536480474999994</v>
      </c>
      <c r="T7800" t="s">
        <v>19</v>
      </c>
    </row>
    <row r="7801" spans="1:20" x14ac:dyDescent="0.25">
      <c r="A7801">
        <v>7800</v>
      </c>
      <c r="B7801" t="s">
        <v>316</v>
      </c>
      <c r="C7801" t="s">
        <v>2313</v>
      </c>
      <c r="D7801" t="str">
        <f t="shared" si="242"/>
        <v>Wagner Jaime</v>
      </c>
      <c r="E7801" t="s">
        <v>15</v>
      </c>
      <c r="F7801" t="s">
        <v>204</v>
      </c>
      <c r="G7801" t="s">
        <v>611</v>
      </c>
      <c r="H7801" t="s">
        <v>612</v>
      </c>
      <c r="I7801" t="s">
        <v>169</v>
      </c>
      <c r="J7801" t="s">
        <v>19</v>
      </c>
      <c r="K7801" t="str">
        <f>INDEX(Table6[Column1],MATCH(L7801,Table6[Column2]))</f>
        <v>Adults</v>
      </c>
      <c r="L7801">
        <v>45.793017460000002</v>
      </c>
      <c r="M7801" t="str">
        <f>VLOOKUP(L7801,Table1[],2)</f>
        <v>40 - 49</v>
      </c>
      <c r="N7801" t="str">
        <f>INDEX(Table7[Column1],MATCH(O7801,Table7[Column2]))</f>
        <v>Learning Stage</v>
      </c>
      <c r="O7801">
        <v>5.3559895449999999</v>
      </c>
      <c r="P7801" t="str">
        <f>VLOOKUP(O7801,Table13[],2)</f>
        <v>1 - 5</v>
      </c>
      <c r="Q7801" t="str">
        <f>INDEX(Table8[Column1],MATCH(R7801,Table8[Column2]))</f>
        <v>Habitual</v>
      </c>
      <c r="R7801">
        <v>80.195746450000001</v>
      </c>
      <c r="S7801">
        <f t="shared" si="243"/>
        <v>3.3414894354166669</v>
      </c>
      <c r="T7801" t="s">
        <v>19</v>
      </c>
    </row>
    <row r="7802" spans="1:20" x14ac:dyDescent="0.25">
      <c r="A7802">
        <v>7801</v>
      </c>
      <c r="B7802" t="s">
        <v>5504</v>
      </c>
      <c r="C7802" t="s">
        <v>1074</v>
      </c>
      <c r="D7802" t="str">
        <f t="shared" si="242"/>
        <v>Frink Paula</v>
      </c>
      <c r="E7802" t="s">
        <v>15</v>
      </c>
      <c r="F7802" t="s">
        <v>121</v>
      </c>
      <c r="G7802" t="s">
        <v>820</v>
      </c>
      <c r="H7802" t="s">
        <v>821</v>
      </c>
      <c r="I7802" t="s">
        <v>121</v>
      </c>
      <c r="J7802" t="s">
        <v>19</v>
      </c>
      <c r="K7802" t="str">
        <f>INDEX(Table6[Column1],MATCH(L7802,Table6[Column2]))</f>
        <v>Seniors</v>
      </c>
      <c r="L7802">
        <v>66.118187989999996</v>
      </c>
      <c r="M7802" t="str">
        <f>VLOOKUP(L7802,Table1[],2)</f>
        <v>60 and Above</v>
      </c>
      <c r="N7802" t="str">
        <f>INDEX(Table7[Column1],MATCH(O7802,Table7[Column2]))</f>
        <v>Learning Stage</v>
      </c>
      <c r="O7802">
        <v>3.4043592829999998</v>
      </c>
      <c r="P7802" t="str">
        <f>VLOOKUP(O7802,Table13[],2)</f>
        <v>1 - 5</v>
      </c>
      <c r="Q7802" t="str">
        <f>INDEX(Table8[Column1],MATCH(R7802,Table8[Column2]))</f>
        <v>Unexcused</v>
      </c>
      <c r="R7802">
        <v>187.96223699999999</v>
      </c>
      <c r="S7802">
        <f t="shared" si="243"/>
        <v>7.8317598749999995</v>
      </c>
      <c r="T7802" t="s">
        <v>19</v>
      </c>
    </row>
    <row r="7803" spans="1:20" x14ac:dyDescent="0.25">
      <c r="A7803">
        <v>7802</v>
      </c>
      <c r="B7803" t="s">
        <v>2105</v>
      </c>
      <c r="C7803" t="s">
        <v>414</v>
      </c>
      <c r="D7803" t="str">
        <f t="shared" si="242"/>
        <v>McDowell Anna</v>
      </c>
      <c r="E7803" t="s">
        <v>15</v>
      </c>
      <c r="F7803" t="s">
        <v>458</v>
      </c>
      <c r="G7803" t="s">
        <v>611</v>
      </c>
      <c r="H7803" t="s">
        <v>612</v>
      </c>
      <c r="I7803" t="s">
        <v>138</v>
      </c>
      <c r="J7803" t="s">
        <v>19</v>
      </c>
      <c r="K7803" t="str">
        <f>INDEX(Table6[Column1],MATCH(L7803,Table6[Column2]))</f>
        <v>Young Adults</v>
      </c>
      <c r="L7803">
        <v>36.110863700000003</v>
      </c>
      <c r="M7803" t="str">
        <f>VLOOKUP(L7803,Table1[],2)</f>
        <v>30 - 39</v>
      </c>
      <c r="N7803" t="str">
        <f>INDEX(Table7[Column1],MATCH(O7803,Table7[Column2]))</f>
        <v>Fitting in Stage</v>
      </c>
      <c r="O7803">
        <v>7.1871268730000004</v>
      </c>
      <c r="P7803" t="str">
        <f>VLOOKUP(O7803,Table13[],2)</f>
        <v>6 - 10</v>
      </c>
      <c r="Q7803" t="str">
        <f>INDEX(Table8[Column1],MATCH(R7803,Table8[Column2]))</f>
        <v>Scheduled</v>
      </c>
      <c r="R7803">
        <v>12.92735615</v>
      </c>
      <c r="S7803">
        <f t="shared" si="243"/>
        <v>0.53863983958333328</v>
      </c>
      <c r="T7803" t="s">
        <v>19</v>
      </c>
    </row>
    <row r="7804" spans="1:20" x14ac:dyDescent="0.25">
      <c r="A7804">
        <v>7803</v>
      </c>
      <c r="B7804" t="s">
        <v>5505</v>
      </c>
      <c r="C7804" t="s">
        <v>66</v>
      </c>
      <c r="D7804" t="str">
        <f t="shared" si="242"/>
        <v>Koster Anne</v>
      </c>
      <c r="E7804" t="s">
        <v>15</v>
      </c>
      <c r="F7804" t="s">
        <v>38</v>
      </c>
      <c r="G7804" t="s">
        <v>820</v>
      </c>
      <c r="H7804" t="s">
        <v>821</v>
      </c>
      <c r="I7804" t="s">
        <v>38</v>
      </c>
      <c r="J7804" t="s">
        <v>19</v>
      </c>
      <c r="K7804" t="str">
        <f>INDEX(Table6[Column1],MATCH(L7804,Table6[Column2]))</f>
        <v>Elders</v>
      </c>
      <c r="L7804">
        <v>59.990594090000002</v>
      </c>
      <c r="M7804" t="str">
        <f>VLOOKUP(L7804,Table1[],2)</f>
        <v>50 - 59</v>
      </c>
      <c r="N7804" t="str">
        <f>INDEX(Table7[Column1],MATCH(O7804,Table7[Column2]))</f>
        <v>Learning Stage</v>
      </c>
      <c r="O7804">
        <v>2.9973467939999998</v>
      </c>
      <c r="P7804" t="str">
        <f>VLOOKUP(O7804,Table13[],2)</f>
        <v>1 - 5</v>
      </c>
      <c r="Q7804" t="str">
        <f>INDEX(Table8[Column1],MATCH(R7804,Table8[Column2]))</f>
        <v>Violative</v>
      </c>
      <c r="R7804">
        <v>203.1040169</v>
      </c>
      <c r="S7804">
        <f t="shared" si="243"/>
        <v>8.4626673708333335</v>
      </c>
      <c r="T7804" t="s">
        <v>19</v>
      </c>
    </row>
    <row r="7805" spans="1:20" x14ac:dyDescent="0.25">
      <c r="A7805">
        <v>7804</v>
      </c>
      <c r="B7805" t="s">
        <v>5506</v>
      </c>
      <c r="C7805" t="s">
        <v>1502</v>
      </c>
      <c r="D7805" t="str">
        <f t="shared" si="242"/>
        <v>Houseman Jack</v>
      </c>
      <c r="E7805" t="s">
        <v>22</v>
      </c>
      <c r="F7805" t="s">
        <v>27</v>
      </c>
      <c r="G7805" t="s">
        <v>611</v>
      </c>
      <c r="H7805" t="s">
        <v>612</v>
      </c>
      <c r="I7805" t="s">
        <v>27</v>
      </c>
      <c r="J7805" t="s">
        <v>19</v>
      </c>
      <c r="K7805" t="str">
        <f>INDEX(Table6[Column1],MATCH(L7805,Table6[Column2]))</f>
        <v>Adults</v>
      </c>
      <c r="L7805">
        <v>47.520561389999997</v>
      </c>
      <c r="M7805" t="str">
        <f>VLOOKUP(L7805,Table1[],2)</f>
        <v>40 - 49</v>
      </c>
      <c r="N7805" t="str">
        <f>INDEX(Table7[Column1],MATCH(O7805,Table7[Column2]))</f>
        <v>Learning Stage</v>
      </c>
      <c r="O7805">
        <v>2.9434142109999999</v>
      </c>
      <c r="P7805" t="str">
        <f>VLOOKUP(O7805,Table13[],2)</f>
        <v>1 - 5</v>
      </c>
      <c r="Q7805" t="str">
        <f>INDEX(Table8[Column1],MATCH(R7805,Table8[Column2]))</f>
        <v>Maintained</v>
      </c>
      <c r="R7805">
        <v>53.050707199999998</v>
      </c>
      <c r="S7805">
        <f t="shared" si="243"/>
        <v>2.2104461333333334</v>
      </c>
      <c r="T7805" t="s">
        <v>19</v>
      </c>
    </row>
    <row r="7806" spans="1:20" x14ac:dyDescent="0.25">
      <c r="A7806">
        <v>7805</v>
      </c>
      <c r="B7806" t="s">
        <v>577</v>
      </c>
      <c r="C7806" t="s">
        <v>1446</v>
      </c>
      <c r="D7806" t="str">
        <f t="shared" si="242"/>
        <v>Weaver Blair</v>
      </c>
      <c r="E7806" t="s">
        <v>15</v>
      </c>
      <c r="F7806" t="s">
        <v>186</v>
      </c>
      <c r="G7806" t="s">
        <v>611</v>
      </c>
      <c r="H7806" t="s">
        <v>612</v>
      </c>
      <c r="I7806" t="s">
        <v>186</v>
      </c>
      <c r="J7806" t="s">
        <v>19</v>
      </c>
      <c r="K7806" t="str">
        <f>INDEX(Table6[Column1],MATCH(L7806,Table6[Column2]))</f>
        <v>Elders</v>
      </c>
      <c r="L7806">
        <v>56.80623052</v>
      </c>
      <c r="M7806" t="str">
        <f>VLOOKUP(L7806,Table1[],2)</f>
        <v>50 - 59</v>
      </c>
      <c r="N7806" t="str">
        <f>INDEX(Table7[Column1],MATCH(O7806,Table7[Column2]))</f>
        <v>Learning Stage</v>
      </c>
      <c r="O7806">
        <v>4.8240266470000002</v>
      </c>
      <c r="P7806" t="str">
        <f>VLOOKUP(O7806,Table13[],2)</f>
        <v>1 - 5</v>
      </c>
      <c r="Q7806" t="str">
        <f>INDEX(Table8[Column1],MATCH(R7806,Table8[Column2]))</f>
        <v>Excused</v>
      </c>
      <c r="R7806">
        <v>140.18134670000001</v>
      </c>
      <c r="S7806">
        <f t="shared" si="243"/>
        <v>5.8408894458333336</v>
      </c>
      <c r="T7806" t="s">
        <v>19</v>
      </c>
    </row>
    <row r="7807" spans="1:20" x14ac:dyDescent="0.25">
      <c r="A7807">
        <v>7806</v>
      </c>
      <c r="B7807" t="s">
        <v>5507</v>
      </c>
      <c r="C7807" t="s">
        <v>241</v>
      </c>
      <c r="D7807" t="str">
        <f t="shared" si="242"/>
        <v>Burdette Jessica</v>
      </c>
      <c r="E7807" t="s">
        <v>15</v>
      </c>
      <c r="F7807" t="s">
        <v>169</v>
      </c>
      <c r="G7807" t="s">
        <v>611</v>
      </c>
      <c r="H7807" t="s">
        <v>612</v>
      </c>
      <c r="I7807" t="s">
        <v>169</v>
      </c>
      <c r="J7807" t="s">
        <v>19</v>
      </c>
      <c r="K7807" t="str">
        <f>INDEX(Table6[Column1],MATCH(L7807,Table6[Column2]))</f>
        <v>Adults</v>
      </c>
      <c r="L7807">
        <v>43.80087047</v>
      </c>
      <c r="M7807" t="str">
        <f>VLOOKUP(L7807,Table1[],2)</f>
        <v>40 - 49</v>
      </c>
      <c r="N7807" t="str">
        <f>INDEX(Table7[Column1],MATCH(O7807,Table7[Column2]))</f>
        <v>Learning Stage</v>
      </c>
      <c r="O7807">
        <v>3.9335986140000001</v>
      </c>
      <c r="P7807" t="str">
        <f>VLOOKUP(O7807,Table13[],2)</f>
        <v>1 - 5</v>
      </c>
      <c r="Q7807" t="str">
        <f>INDEX(Table8[Column1],MATCH(R7807,Table8[Column2]))</f>
        <v>Habitual</v>
      </c>
      <c r="R7807">
        <v>91.411731110000005</v>
      </c>
      <c r="S7807">
        <f t="shared" si="243"/>
        <v>3.808822129583334</v>
      </c>
      <c r="T7807" t="s">
        <v>19</v>
      </c>
    </row>
    <row r="7808" spans="1:20" x14ac:dyDescent="0.25">
      <c r="A7808">
        <v>7807</v>
      </c>
      <c r="B7808" t="s">
        <v>5508</v>
      </c>
      <c r="C7808" t="s">
        <v>2638</v>
      </c>
      <c r="D7808" t="str">
        <f t="shared" si="242"/>
        <v>Ring Lorenzo</v>
      </c>
      <c r="E7808" t="s">
        <v>22</v>
      </c>
      <c r="F7808" t="s">
        <v>30</v>
      </c>
      <c r="G7808" t="s">
        <v>611</v>
      </c>
      <c r="H7808" t="s">
        <v>612</v>
      </c>
      <c r="I7808" t="s">
        <v>30</v>
      </c>
      <c r="J7808" t="s">
        <v>19</v>
      </c>
      <c r="K7808" t="str">
        <f>INDEX(Table6[Column1],MATCH(L7808,Table6[Column2]))</f>
        <v>Adults</v>
      </c>
      <c r="L7808">
        <v>40.062510449999998</v>
      </c>
      <c r="M7808" t="str">
        <f>VLOOKUP(L7808,Table1[],2)</f>
        <v>40 - 49</v>
      </c>
      <c r="N7808" t="str">
        <f>INDEX(Table7[Column1],MATCH(O7808,Table7[Column2]))</f>
        <v>Learning Stage</v>
      </c>
      <c r="O7808">
        <v>4.9171568560000001</v>
      </c>
      <c r="P7808" t="str">
        <f>VLOOKUP(O7808,Table13[],2)</f>
        <v>1 - 5</v>
      </c>
      <c r="Q7808" t="str">
        <f>INDEX(Table8[Column1],MATCH(R7808,Table8[Column2]))</f>
        <v>Scheduled</v>
      </c>
      <c r="R7808">
        <v>22.11565272</v>
      </c>
      <c r="S7808">
        <f t="shared" si="243"/>
        <v>0.92148552999999989</v>
      </c>
      <c r="T7808" t="s">
        <v>19</v>
      </c>
    </row>
    <row r="7809" spans="1:20" x14ac:dyDescent="0.25">
      <c r="A7809">
        <v>7808</v>
      </c>
      <c r="B7809" t="s">
        <v>1186</v>
      </c>
      <c r="C7809" t="s">
        <v>1034</v>
      </c>
      <c r="D7809" t="str">
        <f t="shared" si="242"/>
        <v>Jenkins Lorraine</v>
      </c>
      <c r="E7809" t="s">
        <v>15</v>
      </c>
      <c r="F7809" t="s">
        <v>118</v>
      </c>
      <c r="G7809" t="s">
        <v>611</v>
      </c>
      <c r="H7809" t="s">
        <v>612</v>
      </c>
      <c r="I7809" t="s">
        <v>54</v>
      </c>
      <c r="J7809" t="s">
        <v>19</v>
      </c>
      <c r="K7809" t="str">
        <f>INDEX(Table6[Column1],MATCH(L7809,Table6[Column2]))</f>
        <v>Adults</v>
      </c>
      <c r="L7809">
        <v>45.46964663</v>
      </c>
      <c r="M7809" t="str">
        <f>VLOOKUP(L7809,Table1[],2)</f>
        <v>40 - 49</v>
      </c>
      <c r="N7809" t="str">
        <f>INDEX(Table7[Column1],MATCH(O7809,Table7[Column2]))</f>
        <v>Learning Stage</v>
      </c>
      <c r="O7809">
        <v>5.0527002019999996</v>
      </c>
      <c r="P7809" t="str">
        <f>VLOOKUP(O7809,Table13[],2)</f>
        <v>1 - 5</v>
      </c>
      <c r="Q7809" t="str">
        <f>INDEX(Table8[Column1],MATCH(R7809,Table8[Column2]))</f>
        <v>Maintained</v>
      </c>
      <c r="R7809">
        <v>61.979850030000001</v>
      </c>
      <c r="S7809">
        <f t="shared" si="243"/>
        <v>2.5824937512499999</v>
      </c>
      <c r="T7809" t="s">
        <v>19</v>
      </c>
    </row>
    <row r="7810" spans="1:20" x14ac:dyDescent="0.25">
      <c r="A7810">
        <v>7809</v>
      </c>
      <c r="B7810" t="s">
        <v>3854</v>
      </c>
      <c r="C7810" t="s">
        <v>1851</v>
      </c>
      <c r="D7810" t="str">
        <f t="shared" si="242"/>
        <v>Sweeney Christine</v>
      </c>
      <c r="E7810" t="s">
        <v>15</v>
      </c>
      <c r="F7810" t="s">
        <v>127</v>
      </c>
      <c r="G7810" t="s">
        <v>611</v>
      </c>
      <c r="H7810" t="s">
        <v>612</v>
      </c>
      <c r="I7810" t="s">
        <v>127</v>
      </c>
      <c r="J7810" t="s">
        <v>19</v>
      </c>
      <c r="K7810" t="str">
        <f>INDEX(Table6[Column1],MATCH(L7810,Table6[Column2]))</f>
        <v>Adults</v>
      </c>
      <c r="L7810">
        <v>47.06611745</v>
      </c>
      <c r="M7810" t="str">
        <f>VLOOKUP(L7810,Table1[],2)</f>
        <v>40 - 49</v>
      </c>
      <c r="N7810" t="str">
        <f>INDEX(Table7[Column1],MATCH(O7810,Table7[Column2]))</f>
        <v>Learning Stage</v>
      </c>
      <c r="O7810">
        <v>4.5039049369999997</v>
      </c>
      <c r="P7810" t="str">
        <f>VLOOKUP(O7810,Table13[],2)</f>
        <v>1 - 5</v>
      </c>
      <c r="Q7810" t="str">
        <f>INDEX(Table8[Column1],MATCH(R7810,Table8[Column2]))</f>
        <v>Habitual</v>
      </c>
      <c r="R7810">
        <v>80.246002230000002</v>
      </c>
      <c r="S7810">
        <f t="shared" si="243"/>
        <v>3.3435834262499999</v>
      </c>
      <c r="T7810" t="s">
        <v>19</v>
      </c>
    </row>
    <row r="7811" spans="1:20" x14ac:dyDescent="0.25">
      <c r="A7811">
        <v>7810</v>
      </c>
      <c r="B7811" t="s">
        <v>1978</v>
      </c>
      <c r="C7811" t="s">
        <v>1948</v>
      </c>
      <c r="D7811" t="str">
        <f t="shared" ref="D7811:D7874" si="244">CONCATENATE(B7811, " ",C7811)</f>
        <v>Delagarza Debbie</v>
      </c>
      <c r="E7811" t="s">
        <v>15</v>
      </c>
      <c r="F7811" t="s">
        <v>38</v>
      </c>
      <c r="G7811" t="s">
        <v>820</v>
      </c>
      <c r="H7811" t="s">
        <v>821</v>
      </c>
      <c r="I7811" t="s">
        <v>38</v>
      </c>
      <c r="J7811" t="s">
        <v>19</v>
      </c>
      <c r="K7811" t="str">
        <f>INDEX(Table6[Column1],MATCH(L7811,Table6[Column2]))</f>
        <v>Young Adults</v>
      </c>
      <c r="L7811">
        <v>39.337340349999998</v>
      </c>
      <c r="M7811" t="str">
        <f>VLOOKUP(L7811,Table1[],2)</f>
        <v>30 - 39</v>
      </c>
      <c r="N7811" t="str">
        <f>INDEX(Table7[Column1],MATCH(O7811,Table7[Column2]))</f>
        <v>Learning Stage</v>
      </c>
      <c r="O7811">
        <v>4.1804770529999997</v>
      </c>
      <c r="P7811" t="str">
        <f>VLOOKUP(O7811,Table13[],2)</f>
        <v>1 - 5</v>
      </c>
      <c r="Q7811" t="str">
        <f>INDEX(Table8[Column1],MATCH(R7811,Table8[Column2]))</f>
        <v>Scheduled</v>
      </c>
      <c r="R7811">
        <v>37.039052480000002</v>
      </c>
      <c r="S7811">
        <f t="shared" ref="S7811:S7874" si="245">CONVERT(R7811,"hr","day")</f>
        <v>1.5432938533333336</v>
      </c>
      <c r="T7811" t="s">
        <v>19</v>
      </c>
    </row>
    <row r="7812" spans="1:20" x14ac:dyDescent="0.25">
      <c r="A7812">
        <v>7811</v>
      </c>
      <c r="B7812" t="s">
        <v>5509</v>
      </c>
      <c r="C7812" t="s">
        <v>965</v>
      </c>
      <c r="D7812" t="str">
        <f t="shared" si="244"/>
        <v>Minjares Kimberly</v>
      </c>
      <c r="E7812" t="s">
        <v>15</v>
      </c>
      <c r="F7812" t="s">
        <v>23</v>
      </c>
      <c r="G7812" t="s">
        <v>611</v>
      </c>
      <c r="H7812" t="s">
        <v>612</v>
      </c>
      <c r="I7812" t="s">
        <v>24</v>
      </c>
      <c r="J7812" t="s">
        <v>19</v>
      </c>
      <c r="K7812" t="str">
        <f>INDEX(Table6[Column1],MATCH(L7812,Table6[Column2]))</f>
        <v>Adults</v>
      </c>
      <c r="L7812">
        <v>46.806404899999997</v>
      </c>
      <c r="M7812" t="str">
        <f>VLOOKUP(L7812,Table1[],2)</f>
        <v>40 - 49</v>
      </c>
      <c r="N7812" t="str">
        <f>INDEX(Table7[Column1],MATCH(O7812,Table7[Column2]))</f>
        <v>Learning Stage</v>
      </c>
      <c r="O7812">
        <v>4.983318444</v>
      </c>
      <c r="P7812" t="str">
        <f>VLOOKUP(O7812,Table13[],2)</f>
        <v>1 - 5</v>
      </c>
      <c r="Q7812" t="str">
        <f>INDEX(Table8[Column1],MATCH(R7812,Table8[Column2]))</f>
        <v>Habitual</v>
      </c>
      <c r="R7812">
        <v>82.179447210000006</v>
      </c>
      <c r="S7812">
        <f t="shared" si="245"/>
        <v>3.4241436337500004</v>
      </c>
      <c r="T7812" t="s">
        <v>19</v>
      </c>
    </row>
    <row r="7813" spans="1:20" x14ac:dyDescent="0.25">
      <c r="A7813">
        <v>7812</v>
      </c>
      <c r="B7813" t="s">
        <v>4453</v>
      </c>
      <c r="C7813" t="s">
        <v>52</v>
      </c>
      <c r="D7813" t="str">
        <f t="shared" si="244"/>
        <v>Nicholson John</v>
      </c>
      <c r="E7813" t="s">
        <v>22</v>
      </c>
      <c r="F7813" t="s">
        <v>407</v>
      </c>
      <c r="G7813" t="s">
        <v>611</v>
      </c>
      <c r="H7813" t="s">
        <v>612</v>
      </c>
      <c r="I7813" t="s">
        <v>407</v>
      </c>
      <c r="J7813" t="s">
        <v>19</v>
      </c>
      <c r="K7813" t="str">
        <f>INDEX(Table6[Column1],MATCH(L7813,Table6[Column2]))</f>
        <v>Young Adults</v>
      </c>
      <c r="L7813">
        <v>35.950965570000001</v>
      </c>
      <c r="M7813" t="str">
        <f>VLOOKUP(L7813,Table1[],2)</f>
        <v>30 - 39</v>
      </c>
      <c r="N7813" t="str">
        <f>INDEX(Table7[Column1],MATCH(O7813,Table7[Column2]))</f>
        <v>Learning Stage</v>
      </c>
      <c r="O7813">
        <v>5.4157016919999998</v>
      </c>
      <c r="P7813" t="str">
        <f>VLOOKUP(O7813,Table13[],2)</f>
        <v>1 - 5</v>
      </c>
      <c r="Q7813" t="str">
        <f>INDEX(Table8[Column1],MATCH(R7813,Table8[Column2]))</f>
        <v>Scheduled</v>
      </c>
      <c r="R7813">
        <v>0</v>
      </c>
      <c r="S7813">
        <f t="shared" si="245"/>
        <v>0</v>
      </c>
      <c r="T7813" t="s">
        <v>19</v>
      </c>
    </row>
    <row r="7814" spans="1:20" x14ac:dyDescent="0.25">
      <c r="A7814">
        <v>7813</v>
      </c>
      <c r="B7814" t="s">
        <v>3218</v>
      </c>
      <c r="C7814" t="s">
        <v>1628</v>
      </c>
      <c r="D7814" t="str">
        <f t="shared" si="244"/>
        <v>Caldwell Jacob</v>
      </c>
      <c r="E7814" t="s">
        <v>22</v>
      </c>
      <c r="F7814" t="s">
        <v>825</v>
      </c>
      <c r="G7814" t="s">
        <v>611</v>
      </c>
      <c r="H7814" t="s">
        <v>612</v>
      </c>
      <c r="I7814" t="s">
        <v>157</v>
      </c>
      <c r="J7814" t="s">
        <v>19</v>
      </c>
      <c r="K7814" t="str">
        <f>INDEX(Table6[Column1],MATCH(L7814,Table6[Column2]))</f>
        <v>Young Adults</v>
      </c>
      <c r="L7814">
        <v>39.766502799999998</v>
      </c>
      <c r="M7814" t="str">
        <f>VLOOKUP(L7814,Table1[],2)</f>
        <v>30 - 39</v>
      </c>
      <c r="N7814" t="str">
        <f>INDEX(Table7[Column1],MATCH(O7814,Table7[Column2]))</f>
        <v>Learning Stage</v>
      </c>
      <c r="O7814">
        <v>4.5971715609999997</v>
      </c>
      <c r="P7814" t="str">
        <f>VLOOKUP(O7814,Table13[],2)</f>
        <v>1 - 5</v>
      </c>
      <c r="Q7814" t="str">
        <f>INDEX(Table8[Column1],MATCH(R7814,Table8[Column2]))</f>
        <v>Maintained</v>
      </c>
      <c r="R7814">
        <v>47.875895249999999</v>
      </c>
      <c r="S7814">
        <f t="shared" si="245"/>
        <v>1.9948289687499998</v>
      </c>
      <c r="T7814" t="s">
        <v>19</v>
      </c>
    </row>
    <row r="7815" spans="1:20" x14ac:dyDescent="0.25">
      <c r="A7815">
        <v>7814</v>
      </c>
      <c r="B7815" t="s">
        <v>1271</v>
      </c>
      <c r="C7815" t="s">
        <v>469</v>
      </c>
      <c r="D7815" t="str">
        <f t="shared" si="244"/>
        <v>Sharp Melissa</v>
      </c>
      <c r="E7815" t="s">
        <v>15</v>
      </c>
      <c r="F7815" t="s">
        <v>30</v>
      </c>
      <c r="G7815" t="s">
        <v>611</v>
      </c>
      <c r="H7815" t="s">
        <v>612</v>
      </c>
      <c r="I7815" t="s">
        <v>30</v>
      </c>
      <c r="J7815" t="s">
        <v>19</v>
      </c>
      <c r="K7815" t="str">
        <f>INDEX(Table6[Column1],MATCH(L7815,Table6[Column2]))</f>
        <v>Elders</v>
      </c>
      <c r="L7815">
        <v>52.272258319999999</v>
      </c>
      <c r="M7815" t="str">
        <f>VLOOKUP(L7815,Table1[],2)</f>
        <v>50 - 59</v>
      </c>
      <c r="N7815" t="str">
        <f>INDEX(Table7[Column1],MATCH(O7815,Table7[Column2]))</f>
        <v>Learning Stage</v>
      </c>
      <c r="O7815">
        <v>2.6274006679999999</v>
      </c>
      <c r="P7815" t="str">
        <f>VLOOKUP(O7815,Table13[],2)</f>
        <v>1 - 5</v>
      </c>
      <c r="Q7815" t="str">
        <f>INDEX(Table8[Column1],MATCH(R7815,Table8[Column2]))</f>
        <v>Excused</v>
      </c>
      <c r="R7815">
        <v>152.461285</v>
      </c>
      <c r="S7815">
        <f t="shared" si="245"/>
        <v>6.3525535416666674</v>
      </c>
      <c r="T7815" t="s">
        <v>19</v>
      </c>
    </row>
    <row r="7816" spans="1:20" x14ac:dyDescent="0.25">
      <c r="A7816">
        <v>7815</v>
      </c>
      <c r="B7816" t="s">
        <v>5510</v>
      </c>
      <c r="C7816" t="s">
        <v>5511</v>
      </c>
      <c r="D7816" t="str">
        <f t="shared" si="244"/>
        <v>Peart Jodie</v>
      </c>
      <c r="E7816" t="s">
        <v>15</v>
      </c>
      <c r="F7816" t="s">
        <v>358</v>
      </c>
      <c r="G7816" t="s">
        <v>611</v>
      </c>
      <c r="H7816" t="s">
        <v>612</v>
      </c>
      <c r="I7816" t="s">
        <v>358</v>
      </c>
      <c r="J7816" t="s">
        <v>19</v>
      </c>
      <c r="K7816" t="str">
        <f>INDEX(Table6[Column1],MATCH(L7816,Table6[Column2]))</f>
        <v>Youth</v>
      </c>
      <c r="L7816">
        <v>28.021223060000001</v>
      </c>
      <c r="M7816" t="str">
        <f>VLOOKUP(L7816,Table1[],2)</f>
        <v>20 - 29</v>
      </c>
      <c r="N7816" t="str">
        <f>INDEX(Table7[Column1],MATCH(O7816,Table7[Column2]))</f>
        <v>Fitting in Stage</v>
      </c>
      <c r="O7816">
        <v>6.621952115</v>
      </c>
      <c r="P7816" t="str">
        <f>VLOOKUP(O7816,Table13[],2)</f>
        <v>6 - 10</v>
      </c>
      <c r="Q7816" t="str">
        <f>INDEX(Table8[Column1],MATCH(R7816,Table8[Column2]))</f>
        <v>Scheduled</v>
      </c>
      <c r="R7816">
        <v>0</v>
      </c>
      <c r="S7816">
        <f t="shared" si="245"/>
        <v>0</v>
      </c>
      <c r="T7816" t="s">
        <v>19</v>
      </c>
    </row>
    <row r="7817" spans="1:20" x14ac:dyDescent="0.25">
      <c r="A7817">
        <v>7816</v>
      </c>
      <c r="B7817" t="s">
        <v>808</v>
      </c>
      <c r="C7817" t="s">
        <v>147</v>
      </c>
      <c r="D7817" t="str">
        <f t="shared" si="244"/>
        <v>Ruiz Linda</v>
      </c>
      <c r="E7817" t="s">
        <v>15</v>
      </c>
      <c r="F7817" t="s">
        <v>33</v>
      </c>
      <c r="G7817" t="s">
        <v>2724</v>
      </c>
      <c r="H7817" t="s">
        <v>1863</v>
      </c>
      <c r="I7817" t="s">
        <v>33</v>
      </c>
      <c r="J7817" t="s">
        <v>19</v>
      </c>
      <c r="K7817" t="str">
        <f>INDEX(Table6[Column1],MATCH(L7817,Table6[Column2]))</f>
        <v>Adults</v>
      </c>
      <c r="L7817">
        <v>40.348306469999997</v>
      </c>
      <c r="M7817" t="str">
        <f>VLOOKUP(L7817,Table1[],2)</f>
        <v>40 - 49</v>
      </c>
      <c r="N7817" t="str">
        <f>INDEX(Table7[Column1],MATCH(O7817,Table7[Column2]))</f>
        <v>Learning Stage</v>
      </c>
      <c r="O7817">
        <v>3.2716756820000001</v>
      </c>
      <c r="P7817" t="str">
        <f>VLOOKUP(O7817,Table13[],2)</f>
        <v>1 - 5</v>
      </c>
      <c r="Q7817" t="str">
        <f>INDEX(Table8[Column1],MATCH(R7817,Table8[Column2]))</f>
        <v>Maintained</v>
      </c>
      <c r="R7817">
        <v>42.156907650000001</v>
      </c>
      <c r="S7817">
        <f t="shared" si="245"/>
        <v>1.75653781875</v>
      </c>
      <c r="T7817" t="s">
        <v>19</v>
      </c>
    </row>
    <row r="7818" spans="1:20" x14ac:dyDescent="0.25">
      <c r="A7818">
        <v>7817</v>
      </c>
      <c r="B7818" t="s">
        <v>5512</v>
      </c>
      <c r="C7818" t="s">
        <v>2750</v>
      </c>
      <c r="D7818" t="str">
        <f t="shared" si="244"/>
        <v>Doe Elliot</v>
      </c>
      <c r="E7818" t="s">
        <v>22</v>
      </c>
      <c r="F7818" t="s">
        <v>38</v>
      </c>
      <c r="G7818" t="s">
        <v>820</v>
      </c>
      <c r="H7818" t="s">
        <v>821</v>
      </c>
      <c r="I7818" t="s">
        <v>38</v>
      </c>
      <c r="J7818" t="s">
        <v>19</v>
      </c>
      <c r="K7818" t="str">
        <f>INDEX(Table6[Column1],MATCH(L7818,Table6[Column2]))</f>
        <v>Young Adults</v>
      </c>
      <c r="L7818">
        <v>34.996596670000002</v>
      </c>
      <c r="M7818" t="str">
        <f>VLOOKUP(L7818,Table1[],2)</f>
        <v>30 - 39</v>
      </c>
      <c r="N7818" t="str">
        <f>INDEX(Table7[Column1],MATCH(O7818,Table7[Column2]))</f>
        <v>Learning Stage</v>
      </c>
      <c r="O7818">
        <v>3.7371171689999998</v>
      </c>
      <c r="P7818" t="str">
        <f>VLOOKUP(O7818,Table13[],2)</f>
        <v>1 - 5</v>
      </c>
      <c r="Q7818" t="str">
        <f>INDEX(Table8[Column1],MATCH(R7818,Table8[Column2]))</f>
        <v>Scheduled</v>
      </c>
      <c r="R7818">
        <v>28.78630313</v>
      </c>
      <c r="S7818">
        <f t="shared" si="245"/>
        <v>1.1994292970833333</v>
      </c>
      <c r="T7818" t="s">
        <v>19</v>
      </c>
    </row>
    <row r="7819" spans="1:20" x14ac:dyDescent="0.25">
      <c r="A7819">
        <v>7818</v>
      </c>
      <c r="B7819" t="s">
        <v>625</v>
      </c>
      <c r="C7819" t="s">
        <v>56</v>
      </c>
      <c r="D7819" t="str">
        <f t="shared" si="244"/>
        <v>Carbaugh James</v>
      </c>
      <c r="E7819" t="s">
        <v>22</v>
      </c>
      <c r="F7819" t="s">
        <v>57</v>
      </c>
      <c r="G7819" t="s">
        <v>611</v>
      </c>
      <c r="H7819" t="s">
        <v>612</v>
      </c>
      <c r="I7819" t="s">
        <v>57</v>
      </c>
      <c r="J7819" t="s">
        <v>19</v>
      </c>
      <c r="K7819" t="str">
        <f>INDEX(Table6[Column1],MATCH(L7819,Table6[Column2]))</f>
        <v>Elders</v>
      </c>
      <c r="L7819">
        <v>53.587854849999999</v>
      </c>
      <c r="M7819" t="str">
        <f>VLOOKUP(L7819,Table1[],2)</f>
        <v>50 - 59</v>
      </c>
      <c r="N7819" t="str">
        <f>INDEX(Table7[Column1],MATCH(O7819,Table7[Column2]))</f>
        <v>Learning Stage</v>
      </c>
      <c r="O7819">
        <v>4.9300670980000003</v>
      </c>
      <c r="P7819" t="str">
        <f>VLOOKUP(O7819,Table13[],2)</f>
        <v>1 - 5</v>
      </c>
      <c r="Q7819" t="str">
        <f>INDEX(Table8[Column1],MATCH(R7819,Table8[Column2]))</f>
        <v>Excused</v>
      </c>
      <c r="R7819">
        <v>125.91759159999999</v>
      </c>
      <c r="S7819">
        <f t="shared" si="245"/>
        <v>5.2465663166666667</v>
      </c>
      <c r="T7819" t="s">
        <v>19</v>
      </c>
    </row>
    <row r="7820" spans="1:20" x14ac:dyDescent="0.25">
      <c r="A7820">
        <v>7819</v>
      </c>
      <c r="B7820" t="s">
        <v>3760</v>
      </c>
      <c r="C7820" t="s">
        <v>1392</v>
      </c>
      <c r="D7820" t="str">
        <f t="shared" si="244"/>
        <v>Thurston Toby</v>
      </c>
      <c r="E7820" t="s">
        <v>22</v>
      </c>
      <c r="F7820" t="s">
        <v>46</v>
      </c>
      <c r="G7820" t="s">
        <v>611</v>
      </c>
      <c r="H7820" t="s">
        <v>612</v>
      </c>
      <c r="I7820" t="s">
        <v>46</v>
      </c>
      <c r="J7820" t="s">
        <v>19</v>
      </c>
      <c r="K7820" t="str">
        <f>INDEX(Table6[Column1],MATCH(L7820,Table6[Column2]))</f>
        <v>Young Adults</v>
      </c>
      <c r="L7820">
        <v>35.885953120000003</v>
      </c>
      <c r="M7820" t="str">
        <f>VLOOKUP(L7820,Table1[],2)</f>
        <v>30 - 39</v>
      </c>
      <c r="N7820" t="str">
        <f>INDEX(Table7[Column1],MATCH(O7820,Table7[Column2]))</f>
        <v>Learning Stage</v>
      </c>
      <c r="O7820">
        <v>4.7593498189999996</v>
      </c>
      <c r="P7820" t="str">
        <f>VLOOKUP(O7820,Table13[],2)</f>
        <v>1 - 5</v>
      </c>
      <c r="Q7820" t="str">
        <f>INDEX(Table8[Column1],MATCH(R7820,Table8[Column2]))</f>
        <v>Scheduled</v>
      </c>
      <c r="R7820">
        <v>0</v>
      </c>
      <c r="S7820">
        <f t="shared" si="245"/>
        <v>0</v>
      </c>
      <c r="T7820" t="s">
        <v>19</v>
      </c>
    </row>
    <row r="7821" spans="1:20" x14ac:dyDescent="0.25">
      <c r="A7821">
        <v>7820</v>
      </c>
      <c r="B7821" t="s">
        <v>100</v>
      </c>
      <c r="C7821" t="s">
        <v>3077</v>
      </c>
      <c r="D7821" t="str">
        <f t="shared" si="244"/>
        <v>Duncan Janene</v>
      </c>
      <c r="E7821" t="s">
        <v>15</v>
      </c>
      <c r="F7821" t="s">
        <v>27</v>
      </c>
      <c r="G7821" t="s">
        <v>611</v>
      </c>
      <c r="H7821" t="s">
        <v>612</v>
      </c>
      <c r="I7821" t="s">
        <v>27</v>
      </c>
      <c r="J7821" t="s">
        <v>19</v>
      </c>
      <c r="K7821" t="str">
        <f>INDEX(Table6[Column1],MATCH(L7821,Table6[Column2]))</f>
        <v>Elders</v>
      </c>
      <c r="L7821">
        <v>51.416331730000003</v>
      </c>
      <c r="M7821" t="str">
        <f>VLOOKUP(L7821,Table1[],2)</f>
        <v>50 - 59</v>
      </c>
      <c r="N7821" t="str">
        <f>INDEX(Table7[Column1],MATCH(O7821,Table7[Column2]))</f>
        <v>Learning Stage</v>
      </c>
      <c r="O7821">
        <v>5.7332215639999999</v>
      </c>
      <c r="P7821" t="str">
        <f>VLOOKUP(O7821,Table13[],2)</f>
        <v>1 - 5</v>
      </c>
      <c r="Q7821" t="str">
        <f>INDEX(Table8[Column1],MATCH(R7821,Table8[Column2]))</f>
        <v>Habitual</v>
      </c>
      <c r="R7821">
        <v>91.757755130000007</v>
      </c>
      <c r="S7821">
        <f t="shared" si="245"/>
        <v>3.8232397970833336</v>
      </c>
      <c r="T7821" t="s">
        <v>19</v>
      </c>
    </row>
    <row r="7822" spans="1:20" x14ac:dyDescent="0.25">
      <c r="A7822">
        <v>7821</v>
      </c>
      <c r="B7822" t="s">
        <v>654</v>
      </c>
      <c r="C7822" t="s">
        <v>603</v>
      </c>
      <c r="D7822" t="str">
        <f t="shared" si="244"/>
        <v>Olson Willie</v>
      </c>
      <c r="E7822" t="s">
        <v>22</v>
      </c>
      <c r="F7822" t="s">
        <v>38</v>
      </c>
      <c r="G7822" t="s">
        <v>820</v>
      </c>
      <c r="H7822" t="s">
        <v>821</v>
      </c>
      <c r="I7822" t="s">
        <v>38</v>
      </c>
      <c r="J7822" t="s">
        <v>19</v>
      </c>
      <c r="K7822" t="str">
        <f>INDEX(Table6[Column1],MATCH(L7822,Table6[Column2]))</f>
        <v>Adults</v>
      </c>
      <c r="L7822">
        <v>44.200414649999999</v>
      </c>
      <c r="M7822" t="str">
        <f>VLOOKUP(L7822,Table1[],2)</f>
        <v>40 - 49</v>
      </c>
      <c r="N7822" t="str">
        <f>INDEX(Table7[Column1],MATCH(O7822,Table7[Column2]))</f>
        <v>Learning Stage</v>
      </c>
      <c r="O7822">
        <v>5.4148891639999999</v>
      </c>
      <c r="P7822" t="str">
        <f>VLOOKUP(O7822,Table13[],2)</f>
        <v>1 - 5</v>
      </c>
      <c r="Q7822" t="str">
        <f>INDEX(Table8[Column1],MATCH(R7822,Table8[Column2]))</f>
        <v>Maintained</v>
      </c>
      <c r="R7822">
        <v>56.283385549999998</v>
      </c>
      <c r="S7822">
        <f t="shared" si="245"/>
        <v>2.3451410645833333</v>
      </c>
      <c r="T7822" t="s">
        <v>19</v>
      </c>
    </row>
    <row r="7823" spans="1:20" x14ac:dyDescent="0.25">
      <c r="A7823">
        <v>7822</v>
      </c>
      <c r="B7823" t="s">
        <v>5513</v>
      </c>
      <c r="C7823" t="s">
        <v>3788</v>
      </c>
      <c r="D7823" t="str">
        <f t="shared" si="244"/>
        <v>Lingerfelt Luz</v>
      </c>
      <c r="E7823" t="s">
        <v>15</v>
      </c>
      <c r="F7823" t="s">
        <v>262</v>
      </c>
      <c r="G7823" t="s">
        <v>2724</v>
      </c>
      <c r="H7823" t="s">
        <v>1863</v>
      </c>
      <c r="I7823" t="s">
        <v>262</v>
      </c>
      <c r="J7823" t="s">
        <v>19</v>
      </c>
      <c r="K7823" t="str">
        <f>INDEX(Table6[Column1],MATCH(L7823,Table6[Column2]))</f>
        <v>Young Adults</v>
      </c>
      <c r="L7823">
        <v>31.050685510000001</v>
      </c>
      <c r="M7823" t="str">
        <f>VLOOKUP(L7823,Table1[],2)</f>
        <v>30 - 39</v>
      </c>
      <c r="N7823" t="str">
        <f>INDEX(Table7[Column1],MATCH(O7823,Table7[Column2]))</f>
        <v>Learning Stage</v>
      </c>
      <c r="O7823">
        <v>4.7763863019999997</v>
      </c>
      <c r="P7823" t="str">
        <f>VLOOKUP(O7823,Table13[],2)</f>
        <v>1 - 5</v>
      </c>
      <c r="Q7823" t="str">
        <f>INDEX(Table8[Column1],MATCH(R7823,Table8[Column2]))</f>
        <v>Scheduled</v>
      </c>
      <c r="R7823">
        <v>7.5714814050000001</v>
      </c>
      <c r="S7823">
        <f t="shared" si="245"/>
        <v>0.31547839187499999</v>
      </c>
      <c r="T7823" t="s">
        <v>19</v>
      </c>
    </row>
    <row r="7824" spans="1:20" x14ac:dyDescent="0.25">
      <c r="A7824">
        <v>7823</v>
      </c>
      <c r="B7824" t="s">
        <v>2811</v>
      </c>
      <c r="C7824" t="s">
        <v>1864</v>
      </c>
      <c r="D7824" t="str">
        <f t="shared" si="244"/>
        <v>Stewart Jordan</v>
      </c>
      <c r="E7824" t="s">
        <v>22</v>
      </c>
      <c r="F7824" t="s">
        <v>38</v>
      </c>
      <c r="G7824" t="s">
        <v>820</v>
      </c>
      <c r="H7824" t="s">
        <v>821</v>
      </c>
      <c r="I7824" t="s">
        <v>38</v>
      </c>
      <c r="J7824" t="s">
        <v>19</v>
      </c>
      <c r="K7824" t="str">
        <f>INDEX(Table6[Column1],MATCH(L7824,Table6[Column2]))</f>
        <v>Young Adults</v>
      </c>
      <c r="L7824">
        <v>39.495754210000001</v>
      </c>
      <c r="M7824" t="str">
        <f>VLOOKUP(L7824,Table1[],2)</f>
        <v>30 - 39</v>
      </c>
      <c r="N7824" t="str">
        <f>INDEX(Table7[Column1],MATCH(O7824,Table7[Column2]))</f>
        <v>Learning Stage</v>
      </c>
      <c r="O7824">
        <v>2.734375601</v>
      </c>
      <c r="P7824" t="str">
        <f>VLOOKUP(O7824,Table13[],2)</f>
        <v>1 - 5</v>
      </c>
      <c r="Q7824" t="str">
        <f>INDEX(Table8[Column1],MATCH(R7824,Table8[Column2]))</f>
        <v>Scheduled</v>
      </c>
      <c r="R7824">
        <v>0</v>
      </c>
      <c r="S7824">
        <f t="shared" si="245"/>
        <v>0</v>
      </c>
      <c r="T7824" t="s">
        <v>19</v>
      </c>
    </row>
    <row r="7825" spans="1:20" x14ac:dyDescent="0.25">
      <c r="A7825">
        <v>7824</v>
      </c>
      <c r="B7825" t="s">
        <v>636</v>
      </c>
      <c r="C7825" t="s">
        <v>32</v>
      </c>
      <c r="D7825" t="str">
        <f t="shared" si="244"/>
        <v>Gomez Edward</v>
      </c>
      <c r="E7825" t="s">
        <v>22</v>
      </c>
      <c r="F7825" t="s">
        <v>169</v>
      </c>
      <c r="G7825" t="s">
        <v>611</v>
      </c>
      <c r="H7825" t="s">
        <v>612</v>
      </c>
      <c r="I7825" t="s">
        <v>169</v>
      </c>
      <c r="J7825" t="s">
        <v>19</v>
      </c>
      <c r="K7825" t="str">
        <f>INDEX(Table6[Column1],MATCH(L7825,Table6[Column2]))</f>
        <v>Young Adults</v>
      </c>
      <c r="L7825">
        <v>35.943817080000002</v>
      </c>
      <c r="M7825" t="str">
        <f>VLOOKUP(L7825,Table1[],2)</f>
        <v>30 - 39</v>
      </c>
      <c r="N7825" t="str">
        <f>INDEX(Table7[Column1],MATCH(O7825,Table7[Column2]))</f>
        <v>Learning Stage</v>
      </c>
      <c r="O7825">
        <v>2.5407272989999998</v>
      </c>
      <c r="P7825" t="str">
        <f>VLOOKUP(O7825,Table13[],2)</f>
        <v>1 - 5</v>
      </c>
      <c r="Q7825" t="str">
        <f>INDEX(Table8[Column1],MATCH(R7825,Table8[Column2]))</f>
        <v>Maintained</v>
      </c>
      <c r="R7825">
        <v>40.204266519999997</v>
      </c>
      <c r="S7825">
        <f t="shared" si="245"/>
        <v>1.6751777716666665</v>
      </c>
      <c r="T7825" t="s">
        <v>19</v>
      </c>
    </row>
    <row r="7826" spans="1:20" x14ac:dyDescent="0.25">
      <c r="A7826">
        <v>7825</v>
      </c>
      <c r="B7826" t="s">
        <v>5514</v>
      </c>
      <c r="C7826" t="s">
        <v>741</v>
      </c>
      <c r="D7826" t="str">
        <f t="shared" si="244"/>
        <v>Roderick Rose</v>
      </c>
      <c r="E7826" t="s">
        <v>15</v>
      </c>
      <c r="F7826" t="s">
        <v>30</v>
      </c>
      <c r="G7826" t="s">
        <v>611</v>
      </c>
      <c r="H7826" t="s">
        <v>612</v>
      </c>
      <c r="I7826" t="s">
        <v>30</v>
      </c>
      <c r="J7826" t="s">
        <v>19</v>
      </c>
      <c r="K7826" t="str">
        <f>INDEX(Table6[Column1],MATCH(L7826,Table6[Column2]))</f>
        <v>Adults</v>
      </c>
      <c r="L7826">
        <v>43.826329289999997</v>
      </c>
      <c r="M7826" t="str">
        <f>VLOOKUP(L7826,Table1[],2)</f>
        <v>40 - 49</v>
      </c>
      <c r="N7826" t="str">
        <f>INDEX(Table7[Column1],MATCH(O7826,Table7[Column2]))</f>
        <v>Learning Stage</v>
      </c>
      <c r="O7826">
        <v>1.5254971930000001</v>
      </c>
      <c r="P7826" t="str">
        <f>VLOOKUP(O7826,Table13[],2)</f>
        <v>1 - 5</v>
      </c>
      <c r="Q7826" t="str">
        <f>INDEX(Table8[Column1],MATCH(R7826,Table8[Column2]))</f>
        <v>Maintained</v>
      </c>
      <c r="R7826">
        <v>68.285379390000003</v>
      </c>
      <c r="S7826">
        <f t="shared" si="245"/>
        <v>2.8452241412500001</v>
      </c>
      <c r="T7826" t="s">
        <v>19</v>
      </c>
    </row>
    <row r="7827" spans="1:20" x14ac:dyDescent="0.25">
      <c r="A7827">
        <v>7826</v>
      </c>
      <c r="B7827" t="s">
        <v>5515</v>
      </c>
      <c r="C7827" t="s">
        <v>948</v>
      </c>
      <c r="D7827" t="str">
        <f t="shared" si="244"/>
        <v>Aldrich Clyde</v>
      </c>
      <c r="E7827" t="s">
        <v>22</v>
      </c>
      <c r="F7827" t="s">
        <v>33</v>
      </c>
      <c r="G7827" t="s">
        <v>2724</v>
      </c>
      <c r="H7827" t="s">
        <v>1863</v>
      </c>
      <c r="I7827" t="s">
        <v>33</v>
      </c>
      <c r="J7827" t="s">
        <v>19</v>
      </c>
      <c r="K7827" t="str">
        <f>INDEX(Table6[Column1],MATCH(L7827,Table6[Column2]))</f>
        <v>Young Adults</v>
      </c>
      <c r="L7827">
        <v>39.127619629999998</v>
      </c>
      <c r="M7827" t="str">
        <f>VLOOKUP(L7827,Table1[],2)</f>
        <v>30 - 39</v>
      </c>
      <c r="N7827" t="str">
        <f>INDEX(Table7[Column1],MATCH(O7827,Table7[Column2]))</f>
        <v>Learning Stage</v>
      </c>
      <c r="O7827">
        <v>5.058776548</v>
      </c>
      <c r="P7827" t="str">
        <f>VLOOKUP(O7827,Table13[],2)</f>
        <v>1 - 5</v>
      </c>
      <c r="Q7827" t="str">
        <f>INDEX(Table8[Column1],MATCH(R7827,Table8[Column2]))</f>
        <v>Scheduled</v>
      </c>
      <c r="R7827">
        <v>29.095121259999999</v>
      </c>
      <c r="S7827">
        <f t="shared" si="245"/>
        <v>1.2122967191666667</v>
      </c>
      <c r="T7827" t="s">
        <v>19</v>
      </c>
    </row>
    <row r="7828" spans="1:20" x14ac:dyDescent="0.25">
      <c r="A7828">
        <v>7827</v>
      </c>
      <c r="B7828" t="s">
        <v>5465</v>
      </c>
      <c r="C7828" t="s">
        <v>1133</v>
      </c>
      <c r="D7828" t="str">
        <f t="shared" si="244"/>
        <v>Bannister Juanita</v>
      </c>
      <c r="E7828" t="s">
        <v>15</v>
      </c>
      <c r="F7828" t="s">
        <v>1456</v>
      </c>
      <c r="G7828" t="s">
        <v>2724</v>
      </c>
      <c r="H7828" t="s">
        <v>1863</v>
      </c>
      <c r="I7828" t="s">
        <v>107</v>
      </c>
      <c r="J7828" t="s">
        <v>19</v>
      </c>
      <c r="K7828" t="str">
        <f>INDEX(Table6[Column1],MATCH(L7828,Table6[Column2]))</f>
        <v>Adults</v>
      </c>
      <c r="L7828">
        <v>45.317354190000003</v>
      </c>
      <c r="M7828" t="str">
        <f>VLOOKUP(L7828,Table1[],2)</f>
        <v>40 - 49</v>
      </c>
      <c r="N7828" t="str">
        <f>INDEX(Table7[Column1],MATCH(O7828,Table7[Column2]))</f>
        <v>Learning Stage</v>
      </c>
      <c r="O7828">
        <v>5.2301138720000004</v>
      </c>
      <c r="P7828" t="str">
        <f>VLOOKUP(O7828,Table13[],2)</f>
        <v>1 - 5</v>
      </c>
      <c r="Q7828" t="str">
        <f>INDEX(Table8[Column1],MATCH(R7828,Table8[Column2]))</f>
        <v>Habitual</v>
      </c>
      <c r="R7828">
        <v>92.543080180000004</v>
      </c>
      <c r="S7828">
        <f t="shared" si="245"/>
        <v>3.8559616741666671</v>
      </c>
      <c r="T7828" t="s">
        <v>19</v>
      </c>
    </row>
    <row r="7829" spans="1:20" x14ac:dyDescent="0.25">
      <c r="A7829">
        <v>7828</v>
      </c>
      <c r="B7829" t="s">
        <v>5516</v>
      </c>
      <c r="C7829" t="s">
        <v>52</v>
      </c>
      <c r="D7829" t="str">
        <f t="shared" si="244"/>
        <v>Hornbuckle John</v>
      </c>
      <c r="E7829" t="s">
        <v>22</v>
      </c>
      <c r="F7829" t="s">
        <v>38</v>
      </c>
      <c r="G7829" t="s">
        <v>820</v>
      </c>
      <c r="H7829" t="s">
        <v>821</v>
      </c>
      <c r="I7829" t="s">
        <v>38</v>
      </c>
      <c r="J7829" t="s">
        <v>19</v>
      </c>
      <c r="K7829" t="str">
        <f>INDEX(Table6[Column1],MATCH(L7829,Table6[Column2]))</f>
        <v>Elders</v>
      </c>
      <c r="L7829">
        <v>50.105185769999999</v>
      </c>
      <c r="M7829" t="str">
        <f>VLOOKUP(L7829,Table1[],2)</f>
        <v>50 - 59</v>
      </c>
      <c r="N7829" t="str">
        <f>INDEX(Table7[Column1],MATCH(O7829,Table7[Column2]))</f>
        <v>Learning Stage</v>
      </c>
      <c r="O7829">
        <v>4.5540486080000004</v>
      </c>
      <c r="P7829" t="str">
        <f>VLOOKUP(O7829,Table13[],2)</f>
        <v>1 - 5</v>
      </c>
      <c r="Q7829" t="str">
        <f>INDEX(Table8[Column1],MATCH(R7829,Table8[Column2]))</f>
        <v>Habitual</v>
      </c>
      <c r="R7829">
        <v>100.08341110000001</v>
      </c>
      <c r="S7829">
        <f t="shared" si="245"/>
        <v>4.1701421291666669</v>
      </c>
      <c r="T7829" t="s">
        <v>19</v>
      </c>
    </row>
    <row r="7830" spans="1:20" x14ac:dyDescent="0.25">
      <c r="A7830">
        <v>7829</v>
      </c>
      <c r="B7830" t="s">
        <v>2609</v>
      </c>
      <c r="C7830" t="s">
        <v>630</v>
      </c>
      <c r="D7830" t="str">
        <f t="shared" si="244"/>
        <v>Woods Richard</v>
      </c>
      <c r="E7830" t="s">
        <v>22</v>
      </c>
      <c r="F7830" t="s">
        <v>1435</v>
      </c>
      <c r="G7830" t="s">
        <v>611</v>
      </c>
      <c r="H7830" t="s">
        <v>612</v>
      </c>
      <c r="I7830" t="s">
        <v>1435</v>
      </c>
      <c r="J7830" t="s">
        <v>19</v>
      </c>
      <c r="K7830" t="str">
        <f>INDEX(Table6[Column1],MATCH(L7830,Table6[Column2]))</f>
        <v>Elders</v>
      </c>
      <c r="L7830">
        <v>56.928829780000001</v>
      </c>
      <c r="M7830" t="str">
        <f>VLOOKUP(L7830,Table1[],2)</f>
        <v>50 - 59</v>
      </c>
      <c r="N7830" t="str">
        <f>INDEX(Table7[Column1],MATCH(O7830,Table7[Column2]))</f>
        <v>Learning Stage</v>
      </c>
      <c r="O7830">
        <v>3.9983020909999998</v>
      </c>
      <c r="P7830" t="str">
        <f>VLOOKUP(O7830,Table13[],2)</f>
        <v>1 - 5</v>
      </c>
      <c r="Q7830" t="str">
        <f>INDEX(Table8[Column1],MATCH(R7830,Table8[Column2]))</f>
        <v>Maintained</v>
      </c>
      <c r="R7830">
        <v>69.781325120000005</v>
      </c>
      <c r="S7830">
        <f t="shared" si="245"/>
        <v>2.9075552133333336</v>
      </c>
      <c r="T7830" t="s">
        <v>19</v>
      </c>
    </row>
    <row r="7831" spans="1:20" x14ac:dyDescent="0.25">
      <c r="A7831">
        <v>7830</v>
      </c>
      <c r="B7831" t="s">
        <v>5517</v>
      </c>
      <c r="C7831" t="s">
        <v>37</v>
      </c>
      <c r="D7831" t="str">
        <f t="shared" si="244"/>
        <v>Innes Ralph</v>
      </c>
      <c r="E7831" t="s">
        <v>22</v>
      </c>
      <c r="F7831" t="s">
        <v>27</v>
      </c>
      <c r="G7831" t="s">
        <v>611</v>
      </c>
      <c r="H7831" t="s">
        <v>612</v>
      </c>
      <c r="I7831" t="s">
        <v>27</v>
      </c>
      <c r="J7831" t="s">
        <v>19</v>
      </c>
      <c r="K7831" t="str">
        <f>INDEX(Table6[Column1],MATCH(L7831,Table6[Column2]))</f>
        <v>Adults</v>
      </c>
      <c r="L7831">
        <v>47.722916560000002</v>
      </c>
      <c r="M7831" t="str">
        <f>VLOOKUP(L7831,Table1[],2)</f>
        <v>40 - 49</v>
      </c>
      <c r="N7831" t="str">
        <f>INDEX(Table7[Column1],MATCH(O7831,Table7[Column2]))</f>
        <v>Fitting in Stage</v>
      </c>
      <c r="O7831">
        <v>6.5724560790000002</v>
      </c>
      <c r="P7831" t="str">
        <f>VLOOKUP(O7831,Table13[],2)</f>
        <v>6 - 10</v>
      </c>
      <c r="Q7831" t="str">
        <f>INDEX(Table8[Column1],MATCH(R7831,Table8[Column2]))</f>
        <v>Habitual</v>
      </c>
      <c r="R7831">
        <v>105.49188530000001</v>
      </c>
      <c r="S7831">
        <f t="shared" si="245"/>
        <v>4.3954952208333342</v>
      </c>
      <c r="T7831" t="s">
        <v>19</v>
      </c>
    </row>
    <row r="7832" spans="1:20" x14ac:dyDescent="0.25">
      <c r="A7832">
        <v>7831</v>
      </c>
      <c r="B7832" t="s">
        <v>267</v>
      </c>
      <c r="C7832" t="s">
        <v>264</v>
      </c>
      <c r="D7832" t="str">
        <f t="shared" si="244"/>
        <v>Johnson Cynthia</v>
      </c>
      <c r="E7832" t="s">
        <v>15</v>
      </c>
      <c r="F7832" t="s">
        <v>38</v>
      </c>
      <c r="G7832" t="s">
        <v>820</v>
      </c>
      <c r="H7832" t="s">
        <v>821</v>
      </c>
      <c r="I7832" t="s">
        <v>38</v>
      </c>
      <c r="J7832" t="s">
        <v>19</v>
      </c>
      <c r="K7832" t="str">
        <f>INDEX(Table6[Column1],MATCH(L7832,Table6[Column2]))</f>
        <v>Elders</v>
      </c>
      <c r="L7832">
        <v>55.159345899999998</v>
      </c>
      <c r="M7832" t="str">
        <f>VLOOKUP(L7832,Table1[],2)</f>
        <v>50 - 59</v>
      </c>
      <c r="N7832" t="str">
        <f>INDEX(Table7[Column1],MATCH(O7832,Table7[Column2]))</f>
        <v>Fitting in Stage</v>
      </c>
      <c r="O7832">
        <v>8.0022230529999998</v>
      </c>
      <c r="P7832" t="str">
        <f>VLOOKUP(O7832,Table13[],2)</f>
        <v>6 - 10</v>
      </c>
      <c r="Q7832" t="str">
        <f>INDEX(Table8[Column1],MATCH(R7832,Table8[Column2]))</f>
        <v>Habitual</v>
      </c>
      <c r="R7832">
        <v>109.6390869</v>
      </c>
      <c r="S7832">
        <f t="shared" si="245"/>
        <v>4.5682952874999998</v>
      </c>
      <c r="T7832" t="s">
        <v>19</v>
      </c>
    </row>
    <row r="7833" spans="1:20" x14ac:dyDescent="0.25">
      <c r="A7833">
        <v>7832</v>
      </c>
      <c r="B7833" t="s">
        <v>4684</v>
      </c>
      <c r="C7833" t="s">
        <v>175</v>
      </c>
      <c r="D7833" t="str">
        <f t="shared" si="244"/>
        <v>McDermott Paul</v>
      </c>
      <c r="E7833" t="s">
        <v>22</v>
      </c>
      <c r="F7833" t="s">
        <v>1226</v>
      </c>
      <c r="G7833" t="s">
        <v>611</v>
      </c>
      <c r="H7833" t="s">
        <v>612</v>
      </c>
      <c r="I7833" t="s">
        <v>24</v>
      </c>
      <c r="J7833" t="s">
        <v>19</v>
      </c>
      <c r="K7833" t="str">
        <f>INDEX(Table6[Column1],MATCH(L7833,Table6[Column2]))</f>
        <v>Young Adults</v>
      </c>
      <c r="L7833">
        <v>34.98580149</v>
      </c>
      <c r="M7833" t="str">
        <f>VLOOKUP(L7833,Table1[],2)</f>
        <v>30 - 39</v>
      </c>
      <c r="N7833" t="str">
        <f>INDEX(Table7[Column1],MATCH(O7833,Table7[Column2]))</f>
        <v>Learning Stage</v>
      </c>
      <c r="O7833">
        <v>2.3570407150000001</v>
      </c>
      <c r="P7833" t="str">
        <f>VLOOKUP(O7833,Table13[],2)</f>
        <v>1 - 5</v>
      </c>
      <c r="Q7833" t="str">
        <f>INDEX(Table8[Column1],MATCH(R7833,Table8[Column2]))</f>
        <v>Maintained</v>
      </c>
      <c r="R7833">
        <v>48.812913479999999</v>
      </c>
      <c r="S7833">
        <f t="shared" si="245"/>
        <v>2.0338713949999998</v>
      </c>
      <c r="T7833" t="s">
        <v>19</v>
      </c>
    </row>
    <row r="7834" spans="1:20" x14ac:dyDescent="0.25">
      <c r="A7834">
        <v>7833</v>
      </c>
      <c r="B7834" t="s">
        <v>1082</v>
      </c>
      <c r="C7834" t="s">
        <v>635</v>
      </c>
      <c r="D7834" t="str">
        <f t="shared" si="244"/>
        <v>Williamson Justin</v>
      </c>
      <c r="E7834" t="s">
        <v>22</v>
      </c>
      <c r="F7834" t="s">
        <v>666</v>
      </c>
      <c r="G7834" t="s">
        <v>611</v>
      </c>
      <c r="H7834" t="s">
        <v>612</v>
      </c>
      <c r="I7834" t="s">
        <v>157</v>
      </c>
      <c r="J7834" t="s">
        <v>19</v>
      </c>
      <c r="K7834" t="str">
        <f>INDEX(Table6[Column1],MATCH(L7834,Table6[Column2]))</f>
        <v>Young Adults</v>
      </c>
      <c r="L7834">
        <v>37.373874649999998</v>
      </c>
      <c r="M7834" t="str">
        <f>VLOOKUP(L7834,Table1[],2)</f>
        <v>30 - 39</v>
      </c>
      <c r="N7834" t="str">
        <f>INDEX(Table7[Column1],MATCH(O7834,Table7[Column2]))</f>
        <v>Learning Stage</v>
      </c>
      <c r="O7834">
        <v>3.7000318729999999</v>
      </c>
      <c r="P7834" t="str">
        <f>VLOOKUP(O7834,Table13[],2)</f>
        <v>1 - 5</v>
      </c>
      <c r="Q7834" t="str">
        <f>INDEX(Table8[Column1],MATCH(R7834,Table8[Column2]))</f>
        <v>Maintained</v>
      </c>
      <c r="R7834">
        <v>51.649914719999998</v>
      </c>
      <c r="S7834">
        <f t="shared" si="245"/>
        <v>2.1520797799999998</v>
      </c>
      <c r="T7834" t="s">
        <v>19</v>
      </c>
    </row>
    <row r="7835" spans="1:20" x14ac:dyDescent="0.25">
      <c r="A7835">
        <v>7834</v>
      </c>
      <c r="B7835" t="s">
        <v>5518</v>
      </c>
      <c r="C7835" t="s">
        <v>1463</v>
      </c>
      <c r="D7835" t="str">
        <f t="shared" si="244"/>
        <v>Frost Tommy</v>
      </c>
      <c r="E7835" t="s">
        <v>22</v>
      </c>
      <c r="F7835" t="s">
        <v>16</v>
      </c>
      <c r="G7835" t="s">
        <v>820</v>
      </c>
      <c r="H7835" t="s">
        <v>821</v>
      </c>
      <c r="I7835" t="s">
        <v>16</v>
      </c>
      <c r="J7835" t="s">
        <v>19</v>
      </c>
      <c r="K7835" t="str">
        <f>INDEX(Table6[Column1],MATCH(L7835,Table6[Column2]))</f>
        <v>Young Adults</v>
      </c>
      <c r="L7835">
        <v>32.088511390000001</v>
      </c>
      <c r="M7835" t="str">
        <f>VLOOKUP(L7835,Table1[],2)</f>
        <v>30 - 39</v>
      </c>
      <c r="N7835" t="str">
        <f>INDEX(Table7[Column1],MATCH(O7835,Table7[Column2]))</f>
        <v>Learning Stage</v>
      </c>
      <c r="O7835">
        <v>3.9924644040000001</v>
      </c>
      <c r="P7835" t="str">
        <f>VLOOKUP(O7835,Table13[],2)</f>
        <v>1 - 5</v>
      </c>
      <c r="Q7835" t="str">
        <f>INDEX(Table8[Column1],MATCH(R7835,Table8[Column2]))</f>
        <v>Scheduled</v>
      </c>
      <c r="R7835">
        <v>0</v>
      </c>
      <c r="S7835">
        <f t="shared" si="245"/>
        <v>0</v>
      </c>
      <c r="T7835" t="s">
        <v>19</v>
      </c>
    </row>
    <row r="7836" spans="1:20" x14ac:dyDescent="0.25">
      <c r="A7836">
        <v>7835</v>
      </c>
      <c r="B7836" t="s">
        <v>5519</v>
      </c>
      <c r="C7836" t="s">
        <v>5378</v>
      </c>
      <c r="D7836" t="str">
        <f t="shared" si="244"/>
        <v>Goodnight Mae</v>
      </c>
      <c r="E7836" t="s">
        <v>15</v>
      </c>
      <c r="F7836" t="s">
        <v>38</v>
      </c>
      <c r="G7836" t="s">
        <v>820</v>
      </c>
      <c r="H7836" t="s">
        <v>821</v>
      </c>
      <c r="I7836" t="s">
        <v>38</v>
      </c>
      <c r="J7836" t="s">
        <v>19</v>
      </c>
      <c r="K7836" t="str">
        <f>INDEX(Table6[Column1],MATCH(L7836,Table6[Column2]))</f>
        <v>Adults</v>
      </c>
      <c r="L7836">
        <v>41.716789390000002</v>
      </c>
      <c r="M7836" t="str">
        <f>VLOOKUP(L7836,Table1[],2)</f>
        <v>40 - 49</v>
      </c>
      <c r="N7836" t="str">
        <f>INDEX(Table7[Column1],MATCH(O7836,Table7[Column2]))</f>
        <v>Learning Stage</v>
      </c>
      <c r="O7836">
        <v>3.465990283</v>
      </c>
      <c r="P7836" t="str">
        <f>VLOOKUP(O7836,Table13[],2)</f>
        <v>1 - 5</v>
      </c>
      <c r="Q7836" t="str">
        <f>INDEX(Table8[Column1],MATCH(R7836,Table8[Column2]))</f>
        <v>Habitual</v>
      </c>
      <c r="R7836">
        <v>82.748593529999994</v>
      </c>
      <c r="S7836">
        <f t="shared" si="245"/>
        <v>3.4478580637499996</v>
      </c>
      <c r="T7836" t="s">
        <v>19</v>
      </c>
    </row>
    <row r="7837" spans="1:20" x14ac:dyDescent="0.25">
      <c r="A7837">
        <v>7836</v>
      </c>
      <c r="B7837" t="s">
        <v>4353</v>
      </c>
      <c r="C7837" t="s">
        <v>52</v>
      </c>
      <c r="D7837" t="str">
        <f t="shared" si="244"/>
        <v>Harty John</v>
      </c>
      <c r="E7837" t="s">
        <v>22</v>
      </c>
      <c r="F7837" t="s">
        <v>454</v>
      </c>
      <c r="G7837" t="s">
        <v>611</v>
      </c>
      <c r="H7837" t="s">
        <v>612</v>
      </c>
      <c r="I7837" t="s">
        <v>54</v>
      </c>
      <c r="J7837" t="s">
        <v>19</v>
      </c>
      <c r="K7837" t="str">
        <f>INDEX(Table6[Column1],MATCH(L7837,Table6[Column2]))</f>
        <v>Elders</v>
      </c>
      <c r="L7837">
        <v>58.440837100000003</v>
      </c>
      <c r="M7837" t="str">
        <f>VLOOKUP(L7837,Table1[],2)</f>
        <v>50 - 59</v>
      </c>
      <c r="N7837" t="str">
        <f>INDEX(Table7[Column1],MATCH(O7837,Table7[Column2]))</f>
        <v>Fitting in Stage</v>
      </c>
      <c r="O7837">
        <v>6.883305011</v>
      </c>
      <c r="P7837" t="str">
        <f>VLOOKUP(O7837,Table13[],2)</f>
        <v>6 - 10</v>
      </c>
      <c r="Q7837" t="str">
        <f>INDEX(Table8[Column1],MATCH(R7837,Table8[Column2]))</f>
        <v>Excused</v>
      </c>
      <c r="R7837">
        <v>144.6673017</v>
      </c>
      <c r="S7837">
        <f t="shared" si="245"/>
        <v>6.0278042374999998</v>
      </c>
      <c r="T7837" t="s">
        <v>19</v>
      </c>
    </row>
    <row r="7838" spans="1:20" x14ac:dyDescent="0.25">
      <c r="A7838">
        <v>7837</v>
      </c>
      <c r="B7838" t="s">
        <v>5520</v>
      </c>
      <c r="C7838" t="s">
        <v>1714</v>
      </c>
      <c r="D7838" t="str">
        <f t="shared" si="244"/>
        <v>Pinson Robin</v>
      </c>
      <c r="E7838" t="s">
        <v>15</v>
      </c>
      <c r="F7838" t="s">
        <v>38</v>
      </c>
      <c r="G7838" t="s">
        <v>2724</v>
      </c>
      <c r="H7838" t="s">
        <v>1863</v>
      </c>
      <c r="I7838" t="s">
        <v>38</v>
      </c>
      <c r="J7838" t="s">
        <v>19</v>
      </c>
      <c r="K7838" t="str">
        <f>INDEX(Table6[Column1],MATCH(L7838,Table6[Column2]))</f>
        <v>Young Adults</v>
      </c>
      <c r="L7838">
        <v>35.732109129999998</v>
      </c>
      <c r="M7838" t="str">
        <f>VLOOKUP(L7838,Table1[],2)</f>
        <v>30 - 39</v>
      </c>
      <c r="N7838" t="str">
        <f>INDEX(Table7[Column1],MATCH(O7838,Table7[Column2]))</f>
        <v>Learning Stage</v>
      </c>
      <c r="O7838">
        <v>5.5258225000000003</v>
      </c>
      <c r="P7838" t="str">
        <f>VLOOKUP(O7838,Table13[],2)</f>
        <v>1 - 5</v>
      </c>
      <c r="Q7838" t="str">
        <f>INDEX(Table8[Column1],MATCH(R7838,Table8[Column2]))</f>
        <v>Scheduled</v>
      </c>
      <c r="R7838">
        <v>18.653876310000001</v>
      </c>
      <c r="S7838">
        <f t="shared" si="245"/>
        <v>0.77724484625000012</v>
      </c>
      <c r="T7838" t="s">
        <v>19</v>
      </c>
    </row>
    <row r="7839" spans="1:20" x14ac:dyDescent="0.25">
      <c r="A7839">
        <v>7838</v>
      </c>
      <c r="B7839" t="s">
        <v>5521</v>
      </c>
      <c r="C7839" t="s">
        <v>221</v>
      </c>
      <c r="D7839" t="str">
        <f t="shared" si="244"/>
        <v>Machado Mildred</v>
      </c>
      <c r="E7839" t="s">
        <v>15</v>
      </c>
      <c r="F7839" t="s">
        <v>38</v>
      </c>
      <c r="G7839" t="s">
        <v>2724</v>
      </c>
      <c r="H7839" t="s">
        <v>1863</v>
      </c>
      <c r="I7839" t="s">
        <v>38</v>
      </c>
      <c r="J7839" t="s">
        <v>19</v>
      </c>
      <c r="K7839" t="str">
        <f>INDEX(Table6[Column1],MATCH(L7839,Table6[Column2]))</f>
        <v>Youth</v>
      </c>
      <c r="L7839">
        <v>26.559513760000002</v>
      </c>
      <c r="M7839" t="str">
        <f>VLOOKUP(L7839,Table1[],2)</f>
        <v>20 - 29</v>
      </c>
      <c r="N7839" t="str">
        <f>INDEX(Table7[Column1],MATCH(O7839,Table7[Column2]))</f>
        <v>Learning Stage</v>
      </c>
      <c r="O7839">
        <v>4.7519602729999999</v>
      </c>
      <c r="P7839" t="str">
        <f>VLOOKUP(O7839,Table13[],2)</f>
        <v>1 - 5</v>
      </c>
      <c r="Q7839" t="str">
        <f>INDEX(Table8[Column1],MATCH(R7839,Table8[Column2]))</f>
        <v>Scheduled</v>
      </c>
      <c r="R7839">
        <v>0</v>
      </c>
      <c r="S7839">
        <f t="shared" si="245"/>
        <v>0</v>
      </c>
      <c r="T7839" t="s">
        <v>19</v>
      </c>
    </row>
    <row r="7840" spans="1:20" x14ac:dyDescent="0.25">
      <c r="A7840">
        <v>7839</v>
      </c>
      <c r="B7840" t="s">
        <v>2384</v>
      </c>
      <c r="C7840" t="s">
        <v>681</v>
      </c>
      <c r="D7840" t="str">
        <f t="shared" si="244"/>
        <v>Pablo Grace</v>
      </c>
      <c r="E7840" t="s">
        <v>15</v>
      </c>
      <c r="F7840" t="s">
        <v>358</v>
      </c>
      <c r="G7840" t="s">
        <v>611</v>
      </c>
      <c r="H7840" t="s">
        <v>612</v>
      </c>
      <c r="I7840" t="s">
        <v>358</v>
      </c>
      <c r="J7840" t="s">
        <v>19</v>
      </c>
      <c r="K7840" t="str">
        <f>INDEX(Table6[Column1],MATCH(L7840,Table6[Column2]))</f>
        <v>Young Adults</v>
      </c>
      <c r="L7840">
        <v>33.300258049999997</v>
      </c>
      <c r="M7840" t="str">
        <f>VLOOKUP(L7840,Table1[],2)</f>
        <v>30 - 39</v>
      </c>
      <c r="N7840" t="str">
        <f>INDEX(Table7[Column1],MATCH(O7840,Table7[Column2]))</f>
        <v>Learning Stage</v>
      </c>
      <c r="O7840">
        <v>2.6181387850000002</v>
      </c>
      <c r="P7840" t="str">
        <f>VLOOKUP(O7840,Table13[],2)</f>
        <v>1 - 5</v>
      </c>
      <c r="Q7840" t="str">
        <f>INDEX(Table8[Column1],MATCH(R7840,Table8[Column2]))</f>
        <v>Scheduled</v>
      </c>
      <c r="R7840">
        <v>19.453787470000002</v>
      </c>
      <c r="S7840">
        <f t="shared" si="245"/>
        <v>0.8105744779166667</v>
      </c>
      <c r="T7840" t="s">
        <v>19</v>
      </c>
    </row>
    <row r="7841" spans="1:20" x14ac:dyDescent="0.25">
      <c r="A7841">
        <v>7840</v>
      </c>
      <c r="B7841" t="s">
        <v>400</v>
      </c>
      <c r="C7841" t="s">
        <v>93</v>
      </c>
      <c r="D7841" t="str">
        <f t="shared" si="244"/>
        <v>Williams William</v>
      </c>
      <c r="E7841" t="s">
        <v>22</v>
      </c>
      <c r="F7841" t="s">
        <v>828</v>
      </c>
      <c r="G7841" t="s">
        <v>611</v>
      </c>
      <c r="H7841" t="s">
        <v>612</v>
      </c>
      <c r="I7841" t="s">
        <v>24</v>
      </c>
      <c r="J7841" t="s">
        <v>19</v>
      </c>
      <c r="K7841" t="str">
        <f>INDEX(Table6[Column1],MATCH(L7841,Table6[Column2]))</f>
        <v>Adults</v>
      </c>
      <c r="L7841">
        <v>48.297154990000003</v>
      </c>
      <c r="M7841" t="str">
        <f>VLOOKUP(L7841,Table1[],2)</f>
        <v>40 - 49</v>
      </c>
      <c r="N7841" t="str">
        <f>INDEX(Table7[Column1],MATCH(O7841,Table7[Column2]))</f>
        <v>Learning Stage</v>
      </c>
      <c r="O7841">
        <v>5.2887122910000004</v>
      </c>
      <c r="P7841" t="str">
        <f>VLOOKUP(O7841,Table13[],2)</f>
        <v>1 - 5</v>
      </c>
      <c r="Q7841" t="str">
        <f>INDEX(Table8[Column1],MATCH(R7841,Table8[Column2]))</f>
        <v>Maintained</v>
      </c>
      <c r="R7841">
        <v>74.956030569999996</v>
      </c>
      <c r="S7841">
        <f t="shared" si="245"/>
        <v>3.1231679404166668</v>
      </c>
      <c r="T7841" t="s">
        <v>19</v>
      </c>
    </row>
    <row r="7842" spans="1:20" x14ac:dyDescent="0.25">
      <c r="A7842">
        <v>7841</v>
      </c>
      <c r="B7842" t="s">
        <v>61</v>
      </c>
      <c r="C7842" t="s">
        <v>5522</v>
      </c>
      <c r="D7842" t="str">
        <f t="shared" si="244"/>
        <v>Bell Roselyn</v>
      </c>
      <c r="E7842" t="s">
        <v>15</v>
      </c>
      <c r="F7842" t="s">
        <v>24</v>
      </c>
      <c r="G7842" t="s">
        <v>611</v>
      </c>
      <c r="H7842" t="s">
        <v>612</v>
      </c>
      <c r="I7842" t="s">
        <v>24</v>
      </c>
      <c r="J7842" t="s">
        <v>19</v>
      </c>
      <c r="K7842" t="str">
        <f>INDEX(Table6[Column1],MATCH(L7842,Table6[Column2]))</f>
        <v>Young Adults</v>
      </c>
      <c r="L7842">
        <v>32.318006199999999</v>
      </c>
      <c r="M7842" t="str">
        <f>VLOOKUP(L7842,Table1[],2)</f>
        <v>30 - 39</v>
      </c>
      <c r="N7842" t="str">
        <f>INDEX(Table7[Column1],MATCH(O7842,Table7[Column2]))</f>
        <v>Learning Stage</v>
      </c>
      <c r="O7842">
        <v>4.5929161440000001</v>
      </c>
      <c r="P7842" t="str">
        <f>VLOOKUP(O7842,Table13[],2)</f>
        <v>1 - 5</v>
      </c>
      <c r="Q7842" t="str">
        <f>INDEX(Table8[Column1],MATCH(R7842,Table8[Column2]))</f>
        <v>Scheduled</v>
      </c>
      <c r="R7842">
        <v>29.679773829999998</v>
      </c>
      <c r="S7842">
        <f t="shared" si="245"/>
        <v>1.2366572429166665</v>
      </c>
      <c r="T7842" t="s">
        <v>19</v>
      </c>
    </row>
    <row r="7843" spans="1:20" x14ac:dyDescent="0.25">
      <c r="A7843">
        <v>7842</v>
      </c>
      <c r="B7843" t="s">
        <v>3298</v>
      </c>
      <c r="C7843" t="s">
        <v>245</v>
      </c>
      <c r="D7843" t="str">
        <f t="shared" si="244"/>
        <v>Fulton Mary</v>
      </c>
      <c r="E7843" t="s">
        <v>15</v>
      </c>
      <c r="F7843" t="s">
        <v>38</v>
      </c>
      <c r="G7843" t="s">
        <v>2724</v>
      </c>
      <c r="H7843" t="s">
        <v>1863</v>
      </c>
      <c r="I7843" t="s">
        <v>38</v>
      </c>
      <c r="J7843" t="s">
        <v>19</v>
      </c>
      <c r="K7843" t="str">
        <f>INDEX(Table6[Column1],MATCH(L7843,Table6[Column2]))</f>
        <v>Teenagers</v>
      </c>
      <c r="L7843">
        <v>17.297465710000001</v>
      </c>
      <c r="M7843" t="e">
        <f>VLOOKUP(L7843,Table1[],2)</f>
        <v>#N/A</v>
      </c>
      <c r="N7843" t="str">
        <f>INDEX(Table7[Column1],MATCH(O7843,Table7[Column2]))</f>
        <v>Learning Stage</v>
      </c>
      <c r="O7843">
        <v>1.7244350829999999</v>
      </c>
      <c r="P7843" t="str">
        <f>VLOOKUP(O7843,Table13[],2)</f>
        <v>1 - 5</v>
      </c>
      <c r="Q7843" t="str">
        <f>INDEX(Table8[Column1],MATCH(R7843,Table8[Column2]))</f>
        <v>Scheduled</v>
      </c>
      <c r="R7843">
        <v>0</v>
      </c>
      <c r="S7843">
        <f t="shared" si="245"/>
        <v>0</v>
      </c>
      <c r="T7843" t="s">
        <v>19</v>
      </c>
    </row>
    <row r="7844" spans="1:20" x14ac:dyDescent="0.25">
      <c r="A7844">
        <v>7843</v>
      </c>
      <c r="B7844" t="s">
        <v>5523</v>
      </c>
      <c r="C7844" t="s">
        <v>314</v>
      </c>
      <c r="D7844" t="str">
        <f t="shared" si="244"/>
        <v>Daye Brian</v>
      </c>
      <c r="E7844" t="s">
        <v>22</v>
      </c>
      <c r="F7844" t="s">
        <v>2674</v>
      </c>
      <c r="G7844" t="s">
        <v>2724</v>
      </c>
      <c r="H7844" t="s">
        <v>1863</v>
      </c>
      <c r="I7844" t="s">
        <v>107</v>
      </c>
      <c r="J7844" t="s">
        <v>19</v>
      </c>
      <c r="K7844" t="str">
        <f>INDEX(Table6[Column1],MATCH(L7844,Table6[Column2]))</f>
        <v>Young Adults</v>
      </c>
      <c r="L7844">
        <v>34.352131210000003</v>
      </c>
      <c r="M7844" t="str">
        <f>VLOOKUP(L7844,Table1[],2)</f>
        <v>30 - 39</v>
      </c>
      <c r="N7844" t="str">
        <f>INDEX(Table7[Column1],MATCH(O7844,Table7[Column2]))</f>
        <v>Learning Stage</v>
      </c>
      <c r="O7844">
        <v>5.9711041710000003</v>
      </c>
      <c r="P7844" t="str">
        <f>VLOOKUP(O7844,Table13[],2)</f>
        <v>1 - 5</v>
      </c>
      <c r="Q7844" t="str">
        <f>INDEX(Table8[Column1],MATCH(R7844,Table8[Column2]))</f>
        <v>Maintained</v>
      </c>
      <c r="R7844">
        <v>65.407536730000004</v>
      </c>
      <c r="S7844">
        <f t="shared" si="245"/>
        <v>2.7253140304166665</v>
      </c>
      <c r="T7844" t="s">
        <v>19</v>
      </c>
    </row>
    <row r="7845" spans="1:20" x14ac:dyDescent="0.25">
      <c r="A7845">
        <v>7844</v>
      </c>
      <c r="B7845" t="s">
        <v>3019</v>
      </c>
      <c r="C7845" t="s">
        <v>144</v>
      </c>
      <c r="D7845" t="str">
        <f t="shared" si="244"/>
        <v>Hooper David</v>
      </c>
      <c r="E7845" t="s">
        <v>22</v>
      </c>
      <c r="F7845" t="s">
        <v>38</v>
      </c>
      <c r="G7845" t="s">
        <v>2724</v>
      </c>
      <c r="H7845" t="s">
        <v>1863</v>
      </c>
      <c r="I7845" t="s">
        <v>38</v>
      </c>
      <c r="J7845" t="s">
        <v>19</v>
      </c>
      <c r="K7845" t="str">
        <f>INDEX(Table6[Column1],MATCH(L7845,Table6[Column2]))</f>
        <v>Young Adults</v>
      </c>
      <c r="L7845">
        <v>30.95177734</v>
      </c>
      <c r="M7845" t="str">
        <f>VLOOKUP(L7845,Table1[],2)</f>
        <v>30 - 39</v>
      </c>
      <c r="N7845" t="str">
        <f>INDEX(Table7[Column1],MATCH(O7845,Table7[Column2]))</f>
        <v>Learning Stage</v>
      </c>
      <c r="O7845">
        <v>5.0950715860000004</v>
      </c>
      <c r="P7845" t="str">
        <f>VLOOKUP(O7845,Table13[],2)</f>
        <v>1 - 5</v>
      </c>
      <c r="Q7845" t="str">
        <f>INDEX(Table8[Column1],MATCH(R7845,Table8[Column2]))</f>
        <v>Scheduled</v>
      </c>
      <c r="R7845">
        <v>10.15642856</v>
      </c>
      <c r="S7845">
        <f t="shared" si="245"/>
        <v>0.42318452333333334</v>
      </c>
      <c r="T7845" t="s">
        <v>19</v>
      </c>
    </row>
    <row r="7846" spans="1:20" x14ac:dyDescent="0.25">
      <c r="A7846">
        <v>7845</v>
      </c>
      <c r="B7846" t="s">
        <v>4363</v>
      </c>
      <c r="C7846" t="s">
        <v>56</v>
      </c>
      <c r="D7846" t="str">
        <f t="shared" si="244"/>
        <v>Siller James</v>
      </c>
      <c r="E7846" t="s">
        <v>22</v>
      </c>
      <c r="F7846" t="s">
        <v>836</v>
      </c>
      <c r="G7846" t="s">
        <v>611</v>
      </c>
      <c r="H7846" t="s">
        <v>612</v>
      </c>
      <c r="I7846" t="s">
        <v>169</v>
      </c>
      <c r="J7846" t="s">
        <v>19</v>
      </c>
      <c r="K7846" t="str">
        <f>INDEX(Table6[Column1],MATCH(L7846,Table6[Column2]))</f>
        <v>Adults</v>
      </c>
      <c r="L7846">
        <v>46.12785504</v>
      </c>
      <c r="M7846" t="str">
        <f>VLOOKUP(L7846,Table1[],2)</f>
        <v>40 - 49</v>
      </c>
      <c r="N7846" t="str">
        <f>INDEX(Table7[Column1],MATCH(O7846,Table7[Column2]))</f>
        <v>Learning Stage</v>
      </c>
      <c r="O7846">
        <v>3.4888815270000002</v>
      </c>
      <c r="P7846" t="str">
        <f>VLOOKUP(O7846,Table13[],2)</f>
        <v>1 - 5</v>
      </c>
      <c r="Q7846" t="str">
        <f>INDEX(Table8[Column1],MATCH(R7846,Table8[Column2]))</f>
        <v>Maintained</v>
      </c>
      <c r="R7846">
        <v>75.606969390000003</v>
      </c>
      <c r="S7846">
        <f t="shared" si="245"/>
        <v>3.15029039125</v>
      </c>
      <c r="T7846" t="s">
        <v>19</v>
      </c>
    </row>
    <row r="7847" spans="1:20" x14ac:dyDescent="0.25">
      <c r="A7847">
        <v>7846</v>
      </c>
      <c r="B7847" t="s">
        <v>5524</v>
      </c>
      <c r="C7847" t="s">
        <v>1651</v>
      </c>
      <c r="D7847" t="str">
        <f t="shared" si="244"/>
        <v>Murrell Catherine</v>
      </c>
      <c r="E7847" t="s">
        <v>15</v>
      </c>
      <c r="F7847" t="s">
        <v>1731</v>
      </c>
      <c r="G7847" t="s">
        <v>2724</v>
      </c>
      <c r="H7847" t="s">
        <v>1863</v>
      </c>
      <c r="I7847" t="s">
        <v>38</v>
      </c>
      <c r="J7847" t="s">
        <v>19</v>
      </c>
      <c r="K7847" t="str">
        <f>INDEX(Table6[Column1],MATCH(L7847,Table6[Column2]))</f>
        <v>Adults</v>
      </c>
      <c r="L7847">
        <v>45.165256419999999</v>
      </c>
      <c r="M7847" t="str">
        <f>VLOOKUP(L7847,Table1[],2)</f>
        <v>40 - 49</v>
      </c>
      <c r="N7847" t="str">
        <f>INDEX(Table7[Column1],MATCH(O7847,Table7[Column2]))</f>
        <v>Learning Stage</v>
      </c>
      <c r="O7847">
        <v>3.0134614449999999</v>
      </c>
      <c r="P7847" t="str">
        <f>VLOOKUP(O7847,Table13[],2)</f>
        <v>1 - 5</v>
      </c>
      <c r="Q7847" t="str">
        <f>INDEX(Table8[Column1],MATCH(R7847,Table8[Column2]))</f>
        <v>Habitual</v>
      </c>
      <c r="R7847">
        <v>90.154130080000002</v>
      </c>
      <c r="S7847">
        <f t="shared" si="245"/>
        <v>3.7564220866666664</v>
      </c>
      <c r="T7847" t="s">
        <v>19</v>
      </c>
    </row>
    <row r="7848" spans="1:20" x14ac:dyDescent="0.25">
      <c r="A7848">
        <v>7847</v>
      </c>
      <c r="B7848" t="s">
        <v>5525</v>
      </c>
      <c r="C7848" t="s">
        <v>426</v>
      </c>
      <c r="D7848" t="str">
        <f t="shared" si="244"/>
        <v>Nagle George</v>
      </c>
      <c r="E7848" t="s">
        <v>22</v>
      </c>
      <c r="F7848" t="s">
        <v>38</v>
      </c>
      <c r="G7848" t="s">
        <v>2724</v>
      </c>
      <c r="H7848" t="s">
        <v>1863</v>
      </c>
      <c r="I7848" t="s">
        <v>38</v>
      </c>
      <c r="J7848" t="s">
        <v>19</v>
      </c>
      <c r="K7848" t="str">
        <f>INDEX(Table6[Column1],MATCH(L7848,Table6[Column2]))</f>
        <v>Adults</v>
      </c>
      <c r="L7848">
        <v>46.988705490000001</v>
      </c>
      <c r="M7848" t="str">
        <f>VLOOKUP(L7848,Table1[],2)</f>
        <v>40 - 49</v>
      </c>
      <c r="N7848" t="str">
        <f>INDEX(Table7[Column1],MATCH(O7848,Table7[Column2]))</f>
        <v>Fitting in Stage</v>
      </c>
      <c r="O7848">
        <v>6.5823904259999999</v>
      </c>
      <c r="P7848" t="str">
        <f>VLOOKUP(O7848,Table13[],2)</f>
        <v>6 - 10</v>
      </c>
      <c r="Q7848" t="str">
        <f>INDEX(Table8[Column1],MATCH(R7848,Table8[Column2]))</f>
        <v>Habitual</v>
      </c>
      <c r="R7848">
        <v>99.941994570000006</v>
      </c>
      <c r="S7848">
        <f t="shared" si="245"/>
        <v>4.1642497737499999</v>
      </c>
      <c r="T7848" t="s">
        <v>19</v>
      </c>
    </row>
    <row r="7849" spans="1:20" x14ac:dyDescent="0.25">
      <c r="A7849">
        <v>7848</v>
      </c>
      <c r="B7849" t="s">
        <v>5526</v>
      </c>
      <c r="C7849" t="s">
        <v>2388</v>
      </c>
      <c r="D7849" t="str">
        <f t="shared" si="244"/>
        <v>Yang Gilbert</v>
      </c>
      <c r="E7849" t="s">
        <v>22</v>
      </c>
      <c r="F7849" t="s">
        <v>24</v>
      </c>
      <c r="G7849" t="s">
        <v>611</v>
      </c>
      <c r="H7849" t="s">
        <v>612</v>
      </c>
      <c r="I7849" t="s">
        <v>24</v>
      </c>
      <c r="J7849" t="s">
        <v>19</v>
      </c>
      <c r="K7849" t="str">
        <f>INDEX(Table6[Column1],MATCH(L7849,Table6[Column2]))</f>
        <v>Adults</v>
      </c>
      <c r="L7849">
        <v>41.713723549999997</v>
      </c>
      <c r="M7849" t="str">
        <f>VLOOKUP(L7849,Table1[],2)</f>
        <v>40 - 49</v>
      </c>
      <c r="N7849" t="str">
        <f>INDEX(Table7[Column1],MATCH(O7849,Table7[Column2]))</f>
        <v>Fitting in Stage</v>
      </c>
      <c r="O7849">
        <v>6.2098839139999997</v>
      </c>
      <c r="P7849" t="str">
        <f>VLOOKUP(O7849,Table13[],2)</f>
        <v>6 - 10</v>
      </c>
      <c r="Q7849" t="str">
        <f>INDEX(Table8[Column1],MATCH(R7849,Table8[Column2]))</f>
        <v>Scheduled</v>
      </c>
      <c r="R7849">
        <v>31.893765470000002</v>
      </c>
      <c r="S7849">
        <f t="shared" si="245"/>
        <v>1.3289068945833333</v>
      </c>
      <c r="T7849" t="s">
        <v>19</v>
      </c>
    </row>
    <row r="7850" spans="1:20" x14ac:dyDescent="0.25">
      <c r="A7850">
        <v>7849</v>
      </c>
      <c r="B7850" t="s">
        <v>5527</v>
      </c>
      <c r="C7850" t="s">
        <v>50</v>
      </c>
      <c r="D7850" t="str">
        <f t="shared" si="244"/>
        <v>Orellana Robert</v>
      </c>
      <c r="E7850" t="s">
        <v>22</v>
      </c>
      <c r="F7850" t="s">
        <v>176</v>
      </c>
      <c r="G7850" t="s">
        <v>611</v>
      </c>
      <c r="H7850" t="s">
        <v>612</v>
      </c>
      <c r="I7850" t="s">
        <v>134</v>
      </c>
      <c r="J7850" t="s">
        <v>19</v>
      </c>
      <c r="K7850" t="str">
        <f>INDEX(Table6[Column1],MATCH(L7850,Table6[Column2]))</f>
        <v>Elders</v>
      </c>
      <c r="L7850">
        <v>53.948310929999998</v>
      </c>
      <c r="M7850" t="str">
        <f>VLOOKUP(L7850,Table1[],2)</f>
        <v>50 - 59</v>
      </c>
      <c r="N7850" t="str">
        <f>INDEX(Table7[Column1],MATCH(O7850,Table7[Column2]))</f>
        <v>Fitting in Stage</v>
      </c>
      <c r="O7850">
        <v>6.222912472</v>
      </c>
      <c r="P7850" t="str">
        <f>VLOOKUP(O7850,Table13[],2)</f>
        <v>6 - 10</v>
      </c>
      <c r="Q7850" t="str">
        <f>INDEX(Table8[Column1],MATCH(R7850,Table8[Column2]))</f>
        <v>Habitual</v>
      </c>
      <c r="R7850">
        <v>112.1143258</v>
      </c>
      <c r="S7850">
        <f t="shared" si="245"/>
        <v>4.6714302416666662</v>
      </c>
      <c r="T7850" t="s">
        <v>19</v>
      </c>
    </row>
    <row r="7851" spans="1:20" x14ac:dyDescent="0.25">
      <c r="A7851">
        <v>7850</v>
      </c>
      <c r="B7851" t="s">
        <v>5528</v>
      </c>
      <c r="C7851" t="s">
        <v>1563</v>
      </c>
      <c r="D7851" t="str">
        <f t="shared" si="244"/>
        <v>Brier Fred</v>
      </c>
      <c r="E7851" t="s">
        <v>22</v>
      </c>
      <c r="F7851" t="s">
        <v>38</v>
      </c>
      <c r="G7851" t="s">
        <v>2724</v>
      </c>
      <c r="H7851" t="s">
        <v>1863</v>
      </c>
      <c r="I7851" t="s">
        <v>38</v>
      </c>
      <c r="J7851" t="s">
        <v>19</v>
      </c>
      <c r="K7851" t="str">
        <f>INDEX(Table6[Column1],MATCH(L7851,Table6[Column2]))</f>
        <v>Adults</v>
      </c>
      <c r="L7851">
        <v>43.588185549999999</v>
      </c>
      <c r="M7851" t="str">
        <f>VLOOKUP(L7851,Table1[],2)</f>
        <v>40 - 49</v>
      </c>
      <c r="N7851" t="str">
        <f>INDEX(Table7[Column1],MATCH(O7851,Table7[Column2]))</f>
        <v>Learning Stage</v>
      </c>
      <c r="O7851">
        <v>4.0736981170000002</v>
      </c>
      <c r="P7851" t="str">
        <f>VLOOKUP(O7851,Table13[],2)</f>
        <v>1 - 5</v>
      </c>
      <c r="Q7851" t="str">
        <f>INDEX(Table8[Column1],MATCH(R7851,Table8[Column2]))</f>
        <v>Scheduled</v>
      </c>
      <c r="R7851">
        <v>11.88716565</v>
      </c>
      <c r="S7851">
        <f t="shared" si="245"/>
        <v>0.49529856875</v>
      </c>
      <c r="T7851" t="s">
        <v>19</v>
      </c>
    </row>
    <row r="7852" spans="1:20" x14ac:dyDescent="0.25">
      <c r="A7852">
        <v>7851</v>
      </c>
      <c r="B7852" t="s">
        <v>648</v>
      </c>
      <c r="C7852" t="s">
        <v>196</v>
      </c>
      <c r="D7852" t="str">
        <f t="shared" si="244"/>
        <v>Gonzalez Carol</v>
      </c>
      <c r="E7852" t="s">
        <v>15</v>
      </c>
      <c r="F7852" t="s">
        <v>24</v>
      </c>
      <c r="G7852" t="s">
        <v>611</v>
      </c>
      <c r="H7852" t="s">
        <v>612</v>
      </c>
      <c r="I7852" t="s">
        <v>24</v>
      </c>
      <c r="J7852" t="s">
        <v>19</v>
      </c>
      <c r="K7852" t="str">
        <f>INDEX(Table6[Column1],MATCH(L7852,Table6[Column2]))</f>
        <v>Elders</v>
      </c>
      <c r="L7852">
        <v>58.071861259999999</v>
      </c>
      <c r="M7852" t="str">
        <f>VLOOKUP(L7852,Table1[],2)</f>
        <v>50 - 59</v>
      </c>
      <c r="N7852" t="str">
        <f>INDEX(Table7[Column1],MATCH(O7852,Table7[Column2]))</f>
        <v>Learning Stage</v>
      </c>
      <c r="O7852">
        <v>3.8318579449999999</v>
      </c>
      <c r="P7852" t="str">
        <f>VLOOKUP(O7852,Table13[],2)</f>
        <v>1 - 5</v>
      </c>
      <c r="Q7852" t="str">
        <f>INDEX(Table8[Column1],MATCH(R7852,Table8[Column2]))</f>
        <v>Excused</v>
      </c>
      <c r="R7852">
        <v>148.5577687</v>
      </c>
      <c r="S7852">
        <f t="shared" si="245"/>
        <v>6.1899070291666662</v>
      </c>
      <c r="T7852" t="s">
        <v>19</v>
      </c>
    </row>
    <row r="7853" spans="1:20" x14ac:dyDescent="0.25">
      <c r="A7853">
        <v>7852</v>
      </c>
      <c r="B7853" t="s">
        <v>2742</v>
      </c>
      <c r="C7853" t="s">
        <v>2843</v>
      </c>
      <c r="D7853" t="str">
        <f t="shared" si="244"/>
        <v>Freeman Margarita</v>
      </c>
      <c r="E7853" t="s">
        <v>15</v>
      </c>
      <c r="F7853" t="s">
        <v>24</v>
      </c>
      <c r="G7853" t="s">
        <v>611</v>
      </c>
      <c r="H7853" t="s">
        <v>612</v>
      </c>
      <c r="I7853" t="s">
        <v>24</v>
      </c>
      <c r="J7853" t="s">
        <v>19</v>
      </c>
      <c r="K7853" t="str">
        <f>INDEX(Table6[Column1],MATCH(L7853,Table6[Column2]))</f>
        <v>Young Adults</v>
      </c>
      <c r="L7853">
        <v>37.673945519999997</v>
      </c>
      <c r="M7853" t="str">
        <f>VLOOKUP(L7853,Table1[],2)</f>
        <v>30 - 39</v>
      </c>
      <c r="N7853" t="str">
        <f>INDEX(Table7[Column1],MATCH(O7853,Table7[Column2]))</f>
        <v>Learning Stage</v>
      </c>
      <c r="O7853">
        <v>2.3733381589999998</v>
      </c>
      <c r="P7853" t="str">
        <f>VLOOKUP(O7853,Table13[],2)</f>
        <v>1 - 5</v>
      </c>
      <c r="Q7853" t="str">
        <f>INDEX(Table8[Column1],MATCH(R7853,Table8[Column2]))</f>
        <v>Maintained</v>
      </c>
      <c r="R7853">
        <v>63.688132690000003</v>
      </c>
      <c r="S7853">
        <f t="shared" si="245"/>
        <v>2.6536721954166667</v>
      </c>
      <c r="T7853" t="s">
        <v>19</v>
      </c>
    </row>
    <row r="7854" spans="1:20" x14ac:dyDescent="0.25">
      <c r="A7854">
        <v>7853</v>
      </c>
      <c r="B7854" t="s">
        <v>5529</v>
      </c>
      <c r="C7854" t="s">
        <v>168</v>
      </c>
      <c r="D7854" t="str">
        <f t="shared" si="244"/>
        <v>Cronin Michelle</v>
      </c>
      <c r="E7854" t="s">
        <v>15</v>
      </c>
      <c r="F7854" t="s">
        <v>27</v>
      </c>
      <c r="G7854" t="s">
        <v>611</v>
      </c>
      <c r="H7854" t="s">
        <v>612</v>
      </c>
      <c r="I7854" t="s">
        <v>27</v>
      </c>
      <c r="J7854" t="s">
        <v>19</v>
      </c>
      <c r="K7854" t="str">
        <f>INDEX(Table6[Column1],MATCH(L7854,Table6[Column2]))</f>
        <v>Adults</v>
      </c>
      <c r="L7854">
        <v>42.735003820000003</v>
      </c>
      <c r="M7854" t="str">
        <f>VLOOKUP(L7854,Table1[],2)</f>
        <v>40 - 49</v>
      </c>
      <c r="N7854" t="str">
        <f>INDEX(Table7[Column1],MATCH(O7854,Table7[Column2]))</f>
        <v>Fitting in Stage</v>
      </c>
      <c r="O7854">
        <v>6.2549016249999996</v>
      </c>
      <c r="P7854" t="str">
        <f>VLOOKUP(O7854,Table13[],2)</f>
        <v>6 - 10</v>
      </c>
      <c r="Q7854" t="str">
        <f>INDEX(Table8[Column1],MATCH(R7854,Table8[Column2]))</f>
        <v>Maintained</v>
      </c>
      <c r="R7854">
        <v>43.824934829999997</v>
      </c>
      <c r="S7854">
        <f t="shared" si="245"/>
        <v>1.8260389512499999</v>
      </c>
      <c r="T7854" t="s">
        <v>19</v>
      </c>
    </row>
    <row r="7855" spans="1:20" x14ac:dyDescent="0.25">
      <c r="A7855">
        <v>7854</v>
      </c>
      <c r="B7855" t="s">
        <v>1683</v>
      </c>
      <c r="C7855" t="s">
        <v>5530</v>
      </c>
      <c r="D7855" t="str">
        <f t="shared" si="244"/>
        <v>Gould Dora</v>
      </c>
      <c r="E7855" t="s">
        <v>15</v>
      </c>
      <c r="F7855" t="s">
        <v>664</v>
      </c>
      <c r="G7855" t="s">
        <v>611</v>
      </c>
      <c r="H7855" t="s">
        <v>612</v>
      </c>
      <c r="I7855" t="s">
        <v>664</v>
      </c>
      <c r="J7855" t="s">
        <v>19</v>
      </c>
      <c r="K7855" t="str">
        <f>INDEX(Table6[Column1],MATCH(L7855,Table6[Column2]))</f>
        <v>Adults</v>
      </c>
      <c r="L7855">
        <v>40.589705019999997</v>
      </c>
      <c r="M7855" t="str">
        <f>VLOOKUP(L7855,Table1[],2)</f>
        <v>40 - 49</v>
      </c>
      <c r="N7855" t="str">
        <f>INDEX(Table7[Column1],MATCH(O7855,Table7[Column2]))</f>
        <v>Fitting in Stage</v>
      </c>
      <c r="O7855">
        <v>6.0951580209999996</v>
      </c>
      <c r="P7855" t="str">
        <f>VLOOKUP(O7855,Table13[],2)</f>
        <v>6 - 10</v>
      </c>
      <c r="Q7855" t="str">
        <f>INDEX(Table8[Column1],MATCH(R7855,Table8[Column2]))</f>
        <v>Maintained</v>
      </c>
      <c r="R7855">
        <v>78.301447490000001</v>
      </c>
      <c r="S7855">
        <f t="shared" si="245"/>
        <v>3.2625603120833335</v>
      </c>
      <c r="T7855" t="s">
        <v>19</v>
      </c>
    </row>
    <row r="7856" spans="1:20" x14ac:dyDescent="0.25">
      <c r="A7856">
        <v>7855</v>
      </c>
      <c r="B7856" t="s">
        <v>4435</v>
      </c>
      <c r="C7856" t="s">
        <v>630</v>
      </c>
      <c r="D7856" t="str">
        <f t="shared" si="244"/>
        <v>Dubois Richard</v>
      </c>
      <c r="E7856" t="s">
        <v>22</v>
      </c>
      <c r="F7856" t="s">
        <v>38</v>
      </c>
      <c r="G7856" t="s">
        <v>2724</v>
      </c>
      <c r="H7856" t="s">
        <v>1863</v>
      </c>
      <c r="I7856" t="s">
        <v>38</v>
      </c>
      <c r="J7856" t="s">
        <v>19</v>
      </c>
      <c r="K7856" t="str">
        <f>INDEX(Table6[Column1],MATCH(L7856,Table6[Column2]))</f>
        <v>Young Adults</v>
      </c>
      <c r="L7856">
        <v>35.1417468</v>
      </c>
      <c r="M7856" t="str">
        <f>VLOOKUP(L7856,Table1[],2)</f>
        <v>30 - 39</v>
      </c>
      <c r="N7856" t="str">
        <f>INDEX(Table7[Column1],MATCH(O7856,Table7[Column2]))</f>
        <v>Learning Stage</v>
      </c>
      <c r="O7856">
        <v>4.4003223739999999</v>
      </c>
      <c r="P7856" t="str">
        <f>VLOOKUP(O7856,Table13[],2)</f>
        <v>1 - 5</v>
      </c>
      <c r="Q7856" t="str">
        <f>INDEX(Table8[Column1],MATCH(R7856,Table8[Column2]))</f>
        <v>Scheduled</v>
      </c>
      <c r="R7856">
        <v>30.674131930000001</v>
      </c>
      <c r="S7856">
        <f t="shared" si="245"/>
        <v>1.2780888304166669</v>
      </c>
      <c r="T7856" t="s">
        <v>19</v>
      </c>
    </row>
    <row r="7857" spans="1:20" x14ac:dyDescent="0.25">
      <c r="A7857">
        <v>7856</v>
      </c>
      <c r="B7857" t="s">
        <v>5531</v>
      </c>
      <c r="C7857" t="s">
        <v>745</v>
      </c>
      <c r="D7857" t="str">
        <f t="shared" si="244"/>
        <v>Holder Katrina</v>
      </c>
      <c r="E7857" t="s">
        <v>15</v>
      </c>
      <c r="F7857" t="s">
        <v>439</v>
      </c>
      <c r="G7857" t="s">
        <v>820</v>
      </c>
      <c r="H7857" t="s">
        <v>821</v>
      </c>
      <c r="I7857" t="s">
        <v>439</v>
      </c>
      <c r="J7857" t="s">
        <v>19</v>
      </c>
      <c r="K7857" t="str">
        <f>INDEX(Table6[Column1],MATCH(L7857,Table6[Column2]))</f>
        <v>Adults</v>
      </c>
      <c r="L7857">
        <v>43.915456249999998</v>
      </c>
      <c r="M7857" t="str">
        <f>VLOOKUP(L7857,Table1[],2)</f>
        <v>40 - 49</v>
      </c>
      <c r="N7857" t="str">
        <f>INDEX(Table7[Column1],MATCH(O7857,Table7[Column2]))</f>
        <v>Learning Stage</v>
      </c>
      <c r="O7857">
        <v>3.9323931810000001</v>
      </c>
      <c r="P7857" t="str">
        <f>VLOOKUP(O7857,Table13[],2)</f>
        <v>1 - 5</v>
      </c>
      <c r="Q7857" t="str">
        <f>INDEX(Table8[Column1],MATCH(R7857,Table8[Column2]))</f>
        <v>Scheduled</v>
      </c>
      <c r="R7857">
        <v>34.377537850000003</v>
      </c>
      <c r="S7857">
        <f t="shared" si="245"/>
        <v>1.4323974104166668</v>
      </c>
      <c r="T7857" t="s">
        <v>19</v>
      </c>
    </row>
    <row r="7858" spans="1:20" x14ac:dyDescent="0.25">
      <c r="A7858">
        <v>7857</v>
      </c>
      <c r="B7858" t="s">
        <v>58</v>
      </c>
      <c r="C7858" t="s">
        <v>1089</v>
      </c>
      <c r="D7858" t="str">
        <f t="shared" si="244"/>
        <v>Davis Rebecca</v>
      </c>
      <c r="E7858" t="s">
        <v>15</v>
      </c>
      <c r="F7858" t="s">
        <v>24</v>
      </c>
      <c r="G7858" t="s">
        <v>611</v>
      </c>
      <c r="H7858" t="s">
        <v>612</v>
      </c>
      <c r="I7858" t="s">
        <v>24</v>
      </c>
      <c r="J7858" t="s">
        <v>19</v>
      </c>
      <c r="K7858" t="str">
        <f>INDEX(Table6[Column1],MATCH(L7858,Table6[Column2]))</f>
        <v>Young Adults</v>
      </c>
      <c r="L7858">
        <v>34.18816571</v>
      </c>
      <c r="M7858" t="str">
        <f>VLOOKUP(L7858,Table1[],2)</f>
        <v>30 - 39</v>
      </c>
      <c r="N7858" t="str">
        <f>INDEX(Table7[Column1],MATCH(O7858,Table7[Column2]))</f>
        <v>Learning Stage</v>
      </c>
      <c r="O7858">
        <v>4.3143999239999999</v>
      </c>
      <c r="P7858" t="str">
        <f>VLOOKUP(O7858,Table13[],2)</f>
        <v>1 - 5</v>
      </c>
      <c r="Q7858" t="str">
        <f>INDEX(Table8[Column1],MATCH(R7858,Table8[Column2]))</f>
        <v>Scheduled</v>
      </c>
      <c r="R7858">
        <v>38.497052269999998</v>
      </c>
      <c r="S7858">
        <f t="shared" si="245"/>
        <v>1.6040438445833332</v>
      </c>
      <c r="T7858" t="s">
        <v>19</v>
      </c>
    </row>
    <row r="7859" spans="1:20" x14ac:dyDescent="0.25">
      <c r="A7859">
        <v>7858</v>
      </c>
      <c r="B7859" t="s">
        <v>5532</v>
      </c>
      <c r="C7859" t="s">
        <v>827</v>
      </c>
      <c r="D7859" t="str">
        <f t="shared" si="244"/>
        <v>Chafin Joy</v>
      </c>
      <c r="E7859" t="s">
        <v>15</v>
      </c>
      <c r="F7859" t="s">
        <v>33</v>
      </c>
      <c r="G7859" t="s">
        <v>611</v>
      </c>
      <c r="H7859" t="s">
        <v>612</v>
      </c>
      <c r="I7859" t="s">
        <v>33</v>
      </c>
      <c r="J7859" t="s">
        <v>19</v>
      </c>
      <c r="K7859" t="str">
        <f>INDEX(Table6[Column1],MATCH(L7859,Table6[Column2]))</f>
        <v>Young Adults</v>
      </c>
      <c r="L7859">
        <v>32.597046370000001</v>
      </c>
      <c r="M7859" t="str">
        <f>VLOOKUP(L7859,Table1[],2)</f>
        <v>30 - 39</v>
      </c>
      <c r="N7859" t="str">
        <f>INDEX(Table7[Column1],MATCH(O7859,Table7[Column2]))</f>
        <v>Learning Stage</v>
      </c>
      <c r="O7859">
        <v>4.6353110979999999</v>
      </c>
      <c r="P7859" t="str">
        <f>VLOOKUP(O7859,Table13[],2)</f>
        <v>1 - 5</v>
      </c>
      <c r="Q7859" t="str">
        <f>INDEX(Table8[Column1],MATCH(R7859,Table8[Column2]))</f>
        <v>Scheduled</v>
      </c>
      <c r="R7859">
        <v>0</v>
      </c>
      <c r="S7859">
        <f t="shared" si="245"/>
        <v>0</v>
      </c>
      <c r="T7859" t="s">
        <v>19</v>
      </c>
    </row>
    <row r="7860" spans="1:20" x14ac:dyDescent="0.25">
      <c r="A7860">
        <v>7859</v>
      </c>
      <c r="B7860" t="s">
        <v>5533</v>
      </c>
      <c r="C7860" t="s">
        <v>4578</v>
      </c>
      <c r="D7860" t="str">
        <f t="shared" si="244"/>
        <v>Earley Garfield</v>
      </c>
      <c r="E7860" t="s">
        <v>22</v>
      </c>
      <c r="F7860" t="s">
        <v>100</v>
      </c>
      <c r="G7860" t="s">
        <v>611</v>
      </c>
      <c r="H7860" t="s">
        <v>612</v>
      </c>
      <c r="I7860" t="s">
        <v>101</v>
      </c>
      <c r="J7860" t="s">
        <v>19</v>
      </c>
      <c r="K7860" t="str">
        <f>INDEX(Table6[Column1],MATCH(L7860,Table6[Column2]))</f>
        <v>Young Adults</v>
      </c>
      <c r="L7860">
        <v>34.071247700000001</v>
      </c>
      <c r="M7860" t="str">
        <f>VLOOKUP(L7860,Table1[],2)</f>
        <v>30 - 39</v>
      </c>
      <c r="N7860" t="str">
        <f>INDEX(Table7[Column1],MATCH(O7860,Table7[Column2]))</f>
        <v>Learning Stage</v>
      </c>
      <c r="O7860">
        <v>2.83995635</v>
      </c>
      <c r="P7860" t="str">
        <f>VLOOKUP(O7860,Table13[],2)</f>
        <v>1 - 5</v>
      </c>
      <c r="Q7860" t="str">
        <f>INDEX(Table8[Column1],MATCH(R7860,Table8[Column2]))</f>
        <v>Scheduled</v>
      </c>
      <c r="R7860">
        <v>1.110152469</v>
      </c>
      <c r="S7860">
        <f t="shared" si="245"/>
        <v>4.6256352875000004E-2</v>
      </c>
      <c r="T7860" t="s">
        <v>19</v>
      </c>
    </row>
    <row r="7861" spans="1:20" x14ac:dyDescent="0.25">
      <c r="A7861">
        <v>7860</v>
      </c>
      <c r="B7861" t="s">
        <v>270</v>
      </c>
      <c r="C7861" t="s">
        <v>1373</v>
      </c>
      <c r="D7861" t="str">
        <f t="shared" si="244"/>
        <v>Keith Freda</v>
      </c>
      <c r="E7861" t="s">
        <v>15</v>
      </c>
      <c r="F7861" t="s">
        <v>107</v>
      </c>
      <c r="G7861" t="s">
        <v>2724</v>
      </c>
      <c r="H7861" t="s">
        <v>1863</v>
      </c>
      <c r="I7861" t="s">
        <v>107</v>
      </c>
      <c r="J7861" t="s">
        <v>19</v>
      </c>
      <c r="K7861" t="str">
        <f>INDEX(Table6[Column1],MATCH(L7861,Table6[Column2]))</f>
        <v>Elders</v>
      </c>
      <c r="L7861">
        <v>52.527387779999998</v>
      </c>
      <c r="M7861" t="str">
        <f>VLOOKUP(L7861,Table1[],2)</f>
        <v>50 - 59</v>
      </c>
      <c r="N7861" t="str">
        <f>INDEX(Table7[Column1],MATCH(O7861,Table7[Column2]))</f>
        <v>Learning Stage</v>
      </c>
      <c r="O7861">
        <v>5.1345793730000002</v>
      </c>
      <c r="P7861" t="str">
        <f>VLOOKUP(O7861,Table13[],2)</f>
        <v>1 - 5</v>
      </c>
      <c r="Q7861" t="str">
        <f>INDEX(Table8[Column1],MATCH(R7861,Table8[Column2]))</f>
        <v>Excused</v>
      </c>
      <c r="R7861">
        <v>131.0161038</v>
      </c>
      <c r="S7861">
        <f t="shared" si="245"/>
        <v>5.4590043249999995</v>
      </c>
      <c r="T7861" t="s">
        <v>19</v>
      </c>
    </row>
    <row r="7862" spans="1:20" x14ac:dyDescent="0.25">
      <c r="A7862">
        <v>7861</v>
      </c>
      <c r="B7862" t="s">
        <v>400</v>
      </c>
      <c r="C7862" t="s">
        <v>275</v>
      </c>
      <c r="D7862" t="str">
        <f t="shared" si="244"/>
        <v>Williams Nancy</v>
      </c>
      <c r="E7862" t="s">
        <v>15</v>
      </c>
      <c r="F7862" t="s">
        <v>1156</v>
      </c>
      <c r="G7862" t="s">
        <v>611</v>
      </c>
      <c r="H7862" t="s">
        <v>612</v>
      </c>
      <c r="I7862" t="s">
        <v>169</v>
      </c>
      <c r="J7862" t="s">
        <v>19</v>
      </c>
      <c r="K7862" t="str">
        <f>INDEX(Table6[Column1],MATCH(L7862,Table6[Column2]))</f>
        <v>Young Adults</v>
      </c>
      <c r="L7862">
        <v>34.624526529999997</v>
      </c>
      <c r="M7862" t="str">
        <f>VLOOKUP(L7862,Table1[],2)</f>
        <v>30 - 39</v>
      </c>
      <c r="N7862" t="str">
        <f>INDEX(Table7[Column1],MATCH(O7862,Table7[Column2]))</f>
        <v>Fitting in Stage</v>
      </c>
      <c r="O7862">
        <v>6.5058853299999999</v>
      </c>
      <c r="P7862" t="str">
        <f>VLOOKUP(O7862,Table13[],2)</f>
        <v>6 - 10</v>
      </c>
      <c r="Q7862" t="str">
        <f>INDEX(Table8[Column1],MATCH(R7862,Table8[Column2]))</f>
        <v>Maintained</v>
      </c>
      <c r="R7862">
        <v>50.867106890000002</v>
      </c>
      <c r="S7862">
        <f t="shared" si="245"/>
        <v>2.1194627870833336</v>
      </c>
      <c r="T7862" t="s">
        <v>19</v>
      </c>
    </row>
    <row r="7863" spans="1:20" x14ac:dyDescent="0.25">
      <c r="A7863">
        <v>7862</v>
      </c>
      <c r="B7863" t="s">
        <v>5534</v>
      </c>
      <c r="C7863" t="s">
        <v>5535</v>
      </c>
      <c r="D7863" t="str">
        <f t="shared" si="244"/>
        <v>Lancaster Ofelia</v>
      </c>
      <c r="E7863" t="s">
        <v>15</v>
      </c>
      <c r="F7863" t="s">
        <v>33</v>
      </c>
      <c r="G7863" t="s">
        <v>611</v>
      </c>
      <c r="H7863" t="s">
        <v>612</v>
      </c>
      <c r="I7863" t="s">
        <v>33</v>
      </c>
      <c r="J7863" t="s">
        <v>19</v>
      </c>
      <c r="K7863" t="str">
        <f>INDEX(Table6[Column1],MATCH(L7863,Table6[Column2]))</f>
        <v>Adults</v>
      </c>
      <c r="L7863">
        <v>41.008661019999998</v>
      </c>
      <c r="M7863" t="str">
        <f>VLOOKUP(L7863,Table1[],2)</f>
        <v>40 - 49</v>
      </c>
      <c r="N7863" t="str">
        <f>INDEX(Table7[Column1],MATCH(O7863,Table7[Column2]))</f>
        <v>Learning Stage</v>
      </c>
      <c r="O7863">
        <v>4.1852634249999996</v>
      </c>
      <c r="P7863" t="str">
        <f>VLOOKUP(O7863,Table13[],2)</f>
        <v>1 - 5</v>
      </c>
      <c r="Q7863" t="str">
        <f>INDEX(Table8[Column1],MATCH(R7863,Table8[Column2]))</f>
        <v>Maintained</v>
      </c>
      <c r="R7863">
        <v>75.749359240000004</v>
      </c>
      <c r="S7863">
        <f t="shared" si="245"/>
        <v>3.1562233016666665</v>
      </c>
      <c r="T7863" t="s">
        <v>19</v>
      </c>
    </row>
    <row r="7864" spans="1:20" x14ac:dyDescent="0.25">
      <c r="A7864">
        <v>7863</v>
      </c>
      <c r="B7864" t="s">
        <v>5536</v>
      </c>
      <c r="C7864" t="s">
        <v>59</v>
      </c>
      <c r="D7864" t="str">
        <f t="shared" si="244"/>
        <v>Love Janet</v>
      </c>
      <c r="E7864" t="s">
        <v>15</v>
      </c>
      <c r="F7864" t="s">
        <v>30</v>
      </c>
      <c r="G7864" t="s">
        <v>611</v>
      </c>
      <c r="H7864" t="s">
        <v>612</v>
      </c>
      <c r="I7864" t="s">
        <v>30</v>
      </c>
      <c r="J7864" t="s">
        <v>19</v>
      </c>
      <c r="K7864" t="str">
        <f>INDEX(Table6[Column1],MATCH(L7864,Table6[Column2]))</f>
        <v>Adults</v>
      </c>
      <c r="L7864">
        <v>43.274387699999998</v>
      </c>
      <c r="M7864" t="str">
        <f>VLOOKUP(L7864,Table1[],2)</f>
        <v>40 - 49</v>
      </c>
      <c r="N7864" t="str">
        <f>INDEX(Table7[Column1],MATCH(O7864,Table7[Column2]))</f>
        <v>Learning Stage</v>
      </c>
      <c r="O7864">
        <v>3.2637783919999999</v>
      </c>
      <c r="P7864" t="str">
        <f>VLOOKUP(O7864,Table13[],2)</f>
        <v>1 - 5</v>
      </c>
      <c r="Q7864" t="str">
        <f>INDEX(Table8[Column1],MATCH(R7864,Table8[Column2]))</f>
        <v>Habitual</v>
      </c>
      <c r="R7864">
        <v>81.489304660000002</v>
      </c>
      <c r="S7864">
        <f t="shared" si="245"/>
        <v>3.3953876941666667</v>
      </c>
      <c r="T7864" t="s">
        <v>19</v>
      </c>
    </row>
    <row r="7865" spans="1:20" x14ac:dyDescent="0.25">
      <c r="A7865">
        <v>7864</v>
      </c>
      <c r="B7865" t="s">
        <v>5537</v>
      </c>
      <c r="C7865" t="s">
        <v>812</v>
      </c>
      <c r="D7865" t="str">
        <f t="shared" si="244"/>
        <v>Savoie Helen</v>
      </c>
      <c r="E7865" t="s">
        <v>15</v>
      </c>
      <c r="F7865" t="s">
        <v>87</v>
      </c>
      <c r="G7865" t="s">
        <v>611</v>
      </c>
      <c r="H7865" t="s">
        <v>612</v>
      </c>
      <c r="I7865" t="s">
        <v>87</v>
      </c>
      <c r="J7865" t="s">
        <v>19</v>
      </c>
      <c r="K7865" t="str">
        <f>INDEX(Table6[Column1],MATCH(L7865,Table6[Column2]))</f>
        <v>Elders</v>
      </c>
      <c r="L7865">
        <v>50.487216850000003</v>
      </c>
      <c r="M7865" t="str">
        <f>VLOOKUP(L7865,Table1[],2)</f>
        <v>50 - 59</v>
      </c>
      <c r="N7865" t="str">
        <f>INDEX(Table7[Column1],MATCH(O7865,Table7[Column2]))</f>
        <v>Learning Stage</v>
      </c>
      <c r="O7865">
        <v>5.3132273889999997</v>
      </c>
      <c r="P7865" t="str">
        <f>VLOOKUP(O7865,Table13[],2)</f>
        <v>1 - 5</v>
      </c>
      <c r="Q7865" t="str">
        <f>INDEX(Table8[Column1],MATCH(R7865,Table8[Column2]))</f>
        <v>Habitual</v>
      </c>
      <c r="R7865">
        <v>113.71939709999999</v>
      </c>
      <c r="S7865">
        <f t="shared" si="245"/>
        <v>4.7383082124999998</v>
      </c>
      <c r="T7865" t="s">
        <v>19</v>
      </c>
    </row>
    <row r="7866" spans="1:20" x14ac:dyDescent="0.25">
      <c r="A7866">
        <v>7865</v>
      </c>
      <c r="B7866" t="s">
        <v>1094</v>
      </c>
      <c r="C7866" t="s">
        <v>56</v>
      </c>
      <c r="D7866" t="str">
        <f t="shared" si="244"/>
        <v>Sims James</v>
      </c>
      <c r="E7866" t="s">
        <v>22</v>
      </c>
      <c r="F7866" t="s">
        <v>57</v>
      </c>
      <c r="G7866" t="s">
        <v>611</v>
      </c>
      <c r="H7866" t="s">
        <v>612</v>
      </c>
      <c r="I7866" t="s">
        <v>57</v>
      </c>
      <c r="J7866" t="s">
        <v>19</v>
      </c>
      <c r="K7866" t="str">
        <f>INDEX(Table6[Column1],MATCH(L7866,Table6[Column2]))</f>
        <v>Young Adults</v>
      </c>
      <c r="L7866">
        <v>33.977194480000001</v>
      </c>
      <c r="M7866" t="str">
        <f>VLOOKUP(L7866,Table1[],2)</f>
        <v>30 - 39</v>
      </c>
      <c r="N7866" t="str">
        <f>INDEX(Table7[Column1],MATCH(O7866,Table7[Column2]))</f>
        <v>Fitting in Stage</v>
      </c>
      <c r="O7866">
        <v>6.2569806239999997</v>
      </c>
      <c r="P7866" t="str">
        <f>VLOOKUP(O7866,Table13[],2)</f>
        <v>6 - 10</v>
      </c>
      <c r="Q7866" t="str">
        <f>INDEX(Table8[Column1],MATCH(R7866,Table8[Column2]))</f>
        <v>Scheduled</v>
      </c>
      <c r="R7866">
        <v>0</v>
      </c>
      <c r="S7866">
        <f t="shared" si="245"/>
        <v>0</v>
      </c>
      <c r="T7866" t="s">
        <v>19</v>
      </c>
    </row>
    <row r="7867" spans="1:20" x14ac:dyDescent="0.25">
      <c r="A7867">
        <v>7866</v>
      </c>
      <c r="B7867" t="s">
        <v>860</v>
      </c>
      <c r="C7867" t="s">
        <v>340</v>
      </c>
      <c r="D7867" t="str">
        <f t="shared" si="244"/>
        <v>Willis Christopher</v>
      </c>
      <c r="E7867" t="s">
        <v>22</v>
      </c>
      <c r="F7867" t="s">
        <v>2465</v>
      </c>
      <c r="G7867" t="s">
        <v>611</v>
      </c>
      <c r="H7867" t="s">
        <v>612</v>
      </c>
      <c r="I7867" t="s">
        <v>87</v>
      </c>
      <c r="J7867" t="s">
        <v>19</v>
      </c>
      <c r="K7867" t="str">
        <f>INDEX(Table6[Column1],MATCH(L7867,Table6[Column2]))</f>
        <v>Teenagers</v>
      </c>
      <c r="L7867">
        <v>16.743553739999999</v>
      </c>
      <c r="M7867" t="e">
        <f>VLOOKUP(L7867,Table1[],2)</f>
        <v>#N/A</v>
      </c>
      <c r="N7867" t="str">
        <f>INDEX(Table7[Column1],MATCH(O7867,Table7[Column2]))</f>
        <v>Learning Stage</v>
      </c>
      <c r="O7867">
        <v>3.424540329</v>
      </c>
      <c r="P7867" t="str">
        <f>VLOOKUP(O7867,Table13[],2)</f>
        <v>1 - 5</v>
      </c>
      <c r="Q7867" t="str">
        <f>INDEX(Table8[Column1],MATCH(R7867,Table8[Column2]))</f>
        <v>Scheduled</v>
      </c>
      <c r="R7867">
        <v>0</v>
      </c>
      <c r="S7867">
        <f t="shared" si="245"/>
        <v>0</v>
      </c>
      <c r="T7867" t="s">
        <v>19</v>
      </c>
    </row>
    <row r="7868" spans="1:20" x14ac:dyDescent="0.25">
      <c r="A7868">
        <v>7867</v>
      </c>
      <c r="B7868" t="s">
        <v>5538</v>
      </c>
      <c r="C7868" t="s">
        <v>270</v>
      </c>
      <c r="D7868" t="str">
        <f t="shared" si="244"/>
        <v>Burkhart Keith</v>
      </c>
      <c r="E7868" t="s">
        <v>22</v>
      </c>
      <c r="F7868" t="s">
        <v>38</v>
      </c>
      <c r="G7868" t="s">
        <v>2724</v>
      </c>
      <c r="H7868" t="s">
        <v>1863</v>
      </c>
      <c r="I7868" t="s">
        <v>38</v>
      </c>
      <c r="J7868" t="s">
        <v>19</v>
      </c>
      <c r="K7868" t="str">
        <f>INDEX(Table6[Column1],MATCH(L7868,Table6[Column2]))</f>
        <v>Elders</v>
      </c>
      <c r="L7868">
        <v>50.196226959999997</v>
      </c>
      <c r="M7868" t="str">
        <f>VLOOKUP(L7868,Table1[],2)</f>
        <v>50 - 59</v>
      </c>
      <c r="N7868" t="str">
        <f>INDEX(Table7[Column1],MATCH(O7868,Table7[Column2]))</f>
        <v>Learning Stage</v>
      </c>
      <c r="O7868">
        <v>3.9985163180000001</v>
      </c>
      <c r="P7868" t="str">
        <f>VLOOKUP(O7868,Table13[],2)</f>
        <v>1 - 5</v>
      </c>
      <c r="Q7868" t="str">
        <f>INDEX(Table8[Column1],MATCH(R7868,Table8[Column2]))</f>
        <v>Maintained</v>
      </c>
      <c r="R7868">
        <v>73.1118807</v>
      </c>
      <c r="S7868">
        <f t="shared" si="245"/>
        <v>3.0463283625000002</v>
      </c>
      <c r="T7868" t="s">
        <v>19</v>
      </c>
    </row>
    <row r="7869" spans="1:20" x14ac:dyDescent="0.25">
      <c r="A7869">
        <v>7868</v>
      </c>
      <c r="B7869" t="s">
        <v>43</v>
      </c>
      <c r="C7869" t="s">
        <v>3354</v>
      </c>
      <c r="D7869" t="str">
        <f t="shared" si="244"/>
        <v>Lee Wilbert</v>
      </c>
      <c r="E7869" t="s">
        <v>22</v>
      </c>
      <c r="F7869" t="s">
        <v>54</v>
      </c>
      <c r="G7869" t="s">
        <v>611</v>
      </c>
      <c r="H7869" t="s">
        <v>612</v>
      </c>
      <c r="I7869" t="s">
        <v>54</v>
      </c>
      <c r="J7869" t="s">
        <v>19</v>
      </c>
      <c r="K7869" t="str">
        <f>INDEX(Table6[Column1],MATCH(L7869,Table6[Column2]))</f>
        <v>Adults</v>
      </c>
      <c r="L7869">
        <v>41.587851899999997</v>
      </c>
      <c r="M7869" t="str">
        <f>VLOOKUP(L7869,Table1[],2)</f>
        <v>40 - 49</v>
      </c>
      <c r="N7869" t="str">
        <f>INDEX(Table7[Column1],MATCH(O7869,Table7[Column2]))</f>
        <v>Learning Stage</v>
      </c>
      <c r="O7869">
        <v>2.7149608340000002</v>
      </c>
      <c r="P7869" t="str">
        <f>VLOOKUP(O7869,Table13[],2)</f>
        <v>1 - 5</v>
      </c>
      <c r="Q7869" t="str">
        <f>INDEX(Table8[Column1],MATCH(R7869,Table8[Column2]))</f>
        <v>Scheduled</v>
      </c>
      <c r="R7869">
        <v>25.10581642</v>
      </c>
      <c r="S7869">
        <f t="shared" si="245"/>
        <v>1.0460756841666667</v>
      </c>
      <c r="T7869" t="s">
        <v>19</v>
      </c>
    </row>
    <row r="7870" spans="1:20" x14ac:dyDescent="0.25">
      <c r="A7870">
        <v>7869</v>
      </c>
      <c r="B7870" t="s">
        <v>5539</v>
      </c>
      <c r="C7870" t="s">
        <v>975</v>
      </c>
      <c r="D7870" t="str">
        <f t="shared" si="244"/>
        <v>Wessel Clara</v>
      </c>
      <c r="E7870" t="s">
        <v>15</v>
      </c>
      <c r="F7870" t="s">
        <v>38</v>
      </c>
      <c r="G7870" t="s">
        <v>2724</v>
      </c>
      <c r="H7870" t="s">
        <v>1863</v>
      </c>
      <c r="I7870" t="s">
        <v>38</v>
      </c>
      <c r="J7870" t="s">
        <v>19</v>
      </c>
      <c r="K7870" t="str">
        <f>INDEX(Table6[Column1],MATCH(L7870,Table6[Column2]))</f>
        <v>Elders</v>
      </c>
      <c r="L7870">
        <v>57.456257129999997</v>
      </c>
      <c r="M7870" t="str">
        <f>VLOOKUP(L7870,Table1[],2)</f>
        <v>50 - 59</v>
      </c>
      <c r="N7870" t="str">
        <f>INDEX(Table7[Column1],MATCH(O7870,Table7[Column2]))</f>
        <v>Learning Stage</v>
      </c>
      <c r="O7870">
        <v>4.5969687549999998</v>
      </c>
      <c r="P7870" t="str">
        <f>VLOOKUP(O7870,Table13[],2)</f>
        <v>1 - 5</v>
      </c>
      <c r="Q7870" t="str">
        <f>INDEX(Table8[Column1],MATCH(R7870,Table8[Column2]))</f>
        <v>Excused</v>
      </c>
      <c r="R7870">
        <v>139.30724559999999</v>
      </c>
      <c r="S7870">
        <f t="shared" si="245"/>
        <v>5.8044685666666664</v>
      </c>
      <c r="T7870" t="s">
        <v>19</v>
      </c>
    </row>
    <row r="7871" spans="1:20" x14ac:dyDescent="0.25">
      <c r="A7871">
        <v>7870</v>
      </c>
      <c r="B7871" t="s">
        <v>3514</v>
      </c>
      <c r="C7871" t="s">
        <v>1002</v>
      </c>
      <c r="D7871" t="str">
        <f t="shared" si="244"/>
        <v>Hartley Pamela</v>
      </c>
      <c r="E7871" t="s">
        <v>15</v>
      </c>
      <c r="F7871" t="s">
        <v>2398</v>
      </c>
      <c r="G7871" t="s">
        <v>611</v>
      </c>
      <c r="H7871" t="s">
        <v>612</v>
      </c>
      <c r="I7871" t="s">
        <v>87</v>
      </c>
      <c r="J7871" t="s">
        <v>19</v>
      </c>
      <c r="K7871" t="str">
        <f>INDEX(Table6[Column1],MATCH(L7871,Table6[Column2]))</f>
        <v>Elders</v>
      </c>
      <c r="L7871">
        <v>53.684621900000003</v>
      </c>
      <c r="M7871" t="str">
        <f>VLOOKUP(L7871,Table1[],2)</f>
        <v>50 - 59</v>
      </c>
      <c r="N7871" t="str">
        <f>INDEX(Table7[Column1],MATCH(O7871,Table7[Column2]))</f>
        <v>Learning Stage</v>
      </c>
      <c r="O7871">
        <v>2.9951127180000001</v>
      </c>
      <c r="P7871" t="str">
        <f>VLOOKUP(O7871,Table13[],2)</f>
        <v>1 - 5</v>
      </c>
      <c r="Q7871" t="str">
        <f>INDEX(Table8[Column1],MATCH(R7871,Table8[Column2]))</f>
        <v>Maintained</v>
      </c>
      <c r="R7871">
        <v>73.606009069999999</v>
      </c>
      <c r="S7871">
        <f t="shared" si="245"/>
        <v>3.0669170445833331</v>
      </c>
      <c r="T7871" t="s">
        <v>19</v>
      </c>
    </row>
    <row r="7872" spans="1:20" x14ac:dyDescent="0.25">
      <c r="A7872">
        <v>7871</v>
      </c>
      <c r="B7872" t="s">
        <v>5540</v>
      </c>
      <c r="C7872" t="s">
        <v>93</v>
      </c>
      <c r="D7872" t="str">
        <f t="shared" si="244"/>
        <v>McFarlin William</v>
      </c>
      <c r="E7872" t="s">
        <v>22</v>
      </c>
      <c r="F7872" t="s">
        <v>192</v>
      </c>
      <c r="G7872" t="s">
        <v>611</v>
      </c>
      <c r="H7872" t="s">
        <v>612</v>
      </c>
      <c r="I7872" t="s">
        <v>192</v>
      </c>
      <c r="J7872" t="s">
        <v>19</v>
      </c>
      <c r="K7872" t="str">
        <f>INDEX(Table6[Column1],MATCH(L7872,Table6[Column2]))</f>
        <v>Adults</v>
      </c>
      <c r="L7872">
        <v>42.881553099999998</v>
      </c>
      <c r="M7872" t="str">
        <f>VLOOKUP(L7872,Table1[],2)</f>
        <v>40 - 49</v>
      </c>
      <c r="N7872" t="str">
        <f>INDEX(Table7[Column1],MATCH(O7872,Table7[Column2]))</f>
        <v>Learning Stage</v>
      </c>
      <c r="O7872">
        <v>4.5687496669999996</v>
      </c>
      <c r="P7872" t="str">
        <f>VLOOKUP(O7872,Table13[],2)</f>
        <v>1 - 5</v>
      </c>
      <c r="Q7872" t="str">
        <f>INDEX(Table8[Column1],MATCH(R7872,Table8[Column2]))</f>
        <v>Scheduled</v>
      </c>
      <c r="R7872">
        <v>0</v>
      </c>
      <c r="S7872">
        <f t="shared" si="245"/>
        <v>0</v>
      </c>
      <c r="T7872" t="s">
        <v>19</v>
      </c>
    </row>
    <row r="7873" spans="1:20" x14ac:dyDescent="0.25">
      <c r="A7873">
        <v>7872</v>
      </c>
      <c r="B7873" t="s">
        <v>4630</v>
      </c>
      <c r="C7873" t="s">
        <v>1030</v>
      </c>
      <c r="D7873" t="str">
        <f t="shared" si="244"/>
        <v>Barrett Kristen</v>
      </c>
      <c r="E7873" t="s">
        <v>15</v>
      </c>
      <c r="F7873" t="s">
        <v>16</v>
      </c>
      <c r="G7873" t="s">
        <v>820</v>
      </c>
      <c r="H7873" t="s">
        <v>821</v>
      </c>
      <c r="I7873" t="s">
        <v>16</v>
      </c>
      <c r="J7873" t="s">
        <v>19</v>
      </c>
      <c r="K7873" t="str">
        <f>INDEX(Table6[Column1],MATCH(L7873,Table6[Column2]))</f>
        <v>Adults</v>
      </c>
      <c r="L7873">
        <v>49.719864379999997</v>
      </c>
      <c r="M7873" t="str">
        <f>VLOOKUP(L7873,Table1[],2)</f>
        <v>40 - 49</v>
      </c>
      <c r="N7873" t="str">
        <f>INDEX(Table7[Column1],MATCH(O7873,Table7[Column2]))</f>
        <v>Learning Stage</v>
      </c>
      <c r="O7873">
        <v>4.3622117989999998</v>
      </c>
      <c r="P7873" t="str">
        <f>VLOOKUP(O7873,Table13[],2)</f>
        <v>1 - 5</v>
      </c>
      <c r="Q7873" t="str">
        <f>INDEX(Table8[Column1],MATCH(R7873,Table8[Column2]))</f>
        <v>Habitual</v>
      </c>
      <c r="R7873">
        <v>114.5118495</v>
      </c>
      <c r="S7873">
        <f t="shared" si="245"/>
        <v>4.7713270625000002</v>
      </c>
      <c r="T7873" t="s">
        <v>19</v>
      </c>
    </row>
    <row r="7874" spans="1:20" x14ac:dyDescent="0.25">
      <c r="A7874">
        <v>7873</v>
      </c>
      <c r="B7874" t="s">
        <v>2481</v>
      </c>
      <c r="C7874" t="s">
        <v>1573</v>
      </c>
      <c r="D7874" t="str">
        <f t="shared" si="244"/>
        <v>Delacruz Marion</v>
      </c>
      <c r="E7874" t="s">
        <v>15</v>
      </c>
      <c r="F7874" t="s">
        <v>1489</v>
      </c>
      <c r="G7874" t="s">
        <v>611</v>
      </c>
      <c r="H7874" t="s">
        <v>612</v>
      </c>
      <c r="I7874" t="s">
        <v>169</v>
      </c>
      <c r="J7874" t="s">
        <v>19</v>
      </c>
      <c r="K7874" t="str">
        <f>INDEX(Table6[Column1],MATCH(L7874,Table6[Column2]))</f>
        <v>Elders</v>
      </c>
      <c r="L7874">
        <v>50.850966489999998</v>
      </c>
      <c r="M7874" t="str">
        <f>VLOOKUP(L7874,Table1[],2)</f>
        <v>50 - 59</v>
      </c>
      <c r="N7874" t="str">
        <f>INDEX(Table7[Column1],MATCH(O7874,Table7[Column2]))</f>
        <v>Fitting in Stage</v>
      </c>
      <c r="O7874">
        <v>8.3071908210000007</v>
      </c>
      <c r="P7874" t="str">
        <f>VLOOKUP(O7874,Table13[],2)</f>
        <v>6 - 10</v>
      </c>
      <c r="Q7874" t="str">
        <f>INDEX(Table8[Column1],MATCH(R7874,Table8[Column2]))</f>
        <v>Habitual</v>
      </c>
      <c r="R7874">
        <v>93.091467059999999</v>
      </c>
      <c r="S7874">
        <f t="shared" si="245"/>
        <v>3.8788111274999997</v>
      </c>
      <c r="T7874" t="s">
        <v>19</v>
      </c>
    </row>
    <row r="7875" spans="1:20" x14ac:dyDescent="0.25">
      <c r="A7875">
        <v>7874</v>
      </c>
      <c r="B7875" t="s">
        <v>479</v>
      </c>
      <c r="C7875" t="s">
        <v>245</v>
      </c>
      <c r="D7875" t="str">
        <f t="shared" ref="D7875:D7938" si="246">CONCATENATE(B7875, " ",C7875)</f>
        <v>Dunn Mary</v>
      </c>
      <c r="E7875" t="s">
        <v>15</v>
      </c>
      <c r="F7875" t="s">
        <v>33</v>
      </c>
      <c r="G7875" t="s">
        <v>611</v>
      </c>
      <c r="H7875" t="s">
        <v>612</v>
      </c>
      <c r="I7875" t="s">
        <v>33</v>
      </c>
      <c r="J7875" t="s">
        <v>19</v>
      </c>
      <c r="K7875" t="str">
        <f>INDEX(Table6[Column1],MATCH(L7875,Table6[Column2]))</f>
        <v>Young Adults</v>
      </c>
      <c r="L7875">
        <v>36.767315480000001</v>
      </c>
      <c r="M7875" t="str">
        <f>VLOOKUP(L7875,Table1[],2)</f>
        <v>30 - 39</v>
      </c>
      <c r="N7875" t="str">
        <f>INDEX(Table7[Column1],MATCH(O7875,Table7[Column2]))</f>
        <v>Fitting in Stage</v>
      </c>
      <c r="O7875">
        <v>7.7129199440000002</v>
      </c>
      <c r="P7875" t="str">
        <f>VLOOKUP(O7875,Table13[],2)</f>
        <v>6 - 10</v>
      </c>
      <c r="Q7875" t="str">
        <f>INDEX(Table8[Column1],MATCH(R7875,Table8[Column2]))</f>
        <v>Scheduled</v>
      </c>
      <c r="R7875">
        <v>35.646064699999997</v>
      </c>
      <c r="S7875">
        <f t="shared" ref="S7875:S7938" si="247">CONVERT(R7875,"hr","day")</f>
        <v>1.4852526958333332</v>
      </c>
      <c r="T7875" t="s">
        <v>19</v>
      </c>
    </row>
    <row r="7876" spans="1:20" x14ac:dyDescent="0.25">
      <c r="A7876">
        <v>7875</v>
      </c>
      <c r="B7876" t="s">
        <v>5541</v>
      </c>
      <c r="C7876" t="s">
        <v>5542</v>
      </c>
      <c r="D7876" t="str">
        <f t="shared" si="246"/>
        <v>Berardi Renna</v>
      </c>
      <c r="E7876" t="s">
        <v>15</v>
      </c>
      <c r="F7876" t="s">
        <v>169</v>
      </c>
      <c r="G7876" t="s">
        <v>611</v>
      </c>
      <c r="H7876" t="s">
        <v>612</v>
      </c>
      <c r="I7876" t="s">
        <v>169</v>
      </c>
      <c r="J7876" t="s">
        <v>19</v>
      </c>
      <c r="K7876" t="str">
        <f>INDEX(Table6[Column1],MATCH(L7876,Table6[Column2]))</f>
        <v>Adults</v>
      </c>
      <c r="L7876">
        <v>48.473713269999998</v>
      </c>
      <c r="M7876" t="str">
        <f>VLOOKUP(L7876,Table1[],2)</f>
        <v>40 - 49</v>
      </c>
      <c r="N7876" t="str">
        <f>INDEX(Table7[Column1],MATCH(O7876,Table7[Column2]))</f>
        <v>Learning Stage</v>
      </c>
      <c r="O7876">
        <v>5.4706490250000002</v>
      </c>
      <c r="P7876" t="str">
        <f>VLOOKUP(O7876,Table13[],2)</f>
        <v>1 - 5</v>
      </c>
      <c r="Q7876" t="str">
        <f>INDEX(Table8[Column1],MATCH(R7876,Table8[Column2]))</f>
        <v>Habitual</v>
      </c>
      <c r="R7876">
        <v>93.478048329999993</v>
      </c>
      <c r="S7876">
        <f t="shared" si="247"/>
        <v>3.8949186804166662</v>
      </c>
      <c r="T7876" t="s">
        <v>19</v>
      </c>
    </row>
    <row r="7877" spans="1:20" x14ac:dyDescent="0.25">
      <c r="A7877">
        <v>7876</v>
      </c>
      <c r="B7877" t="s">
        <v>444</v>
      </c>
      <c r="C7877" t="s">
        <v>587</v>
      </c>
      <c r="D7877" t="str">
        <f t="shared" si="246"/>
        <v>Moore Harry</v>
      </c>
      <c r="E7877" t="s">
        <v>22</v>
      </c>
      <c r="F7877" t="s">
        <v>38</v>
      </c>
      <c r="G7877" t="s">
        <v>2724</v>
      </c>
      <c r="H7877" t="s">
        <v>1863</v>
      </c>
      <c r="I7877" t="s">
        <v>38</v>
      </c>
      <c r="J7877" t="s">
        <v>19</v>
      </c>
      <c r="K7877" t="str">
        <f>INDEX(Table6[Column1],MATCH(L7877,Table6[Column2]))</f>
        <v>Adults</v>
      </c>
      <c r="L7877">
        <v>47.565316189999997</v>
      </c>
      <c r="M7877" t="str">
        <f>VLOOKUP(L7877,Table1[],2)</f>
        <v>40 - 49</v>
      </c>
      <c r="N7877" t="str">
        <f>INDEX(Table7[Column1],MATCH(O7877,Table7[Column2]))</f>
        <v>Learning Stage</v>
      </c>
      <c r="O7877">
        <v>2.8323952069999998</v>
      </c>
      <c r="P7877" t="str">
        <f>VLOOKUP(O7877,Table13[],2)</f>
        <v>1 - 5</v>
      </c>
      <c r="Q7877" t="str">
        <f>INDEX(Table8[Column1],MATCH(R7877,Table8[Column2]))</f>
        <v>Habitual</v>
      </c>
      <c r="R7877">
        <v>93.489482150000001</v>
      </c>
      <c r="S7877">
        <f t="shared" si="247"/>
        <v>3.8953950895833334</v>
      </c>
      <c r="T7877" t="s">
        <v>19</v>
      </c>
    </row>
    <row r="7878" spans="1:20" x14ac:dyDescent="0.25">
      <c r="A7878">
        <v>7877</v>
      </c>
      <c r="B7878" t="s">
        <v>5543</v>
      </c>
      <c r="C7878" t="s">
        <v>684</v>
      </c>
      <c r="D7878" t="str">
        <f t="shared" si="246"/>
        <v>Perkinson Cassandra</v>
      </c>
      <c r="E7878" t="s">
        <v>15</v>
      </c>
      <c r="F7878" t="s">
        <v>121</v>
      </c>
      <c r="G7878" t="s">
        <v>820</v>
      </c>
      <c r="H7878" t="s">
        <v>821</v>
      </c>
      <c r="I7878" t="s">
        <v>121</v>
      </c>
      <c r="J7878" t="s">
        <v>19</v>
      </c>
      <c r="K7878" t="str">
        <f>INDEX(Table6[Column1],MATCH(L7878,Table6[Column2]))</f>
        <v>Adults</v>
      </c>
      <c r="L7878">
        <v>40.214896950000004</v>
      </c>
      <c r="M7878" t="str">
        <f>VLOOKUP(L7878,Table1[],2)</f>
        <v>40 - 49</v>
      </c>
      <c r="N7878" t="str">
        <f>INDEX(Table7[Column1],MATCH(O7878,Table7[Column2]))</f>
        <v>Learning Stage</v>
      </c>
      <c r="O7878">
        <v>5.0258241249999998</v>
      </c>
      <c r="P7878" t="str">
        <f>VLOOKUP(O7878,Table13[],2)</f>
        <v>1 - 5</v>
      </c>
      <c r="Q7878" t="str">
        <f>INDEX(Table8[Column1],MATCH(R7878,Table8[Column2]))</f>
        <v>Scheduled</v>
      </c>
      <c r="R7878">
        <v>34.225833530000003</v>
      </c>
      <c r="S7878">
        <f t="shared" si="247"/>
        <v>1.4260763970833334</v>
      </c>
      <c r="T7878" t="s">
        <v>19</v>
      </c>
    </row>
    <row r="7879" spans="1:20" x14ac:dyDescent="0.25">
      <c r="A7879">
        <v>7878</v>
      </c>
      <c r="B7879" t="s">
        <v>1259</v>
      </c>
      <c r="C7879" t="s">
        <v>5544</v>
      </c>
      <c r="D7879" t="str">
        <f t="shared" si="246"/>
        <v>Macias Glenna</v>
      </c>
      <c r="E7879" t="s">
        <v>15</v>
      </c>
      <c r="F7879" t="s">
        <v>1369</v>
      </c>
      <c r="G7879" t="s">
        <v>611</v>
      </c>
      <c r="H7879" t="s">
        <v>612</v>
      </c>
      <c r="I7879" t="s">
        <v>277</v>
      </c>
      <c r="J7879" t="s">
        <v>19</v>
      </c>
      <c r="K7879" t="str">
        <f>INDEX(Table6[Column1],MATCH(L7879,Table6[Column2]))</f>
        <v>Adults</v>
      </c>
      <c r="L7879">
        <v>40.272716039999999</v>
      </c>
      <c r="M7879" t="str">
        <f>VLOOKUP(L7879,Table1[],2)</f>
        <v>40 - 49</v>
      </c>
      <c r="N7879" t="str">
        <f>INDEX(Table7[Column1],MATCH(O7879,Table7[Column2]))</f>
        <v>Learning Stage</v>
      </c>
      <c r="O7879">
        <v>2.365927143</v>
      </c>
      <c r="P7879" t="str">
        <f>VLOOKUP(O7879,Table13[],2)</f>
        <v>1 - 5</v>
      </c>
      <c r="Q7879" t="str">
        <f>INDEX(Table8[Column1],MATCH(R7879,Table8[Column2]))</f>
        <v>Excused</v>
      </c>
      <c r="R7879">
        <v>134.73333239999999</v>
      </c>
      <c r="S7879">
        <f t="shared" si="247"/>
        <v>5.6138888499999995</v>
      </c>
      <c r="T7879" t="s">
        <v>19</v>
      </c>
    </row>
    <row r="7880" spans="1:20" x14ac:dyDescent="0.25">
      <c r="A7880">
        <v>7879</v>
      </c>
      <c r="B7880" t="s">
        <v>495</v>
      </c>
      <c r="C7880" t="s">
        <v>546</v>
      </c>
      <c r="D7880" t="str">
        <f t="shared" si="246"/>
        <v>Kendall Gary</v>
      </c>
      <c r="E7880" t="s">
        <v>22</v>
      </c>
      <c r="F7880" t="s">
        <v>121</v>
      </c>
      <c r="G7880" t="s">
        <v>820</v>
      </c>
      <c r="H7880" t="s">
        <v>821</v>
      </c>
      <c r="I7880" t="s">
        <v>121</v>
      </c>
      <c r="J7880" t="s">
        <v>19</v>
      </c>
      <c r="K7880" t="str">
        <f>INDEX(Table6[Column1],MATCH(L7880,Table6[Column2]))</f>
        <v>Elders</v>
      </c>
      <c r="L7880">
        <v>57.289676720000003</v>
      </c>
      <c r="M7880" t="str">
        <f>VLOOKUP(L7880,Table1[],2)</f>
        <v>50 - 59</v>
      </c>
      <c r="N7880" t="str">
        <f>INDEX(Table7[Column1],MATCH(O7880,Table7[Column2]))</f>
        <v>Learning Stage</v>
      </c>
      <c r="O7880">
        <v>2.3116784780000001</v>
      </c>
      <c r="P7880" t="str">
        <f>VLOOKUP(O7880,Table13[],2)</f>
        <v>1 - 5</v>
      </c>
      <c r="Q7880" t="str">
        <f>INDEX(Table8[Column1],MATCH(R7880,Table8[Column2]))</f>
        <v>Excused</v>
      </c>
      <c r="R7880">
        <v>132.4393795</v>
      </c>
      <c r="S7880">
        <f t="shared" si="247"/>
        <v>5.5183074791666664</v>
      </c>
      <c r="T7880" t="s">
        <v>19</v>
      </c>
    </row>
    <row r="7881" spans="1:20" x14ac:dyDescent="0.25">
      <c r="A7881">
        <v>7880</v>
      </c>
      <c r="B7881" t="s">
        <v>5545</v>
      </c>
      <c r="C7881" t="s">
        <v>241</v>
      </c>
      <c r="D7881" t="str">
        <f t="shared" si="246"/>
        <v>Hardnett Jessica</v>
      </c>
      <c r="E7881" t="s">
        <v>15</v>
      </c>
      <c r="F7881" t="s">
        <v>33</v>
      </c>
      <c r="G7881" t="s">
        <v>611</v>
      </c>
      <c r="H7881" t="s">
        <v>612</v>
      </c>
      <c r="I7881" t="s">
        <v>33</v>
      </c>
      <c r="J7881" t="s">
        <v>19</v>
      </c>
      <c r="K7881" t="str">
        <f>INDEX(Table6[Column1],MATCH(L7881,Table6[Column2]))</f>
        <v>Elders</v>
      </c>
      <c r="L7881">
        <v>52.202300870000002</v>
      </c>
      <c r="M7881" t="str">
        <f>VLOOKUP(L7881,Table1[],2)</f>
        <v>50 - 59</v>
      </c>
      <c r="N7881" t="str">
        <f>INDEX(Table7[Column1],MATCH(O7881,Table7[Column2]))</f>
        <v>Fitting in Stage</v>
      </c>
      <c r="O7881">
        <v>8.0707546610000005</v>
      </c>
      <c r="P7881" t="str">
        <f>VLOOKUP(O7881,Table13[],2)</f>
        <v>6 - 10</v>
      </c>
      <c r="Q7881" t="str">
        <f>INDEX(Table8[Column1],MATCH(R7881,Table8[Column2]))</f>
        <v>Excused</v>
      </c>
      <c r="R7881">
        <v>122.95318930000001</v>
      </c>
      <c r="S7881">
        <f t="shared" si="247"/>
        <v>5.1230495541666672</v>
      </c>
      <c r="T7881" t="s">
        <v>19</v>
      </c>
    </row>
    <row r="7882" spans="1:20" x14ac:dyDescent="0.25">
      <c r="A7882">
        <v>7881</v>
      </c>
      <c r="B7882" t="s">
        <v>5546</v>
      </c>
      <c r="C7882" t="s">
        <v>1361</v>
      </c>
      <c r="D7882" t="str">
        <f t="shared" si="246"/>
        <v>Quarles Nora</v>
      </c>
      <c r="E7882" t="s">
        <v>15</v>
      </c>
      <c r="F7882" t="s">
        <v>27</v>
      </c>
      <c r="G7882" t="s">
        <v>611</v>
      </c>
      <c r="H7882" t="s">
        <v>612</v>
      </c>
      <c r="I7882" t="s">
        <v>27</v>
      </c>
      <c r="J7882" t="s">
        <v>19</v>
      </c>
      <c r="K7882" t="str">
        <f>INDEX(Table6[Column1],MATCH(L7882,Table6[Column2]))</f>
        <v>Adults</v>
      </c>
      <c r="L7882">
        <v>46.146981709999999</v>
      </c>
      <c r="M7882" t="str">
        <f>VLOOKUP(L7882,Table1[],2)</f>
        <v>40 - 49</v>
      </c>
      <c r="N7882" t="str">
        <f>INDEX(Table7[Column1],MATCH(O7882,Table7[Column2]))</f>
        <v>Learning Stage</v>
      </c>
      <c r="O7882">
        <v>2.7954578699999999</v>
      </c>
      <c r="P7882" t="str">
        <f>VLOOKUP(O7882,Table13[],2)</f>
        <v>1 - 5</v>
      </c>
      <c r="Q7882" t="str">
        <f>INDEX(Table8[Column1],MATCH(R7882,Table8[Column2]))</f>
        <v>Habitual</v>
      </c>
      <c r="R7882">
        <v>102.9252891</v>
      </c>
      <c r="S7882">
        <f t="shared" si="247"/>
        <v>4.2885537124999997</v>
      </c>
      <c r="T7882" t="s">
        <v>19</v>
      </c>
    </row>
    <row r="7883" spans="1:20" x14ac:dyDescent="0.25">
      <c r="A7883">
        <v>7882</v>
      </c>
      <c r="B7883" t="s">
        <v>2391</v>
      </c>
      <c r="C7883" t="s">
        <v>5547</v>
      </c>
      <c r="D7883" t="str">
        <f t="shared" si="246"/>
        <v>Koch Ardis</v>
      </c>
      <c r="E7883" t="s">
        <v>15</v>
      </c>
      <c r="F7883" t="s">
        <v>38</v>
      </c>
      <c r="G7883" t="s">
        <v>2724</v>
      </c>
      <c r="H7883" t="s">
        <v>1863</v>
      </c>
      <c r="I7883" t="s">
        <v>38</v>
      </c>
      <c r="J7883" t="s">
        <v>19</v>
      </c>
      <c r="K7883" t="str">
        <f>INDEX(Table6[Column1],MATCH(L7883,Table6[Column2]))</f>
        <v>Youth</v>
      </c>
      <c r="L7883">
        <v>20.75395606</v>
      </c>
      <c r="M7883" t="str">
        <f>VLOOKUP(L7883,Table1[],2)</f>
        <v>20 - 29</v>
      </c>
      <c r="N7883" t="str">
        <f>INDEX(Table7[Column1],MATCH(O7883,Table7[Column2]))</f>
        <v>Learning Stage</v>
      </c>
      <c r="O7883">
        <v>5.2646849739999997</v>
      </c>
      <c r="P7883" t="str">
        <f>VLOOKUP(O7883,Table13[],2)</f>
        <v>1 - 5</v>
      </c>
      <c r="Q7883" t="str">
        <f>INDEX(Table8[Column1],MATCH(R7883,Table8[Column2]))</f>
        <v>Scheduled</v>
      </c>
      <c r="R7883">
        <v>0</v>
      </c>
      <c r="S7883">
        <f t="shared" si="247"/>
        <v>0</v>
      </c>
      <c r="T7883" t="s">
        <v>19</v>
      </c>
    </row>
    <row r="7884" spans="1:20" x14ac:dyDescent="0.25">
      <c r="A7884">
        <v>7883</v>
      </c>
      <c r="B7884" t="s">
        <v>557</v>
      </c>
      <c r="C7884" t="s">
        <v>56</v>
      </c>
      <c r="D7884" t="str">
        <f t="shared" si="246"/>
        <v>Logan James</v>
      </c>
      <c r="E7884" t="s">
        <v>22</v>
      </c>
      <c r="F7884" t="s">
        <v>38</v>
      </c>
      <c r="G7884" t="s">
        <v>2724</v>
      </c>
      <c r="H7884" t="s">
        <v>1863</v>
      </c>
      <c r="I7884" t="s">
        <v>38</v>
      </c>
      <c r="J7884" t="s">
        <v>19</v>
      </c>
      <c r="K7884" t="str">
        <f>INDEX(Table6[Column1],MATCH(L7884,Table6[Column2]))</f>
        <v>Young Adults</v>
      </c>
      <c r="L7884">
        <v>32.915702750000001</v>
      </c>
      <c r="M7884" t="str">
        <f>VLOOKUP(L7884,Table1[],2)</f>
        <v>30 - 39</v>
      </c>
      <c r="N7884" t="str">
        <f>INDEX(Table7[Column1],MATCH(O7884,Table7[Column2]))</f>
        <v>Fitting in Stage</v>
      </c>
      <c r="O7884">
        <v>7.0478700480000001</v>
      </c>
      <c r="P7884" t="str">
        <f>VLOOKUP(O7884,Table13[],2)</f>
        <v>6 - 10</v>
      </c>
      <c r="Q7884" t="str">
        <f>INDEX(Table8[Column1],MATCH(R7884,Table8[Column2]))</f>
        <v>Scheduled</v>
      </c>
      <c r="R7884">
        <v>0</v>
      </c>
      <c r="S7884">
        <f t="shared" si="247"/>
        <v>0</v>
      </c>
      <c r="T7884" t="s">
        <v>19</v>
      </c>
    </row>
    <row r="7885" spans="1:20" x14ac:dyDescent="0.25">
      <c r="A7885">
        <v>7884</v>
      </c>
      <c r="B7885" t="s">
        <v>2160</v>
      </c>
      <c r="C7885" t="s">
        <v>149</v>
      </c>
      <c r="D7885" t="str">
        <f t="shared" si="246"/>
        <v>Herman Charles</v>
      </c>
      <c r="E7885" t="s">
        <v>22</v>
      </c>
      <c r="F7885" t="s">
        <v>2465</v>
      </c>
      <c r="G7885" t="s">
        <v>611</v>
      </c>
      <c r="H7885" t="s">
        <v>612</v>
      </c>
      <c r="I7885" t="s">
        <v>87</v>
      </c>
      <c r="J7885" t="s">
        <v>19</v>
      </c>
      <c r="K7885" t="str">
        <f>INDEX(Table6[Column1],MATCH(L7885,Table6[Column2]))</f>
        <v>Youth</v>
      </c>
      <c r="L7885">
        <v>27.020177530000002</v>
      </c>
      <c r="M7885" t="str">
        <f>VLOOKUP(L7885,Table1[],2)</f>
        <v>20 - 29</v>
      </c>
      <c r="N7885" t="str">
        <f>INDEX(Table7[Column1],MATCH(O7885,Table7[Column2]))</f>
        <v>Learning Stage</v>
      </c>
      <c r="O7885">
        <v>4.7319494210000004</v>
      </c>
      <c r="P7885" t="str">
        <f>VLOOKUP(O7885,Table13[],2)</f>
        <v>1 - 5</v>
      </c>
      <c r="Q7885" t="str">
        <f>INDEX(Table8[Column1],MATCH(R7885,Table8[Column2]))</f>
        <v>Scheduled</v>
      </c>
      <c r="R7885">
        <v>0</v>
      </c>
      <c r="S7885">
        <f t="shared" si="247"/>
        <v>0</v>
      </c>
      <c r="T7885" t="s">
        <v>19</v>
      </c>
    </row>
    <row r="7886" spans="1:20" x14ac:dyDescent="0.25">
      <c r="A7886">
        <v>7885</v>
      </c>
      <c r="B7886" t="s">
        <v>5548</v>
      </c>
      <c r="C7886" t="s">
        <v>2629</v>
      </c>
      <c r="D7886" t="str">
        <f t="shared" si="246"/>
        <v>Bitter Alisha</v>
      </c>
      <c r="E7886" t="s">
        <v>15</v>
      </c>
      <c r="F7886" t="s">
        <v>1065</v>
      </c>
      <c r="G7886" t="s">
        <v>611</v>
      </c>
      <c r="H7886" t="s">
        <v>612</v>
      </c>
      <c r="I7886" t="s">
        <v>30</v>
      </c>
      <c r="J7886" t="s">
        <v>19</v>
      </c>
      <c r="K7886" t="str">
        <f>INDEX(Table6[Column1],MATCH(L7886,Table6[Column2]))</f>
        <v>Young Adults</v>
      </c>
      <c r="L7886">
        <v>33.649870159999999</v>
      </c>
      <c r="M7886" t="str">
        <f>VLOOKUP(L7886,Table1[],2)</f>
        <v>30 - 39</v>
      </c>
      <c r="N7886" t="str">
        <f>INDEX(Table7[Column1],MATCH(O7886,Table7[Column2]))</f>
        <v>Learning Stage</v>
      </c>
      <c r="O7886">
        <v>2.7597616930000002</v>
      </c>
      <c r="P7886" t="str">
        <f>VLOOKUP(O7886,Table13[],2)</f>
        <v>1 - 5</v>
      </c>
      <c r="Q7886" t="str">
        <f>INDEX(Table8[Column1],MATCH(R7886,Table8[Column2]))</f>
        <v>Maintained</v>
      </c>
      <c r="R7886">
        <v>59.516255479999998</v>
      </c>
      <c r="S7886">
        <f t="shared" si="247"/>
        <v>2.4798439783333333</v>
      </c>
      <c r="T7886" t="s">
        <v>19</v>
      </c>
    </row>
    <row r="7887" spans="1:20" x14ac:dyDescent="0.25">
      <c r="A7887">
        <v>7886</v>
      </c>
      <c r="B7887" t="s">
        <v>2243</v>
      </c>
      <c r="C7887" t="s">
        <v>245</v>
      </c>
      <c r="D7887" t="str">
        <f t="shared" si="246"/>
        <v>Hanson Mary</v>
      </c>
      <c r="E7887" t="s">
        <v>15</v>
      </c>
      <c r="F7887" t="s">
        <v>33</v>
      </c>
      <c r="G7887" t="s">
        <v>611</v>
      </c>
      <c r="H7887" t="s">
        <v>612</v>
      </c>
      <c r="I7887" t="s">
        <v>33</v>
      </c>
      <c r="J7887" t="s">
        <v>19</v>
      </c>
      <c r="K7887" t="str">
        <f>INDEX(Table6[Column1],MATCH(L7887,Table6[Column2]))</f>
        <v>Adults</v>
      </c>
      <c r="L7887">
        <v>40.433177559999997</v>
      </c>
      <c r="M7887" t="str">
        <f>VLOOKUP(L7887,Table1[],2)</f>
        <v>40 - 49</v>
      </c>
      <c r="N7887" t="str">
        <f>INDEX(Table7[Column1],MATCH(O7887,Table7[Column2]))</f>
        <v>Learning Stage</v>
      </c>
      <c r="O7887">
        <v>4.0905527829999997</v>
      </c>
      <c r="P7887" t="str">
        <f>VLOOKUP(O7887,Table13[],2)</f>
        <v>1 - 5</v>
      </c>
      <c r="Q7887" t="str">
        <f>INDEX(Table8[Column1],MATCH(R7887,Table8[Column2]))</f>
        <v>Maintained</v>
      </c>
      <c r="R7887">
        <v>47.101629250000002</v>
      </c>
      <c r="S7887">
        <f t="shared" si="247"/>
        <v>1.9625678854166668</v>
      </c>
      <c r="T7887" t="s">
        <v>19</v>
      </c>
    </row>
    <row r="7888" spans="1:20" x14ac:dyDescent="0.25">
      <c r="A7888">
        <v>7887</v>
      </c>
      <c r="B7888" t="s">
        <v>5549</v>
      </c>
      <c r="C7888" t="s">
        <v>895</v>
      </c>
      <c r="D7888" t="str">
        <f t="shared" si="246"/>
        <v>Jarvis Carl</v>
      </c>
      <c r="E7888" t="s">
        <v>22</v>
      </c>
      <c r="F7888" t="s">
        <v>38</v>
      </c>
      <c r="G7888" t="s">
        <v>2724</v>
      </c>
      <c r="H7888" t="s">
        <v>1863</v>
      </c>
      <c r="I7888" t="s">
        <v>38</v>
      </c>
      <c r="J7888" t="s">
        <v>19</v>
      </c>
      <c r="K7888" t="str">
        <f>INDEX(Table6[Column1],MATCH(L7888,Table6[Column2]))</f>
        <v>Adults</v>
      </c>
      <c r="L7888">
        <v>40.228250029999998</v>
      </c>
      <c r="M7888" t="str">
        <f>VLOOKUP(L7888,Table1[],2)</f>
        <v>40 - 49</v>
      </c>
      <c r="N7888" t="str">
        <f>INDEX(Table7[Column1],MATCH(O7888,Table7[Column2]))</f>
        <v>Learning Stage</v>
      </c>
      <c r="O7888">
        <v>4.4456267289999998</v>
      </c>
      <c r="P7888" t="str">
        <f>VLOOKUP(O7888,Table13[],2)</f>
        <v>1 - 5</v>
      </c>
      <c r="Q7888" t="str">
        <f>INDEX(Table8[Column1],MATCH(R7888,Table8[Column2]))</f>
        <v>Maintained</v>
      </c>
      <c r="R7888">
        <v>45.342103010000002</v>
      </c>
      <c r="S7888">
        <f t="shared" si="247"/>
        <v>1.8892542920833333</v>
      </c>
      <c r="T7888" t="s">
        <v>19</v>
      </c>
    </row>
    <row r="7889" spans="1:20" x14ac:dyDescent="0.25">
      <c r="A7889">
        <v>7888</v>
      </c>
      <c r="B7889" t="s">
        <v>195</v>
      </c>
      <c r="C7889" t="s">
        <v>245</v>
      </c>
      <c r="D7889" t="str">
        <f t="shared" si="246"/>
        <v>Howell Mary</v>
      </c>
      <c r="E7889" t="s">
        <v>15</v>
      </c>
      <c r="F7889" t="s">
        <v>33</v>
      </c>
      <c r="G7889" t="s">
        <v>611</v>
      </c>
      <c r="H7889" t="s">
        <v>612</v>
      </c>
      <c r="I7889" t="s">
        <v>33</v>
      </c>
      <c r="J7889" t="s">
        <v>19</v>
      </c>
      <c r="K7889" t="str">
        <f>INDEX(Table6[Column1],MATCH(L7889,Table6[Column2]))</f>
        <v>Elders</v>
      </c>
      <c r="L7889">
        <v>50.500862599999998</v>
      </c>
      <c r="M7889" t="str">
        <f>VLOOKUP(L7889,Table1[],2)</f>
        <v>50 - 59</v>
      </c>
      <c r="N7889" t="str">
        <f>INDEX(Table7[Column1],MATCH(O7889,Table7[Column2]))</f>
        <v>Learning Stage</v>
      </c>
      <c r="O7889">
        <v>4.2082323649999998</v>
      </c>
      <c r="P7889" t="str">
        <f>VLOOKUP(O7889,Table13[],2)</f>
        <v>1 - 5</v>
      </c>
      <c r="Q7889" t="str">
        <f>INDEX(Table8[Column1],MATCH(R7889,Table8[Column2]))</f>
        <v>Habitual</v>
      </c>
      <c r="R7889">
        <v>116.8714828</v>
      </c>
      <c r="S7889">
        <f t="shared" si="247"/>
        <v>4.8696451166666659</v>
      </c>
      <c r="T7889" t="s">
        <v>19</v>
      </c>
    </row>
    <row r="7890" spans="1:20" x14ac:dyDescent="0.25">
      <c r="A7890">
        <v>7889</v>
      </c>
      <c r="B7890" t="s">
        <v>5550</v>
      </c>
      <c r="C7890" t="s">
        <v>5551</v>
      </c>
      <c r="D7890" t="str">
        <f t="shared" si="246"/>
        <v>Giblin Paola</v>
      </c>
      <c r="E7890" t="s">
        <v>15</v>
      </c>
      <c r="F7890" t="s">
        <v>309</v>
      </c>
      <c r="G7890" t="s">
        <v>611</v>
      </c>
      <c r="H7890" t="s">
        <v>612</v>
      </c>
      <c r="I7890" t="s">
        <v>90</v>
      </c>
      <c r="J7890" t="s">
        <v>19</v>
      </c>
      <c r="K7890" t="str">
        <f>INDEX(Table6[Column1],MATCH(L7890,Table6[Column2]))</f>
        <v>Adults</v>
      </c>
      <c r="L7890">
        <v>40.87495492</v>
      </c>
      <c r="M7890" t="str">
        <f>VLOOKUP(L7890,Table1[],2)</f>
        <v>40 - 49</v>
      </c>
      <c r="N7890" t="str">
        <f>INDEX(Table7[Column1],MATCH(O7890,Table7[Column2]))</f>
        <v>Learning Stage</v>
      </c>
      <c r="O7890">
        <v>5.0269847329999999</v>
      </c>
      <c r="P7890" t="str">
        <f>VLOOKUP(O7890,Table13[],2)</f>
        <v>1 - 5</v>
      </c>
      <c r="Q7890" t="str">
        <f>INDEX(Table8[Column1],MATCH(R7890,Table8[Column2]))</f>
        <v>Maintained</v>
      </c>
      <c r="R7890">
        <v>51.867457530000003</v>
      </c>
      <c r="S7890">
        <f t="shared" si="247"/>
        <v>2.1611440637500001</v>
      </c>
      <c r="T7890" t="s">
        <v>19</v>
      </c>
    </row>
    <row r="7891" spans="1:20" x14ac:dyDescent="0.25">
      <c r="A7891">
        <v>7890</v>
      </c>
      <c r="B7891" t="s">
        <v>2485</v>
      </c>
      <c r="C7891" t="s">
        <v>2392</v>
      </c>
      <c r="D7891" t="str">
        <f t="shared" si="246"/>
        <v>Perry Elias</v>
      </c>
      <c r="E7891" t="s">
        <v>22</v>
      </c>
      <c r="F7891" t="s">
        <v>38</v>
      </c>
      <c r="G7891" t="s">
        <v>2724</v>
      </c>
      <c r="H7891" t="s">
        <v>1863</v>
      </c>
      <c r="I7891" t="s">
        <v>38</v>
      </c>
      <c r="J7891" t="s">
        <v>19</v>
      </c>
      <c r="K7891" t="str">
        <f>INDEX(Table6[Column1],MATCH(L7891,Table6[Column2]))</f>
        <v>Adults</v>
      </c>
      <c r="L7891">
        <v>48.504613720000002</v>
      </c>
      <c r="M7891" t="str">
        <f>VLOOKUP(L7891,Table1[],2)</f>
        <v>40 - 49</v>
      </c>
      <c r="N7891" t="str">
        <f>INDEX(Table7[Column1],MATCH(O7891,Table7[Column2]))</f>
        <v>Fitting in Stage</v>
      </c>
      <c r="O7891">
        <v>6.5453237519999998</v>
      </c>
      <c r="P7891" t="str">
        <f>VLOOKUP(O7891,Table13[],2)</f>
        <v>6 - 10</v>
      </c>
      <c r="Q7891" t="str">
        <f>INDEX(Table8[Column1],MATCH(R7891,Table8[Column2]))</f>
        <v>Maintained</v>
      </c>
      <c r="R7891">
        <v>56.828734609999998</v>
      </c>
      <c r="S7891">
        <f t="shared" si="247"/>
        <v>2.3678639420833334</v>
      </c>
      <c r="T7891" t="s">
        <v>19</v>
      </c>
    </row>
    <row r="7892" spans="1:20" x14ac:dyDescent="0.25">
      <c r="A7892">
        <v>7891</v>
      </c>
      <c r="B7892" t="s">
        <v>2989</v>
      </c>
      <c r="C7892" t="s">
        <v>672</v>
      </c>
      <c r="D7892" t="str">
        <f t="shared" si="246"/>
        <v>Potter Frances</v>
      </c>
      <c r="E7892" t="s">
        <v>15</v>
      </c>
      <c r="F7892" t="s">
        <v>38</v>
      </c>
      <c r="G7892" t="s">
        <v>2724</v>
      </c>
      <c r="H7892" t="s">
        <v>1863</v>
      </c>
      <c r="I7892" t="s">
        <v>38</v>
      </c>
      <c r="J7892" t="s">
        <v>19</v>
      </c>
      <c r="K7892" t="str">
        <f>INDEX(Table6[Column1],MATCH(L7892,Table6[Column2]))</f>
        <v>Youth</v>
      </c>
      <c r="L7892">
        <v>20.62665737</v>
      </c>
      <c r="M7892" t="str">
        <f>VLOOKUP(L7892,Table1[],2)</f>
        <v>20 - 29</v>
      </c>
      <c r="N7892" t="str">
        <f>INDEX(Table7[Column1],MATCH(O7892,Table7[Column2]))</f>
        <v>Fitting in Stage</v>
      </c>
      <c r="O7892">
        <v>7.8591928720000004</v>
      </c>
      <c r="P7892" t="str">
        <f>VLOOKUP(O7892,Table13[],2)</f>
        <v>6 - 10</v>
      </c>
      <c r="Q7892" t="str">
        <f>INDEX(Table8[Column1],MATCH(R7892,Table8[Column2]))</f>
        <v>Scheduled</v>
      </c>
      <c r="R7892">
        <v>0</v>
      </c>
      <c r="S7892">
        <f t="shared" si="247"/>
        <v>0</v>
      </c>
      <c r="T7892" t="s">
        <v>19</v>
      </c>
    </row>
    <row r="7893" spans="1:20" x14ac:dyDescent="0.25">
      <c r="A7893">
        <v>7892</v>
      </c>
      <c r="B7893" t="s">
        <v>132</v>
      </c>
      <c r="C7893" t="s">
        <v>264</v>
      </c>
      <c r="D7893" t="str">
        <f t="shared" si="246"/>
        <v>Bryant Cynthia</v>
      </c>
      <c r="E7893" t="s">
        <v>15</v>
      </c>
      <c r="F7893" t="s">
        <v>407</v>
      </c>
      <c r="G7893" t="s">
        <v>611</v>
      </c>
      <c r="H7893" t="s">
        <v>612</v>
      </c>
      <c r="I7893" t="s">
        <v>407</v>
      </c>
      <c r="J7893" t="s">
        <v>19</v>
      </c>
      <c r="K7893" t="str">
        <f>INDEX(Table6[Column1],MATCH(L7893,Table6[Column2]))</f>
        <v>Elders</v>
      </c>
      <c r="L7893">
        <v>53.439129389999998</v>
      </c>
      <c r="M7893" t="str">
        <f>VLOOKUP(L7893,Table1[],2)</f>
        <v>50 - 59</v>
      </c>
      <c r="N7893" t="str">
        <f>INDEX(Table7[Column1],MATCH(O7893,Table7[Column2]))</f>
        <v>Learning Stage</v>
      </c>
      <c r="O7893">
        <v>4.6943891410000003</v>
      </c>
      <c r="P7893" t="str">
        <f>VLOOKUP(O7893,Table13[],2)</f>
        <v>1 - 5</v>
      </c>
      <c r="Q7893" t="str">
        <f>INDEX(Table8[Column1],MATCH(R7893,Table8[Column2]))</f>
        <v>Unexcused</v>
      </c>
      <c r="R7893">
        <v>187.50653270000001</v>
      </c>
      <c r="S7893">
        <f t="shared" si="247"/>
        <v>7.8127721958333334</v>
      </c>
      <c r="T7893" t="s">
        <v>19</v>
      </c>
    </row>
    <row r="7894" spans="1:20" x14ac:dyDescent="0.25">
      <c r="A7894">
        <v>7893</v>
      </c>
      <c r="B7894" t="s">
        <v>2630</v>
      </c>
      <c r="C7894" t="s">
        <v>3150</v>
      </c>
      <c r="D7894" t="str">
        <f t="shared" si="246"/>
        <v>Childs Lou</v>
      </c>
      <c r="E7894" t="s">
        <v>15</v>
      </c>
      <c r="F7894" t="s">
        <v>127</v>
      </c>
      <c r="G7894" t="s">
        <v>611</v>
      </c>
      <c r="H7894" t="s">
        <v>612</v>
      </c>
      <c r="I7894" t="s">
        <v>127</v>
      </c>
      <c r="J7894" t="s">
        <v>19</v>
      </c>
      <c r="K7894" t="str">
        <f>INDEX(Table6[Column1],MATCH(L7894,Table6[Column2]))</f>
        <v>Elders</v>
      </c>
      <c r="L7894">
        <v>54.303147099999997</v>
      </c>
      <c r="M7894" t="str">
        <f>VLOOKUP(L7894,Table1[],2)</f>
        <v>50 - 59</v>
      </c>
      <c r="N7894" t="str">
        <f>INDEX(Table7[Column1],MATCH(O7894,Table7[Column2]))</f>
        <v>Learning Stage</v>
      </c>
      <c r="O7894">
        <v>3.541950189</v>
      </c>
      <c r="P7894" t="str">
        <f>VLOOKUP(O7894,Table13[],2)</f>
        <v>1 - 5</v>
      </c>
      <c r="Q7894" t="str">
        <f>INDEX(Table8[Column1],MATCH(R7894,Table8[Column2]))</f>
        <v>Habitual</v>
      </c>
      <c r="R7894">
        <v>107.90821219999999</v>
      </c>
      <c r="S7894">
        <f t="shared" si="247"/>
        <v>4.4961755083333328</v>
      </c>
      <c r="T7894" t="s">
        <v>19</v>
      </c>
    </row>
    <row r="7895" spans="1:20" x14ac:dyDescent="0.25">
      <c r="A7895">
        <v>7894</v>
      </c>
      <c r="B7895" t="s">
        <v>400</v>
      </c>
      <c r="C7895" t="s">
        <v>2511</v>
      </c>
      <c r="D7895" t="str">
        <f t="shared" si="246"/>
        <v>Williams Judy</v>
      </c>
      <c r="E7895" t="s">
        <v>15</v>
      </c>
      <c r="F7895" t="s">
        <v>24</v>
      </c>
      <c r="G7895" t="s">
        <v>611</v>
      </c>
      <c r="H7895" t="s">
        <v>612</v>
      </c>
      <c r="I7895" t="s">
        <v>24</v>
      </c>
      <c r="J7895" t="s">
        <v>19</v>
      </c>
      <c r="K7895" t="str">
        <f>INDEX(Table6[Column1],MATCH(L7895,Table6[Column2]))</f>
        <v>Elders</v>
      </c>
      <c r="L7895">
        <v>57.957367660000003</v>
      </c>
      <c r="M7895" t="str">
        <f>VLOOKUP(L7895,Table1[],2)</f>
        <v>50 - 59</v>
      </c>
      <c r="N7895" t="str">
        <f>INDEX(Table7[Column1],MATCH(O7895,Table7[Column2]))</f>
        <v>Learning Stage</v>
      </c>
      <c r="O7895">
        <v>4.1900822089999998</v>
      </c>
      <c r="P7895" t="str">
        <f>VLOOKUP(O7895,Table13[],2)</f>
        <v>1 - 5</v>
      </c>
      <c r="Q7895" t="str">
        <f>INDEX(Table8[Column1],MATCH(R7895,Table8[Column2]))</f>
        <v>Excused</v>
      </c>
      <c r="R7895">
        <v>155.1193969</v>
      </c>
      <c r="S7895">
        <f t="shared" si="247"/>
        <v>6.4633082041666663</v>
      </c>
      <c r="T7895" t="s">
        <v>19</v>
      </c>
    </row>
    <row r="7896" spans="1:20" x14ac:dyDescent="0.25">
      <c r="A7896">
        <v>7895</v>
      </c>
      <c r="B7896" t="s">
        <v>5552</v>
      </c>
      <c r="C7896" t="s">
        <v>115</v>
      </c>
      <c r="D7896" t="str">
        <f t="shared" si="246"/>
        <v>Mort Daniel</v>
      </c>
      <c r="E7896" t="s">
        <v>22</v>
      </c>
      <c r="F7896" t="s">
        <v>33</v>
      </c>
      <c r="G7896" t="s">
        <v>611</v>
      </c>
      <c r="H7896" t="s">
        <v>612</v>
      </c>
      <c r="I7896" t="s">
        <v>33</v>
      </c>
      <c r="J7896" t="s">
        <v>19</v>
      </c>
      <c r="K7896" t="str">
        <f>INDEX(Table6[Column1],MATCH(L7896,Table6[Column2]))</f>
        <v>Elders</v>
      </c>
      <c r="L7896">
        <v>50.42929393</v>
      </c>
      <c r="M7896" t="str">
        <f>VLOOKUP(L7896,Table1[],2)</f>
        <v>50 - 59</v>
      </c>
      <c r="N7896" t="str">
        <f>INDEX(Table7[Column1],MATCH(O7896,Table7[Column2]))</f>
        <v>Learning Stage</v>
      </c>
      <c r="O7896">
        <v>5.2848281239999997</v>
      </c>
      <c r="P7896" t="str">
        <f>VLOOKUP(O7896,Table13[],2)</f>
        <v>1 - 5</v>
      </c>
      <c r="Q7896" t="str">
        <f>INDEX(Table8[Column1],MATCH(R7896,Table8[Column2]))</f>
        <v>Scheduled</v>
      </c>
      <c r="R7896">
        <v>34.221241599999999</v>
      </c>
      <c r="S7896">
        <f t="shared" si="247"/>
        <v>1.4258850666666665</v>
      </c>
      <c r="T7896" t="s">
        <v>19</v>
      </c>
    </row>
    <row r="7897" spans="1:20" x14ac:dyDescent="0.25">
      <c r="A7897">
        <v>7896</v>
      </c>
      <c r="B7897" t="s">
        <v>3745</v>
      </c>
      <c r="C7897" t="s">
        <v>56</v>
      </c>
      <c r="D7897" t="str">
        <f t="shared" si="246"/>
        <v>Bissett James</v>
      </c>
      <c r="E7897" t="s">
        <v>22</v>
      </c>
      <c r="F7897" t="s">
        <v>38</v>
      </c>
      <c r="G7897" t="s">
        <v>2724</v>
      </c>
      <c r="H7897" t="s">
        <v>1863</v>
      </c>
      <c r="I7897" t="s">
        <v>38</v>
      </c>
      <c r="J7897" t="s">
        <v>19</v>
      </c>
      <c r="K7897" t="str">
        <f>INDEX(Table6[Column1],MATCH(L7897,Table6[Column2]))</f>
        <v>Adults</v>
      </c>
      <c r="L7897">
        <v>42.284863029999997</v>
      </c>
      <c r="M7897" t="str">
        <f>VLOOKUP(L7897,Table1[],2)</f>
        <v>40 - 49</v>
      </c>
      <c r="N7897" t="str">
        <f>INDEX(Table7[Column1],MATCH(O7897,Table7[Column2]))</f>
        <v>Learning Stage</v>
      </c>
      <c r="O7897">
        <v>4.1081807130000003</v>
      </c>
      <c r="P7897" t="str">
        <f>VLOOKUP(O7897,Table13[],2)</f>
        <v>1 - 5</v>
      </c>
      <c r="Q7897" t="str">
        <f>INDEX(Table8[Column1],MATCH(R7897,Table8[Column2]))</f>
        <v>Scheduled</v>
      </c>
      <c r="R7897">
        <v>24.30061547</v>
      </c>
      <c r="S7897">
        <f t="shared" si="247"/>
        <v>1.0125256445833333</v>
      </c>
      <c r="T7897" t="s">
        <v>19</v>
      </c>
    </row>
    <row r="7898" spans="1:20" x14ac:dyDescent="0.25">
      <c r="A7898">
        <v>7897</v>
      </c>
      <c r="B7898" t="s">
        <v>5553</v>
      </c>
      <c r="C7898" t="s">
        <v>2511</v>
      </c>
      <c r="D7898" t="str">
        <f t="shared" si="246"/>
        <v>Iversen Judy</v>
      </c>
      <c r="E7898" t="s">
        <v>15</v>
      </c>
      <c r="F7898" t="s">
        <v>38</v>
      </c>
      <c r="G7898" t="s">
        <v>2724</v>
      </c>
      <c r="H7898" t="s">
        <v>1863</v>
      </c>
      <c r="I7898" t="s">
        <v>38</v>
      </c>
      <c r="J7898" t="s">
        <v>19</v>
      </c>
      <c r="K7898" t="str">
        <f>INDEX(Table6[Column1],MATCH(L7898,Table6[Column2]))</f>
        <v>Adults</v>
      </c>
      <c r="L7898">
        <v>42.930144230000003</v>
      </c>
      <c r="M7898" t="str">
        <f>VLOOKUP(L7898,Table1[],2)</f>
        <v>40 - 49</v>
      </c>
      <c r="N7898" t="str">
        <f>INDEX(Table7[Column1],MATCH(O7898,Table7[Column2]))</f>
        <v>Fitting in Stage</v>
      </c>
      <c r="O7898">
        <v>6.6357763380000003</v>
      </c>
      <c r="P7898" t="str">
        <f>VLOOKUP(O7898,Table13[],2)</f>
        <v>6 - 10</v>
      </c>
      <c r="Q7898" t="str">
        <f>INDEX(Table8[Column1],MATCH(R7898,Table8[Column2]))</f>
        <v>Habitual</v>
      </c>
      <c r="R7898">
        <v>85.770204730000003</v>
      </c>
      <c r="S7898">
        <f t="shared" si="247"/>
        <v>3.5737585304166668</v>
      </c>
      <c r="T7898" t="s">
        <v>19</v>
      </c>
    </row>
    <row r="7899" spans="1:20" x14ac:dyDescent="0.25">
      <c r="A7899">
        <v>7898</v>
      </c>
      <c r="B7899" t="s">
        <v>267</v>
      </c>
      <c r="C7899" t="s">
        <v>543</v>
      </c>
      <c r="D7899" t="str">
        <f t="shared" si="246"/>
        <v>Johnson Kelly</v>
      </c>
      <c r="E7899" t="s">
        <v>15</v>
      </c>
      <c r="F7899" t="s">
        <v>593</v>
      </c>
      <c r="G7899" t="s">
        <v>611</v>
      </c>
      <c r="H7899" t="s">
        <v>612</v>
      </c>
      <c r="I7899" t="s">
        <v>90</v>
      </c>
      <c r="J7899" t="s">
        <v>19</v>
      </c>
      <c r="K7899" t="str">
        <f>INDEX(Table6[Column1],MATCH(L7899,Table6[Column2]))</f>
        <v>Youth</v>
      </c>
      <c r="L7899">
        <v>27.41475415</v>
      </c>
      <c r="M7899" t="str">
        <f>VLOOKUP(L7899,Table1[],2)</f>
        <v>20 - 29</v>
      </c>
      <c r="N7899" t="str">
        <f>INDEX(Table7[Column1],MATCH(O7899,Table7[Column2]))</f>
        <v>Learning Stage</v>
      </c>
      <c r="O7899">
        <v>4.9979168439999997</v>
      </c>
      <c r="P7899" t="str">
        <f>VLOOKUP(O7899,Table13[],2)</f>
        <v>1 - 5</v>
      </c>
      <c r="Q7899" t="str">
        <f>INDEX(Table8[Column1],MATCH(R7899,Table8[Column2]))</f>
        <v>Scheduled</v>
      </c>
      <c r="R7899">
        <v>11.85110049</v>
      </c>
      <c r="S7899">
        <f t="shared" si="247"/>
        <v>0.49379585375000001</v>
      </c>
      <c r="T7899" t="s">
        <v>19</v>
      </c>
    </row>
    <row r="7900" spans="1:20" x14ac:dyDescent="0.25">
      <c r="A7900">
        <v>7899</v>
      </c>
      <c r="B7900" t="s">
        <v>1832</v>
      </c>
      <c r="C7900" t="s">
        <v>3228</v>
      </c>
      <c r="D7900" t="str">
        <f t="shared" si="246"/>
        <v>Owens Kristi</v>
      </c>
      <c r="E7900" t="s">
        <v>15</v>
      </c>
      <c r="F7900" t="s">
        <v>33</v>
      </c>
      <c r="G7900" t="s">
        <v>611</v>
      </c>
      <c r="H7900" t="s">
        <v>612</v>
      </c>
      <c r="I7900" t="s">
        <v>33</v>
      </c>
      <c r="J7900" t="s">
        <v>19</v>
      </c>
      <c r="K7900" t="str">
        <f>INDEX(Table6[Column1],MATCH(L7900,Table6[Column2]))</f>
        <v>Seniors</v>
      </c>
      <c r="L7900">
        <v>62.432901960000002</v>
      </c>
      <c r="M7900" t="str">
        <f>VLOOKUP(L7900,Table1[],2)</f>
        <v>60 and Above</v>
      </c>
      <c r="N7900" t="str">
        <f>INDEX(Table7[Column1],MATCH(O7900,Table7[Column2]))</f>
        <v>Learning Stage</v>
      </c>
      <c r="O7900">
        <v>5.1423688969999999</v>
      </c>
      <c r="P7900" t="str">
        <f>VLOOKUP(O7900,Table13[],2)</f>
        <v>1 - 5</v>
      </c>
      <c r="Q7900" t="str">
        <f>INDEX(Table8[Column1],MATCH(R7900,Table8[Column2]))</f>
        <v>Unexcused</v>
      </c>
      <c r="R7900">
        <v>166.4633407</v>
      </c>
      <c r="S7900">
        <f t="shared" si="247"/>
        <v>6.9359725291666665</v>
      </c>
      <c r="T7900" t="s">
        <v>19</v>
      </c>
    </row>
    <row r="7901" spans="1:20" x14ac:dyDescent="0.25">
      <c r="A7901">
        <v>7900</v>
      </c>
      <c r="B7901" t="s">
        <v>5554</v>
      </c>
      <c r="C7901" t="s">
        <v>5555</v>
      </c>
      <c r="D7901" t="str">
        <f t="shared" si="246"/>
        <v>McNeill Rico</v>
      </c>
      <c r="E7901" t="s">
        <v>22</v>
      </c>
      <c r="F7901" t="s">
        <v>38</v>
      </c>
      <c r="G7901" t="s">
        <v>2724</v>
      </c>
      <c r="H7901" t="s">
        <v>1863</v>
      </c>
      <c r="I7901" t="s">
        <v>38</v>
      </c>
      <c r="J7901" t="s">
        <v>19</v>
      </c>
      <c r="K7901" t="str">
        <f>INDEX(Table6[Column1],MATCH(L7901,Table6[Column2]))</f>
        <v>Young Adults</v>
      </c>
      <c r="L7901">
        <v>31.505716270000001</v>
      </c>
      <c r="M7901" t="str">
        <f>VLOOKUP(L7901,Table1[],2)</f>
        <v>30 - 39</v>
      </c>
      <c r="N7901" t="str">
        <f>INDEX(Table7[Column1],MATCH(O7901,Table7[Column2]))</f>
        <v>Learning Stage</v>
      </c>
      <c r="O7901">
        <v>4.9648425080000003</v>
      </c>
      <c r="P7901" t="str">
        <f>VLOOKUP(O7901,Table13[],2)</f>
        <v>1 - 5</v>
      </c>
      <c r="Q7901" t="str">
        <f>INDEX(Table8[Column1],MATCH(R7901,Table8[Column2]))</f>
        <v>Scheduled</v>
      </c>
      <c r="R7901">
        <v>0</v>
      </c>
      <c r="S7901">
        <f t="shared" si="247"/>
        <v>0</v>
      </c>
      <c r="T7901" t="s">
        <v>19</v>
      </c>
    </row>
    <row r="7902" spans="1:20" x14ac:dyDescent="0.25">
      <c r="A7902">
        <v>7901</v>
      </c>
      <c r="B7902" t="s">
        <v>5556</v>
      </c>
      <c r="C7902" t="s">
        <v>2290</v>
      </c>
      <c r="D7902" t="str">
        <f t="shared" si="246"/>
        <v>Pham Tommie</v>
      </c>
      <c r="E7902" t="s">
        <v>22</v>
      </c>
      <c r="F7902" t="s">
        <v>38</v>
      </c>
      <c r="G7902" t="s">
        <v>2724</v>
      </c>
      <c r="H7902" t="s">
        <v>1863</v>
      </c>
      <c r="I7902" t="s">
        <v>38</v>
      </c>
      <c r="J7902" t="s">
        <v>19</v>
      </c>
      <c r="K7902" t="str">
        <f>INDEX(Table6[Column1],MATCH(L7902,Table6[Column2]))</f>
        <v>Adults</v>
      </c>
      <c r="L7902">
        <v>46.880841109999999</v>
      </c>
      <c r="M7902" t="str">
        <f>VLOOKUP(L7902,Table1[],2)</f>
        <v>40 - 49</v>
      </c>
      <c r="N7902" t="str">
        <f>INDEX(Table7[Column1],MATCH(O7902,Table7[Column2]))</f>
        <v>Learning Stage</v>
      </c>
      <c r="O7902">
        <v>3.443790312</v>
      </c>
      <c r="P7902" t="str">
        <f>VLOOKUP(O7902,Table13[],2)</f>
        <v>1 - 5</v>
      </c>
      <c r="Q7902" t="str">
        <f>INDEX(Table8[Column1],MATCH(R7902,Table8[Column2]))</f>
        <v>Scheduled</v>
      </c>
      <c r="R7902">
        <v>36.454622630000003</v>
      </c>
      <c r="S7902">
        <f t="shared" si="247"/>
        <v>1.5189426095833336</v>
      </c>
      <c r="T7902" t="s">
        <v>19</v>
      </c>
    </row>
    <row r="7903" spans="1:20" x14ac:dyDescent="0.25">
      <c r="A7903">
        <v>7902</v>
      </c>
      <c r="B7903" t="s">
        <v>5343</v>
      </c>
      <c r="C7903" t="s">
        <v>314</v>
      </c>
      <c r="D7903" t="str">
        <f t="shared" si="246"/>
        <v>Pugh Brian</v>
      </c>
      <c r="E7903" t="s">
        <v>22</v>
      </c>
      <c r="F7903" t="s">
        <v>24</v>
      </c>
      <c r="G7903" t="s">
        <v>611</v>
      </c>
      <c r="H7903" t="s">
        <v>612</v>
      </c>
      <c r="I7903" t="s">
        <v>24</v>
      </c>
      <c r="J7903" t="s">
        <v>19</v>
      </c>
      <c r="K7903" t="str">
        <f>INDEX(Table6[Column1],MATCH(L7903,Table6[Column2]))</f>
        <v>Adults</v>
      </c>
      <c r="L7903">
        <v>45.774032419999998</v>
      </c>
      <c r="M7903" t="str">
        <f>VLOOKUP(L7903,Table1[],2)</f>
        <v>40 - 49</v>
      </c>
      <c r="N7903" t="str">
        <f>INDEX(Table7[Column1],MATCH(O7903,Table7[Column2]))</f>
        <v>Learning Stage</v>
      </c>
      <c r="O7903">
        <v>4.2811904350000001</v>
      </c>
      <c r="P7903" t="str">
        <f>VLOOKUP(O7903,Table13[],2)</f>
        <v>1 - 5</v>
      </c>
      <c r="Q7903" t="str">
        <f>INDEX(Table8[Column1],MATCH(R7903,Table8[Column2]))</f>
        <v>Scheduled</v>
      </c>
      <c r="R7903">
        <v>13.915813139999999</v>
      </c>
      <c r="S7903">
        <f t="shared" si="247"/>
        <v>0.57982554749999993</v>
      </c>
      <c r="T7903" t="s">
        <v>19</v>
      </c>
    </row>
    <row r="7904" spans="1:20" x14ac:dyDescent="0.25">
      <c r="A7904">
        <v>7903</v>
      </c>
      <c r="B7904" t="s">
        <v>1624</v>
      </c>
      <c r="C7904" t="s">
        <v>1198</v>
      </c>
      <c r="D7904" t="str">
        <f t="shared" si="246"/>
        <v>Rodriguez Jamie</v>
      </c>
      <c r="E7904" t="s">
        <v>15</v>
      </c>
      <c r="F7904" t="s">
        <v>100</v>
      </c>
      <c r="G7904" t="s">
        <v>611</v>
      </c>
      <c r="H7904" t="s">
        <v>612</v>
      </c>
      <c r="I7904" t="s">
        <v>101</v>
      </c>
      <c r="J7904" t="s">
        <v>19</v>
      </c>
      <c r="K7904" t="str">
        <f>INDEX(Table6[Column1],MATCH(L7904,Table6[Column2]))</f>
        <v>Adults</v>
      </c>
      <c r="L7904">
        <v>41.197915190000003</v>
      </c>
      <c r="M7904" t="str">
        <f>VLOOKUP(L7904,Table1[],2)</f>
        <v>40 - 49</v>
      </c>
      <c r="N7904" t="str">
        <f>INDEX(Table7[Column1],MATCH(O7904,Table7[Column2]))</f>
        <v>Learning Stage</v>
      </c>
      <c r="O7904">
        <v>4.4974324689999996</v>
      </c>
      <c r="P7904" t="str">
        <f>VLOOKUP(O7904,Table13[],2)</f>
        <v>1 - 5</v>
      </c>
      <c r="Q7904" t="str">
        <f>INDEX(Table8[Column1],MATCH(R7904,Table8[Column2]))</f>
        <v>Maintained</v>
      </c>
      <c r="R7904">
        <v>47.13929255</v>
      </c>
      <c r="S7904">
        <f t="shared" si="247"/>
        <v>1.9641371895833335</v>
      </c>
      <c r="T7904" t="s">
        <v>19</v>
      </c>
    </row>
    <row r="7905" spans="1:20" x14ac:dyDescent="0.25">
      <c r="A7905">
        <v>7904</v>
      </c>
      <c r="B7905" t="s">
        <v>34</v>
      </c>
      <c r="C7905" t="s">
        <v>245</v>
      </c>
      <c r="D7905" t="str">
        <f t="shared" si="246"/>
        <v>Jones Mary</v>
      </c>
      <c r="E7905" t="s">
        <v>15</v>
      </c>
      <c r="F7905" t="s">
        <v>262</v>
      </c>
      <c r="G7905" t="s">
        <v>2724</v>
      </c>
      <c r="H7905" t="s">
        <v>1863</v>
      </c>
      <c r="I7905" t="s">
        <v>262</v>
      </c>
      <c r="J7905" t="s">
        <v>19</v>
      </c>
      <c r="K7905" t="str">
        <f>INDEX(Table6[Column1],MATCH(L7905,Table6[Column2]))</f>
        <v>Elders</v>
      </c>
      <c r="L7905">
        <v>54.755690880000003</v>
      </c>
      <c r="M7905" t="str">
        <f>VLOOKUP(L7905,Table1[],2)</f>
        <v>50 - 59</v>
      </c>
      <c r="N7905" t="str">
        <f>INDEX(Table7[Column1],MATCH(O7905,Table7[Column2]))</f>
        <v>Learning Stage</v>
      </c>
      <c r="O7905">
        <v>2.7872796389999999</v>
      </c>
      <c r="P7905" t="str">
        <f>VLOOKUP(O7905,Table13[],2)</f>
        <v>1 - 5</v>
      </c>
      <c r="Q7905" t="str">
        <f>INDEX(Table8[Column1],MATCH(R7905,Table8[Column2]))</f>
        <v>Excused</v>
      </c>
      <c r="R7905">
        <v>138.01603019999999</v>
      </c>
      <c r="S7905">
        <f t="shared" si="247"/>
        <v>5.7506679249999992</v>
      </c>
      <c r="T7905" t="s">
        <v>19</v>
      </c>
    </row>
    <row r="7906" spans="1:20" x14ac:dyDescent="0.25">
      <c r="A7906">
        <v>7905</v>
      </c>
      <c r="B7906" t="s">
        <v>3156</v>
      </c>
      <c r="C7906" t="s">
        <v>93</v>
      </c>
      <c r="D7906" t="str">
        <f t="shared" si="246"/>
        <v>Edwards William</v>
      </c>
      <c r="E7906" t="s">
        <v>22</v>
      </c>
      <c r="F7906" t="s">
        <v>38</v>
      </c>
      <c r="G7906" t="s">
        <v>2724</v>
      </c>
      <c r="H7906" t="s">
        <v>1863</v>
      </c>
      <c r="I7906" t="s">
        <v>38</v>
      </c>
      <c r="J7906" t="s">
        <v>19</v>
      </c>
      <c r="K7906" t="str">
        <f>INDEX(Table6[Column1],MATCH(L7906,Table6[Column2]))</f>
        <v>Youth</v>
      </c>
      <c r="L7906">
        <v>26.90635271</v>
      </c>
      <c r="M7906" t="str">
        <f>VLOOKUP(L7906,Table1[],2)</f>
        <v>20 - 29</v>
      </c>
      <c r="N7906" t="str">
        <f>INDEX(Table7[Column1],MATCH(O7906,Table7[Column2]))</f>
        <v>Learning Stage</v>
      </c>
      <c r="O7906">
        <v>4.1670017149999996</v>
      </c>
      <c r="P7906" t="str">
        <f>VLOOKUP(O7906,Table13[],2)</f>
        <v>1 - 5</v>
      </c>
      <c r="Q7906" t="str">
        <f>INDEX(Table8[Column1],MATCH(R7906,Table8[Column2]))</f>
        <v>Scheduled</v>
      </c>
      <c r="R7906">
        <v>0</v>
      </c>
      <c r="S7906">
        <f t="shared" si="247"/>
        <v>0</v>
      </c>
      <c r="T7906" t="s">
        <v>19</v>
      </c>
    </row>
    <row r="7907" spans="1:20" x14ac:dyDescent="0.25">
      <c r="A7907">
        <v>7906</v>
      </c>
      <c r="B7907" t="s">
        <v>3644</v>
      </c>
      <c r="C7907" t="s">
        <v>2163</v>
      </c>
      <c r="D7907" t="str">
        <f t="shared" si="246"/>
        <v>Jefferson Ellen</v>
      </c>
      <c r="E7907" t="s">
        <v>15</v>
      </c>
      <c r="F7907" t="s">
        <v>38</v>
      </c>
      <c r="G7907" t="s">
        <v>2724</v>
      </c>
      <c r="H7907" t="s">
        <v>1863</v>
      </c>
      <c r="I7907" t="s">
        <v>38</v>
      </c>
      <c r="J7907" t="s">
        <v>19</v>
      </c>
      <c r="K7907" t="str">
        <f>INDEX(Table6[Column1],MATCH(L7907,Table6[Column2]))</f>
        <v>Young Adults</v>
      </c>
      <c r="L7907">
        <v>31.940825830000001</v>
      </c>
      <c r="M7907" t="str">
        <f>VLOOKUP(L7907,Table1[],2)</f>
        <v>30 - 39</v>
      </c>
      <c r="N7907" t="str">
        <f>INDEX(Table7[Column1],MATCH(O7907,Table7[Column2]))</f>
        <v>Fitting in Stage</v>
      </c>
      <c r="O7907">
        <v>7.2047147049999998</v>
      </c>
      <c r="P7907" t="str">
        <f>VLOOKUP(O7907,Table13[],2)</f>
        <v>6 - 10</v>
      </c>
      <c r="Q7907" t="str">
        <f>INDEX(Table8[Column1],MATCH(R7907,Table8[Column2]))</f>
        <v>Scheduled</v>
      </c>
      <c r="R7907">
        <v>9.8567281159999993</v>
      </c>
      <c r="S7907">
        <f t="shared" si="247"/>
        <v>0.41069700483333327</v>
      </c>
      <c r="T7907" t="s">
        <v>19</v>
      </c>
    </row>
    <row r="7908" spans="1:20" x14ac:dyDescent="0.25">
      <c r="A7908">
        <v>7907</v>
      </c>
      <c r="B7908" t="s">
        <v>5557</v>
      </c>
      <c r="C7908" t="s">
        <v>5558</v>
      </c>
      <c r="D7908" t="str">
        <f t="shared" si="246"/>
        <v>Beede Annemarie</v>
      </c>
      <c r="E7908" t="s">
        <v>15</v>
      </c>
      <c r="F7908" t="s">
        <v>33</v>
      </c>
      <c r="G7908" t="s">
        <v>611</v>
      </c>
      <c r="H7908" t="s">
        <v>612</v>
      </c>
      <c r="I7908" t="s">
        <v>33</v>
      </c>
      <c r="J7908" t="s">
        <v>19</v>
      </c>
      <c r="K7908" t="str">
        <f>INDEX(Table6[Column1],MATCH(L7908,Table6[Column2]))</f>
        <v>Elders</v>
      </c>
      <c r="L7908">
        <v>51.340307629999998</v>
      </c>
      <c r="M7908" t="str">
        <f>VLOOKUP(L7908,Table1[],2)</f>
        <v>50 - 59</v>
      </c>
      <c r="N7908" t="str">
        <f>INDEX(Table7[Column1],MATCH(O7908,Table7[Column2]))</f>
        <v>Learning Stage</v>
      </c>
      <c r="O7908">
        <v>5.3454062000000002</v>
      </c>
      <c r="P7908" t="str">
        <f>VLOOKUP(O7908,Table13[],2)</f>
        <v>1 - 5</v>
      </c>
      <c r="Q7908" t="str">
        <f>INDEX(Table8[Column1],MATCH(R7908,Table8[Column2]))</f>
        <v>Habitual</v>
      </c>
      <c r="R7908">
        <v>119.38110399999999</v>
      </c>
      <c r="S7908">
        <f t="shared" si="247"/>
        <v>4.9742126666666664</v>
      </c>
      <c r="T7908" t="s">
        <v>19</v>
      </c>
    </row>
    <row r="7909" spans="1:20" x14ac:dyDescent="0.25">
      <c r="A7909">
        <v>7908</v>
      </c>
      <c r="B7909" t="s">
        <v>5559</v>
      </c>
      <c r="C7909" t="s">
        <v>1105</v>
      </c>
      <c r="D7909" t="str">
        <f t="shared" si="246"/>
        <v>Whelchel Mark</v>
      </c>
      <c r="E7909" t="s">
        <v>22</v>
      </c>
      <c r="F7909" t="s">
        <v>54</v>
      </c>
      <c r="G7909" t="s">
        <v>611</v>
      </c>
      <c r="H7909" t="s">
        <v>612</v>
      </c>
      <c r="I7909" t="s">
        <v>54</v>
      </c>
      <c r="J7909" t="s">
        <v>19</v>
      </c>
      <c r="K7909" t="str">
        <f>INDEX(Table6[Column1],MATCH(L7909,Table6[Column2]))</f>
        <v>Young Adults</v>
      </c>
      <c r="L7909">
        <v>37.587472699999999</v>
      </c>
      <c r="M7909" t="str">
        <f>VLOOKUP(L7909,Table1[],2)</f>
        <v>30 - 39</v>
      </c>
      <c r="N7909" t="str">
        <f>INDEX(Table7[Column1],MATCH(O7909,Table7[Column2]))</f>
        <v>Learning Stage</v>
      </c>
      <c r="O7909">
        <v>0.46538238700000001</v>
      </c>
      <c r="P7909" t="e">
        <f>VLOOKUP(O7909,Table13[],2)</f>
        <v>#N/A</v>
      </c>
      <c r="Q7909" t="str">
        <f>INDEX(Table8[Column1],MATCH(R7909,Table8[Column2]))</f>
        <v>Scheduled</v>
      </c>
      <c r="R7909">
        <v>14.21134174</v>
      </c>
      <c r="S7909">
        <f t="shared" si="247"/>
        <v>0.59213923916666666</v>
      </c>
      <c r="T7909" t="s">
        <v>19</v>
      </c>
    </row>
    <row r="7910" spans="1:20" x14ac:dyDescent="0.25">
      <c r="A7910">
        <v>7909</v>
      </c>
      <c r="B7910" t="s">
        <v>2135</v>
      </c>
      <c r="C7910" t="s">
        <v>1651</v>
      </c>
      <c r="D7910" t="str">
        <f t="shared" si="246"/>
        <v>Stone Catherine</v>
      </c>
      <c r="E7910" t="s">
        <v>15</v>
      </c>
      <c r="F7910" t="s">
        <v>169</v>
      </c>
      <c r="G7910" t="s">
        <v>611</v>
      </c>
      <c r="H7910" t="s">
        <v>612</v>
      </c>
      <c r="I7910" t="s">
        <v>169</v>
      </c>
      <c r="J7910" t="s">
        <v>19</v>
      </c>
      <c r="K7910" t="str">
        <f>INDEX(Table6[Column1],MATCH(L7910,Table6[Column2]))</f>
        <v>Adults</v>
      </c>
      <c r="L7910">
        <v>48.423323689999997</v>
      </c>
      <c r="M7910" t="str">
        <f>VLOOKUP(L7910,Table1[],2)</f>
        <v>40 - 49</v>
      </c>
      <c r="N7910" t="str">
        <f>INDEX(Table7[Column1],MATCH(O7910,Table7[Column2]))</f>
        <v>Learning Stage</v>
      </c>
      <c r="O7910">
        <v>4.6190682399999998</v>
      </c>
      <c r="P7910" t="str">
        <f>VLOOKUP(O7910,Table13[],2)</f>
        <v>1 - 5</v>
      </c>
      <c r="Q7910" t="str">
        <f>INDEX(Table8[Column1],MATCH(R7910,Table8[Column2]))</f>
        <v>Habitual</v>
      </c>
      <c r="R7910">
        <v>83.53416301</v>
      </c>
      <c r="S7910">
        <f t="shared" si="247"/>
        <v>3.4805901254166667</v>
      </c>
      <c r="T7910" t="s">
        <v>19</v>
      </c>
    </row>
    <row r="7911" spans="1:20" x14ac:dyDescent="0.25">
      <c r="A7911">
        <v>7910</v>
      </c>
      <c r="B7911" t="s">
        <v>5560</v>
      </c>
      <c r="C7911" t="s">
        <v>5068</v>
      </c>
      <c r="D7911" t="str">
        <f t="shared" si="246"/>
        <v>Luttrell Joann</v>
      </c>
      <c r="E7911" t="s">
        <v>15</v>
      </c>
      <c r="F7911" t="s">
        <v>30</v>
      </c>
      <c r="G7911" t="s">
        <v>611</v>
      </c>
      <c r="H7911" t="s">
        <v>612</v>
      </c>
      <c r="I7911" t="s">
        <v>30</v>
      </c>
      <c r="J7911" t="s">
        <v>19</v>
      </c>
      <c r="K7911" t="str">
        <f>INDEX(Table6[Column1],MATCH(L7911,Table6[Column2]))</f>
        <v>Young Adults</v>
      </c>
      <c r="L7911">
        <v>31.826765980000001</v>
      </c>
      <c r="M7911" t="str">
        <f>VLOOKUP(L7911,Table1[],2)</f>
        <v>30 - 39</v>
      </c>
      <c r="N7911" t="str">
        <f>INDEX(Table7[Column1],MATCH(O7911,Table7[Column2]))</f>
        <v>Learning Stage</v>
      </c>
      <c r="O7911">
        <v>5.6633594389999997</v>
      </c>
      <c r="P7911" t="str">
        <f>VLOOKUP(O7911,Table13[],2)</f>
        <v>1 - 5</v>
      </c>
      <c r="Q7911" t="str">
        <f>INDEX(Table8[Column1],MATCH(R7911,Table8[Column2]))</f>
        <v>Scheduled</v>
      </c>
      <c r="R7911">
        <v>31.79368646</v>
      </c>
      <c r="S7911">
        <f t="shared" si="247"/>
        <v>1.3247369358333332</v>
      </c>
      <c r="T7911" t="s">
        <v>19</v>
      </c>
    </row>
    <row r="7912" spans="1:20" x14ac:dyDescent="0.25">
      <c r="A7912">
        <v>7911</v>
      </c>
      <c r="B7912" t="s">
        <v>5561</v>
      </c>
      <c r="C7912" t="s">
        <v>4008</v>
      </c>
      <c r="D7912" t="str">
        <f t="shared" si="246"/>
        <v>Lillis Javier</v>
      </c>
      <c r="E7912" t="s">
        <v>22</v>
      </c>
      <c r="F7912" t="s">
        <v>788</v>
      </c>
      <c r="G7912" t="s">
        <v>611</v>
      </c>
      <c r="H7912" t="s">
        <v>612</v>
      </c>
      <c r="I7912" t="s">
        <v>788</v>
      </c>
      <c r="J7912" t="s">
        <v>19</v>
      </c>
      <c r="K7912" t="str">
        <f>INDEX(Table6[Column1],MATCH(L7912,Table6[Column2]))</f>
        <v>Seniors</v>
      </c>
      <c r="L7912">
        <v>64.628780449999994</v>
      </c>
      <c r="M7912" t="str">
        <f>VLOOKUP(L7912,Table1[],2)</f>
        <v>60 and Above</v>
      </c>
      <c r="N7912" t="str">
        <f>INDEX(Table7[Column1],MATCH(O7912,Table7[Column2]))</f>
        <v>Learning Stage</v>
      </c>
      <c r="O7912">
        <v>5.4828769140000002</v>
      </c>
      <c r="P7912" t="str">
        <f>VLOOKUP(O7912,Table13[],2)</f>
        <v>1 - 5</v>
      </c>
      <c r="Q7912" t="str">
        <f>INDEX(Table8[Column1],MATCH(R7912,Table8[Column2]))</f>
        <v>Unexcused</v>
      </c>
      <c r="R7912">
        <v>172.17342579999999</v>
      </c>
      <c r="S7912">
        <f t="shared" si="247"/>
        <v>7.1738927416666671</v>
      </c>
      <c r="T7912" t="s">
        <v>19</v>
      </c>
    </row>
    <row r="7913" spans="1:20" x14ac:dyDescent="0.25">
      <c r="A7913">
        <v>7912</v>
      </c>
      <c r="B7913" t="s">
        <v>492</v>
      </c>
      <c r="C7913" t="s">
        <v>883</v>
      </c>
      <c r="D7913" t="str">
        <f t="shared" si="246"/>
        <v>Raymond Jason</v>
      </c>
      <c r="E7913" t="s">
        <v>22</v>
      </c>
      <c r="F7913" t="s">
        <v>30</v>
      </c>
      <c r="G7913" t="s">
        <v>611</v>
      </c>
      <c r="H7913" t="s">
        <v>612</v>
      </c>
      <c r="I7913" t="s">
        <v>30</v>
      </c>
      <c r="J7913" t="s">
        <v>19</v>
      </c>
      <c r="K7913" t="str">
        <f>INDEX(Table6[Column1],MATCH(L7913,Table6[Column2]))</f>
        <v>Adults</v>
      </c>
      <c r="L7913">
        <v>45.285942630000001</v>
      </c>
      <c r="M7913" t="str">
        <f>VLOOKUP(L7913,Table1[],2)</f>
        <v>40 - 49</v>
      </c>
      <c r="N7913" t="str">
        <f>INDEX(Table7[Column1],MATCH(O7913,Table7[Column2]))</f>
        <v>Learning Stage</v>
      </c>
      <c r="O7913">
        <v>4.5787383630000003</v>
      </c>
      <c r="P7913" t="str">
        <f>VLOOKUP(O7913,Table13[],2)</f>
        <v>1 - 5</v>
      </c>
      <c r="Q7913" t="str">
        <f>INDEX(Table8[Column1],MATCH(R7913,Table8[Column2]))</f>
        <v>Maintained</v>
      </c>
      <c r="R7913">
        <v>58.628128099999998</v>
      </c>
      <c r="S7913">
        <f t="shared" si="247"/>
        <v>2.4428386708333334</v>
      </c>
      <c r="T7913" t="s">
        <v>19</v>
      </c>
    </row>
    <row r="7914" spans="1:20" x14ac:dyDescent="0.25">
      <c r="A7914">
        <v>7913</v>
      </c>
      <c r="B7914" t="s">
        <v>5562</v>
      </c>
      <c r="C7914" t="s">
        <v>523</v>
      </c>
      <c r="D7914" t="str">
        <f t="shared" si="246"/>
        <v>Gantz Phillip</v>
      </c>
      <c r="E7914" t="s">
        <v>22</v>
      </c>
      <c r="F7914" t="s">
        <v>1209</v>
      </c>
      <c r="G7914" t="s">
        <v>2724</v>
      </c>
      <c r="H7914" t="s">
        <v>1863</v>
      </c>
      <c r="I7914" t="s">
        <v>262</v>
      </c>
      <c r="J7914" t="s">
        <v>19</v>
      </c>
      <c r="K7914" t="str">
        <f>INDEX(Table6[Column1],MATCH(L7914,Table6[Column2]))</f>
        <v>Young Adults</v>
      </c>
      <c r="L7914">
        <v>30.953852770000001</v>
      </c>
      <c r="M7914" t="str">
        <f>VLOOKUP(L7914,Table1[],2)</f>
        <v>30 - 39</v>
      </c>
      <c r="N7914" t="str">
        <f>INDEX(Table7[Column1],MATCH(O7914,Table7[Column2]))</f>
        <v>Learning Stage</v>
      </c>
      <c r="O7914">
        <v>2.7384711429999999</v>
      </c>
      <c r="P7914" t="str">
        <f>VLOOKUP(O7914,Table13[],2)</f>
        <v>1 - 5</v>
      </c>
      <c r="Q7914" t="str">
        <f>INDEX(Table8[Column1],MATCH(R7914,Table8[Column2]))</f>
        <v>Scheduled</v>
      </c>
      <c r="R7914">
        <v>0</v>
      </c>
      <c r="S7914">
        <f t="shared" si="247"/>
        <v>0</v>
      </c>
      <c r="T7914" t="s">
        <v>19</v>
      </c>
    </row>
    <row r="7915" spans="1:20" x14ac:dyDescent="0.25">
      <c r="A7915">
        <v>7914</v>
      </c>
      <c r="B7915" t="s">
        <v>2055</v>
      </c>
      <c r="C7915" t="s">
        <v>52</v>
      </c>
      <c r="D7915" t="str">
        <f t="shared" si="246"/>
        <v>Forbush John</v>
      </c>
      <c r="E7915" t="s">
        <v>22</v>
      </c>
      <c r="F7915" t="s">
        <v>2677</v>
      </c>
      <c r="G7915" t="s">
        <v>2724</v>
      </c>
      <c r="H7915" t="s">
        <v>1863</v>
      </c>
      <c r="I7915" t="s">
        <v>107</v>
      </c>
      <c r="J7915" t="s">
        <v>19</v>
      </c>
      <c r="K7915" t="str">
        <f>INDEX(Table6[Column1],MATCH(L7915,Table6[Column2]))</f>
        <v>Young Adults</v>
      </c>
      <c r="L7915">
        <v>34.135727670000001</v>
      </c>
      <c r="M7915" t="str">
        <f>VLOOKUP(L7915,Table1[],2)</f>
        <v>30 - 39</v>
      </c>
      <c r="N7915" t="str">
        <f>INDEX(Table7[Column1],MATCH(O7915,Table7[Column2]))</f>
        <v>Fitting in Stage</v>
      </c>
      <c r="O7915">
        <v>6.1287013549999996</v>
      </c>
      <c r="P7915" t="str">
        <f>VLOOKUP(O7915,Table13[],2)</f>
        <v>6 - 10</v>
      </c>
      <c r="Q7915" t="str">
        <f>INDEX(Table8[Column1],MATCH(R7915,Table8[Column2]))</f>
        <v>Scheduled</v>
      </c>
      <c r="R7915">
        <v>0</v>
      </c>
      <c r="S7915">
        <f t="shared" si="247"/>
        <v>0</v>
      </c>
      <c r="T7915" t="s">
        <v>19</v>
      </c>
    </row>
    <row r="7916" spans="1:20" x14ac:dyDescent="0.25">
      <c r="A7916">
        <v>7915</v>
      </c>
      <c r="B7916" t="s">
        <v>5563</v>
      </c>
      <c r="C7916" t="s">
        <v>525</v>
      </c>
      <c r="D7916" t="str">
        <f t="shared" si="246"/>
        <v>Brenner Amanda</v>
      </c>
      <c r="E7916" t="s">
        <v>15</v>
      </c>
      <c r="F7916" t="s">
        <v>27</v>
      </c>
      <c r="G7916" t="s">
        <v>611</v>
      </c>
      <c r="H7916" t="s">
        <v>612</v>
      </c>
      <c r="I7916" t="s">
        <v>27</v>
      </c>
      <c r="J7916" t="s">
        <v>19</v>
      </c>
      <c r="K7916" t="str">
        <f>INDEX(Table6[Column1],MATCH(L7916,Table6[Column2]))</f>
        <v>Young Adults</v>
      </c>
      <c r="L7916">
        <v>33.78516192</v>
      </c>
      <c r="M7916" t="str">
        <f>VLOOKUP(L7916,Table1[],2)</f>
        <v>30 - 39</v>
      </c>
      <c r="N7916" t="str">
        <f>INDEX(Table7[Column1],MATCH(O7916,Table7[Column2]))</f>
        <v>Learning Stage</v>
      </c>
      <c r="O7916">
        <v>5.683548976</v>
      </c>
      <c r="P7916" t="str">
        <f>VLOOKUP(O7916,Table13[],2)</f>
        <v>1 - 5</v>
      </c>
      <c r="Q7916" t="str">
        <f>INDEX(Table8[Column1],MATCH(R7916,Table8[Column2]))</f>
        <v>Maintained</v>
      </c>
      <c r="R7916">
        <v>73.275551960000001</v>
      </c>
      <c r="S7916">
        <f t="shared" si="247"/>
        <v>3.0531479983333329</v>
      </c>
      <c r="T7916" t="s">
        <v>19</v>
      </c>
    </row>
    <row r="7917" spans="1:20" x14ac:dyDescent="0.25">
      <c r="A7917">
        <v>7916</v>
      </c>
      <c r="B7917" t="s">
        <v>2409</v>
      </c>
      <c r="C7917" t="s">
        <v>5564</v>
      </c>
      <c r="D7917" t="str">
        <f t="shared" si="246"/>
        <v>Crow Arlette</v>
      </c>
      <c r="E7917" t="s">
        <v>15</v>
      </c>
      <c r="F7917" t="s">
        <v>407</v>
      </c>
      <c r="G7917" t="s">
        <v>611</v>
      </c>
      <c r="H7917" t="s">
        <v>612</v>
      </c>
      <c r="I7917" t="s">
        <v>407</v>
      </c>
      <c r="J7917" t="s">
        <v>19</v>
      </c>
      <c r="K7917" t="str">
        <f>INDEX(Table6[Column1],MATCH(L7917,Table6[Column2]))</f>
        <v>Adults</v>
      </c>
      <c r="L7917">
        <v>40.143175239999998</v>
      </c>
      <c r="M7917" t="str">
        <f>VLOOKUP(L7917,Table1[],2)</f>
        <v>40 - 49</v>
      </c>
      <c r="N7917" t="str">
        <f>INDEX(Table7[Column1],MATCH(O7917,Table7[Column2]))</f>
        <v>Learning Stage</v>
      </c>
      <c r="O7917">
        <v>1.673013294</v>
      </c>
      <c r="P7917" t="str">
        <f>VLOOKUP(O7917,Table13[],2)</f>
        <v>1 - 5</v>
      </c>
      <c r="Q7917" t="str">
        <f>INDEX(Table8[Column1],MATCH(R7917,Table8[Column2]))</f>
        <v>Scheduled</v>
      </c>
      <c r="R7917">
        <v>28.29667491</v>
      </c>
      <c r="S7917">
        <f t="shared" si="247"/>
        <v>1.17902812125</v>
      </c>
      <c r="T7917" t="s">
        <v>19</v>
      </c>
    </row>
    <row r="7918" spans="1:20" x14ac:dyDescent="0.25">
      <c r="A7918">
        <v>7917</v>
      </c>
      <c r="B7918" t="s">
        <v>195</v>
      </c>
      <c r="C7918" t="s">
        <v>32</v>
      </c>
      <c r="D7918" t="str">
        <f t="shared" si="246"/>
        <v>Howell Edward</v>
      </c>
      <c r="E7918" t="s">
        <v>22</v>
      </c>
      <c r="F7918" t="s">
        <v>3172</v>
      </c>
      <c r="G7918" t="s">
        <v>611</v>
      </c>
      <c r="H7918" t="s">
        <v>612</v>
      </c>
      <c r="I7918" t="s">
        <v>54</v>
      </c>
      <c r="J7918" t="s">
        <v>19</v>
      </c>
      <c r="K7918" t="str">
        <f>INDEX(Table6[Column1],MATCH(L7918,Table6[Column2]))</f>
        <v>Elders</v>
      </c>
      <c r="L7918">
        <v>56.028394050000003</v>
      </c>
      <c r="M7918" t="str">
        <f>VLOOKUP(L7918,Table1[],2)</f>
        <v>50 - 59</v>
      </c>
      <c r="N7918" t="str">
        <f>INDEX(Table7[Column1],MATCH(O7918,Table7[Column2]))</f>
        <v>Learning Stage</v>
      </c>
      <c r="O7918">
        <v>4.8993918819999998</v>
      </c>
      <c r="P7918" t="str">
        <f>VLOOKUP(O7918,Table13[],2)</f>
        <v>1 - 5</v>
      </c>
      <c r="Q7918" t="str">
        <f>INDEX(Table8[Column1],MATCH(R7918,Table8[Column2]))</f>
        <v>Habitual</v>
      </c>
      <c r="R7918">
        <v>98.760592259999996</v>
      </c>
      <c r="S7918">
        <f t="shared" si="247"/>
        <v>4.1150246774999992</v>
      </c>
      <c r="T7918" t="s">
        <v>19</v>
      </c>
    </row>
    <row r="7919" spans="1:20" x14ac:dyDescent="0.25">
      <c r="A7919">
        <v>7918</v>
      </c>
      <c r="B7919" t="s">
        <v>5565</v>
      </c>
      <c r="C7919" t="s">
        <v>679</v>
      </c>
      <c r="D7919" t="str">
        <f t="shared" si="246"/>
        <v>Amezcua Margaret</v>
      </c>
      <c r="E7919" t="s">
        <v>15</v>
      </c>
      <c r="F7919" t="s">
        <v>16</v>
      </c>
      <c r="G7919" t="s">
        <v>820</v>
      </c>
      <c r="H7919" t="s">
        <v>821</v>
      </c>
      <c r="I7919" t="s">
        <v>16</v>
      </c>
      <c r="J7919" t="s">
        <v>19</v>
      </c>
      <c r="K7919" t="str">
        <f>INDEX(Table6[Column1],MATCH(L7919,Table6[Column2]))</f>
        <v>Young Adults</v>
      </c>
      <c r="L7919">
        <v>30.650911270000002</v>
      </c>
      <c r="M7919" t="str">
        <f>VLOOKUP(L7919,Table1[],2)</f>
        <v>30 - 39</v>
      </c>
      <c r="N7919" t="str">
        <f>INDEX(Table7[Column1],MATCH(O7919,Table7[Column2]))</f>
        <v>Learning Stage</v>
      </c>
      <c r="O7919">
        <v>2.734484583</v>
      </c>
      <c r="P7919" t="str">
        <f>VLOOKUP(O7919,Table13[],2)</f>
        <v>1 - 5</v>
      </c>
      <c r="Q7919" t="str">
        <f>INDEX(Table8[Column1],MATCH(R7919,Table8[Column2]))</f>
        <v>Scheduled</v>
      </c>
      <c r="R7919">
        <v>0</v>
      </c>
      <c r="S7919">
        <f t="shared" si="247"/>
        <v>0</v>
      </c>
      <c r="T7919" t="s">
        <v>19</v>
      </c>
    </row>
    <row r="7920" spans="1:20" x14ac:dyDescent="0.25">
      <c r="A7920">
        <v>7919</v>
      </c>
      <c r="B7920" t="s">
        <v>5566</v>
      </c>
      <c r="C7920" t="s">
        <v>1194</v>
      </c>
      <c r="D7920" t="str">
        <f t="shared" si="246"/>
        <v>Gothard Emily</v>
      </c>
      <c r="E7920" t="s">
        <v>15</v>
      </c>
      <c r="F7920" t="s">
        <v>38</v>
      </c>
      <c r="G7920" t="s">
        <v>2724</v>
      </c>
      <c r="H7920" t="s">
        <v>1863</v>
      </c>
      <c r="I7920" t="s">
        <v>38</v>
      </c>
      <c r="J7920" t="s">
        <v>19</v>
      </c>
      <c r="K7920" t="str">
        <f>INDEX(Table6[Column1],MATCH(L7920,Table6[Column2]))</f>
        <v>Young Adults</v>
      </c>
      <c r="L7920">
        <v>37.548902939999998</v>
      </c>
      <c r="M7920" t="str">
        <f>VLOOKUP(L7920,Table1[],2)</f>
        <v>30 - 39</v>
      </c>
      <c r="N7920" t="str">
        <f>INDEX(Table7[Column1],MATCH(O7920,Table7[Column2]))</f>
        <v>Learning Stage</v>
      </c>
      <c r="O7920">
        <v>4.018416362</v>
      </c>
      <c r="P7920" t="str">
        <f>VLOOKUP(O7920,Table13[],2)</f>
        <v>1 - 5</v>
      </c>
      <c r="Q7920" t="str">
        <f>INDEX(Table8[Column1],MATCH(R7920,Table8[Column2]))</f>
        <v>Maintained</v>
      </c>
      <c r="R7920">
        <v>62.027661090000002</v>
      </c>
      <c r="S7920">
        <f t="shared" si="247"/>
        <v>2.5844858787500002</v>
      </c>
      <c r="T7920" t="s">
        <v>19</v>
      </c>
    </row>
    <row r="7921" spans="1:20" x14ac:dyDescent="0.25">
      <c r="A7921">
        <v>7920</v>
      </c>
      <c r="B7921" t="s">
        <v>5567</v>
      </c>
      <c r="C7921" t="s">
        <v>2086</v>
      </c>
      <c r="D7921" t="str">
        <f t="shared" si="246"/>
        <v>Wang Kathy</v>
      </c>
      <c r="E7921" t="s">
        <v>15</v>
      </c>
      <c r="F7921" t="s">
        <v>1435</v>
      </c>
      <c r="G7921" t="s">
        <v>611</v>
      </c>
      <c r="H7921" t="s">
        <v>612</v>
      </c>
      <c r="I7921" t="s">
        <v>1435</v>
      </c>
      <c r="J7921" t="s">
        <v>19</v>
      </c>
      <c r="K7921" t="str">
        <f>INDEX(Table6[Column1],MATCH(L7921,Table6[Column2]))</f>
        <v>Young Adults</v>
      </c>
      <c r="L7921">
        <v>30.848385560000001</v>
      </c>
      <c r="M7921" t="str">
        <f>VLOOKUP(L7921,Table1[],2)</f>
        <v>30 - 39</v>
      </c>
      <c r="N7921" t="str">
        <f>INDEX(Table7[Column1],MATCH(O7921,Table7[Column2]))</f>
        <v>Learning Stage</v>
      </c>
      <c r="O7921">
        <v>4.1360590259999999</v>
      </c>
      <c r="P7921" t="str">
        <f>VLOOKUP(O7921,Table13[],2)</f>
        <v>1 - 5</v>
      </c>
      <c r="Q7921" t="str">
        <f>INDEX(Table8[Column1],MATCH(R7921,Table8[Column2]))</f>
        <v>Scheduled</v>
      </c>
      <c r="R7921">
        <v>34.535487070000002</v>
      </c>
      <c r="S7921">
        <f t="shared" si="247"/>
        <v>1.4389786279166668</v>
      </c>
      <c r="T7921" t="s">
        <v>19</v>
      </c>
    </row>
    <row r="7922" spans="1:20" x14ac:dyDescent="0.25">
      <c r="A7922">
        <v>7921</v>
      </c>
      <c r="B7922" t="s">
        <v>317</v>
      </c>
      <c r="C7922" t="s">
        <v>1465</v>
      </c>
      <c r="D7922" t="str">
        <f t="shared" si="246"/>
        <v>McBride Andrew</v>
      </c>
      <c r="E7922" t="s">
        <v>22</v>
      </c>
      <c r="F7922" t="s">
        <v>38</v>
      </c>
      <c r="G7922" t="s">
        <v>2724</v>
      </c>
      <c r="H7922" t="s">
        <v>1863</v>
      </c>
      <c r="I7922" t="s">
        <v>38</v>
      </c>
      <c r="J7922" t="s">
        <v>19</v>
      </c>
      <c r="K7922" t="str">
        <f>INDEX(Table6[Column1],MATCH(L7922,Table6[Column2]))</f>
        <v>Young Adults</v>
      </c>
      <c r="L7922">
        <v>38.828331009999999</v>
      </c>
      <c r="M7922" t="str">
        <f>VLOOKUP(L7922,Table1[],2)</f>
        <v>30 - 39</v>
      </c>
      <c r="N7922" t="str">
        <f>INDEX(Table7[Column1],MATCH(O7922,Table7[Column2]))</f>
        <v>Fitting in Stage</v>
      </c>
      <c r="O7922">
        <v>6.6712866100000001</v>
      </c>
      <c r="P7922" t="str">
        <f>VLOOKUP(O7922,Table13[],2)</f>
        <v>6 - 10</v>
      </c>
      <c r="Q7922" t="str">
        <f>INDEX(Table8[Column1],MATCH(R7922,Table8[Column2]))</f>
        <v>Scheduled</v>
      </c>
      <c r="R7922">
        <v>34.23989984</v>
      </c>
      <c r="S7922">
        <f t="shared" si="247"/>
        <v>1.4266624933333332</v>
      </c>
      <c r="T7922" t="s">
        <v>19</v>
      </c>
    </row>
    <row r="7923" spans="1:20" x14ac:dyDescent="0.25">
      <c r="A7923">
        <v>7922</v>
      </c>
      <c r="B7923" t="s">
        <v>3180</v>
      </c>
      <c r="C7923" t="s">
        <v>5568</v>
      </c>
      <c r="D7923" t="str">
        <f t="shared" si="246"/>
        <v>Wolford Dewayne</v>
      </c>
      <c r="E7923" t="s">
        <v>22</v>
      </c>
      <c r="F7923" t="s">
        <v>38</v>
      </c>
      <c r="G7923" t="s">
        <v>2724</v>
      </c>
      <c r="H7923" t="s">
        <v>1863</v>
      </c>
      <c r="I7923" t="s">
        <v>38</v>
      </c>
      <c r="J7923" t="s">
        <v>19</v>
      </c>
      <c r="K7923" t="str">
        <f>INDEX(Table6[Column1],MATCH(L7923,Table6[Column2]))</f>
        <v>Seniors</v>
      </c>
      <c r="L7923">
        <v>61.478531529999998</v>
      </c>
      <c r="M7923" t="str">
        <f>VLOOKUP(L7923,Table1[],2)</f>
        <v>60 and Above</v>
      </c>
      <c r="N7923" t="str">
        <f>INDEX(Table7[Column1],MATCH(O7923,Table7[Column2]))</f>
        <v>Learning Stage</v>
      </c>
      <c r="O7923">
        <v>3.955511252</v>
      </c>
      <c r="P7923" t="str">
        <f>VLOOKUP(O7923,Table13[],2)</f>
        <v>1 - 5</v>
      </c>
      <c r="Q7923" t="str">
        <f>INDEX(Table8[Column1],MATCH(R7923,Table8[Column2]))</f>
        <v>Excused</v>
      </c>
      <c r="R7923">
        <v>150.5897731</v>
      </c>
      <c r="S7923">
        <f t="shared" si="247"/>
        <v>6.2745738791666668</v>
      </c>
      <c r="T7923" t="s">
        <v>19</v>
      </c>
    </row>
    <row r="7924" spans="1:20" x14ac:dyDescent="0.25">
      <c r="A7924">
        <v>7923</v>
      </c>
      <c r="B7924" t="s">
        <v>5569</v>
      </c>
      <c r="C7924" t="s">
        <v>3426</v>
      </c>
      <c r="D7924" t="str">
        <f t="shared" si="246"/>
        <v>Kaczmarek Everett</v>
      </c>
      <c r="E7924" t="s">
        <v>22</v>
      </c>
      <c r="F7924" t="s">
        <v>38</v>
      </c>
      <c r="G7924" t="s">
        <v>2724</v>
      </c>
      <c r="H7924" t="s">
        <v>1863</v>
      </c>
      <c r="I7924" t="s">
        <v>38</v>
      </c>
      <c r="J7924" t="s">
        <v>19</v>
      </c>
      <c r="K7924" t="str">
        <f>INDEX(Table6[Column1],MATCH(L7924,Table6[Column2]))</f>
        <v>Adults</v>
      </c>
      <c r="L7924">
        <v>48.099109910000003</v>
      </c>
      <c r="M7924" t="str">
        <f>VLOOKUP(L7924,Table1[],2)</f>
        <v>40 - 49</v>
      </c>
      <c r="N7924" t="str">
        <f>INDEX(Table7[Column1],MATCH(O7924,Table7[Column2]))</f>
        <v>Learning Stage</v>
      </c>
      <c r="O7924">
        <v>4.4972605200000002</v>
      </c>
      <c r="P7924" t="str">
        <f>VLOOKUP(O7924,Table13[],2)</f>
        <v>1 - 5</v>
      </c>
      <c r="Q7924" t="str">
        <f>INDEX(Table8[Column1],MATCH(R7924,Table8[Column2]))</f>
        <v>Maintained</v>
      </c>
      <c r="R7924">
        <v>75.856575899999996</v>
      </c>
      <c r="S7924">
        <f t="shared" si="247"/>
        <v>3.1606906624999995</v>
      </c>
      <c r="T7924" t="s">
        <v>19</v>
      </c>
    </row>
    <row r="7925" spans="1:20" x14ac:dyDescent="0.25">
      <c r="A7925">
        <v>7924</v>
      </c>
      <c r="B7925" t="s">
        <v>1545</v>
      </c>
      <c r="C7925" t="s">
        <v>168</v>
      </c>
      <c r="D7925" t="str">
        <f t="shared" si="246"/>
        <v>Santos Michelle</v>
      </c>
      <c r="E7925" t="s">
        <v>15</v>
      </c>
      <c r="F7925" t="s">
        <v>16</v>
      </c>
      <c r="G7925" t="s">
        <v>820</v>
      </c>
      <c r="H7925" t="s">
        <v>821</v>
      </c>
      <c r="I7925" t="s">
        <v>16</v>
      </c>
      <c r="J7925" t="s">
        <v>19</v>
      </c>
      <c r="K7925" t="str">
        <f>INDEX(Table6[Column1],MATCH(L7925,Table6[Column2]))</f>
        <v>Young Adults</v>
      </c>
      <c r="L7925">
        <v>33.300037019999998</v>
      </c>
      <c r="M7925" t="str">
        <f>VLOOKUP(L7925,Table1[],2)</f>
        <v>30 - 39</v>
      </c>
      <c r="N7925" t="str">
        <f>INDEX(Table7[Column1],MATCH(O7925,Table7[Column2]))</f>
        <v>Learning Stage</v>
      </c>
      <c r="O7925">
        <v>2.7993118950000002</v>
      </c>
      <c r="P7925" t="str">
        <f>VLOOKUP(O7925,Table13[],2)</f>
        <v>1 - 5</v>
      </c>
      <c r="Q7925" t="str">
        <f>INDEX(Table8[Column1],MATCH(R7925,Table8[Column2]))</f>
        <v>Scheduled</v>
      </c>
      <c r="R7925">
        <v>0</v>
      </c>
      <c r="S7925">
        <f t="shared" si="247"/>
        <v>0</v>
      </c>
      <c r="T7925" t="s">
        <v>19</v>
      </c>
    </row>
    <row r="7926" spans="1:20" x14ac:dyDescent="0.25">
      <c r="A7926">
        <v>7925</v>
      </c>
      <c r="B7926" t="s">
        <v>5570</v>
      </c>
      <c r="C7926" t="s">
        <v>21</v>
      </c>
      <c r="D7926" t="str">
        <f t="shared" si="246"/>
        <v>Novoa Stephen</v>
      </c>
      <c r="E7926" t="s">
        <v>22</v>
      </c>
      <c r="F7926" t="s">
        <v>33</v>
      </c>
      <c r="G7926" t="s">
        <v>611</v>
      </c>
      <c r="H7926" t="s">
        <v>612</v>
      </c>
      <c r="I7926" t="s">
        <v>33</v>
      </c>
      <c r="J7926" t="s">
        <v>19</v>
      </c>
      <c r="K7926" t="str">
        <f>INDEX(Table6[Column1],MATCH(L7926,Table6[Column2]))</f>
        <v>Adults</v>
      </c>
      <c r="L7926">
        <v>42.087142630000002</v>
      </c>
      <c r="M7926" t="str">
        <f>VLOOKUP(L7926,Table1[],2)</f>
        <v>40 - 49</v>
      </c>
      <c r="N7926" t="str">
        <f>INDEX(Table7[Column1],MATCH(O7926,Table7[Column2]))</f>
        <v>Learning Stage</v>
      </c>
      <c r="O7926">
        <v>2.6256825890000002</v>
      </c>
      <c r="P7926" t="str">
        <f>VLOOKUP(O7926,Table13[],2)</f>
        <v>1 - 5</v>
      </c>
      <c r="Q7926" t="str">
        <f>INDEX(Table8[Column1],MATCH(R7926,Table8[Column2]))</f>
        <v>Maintained</v>
      </c>
      <c r="R7926">
        <v>68.921314240000001</v>
      </c>
      <c r="S7926">
        <f t="shared" si="247"/>
        <v>2.8717214266666669</v>
      </c>
      <c r="T7926" t="s">
        <v>19</v>
      </c>
    </row>
    <row r="7927" spans="1:20" x14ac:dyDescent="0.25">
      <c r="A7927">
        <v>7926</v>
      </c>
      <c r="B7927" t="s">
        <v>1425</v>
      </c>
      <c r="C7927" t="s">
        <v>62</v>
      </c>
      <c r="D7927" t="str">
        <f t="shared" si="246"/>
        <v>Evans Thomas</v>
      </c>
      <c r="E7927" t="s">
        <v>22</v>
      </c>
      <c r="F7927" t="s">
        <v>2045</v>
      </c>
      <c r="G7927" t="s">
        <v>611</v>
      </c>
      <c r="H7927" t="s">
        <v>612</v>
      </c>
      <c r="I7927" t="s">
        <v>169</v>
      </c>
      <c r="J7927" t="s">
        <v>19</v>
      </c>
      <c r="K7927" t="str">
        <f>INDEX(Table6[Column1],MATCH(L7927,Table6[Column2]))</f>
        <v>Youth</v>
      </c>
      <c r="L7927">
        <v>23.966718530000001</v>
      </c>
      <c r="M7927" t="str">
        <f>VLOOKUP(L7927,Table1[],2)</f>
        <v>20 - 29</v>
      </c>
      <c r="N7927" t="str">
        <f>INDEX(Table7[Column1],MATCH(O7927,Table7[Column2]))</f>
        <v>Learning Stage</v>
      </c>
      <c r="O7927">
        <v>3.401993901</v>
      </c>
      <c r="P7927" t="str">
        <f>VLOOKUP(O7927,Table13[],2)</f>
        <v>1 - 5</v>
      </c>
      <c r="Q7927" t="str">
        <f>INDEX(Table8[Column1],MATCH(R7927,Table8[Column2]))</f>
        <v>Scheduled</v>
      </c>
      <c r="R7927">
        <v>0</v>
      </c>
      <c r="S7927">
        <f t="shared" si="247"/>
        <v>0</v>
      </c>
      <c r="T7927" t="s">
        <v>19</v>
      </c>
    </row>
    <row r="7928" spans="1:20" x14ac:dyDescent="0.25">
      <c r="A7928">
        <v>7927</v>
      </c>
      <c r="B7928" t="s">
        <v>3671</v>
      </c>
      <c r="C7928" t="s">
        <v>5571</v>
      </c>
      <c r="D7928" t="str">
        <f t="shared" si="246"/>
        <v>Allred Leticia</v>
      </c>
      <c r="E7928" t="s">
        <v>15</v>
      </c>
      <c r="F7928" t="s">
        <v>38</v>
      </c>
      <c r="G7928" t="s">
        <v>2724</v>
      </c>
      <c r="H7928" t="s">
        <v>1863</v>
      </c>
      <c r="I7928" t="s">
        <v>38</v>
      </c>
      <c r="J7928" t="s">
        <v>19</v>
      </c>
      <c r="K7928" t="str">
        <f>INDEX(Table6[Column1],MATCH(L7928,Table6[Column2]))</f>
        <v>Adults</v>
      </c>
      <c r="L7928">
        <v>41.55012919</v>
      </c>
      <c r="M7928" t="str">
        <f>VLOOKUP(L7928,Table1[],2)</f>
        <v>40 - 49</v>
      </c>
      <c r="N7928" t="str">
        <f>INDEX(Table7[Column1],MATCH(O7928,Table7[Column2]))</f>
        <v>Learning Stage</v>
      </c>
      <c r="O7928">
        <v>2.7643181929999998</v>
      </c>
      <c r="P7928" t="str">
        <f>VLOOKUP(O7928,Table13[],2)</f>
        <v>1 - 5</v>
      </c>
      <c r="Q7928" t="str">
        <f>INDEX(Table8[Column1],MATCH(R7928,Table8[Column2]))</f>
        <v>Scheduled</v>
      </c>
      <c r="R7928">
        <v>34.09495931</v>
      </c>
      <c r="S7928">
        <f t="shared" si="247"/>
        <v>1.4206233045833334</v>
      </c>
      <c r="T7928" t="s">
        <v>19</v>
      </c>
    </row>
    <row r="7929" spans="1:20" x14ac:dyDescent="0.25">
      <c r="A7929">
        <v>7928</v>
      </c>
      <c r="B7929" t="s">
        <v>3450</v>
      </c>
      <c r="C7929" t="s">
        <v>443</v>
      </c>
      <c r="D7929" t="str">
        <f t="shared" si="246"/>
        <v>Pace Dennis</v>
      </c>
      <c r="E7929" t="s">
        <v>22</v>
      </c>
      <c r="F7929" t="s">
        <v>169</v>
      </c>
      <c r="G7929" t="s">
        <v>611</v>
      </c>
      <c r="H7929" t="s">
        <v>612</v>
      </c>
      <c r="I7929" t="s">
        <v>169</v>
      </c>
      <c r="J7929" t="s">
        <v>19</v>
      </c>
      <c r="K7929" t="str">
        <f>INDEX(Table6[Column1],MATCH(L7929,Table6[Column2]))</f>
        <v>Adults</v>
      </c>
      <c r="L7929">
        <v>41.704555159999998</v>
      </c>
      <c r="M7929" t="str">
        <f>VLOOKUP(L7929,Table1[],2)</f>
        <v>40 - 49</v>
      </c>
      <c r="N7929" t="str">
        <f>INDEX(Table7[Column1],MATCH(O7929,Table7[Column2]))</f>
        <v>Learning Stage</v>
      </c>
      <c r="O7929">
        <v>4.3207494100000003</v>
      </c>
      <c r="P7929" t="str">
        <f>VLOOKUP(O7929,Table13[],2)</f>
        <v>1 - 5</v>
      </c>
      <c r="Q7929" t="str">
        <f>INDEX(Table8[Column1],MATCH(R7929,Table8[Column2]))</f>
        <v>Maintained</v>
      </c>
      <c r="R7929">
        <v>50.874067949999997</v>
      </c>
      <c r="S7929">
        <f t="shared" si="247"/>
        <v>2.1197528312499996</v>
      </c>
      <c r="T7929" t="s">
        <v>19</v>
      </c>
    </row>
    <row r="7930" spans="1:20" x14ac:dyDescent="0.25">
      <c r="A7930">
        <v>7929</v>
      </c>
      <c r="B7930" t="s">
        <v>5572</v>
      </c>
      <c r="C7930" t="s">
        <v>52</v>
      </c>
      <c r="D7930" t="str">
        <f t="shared" si="246"/>
        <v>Vanallen John</v>
      </c>
      <c r="E7930" t="s">
        <v>15</v>
      </c>
      <c r="F7930" t="s">
        <v>485</v>
      </c>
      <c r="G7930" t="s">
        <v>611</v>
      </c>
      <c r="H7930" t="s">
        <v>612</v>
      </c>
      <c r="I7930" t="s">
        <v>24</v>
      </c>
      <c r="J7930" t="s">
        <v>19</v>
      </c>
      <c r="K7930" t="str">
        <f>INDEX(Table6[Column1],MATCH(L7930,Table6[Column2]))</f>
        <v>Young Adults</v>
      </c>
      <c r="L7930">
        <v>38.974491360000002</v>
      </c>
      <c r="M7930" t="str">
        <f>VLOOKUP(L7930,Table1[],2)</f>
        <v>30 - 39</v>
      </c>
      <c r="N7930" t="str">
        <f>INDEX(Table7[Column1],MATCH(O7930,Table7[Column2]))</f>
        <v>Learning Stage</v>
      </c>
      <c r="O7930">
        <v>4.2936231400000002</v>
      </c>
      <c r="P7930" t="str">
        <f>VLOOKUP(O7930,Table13[],2)</f>
        <v>1 - 5</v>
      </c>
      <c r="Q7930" t="str">
        <f>INDEX(Table8[Column1],MATCH(R7930,Table8[Column2]))</f>
        <v>Maintained</v>
      </c>
      <c r="R7930">
        <v>49.892267109999999</v>
      </c>
      <c r="S7930">
        <f t="shared" si="247"/>
        <v>2.0788444629166665</v>
      </c>
      <c r="T7930" t="s">
        <v>19</v>
      </c>
    </row>
    <row r="7931" spans="1:20" x14ac:dyDescent="0.25">
      <c r="A7931">
        <v>7930</v>
      </c>
      <c r="B7931" t="s">
        <v>2601</v>
      </c>
      <c r="C7931" t="s">
        <v>387</v>
      </c>
      <c r="D7931" t="str">
        <f t="shared" si="246"/>
        <v>Bigelow Caroline</v>
      </c>
      <c r="E7931" t="s">
        <v>15</v>
      </c>
      <c r="F7931" t="s">
        <v>901</v>
      </c>
      <c r="G7931" t="s">
        <v>611</v>
      </c>
      <c r="H7931" t="s">
        <v>612</v>
      </c>
      <c r="I7931" t="s">
        <v>87</v>
      </c>
      <c r="J7931" t="s">
        <v>19</v>
      </c>
      <c r="K7931" t="str">
        <f>INDEX(Table6[Column1],MATCH(L7931,Table6[Column2]))</f>
        <v>Elders</v>
      </c>
      <c r="L7931">
        <v>59.145666210000002</v>
      </c>
      <c r="M7931" t="str">
        <f>VLOOKUP(L7931,Table1[],2)</f>
        <v>50 - 59</v>
      </c>
      <c r="N7931" t="str">
        <f>INDEX(Table7[Column1],MATCH(O7931,Table7[Column2]))</f>
        <v>Learning Stage</v>
      </c>
      <c r="O7931">
        <v>4.8117456509999998</v>
      </c>
      <c r="P7931" t="str">
        <f>VLOOKUP(O7931,Table13[],2)</f>
        <v>1 - 5</v>
      </c>
      <c r="Q7931" t="str">
        <f>INDEX(Table8[Column1],MATCH(R7931,Table8[Column2]))</f>
        <v>Violative</v>
      </c>
      <c r="R7931">
        <v>230.16757050000001</v>
      </c>
      <c r="S7931">
        <f t="shared" si="247"/>
        <v>9.590315437500001</v>
      </c>
      <c r="T7931" t="s">
        <v>19</v>
      </c>
    </row>
    <row r="7932" spans="1:20" x14ac:dyDescent="0.25">
      <c r="A7932">
        <v>7931</v>
      </c>
      <c r="B7932" t="s">
        <v>1450</v>
      </c>
      <c r="C7932" t="s">
        <v>401</v>
      </c>
      <c r="D7932" t="str">
        <f t="shared" si="246"/>
        <v>Miguel Michael</v>
      </c>
      <c r="E7932" t="s">
        <v>22</v>
      </c>
      <c r="F7932" t="s">
        <v>46</v>
      </c>
      <c r="G7932" t="s">
        <v>611</v>
      </c>
      <c r="H7932" t="s">
        <v>612</v>
      </c>
      <c r="I7932" t="s">
        <v>46</v>
      </c>
      <c r="J7932" t="s">
        <v>19</v>
      </c>
      <c r="K7932" t="str">
        <f>INDEX(Table6[Column1],MATCH(L7932,Table6[Column2]))</f>
        <v>Adults</v>
      </c>
      <c r="L7932">
        <v>46.456966049999998</v>
      </c>
      <c r="M7932" t="str">
        <f>VLOOKUP(L7932,Table1[],2)</f>
        <v>40 - 49</v>
      </c>
      <c r="N7932" t="str">
        <f>INDEX(Table7[Column1],MATCH(O7932,Table7[Column2]))</f>
        <v>Fitting in Stage</v>
      </c>
      <c r="O7932">
        <v>6.5219162329999998</v>
      </c>
      <c r="P7932" t="str">
        <f>VLOOKUP(O7932,Table13[],2)</f>
        <v>6 - 10</v>
      </c>
      <c r="Q7932" t="str">
        <f>INDEX(Table8[Column1],MATCH(R7932,Table8[Column2]))</f>
        <v>Habitual</v>
      </c>
      <c r="R7932">
        <v>94.504505359999996</v>
      </c>
      <c r="S7932">
        <f t="shared" si="247"/>
        <v>3.9376877233333332</v>
      </c>
      <c r="T7932" t="s">
        <v>19</v>
      </c>
    </row>
    <row r="7933" spans="1:20" x14ac:dyDescent="0.25">
      <c r="A7933">
        <v>7932</v>
      </c>
      <c r="B7933" t="s">
        <v>5573</v>
      </c>
      <c r="C7933" t="s">
        <v>374</v>
      </c>
      <c r="D7933" t="str">
        <f t="shared" si="246"/>
        <v>Rieke Melinda</v>
      </c>
      <c r="E7933" t="s">
        <v>15</v>
      </c>
      <c r="F7933" t="s">
        <v>27</v>
      </c>
      <c r="G7933" t="s">
        <v>611</v>
      </c>
      <c r="H7933" t="s">
        <v>612</v>
      </c>
      <c r="I7933" t="s">
        <v>27</v>
      </c>
      <c r="J7933" t="s">
        <v>19</v>
      </c>
      <c r="K7933" t="str">
        <f>INDEX(Table6[Column1],MATCH(L7933,Table6[Column2]))</f>
        <v>Seniors</v>
      </c>
      <c r="L7933">
        <v>66.338982819999998</v>
      </c>
      <c r="M7933" t="str">
        <f>VLOOKUP(L7933,Table1[],2)</f>
        <v>60 and Above</v>
      </c>
      <c r="N7933" t="str">
        <f>INDEX(Table7[Column1],MATCH(O7933,Table7[Column2]))</f>
        <v>Learning Stage</v>
      </c>
      <c r="O7933">
        <v>5.464499676</v>
      </c>
      <c r="P7933" t="str">
        <f>VLOOKUP(O7933,Table13[],2)</f>
        <v>1 - 5</v>
      </c>
      <c r="Q7933" t="str">
        <f>INDEX(Table8[Column1],MATCH(R7933,Table8[Column2]))</f>
        <v>Violative</v>
      </c>
      <c r="R7933">
        <v>226.92108519999999</v>
      </c>
      <c r="S7933">
        <f t="shared" si="247"/>
        <v>9.455045216666667</v>
      </c>
      <c r="T7933" t="s">
        <v>19</v>
      </c>
    </row>
    <row r="7934" spans="1:20" x14ac:dyDescent="0.25">
      <c r="A7934">
        <v>7933</v>
      </c>
      <c r="B7934" t="s">
        <v>3660</v>
      </c>
      <c r="C7934" t="s">
        <v>5448</v>
      </c>
      <c r="D7934" t="str">
        <f t="shared" si="246"/>
        <v>Cortez Erwin</v>
      </c>
      <c r="E7934" t="s">
        <v>22</v>
      </c>
      <c r="F7934" t="s">
        <v>38</v>
      </c>
      <c r="G7934" t="s">
        <v>2724</v>
      </c>
      <c r="H7934" t="s">
        <v>1863</v>
      </c>
      <c r="I7934" t="s">
        <v>38</v>
      </c>
      <c r="J7934" t="s">
        <v>19</v>
      </c>
      <c r="K7934" t="str">
        <f>INDEX(Table6[Column1],MATCH(L7934,Table6[Column2]))</f>
        <v>Adults</v>
      </c>
      <c r="L7934">
        <v>44.794787650000004</v>
      </c>
      <c r="M7934" t="str">
        <f>VLOOKUP(L7934,Table1[],2)</f>
        <v>40 - 49</v>
      </c>
      <c r="N7934" t="str">
        <f>INDEX(Table7[Column1],MATCH(O7934,Table7[Column2]))</f>
        <v>Fitting in Stage</v>
      </c>
      <c r="O7934">
        <v>6.5933821669999997</v>
      </c>
      <c r="P7934" t="str">
        <f>VLOOKUP(O7934,Table13[],2)</f>
        <v>6 - 10</v>
      </c>
      <c r="Q7934" t="str">
        <f>INDEX(Table8[Column1],MATCH(R7934,Table8[Column2]))</f>
        <v>Maintained</v>
      </c>
      <c r="R7934">
        <v>75.348788780000007</v>
      </c>
      <c r="S7934">
        <f t="shared" si="247"/>
        <v>3.1395328658333335</v>
      </c>
      <c r="T7934" t="s">
        <v>19</v>
      </c>
    </row>
    <row r="7935" spans="1:20" x14ac:dyDescent="0.25">
      <c r="A7935">
        <v>7934</v>
      </c>
      <c r="B7935" t="s">
        <v>5574</v>
      </c>
      <c r="C7935" t="s">
        <v>308</v>
      </c>
      <c r="D7935" t="str">
        <f t="shared" si="246"/>
        <v>Edelman Maria</v>
      </c>
      <c r="E7935" t="s">
        <v>15</v>
      </c>
      <c r="F7935" t="s">
        <v>45</v>
      </c>
      <c r="G7935" t="s">
        <v>611</v>
      </c>
      <c r="H7935" t="s">
        <v>612</v>
      </c>
      <c r="I7935" t="s">
        <v>46</v>
      </c>
      <c r="J7935" t="s">
        <v>19</v>
      </c>
      <c r="K7935" t="str">
        <f>INDEX(Table6[Column1],MATCH(L7935,Table6[Column2]))</f>
        <v>Young Adults</v>
      </c>
      <c r="L7935">
        <v>34.72549454</v>
      </c>
      <c r="M7935" t="str">
        <f>VLOOKUP(L7935,Table1[],2)</f>
        <v>30 - 39</v>
      </c>
      <c r="N7935" t="str">
        <f>INDEX(Table7[Column1],MATCH(O7935,Table7[Column2]))</f>
        <v>Fitting in Stage</v>
      </c>
      <c r="O7935">
        <v>6.9199682080000002</v>
      </c>
      <c r="P7935" t="str">
        <f>VLOOKUP(O7935,Table13[],2)</f>
        <v>6 - 10</v>
      </c>
      <c r="Q7935" t="str">
        <f>INDEX(Table8[Column1],MATCH(R7935,Table8[Column2]))</f>
        <v>Scheduled</v>
      </c>
      <c r="R7935">
        <v>11.25824695</v>
      </c>
      <c r="S7935">
        <f t="shared" si="247"/>
        <v>0.46909362291666662</v>
      </c>
      <c r="T7935" t="s">
        <v>19</v>
      </c>
    </row>
    <row r="7936" spans="1:20" x14ac:dyDescent="0.25">
      <c r="A7936">
        <v>7935</v>
      </c>
      <c r="B7936" t="s">
        <v>5575</v>
      </c>
      <c r="C7936" t="s">
        <v>401</v>
      </c>
      <c r="D7936" t="str">
        <f t="shared" si="246"/>
        <v>Goodall Michael</v>
      </c>
      <c r="E7936" t="s">
        <v>22</v>
      </c>
      <c r="F7936" t="s">
        <v>505</v>
      </c>
      <c r="G7936" t="s">
        <v>611</v>
      </c>
      <c r="H7936" t="s">
        <v>612</v>
      </c>
      <c r="I7936" t="s">
        <v>24</v>
      </c>
      <c r="J7936" t="s">
        <v>19</v>
      </c>
      <c r="K7936" t="str">
        <f>INDEX(Table6[Column1],MATCH(L7936,Table6[Column2]))</f>
        <v>Young Adults</v>
      </c>
      <c r="L7936">
        <v>39.445338649999997</v>
      </c>
      <c r="M7936" t="str">
        <f>VLOOKUP(L7936,Table1[],2)</f>
        <v>30 - 39</v>
      </c>
      <c r="N7936" t="str">
        <f>INDEX(Table7[Column1],MATCH(O7936,Table7[Column2]))</f>
        <v>Learning Stage</v>
      </c>
      <c r="O7936">
        <v>5.6150417700000004</v>
      </c>
      <c r="P7936" t="str">
        <f>VLOOKUP(O7936,Table13[],2)</f>
        <v>1 - 5</v>
      </c>
      <c r="Q7936" t="str">
        <f>INDEX(Table8[Column1],MATCH(R7936,Table8[Column2]))</f>
        <v>Maintained</v>
      </c>
      <c r="R7936">
        <v>50.499077849999999</v>
      </c>
      <c r="S7936">
        <f t="shared" si="247"/>
        <v>2.10412824375</v>
      </c>
      <c r="T7936" t="s">
        <v>19</v>
      </c>
    </row>
    <row r="7937" spans="1:20" x14ac:dyDescent="0.25">
      <c r="A7937">
        <v>7936</v>
      </c>
      <c r="B7937" t="s">
        <v>5576</v>
      </c>
      <c r="C7937" t="s">
        <v>114</v>
      </c>
      <c r="D7937" t="str">
        <f t="shared" si="246"/>
        <v>Smart Martin</v>
      </c>
      <c r="E7937" t="s">
        <v>22</v>
      </c>
      <c r="F7937" t="s">
        <v>424</v>
      </c>
      <c r="G7937" t="s">
        <v>611</v>
      </c>
      <c r="H7937" t="s">
        <v>612</v>
      </c>
      <c r="I7937" t="s">
        <v>121</v>
      </c>
      <c r="J7937" t="s">
        <v>19</v>
      </c>
      <c r="K7937" t="str">
        <f>INDEX(Table6[Column1],MATCH(L7937,Table6[Column2]))</f>
        <v>Elders</v>
      </c>
      <c r="L7937">
        <v>53.23437792</v>
      </c>
      <c r="M7937" t="str">
        <f>VLOOKUP(L7937,Table1[],2)</f>
        <v>50 - 59</v>
      </c>
      <c r="N7937" t="str">
        <f>INDEX(Table7[Column1],MATCH(O7937,Table7[Column2]))</f>
        <v>Learning Stage</v>
      </c>
      <c r="O7937">
        <v>2.1857844719999999</v>
      </c>
      <c r="P7937" t="str">
        <f>VLOOKUP(O7937,Table13[],2)</f>
        <v>1 - 5</v>
      </c>
      <c r="Q7937" t="str">
        <f>INDEX(Table8[Column1],MATCH(R7937,Table8[Column2]))</f>
        <v>Excused</v>
      </c>
      <c r="R7937">
        <v>139.49026989999999</v>
      </c>
      <c r="S7937">
        <f t="shared" si="247"/>
        <v>5.8120945791666658</v>
      </c>
      <c r="T7937" t="s">
        <v>19</v>
      </c>
    </row>
    <row r="7938" spans="1:20" x14ac:dyDescent="0.25">
      <c r="A7938">
        <v>7937</v>
      </c>
      <c r="B7938" t="s">
        <v>5577</v>
      </c>
      <c r="C7938" t="s">
        <v>5578</v>
      </c>
      <c r="D7938" t="str">
        <f t="shared" si="246"/>
        <v>Boettcher Kerri</v>
      </c>
      <c r="E7938" t="s">
        <v>15</v>
      </c>
      <c r="F7938" t="s">
        <v>38</v>
      </c>
      <c r="G7938" t="s">
        <v>2724</v>
      </c>
      <c r="H7938" t="s">
        <v>1863</v>
      </c>
      <c r="I7938" t="s">
        <v>38</v>
      </c>
      <c r="J7938" t="s">
        <v>19</v>
      </c>
      <c r="K7938" t="str">
        <f>INDEX(Table6[Column1],MATCH(L7938,Table6[Column2]))</f>
        <v>Young Adults</v>
      </c>
      <c r="L7938">
        <v>36.953102469999997</v>
      </c>
      <c r="M7938" t="str">
        <f>VLOOKUP(L7938,Table1[],2)</f>
        <v>30 - 39</v>
      </c>
      <c r="N7938" t="str">
        <f>INDEX(Table7[Column1],MATCH(O7938,Table7[Column2]))</f>
        <v>Learning Stage</v>
      </c>
      <c r="O7938">
        <v>4.9095879619999998</v>
      </c>
      <c r="P7938" t="str">
        <f>VLOOKUP(O7938,Table13[],2)</f>
        <v>1 - 5</v>
      </c>
      <c r="Q7938" t="str">
        <f>INDEX(Table8[Column1],MATCH(R7938,Table8[Column2]))</f>
        <v>Maintained</v>
      </c>
      <c r="R7938">
        <v>72.125515399999998</v>
      </c>
      <c r="S7938">
        <f t="shared" si="247"/>
        <v>3.0052298083333331</v>
      </c>
      <c r="T7938" t="s">
        <v>19</v>
      </c>
    </row>
    <row r="7939" spans="1:20" x14ac:dyDescent="0.25">
      <c r="A7939">
        <v>7938</v>
      </c>
      <c r="B7939" t="s">
        <v>602</v>
      </c>
      <c r="C7939" t="s">
        <v>1004</v>
      </c>
      <c r="D7939" t="str">
        <f t="shared" ref="D7939:D8002" si="248">CONCATENATE(B7939, " ",C7939)</f>
        <v>Mobley Deborah</v>
      </c>
      <c r="E7939" t="s">
        <v>15</v>
      </c>
      <c r="F7939" t="s">
        <v>113</v>
      </c>
      <c r="G7939" t="s">
        <v>611</v>
      </c>
      <c r="H7939" t="s">
        <v>612</v>
      </c>
      <c r="I7939" t="s">
        <v>24</v>
      </c>
      <c r="J7939" t="s">
        <v>19</v>
      </c>
      <c r="K7939" t="str">
        <f>INDEX(Table6[Column1],MATCH(L7939,Table6[Column2]))</f>
        <v>Elders</v>
      </c>
      <c r="L7939">
        <v>50.376226639999999</v>
      </c>
      <c r="M7939" t="str">
        <f>VLOOKUP(L7939,Table1[],2)</f>
        <v>50 - 59</v>
      </c>
      <c r="N7939" t="str">
        <f>INDEX(Table7[Column1],MATCH(O7939,Table7[Column2]))</f>
        <v>Learning Stage</v>
      </c>
      <c r="O7939">
        <v>5.5241435069999998</v>
      </c>
      <c r="P7939" t="str">
        <f>VLOOKUP(O7939,Table13[],2)</f>
        <v>1 - 5</v>
      </c>
      <c r="Q7939" t="str">
        <f>INDEX(Table8[Column1],MATCH(R7939,Table8[Column2]))</f>
        <v>Excused</v>
      </c>
      <c r="R7939">
        <v>124.3675726</v>
      </c>
      <c r="S7939">
        <f t="shared" ref="S7939:S8002" si="249">CONVERT(R7939,"hr","day")</f>
        <v>5.1819821916666671</v>
      </c>
      <c r="T7939" t="s">
        <v>19</v>
      </c>
    </row>
    <row r="7940" spans="1:20" x14ac:dyDescent="0.25">
      <c r="A7940">
        <v>7939</v>
      </c>
      <c r="B7940" t="s">
        <v>5579</v>
      </c>
      <c r="C7940" t="s">
        <v>487</v>
      </c>
      <c r="D7940" t="str">
        <f t="shared" si="248"/>
        <v>Maroney Melanie</v>
      </c>
      <c r="E7940" t="s">
        <v>15</v>
      </c>
      <c r="F7940" t="s">
        <v>121</v>
      </c>
      <c r="G7940" t="s">
        <v>611</v>
      </c>
      <c r="H7940" t="s">
        <v>612</v>
      </c>
      <c r="I7940" t="s">
        <v>121</v>
      </c>
      <c r="J7940" t="s">
        <v>19</v>
      </c>
      <c r="K7940" t="str">
        <f>INDEX(Table6[Column1],MATCH(L7940,Table6[Column2]))</f>
        <v>Youth</v>
      </c>
      <c r="L7940">
        <v>29.922978690000001</v>
      </c>
      <c r="M7940" t="str">
        <f>VLOOKUP(L7940,Table1[],2)</f>
        <v>20 - 29</v>
      </c>
      <c r="N7940" t="str">
        <f>INDEX(Table7[Column1],MATCH(O7940,Table7[Column2]))</f>
        <v>Fitting in Stage</v>
      </c>
      <c r="O7940">
        <v>6.2214736869999996</v>
      </c>
      <c r="P7940" t="str">
        <f>VLOOKUP(O7940,Table13[],2)</f>
        <v>6 - 10</v>
      </c>
      <c r="Q7940" t="str">
        <f>INDEX(Table8[Column1],MATCH(R7940,Table8[Column2]))</f>
        <v>Scheduled</v>
      </c>
      <c r="R7940">
        <v>9.8328242479999997</v>
      </c>
      <c r="S7940">
        <f t="shared" si="249"/>
        <v>0.40970101033333328</v>
      </c>
      <c r="T7940" t="s">
        <v>19</v>
      </c>
    </row>
    <row r="7941" spans="1:20" x14ac:dyDescent="0.25">
      <c r="A7941">
        <v>7940</v>
      </c>
      <c r="B7941" t="s">
        <v>1254</v>
      </c>
      <c r="C7941" t="s">
        <v>4956</v>
      </c>
      <c r="D7941" t="str">
        <f t="shared" si="248"/>
        <v>Carter Waylon</v>
      </c>
      <c r="E7941" t="s">
        <v>22</v>
      </c>
      <c r="F7941" t="s">
        <v>16</v>
      </c>
      <c r="G7941" t="s">
        <v>820</v>
      </c>
      <c r="H7941" t="s">
        <v>821</v>
      </c>
      <c r="I7941" t="s">
        <v>16</v>
      </c>
      <c r="J7941" t="s">
        <v>19</v>
      </c>
      <c r="K7941" t="str">
        <f>INDEX(Table6[Column1],MATCH(L7941,Table6[Column2]))</f>
        <v>Young Adults</v>
      </c>
      <c r="L7941">
        <v>35.609408070000001</v>
      </c>
      <c r="M7941" t="str">
        <f>VLOOKUP(L7941,Table1[],2)</f>
        <v>30 - 39</v>
      </c>
      <c r="N7941" t="str">
        <f>INDEX(Table7[Column1],MATCH(O7941,Table7[Column2]))</f>
        <v>Learning Stage</v>
      </c>
      <c r="O7941">
        <v>4.7744277970000004</v>
      </c>
      <c r="P7941" t="str">
        <f>VLOOKUP(O7941,Table13[],2)</f>
        <v>1 - 5</v>
      </c>
      <c r="Q7941" t="str">
        <f>INDEX(Table8[Column1],MATCH(R7941,Table8[Column2]))</f>
        <v>Scheduled</v>
      </c>
      <c r="R7941">
        <v>5.0474804899999999</v>
      </c>
      <c r="S7941">
        <f t="shared" si="249"/>
        <v>0.21031168708333334</v>
      </c>
      <c r="T7941" t="s">
        <v>19</v>
      </c>
    </row>
    <row r="7942" spans="1:20" x14ac:dyDescent="0.25">
      <c r="A7942">
        <v>7941</v>
      </c>
      <c r="B7942" t="s">
        <v>193</v>
      </c>
      <c r="C7942" t="s">
        <v>948</v>
      </c>
      <c r="D7942" t="str">
        <f t="shared" si="248"/>
        <v>Lopez Clyde</v>
      </c>
      <c r="E7942" t="s">
        <v>22</v>
      </c>
      <c r="F7942" t="s">
        <v>169</v>
      </c>
      <c r="G7942" t="s">
        <v>611</v>
      </c>
      <c r="H7942" t="s">
        <v>612</v>
      </c>
      <c r="I7942" t="s">
        <v>169</v>
      </c>
      <c r="J7942" t="s">
        <v>19</v>
      </c>
      <c r="K7942" t="str">
        <f>INDEX(Table6[Column1],MATCH(L7942,Table6[Column2]))</f>
        <v>Youth</v>
      </c>
      <c r="L7942">
        <v>24.82851909</v>
      </c>
      <c r="M7942" t="str">
        <f>VLOOKUP(L7942,Table1[],2)</f>
        <v>20 - 29</v>
      </c>
      <c r="N7942" t="str">
        <f>INDEX(Table7[Column1],MATCH(O7942,Table7[Column2]))</f>
        <v>Learning Stage</v>
      </c>
      <c r="O7942">
        <v>3.37630104</v>
      </c>
      <c r="P7942" t="str">
        <f>VLOOKUP(O7942,Table13[],2)</f>
        <v>1 - 5</v>
      </c>
      <c r="Q7942" t="str">
        <f>INDEX(Table8[Column1],MATCH(R7942,Table8[Column2]))</f>
        <v>Scheduled</v>
      </c>
      <c r="R7942">
        <v>0</v>
      </c>
      <c r="S7942">
        <f t="shared" si="249"/>
        <v>0</v>
      </c>
      <c r="T7942" t="s">
        <v>19</v>
      </c>
    </row>
    <row r="7943" spans="1:20" x14ac:dyDescent="0.25">
      <c r="A7943">
        <v>7942</v>
      </c>
      <c r="B7943" t="s">
        <v>67</v>
      </c>
      <c r="C7943" t="s">
        <v>52</v>
      </c>
      <c r="D7943" t="str">
        <f t="shared" si="248"/>
        <v>Craig John</v>
      </c>
      <c r="E7943" t="s">
        <v>22</v>
      </c>
      <c r="F7943" t="s">
        <v>24</v>
      </c>
      <c r="G7943" t="s">
        <v>611</v>
      </c>
      <c r="H7943" t="s">
        <v>612</v>
      </c>
      <c r="I7943" t="s">
        <v>24</v>
      </c>
      <c r="J7943" t="s">
        <v>19</v>
      </c>
      <c r="K7943" t="str">
        <f>INDEX(Table6[Column1],MATCH(L7943,Table6[Column2]))</f>
        <v>Young Adults</v>
      </c>
      <c r="L7943">
        <v>36.184277479999999</v>
      </c>
      <c r="M7943" t="str">
        <f>VLOOKUP(L7943,Table1[],2)</f>
        <v>30 - 39</v>
      </c>
      <c r="N7943" t="str">
        <f>INDEX(Table7[Column1],MATCH(O7943,Table7[Column2]))</f>
        <v>Learning Stage</v>
      </c>
      <c r="O7943">
        <v>3.3489872140000001</v>
      </c>
      <c r="P7943" t="str">
        <f>VLOOKUP(O7943,Table13[],2)</f>
        <v>1 - 5</v>
      </c>
      <c r="Q7943" t="str">
        <f>INDEX(Table8[Column1],MATCH(R7943,Table8[Column2]))</f>
        <v>Maintained</v>
      </c>
      <c r="R7943">
        <v>41.495861429999998</v>
      </c>
      <c r="S7943">
        <f t="shared" si="249"/>
        <v>1.7289942262499998</v>
      </c>
      <c r="T7943" t="s">
        <v>19</v>
      </c>
    </row>
    <row r="7944" spans="1:20" x14ac:dyDescent="0.25">
      <c r="A7944">
        <v>7943</v>
      </c>
      <c r="B7944" t="s">
        <v>400</v>
      </c>
      <c r="C7944" t="s">
        <v>679</v>
      </c>
      <c r="D7944" t="str">
        <f t="shared" si="248"/>
        <v>Williams Margaret</v>
      </c>
      <c r="E7944" t="s">
        <v>15</v>
      </c>
      <c r="F7944" t="s">
        <v>23</v>
      </c>
      <c r="G7944" t="s">
        <v>611</v>
      </c>
      <c r="H7944" t="s">
        <v>612</v>
      </c>
      <c r="I7944" t="s">
        <v>24</v>
      </c>
      <c r="J7944" t="s">
        <v>19</v>
      </c>
      <c r="K7944" t="str">
        <f>INDEX(Table6[Column1],MATCH(L7944,Table6[Column2]))</f>
        <v>Adults</v>
      </c>
      <c r="L7944">
        <v>48.862171750000002</v>
      </c>
      <c r="M7944" t="str">
        <f>VLOOKUP(L7944,Table1[],2)</f>
        <v>40 - 49</v>
      </c>
      <c r="N7944" t="str">
        <f>INDEX(Table7[Column1],MATCH(O7944,Table7[Column2]))</f>
        <v>Learning Stage</v>
      </c>
      <c r="O7944">
        <v>3.8951542990000001</v>
      </c>
      <c r="P7944" t="str">
        <f>VLOOKUP(O7944,Table13[],2)</f>
        <v>1 - 5</v>
      </c>
      <c r="Q7944" t="str">
        <f>INDEX(Table8[Column1],MATCH(R7944,Table8[Column2]))</f>
        <v>Habitual</v>
      </c>
      <c r="R7944">
        <v>113.7171171</v>
      </c>
      <c r="S7944">
        <f t="shared" si="249"/>
        <v>4.7382132124999998</v>
      </c>
      <c r="T7944" t="s">
        <v>19</v>
      </c>
    </row>
    <row r="7945" spans="1:20" x14ac:dyDescent="0.25">
      <c r="A7945">
        <v>7944</v>
      </c>
      <c r="B7945" t="s">
        <v>5531</v>
      </c>
      <c r="C7945" t="s">
        <v>5580</v>
      </c>
      <c r="D7945" t="str">
        <f t="shared" si="248"/>
        <v>Holder Eveline</v>
      </c>
      <c r="E7945" t="s">
        <v>15</v>
      </c>
      <c r="F7945" t="s">
        <v>16</v>
      </c>
      <c r="G7945" t="s">
        <v>820</v>
      </c>
      <c r="H7945" t="s">
        <v>821</v>
      </c>
      <c r="I7945" t="s">
        <v>16</v>
      </c>
      <c r="J7945" t="s">
        <v>19</v>
      </c>
      <c r="K7945" t="str">
        <f>INDEX(Table6[Column1],MATCH(L7945,Table6[Column2]))</f>
        <v>Elders</v>
      </c>
      <c r="L7945">
        <v>50.114792919999999</v>
      </c>
      <c r="M7945" t="str">
        <f>VLOOKUP(L7945,Table1[],2)</f>
        <v>50 - 59</v>
      </c>
      <c r="N7945" t="str">
        <f>INDEX(Table7[Column1],MATCH(O7945,Table7[Column2]))</f>
        <v>Fitting in Stage</v>
      </c>
      <c r="O7945">
        <v>6.1155846240000002</v>
      </c>
      <c r="P7945" t="str">
        <f>VLOOKUP(O7945,Table13[],2)</f>
        <v>6 - 10</v>
      </c>
      <c r="Q7945" t="str">
        <f>INDEX(Table8[Column1],MATCH(R7945,Table8[Column2]))</f>
        <v>Excused</v>
      </c>
      <c r="R7945">
        <v>132.57953000000001</v>
      </c>
      <c r="S7945">
        <f t="shared" si="249"/>
        <v>5.5241470833333333</v>
      </c>
      <c r="T7945" t="s">
        <v>19</v>
      </c>
    </row>
    <row r="7946" spans="1:20" x14ac:dyDescent="0.25">
      <c r="A7946">
        <v>7945</v>
      </c>
      <c r="B7946" t="s">
        <v>426</v>
      </c>
      <c r="C7946" t="s">
        <v>56</v>
      </c>
      <c r="D7946" t="str">
        <f t="shared" si="248"/>
        <v>George James</v>
      </c>
      <c r="E7946" t="s">
        <v>22</v>
      </c>
      <c r="F7946" t="s">
        <v>30</v>
      </c>
      <c r="G7946" t="s">
        <v>611</v>
      </c>
      <c r="H7946" t="s">
        <v>612</v>
      </c>
      <c r="I7946" t="s">
        <v>30</v>
      </c>
      <c r="J7946" t="s">
        <v>19</v>
      </c>
      <c r="K7946" t="str">
        <f>INDEX(Table6[Column1],MATCH(L7946,Table6[Column2]))</f>
        <v>Young Adults</v>
      </c>
      <c r="L7946">
        <v>38.240104760000001</v>
      </c>
      <c r="M7946" t="str">
        <f>VLOOKUP(L7946,Table1[],2)</f>
        <v>30 - 39</v>
      </c>
      <c r="N7946" t="str">
        <f>INDEX(Table7[Column1],MATCH(O7946,Table7[Column2]))</f>
        <v>Learning Stage</v>
      </c>
      <c r="O7946">
        <v>3.7384419969999998</v>
      </c>
      <c r="P7946" t="str">
        <f>VLOOKUP(O7946,Table13[],2)</f>
        <v>1 - 5</v>
      </c>
      <c r="Q7946" t="str">
        <f>INDEX(Table8[Column1],MATCH(R7946,Table8[Column2]))</f>
        <v>Maintained</v>
      </c>
      <c r="R7946">
        <v>49.03221877</v>
      </c>
      <c r="S7946">
        <f t="shared" si="249"/>
        <v>2.043009115416667</v>
      </c>
      <c r="T7946" t="s">
        <v>19</v>
      </c>
    </row>
    <row r="7947" spans="1:20" x14ac:dyDescent="0.25">
      <c r="A7947">
        <v>7946</v>
      </c>
      <c r="B7947" t="s">
        <v>1023</v>
      </c>
      <c r="C7947" t="s">
        <v>865</v>
      </c>
      <c r="D7947" t="str">
        <f t="shared" si="248"/>
        <v>Wright Mike</v>
      </c>
      <c r="E7947" t="s">
        <v>22</v>
      </c>
      <c r="F7947" t="s">
        <v>424</v>
      </c>
      <c r="G7947" t="s">
        <v>611</v>
      </c>
      <c r="H7947" t="s">
        <v>612</v>
      </c>
      <c r="I7947" t="s">
        <v>121</v>
      </c>
      <c r="J7947" t="s">
        <v>19</v>
      </c>
      <c r="K7947" t="str">
        <f>INDEX(Table6[Column1],MATCH(L7947,Table6[Column2]))</f>
        <v>Young Adults</v>
      </c>
      <c r="L7947">
        <v>38.747897260000002</v>
      </c>
      <c r="M7947" t="str">
        <f>VLOOKUP(L7947,Table1[],2)</f>
        <v>30 - 39</v>
      </c>
      <c r="N7947" t="str">
        <f>INDEX(Table7[Column1],MATCH(O7947,Table7[Column2]))</f>
        <v>Fitting in Stage</v>
      </c>
      <c r="O7947">
        <v>6.588216611</v>
      </c>
      <c r="P7947" t="str">
        <f>VLOOKUP(O7947,Table13[],2)</f>
        <v>6 - 10</v>
      </c>
      <c r="Q7947" t="str">
        <f>INDEX(Table8[Column1],MATCH(R7947,Table8[Column2]))</f>
        <v>Scheduled</v>
      </c>
      <c r="R7947">
        <v>18.41139768</v>
      </c>
      <c r="S7947">
        <f t="shared" si="249"/>
        <v>0.76714157000000005</v>
      </c>
      <c r="T7947" t="s">
        <v>19</v>
      </c>
    </row>
    <row r="7948" spans="1:20" x14ac:dyDescent="0.25">
      <c r="A7948">
        <v>7947</v>
      </c>
      <c r="B7948" t="s">
        <v>3514</v>
      </c>
      <c r="C7948" t="s">
        <v>1386</v>
      </c>
      <c r="D7948" t="str">
        <f t="shared" si="248"/>
        <v>Hartley Sheila</v>
      </c>
      <c r="E7948" t="s">
        <v>15</v>
      </c>
      <c r="F7948" t="s">
        <v>407</v>
      </c>
      <c r="G7948" t="s">
        <v>611</v>
      </c>
      <c r="H7948" t="s">
        <v>612</v>
      </c>
      <c r="I7948" t="s">
        <v>407</v>
      </c>
      <c r="J7948" t="s">
        <v>19</v>
      </c>
      <c r="K7948" t="str">
        <f>INDEX(Table6[Column1],MATCH(L7948,Table6[Column2]))</f>
        <v>Elders</v>
      </c>
      <c r="L7948">
        <v>52.468725280000001</v>
      </c>
      <c r="M7948" t="str">
        <f>VLOOKUP(L7948,Table1[],2)</f>
        <v>50 - 59</v>
      </c>
      <c r="N7948" t="str">
        <f>INDEX(Table7[Column1],MATCH(O7948,Table7[Column2]))</f>
        <v>Fitting in Stage</v>
      </c>
      <c r="O7948">
        <v>6.0914396560000004</v>
      </c>
      <c r="P7948" t="str">
        <f>VLOOKUP(O7948,Table13[],2)</f>
        <v>6 - 10</v>
      </c>
      <c r="Q7948" t="str">
        <f>INDEX(Table8[Column1],MATCH(R7948,Table8[Column2]))</f>
        <v>Habitual</v>
      </c>
      <c r="R7948">
        <v>103.02328129999999</v>
      </c>
      <c r="S7948">
        <f t="shared" si="249"/>
        <v>4.2926367208333334</v>
      </c>
      <c r="T7948" t="s">
        <v>19</v>
      </c>
    </row>
    <row r="7949" spans="1:20" x14ac:dyDescent="0.25">
      <c r="A7949">
        <v>7948</v>
      </c>
      <c r="B7949" t="s">
        <v>150</v>
      </c>
      <c r="C7949" t="s">
        <v>895</v>
      </c>
      <c r="D7949" t="str">
        <f t="shared" si="248"/>
        <v>Medina Carl</v>
      </c>
      <c r="E7949" t="s">
        <v>22</v>
      </c>
      <c r="F7949" t="s">
        <v>16</v>
      </c>
      <c r="G7949" t="s">
        <v>820</v>
      </c>
      <c r="H7949" t="s">
        <v>821</v>
      </c>
      <c r="I7949" t="s">
        <v>16</v>
      </c>
      <c r="J7949" t="s">
        <v>19</v>
      </c>
      <c r="K7949" t="str">
        <f>INDEX(Table6[Column1],MATCH(L7949,Table6[Column2]))</f>
        <v>Teenagers</v>
      </c>
      <c r="L7949">
        <v>13.036145250000001</v>
      </c>
      <c r="M7949" t="e">
        <f>VLOOKUP(L7949,Table1[],2)</f>
        <v>#N/A</v>
      </c>
      <c r="N7949" t="str">
        <f>INDEX(Table7[Column1],MATCH(O7949,Table7[Column2]))</f>
        <v>Learning Stage</v>
      </c>
      <c r="O7949">
        <v>2.6342872860000002</v>
      </c>
      <c r="P7949" t="str">
        <f>VLOOKUP(O7949,Table13[],2)</f>
        <v>1 - 5</v>
      </c>
      <c r="Q7949" t="str">
        <f>INDEX(Table8[Column1],MATCH(R7949,Table8[Column2]))</f>
        <v>Scheduled</v>
      </c>
      <c r="R7949">
        <v>0</v>
      </c>
      <c r="S7949">
        <f t="shared" si="249"/>
        <v>0</v>
      </c>
      <c r="T7949" t="s">
        <v>19</v>
      </c>
    </row>
    <row r="7950" spans="1:20" x14ac:dyDescent="0.25">
      <c r="A7950">
        <v>7949</v>
      </c>
      <c r="B7950" t="s">
        <v>977</v>
      </c>
      <c r="C7950" t="s">
        <v>785</v>
      </c>
      <c r="D7950" t="str">
        <f t="shared" si="248"/>
        <v>Reynolds Karin</v>
      </c>
      <c r="E7950" t="s">
        <v>15</v>
      </c>
      <c r="F7950" t="s">
        <v>788</v>
      </c>
      <c r="G7950" t="s">
        <v>611</v>
      </c>
      <c r="H7950" t="s">
        <v>612</v>
      </c>
      <c r="I7950" t="s">
        <v>788</v>
      </c>
      <c r="J7950" t="s">
        <v>19</v>
      </c>
      <c r="K7950" t="str">
        <f>INDEX(Table6[Column1],MATCH(L7950,Table6[Column2]))</f>
        <v>Young Adults</v>
      </c>
      <c r="L7950">
        <v>33.027619029999997</v>
      </c>
      <c r="M7950" t="str">
        <f>VLOOKUP(L7950,Table1[],2)</f>
        <v>30 - 39</v>
      </c>
      <c r="N7950" t="str">
        <f>INDEX(Table7[Column1],MATCH(O7950,Table7[Column2]))</f>
        <v>Fitting in Stage</v>
      </c>
      <c r="O7950">
        <v>8.3155121370000007</v>
      </c>
      <c r="P7950" t="str">
        <f>VLOOKUP(O7950,Table13[],2)</f>
        <v>6 - 10</v>
      </c>
      <c r="Q7950" t="str">
        <f>INDEX(Table8[Column1],MATCH(R7950,Table8[Column2]))</f>
        <v>Scheduled</v>
      </c>
      <c r="R7950">
        <v>0</v>
      </c>
      <c r="S7950">
        <f t="shared" si="249"/>
        <v>0</v>
      </c>
      <c r="T7950" t="s">
        <v>19</v>
      </c>
    </row>
    <row r="7951" spans="1:20" x14ac:dyDescent="0.25">
      <c r="A7951">
        <v>7950</v>
      </c>
      <c r="B7951" t="s">
        <v>34</v>
      </c>
      <c r="C7951" t="s">
        <v>149</v>
      </c>
      <c r="D7951" t="str">
        <f t="shared" si="248"/>
        <v>Jones Charles</v>
      </c>
      <c r="E7951" t="s">
        <v>22</v>
      </c>
      <c r="F7951" t="s">
        <v>90</v>
      </c>
      <c r="G7951" t="s">
        <v>611</v>
      </c>
      <c r="H7951" t="s">
        <v>612</v>
      </c>
      <c r="I7951" t="s">
        <v>90</v>
      </c>
      <c r="J7951" t="s">
        <v>19</v>
      </c>
      <c r="K7951" t="str">
        <f>INDEX(Table6[Column1],MATCH(L7951,Table6[Column2]))</f>
        <v>Young Adults</v>
      </c>
      <c r="L7951">
        <v>38.54354103</v>
      </c>
      <c r="M7951" t="str">
        <f>VLOOKUP(L7951,Table1[],2)</f>
        <v>30 - 39</v>
      </c>
      <c r="N7951" t="str">
        <f>INDEX(Table7[Column1],MATCH(O7951,Table7[Column2]))</f>
        <v>Learning Stage</v>
      </c>
      <c r="O7951">
        <v>5.8193822539999998</v>
      </c>
      <c r="P7951" t="str">
        <f>VLOOKUP(O7951,Table13[],2)</f>
        <v>1 - 5</v>
      </c>
      <c r="Q7951" t="str">
        <f>INDEX(Table8[Column1],MATCH(R7951,Table8[Column2]))</f>
        <v>Scheduled</v>
      </c>
      <c r="R7951">
        <v>9.3890922779999997</v>
      </c>
      <c r="S7951">
        <f t="shared" si="249"/>
        <v>0.39121217824999999</v>
      </c>
      <c r="T7951" t="s">
        <v>19</v>
      </c>
    </row>
    <row r="7952" spans="1:20" x14ac:dyDescent="0.25">
      <c r="A7952">
        <v>7951</v>
      </c>
      <c r="B7952" t="s">
        <v>676</v>
      </c>
      <c r="C7952" t="s">
        <v>1798</v>
      </c>
      <c r="D7952" t="str">
        <f t="shared" si="248"/>
        <v>Alvarado Glenn</v>
      </c>
      <c r="E7952" t="s">
        <v>22</v>
      </c>
      <c r="F7952" t="s">
        <v>38</v>
      </c>
      <c r="G7952" t="s">
        <v>2724</v>
      </c>
      <c r="H7952" t="s">
        <v>1863</v>
      </c>
      <c r="I7952" t="s">
        <v>38</v>
      </c>
      <c r="J7952" t="s">
        <v>19</v>
      </c>
      <c r="K7952" t="str">
        <f>INDEX(Table6[Column1],MATCH(L7952,Table6[Column2]))</f>
        <v>Seniors</v>
      </c>
      <c r="L7952">
        <v>63.123373479999998</v>
      </c>
      <c r="M7952" t="str">
        <f>VLOOKUP(L7952,Table1[],2)</f>
        <v>60 and Above</v>
      </c>
      <c r="N7952" t="str">
        <f>INDEX(Table7[Column1],MATCH(O7952,Table7[Column2]))</f>
        <v>Learning Stage</v>
      </c>
      <c r="O7952">
        <v>3.9012597859999998</v>
      </c>
      <c r="P7952" t="str">
        <f>VLOOKUP(O7952,Table13[],2)</f>
        <v>1 - 5</v>
      </c>
      <c r="Q7952" t="str">
        <f>INDEX(Table8[Column1],MATCH(R7952,Table8[Column2]))</f>
        <v>Unexcused</v>
      </c>
      <c r="R7952">
        <v>178.2477767</v>
      </c>
      <c r="S7952">
        <f t="shared" si="249"/>
        <v>7.426990695833334</v>
      </c>
      <c r="T7952" t="s">
        <v>19</v>
      </c>
    </row>
    <row r="7953" spans="1:20" x14ac:dyDescent="0.25">
      <c r="A7953">
        <v>7952</v>
      </c>
      <c r="B7953" t="s">
        <v>5184</v>
      </c>
      <c r="C7953" t="s">
        <v>885</v>
      </c>
      <c r="D7953" t="str">
        <f t="shared" si="248"/>
        <v>Flynn Elizabeth</v>
      </c>
      <c r="E7953" t="s">
        <v>15</v>
      </c>
      <c r="F7953" t="s">
        <v>27</v>
      </c>
      <c r="G7953" t="s">
        <v>611</v>
      </c>
      <c r="H7953" t="s">
        <v>612</v>
      </c>
      <c r="I7953" t="s">
        <v>27</v>
      </c>
      <c r="J7953" t="s">
        <v>19</v>
      </c>
      <c r="K7953" t="str">
        <f>INDEX(Table6[Column1],MATCH(L7953,Table6[Column2]))</f>
        <v>Young Adults</v>
      </c>
      <c r="L7953">
        <v>39.451892780000001</v>
      </c>
      <c r="M7953" t="str">
        <f>VLOOKUP(L7953,Table1[],2)</f>
        <v>30 - 39</v>
      </c>
      <c r="N7953" t="str">
        <f>INDEX(Table7[Column1],MATCH(O7953,Table7[Column2]))</f>
        <v>Learning Stage</v>
      </c>
      <c r="O7953">
        <v>3.862766208</v>
      </c>
      <c r="P7953" t="str">
        <f>VLOOKUP(O7953,Table13[],2)</f>
        <v>1 - 5</v>
      </c>
      <c r="Q7953" t="str">
        <f>INDEX(Table8[Column1],MATCH(R7953,Table8[Column2]))</f>
        <v>Maintained</v>
      </c>
      <c r="R7953">
        <v>51.34999663</v>
      </c>
      <c r="S7953">
        <f t="shared" si="249"/>
        <v>2.1395831929166667</v>
      </c>
      <c r="T7953" t="s">
        <v>19</v>
      </c>
    </row>
    <row r="7954" spans="1:20" x14ac:dyDescent="0.25">
      <c r="A7954">
        <v>7953</v>
      </c>
      <c r="B7954" t="s">
        <v>977</v>
      </c>
      <c r="C7954" t="s">
        <v>2511</v>
      </c>
      <c r="D7954" t="str">
        <f t="shared" si="248"/>
        <v>Reynolds Judy</v>
      </c>
      <c r="E7954" t="s">
        <v>15</v>
      </c>
      <c r="F7954" t="s">
        <v>16</v>
      </c>
      <c r="G7954" t="s">
        <v>820</v>
      </c>
      <c r="H7954" t="s">
        <v>821</v>
      </c>
      <c r="I7954" t="s">
        <v>16</v>
      </c>
      <c r="J7954" t="s">
        <v>19</v>
      </c>
      <c r="K7954" t="str">
        <f>INDEX(Table6[Column1],MATCH(L7954,Table6[Column2]))</f>
        <v>Youth</v>
      </c>
      <c r="L7954">
        <v>27.941968970000001</v>
      </c>
      <c r="M7954" t="str">
        <f>VLOOKUP(L7954,Table1[],2)</f>
        <v>20 - 29</v>
      </c>
      <c r="N7954" t="str">
        <f>INDEX(Table7[Column1],MATCH(O7954,Table7[Column2]))</f>
        <v>Learning Stage</v>
      </c>
      <c r="O7954">
        <v>2.821660616</v>
      </c>
      <c r="P7954" t="str">
        <f>VLOOKUP(O7954,Table13[],2)</f>
        <v>1 - 5</v>
      </c>
      <c r="Q7954" t="str">
        <f>INDEX(Table8[Column1],MATCH(R7954,Table8[Column2]))</f>
        <v>Maintained</v>
      </c>
      <c r="R7954">
        <v>46.868759410000003</v>
      </c>
      <c r="S7954">
        <f t="shared" si="249"/>
        <v>1.9528649754166667</v>
      </c>
      <c r="T7954" t="s">
        <v>19</v>
      </c>
    </row>
    <row r="7955" spans="1:20" x14ac:dyDescent="0.25">
      <c r="A7955">
        <v>7954</v>
      </c>
      <c r="B7955" t="s">
        <v>5581</v>
      </c>
      <c r="C7955" t="s">
        <v>2539</v>
      </c>
      <c r="D7955" t="str">
        <f t="shared" si="248"/>
        <v>Pfeffer Julia</v>
      </c>
      <c r="E7955" t="s">
        <v>15</v>
      </c>
      <c r="F7955" t="s">
        <v>38</v>
      </c>
      <c r="G7955" t="s">
        <v>2724</v>
      </c>
      <c r="H7955" t="s">
        <v>1863</v>
      </c>
      <c r="I7955" t="s">
        <v>38</v>
      </c>
      <c r="J7955" t="s">
        <v>19</v>
      </c>
      <c r="K7955" t="str">
        <f>INDEX(Table6[Column1],MATCH(L7955,Table6[Column2]))</f>
        <v>Adults</v>
      </c>
      <c r="L7955">
        <v>47.993433400000001</v>
      </c>
      <c r="M7955" t="str">
        <f>VLOOKUP(L7955,Table1[],2)</f>
        <v>40 - 49</v>
      </c>
      <c r="N7955" t="str">
        <f>INDEX(Table7[Column1],MATCH(O7955,Table7[Column2]))</f>
        <v>Fitting in Stage</v>
      </c>
      <c r="O7955">
        <v>6.1732052949999998</v>
      </c>
      <c r="P7955" t="str">
        <f>VLOOKUP(O7955,Table13[],2)</f>
        <v>6 - 10</v>
      </c>
      <c r="Q7955" t="str">
        <f>INDEX(Table8[Column1],MATCH(R7955,Table8[Column2]))</f>
        <v>Habitual</v>
      </c>
      <c r="R7955">
        <v>101.2053986</v>
      </c>
      <c r="S7955">
        <f t="shared" si="249"/>
        <v>4.2168916083333334</v>
      </c>
      <c r="T7955" t="s">
        <v>19</v>
      </c>
    </row>
    <row r="7956" spans="1:20" x14ac:dyDescent="0.25">
      <c r="A7956">
        <v>7955</v>
      </c>
      <c r="B7956" t="s">
        <v>2742</v>
      </c>
      <c r="C7956" t="s">
        <v>3324</v>
      </c>
      <c r="D7956" t="str">
        <f t="shared" si="248"/>
        <v>Freeman Trey</v>
      </c>
      <c r="E7956" t="s">
        <v>22</v>
      </c>
      <c r="F7956" t="s">
        <v>84</v>
      </c>
      <c r="G7956" t="s">
        <v>611</v>
      </c>
      <c r="H7956" t="s">
        <v>612</v>
      </c>
      <c r="I7956" t="s">
        <v>84</v>
      </c>
      <c r="J7956" t="s">
        <v>19</v>
      </c>
      <c r="K7956" t="str">
        <f>INDEX(Table6[Column1],MATCH(L7956,Table6[Column2]))</f>
        <v>Adults</v>
      </c>
      <c r="L7956">
        <v>49.265994429999999</v>
      </c>
      <c r="M7956" t="str">
        <f>VLOOKUP(L7956,Table1[],2)</f>
        <v>40 - 49</v>
      </c>
      <c r="N7956" t="str">
        <f>INDEX(Table7[Column1],MATCH(O7956,Table7[Column2]))</f>
        <v>Learning Stage</v>
      </c>
      <c r="O7956">
        <v>4.0897003380000001</v>
      </c>
      <c r="P7956" t="str">
        <f>VLOOKUP(O7956,Table13[],2)</f>
        <v>1 - 5</v>
      </c>
      <c r="Q7956" t="str">
        <f>INDEX(Table8[Column1],MATCH(R7956,Table8[Column2]))</f>
        <v>Habitual</v>
      </c>
      <c r="R7956">
        <v>93.500362429999996</v>
      </c>
      <c r="S7956">
        <f t="shared" si="249"/>
        <v>3.8958484345833333</v>
      </c>
      <c r="T7956" t="s">
        <v>19</v>
      </c>
    </row>
    <row r="7957" spans="1:20" x14ac:dyDescent="0.25">
      <c r="A7957">
        <v>7956</v>
      </c>
      <c r="B7957" t="s">
        <v>2516</v>
      </c>
      <c r="C7957" t="s">
        <v>52</v>
      </c>
      <c r="D7957" t="str">
        <f t="shared" si="248"/>
        <v>Sloan John</v>
      </c>
      <c r="E7957" t="s">
        <v>22</v>
      </c>
      <c r="F7957" t="s">
        <v>157</v>
      </c>
      <c r="G7957" t="s">
        <v>611</v>
      </c>
      <c r="H7957" t="s">
        <v>612</v>
      </c>
      <c r="I7957" t="s">
        <v>157</v>
      </c>
      <c r="J7957" t="s">
        <v>19</v>
      </c>
      <c r="K7957" t="str">
        <f>INDEX(Table6[Column1],MATCH(L7957,Table6[Column2]))</f>
        <v>Elders</v>
      </c>
      <c r="L7957">
        <v>52.443652559999997</v>
      </c>
      <c r="M7957" t="str">
        <f>VLOOKUP(L7957,Table1[],2)</f>
        <v>50 - 59</v>
      </c>
      <c r="N7957" t="str">
        <f>INDEX(Table7[Column1],MATCH(O7957,Table7[Column2]))</f>
        <v>Learning Stage</v>
      </c>
      <c r="O7957">
        <v>5.0066380620000004</v>
      </c>
      <c r="P7957" t="str">
        <f>VLOOKUP(O7957,Table13[],2)</f>
        <v>1 - 5</v>
      </c>
      <c r="Q7957" t="str">
        <f>INDEX(Table8[Column1],MATCH(R7957,Table8[Column2]))</f>
        <v>Habitual</v>
      </c>
      <c r="R7957">
        <v>87.885202710000002</v>
      </c>
      <c r="S7957">
        <f t="shared" si="249"/>
        <v>3.6618834462499996</v>
      </c>
      <c r="T7957" t="s">
        <v>19</v>
      </c>
    </row>
    <row r="7958" spans="1:20" x14ac:dyDescent="0.25">
      <c r="A7958">
        <v>7957</v>
      </c>
      <c r="B7958" t="s">
        <v>5361</v>
      </c>
      <c r="C7958" t="s">
        <v>5582</v>
      </c>
      <c r="D7958" t="str">
        <f t="shared" si="248"/>
        <v>Numbers Tatiana</v>
      </c>
      <c r="E7958" t="s">
        <v>15</v>
      </c>
      <c r="F7958" t="s">
        <v>57</v>
      </c>
      <c r="G7958" t="s">
        <v>611</v>
      </c>
      <c r="H7958" t="s">
        <v>612</v>
      </c>
      <c r="I7958" t="s">
        <v>57</v>
      </c>
      <c r="J7958" t="s">
        <v>19</v>
      </c>
      <c r="K7958" t="str">
        <f>INDEX(Table6[Column1],MATCH(L7958,Table6[Column2]))</f>
        <v>Adults</v>
      </c>
      <c r="L7958">
        <v>47.943946820000001</v>
      </c>
      <c r="M7958" t="str">
        <f>VLOOKUP(L7958,Table1[],2)</f>
        <v>40 - 49</v>
      </c>
      <c r="N7958" t="str">
        <f>INDEX(Table7[Column1],MATCH(O7958,Table7[Column2]))</f>
        <v>Fitting in Stage</v>
      </c>
      <c r="O7958">
        <v>6.0733775679999997</v>
      </c>
      <c r="P7958" t="str">
        <f>VLOOKUP(O7958,Table13[],2)</f>
        <v>6 - 10</v>
      </c>
      <c r="Q7958" t="str">
        <f>INDEX(Table8[Column1],MATCH(R7958,Table8[Column2]))</f>
        <v>Excused</v>
      </c>
      <c r="R7958">
        <v>133.89975039999999</v>
      </c>
      <c r="S7958">
        <f t="shared" si="249"/>
        <v>5.5791562666666659</v>
      </c>
      <c r="T7958" t="s">
        <v>19</v>
      </c>
    </row>
    <row r="7959" spans="1:20" x14ac:dyDescent="0.25">
      <c r="A7959">
        <v>7958</v>
      </c>
      <c r="B7959" t="s">
        <v>312</v>
      </c>
      <c r="C7959" t="s">
        <v>21</v>
      </c>
      <c r="D7959" t="str">
        <f t="shared" si="248"/>
        <v>Terry Stephen</v>
      </c>
      <c r="E7959" t="s">
        <v>22</v>
      </c>
      <c r="F7959" t="s">
        <v>38</v>
      </c>
      <c r="G7959" t="s">
        <v>2724</v>
      </c>
      <c r="H7959" t="s">
        <v>1863</v>
      </c>
      <c r="I7959" t="s">
        <v>38</v>
      </c>
      <c r="J7959" t="s">
        <v>19</v>
      </c>
      <c r="K7959" t="str">
        <f>INDEX(Table6[Column1],MATCH(L7959,Table6[Column2]))</f>
        <v>Youth</v>
      </c>
      <c r="L7959">
        <v>24.839357360000001</v>
      </c>
      <c r="M7959" t="str">
        <f>VLOOKUP(L7959,Table1[],2)</f>
        <v>20 - 29</v>
      </c>
      <c r="N7959" t="str">
        <f>INDEX(Table7[Column1],MATCH(O7959,Table7[Column2]))</f>
        <v>Learning Stage</v>
      </c>
      <c r="O7959">
        <v>5.869928228</v>
      </c>
      <c r="P7959" t="str">
        <f>VLOOKUP(O7959,Table13[],2)</f>
        <v>1 - 5</v>
      </c>
      <c r="Q7959" t="str">
        <f>INDEX(Table8[Column1],MATCH(R7959,Table8[Column2]))</f>
        <v>Scheduled</v>
      </c>
      <c r="R7959">
        <v>0</v>
      </c>
      <c r="S7959">
        <f t="shared" si="249"/>
        <v>0</v>
      </c>
      <c r="T7959" t="s">
        <v>19</v>
      </c>
    </row>
    <row r="7960" spans="1:20" x14ac:dyDescent="0.25">
      <c r="A7960">
        <v>7959</v>
      </c>
      <c r="B7960" t="s">
        <v>509</v>
      </c>
      <c r="C7960" t="s">
        <v>196</v>
      </c>
      <c r="D7960" t="str">
        <f t="shared" si="248"/>
        <v>Wells Carol</v>
      </c>
      <c r="E7960" t="s">
        <v>15</v>
      </c>
      <c r="F7960" t="s">
        <v>38</v>
      </c>
      <c r="G7960" t="s">
        <v>2724</v>
      </c>
      <c r="H7960" t="s">
        <v>1863</v>
      </c>
      <c r="I7960" t="s">
        <v>38</v>
      </c>
      <c r="J7960" t="s">
        <v>19</v>
      </c>
      <c r="K7960" t="str">
        <f>INDEX(Table6[Column1],MATCH(L7960,Table6[Column2]))</f>
        <v>Young Adults</v>
      </c>
      <c r="L7960">
        <v>39.984724540000002</v>
      </c>
      <c r="M7960" t="str">
        <f>VLOOKUP(L7960,Table1[],2)</f>
        <v>30 - 39</v>
      </c>
      <c r="N7960" t="str">
        <f>INDEX(Table7[Column1],MATCH(O7960,Table7[Column2]))</f>
        <v>Learning Stage</v>
      </c>
      <c r="O7960">
        <v>3.0792182819999998</v>
      </c>
      <c r="P7960" t="str">
        <f>VLOOKUP(O7960,Table13[],2)</f>
        <v>1 - 5</v>
      </c>
      <c r="Q7960" t="str">
        <f>INDEX(Table8[Column1],MATCH(R7960,Table8[Column2]))</f>
        <v>Maintained</v>
      </c>
      <c r="R7960">
        <v>55.456605349999997</v>
      </c>
      <c r="S7960">
        <f t="shared" si="249"/>
        <v>2.310691889583333</v>
      </c>
      <c r="T7960" t="s">
        <v>19</v>
      </c>
    </row>
    <row r="7961" spans="1:20" x14ac:dyDescent="0.25">
      <c r="A7961">
        <v>7960</v>
      </c>
      <c r="B7961" t="s">
        <v>5583</v>
      </c>
      <c r="C7961" t="s">
        <v>1563</v>
      </c>
      <c r="D7961" t="str">
        <f t="shared" si="248"/>
        <v>McDonough Fred</v>
      </c>
      <c r="E7961" t="s">
        <v>22</v>
      </c>
      <c r="F7961" t="s">
        <v>16</v>
      </c>
      <c r="G7961" t="s">
        <v>820</v>
      </c>
      <c r="H7961" t="s">
        <v>821</v>
      </c>
      <c r="I7961" t="s">
        <v>16</v>
      </c>
      <c r="J7961" t="s">
        <v>19</v>
      </c>
      <c r="K7961" t="str">
        <f>INDEX(Table6[Column1],MATCH(L7961,Table6[Column2]))</f>
        <v>Seniors</v>
      </c>
      <c r="L7961">
        <v>60.704039569999999</v>
      </c>
      <c r="M7961" t="str">
        <f>VLOOKUP(L7961,Table1[],2)</f>
        <v>60 and Above</v>
      </c>
      <c r="N7961" t="str">
        <f>INDEX(Table7[Column1],MATCH(O7961,Table7[Column2]))</f>
        <v>Learning Stage</v>
      </c>
      <c r="O7961">
        <v>4.4651058680000002</v>
      </c>
      <c r="P7961" t="str">
        <f>VLOOKUP(O7961,Table13[],2)</f>
        <v>1 - 5</v>
      </c>
      <c r="Q7961" t="str">
        <f>INDEX(Table8[Column1],MATCH(R7961,Table8[Column2]))</f>
        <v>Excused</v>
      </c>
      <c r="R7961">
        <v>142.3470859</v>
      </c>
      <c r="S7961">
        <f t="shared" si="249"/>
        <v>5.9311285791666668</v>
      </c>
      <c r="T7961" t="s">
        <v>19</v>
      </c>
    </row>
    <row r="7962" spans="1:20" x14ac:dyDescent="0.25">
      <c r="A7962">
        <v>7961</v>
      </c>
      <c r="B7962" t="s">
        <v>1012</v>
      </c>
      <c r="C7962" t="s">
        <v>635</v>
      </c>
      <c r="D7962" t="str">
        <f t="shared" si="248"/>
        <v>Anderson Justin</v>
      </c>
      <c r="E7962" t="s">
        <v>22</v>
      </c>
      <c r="F7962" t="s">
        <v>33</v>
      </c>
      <c r="G7962" t="s">
        <v>611</v>
      </c>
      <c r="H7962" t="s">
        <v>612</v>
      </c>
      <c r="I7962" t="s">
        <v>33</v>
      </c>
      <c r="J7962" t="s">
        <v>19</v>
      </c>
      <c r="K7962" t="str">
        <f>INDEX(Table6[Column1],MATCH(L7962,Table6[Column2]))</f>
        <v>Young Adults</v>
      </c>
      <c r="L7962">
        <v>38.975643140000003</v>
      </c>
      <c r="M7962" t="str">
        <f>VLOOKUP(L7962,Table1[],2)</f>
        <v>30 - 39</v>
      </c>
      <c r="N7962" t="str">
        <f>INDEX(Table7[Column1],MATCH(O7962,Table7[Column2]))</f>
        <v>Learning Stage</v>
      </c>
      <c r="O7962">
        <v>5.1988376770000002</v>
      </c>
      <c r="P7962" t="str">
        <f>VLOOKUP(O7962,Table13[],2)</f>
        <v>1 - 5</v>
      </c>
      <c r="Q7962" t="str">
        <f>INDEX(Table8[Column1],MATCH(R7962,Table8[Column2]))</f>
        <v>Scheduled</v>
      </c>
      <c r="R7962">
        <v>0</v>
      </c>
      <c r="S7962">
        <f t="shared" si="249"/>
        <v>0</v>
      </c>
      <c r="T7962" t="s">
        <v>19</v>
      </c>
    </row>
    <row r="7963" spans="1:20" x14ac:dyDescent="0.25">
      <c r="A7963">
        <v>7962</v>
      </c>
      <c r="B7963" t="s">
        <v>3759</v>
      </c>
      <c r="C7963" t="s">
        <v>4379</v>
      </c>
      <c r="D7963" t="str">
        <f t="shared" si="248"/>
        <v>McDade Dominic</v>
      </c>
      <c r="E7963" t="s">
        <v>22</v>
      </c>
      <c r="F7963" t="s">
        <v>622</v>
      </c>
      <c r="G7963" t="s">
        <v>611</v>
      </c>
      <c r="H7963" t="s">
        <v>612</v>
      </c>
      <c r="I7963" t="s">
        <v>90</v>
      </c>
      <c r="J7963" t="s">
        <v>19</v>
      </c>
      <c r="K7963" t="str">
        <f>INDEX(Table6[Column1],MATCH(L7963,Table6[Column2]))</f>
        <v>Young Adults</v>
      </c>
      <c r="L7963">
        <v>34.057245250000001</v>
      </c>
      <c r="M7963" t="str">
        <f>VLOOKUP(L7963,Table1[],2)</f>
        <v>30 - 39</v>
      </c>
      <c r="N7963" t="str">
        <f>INDEX(Table7[Column1],MATCH(O7963,Table7[Column2]))</f>
        <v>Learning Stage</v>
      </c>
      <c r="O7963">
        <v>3.968286661</v>
      </c>
      <c r="P7963" t="str">
        <f>VLOOKUP(O7963,Table13[],2)</f>
        <v>1 - 5</v>
      </c>
      <c r="Q7963" t="str">
        <f>INDEX(Table8[Column1],MATCH(R7963,Table8[Column2]))</f>
        <v>Scheduled</v>
      </c>
      <c r="R7963">
        <v>33.830788759999997</v>
      </c>
      <c r="S7963">
        <f t="shared" si="249"/>
        <v>1.4096161983333331</v>
      </c>
      <c r="T7963" t="s">
        <v>19</v>
      </c>
    </row>
    <row r="7964" spans="1:20" x14ac:dyDescent="0.25">
      <c r="A7964">
        <v>7963</v>
      </c>
      <c r="B7964" t="s">
        <v>1217</v>
      </c>
      <c r="C7964" t="s">
        <v>5584</v>
      </c>
      <c r="D7964" t="str">
        <f t="shared" si="248"/>
        <v>Hoover Corine</v>
      </c>
      <c r="E7964" t="s">
        <v>15</v>
      </c>
      <c r="F7964" t="s">
        <v>24</v>
      </c>
      <c r="G7964" t="s">
        <v>611</v>
      </c>
      <c r="H7964" t="s">
        <v>612</v>
      </c>
      <c r="I7964" t="s">
        <v>24</v>
      </c>
      <c r="J7964" t="s">
        <v>19</v>
      </c>
      <c r="K7964" t="str">
        <f>INDEX(Table6[Column1],MATCH(L7964,Table6[Column2]))</f>
        <v>Adults</v>
      </c>
      <c r="L7964">
        <v>42.879738320000001</v>
      </c>
      <c r="M7964" t="str">
        <f>VLOOKUP(L7964,Table1[],2)</f>
        <v>40 - 49</v>
      </c>
      <c r="N7964" t="str">
        <f>INDEX(Table7[Column1],MATCH(O7964,Table7[Column2]))</f>
        <v>Fitting in Stage</v>
      </c>
      <c r="O7964">
        <v>7.0641223059999998</v>
      </c>
      <c r="P7964" t="str">
        <f>VLOOKUP(O7964,Table13[],2)</f>
        <v>6 - 10</v>
      </c>
      <c r="Q7964" t="str">
        <f>INDEX(Table8[Column1],MATCH(R7964,Table8[Column2]))</f>
        <v>Maintained</v>
      </c>
      <c r="R7964">
        <v>41.873232489999999</v>
      </c>
      <c r="S7964">
        <f t="shared" si="249"/>
        <v>1.7447180204166668</v>
      </c>
      <c r="T7964" t="s">
        <v>19</v>
      </c>
    </row>
    <row r="7965" spans="1:20" x14ac:dyDescent="0.25">
      <c r="A7965">
        <v>7964</v>
      </c>
      <c r="B7965" t="s">
        <v>1277</v>
      </c>
      <c r="C7965" t="s">
        <v>2670</v>
      </c>
      <c r="D7965" t="str">
        <f t="shared" si="248"/>
        <v>Young Bruce</v>
      </c>
      <c r="E7965" t="s">
        <v>22</v>
      </c>
      <c r="F7965" t="s">
        <v>505</v>
      </c>
      <c r="G7965" t="s">
        <v>611</v>
      </c>
      <c r="H7965" t="s">
        <v>612</v>
      </c>
      <c r="I7965" t="s">
        <v>24</v>
      </c>
      <c r="J7965" t="s">
        <v>19</v>
      </c>
      <c r="K7965" t="str">
        <f>INDEX(Table6[Column1],MATCH(L7965,Table6[Column2]))</f>
        <v>Young Adults</v>
      </c>
      <c r="L7965">
        <v>36.699989330000001</v>
      </c>
      <c r="M7965" t="str">
        <f>VLOOKUP(L7965,Table1[],2)</f>
        <v>30 - 39</v>
      </c>
      <c r="N7965" t="str">
        <f>INDEX(Table7[Column1],MATCH(O7965,Table7[Column2]))</f>
        <v>Learning Stage</v>
      </c>
      <c r="O7965">
        <v>4.827602411</v>
      </c>
      <c r="P7965" t="str">
        <f>VLOOKUP(O7965,Table13[],2)</f>
        <v>1 - 5</v>
      </c>
      <c r="Q7965" t="str">
        <f>INDEX(Table8[Column1],MATCH(R7965,Table8[Column2]))</f>
        <v>Scheduled</v>
      </c>
      <c r="R7965">
        <v>4.9375034539999998</v>
      </c>
      <c r="S7965">
        <f t="shared" si="249"/>
        <v>0.20572931058333332</v>
      </c>
      <c r="T7965" t="s">
        <v>19</v>
      </c>
    </row>
    <row r="7966" spans="1:20" x14ac:dyDescent="0.25">
      <c r="A7966">
        <v>7965</v>
      </c>
      <c r="B7966" t="s">
        <v>1940</v>
      </c>
      <c r="C7966" t="s">
        <v>245</v>
      </c>
      <c r="D7966" t="str">
        <f t="shared" si="248"/>
        <v>Fanning Mary</v>
      </c>
      <c r="E7966" t="s">
        <v>15</v>
      </c>
      <c r="F7966" t="s">
        <v>16</v>
      </c>
      <c r="G7966" t="s">
        <v>820</v>
      </c>
      <c r="H7966" t="s">
        <v>821</v>
      </c>
      <c r="I7966" t="s">
        <v>16</v>
      </c>
      <c r="J7966" t="s">
        <v>19</v>
      </c>
      <c r="K7966" t="str">
        <f>INDEX(Table6[Column1],MATCH(L7966,Table6[Column2]))</f>
        <v>Young Adults</v>
      </c>
      <c r="L7966">
        <v>38.04322913</v>
      </c>
      <c r="M7966" t="str">
        <f>VLOOKUP(L7966,Table1[],2)</f>
        <v>30 - 39</v>
      </c>
      <c r="N7966" t="str">
        <f>INDEX(Table7[Column1],MATCH(O7966,Table7[Column2]))</f>
        <v>Fitting in Stage</v>
      </c>
      <c r="O7966">
        <v>6.2484293019999999</v>
      </c>
      <c r="P7966" t="str">
        <f>VLOOKUP(O7966,Table13[],2)</f>
        <v>6 - 10</v>
      </c>
      <c r="Q7966" t="str">
        <f>INDEX(Table8[Column1],MATCH(R7966,Table8[Column2]))</f>
        <v>Scheduled</v>
      </c>
      <c r="R7966">
        <v>36.629482920000001</v>
      </c>
      <c r="S7966">
        <f t="shared" si="249"/>
        <v>1.526228455</v>
      </c>
      <c r="T7966" t="s">
        <v>19</v>
      </c>
    </row>
    <row r="7967" spans="1:20" x14ac:dyDescent="0.25">
      <c r="A7967">
        <v>7966</v>
      </c>
      <c r="B7967" t="s">
        <v>167</v>
      </c>
      <c r="C7967" t="s">
        <v>227</v>
      </c>
      <c r="D7967" t="str">
        <f t="shared" si="248"/>
        <v>Allen Lisa</v>
      </c>
      <c r="E7967" t="s">
        <v>15</v>
      </c>
      <c r="F7967" t="s">
        <v>16</v>
      </c>
      <c r="G7967" t="s">
        <v>820</v>
      </c>
      <c r="H7967" t="s">
        <v>821</v>
      </c>
      <c r="I7967" t="s">
        <v>16</v>
      </c>
      <c r="J7967" t="s">
        <v>19</v>
      </c>
      <c r="K7967" t="str">
        <f>INDEX(Table6[Column1],MATCH(L7967,Table6[Column2]))</f>
        <v>Seniors</v>
      </c>
      <c r="L7967">
        <v>61.743083460000001</v>
      </c>
      <c r="M7967" t="str">
        <f>VLOOKUP(L7967,Table1[],2)</f>
        <v>60 and Above</v>
      </c>
      <c r="N7967" t="str">
        <f>INDEX(Table7[Column1],MATCH(O7967,Table7[Column2]))</f>
        <v>Learning Stage</v>
      </c>
      <c r="O7967">
        <v>5.0861349379999998</v>
      </c>
      <c r="P7967" t="str">
        <f>VLOOKUP(O7967,Table13[],2)</f>
        <v>1 - 5</v>
      </c>
      <c r="Q7967" t="str">
        <f>INDEX(Table8[Column1],MATCH(R7967,Table8[Column2]))</f>
        <v>Unexcused</v>
      </c>
      <c r="R7967">
        <v>185.194366</v>
      </c>
      <c r="S7967">
        <f t="shared" si="249"/>
        <v>7.7164319166666662</v>
      </c>
      <c r="T7967" t="s">
        <v>19</v>
      </c>
    </row>
    <row r="7968" spans="1:20" x14ac:dyDescent="0.25">
      <c r="A7968">
        <v>7967</v>
      </c>
      <c r="B7968" t="s">
        <v>4017</v>
      </c>
      <c r="C7968" t="s">
        <v>5585</v>
      </c>
      <c r="D7968" t="str">
        <f t="shared" si="248"/>
        <v>Estes Dorthea</v>
      </c>
      <c r="E7968" t="s">
        <v>15</v>
      </c>
      <c r="F7968" t="s">
        <v>24</v>
      </c>
      <c r="G7968" t="s">
        <v>611</v>
      </c>
      <c r="H7968" t="s">
        <v>612</v>
      </c>
      <c r="I7968" t="s">
        <v>24</v>
      </c>
      <c r="J7968" t="s">
        <v>19</v>
      </c>
      <c r="K7968" t="str">
        <f>INDEX(Table6[Column1],MATCH(L7968,Table6[Column2]))</f>
        <v>Young Adults</v>
      </c>
      <c r="L7968">
        <v>33.977618900000003</v>
      </c>
      <c r="M7968" t="str">
        <f>VLOOKUP(L7968,Table1[],2)</f>
        <v>30 - 39</v>
      </c>
      <c r="N7968" t="str">
        <f>INDEX(Table7[Column1],MATCH(O7968,Table7[Column2]))</f>
        <v>Learning Stage</v>
      </c>
      <c r="O7968">
        <v>4.3839676589999996</v>
      </c>
      <c r="P7968" t="str">
        <f>VLOOKUP(O7968,Table13[],2)</f>
        <v>1 - 5</v>
      </c>
      <c r="Q7968" t="str">
        <f>INDEX(Table8[Column1],MATCH(R7968,Table8[Column2]))</f>
        <v>Scheduled</v>
      </c>
      <c r="R7968">
        <v>0</v>
      </c>
      <c r="S7968">
        <f t="shared" si="249"/>
        <v>0</v>
      </c>
      <c r="T7968" t="s">
        <v>19</v>
      </c>
    </row>
    <row r="7969" spans="1:20" x14ac:dyDescent="0.25">
      <c r="A7969">
        <v>7968</v>
      </c>
      <c r="B7969" t="s">
        <v>3540</v>
      </c>
      <c r="C7969" t="s">
        <v>115</v>
      </c>
      <c r="D7969" t="str">
        <f t="shared" si="248"/>
        <v>Powers Daniel</v>
      </c>
      <c r="E7969" t="s">
        <v>22</v>
      </c>
      <c r="F7969" t="s">
        <v>38</v>
      </c>
      <c r="G7969" t="s">
        <v>2724</v>
      </c>
      <c r="H7969" t="s">
        <v>1863</v>
      </c>
      <c r="I7969" t="s">
        <v>38</v>
      </c>
      <c r="J7969" t="s">
        <v>19</v>
      </c>
      <c r="K7969" t="str">
        <f>INDEX(Table6[Column1],MATCH(L7969,Table6[Column2]))</f>
        <v>Adults</v>
      </c>
      <c r="L7969">
        <v>44.621123820000001</v>
      </c>
      <c r="M7969" t="str">
        <f>VLOOKUP(L7969,Table1[],2)</f>
        <v>40 - 49</v>
      </c>
      <c r="N7969" t="str">
        <f>INDEX(Table7[Column1],MATCH(O7969,Table7[Column2]))</f>
        <v>Learning Stage</v>
      </c>
      <c r="O7969">
        <v>4.4262719190000004</v>
      </c>
      <c r="P7969" t="str">
        <f>VLOOKUP(O7969,Table13[],2)</f>
        <v>1 - 5</v>
      </c>
      <c r="Q7969" t="str">
        <f>INDEX(Table8[Column1],MATCH(R7969,Table8[Column2]))</f>
        <v>Maintained</v>
      </c>
      <c r="R7969">
        <v>54.577318920000003</v>
      </c>
      <c r="S7969">
        <f t="shared" si="249"/>
        <v>2.274054955</v>
      </c>
      <c r="T7969" t="s">
        <v>19</v>
      </c>
    </row>
    <row r="7970" spans="1:20" x14ac:dyDescent="0.25">
      <c r="A7970">
        <v>7969</v>
      </c>
      <c r="B7970" t="s">
        <v>200</v>
      </c>
      <c r="C7970" t="s">
        <v>183</v>
      </c>
      <c r="D7970" t="str">
        <f t="shared" si="248"/>
        <v>White Donald</v>
      </c>
      <c r="E7970" t="s">
        <v>22</v>
      </c>
      <c r="F7970" t="s">
        <v>33</v>
      </c>
      <c r="G7970" t="s">
        <v>611</v>
      </c>
      <c r="H7970" t="s">
        <v>612</v>
      </c>
      <c r="I7970" t="s">
        <v>33</v>
      </c>
      <c r="J7970" t="s">
        <v>19</v>
      </c>
      <c r="K7970" t="str">
        <f>INDEX(Table6[Column1],MATCH(L7970,Table6[Column2]))</f>
        <v>Young Adults</v>
      </c>
      <c r="L7970">
        <v>35.043225030000002</v>
      </c>
      <c r="M7970" t="str">
        <f>VLOOKUP(L7970,Table1[],2)</f>
        <v>30 - 39</v>
      </c>
      <c r="N7970" t="str">
        <f>INDEX(Table7[Column1],MATCH(O7970,Table7[Column2]))</f>
        <v>Learning Stage</v>
      </c>
      <c r="O7970">
        <v>2.633759601</v>
      </c>
      <c r="P7970" t="str">
        <f>VLOOKUP(O7970,Table13[],2)</f>
        <v>1 - 5</v>
      </c>
      <c r="Q7970" t="str">
        <f>INDEX(Table8[Column1],MATCH(R7970,Table8[Column2]))</f>
        <v>Scheduled</v>
      </c>
      <c r="R7970">
        <v>0</v>
      </c>
      <c r="S7970">
        <f t="shared" si="249"/>
        <v>0</v>
      </c>
      <c r="T7970" t="s">
        <v>19</v>
      </c>
    </row>
    <row r="7971" spans="1:20" x14ac:dyDescent="0.25">
      <c r="A7971">
        <v>7970</v>
      </c>
      <c r="B7971" t="s">
        <v>1039</v>
      </c>
      <c r="C7971" t="s">
        <v>2407</v>
      </c>
      <c r="D7971" t="str">
        <f t="shared" si="248"/>
        <v>Roberts Carmen</v>
      </c>
      <c r="E7971" t="s">
        <v>22</v>
      </c>
      <c r="F7971" t="s">
        <v>30</v>
      </c>
      <c r="G7971" t="s">
        <v>611</v>
      </c>
      <c r="H7971" t="s">
        <v>612</v>
      </c>
      <c r="I7971" t="s">
        <v>30</v>
      </c>
      <c r="J7971" t="s">
        <v>19</v>
      </c>
      <c r="K7971" t="str">
        <f>INDEX(Table6[Column1],MATCH(L7971,Table6[Column2]))</f>
        <v>Youth</v>
      </c>
      <c r="L7971">
        <v>28.31907575</v>
      </c>
      <c r="M7971" t="str">
        <f>VLOOKUP(L7971,Table1[],2)</f>
        <v>20 - 29</v>
      </c>
      <c r="N7971" t="str">
        <f>INDEX(Table7[Column1],MATCH(O7971,Table7[Column2]))</f>
        <v>Learning Stage</v>
      </c>
      <c r="O7971">
        <v>5.5077725170000003</v>
      </c>
      <c r="P7971" t="str">
        <f>VLOOKUP(O7971,Table13[],2)</f>
        <v>1 - 5</v>
      </c>
      <c r="Q7971" t="str">
        <f>INDEX(Table8[Column1],MATCH(R7971,Table8[Column2]))</f>
        <v>Scheduled</v>
      </c>
      <c r="R7971">
        <v>0</v>
      </c>
      <c r="S7971">
        <f t="shared" si="249"/>
        <v>0</v>
      </c>
      <c r="T7971" t="s">
        <v>19</v>
      </c>
    </row>
    <row r="7972" spans="1:20" x14ac:dyDescent="0.25">
      <c r="A7972">
        <v>7971</v>
      </c>
      <c r="B7972" t="s">
        <v>43</v>
      </c>
      <c r="C7972" t="s">
        <v>899</v>
      </c>
      <c r="D7972" t="str">
        <f t="shared" si="248"/>
        <v>Lee Martha</v>
      </c>
      <c r="E7972" t="s">
        <v>15</v>
      </c>
      <c r="F7972" t="s">
        <v>189</v>
      </c>
      <c r="G7972" t="s">
        <v>611</v>
      </c>
      <c r="H7972" t="s">
        <v>612</v>
      </c>
      <c r="I7972" t="s">
        <v>46</v>
      </c>
      <c r="J7972" t="s">
        <v>19</v>
      </c>
      <c r="K7972" t="str">
        <f>INDEX(Table6[Column1],MATCH(L7972,Table6[Column2]))</f>
        <v>Youth</v>
      </c>
      <c r="L7972">
        <v>29.227887899999999</v>
      </c>
      <c r="M7972" t="str">
        <f>VLOOKUP(L7972,Table1[],2)</f>
        <v>20 - 29</v>
      </c>
      <c r="N7972" t="str">
        <f>INDEX(Table7[Column1],MATCH(O7972,Table7[Column2]))</f>
        <v>Fitting in Stage</v>
      </c>
      <c r="O7972">
        <v>7.1906195029999997</v>
      </c>
      <c r="P7972" t="str">
        <f>VLOOKUP(O7972,Table13[],2)</f>
        <v>6 - 10</v>
      </c>
      <c r="Q7972" t="str">
        <f>INDEX(Table8[Column1],MATCH(R7972,Table8[Column2]))</f>
        <v>Scheduled</v>
      </c>
      <c r="R7972">
        <v>1.7959411759999999</v>
      </c>
      <c r="S7972">
        <f t="shared" si="249"/>
        <v>7.4830882333333334E-2</v>
      </c>
      <c r="T7972" t="s">
        <v>19</v>
      </c>
    </row>
    <row r="7973" spans="1:20" x14ac:dyDescent="0.25">
      <c r="A7973">
        <v>7972</v>
      </c>
      <c r="B7973" t="s">
        <v>3195</v>
      </c>
      <c r="C7973" t="s">
        <v>81</v>
      </c>
      <c r="D7973" t="str">
        <f t="shared" si="248"/>
        <v>Morton Larry</v>
      </c>
      <c r="E7973" t="s">
        <v>22</v>
      </c>
      <c r="F7973" t="s">
        <v>38</v>
      </c>
      <c r="G7973" t="s">
        <v>2724</v>
      </c>
      <c r="H7973" t="s">
        <v>1863</v>
      </c>
      <c r="I7973" t="s">
        <v>38</v>
      </c>
      <c r="J7973" t="s">
        <v>19</v>
      </c>
      <c r="K7973" t="str">
        <f>INDEX(Table6[Column1],MATCH(L7973,Table6[Column2]))</f>
        <v>Adults</v>
      </c>
      <c r="L7973">
        <v>42.17752651</v>
      </c>
      <c r="M7973" t="str">
        <f>VLOOKUP(L7973,Table1[],2)</f>
        <v>40 - 49</v>
      </c>
      <c r="N7973" t="str">
        <f>INDEX(Table7[Column1],MATCH(O7973,Table7[Column2]))</f>
        <v>Learning Stage</v>
      </c>
      <c r="O7973">
        <v>4.280441851</v>
      </c>
      <c r="P7973" t="str">
        <f>VLOOKUP(O7973,Table13[],2)</f>
        <v>1 - 5</v>
      </c>
      <c r="Q7973" t="str">
        <f>INDEX(Table8[Column1],MATCH(R7973,Table8[Column2]))</f>
        <v>Maintained</v>
      </c>
      <c r="R7973">
        <v>59.623354939999999</v>
      </c>
      <c r="S7973">
        <f t="shared" si="249"/>
        <v>2.4843064558333334</v>
      </c>
      <c r="T7973" t="s">
        <v>19</v>
      </c>
    </row>
    <row r="7974" spans="1:20" x14ac:dyDescent="0.25">
      <c r="A7974">
        <v>7973</v>
      </c>
      <c r="B7974" t="s">
        <v>230</v>
      </c>
      <c r="C7974" t="s">
        <v>79</v>
      </c>
      <c r="D7974" t="str">
        <f t="shared" si="248"/>
        <v>Jackson Jennifer</v>
      </c>
      <c r="E7974" t="s">
        <v>15</v>
      </c>
      <c r="F7974" t="s">
        <v>664</v>
      </c>
      <c r="G7974" t="s">
        <v>611</v>
      </c>
      <c r="H7974" t="s">
        <v>612</v>
      </c>
      <c r="I7974" t="s">
        <v>664</v>
      </c>
      <c r="J7974" t="s">
        <v>19</v>
      </c>
      <c r="K7974" t="str">
        <f>INDEX(Table6[Column1],MATCH(L7974,Table6[Column2]))</f>
        <v>Elders</v>
      </c>
      <c r="L7974">
        <v>56.199703300000003</v>
      </c>
      <c r="M7974" t="str">
        <f>VLOOKUP(L7974,Table1[],2)</f>
        <v>50 - 59</v>
      </c>
      <c r="N7974" t="str">
        <f>INDEX(Table7[Column1],MATCH(O7974,Table7[Column2]))</f>
        <v>Learning Stage</v>
      </c>
      <c r="O7974">
        <v>3.7354234690000001</v>
      </c>
      <c r="P7974" t="str">
        <f>VLOOKUP(O7974,Table13[],2)</f>
        <v>1 - 5</v>
      </c>
      <c r="Q7974" t="str">
        <f>INDEX(Table8[Column1],MATCH(R7974,Table8[Column2]))</f>
        <v>Unexcused</v>
      </c>
      <c r="R7974">
        <v>163.59558100000001</v>
      </c>
      <c r="S7974">
        <f t="shared" si="249"/>
        <v>6.8164825416666668</v>
      </c>
      <c r="T7974" t="s">
        <v>19</v>
      </c>
    </row>
    <row r="7975" spans="1:20" x14ac:dyDescent="0.25">
      <c r="A7975">
        <v>7974</v>
      </c>
      <c r="B7975" t="s">
        <v>5586</v>
      </c>
      <c r="C7975" t="s">
        <v>965</v>
      </c>
      <c r="D7975" t="str">
        <f t="shared" si="248"/>
        <v>Rippeon Kimberly</v>
      </c>
      <c r="E7975" t="s">
        <v>15</v>
      </c>
      <c r="F7975" t="s">
        <v>138</v>
      </c>
      <c r="G7975" t="s">
        <v>611</v>
      </c>
      <c r="H7975" t="s">
        <v>612</v>
      </c>
      <c r="I7975" t="s">
        <v>138</v>
      </c>
      <c r="J7975" t="s">
        <v>19</v>
      </c>
      <c r="K7975" t="str">
        <f>INDEX(Table6[Column1],MATCH(L7975,Table6[Column2]))</f>
        <v>Seniors</v>
      </c>
      <c r="L7975">
        <v>65.453335640000006</v>
      </c>
      <c r="M7975" t="str">
        <f>VLOOKUP(L7975,Table1[],2)</f>
        <v>60 and Above</v>
      </c>
      <c r="N7975" t="str">
        <f>INDEX(Table7[Column1],MATCH(O7975,Table7[Column2]))</f>
        <v>Fitting in Stage</v>
      </c>
      <c r="O7975">
        <v>6.591941587</v>
      </c>
      <c r="P7975" t="str">
        <f>VLOOKUP(O7975,Table13[],2)</f>
        <v>6 - 10</v>
      </c>
      <c r="Q7975" t="str">
        <f>INDEX(Table8[Column1],MATCH(R7975,Table8[Column2]))</f>
        <v>Unexcused</v>
      </c>
      <c r="R7975">
        <v>179.235119</v>
      </c>
      <c r="S7975">
        <f t="shared" si="249"/>
        <v>7.4681299583333329</v>
      </c>
      <c r="T7975" t="s">
        <v>19</v>
      </c>
    </row>
    <row r="7976" spans="1:20" x14ac:dyDescent="0.25">
      <c r="A7976">
        <v>7975</v>
      </c>
      <c r="B7976" t="s">
        <v>5587</v>
      </c>
      <c r="C7976" t="s">
        <v>312</v>
      </c>
      <c r="D7976" t="str">
        <f t="shared" si="248"/>
        <v>Stout Terry</v>
      </c>
      <c r="E7976" t="s">
        <v>22</v>
      </c>
      <c r="F7976" t="s">
        <v>38</v>
      </c>
      <c r="G7976" t="s">
        <v>2724</v>
      </c>
      <c r="H7976" t="s">
        <v>1863</v>
      </c>
      <c r="I7976" t="s">
        <v>38</v>
      </c>
      <c r="J7976" t="s">
        <v>19</v>
      </c>
      <c r="K7976" t="str">
        <f>INDEX(Table6[Column1],MATCH(L7976,Table6[Column2]))</f>
        <v>Elders</v>
      </c>
      <c r="L7976">
        <v>54.011628190000003</v>
      </c>
      <c r="M7976" t="str">
        <f>VLOOKUP(L7976,Table1[],2)</f>
        <v>50 - 59</v>
      </c>
      <c r="N7976" t="str">
        <f>INDEX(Table7[Column1],MATCH(O7976,Table7[Column2]))</f>
        <v>Learning Stage</v>
      </c>
      <c r="O7976">
        <v>1.7819678830000001</v>
      </c>
      <c r="P7976" t="str">
        <f>VLOOKUP(O7976,Table13[],2)</f>
        <v>1 - 5</v>
      </c>
      <c r="Q7976" t="str">
        <f>INDEX(Table8[Column1],MATCH(R7976,Table8[Column2]))</f>
        <v>Habitual</v>
      </c>
      <c r="R7976">
        <v>101.36033</v>
      </c>
      <c r="S7976">
        <f t="shared" si="249"/>
        <v>4.2233470833333335</v>
      </c>
      <c r="T7976" t="s">
        <v>19</v>
      </c>
    </row>
    <row r="7977" spans="1:20" x14ac:dyDescent="0.25">
      <c r="A7977">
        <v>7976</v>
      </c>
      <c r="B7977" t="s">
        <v>5588</v>
      </c>
      <c r="C7977" t="s">
        <v>2407</v>
      </c>
      <c r="D7977" t="str">
        <f t="shared" si="248"/>
        <v>Keene Carmen</v>
      </c>
      <c r="E7977" t="s">
        <v>15</v>
      </c>
      <c r="F7977" t="s">
        <v>788</v>
      </c>
      <c r="G7977" t="s">
        <v>611</v>
      </c>
      <c r="H7977" t="s">
        <v>612</v>
      </c>
      <c r="I7977" t="s">
        <v>788</v>
      </c>
      <c r="J7977" t="s">
        <v>19</v>
      </c>
      <c r="K7977" t="str">
        <f>INDEX(Table6[Column1],MATCH(L7977,Table6[Column2]))</f>
        <v>Adults</v>
      </c>
      <c r="L7977">
        <v>46.023457729999997</v>
      </c>
      <c r="M7977" t="str">
        <f>VLOOKUP(L7977,Table1[],2)</f>
        <v>40 - 49</v>
      </c>
      <c r="N7977" t="str">
        <f>INDEX(Table7[Column1],MATCH(O7977,Table7[Column2]))</f>
        <v>Learning Stage</v>
      </c>
      <c r="O7977">
        <v>5.4311091449999997</v>
      </c>
      <c r="P7977" t="str">
        <f>VLOOKUP(O7977,Table13[],2)</f>
        <v>1 - 5</v>
      </c>
      <c r="Q7977" t="str">
        <f>INDEX(Table8[Column1],MATCH(R7977,Table8[Column2]))</f>
        <v>Habitual</v>
      </c>
      <c r="R7977">
        <v>82.852270739999994</v>
      </c>
      <c r="S7977">
        <f t="shared" si="249"/>
        <v>3.4521779475000001</v>
      </c>
      <c r="T7977" t="s">
        <v>19</v>
      </c>
    </row>
    <row r="7978" spans="1:20" x14ac:dyDescent="0.25">
      <c r="A7978">
        <v>7977</v>
      </c>
      <c r="B7978" t="s">
        <v>4324</v>
      </c>
      <c r="C7978" t="s">
        <v>5589</v>
      </c>
      <c r="D7978" t="str">
        <f t="shared" si="248"/>
        <v>Golding Merle</v>
      </c>
      <c r="E7978" t="s">
        <v>22</v>
      </c>
      <c r="F7978" t="s">
        <v>505</v>
      </c>
      <c r="G7978" t="s">
        <v>611</v>
      </c>
      <c r="H7978" t="s">
        <v>612</v>
      </c>
      <c r="I7978" t="s">
        <v>24</v>
      </c>
      <c r="J7978" t="s">
        <v>19</v>
      </c>
      <c r="K7978" t="str">
        <f>INDEX(Table6[Column1],MATCH(L7978,Table6[Column2]))</f>
        <v>Adults</v>
      </c>
      <c r="L7978">
        <v>45.929873460000003</v>
      </c>
      <c r="M7978" t="str">
        <f>VLOOKUP(L7978,Table1[],2)</f>
        <v>40 - 49</v>
      </c>
      <c r="N7978" t="str">
        <f>INDEX(Table7[Column1],MATCH(O7978,Table7[Column2]))</f>
        <v>Learning Stage</v>
      </c>
      <c r="O7978">
        <v>3.6140158850000002</v>
      </c>
      <c r="P7978" t="str">
        <f>VLOOKUP(O7978,Table13[],2)</f>
        <v>1 - 5</v>
      </c>
      <c r="Q7978" t="str">
        <f>INDEX(Table8[Column1],MATCH(R7978,Table8[Column2]))</f>
        <v>Habitual</v>
      </c>
      <c r="R7978">
        <v>80.67828274</v>
      </c>
      <c r="S7978">
        <f t="shared" si="249"/>
        <v>3.3615951141666667</v>
      </c>
      <c r="T7978" t="s">
        <v>19</v>
      </c>
    </row>
    <row r="7979" spans="1:20" x14ac:dyDescent="0.25">
      <c r="A7979">
        <v>7978</v>
      </c>
      <c r="B7979" t="s">
        <v>3122</v>
      </c>
      <c r="C7979" t="s">
        <v>1004</v>
      </c>
      <c r="D7979" t="str">
        <f t="shared" si="248"/>
        <v>Christian Deborah</v>
      </c>
      <c r="E7979" t="s">
        <v>15</v>
      </c>
      <c r="F7979" t="s">
        <v>2325</v>
      </c>
      <c r="G7979" t="s">
        <v>611</v>
      </c>
      <c r="H7979" t="s">
        <v>612</v>
      </c>
      <c r="I7979" t="s">
        <v>24</v>
      </c>
      <c r="J7979" t="s">
        <v>19</v>
      </c>
      <c r="K7979" t="str">
        <f>INDEX(Table6[Column1],MATCH(L7979,Table6[Column2]))</f>
        <v>Young Adults</v>
      </c>
      <c r="L7979">
        <v>38.753075070000001</v>
      </c>
      <c r="M7979" t="str">
        <f>VLOOKUP(L7979,Table1[],2)</f>
        <v>30 - 39</v>
      </c>
      <c r="N7979" t="str">
        <f>INDEX(Table7[Column1],MATCH(O7979,Table7[Column2]))</f>
        <v>Learning Stage</v>
      </c>
      <c r="O7979">
        <v>4.9970032160000004</v>
      </c>
      <c r="P7979" t="str">
        <f>VLOOKUP(O7979,Table13[],2)</f>
        <v>1 - 5</v>
      </c>
      <c r="Q7979" t="str">
        <f>INDEX(Table8[Column1],MATCH(R7979,Table8[Column2]))</f>
        <v>Maintained</v>
      </c>
      <c r="R7979">
        <v>62.761334259999998</v>
      </c>
      <c r="S7979">
        <f t="shared" si="249"/>
        <v>2.6150555941666664</v>
      </c>
      <c r="T7979" t="s">
        <v>19</v>
      </c>
    </row>
    <row r="7980" spans="1:20" x14ac:dyDescent="0.25">
      <c r="A7980">
        <v>7979</v>
      </c>
      <c r="B7980" t="s">
        <v>686</v>
      </c>
      <c r="C7980" t="s">
        <v>79</v>
      </c>
      <c r="D7980" t="str">
        <f t="shared" si="248"/>
        <v>Horton Jennifer</v>
      </c>
      <c r="E7980" t="s">
        <v>15</v>
      </c>
      <c r="F7980" t="s">
        <v>38</v>
      </c>
      <c r="G7980" t="s">
        <v>2724</v>
      </c>
      <c r="H7980" t="s">
        <v>1863</v>
      </c>
      <c r="I7980" t="s">
        <v>38</v>
      </c>
      <c r="J7980" t="s">
        <v>19</v>
      </c>
      <c r="K7980" t="str">
        <f>INDEX(Table6[Column1],MATCH(L7980,Table6[Column2]))</f>
        <v>Adults</v>
      </c>
      <c r="L7980">
        <v>40.961657449999997</v>
      </c>
      <c r="M7980" t="str">
        <f>VLOOKUP(L7980,Table1[],2)</f>
        <v>40 - 49</v>
      </c>
      <c r="N7980" t="str">
        <f>INDEX(Table7[Column1],MATCH(O7980,Table7[Column2]))</f>
        <v>Learning Stage</v>
      </c>
      <c r="O7980">
        <v>4.8073146060000003</v>
      </c>
      <c r="P7980" t="str">
        <f>VLOOKUP(O7980,Table13[],2)</f>
        <v>1 - 5</v>
      </c>
      <c r="Q7980" t="str">
        <f>INDEX(Table8[Column1],MATCH(R7980,Table8[Column2]))</f>
        <v>Maintained</v>
      </c>
      <c r="R7980">
        <v>52.76213242</v>
      </c>
      <c r="S7980">
        <f t="shared" si="249"/>
        <v>2.1984221841666667</v>
      </c>
      <c r="T7980" t="s">
        <v>19</v>
      </c>
    </row>
    <row r="7981" spans="1:20" x14ac:dyDescent="0.25">
      <c r="A7981">
        <v>7980</v>
      </c>
      <c r="B7981" t="s">
        <v>2138</v>
      </c>
      <c r="C7981" t="s">
        <v>3730</v>
      </c>
      <c r="D7981" t="str">
        <f t="shared" si="248"/>
        <v>Richards Pat</v>
      </c>
      <c r="E7981" t="s">
        <v>15</v>
      </c>
      <c r="F7981" t="s">
        <v>169</v>
      </c>
      <c r="G7981" t="s">
        <v>611</v>
      </c>
      <c r="H7981" t="s">
        <v>612</v>
      </c>
      <c r="I7981" t="s">
        <v>169</v>
      </c>
      <c r="J7981" t="s">
        <v>19</v>
      </c>
      <c r="K7981" t="str">
        <f>INDEX(Table6[Column1],MATCH(L7981,Table6[Column2]))</f>
        <v>Youth</v>
      </c>
      <c r="L7981">
        <v>25.199266550000001</v>
      </c>
      <c r="M7981" t="str">
        <f>VLOOKUP(L7981,Table1[],2)</f>
        <v>20 - 29</v>
      </c>
      <c r="N7981" t="str">
        <f>INDEX(Table7[Column1],MATCH(O7981,Table7[Column2]))</f>
        <v>Fitting in Stage</v>
      </c>
      <c r="O7981">
        <v>6.0994095870000002</v>
      </c>
      <c r="P7981" t="str">
        <f>VLOOKUP(O7981,Table13[],2)</f>
        <v>6 - 10</v>
      </c>
      <c r="Q7981" t="str">
        <f>INDEX(Table8[Column1],MATCH(R7981,Table8[Column2]))</f>
        <v>Scheduled</v>
      </c>
      <c r="R7981">
        <v>0</v>
      </c>
      <c r="S7981">
        <f t="shared" si="249"/>
        <v>0</v>
      </c>
      <c r="T7981" t="s">
        <v>19</v>
      </c>
    </row>
    <row r="7982" spans="1:20" x14ac:dyDescent="0.25">
      <c r="A7982">
        <v>7981</v>
      </c>
      <c r="B7982" t="s">
        <v>135</v>
      </c>
      <c r="C7982" t="s">
        <v>887</v>
      </c>
      <c r="D7982" t="str">
        <f t="shared" si="248"/>
        <v>Allison Nicholas</v>
      </c>
      <c r="E7982" t="s">
        <v>22</v>
      </c>
      <c r="F7982" t="s">
        <v>38</v>
      </c>
      <c r="G7982" t="s">
        <v>2724</v>
      </c>
      <c r="H7982" t="s">
        <v>1863</v>
      </c>
      <c r="I7982" t="s">
        <v>38</v>
      </c>
      <c r="J7982" t="s">
        <v>19</v>
      </c>
      <c r="K7982" t="str">
        <f>INDEX(Table6[Column1],MATCH(L7982,Table6[Column2]))</f>
        <v>Elders</v>
      </c>
      <c r="L7982">
        <v>51.375968950000001</v>
      </c>
      <c r="M7982" t="str">
        <f>VLOOKUP(L7982,Table1[],2)</f>
        <v>50 - 59</v>
      </c>
      <c r="N7982" t="str">
        <f>INDEX(Table7[Column1],MATCH(O7982,Table7[Column2]))</f>
        <v>Learning Stage</v>
      </c>
      <c r="O7982">
        <v>4.3522074670000004</v>
      </c>
      <c r="P7982" t="str">
        <f>VLOOKUP(O7982,Table13[],2)</f>
        <v>1 - 5</v>
      </c>
      <c r="Q7982" t="str">
        <f>INDEX(Table8[Column1],MATCH(R7982,Table8[Column2]))</f>
        <v>Habitual</v>
      </c>
      <c r="R7982">
        <v>96.921939370000004</v>
      </c>
      <c r="S7982">
        <f t="shared" si="249"/>
        <v>4.0384141404166671</v>
      </c>
      <c r="T7982" t="s">
        <v>19</v>
      </c>
    </row>
    <row r="7983" spans="1:20" x14ac:dyDescent="0.25">
      <c r="A7983">
        <v>7982</v>
      </c>
      <c r="B7983" t="s">
        <v>1254</v>
      </c>
      <c r="C7983" t="s">
        <v>3421</v>
      </c>
      <c r="D7983" t="str">
        <f t="shared" si="248"/>
        <v>Carter Aurora</v>
      </c>
      <c r="E7983" t="s">
        <v>15</v>
      </c>
      <c r="F7983" t="s">
        <v>157</v>
      </c>
      <c r="G7983" t="s">
        <v>611</v>
      </c>
      <c r="H7983" t="s">
        <v>612</v>
      </c>
      <c r="I7983" t="s">
        <v>157</v>
      </c>
      <c r="J7983" t="s">
        <v>19</v>
      </c>
      <c r="K7983" t="str">
        <f>INDEX(Table6[Column1],MATCH(L7983,Table6[Column2]))</f>
        <v>Young Adults</v>
      </c>
      <c r="L7983">
        <v>39.775382559999997</v>
      </c>
      <c r="M7983" t="str">
        <f>VLOOKUP(L7983,Table1[],2)</f>
        <v>30 - 39</v>
      </c>
      <c r="N7983" t="str">
        <f>INDEX(Table7[Column1],MATCH(O7983,Table7[Column2]))</f>
        <v>Learning Stage</v>
      </c>
      <c r="O7983">
        <v>5.7698404549999998</v>
      </c>
      <c r="P7983" t="str">
        <f>VLOOKUP(O7983,Table13[],2)</f>
        <v>1 - 5</v>
      </c>
      <c r="Q7983" t="str">
        <f>INDEX(Table8[Column1],MATCH(R7983,Table8[Column2]))</f>
        <v>Habitual</v>
      </c>
      <c r="R7983">
        <v>96.601966180000005</v>
      </c>
      <c r="S7983">
        <f t="shared" si="249"/>
        <v>4.0250819241666669</v>
      </c>
      <c r="T7983" t="s">
        <v>19</v>
      </c>
    </row>
    <row r="7984" spans="1:20" x14ac:dyDescent="0.25">
      <c r="A7984">
        <v>7983</v>
      </c>
      <c r="B7984" t="s">
        <v>1053</v>
      </c>
      <c r="C7984" t="s">
        <v>147</v>
      </c>
      <c r="D7984" t="str">
        <f t="shared" si="248"/>
        <v>Hill Linda</v>
      </c>
      <c r="E7984" t="s">
        <v>15</v>
      </c>
      <c r="F7984" t="s">
        <v>1430</v>
      </c>
      <c r="G7984" t="s">
        <v>611</v>
      </c>
      <c r="H7984" t="s">
        <v>612</v>
      </c>
      <c r="I7984" t="s">
        <v>54</v>
      </c>
      <c r="J7984" t="s">
        <v>19</v>
      </c>
      <c r="K7984" t="str">
        <f>INDEX(Table6[Column1],MATCH(L7984,Table6[Column2]))</f>
        <v>Adults</v>
      </c>
      <c r="L7984">
        <v>42.32957407</v>
      </c>
      <c r="M7984" t="str">
        <f>VLOOKUP(L7984,Table1[],2)</f>
        <v>40 - 49</v>
      </c>
      <c r="N7984" t="str">
        <f>INDEX(Table7[Column1],MATCH(O7984,Table7[Column2]))</f>
        <v>Learning Stage</v>
      </c>
      <c r="O7984">
        <v>3.9935414269999998</v>
      </c>
      <c r="P7984" t="str">
        <f>VLOOKUP(O7984,Table13[],2)</f>
        <v>1 - 5</v>
      </c>
      <c r="Q7984" t="str">
        <f>INDEX(Table8[Column1],MATCH(R7984,Table8[Column2]))</f>
        <v>Maintained</v>
      </c>
      <c r="R7984">
        <v>69.408291570000003</v>
      </c>
      <c r="S7984">
        <f t="shared" si="249"/>
        <v>2.8920121487500001</v>
      </c>
      <c r="T7984" t="s">
        <v>19</v>
      </c>
    </row>
    <row r="7985" spans="1:20" x14ac:dyDescent="0.25">
      <c r="A7985">
        <v>7984</v>
      </c>
      <c r="B7985" t="s">
        <v>5590</v>
      </c>
      <c r="C7985" t="s">
        <v>987</v>
      </c>
      <c r="D7985" t="str">
        <f t="shared" si="248"/>
        <v>Coury Sean</v>
      </c>
      <c r="E7985" t="s">
        <v>22</v>
      </c>
      <c r="F7985" t="s">
        <v>57</v>
      </c>
      <c r="G7985" t="s">
        <v>611</v>
      </c>
      <c r="H7985" t="s">
        <v>612</v>
      </c>
      <c r="I7985" t="s">
        <v>57</v>
      </c>
      <c r="J7985" t="s">
        <v>19</v>
      </c>
      <c r="K7985" t="str">
        <f>INDEX(Table6[Column1],MATCH(L7985,Table6[Column2]))</f>
        <v>Adults</v>
      </c>
      <c r="L7985">
        <v>41.59862871</v>
      </c>
      <c r="M7985" t="str">
        <f>VLOOKUP(L7985,Table1[],2)</f>
        <v>40 - 49</v>
      </c>
      <c r="N7985" t="str">
        <f>INDEX(Table7[Column1],MATCH(O7985,Table7[Column2]))</f>
        <v>Learning Stage</v>
      </c>
      <c r="O7985">
        <v>2.863481857</v>
      </c>
      <c r="P7985" t="str">
        <f>VLOOKUP(O7985,Table13[],2)</f>
        <v>1 - 5</v>
      </c>
      <c r="Q7985" t="str">
        <f>INDEX(Table8[Column1],MATCH(R7985,Table8[Column2]))</f>
        <v>Scheduled</v>
      </c>
      <c r="R7985">
        <v>36.629468240000001</v>
      </c>
      <c r="S7985">
        <f t="shared" si="249"/>
        <v>1.5262278433333334</v>
      </c>
      <c r="T7985" t="s">
        <v>19</v>
      </c>
    </row>
    <row r="7986" spans="1:20" x14ac:dyDescent="0.25">
      <c r="A7986">
        <v>7985</v>
      </c>
      <c r="B7986" t="s">
        <v>3540</v>
      </c>
      <c r="C7986" t="s">
        <v>241</v>
      </c>
      <c r="D7986" t="str">
        <f t="shared" si="248"/>
        <v>Powers Jessica</v>
      </c>
      <c r="E7986" t="s">
        <v>15</v>
      </c>
      <c r="F7986" t="s">
        <v>3664</v>
      </c>
      <c r="G7986" t="s">
        <v>611</v>
      </c>
      <c r="H7986" t="s">
        <v>612</v>
      </c>
      <c r="I7986" t="s">
        <v>87</v>
      </c>
      <c r="J7986" t="s">
        <v>19</v>
      </c>
      <c r="K7986" t="str">
        <f>INDEX(Table6[Column1],MATCH(L7986,Table6[Column2]))</f>
        <v>Adults</v>
      </c>
      <c r="L7986">
        <v>43.838164020000001</v>
      </c>
      <c r="M7986" t="str">
        <f>VLOOKUP(L7986,Table1[],2)</f>
        <v>40 - 49</v>
      </c>
      <c r="N7986" t="str">
        <f>INDEX(Table7[Column1],MATCH(O7986,Table7[Column2]))</f>
        <v>Learning Stage</v>
      </c>
      <c r="O7986">
        <v>5.2124122279999998</v>
      </c>
      <c r="P7986" t="str">
        <f>VLOOKUP(O7986,Table13[],2)</f>
        <v>1 - 5</v>
      </c>
      <c r="Q7986" t="str">
        <f>INDEX(Table8[Column1],MATCH(R7986,Table8[Column2]))</f>
        <v>Habitual</v>
      </c>
      <c r="R7986">
        <v>103.7393375</v>
      </c>
      <c r="S7986">
        <f t="shared" si="249"/>
        <v>4.3224723958333335</v>
      </c>
      <c r="T7986" t="s">
        <v>19</v>
      </c>
    </row>
    <row r="7987" spans="1:20" x14ac:dyDescent="0.25">
      <c r="A7987">
        <v>7986</v>
      </c>
      <c r="B7987" t="s">
        <v>135</v>
      </c>
      <c r="C7987" t="s">
        <v>2175</v>
      </c>
      <c r="D7987" t="str">
        <f t="shared" si="248"/>
        <v>Allison Audrey</v>
      </c>
      <c r="E7987" t="s">
        <v>15</v>
      </c>
      <c r="F7987" t="s">
        <v>273</v>
      </c>
      <c r="G7987" t="s">
        <v>611</v>
      </c>
      <c r="H7987" t="s">
        <v>612</v>
      </c>
      <c r="I7987" t="s">
        <v>138</v>
      </c>
      <c r="J7987" t="s">
        <v>19</v>
      </c>
      <c r="K7987" t="str">
        <f>INDEX(Table6[Column1],MATCH(L7987,Table6[Column2]))</f>
        <v>Seniors</v>
      </c>
      <c r="L7987">
        <v>62.33840344</v>
      </c>
      <c r="M7987" t="str">
        <f>VLOOKUP(L7987,Table1[],2)</f>
        <v>60 and Above</v>
      </c>
      <c r="N7987" t="str">
        <f>INDEX(Table7[Column1],MATCH(O7987,Table7[Column2]))</f>
        <v>Learning Stage</v>
      </c>
      <c r="O7987">
        <v>5.5180115660000002</v>
      </c>
      <c r="P7987" t="str">
        <f>VLOOKUP(O7987,Table13[],2)</f>
        <v>1 - 5</v>
      </c>
      <c r="Q7987" t="str">
        <f>INDEX(Table8[Column1],MATCH(R7987,Table8[Column2]))</f>
        <v>Unexcused</v>
      </c>
      <c r="R7987">
        <v>194.12001380000001</v>
      </c>
      <c r="S7987">
        <f t="shared" si="249"/>
        <v>8.0883339083333343</v>
      </c>
      <c r="T7987" t="s">
        <v>19</v>
      </c>
    </row>
    <row r="7988" spans="1:20" x14ac:dyDescent="0.25">
      <c r="A7988">
        <v>7987</v>
      </c>
      <c r="B7988" t="s">
        <v>444</v>
      </c>
      <c r="C7988" t="s">
        <v>647</v>
      </c>
      <c r="D7988" t="str">
        <f t="shared" si="248"/>
        <v>Moore Janice</v>
      </c>
      <c r="E7988" t="s">
        <v>15</v>
      </c>
      <c r="F7988" t="s">
        <v>1923</v>
      </c>
      <c r="G7988" t="s">
        <v>611</v>
      </c>
      <c r="H7988" t="s">
        <v>612</v>
      </c>
      <c r="I7988" t="s">
        <v>157</v>
      </c>
      <c r="J7988" t="s">
        <v>19</v>
      </c>
      <c r="K7988" t="str">
        <f>INDEX(Table6[Column1],MATCH(L7988,Table6[Column2]))</f>
        <v>Adults</v>
      </c>
      <c r="L7988">
        <v>45.556954900000001</v>
      </c>
      <c r="M7988" t="str">
        <f>VLOOKUP(L7988,Table1[],2)</f>
        <v>40 - 49</v>
      </c>
      <c r="N7988" t="str">
        <f>INDEX(Table7[Column1],MATCH(O7988,Table7[Column2]))</f>
        <v>Learning Stage</v>
      </c>
      <c r="O7988">
        <v>4.004956806</v>
      </c>
      <c r="P7988" t="str">
        <f>VLOOKUP(O7988,Table13[],2)</f>
        <v>1 - 5</v>
      </c>
      <c r="Q7988" t="str">
        <f>INDEX(Table8[Column1],MATCH(R7988,Table8[Column2]))</f>
        <v>Habitual</v>
      </c>
      <c r="R7988">
        <v>112.4847147</v>
      </c>
      <c r="S7988">
        <f t="shared" si="249"/>
        <v>4.6868631124999993</v>
      </c>
      <c r="T7988" t="s">
        <v>19</v>
      </c>
    </row>
    <row r="7989" spans="1:20" x14ac:dyDescent="0.25">
      <c r="A7989">
        <v>7988</v>
      </c>
      <c r="B7989" t="s">
        <v>1058</v>
      </c>
      <c r="C7989" t="s">
        <v>93</v>
      </c>
      <c r="D7989" t="str">
        <f t="shared" si="248"/>
        <v>Cole William</v>
      </c>
      <c r="E7989" t="s">
        <v>22</v>
      </c>
      <c r="F7989" t="s">
        <v>38</v>
      </c>
      <c r="G7989" t="s">
        <v>2724</v>
      </c>
      <c r="H7989" t="s">
        <v>1863</v>
      </c>
      <c r="I7989" t="s">
        <v>38</v>
      </c>
      <c r="J7989" t="s">
        <v>19</v>
      </c>
      <c r="K7989" t="str">
        <f>INDEX(Table6[Column1],MATCH(L7989,Table6[Column2]))</f>
        <v>Young Adults</v>
      </c>
      <c r="L7989">
        <v>31.164410289999999</v>
      </c>
      <c r="M7989" t="str">
        <f>VLOOKUP(L7989,Table1[],2)</f>
        <v>30 - 39</v>
      </c>
      <c r="N7989" t="str">
        <f>INDEX(Table7[Column1],MATCH(O7989,Table7[Column2]))</f>
        <v>Learning Stage</v>
      </c>
      <c r="O7989">
        <v>3.8727175950000001</v>
      </c>
      <c r="P7989" t="str">
        <f>VLOOKUP(O7989,Table13[],2)</f>
        <v>1 - 5</v>
      </c>
      <c r="Q7989" t="str">
        <f>INDEX(Table8[Column1],MATCH(R7989,Table8[Column2]))</f>
        <v>Scheduled</v>
      </c>
      <c r="R7989">
        <v>0</v>
      </c>
      <c r="S7989">
        <f t="shared" si="249"/>
        <v>0</v>
      </c>
      <c r="T7989" t="s">
        <v>19</v>
      </c>
    </row>
    <row r="7990" spans="1:20" x14ac:dyDescent="0.25">
      <c r="A7990">
        <v>7989</v>
      </c>
      <c r="B7990" t="s">
        <v>5033</v>
      </c>
      <c r="C7990" t="s">
        <v>266</v>
      </c>
      <c r="D7990" t="str">
        <f t="shared" si="248"/>
        <v>Horn Marjorie</v>
      </c>
      <c r="E7990" t="s">
        <v>15</v>
      </c>
      <c r="F7990" t="s">
        <v>127</v>
      </c>
      <c r="G7990" t="s">
        <v>611</v>
      </c>
      <c r="H7990" t="s">
        <v>612</v>
      </c>
      <c r="I7990" t="s">
        <v>127</v>
      </c>
      <c r="J7990" t="s">
        <v>19</v>
      </c>
      <c r="K7990" t="str">
        <f>INDEX(Table6[Column1],MATCH(L7990,Table6[Column2]))</f>
        <v>Teenagers</v>
      </c>
      <c r="L7990">
        <v>17.770866389999998</v>
      </c>
      <c r="M7990" t="e">
        <f>VLOOKUP(L7990,Table1[],2)</f>
        <v>#N/A</v>
      </c>
      <c r="N7990" t="str">
        <f>INDEX(Table7[Column1],MATCH(O7990,Table7[Column2]))</f>
        <v>Learning Stage</v>
      </c>
      <c r="O7990">
        <v>3.6362149129999999</v>
      </c>
      <c r="P7990" t="str">
        <f>VLOOKUP(O7990,Table13[],2)</f>
        <v>1 - 5</v>
      </c>
      <c r="Q7990" t="str">
        <f>INDEX(Table8[Column1],MATCH(R7990,Table8[Column2]))</f>
        <v>Scheduled</v>
      </c>
      <c r="R7990">
        <v>0</v>
      </c>
      <c r="S7990">
        <f t="shared" si="249"/>
        <v>0</v>
      </c>
      <c r="T7990" t="s">
        <v>19</v>
      </c>
    </row>
    <row r="7991" spans="1:20" x14ac:dyDescent="0.25">
      <c r="A7991">
        <v>7990</v>
      </c>
      <c r="B7991" t="s">
        <v>2519</v>
      </c>
      <c r="C7991" t="s">
        <v>972</v>
      </c>
      <c r="D7991" t="str">
        <f t="shared" si="248"/>
        <v>Carr Joan</v>
      </c>
      <c r="E7991" t="s">
        <v>15</v>
      </c>
      <c r="F7991" t="s">
        <v>255</v>
      </c>
      <c r="G7991" t="s">
        <v>2724</v>
      </c>
      <c r="H7991" t="s">
        <v>1863</v>
      </c>
      <c r="I7991" t="s">
        <v>107</v>
      </c>
      <c r="J7991" t="s">
        <v>19</v>
      </c>
      <c r="K7991" t="str">
        <f>INDEX(Table6[Column1],MATCH(L7991,Table6[Column2]))</f>
        <v>Adults</v>
      </c>
      <c r="L7991">
        <v>47.62988343</v>
      </c>
      <c r="M7991" t="str">
        <f>VLOOKUP(L7991,Table1[],2)</f>
        <v>40 - 49</v>
      </c>
      <c r="N7991" t="str">
        <f>INDEX(Table7[Column1],MATCH(O7991,Table7[Column2]))</f>
        <v>Learning Stage</v>
      </c>
      <c r="O7991">
        <v>2.4458448549999998</v>
      </c>
      <c r="P7991" t="str">
        <f>VLOOKUP(O7991,Table13[],2)</f>
        <v>1 - 5</v>
      </c>
      <c r="Q7991" t="str">
        <f>INDEX(Table8[Column1],MATCH(R7991,Table8[Column2]))</f>
        <v>Habitual</v>
      </c>
      <c r="R7991">
        <v>113.76636550000001</v>
      </c>
      <c r="S7991">
        <f t="shared" si="249"/>
        <v>4.7402652291666669</v>
      </c>
      <c r="T7991" t="s">
        <v>19</v>
      </c>
    </row>
    <row r="7992" spans="1:20" x14ac:dyDescent="0.25">
      <c r="A7992">
        <v>7991</v>
      </c>
      <c r="B7992" t="s">
        <v>2105</v>
      </c>
      <c r="C7992" t="s">
        <v>401</v>
      </c>
      <c r="D7992" t="str">
        <f t="shared" si="248"/>
        <v>McDowell Michael</v>
      </c>
      <c r="E7992" t="s">
        <v>22</v>
      </c>
      <c r="F7992" t="s">
        <v>1070</v>
      </c>
      <c r="G7992" t="s">
        <v>611</v>
      </c>
      <c r="H7992" t="s">
        <v>612</v>
      </c>
      <c r="I7992" t="s">
        <v>169</v>
      </c>
      <c r="J7992" t="s">
        <v>19</v>
      </c>
      <c r="K7992" t="str">
        <f>INDEX(Table6[Column1],MATCH(L7992,Table6[Column2]))</f>
        <v>Elders</v>
      </c>
      <c r="L7992">
        <v>51.522054060000002</v>
      </c>
      <c r="M7992" t="str">
        <f>VLOOKUP(L7992,Table1[],2)</f>
        <v>50 - 59</v>
      </c>
      <c r="N7992" t="str">
        <f>INDEX(Table7[Column1],MATCH(O7992,Table7[Column2]))</f>
        <v>Learning Stage</v>
      </c>
      <c r="O7992">
        <v>4.1221244849999996</v>
      </c>
      <c r="P7992" t="str">
        <f>VLOOKUP(O7992,Table13[],2)</f>
        <v>1 - 5</v>
      </c>
      <c r="Q7992" t="str">
        <f>INDEX(Table8[Column1],MATCH(R7992,Table8[Column2]))</f>
        <v>Maintained</v>
      </c>
      <c r="R7992">
        <v>53.847696540000001</v>
      </c>
      <c r="S7992">
        <f t="shared" si="249"/>
        <v>2.2436540224999999</v>
      </c>
      <c r="T7992" t="s">
        <v>19</v>
      </c>
    </row>
    <row r="7993" spans="1:20" x14ac:dyDescent="0.25">
      <c r="A7993">
        <v>7992</v>
      </c>
      <c r="B7993" t="s">
        <v>2138</v>
      </c>
      <c r="C7993" t="s">
        <v>326</v>
      </c>
      <c r="D7993" t="str">
        <f t="shared" si="248"/>
        <v>Richards Arthur</v>
      </c>
      <c r="E7993" t="s">
        <v>22</v>
      </c>
      <c r="F7993" t="s">
        <v>38</v>
      </c>
      <c r="G7993" t="s">
        <v>2724</v>
      </c>
      <c r="H7993" t="s">
        <v>1863</v>
      </c>
      <c r="I7993" t="s">
        <v>38</v>
      </c>
      <c r="J7993" t="s">
        <v>19</v>
      </c>
      <c r="K7993" t="str">
        <f>INDEX(Table6[Column1],MATCH(L7993,Table6[Column2]))</f>
        <v>Young Adults</v>
      </c>
      <c r="L7993">
        <v>33.533718569999998</v>
      </c>
      <c r="M7993" t="str">
        <f>VLOOKUP(L7993,Table1[],2)</f>
        <v>30 - 39</v>
      </c>
      <c r="N7993" t="str">
        <f>INDEX(Table7[Column1],MATCH(O7993,Table7[Column2]))</f>
        <v>Fitting in Stage</v>
      </c>
      <c r="O7993">
        <v>6.243494246</v>
      </c>
      <c r="P7993" t="str">
        <f>VLOOKUP(O7993,Table13[],2)</f>
        <v>6 - 10</v>
      </c>
      <c r="Q7993" t="str">
        <f>INDEX(Table8[Column1],MATCH(R7993,Table8[Column2]))</f>
        <v>Scheduled</v>
      </c>
      <c r="R7993">
        <v>32.877477710000001</v>
      </c>
      <c r="S7993">
        <f t="shared" si="249"/>
        <v>1.3698949045833333</v>
      </c>
      <c r="T7993" t="s">
        <v>19</v>
      </c>
    </row>
    <row r="7994" spans="1:20" x14ac:dyDescent="0.25">
      <c r="A7994">
        <v>7993</v>
      </c>
      <c r="B7994" t="s">
        <v>5591</v>
      </c>
      <c r="C7994" t="s">
        <v>478</v>
      </c>
      <c r="D7994" t="str">
        <f t="shared" si="248"/>
        <v>Souza Betty</v>
      </c>
      <c r="E7994" t="s">
        <v>15</v>
      </c>
      <c r="F7994" t="s">
        <v>38</v>
      </c>
      <c r="G7994" t="s">
        <v>2724</v>
      </c>
      <c r="H7994" t="s">
        <v>1863</v>
      </c>
      <c r="I7994" t="s">
        <v>38</v>
      </c>
      <c r="J7994" t="s">
        <v>19</v>
      </c>
      <c r="K7994" t="str">
        <f>INDEX(Table6[Column1],MATCH(L7994,Table6[Column2]))</f>
        <v>Adults</v>
      </c>
      <c r="L7994">
        <v>49.238992320000001</v>
      </c>
      <c r="M7994" t="str">
        <f>VLOOKUP(L7994,Table1[],2)</f>
        <v>40 - 49</v>
      </c>
      <c r="N7994" t="str">
        <f>INDEX(Table7[Column1],MATCH(O7994,Table7[Column2]))</f>
        <v>Learning Stage</v>
      </c>
      <c r="O7994">
        <v>5.7612221559999997</v>
      </c>
      <c r="P7994" t="str">
        <f>VLOOKUP(O7994,Table13[],2)</f>
        <v>1 - 5</v>
      </c>
      <c r="Q7994" t="str">
        <f>INDEX(Table8[Column1],MATCH(R7994,Table8[Column2]))</f>
        <v>Maintained</v>
      </c>
      <c r="R7994">
        <v>68.204281339999994</v>
      </c>
      <c r="S7994">
        <f t="shared" si="249"/>
        <v>2.8418450558333328</v>
      </c>
      <c r="T7994" t="s">
        <v>19</v>
      </c>
    </row>
    <row r="7995" spans="1:20" x14ac:dyDescent="0.25">
      <c r="A7995">
        <v>7994</v>
      </c>
      <c r="B7995" t="s">
        <v>618</v>
      </c>
      <c r="C7995" t="s">
        <v>5592</v>
      </c>
      <c r="D7995" t="str">
        <f t="shared" si="248"/>
        <v>Watts Tonie</v>
      </c>
      <c r="E7995" t="s">
        <v>15</v>
      </c>
      <c r="F7995" t="s">
        <v>38</v>
      </c>
      <c r="G7995" t="s">
        <v>2724</v>
      </c>
      <c r="H7995" t="s">
        <v>1863</v>
      </c>
      <c r="I7995" t="s">
        <v>38</v>
      </c>
      <c r="J7995" t="s">
        <v>19</v>
      </c>
      <c r="K7995" t="str">
        <f>INDEX(Table6[Column1],MATCH(L7995,Table6[Column2]))</f>
        <v>Adults</v>
      </c>
      <c r="L7995">
        <v>49.859605520000002</v>
      </c>
      <c r="M7995" t="str">
        <f>VLOOKUP(L7995,Table1[],2)</f>
        <v>40 - 49</v>
      </c>
      <c r="N7995" t="str">
        <f>INDEX(Table7[Column1],MATCH(O7995,Table7[Column2]))</f>
        <v>Learning Stage</v>
      </c>
      <c r="O7995">
        <v>4.5258587009999998</v>
      </c>
      <c r="P7995" t="str">
        <f>VLOOKUP(O7995,Table13[],2)</f>
        <v>1 - 5</v>
      </c>
      <c r="Q7995" t="str">
        <f>INDEX(Table8[Column1],MATCH(R7995,Table8[Column2]))</f>
        <v>Excused</v>
      </c>
      <c r="R7995">
        <v>152.7365312</v>
      </c>
      <c r="S7995">
        <f t="shared" si="249"/>
        <v>6.3640221333333331</v>
      </c>
      <c r="T7995" t="s">
        <v>19</v>
      </c>
    </row>
    <row r="7996" spans="1:20" x14ac:dyDescent="0.25">
      <c r="A7996">
        <v>7995</v>
      </c>
      <c r="B7996" t="s">
        <v>267</v>
      </c>
      <c r="C7996" t="s">
        <v>77</v>
      </c>
      <c r="D7996" t="str">
        <f t="shared" si="248"/>
        <v>Johnson Sandra</v>
      </c>
      <c r="E7996" t="s">
        <v>15</v>
      </c>
      <c r="F7996" t="s">
        <v>30</v>
      </c>
      <c r="G7996" t="s">
        <v>611</v>
      </c>
      <c r="H7996" t="s">
        <v>612</v>
      </c>
      <c r="I7996" t="s">
        <v>30</v>
      </c>
      <c r="J7996" t="s">
        <v>19</v>
      </c>
      <c r="K7996" t="str">
        <f>INDEX(Table6[Column1],MATCH(L7996,Table6[Column2]))</f>
        <v>Elders</v>
      </c>
      <c r="L7996">
        <v>52.381578179999998</v>
      </c>
      <c r="M7996" t="str">
        <f>VLOOKUP(L7996,Table1[],2)</f>
        <v>50 - 59</v>
      </c>
      <c r="N7996" t="str">
        <f>INDEX(Table7[Column1],MATCH(O7996,Table7[Column2]))</f>
        <v>Learning Stage</v>
      </c>
      <c r="O7996">
        <v>3.0302988960000001</v>
      </c>
      <c r="P7996" t="str">
        <f>VLOOKUP(O7996,Table13[],2)</f>
        <v>1 - 5</v>
      </c>
      <c r="Q7996" t="str">
        <f>INDEX(Table8[Column1],MATCH(R7996,Table8[Column2]))</f>
        <v>Habitual</v>
      </c>
      <c r="R7996">
        <v>96.291743740000001</v>
      </c>
      <c r="S7996">
        <f t="shared" si="249"/>
        <v>4.0121559891666667</v>
      </c>
      <c r="T7996" t="s">
        <v>19</v>
      </c>
    </row>
    <row r="7997" spans="1:20" x14ac:dyDescent="0.25">
      <c r="A7997">
        <v>7996</v>
      </c>
      <c r="B7997" t="s">
        <v>1299</v>
      </c>
      <c r="C7997" t="s">
        <v>1973</v>
      </c>
      <c r="D7997" t="str">
        <f t="shared" si="248"/>
        <v>Perkins Reginald</v>
      </c>
      <c r="E7997" t="s">
        <v>22</v>
      </c>
      <c r="F7997" t="s">
        <v>33</v>
      </c>
      <c r="G7997" t="s">
        <v>611</v>
      </c>
      <c r="H7997" t="s">
        <v>612</v>
      </c>
      <c r="I7997" t="s">
        <v>33</v>
      </c>
      <c r="J7997" t="s">
        <v>19</v>
      </c>
      <c r="K7997" t="str">
        <f>INDEX(Table6[Column1],MATCH(L7997,Table6[Column2]))</f>
        <v>Youth</v>
      </c>
      <c r="L7997">
        <v>26.958162130000002</v>
      </c>
      <c r="M7997" t="str">
        <f>VLOOKUP(L7997,Table1[],2)</f>
        <v>20 - 29</v>
      </c>
      <c r="N7997" t="str">
        <f>INDEX(Table7[Column1],MATCH(O7997,Table7[Column2]))</f>
        <v>Learning Stage</v>
      </c>
      <c r="O7997">
        <v>4.3865267350000003</v>
      </c>
      <c r="P7997" t="str">
        <f>VLOOKUP(O7997,Table13[],2)</f>
        <v>1 - 5</v>
      </c>
      <c r="Q7997" t="str">
        <f>INDEX(Table8[Column1],MATCH(R7997,Table8[Column2]))</f>
        <v>Scheduled</v>
      </c>
      <c r="R7997">
        <v>2.5398085209999999</v>
      </c>
      <c r="S7997">
        <f t="shared" si="249"/>
        <v>0.10582535504166667</v>
      </c>
      <c r="T7997" t="s">
        <v>19</v>
      </c>
    </row>
    <row r="7998" spans="1:20" x14ac:dyDescent="0.25">
      <c r="A7998">
        <v>7997</v>
      </c>
      <c r="B7998" t="s">
        <v>773</v>
      </c>
      <c r="C7998" t="s">
        <v>77</v>
      </c>
      <c r="D7998" t="str">
        <f t="shared" si="248"/>
        <v>Whitman Sandra</v>
      </c>
      <c r="E7998" t="s">
        <v>15</v>
      </c>
      <c r="F7998" t="s">
        <v>123</v>
      </c>
      <c r="G7998" t="s">
        <v>611</v>
      </c>
      <c r="H7998" t="s">
        <v>612</v>
      </c>
      <c r="I7998" t="s">
        <v>123</v>
      </c>
      <c r="J7998" t="s">
        <v>19</v>
      </c>
      <c r="K7998" t="str">
        <f>INDEX(Table6[Column1],MATCH(L7998,Table6[Column2]))</f>
        <v>Adults</v>
      </c>
      <c r="L7998">
        <v>42.046938949999998</v>
      </c>
      <c r="M7998" t="str">
        <f>VLOOKUP(L7998,Table1[],2)</f>
        <v>40 - 49</v>
      </c>
      <c r="N7998" t="str">
        <f>INDEX(Table7[Column1],MATCH(O7998,Table7[Column2]))</f>
        <v>Learning Stage</v>
      </c>
      <c r="O7998">
        <v>4.0684707189999996</v>
      </c>
      <c r="P7998" t="str">
        <f>VLOOKUP(O7998,Table13[],2)</f>
        <v>1 - 5</v>
      </c>
      <c r="Q7998" t="str">
        <f>INDEX(Table8[Column1],MATCH(R7998,Table8[Column2]))</f>
        <v>Scheduled</v>
      </c>
      <c r="R7998">
        <v>0</v>
      </c>
      <c r="S7998">
        <f t="shared" si="249"/>
        <v>0</v>
      </c>
      <c r="T7998" t="s">
        <v>19</v>
      </c>
    </row>
    <row r="7999" spans="1:20" x14ac:dyDescent="0.25">
      <c r="A7999">
        <v>7998</v>
      </c>
      <c r="B7999" t="s">
        <v>1254</v>
      </c>
      <c r="C7999" t="s">
        <v>318</v>
      </c>
      <c r="D7999" t="str">
        <f t="shared" si="248"/>
        <v>Carter Joanne</v>
      </c>
      <c r="E7999" t="s">
        <v>15</v>
      </c>
      <c r="F7999" t="s">
        <v>38</v>
      </c>
      <c r="G7999" t="s">
        <v>2724</v>
      </c>
      <c r="H7999" t="s">
        <v>1863</v>
      </c>
      <c r="I7999" t="s">
        <v>38</v>
      </c>
      <c r="J7999" t="s">
        <v>19</v>
      </c>
      <c r="K7999" t="str">
        <f>INDEX(Table6[Column1],MATCH(L7999,Table6[Column2]))</f>
        <v>Adults</v>
      </c>
      <c r="L7999">
        <v>40.61740236</v>
      </c>
      <c r="M7999" t="str">
        <f>VLOOKUP(L7999,Table1[],2)</f>
        <v>40 - 49</v>
      </c>
      <c r="N7999" t="str">
        <f>INDEX(Table7[Column1],MATCH(O7999,Table7[Column2]))</f>
        <v>Learning Stage</v>
      </c>
      <c r="O7999">
        <v>2.5325958590000002</v>
      </c>
      <c r="P7999" t="str">
        <f>VLOOKUP(O7999,Table13[],2)</f>
        <v>1 - 5</v>
      </c>
      <c r="Q7999" t="str">
        <f>INDEX(Table8[Column1],MATCH(R7999,Table8[Column2]))</f>
        <v>Scheduled</v>
      </c>
      <c r="R7999">
        <v>0</v>
      </c>
      <c r="S7999">
        <f t="shared" si="249"/>
        <v>0</v>
      </c>
      <c r="T7999" t="s">
        <v>19</v>
      </c>
    </row>
    <row r="8000" spans="1:20" x14ac:dyDescent="0.25">
      <c r="A8000">
        <v>7999</v>
      </c>
      <c r="B8000" t="s">
        <v>5593</v>
      </c>
      <c r="C8000" t="s">
        <v>75</v>
      </c>
      <c r="D8000" t="str">
        <f t="shared" si="248"/>
        <v>Lebowitz Josephine</v>
      </c>
      <c r="E8000" t="s">
        <v>15</v>
      </c>
      <c r="F8000" t="s">
        <v>38</v>
      </c>
      <c r="G8000" t="s">
        <v>611</v>
      </c>
      <c r="H8000" t="s">
        <v>612</v>
      </c>
      <c r="I8000" t="s">
        <v>38</v>
      </c>
      <c r="J8000" t="s">
        <v>19</v>
      </c>
      <c r="K8000" t="str">
        <f>INDEX(Table6[Column1],MATCH(L8000,Table6[Column2]))</f>
        <v>Adults</v>
      </c>
      <c r="L8000">
        <v>41.883883580000003</v>
      </c>
      <c r="M8000" t="str">
        <f>VLOOKUP(L8000,Table1[],2)</f>
        <v>40 - 49</v>
      </c>
      <c r="N8000" t="str">
        <f>INDEX(Table7[Column1],MATCH(O8000,Table7[Column2]))</f>
        <v>Learning Stage</v>
      </c>
      <c r="O8000">
        <v>2.3325129759999998</v>
      </c>
      <c r="P8000" t="str">
        <f>VLOOKUP(O8000,Table13[],2)</f>
        <v>1 - 5</v>
      </c>
      <c r="Q8000" t="str">
        <f>INDEX(Table8[Column1],MATCH(R8000,Table8[Column2]))</f>
        <v>Habitual</v>
      </c>
      <c r="R8000">
        <v>89.14538288</v>
      </c>
      <c r="S8000">
        <f t="shared" si="249"/>
        <v>3.714390953333333</v>
      </c>
      <c r="T8000" t="s">
        <v>19</v>
      </c>
    </row>
    <row r="8001" spans="1:20" x14ac:dyDescent="0.25">
      <c r="A8001">
        <v>8000</v>
      </c>
      <c r="B8001" t="s">
        <v>3178</v>
      </c>
      <c r="C8001" t="s">
        <v>183</v>
      </c>
      <c r="D8001" t="str">
        <f t="shared" si="248"/>
        <v>Friedman Donald</v>
      </c>
      <c r="E8001" t="s">
        <v>22</v>
      </c>
      <c r="F8001" t="s">
        <v>16</v>
      </c>
      <c r="G8001" t="s">
        <v>820</v>
      </c>
      <c r="H8001" t="s">
        <v>821</v>
      </c>
      <c r="I8001" t="s">
        <v>16</v>
      </c>
      <c r="J8001" t="s">
        <v>19</v>
      </c>
      <c r="K8001" t="str">
        <f>INDEX(Table6[Column1],MATCH(L8001,Table6[Column2]))</f>
        <v>Elders</v>
      </c>
      <c r="L8001">
        <v>59.904814049999999</v>
      </c>
      <c r="M8001" t="str">
        <f>VLOOKUP(L8001,Table1[],2)</f>
        <v>50 - 59</v>
      </c>
      <c r="N8001" t="str">
        <f>INDEX(Table7[Column1],MATCH(O8001,Table7[Column2]))</f>
        <v>Learning Stage</v>
      </c>
      <c r="O8001">
        <v>1.218848639</v>
      </c>
      <c r="P8001" t="str">
        <f>VLOOKUP(O8001,Table13[],2)</f>
        <v>1 - 5</v>
      </c>
      <c r="Q8001" t="str">
        <f>INDEX(Table8[Column1],MATCH(R8001,Table8[Column2]))</f>
        <v>Habitual</v>
      </c>
      <c r="R8001">
        <v>119.7719551</v>
      </c>
      <c r="S8001">
        <f t="shared" si="249"/>
        <v>4.9904981291666664</v>
      </c>
      <c r="T8001" t="s">
        <v>19</v>
      </c>
    </row>
    <row r="8002" spans="1:20" x14ac:dyDescent="0.25">
      <c r="A8002">
        <v>8001</v>
      </c>
      <c r="B8002" t="s">
        <v>4788</v>
      </c>
      <c r="C8002" t="s">
        <v>2142</v>
      </c>
      <c r="D8002" t="str">
        <f t="shared" si="248"/>
        <v>Mayer Shawn</v>
      </c>
      <c r="E8002" t="s">
        <v>22</v>
      </c>
      <c r="F8002" t="s">
        <v>169</v>
      </c>
      <c r="G8002" t="s">
        <v>611</v>
      </c>
      <c r="H8002" t="s">
        <v>612</v>
      </c>
      <c r="I8002" t="s">
        <v>169</v>
      </c>
      <c r="J8002" t="s">
        <v>19</v>
      </c>
      <c r="K8002" t="str">
        <f>INDEX(Table6[Column1],MATCH(L8002,Table6[Column2]))</f>
        <v>Adults</v>
      </c>
      <c r="L8002">
        <v>49.884548369999997</v>
      </c>
      <c r="M8002" t="str">
        <f>VLOOKUP(L8002,Table1[],2)</f>
        <v>40 - 49</v>
      </c>
      <c r="N8002" t="str">
        <f>INDEX(Table7[Column1],MATCH(O8002,Table7[Column2]))</f>
        <v>Learning Stage</v>
      </c>
      <c r="O8002">
        <v>2.379805991</v>
      </c>
      <c r="P8002" t="str">
        <f>VLOOKUP(O8002,Table13[],2)</f>
        <v>1 - 5</v>
      </c>
      <c r="Q8002" t="str">
        <f>INDEX(Table8[Column1],MATCH(R8002,Table8[Column2]))</f>
        <v>Habitual</v>
      </c>
      <c r="R8002">
        <v>100.49755039999999</v>
      </c>
      <c r="S8002">
        <f t="shared" si="249"/>
        <v>4.1873979333333331</v>
      </c>
      <c r="T8002" t="s">
        <v>19</v>
      </c>
    </row>
    <row r="8003" spans="1:20" x14ac:dyDescent="0.25">
      <c r="A8003">
        <v>8002</v>
      </c>
      <c r="B8003" t="s">
        <v>5594</v>
      </c>
      <c r="C8003" t="s">
        <v>50</v>
      </c>
      <c r="D8003" t="str">
        <f t="shared" ref="D8003:D8066" si="250">CONCATENATE(B8003, " ",C8003)</f>
        <v>Lake Robert</v>
      </c>
      <c r="E8003" t="s">
        <v>22</v>
      </c>
      <c r="F8003" t="s">
        <v>38</v>
      </c>
      <c r="G8003" t="s">
        <v>611</v>
      </c>
      <c r="H8003" t="s">
        <v>612</v>
      </c>
      <c r="I8003" t="s">
        <v>38</v>
      </c>
      <c r="J8003" t="s">
        <v>19</v>
      </c>
      <c r="K8003" t="str">
        <f>INDEX(Table6[Column1],MATCH(L8003,Table6[Column2]))</f>
        <v>Adults</v>
      </c>
      <c r="L8003">
        <v>46.355708700000001</v>
      </c>
      <c r="M8003" t="str">
        <f>VLOOKUP(L8003,Table1[],2)</f>
        <v>40 - 49</v>
      </c>
      <c r="N8003" t="str">
        <f>INDEX(Table7[Column1],MATCH(O8003,Table7[Column2]))</f>
        <v>Learning Stage</v>
      </c>
      <c r="O8003">
        <v>5.2672345820000004</v>
      </c>
      <c r="P8003" t="str">
        <f>VLOOKUP(O8003,Table13[],2)</f>
        <v>1 - 5</v>
      </c>
      <c r="Q8003" t="str">
        <f>INDEX(Table8[Column1],MATCH(R8003,Table8[Column2]))</f>
        <v>Scheduled</v>
      </c>
      <c r="R8003">
        <v>37.858202499999997</v>
      </c>
      <c r="S8003">
        <f t="shared" ref="S8003:S8066" si="251">CONVERT(R8003,"hr","day")</f>
        <v>1.5774251041666665</v>
      </c>
      <c r="T8003" t="s">
        <v>19</v>
      </c>
    </row>
    <row r="8004" spans="1:20" x14ac:dyDescent="0.25">
      <c r="A8004">
        <v>8003</v>
      </c>
      <c r="B8004" t="s">
        <v>4020</v>
      </c>
      <c r="C8004" t="s">
        <v>52</v>
      </c>
      <c r="D8004" t="str">
        <f t="shared" si="250"/>
        <v>Johnston John</v>
      </c>
      <c r="E8004" t="s">
        <v>22</v>
      </c>
      <c r="F8004" t="s">
        <v>27</v>
      </c>
      <c r="G8004" t="s">
        <v>611</v>
      </c>
      <c r="H8004" t="s">
        <v>612</v>
      </c>
      <c r="I8004" t="s">
        <v>27</v>
      </c>
      <c r="J8004" t="s">
        <v>19</v>
      </c>
      <c r="K8004" t="str">
        <f>INDEX(Table6[Column1],MATCH(L8004,Table6[Column2]))</f>
        <v>Elders</v>
      </c>
      <c r="L8004">
        <v>58.257472159999999</v>
      </c>
      <c r="M8004" t="str">
        <f>VLOOKUP(L8004,Table1[],2)</f>
        <v>50 - 59</v>
      </c>
      <c r="N8004" t="str">
        <f>INDEX(Table7[Column1],MATCH(O8004,Table7[Column2]))</f>
        <v>Learning Stage</v>
      </c>
      <c r="O8004">
        <v>5.0997568400000004</v>
      </c>
      <c r="P8004" t="str">
        <f>VLOOKUP(O8004,Table13[],2)</f>
        <v>1 - 5</v>
      </c>
      <c r="Q8004" t="str">
        <f>INDEX(Table8[Column1],MATCH(R8004,Table8[Column2]))</f>
        <v>Excused</v>
      </c>
      <c r="R8004">
        <v>155.77090200000001</v>
      </c>
      <c r="S8004">
        <f t="shared" si="251"/>
        <v>6.49045425</v>
      </c>
      <c r="T8004" t="s">
        <v>19</v>
      </c>
    </row>
    <row r="8005" spans="1:20" x14ac:dyDescent="0.25">
      <c r="A8005">
        <v>8004</v>
      </c>
      <c r="B8005" t="s">
        <v>5595</v>
      </c>
      <c r="C8005" t="s">
        <v>50</v>
      </c>
      <c r="D8005" t="str">
        <f t="shared" si="250"/>
        <v>Barksdale Robert</v>
      </c>
      <c r="E8005" t="s">
        <v>22</v>
      </c>
      <c r="F8005" t="s">
        <v>169</v>
      </c>
      <c r="G8005" t="s">
        <v>611</v>
      </c>
      <c r="H8005" t="s">
        <v>612</v>
      </c>
      <c r="I8005" t="s">
        <v>169</v>
      </c>
      <c r="J8005" t="s">
        <v>19</v>
      </c>
      <c r="K8005" t="str">
        <f>INDEX(Table6[Column1],MATCH(L8005,Table6[Column2]))</f>
        <v>Adults</v>
      </c>
      <c r="L8005">
        <v>46.798809290000001</v>
      </c>
      <c r="M8005" t="str">
        <f>VLOOKUP(L8005,Table1[],2)</f>
        <v>40 - 49</v>
      </c>
      <c r="N8005" t="str">
        <f>INDEX(Table7[Column1],MATCH(O8005,Table7[Column2]))</f>
        <v>Learning Stage</v>
      </c>
      <c r="O8005">
        <v>3.3815877740000002</v>
      </c>
      <c r="P8005" t="str">
        <f>VLOOKUP(O8005,Table13[],2)</f>
        <v>1 - 5</v>
      </c>
      <c r="Q8005" t="str">
        <f>INDEX(Table8[Column1],MATCH(R8005,Table8[Column2]))</f>
        <v>Maintained</v>
      </c>
      <c r="R8005">
        <v>69.696695129999995</v>
      </c>
      <c r="S8005">
        <f t="shared" si="251"/>
        <v>2.9040289637499996</v>
      </c>
      <c r="T8005" t="s">
        <v>19</v>
      </c>
    </row>
    <row r="8006" spans="1:20" x14ac:dyDescent="0.25">
      <c r="A8006">
        <v>8005</v>
      </c>
      <c r="B8006" t="s">
        <v>17</v>
      </c>
      <c r="C8006" t="s">
        <v>877</v>
      </c>
      <c r="D8006" t="str">
        <f t="shared" si="250"/>
        <v>Baker Henry</v>
      </c>
      <c r="E8006" t="s">
        <v>22</v>
      </c>
      <c r="F8006" t="s">
        <v>38</v>
      </c>
      <c r="G8006" t="s">
        <v>611</v>
      </c>
      <c r="H8006" t="s">
        <v>612</v>
      </c>
      <c r="I8006" t="s">
        <v>38</v>
      </c>
      <c r="J8006" t="s">
        <v>19</v>
      </c>
      <c r="K8006" t="str">
        <f>INDEX(Table6[Column1],MATCH(L8006,Table6[Column2]))</f>
        <v>Adults</v>
      </c>
      <c r="L8006">
        <v>45.795028459999997</v>
      </c>
      <c r="M8006" t="str">
        <f>VLOOKUP(L8006,Table1[],2)</f>
        <v>40 - 49</v>
      </c>
      <c r="N8006" t="str">
        <f>INDEX(Table7[Column1],MATCH(O8006,Table7[Column2]))</f>
        <v>Learning Stage</v>
      </c>
      <c r="O8006">
        <v>2.683362131</v>
      </c>
      <c r="P8006" t="str">
        <f>VLOOKUP(O8006,Table13[],2)</f>
        <v>1 - 5</v>
      </c>
      <c r="Q8006" t="str">
        <f>INDEX(Table8[Column1],MATCH(R8006,Table8[Column2]))</f>
        <v>Habitual</v>
      </c>
      <c r="R8006">
        <v>83.476915579999996</v>
      </c>
      <c r="S8006">
        <f t="shared" si="251"/>
        <v>3.4782048158333332</v>
      </c>
      <c r="T8006" t="s">
        <v>19</v>
      </c>
    </row>
    <row r="8007" spans="1:20" x14ac:dyDescent="0.25">
      <c r="A8007">
        <v>8006</v>
      </c>
      <c r="B8007" t="s">
        <v>195</v>
      </c>
      <c r="C8007" t="s">
        <v>173</v>
      </c>
      <c r="D8007" t="str">
        <f t="shared" si="250"/>
        <v>Howell Jane</v>
      </c>
      <c r="E8007" t="s">
        <v>15</v>
      </c>
      <c r="F8007" t="s">
        <v>57</v>
      </c>
      <c r="G8007" t="s">
        <v>611</v>
      </c>
      <c r="H8007" t="s">
        <v>612</v>
      </c>
      <c r="I8007" t="s">
        <v>57</v>
      </c>
      <c r="J8007" t="s">
        <v>19</v>
      </c>
      <c r="K8007" t="str">
        <f>INDEX(Table6[Column1],MATCH(L8007,Table6[Column2]))</f>
        <v>Young Adults</v>
      </c>
      <c r="L8007">
        <v>39.490322390000003</v>
      </c>
      <c r="M8007" t="str">
        <f>VLOOKUP(L8007,Table1[],2)</f>
        <v>30 - 39</v>
      </c>
      <c r="N8007" t="str">
        <f>INDEX(Table7[Column1],MATCH(O8007,Table7[Column2]))</f>
        <v>Fitting in Stage</v>
      </c>
      <c r="O8007">
        <v>6.7524650399999997</v>
      </c>
      <c r="P8007" t="str">
        <f>VLOOKUP(O8007,Table13[],2)</f>
        <v>6 - 10</v>
      </c>
      <c r="Q8007" t="str">
        <f>INDEX(Table8[Column1],MATCH(R8007,Table8[Column2]))</f>
        <v>Maintained</v>
      </c>
      <c r="R8007">
        <v>75.095424429999994</v>
      </c>
      <c r="S8007">
        <f t="shared" si="251"/>
        <v>3.1289760179166666</v>
      </c>
      <c r="T8007" t="s">
        <v>19</v>
      </c>
    </row>
    <row r="8008" spans="1:20" x14ac:dyDescent="0.25">
      <c r="A8008">
        <v>8007</v>
      </c>
      <c r="B8008" t="s">
        <v>5596</v>
      </c>
      <c r="C8008" t="s">
        <v>1663</v>
      </c>
      <c r="D8008" t="str">
        <f t="shared" si="250"/>
        <v>Santibanez Cheryl</v>
      </c>
      <c r="E8008" t="s">
        <v>15</v>
      </c>
      <c r="F8008" t="s">
        <v>38</v>
      </c>
      <c r="G8008" t="s">
        <v>611</v>
      </c>
      <c r="H8008" t="s">
        <v>612</v>
      </c>
      <c r="I8008" t="s">
        <v>38</v>
      </c>
      <c r="J8008" t="s">
        <v>19</v>
      </c>
      <c r="K8008" t="str">
        <f>INDEX(Table6[Column1],MATCH(L8008,Table6[Column2]))</f>
        <v>Adults</v>
      </c>
      <c r="L8008">
        <v>41.285131560000004</v>
      </c>
      <c r="M8008" t="str">
        <f>VLOOKUP(L8008,Table1[],2)</f>
        <v>40 - 49</v>
      </c>
      <c r="N8008" t="str">
        <f>INDEX(Table7[Column1],MATCH(O8008,Table7[Column2]))</f>
        <v>Learning Stage</v>
      </c>
      <c r="O8008">
        <v>1.1236970550000001</v>
      </c>
      <c r="P8008" t="str">
        <f>VLOOKUP(O8008,Table13[],2)</f>
        <v>1 - 5</v>
      </c>
      <c r="Q8008" t="str">
        <f>INDEX(Table8[Column1],MATCH(R8008,Table8[Column2]))</f>
        <v>Maintained</v>
      </c>
      <c r="R8008">
        <v>51.634286019999998</v>
      </c>
      <c r="S8008">
        <f t="shared" si="251"/>
        <v>2.1514285841666667</v>
      </c>
      <c r="T8008" t="s">
        <v>19</v>
      </c>
    </row>
    <row r="8009" spans="1:20" x14ac:dyDescent="0.25">
      <c r="A8009">
        <v>8008</v>
      </c>
      <c r="B8009" t="s">
        <v>382</v>
      </c>
      <c r="C8009" t="s">
        <v>2113</v>
      </c>
      <c r="D8009" t="str">
        <f t="shared" si="250"/>
        <v>Wood Lynn</v>
      </c>
      <c r="E8009" t="s">
        <v>22</v>
      </c>
      <c r="F8009" t="s">
        <v>38</v>
      </c>
      <c r="G8009" t="s">
        <v>611</v>
      </c>
      <c r="H8009" t="s">
        <v>612</v>
      </c>
      <c r="I8009" t="s">
        <v>38</v>
      </c>
      <c r="J8009" t="s">
        <v>19</v>
      </c>
      <c r="K8009" t="str">
        <f>INDEX(Table6[Column1],MATCH(L8009,Table6[Column2]))</f>
        <v>Adults</v>
      </c>
      <c r="L8009">
        <v>44.794913680000001</v>
      </c>
      <c r="M8009" t="str">
        <f>VLOOKUP(L8009,Table1[],2)</f>
        <v>40 - 49</v>
      </c>
      <c r="N8009" t="str">
        <f>INDEX(Table7[Column1],MATCH(O8009,Table7[Column2]))</f>
        <v>Learning Stage</v>
      </c>
      <c r="O8009">
        <v>3.5346131349999999</v>
      </c>
      <c r="P8009" t="str">
        <f>VLOOKUP(O8009,Table13[],2)</f>
        <v>1 - 5</v>
      </c>
      <c r="Q8009" t="str">
        <f>INDEX(Table8[Column1],MATCH(R8009,Table8[Column2]))</f>
        <v>Maintained</v>
      </c>
      <c r="R8009">
        <v>47.235994249999997</v>
      </c>
      <c r="S8009">
        <f t="shared" si="251"/>
        <v>1.9681664270833332</v>
      </c>
      <c r="T8009" t="s">
        <v>19</v>
      </c>
    </row>
    <row r="8010" spans="1:20" x14ac:dyDescent="0.25">
      <c r="A8010">
        <v>8009</v>
      </c>
      <c r="B8010" t="s">
        <v>488</v>
      </c>
      <c r="C8010" t="s">
        <v>390</v>
      </c>
      <c r="D8010" t="str">
        <f t="shared" si="250"/>
        <v>Ellis Stephanie</v>
      </c>
      <c r="E8010" t="s">
        <v>15</v>
      </c>
      <c r="F8010" t="s">
        <v>16</v>
      </c>
      <c r="G8010" t="s">
        <v>820</v>
      </c>
      <c r="H8010" t="s">
        <v>821</v>
      </c>
      <c r="I8010" t="s">
        <v>16</v>
      </c>
      <c r="J8010" t="s">
        <v>19</v>
      </c>
      <c r="K8010" t="str">
        <f>INDEX(Table6[Column1],MATCH(L8010,Table6[Column2]))</f>
        <v>Youth</v>
      </c>
      <c r="L8010">
        <v>27.144091469999999</v>
      </c>
      <c r="M8010" t="str">
        <f>VLOOKUP(L8010,Table1[],2)</f>
        <v>20 - 29</v>
      </c>
      <c r="N8010" t="str">
        <f>INDEX(Table7[Column1],MATCH(O8010,Table7[Column2]))</f>
        <v>Learning Stage</v>
      </c>
      <c r="O8010">
        <v>5.3605993219999997</v>
      </c>
      <c r="P8010" t="str">
        <f>VLOOKUP(O8010,Table13[],2)</f>
        <v>1 - 5</v>
      </c>
      <c r="Q8010" t="str">
        <f>INDEX(Table8[Column1],MATCH(R8010,Table8[Column2]))</f>
        <v>Scheduled</v>
      </c>
      <c r="R8010">
        <v>15.823531750000001</v>
      </c>
      <c r="S8010">
        <f t="shared" si="251"/>
        <v>0.65931382291666663</v>
      </c>
      <c r="T8010" t="s">
        <v>19</v>
      </c>
    </row>
    <row r="8011" spans="1:20" x14ac:dyDescent="0.25">
      <c r="A8011">
        <v>8010</v>
      </c>
      <c r="B8011" t="s">
        <v>1492</v>
      </c>
      <c r="C8011" t="s">
        <v>208</v>
      </c>
      <c r="D8011" t="str">
        <f t="shared" si="250"/>
        <v>Vasquez Alice</v>
      </c>
      <c r="E8011" t="s">
        <v>15</v>
      </c>
      <c r="F8011" t="s">
        <v>127</v>
      </c>
      <c r="G8011" t="s">
        <v>611</v>
      </c>
      <c r="H8011" t="s">
        <v>612</v>
      </c>
      <c r="I8011" t="s">
        <v>127</v>
      </c>
      <c r="J8011" t="s">
        <v>19</v>
      </c>
      <c r="K8011" t="str">
        <f>INDEX(Table6[Column1],MATCH(L8011,Table6[Column2]))</f>
        <v>Elders</v>
      </c>
      <c r="L8011">
        <v>54.794253949999998</v>
      </c>
      <c r="M8011" t="str">
        <f>VLOOKUP(L8011,Table1[],2)</f>
        <v>50 - 59</v>
      </c>
      <c r="N8011" t="str">
        <f>INDEX(Table7[Column1],MATCH(O8011,Table7[Column2]))</f>
        <v>Learning Stage</v>
      </c>
      <c r="O8011">
        <v>3.3451655800000002</v>
      </c>
      <c r="P8011" t="str">
        <f>VLOOKUP(O8011,Table13[],2)</f>
        <v>1 - 5</v>
      </c>
      <c r="Q8011" t="str">
        <f>INDEX(Table8[Column1],MATCH(R8011,Table8[Column2]))</f>
        <v>Habitual</v>
      </c>
      <c r="R8011">
        <v>103.9787285</v>
      </c>
      <c r="S8011">
        <f t="shared" si="251"/>
        <v>4.3324470208333334</v>
      </c>
      <c r="T8011" t="s">
        <v>19</v>
      </c>
    </row>
    <row r="8012" spans="1:20" x14ac:dyDescent="0.25">
      <c r="A8012">
        <v>8011</v>
      </c>
      <c r="B8012" t="s">
        <v>1012</v>
      </c>
      <c r="C8012" t="s">
        <v>2160</v>
      </c>
      <c r="D8012" t="str">
        <f t="shared" si="250"/>
        <v>Anderson Herman</v>
      </c>
      <c r="E8012" t="s">
        <v>22</v>
      </c>
      <c r="F8012" t="s">
        <v>38</v>
      </c>
      <c r="G8012" t="s">
        <v>611</v>
      </c>
      <c r="H8012" t="s">
        <v>612</v>
      </c>
      <c r="I8012" t="s">
        <v>38</v>
      </c>
      <c r="J8012" t="s">
        <v>19</v>
      </c>
      <c r="K8012" t="str">
        <f>INDEX(Table6[Column1],MATCH(L8012,Table6[Column2]))</f>
        <v>Young Adults</v>
      </c>
      <c r="L8012">
        <v>35.33193988</v>
      </c>
      <c r="M8012" t="str">
        <f>VLOOKUP(L8012,Table1[],2)</f>
        <v>30 - 39</v>
      </c>
      <c r="N8012" t="str">
        <f>INDEX(Table7[Column1],MATCH(O8012,Table7[Column2]))</f>
        <v>Learning Stage</v>
      </c>
      <c r="O8012">
        <v>5.7985179889999996</v>
      </c>
      <c r="P8012" t="str">
        <f>VLOOKUP(O8012,Table13[],2)</f>
        <v>1 - 5</v>
      </c>
      <c r="Q8012" t="str">
        <f>INDEX(Table8[Column1],MATCH(R8012,Table8[Column2]))</f>
        <v>Scheduled</v>
      </c>
      <c r="R8012">
        <v>26.431300799999999</v>
      </c>
      <c r="S8012">
        <f t="shared" si="251"/>
        <v>1.1013042</v>
      </c>
      <c r="T8012" t="s">
        <v>19</v>
      </c>
    </row>
    <row r="8013" spans="1:20" x14ac:dyDescent="0.25">
      <c r="A8013">
        <v>8012</v>
      </c>
      <c r="B8013" t="s">
        <v>463</v>
      </c>
      <c r="C8013" t="s">
        <v>194</v>
      </c>
      <c r="D8013" t="str">
        <f t="shared" si="250"/>
        <v>Collier Florence</v>
      </c>
      <c r="E8013" t="s">
        <v>15</v>
      </c>
      <c r="F8013" t="s">
        <v>16</v>
      </c>
      <c r="G8013" t="s">
        <v>820</v>
      </c>
      <c r="H8013" t="s">
        <v>821</v>
      </c>
      <c r="I8013" t="s">
        <v>16</v>
      </c>
      <c r="J8013" t="s">
        <v>19</v>
      </c>
      <c r="K8013" t="str">
        <f>INDEX(Table6[Column1],MATCH(L8013,Table6[Column2]))</f>
        <v>Adults</v>
      </c>
      <c r="L8013">
        <v>44.605658630000001</v>
      </c>
      <c r="M8013" t="str">
        <f>VLOOKUP(L8013,Table1[],2)</f>
        <v>40 - 49</v>
      </c>
      <c r="N8013" t="str">
        <f>INDEX(Table7[Column1],MATCH(O8013,Table7[Column2]))</f>
        <v>Learning Stage</v>
      </c>
      <c r="O8013">
        <v>5.6698386279999999</v>
      </c>
      <c r="P8013" t="str">
        <f>VLOOKUP(O8013,Table13[],2)</f>
        <v>1 - 5</v>
      </c>
      <c r="Q8013" t="str">
        <f>INDEX(Table8[Column1],MATCH(R8013,Table8[Column2]))</f>
        <v>Habitual</v>
      </c>
      <c r="R8013">
        <v>118.87833639999999</v>
      </c>
      <c r="S8013">
        <f t="shared" si="251"/>
        <v>4.9532640166666662</v>
      </c>
      <c r="T8013" t="s">
        <v>19</v>
      </c>
    </row>
    <row r="8014" spans="1:20" x14ac:dyDescent="0.25">
      <c r="A8014">
        <v>8013</v>
      </c>
      <c r="B8014" t="s">
        <v>904</v>
      </c>
      <c r="C8014" t="s">
        <v>5597</v>
      </c>
      <c r="D8014" t="str">
        <f t="shared" si="250"/>
        <v>Brown Seth</v>
      </c>
      <c r="E8014" t="s">
        <v>22</v>
      </c>
      <c r="F8014" t="s">
        <v>277</v>
      </c>
      <c r="G8014" t="s">
        <v>611</v>
      </c>
      <c r="H8014" t="s">
        <v>612</v>
      </c>
      <c r="I8014" t="s">
        <v>277</v>
      </c>
      <c r="J8014" t="s">
        <v>19</v>
      </c>
      <c r="K8014" t="str">
        <f>INDEX(Table6[Column1],MATCH(L8014,Table6[Column2]))</f>
        <v>Adults</v>
      </c>
      <c r="L8014">
        <v>42.256585209999997</v>
      </c>
      <c r="M8014" t="str">
        <f>VLOOKUP(L8014,Table1[],2)</f>
        <v>40 - 49</v>
      </c>
      <c r="N8014" t="str">
        <f>INDEX(Table7[Column1],MATCH(O8014,Table7[Column2]))</f>
        <v>Learning Stage</v>
      </c>
      <c r="O8014">
        <v>3.9793628750000001</v>
      </c>
      <c r="P8014" t="str">
        <f>VLOOKUP(O8014,Table13[],2)</f>
        <v>1 - 5</v>
      </c>
      <c r="Q8014" t="str">
        <f>INDEX(Table8[Column1],MATCH(R8014,Table8[Column2]))</f>
        <v>Maintained</v>
      </c>
      <c r="R8014">
        <v>54.203312689999997</v>
      </c>
      <c r="S8014">
        <f t="shared" si="251"/>
        <v>2.2584713620833332</v>
      </c>
      <c r="T8014" t="s">
        <v>19</v>
      </c>
    </row>
    <row r="8015" spans="1:20" x14ac:dyDescent="0.25">
      <c r="A8015">
        <v>8014</v>
      </c>
      <c r="B8015" t="s">
        <v>5387</v>
      </c>
      <c r="C8015" t="s">
        <v>2759</v>
      </c>
      <c r="D8015" t="str">
        <f t="shared" si="250"/>
        <v>Kruger Marilyn</v>
      </c>
      <c r="E8015" t="s">
        <v>15</v>
      </c>
      <c r="F8015" t="s">
        <v>30</v>
      </c>
      <c r="G8015" t="s">
        <v>611</v>
      </c>
      <c r="H8015" t="s">
        <v>612</v>
      </c>
      <c r="I8015" t="s">
        <v>30</v>
      </c>
      <c r="J8015" t="s">
        <v>19</v>
      </c>
      <c r="K8015" t="str">
        <f>INDEX(Table6[Column1],MATCH(L8015,Table6[Column2]))</f>
        <v>Elders</v>
      </c>
      <c r="L8015">
        <v>50.413809919999998</v>
      </c>
      <c r="M8015" t="str">
        <f>VLOOKUP(L8015,Table1[],2)</f>
        <v>50 - 59</v>
      </c>
      <c r="N8015" t="str">
        <f>INDEX(Table7[Column1],MATCH(O8015,Table7[Column2]))</f>
        <v>Learning Stage</v>
      </c>
      <c r="O8015">
        <v>4.7648089499999999</v>
      </c>
      <c r="P8015" t="str">
        <f>VLOOKUP(O8015,Table13[],2)</f>
        <v>1 - 5</v>
      </c>
      <c r="Q8015" t="str">
        <f>INDEX(Table8[Column1],MATCH(R8015,Table8[Column2]))</f>
        <v>Excused</v>
      </c>
      <c r="R8015">
        <v>121.13378760000001</v>
      </c>
      <c r="S8015">
        <f t="shared" si="251"/>
        <v>5.0472411500000005</v>
      </c>
      <c r="T8015" t="s">
        <v>19</v>
      </c>
    </row>
    <row r="8016" spans="1:20" x14ac:dyDescent="0.25">
      <c r="A8016">
        <v>8015</v>
      </c>
      <c r="B8016" t="s">
        <v>34</v>
      </c>
      <c r="C8016" t="s">
        <v>5598</v>
      </c>
      <c r="D8016" t="str">
        <f t="shared" si="250"/>
        <v>Jones Britni</v>
      </c>
      <c r="E8016" t="s">
        <v>15</v>
      </c>
      <c r="F8016" t="s">
        <v>87</v>
      </c>
      <c r="G8016" t="s">
        <v>611</v>
      </c>
      <c r="H8016" t="s">
        <v>612</v>
      </c>
      <c r="I8016" t="s">
        <v>87</v>
      </c>
      <c r="J8016" t="s">
        <v>19</v>
      </c>
      <c r="K8016" t="str">
        <f>INDEX(Table6[Column1],MATCH(L8016,Table6[Column2]))</f>
        <v>Elders</v>
      </c>
      <c r="L8016">
        <v>57.951905889999999</v>
      </c>
      <c r="M8016" t="str">
        <f>VLOOKUP(L8016,Table1[],2)</f>
        <v>50 - 59</v>
      </c>
      <c r="N8016" t="str">
        <f>INDEX(Table7[Column1],MATCH(O8016,Table7[Column2]))</f>
        <v>Learning Stage</v>
      </c>
      <c r="O8016">
        <v>3.3494530920000001</v>
      </c>
      <c r="P8016" t="str">
        <f>VLOOKUP(O8016,Table13[],2)</f>
        <v>1 - 5</v>
      </c>
      <c r="Q8016" t="str">
        <f>INDEX(Table8[Column1],MATCH(R8016,Table8[Column2]))</f>
        <v>Excused</v>
      </c>
      <c r="R8016">
        <v>128.0868658</v>
      </c>
      <c r="S8016">
        <f t="shared" si="251"/>
        <v>5.3369527416666669</v>
      </c>
      <c r="T8016" t="s">
        <v>19</v>
      </c>
    </row>
    <row r="8017" spans="1:20" x14ac:dyDescent="0.25">
      <c r="A8017">
        <v>8016</v>
      </c>
      <c r="B8017" t="s">
        <v>5599</v>
      </c>
      <c r="C8017" t="s">
        <v>50</v>
      </c>
      <c r="D8017" t="str">
        <f t="shared" si="250"/>
        <v>Dumais Robert</v>
      </c>
      <c r="E8017" t="s">
        <v>22</v>
      </c>
      <c r="F8017" t="s">
        <v>38</v>
      </c>
      <c r="G8017" t="s">
        <v>611</v>
      </c>
      <c r="H8017" t="s">
        <v>612</v>
      </c>
      <c r="I8017" t="s">
        <v>38</v>
      </c>
      <c r="J8017" t="s">
        <v>19</v>
      </c>
      <c r="K8017" t="str">
        <f>INDEX(Table6[Column1],MATCH(L8017,Table6[Column2]))</f>
        <v>Elders</v>
      </c>
      <c r="L8017">
        <v>55.975788360000003</v>
      </c>
      <c r="M8017" t="str">
        <f>VLOOKUP(L8017,Table1[],2)</f>
        <v>50 - 59</v>
      </c>
      <c r="N8017" t="str">
        <f>INDEX(Table7[Column1],MATCH(O8017,Table7[Column2]))</f>
        <v>Learning Stage</v>
      </c>
      <c r="O8017">
        <v>4.3957122660000003</v>
      </c>
      <c r="P8017" t="str">
        <f>VLOOKUP(O8017,Table13[],2)</f>
        <v>1 - 5</v>
      </c>
      <c r="Q8017" t="str">
        <f>INDEX(Table8[Column1],MATCH(R8017,Table8[Column2]))</f>
        <v>Excused</v>
      </c>
      <c r="R8017">
        <v>128.9502124</v>
      </c>
      <c r="S8017">
        <f t="shared" si="251"/>
        <v>5.3729255166666672</v>
      </c>
      <c r="T8017" t="s">
        <v>19</v>
      </c>
    </row>
    <row r="8018" spans="1:20" x14ac:dyDescent="0.25">
      <c r="A8018">
        <v>8017</v>
      </c>
      <c r="B8018" t="s">
        <v>5600</v>
      </c>
      <c r="C8018" t="s">
        <v>713</v>
      </c>
      <c r="D8018" t="str">
        <f t="shared" si="250"/>
        <v>Lavelle Angela</v>
      </c>
      <c r="E8018" t="s">
        <v>15</v>
      </c>
      <c r="F8018" t="s">
        <v>1159</v>
      </c>
      <c r="G8018" t="s">
        <v>820</v>
      </c>
      <c r="H8018" t="s">
        <v>821</v>
      </c>
      <c r="I8018" t="s">
        <v>1159</v>
      </c>
      <c r="J8018" t="s">
        <v>19</v>
      </c>
      <c r="K8018" t="str">
        <f>INDEX(Table6[Column1],MATCH(L8018,Table6[Column2]))</f>
        <v>Young Adults</v>
      </c>
      <c r="L8018">
        <v>34.872661880000003</v>
      </c>
      <c r="M8018" t="str">
        <f>VLOOKUP(L8018,Table1[],2)</f>
        <v>30 - 39</v>
      </c>
      <c r="N8018" t="str">
        <f>INDEX(Table7[Column1],MATCH(O8018,Table7[Column2]))</f>
        <v>Learning Stage</v>
      </c>
      <c r="O8018">
        <v>3.408487697</v>
      </c>
      <c r="P8018" t="str">
        <f>VLOOKUP(O8018,Table13[],2)</f>
        <v>1 - 5</v>
      </c>
      <c r="Q8018" t="str">
        <f>INDEX(Table8[Column1],MATCH(R8018,Table8[Column2]))</f>
        <v>Scheduled</v>
      </c>
      <c r="R8018">
        <v>0</v>
      </c>
      <c r="S8018">
        <f t="shared" si="251"/>
        <v>0</v>
      </c>
      <c r="T8018" t="s">
        <v>19</v>
      </c>
    </row>
    <row r="8019" spans="1:20" x14ac:dyDescent="0.25">
      <c r="A8019">
        <v>8018</v>
      </c>
      <c r="B8019" t="s">
        <v>1920</v>
      </c>
      <c r="C8019" t="s">
        <v>5601</v>
      </c>
      <c r="D8019" t="str">
        <f t="shared" si="250"/>
        <v>Oliver Myra</v>
      </c>
      <c r="E8019" t="s">
        <v>15</v>
      </c>
      <c r="F8019" t="s">
        <v>2125</v>
      </c>
      <c r="G8019" t="s">
        <v>611</v>
      </c>
      <c r="H8019" t="s">
        <v>612</v>
      </c>
      <c r="I8019" t="s">
        <v>192</v>
      </c>
      <c r="J8019" t="s">
        <v>19</v>
      </c>
      <c r="K8019" t="str">
        <f>INDEX(Table6[Column1],MATCH(L8019,Table6[Column2]))</f>
        <v>Youth</v>
      </c>
      <c r="L8019">
        <v>22.398756540000001</v>
      </c>
      <c r="M8019" t="str">
        <f>VLOOKUP(L8019,Table1[],2)</f>
        <v>20 - 29</v>
      </c>
      <c r="N8019" t="str">
        <f>INDEX(Table7[Column1],MATCH(O8019,Table7[Column2]))</f>
        <v>Learning Stage</v>
      </c>
      <c r="O8019">
        <v>5.2453721709999996</v>
      </c>
      <c r="P8019" t="str">
        <f>VLOOKUP(O8019,Table13[],2)</f>
        <v>1 - 5</v>
      </c>
      <c r="Q8019" t="str">
        <f>INDEX(Table8[Column1],MATCH(R8019,Table8[Column2]))</f>
        <v>Scheduled</v>
      </c>
      <c r="R8019">
        <v>0</v>
      </c>
      <c r="S8019">
        <f t="shared" si="251"/>
        <v>0</v>
      </c>
      <c r="T8019" t="s">
        <v>19</v>
      </c>
    </row>
    <row r="8020" spans="1:20" x14ac:dyDescent="0.25">
      <c r="A8020">
        <v>8019</v>
      </c>
      <c r="B8020" t="s">
        <v>5602</v>
      </c>
      <c r="C8020" t="s">
        <v>56</v>
      </c>
      <c r="D8020" t="str">
        <f t="shared" si="250"/>
        <v>Wagnon James</v>
      </c>
      <c r="E8020" t="s">
        <v>22</v>
      </c>
      <c r="F8020" t="s">
        <v>1138</v>
      </c>
      <c r="G8020" t="s">
        <v>611</v>
      </c>
      <c r="H8020" t="s">
        <v>612</v>
      </c>
      <c r="I8020" t="s">
        <v>30</v>
      </c>
      <c r="J8020" t="s">
        <v>19</v>
      </c>
      <c r="K8020" t="str">
        <f>INDEX(Table6[Column1],MATCH(L8020,Table6[Column2]))</f>
        <v>Adults</v>
      </c>
      <c r="L8020">
        <v>40.01292273</v>
      </c>
      <c r="M8020" t="str">
        <f>VLOOKUP(L8020,Table1[],2)</f>
        <v>40 - 49</v>
      </c>
      <c r="N8020" t="str">
        <f>INDEX(Table7[Column1],MATCH(O8020,Table7[Column2]))</f>
        <v>Learning Stage</v>
      </c>
      <c r="O8020">
        <v>4.6365279849999999</v>
      </c>
      <c r="P8020" t="str">
        <f>VLOOKUP(O8020,Table13[],2)</f>
        <v>1 - 5</v>
      </c>
      <c r="Q8020" t="str">
        <f>INDEX(Table8[Column1],MATCH(R8020,Table8[Column2]))</f>
        <v>Scheduled</v>
      </c>
      <c r="R8020">
        <v>18.907528769999999</v>
      </c>
      <c r="S8020">
        <f t="shared" si="251"/>
        <v>0.78781369874999996</v>
      </c>
      <c r="T8020" t="s">
        <v>19</v>
      </c>
    </row>
    <row r="8021" spans="1:20" x14ac:dyDescent="0.25">
      <c r="A8021">
        <v>8020</v>
      </c>
      <c r="B8021" t="s">
        <v>543</v>
      </c>
      <c r="C8021" t="s">
        <v>2221</v>
      </c>
      <c r="D8021" t="str">
        <f t="shared" si="250"/>
        <v>Kelly Jess</v>
      </c>
      <c r="E8021" t="s">
        <v>22</v>
      </c>
      <c r="F8021" t="s">
        <v>95</v>
      </c>
      <c r="G8021" t="s">
        <v>611</v>
      </c>
      <c r="H8021" t="s">
        <v>612</v>
      </c>
      <c r="I8021" t="s">
        <v>87</v>
      </c>
      <c r="J8021" t="s">
        <v>19</v>
      </c>
      <c r="K8021" t="str">
        <f>INDEX(Table6[Column1],MATCH(L8021,Table6[Column2]))</f>
        <v>Young Adults</v>
      </c>
      <c r="L8021">
        <v>30.811620550000001</v>
      </c>
      <c r="M8021" t="str">
        <f>VLOOKUP(L8021,Table1[],2)</f>
        <v>30 - 39</v>
      </c>
      <c r="N8021" t="str">
        <f>INDEX(Table7[Column1],MATCH(O8021,Table7[Column2]))</f>
        <v>Learning Stage</v>
      </c>
      <c r="O8021">
        <v>3.919705993</v>
      </c>
      <c r="P8021" t="str">
        <f>VLOOKUP(O8021,Table13[],2)</f>
        <v>1 - 5</v>
      </c>
      <c r="Q8021" t="str">
        <f>INDEX(Table8[Column1],MATCH(R8021,Table8[Column2]))</f>
        <v>Scheduled</v>
      </c>
      <c r="R8021">
        <v>13.134626819999999</v>
      </c>
      <c r="S8021">
        <f t="shared" si="251"/>
        <v>0.54727611750000005</v>
      </c>
      <c r="T8021" t="s">
        <v>19</v>
      </c>
    </row>
    <row r="8022" spans="1:20" x14ac:dyDescent="0.25">
      <c r="A8022">
        <v>8021</v>
      </c>
      <c r="B8022" t="s">
        <v>1249</v>
      </c>
      <c r="C8022" t="s">
        <v>201</v>
      </c>
      <c r="D8022" t="str">
        <f t="shared" si="250"/>
        <v>Cooper Anthony</v>
      </c>
      <c r="E8022" t="s">
        <v>22</v>
      </c>
      <c r="F8022" t="s">
        <v>54</v>
      </c>
      <c r="G8022" t="s">
        <v>611</v>
      </c>
      <c r="H8022" t="s">
        <v>612</v>
      </c>
      <c r="I8022" t="s">
        <v>54</v>
      </c>
      <c r="J8022" t="s">
        <v>19</v>
      </c>
      <c r="K8022" t="str">
        <f>INDEX(Table6[Column1],MATCH(L8022,Table6[Column2]))</f>
        <v>Young Adults</v>
      </c>
      <c r="L8022">
        <v>33.816248780000002</v>
      </c>
      <c r="M8022" t="str">
        <f>VLOOKUP(L8022,Table1[],2)</f>
        <v>30 - 39</v>
      </c>
      <c r="N8022" t="str">
        <f>INDEX(Table7[Column1],MATCH(O8022,Table7[Column2]))</f>
        <v>Learning Stage</v>
      </c>
      <c r="O8022">
        <v>3.9155355840000001</v>
      </c>
      <c r="P8022" t="str">
        <f>VLOOKUP(O8022,Table13[],2)</f>
        <v>1 - 5</v>
      </c>
      <c r="Q8022" t="str">
        <f>INDEX(Table8[Column1],MATCH(R8022,Table8[Column2]))</f>
        <v>Scheduled</v>
      </c>
      <c r="R8022">
        <v>0</v>
      </c>
      <c r="S8022">
        <f t="shared" si="251"/>
        <v>0</v>
      </c>
      <c r="T8022" t="s">
        <v>19</v>
      </c>
    </row>
    <row r="8023" spans="1:20" x14ac:dyDescent="0.25">
      <c r="A8023">
        <v>8022</v>
      </c>
      <c r="B8023" t="s">
        <v>623</v>
      </c>
      <c r="C8023" t="s">
        <v>681</v>
      </c>
      <c r="D8023" t="str">
        <f t="shared" si="250"/>
        <v>Guzman Grace</v>
      </c>
      <c r="E8023" t="s">
        <v>15</v>
      </c>
      <c r="F8023" t="s">
        <v>33</v>
      </c>
      <c r="G8023" t="s">
        <v>611</v>
      </c>
      <c r="H8023" t="s">
        <v>612</v>
      </c>
      <c r="I8023" t="s">
        <v>33</v>
      </c>
      <c r="J8023" t="s">
        <v>19</v>
      </c>
      <c r="K8023" t="str">
        <f>INDEX(Table6[Column1],MATCH(L8023,Table6[Column2]))</f>
        <v>Adults</v>
      </c>
      <c r="L8023">
        <v>41.792561480000003</v>
      </c>
      <c r="M8023" t="str">
        <f>VLOOKUP(L8023,Table1[],2)</f>
        <v>40 - 49</v>
      </c>
      <c r="N8023" t="str">
        <f>INDEX(Table7[Column1],MATCH(O8023,Table7[Column2]))</f>
        <v>Learning Stage</v>
      </c>
      <c r="O8023">
        <v>5.7556360849999999</v>
      </c>
      <c r="P8023" t="str">
        <f>VLOOKUP(O8023,Table13[],2)</f>
        <v>1 - 5</v>
      </c>
      <c r="Q8023" t="str">
        <f>INDEX(Table8[Column1],MATCH(R8023,Table8[Column2]))</f>
        <v>Maintained</v>
      </c>
      <c r="R8023">
        <v>70.890757699999995</v>
      </c>
      <c r="S8023">
        <f t="shared" si="251"/>
        <v>2.9537815708333328</v>
      </c>
      <c r="T8023" t="s">
        <v>19</v>
      </c>
    </row>
    <row r="8024" spans="1:20" x14ac:dyDescent="0.25">
      <c r="A8024">
        <v>8023</v>
      </c>
      <c r="B8024" t="s">
        <v>1897</v>
      </c>
      <c r="C8024" t="s">
        <v>1631</v>
      </c>
      <c r="D8024" t="str">
        <f t="shared" si="250"/>
        <v>Sanders Leroy</v>
      </c>
      <c r="E8024" t="s">
        <v>22</v>
      </c>
      <c r="F8024" t="s">
        <v>38</v>
      </c>
      <c r="G8024" t="s">
        <v>611</v>
      </c>
      <c r="H8024" t="s">
        <v>612</v>
      </c>
      <c r="I8024" t="s">
        <v>38</v>
      </c>
      <c r="J8024" t="s">
        <v>19</v>
      </c>
      <c r="K8024" t="str">
        <f>INDEX(Table6[Column1],MATCH(L8024,Table6[Column2]))</f>
        <v>Young Adults</v>
      </c>
      <c r="L8024">
        <v>38.821055440000002</v>
      </c>
      <c r="M8024" t="str">
        <f>VLOOKUP(L8024,Table1[],2)</f>
        <v>30 - 39</v>
      </c>
      <c r="N8024" t="str">
        <f>INDEX(Table7[Column1],MATCH(O8024,Table7[Column2]))</f>
        <v>Learning Stage</v>
      </c>
      <c r="O8024">
        <v>4.366880396</v>
      </c>
      <c r="P8024" t="str">
        <f>VLOOKUP(O8024,Table13[],2)</f>
        <v>1 - 5</v>
      </c>
      <c r="Q8024" t="str">
        <f>INDEX(Table8[Column1],MATCH(R8024,Table8[Column2]))</f>
        <v>Scheduled</v>
      </c>
      <c r="R8024">
        <v>10.68641869</v>
      </c>
      <c r="S8024">
        <f t="shared" si="251"/>
        <v>0.44526744541666663</v>
      </c>
      <c r="T8024" t="s">
        <v>19</v>
      </c>
    </row>
    <row r="8025" spans="1:20" x14ac:dyDescent="0.25">
      <c r="A8025">
        <v>8024</v>
      </c>
      <c r="B8025" t="s">
        <v>1936</v>
      </c>
      <c r="C8025" t="s">
        <v>441</v>
      </c>
      <c r="D8025" t="str">
        <f t="shared" si="250"/>
        <v>Ramos Amy</v>
      </c>
      <c r="E8025" t="s">
        <v>15</v>
      </c>
      <c r="F8025" t="s">
        <v>33</v>
      </c>
      <c r="G8025" t="s">
        <v>611</v>
      </c>
      <c r="H8025" t="s">
        <v>612</v>
      </c>
      <c r="I8025" t="s">
        <v>33</v>
      </c>
      <c r="J8025" t="s">
        <v>19</v>
      </c>
      <c r="K8025" t="str">
        <f>INDEX(Table6[Column1],MATCH(L8025,Table6[Column2]))</f>
        <v>Young Adults</v>
      </c>
      <c r="L8025">
        <v>31.741502100000002</v>
      </c>
      <c r="M8025" t="str">
        <f>VLOOKUP(L8025,Table1[],2)</f>
        <v>30 - 39</v>
      </c>
      <c r="N8025" t="str">
        <f>INDEX(Table7[Column1],MATCH(O8025,Table7[Column2]))</f>
        <v>Learning Stage</v>
      </c>
      <c r="O8025">
        <v>4.1816234440000004</v>
      </c>
      <c r="P8025" t="str">
        <f>VLOOKUP(O8025,Table13[],2)</f>
        <v>1 - 5</v>
      </c>
      <c r="Q8025" t="str">
        <f>INDEX(Table8[Column1],MATCH(R8025,Table8[Column2]))</f>
        <v>Maintained</v>
      </c>
      <c r="R8025">
        <v>58.333503290000003</v>
      </c>
      <c r="S8025">
        <f t="shared" si="251"/>
        <v>2.4305626370833333</v>
      </c>
      <c r="T8025" t="s">
        <v>19</v>
      </c>
    </row>
    <row r="8026" spans="1:20" x14ac:dyDescent="0.25">
      <c r="A8026">
        <v>8025</v>
      </c>
      <c r="B8026" t="s">
        <v>126</v>
      </c>
      <c r="C8026" t="s">
        <v>1798</v>
      </c>
      <c r="D8026" t="str">
        <f t="shared" si="250"/>
        <v>Turner Glenn</v>
      </c>
      <c r="E8026" t="s">
        <v>22</v>
      </c>
      <c r="F8026" t="s">
        <v>38</v>
      </c>
      <c r="G8026" t="s">
        <v>611</v>
      </c>
      <c r="H8026" t="s">
        <v>612</v>
      </c>
      <c r="I8026" t="s">
        <v>38</v>
      </c>
      <c r="J8026" t="s">
        <v>19</v>
      </c>
      <c r="K8026" t="str">
        <f>INDEX(Table6[Column1],MATCH(L8026,Table6[Column2]))</f>
        <v>Elders</v>
      </c>
      <c r="L8026">
        <v>53.552007189999998</v>
      </c>
      <c r="M8026" t="str">
        <f>VLOOKUP(L8026,Table1[],2)</f>
        <v>50 - 59</v>
      </c>
      <c r="N8026" t="str">
        <f>INDEX(Table7[Column1],MATCH(O8026,Table7[Column2]))</f>
        <v>Learning Stage</v>
      </c>
      <c r="O8026">
        <v>5.7158972190000004</v>
      </c>
      <c r="P8026" t="str">
        <f>VLOOKUP(O8026,Table13[],2)</f>
        <v>1 - 5</v>
      </c>
      <c r="Q8026" t="str">
        <f>INDEX(Table8[Column1],MATCH(R8026,Table8[Column2]))</f>
        <v>Excused</v>
      </c>
      <c r="R8026">
        <v>135.60201950000001</v>
      </c>
      <c r="S8026">
        <f t="shared" si="251"/>
        <v>5.6500841458333335</v>
      </c>
      <c r="T8026" t="s">
        <v>19</v>
      </c>
    </row>
    <row r="8027" spans="1:20" x14ac:dyDescent="0.25">
      <c r="A8027">
        <v>8026</v>
      </c>
      <c r="B8027" t="s">
        <v>5603</v>
      </c>
      <c r="C8027" t="s">
        <v>335</v>
      </c>
      <c r="D8027" t="str">
        <f t="shared" si="250"/>
        <v>Villanueva Doris</v>
      </c>
      <c r="E8027" t="s">
        <v>15</v>
      </c>
      <c r="F8027" t="s">
        <v>2045</v>
      </c>
      <c r="G8027" t="s">
        <v>611</v>
      </c>
      <c r="H8027" t="s">
        <v>612</v>
      </c>
      <c r="I8027" t="s">
        <v>169</v>
      </c>
      <c r="J8027" t="s">
        <v>19</v>
      </c>
      <c r="K8027" t="str">
        <f>INDEX(Table6[Column1],MATCH(L8027,Table6[Column2]))</f>
        <v>Adults</v>
      </c>
      <c r="L8027">
        <v>47.01073117</v>
      </c>
      <c r="M8027" t="str">
        <f>VLOOKUP(L8027,Table1[],2)</f>
        <v>40 - 49</v>
      </c>
      <c r="N8027" t="str">
        <f>INDEX(Table7[Column1],MATCH(O8027,Table7[Column2]))</f>
        <v>Learning Stage</v>
      </c>
      <c r="O8027">
        <v>3.0571029420000002</v>
      </c>
      <c r="P8027" t="str">
        <f>VLOOKUP(O8027,Table13[],2)</f>
        <v>1 - 5</v>
      </c>
      <c r="Q8027" t="str">
        <f>INDEX(Table8[Column1],MATCH(R8027,Table8[Column2]))</f>
        <v>Excused</v>
      </c>
      <c r="R8027">
        <v>127.3839383</v>
      </c>
      <c r="S8027">
        <f t="shared" si="251"/>
        <v>5.3076640958333332</v>
      </c>
      <c r="T8027" t="s">
        <v>19</v>
      </c>
    </row>
    <row r="8028" spans="1:20" x14ac:dyDescent="0.25">
      <c r="A8028">
        <v>8027</v>
      </c>
      <c r="B8028" t="s">
        <v>5604</v>
      </c>
      <c r="C8028" t="s">
        <v>426</v>
      </c>
      <c r="D8028" t="str">
        <f t="shared" si="250"/>
        <v>Horan George</v>
      </c>
      <c r="E8028" t="s">
        <v>22</v>
      </c>
      <c r="F8028" t="s">
        <v>30</v>
      </c>
      <c r="G8028" t="s">
        <v>611</v>
      </c>
      <c r="H8028" t="s">
        <v>612</v>
      </c>
      <c r="I8028" t="s">
        <v>30</v>
      </c>
      <c r="J8028" t="s">
        <v>19</v>
      </c>
      <c r="K8028" t="str">
        <f>INDEX(Table6[Column1],MATCH(L8028,Table6[Column2]))</f>
        <v>Elders</v>
      </c>
      <c r="L8028">
        <v>53.893102859999999</v>
      </c>
      <c r="M8028" t="str">
        <f>VLOOKUP(L8028,Table1[],2)</f>
        <v>50 - 59</v>
      </c>
      <c r="N8028" t="str">
        <f>INDEX(Table7[Column1],MATCH(O8028,Table7[Column2]))</f>
        <v>Fitting in Stage</v>
      </c>
      <c r="O8028">
        <v>7.1621610660000004</v>
      </c>
      <c r="P8028" t="str">
        <f>VLOOKUP(O8028,Table13[],2)</f>
        <v>6 - 10</v>
      </c>
      <c r="Q8028" t="str">
        <f>INDEX(Table8[Column1],MATCH(R8028,Table8[Column2]))</f>
        <v>Excused</v>
      </c>
      <c r="R8028">
        <v>120.3754855</v>
      </c>
      <c r="S8028">
        <f t="shared" si="251"/>
        <v>5.0156452291666671</v>
      </c>
      <c r="T8028" t="s">
        <v>19</v>
      </c>
    </row>
    <row r="8029" spans="1:20" x14ac:dyDescent="0.25">
      <c r="A8029">
        <v>8028</v>
      </c>
      <c r="B8029" t="s">
        <v>5605</v>
      </c>
      <c r="C8029" t="s">
        <v>1153</v>
      </c>
      <c r="D8029" t="str">
        <f t="shared" si="250"/>
        <v>Downey Brandon</v>
      </c>
      <c r="E8029" t="s">
        <v>22</v>
      </c>
      <c r="F8029" t="s">
        <v>113</v>
      </c>
      <c r="G8029" t="s">
        <v>611</v>
      </c>
      <c r="H8029" t="s">
        <v>612</v>
      </c>
      <c r="I8029" t="s">
        <v>24</v>
      </c>
      <c r="J8029" t="s">
        <v>19</v>
      </c>
      <c r="K8029" t="str">
        <f>INDEX(Table6[Column1],MATCH(L8029,Table6[Column2]))</f>
        <v>Young Adults</v>
      </c>
      <c r="L8029">
        <v>38.121579400000002</v>
      </c>
      <c r="M8029" t="str">
        <f>VLOOKUP(L8029,Table1[],2)</f>
        <v>30 - 39</v>
      </c>
      <c r="N8029" t="str">
        <f>INDEX(Table7[Column1],MATCH(O8029,Table7[Column2]))</f>
        <v>Learning Stage</v>
      </c>
      <c r="O8029">
        <v>5.4628595310000003</v>
      </c>
      <c r="P8029" t="str">
        <f>VLOOKUP(O8029,Table13[],2)</f>
        <v>1 - 5</v>
      </c>
      <c r="Q8029" t="str">
        <f>INDEX(Table8[Column1],MATCH(R8029,Table8[Column2]))</f>
        <v>Maintained</v>
      </c>
      <c r="R8029">
        <v>73.177948670000006</v>
      </c>
      <c r="S8029">
        <f t="shared" si="251"/>
        <v>3.0490811945833336</v>
      </c>
      <c r="T8029" t="s">
        <v>19</v>
      </c>
    </row>
    <row r="8030" spans="1:20" x14ac:dyDescent="0.25">
      <c r="A8030">
        <v>8029</v>
      </c>
      <c r="B8030" t="s">
        <v>299</v>
      </c>
      <c r="C8030" t="s">
        <v>1496</v>
      </c>
      <c r="D8030" t="str">
        <f t="shared" si="250"/>
        <v>Alexander Ricardo</v>
      </c>
      <c r="E8030" t="s">
        <v>22</v>
      </c>
      <c r="F8030" t="s">
        <v>113</v>
      </c>
      <c r="G8030" t="s">
        <v>611</v>
      </c>
      <c r="H8030" t="s">
        <v>612</v>
      </c>
      <c r="I8030" t="s">
        <v>24</v>
      </c>
      <c r="J8030" t="s">
        <v>19</v>
      </c>
      <c r="K8030" t="str">
        <f>INDEX(Table6[Column1],MATCH(L8030,Table6[Column2]))</f>
        <v>Young Adults</v>
      </c>
      <c r="L8030">
        <v>36.744492979999997</v>
      </c>
      <c r="M8030" t="str">
        <f>VLOOKUP(L8030,Table1[],2)</f>
        <v>30 - 39</v>
      </c>
      <c r="N8030" t="str">
        <f>INDEX(Table7[Column1],MATCH(O8030,Table7[Column2]))</f>
        <v>Learning Stage</v>
      </c>
      <c r="O8030">
        <v>5.6431915139999997</v>
      </c>
      <c r="P8030" t="str">
        <f>VLOOKUP(O8030,Table13[],2)</f>
        <v>1 - 5</v>
      </c>
      <c r="Q8030" t="str">
        <f>INDEX(Table8[Column1],MATCH(R8030,Table8[Column2]))</f>
        <v>Scheduled</v>
      </c>
      <c r="R8030">
        <v>0</v>
      </c>
      <c r="S8030">
        <f t="shared" si="251"/>
        <v>0</v>
      </c>
      <c r="T8030" t="s">
        <v>19</v>
      </c>
    </row>
    <row r="8031" spans="1:20" x14ac:dyDescent="0.25">
      <c r="A8031">
        <v>8030</v>
      </c>
      <c r="B8031" t="s">
        <v>2534</v>
      </c>
      <c r="C8031" t="s">
        <v>368</v>
      </c>
      <c r="D8031" t="str">
        <f t="shared" si="250"/>
        <v>Isaacs Frank</v>
      </c>
      <c r="E8031" t="s">
        <v>22</v>
      </c>
      <c r="F8031" t="s">
        <v>33</v>
      </c>
      <c r="G8031" t="s">
        <v>611</v>
      </c>
      <c r="H8031" t="s">
        <v>612</v>
      </c>
      <c r="I8031" t="s">
        <v>33</v>
      </c>
      <c r="J8031" t="s">
        <v>19</v>
      </c>
      <c r="K8031" t="str">
        <f>INDEX(Table6[Column1],MATCH(L8031,Table6[Column2]))</f>
        <v>Young Adults</v>
      </c>
      <c r="L8031">
        <v>30.70727458</v>
      </c>
      <c r="M8031" t="str">
        <f>VLOOKUP(L8031,Table1[],2)</f>
        <v>30 - 39</v>
      </c>
      <c r="N8031" t="str">
        <f>INDEX(Table7[Column1],MATCH(O8031,Table7[Column2]))</f>
        <v>Learning Stage</v>
      </c>
      <c r="O8031">
        <v>3.5764554930000001</v>
      </c>
      <c r="P8031" t="str">
        <f>VLOOKUP(O8031,Table13[],2)</f>
        <v>1 - 5</v>
      </c>
      <c r="Q8031" t="str">
        <f>INDEX(Table8[Column1],MATCH(R8031,Table8[Column2]))</f>
        <v>Scheduled</v>
      </c>
      <c r="R8031">
        <v>0</v>
      </c>
      <c r="S8031">
        <f t="shared" si="251"/>
        <v>0</v>
      </c>
      <c r="T8031" t="s">
        <v>19</v>
      </c>
    </row>
    <row r="8032" spans="1:20" x14ac:dyDescent="0.25">
      <c r="A8032">
        <v>8031</v>
      </c>
      <c r="B8032" t="s">
        <v>5606</v>
      </c>
      <c r="C8032" t="s">
        <v>5607</v>
      </c>
      <c r="D8032" t="str">
        <f t="shared" si="250"/>
        <v>Corns Sade</v>
      </c>
      <c r="E8032" t="s">
        <v>15</v>
      </c>
      <c r="F8032" t="s">
        <v>1028</v>
      </c>
      <c r="G8032" t="s">
        <v>2724</v>
      </c>
      <c r="H8032" t="s">
        <v>1863</v>
      </c>
      <c r="I8032" t="s">
        <v>107</v>
      </c>
      <c r="J8032" t="s">
        <v>19</v>
      </c>
      <c r="K8032" t="str">
        <f>INDEX(Table6[Column1],MATCH(L8032,Table6[Column2]))</f>
        <v>Adults</v>
      </c>
      <c r="L8032">
        <v>44.198256780000001</v>
      </c>
      <c r="M8032" t="str">
        <f>VLOOKUP(L8032,Table1[],2)</f>
        <v>40 - 49</v>
      </c>
      <c r="N8032" t="str">
        <f>INDEX(Table7[Column1],MATCH(O8032,Table7[Column2]))</f>
        <v>Learning Stage</v>
      </c>
      <c r="O8032">
        <v>4.3642768519999997</v>
      </c>
      <c r="P8032" t="str">
        <f>VLOOKUP(O8032,Table13[],2)</f>
        <v>1 - 5</v>
      </c>
      <c r="Q8032" t="str">
        <f>INDEX(Table8[Column1],MATCH(R8032,Table8[Column2]))</f>
        <v>Maintained</v>
      </c>
      <c r="R8032">
        <v>60.019583689999997</v>
      </c>
      <c r="S8032">
        <f t="shared" si="251"/>
        <v>2.5008159870833335</v>
      </c>
      <c r="T8032" t="s">
        <v>19</v>
      </c>
    </row>
    <row r="8033" spans="1:20" x14ac:dyDescent="0.25">
      <c r="A8033">
        <v>8032</v>
      </c>
      <c r="B8033" t="s">
        <v>3581</v>
      </c>
      <c r="C8033" t="s">
        <v>578</v>
      </c>
      <c r="D8033" t="str">
        <f t="shared" si="250"/>
        <v>McBee Gwendolyn</v>
      </c>
      <c r="E8033" t="s">
        <v>15</v>
      </c>
      <c r="F8033" t="s">
        <v>38</v>
      </c>
      <c r="G8033" t="s">
        <v>611</v>
      </c>
      <c r="H8033" t="s">
        <v>612</v>
      </c>
      <c r="I8033" t="s">
        <v>38</v>
      </c>
      <c r="J8033" t="s">
        <v>19</v>
      </c>
      <c r="K8033" t="str">
        <f>INDEX(Table6[Column1],MATCH(L8033,Table6[Column2]))</f>
        <v>Young Adults</v>
      </c>
      <c r="L8033">
        <v>32.784531250000001</v>
      </c>
      <c r="M8033" t="str">
        <f>VLOOKUP(L8033,Table1[],2)</f>
        <v>30 - 39</v>
      </c>
      <c r="N8033" t="str">
        <f>INDEX(Table7[Column1],MATCH(O8033,Table7[Column2]))</f>
        <v>Learning Stage</v>
      </c>
      <c r="O8033">
        <v>4.7363819620000003</v>
      </c>
      <c r="P8033" t="str">
        <f>VLOOKUP(O8033,Table13[],2)</f>
        <v>1 - 5</v>
      </c>
      <c r="Q8033" t="str">
        <f>INDEX(Table8[Column1],MATCH(R8033,Table8[Column2]))</f>
        <v>Scheduled</v>
      </c>
      <c r="R8033">
        <v>37.936382950000002</v>
      </c>
      <c r="S8033">
        <f t="shared" si="251"/>
        <v>1.5806826229166668</v>
      </c>
      <c r="T8033" t="s">
        <v>19</v>
      </c>
    </row>
    <row r="8034" spans="1:20" x14ac:dyDescent="0.25">
      <c r="A8034">
        <v>8033</v>
      </c>
      <c r="B8034" t="s">
        <v>699</v>
      </c>
      <c r="C8034" t="s">
        <v>154</v>
      </c>
      <c r="D8034" t="str">
        <f t="shared" si="250"/>
        <v>Cummings Harold</v>
      </c>
      <c r="E8034" t="s">
        <v>22</v>
      </c>
      <c r="F8034" t="s">
        <v>127</v>
      </c>
      <c r="G8034" t="s">
        <v>611</v>
      </c>
      <c r="H8034" t="s">
        <v>612</v>
      </c>
      <c r="I8034" t="s">
        <v>127</v>
      </c>
      <c r="J8034" t="s">
        <v>19</v>
      </c>
      <c r="K8034" t="str">
        <f>INDEX(Table6[Column1],MATCH(L8034,Table6[Column2]))</f>
        <v>Elders</v>
      </c>
      <c r="L8034">
        <v>50.165561349999997</v>
      </c>
      <c r="M8034" t="str">
        <f>VLOOKUP(L8034,Table1[],2)</f>
        <v>50 - 59</v>
      </c>
      <c r="N8034" t="str">
        <f>INDEX(Table7[Column1],MATCH(O8034,Table7[Column2]))</f>
        <v>Learning Stage</v>
      </c>
      <c r="O8034">
        <v>4.9574169059999997</v>
      </c>
      <c r="P8034" t="str">
        <f>VLOOKUP(O8034,Table13[],2)</f>
        <v>1 - 5</v>
      </c>
      <c r="Q8034" t="str">
        <f>INDEX(Table8[Column1],MATCH(R8034,Table8[Column2]))</f>
        <v>Maintained</v>
      </c>
      <c r="R8034">
        <v>40.151950460000002</v>
      </c>
      <c r="S8034">
        <f t="shared" si="251"/>
        <v>1.6729979358333333</v>
      </c>
      <c r="T8034" t="s">
        <v>19</v>
      </c>
    </row>
    <row r="8035" spans="1:20" x14ac:dyDescent="0.25">
      <c r="A8035">
        <v>8034</v>
      </c>
      <c r="B8035" t="s">
        <v>5608</v>
      </c>
      <c r="C8035" t="s">
        <v>5609</v>
      </c>
      <c r="D8035" t="str">
        <f t="shared" si="250"/>
        <v>Mancuso Melisa</v>
      </c>
      <c r="E8035" t="s">
        <v>15</v>
      </c>
      <c r="F8035" t="s">
        <v>3163</v>
      </c>
      <c r="G8035" t="s">
        <v>611</v>
      </c>
      <c r="H8035" t="s">
        <v>612</v>
      </c>
      <c r="I8035" t="s">
        <v>30</v>
      </c>
      <c r="J8035" t="s">
        <v>19</v>
      </c>
      <c r="K8035" t="str">
        <f>INDEX(Table6[Column1],MATCH(L8035,Table6[Column2]))</f>
        <v>Young Adults</v>
      </c>
      <c r="L8035">
        <v>31.34885701</v>
      </c>
      <c r="M8035" t="str">
        <f>VLOOKUP(L8035,Table1[],2)</f>
        <v>30 - 39</v>
      </c>
      <c r="N8035" t="str">
        <f>INDEX(Table7[Column1],MATCH(O8035,Table7[Column2]))</f>
        <v>Learning Stage</v>
      </c>
      <c r="O8035">
        <v>4.4753882630000001</v>
      </c>
      <c r="P8035" t="str">
        <f>VLOOKUP(O8035,Table13[],2)</f>
        <v>1 - 5</v>
      </c>
      <c r="Q8035" t="str">
        <f>INDEX(Table8[Column1],MATCH(R8035,Table8[Column2]))</f>
        <v>Scheduled</v>
      </c>
      <c r="R8035">
        <v>24.351141510000001</v>
      </c>
      <c r="S8035">
        <f t="shared" si="251"/>
        <v>1.0146308962499999</v>
      </c>
      <c r="T8035" t="s">
        <v>19</v>
      </c>
    </row>
    <row r="8036" spans="1:20" x14ac:dyDescent="0.25">
      <c r="A8036">
        <v>8035</v>
      </c>
      <c r="B8036" t="s">
        <v>4795</v>
      </c>
      <c r="C8036" t="s">
        <v>943</v>
      </c>
      <c r="D8036" t="str">
        <f t="shared" si="250"/>
        <v>Dickson Roger</v>
      </c>
      <c r="E8036" t="s">
        <v>22</v>
      </c>
      <c r="F8036" t="s">
        <v>2705</v>
      </c>
      <c r="G8036" t="s">
        <v>611</v>
      </c>
      <c r="H8036" t="s">
        <v>612</v>
      </c>
      <c r="I8036" t="s">
        <v>1472</v>
      </c>
      <c r="J8036" t="s">
        <v>19</v>
      </c>
      <c r="K8036" t="str">
        <f>INDEX(Table6[Column1],MATCH(L8036,Table6[Column2]))</f>
        <v>Elders</v>
      </c>
      <c r="L8036">
        <v>54.043289610000002</v>
      </c>
      <c r="M8036" t="str">
        <f>VLOOKUP(L8036,Table1[],2)</f>
        <v>50 - 59</v>
      </c>
      <c r="N8036" t="str">
        <f>INDEX(Table7[Column1],MATCH(O8036,Table7[Column2]))</f>
        <v>Fitting in Stage</v>
      </c>
      <c r="O8036">
        <v>6.0812240009999998</v>
      </c>
      <c r="P8036" t="str">
        <f>VLOOKUP(O8036,Table13[],2)</f>
        <v>6 - 10</v>
      </c>
      <c r="Q8036" t="str">
        <f>INDEX(Table8[Column1],MATCH(R8036,Table8[Column2]))</f>
        <v>Maintained</v>
      </c>
      <c r="R8036">
        <v>70.198859159999998</v>
      </c>
      <c r="S8036">
        <f t="shared" si="251"/>
        <v>2.9249524650000001</v>
      </c>
      <c r="T8036" t="s">
        <v>19</v>
      </c>
    </row>
    <row r="8037" spans="1:20" x14ac:dyDescent="0.25">
      <c r="A8037">
        <v>8036</v>
      </c>
      <c r="B8037" t="s">
        <v>1995</v>
      </c>
      <c r="C8037" t="s">
        <v>79</v>
      </c>
      <c r="D8037" t="str">
        <f t="shared" si="250"/>
        <v>Wheeler Jennifer</v>
      </c>
      <c r="E8037" t="s">
        <v>15</v>
      </c>
      <c r="F8037" t="s">
        <v>186</v>
      </c>
      <c r="G8037" t="s">
        <v>611</v>
      </c>
      <c r="H8037" t="s">
        <v>612</v>
      </c>
      <c r="I8037" t="s">
        <v>186</v>
      </c>
      <c r="J8037" t="s">
        <v>19</v>
      </c>
      <c r="K8037" t="str">
        <f>INDEX(Table6[Column1],MATCH(L8037,Table6[Column2]))</f>
        <v>Young Adults</v>
      </c>
      <c r="L8037">
        <v>34.208022309999997</v>
      </c>
      <c r="M8037" t="str">
        <f>VLOOKUP(L8037,Table1[],2)</f>
        <v>30 - 39</v>
      </c>
      <c r="N8037" t="str">
        <f>INDEX(Table7[Column1],MATCH(O8037,Table7[Column2]))</f>
        <v>Learning Stage</v>
      </c>
      <c r="O8037">
        <v>4.4996702060000002</v>
      </c>
      <c r="P8037" t="str">
        <f>VLOOKUP(O8037,Table13[],2)</f>
        <v>1 - 5</v>
      </c>
      <c r="Q8037" t="str">
        <f>INDEX(Table8[Column1],MATCH(R8037,Table8[Column2]))</f>
        <v>Scheduled</v>
      </c>
      <c r="R8037">
        <v>0</v>
      </c>
      <c r="S8037">
        <f t="shared" si="251"/>
        <v>0</v>
      </c>
      <c r="T8037" t="s">
        <v>19</v>
      </c>
    </row>
    <row r="8038" spans="1:20" x14ac:dyDescent="0.25">
      <c r="A8038">
        <v>8037</v>
      </c>
      <c r="B8038" t="s">
        <v>1710</v>
      </c>
      <c r="C8038" t="s">
        <v>210</v>
      </c>
      <c r="D8038" t="str">
        <f t="shared" si="250"/>
        <v>Small Kenneth</v>
      </c>
      <c r="E8038" t="s">
        <v>22</v>
      </c>
      <c r="F8038" t="s">
        <v>121</v>
      </c>
      <c r="G8038" t="s">
        <v>611</v>
      </c>
      <c r="H8038" t="s">
        <v>612</v>
      </c>
      <c r="I8038" t="s">
        <v>121</v>
      </c>
      <c r="J8038" t="s">
        <v>19</v>
      </c>
      <c r="K8038" t="str">
        <f>INDEX(Table6[Column1],MATCH(L8038,Table6[Column2]))</f>
        <v>Adults</v>
      </c>
      <c r="L8038">
        <v>41.03737228</v>
      </c>
      <c r="M8038" t="str">
        <f>VLOOKUP(L8038,Table1[],2)</f>
        <v>40 - 49</v>
      </c>
      <c r="N8038" t="str">
        <f>INDEX(Table7[Column1],MATCH(O8038,Table7[Column2]))</f>
        <v>Learning Stage</v>
      </c>
      <c r="O8038">
        <v>5.0511525600000002</v>
      </c>
      <c r="P8038" t="str">
        <f>VLOOKUP(O8038,Table13[],2)</f>
        <v>1 - 5</v>
      </c>
      <c r="Q8038" t="str">
        <f>INDEX(Table8[Column1],MATCH(R8038,Table8[Column2]))</f>
        <v>Maintained</v>
      </c>
      <c r="R8038">
        <v>53.78976016</v>
      </c>
      <c r="S8038">
        <f t="shared" si="251"/>
        <v>2.2412400066666667</v>
      </c>
      <c r="T8038" t="s">
        <v>19</v>
      </c>
    </row>
    <row r="8039" spans="1:20" x14ac:dyDescent="0.25">
      <c r="A8039">
        <v>8038</v>
      </c>
      <c r="B8039" t="s">
        <v>5361</v>
      </c>
      <c r="C8039" t="s">
        <v>512</v>
      </c>
      <c r="D8039" t="str">
        <f t="shared" si="250"/>
        <v>Numbers Andre</v>
      </c>
      <c r="E8039" t="s">
        <v>22</v>
      </c>
      <c r="F8039" t="s">
        <v>33</v>
      </c>
      <c r="G8039" t="s">
        <v>611</v>
      </c>
      <c r="H8039" t="s">
        <v>612</v>
      </c>
      <c r="I8039" t="s">
        <v>33</v>
      </c>
      <c r="J8039" t="s">
        <v>19</v>
      </c>
      <c r="K8039" t="str">
        <f>INDEX(Table6[Column1],MATCH(L8039,Table6[Column2]))</f>
        <v>Adults</v>
      </c>
      <c r="L8039">
        <v>48.309577910000002</v>
      </c>
      <c r="M8039" t="str">
        <f>VLOOKUP(L8039,Table1[],2)</f>
        <v>40 - 49</v>
      </c>
      <c r="N8039" t="str">
        <f>INDEX(Table7[Column1],MATCH(O8039,Table7[Column2]))</f>
        <v>Fitting in Stage</v>
      </c>
      <c r="O8039">
        <v>6.6152922519999997</v>
      </c>
      <c r="P8039" t="str">
        <f>VLOOKUP(O8039,Table13[],2)</f>
        <v>6 - 10</v>
      </c>
      <c r="Q8039" t="str">
        <f>INDEX(Table8[Column1],MATCH(R8039,Table8[Column2]))</f>
        <v>Maintained</v>
      </c>
      <c r="R8039">
        <v>72.030860610000005</v>
      </c>
      <c r="S8039">
        <f t="shared" si="251"/>
        <v>3.0012858587500002</v>
      </c>
      <c r="T8039" t="s">
        <v>19</v>
      </c>
    </row>
    <row r="8040" spans="1:20" x14ac:dyDescent="0.25">
      <c r="A8040">
        <v>8039</v>
      </c>
      <c r="B8040" t="s">
        <v>1568</v>
      </c>
      <c r="C8040" t="s">
        <v>550</v>
      </c>
      <c r="D8040" t="str">
        <f t="shared" si="250"/>
        <v>Faulkner Barbara</v>
      </c>
      <c r="E8040" t="s">
        <v>15</v>
      </c>
      <c r="F8040" t="s">
        <v>169</v>
      </c>
      <c r="G8040" t="s">
        <v>611</v>
      </c>
      <c r="H8040" t="s">
        <v>612</v>
      </c>
      <c r="I8040" t="s">
        <v>169</v>
      </c>
      <c r="J8040" t="s">
        <v>19</v>
      </c>
      <c r="K8040" t="str">
        <f>INDEX(Table6[Column1],MATCH(L8040,Table6[Column2]))</f>
        <v>Young Adults</v>
      </c>
      <c r="L8040">
        <v>39.724129310000002</v>
      </c>
      <c r="M8040" t="str">
        <f>VLOOKUP(L8040,Table1[],2)</f>
        <v>30 - 39</v>
      </c>
      <c r="N8040" t="str">
        <f>INDEX(Table7[Column1],MATCH(O8040,Table7[Column2]))</f>
        <v>Fitting in Stage</v>
      </c>
      <c r="O8040">
        <v>7.4802713499999998</v>
      </c>
      <c r="P8040" t="str">
        <f>VLOOKUP(O8040,Table13[],2)</f>
        <v>6 - 10</v>
      </c>
      <c r="Q8040" t="str">
        <f>INDEX(Table8[Column1],MATCH(R8040,Table8[Column2]))</f>
        <v>Maintained</v>
      </c>
      <c r="R8040">
        <v>68.382276759999996</v>
      </c>
      <c r="S8040">
        <f t="shared" si="251"/>
        <v>2.8492615316666665</v>
      </c>
      <c r="T8040" t="s">
        <v>19</v>
      </c>
    </row>
    <row r="8041" spans="1:20" x14ac:dyDescent="0.25">
      <c r="A8041">
        <v>8040</v>
      </c>
      <c r="B8041" t="s">
        <v>5610</v>
      </c>
      <c r="C8041" t="s">
        <v>877</v>
      </c>
      <c r="D8041" t="str">
        <f t="shared" si="250"/>
        <v>Oconnell Henry</v>
      </c>
      <c r="E8041" t="s">
        <v>22</v>
      </c>
      <c r="F8041" t="s">
        <v>169</v>
      </c>
      <c r="G8041" t="s">
        <v>611</v>
      </c>
      <c r="H8041" t="s">
        <v>612</v>
      </c>
      <c r="I8041" t="s">
        <v>169</v>
      </c>
      <c r="J8041" t="s">
        <v>19</v>
      </c>
      <c r="K8041" t="str">
        <f>INDEX(Table6[Column1],MATCH(L8041,Table6[Column2]))</f>
        <v>Adults</v>
      </c>
      <c r="L8041">
        <v>42.837895760000002</v>
      </c>
      <c r="M8041" t="str">
        <f>VLOOKUP(L8041,Table1[],2)</f>
        <v>40 - 49</v>
      </c>
      <c r="N8041" t="str">
        <f>INDEX(Table7[Column1],MATCH(O8041,Table7[Column2]))</f>
        <v>Learning Stage</v>
      </c>
      <c r="O8041">
        <v>3.5358498150000002</v>
      </c>
      <c r="P8041" t="str">
        <f>VLOOKUP(O8041,Table13[],2)</f>
        <v>1 - 5</v>
      </c>
      <c r="Q8041" t="str">
        <f>INDEX(Table8[Column1],MATCH(R8041,Table8[Column2]))</f>
        <v>Scheduled</v>
      </c>
      <c r="R8041">
        <v>24.27061608</v>
      </c>
      <c r="S8041">
        <f t="shared" si="251"/>
        <v>1.0112756700000001</v>
      </c>
      <c r="T8041" t="s">
        <v>19</v>
      </c>
    </row>
    <row r="8042" spans="1:20" x14ac:dyDescent="0.25">
      <c r="A8042">
        <v>8041</v>
      </c>
      <c r="B8042" t="s">
        <v>824</v>
      </c>
      <c r="C8042" t="s">
        <v>777</v>
      </c>
      <c r="D8042" t="str">
        <f t="shared" si="250"/>
        <v>Richardson Jay</v>
      </c>
      <c r="E8042" t="s">
        <v>22</v>
      </c>
      <c r="F8042" t="s">
        <v>38</v>
      </c>
      <c r="G8042" t="s">
        <v>611</v>
      </c>
      <c r="H8042" t="s">
        <v>612</v>
      </c>
      <c r="I8042" t="s">
        <v>38</v>
      </c>
      <c r="J8042" t="s">
        <v>19</v>
      </c>
      <c r="K8042" t="str">
        <f>INDEX(Table6[Column1],MATCH(L8042,Table6[Column2]))</f>
        <v>Young Adults</v>
      </c>
      <c r="L8042">
        <v>33.650021700000003</v>
      </c>
      <c r="M8042" t="str">
        <f>VLOOKUP(L8042,Table1[],2)</f>
        <v>30 - 39</v>
      </c>
      <c r="N8042" t="str">
        <f>INDEX(Table7[Column1],MATCH(O8042,Table7[Column2]))</f>
        <v>Learning Stage</v>
      </c>
      <c r="O8042">
        <v>5.3503163020000004</v>
      </c>
      <c r="P8042" t="str">
        <f>VLOOKUP(O8042,Table13[],2)</f>
        <v>1 - 5</v>
      </c>
      <c r="Q8042" t="str">
        <f>INDEX(Table8[Column1],MATCH(R8042,Table8[Column2]))</f>
        <v>Scheduled</v>
      </c>
      <c r="R8042">
        <v>0</v>
      </c>
      <c r="S8042">
        <f t="shared" si="251"/>
        <v>0</v>
      </c>
      <c r="T8042" t="s">
        <v>19</v>
      </c>
    </row>
    <row r="8043" spans="1:20" x14ac:dyDescent="0.25">
      <c r="A8043">
        <v>8042</v>
      </c>
      <c r="B8043" t="s">
        <v>1012</v>
      </c>
      <c r="C8043" t="s">
        <v>1450</v>
      </c>
      <c r="D8043" t="str">
        <f t="shared" si="250"/>
        <v>Anderson Miguel</v>
      </c>
      <c r="E8043" t="s">
        <v>22</v>
      </c>
      <c r="F8043" t="s">
        <v>788</v>
      </c>
      <c r="G8043" t="s">
        <v>611</v>
      </c>
      <c r="H8043" t="s">
        <v>612</v>
      </c>
      <c r="I8043" t="s">
        <v>788</v>
      </c>
      <c r="J8043" t="s">
        <v>19</v>
      </c>
      <c r="K8043" t="str">
        <f>INDEX(Table6[Column1],MATCH(L8043,Table6[Column2]))</f>
        <v>Seniors</v>
      </c>
      <c r="L8043">
        <v>64.299188799999996</v>
      </c>
      <c r="M8043" t="str">
        <f>VLOOKUP(L8043,Table1[],2)</f>
        <v>60 and Above</v>
      </c>
      <c r="N8043" t="str">
        <f>INDEX(Table7[Column1],MATCH(O8043,Table7[Column2]))</f>
        <v>Learning Stage</v>
      </c>
      <c r="O8043">
        <v>5.4161331510000004</v>
      </c>
      <c r="P8043" t="str">
        <f>VLOOKUP(O8043,Table13[],2)</f>
        <v>1 - 5</v>
      </c>
      <c r="Q8043" t="str">
        <f>INDEX(Table8[Column1],MATCH(R8043,Table8[Column2]))</f>
        <v>Excused</v>
      </c>
      <c r="R8043">
        <v>156.0545084</v>
      </c>
      <c r="S8043">
        <f t="shared" si="251"/>
        <v>6.5022711833333338</v>
      </c>
      <c r="T8043" t="s">
        <v>19</v>
      </c>
    </row>
    <row r="8044" spans="1:20" x14ac:dyDescent="0.25">
      <c r="A8044">
        <v>8043</v>
      </c>
      <c r="B8044" t="s">
        <v>5611</v>
      </c>
      <c r="C8044" t="s">
        <v>227</v>
      </c>
      <c r="D8044" t="str">
        <f t="shared" si="250"/>
        <v>Mui Lisa</v>
      </c>
      <c r="E8044" t="s">
        <v>15</v>
      </c>
      <c r="F8044" t="s">
        <v>505</v>
      </c>
      <c r="G8044" t="s">
        <v>611</v>
      </c>
      <c r="H8044" t="s">
        <v>612</v>
      </c>
      <c r="I8044" t="s">
        <v>24</v>
      </c>
      <c r="J8044" t="s">
        <v>19</v>
      </c>
      <c r="K8044" t="str">
        <f>INDEX(Table6[Column1],MATCH(L8044,Table6[Column2]))</f>
        <v>Seniors</v>
      </c>
      <c r="L8044">
        <v>60.917714770000003</v>
      </c>
      <c r="M8044" t="str">
        <f>VLOOKUP(L8044,Table1[],2)</f>
        <v>60 and Above</v>
      </c>
      <c r="N8044" t="str">
        <f>INDEX(Table7[Column1],MATCH(O8044,Table7[Column2]))</f>
        <v>Fitting in Stage</v>
      </c>
      <c r="O8044">
        <v>6.0316870079999996</v>
      </c>
      <c r="P8044" t="str">
        <f>VLOOKUP(O8044,Table13[],2)</f>
        <v>6 - 10</v>
      </c>
      <c r="Q8044" t="str">
        <f>INDEX(Table8[Column1],MATCH(R8044,Table8[Column2]))</f>
        <v>Unexcused</v>
      </c>
      <c r="R8044">
        <v>165.0528157</v>
      </c>
      <c r="S8044">
        <f t="shared" si="251"/>
        <v>6.8772006541666659</v>
      </c>
      <c r="T8044" t="s">
        <v>19</v>
      </c>
    </row>
    <row r="8045" spans="1:20" x14ac:dyDescent="0.25">
      <c r="A8045">
        <v>8044</v>
      </c>
      <c r="B8045" t="s">
        <v>4031</v>
      </c>
      <c r="C8045" t="s">
        <v>144</v>
      </c>
      <c r="D8045" t="str">
        <f t="shared" si="250"/>
        <v>Stanton David</v>
      </c>
      <c r="E8045" t="s">
        <v>22</v>
      </c>
      <c r="F8045" t="s">
        <v>38</v>
      </c>
      <c r="G8045" t="s">
        <v>611</v>
      </c>
      <c r="H8045" t="s">
        <v>612</v>
      </c>
      <c r="I8045" t="s">
        <v>38</v>
      </c>
      <c r="J8045" t="s">
        <v>19</v>
      </c>
      <c r="K8045" t="str">
        <f>INDEX(Table6[Column1],MATCH(L8045,Table6[Column2]))</f>
        <v>Young Adults</v>
      </c>
      <c r="L8045">
        <v>33.798866689999997</v>
      </c>
      <c r="M8045" t="str">
        <f>VLOOKUP(L8045,Table1[],2)</f>
        <v>30 - 39</v>
      </c>
      <c r="N8045" t="str">
        <f>INDEX(Table7[Column1],MATCH(O8045,Table7[Column2]))</f>
        <v>Fitting in Stage</v>
      </c>
      <c r="O8045">
        <v>6.3887129590000002</v>
      </c>
      <c r="P8045" t="str">
        <f>VLOOKUP(O8045,Table13[],2)</f>
        <v>6 - 10</v>
      </c>
      <c r="Q8045" t="str">
        <f>INDEX(Table8[Column1],MATCH(R8045,Table8[Column2]))</f>
        <v>Scheduled</v>
      </c>
      <c r="R8045">
        <v>19.32057541</v>
      </c>
      <c r="S8045">
        <f t="shared" si="251"/>
        <v>0.80502397541666659</v>
      </c>
      <c r="T8045" t="s">
        <v>19</v>
      </c>
    </row>
    <row r="8046" spans="1:20" x14ac:dyDescent="0.25">
      <c r="A8046">
        <v>8045</v>
      </c>
      <c r="B8046" t="s">
        <v>1446</v>
      </c>
      <c r="C8046" t="s">
        <v>52</v>
      </c>
      <c r="D8046" t="str">
        <f t="shared" si="250"/>
        <v>Blair John</v>
      </c>
      <c r="E8046" t="s">
        <v>22</v>
      </c>
      <c r="F8046" t="s">
        <v>24</v>
      </c>
      <c r="G8046" t="s">
        <v>611</v>
      </c>
      <c r="H8046" t="s">
        <v>612</v>
      </c>
      <c r="I8046" t="s">
        <v>24</v>
      </c>
      <c r="J8046" t="s">
        <v>19</v>
      </c>
      <c r="K8046" t="str">
        <f>INDEX(Table6[Column1],MATCH(L8046,Table6[Column2]))</f>
        <v>Adults</v>
      </c>
      <c r="L8046">
        <v>44.198485720000001</v>
      </c>
      <c r="M8046" t="str">
        <f>VLOOKUP(L8046,Table1[],2)</f>
        <v>40 - 49</v>
      </c>
      <c r="N8046" t="str">
        <f>INDEX(Table7[Column1],MATCH(O8046,Table7[Column2]))</f>
        <v>Learning Stage</v>
      </c>
      <c r="O8046">
        <v>5.7561771119999996</v>
      </c>
      <c r="P8046" t="str">
        <f>VLOOKUP(O8046,Table13[],2)</f>
        <v>1 - 5</v>
      </c>
      <c r="Q8046" t="str">
        <f>INDEX(Table8[Column1],MATCH(R8046,Table8[Column2]))</f>
        <v>Maintained</v>
      </c>
      <c r="R8046">
        <v>43.793130179999999</v>
      </c>
      <c r="S8046">
        <f t="shared" si="251"/>
        <v>1.8247137574999999</v>
      </c>
      <c r="T8046" t="s">
        <v>19</v>
      </c>
    </row>
    <row r="8047" spans="1:20" x14ac:dyDescent="0.25">
      <c r="A8047">
        <v>8046</v>
      </c>
      <c r="B8047" t="s">
        <v>220</v>
      </c>
      <c r="C8047" t="s">
        <v>2113</v>
      </c>
      <c r="D8047" t="str">
        <f t="shared" si="250"/>
        <v>Knight Lynn</v>
      </c>
      <c r="E8047" t="s">
        <v>15</v>
      </c>
      <c r="F8047" t="s">
        <v>95</v>
      </c>
      <c r="G8047" t="s">
        <v>611</v>
      </c>
      <c r="H8047" t="s">
        <v>612</v>
      </c>
      <c r="I8047" t="s">
        <v>87</v>
      </c>
      <c r="J8047" t="s">
        <v>19</v>
      </c>
      <c r="K8047" t="str">
        <f>INDEX(Table6[Column1],MATCH(L8047,Table6[Column2]))</f>
        <v>Adults</v>
      </c>
      <c r="L8047">
        <v>48.982406849999997</v>
      </c>
      <c r="M8047" t="str">
        <f>VLOOKUP(L8047,Table1[],2)</f>
        <v>40 - 49</v>
      </c>
      <c r="N8047" t="str">
        <f>INDEX(Table7[Column1],MATCH(O8047,Table7[Column2]))</f>
        <v>Learning Stage</v>
      </c>
      <c r="O8047">
        <v>2.101254414</v>
      </c>
      <c r="P8047" t="str">
        <f>VLOOKUP(O8047,Table13[],2)</f>
        <v>1 - 5</v>
      </c>
      <c r="Q8047" t="str">
        <f>INDEX(Table8[Column1],MATCH(R8047,Table8[Column2]))</f>
        <v>Maintained</v>
      </c>
      <c r="R8047">
        <v>76.717775900000007</v>
      </c>
      <c r="S8047">
        <f t="shared" si="251"/>
        <v>3.1965739958333339</v>
      </c>
      <c r="T8047" t="s">
        <v>19</v>
      </c>
    </row>
    <row r="8048" spans="1:20" x14ac:dyDescent="0.25">
      <c r="A8048">
        <v>8047</v>
      </c>
      <c r="B8048" t="s">
        <v>1920</v>
      </c>
      <c r="C8048" t="s">
        <v>270</v>
      </c>
      <c r="D8048" t="str">
        <f t="shared" si="250"/>
        <v>Oliver Keith</v>
      </c>
      <c r="E8048" t="s">
        <v>22</v>
      </c>
      <c r="F8048" t="s">
        <v>186</v>
      </c>
      <c r="G8048" t="s">
        <v>611</v>
      </c>
      <c r="H8048" t="s">
        <v>612</v>
      </c>
      <c r="I8048" t="s">
        <v>186</v>
      </c>
      <c r="J8048" t="s">
        <v>19</v>
      </c>
      <c r="K8048" t="str">
        <f>INDEX(Table6[Column1],MATCH(L8048,Table6[Column2]))</f>
        <v>Elders</v>
      </c>
      <c r="L8048">
        <v>52.803685549999997</v>
      </c>
      <c r="M8048" t="str">
        <f>VLOOKUP(L8048,Table1[],2)</f>
        <v>50 - 59</v>
      </c>
      <c r="N8048" t="str">
        <f>INDEX(Table7[Column1],MATCH(O8048,Table7[Column2]))</f>
        <v>Learning Stage</v>
      </c>
      <c r="O8048">
        <v>3.9395245820000002</v>
      </c>
      <c r="P8048" t="str">
        <f>VLOOKUP(O8048,Table13[],2)</f>
        <v>1 - 5</v>
      </c>
      <c r="Q8048" t="str">
        <f>INDEX(Table8[Column1],MATCH(R8048,Table8[Column2]))</f>
        <v>Habitual</v>
      </c>
      <c r="R8048">
        <v>86.289130999999998</v>
      </c>
      <c r="S8048">
        <f t="shared" si="251"/>
        <v>3.5953804583333335</v>
      </c>
      <c r="T8048" t="s">
        <v>19</v>
      </c>
    </row>
    <row r="8049" spans="1:20" x14ac:dyDescent="0.25">
      <c r="A8049">
        <v>8048</v>
      </c>
      <c r="B8049" t="s">
        <v>5612</v>
      </c>
      <c r="C8049" t="s">
        <v>50</v>
      </c>
      <c r="D8049" t="str">
        <f t="shared" si="250"/>
        <v>Womack Robert</v>
      </c>
      <c r="E8049" t="s">
        <v>22</v>
      </c>
      <c r="F8049" t="s">
        <v>2008</v>
      </c>
      <c r="G8049" t="s">
        <v>2724</v>
      </c>
      <c r="H8049" t="s">
        <v>1863</v>
      </c>
      <c r="I8049" t="s">
        <v>107</v>
      </c>
      <c r="J8049" t="s">
        <v>19</v>
      </c>
      <c r="K8049" t="str">
        <f>INDEX(Table6[Column1],MATCH(L8049,Table6[Column2]))</f>
        <v>Young Adults</v>
      </c>
      <c r="L8049">
        <v>38.962346330000003</v>
      </c>
      <c r="M8049" t="str">
        <f>VLOOKUP(L8049,Table1[],2)</f>
        <v>30 - 39</v>
      </c>
      <c r="N8049" t="str">
        <f>INDEX(Table7[Column1],MATCH(O8049,Table7[Column2]))</f>
        <v>Learning Stage</v>
      </c>
      <c r="O8049">
        <v>4.2838639379999996</v>
      </c>
      <c r="P8049" t="str">
        <f>VLOOKUP(O8049,Table13[],2)</f>
        <v>1 - 5</v>
      </c>
      <c r="Q8049" t="str">
        <f>INDEX(Table8[Column1],MATCH(R8049,Table8[Column2]))</f>
        <v>Scheduled</v>
      </c>
      <c r="R8049">
        <v>3.7343260709999999</v>
      </c>
      <c r="S8049">
        <f t="shared" si="251"/>
        <v>0.155596919625</v>
      </c>
      <c r="T8049" t="s">
        <v>19</v>
      </c>
    </row>
    <row r="8050" spans="1:20" x14ac:dyDescent="0.25">
      <c r="A8050">
        <v>8049</v>
      </c>
      <c r="B8050" t="s">
        <v>957</v>
      </c>
      <c r="C8050" t="s">
        <v>2631</v>
      </c>
      <c r="D8050" t="str">
        <f t="shared" si="250"/>
        <v>Gardner Adrian</v>
      </c>
      <c r="E8050" t="s">
        <v>22</v>
      </c>
      <c r="F8050" t="s">
        <v>38</v>
      </c>
      <c r="G8050" t="s">
        <v>611</v>
      </c>
      <c r="H8050" t="s">
        <v>612</v>
      </c>
      <c r="I8050" t="s">
        <v>38</v>
      </c>
      <c r="J8050" t="s">
        <v>19</v>
      </c>
      <c r="K8050" t="str">
        <f>INDEX(Table6[Column1],MATCH(L8050,Table6[Column2]))</f>
        <v>Young Adults</v>
      </c>
      <c r="L8050">
        <v>39.244869350000002</v>
      </c>
      <c r="M8050" t="str">
        <f>VLOOKUP(L8050,Table1[],2)</f>
        <v>30 - 39</v>
      </c>
      <c r="N8050" t="str">
        <f>INDEX(Table7[Column1],MATCH(O8050,Table7[Column2]))</f>
        <v>Learning Stage</v>
      </c>
      <c r="O8050">
        <v>3.2440399339999999</v>
      </c>
      <c r="P8050" t="str">
        <f>VLOOKUP(O8050,Table13[],2)</f>
        <v>1 - 5</v>
      </c>
      <c r="Q8050" t="str">
        <f>INDEX(Table8[Column1],MATCH(R8050,Table8[Column2]))</f>
        <v>Maintained</v>
      </c>
      <c r="R8050">
        <v>41.438279479999999</v>
      </c>
      <c r="S8050">
        <f t="shared" si="251"/>
        <v>1.7265949783333332</v>
      </c>
      <c r="T8050" t="s">
        <v>19</v>
      </c>
    </row>
    <row r="8051" spans="1:20" x14ac:dyDescent="0.25">
      <c r="A8051">
        <v>8050</v>
      </c>
      <c r="B8051" t="s">
        <v>3483</v>
      </c>
      <c r="C8051" t="s">
        <v>1188</v>
      </c>
      <c r="D8051" t="str">
        <f t="shared" si="250"/>
        <v>Cowan Vickie</v>
      </c>
      <c r="E8051" t="s">
        <v>15</v>
      </c>
      <c r="F8051" t="s">
        <v>101</v>
      </c>
      <c r="G8051" t="s">
        <v>611</v>
      </c>
      <c r="H8051" t="s">
        <v>612</v>
      </c>
      <c r="I8051" t="s">
        <v>101</v>
      </c>
      <c r="J8051" t="s">
        <v>19</v>
      </c>
      <c r="K8051" t="str">
        <f>INDEX(Table6[Column1],MATCH(L8051,Table6[Column2]))</f>
        <v>Adults</v>
      </c>
      <c r="L8051">
        <v>42.462107039999999</v>
      </c>
      <c r="M8051" t="str">
        <f>VLOOKUP(L8051,Table1[],2)</f>
        <v>40 - 49</v>
      </c>
      <c r="N8051" t="str">
        <f>INDEX(Table7[Column1],MATCH(O8051,Table7[Column2]))</f>
        <v>Learning Stage</v>
      </c>
      <c r="O8051">
        <v>4.1680103400000004</v>
      </c>
      <c r="P8051" t="str">
        <f>VLOOKUP(O8051,Table13[],2)</f>
        <v>1 - 5</v>
      </c>
      <c r="Q8051" t="str">
        <f>INDEX(Table8[Column1],MATCH(R8051,Table8[Column2]))</f>
        <v>Maintained</v>
      </c>
      <c r="R8051">
        <v>77.708883270000001</v>
      </c>
      <c r="S8051">
        <f t="shared" si="251"/>
        <v>3.2378701362499998</v>
      </c>
      <c r="T8051" t="s">
        <v>19</v>
      </c>
    </row>
    <row r="8052" spans="1:20" x14ac:dyDescent="0.25">
      <c r="A8052">
        <v>8051</v>
      </c>
      <c r="B8052" t="s">
        <v>4196</v>
      </c>
      <c r="C8052" t="s">
        <v>401</v>
      </c>
      <c r="D8052" t="str">
        <f t="shared" si="250"/>
        <v>Cano Michael</v>
      </c>
      <c r="E8052" t="s">
        <v>22</v>
      </c>
      <c r="F8052" t="s">
        <v>121</v>
      </c>
      <c r="G8052" t="s">
        <v>611</v>
      </c>
      <c r="H8052" t="s">
        <v>612</v>
      </c>
      <c r="I8052" t="s">
        <v>121</v>
      </c>
      <c r="J8052" t="s">
        <v>19</v>
      </c>
      <c r="K8052" t="str">
        <f>INDEX(Table6[Column1],MATCH(L8052,Table6[Column2]))</f>
        <v>Adults</v>
      </c>
      <c r="L8052">
        <v>44.288297710000002</v>
      </c>
      <c r="M8052" t="str">
        <f>VLOOKUP(L8052,Table1[],2)</f>
        <v>40 - 49</v>
      </c>
      <c r="N8052" t="str">
        <f>INDEX(Table7[Column1],MATCH(O8052,Table7[Column2]))</f>
        <v>Learning Stage</v>
      </c>
      <c r="O8052">
        <v>3.4000193360000002</v>
      </c>
      <c r="P8052" t="str">
        <f>VLOOKUP(O8052,Table13[],2)</f>
        <v>1 - 5</v>
      </c>
      <c r="Q8052" t="str">
        <f>INDEX(Table8[Column1],MATCH(R8052,Table8[Column2]))</f>
        <v>Habitual</v>
      </c>
      <c r="R8052">
        <v>96.866689640000004</v>
      </c>
      <c r="S8052">
        <f t="shared" si="251"/>
        <v>4.0361120683333329</v>
      </c>
      <c r="T8052" t="s">
        <v>19</v>
      </c>
    </row>
    <row r="8053" spans="1:20" x14ac:dyDescent="0.25">
      <c r="A8053">
        <v>8052</v>
      </c>
      <c r="B8053" t="s">
        <v>5613</v>
      </c>
      <c r="C8053" t="s">
        <v>965</v>
      </c>
      <c r="D8053" t="str">
        <f t="shared" si="250"/>
        <v>Garrard Kimberly</v>
      </c>
      <c r="E8053" t="s">
        <v>15</v>
      </c>
      <c r="F8053" t="s">
        <v>38</v>
      </c>
      <c r="G8053" t="s">
        <v>611</v>
      </c>
      <c r="H8053" t="s">
        <v>612</v>
      </c>
      <c r="I8053" t="s">
        <v>38</v>
      </c>
      <c r="J8053" t="s">
        <v>19</v>
      </c>
      <c r="K8053" t="str">
        <f>INDEX(Table6[Column1],MATCH(L8053,Table6[Column2]))</f>
        <v>Youth</v>
      </c>
      <c r="L8053">
        <v>22.78937664</v>
      </c>
      <c r="M8053" t="str">
        <f>VLOOKUP(L8053,Table1[],2)</f>
        <v>20 - 29</v>
      </c>
      <c r="N8053" t="str">
        <f>INDEX(Table7[Column1],MATCH(O8053,Table7[Column2]))</f>
        <v>Fitting in Stage</v>
      </c>
      <c r="O8053">
        <v>6.820509253</v>
      </c>
      <c r="P8053" t="str">
        <f>VLOOKUP(O8053,Table13[],2)</f>
        <v>6 - 10</v>
      </c>
      <c r="Q8053" t="str">
        <f>INDEX(Table8[Column1],MATCH(R8053,Table8[Column2]))</f>
        <v>Scheduled</v>
      </c>
      <c r="R8053">
        <v>0</v>
      </c>
      <c r="S8053">
        <f t="shared" si="251"/>
        <v>0</v>
      </c>
      <c r="T8053" t="s">
        <v>19</v>
      </c>
    </row>
    <row r="8054" spans="1:20" x14ac:dyDescent="0.25">
      <c r="A8054">
        <v>8053</v>
      </c>
      <c r="B8054" t="s">
        <v>5614</v>
      </c>
      <c r="C8054" t="s">
        <v>299</v>
      </c>
      <c r="D8054" t="str">
        <f t="shared" si="250"/>
        <v>Roldan Alexander</v>
      </c>
      <c r="E8054" t="s">
        <v>22</v>
      </c>
      <c r="F8054" t="s">
        <v>24</v>
      </c>
      <c r="G8054" t="s">
        <v>611</v>
      </c>
      <c r="H8054" t="s">
        <v>612</v>
      </c>
      <c r="I8054" t="s">
        <v>24</v>
      </c>
      <c r="J8054" t="s">
        <v>19</v>
      </c>
      <c r="K8054" t="str">
        <f>INDEX(Table6[Column1],MATCH(L8054,Table6[Column2]))</f>
        <v>Young Adults</v>
      </c>
      <c r="L8054">
        <v>30.44718087</v>
      </c>
      <c r="M8054" t="str">
        <f>VLOOKUP(L8054,Table1[],2)</f>
        <v>30 - 39</v>
      </c>
      <c r="N8054" t="str">
        <f>INDEX(Table7[Column1],MATCH(O8054,Table7[Column2]))</f>
        <v>Fitting in Stage</v>
      </c>
      <c r="O8054">
        <v>7.8535347399999997</v>
      </c>
      <c r="P8054" t="str">
        <f>VLOOKUP(O8054,Table13[],2)</f>
        <v>6 - 10</v>
      </c>
      <c r="Q8054" t="str">
        <f>INDEX(Table8[Column1],MATCH(R8054,Table8[Column2]))</f>
        <v>Scheduled</v>
      </c>
      <c r="R8054">
        <v>13.016162270000001</v>
      </c>
      <c r="S8054">
        <f t="shared" si="251"/>
        <v>0.54234009458333332</v>
      </c>
      <c r="T8054" t="s">
        <v>19</v>
      </c>
    </row>
    <row r="8055" spans="1:20" x14ac:dyDescent="0.25">
      <c r="A8055">
        <v>8054</v>
      </c>
      <c r="B8055" t="s">
        <v>1063</v>
      </c>
      <c r="C8055" t="s">
        <v>2207</v>
      </c>
      <c r="D8055" t="str">
        <f t="shared" si="250"/>
        <v>Nathaniel Nellie</v>
      </c>
      <c r="E8055" t="s">
        <v>15</v>
      </c>
      <c r="F8055" t="s">
        <v>38</v>
      </c>
      <c r="G8055" t="s">
        <v>611</v>
      </c>
      <c r="H8055" t="s">
        <v>612</v>
      </c>
      <c r="I8055" t="s">
        <v>38</v>
      </c>
      <c r="J8055" t="s">
        <v>19</v>
      </c>
      <c r="K8055" t="str">
        <f>INDEX(Table6[Column1],MATCH(L8055,Table6[Column2]))</f>
        <v>Adults</v>
      </c>
      <c r="L8055">
        <v>44.364577449999999</v>
      </c>
      <c r="M8055" t="str">
        <f>VLOOKUP(L8055,Table1[],2)</f>
        <v>40 - 49</v>
      </c>
      <c r="N8055" t="str">
        <f>INDEX(Table7[Column1],MATCH(O8055,Table7[Column2]))</f>
        <v>Learning Stage</v>
      </c>
      <c r="O8055">
        <v>4.4020279359999996</v>
      </c>
      <c r="P8055" t="str">
        <f>VLOOKUP(O8055,Table13[],2)</f>
        <v>1 - 5</v>
      </c>
      <c r="Q8055" t="str">
        <f>INDEX(Table8[Column1],MATCH(R8055,Table8[Column2]))</f>
        <v>Habitual</v>
      </c>
      <c r="R8055">
        <v>85.630454400000005</v>
      </c>
      <c r="S8055">
        <f t="shared" si="251"/>
        <v>3.5679356000000002</v>
      </c>
      <c r="T8055" t="s">
        <v>19</v>
      </c>
    </row>
    <row r="8056" spans="1:20" x14ac:dyDescent="0.25">
      <c r="A8056">
        <v>8055</v>
      </c>
      <c r="B8056" t="s">
        <v>184</v>
      </c>
      <c r="C8056" t="s">
        <v>144</v>
      </c>
      <c r="D8056" t="str">
        <f t="shared" si="250"/>
        <v>Green David</v>
      </c>
      <c r="E8056" t="s">
        <v>22</v>
      </c>
      <c r="F8056" t="s">
        <v>186</v>
      </c>
      <c r="G8056" t="s">
        <v>611</v>
      </c>
      <c r="H8056" t="s">
        <v>612</v>
      </c>
      <c r="I8056" t="s">
        <v>186</v>
      </c>
      <c r="J8056" t="s">
        <v>19</v>
      </c>
      <c r="K8056" t="str">
        <f>INDEX(Table6[Column1],MATCH(L8056,Table6[Column2]))</f>
        <v>Adults</v>
      </c>
      <c r="L8056">
        <v>47.253724439999999</v>
      </c>
      <c r="M8056" t="str">
        <f>VLOOKUP(L8056,Table1[],2)</f>
        <v>40 - 49</v>
      </c>
      <c r="N8056" t="str">
        <f>INDEX(Table7[Column1],MATCH(O8056,Table7[Column2]))</f>
        <v>Fitting in Stage</v>
      </c>
      <c r="O8056">
        <v>7.2074066270000001</v>
      </c>
      <c r="P8056" t="str">
        <f>VLOOKUP(O8056,Table13[],2)</f>
        <v>6 - 10</v>
      </c>
      <c r="Q8056" t="str">
        <f>INDEX(Table8[Column1],MATCH(R8056,Table8[Column2]))</f>
        <v>Habitual</v>
      </c>
      <c r="R8056">
        <v>108.1380027</v>
      </c>
      <c r="S8056">
        <f t="shared" si="251"/>
        <v>4.5057501125000003</v>
      </c>
      <c r="T8056" t="s">
        <v>19</v>
      </c>
    </row>
    <row r="8057" spans="1:20" x14ac:dyDescent="0.25">
      <c r="A8057">
        <v>8056</v>
      </c>
      <c r="B8057" t="s">
        <v>1425</v>
      </c>
      <c r="C8057" t="s">
        <v>5615</v>
      </c>
      <c r="D8057" t="str">
        <f t="shared" si="250"/>
        <v>Evans Corina</v>
      </c>
      <c r="E8057" t="s">
        <v>15</v>
      </c>
      <c r="F8057" t="s">
        <v>57</v>
      </c>
      <c r="G8057" t="s">
        <v>611</v>
      </c>
      <c r="H8057" t="s">
        <v>612</v>
      </c>
      <c r="I8057" t="s">
        <v>57</v>
      </c>
      <c r="J8057" t="s">
        <v>19</v>
      </c>
      <c r="K8057" t="str">
        <f>INDEX(Table6[Column1],MATCH(L8057,Table6[Column2]))</f>
        <v>Elders</v>
      </c>
      <c r="L8057">
        <v>58.280366389999998</v>
      </c>
      <c r="M8057" t="str">
        <f>VLOOKUP(L8057,Table1[],2)</f>
        <v>50 - 59</v>
      </c>
      <c r="N8057" t="str">
        <f>INDEX(Table7[Column1],MATCH(O8057,Table7[Column2]))</f>
        <v>Fitting in Stage</v>
      </c>
      <c r="O8057">
        <v>6.9720506779999996</v>
      </c>
      <c r="P8057" t="str">
        <f>VLOOKUP(O8057,Table13[],2)</f>
        <v>6 - 10</v>
      </c>
      <c r="Q8057" t="str">
        <f>INDEX(Table8[Column1],MATCH(R8057,Table8[Column2]))</f>
        <v>Unexcused</v>
      </c>
      <c r="R8057">
        <v>164.62867829999999</v>
      </c>
      <c r="S8057">
        <f t="shared" si="251"/>
        <v>6.8595282624999996</v>
      </c>
      <c r="T8057" t="s">
        <v>19</v>
      </c>
    </row>
    <row r="8058" spans="1:20" x14ac:dyDescent="0.25">
      <c r="A8058">
        <v>8057</v>
      </c>
      <c r="B8058" t="s">
        <v>1039</v>
      </c>
      <c r="C8058" t="s">
        <v>79</v>
      </c>
      <c r="D8058" t="str">
        <f t="shared" si="250"/>
        <v>Roberts Jennifer</v>
      </c>
      <c r="E8058" t="s">
        <v>15</v>
      </c>
      <c r="F8058" t="s">
        <v>38</v>
      </c>
      <c r="G8058" t="s">
        <v>611</v>
      </c>
      <c r="H8058" t="s">
        <v>612</v>
      </c>
      <c r="I8058" t="s">
        <v>38</v>
      </c>
      <c r="J8058" t="s">
        <v>19</v>
      </c>
      <c r="K8058" t="str">
        <f>INDEX(Table6[Column1],MATCH(L8058,Table6[Column2]))</f>
        <v>Young Adults</v>
      </c>
      <c r="L8058">
        <v>38.27910344</v>
      </c>
      <c r="M8058" t="str">
        <f>VLOOKUP(L8058,Table1[],2)</f>
        <v>30 - 39</v>
      </c>
      <c r="N8058" t="str">
        <f>INDEX(Table7[Column1],MATCH(O8058,Table7[Column2]))</f>
        <v>Learning Stage</v>
      </c>
      <c r="O8058">
        <v>4.1189014960000003</v>
      </c>
      <c r="P8058" t="str">
        <f>VLOOKUP(O8058,Table13[],2)</f>
        <v>1 - 5</v>
      </c>
      <c r="Q8058" t="str">
        <f>INDEX(Table8[Column1],MATCH(R8058,Table8[Column2]))</f>
        <v>Maintained</v>
      </c>
      <c r="R8058">
        <v>42.989910369999997</v>
      </c>
      <c r="S8058">
        <f t="shared" si="251"/>
        <v>1.7912462654166665</v>
      </c>
      <c r="T8058" t="s">
        <v>19</v>
      </c>
    </row>
    <row r="8059" spans="1:20" x14ac:dyDescent="0.25">
      <c r="A8059">
        <v>8058</v>
      </c>
      <c r="B8059" t="s">
        <v>5616</v>
      </c>
      <c r="C8059" t="s">
        <v>93</v>
      </c>
      <c r="D8059" t="str">
        <f t="shared" si="250"/>
        <v>Fleetwood William</v>
      </c>
      <c r="E8059" t="s">
        <v>22</v>
      </c>
      <c r="F8059" t="s">
        <v>90</v>
      </c>
      <c r="G8059" t="s">
        <v>611</v>
      </c>
      <c r="H8059" t="s">
        <v>612</v>
      </c>
      <c r="I8059" t="s">
        <v>90</v>
      </c>
      <c r="J8059" t="s">
        <v>19</v>
      </c>
      <c r="K8059" t="str">
        <f>INDEX(Table6[Column1],MATCH(L8059,Table6[Column2]))</f>
        <v>Adults</v>
      </c>
      <c r="L8059">
        <v>42.66205557</v>
      </c>
      <c r="M8059" t="str">
        <f>VLOOKUP(L8059,Table1[],2)</f>
        <v>40 - 49</v>
      </c>
      <c r="N8059" t="str">
        <f>INDEX(Table7[Column1],MATCH(O8059,Table7[Column2]))</f>
        <v>Learning Stage</v>
      </c>
      <c r="O8059">
        <v>3.7047204210000002</v>
      </c>
      <c r="P8059" t="str">
        <f>VLOOKUP(O8059,Table13[],2)</f>
        <v>1 - 5</v>
      </c>
      <c r="Q8059" t="str">
        <f>INDEX(Table8[Column1],MATCH(R8059,Table8[Column2]))</f>
        <v>Scheduled</v>
      </c>
      <c r="R8059">
        <v>8.0309033289999991</v>
      </c>
      <c r="S8059">
        <f t="shared" si="251"/>
        <v>0.33462097204166663</v>
      </c>
      <c r="T8059" t="s">
        <v>19</v>
      </c>
    </row>
    <row r="8060" spans="1:20" x14ac:dyDescent="0.25">
      <c r="A8060">
        <v>8059</v>
      </c>
      <c r="B8060" t="s">
        <v>5617</v>
      </c>
      <c r="C8060" t="s">
        <v>272</v>
      </c>
      <c r="D8060" t="str">
        <f t="shared" si="250"/>
        <v>Kelson Alan</v>
      </c>
      <c r="E8060" t="s">
        <v>22</v>
      </c>
      <c r="F8060" t="s">
        <v>33</v>
      </c>
      <c r="G8060" t="s">
        <v>611</v>
      </c>
      <c r="H8060" t="s">
        <v>612</v>
      </c>
      <c r="I8060" t="s">
        <v>33</v>
      </c>
      <c r="J8060" t="s">
        <v>19</v>
      </c>
      <c r="K8060" t="str">
        <f>INDEX(Table6[Column1],MATCH(L8060,Table6[Column2]))</f>
        <v>Young Adults</v>
      </c>
      <c r="L8060">
        <v>35.447743510000002</v>
      </c>
      <c r="M8060" t="str">
        <f>VLOOKUP(L8060,Table1[],2)</f>
        <v>30 - 39</v>
      </c>
      <c r="N8060" t="str">
        <f>INDEX(Table7[Column1],MATCH(O8060,Table7[Column2]))</f>
        <v>Learning Stage</v>
      </c>
      <c r="O8060">
        <v>2.4162169950000001</v>
      </c>
      <c r="P8060" t="str">
        <f>VLOOKUP(O8060,Table13[],2)</f>
        <v>1 - 5</v>
      </c>
      <c r="Q8060" t="str">
        <f>INDEX(Table8[Column1],MATCH(R8060,Table8[Column2]))</f>
        <v>Maintained</v>
      </c>
      <c r="R8060">
        <v>62.211250579999998</v>
      </c>
      <c r="S8060">
        <f t="shared" si="251"/>
        <v>2.5921354408333332</v>
      </c>
      <c r="T8060" t="s">
        <v>19</v>
      </c>
    </row>
    <row r="8061" spans="1:20" x14ac:dyDescent="0.25">
      <c r="A8061">
        <v>8060</v>
      </c>
      <c r="B8061" t="s">
        <v>1053</v>
      </c>
      <c r="C8061" t="s">
        <v>745</v>
      </c>
      <c r="D8061" t="str">
        <f t="shared" si="250"/>
        <v>Hill Katrina</v>
      </c>
      <c r="E8061" t="s">
        <v>15</v>
      </c>
      <c r="F8061" t="s">
        <v>30</v>
      </c>
      <c r="G8061" t="s">
        <v>611</v>
      </c>
      <c r="H8061" t="s">
        <v>612</v>
      </c>
      <c r="I8061" t="s">
        <v>30</v>
      </c>
      <c r="J8061" t="s">
        <v>19</v>
      </c>
      <c r="K8061" t="str">
        <f>INDEX(Table6[Column1],MATCH(L8061,Table6[Column2]))</f>
        <v>Young Adults</v>
      </c>
      <c r="L8061">
        <v>37.323638529999997</v>
      </c>
      <c r="M8061" t="str">
        <f>VLOOKUP(L8061,Table1[],2)</f>
        <v>30 - 39</v>
      </c>
      <c r="N8061" t="str">
        <f>INDEX(Table7[Column1],MATCH(O8061,Table7[Column2]))</f>
        <v>Learning Stage</v>
      </c>
      <c r="O8061">
        <v>5.9562236540000004</v>
      </c>
      <c r="P8061" t="str">
        <f>VLOOKUP(O8061,Table13[],2)</f>
        <v>1 - 5</v>
      </c>
      <c r="Q8061" t="str">
        <f>INDEX(Table8[Column1],MATCH(R8061,Table8[Column2]))</f>
        <v>Maintained</v>
      </c>
      <c r="R8061">
        <v>50.131079460000002</v>
      </c>
      <c r="S8061">
        <f t="shared" si="251"/>
        <v>2.0887949775000001</v>
      </c>
      <c r="T8061" t="s">
        <v>19</v>
      </c>
    </row>
    <row r="8062" spans="1:20" x14ac:dyDescent="0.25">
      <c r="A8062">
        <v>8061</v>
      </c>
      <c r="B8062" t="s">
        <v>5618</v>
      </c>
      <c r="C8062" t="s">
        <v>282</v>
      </c>
      <c r="D8062" t="str">
        <f t="shared" si="250"/>
        <v>Bachman Pauline</v>
      </c>
      <c r="E8062" t="s">
        <v>15</v>
      </c>
      <c r="F8062" t="s">
        <v>38</v>
      </c>
      <c r="G8062" t="s">
        <v>611</v>
      </c>
      <c r="H8062" t="s">
        <v>612</v>
      </c>
      <c r="I8062" t="s">
        <v>38</v>
      </c>
      <c r="J8062" t="s">
        <v>19</v>
      </c>
      <c r="K8062" t="str">
        <f>INDEX(Table6[Column1],MATCH(L8062,Table6[Column2]))</f>
        <v>Teenagers</v>
      </c>
      <c r="L8062">
        <v>16.129028309999999</v>
      </c>
      <c r="M8062" t="e">
        <f>VLOOKUP(L8062,Table1[],2)</f>
        <v>#N/A</v>
      </c>
      <c r="N8062" t="str">
        <f>INDEX(Table7[Column1],MATCH(O8062,Table7[Column2]))</f>
        <v>Learning Stage</v>
      </c>
      <c r="O8062">
        <v>4.6454493000000001</v>
      </c>
      <c r="P8062" t="str">
        <f>VLOOKUP(O8062,Table13[],2)</f>
        <v>1 - 5</v>
      </c>
      <c r="Q8062" t="str">
        <f>INDEX(Table8[Column1],MATCH(R8062,Table8[Column2]))</f>
        <v>Scheduled</v>
      </c>
      <c r="R8062">
        <v>0</v>
      </c>
      <c r="S8062">
        <f t="shared" si="251"/>
        <v>0</v>
      </c>
      <c r="T8062" t="s">
        <v>19</v>
      </c>
    </row>
    <row r="8063" spans="1:20" x14ac:dyDescent="0.25">
      <c r="A8063">
        <v>8062</v>
      </c>
      <c r="B8063" t="s">
        <v>47</v>
      </c>
      <c r="C8063" t="s">
        <v>4825</v>
      </c>
      <c r="D8063" t="str">
        <f t="shared" si="250"/>
        <v>Smith Eldora</v>
      </c>
      <c r="E8063" t="s">
        <v>15</v>
      </c>
      <c r="F8063" t="s">
        <v>586</v>
      </c>
      <c r="G8063" t="s">
        <v>611</v>
      </c>
      <c r="H8063" t="s">
        <v>612</v>
      </c>
      <c r="I8063" t="s">
        <v>90</v>
      </c>
      <c r="J8063" t="s">
        <v>19</v>
      </c>
      <c r="K8063" t="str">
        <f>INDEX(Table6[Column1],MATCH(L8063,Table6[Column2]))</f>
        <v>Young Adults</v>
      </c>
      <c r="L8063">
        <v>37.261129939999996</v>
      </c>
      <c r="M8063" t="str">
        <f>VLOOKUP(L8063,Table1[],2)</f>
        <v>30 - 39</v>
      </c>
      <c r="N8063" t="str">
        <f>INDEX(Table7[Column1],MATCH(O8063,Table7[Column2]))</f>
        <v>Learning Stage</v>
      </c>
      <c r="O8063">
        <v>5.7938847280000001</v>
      </c>
      <c r="P8063" t="str">
        <f>VLOOKUP(O8063,Table13[],2)</f>
        <v>1 - 5</v>
      </c>
      <c r="Q8063" t="str">
        <f>INDEX(Table8[Column1],MATCH(R8063,Table8[Column2]))</f>
        <v>Habitual</v>
      </c>
      <c r="R8063">
        <v>80.048307199999996</v>
      </c>
      <c r="S8063">
        <f t="shared" si="251"/>
        <v>3.3353461333333332</v>
      </c>
      <c r="T8063" t="s">
        <v>19</v>
      </c>
    </row>
    <row r="8064" spans="1:20" x14ac:dyDescent="0.25">
      <c r="A8064">
        <v>8063</v>
      </c>
      <c r="B8064" t="s">
        <v>4977</v>
      </c>
      <c r="C8064" t="s">
        <v>2384</v>
      </c>
      <c r="D8064" t="str">
        <f t="shared" si="250"/>
        <v>Sanford Pablo</v>
      </c>
      <c r="E8064" t="s">
        <v>22</v>
      </c>
      <c r="F8064" t="s">
        <v>54</v>
      </c>
      <c r="G8064" t="s">
        <v>611</v>
      </c>
      <c r="H8064" t="s">
        <v>612</v>
      </c>
      <c r="I8064" t="s">
        <v>54</v>
      </c>
      <c r="J8064" t="s">
        <v>19</v>
      </c>
      <c r="K8064" t="str">
        <f>INDEX(Table6[Column1],MATCH(L8064,Table6[Column2]))</f>
        <v>Adults</v>
      </c>
      <c r="L8064">
        <v>41.411841410000001</v>
      </c>
      <c r="M8064" t="str">
        <f>VLOOKUP(L8064,Table1[],2)</f>
        <v>40 - 49</v>
      </c>
      <c r="N8064" t="str">
        <f>INDEX(Table7[Column1],MATCH(O8064,Table7[Column2]))</f>
        <v>Fitting in Stage</v>
      </c>
      <c r="O8064">
        <v>6.40867656</v>
      </c>
      <c r="P8064" t="str">
        <f>VLOOKUP(O8064,Table13[],2)</f>
        <v>6 - 10</v>
      </c>
      <c r="Q8064" t="str">
        <f>INDEX(Table8[Column1],MATCH(R8064,Table8[Column2]))</f>
        <v>Maintained</v>
      </c>
      <c r="R8064">
        <v>60.760401479999999</v>
      </c>
      <c r="S8064">
        <f t="shared" si="251"/>
        <v>2.5316833949999999</v>
      </c>
      <c r="T8064" t="s">
        <v>19</v>
      </c>
    </row>
    <row r="8065" spans="1:20" x14ac:dyDescent="0.25">
      <c r="A8065">
        <v>8064</v>
      </c>
      <c r="B8065" t="s">
        <v>5619</v>
      </c>
      <c r="C8065" t="s">
        <v>32</v>
      </c>
      <c r="D8065" t="str">
        <f t="shared" si="250"/>
        <v>Redd Edward</v>
      </c>
      <c r="E8065" t="s">
        <v>22</v>
      </c>
      <c r="F8065" t="s">
        <v>579</v>
      </c>
      <c r="G8065" t="s">
        <v>611</v>
      </c>
      <c r="H8065" t="s">
        <v>612</v>
      </c>
      <c r="I8065" t="s">
        <v>54</v>
      </c>
      <c r="J8065" t="s">
        <v>19</v>
      </c>
      <c r="K8065" t="str">
        <f>INDEX(Table6[Column1],MATCH(L8065,Table6[Column2]))</f>
        <v>Seniors</v>
      </c>
      <c r="L8065">
        <v>60.483111229999999</v>
      </c>
      <c r="M8065" t="str">
        <f>VLOOKUP(L8065,Table1[],2)</f>
        <v>60 and Above</v>
      </c>
      <c r="N8065" t="str">
        <f>INDEX(Table7[Column1],MATCH(O8065,Table7[Column2]))</f>
        <v>Learning Stage</v>
      </c>
      <c r="O8065">
        <v>0.63889981500000004</v>
      </c>
      <c r="P8065" t="e">
        <f>VLOOKUP(O8065,Table13[],2)</f>
        <v>#N/A</v>
      </c>
      <c r="Q8065" t="str">
        <f>INDEX(Table8[Column1],MATCH(R8065,Table8[Column2]))</f>
        <v>Excused</v>
      </c>
      <c r="R8065">
        <v>121.8828319</v>
      </c>
      <c r="S8065">
        <f t="shared" si="251"/>
        <v>5.0784513291666666</v>
      </c>
      <c r="T8065" t="s">
        <v>19</v>
      </c>
    </row>
    <row r="8066" spans="1:20" x14ac:dyDescent="0.25">
      <c r="A8066">
        <v>8065</v>
      </c>
      <c r="B8066" t="s">
        <v>5620</v>
      </c>
      <c r="C8066" t="s">
        <v>2511</v>
      </c>
      <c r="D8066" t="str">
        <f t="shared" si="250"/>
        <v>Rock Judy</v>
      </c>
      <c r="E8066" t="s">
        <v>15</v>
      </c>
      <c r="F8066" t="s">
        <v>897</v>
      </c>
      <c r="G8066" t="s">
        <v>611</v>
      </c>
      <c r="H8066" t="s">
        <v>612</v>
      </c>
      <c r="I8066" t="s">
        <v>134</v>
      </c>
      <c r="J8066" t="s">
        <v>19</v>
      </c>
      <c r="K8066" t="str">
        <f>INDEX(Table6[Column1],MATCH(L8066,Table6[Column2]))</f>
        <v>Adults</v>
      </c>
      <c r="L8066">
        <v>45.19334688</v>
      </c>
      <c r="M8066" t="str">
        <f>VLOOKUP(L8066,Table1[],2)</f>
        <v>40 - 49</v>
      </c>
      <c r="N8066" t="str">
        <f>INDEX(Table7[Column1],MATCH(O8066,Table7[Column2]))</f>
        <v>Learning Stage</v>
      </c>
      <c r="O8066">
        <v>5.399132324</v>
      </c>
      <c r="P8066" t="str">
        <f>VLOOKUP(O8066,Table13[],2)</f>
        <v>1 - 5</v>
      </c>
      <c r="Q8066" t="str">
        <f>INDEX(Table8[Column1],MATCH(R8066,Table8[Column2]))</f>
        <v>Habitual</v>
      </c>
      <c r="R8066">
        <v>90.005111940000006</v>
      </c>
      <c r="S8066">
        <f t="shared" si="251"/>
        <v>3.7502129975000007</v>
      </c>
      <c r="T8066" t="s">
        <v>19</v>
      </c>
    </row>
    <row r="8067" spans="1:20" x14ac:dyDescent="0.25">
      <c r="A8067">
        <v>8066</v>
      </c>
      <c r="B8067" t="s">
        <v>4705</v>
      </c>
      <c r="C8067" t="s">
        <v>943</v>
      </c>
      <c r="D8067" t="str">
        <f t="shared" ref="D8067:D8130" si="252">CONCATENATE(B8067, " ",C8067)</f>
        <v>Banner Roger</v>
      </c>
      <c r="E8067" t="s">
        <v>22</v>
      </c>
      <c r="F8067" t="s">
        <v>24</v>
      </c>
      <c r="G8067" t="s">
        <v>611</v>
      </c>
      <c r="H8067" t="s">
        <v>612</v>
      </c>
      <c r="I8067" t="s">
        <v>24</v>
      </c>
      <c r="J8067" t="s">
        <v>19</v>
      </c>
      <c r="K8067" t="str">
        <f>INDEX(Table6[Column1],MATCH(L8067,Table6[Column2]))</f>
        <v>Elders</v>
      </c>
      <c r="L8067">
        <v>53.908421369999999</v>
      </c>
      <c r="M8067" t="str">
        <f>VLOOKUP(L8067,Table1[],2)</f>
        <v>50 - 59</v>
      </c>
      <c r="N8067" t="str">
        <f>INDEX(Table7[Column1],MATCH(O8067,Table7[Column2]))</f>
        <v>Learning Stage</v>
      </c>
      <c r="O8067">
        <v>3.8562393109999999</v>
      </c>
      <c r="P8067" t="str">
        <f>VLOOKUP(O8067,Table13[],2)</f>
        <v>1 - 5</v>
      </c>
      <c r="Q8067" t="str">
        <f>INDEX(Table8[Column1],MATCH(R8067,Table8[Column2]))</f>
        <v>Habitual</v>
      </c>
      <c r="R8067">
        <v>118.15917279999999</v>
      </c>
      <c r="S8067">
        <f t="shared" ref="S8067:S8130" si="253">CONVERT(R8067,"hr","day")</f>
        <v>4.9232988666666664</v>
      </c>
      <c r="T8067" t="s">
        <v>19</v>
      </c>
    </row>
    <row r="8068" spans="1:20" x14ac:dyDescent="0.25">
      <c r="A8068">
        <v>8067</v>
      </c>
      <c r="B8068" t="s">
        <v>400</v>
      </c>
      <c r="C8068" t="s">
        <v>1804</v>
      </c>
      <c r="D8068" t="str">
        <f t="shared" si="252"/>
        <v>Williams Ruben</v>
      </c>
      <c r="E8068" t="s">
        <v>22</v>
      </c>
      <c r="F8068" t="s">
        <v>242</v>
      </c>
      <c r="G8068" t="s">
        <v>611</v>
      </c>
      <c r="H8068" t="s">
        <v>612</v>
      </c>
      <c r="I8068" t="s">
        <v>107</v>
      </c>
      <c r="J8068" t="s">
        <v>19</v>
      </c>
      <c r="K8068" t="str">
        <f>INDEX(Table6[Column1],MATCH(L8068,Table6[Column2]))</f>
        <v>Adults</v>
      </c>
      <c r="L8068">
        <v>47.175787819999996</v>
      </c>
      <c r="M8068" t="str">
        <f>VLOOKUP(L8068,Table1[],2)</f>
        <v>40 - 49</v>
      </c>
      <c r="N8068" t="str">
        <f>INDEX(Table7[Column1],MATCH(O8068,Table7[Column2]))</f>
        <v>Learning Stage</v>
      </c>
      <c r="O8068">
        <v>4.0259163039999999</v>
      </c>
      <c r="P8068" t="str">
        <f>VLOOKUP(O8068,Table13[],2)</f>
        <v>1 - 5</v>
      </c>
      <c r="Q8068" t="str">
        <f>INDEX(Table8[Column1],MATCH(R8068,Table8[Column2]))</f>
        <v>Maintained</v>
      </c>
      <c r="R8068">
        <v>55.412938250000003</v>
      </c>
      <c r="S8068">
        <f t="shared" si="253"/>
        <v>2.3088724270833336</v>
      </c>
      <c r="T8068" t="s">
        <v>19</v>
      </c>
    </row>
    <row r="8069" spans="1:20" x14ac:dyDescent="0.25">
      <c r="A8069">
        <v>8068</v>
      </c>
      <c r="B8069" t="s">
        <v>767</v>
      </c>
      <c r="C8069" t="s">
        <v>314</v>
      </c>
      <c r="D8069" t="str">
        <f t="shared" si="252"/>
        <v>McDonald Brian</v>
      </c>
      <c r="E8069" t="s">
        <v>22</v>
      </c>
      <c r="F8069" t="s">
        <v>262</v>
      </c>
      <c r="G8069" t="s">
        <v>611</v>
      </c>
      <c r="H8069" t="s">
        <v>612</v>
      </c>
      <c r="I8069" t="s">
        <v>262</v>
      </c>
      <c r="J8069" t="s">
        <v>19</v>
      </c>
      <c r="K8069" t="str">
        <f>INDEX(Table6[Column1],MATCH(L8069,Table6[Column2]))</f>
        <v>Elders</v>
      </c>
      <c r="L8069">
        <v>51.023864349999997</v>
      </c>
      <c r="M8069" t="str">
        <f>VLOOKUP(L8069,Table1[],2)</f>
        <v>50 - 59</v>
      </c>
      <c r="N8069" t="str">
        <f>INDEX(Table7[Column1],MATCH(O8069,Table7[Column2]))</f>
        <v>Learning Stage</v>
      </c>
      <c r="O8069">
        <v>5.6570416139999997</v>
      </c>
      <c r="P8069" t="str">
        <f>VLOOKUP(O8069,Table13[],2)</f>
        <v>1 - 5</v>
      </c>
      <c r="Q8069" t="str">
        <f>INDEX(Table8[Column1],MATCH(R8069,Table8[Column2]))</f>
        <v>Maintained</v>
      </c>
      <c r="R8069">
        <v>60.16921696</v>
      </c>
      <c r="S8069">
        <f t="shared" si="253"/>
        <v>2.5070507066666665</v>
      </c>
      <c r="T8069" t="s">
        <v>19</v>
      </c>
    </row>
    <row r="8070" spans="1:20" x14ac:dyDescent="0.25">
      <c r="A8070">
        <v>8069</v>
      </c>
      <c r="B8070" t="s">
        <v>2597</v>
      </c>
      <c r="C8070" t="s">
        <v>632</v>
      </c>
      <c r="D8070" t="str">
        <f t="shared" si="252"/>
        <v>Weatherspoon Jacqueline</v>
      </c>
      <c r="E8070" t="s">
        <v>15</v>
      </c>
      <c r="F8070" t="s">
        <v>186</v>
      </c>
      <c r="G8070" t="s">
        <v>611</v>
      </c>
      <c r="H8070" t="s">
        <v>612</v>
      </c>
      <c r="I8070" t="s">
        <v>186</v>
      </c>
      <c r="J8070" t="s">
        <v>19</v>
      </c>
      <c r="K8070" t="str">
        <f>INDEX(Table6[Column1],MATCH(L8070,Table6[Column2]))</f>
        <v>Adults</v>
      </c>
      <c r="L8070">
        <v>47.405314650000001</v>
      </c>
      <c r="M8070" t="str">
        <f>VLOOKUP(L8070,Table1[],2)</f>
        <v>40 - 49</v>
      </c>
      <c r="N8070" t="str">
        <f>INDEX(Table7[Column1],MATCH(O8070,Table7[Column2]))</f>
        <v>Learning Stage</v>
      </c>
      <c r="O8070">
        <v>1.7228462099999999</v>
      </c>
      <c r="P8070" t="str">
        <f>VLOOKUP(O8070,Table13[],2)</f>
        <v>1 - 5</v>
      </c>
      <c r="Q8070" t="str">
        <f>INDEX(Table8[Column1],MATCH(R8070,Table8[Column2]))</f>
        <v>Maintained</v>
      </c>
      <c r="R8070">
        <v>73.680110790000001</v>
      </c>
      <c r="S8070">
        <f t="shared" si="253"/>
        <v>3.0700046162500003</v>
      </c>
      <c r="T8070" t="s">
        <v>19</v>
      </c>
    </row>
    <row r="8071" spans="1:20" x14ac:dyDescent="0.25">
      <c r="A8071">
        <v>8070</v>
      </c>
      <c r="B8071" t="s">
        <v>5621</v>
      </c>
      <c r="C8071" t="s">
        <v>245</v>
      </c>
      <c r="D8071" t="str">
        <f t="shared" si="252"/>
        <v>Zajicek Mary</v>
      </c>
      <c r="E8071" t="s">
        <v>15</v>
      </c>
      <c r="F8071" t="s">
        <v>788</v>
      </c>
      <c r="G8071" t="s">
        <v>611</v>
      </c>
      <c r="H8071" t="s">
        <v>612</v>
      </c>
      <c r="I8071" t="s">
        <v>788</v>
      </c>
      <c r="J8071" t="s">
        <v>19</v>
      </c>
      <c r="K8071" t="str">
        <f>INDEX(Table6[Column1],MATCH(L8071,Table6[Column2]))</f>
        <v>Adults</v>
      </c>
      <c r="L8071">
        <v>42.287443160000002</v>
      </c>
      <c r="M8071" t="str">
        <f>VLOOKUP(L8071,Table1[],2)</f>
        <v>40 - 49</v>
      </c>
      <c r="N8071" t="str">
        <f>INDEX(Table7[Column1],MATCH(O8071,Table7[Column2]))</f>
        <v>Learning Stage</v>
      </c>
      <c r="O8071">
        <v>4.8910730879999997</v>
      </c>
      <c r="P8071" t="str">
        <f>VLOOKUP(O8071,Table13[],2)</f>
        <v>1 - 5</v>
      </c>
      <c r="Q8071" t="str">
        <f>INDEX(Table8[Column1],MATCH(R8071,Table8[Column2]))</f>
        <v>Maintained</v>
      </c>
      <c r="R8071">
        <v>72.706024040000003</v>
      </c>
      <c r="S8071">
        <f t="shared" si="253"/>
        <v>3.0294176683333331</v>
      </c>
      <c r="T8071" t="s">
        <v>19</v>
      </c>
    </row>
    <row r="8072" spans="1:20" x14ac:dyDescent="0.25">
      <c r="A8072">
        <v>8071</v>
      </c>
      <c r="B8072" t="s">
        <v>5622</v>
      </c>
      <c r="C8072" t="s">
        <v>29</v>
      </c>
      <c r="D8072" t="str">
        <f t="shared" si="252"/>
        <v>Marino Irene</v>
      </c>
      <c r="E8072" t="s">
        <v>15</v>
      </c>
      <c r="F8072" t="s">
        <v>169</v>
      </c>
      <c r="G8072" t="s">
        <v>611</v>
      </c>
      <c r="H8072" t="s">
        <v>612</v>
      </c>
      <c r="I8072" t="s">
        <v>169</v>
      </c>
      <c r="J8072" t="s">
        <v>19</v>
      </c>
      <c r="K8072" t="str">
        <f>INDEX(Table6[Column1],MATCH(L8072,Table6[Column2]))</f>
        <v>Youth</v>
      </c>
      <c r="L8072">
        <v>29.034716849999999</v>
      </c>
      <c r="M8072" t="str">
        <f>VLOOKUP(L8072,Table1[],2)</f>
        <v>20 - 29</v>
      </c>
      <c r="N8072" t="str">
        <f>INDEX(Table7[Column1],MATCH(O8072,Table7[Column2]))</f>
        <v>Learning Stage</v>
      </c>
      <c r="O8072">
        <v>2.7591338940000001</v>
      </c>
      <c r="P8072" t="str">
        <f>VLOOKUP(O8072,Table13[],2)</f>
        <v>1 - 5</v>
      </c>
      <c r="Q8072" t="str">
        <f>INDEX(Table8[Column1],MATCH(R8072,Table8[Column2]))</f>
        <v>Scheduled</v>
      </c>
      <c r="R8072">
        <v>1.367883387</v>
      </c>
      <c r="S8072">
        <f t="shared" si="253"/>
        <v>5.6995141124999996E-2</v>
      </c>
      <c r="T8072" t="s">
        <v>19</v>
      </c>
    </row>
    <row r="8073" spans="1:20" x14ac:dyDescent="0.25">
      <c r="A8073">
        <v>8072</v>
      </c>
      <c r="B8073" t="s">
        <v>34</v>
      </c>
      <c r="C8073" t="s">
        <v>3972</v>
      </c>
      <c r="D8073" t="str">
        <f t="shared" si="252"/>
        <v>Jones Beatrice</v>
      </c>
      <c r="E8073" t="s">
        <v>15</v>
      </c>
      <c r="F8073" t="s">
        <v>1445</v>
      </c>
      <c r="G8073" t="s">
        <v>611</v>
      </c>
      <c r="H8073" t="s">
        <v>612</v>
      </c>
      <c r="I8073" t="s">
        <v>46</v>
      </c>
      <c r="J8073" t="s">
        <v>19</v>
      </c>
      <c r="K8073" t="str">
        <f>INDEX(Table6[Column1],MATCH(L8073,Table6[Column2]))</f>
        <v>Young Adults</v>
      </c>
      <c r="L8073">
        <v>31.567377839999999</v>
      </c>
      <c r="M8073" t="str">
        <f>VLOOKUP(L8073,Table1[],2)</f>
        <v>30 - 39</v>
      </c>
      <c r="N8073" t="str">
        <f>INDEX(Table7[Column1],MATCH(O8073,Table7[Column2]))</f>
        <v>Learning Stage</v>
      </c>
      <c r="O8073">
        <v>4.6882739859999996</v>
      </c>
      <c r="P8073" t="str">
        <f>VLOOKUP(O8073,Table13[],2)</f>
        <v>1 - 5</v>
      </c>
      <c r="Q8073" t="str">
        <f>INDEX(Table8[Column1],MATCH(R8073,Table8[Column2]))</f>
        <v>Scheduled</v>
      </c>
      <c r="R8073">
        <v>0</v>
      </c>
      <c r="S8073">
        <f t="shared" si="253"/>
        <v>0</v>
      </c>
      <c r="T8073" t="s">
        <v>19</v>
      </c>
    </row>
    <row r="8074" spans="1:20" x14ac:dyDescent="0.25">
      <c r="A8074">
        <v>8073</v>
      </c>
      <c r="B8074" t="s">
        <v>5623</v>
      </c>
      <c r="C8074" t="s">
        <v>954</v>
      </c>
      <c r="D8074" t="str">
        <f t="shared" si="252"/>
        <v>Krueger Jean</v>
      </c>
      <c r="E8074" t="s">
        <v>15</v>
      </c>
      <c r="F8074" t="s">
        <v>38</v>
      </c>
      <c r="G8074" t="s">
        <v>611</v>
      </c>
      <c r="H8074" t="s">
        <v>612</v>
      </c>
      <c r="I8074" t="s">
        <v>38</v>
      </c>
      <c r="J8074" t="s">
        <v>19</v>
      </c>
      <c r="K8074" t="str">
        <f>INDEX(Table6[Column1],MATCH(L8074,Table6[Column2]))</f>
        <v>Seniors</v>
      </c>
      <c r="L8074">
        <v>61.124571070000002</v>
      </c>
      <c r="M8074" t="str">
        <f>VLOOKUP(L8074,Table1[],2)</f>
        <v>60 and Above</v>
      </c>
      <c r="N8074" t="str">
        <f>INDEX(Table7[Column1],MATCH(O8074,Table7[Column2]))</f>
        <v>Learning Stage</v>
      </c>
      <c r="O8074">
        <v>2.9880630830000001</v>
      </c>
      <c r="P8074" t="str">
        <f>VLOOKUP(O8074,Table13[],2)</f>
        <v>1 - 5</v>
      </c>
      <c r="Q8074" t="str">
        <f>INDEX(Table8[Column1],MATCH(R8074,Table8[Column2]))</f>
        <v>Excused</v>
      </c>
      <c r="R8074">
        <v>143.5115126</v>
      </c>
      <c r="S8074">
        <f t="shared" si="253"/>
        <v>5.9796463583333335</v>
      </c>
      <c r="T8074" t="s">
        <v>19</v>
      </c>
    </row>
    <row r="8075" spans="1:20" x14ac:dyDescent="0.25">
      <c r="A8075">
        <v>8074</v>
      </c>
      <c r="B8075" t="s">
        <v>5624</v>
      </c>
      <c r="C8075" t="s">
        <v>465</v>
      </c>
      <c r="D8075" t="str">
        <f t="shared" si="252"/>
        <v>Colby Aaron</v>
      </c>
      <c r="E8075" t="s">
        <v>22</v>
      </c>
      <c r="F8075" t="s">
        <v>730</v>
      </c>
      <c r="G8075" t="s">
        <v>611</v>
      </c>
      <c r="H8075" t="s">
        <v>612</v>
      </c>
      <c r="I8075" t="s">
        <v>24</v>
      </c>
      <c r="J8075" t="s">
        <v>19</v>
      </c>
      <c r="K8075" t="str">
        <f>INDEX(Table6[Column1],MATCH(L8075,Table6[Column2]))</f>
        <v>Young Adults</v>
      </c>
      <c r="L8075">
        <v>33.944636240000001</v>
      </c>
      <c r="M8075" t="str">
        <f>VLOOKUP(L8075,Table1[],2)</f>
        <v>30 - 39</v>
      </c>
      <c r="N8075" t="str">
        <f>INDEX(Table7[Column1],MATCH(O8075,Table7[Column2]))</f>
        <v>Fitting in Stage</v>
      </c>
      <c r="O8075">
        <v>6.2722193669999999</v>
      </c>
      <c r="P8075" t="str">
        <f>VLOOKUP(O8075,Table13[],2)</f>
        <v>6 - 10</v>
      </c>
      <c r="Q8075" t="str">
        <f>INDEX(Table8[Column1],MATCH(R8075,Table8[Column2]))</f>
        <v>Maintained</v>
      </c>
      <c r="R8075">
        <v>48.000379469999999</v>
      </c>
      <c r="S8075">
        <f t="shared" si="253"/>
        <v>2.0000158112499999</v>
      </c>
      <c r="T8075" t="s">
        <v>19</v>
      </c>
    </row>
    <row r="8076" spans="1:20" x14ac:dyDescent="0.25">
      <c r="A8076">
        <v>8075</v>
      </c>
      <c r="B8076" t="s">
        <v>5625</v>
      </c>
      <c r="C8076" t="s">
        <v>672</v>
      </c>
      <c r="D8076" t="str">
        <f t="shared" si="252"/>
        <v>Pope Frances</v>
      </c>
      <c r="E8076" t="s">
        <v>15</v>
      </c>
      <c r="F8076" t="s">
        <v>30</v>
      </c>
      <c r="G8076" t="s">
        <v>611</v>
      </c>
      <c r="H8076" t="s">
        <v>612</v>
      </c>
      <c r="I8076" t="s">
        <v>30</v>
      </c>
      <c r="J8076" t="s">
        <v>19</v>
      </c>
      <c r="K8076" t="str">
        <f>INDEX(Table6[Column1],MATCH(L8076,Table6[Column2]))</f>
        <v>Youth</v>
      </c>
      <c r="L8076">
        <v>27.36165239</v>
      </c>
      <c r="M8076" t="str">
        <f>VLOOKUP(L8076,Table1[],2)</f>
        <v>20 - 29</v>
      </c>
      <c r="N8076" t="str">
        <f>INDEX(Table7[Column1],MATCH(O8076,Table7[Column2]))</f>
        <v>Learning Stage</v>
      </c>
      <c r="O8076">
        <v>4.5313693280000003</v>
      </c>
      <c r="P8076" t="str">
        <f>VLOOKUP(O8076,Table13[],2)</f>
        <v>1 - 5</v>
      </c>
      <c r="Q8076" t="str">
        <f>INDEX(Table8[Column1],MATCH(R8076,Table8[Column2]))</f>
        <v>Scheduled</v>
      </c>
      <c r="R8076">
        <v>0</v>
      </c>
      <c r="S8076">
        <f t="shared" si="253"/>
        <v>0</v>
      </c>
      <c r="T8076" t="s">
        <v>19</v>
      </c>
    </row>
    <row r="8077" spans="1:20" x14ac:dyDescent="0.25">
      <c r="A8077">
        <v>8076</v>
      </c>
      <c r="B8077" t="s">
        <v>85</v>
      </c>
      <c r="C8077" t="s">
        <v>5626</v>
      </c>
      <c r="D8077" t="str">
        <f t="shared" si="252"/>
        <v>Burton Abel</v>
      </c>
      <c r="E8077" t="s">
        <v>22</v>
      </c>
      <c r="F8077" t="s">
        <v>38</v>
      </c>
      <c r="G8077" t="s">
        <v>611</v>
      </c>
      <c r="H8077" t="s">
        <v>612</v>
      </c>
      <c r="I8077" t="s">
        <v>38</v>
      </c>
      <c r="J8077" t="s">
        <v>19</v>
      </c>
      <c r="K8077" t="str">
        <f>INDEX(Table6[Column1],MATCH(L8077,Table6[Column2]))</f>
        <v>Seniors</v>
      </c>
      <c r="L8077">
        <v>60.542838230000001</v>
      </c>
      <c r="M8077" t="str">
        <f>VLOOKUP(L8077,Table1[],2)</f>
        <v>60 and Above</v>
      </c>
      <c r="N8077" t="str">
        <f>INDEX(Table7[Column1],MATCH(O8077,Table7[Column2]))</f>
        <v>Learning Stage</v>
      </c>
      <c r="O8077">
        <v>3.5888156919999998</v>
      </c>
      <c r="P8077" t="str">
        <f>VLOOKUP(O8077,Table13[],2)</f>
        <v>1 - 5</v>
      </c>
      <c r="Q8077" t="str">
        <f>INDEX(Table8[Column1],MATCH(R8077,Table8[Column2]))</f>
        <v>Habitual</v>
      </c>
      <c r="R8077">
        <v>116.549773</v>
      </c>
      <c r="S8077">
        <f t="shared" si="253"/>
        <v>4.8562405416666667</v>
      </c>
      <c r="T8077" t="s">
        <v>19</v>
      </c>
    </row>
    <row r="8078" spans="1:20" x14ac:dyDescent="0.25">
      <c r="A8078">
        <v>8077</v>
      </c>
      <c r="B8078" t="s">
        <v>5627</v>
      </c>
      <c r="C8078" t="s">
        <v>441</v>
      </c>
      <c r="D8078" t="str">
        <f t="shared" si="252"/>
        <v>Licon Amy</v>
      </c>
      <c r="E8078" t="s">
        <v>15</v>
      </c>
      <c r="F8078" t="s">
        <v>806</v>
      </c>
      <c r="G8078" t="s">
        <v>611</v>
      </c>
      <c r="H8078" t="s">
        <v>612</v>
      </c>
      <c r="I8078" t="s">
        <v>192</v>
      </c>
      <c r="J8078" t="s">
        <v>19</v>
      </c>
      <c r="K8078" t="str">
        <f>INDEX(Table6[Column1],MATCH(L8078,Table6[Column2]))</f>
        <v>Young Adults</v>
      </c>
      <c r="L8078">
        <v>39.84527628</v>
      </c>
      <c r="M8078" t="str">
        <f>VLOOKUP(L8078,Table1[],2)</f>
        <v>30 - 39</v>
      </c>
      <c r="N8078" t="str">
        <f>INDEX(Table7[Column1],MATCH(O8078,Table7[Column2]))</f>
        <v>Learning Stage</v>
      </c>
      <c r="O8078">
        <v>3.1533529759999999</v>
      </c>
      <c r="P8078" t="str">
        <f>VLOOKUP(O8078,Table13[],2)</f>
        <v>1 - 5</v>
      </c>
      <c r="Q8078" t="str">
        <f>INDEX(Table8[Column1],MATCH(R8078,Table8[Column2]))</f>
        <v>Maintained</v>
      </c>
      <c r="R8078">
        <v>44.676298269999997</v>
      </c>
      <c r="S8078">
        <f t="shared" si="253"/>
        <v>1.8615124279166664</v>
      </c>
      <c r="T8078" t="s">
        <v>19</v>
      </c>
    </row>
    <row r="8079" spans="1:20" x14ac:dyDescent="0.25">
      <c r="A8079">
        <v>8078</v>
      </c>
      <c r="B8079" t="s">
        <v>5186</v>
      </c>
      <c r="C8079" t="s">
        <v>5628</v>
      </c>
      <c r="D8079" t="str">
        <f t="shared" si="252"/>
        <v>Blankenship Bette</v>
      </c>
      <c r="E8079" t="s">
        <v>15</v>
      </c>
      <c r="F8079" t="s">
        <v>138</v>
      </c>
      <c r="G8079" t="s">
        <v>611</v>
      </c>
      <c r="H8079" t="s">
        <v>612</v>
      </c>
      <c r="I8079" t="s">
        <v>138</v>
      </c>
      <c r="J8079" t="s">
        <v>19</v>
      </c>
      <c r="K8079" t="str">
        <f>INDEX(Table6[Column1],MATCH(L8079,Table6[Column2]))</f>
        <v>Young Adults</v>
      </c>
      <c r="L8079">
        <v>39.954505830000002</v>
      </c>
      <c r="M8079" t="str">
        <f>VLOOKUP(L8079,Table1[],2)</f>
        <v>30 - 39</v>
      </c>
      <c r="N8079" t="str">
        <f>INDEX(Table7[Column1],MATCH(O8079,Table7[Column2]))</f>
        <v>Learning Stage</v>
      </c>
      <c r="O8079">
        <v>5.2681283619999997</v>
      </c>
      <c r="P8079" t="str">
        <f>VLOOKUP(O8079,Table13[],2)</f>
        <v>1 - 5</v>
      </c>
      <c r="Q8079" t="str">
        <f>INDEX(Table8[Column1],MATCH(R8079,Table8[Column2]))</f>
        <v>Scheduled</v>
      </c>
      <c r="R8079">
        <v>36.139698070000001</v>
      </c>
      <c r="S8079">
        <f t="shared" si="253"/>
        <v>1.5058207529166667</v>
      </c>
      <c r="T8079" t="s">
        <v>19</v>
      </c>
    </row>
    <row r="8080" spans="1:20" x14ac:dyDescent="0.25">
      <c r="A8080">
        <v>8079</v>
      </c>
      <c r="B8080" t="s">
        <v>723</v>
      </c>
      <c r="C8080" t="s">
        <v>175</v>
      </c>
      <c r="D8080" t="str">
        <f t="shared" si="252"/>
        <v>Garcia Paul</v>
      </c>
      <c r="E8080" t="s">
        <v>22</v>
      </c>
      <c r="F8080" t="s">
        <v>38</v>
      </c>
      <c r="G8080" t="s">
        <v>611</v>
      </c>
      <c r="H8080" t="s">
        <v>612</v>
      </c>
      <c r="I8080" t="s">
        <v>38</v>
      </c>
      <c r="J8080" t="s">
        <v>19</v>
      </c>
      <c r="K8080" t="str">
        <f>INDEX(Table6[Column1],MATCH(L8080,Table6[Column2]))</f>
        <v>Adults</v>
      </c>
      <c r="L8080">
        <v>43.808082130000003</v>
      </c>
      <c r="M8080" t="str">
        <f>VLOOKUP(L8080,Table1[],2)</f>
        <v>40 - 49</v>
      </c>
      <c r="N8080" t="str">
        <f>INDEX(Table7[Column1],MATCH(O8080,Table7[Column2]))</f>
        <v>Learning Stage</v>
      </c>
      <c r="O8080">
        <v>5.258737923</v>
      </c>
      <c r="P8080" t="str">
        <f>VLOOKUP(O8080,Table13[],2)</f>
        <v>1 - 5</v>
      </c>
      <c r="Q8080" t="str">
        <f>INDEX(Table8[Column1],MATCH(R8080,Table8[Column2]))</f>
        <v>Maintained</v>
      </c>
      <c r="R8080">
        <v>52.651571169999997</v>
      </c>
      <c r="S8080">
        <f t="shared" si="253"/>
        <v>2.1938154654166668</v>
      </c>
      <c r="T8080" t="s">
        <v>19</v>
      </c>
    </row>
    <row r="8081" spans="1:20" x14ac:dyDescent="0.25">
      <c r="A8081">
        <v>8080</v>
      </c>
      <c r="B8081" t="s">
        <v>5629</v>
      </c>
      <c r="C8081" t="s">
        <v>44</v>
      </c>
      <c r="D8081" t="str">
        <f t="shared" si="252"/>
        <v>Dunleavy Gregory</v>
      </c>
      <c r="E8081" t="s">
        <v>22</v>
      </c>
      <c r="F8081" t="s">
        <v>186</v>
      </c>
      <c r="G8081" t="s">
        <v>611</v>
      </c>
      <c r="H8081" t="s">
        <v>612</v>
      </c>
      <c r="I8081" t="s">
        <v>186</v>
      </c>
      <c r="J8081" t="s">
        <v>19</v>
      </c>
      <c r="K8081" t="str">
        <f>INDEX(Table6[Column1],MATCH(L8081,Table6[Column2]))</f>
        <v>Young Adults</v>
      </c>
      <c r="L8081">
        <v>39.570477009999998</v>
      </c>
      <c r="M8081" t="str">
        <f>VLOOKUP(L8081,Table1[],2)</f>
        <v>30 - 39</v>
      </c>
      <c r="N8081" t="str">
        <f>INDEX(Table7[Column1],MATCH(O8081,Table7[Column2]))</f>
        <v>Learning Stage</v>
      </c>
      <c r="O8081">
        <v>2.3693725950000002</v>
      </c>
      <c r="P8081" t="str">
        <f>VLOOKUP(O8081,Table13[],2)</f>
        <v>1 - 5</v>
      </c>
      <c r="Q8081" t="str">
        <f>INDEX(Table8[Column1],MATCH(R8081,Table8[Column2]))</f>
        <v>Scheduled</v>
      </c>
      <c r="R8081">
        <v>0</v>
      </c>
      <c r="S8081">
        <f t="shared" si="253"/>
        <v>0</v>
      </c>
      <c r="T8081" t="s">
        <v>19</v>
      </c>
    </row>
    <row r="8082" spans="1:20" x14ac:dyDescent="0.25">
      <c r="A8082">
        <v>8081</v>
      </c>
      <c r="B8082" t="s">
        <v>5630</v>
      </c>
      <c r="C8082" t="s">
        <v>5631</v>
      </c>
      <c r="D8082" t="str">
        <f t="shared" si="252"/>
        <v>Bolton Ina</v>
      </c>
      <c r="E8082" t="s">
        <v>15</v>
      </c>
      <c r="F8082" t="s">
        <v>38</v>
      </c>
      <c r="G8082" t="s">
        <v>611</v>
      </c>
      <c r="H8082" t="s">
        <v>612</v>
      </c>
      <c r="I8082" t="s">
        <v>38</v>
      </c>
      <c r="J8082" t="s">
        <v>19</v>
      </c>
      <c r="K8082" t="str">
        <f>INDEX(Table6[Column1],MATCH(L8082,Table6[Column2]))</f>
        <v>Young Adults</v>
      </c>
      <c r="L8082">
        <v>32.927725000000002</v>
      </c>
      <c r="M8082" t="str">
        <f>VLOOKUP(L8082,Table1[],2)</f>
        <v>30 - 39</v>
      </c>
      <c r="N8082" t="str">
        <f>INDEX(Table7[Column1],MATCH(O8082,Table7[Column2]))</f>
        <v>Learning Stage</v>
      </c>
      <c r="O8082">
        <v>3.7477000239999998</v>
      </c>
      <c r="P8082" t="str">
        <f>VLOOKUP(O8082,Table13[],2)</f>
        <v>1 - 5</v>
      </c>
      <c r="Q8082" t="str">
        <f>INDEX(Table8[Column1],MATCH(R8082,Table8[Column2]))</f>
        <v>Scheduled</v>
      </c>
      <c r="R8082">
        <v>19.873774000000001</v>
      </c>
      <c r="S8082">
        <f t="shared" si="253"/>
        <v>0.82807391666666663</v>
      </c>
      <c r="T8082" t="s">
        <v>19</v>
      </c>
    </row>
    <row r="8083" spans="1:20" x14ac:dyDescent="0.25">
      <c r="A8083">
        <v>8082</v>
      </c>
      <c r="B8083" t="s">
        <v>1899</v>
      </c>
      <c r="C8083" t="s">
        <v>4761</v>
      </c>
      <c r="D8083" t="str">
        <f t="shared" si="252"/>
        <v>Durham Elmer</v>
      </c>
      <c r="E8083" t="s">
        <v>22</v>
      </c>
      <c r="F8083" t="s">
        <v>1626</v>
      </c>
      <c r="G8083" t="s">
        <v>611</v>
      </c>
      <c r="H8083" t="s">
        <v>612</v>
      </c>
      <c r="I8083" t="s">
        <v>87</v>
      </c>
      <c r="J8083" t="s">
        <v>19</v>
      </c>
      <c r="K8083" t="str">
        <f>INDEX(Table6[Column1],MATCH(L8083,Table6[Column2]))</f>
        <v>Adults</v>
      </c>
      <c r="L8083">
        <v>49.859067359999997</v>
      </c>
      <c r="M8083" t="str">
        <f>VLOOKUP(L8083,Table1[],2)</f>
        <v>40 - 49</v>
      </c>
      <c r="N8083" t="str">
        <f>INDEX(Table7[Column1],MATCH(O8083,Table7[Column2]))</f>
        <v>Learning Stage</v>
      </c>
      <c r="O8083">
        <v>2.2584223959999998</v>
      </c>
      <c r="P8083" t="str">
        <f>VLOOKUP(O8083,Table13[],2)</f>
        <v>1 - 5</v>
      </c>
      <c r="Q8083" t="str">
        <f>INDEX(Table8[Column1],MATCH(R8083,Table8[Column2]))</f>
        <v>Maintained</v>
      </c>
      <c r="R8083">
        <v>73.184356739999998</v>
      </c>
      <c r="S8083">
        <f t="shared" si="253"/>
        <v>3.0493481974999996</v>
      </c>
      <c r="T8083" t="s">
        <v>19</v>
      </c>
    </row>
    <row r="8084" spans="1:20" x14ac:dyDescent="0.25">
      <c r="A8084">
        <v>8083</v>
      </c>
      <c r="B8084" t="s">
        <v>912</v>
      </c>
      <c r="C8084" t="s">
        <v>525</v>
      </c>
      <c r="D8084" t="str">
        <f t="shared" si="252"/>
        <v>Boyd Amanda</v>
      </c>
      <c r="E8084" t="s">
        <v>15</v>
      </c>
      <c r="F8084" t="s">
        <v>84</v>
      </c>
      <c r="G8084" t="s">
        <v>611</v>
      </c>
      <c r="H8084" t="s">
        <v>612</v>
      </c>
      <c r="I8084" t="s">
        <v>84</v>
      </c>
      <c r="J8084" t="s">
        <v>19</v>
      </c>
      <c r="K8084" t="str">
        <f>INDEX(Table6[Column1],MATCH(L8084,Table6[Column2]))</f>
        <v>Adults</v>
      </c>
      <c r="L8084">
        <v>44.537382600000001</v>
      </c>
      <c r="M8084" t="str">
        <f>VLOOKUP(L8084,Table1[],2)</f>
        <v>40 - 49</v>
      </c>
      <c r="N8084" t="str">
        <f>INDEX(Table7[Column1],MATCH(O8084,Table7[Column2]))</f>
        <v>Learning Stage</v>
      </c>
      <c r="O8084">
        <v>3.989294417</v>
      </c>
      <c r="P8084" t="str">
        <f>VLOOKUP(O8084,Table13[],2)</f>
        <v>1 - 5</v>
      </c>
      <c r="Q8084" t="str">
        <f>INDEX(Table8[Column1],MATCH(R8084,Table8[Column2]))</f>
        <v>Habitual</v>
      </c>
      <c r="R8084">
        <v>95.710168030000006</v>
      </c>
      <c r="S8084">
        <f t="shared" si="253"/>
        <v>3.9879236679166672</v>
      </c>
      <c r="T8084" t="s">
        <v>19</v>
      </c>
    </row>
    <row r="8085" spans="1:20" x14ac:dyDescent="0.25">
      <c r="A8085">
        <v>8084</v>
      </c>
      <c r="B8085" t="s">
        <v>5632</v>
      </c>
      <c r="C8085" t="s">
        <v>1386</v>
      </c>
      <c r="D8085" t="str">
        <f t="shared" si="252"/>
        <v>Peel Sheila</v>
      </c>
      <c r="E8085" t="s">
        <v>15</v>
      </c>
      <c r="F8085" t="s">
        <v>38</v>
      </c>
      <c r="G8085" t="s">
        <v>611</v>
      </c>
      <c r="H8085" t="s">
        <v>612</v>
      </c>
      <c r="I8085" t="s">
        <v>38</v>
      </c>
      <c r="J8085" t="s">
        <v>19</v>
      </c>
      <c r="K8085" t="str">
        <f>INDEX(Table6[Column1],MATCH(L8085,Table6[Column2]))</f>
        <v>Elders</v>
      </c>
      <c r="L8085">
        <v>57.16155449</v>
      </c>
      <c r="M8085" t="str">
        <f>VLOOKUP(L8085,Table1[],2)</f>
        <v>50 - 59</v>
      </c>
      <c r="N8085" t="str">
        <f>INDEX(Table7[Column1],MATCH(O8085,Table7[Column2]))</f>
        <v>Learning Stage</v>
      </c>
      <c r="O8085">
        <v>3.6053638989999999</v>
      </c>
      <c r="P8085" t="str">
        <f>VLOOKUP(O8085,Table13[],2)</f>
        <v>1 - 5</v>
      </c>
      <c r="Q8085" t="str">
        <f>INDEX(Table8[Column1],MATCH(R8085,Table8[Column2]))</f>
        <v>Excused</v>
      </c>
      <c r="R8085">
        <v>122.5292022</v>
      </c>
      <c r="S8085">
        <f t="shared" si="253"/>
        <v>5.1053834250000003</v>
      </c>
      <c r="T8085" t="s">
        <v>19</v>
      </c>
    </row>
    <row r="8086" spans="1:20" x14ac:dyDescent="0.25">
      <c r="A8086">
        <v>8085</v>
      </c>
      <c r="B8086" t="s">
        <v>253</v>
      </c>
      <c r="C8086" t="s">
        <v>249</v>
      </c>
      <c r="D8086" t="str">
        <f t="shared" si="252"/>
        <v>Harris Esther</v>
      </c>
      <c r="E8086" t="s">
        <v>15</v>
      </c>
      <c r="F8086" t="s">
        <v>3251</v>
      </c>
      <c r="G8086" t="s">
        <v>611</v>
      </c>
      <c r="H8086" t="s">
        <v>612</v>
      </c>
      <c r="I8086" t="s">
        <v>54</v>
      </c>
      <c r="J8086" t="s">
        <v>19</v>
      </c>
      <c r="K8086" t="str">
        <f>INDEX(Table6[Column1],MATCH(L8086,Table6[Column2]))</f>
        <v>Young Adults</v>
      </c>
      <c r="L8086">
        <v>38.236725530000001</v>
      </c>
      <c r="M8086" t="str">
        <f>VLOOKUP(L8086,Table1[],2)</f>
        <v>30 - 39</v>
      </c>
      <c r="N8086" t="str">
        <f>INDEX(Table7[Column1],MATCH(O8086,Table7[Column2]))</f>
        <v>Learning Stage</v>
      </c>
      <c r="O8086">
        <v>3.2967880969999999</v>
      </c>
      <c r="P8086" t="str">
        <f>VLOOKUP(O8086,Table13[],2)</f>
        <v>1 - 5</v>
      </c>
      <c r="Q8086" t="str">
        <f>INDEX(Table8[Column1],MATCH(R8086,Table8[Column2]))</f>
        <v>Maintained</v>
      </c>
      <c r="R8086">
        <v>41.570239829999998</v>
      </c>
      <c r="S8086">
        <f t="shared" si="253"/>
        <v>1.73209332625</v>
      </c>
      <c r="T8086" t="s">
        <v>19</v>
      </c>
    </row>
    <row r="8087" spans="1:20" x14ac:dyDescent="0.25">
      <c r="A8087">
        <v>8086</v>
      </c>
      <c r="B8087" t="s">
        <v>2545</v>
      </c>
      <c r="C8087" t="s">
        <v>115</v>
      </c>
      <c r="D8087" t="str">
        <f t="shared" si="252"/>
        <v>Jennings Daniel</v>
      </c>
      <c r="E8087" t="s">
        <v>22</v>
      </c>
      <c r="F8087" t="s">
        <v>176</v>
      </c>
      <c r="G8087" t="s">
        <v>611</v>
      </c>
      <c r="H8087" t="s">
        <v>612</v>
      </c>
      <c r="I8087" t="s">
        <v>134</v>
      </c>
      <c r="J8087" t="s">
        <v>19</v>
      </c>
      <c r="K8087" t="str">
        <f>INDEX(Table6[Column1],MATCH(L8087,Table6[Column2]))</f>
        <v>Elders</v>
      </c>
      <c r="L8087">
        <v>54.751476050000001</v>
      </c>
      <c r="M8087" t="str">
        <f>VLOOKUP(L8087,Table1[],2)</f>
        <v>50 - 59</v>
      </c>
      <c r="N8087" t="str">
        <f>INDEX(Table7[Column1],MATCH(O8087,Table7[Column2]))</f>
        <v>Fitting in Stage</v>
      </c>
      <c r="O8087">
        <v>7.1807321660000003</v>
      </c>
      <c r="P8087" t="str">
        <f>VLOOKUP(O8087,Table13[],2)</f>
        <v>6 - 10</v>
      </c>
      <c r="Q8087" t="str">
        <f>INDEX(Table8[Column1],MATCH(R8087,Table8[Column2]))</f>
        <v>Habitual</v>
      </c>
      <c r="R8087">
        <v>118.169848</v>
      </c>
      <c r="S8087">
        <f t="shared" si="253"/>
        <v>4.9237436666666667</v>
      </c>
      <c r="T8087" t="s">
        <v>19</v>
      </c>
    </row>
    <row r="8088" spans="1:20" x14ac:dyDescent="0.25">
      <c r="A8088">
        <v>8087</v>
      </c>
      <c r="B8088" t="s">
        <v>337</v>
      </c>
      <c r="C8088" t="s">
        <v>62</v>
      </c>
      <c r="D8088" t="str">
        <f t="shared" si="252"/>
        <v>Phillips Thomas</v>
      </c>
      <c r="E8088" t="s">
        <v>22</v>
      </c>
      <c r="F8088" t="s">
        <v>311</v>
      </c>
      <c r="G8088" t="s">
        <v>611</v>
      </c>
      <c r="H8088" t="s">
        <v>612</v>
      </c>
      <c r="I8088" t="s">
        <v>30</v>
      </c>
      <c r="J8088" t="s">
        <v>19</v>
      </c>
      <c r="K8088" t="str">
        <f>INDEX(Table6[Column1],MATCH(L8088,Table6[Column2]))</f>
        <v>Youth</v>
      </c>
      <c r="L8088">
        <v>27.899597329999999</v>
      </c>
      <c r="M8088" t="str">
        <f>VLOOKUP(L8088,Table1[],2)</f>
        <v>20 - 29</v>
      </c>
      <c r="N8088" t="str">
        <f>INDEX(Table7[Column1],MATCH(O8088,Table7[Column2]))</f>
        <v>Learning Stage</v>
      </c>
      <c r="O8088">
        <v>5.4935175750000003</v>
      </c>
      <c r="P8088" t="str">
        <f>VLOOKUP(O8088,Table13[],2)</f>
        <v>1 - 5</v>
      </c>
      <c r="Q8088" t="str">
        <f>INDEX(Table8[Column1],MATCH(R8088,Table8[Column2]))</f>
        <v>Scheduled</v>
      </c>
      <c r="R8088">
        <v>14.426461529999999</v>
      </c>
      <c r="S8088">
        <f t="shared" si="253"/>
        <v>0.60110256374999993</v>
      </c>
      <c r="T8088" t="s">
        <v>19</v>
      </c>
    </row>
    <row r="8089" spans="1:20" x14ac:dyDescent="0.25">
      <c r="A8089">
        <v>8088</v>
      </c>
      <c r="B8089" t="s">
        <v>3156</v>
      </c>
      <c r="C8089" t="s">
        <v>77</v>
      </c>
      <c r="D8089" t="str">
        <f t="shared" si="252"/>
        <v>Edwards Sandra</v>
      </c>
      <c r="E8089" t="s">
        <v>15</v>
      </c>
      <c r="F8089" t="s">
        <v>33</v>
      </c>
      <c r="G8089" t="s">
        <v>611</v>
      </c>
      <c r="H8089" t="s">
        <v>612</v>
      </c>
      <c r="I8089" t="s">
        <v>33</v>
      </c>
      <c r="J8089" t="s">
        <v>19</v>
      </c>
      <c r="K8089" t="str">
        <f>INDEX(Table6[Column1],MATCH(L8089,Table6[Column2]))</f>
        <v>Young Adults</v>
      </c>
      <c r="L8089">
        <v>31.977090230000002</v>
      </c>
      <c r="M8089" t="str">
        <f>VLOOKUP(L8089,Table1[],2)</f>
        <v>30 - 39</v>
      </c>
      <c r="N8089" t="str">
        <f>INDEX(Table7[Column1],MATCH(O8089,Table7[Column2]))</f>
        <v>Learning Stage</v>
      </c>
      <c r="O8089">
        <v>4.0153752489999999</v>
      </c>
      <c r="P8089" t="str">
        <f>VLOOKUP(O8089,Table13[],2)</f>
        <v>1 - 5</v>
      </c>
      <c r="Q8089" t="str">
        <f>INDEX(Table8[Column1],MATCH(R8089,Table8[Column2]))</f>
        <v>Scheduled</v>
      </c>
      <c r="R8089">
        <v>6.8452200359999997</v>
      </c>
      <c r="S8089">
        <f t="shared" si="253"/>
        <v>0.28521750149999997</v>
      </c>
      <c r="T8089" t="s">
        <v>19</v>
      </c>
    </row>
    <row r="8090" spans="1:20" x14ac:dyDescent="0.25">
      <c r="A8090">
        <v>8089</v>
      </c>
      <c r="B8090" t="s">
        <v>5633</v>
      </c>
      <c r="C8090" t="s">
        <v>4228</v>
      </c>
      <c r="D8090" t="str">
        <f t="shared" si="252"/>
        <v>Sparks Cheri</v>
      </c>
      <c r="E8090" t="s">
        <v>15</v>
      </c>
      <c r="F8090" t="s">
        <v>30</v>
      </c>
      <c r="G8090" t="s">
        <v>611</v>
      </c>
      <c r="H8090" t="s">
        <v>612</v>
      </c>
      <c r="I8090" t="s">
        <v>30</v>
      </c>
      <c r="J8090" t="s">
        <v>19</v>
      </c>
      <c r="K8090" t="str">
        <f>INDEX(Table6[Column1],MATCH(L8090,Table6[Column2]))</f>
        <v>Youth</v>
      </c>
      <c r="L8090">
        <v>27.54903268</v>
      </c>
      <c r="M8090" t="str">
        <f>VLOOKUP(L8090,Table1[],2)</f>
        <v>20 - 29</v>
      </c>
      <c r="N8090" t="str">
        <f>INDEX(Table7[Column1],MATCH(O8090,Table7[Column2]))</f>
        <v>Learning Stage</v>
      </c>
      <c r="O8090">
        <v>2.7057370829999998</v>
      </c>
      <c r="P8090" t="str">
        <f>VLOOKUP(O8090,Table13[],2)</f>
        <v>1 - 5</v>
      </c>
      <c r="Q8090" t="str">
        <f>INDEX(Table8[Column1],MATCH(R8090,Table8[Column2]))</f>
        <v>Scheduled</v>
      </c>
      <c r="R8090">
        <v>0</v>
      </c>
      <c r="S8090">
        <f t="shared" si="253"/>
        <v>0</v>
      </c>
      <c r="T8090" t="s">
        <v>19</v>
      </c>
    </row>
    <row r="8091" spans="1:20" x14ac:dyDescent="0.25">
      <c r="A8091">
        <v>8090</v>
      </c>
      <c r="B8091" t="s">
        <v>3237</v>
      </c>
      <c r="C8091" t="s">
        <v>1518</v>
      </c>
      <c r="D8091" t="str">
        <f t="shared" si="252"/>
        <v>Lindsay Victor</v>
      </c>
      <c r="E8091" t="s">
        <v>22</v>
      </c>
      <c r="F8091" t="s">
        <v>505</v>
      </c>
      <c r="G8091" t="s">
        <v>611</v>
      </c>
      <c r="H8091" t="s">
        <v>612</v>
      </c>
      <c r="I8091" t="s">
        <v>24</v>
      </c>
      <c r="J8091" t="s">
        <v>19</v>
      </c>
      <c r="K8091" t="str">
        <f>INDEX(Table6[Column1],MATCH(L8091,Table6[Column2]))</f>
        <v>Youth</v>
      </c>
      <c r="L8091">
        <v>29.131826910000001</v>
      </c>
      <c r="M8091" t="str">
        <f>VLOOKUP(L8091,Table1[],2)</f>
        <v>20 - 29</v>
      </c>
      <c r="N8091" t="str">
        <f>INDEX(Table7[Column1],MATCH(O8091,Table7[Column2]))</f>
        <v>Fitting in Stage</v>
      </c>
      <c r="O8091">
        <v>6.291717706</v>
      </c>
      <c r="P8091" t="str">
        <f>VLOOKUP(O8091,Table13[],2)</f>
        <v>6 - 10</v>
      </c>
      <c r="Q8091" t="str">
        <f>INDEX(Table8[Column1],MATCH(R8091,Table8[Column2]))</f>
        <v>Scheduled</v>
      </c>
      <c r="R8091">
        <v>0</v>
      </c>
      <c r="S8091">
        <f t="shared" si="253"/>
        <v>0</v>
      </c>
      <c r="T8091" t="s">
        <v>19</v>
      </c>
    </row>
    <row r="8092" spans="1:20" x14ac:dyDescent="0.25">
      <c r="A8092">
        <v>8091</v>
      </c>
      <c r="B8092" t="s">
        <v>3882</v>
      </c>
      <c r="C8092" t="s">
        <v>115</v>
      </c>
      <c r="D8092" t="str">
        <f t="shared" si="252"/>
        <v>Bellamy Daniel</v>
      </c>
      <c r="E8092" t="s">
        <v>22</v>
      </c>
      <c r="F8092" t="s">
        <v>169</v>
      </c>
      <c r="G8092" t="s">
        <v>611</v>
      </c>
      <c r="H8092" t="s">
        <v>612</v>
      </c>
      <c r="I8092" t="s">
        <v>169</v>
      </c>
      <c r="J8092" t="s">
        <v>19</v>
      </c>
      <c r="K8092" t="str">
        <f>INDEX(Table6[Column1],MATCH(L8092,Table6[Column2]))</f>
        <v>Young Adults</v>
      </c>
      <c r="L8092">
        <v>35.190215559999999</v>
      </c>
      <c r="M8092" t="str">
        <f>VLOOKUP(L8092,Table1[],2)</f>
        <v>30 - 39</v>
      </c>
      <c r="N8092" t="str">
        <f>INDEX(Table7[Column1],MATCH(O8092,Table7[Column2]))</f>
        <v>Learning Stage</v>
      </c>
      <c r="O8092">
        <v>4.1565613619999997</v>
      </c>
      <c r="P8092" t="str">
        <f>VLOOKUP(O8092,Table13[],2)</f>
        <v>1 - 5</v>
      </c>
      <c r="Q8092" t="str">
        <f>INDEX(Table8[Column1],MATCH(R8092,Table8[Column2]))</f>
        <v>Scheduled</v>
      </c>
      <c r="R8092">
        <v>33.630124539999997</v>
      </c>
      <c r="S8092">
        <f t="shared" si="253"/>
        <v>1.4012551891666665</v>
      </c>
      <c r="T8092" t="s">
        <v>19</v>
      </c>
    </row>
    <row r="8093" spans="1:20" x14ac:dyDescent="0.25">
      <c r="A8093">
        <v>8092</v>
      </c>
      <c r="B8093" t="s">
        <v>1196</v>
      </c>
      <c r="C8093" t="s">
        <v>1232</v>
      </c>
      <c r="D8093" t="str">
        <f t="shared" si="252"/>
        <v>Watson Joel</v>
      </c>
      <c r="E8093" t="s">
        <v>22</v>
      </c>
      <c r="F8093" t="s">
        <v>33</v>
      </c>
      <c r="G8093" t="s">
        <v>611</v>
      </c>
      <c r="H8093" t="s">
        <v>612</v>
      </c>
      <c r="I8093" t="s">
        <v>33</v>
      </c>
      <c r="J8093" t="s">
        <v>19</v>
      </c>
      <c r="K8093" t="str">
        <f>INDEX(Table6[Column1],MATCH(L8093,Table6[Column2]))</f>
        <v>Adults</v>
      </c>
      <c r="L8093">
        <v>44.257252039999997</v>
      </c>
      <c r="M8093" t="str">
        <f>VLOOKUP(L8093,Table1[],2)</f>
        <v>40 - 49</v>
      </c>
      <c r="N8093" t="str">
        <f>INDEX(Table7[Column1],MATCH(O8093,Table7[Column2]))</f>
        <v>Fitting in Stage</v>
      </c>
      <c r="O8093">
        <v>6.3981051600000001</v>
      </c>
      <c r="P8093" t="str">
        <f>VLOOKUP(O8093,Table13[],2)</f>
        <v>6 - 10</v>
      </c>
      <c r="Q8093" t="str">
        <f>INDEX(Table8[Column1],MATCH(R8093,Table8[Column2]))</f>
        <v>Maintained</v>
      </c>
      <c r="R8093">
        <v>47.278788949999999</v>
      </c>
      <c r="S8093">
        <f t="shared" si="253"/>
        <v>1.9699495395833333</v>
      </c>
      <c r="T8093" t="s">
        <v>19</v>
      </c>
    </row>
    <row r="8094" spans="1:20" x14ac:dyDescent="0.25">
      <c r="A8094">
        <v>8093</v>
      </c>
      <c r="B8094" t="s">
        <v>531</v>
      </c>
      <c r="C8094" t="s">
        <v>264</v>
      </c>
      <c r="D8094" t="str">
        <f t="shared" si="252"/>
        <v>Wilson Cynthia</v>
      </c>
      <c r="E8094" t="s">
        <v>15</v>
      </c>
      <c r="F8094" t="s">
        <v>564</v>
      </c>
      <c r="G8094" t="s">
        <v>611</v>
      </c>
      <c r="H8094" t="s">
        <v>612</v>
      </c>
      <c r="I8094" t="s">
        <v>54</v>
      </c>
      <c r="J8094" t="s">
        <v>19</v>
      </c>
      <c r="K8094" t="str">
        <f>INDEX(Table6[Column1],MATCH(L8094,Table6[Column2]))</f>
        <v>Young Adults</v>
      </c>
      <c r="L8094">
        <v>37.4354084</v>
      </c>
      <c r="M8094" t="str">
        <f>VLOOKUP(L8094,Table1[],2)</f>
        <v>30 - 39</v>
      </c>
      <c r="N8094" t="str">
        <f>INDEX(Table7[Column1],MATCH(O8094,Table7[Column2]))</f>
        <v>Learning Stage</v>
      </c>
      <c r="O8094">
        <v>2.6498092720000002</v>
      </c>
      <c r="P8094" t="str">
        <f>VLOOKUP(O8094,Table13[],2)</f>
        <v>1 - 5</v>
      </c>
      <c r="Q8094" t="str">
        <f>INDEX(Table8[Column1],MATCH(R8094,Table8[Column2]))</f>
        <v>Scheduled</v>
      </c>
      <c r="R8094">
        <v>11.17024732</v>
      </c>
      <c r="S8094">
        <f t="shared" si="253"/>
        <v>0.46542697166666669</v>
      </c>
      <c r="T8094" t="s">
        <v>19</v>
      </c>
    </row>
    <row r="8095" spans="1:20" x14ac:dyDescent="0.25">
      <c r="A8095">
        <v>8094</v>
      </c>
      <c r="B8095" t="s">
        <v>5634</v>
      </c>
      <c r="C8095" t="s">
        <v>245</v>
      </c>
      <c r="D8095" t="str">
        <f t="shared" si="252"/>
        <v>Leet Mary</v>
      </c>
      <c r="E8095" t="s">
        <v>15</v>
      </c>
      <c r="F8095" t="s">
        <v>33</v>
      </c>
      <c r="G8095" t="s">
        <v>611</v>
      </c>
      <c r="H8095" t="s">
        <v>612</v>
      </c>
      <c r="I8095" t="s">
        <v>33</v>
      </c>
      <c r="J8095" t="s">
        <v>19</v>
      </c>
      <c r="K8095" t="str">
        <f>INDEX(Table6[Column1],MATCH(L8095,Table6[Column2]))</f>
        <v>Young Adults</v>
      </c>
      <c r="L8095">
        <v>35.239354230000004</v>
      </c>
      <c r="M8095" t="str">
        <f>VLOOKUP(L8095,Table1[],2)</f>
        <v>30 - 39</v>
      </c>
      <c r="N8095" t="str">
        <f>INDEX(Table7[Column1],MATCH(O8095,Table7[Column2]))</f>
        <v>Learning Stage</v>
      </c>
      <c r="O8095">
        <v>4.2439797959999996</v>
      </c>
      <c r="P8095" t="str">
        <f>VLOOKUP(O8095,Table13[],2)</f>
        <v>1 - 5</v>
      </c>
      <c r="Q8095" t="str">
        <f>INDEX(Table8[Column1],MATCH(R8095,Table8[Column2]))</f>
        <v>Scheduled</v>
      </c>
      <c r="R8095">
        <v>11.80111559</v>
      </c>
      <c r="S8095">
        <f t="shared" si="253"/>
        <v>0.49171314958333334</v>
      </c>
      <c r="T8095" t="s">
        <v>19</v>
      </c>
    </row>
    <row r="8096" spans="1:20" x14ac:dyDescent="0.25">
      <c r="A8096">
        <v>8095</v>
      </c>
      <c r="B8096" t="s">
        <v>509</v>
      </c>
      <c r="C8096" t="s">
        <v>3208</v>
      </c>
      <c r="D8096" t="str">
        <f t="shared" si="252"/>
        <v>Wells Maureen</v>
      </c>
      <c r="E8096" t="s">
        <v>15</v>
      </c>
      <c r="F8096" t="s">
        <v>121</v>
      </c>
      <c r="G8096" t="s">
        <v>611</v>
      </c>
      <c r="H8096" t="s">
        <v>612</v>
      </c>
      <c r="I8096" t="s">
        <v>121</v>
      </c>
      <c r="J8096" t="s">
        <v>19</v>
      </c>
      <c r="K8096" t="str">
        <f>INDEX(Table6[Column1],MATCH(L8096,Table6[Column2]))</f>
        <v>Adults</v>
      </c>
      <c r="L8096">
        <v>47.323345459999999</v>
      </c>
      <c r="M8096" t="str">
        <f>VLOOKUP(L8096,Table1[],2)</f>
        <v>40 - 49</v>
      </c>
      <c r="N8096" t="str">
        <f>INDEX(Table7[Column1],MATCH(O8096,Table7[Column2]))</f>
        <v>Learning Stage</v>
      </c>
      <c r="O8096">
        <v>3.874075248</v>
      </c>
      <c r="P8096" t="str">
        <f>VLOOKUP(O8096,Table13[],2)</f>
        <v>1 - 5</v>
      </c>
      <c r="Q8096" t="str">
        <f>INDEX(Table8[Column1],MATCH(R8096,Table8[Column2]))</f>
        <v>Maintained</v>
      </c>
      <c r="R8096">
        <v>78.377139560000003</v>
      </c>
      <c r="S8096">
        <f t="shared" si="253"/>
        <v>3.2657141483333336</v>
      </c>
      <c r="T8096" t="s">
        <v>19</v>
      </c>
    </row>
    <row r="8097" spans="1:20" x14ac:dyDescent="0.25">
      <c r="A8097">
        <v>8096</v>
      </c>
      <c r="B8097" t="s">
        <v>2130</v>
      </c>
      <c r="C8097" t="s">
        <v>5635</v>
      </c>
      <c r="D8097" t="str">
        <f t="shared" si="252"/>
        <v>Black Faith</v>
      </c>
      <c r="E8097" t="s">
        <v>15</v>
      </c>
      <c r="F8097" t="s">
        <v>16</v>
      </c>
      <c r="G8097" t="s">
        <v>820</v>
      </c>
      <c r="H8097" t="s">
        <v>821</v>
      </c>
      <c r="I8097" t="s">
        <v>16</v>
      </c>
      <c r="J8097" t="s">
        <v>19</v>
      </c>
      <c r="K8097" t="str">
        <f>INDEX(Table6[Column1],MATCH(L8097,Table6[Column2]))</f>
        <v>Teenagers</v>
      </c>
      <c r="L8097">
        <v>13.87029912</v>
      </c>
      <c r="M8097" t="e">
        <f>VLOOKUP(L8097,Table1[],2)</f>
        <v>#N/A</v>
      </c>
      <c r="N8097" t="str">
        <f>INDEX(Table7[Column1],MATCH(O8097,Table7[Column2]))</f>
        <v>Learning Stage</v>
      </c>
      <c r="O8097">
        <v>4.6956024300000001</v>
      </c>
      <c r="P8097" t="str">
        <f>VLOOKUP(O8097,Table13[],2)</f>
        <v>1 - 5</v>
      </c>
      <c r="Q8097" t="str">
        <f>INDEX(Table8[Column1],MATCH(R8097,Table8[Column2]))</f>
        <v>Scheduled</v>
      </c>
      <c r="R8097">
        <v>0</v>
      </c>
      <c r="S8097">
        <f t="shared" si="253"/>
        <v>0</v>
      </c>
      <c r="T8097" t="s">
        <v>19</v>
      </c>
    </row>
    <row r="8098" spans="1:20" x14ac:dyDescent="0.25">
      <c r="A8098">
        <v>8097</v>
      </c>
      <c r="B8098" t="s">
        <v>721</v>
      </c>
      <c r="C8098" t="s">
        <v>194</v>
      </c>
      <c r="D8098" t="str">
        <f t="shared" si="252"/>
        <v>Walker Florence</v>
      </c>
      <c r="E8098" t="s">
        <v>15</v>
      </c>
      <c r="F8098" t="s">
        <v>127</v>
      </c>
      <c r="G8098" t="s">
        <v>611</v>
      </c>
      <c r="H8098" t="s">
        <v>612</v>
      </c>
      <c r="I8098" t="s">
        <v>127</v>
      </c>
      <c r="J8098" t="s">
        <v>19</v>
      </c>
      <c r="K8098" t="str">
        <f>INDEX(Table6[Column1],MATCH(L8098,Table6[Column2]))</f>
        <v>Teenagers</v>
      </c>
      <c r="L8098">
        <v>15.66860655</v>
      </c>
      <c r="M8098" t="e">
        <f>VLOOKUP(L8098,Table1[],2)</f>
        <v>#N/A</v>
      </c>
      <c r="N8098" t="str">
        <f>INDEX(Table7[Column1],MATCH(O8098,Table7[Column2]))</f>
        <v>Learning Stage</v>
      </c>
      <c r="O8098">
        <v>4.8548093989999996</v>
      </c>
      <c r="P8098" t="str">
        <f>VLOOKUP(O8098,Table13[],2)</f>
        <v>1 - 5</v>
      </c>
      <c r="Q8098" t="str">
        <f>INDEX(Table8[Column1],MATCH(R8098,Table8[Column2]))</f>
        <v>Scheduled</v>
      </c>
      <c r="R8098">
        <v>0</v>
      </c>
      <c r="S8098">
        <f t="shared" si="253"/>
        <v>0</v>
      </c>
      <c r="T8098" t="s">
        <v>19</v>
      </c>
    </row>
    <row r="8099" spans="1:20" x14ac:dyDescent="0.25">
      <c r="A8099">
        <v>8098</v>
      </c>
      <c r="B8099" t="s">
        <v>5636</v>
      </c>
      <c r="C8099" t="s">
        <v>5637</v>
      </c>
      <c r="D8099" t="str">
        <f t="shared" si="252"/>
        <v>Murch Ron</v>
      </c>
      <c r="E8099" t="s">
        <v>22</v>
      </c>
      <c r="F8099" t="s">
        <v>16</v>
      </c>
      <c r="G8099" t="s">
        <v>820</v>
      </c>
      <c r="H8099" t="s">
        <v>821</v>
      </c>
      <c r="I8099" t="s">
        <v>16</v>
      </c>
      <c r="J8099" t="s">
        <v>19</v>
      </c>
      <c r="K8099" t="str">
        <f>INDEX(Table6[Column1],MATCH(L8099,Table6[Column2]))</f>
        <v>Young Adults</v>
      </c>
      <c r="L8099">
        <v>32.621231700000003</v>
      </c>
      <c r="M8099" t="str">
        <f>VLOOKUP(L8099,Table1[],2)</f>
        <v>30 - 39</v>
      </c>
      <c r="N8099" t="str">
        <f>INDEX(Table7[Column1],MATCH(O8099,Table7[Column2]))</f>
        <v>Learning Stage</v>
      </c>
      <c r="O8099">
        <v>3.9298748259999998</v>
      </c>
      <c r="P8099" t="str">
        <f>VLOOKUP(O8099,Table13[],2)</f>
        <v>1 - 5</v>
      </c>
      <c r="Q8099" t="str">
        <f>INDEX(Table8[Column1],MATCH(R8099,Table8[Column2]))</f>
        <v>Scheduled</v>
      </c>
      <c r="R8099">
        <v>0</v>
      </c>
      <c r="S8099">
        <f t="shared" si="253"/>
        <v>0</v>
      </c>
      <c r="T8099" t="s">
        <v>19</v>
      </c>
    </row>
    <row r="8100" spans="1:20" x14ac:dyDescent="0.25">
      <c r="A8100">
        <v>8099</v>
      </c>
      <c r="B8100" t="s">
        <v>4961</v>
      </c>
      <c r="C8100" t="s">
        <v>5638</v>
      </c>
      <c r="D8100" t="str">
        <f t="shared" si="252"/>
        <v>Lunn Iona</v>
      </c>
      <c r="E8100" t="s">
        <v>15</v>
      </c>
      <c r="F8100" t="s">
        <v>38</v>
      </c>
      <c r="G8100" t="s">
        <v>611</v>
      </c>
      <c r="H8100" t="s">
        <v>612</v>
      </c>
      <c r="I8100" t="s">
        <v>38</v>
      </c>
      <c r="J8100" t="s">
        <v>19</v>
      </c>
      <c r="K8100" t="str">
        <f>INDEX(Table6[Column1],MATCH(L8100,Table6[Column2]))</f>
        <v>Elders</v>
      </c>
      <c r="L8100">
        <v>53.729386980000001</v>
      </c>
      <c r="M8100" t="str">
        <f>VLOOKUP(L8100,Table1[],2)</f>
        <v>50 - 59</v>
      </c>
      <c r="N8100" t="str">
        <f>INDEX(Table7[Column1],MATCH(O8100,Table7[Column2]))</f>
        <v>Learning Stage</v>
      </c>
      <c r="O8100">
        <v>5.9630328009999998</v>
      </c>
      <c r="P8100" t="str">
        <f>VLOOKUP(O8100,Table13[],2)</f>
        <v>1 - 5</v>
      </c>
      <c r="Q8100" t="str">
        <f>INDEX(Table8[Column1],MATCH(R8100,Table8[Column2]))</f>
        <v>Unexcused</v>
      </c>
      <c r="R8100">
        <v>182.1538348</v>
      </c>
      <c r="S8100">
        <f t="shared" si="253"/>
        <v>7.589743116666666</v>
      </c>
      <c r="T8100" t="s">
        <v>19</v>
      </c>
    </row>
    <row r="8101" spans="1:20" x14ac:dyDescent="0.25">
      <c r="A8101">
        <v>8100</v>
      </c>
      <c r="B8101" t="s">
        <v>5324</v>
      </c>
      <c r="C8101" t="s">
        <v>4118</v>
      </c>
      <c r="D8101" t="str">
        <f t="shared" si="252"/>
        <v>Branch Noel</v>
      </c>
      <c r="E8101" t="s">
        <v>22</v>
      </c>
      <c r="F8101" t="s">
        <v>38</v>
      </c>
      <c r="G8101" t="s">
        <v>611</v>
      </c>
      <c r="H8101" t="s">
        <v>612</v>
      </c>
      <c r="I8101" t="s">
        <v>38</v>
      </c>
      <c r="J8101" t="s">
        <v>19</v>
      </c>
      <c r="K8101" t="str">
        <f>INDEX(Table6[Column1],MATCH(L8101,Table6[Column2]))</f>
        <v>Elders</v>
      </c>
      <c r="L8101">
        <v>53.692571950000001</v>
      </c>
      <c r="M8101" t="str">
        <f>VLOOKUP(L8101,Table1[],2)</f>
        <v>50 - 59</v>
      </c>
      <c r="N8101" t="str">
        <f>INDEX(Table7[Column1],MATCH(O8101,Table7[Column2]))</f>
        <v>Learning Stage</v>
      </c>
      <c r="O8101">
        <v>5.8791484780000003</v>
      </c>
      <c r="P8101" t="str">
        <f>VLOOKUP(O8101,Table13[],2)</f>
        <v>1 - 5</v>
      </c>
      <c r="Q8101" t="str">
        <f>INDEX(Table8[Column1],MATCH(R8101,Table8[Column2]))</f>
        <v>Habitual</v>
      </c>
      <c r="R8101">
        <v>110.6760973</v>
      </c>
      <c r="S8101">
        <f t="shared" si="253"/>
        <v>4.6115040541666668</v>
      </c>
      <c r="T8101" t="s">
        <v>19</v>
      </c>
    </row>
    <row r="8102" spans="1:20" x14ac:dyDescent="0.25">
      <c r="A8102">
        <v>8101</v>
      </c>
      <c r="B8102" t="s">
        <v>5639</v>
      </c>
      <c r="C8102" t="s">
        <v>1095</v>
      </c>
      <c r="D8102" t="str">
        <f t="shared" si="252"/>
        <v>Engelhardt Teresa</v>
      </c>
      <c r="E8102" t="s">
        <v>15</v>
      </c>
      <c r="F8102" t="s">
        <v>16</v>
      </c>
      <c r="G8102" t="s">
        <v>820</v>
      </c>
      <c r="H8102" t="s">
        <v>821</v>
      </c>
      <c r="I8102" t="s">
        <v>16</v>
      </c>
      <c r="J8102" t="s">
        <v>19</v>
      </c>
      <c r="K8102" t="str">
        <f>INDEX(Table6[Column1],MATCH(L8102,Table6[Column2]))</f>
        <v>Young Adults</v>
      </c>
      <c r="L8102">
        <v>35.960264850000002</v>
      </c>
      <c r="M8102" t="str">
        <f>VLOOKUP(L8102,Table1[],2)</f>
        <v>30 - 39</v>
      </c>
      <c r="N8102" t="str">
        <f>INDEX(Table7[Column1],MATCH(O8102,Table7[Column2]))</f>
        <v>Learning Stage</v>
      </c>
      <c r="O8102">
        <v>5.816567891</v>
      </c>
      <c r="P8102" t="str">
        <f>VLOOKUP(O8102,Table13[],2)</f>
        <v>1 - 5</v>
      </c>
      <c r="Q8102" t="str">
        <f>INDEX(Table8[Column1],MATCH(R8102,Table8[Column2]))</f>
        <v>Scheduled</v>
      </c>
      <c r="R8102">
        <v>21.42179668</v>
      </c>
      <c r="S8102">
        <f t="shared" si="253"/>
        <v>0.89257486166666666</v>
      </c>
      <c r="T8102" t="s">
        <v>19</v>
      </c>
    </row>
    <row r="8103" spans="1:20" x14ac:dyDescent="0.25">
      <c r="A8103">
        <v>8102</v>
      </c>
      <c r="B8103" t="s">
        <v>5466</v>
      </c>
      <c r="C8103" t="s">
        <v>2075</v>
      </c>
      <c r="D8103" t="str">
        <f t="shared" si="252"/>
        <v>Quintana Jessie</v>
      </c>
      <c r="E8103" t="s">
        <v>15</v>
      </c>
      <c r="F8103" t="s">
        <v>27</v>
      </c>
      <c r="G8103" t="s">
        <v>611</v>
      </c>
      <c r="H8103" t="s">
        <v>612</v>
      </c>
      <c r="I8103" t="s">
        <v>27</v>
      </c>
      <c r="J8103" t="s">
        <v>19</v>
      </c>
      <c r="K8103" t="str">
        <f>INDEX(Table6[Column1],MATCH(L8103,Table6[Column2]))</f>
        <v>Young Adults</v>
      </c>
      <c r="L8103">
        <v>38.310657020000001</v>
      </c>
      <c r="M8103" t="str">
        <f>VLOOKUP(L8103,Table1[],2)</f>
        <v>30 - 39</v>
      </c>
      <c r="N8103" t="str">
        <f>INDEX(Table7[Column1],MATCH(O8103,Table7[Column2]))</f>
        <v>Learning Stage</v>
      </c>
      <c r="O8103">
        <v>3.5925134079999999</v>
      </c>
      <c r="P8103" t="str">
        <f>VLOOKUP(O8103,Table13[],2)</f>
        <v>1 - 5</v>
      </c>
      <c r="Q8103" t="str">
        <f>INDEX(Table8[Column1],MATCH(R8103,Table8[Column2]))</f>
        <v>Maintained</v>
      </c>
      <c r="R8103">
        <v>67.309959849999998</v>
      </c>
      <c r="S8103">
        <f t="shared" si="253"/>
        <v>2.8045816604166665</v>
      </c>
      <c r="T8103" t="s">
        <v>19</v>
      </c>
    </row>
    <row r="8104" spans="1:20" x14ac:dyDescent="0.25">
      <c r="A8104">
        <v>8103</v>
      </c>
      <c r="B8104" t="s">
        <v>4749</v>
      </c>
      <c r="C8104" t="s">
        <v>3750</v>
      </c>
      <c r="D8104" t="str">
        <f t="shared" si="252"/>
        <v>Osborn Cameron</v>
      </c>
      <c r="E8104" t="s">
        <v>22</v>
      </c>
      <c r="F8104" t="s">
        <v>520</v>
      </c>
      <c r="G8104" t="s">
        <v>611</v>
      </c>
      <c r="H8104" t="s">
        <v>612</v>
      </c>
      <c r="I8104" t="s">
        <v>54</v>
      </c>
      <c r="J8104" t="s">
        <v>19</v>
      </c>
      <c r="K8104" t="str">
        <f>INDEX(Table6[Column1],MATCH(L8104,Table6[Column2]))</f>
        <v>Seniors</v>
      </c>
      <c r="L8104">
        <v>71.230281079999997</v>
      </c>
      <c r="M8104" t="str">
        <f>VLOOKUP(L8104,Table1[],2)</f>
        <v>60 and Above</v>
      </c>
      <c r="N8104" t="str">
        <f>INDEX(Table7[Column1],MATCH(O8104,Table7[Column2]))</f>
        <v>Learning Stage</v>
      </c>
      <c r="O8104">
        <v>2.7731608259999998</v>
      </c>
      <c r="P8104" t="str">
        <f>VLOOKUP(O8104,Table13[],2)</f>
        <v>1 - 5</v>
      </c>
      <c r="Q8104" t="str">
        <f>INDEX(Table8[Column1],MATCH(R8104,Table8[Column2]))</f>
        <v>Violative</v>
      </c>
      <c r="R8104">
        <v>204.19086780000001</v>
      </c>
      <c r="S8104">
        <f t="shared" si="253"/>
        <v>8.5079528250000003</v>
      </c>
      <c r="T8104" t="s">
        <v>19</v>
      </c>
    </row>
    <row r="8105" spans="1:20" x14ac:dyDescent="0.25">
      <c r="A8105">
        <v>8104</v>
      </c>
      <c r="B8105" t="s">
        <v>2814</v>
      </c>
      <c r="C8105" t="s">
        <v>538</v>
      </c>
      <c r="D8105" t="str">
        <f t="shared" si="252"/>
        <v>Manuel Erin</v>
      </c>
      <c r="E8105" t="s">
        <v>15</v>
      </c>
      <c r="F8105" t="s">
        <v>38</v>
      </c>
      <c r="G8105" t="s">
        <v>611</v>
      </c>
      <c r="H8105" t="s">
        <v>612</v>
      </c>
      <c r="I8105" t="s">
        <v>38</v>
      </c>
      <c r="J8105" t="s">
        <v>19</v>
      </c>
      <c r="K8105" t="str">
        <f>INDEX(Table6[Column1],MATCH(L8105,Table6[Column2]))</f>
        <v>Youth</v>
      </c>
      <c r="L8105">
        <v>26.722229970000001</v>
      </c>
      <c r="M8105" t="str">
        <f>VLOOKUP(L8105,Table1[],2)</f>
        <v>20 - 29</v>
      </c>
      <c r="N8105" t="str">
        <f>INDEX(Table7[Column1],MATCH(O8105,Table7[Column2]))</f>
        <v>Learning Stage</v>
      </c>
      <c r="O8105">
        <v>0.85022210899999995</v>
      </c>
      <c r="P8105" t="e">
        <f>VLOOKUP(O8105,Table13[],2)</f>
        <v>#N/A</v>
      </c>
      <c r="Q8105" t="str">
        <f>INDEX(Table8[Column1],MATCH(R8105,Table8[Column2]))</f>
        <v>Scheduled</v>
      </c>
      <c r="R8105">
        <v>0</v>
      </c>
      <c r="S8105">
        <f t="shared" si="253"/>
        <v>0</v>
      </c>
      <c r="T8105" t="s">
        <v>19</v>
      </c>
    </row>
    <row r="8106" spans="1:20" x14ac:dyDescent="0.25">
      <c r="A8106">
        <v>8105</v>
      </c>
      <c r="B8106" t="s">
        <v>5640</v>
      </c>
      <c r="C8106" t="s">
        <v>2763</v>
      </c>
      <c r="D8106" t="str">
        <f t="shared" si="252"/>
        <v>Hallmark Wanda</v>
      </c>
      <c r="E8106" t="s">
        <v>15</v>
      </c>
      <c r="F8106" t="s">
        <v>186</v>
      </c>
      <c r="G8106" t="s">
        <v>611</v>
      </c>
      <c r="H8106" t="s">
        <v>612</v>
      </c>
      <c r="I8106" t="s">
        <v>186</v>
      </c>
      <c r="J8106" t="s">
        <v>19</v>
      </c>
      <c r="K8106" t="str">
        <f>INDEX(Table6[Column1],MATCH(L8106,Table6[Column2]))</f>
        <v>Adults</v>
      </c>
      <c r="L8106">
        <v>42.964945970000002</v>
      </c>
      <c r="M8106" t="str">
        <f>VLOOKUP(L8106,Table1[],2)</f>
        <v>40 - 49</v>
      </c>
      <c r="N8106" t="str">
        <f>INDEX(Table7[Column1],MATCH(O8106,Table7[Column2]))</f>
        <v>Learning Stage</v>
      </c>
      <c r="O8106">
        <v>5.4183228059999999</v>
      </c>
      <c r="P8106" t="str">
        <f>VLOOKUP(O8106,Table13[],2)</f>
        <v>1 - 5</v>
      </c>
      <c r="Q8106" t="str">
        <f>INDEX(Table8[Column1],MATCH(R8106,Table8[Column2]))</f>
        <v>Habitual</v>
      </c>
      <c r="R8106">
        <v>96.586847629999994</v>
      </c>
      <c r="S8106">
        <f t="shared" si="253"/>
        <v>4.0244519845833331</v>
      </c>
      <c r="T8106" t="s">
        <v>19</v>
      </c>
    </row>
    <row r="8107" spans="1:20" x14ac:dyDescent="0.25">
      <c r="A8107">
        <v>8106</v>
      </c>
      <c r="B8107" t="s">
        <v>5641</v>
      </c>
      <c r="C8107" t="s">
        <v>3228</v>
      </c>
      <c r="D8107" t="str">
        <f t="shared" si="252"/>
        <v>Golliday Kristi</v>
      </c>
      <c r="E8107" t="s">
        <v>15</v>
      </c>
      <c r="F8107" t="s">
        <v>1328</v>
      </c>
      <c r="G8107" t="s">
        <v>611</v>
      </c>
      <c r="H8107" t="s">
        <v>612</v>
      </c>
      <c r="I8107" t="s">
        <v>24</v>
      </c>
      <c r="J8107" t="s">
        <v>19</v>
      </c>
      <c r="K8107" t="str">
        <f>INDEX(Table6[Column1],MATCH(L8107,Table6[Column2]))</f>
        <v>Young Adults</v>
      </c>
      <c r="L8107">
        <v>31.796622670000001</v>
      </c>
      <c r="M8107" t="str">
        <f>VLOOKUP(L8107,Table1[],2)</f>
        <v>30 - 39</v>
      </c>
      <c r="N8107" t="str">
        <f>INDEX(Table7[Column1],MATCH(O8107,Table7[Column2]))</f>
        <v>Learning Stage</v>
      </c>
      <c r="O8107">
        <v>5.9541325860000001</v>
      </c>
      <c r="P8107" t="str">
        <f>VLOOKUP(O8107,Table13[],2)</f>
        <v>1 - 5</v>
      </c>
      <c r="Q8107" t="str">
        <f>INDEX(Table8[Column1],MATCH(R8107,Table8[Column2]))</f>
        <v>Scheduled</v>
      </c>
      <c r="R8107">
        <v>18.876194439999999</v>
      </c>
      <c r="S8107">
        <f t="shared" si="253"/>
        <v>0.78650810166666663</v>
      </c>
      <c r="T8107" t="s">
        <v>19</v>
      </c>
    </row>
    <row r="8108" spans="1:20" x14ac:dyDescent="0.25">
      <c r="A8108">
        <v>8107</v>
      </c>
      <c r="B8108" t="s">
        <v>2208</v>
      </c>
      <c r="C8108" t="s">
        <v>340</v>
      </c>
      <c r="D8108" t="str">
        <f t="shared" si="252"/>
        <v>Solomon Christopher</v>
      </c>
      <c r="E8108" t="s">
        <v>22</v>
      </c>
      <c r="F8108" t="s">
        <v>30</v>
      </c>
      <c r="G8108" t="s">
        <v>611</v>
      </c>
      <c r="H8108" t="s">
        <v>612</v>
      </c>
      <c r="I8108" t="s">
        <v>30</v>
      </c>
      <c r="J8108" t="s">
        <v>19</v>
      </c>
      <c r="K8108" t="str">
        <f>INDEX(Table6[Column1],MATCH(L8108,Table6[Column2]))</f>
        <v>Young Adults</v>
      </c>
      <c r="L8108">
        <v>33.237976439999997</v>
      </c>
      <c r="M8108" t="str">
        <f>VLOOKUP(L8108,Table1[],2)</f>
        <v>30 - 39</v>
      </c>
      <c r="N8108" t="str">
        <f>INDEX(Table7[Column1],MATCH(O8108,Table7[Column2]))</f>
        <v>Fitting in Stage</v>
      </c>
      <c r="O8108">
        <v>6.2929335860000002</v>
      </c>
      <c r="P8108" t="str">
        <f>VLOOKUP(O8108,Table13[],2)</f>
        <v>6 - 10</v>
      </c>
      <c r="Q8108" t="str">
        <f>INDEX(Table8[Column1],MATCH(R8108,Table8[Column2]))</f>
        <v>Scheduled</v>
      </c>
      <c r="R8108">
        <v>0</v>
      </c>
      <c r="S8108">
        <f t="shared" si="253"/>
        <v>0</v>
      </c>
      <c r="T8108" t="s">
        <v>19</v>
      </c>
    </row>
    <row r="8109" spans="1:20" x14ac:dyDescent="0.25">
      <c r="A8109">
        <v>8108</v>
      </c>
      <c r="B8109" t="s">
        <v>4503</v>
      </c>
      <c r="C8109" t="s">
        <v>2511</v>
      </c>
      <c r="D8109" t="str">
        <f t="shared" si="252"/>
        <v>Nielson Judy</v>
      </c>
      <c r="E8109" t="s">
        <v>15</v>
      </c>
      <c r="F8109" t="s">
        <v>30</v>
      </c>
      <c r="G8109" t="s">
        <v>611</v>
      </c>
      <c r="H8109" t="s">
        <v>612</v>
      </c>
      <c r="I8109" t="s">
        <v>30</v>
      </c>
      <c r="J8109" t="s">
        <v>19</v>
      </c>
      <c r="K8109" t="str">
        <f>INDEX(Table6[Column1],MATCH(L8109,Table6[Column2]))</f>
        <v>Adults</v>
      </c>
      <c r="L8109">
        <v>40.935978599999999</v>
      </c>
      <c r="M8109" t="str">
        <f>VLOOKUP(L8109,Table1[],2)</f>
        <v>40 - 49</v>
      </c>
      <c r="N8109" t="str">
        <f>INDEX(Table7[Column1],MATCH(O8109,Table7[Column2]))</f>
        <v>Learning Stage</v>
      </c>
      <c r="O8109">
        <v>3.5888677250000001</v>
      </c>
      <c r="P8109" t="str">
        <f>VLOOKUP(O8109,Table13[],2)</f>
        <v>1 - 5</v>
      </c>
      <c r="Q8109" t="str">
        <f>INDEX(Table8[Column1],MATCH(R8109,Table8[Column2]))</f>
        <v>Maintained</v>
      </c>
      <c r="R8109">
        <v>59.247879140000002</v>
      </c>
      <c r="S8109">
        <f t="shared" si="253"/>
        <v>2.4686616308333336</v>
      </c>
      <c r="T8109" t="s">
        <v>19</v>
      </c>
    </row>
    <row r="8110" spans="1:20" x14ac:dyDescent="0.25">
      <c r="A8110">
        <v>8109</v>
      </c>
      <c r="B8110" t="s">
        <v>5642</v>
      </c>
      <c r="C8110" t="s">
        <v>762</v>
      </c>
      <c r="D8110" t="str">
        <f t="shared" si="252"/>
        <v>Greco Walter</v>
      </c>
      <c r="E8110" t="s">
        <v>22</v>
      </c>
      <c r="F8110" t="s">
        <v>95</v>
      </c>
      <c r="G8110" t="s">
        <v>611</v>
      </c>
      <c r="H8110" t="s">
        <v>612</v>
      </c>
      <c r="I8110" t="s">
        <v>87</v>
      </c>
      <c r="J8110" t="s">
        <v>19</v>
      </c>
      <c r="K8110" t="str">
        <f>INDEX(Table6[Column1],MATCH(L8110,Table6[Column2]))</f>
        <v>Adults</v>
      </c>
      <c r="L8110">
        <v>47.121585940000003</v>
      </c>
      <c r="M8110" t="str">
        <f>VLOOKUP(L8110,Table1[],2)</f>
        <v>40 - 49</v>
      </c>
      <c r="N8110" t="str">
        <f>INDEX(Table7[Column1],MATCH(O8110,Table7[Column2]))</f>
        <v>Learning Stage</v>
      </c>
      <c r="O8110">
        <v>3.6326388459999999</v>
      </c>
      <c r="P8110" t="str">
        <f>VLOOKUP(O8110,Table13[],2)</f>
        <v>1 - 5</v>
      </c>
      <c r="Q8110" t="str">
        <f>INDEX(Table8[Column1],MATCH(R8110,Table8[Column2]))</f>
        <v>Maintained</v>
      </c>
      <c r="R8110">
        <v>64.246199099999998</v>
      </c>
      <c r="S8110">
        <f t="shared" si="253"/>
        <v>2.6769249624999998</v>
      </c>
      <c r="T8110" t="s">
        <v>19</v>
      </c>
    </row>
    <row r="8111" spans="1:20" x14ac:dyDescent="0.25">
      <c r="A8111">
        <v>8110</v>
      </c>
      <c r="B8111" t="s">
        <v>386</v>
      </c>
      <c r="C8111" t="s">
        <v>2511</v>
      </c>
      <c r="D8111" t="str">
        <f t="shared" si="252"/>
        <v>Marshall Judy</v>
      </c>
      <c r="E8111" t="s">
        <v>15</v>
      </c>
      <c r="F8111" t="s">
        <v>84</v>
      </c>
      <c r="G8111" t="s">
        <v>611</v>
      </c>
      <c r="H8111" t="s">
        <v>612</v>
      </c>
      <c r="I8111" t="s">
        <v>84</v>
      </c>
      <c r="J8111" t="s">
        <v>19</v>
      </c>
      <c r="K8111" t="str">
        <f>INDEX(Table6[Column1],MATCH(L8111,Table6[Column2]))</f>
        <v>Youth</v>
      </c>
      <c r="L8111">
        <v>27.154048679999999</v>
      </c>
      <c r="M8111" t="str">
        <f>VLOOKUP(L8111,Table1[],2)</f>
        <v>20 - 29</v>
      </c>
      <c r="N8111" t="str">
        <f>INDEX(Table7[Column1],MATCH(O8111,Table7[Column2]))</f>
        <v>Learning Stage</v>
      </c>
      <c r="O8111">
        <v>2.883699488</v>
      </c>
      <c r="P8111" t="str">
        <f>VLOOKUP(O8111,Table13[],2)</f>
        <v>1 - 5</v>
      </c>
      <c r="Q8111" t="str">
        <f>INDEX(Table8[Column1],MATCH(R8111,Table8[Column2]))</f>
        <v>Scheduled</v>
      </c>
      <c r="R8111">
        <v>0</v>
      </c>
      <c r="S8111">
        <f t="shared" si="253"/>
        <v>0</v>
      </c>
      <c r="T8111" t="s">
        <v>19</v>
      </c>
    </row>
    <row r="8112" spans="1:20" x14ac:dyDescent="0.25">
      <c r="A8112">
        <v>8111</v>
      </c>
      <c r="B8112" t="s">
        <v>831</v>
      </c>
      <c r="C8112" t="s">
        <v>550</v>
      </c>
      <c r="D8112" t="str">
        <f t="shared" si="252"/>
        <v>Webb Barbara</v>
      </c>
      <c r="E8112" t="s">
        <v>15</v>
      </c>
      <c r="F8112" t="s">
        <v>30</v>
      </c>
      <c r="G8112" t="s">
        <v>611</v>
      </c>
      <c r="H8112" t="s">
        <v>612</v>
      </c>
      <c r="I8112" t="s">
        <v>30</v>
      </c>
      <c r="J8112" t="s">
        <v>19</v>
      </c>
      <c r="K8112" t="str">
        <f>INDEX(Table6[Column1],MATCH(L8112,Table6[Column2]))</f>
        <v>Elders</v>
      </c>
      <c r="L8112">
        <v>51.701339959999999</v>
      </c>
      <c r="M8112" t="str">
        <f>VLOOKUP(L8112,Table1[],2)</f>
        <v>50 - 59</v>
      </c>
      <c r="N8112" t="str">
        <f>INDEX(Table7[Column1],MATCH(O8112,Table7[Column2]))</f>
        <v>Learning Stage</v>
      </c>
      <c r="O8112">
        <v>4.3962356680000001</v>
      </c>
      <c r="P8112" t="str">
        <f>VLOOKUP(O8112,Table13[],2)</f>
        <v>1 - 5</v>
      </c>
      <c r="Q8112" t="str">
        <f>INDEX(Table8[Column1],MATCH(R8112,Table8[Column2]))</f>
        <v>Maintained</v>
      </c>
      <c r="R8112">
        <v>70.683985800000002</v>
      </c>
      <c r="S8112">
        <f t="shared" si="253"/>
        <v>2.9451660749999999</v>
      </c>
      <c r="T8112" t="s">
        <v>19</v>
      </c>
    </row>
    <row r="8113" spans="1:20" x14ac:dyDescent="0.25">
      <c r="A8113">
        <v>8112</v>
      </c>
      <c r="B8113" t="s">
        <v>124</v>
      </c>
      <c r="C8113" t="s">
        <v>401</v>
      </c>
      <c r="D8113" t="str">
        <f t="shared" si="252"/>
        <v>Kelley Michael</v>
      </c>
      <c r="E8113" t="s">
        <v>22</v>
      </c>
      <c r="F8113" t="s">
        <v>127</v>
      </c>
      <c r="G8113" t="s">
        <v>611</v>
      </c>
      <c r="H8113" t="s">
        <v>612</v>
      </c>
      <c r="I8113" t="s">
        <v>127</v>
      </c>
      <c r="J8113" t="s">
        <v>19</v>
      </c>
      <c r="K8113" t="str">
        <f>INDEX(Table6[Column1],MATCH(L8113,Table6[Column2]))</f>
        <v>Youth</v>
      </c>
      <c r="L8113">
        <v>29.917827039999999</v>
      </c>
      <c r="M8113" t="str">
        <f>VLOOKUP(L8113,Table1[],2)</f>
        <v>20 - 29</v>
      </c>
      <c r="N8113" t="str">
        <f>INDEX(Table7[Column1],MATCH(O8113,Table7[Column2]))</f>
        <v>Fitting in Stage</v>
      </c>
      <c r="O8113">
        <v>8.0664354589999991</v>
      </c>
      <c r="P8113" t="str">
        <f>VLOOKUP(O8113,Table13[],2)</f>
        <v>6 - 10</v>
      </c>
      <c r="Q8113" t="str">
        <f>INDEX(Table8[Column1],MATCH(R8113,Table8[Column2]))</f>
        <v>Scheduled</v>
      </c>
      <c r="R8113">
        <v>14.9459044</v>
      </c>
      <c r="S8113">
        <f t="shared" si="253"/>
        <v>0.62274601666666662</v>
      </c>
      <c r="T8113" t="s">
        <v>19</v>
      </c>
    </row>
    <row r="8114" spans="1:20" x14ac:dyDescent="0.25">
      <c r="A8114">
        <v>8113</v>
      </c>
      <c r="B8114" t="s">
        <v>5643</v>
      </c>
      <c r="C8114" t="s">
        <v>401</v>
      </c>
      <c r="D8114" t="str">
        <f t="shared" si="252"/>
        <v>Broadway Michael</v>
      </c>
      <c r="E8114" t="s">
        <v>22</v>
      </c>
      <c r="F8114" t="s">
        <v>407</v>
      </c>
      <c r="G8114" t="s">
        <v>611</v>
      </c>
      <c r="H8114" t="s">
        <v>612</v>
      </c>
      <c r="I8114" t="s">
        <v>407</v>
      </c>
      <c r="J8114" t="s">
        <v>19</v>
      </c>
      <c r="K8114" t="str">
        <f>INDEX(Table6[Column1],MATCH(L8114,Table6[Column2]))</f>
        <v>Adults</v>
      </c>
      <c r="L8114">
        <v>42.216183489999999</v>
      </c>
      <c r="M8114" t="str">
        <f>VLOOKUP(L8114,Table1[],2)</f>
        <v>40 - 49</v>
      </c>
      <c r="N8114" t="str">
        <f>INDEX(Table7[Column1],MATCH(O8114,Table7[Column2]))</f>
        <v>Learning Stage</v>
      </c>
      <c r="O8114">
        <v>4.487447478</v>
      </c>
      <c r="P8114" t="str">
        <f>VLOOKUP(O8114,Table13[],2)</f>
        <v>1 - 5</v>
      </c>
      <c r="Q8114" t="str">
        <f>INDEX(Table8[Column1],MATCH(R8114,Table8[Column2]))</f>
        <v>Scheduled</v>
      </c>
      <c r="R8114">
        <v>0</v>
      </c>
      <c r="S8114">
        <f t="shared" si="253"/>
        <v>0</v>
      </c>
      <c r="T8114" t="s">
        <v>19</v>
      </c>
    </row>
    <row r="8115" spans="1:20" x14ac:dyDescent="0.25">
      <c r="A8115">
        <v>8114</v>
      </c>
      <c r="B8115" t="s">
        <v>933</v>
      </c>
      <c r="C8115" t="s">
        <v>1996</v>
      </c>
      <c r="D8115" t="str">
        <f t="shared" si="252"/>
        <v>Lawson Dolores</v>
      </c>
      <c r="E8115" t="s">
        <v>15</v>
      </c>
      <c r="F8115" t="s">
        <v>277</v>
      </c>
      <c r="G8115" t="s">
        <v>611</v>
      </c>
      <c r="H8115" t="s">
        <v>612</v>
      </c>
      <c r="I8115" t="s">
        <v>277</v>
      </c>
      <c r="J8115" t="s">
        <v>19</v>
      </c>
      <c r="K8115" t="str">
        <f>INDEX(Table6[Column1],MATCH(L8115,Table6[Column2]))</f>
        <v>Elders</v>
      </c>
      <c r="L8115">
        <v>55.400825259999998</v>
      </c>
      <c r="M8115" t="str">
        <f>VLOOKUP(L8115,Table1[],2)</f>
        <v>50 - 59</v>
      </c>
      <c r="N8115" t="str">
        <f>INDEX(Table7[Column1],MATCH(O8115,Table7[Column2]))</f>
        <v>Learning Stage</v>
      </c>
      <c r="O8115">
        <v>2.2105688790000002</v>
      </c>
      <c r="P8115" t="str">
        <f>VLOOKUP(O8115,Table13[],2)</f>
        <v>1 - 5</v>
      </c>
      <c r="Q8115" t="str">
        <f>INDEX(Table8[Column1],MATCH(R8115,Table8[Column2]))</f>
        <v>Excused</v>
      </c>
      <c r="R8115">
        <v>134.1833183</v>
      </c>
      <c r="S8115">
        <f t="shared" si="253"/>
        <v>5.5909715958333335</v>
      </c>
      <c r="T8115" t="s">
        <v>19</v>
      </c>
    </row>
    <row r="8116" spans="1:20" x14ac:dyDescent="0.25">
      <c r="A8116">
        <v>8115</v>
      </c>
      <c r="B8116" t="s">
        <v>2277</v>
      </c>
      <c r="C8116" t="s">
        <v>1388</v>
      </c>
      <c r="D8116" t="str">
        <f t="shared" si="252"/>
        <v>Miles Josefina</v>
      </c>
      <c r="E8116" t="s">
        <v>15</v>
      </c>
      <c r="F8116" t="s">
        <v>38</v>
      </c>
      <c r="G8116" t="s">
        <v>611</v>
      </c>
      <c r="H8116" t="s">
        <v>612</v>
      </c>
      <c r="I8116" t="s">
        <v>38</v>
      </c>
      <c r="J8116" t="s">
        <v>19</v>
      </c>
      <c r="K8116" t="str">
        <f>INDEX(Table6[Column1],MATCH(L8116,Table6[Column2]))</f>
        <v>Teenagers</v>
      </c>
      <c r="L8116">
        <v>9.8332359940000007</v>
      </c>
      <c r="M8116" t="e">
        <f>VLOOKUP(L8116,Table1[],2)</f>
        <v>#N/A</v>
      </c>
      <c r="N8116" t="str">
        <f>INDEX(Table7[Column1],MATCH(O8116,Table7[Column2]))</f>
        <v>Learning Stage</v>
      </c>
      <c r="O8116">
        <v>5.9035199900000004</v>
      </c>
      <c r="P8116" t="str">
        <f>VLOOKUP(O8116,Table13[],2)</f>
        <v>1 - 5</v>
      </c>
      <c r="Q8116" t="str">
        <f>INDEX(Table8[Column1],MATCH(R8116,Table8[Column2]))</f>
        <v>Scheduled</v>
      </c>
      <c r="R8116">
        <v>0</v>
      </c>
      <c r="S8116">
        <f t="shared" si="253"/>
        <v>0</v>
      </c>
      <c r="T8116" t="s">
        <v>19</v>
      </c>
    </row>
    <row r="8117" spans="1:20" x14ac:dyDescent="0.25">
      <c r="A8117">
        <v>8116</v>
      </c>
      <c r="B8117" t="s">
        <v>3950</v>
      </c>
      <c r="C8117" t="s">
        <v>428</v>
      </c>
      <c r="D8117" t="str">
        <f t="shared" si="252"/>
        <v>Stjohn Russell</v>
      </c>
      <c r="E8117" t="s">
        <v>22</v>
      </c>
      <c r="F8117" t="s">
        <v>204</v>
      </c>
      <c r="G8117" t="s">
        <v>611</v>
      </c>
      <c r="H8117" t="s">
        <v>612</v>
      </c>
      <c r="I8117" t="s">
        <v>169</v>
      </c>
      <c r="J8117" t="s">
        <v>19</v>
      </c>
      <c r="K8117" t="str">
        <f>INDEX(Table6[Column1],MATCH(L8117,Table6[Column2]))</f>
        <v>Young Adults</v>
      </c>
      <c r="L8117">
        <v>36.103319919999997</v>
      </c>
      <c r="M8117" t="str">
        <f>VLOOKUP(L8117,Table1[],2)</f>
        <v>30 - 39</v>
      </c>
      <c r="N8117" t="str">
        <f>INDEX(Table7[Column1],MATCH(O8117,Table7[Column2]))</f>
        <v>Fitting in Stage</v>
      </c>
      <c r="O8117">
        <v>8.3591275429999996</v>
      </c>
      <c r="P8117" t="str">
        <f>VLOOKUP(O8117,Table13[],2)</f>
        <v>6 - 10</v>
      </c>
      <c r="Q8117" t="str">
        <f>INDEX(Table8[Column1],MATCH(R8117,Table8[Column2]))</f>
        <v>Scheduled</v>
      </c>
      <c r="R8117">
        <v>25.727626999999998</v>
      </c>
      <c r="S8117">
        <f t="shared" si="253"/>
        <v>1.0719844583333331</v>
      </c>
      <c r="T8117" t="s">
        <v>19</v>
      </c>
    </row>
    <row r="8118" spans="1:20" x14ac:dyDescent="0.25">
      <c r="A8118">
        <v>8117</v>
      </c>
      <c r="B8118" t="s">
        <v>2675</v>
      </c>
      <c r="C8118" t="s">
        <v>149</v>
      </c>
      <c r="D8118" t="str">
        <f t="shared" si="252"/>
        <v>Walden Charles</v>
      </c>
      <c r="E8118" t="s">
        <v>22</v>
      </c>
      <c r="F8118" t="s">
        <v>2315</v>
      </c>
      <c r="G8118" t="s">
        <v>611</v>
      </c>
      <c r="H8118" t="s">
        <v>612</v>
      </c>
      <c r="I8118" t="s">
        <v>138</v>
      </c>
      <c r="J8118" t="s">
        <v>19</v>
      </c>
      <c r="K8118" t="str">
        <f>INDEX(Table6[Column1],MATCH(L8118,Table6[Column2]))</f>
        <v>Young Adults</v>
      </c>
      <c r="L8118">
        <v>38.433313679999998</v>
      </c>
      <c r="M8118" t="str">
        <f>VLOOKUP(L8118,Table1[],2)</f>
        <v>30 - 39</v>
      </c>
      <c r="N8118" t="str">
        <f>INDEX(Table7[Column1],MATCH(O8118,Table7[Column2]))</f>
        <v>Learning Stage</v>
      </c>
      <c r="O8118">
        <v>3.7264771369999998</v>
      </c>
      <c r="P8118" t="str">
        <f>VLOOKUP(O8118,Table13[],2)</f>
        <v>1 - 5</v>
      </c>
      <c r="Q8118" t="str">
        <f>INDEX(Table8[Column1],MATCH(R8118,Table8[Column2]))</f>
        <v>Scheduled</v>
      </c>
      <c r="R8118">
        <v>29.54202664</v>
      </c>
      <c r="S8118">
        <f t="shared" si="253"/>
        <v>1.2309177766666666</v>
      </c>
      <c r="T8118" t="s">
        <v>19</v>
      </c>
    </row>
    <row r="8119" spans="1:20" x14ac:dyDescent="0.25">
      <c r="A8119">
        <v>8118</v>
      </c>
      <c r="B8119" t="s">
        <v>5407</v>
      </c>
      <c r="C8119" t="s">
        <v>1755</v>
      </c>
      <c r="D8119" t="str">
        <f t="shared" si="252"/>
        <v>Aichele Lynette</v>
      </c>
      <c r="E8119" t="s">
        <v>15</v>
      </c>
      <c r="F8119" t="s">
        <v>33</v>
      </c>
      <c r="G8119" t="s">
        <v>611</v>
      </c>
      <c r="H8119" t="s">
        <v>612</v>
      </c>
      <c r="I8119" t="s">
        <v>33</v>
      </c>
      <c r="J8119" t="s">
        <v>19</v>
      </c>
      <c r="K8119" t="str">
        <f>INDEX(Table6[Column1],MATCH(L8119,Table6[Column2]))</f>
        <v>Adults</v>
      </c>
      <c r="L8119">
        <v>47.877173470000002</v>
      </c>
      <c r="M8119" t="str">
        <f>VLOOKUP(L8119,Table1[],2)</f>
        <v>40 - 49</v>
      </c>
      <c r="N8119" t="str">
        <f>INDEX(Table7[Column1],MATCH(O8119,Table7[Column2]))</f>
        <v>Learning Stage</v>
      </c>
      <c r="O8119">
        <v>5.5950369809999998</v>
      </c>
      <c r="P8119" t="str">
        <f>VLOOKUP(O8119,Table13[],2)</f>
        <v>1 - 5</v>
      </c>
      <c r="Q8119" t="str">
        <f>INDEX(Table8[Column1],MATCH(R8119,Table8[Column2]))</f>
        <v>Habitual</v>
      </c>
      <c r="R8119">
        <v>118.74185869999999</v>
      </c>
      <c r="S8119">
        <f t="shared" si="253"/>
        <v>4.9475774458333328</v>
      </c>
      <c r="T8119" t="s">
        <v>19</v>
      </c>
    </row>
    <row r="8120" spans="1:20" x14ac:dyDescent="0.25">
      <c r="A8120">
        <v>8119</v>
      </c>
      <c r="B8120" t="s">
        <v>5644</v>
      </c>
      <c r="C8120" t="s">
        <v>93</v>
      </c>
      <c r="D8120" t="str">
        <f t="shared" si="252"/>
        <v>Khan William</v>
      </c>
      <c r="E8120" t="s">
        <v>22</v>
      </c>
      <c r="F8120" t="s">
        <v>30</v>
      </c>
      <c r="G8120" t="s">
        <v>611</v>
      </c>
      <c r="H8120" t="s">
        <v>612</v>
      </c>
      <c r="I8120" t="s">
        <v>30</v>
      </c>
      <c r="J8120" t="s">
        <v>19</v>
      </c>
      <c r="K8120" t="str">
        <f>INDEX(Table6[Column1],MATCH(L8120,Table6[Column2]))</f>
        <v>Elders</v>
      </c>
      <c r="L8120">
        <v>59.17858434</v>
      </c>
      <c r="M8120" t="str">
        <f>VLOOKUP(L8120,Table1[],2)</f>
        <v>50 - 59</v>
      </c>
      <c r="N8120" t="str">
        <f>INDEX(Table7[Column1],MATCH(O8120,Table7[Column2]))</f>
        <v>Learning Stage</v>
      </c>
      <c r="O8120">
        <v>2.1343614500000001</v>
      </c>
      <c r="P8120" t="str">
        <f>VLOOKUP(O8120,Table13[],2)</f>
        <v>1 - 5</v>
      </c>
      <c r="Q8120" t="str">
        <f>INDEX(Table8[Column1],MATCH(R8120,Table8[Column2]))</f>
        <v>Excused</v>
      </c>
      <c r="R8120">
        <v>154.07999029999999</v>
      </c>
      <c r="S8120">
        <f t="shared" si="253"/>
        <v>6.4199995958333336</v>
      </c>
      <c r="T8120" t="s">
        <v>19</v>
      </c>
    </row>
    <row r="8121" spans="1:20" x14ac:dyDescent="0.25">
      <c r="A8121">
        <v>8120</v>
      </c>
      <c r="B8121" t="s">
        <v>5645</v>
      </c>
      <c r="C8121" t="s">
        <v>630</v>
      </c>
      <c r="D8121" t="str">
        <f t="shared" si="252"/>
        <v>Easley Richard</v>
      </c>
      <c r="E8121" t="s">
        <v>22</v>
      </c>
      <c r="F8121" t="s">
        <v>169</v>
      </c>
      <c r="G8121" t="s">
        <v>611</v>
      </c>
      <c r="H8121" t="s">
        <v>612</v>
      </c>
      <c r="I8121" t="s">
        <v>169</v>
      </c>
      <c r="J8121" t="s">
        <v>19</v>
      </c>
      <c r="K8121" t="str">
        <f>INDEX(Table6[Column1],MATCH(L8121,Table6[Column2]))</f>
        <v>Adults</v>
      </c>
      <c r="L8121">
        <v>46.74991756</v>
      </c>
      <c r="M8121" t="str">
        <f>VLOOKUP(L8121,Table1[],2)</f>
        <v>40 - 49</v>
      </c>
      <c r="N8121" t="str">
        <f>INDEX(Table7[Column1],MATCH(O8121,Table7[Column2]))</f>
        <v>Fitting in Stage</v>
      </c>
      <c r="O8121">
        <v>6.2782992399999999</v>
      </c>
      <c r="P8121" t="str">
        <f>VLOOKUP(O8121,Table13[],2)</f>
        <v>6 - 10</v>
      </c>
      <c r="Q8121" t="str">
        <f>INDEX(Table8[Column1],MATCH(R8121,Table8[Column2]))</f>
        <v>Maintained</v>
      </c>
      <c r="R8121">
        <v>48.554573470000001</v>
      </c>
      <c r="S8121">
        <f t="shared" si="253"/>
        <v>2.0231072279166669</v>
      </c>
      <c r="T8121" t="s">
        <v>19</v>
      </c>
    </row>
    <row r="8122" spans="1:20" x14ac:dyDescent="0.25">
      <c r="A8122">
        <v>8121</v>
      </c>
      <c r="B8122" t="s">
        <v>1549</v>
      </c>
      <c r="C8122" t="s">
        <v>741</v>
      </c>
      <c r="D8122" t="str">
        <f t="shared" si="252"/>
        <v>Benjamin Rose</v>
      </c>
      <c r="E8122" t="s">
        <v>15</v>
      </c>
      <c r="F8122" t="s">
        <v>30</v>
      </c>
      <c r="G8122" t="s">
        <v>611</v>
      </c>
      <c r="H8122" t="s">
        <v>612</v>
      </c>
      <c r="I8122" t="s">
        <v>30</v>
      </c>
      <c r="J8122" t="s">
        <v>19</v>
      </c>
      <c r="K8122" t="str">
        <f>INDEX(Table6[Column1],MATCH(L8122,Table6[Column2]))</f>
        <v>Young Adults</v>
      </c>
      <c r="L8122">
        <v>32.71690426</v>
      </c>
      <c r="M8122" t="str">
        <f>VLOOKUP(L8122,Table1[],2)</f>
        <v>30 - 39</v>
      </c>
      <c r="N8122" t="str">
        <f>INDEX(Table7[Column1],MATCH(O8122,Table7[Column2]))</f>
        <v>Learning Stage</v>
      </c>
      <c r="O8122">
        <v>1.273650014</v>
      </c>
      <c r="P8122" t="str">
        <f>VLOOKUP(O8122,Table13[],2)</f>
        <v>1 - 5</v>
      </c>
      <c r="Q8122" t="str">
        <f>INDEX(Table8[Column1],MATCH(R8122,Table8[Column2]))</f>
        <v>Scheduled</v>
      </c>
      <c r="R8122">
        <v>0</v>
      </c>
      <c r="S8122">
        <f t="shared" si="253"/>
        <v>0</v>
      </c>
      <c r="T8122" t="s">
        <v>19</v>
      </c>
    </row>
    <row r="8123" spans="1:20" x14ac:dyDescent="0.25">
      <c r="A8123">
        <v>8122</v>
      </c>
      <c r="B8123" t="s">
        <v>1932</v>
      </c>
      <c r="C8123" t="s">
        <v>464</v>
      </c>
      <c r="D8123" t="str">
        <f t="shared" si="252"/>
        <v>Covington Steven</v>
      </c>
      <c r="E8123" t="s">
        <v>22</v>
      </c>
      <c r="F8123" t="s">
        <v>57</v>
      </c>
      <c r="G8123" t="s">
        <v>611</v>
      </c>
      <c r="H8123" t="s">
        <v>612</v>
      </c>
      <c r="I8123" t="s">
        <v>57</v>
      </c>
      <c r="J8123" t="s">
        <v>19</v>
      </c>
      <c r="K8123" t="str">
        <f>INDEX(Table6[Column1],MATCH(L8123,Table6[Column2]))</f>
        <v>Elders</v>
      </c>
      <c r="L8123">
        <v>58.194968279999998</v>
      </c>
      <c r="M8123" t="str">
        <f>VLOOKUP(L8123,Table1[],2)</f>
        <v>50 - 59</v>
      </c>
      <c r="N8123" t="str">
        <f>INDEX(Table7[Column1],MATCH(O8123,Table7[Column2]))</f>
        <v>Fitting in Stage</v>
      </c>
      <c r="O8123">
        <v>6.7955172109999999</v>
      </c>
      <c r="P8123" t="str">
        <f>VLOOKUP(O8123,Table13[],2)</f>
        <v>6 - 10</v>
      </c>
      <c r="Q8123" t="str">
        <f>INDEX(Table8[Column1],MATCH(R8123,Table8[Column2]))</f>
        <v>Unexcused</v>
      </c>
      <c r="R8123">
        <v>165.85827069999999</v>
      </c>
      <c r="S8123">
        <f t="shared" si="253"/>
        <v>6.9107612791666666</v>
      </c>
      <c r="T8123" t="s">
        <v>19</v>
      </c>
    </row>
    <row r="8124" spans="1:20" x14ac:dyDescent="0.25">
      <c r="A8124">
        <v>8123</v>
      </c>
      <c r="B8124" t="s">
        <v>1986</v>
      </c>
      <c r="C8124" t="s">
        <v>308</v>
      </c>
      <c r="D8124" t="str">
        <f t="shared" si="252"/>
        <v>Whitaker Maria</v>
      </c>
      <c r="E8124" t="s">
        <v>15</v>
      </c>
      <c r="F8124" t="s">
        <v>169</v>
      </c>
      <c r="G8124" t="s">
        <v>611</v>
      </c>
      <c r="H8124" t="s">
        <v>612</v>
      </c>
      <c r="I8124" t="s">
        <v>169</v>
      </c>
      <c r="J8124" t="s">
        <v>19</v>
      </c>
      <c r="K8124" t="str">
        <f>INDEX(Table6[Column1],MATCH(L8124,Table6[Column2]))</f>
        <v>Adults</v>
      </c>
      <c r="L8124">
        <v>44.483618819999997</v>
      </c>
      <c r="M8124" t="str">
        <f>VLOOKUP(L8124,Table1[],2)</f>
        <v>40 - 49</v>
      </c>
      <c r="N8124" t="str">
        <f>INDEX(Table7[Column1],MATCH(O8124,Table7[Column2]))</f>
        <v>Learning Stage</v>
      </c>
      <c r="O8124">
        <v>4.286702558</v>
      </c>
      <c r="P8124" t="str">
        <f>VLOOKUP(O8124,Table13[],2)</f>
        <v>1 - 5</v>
      </c>
      <c r="Q8124" t="str">
        <f>INDEX(Table8[Column1],MATCH(R8124,Table8[Column2]))</f>
        <v>Habitual</v>
      </c>
      <c r="R8124">
        <v>102.2936342</v>
      </c>
      <c r="S8124">
        <f t="shared" si="253"/>
        <v>4.2622347583333333</v>
      </c>
      <c r="T8124" t="s">
        <v>19</v>
      </c>
    </row>
    <row r="8125" spans="1:20" x14ac:dyDescent="0.25">
      <c r="A8125">
        <v>8124</v>
      </c>
      <c r="B8125" t="s">
        <v>5646</v>
      </c>
      <c r="C8125" t="s">
        <v>4602</v>
      </c>
      <c r="D8125" t="str">
        <f t="shared" si="252"/>
        <v>Spain Dominique</v>
      </c>
      <c r="E8125" t="s">
        <v>15</v>
      </c>
      <c r="F8125" t="s">
        <v>38</v>
      </c>
      <c r="G8125" t="s">
        <v>611</v>
      </c>
      <c r="H8125" t="s">
        <v>612</v>
      </c>
      <c r="I8125" t="s">
        <v>38</v>
      </c>
      <c r="J8125" t="s">
        <v>19</v>
      </c>
      <c r="K8125" t="str">
        <f>INDEX(Table6[Column1],MATCH(L8125,Table6[Column2]))</f>
        <v>Adults</v>
      </c>
      <c r="L8125">
        <v>45.864803430000002</v>
      </c>
      <c r="M8125" t="str">
        <f>VLOOKUP(L8125,Table1[],2)</f>
        <v>40 - 49</v>
      </c>
      <c r="N8125" t="str">
        <f>INDEX(Table7[Column1],MATCH(O8125,Table7[Column2]))</f>
        <v>Learning Stage</v>
      </c>
      <c r="O8125">
        <v>2.965092667</v>
      </c>
      <c r="P8125" t="str">
        <f>VLOOKUP(O8125,Table13[],2)</f>
        <v>1 - 5</v>
      </c>
      <c r="Q8125" t="str">
        <f>INDEX(Table8[Column1],MATCH(R8125,Table8[Column2]))</f>
        <v>Habitual</v>
      </c>
      <c r="R8125">
        <v>118.99606850000001</v>
      </c>
      <c r="S8125">
        <f t="shared" si="253"/>
        <v>4.9581695208333336</v>
      </c>
      <c r="T8125" t="s">
        <v>19</v>
      </c>
    </row>
    <row r="8126" spans="1:20" x14ac:dyDescent="0.25">
      <c r="A8126">
        <v>8125</v>
      </c>
      <c r="B8126" t="s">
        <v>511</v>
      </c>
      <c r="C8126" t="s">
        <v>245</v>
      </c>
      <c r="D8126" t="str">
        <f t="shared" si="252"/>
        <v>Adams Mary</v>
      </c>
      <c r="E8126" t="s">
        <v>15</v>
      </c>
      <c r="F8126" t="s">
        <v>16</v>
      </c>
      <c r="G8126" t="s">
        <v>820</v>
      </c>
      <c r="H8126" t="s">
        <v>821</v>
      </c>
      <c r="I8126" t="s">
        <v>16</v>
      </c>
      <c r="J8126" t="s">
        <v>19</v>
      </c>
      <c r="K8126" t="str">
        <f>INDEX(Table6[Column1],MATCH(L8126,Table6[Column2]))</f>
        <v>Adults</v>
      </c>
      <c r="L8126">
        <v>40.191452920000003</v>
      </c>
      <c r="M8126" t="str">
        <f>VLOOKUP(L8126,Table1[],2)</f>
        <v>40 - 49</v>
      </c>
      <c r="N8126" t="str">
        <f>INDEX(Table7[Column1],MATCH(O8126,Table7[Column2]))</f>
        <v>Learning Stage</v>
      </c>
      <c r="O8126">
        <v>2.0383033930000001</v>
      </c>
      <c r="P8126" t="str">
        <f>VLOOKUP(O8126,Table13[],2)</f>
        <v>1 - 5</v>
      </c>
      <c r="Q8126" t="str">
        <f>INDEX(Table8[Column1],MATCH(R8126,Table8[Column2]))</f>
        <v>Maintained</v>
      </c>
      <c r="R8126">
        <v>47.998827489999996</v>
      </c>
      <c r="S8126">
        <f t="shared" si="253"/>
        <v>1.9999511454166667</v>
      </c>
      <c r="T8126" t="s">
        <v>19</v>
      </c>
    </row>
    <row r="8127" spans="1:20" x14ac:dyDescent="0.25">
      <c r="A8127">
        <v>8126</v>
      </c>
      <c r="B8127" t="s">
        <v>5647</v>
      </c>
      <c r="C8127" t="s">
        <v>245</v>
      </c>
      <c r="D8127" t="str">
        <f t="shared" si="252"/>
        <v>Bogle Mary</v>
      </c>
      <c r="E8127" t="s">
        <v>15</v>
      </c>
      <c r="F8127" t="s">
        <v>1672</v>
      </c>
      <c r="G8127" t="s">
        <v>611</v>
      </c>
      <c r="H8127" t="s">
        <v>612</v>
      </c>
      <c r="I8127" t="s">
        <v>1472</v>
      </c>
      <c r="J8127" t="s">
        <v>19</v>
      </c>
      <c r="K8127" t="str">
        <f>INDEX(Table6[Column1],MATCH(L8127,Table6[Column2]))</f>
        <v>Youth</v>
      </c>
      <c r="L8127">
        <v>22.79601843</v>
      </c>
      <c r="M8127" t="str">
        <f>VLOOKUP(L8127,Table1[],2)</f>
        <v>20 - 29</v>
      </c>
      <c r="N8127" t="str">
        <f>INDEX(Table7[Column1],MATCH(O8127,Table7[Column2]))</f>
        <v>Learning Stage</v>
      </c>
      <c r="O8127">
        <v>4.8420607359999996</v>
      </c>
      <c r="P8127" t="str">
        <f>VLOOKUP(O8127,Table13[],2)</f>
        <v>1 - 5</v>
      </c>
      <c r="Q8127" t="str">
        <f>INDEX(Table8[Column1],MATCH(R8127,Table8[Column2]))</f>
        <v>Scheduled</v>
      </c>
      <c r="R8127">
        <v>0</v>
      </c>
      <c r="S8127">
        <f t="shared" si="253"/>
        <v>0</v>
      </c>
      <c r="T8127" t="s">
        <v>19</v>
      </c>
    </row>
    <row r="8128" spans="1:20" x14ac:dyDescent="0.25">
      <c r="A8128">
        <v>8127</v>
      </c>
      <c r="B8128" t="s">
        <v>149</v>
      </c>
      <c r="C8128" t="s">
        <v>2332</v>
      </c>
      <c r="D8128" t="str">
        <f t="shared" si="252"/>
        <v>Charles Gladys</v>
      </c>
      <c r="E8128" t="s">
        <v>15</v>
      </c>
      <c r="F8128" t="s">
        <v>754</v>
      </c>
      <c r="G8128" t="s">
        <v>611</v>
      </c>
      <c r="H8128" t="s">
        <v>612</v>
      </c>
      <c r="I8128" t="s">
        <v>24</v>
      </c>
      <c r="J8128" t="s">
        <v>19</v>
      </c>
      <c r="K8128" t="str">
        <f>INDEX(Table6[Column1],MATCH(L8128,Table6[Column2]))</f>
        <v>Adults</v>
      </c>
      <c r="L8128">
        <v>45.199154919999998</v>
      </c>
      <c r="M8128" t="str">
        <f>VLOOKUP(L8128,Table1[],2)</f>
        <v>40 - 49</v>
      </c>
      <c r="N8128" t="str">
        <f>INDEX(Table7[Column1],MATCH(O8128,Table7[Column2]))</f>
        <v>Learning Stage</v>
      </c>
      <c r="O8128">
        <v>1.9939850649999999</v>
      </c>
      <c r="P8128" t="str">
        <f>VLOOKUP(O8128,Table13[],2)</f>
        <v>1 - 5</v>
      </c>
      <c r="Q8128" t="str">
        <f>INDEX(Table8[Column1],MATCH(R8128,Table8[Column2]))</f>
        <v>Excused</v>
      </c>
      <c r="R8128">
        <v>142.66067459999999</v>
      </c>
      <c r="S8128">
        <f t="shared" si="253"/>
        <v>5.9441947749999997</v>
      </c>
      <c r="T8128" t="s">
        <v>19</v>
      </c>
    </row>
    <row r="8129" spans="1:20" x14ac:dyDescent="0.25">
      <c r="A8129">
        <v>8128</v>
      </c>
      <c r="B8129" t="s">
        <v>2736</v>
      </c>
      <c r="C8129" t="s">
        <v>1631</v>
      </c>
      <c r="D8129" t="str">
        <f t="shared" si="252"/>
        <v>Padilla Leroy</v>
      </c>
      <c r="E8129" t="s">
        <v>22</v>
      </c>
      <c r="F8129" t="s">
        <v>33</v>
      </c>
      <c r="G8129" t="s">
        <v>611</v>
      </c>
      <c r="H8129" t="s">
        <v>612</v>
      </c>
      <c r="I8129" t="s">
        <v>33</v>
      </c>
      <c r="J8129" t="s">
        <v>19</v>
      </c>
      <c r="K8129" t="str">
        <f>INDEX(Table6[Column1],MATCH(L8129,Table6[Column2]))</f>
        <v>Elders</v>
      </c>
      <c r="L8129">
        <v>53.038318019999998</v>
      </c>
      <c r="M8129" t="str">
        <f>VLOOKUP(L8129,Table1[],2)</f>
        <v>50 - 59</v>
      </c>
      <c r="N8129" t="str">
        <f>INDEX(Table7[Column1],MATCH(O8129,Table7[Column2]))</f>
        <v>Learning Stage</v>
      </c>
      <c r="O8129">
        <v>1.016291501</v>
      </c>
      <c r="P8129" t="str">
        <f>VLOOKUP(O8129,Table13[],2)</f>
        <v>1 - 5</v>
      </c>
      <c r="Q8129" t="str">
        <f>INDEX(Table8[Column1],MATCH(R8129,Table8[Column2]))</f>
        <v>Habitual</v>
      </c>
      <c r="R8129">
        <v>113.7382341</v>
      </c>
      <c r="S8129">
        <f t="shared" si="253"/>
        <v>4.7390930875000006</v>
      </c>
      <c r="T8129" t="s">
        <v>19</v>
      </c>
    </row>
    <row r="8130" spans="1:20" x14ac:dyDescent="0.25">
      <c r="A8130">
        <v>8129</v>
      </c>
      <c r="B8130" t="s">
        <v>1246</v>
      </c>
      <c r="C8130" t="s">
        <v>147</v>
      </c>
      <c r="D8130" t="str">
        <f t="shared" si="252"/>
        <v>Gibson Linda</v>
      </c>
      <c r="E8130" t="s">
        <v>15</v>
      </c>
      <c r="F8130" t="s">
        <v>38</v>
      </c>
      <c r="G8130" t="s">
        <v>611</v>
      </c>
      <c r="H8130" t="s">
        <v>612</v>
      </c>
      <c r="I8130" t="s">
        <v>38</v>
      </c>
      <c r="J8130" t="s">
        <v>19</v>
      </c>
      <c r="K8130" t="str">
        <f>INDEX(Table6[Column1],MATCH(L8130,Table6[Column2]))</f>
        <v>Elders</v>
      </c>
      <c r="L8130">
        <v>58.262644160000001</v>
      </c>
      <c r="M8130" t="str">
        <f>VLOOKUP(L8130,Table1[],2)</f>
        <v>50 - 59</v>
      </c>
      <c r="N8130" t="str">
        <f>INDEX(Table7[Column1],MATCH(O8130,Table7[Column2]))</f>
        <v>Learning Stage</v>
      </c>
      <c r="O8130">
        <v>5.2142035629999999</v>
      </c>
      <c r="P8130" t="str">
        <f>VLOOKUP(O8130,Table13[],2)</f>
        <v>1 - 5</v>
      </c>
      <c r="Q8130" t="str">
        <f>INDEX(Table8[Column1],MATCH(R8130,Table8[Column2]))</f>
        <v>Unexcused</v>
      </c>
      <c r="R8130">
        <v>167.65264920000001</v>
      </c>
      <c r="S8130">
        <f t="shared" si="253"/>
        <v>6.98552705</v>
      </c>
      <c r="T8130" t="s">
        <v>19</v>
      </c>
    </row>
    <row r="8131" spans="1:20" x14ac:dyDescent="0.25">
      <c r="A8131">
        <v>8130</v>
      </c>
      <c r="B8131" t="s">
        <v>187</v>
      </c>
      <c r="C8131" t="s">
        <v>696</v>
      </c>
      <c r="D8131" t="str">
        <f t="shared" ref="D8131:D8194" si="254">CONCATENATE(B8131, " ",C8131)</f>
        <v>Riley Troy</v>
      </c>
      <c r="E8131" t="s">
        <v>22</v>
      </c>
      <c r="F8131" t="s">
        <v>30</v>
      </c>
      <c r="G8131" t="s">
        <v>611</v>
      </c>
      <c r="H8131" t="s">
        <v>612</v>
      </c>
      <c r="I8131" t="s">
        <v>30</v>
      </c>
      <c r="J8131" t="s">
        <v>19</v>
      </c>
      <c r="K8131" t="str">
        <f>INDEX(Table6[Column1],MATCH(L8131,Table6[Column2]))</f>
        <v>Elders</v>
      </c>
      <c r="L8131">
        <v>53.365637409999998</v>
      </c>
      <c r="M8131" t="str">
        <f>VLOOKUP(L8131,Table1[],2)</f>
        <v>50 - 59</v>
      </c>
      <c r="N8131" t="str">
        <f>INDEX(Table7[Column1],MATCH(O8131,Table7[Column2]))</f>
        <v>Learning Stage</v>
      </c>
      <c r="O8131">
        <v>4.06176519</v>
      </c>
      <c r="P8131" t="str">
        <f>VLOOKUP(O8131,Table13[],2)</f>
        <v>1 - 5</v>
      </c>
      <c r="Q8131" t="str">
        <f>INDEX(Table8[Column1],MATCH(R8131,Table8[Column2]))</f>
        <v>Maintained</v>
      </c>
      <c r="R8131">
        <v>59.092637019999998</v>
      </c>
      <c r="S8131">
        <f t="shared" ref="S8131:S8194" si="255">CONVERT(R8131,"hr","day")</f>
        <v>2.4621932091666667</v>
      </c>
      <c r="T8131" t="s">
        <v>19</v>
      </c>
    </row>
    <row r="8132" spans="1:20" x14ac:dyDescent="0.25">
      <c r="A8132">
        <v>8131</v>
      </c>
      <c r="B8132" t="s">
        <v>966</v>
      </c>
      <c r="C8132" t="s">
        <v>1046</v>
      </c>
      <c r="D8132" t="str">
        <f t="shared" si="254"/>
        <v>Miller Creola</v>
      </c>
      <c r="E8132" t="s">
        <v>15</v>
      </c>
      <c r="F8132" t="s">
        <v>30</v>
      </c>
      <c r="G8132" t="s">
        <v>611</v>
      </c>
      <c r="H8132" t="s">
        <v>612</v>
      </c>
      <c r="I8132" t="s">
        <v>30</v>
      </c>
      <c r="J8132" t="s">
        <v>19</v>
      </c>
      <c r="K8132" t="str">
        <f>INDEX(Table6[Column1],MATCH(L8132,Table6[Column2]))</f>
        <v>Adults</v>
      </c>
      <c r="L8132">
        <v>45.907952870000003</v>
      </c>
      <c r="M8132" t="str">
        <f>VLOOKUP(L8132,Table1[],2)</f>
        <v>40 - 49</v>
      </c>
      <c r="N8132" t="str">
        <f>INDEX(Table7[Column1],MATCH(O8132,Table7[Column2]))</f>
        <v>Learning Stage</v>
      </c>
      <c r="O8132">
        <v>3.8066121289999999</v>
      </c>
      <c r="P8132" t="str">
        <f>VLOOKUP(O8132,Table13[],2)</f>
        <v>1 - 5</v>
      </c>
      <c r="Q8132" t="str">
        <f>INDEX(Table8[Column1],MATCH(R8132,Table8[Column2]))</f>
        <v>Maintained</v>
      </c>
      <c r="R8132">
        <v>74.472892009999995</v>
      </c>
      <c r="S8132">
        <f t="shared" si="255"/>
        <v>3.103037167083333</v>
      </c>
      <c r="T8132" t="s">
        <v>19</v>
      </c>
    </row>
    <row r="8133" spans="1:20" x14ac:dyDescent="0.25">
      <c r="A8133">
        <v>8132</v>
      </c>
      <c r="B8133" t="s">
        <v>5648</v>
      </c>
      <c r="C8133" t="s">
        <v>987</v>
      </c>
      <c r="D8133" t="str">
        <f t="shared" si="254"/>
        <v>Krok Sean</v>
      </c>
      <c r="E8133" t="s">
        <v>22</v>
      </c>
      <c r="F8133" t="s">
        <v>157</v>
      </c>
      <c r="G8133" t="s">
        <v>611</v>
      </c>
      <c r="H8133" t="s">
        <v>612</v>
      </c>
      <c r="I8133" t="s">
        <v>157</v>
      </c>
      <c r="J8133" t="s">
        <v>19</v>
      </c>
      <c r="K8133" t="str">
        <f>INDEX(Table6[Column1],MATCH(L8133,Table6[Column2]))</f>
        <v>Adults</v>
      </c>
      <c r="L8133">
        <v>44.265858080000001</v>
      </c>
      <c r="M8133" t="str">
        <f>VLOOKUP(L8133,Table1[],2)</f>
        <v>40 - 49</v>
      </c>
      <c r="N8133" t="str">
        <f>INDEX(Table7[Column1],MATCH(O8133,Table7[Column2]))</f>
        <v>Learning Stage</v>
      </c>
      <c r="O8133">
        <v>3.306430244</v>
      </c>
      <c r="P8133" t="str">
        <f>VLOOKUP(O8133,Table13[],2)</f>
        <v>1 - 5</v>
      </c>
      <c r="Q8133" t="str">
        <f>INDEX(Table8[Column1],MATCH(R8133,Table8[Column2]))</f>
        <v>Scheduled</v>
      </c>
      <c r="R8133">
        <v>25.542156909999999</v>
      </c>
      <c r="S8133">
        <f t="shared" si="255"/>
        <v>1.0642565379166666</v>
      </c>
      <c r="T8133" t="s">
        <v>19</v>
      </c>
    </row>
    <row r="8134" spans="1:20" x14ac:dyDescent="0.25">
      <c r="A8134">
        <v>8133</v>
      </c>
      <c r="B8134" t="s">
        <v>5649</v>
      </c>
      <c r="C8134" t="s">
        <v>210</v>
      </c>
      <c r="D8134" t="str">
        <f t="shared" si="254"/>
        <v>Vogel Kenneth</v>
      </c>
      <c r="E8134" t="s">
        <v>22</v>
      </c>
      <c r="F8134" t="s">
        <v>54</v>
      </c>
      <c r="G8134" t="s">
        <v>611</v>
      </c>
      <c r="H8134" t="s">
        <v>612</v>
      </c>
      <c r="I8134" t="s">
        <v>54</v>
      </c>
      <c r="J8134" t="s">
        <v>19</v>
      </c>
      <c r="K8134" t="str">
        <f>INDEX(Table6[Column1],MATCH(L8134,Table6[Column2]))</f>
        <v>Elders</v>
      </c>
      <c r="L8134">
        <v>51.338223659999997</v>
      </c>
      <c r="M8134" t="str">
        <f>VLOOKUP(L8134,Table1[],2)</f>
        <v>50 - 59</v>
      </c>
      <c r="N8134" t="str">
        <f>INDEX(Table7[Column1],MATCH(O8134,Table7[Column2]))</f>
        <v>Learning Stage</v>
      </c>
      <c r="O8134">
        <v>4.7885227810000002</v>
      </c>
      <c r="P8134" t="str">
        <f>VLOOKUP(O8134,Table13[],2)</f>
        <v>1 - 5</v>
      </c>
      <c r="Q8134" t="str">
        <f>INDEX(Table8[Column1],MATCH(R8134,Table8[Column2]))</f>
        <v>Maintained</v>
      </c>
      <c r="R8134">
        <v>59.824376549999997</v>
      </c>
      <c r="S8134">
        <f t="shared" si="255"/>
        <v>2.49268235625</v>
      </c>
      <c r="T8134" t="s">
        <v>19</v>
      </c>
    </row>
    <row r="8135" spans="1:20" x14ac:dyDescent="0.25">
      <c r="A8135">
        <v>8134</v>
      </c>
      <c r="B8135" t="s">
        <v>5650</v>
      </c>
      <c r="C8135" t="s">
        <v>546</v>
      </c>
      <c r="D8135" t="str">
        <f t="shared" si="254"/>
        <v>Stearns Gary</v>
      </c>
      <c r="E8135" t="s">
        <v>22</v>
      </c>
      <c r="F8135" t="s">
        <v>262</v>
      </c>
      <c r="G8135" t="s">
        <v>611</v>
      </c>
      <c r="H8135" t="s">
        <v>612</v>
      </c>
      <c r="I8135" t="s">
        <v>262</v>
      </c>
      <c r="J8135" t="s">
        <v>19</v>
      </c>
      <c r="K8135" t="str">
        <f>INDEX(Table6[Column1],MATCH(L8135,Table6[Column2]))</f>
        <v>Teenagers</v>
      </c>
      <c r="L8135">
        <v>8.1159335800000001</v>
      </c>
      <c r="M8135" t="e">
        <f>VLOOKUP(L8135,Table1[],2)</f>
        <v>#N/A</v>
      </c>
      <c r="N8135" t="str">
        <f>INDEX(Table7[Column1],MATCH(O8135,Table7[Column2]))</f>
        <v>Learning Stage</v>
      </c>
      <c r="O8135">
        <v>0.52755237700000002</v>
      </c>
      <c r="P8135" t="e">
        <f>VLOOKUP(O8135,Table13[],2)</f>
        <v>#N/A</v>
      </c>
      <c r="Q8135" t="str">
        <f>INDEX(Table8[Column1],MATCH(R8135,Table8[Column2]))</f>
        <v>Scheduled</v>
      </c>
      <c r="R8135">
        <v>0</v>
      </c>
      <c r="S8135">
        <f t="shared" si="255"/>
        <v>0</v>
      </c>
      <c r="T8135" t="s">
        <v>19</v>
      </c>
    </row>
    <row r="8136" spans="1:20" x14ac:dyDescent="0.25">
      <c r="A8136">
        <v>8135</v>
      </c>
      <c r="B8136" t="s">
        <v>5651</v>
      </c>
      <c r="C8136" t="s">
        <v>5652</v>
      </c>
      <c r="D8136" t="str">
        <f t="shared" si="254"/>
        <v>Waldschmidt Shamika</v>
      </c>
      <c r="E8136" t="s">
        <v>15</v>
      </c>
      <c r="F8136" t="s">
        <v>27</v>
      </c>
      <c r="G8136" t="s">
        <v>611</v>
      </c>
      <c r="H8136" t="s">
        <v>612</v>
      </c>
      <c r="I8136" t="s">
        <v>27</v>
      </c>
      <c r="J8136" t="s">
        <v>19</v>
      </c>
      <c r="K8136" t="str">
        <f>INDEX(Table6[Column1],MATCH(L8136,Table6[Column2]))</f>
        <v>Young Adults</v>
      </c>
      <c r="L8136">
        <v>35.014492179999998</v>
      </c>
      <c r="M8136" t="str">
        <f>VLOOKUP(L8136,Table1[],2)</f>
        <v>30 - 39</v>
      </c>
      <c r="N8136" t="str">
        <f>INDEX(Table7[Column1],MATCH(O8136,Table7[Column2]))</f>
        <v>Learning Stage</v>
      </c>
      <c r="O8136">
        <v>1.6809746919999999</v>
      </c>
      <c r="P8136" t="str">
        <f>VLOOKUP(O8136,Table13[],2)</f>
        <v>1 - 5</v>
      </c>
      <c r="Q8136" t="str">
        <f>INDEX(Table8[Column1],MATCH(R8136,Table8[Column2]))</f>
        <v>Scheduled</v>
      </c>
      <c r="R8136">
        <v>0</v>
      </c>
      <c r="S8136">
        <f t="shared" si="255"/>
        <v>0</v>
      </c>
      <c r="T8136" t="s">
        <v>19</v>
      </c>
    </row>
    <row r="8137" spans="1:20" x14ac:dyDescent="0.25">
      <c r="A8137">
        <v>8136</v>
      </c>
      <c r="B8137" t="s">
        <v>5595</v>
      </c>
      <c r="C8137" t="s">
        <v>1959</v>
      </c>
      <c r="D8137" t="str">
        <f t="shared" si="254"/>
        <v>Barksdale Marla</v>
      </c>
      <c r="E8137" t="s">
        <v>15</v>
      </c>
      <c r="F8137" t="s">
        <v>16</v>
      </c>
      <c r="G8137" t="s">
        <v>820</v>
      </c>
      <c r="H8137" t="s">
        <v>821</v>
      </c>
      <c r="I8137" t="s">
        <v>16</v>
      </c>
      <c r="J8137" t="s">
        <v>19</v>
      </c>
      <c r="K8137" t="str">
        <f>INDEX(Table6[Column1],MATCH(L8137,Table6[Column2]))</f>
        <v>Elders</v>
      </c>
      <c r="L8137">
        <v>59.565871080000001</v>
      </c>
      <c r="M8137" t="str">
        <f>VLOOKUP(L8137,Table1[],2)</f>
        <v>50 - 59</v>
      </c>
      <c r="N8137" t="str">
        <f>INDEX(Table7[Column1],MATCH(O8137,Table7[Column2]))</f>
        <v>Learning Stage</v>
      </c>
      <c r="O8137">
        <v>2.7818521359999999</v>
      </c>
      <c r="P8137" t="str">
        <f>VLOOKUP(O8137,Table13[],2)</f>
        <v>1 - 5</v>
      </c>
      <c r="Q8137" t="str">
        <f>INDEX(Table8[Column1],MATCH(R8137,Table8[Column2]))</f>
        <v>Excused</v>
      </c>
      <c r="R8137">
        <v>154.3964349</v>
      </c>
      <c r="S8137">
        <f t="shared" si="255"/>
        <v>6.4331847875000001</v>
      </c>
      <c r="T8137" t="s">
        <v>19</v>
      </c>
    </row>
    <row r="8138" spans="1:20" x14ac:dyDescent="0.25">
      <c r="A8138">
        <v>8137</v>
      </c>
      <c r="B8138" t="s">
        <v>630</v>
      </c>
      <c r="C8138" t="s">
        <v>2892</v>
      </c>
      <c r="D8138" t="str">
        <f t="shared" si="254"/>
        <v>Richard Myrtle</v>
      </c>
      <c r="E8138" t="s">
        <v>15</v>
      </c>
      <c r="F8138" t="s">
        <v>153</v>
      </c>
      <c r="G8138" t="s">
        <v>611</v>
      </c>
      <c r="H8138" t="s">
        <v>612</v>
      </c>
      <c r="I8138" t="s">
        <v>138</v>
      </c>
      <c r="J8138" t="s">
        <v>19</v>
      </c>
      <c r="K8138" t="str">
        <f>INDEX(Table6[Column1],MATCH(L8138,Table6[Column2]))</f>
        <v>Youth</v>
      </c>
      <c r="L8138">
        <v>24.434039769999998</v>
      </c>
      <c r="M8138" t="str">
        <f>VLOOKUP(L8138,Table1[],2)</f>
        <v>20 - 29</v>
      </c>
      <c r="N8138" t="str">
        <f>INDEX(Table7[Column1],MATCH(O8138,Table7[Column2]))</f>
        <v>Learning Stage</v>
      </c>
      <c r="O8138">
        <v>4.6044623390000003</v>
      </c>
      <c r="P8138" t="str">
        <f>VLOOKUP(O8138,Table13[],2)</f>
        <v>1 - 5</v>
      </c>
      <c r="Q8138" t="str">
        <f>INDEX(Table8[Column1],MATCH(R8138,Table8[Column2]))</f>
        <v>Scheduled</v>
      </c>
      <c r="R8138">
        <v>0</v>
      </c>
      <c r="S8138">
        <f t="shared" si="255"/>
        <v>0</v>
      </c>
      <c r="T8138" t="s">
        <v>19</v>
      </c>
    </row>
    <row r="8139" spans="1:20" x14ac:dyDescent="0.25">
      <c r="A8139">
        <v>8138</v>
      </c>
      <c r="B8139" t="s">
        <v>725</v>
      </c>
      <c r="C8139" t="s">
        <v>1866</v>
      </c>
      <c r="D8139" t="str">
        <f t="shared" si="254"/>
        <v>Martinez Adrienne</v>
      </c>
      <c r="E8139" t="s">
        <v>15</v>
      </c>
      <c r="F8139" t="s">
        <v>2706</v>
      </c>
      <c r="G8139" t="s">
        <v>611</v>
      </c>
      <c r="H8139" t="s">
        <v>612</v>
      </c>
      <c r="I8139" t="s">
        <v>169</v>
      </c>
      <c r="J8139" t="s">
        <v>19</v>
      </c>
      <c r="K8139" t="str">
        <f>INDEX(Table6[Column1],MATCH(L8139,Table6[Column2]))</f>
        <v>Adults</v>
      </c>
      <c r="L8139">
        <v>46.426063399999997</v>
      </c>
      <c r="M8139" t="str">
        <f>VLOOKUP(L8139,Table1[],2)</f>
        <v>40 - 49</v>
      </c>
      <c r="N8139" t="str">
        <f>INDEX(Table7[Column1],MATCH(O8139,Table7[Column2]))</f>
        <v>Learning Stage</v>
      </c>
      <c r="O8139">
        <v>3.8098420310000001</v>
      </c>
      <c r="P8139" t="str">
        <f>VLOOKUP(O8139,Table13[],2)</f>
        <v>1 - 5</v>
      </c>
      <c r="Q8139" t="str">
        <f>INDEX(Table8[Column1],MATCH(R8139,Table8[Column2]))</f>
        <v>Maintained</v>
      </c>
      <c r="R8139">
        <v>70.475921670000005</v>
      </c>
      <c r="S8139">
        <f t="shared" si="255"/>
        <v>2.9364967362500005</v>
      </c>
      <c r="T8139" t="s">
        <v>19</v>
      </c>
    </row>
    <row r="8140" spans="1:20" x14ac:dyDescent="0.25">
      <c r="A8140">
        <v>8139</v>
      </c>
      <c r="B8140" t="s">
        <v>2263</v>
      </c>
      <c r="C8140" t="s">
        <v>279</v>
      </c>
      <c r="D8140" t="str">
        <f t="shared" si="254"/>
        <v>Pruett Patricia</v>
      </c>
      <c r="E8140" t="s">
        <v>15</v>
      </c>
      <c r="F8140" t="s">
        <v>30</v>
      </c>
      <c r="G8140" t="s">
        <v>611</v>
      </c>
      <c r="H8140" t="s">
        <v>612</v>
      </c>
      <c r="I8140" t="s">
        <v>30</v>
      </c>
      <c r="J8140" t="s">
        <v>19</v>
      </c>
      <c r="K8140" t="str">
        <f>INDEX(Table6[Column1],MATCH(L8140,Table6[Column2]))</f>
        <v>Young Adults</v>
      </c>
      <c r="L8140">
        <v>38.728176670000003</v>
      </c>
      <c r="M8140" t="str">
        <f>VLOOKUP(L8140,Table1[],2)</f>
        <v>30 - 39</v>
      </c>
      <c r="N8140" t="str">
        <f>INDEX(Table7[Column1],MATCH(O8140,Table7[Column2]))</f>
        <v>Learning Stage</v>
      </c>
      <c r="O8140">
        <v>3.8469410659999999</v>
      </c>
      <c r="P8140" t="str">
        <f>VLOOKUP(O8140,Table13[],2)</f>
        <v>1 - 5</v>
      </c>
      <c r="Q8140" t="str">
        <f>INDEX(Table8[Column1],MATCH(R8140,Table8[Column2]))</f>
        <v>Maintained</v>
      </c>
      <c r="R8140">
        <v>79.128060880000007</v>
      </c>
      <c r="S8140">
        <f t="shared" si="255"/>
        <v>3.2970025366666671</v>
      </c>
      <c r="T8140" t="s">
        <v>19</v>
      </c>
    </row>
    <row r="8141" spans="1:20" x14ac:dyDescent="0.25">
      <c r="A8141">
        <v>8140</v>
      </c>
      <c r="B8141" t="s">
        <v>163</v>
      </c>
      <c r="C8141" t="s">
        <v>183</v>
      </c>
      <c r="D8141" t="str">
        <f t="shared" si="254"/>
        <v>Murray Donald</v>
      </c>
      <c r="E8141" t="s">
        <v>22</v>
      </c>
      <c r="F8141" t="s">
        <v>38</v>
      </c>
      <c r="G8141" t="s">
        <v>611</v>
      </c>
      <c r="H8141" t="s">
        <v>612</v>
      </c>
      <c r="I8141" t="s">
        <v>38</v>
      </c>
      <c r="J8141" t="s">
        <v>19</v>
      </c>
      <c r="K8141" t="str">
        <f>INDEX(Table6[Column1],MATCH(L8141,Table6[Column2]))</f>
        <v>Young Adults</v>
      </c>
      <c r="L8141">
        <v>39.625593700000003</v>
      </c>
      <c r="M8141" t="str">
        <f>VLOOKUP(L8141,Table1[],2)</f>
        <v>30 - 39</v>
      </c>
      <c r="N8141" t="str">
        <f>INDEX(Table7[Column1],MATCH(O8141,Table7[Column2]))</f>
        <v>Fitting in Stage</v>
      </c>
      <c r="O8141">
        <v>6.2789574579999998</v>
      </c>
      <c r="P8141" t="str">
        <f>VLOOKUP(O8141,Table13[],2)</f>
        <v>6 - 10</v>
      </c>
      <c r="Q8141" t="str">
        <f>INDEX(Table8[Column1],MATCH(R8141,Table8[Column2]))</f>
        <v>Scheduled</v>
      </c>
      <c r="R8141">
        <v>16.246832779999998</v>
      </c>
      <c r="S8141">
        <f t="shared" si="255"/>
        <v>0.67695136583333326</v>
      </c>
      <c r="T8141" t="s">
        <v>19</v>
      </c>
    </row>
    <row r="8142" spans="1:20" x14ac:dyDescent="0.25">
      <c r="A8142">
        <v>8141</v>
      </c>
      <c r="B8142" t="s">
        <v>34</v>
      </c>
      <c r="C8142" t="s">
        <v>590</v>
      </c>
      <c r="D8142" t="str">
        <f t="shared" si="254"/>
        <v>Jones Earl</v>
      </c>
      <c r="E8142" t="s">
        <v>22</v>
      </c>
      <c r="F8142" t="s">
        <v>730</v>
      </c>
      <c r="G8142" t="s">
        <v>611</v>
      </c>
      <c r="H8142" t="s">
        <v>612</v>
      </c>
      <c r="I8142" t="s">
        <v>24</v>
      </c>
      <c r="J8142" t="s">
        <v>19</v>
      </c>
      <c r="K8142" t="str">
        <f>INDEX(Table6[Column1],MATCH(L8142,Table6[Column2]))</f>
        <v>Elders</v>
      </c>
      <c r="L8142">
        <v>50.702970319999999</v>
      </c>
      <c r="M8142" t="str">
        <f>VLOOKUP(L8142,Table1[],2)</f>
        <v>50 - 59</v>
      </c>
      <c r="N8142" t="str">
        <f>INDEX(Table7[Column1],MATCH(O8142,Table7[Column2]))</f>
        <v>Learning Stage</v>
      </c>
      <c r="O8142">
        <v>5.5773986869999996</v>
      </c>
      <c r="P8142" t="str">
        <f>VLOOKUP(O8142,Table13[],2)</f>
        <v>1 - 5</v>
      </c>
      <c r="Q8142" t="str">
        <f>INDEX(Table8[Column1],MATCH(R8142,Table8[Column2]))</f>
        <v>Habitual</v>
      </c>
      <c r="R8142">
        <v>98.205615510000001</v>
      </c>
      <c r="S8142">
        <f t="shared" si="255"/>
        <v>4.0919006462500001</v>
      </c>
      <c r="T8142" t="s">
        <v>19</v>
      </c>
    </row>
    <row r="8143" spans="1:20" x14ac:dyDescent="0.25">
      <c r="A8143">
        <v>8142</v>
      </c>
      <c r="B8143" t="s">
        <v>2480</v>
      </c>
      <c r="C8143" t="s">
        <v>144</v>
      </c>
      <c r="D8143" t="str">
        <f t="shared" si="254"/>
        <v>Depriest David</v>
      </c>
      <c r="E8143" t="s">
        <v>22</v>
      </c>
      <c r="F8143" t="s">
        <v>255</v>
      </c>
      <c r="G8143" t="s">
        <v>611</v>
      </c>
      <c r="H8143" t="s">
        <v>612</v>
      </c>
      <c r="I8143" t="s">
        <v>107</v>
      </c>
      <c r="J8143" t="s">
        <v>19</v>
      </c>
      <c r="K8143" t="str">
        <f>INDEX(Table6[Column1],MATCH(L8143,Table6[Column2]))</f>
        <v>Seniors</v>
      </c>
      <c r="L8143">
        <v>61.452941000000003</v>
      </c>
      <c r="M8143" t="str">
        <f>VLOOKUP(L8143,Table1[],2)</f>
        <v>60 and Above</v>
      </c>
      <c r="N8143" t="str">
        <f>INDEX(Table7[Column1],MATCH(O8143,Table7[Column2]))</f>
        <v>Fitting in Stage</v>
      </c>
      <c r="O8143">
        <v>6.6355901340000001</v>
      </c>
      <c r="P8143" t="str">
        <f>VLOOKUP(O8143,Table13[],2)</f>
        <v>6 - 10</v>
      </c>
      <c r="Q8143" t="str">
        <f>INDEX(Table8[Column1],MATCH(R8143,Table8[Column2]))</f>
        <v>Habitual</v>
      </c>
      <c r="R8143">
        <v>93.127582739999994</v>
      </c>
      <c r="S8143">
        <f t="shared" si="255"/>
        <v>3.8803159474999998</v>
      </c>
      <c r="T8143" t="s">
        <v>19</v>
      </c>
    </row>
    <row r="8144" spans="1:20" x14ac:dyDescent="0.25">
      <c r="A8144">
        <v>8143</v>
      </c>
      <c r="B8144" t="s">
        <v>225</v>
      </c>
      <c r="C8144" t="s">
        <v>3279</v>
      </c>
      <c r="D8144" t="str">
        <f t="shared" si="254"/>
        <v>Velez Bettye</v>
      </c>
      <c r="E8144" t="s">
        <v>15</v>
      </c>
      <c r="F8144" t="s">
        <v>138</v>
      </c>
      <c r="G8144" t="s">
        <v>611</v>
      </c>
      <c r="H8144" t="s">
        <v>612</v>
      </c>
      <c r="I8144" t="s">
        <v>138</v>
      </c>
      <c r="J8144" t="s">
        <v>19</v>
      </c>
      <c r="K8144" t="str">
        <f>INDEX(Table6[Column1],MATCH(L8144,Table6[Column2]))</f>
        <v>Adults</v>
      </c>
      <c r="L8144">
        <v>43.650915439999999</v>
      </c>
      <c r="M8144" t="str">
        <f>VLOOKUP(L8144,Table1[],2)</f>
        <v>40 - 49</v>
      </c>
      <c r="N8144" t="str">
        <f>INDEX(Table7[Column1],MATCH(O8144,Table7[Column2]))</f>
        <v>Learning Stage</v>
      </c>
      <c r="O8144">
        <v>3.0677899910000002</v>
      </c>
      <c r="P8144" t="str">
        <f>VLOOKUP(O8144,Table13[],2)</f>
        <v>1 - 5</v>
      </c>
      <c r="Q8144" t="str">
        <f>INDEX(Table8[Column1],MATCH(R8144,Table8[Column2]))</f>
        <v>Maintained</v>
      </c>
      <c r="R8144">
        <v>64.394888289999997</v>
      </c>
      <c r="S8144">
        <f t="shared" si="255"/>
        <v>2.6831203454166666</v>
      </c>
      <c r="T8144" t="s">
        <v>19</v>
      </c>
    </row>
    <row r="8145" spans="1:20" x14ac:dyDescent="0.25">
      <c r="A8145">
        <v>8144</v>
      </c>
      <c r="B8145" t="s">
        <v>130</v>
      </c>
      <c r="C8145" t="s">
        <v>2160</v>
      </c>
      <c r="D8145" t="str">
        <f t="shared" si="254"/>
        <v>Stutts Herman</v>
      </c>
      <c r="E8145" t="s">
        <v>22</v>
      </c>
      <c r="F8145" t="s">
        <v>30</v>
      </c>
      <c r="G8145" t="s">
        <v>611</v>
      </c>
      <c r="H8145" t="s">
        <v>612</v>
      </c>
      <c r="I8145" t="s">
        <v>30</v>
      </c>
      <c r="J8145" t="s">
        <v>19</v>
      </c>
      <c r="K8145" t="str">
        <f>INDEX(Table6[Column1],MATCH(L8145,Table6[Column2]))</f>
        <v>Young Adults</v>
      </c>
      <c r="L8145">
        <v>30.69906649</v>
      </c>
      <c r="M8145" t="str">
        <f>VLOOKUP(L8145,Table1[],2)</f>
        <v>30 - 39</v>
      </c>
      <c r="N8145" t="str">
        <f>INDEX(Table7[Column1],MATCH(O8145,Table7[Column2]))</f>
        <v>Fitting in Stage</v>
      </c>
      <c r="O8145">
        <v>7.1831652989999997</v>
      </c>
      <c r="P8145" t="str">
        <f>VLOOKUP(O8145,Table13[],2)</f>
        <v>6 - 10</v>
      </c>
      <c r="Q8145" t="str">
        <f>INDEX(Table8[Column1],MATCH(R8145,Table8[Column2]))</f>
        <v>Scheduled</v>
      </c>
      <c r="R8145">
        <v>2.8841130150000001</v>
      </c>
      <c r="S8145">
        <f t="shared" si="255"/>
        <v>0.12017137562500001</v>
      </c>
      <c r="T8145" t="s">
        <v>19</v>
      </c>
    </row>
    <row r="8146" spans="1:20" x14ac:dyDescent="0.25">
      <c r="A8146">
        <v>8145</v>
      </c>
      <c r="B8146" t="s">
        <v>1249</v>
      </c>
      <c r="C8146" t="s">
        <v>617</v>
      </c>
      <c r="D8146" t="str">
        <f t="shared" si="254"/>
        <v>Cooper Diane</v>
      </c>
      <c r="E8146" t="s">
        <v>15</v>
      </c>
      <c r="F8146" t="s">
        <v>38</v>
      </c>
      <c r="G8146" t="s">
        <v>611</v>
      </c>
      <c r="H8146" t="s">
        <v>612</v>
      </c>
      <c r="I8146" t="s">
        <v>38</v>
      </c>
      <c r="J8146" t="s">
        <v>19</v>
      </c>
      <c r="K8146" t="str">
        <f>INDEX(Table6[Column1],MATCH(L8146,Table6[Column2]))</f>
        <v>Adults</v>
      </c>
      <c r="L8146">
        <v>46.409299310000002</v>
      </c>
      <c r="M8146" t="str">
        <f>VLOOKUP(L8146,Table1[],2)</f>
        <v>40 - 49</v>
      </c>
      <c r="N8146" t="str">
        <f>INDEX(Table7[Column1],MATCH(O8146,Table7[Column2]))</f>
        <v>Learning Stage</v>
      </c>
      <c r="O8146">
        <v>2.066227268</v>
      </c>
      <c r="P8146" t="str">
        <f>VLOOKUP(O8146,Table13[],2)</f>
        <v>1 - 5</v>
      </c>
      <c r="Q8146" t="str">
        <f>INDEX(Table8[Column1],MATCH(R8146,Table8[Column2]))</f>
        <v>Habitual</v>
      </c>
      <c r="R8146">
        <v>106.5927823</v>
      </c>
      <c r="S8146">
        <f t="shared" si="255"/>
        <v>4.4413659291666665</v>
      </c>
      <c r="T8146" t="s">
        <v>19</v>
      </c>
    </row>
    <row r="8147" spans="1:20" x14ac:dyDescent="0.25">
      <c r="A8147">
        <v>8146</v>
      </c>
      <c r="B8147" t="s">
        <v>4275</v>
      </c>
      <c r="C8147" t="s">
        <v>684</v>
      </c>
      <c r="D8147" t="str">
        <f t="shared" si="254"/>
        <v>Baier Cassandra</v>
      </c>
      <c r="E8147" t="s">
        <v>15</v>
      </c>
      <c r="F8147" t="s">
        <v>23</v>
      </c>
      <c r="G8147" t="s">
        <v>611</v>
      </c>
      <c r="H8147" t="s">
        <v>612</v>
      </c>
      <c r="I8147" t="s">
        <v>24</v>
      </c>
      <c r="J8147" t="s">
        <v>19</v>
      </c>
      <c r="K8147" t="str">
        <f>INDEX(Table6[Column1],MATCH(L8147,Table6[Column2]))</f>
        <v>Adults</v>
      </c>
      <c r="L8147">
        <v>45.19699258</v>
      </c>
      <c r="M8147" t="str">
        <f>VLOOKUP(L8147,Table1[],2)</f>
        <v>40 - 49</v>
      </c>
      <c r="N8147" t="str">
        <f>INDEX(Table7[Column1],MATCH(O8147,Table7[Column2]))</f>
        <v>Learning Stage</v>
      </c>
      <c r="O8147">
        <v>4.9906831729999999</v>
      </c>
      <c r="P8147" t="str">
        <f>VLOOKUP(O8147,Table13[],2)</f>
        <v>1 - 5</v>
      </c>
      <c r="Q8147" t="str">
        <f>INDEX(Table8[Column1],MATCH(R8147,Table8[Column2]))</f>
        <v>Habitual</v>
      </c>
      <c r="R8147">
        <v>83.18627515</v>
      </c>
      <c r="S8147">
        <f t="shared" si="255"/>
        <v>3.4660947979166665</v>
      </c>
      <c r="T8147" t="s">
        <v>19</v>
      </c>
    </row>
    <row r="8148" spans="1:20" x14ac:dyDescent="0.25">
      <c r="A8148">
        <v>8147</v>
      </c>
      <c r="B8148" t="s">
        <v>5653</v>
      </c>
      <c r="C8148" t="s">
        <v>264</v>
      </c>
      <c r="D8148" t="str">
        <f t="shared" si="254"/>
        <v>Bruno Cynthia</v>
      </c>
      <c r="E8148" t="s">
        <v>15</v>
      </c>
      <c r="F8148" t="s">
        <v>127</v>
      </c>
      <c r="G8148" t="s">
        <v>611</v>
      </c>
      <c r="H8148" t="s">
        <v>612</v>
      </c>
      <c r="I8148" t="s">
        <v>127</v>
      </c>
      <c r="J8148" t="s">
        <v>19</v>
      </c>
      <c r="K8148" t="str">
        <f>INDEX(Table6[Column1],MATCH(L8148,Table6[Column2]))</f>
        <v>Elders</v>
      </c>
      <c r="L8148">
        <v>50.631710130000002</v>
      </c>
      <c r="M8148" t="str">
        <f>VLOOKUP(L8148,Table1[],2)</f>
        <v>50 - 59</v>
      </c>
      <c r="N8148" t="str">
        <f>INDEX(Table7[Column1],MATCH(O8148,Table7[Column2]))</f>
        <v>Learning Stage</v>
      </c>
      <c r="O8148">
        <v>3.7185243649999999</v>
      </c>
      <c r="P8148" t="str">
        <f>VLOOKUP(O8148,Table13[],2)</f>
        <v>1 - 5</v>
      </c>
      <c r="Q8148" t="str">
        <f>INDEX(Table8[Column1],MATCH(R8148,Table8[Column2]))</f>
        <v>Maintained</v>
      </c>
      <c r="R8148">
        <v>78.148885089999993</v>
      </c>
      <c r="S8148">
        <f t="shared" si="255"/>
        <v>3.2562035454166667</v>
      </c>
      <c r="T8148" t="s">
        <v>19</v>
      </c>
    </row>
    <row r="8149" spans="1:20" x14ac:dyDescent="0.25">
      <c r="A8149">
        <v>8148</v>
      </c>
      <c r="B8149" t="s">
        <v>824</v>
      </c>
      <c r="C8149" t="s">
        <v>21</v>
      </c>
      <c r="D8149" t="str">
        <f t="shared" si="254"/>
        <v>Richardson Stephen</v>
      </c>
      <c r="E8149" t="s">
        <v>22</v>
      </c>
      <c r="F8149" t="s">
        <v>27</v>
      </c>
      <c r="G8149" t="s">
        <v>611</v>
      </c>
      <c r="H8149" t="s">
        <v>612</v>
      </c>
      <c r="I8149" t="s">
        <v>27</v>
      </c>
      <c r="J8149" t="s">
        <v>19</v>
      </c>
      <c r="K8149" t="str">
        <f>INDEX(Table6[Column1],MATCH(L8149,Table6[Column2]))</f>
        <v>Adults</v>
      </c>
      <c r="L8149">
        <v>45.214188479999997</v>
      </c>
      <c r="M8149" t="str">
        <f>VLOOKUP(L8149,Table1[],2)</f>
        <v>40 - 49</v>
      </c>
      <c r="N8149" t="str">
        <f>INDEX(Table7[Column1],MATCH(O8149,Table7[Column2]))</f>
        <v>Learning Stage</v>
      </c>
      <c r="O8149">
        <v>5.3680655670000004</v>
      </c>
      <c r="P8149" t="str">
        <f>VLOOKUP(O8149,Table13[],2)</f>
        <v>1 - 5</v>
      </c>
      <c r="Q8149" t="str">
        <f>INDEX(Table8[Column1],MATCH(R8149,Table8[Column2]))</f>
        <v>Maintained</v>
      </c>
      <c r="R8149">
        <v>67.094715730000004</v>
      </c>
      <c r="S8149">
        <f t="shared" si="255"/>
        <v>2.7956131554166666</v>
      </c>
      <c r="T8149" t="s">
        <v>19</v>
      </c>
    </row>
    <row r="8150" spans="1:20" x14ac:dyDescent="0.25">
      <c r="A8150">
        <v>8149</v>
      </c>
      <c r="B8150" t="s">
        <v>444</v>
      </c>
      <c r="C8150" t="s">
        <v>2673</v>
      </c>
      <c r="D8150" t="str">
        <f t="shared" si="254"/>
        <v>Moore Madeline</v>
      </c>
      <c r="E8150" t="s">
        <v>15</v>
      </c>
      <c r="F8150" t="s">
        <v>788</v>
      </c>
      <c r="G8150" t="s">
        <v>611</v>
      </c>
      <c r="H8150" t="s">
        <v>612</v>
      </c>
      <c r="I8150" t="s">
        <v>788</v>
      </c>
      <c r="J8150" t="s">
        <v>19</v>
      </c>
      <c r="K8150" t="str">
        <f>INDEX(Table6[Column1],MATCH(L8150,Table6[Column2]))</f>
        <v>Young Adults</v>
      </c>
      <c r="L8150">
        <v>36.399832959999998</v>
      </c>
      <c r="M8150" t="str">
        <f>VLOOKUP(L8150,Table1[],2)</f>
        <v>30 - 39</v>
      </c>
      <c r="N8150" t="str">
        <f>INDEX(Table7[Column1],MATCH(O8150,Table7[Column2]))</f>
        <v>Learning Stage</v>
      </c>
      <c r="O8150">
        <v>3.1807540059999999</v>
      </c>
      <c r="P8150" t="str">
        <f>VLOOKUP(O8150,Table13[],2)</f>
        <v>1 - 5</v>
      </c>
      <c r="Q8150" t="str">
        <f>INDEX(Table8[Column1],MATCH(R8150,Table8[Column2]))</f>
        <v>Scheduled</v>
      </c>
      <c r="R8150">
        <v>25.477225109999999</v>
      </c>
      <c r="S8150">
        <f t="shared" si="255"/>
        <v>1.06155104625</v>
      </c>
      <c r="T8150" t="s">
        <v>19</v>
      </c>
    </row>
    <row r="8151" spans="1:20" x14ac:dyDescent="0.25">
      <c r="A8151">
        <v>8150</v>
      </c>
      <c r="B8151" t="s">
        <v>5654</v>
      </c>
      <c r="C8151" t="s">
        <v>5655</v>
      </c>
      <c r="D8151" t="str">
        <f t="shared" si="254"/>
        <v>Lepe Raleigh</v>
      </c>
      <c r="E8151" t="s">
        <v>22</v>
      </c>
      <c r="F8151" t="s">
        <v>1097</v>
      </c>
      <c r="G8151" t="s">
        <v>611</v>
      </c>
      <c r="H8151" t="s">
        <v>612</v>
      </c>
      <c r="I8151" t="s">
        <v>107</v>
      </c>
      <c r="J8151" t="s">
        <v>19</v>
      </c>
      <c r="K8151" t="str">
        <f>INDEX(Table6[Column1],MATCH(L8151,Table6[Column2]))</f>
        <v>Elders</v>
      </c>
      <c r="L8151">
        <v>55.564031329999999</v>
      </c>
      <c r="M8151" t="str">
        <f>VLOOKUP(L8151,Table1[],2)</f>
        <v>50 - 59</v>
      </c>
      <c r="N8151" t="str">
        <f>INDEX(Table7[Column1],MATCH(O8151,Table7[Column2]))</f>
        <v>Fitting in Stage</v>
      </c>
      <c r="O8151">
        <v>6.3871827249999997</v>
      </c>
      <c r="P8151" t="str">
        <f>VLOOKUP(O8151,Table13[],2)</f>
        <v>6 - 10</v>
      </c>
      <c r="Q8151" t="str">
        <f>INDEX(Table8[Column1],MATCH(R8151,Table8[Column2]))</f>
        <v>Habitual</v>
      </c>
      <c r="R8151">
        <v>101.3132426</v>
      </c>
      <c r="S8151">
        <f t="shared" si="255"/>
        <v>4.2213851083333331</v>
      </c>
      <c r="T8151" t="s">
        <v>19</v>
      </c>
    </row>
    <row r="8152" spans="1:20" x14ac:dyDescent="0.25">
      <c r="A8152">
        <v>8151</v>
      </c>
      <c r="B8152" t="s">
        <v>5656</v>
      </c>
      <c r="C8152" t="s">
        <v>932</v>
      </c>
      <c r="D8152" t="str">
        <f t="shared" si="254"/>
        <v>McGovern Michele</v>
      </c>
      <c r="E8152" t="s">
        <v>15</v>
      </c>
      <c r="F8152" t="s">
        <v>38</v>
      </c>
      <c r="G8152" t="s">
        <v>611</v>
      </c>
      <c r="H8152" t="s">
        <v>612</v>
      </c>
      <c r="I8152" t="s">
        <v>38</v>
      </c>
      <c r="J8152" t="s">
        <v>19</v>
      </c>
      <c r="K8152" t="str">
        <f>INDEX(Table6[Column1],MATCH(L8152,Table6[Column2]))</f>
        <v>Youth</v>
      </c>
      <c r="L8152">
        <v>23.831963689999998</v>
      </c>
      <c r="M8152" t="str">
        <f>VLOOKUP(L8152,Table1[],2)</f>
        <v>20 - 29</v>
      </c>
      <c r="N8152" t="str">
        <f>INDEX(Table7[Column1],MATCH(O8152,Table7[Column2]))</f>
        <v>Fitting in Stage</v>
      </c>
      <c r="O8152">
        <v>7.3951719909999998</v>
      </c>
      <c r="P8152" t="str">
        <f>VLOOKUP(O8152,Table13[],2)</f>
        <v>6 - 10</v>
      </c>
      <c r="Q8152" t="str">
        <f>INDEX(Table8[Column1],MATCH(R8152,Table8[Column2]))</f>
        <v>Scheduled</v>
      </c>
      <c r="R8152">
        <v>0</v>
      </c>
      <c r="S8152">
        <f t="shared" si="255"/>
        <v>0</v>
      </c>
      <c r="T8152" t="s">
        <v>19</v>
      </c>
    </row>
    <row r="8153" spans="1:20" x14ac:dyDescent="0.25">
      <c r="A8153">
        <v>8152</v>
      </c>
      <c r="B8153" t="s">
        <v>2505</v>
      </c>
      <c r="C8153" t="s">
        <v>401</v>
      </c>
      <c r="D8153" t="str">
        <f t="shared" si="254"/>
        <v>Woodward Michael</v>
      </c>
      <c r="E8153" t="s">
        <v>22</v>
      </c>
      <c r="F8153" t="s">
        <v>169</v>
      </c>
      <c r="G8153" t="s">
        <v>611</v>
      </c>
      <c r="H8153" t="s">
        <v>612</v>
      </c>
      <c r="I8153" t="s">
        <v>169</v>
      </c>
      <c r="J8153" t="s">
        <v>19</v>
      </c>
      <c r="K8153" t="str">
        <f>INDEX(Table6[Column1],MATCH(L8153,Table6[Column2]))</f>
        <v>Young Adults</v>
      </c>
      <c r="L8153">
        <v>36.764819250000002</v>
      </c>
      <c r="M8153" t="str">
        <f>VLOOKUP(L8153,Table1[],2)</f>
        <v>30 - 39</v>
      </c>
      <c r="N8153" t="str">
        <f>INDEX(Table7[Column1],MATCH(O8153,Table7[Column2]))</f>
        <v>Learning Stage</v>
      </c>
      <c r="O8153">
        <v>1.4302323180000001</v>
      </c>
      <c r="P8153" t="str">
        <f>VLOOKUP(O8153,Table13[],2)</f>
        <v>1 - 5</v>
      </c>
      <c r="Q8153" t="str">
        <f>INDEX(Table8[Column1],MATCH(R8153,Table8[Column2]))</f>
        <v>Maintained</v>
      </c>
      <c r="R8153">
        <v>55.754717190000001</v>
      </c>
      <c r="S8153">
        <f t="shared" si="255"/>
        <v>2.3231132162499999</v>
      </c>
      <c r="T8153" t="s">
        <v>19</v>
      </c>
    </row>
    <row r="8154" spans="1:20" x14ac:dyDescent="0.25">
      <c r="A8154">
        <v>8153</v>
      </c>
      <c r="B8154" t="s">
        <v>5657</v>
      </c>
      <c r="C8154" t="s">
        <v>149</v>
      </c>
      <c r="D8154" t="str">
        <f t="shared" si="254"/>
        <v>Reason Charles</v>
      </c>
      <c r="E8154" t="s">
        <v>22</v>
      </c>
      <c r="F8154" t="s">
        <v>127</v>
      </c>
      <c r="G8154" t="s">
        <v>611</v>
      </c>
      <c r="H8154" t="s">
        <v>612</v>
      </c>
      <c r="I8154" t="s">
        <v>127</v>
      </c>
      <c r="J8154" t="s">
        <v>19</v>
      </c>
      <c r="K8154" t="str">
        <f>INDEX(Table6[Column1],MATCH(L8154,Table6[Column2]))</f>
        <v>Young Adults</v>
      </c>
      <c r="L8154">
        <v>32.310432900000002</v>
      </c>
      <c r="M8154" t="str">
        <f>VLOOKUP(L8154,Table1[],2)</f>
        <v>30 - 39</v>
      </c>
      <c r="N8154" t="str">
        <f>INDEX(Table7[Column1],MATCH(O8154,Table7[Column2]))</f>
        <v>Learning Stage</v>
      </c>
      <c r="O8154">
        <v>5.6462809409999997</v>
      </c>
      <c r="P8154" t="str">
        <f>VLOOKUP(O8154,Table13[],2)</f>
        <v>1 - 5</v>
      </c>
      <c r="Q8154" t="str">
        <f>INDEX(Table8[Column1],MATCH(R8154,Table8[Column2]))</f>
        <v>Scheduled</v>
      </c>
      <c r="R8154">
        <v>5.9410848190000003</v>
      </c>
      <c r="S8154">
        <f t="shared" si="255"/>
        <v>0.24754520079166667</v>
      </c>
      <c r="T8154" t="s">
        <v>19</v>
      </c>
    </row>
    <row r="8155" spans="1:20" x14ac:dyDescent="0.25">
      <c r="A8155">
        <v>8154</v>
      </c>
      <c r="B8155" t="s">
        <v>446</v>
      </c>
      <c r="C8155" t="s">
        <v>972</v>
      </c>
      <c r="D8155" t="str">
        <f t="shared" si="254"/>
        <v>Parker Joan</v>
      </c>
      <c r="E8155" t="s">
        <v>15</v>
      </c>
      <c r="F8155" t="s">
        <v>157</v>
      </c>
      <c r="G8155" t="s">
        <v>611</v>
      </c>
      <c r="H8155" t="s">
        <v>612</v>
      </c>
      <c r="I8155" t="s">
        <v>157</v>
      </c>
      <c r="J8155" t="s">
        <v>19</v>
      </c>
      <c r="K8155" t="str">
        <f>INDEX(Table6[Column1],MATCH(L8155,Table6[Column2]))</f>
        <v>Adults</v>
      </c>
      <c r="L8155">
        <v>42.535676070000001</v>
      </c>
      <c r="M8155" t="str">
        <f>VLOOKUP(L8155,Table1[],2)</f>
        <v>40 - 49</v>
      </c>
      <c r="N8155" t="str">
        <f>INDEX(Table7[Column1],MATCH(O8155,Table7[Column2]))</f>
        <v>Learning Stage</v>
      </c>
      <c r="O8155">
        <v>5.2287740549999997</v>
      </c>
      <c r="P8155" t="str">
        <f>VLOOKUP(O8155,Table13[],2)</f>
        <v>1 - 5</v>
      </c>
      <c r="Q8155" t="str">
        <f>INDEX(Table8[Column1],MATCH(R8155,Table8[Column2]))</f>
        <v>Scheduled</v>
      </c>
      <c r="R8155">
        <v>37.157702950000001</v>
      </c>
      <c r="S8155">
        <f t="shared" si="255"/>
        <v>1.5482376229166668</v>
      </c>
      <c r="T8155" t="s">
        <v>19</v>
      </c>
    </row>
    <row r="8156" spans="1:20" x14ac:dyDescent="0.25">
      <c r="A8156">
        <v>8155</v>
      </c>
      <c r="B8156" t="s">
        <v>367</v>
      </c>
      <c r="C8156" t="s">
        <v>1520</v>
      </c>
      <c r="D8156" t="str">
        <f t="shared" si="254"/>
        <v>Campbell Stuart</v>
      </c>
      <c r="E8156" t="s">
        <v>22</v>
      </c>
      <c r="F8156" t="s">
        <v>38</v>
      </c>
      <c r="G8156" t="s">
        <v>611</v>
      </c>
      <c r="H8156" t="s">
        <v>612</v>
      </c>
      <c r="I8156" t="s">
        <v>38</v>
      </c>
      <c r="J8156" t="s">
        <v>19</v>
      </c>
      <c r="K8156" t="str">
        <f>INDEX(Table6[Column1],MATCH(L8156,Table6[Column2]))</f>
        <v>Adults</v>
      </c>
      <c r="L8156">
        <v>49.537904169999997</v>
      </c>
      <c r="M8156" t="str">
        <f>VLOOKUP(L8156,Table1[],2)</f>
        <v>40 - 49</v>
      </c>
      <c r="N8156" t="str">
        <f>INDEX(Table7[Column1],MATCH(O8156,Table7[Column2]))</f>
        <v>Fitting in Stage</v>
      </c>
      <c r="O8156">
        <v>6.7271337730000003</v>
      </c>
      <c r="P8156" t="str">
        <f>VLOOKUP(O8156,Table13[],2)</f>
        <v>6 - 10</v>
      </c>
      <c r="Q8156" t="str">
        <f>INDEX(Table8[Column1],MATCH(R8156,Table8[Column2]))</f>
        <v>Habitual</v>
      </c>
      <c r="R8156">
        <v>85.153246749999994</v>
      </c>
      <c r="S8156">
        <f t="shared" si="255"/>
        <v>3.5480519479166666</v>
      </c>
      <c r="T8156" t="s">
        <v>19</v>
      </c>
    </row>
    <row r="8157" spans="1:20" x14ac:dyDescent="0.25">
      <c r="A8157">
        <v>8156</v>
      </c>
      <c r="B8157" t="s">
        <v>5658</v>
      </c>
      <c r="C8157" t="s">
        <v>635</v>
      </c>
      <c r="D8157" t="str">
        <f t="shared" si="254"/>
        <v>Colvin Justin</v>
      </c>
      <c r="E8157" t="s">
        <v>22</v>
      </c>
      <c r="F8157" t="s">
        <v>33</v>
      </c>
      <c r="G8157" t="s">
        <v>611</v>
      </c>
      <c r="H8157" t="s">
        <v>612</v>
      </c>
      <c r="I8157" t="s">
        <v>33</v>
      </c>
      <c r="J8157" t="s">
        <v>19</v>
      </c>
      <c r="K8157" t="str">
        <f>INDEX(Table6[Column1],MATCH(L8157,Table6[Column2]))</f>
        <v>Seniors</v>
      </c>
      <c r="L8157">
        <v>63.136718369999997</v>
      </c>
      <c r="M8157" t="str">
        <f>VLOOKUP(L8157,Table1[],2)</f>
        <v>60 and Above</v>
      </c>
      <c r="N8157" t="str">
        <f>INDEX(Table7[Column1],MATCH(O8157,Table7[Column2]))</f>
        <v>Learning Stage</v>
      </c>
      <c r="O8157">
        <v>4.3214218999999998</v>
      </c>
      <c r="P8157" t="str">
        <f>VLOOKUP(O8157,Table13[],2)</f>
        <v>1 - 5</v>
      </c>
      <c r="Q8157" t="str">
        <f>INDEX(Table8[Column1],MATCH(R8157,Table8[Column2]))</f>
        <v>Excused</v>
      </c>
      <c r="R8157">
        <v>131.37740120000001</v>
      </c>
      <c r="S8157">
        <f t="shared" si="255"/>
        <v>5.4740583833333334</v>
      </c>
      <c r="T8157" t="s">
        <v>19</v>
      </c>
    </row>
    <row r="8158" spans="1:20" x14ac:dyDescent="0.25">
      <c r="A8158">
        <v>8157</v>
      </c>
      <c r="B8158" t="s">
        <v>444</v>
      </c>
      <c r="C8158" t="s">
        <v>21</v>
      </c>
      <c r="D8158" t="str">
        <f t="shared" si="254"/>
        <v>Moore Stephen</v>
      </c>
      <c r="E8158" t="s">
        <v>22</v>
      </c>
      <c r="F8158" t="s">
        <v>213</v>
      </c>
      <c r="G8158" t="s">
        <v>611</v>
      </c>
      <c r="H8158" t="s">
        <v>612</v>
      </c>
      <c r="I8158" t="s">
        <v>54</v>
      </c>
      <c r="J8158" t="s">
        <v>19</v>
      </c>
      <c r="K8158" t="str">
        <f>INDEX(Table6[Column1],MATCH(L8158,Table6[Column2]))</f>
        <v>Seniors</v>
      </c>
      <c r="L8158">
        <v>60.655091339999998</v>
      </c>
      <c r="M8158" t="str">
        <f>VLOOKUP(L8158,Table1[],2)</f>
        <v>60 and Above</v>
      </c>
      <c r="N8158" t="str">
        <f>INDEX(Table7[Column1],MATCH(O8158,Table7[Column2]))</f>
        <v>Learning Stage</v>
      </c>
      <c r="O8158">
        <v>4.1788076959999998</v>
      </c>
      <c r="P8158" t="str">
        <f>VLOOKUP(O8158,Table13[],2)</f>
        <v>1 - 5</v>
      </c>
      <c r="Q8158" t="str">
        <f>INDEX(Table8[Column1],MATCH(R8158,Table8[Column2]))</f>
        <v>Unexcused</v>
      </c>
      <c r="R8158">
        <v>191.29888320000001</v>
      </c>
      <c r="S8158">
        <f t="shared" si="255"/>
        <v>7.9707868000000008</v>
      </c>
      <c r="T8158" t="s">
        <v>19</v>
      </c>
    </row>
    <row r="8159" spans="1:20" x14ac:dyDescent="0.25">
      <c r="A8159">
        <v>8158</v>
      </c>
      <c r="B8159" t="s">
        <v>47</v>
      </c>
      <c r="C8159" t="s">
        <v>160</v>
      </c>
      <c r="D8159" t="str">
        <f t="shared" si="254"/>
        <v>Smith Ross</v>
      </c>
      <c r="E8159" t="s">
        <v>22</v>
      </c>
      <c r="F8159" t="s">
        <v>30</v>
      </c>
      <c r="G8159" t="s">
        <v>611</v>
      </c>
      <c r="H8159" t="s">
        <v>612</v>
      </c>
      <c r="I8159" t="s">
        <v>30</v>
      </c>
      <c r="J8159" t="s">
        <v>19</v>
      </c>
      <c r="K8159" t="str">
        <f>INDEX(Table6[Column1],MATCH(L8159,Table6[Column2]))</f>
        <v>Young Adults</v>
      </c>
      <c r="L8159">
        <v>35.458692540000001</v>
      </c>
      <c r="M8159" t="str">
        <f>VLOOKUP(L8159,Table1[],2)</f>
        <v>30 - 39</v>
      </c>
      <c r="N8159" t="str">
        <f>INDEX(Table7[Column1],MATCH(O8159,Table7[Column2]))</f>
        <v>Learning Stage</v>
      </c>
      <c r="O8159">
        <v>1</v>
      </c>
      <c r="P8159" t="str">
        <f>VLOOKUP(O8159,Table13[],2)</f>
        <v>1 - 5</v>
      </c>
      <c r="Q8159" t="str">
        <f>INDEX(Table8[Column1],MATCH(R8159,Table8[Column2]))</f>
        <v>Scheduled</v>
      </c>
      <c r="R8159">
        <v>12.00049619</v>
      </c>
      <c r="S8159">
        <f t="shared" si="255"/>
        <v>0.50002067458333332</v>
      </c>
      <c r="T8159" t="s">
        <v>19</v>
      </c>
    </row>
    <row r="8160" spans="1:20" x14ac:dyDescent="0.25">
      <c r="A8160">
        <v>8159</v>
      </c>
      <c r="B8160" t="s">
        <v>5659</v>
      </c>
      <c r="C8160" t="s">
        <v>93</v>
      </c>
      <c r="D8160" t="str">
        <f t="shared" si="254"/>
        <v>Almond William</v>
      </c>
      <c r="E8160" t="s">
        <v>22</v>
      </c>
      <c r="F8160" t="s">
        <v>95</v>
      </c>
      <c r="G8160" t="s">
        <v>611</v>
      </c>
      <c r="H8160" t="s">
        <v>612</v>
      </c>
      <c r="I8160" t="s">
        <v>87</v>
      </c>
      <c r="J8160" t="s">
        <v>19</v>
      </c>
      <c r="K8160" t="str">
        <f>INDEX(Table6[Column1],MATCH(L8160,Table6[Column2]))</f>
        <v>Young Adults</v>
      </c>
      <c r="L8160">
        <v>37.577487750000003</v>
      </c>
      <c r="M8160" t="str">
        <f>VLOOKUP(L8160,Table1[],2)</f>
        <v>30 - 39</v>
      </c>
      <c r="N8160" t="str">
        <f>INDEX(Table7[Column1],MATCH(O8160,Table7[Column2]))</f>
        <v>Fitting in Stage</v>
      </c>
      <c r="O8160">
        <v>6.1986309479999999</v>
      </c>
      <c r="P8160" t="str">
        <f>VLOOKUP(O8160,Table13[],2)</f>
        <v>6 - 10</v>
      </c>
      <c r="Q8160" t="str">
        <f>INDEX(Table8[Column1],MATCH(R8160,Table8[Column2]))</f>
        <v>Maintained</v>
      </c>
      <c r="R8160">
        <v>60.367720480000003</v>
      </c>
      <c r="S8160">
        <f t="shared" si="255"/>
        <v>2.5153216866666668</v>
      </c>
      <c r="T8160" t="s">
        <v>19</v>
      </c>
    </row>
    <row r="8161" spans="1:20" x14ac:dyDescent="0.25">
      <c r="A8161">
        <v>8160</v>
      </c>
      <c r="B8161" t="s">
        <v>253</v>
      </c>
      <c r="C8161" t="s">
        <v>5660</v>
      </c>
      <c r="D8161" t="str">
        <f t="shared" si="254"/>
        <v>Harris Raymundo</v>
      </c>
      <c r="E8161" t="s">
        <v>22</v>
      </c>
      <c r="F8161" t="s">
        <v>54</v>
      </c>
      <c r="G8161" t="s">
        <v>611</v>
      </c>
      <c r="H8161" t="s">
        <v>612</v>
      </c>
      <c r="I8161" t="s">
        <v>54</v>
      </c>
      <c r="J8161" t="s">
        <v>19</v>
      </c>
      <c r="K8161" t="str">
        <f>INDEX(Table6[Column1],MATCH(L8161,Table6[Column2]))</f>
        <v>Adults</v>
      </c>
      <c r="L8161">
        <v>42.275873279999999</v>
      </c>
      <c r="M8161" t="str">
        <f>VLOOKUP(L8161,Table1[],2)</f>
        <v>40 - 49</v>
      </c>
      <c r="N8161" t="str">
        <f>INDEX(Table7[Column1],MATCH(O8161,Table7[Column2]))</f>
        <v>Learning Stage</v>
      </c>
      <c r="O8161">
        <v>5.0770708740000003</v>
      </c>
      <c r="P8161" t="str">
        <f>VLOOKUP(O8161,Table13[],2)</f>
        <v>1 - 5</v>
      </c>
      <c r="Q8161" t="str">
        <f>INDEX(Table8[Column1],MATCH(R8161,Table8[Column2]))</f>
        <v>Maintained</v>
      </c>
      <c r="R8161">
        <v>72.436904290000001</v>
      </c>
      <c r="S8161">
        <f t="shared" si="255"/>
        <v>3.0182043454166667</v>
      </c>
      <c r="T8161" t="s">
        <v>19</v>
      </c>
    </row>
    <row r="8162" spans="1:20" x14ac:dyDescent="0.25">
      <c r="A8162">
        <v>8161</v>
      </c>
      <c r="B8162" t="s">
        <v>2507</v>
      </c>
      <c r="C8162" t="s">
        <v>885</v>
      </c>
      <c r="D8162" t="str">
        <f t="shared" si="254"/>
        <v>Krause Elizabeth</v>
      </c>
      <c r="E8162" t="s">
        <v>15</v>
      </c>
      <c r="F8162" t="s">
        <v>38</v>
      </c>
      <c r="G8162" t="s">
        <v>611</v>
      </c>
      <c r="H8162" t="s">
        <v>612</v>
      </c>
      <c r="I8162" t="s">
        <v>38</v>
      </c>
      <c r="J8162" t="s">
        <v>19</v>
      </c>
      <c r="K8162" t="str">
        <f>INDEX(Table6[Column1],MATCH(L8162,Table6[Column2]))</f>
        <v>Seniors</v>
      </c>
      <c r="L8162">
        <v>68.470067049999997</v>
      </c>
      <c r="M8162" t="str">
        <f>VLOOKUP(L8162,Table1[],2)</f>
        <v>60 and Above</v>
      </c>
      <c r="N8162" t="str">
        <f>INDEX(Table7[Column1],MATCH(O8162,Table7[Column2]))</f>
        <v>Fitting in Stage</v>
      </c>
      <c r="O8162">
        <v>6.0023516629999998</v>
      </c>
      <c r="P8162" t="str">
        <f>VLOOKUP(O8162,Table13[],2)</f>
        <v>6 - 10</v>
      </c>
      <c r="Q8162" t="str">
        <f>INDEX(Table8[Column1],MATCH(R8162,Table8[Column2]))</f>
        <v>Violative</v>
      </c>
      <c r="R8162">
        <v>205.9501501</v>
      </c>
      <c r="S8162">
        <f t="shared" si="255"/>
        <v>8.5812562541666662</v>
      </c>
      <c r="T8162" t="s">
        <v>19</v>
      </c>
    </row>
    <row r="8163" spans="1:20" x14ac:dyDescent="0.25">
      <c r="A8163">
        <v>8162</v>
      </c>
      <c r="B8163" t="s">
        <v>2828</v>
      </c>
      <c r="C8163" t="s">
        <v>651</v>
      </c>
      <c r="D8163" t="str">
        <f t="shared" si="254"/>
        <v>Swanson Lawrence</v>
      </c>
      <c r="E8163" t="s">
        <v>22</v>
      </c>
      <c r="F8163" t="s">
        <v>138</v>
      </c>
      <c r="G8163" t="s">
        <v>611</v>
      </c>
      <c r="H8163" t="s">
        <v>612</v>
      </c>
      <c r="I8163" t="s">
        <v>138</v>
      </c>
      <c r="J8163" t="s">
        <v>19</v>
      </c>
      <c r="K8163" t="str">
        <f>INDEX(Table6[Column1],MATCH(L8163,Table6[Column2]))</f>
        <v>Young Adults</v>
      </c>
      <c r="L8163">
        <v>31.095233950000001</v>
      </c>
      <c r="M8163" t="str">
        <f>VLOOKUP(L8163,Table1[],2)</f>
        <v>30 - 39</v>
      </c>
      <c r="N8163" t="str">
        <f>INDEX(Table7[Column1],MATCH(O8163,Table7[Column2]))</f>
        <v>Learning Stage</v>
      </c>
      <c r="O8163">
        <v>4.1466452770000002</v>
      </c>
      <c r="P8163" t="str">
        <f>VLOOKUP(O8163,Table13[],2)</f>
        <v>1 - 5</v>
      </c>
      <c r="Q8163" t="str">
        <f>INDEX(Table8[Column1],MATCH(R8163,Table8[Column2]))</f>
        <v>Scheduled</v>
      </c>
      <c r="R8163">
        <v>0</v>
      </c>
      <c r="S8163">
        <f t="shared" si="255"/>
        <v>0</v>
      </c>
      <c r="T8163" t="s">
        <v>19</v>
      </c>
    </row>
    <row r="8164" spans="1:20" x14ac:dyDescent="0.25">
      <c r="A8164">
        <v>8163</v>
      </c>
      <c r="B8164" t="s">
        <v>281</v>
      </c>
      <c r="C8164" t="s">
        <v>432</v>
      </c>
      <c r="D8164" t="str">
        <f t="shared" si="254"/>
        <v>Clark Norman</v>
      </c>
      <c r="E8164" t="s">
        <v>22</v>
      </c>
      <c r="F8164" t="s">
        <v>157</v>
      </c>
      <c r="G8164" t="s">
        <v>611</v>
      </c>
      <c r="H8164" t="s">
        <v>612</v>
      </c>
      <c r="I8164" t="s">
        <v>157</v>
      </c>
      <c r="J8164" t="s">
        <v>19</v>
      </c>
      <c r="K8164" t="str">
        <f>INDEX(Table6[Column1],MATCH(L8164,Table6[Column2]))</f>
        <v>Seniors</v>
      </c>
      <c r="L8164">
        <v>61.441710049999998</v>
      </c>
      <c r="M8164" t="str">
        <f>VLOOKUP(L8164,Table1[],2)</f>
        <v>60 and Above</v>
      </c>
      <c r="N8164" t="str">
        <f>INDEX(Table7[Column1],MATCH(O8164,Table7[Column2]))</f>
        <v>Learning Stage</v>
      </c>
      <c r="O8164">
        <v>4.1805693469999996</v>
      </c>
      <c r="P8164" t="str">
        <f>VLOOKUP(O8164,Table13[],2)</f>
        <v>1 - 5</v>
      </c>
      <c r="Q8164" t="str">
        <f>INDEX(Table8[Column1],MATCH(R8164,Table8[Column2]))</f>
        <v>Habitual</v>
      </c>
      <c r="R8164">
        <v>103.5042203</v>
      </c>
      <c r="S8164">
        <f t="shared" si="255"/>
        <v>4.3126758458333336</v>
      </c>
      <c r="T8164" t="s">
        <v>19</v>
      </c>
    </row>
    <row r="8165" spans="1:20" x14ac:dyDescent="0.25">
      <c r="A8165">
        <v>8164</v>
      </c>
      <c r="B8165" t="s">
        <v>98</v>
      </c>
      <c r="C8165" t="s">
        <v>561</v>
      </c>
      <c r="D8165" t="str">
        <f t="shared" si="254"/>
        <v>Thompson Viola</v>
      </c>
      <c r="E8165" t="s">
        <v>15</v>
      </c>
      <c r="F8165" t="s">
        <v>505</v>
      </c>
      <c r="G8165" t="s">
        <v>611</v>
      </c>
      <c r="H8165" t="s">
        <v>612</v>
      </c>
      <c r="I8165" t="s">
        <v>24</v>
      </c>
      <c r="J8165" t="s">
        <v>19</v>
      </c>
      <c r="K8165" t="str">
        <f>INDEX(Table6[Column1],MATCH(L8165,Table6[Column2]))</f>
        <v>Adults</v>
      </c>
      <c r="L8165">
        <v>42.20170383</v>
      </c>
      <c r="M8165" t="str">
        <f>VLOOKUP(L8165,Table1[],2)</f>
        <v>40 - 49</v>
      </c>
      <c r="N8165" t="str">
        <f>INDEX(Table7[Column1],MATCH(O8165,Table7[Column2]))</f>
        <v>Learning Stage</v>
      </c>
      <c r="O8165">
        <v>5.341982679</v>
      </c>
      <c r="P8165" t="str">
        <f>VLOOKUP(O8165,Table13[],2)</f>
        <v>1 - 5</v>
      </c>
      <c r="Q8165" t="str">
        <f>INDEX(Table8[Column1],MATCH(R8165,Table8[Column2]))</f>
        <v>Habitual</v>
      </c>
      <c r="R8165">
        <v>99.480635329999998</v>
      </c>
      <c r="S8165">
        <f t="shared" si="255"/>
        <v>4.145026472083333</v>
      </c>
      <c r="T8165" t="s">
        <v>19</v>
      </c>
    </row>
    <row r="8166" spans="1:20" x14ac:dyDescent="0.25">
      <c r="A8166">
        <v>8165</v>
      </c>
      <c r="B8166" t="s">
        <v>5661</v>
      </c>
      <c r="C8166" t="s">
        <v>5662</v>
      </c>
      <c r="D8166" t="str">
        <f t="shared" si="254"/>
        <v>Woodby Melvina</v>
      </c>
      <c r="E8166" t="s">
        <v>15</v>
      </c>
      <c r="F8166" t="s">
        <v>38</v>
      </c>
      <c r="G8166" t="s">
        <v>611</v>
      </c>
      <c r="H8166" t="s">
        <v>612</v>
      </c>
      <c r="I8166" t="s">
        <v>38</v>
      </c>
      <c r="J8166" t="s">
        <v>19</v>
      </c>
      <c r="K8166" t="str">
        <f>INDEX(Table6[Column1],MATCH(L8166,Table6[Column2]))</f>
        <v>Elders</v>
      </c>
      <c r="L8166">
        <v>51.952977169999997</v>
      </c>
      <c r="M8166" t="str">
        <f>VLOOKUP(L8166,Table1[],2)</f>
        <v>50 - 59</v>
      </c>
      <c r="N8166" t="str">
        <f>INDEX(Table7[Column1],MATCH(O8166,Table7[Column2]))</f>
        <v>Learning Stage</v>
      </c>
      <c r="O8166">
        <v>3.310523705</v>
      </c>
      <c r="P8166" t="str">
        <f>VLOOKUP(O8166,Table13[],2)</f>
        <v>1 - 5</v>
      </c>
      <c r="Q8166" t="str">
        <f>INDEX(Table8[Column1],MATCH(R8166,Table8[Column2]))</f>
        <v>Excused</v>
      </c>
      <c r="R8166">
        <v>135.656102</v>
      </c>
      <c r="S8166">
        <f t="shared" si="255"/>
        <v>5.6523375833333338</v>
      </c>
      <c r="T8166" t="s">
        <v>19</v>
      </c>
    </row>
    <row r="8167" spans="1:20" x14ac:dyDescent="0.25">
      <c r="A8167">
        <v>8166</v>
      </c>
      <c r="B8167" t="s">
        <v>3025</v>
      </c>
      <c r="C8167" t="s">
        <v>201</v>
      </c>
      <c r="D8167" t="str">
        <f t="shared" si="254"/>
        <v>Elliott Anthony</v>
      </c>
      <c r="E8167" t="s">
        <v>22</v>
      </c>
      <c r="F8167" t="s">
        <v>38</v>
      </c>
      <c r="G8167" t="s">
        <v>611</v>
      </c>
      <c r="H8167" t="s">
        <v>612</v>
      </c>
      <c r="I8167" t="s">
        <v>38</v>
      </c>
      <c r="J8167" t="s">
        <v>19</v>
      </c>
      <c r="K8167" t="str">
        <f>INDEX(Table6[Column1],MATCH(L8167,Table6[Column2]))</f>
        <v>Adults</v>
      </c>
      <c r="L8167">
        <v>45.150060089999997</v>
      </c>
      <c r="M8167" t="str">
        <f>VLOOKUP(L8167,Table1[],2)</f>
        <v>40 - 49</v>
      </c>
      <c r="N8167" t="str">
        <f>INDEX(Table7[Column1],MATCH(O8167,Table7[Column2]))</f>
        <v>Learning Stage</v>
      </c>
      <c r="O8167">
        <v>4.7292835289999999</v>
      </c>
      <c r="P8167" t="str">
        <f>VLOOKUP(O8167,Table13[],2)</f>
        <v>1 - 5</v>
      </c>
      <c r="Q8167" t="str">
        <f>INDEX(Table8[Column1],MATCH(R8167,Table8[Column2]))</f>
        <v>Habitual</v>
      </c>
      <c r="R8167">
        <v>82.354860340000002</v>
      </c>
      <c r="S8167">
        <f t="shared" si="255"/>
        <v>3.4314525141666667</v>
      </c>
      <c r="T8167" t="s">
        <v>19</v>
      </c>
    </row>
    <row r="8168" spans="1:20" x14ac:dyDescent="0.25">
      <c r="A8168">
        <v>8167</v>
      </c>
      <c r="B8168" t="s">
        <v>5663</v>
      </c>
      <c r="C8168" t="s">
        <v>857</v>
      </c>
      <c r="D8168" t="str">
        <f t="shared" si="254"/>
        <v>Duhon Chris</v>
      </c>
      <c r="E8168" t="s">
        <v>15</v>
      </c>
      <c r="F8168" t="s">
        <v>30</v>
      </c>
      <c r="G8168" t="s">
        <v>611</v>
      </c>
      <c r="H8168" t="s">
        <v>612</v>
      </c>
      <c r="I8168" t="s">
        <v>30</v>
      </c>
      <c r="J8168" t="s">
        <v>19</v>
      </c>
      <c r="K8168" t="str">
        <f>INDEX(Table6[Column1],MATCH(L8168,Table6[Column2]))</f>
        <v>Elders</v>
      </c>
      <c r="L8168">
        <v>53.430013209999998</v>
      </c>
      <c r="M8168" t="str">
        <f>VLOOKUP(L8168,Table1[],2)</f>
        <v>50 - 59</v>
      </c>
      <c r="N8168" t="str">
        <f>INDEX(Table7[Column1],MATCH(O8168,Table7[Column2]))</f>
        <v>Learning Stage</v>
      </c>
      <c r="O8168">
        <v>2.85970704</v>
      </c>
      <c r="P8168" t="str">
        <f>VLOOKUP(O8168,Table13[],2)</f>
        <v>1 - 5</v>
      </c>
      <c r="Q8168" t="str">
        <f>INDEX(Table8[Column1],MATCH(R8168,Table8[Column2]))</f>
        <v>Unexcused</v>
      </c>
      <c r="R8168">
        <v>172.3242726</v>
      </c>
      <c r="S8168">
        <f t="shared" si="255"/>
        <v>7.180178025</v>
      </c>
      <c r="T8168" t="s">
        <v>19</v>
      </c>
    </row>
    <row r="8169" spans="1:20" x14ac:dyDescent="0.25">
      <c r="A8169">
        <v>8168</v>
      </c>
      <c r="B8169" t="s">
        <v>5664</v>
      </c>
      <c r="C8169" t="s">
        <v>93</v>
      </c>
      <c r="D8169" t="str">
        <f t="shared" si="254"/>
        <v>Kraemer William</v>
      </c>
      <c r="E8169" t="s">
        <v>22</v>
      </c>
      <c r="F8169" t="s">
        <v>30</v>
      </c>
      <c r="G8169" t="s">
        <v>611</v>
      </c>
      <c r="H8169" t="s">
        <v>612</v>
      </c>
      <c r="I8169" t="s">
        <v>30</v>
      </c>
      <c r="J8169" t="s">
        <v>19</v>
      </c>
      <c r="K8169" t="str">
        <f>INDEX(Table6[Column1],MATCH(L8169,Table6[Column2]))</f>
        <v>Teenagers</v>
      </c>
      <c r="L8169">
        <v>18.290294840000001</v>
      </c>
      <c r="M8169" t="e">
        <f>VLOOKUP(L8169,Table1[],2)</f>
        <v>#N/A</v>
      </c>
      <c r="N8169" t="str">
        <f>INDEX(Table7[Column1],MATCH(O8169,Table7[Column2]))</f>
        <v>Learning Stage</v>
      </c>
      <c r="O8169">
        <v>4.1667881490000003</v>
      </c>
      <c r="P8169" t="str">
        <f>VLOOKUP(O8169,Table13[],2)</f>
        <v>1 - 5</v>
      </c>
      <c r="Q8169" t="str">
        <f>INDEX(Table8[Column1],MATCH(R8169,Table8[Column2]))</f>
        <v>Scheduled</v>
      </c>
      <c r="R8169">
        <v>0</v>
      </c>
      <c r="S8169">
        <f t="shared" si="255"/>
        <v>0</v>
      </c>
      <c r="T8169" t="s">
        <v>19</v>
      </c>
    </row>
    <row r="8170" spans="1:20" x14ac:dyDescent="0.25">
      <c r="A8170">
        <v>8169</v>
      </c>
      <c r="B8170" t="s">
        <v>1728</v>
      </c>
      <c r="C8170" t="s">
        <v>2027</v>
      </c>
      <c r="D8170" t="str">
        <f t="shared" si="254"/>
        <v>Day Dana</v>
      </c>
      <c r="E8170" t="s">
        <v>15</v>
      </c>
      <c r="F8170" t="s">
        <v>38</v>
      </c>
      <c r="G8170" t="s">
        <v>611</v>
      </c>
      <c r="H8170" t="s">
        <v>612</v>
      </c>
      <c r="I8170" t="s">
        <v>38</v>
      </c>
      <c r="J8170" t="s">
        <v>19</v>
      </c>
      <c r="K8170" t="str">
        <f>INDEX(Table6[Column1],MATCH(L8170,Table6[Column2]))</f>
        <v>Adults</v>
      </c>
      <c r="L8170">
        <v>43.317882410000003</v>
      </c>
      <c r="M8170" t="str">
        <f>VLOOKUP(L8170,Table1[],2)</f>
        <v>40 - 49</v>
      </c>
      <c r="N8170" t="str">
        <f>INDEX(Table7[Column1],MATCH(O8170,Table7[Column2]))</f>
        <v>Learning Stage</v>
      </c>
      <c r="O8170">
        <v>3.3366795819999999</v>
      </c>
      <c r="P8170" t="str">
        <f>VLOOKUP(O8170,Table13[],2)</f>
        <v>1 - 5</v>
      </c>
      <c r="Q8170" t="str">
        <f>INDEX(Table8[Column1],MATCH(R8170,Table8[Column2]))</f>
        <v>Excused</v>
      </c>
      <c r="R8170">
        <v>124.0063241</v>
      </c>
      <c r="S8170">
        <f t="shared" si="255"/>
        <v>5.1669301708333339</v>
      </c>
      <c r="T8170" t="s">
        <v>19</v>
      </c>
    </row>
    <row r="8171" spans="1:20" x14ac:dyDescent="0.25">
      <c r="A8171">
        <v>8170</v>
      </c>
      <c r="B8171" t="s">
        <v>5665</v>
      </c>
      <c r="C8171" t="s">
        <v>308</v>
      </c>
      <c r="D8171" t="str">
        <f t="shared" si="254"/>
        <v>Hamler Maria</v>
      </c>
      <c r="E8171" t="s">
        <v>15</v>
      </c>
      <c r="F8171" t="s">
        <v>2440</v>
      </c>
      <c r="G8171" t="s">
        <v>611</v>
      </c>
      <c r="H8171" t="s">
        <v>612</v>
      </c>
      <c r="I8171" t="s">
        <v>262</v>
      </c>
      <c r="J8171" t="s">
        <v>19</v>
      </c>
      <c r="K8171" t="str">
        <f>INDEX(Table6[Column1],MATCH(L8171,Table6[Column2]))</f>
        <v>Adults</v>
      </c>
      <c r="L8171">
        <v>46.09464157</v>
      </c>
      <c r="M8171" t="str">
        <f>VLOOKUP(L8171,Table1[],2)</f>
        <v>40 - 49</v>
      </c>
      <c r="N8171" t="str">
        <f>INDEX(Table7[Column1],MATCH(O8171,Table7[Column2]))</f>
        <v>Fitting in Stage</v>
      </c>
      <c r="O8171">
        <v>6.7833444219999999</v>
      </c>
      <c r="P8171" t="str">
        <f>VLOOKUP(O8171,Table13[],2)</f>
        <v>6 - 10</v>
      </c>
      <c r="Q8171" t="str">
        <f>INDEX(Table8[Column1],MATCH(R8171,Table8[Column2]))</f>
        <v>Habitual</v>
      </c>
      <c r="R8171">
        <v>109.0688257</v>
      </c>
      <c r="S8171">
        <f t="shared" si="255"/>
        <v>4.5445344041666669</v>
      </c>
      <c r="T8171" t="s">
        <v>19</v>
      </c>
    </row>
    <row r="8172" spans="1:20" x14ac:dyDescent="0.25">
      <c r="A8172">
        <v>8171</v>
      </c>
      <c r="B8172" t="s">
        <v>2745</v>
      </c>
      <c r="C8172" t="s">
        <v>142</v>
      </c>
      <c r="D8172" t="str">
        <f t="shared" si="254"/>
        <v>Cruz Adam</v>
      </c>
      <c r="E8172" t="s">
        <v>22</v>
      </c>
      <c r="F8172" t="s">
        <v>127</v>
      </c>
      <c r="G8172" t="s">
        <v>611</v>
      </c>
      <c r="H8172" t="s">
        <v>612</v>
      </c>
      <c r="I8172" t="s">
        <v>127</v>
      </c>
      <c r="J8172" t="s">
        <v>19</v>
      </c>
      <c r="K8172" t="str">
        <f>INDEX(Table6[Column1],MATCH(L8172,Table6[Column2]))</f>
        <v>Adults</v>
      </c>
      <c r="L8172">
        <v>44.635532990000002</v>
      </c>
      <c r="M8172" t="str">
        <f>VLOOKUP(L8172,Table1[],2)</f>
        <v>40 - 49</v>
      </c>
      <c r="N8172" t="str">
        <f>INDEX(Table7[Column1],MATCH(O8172,Table7[Column2]))</f>
        <v>Learning Stage</v>
      </c>
      <c r="O8172">
        <v>4.3726651859999999</v>
      </c>
      <c r="P8172" t="str">
        <f>VLOOKUP(O8172,Table13[],2)</f>
        <v>1 - 5</v>
      </c>
      <c r="Q8172" t="str">
        <f>INDEX(Table8[Column1],MATCH(R8172,Table8[Column2]))</f>
        <v>Habitual</v>
      </c>
      <c r="R8172">
        <v>99.386041789999993</v>
      </c>
      <c r="S8172">
        <f t="shared" si="255"/>
        <v>4.1410850745833327</v>
      </c>
      <c r="T8172" t="s">
        <v>19</v>
      </c>
    </row>
    <row r="8173" spans="1:20" x14ac:dyDescent="0.25">
      <c r="A8173">
        <v>8172</v>
      </c>
      <c r="B8173" t="s">
        <v>4935</v>
      </c>
      <c r="C8173" t="s">
        <v>1100</v>
      </c>
      <c r="D8173" t="str">
        <f t="shared" si="254"/>
        <v>Richter Lula</v>
      </c>
      <c r="E8173" t="s">
        <v>15</v>
      </c>
      <c r="F8173" t="s">
        <v>518</v>
      </c>
      <c r="G8173" t="s">
        <v>611</v>
      </c>
      <c r="H8173" t="s">
        <v>612</v>
      </c>
      <c r="I8173" t="s">
        <v>169</v>
      </c>
      <c r="J8173" t="s">
        <v>19</v>
      </c>
      <c r="K8173" t="str">
        <f>INDEX(Table6[Column1],MATCH(L8173,Table6[Column2]))</f>
        <v>Young Adults</v>
      </c>
      <c r="L8173">
        <v>38.003126479999999</v>
      </c>
      <c r="M8173" t="str">
        <f>VLOOKUP(L8173,Table1[],2)</f>
        <v>30 - 39</v>
      </c>
      <c r="N8173" t="str">
        <f>INDEX(Table7[Column1],MATCH(O8173,Table7[Column2]))</f>
        <v>Learning Stage</v>
      </c>
      <c r="O8173">
        <v>5.541834336</v>
      </c>
      <c r="P8173" t="str">
        <f>VLOOKUP(O8173,Table13[],2)</f>
        <v>1 - 5</v>
      </c>
      <c r="Q8173" t="str">
        <f>INDEX(Table8[Column1],MATCH(R8173,Table8[Column2]))</f>
        <v>Maintained</v>
      </c>
      <c r="R8173">
        <v>51.580746419999997</v>
      </c>
      <c r="S8173">
        <f t="shared" si="255"/>
        <v>2.1491977675</v>
      </c>
      <c r="T8173" t="s">
        <v>19</v>
      </c>
    </row>
    <row r="8174" spans="1:20" x14ac:dyDescent="0.25">
      <c r="A8174">
        <v>8173</v>
      </c>
      <c r="B8174" t="s">
        <v>1092</v>
      </c>
      <c r="C8174" t="s">
        <v>2407</v>
      </c>
      <c r="D8174" t="str">
        <f t="shared" si="254"/>
        <v>Robinson Carmen</v>
      </c>
      <c r="E8174" t="s">
        <v>15</v>
      </c>
      <c r="F8174" t="s">
        <v>407</v>
      </c>
      <c r="G8174" t="s">
        <v>611</v>
      </c>
      <c r="H8174" t="s">
        <v>612</v>
      </c>
      <c r="I8174" t="s">
        <v>407</v>
      </c>
      <c r="J8174" t="s">
        <v>19</v>
      </c>
      <c r="K8174" t="str">
        <f>INDEX(Table6[Column1],MATCH(L8174,Table6[Column2]))</f>
        <v>Seniors</v>
      </c>
      <c r="L8174">
        <v>72.841775269999999</v>
      </c>
      <c r="M8174" t="str">
        <f>VLOOKUP(L8174,Table1[],2)</f>
        <v>60 and Above</v>
      </c>
      <c r="N8174" t="str">
        <f>INDEX(Table7[Column1],MATCH(O8174,Table7[Column2]))</f>
        <v>Learning Stage</v>
      </c>
      <c r="O8174">
        <v>5.8144675299999999</v>
      </c>
      <c r="P8174" t="str">
        <f>VLOOKUP(O8174,Table13[],2)</f>
        <v>1 - 5</v>
      </c>
      <c r="Q8174" t="str">
        <f>INDEX(Table8[Column1],MATCH(R8174,Table8[Column2]))</f>
        <v>Unexcused</v>
      </c>
      <c r="R8174">
        <v>189.94816520000001</v>
      </c>
      <c r="S8174">
        <f t="shared" si="255"/>
        <v>7.914506883333333</v>
      </c>
      <c r="T8174" t="s">
        <v>19</v>
      </c>
    </row>
    <row r="8175" spans="1:20" x14ac:dyDescent="0.25">
      <c r="A8175">
        <v>8174</v>
      </c>
      <c r="B8175" t="s">
        <v>2969</v>
      </c>
      <c r="C8175" t="s">
        <v>149</v>
      </c>
      <c r="D8175" t="str">
        <f t="shared" si="254"/>
        <v>Ortega Charles</v>
      </c>
      <c r="E8175" t="s">
        <v>22</v>
      </c>
      <c r="F8175" t="s">
        <v>828</v>
      </c>
      <c r="G8175" t="s">
        <v>611</v>
      </c>
      <c r="H8175" t="s">
        <v>612</v>
      </c>
      <c r="I8175" t="s">
        <v>24</v>
      </c>
      <c r="J8175" t="s">
        <v>19</v>
      </c>
      <c r="K8175" t="str">
        <f>INDEX(Table6[Column1],MATCH(L8175,Table6[Column2]))</f>
        <v>Young Adults</v>
      </c>
      <c r="L8175">
        <v>34.257564379999998</v>
      </c>
      <c r="M8175" t="str">
        <f>VLOOKUP(L8175,Table1[],2)</f>
        <v>30 - 39</v>
      </c>
      <c r="N8175" t="str">
        <f>INDEX(Table7[Column1],MATCH(O8175,Table7[Column2]))</f>
        <v>Learning Stage</v>
      </c>
      <c r="O8175">
        <v>2.838930897</v>
      </c>
      <c r="P8175" t="str">
        <f>VLOOKUP(O8175,Table13[],2)</f>
        <v>1 - 5</v>
      </c>
      <c r="Q8175" t="str">
        <f>INDEX(Table8[Column1],MATCH(R8175,Table8[Column2]))</f>
        <v>Scheduled</v>
      </c>
      <c r="R8175">
        <v>24.50597097</v>
      </c>
      <c r="S8175">
        <f t="shared" si="255"/>
        <v>1.0210821237500001</v>
      </c>
      <c r="T8175" t="s">
        <v>19</v>
      </c>
    </row>
    <row r="8176" spans="1:20" x14ac:dyDescent="0.25">
      <c r="A8176">
        <v>8175</v>
      </c>
      <c r="B8176" t="s">
        <v>4889</v>
      </c>
      <c r="C8176" t="s">
        <v>3755</v>
      </c>
      <c r="D8176" t="str">
        <f t="shared" si="254"/>
        <v>Choi Darin</v>
      </c>
      <c r="E8176" t="s">
        <v>22</v>
      </c>
      <c r="F8176" t="s">
        <v>38</v>
      </c>
      <c r="G8176" t="s">
        <v>611</v>
      </c>
      <c r="H8176" t="s">
        <v>612</v>
      </c>
      <c r="I8176" t="s">
        <v>38</v>
      </c>
      <c r="J8176" t="s">
        <v>19</v>
      </c>
      <c r="K8176" t="str">
        <f>INDEX(Table6[Column1],MATCH(L8176,Table6[Column2]))</f>
        <v>Adults</v>
      </c>
      <c r="L8176">
        <v>41.539380909999998</v>
      </c>
      <c r="M8176" t="str">
        <f>VLOOKUP(L8176,Table1[],2)</f>
        <v>40 - 49</v>
      </c>
      <c r="N8176" t="str">
        <f>INDEX(Table7[Column1],MATCH(O8176,Table7[Column2]))</f>
        <v>Fitting in Stage</v>
      </c>
      <c r="O8176">
        <v>6.8914861380000003</v>
      </c>
      <c r="P8176" t="str">
        <f>VLOOKUP(O8176,Table13[],2)</f>
        <v>6 - 10</v>
      </c>
      <c r="Q8176" t="str">
        <f>INDEX(Table8[Column1],MATCH(R8176,Table8[Column2]))</f>
        <v>Maintained</v>
      </c>
      <c r="R8176">
        <v>47.549339619999998</v>
      </c>
      <c r="S8176">
        <f t="shared" si="255"/>
        <v>1.9812224841666666</v>
      </c>
      <c r="T8176" t="s">
        <v>19</v>
      </c>
    </row>
    <row r="8177" spans="1:20" x14ac:dyDescent="0.25">
      <c r="A8177">
        <v>8176</v>
      </c>
      <c r="B8177" t="s">
        <v>5666</v>
      </c>
      <c r="C8177" t="s">
        <v>401</v>
      </c>
      <c r="D8177" t="str">
        <f t="shared" si="254"/>
        <v>Hauck Michael</v>
      </c>
      <c r="E8177" t="s">
        <v>22</v>
      </c>
      <c r="F8177" t="s">
        <v>159</v>
      </c>
      <c r="G8177" t="s">
        <v>611</v>
      </c>
      <c r="H8177" t="s">
        <v>612</v>
      </c>
      <c r="I8177" t="s">
        <v>87</v>
      </c>
      <c r="J8177" t="s">
        <v>19</v>
      </c>
      <c r="K8177" t="str">
        <f>INDEX(Table6[Column1],MATCH(L8177,Table6[Column2]))</f>
        <v>Seniors</v>
      </c>
      <c r="L8177">
        <v>60.350938640000003</v>
      </c>
      <c r="M8177" t="str">
        <f>VLOOKUP(L8177,Table1[],2)</f>
        <v>60 and Above</v>
      </c>
      <c r="N8177" t="str">
        <f>INDEX(Table7[Column1],MATCH(O8177,Table7[Column2]))</f>
        <v>Learning Stage</v>
      </c>
      <c r="O8177">
        <v>4.0668965559999997</v>
      </c>
      <c r="P8177" t="str">
        <f>VLOOKUP(O8177,Table13[],2)</f>
        <v>1 - 5</v>
      </c>
      <c r="Q8177" t="str">
        <f>INDEX(Table8[Column1],MATCH(R8177,Table8[Column2]))</f>
        <v>Excused</v>
      </c>
      <c r="R8177">
        <v>143.6786596</v>
      </c>
      <c r="S8177">
        <f t="shared" si="255"/>
        <v>5.9866108166666665</v>
      </c>
      <c r="T8177" t="s">
        <v>19</v>
      </c>
    </row>
    <row r="8178" spans="1:20" x14ac:dyDescent="0.25">
      <c r="A8178">
        <v>8177</v>
      </c>
      <c r="B8178" t="s">
        <v>962</v>
      </c>
      <c r="C8178" t="s">
        <v>114</v>
      </c>
      <c r="D8178" t="str">
        <f t="shared" si="254"/>
        <v>Little Martin</v>
      </c>
      <c r="E8178" t="s">
        <v>22</v>
      </c>
      <c r="F8178" t="s">
        <v>3120</v>
      </c>
      <c r="G8178" t="s">
        <v>611</v>
      </c>
      <c r="H8178" t="s">
        <v>612</v>
      </c>
      <c r="I8178" t="s">
        <v>30</v>
      </c>
      <c r="J8178" t="s">
        <v>19</v>
      </c>
      <c r="K8178" t="str">
        <f>INDEX(Table6[Column1],MATCH(L8178,Table6[Column2]))</f>
        <v>Youth</v>
      </c>
      <c r="L8178">
        <v>20.965749089999999</v>
      </c>
      <c r="M8178" t="str">
        <f>VLOOKUP(L8178,Table1[],2)</f>
        <v>20 - 29</v>
      </c>
      <c r="N8178" t="str">
        <f>INDEX(Table7[Column1],MATCH(O8178,Table7[Column2]))</f>
        <v>Learning Stage</v>
      </c>
      <c r="O8178">
        <v>3.723273303</v>
      </c>
      <c r="P8178" t="str">
        <f>VLOOKUP(O8178,Table13[],2)</f>
        <v>1 - 5</v>
      </c>
      <c r="Q8178" t="str">
        <f>INDEX(Table8[Column1],MATCH(R8178,Table8[Column2]))</f>
        <v>Scheduled</v>
      </c>
      <c r="R8178">
        <v>0</v>
      </c>
      <c r="S8178">
        <f t="shared" si="255"/>
        <v>0</v>
      </c>
      <c r="T8178" t="s">
        <v>19</v>
      </c>
    </row>
    <row r="8179" spans="1:20" x14ac:dyDescent="0.25">
      <c r="A8179">
        <v>8178</v>
      </c>
      <c r="B8179" t="s">
        <v>1954</v>
      </c>
      <c r="C8179" t="s">
        <v>2176</v>
      </c>
      <c r="D8179" t="str">
        <f t="shared" si="254"/>
        <v>Orr Antonio</v>
      </c>
      <c r="E8179" t="s">
        <v>15</v>
      </c>
      <c r="F8179" t="s">
        <v>38</v>
      </c>
      <c r="G8179" t="s">
        <v>611</v>
      </c>
      <c r="H8179" t="s">
        <v>612</v>
      </c>
      <c r="I8179" t="s">
        <v>38</v>
      </c>
      <c r="J8179" t="s">
        <v>19</v>
      </c>
      <c r="K8179" t="str">
        <f>INDEX(Table6[Column1],MATCH(L8179,Table6[Column2]))</f>
        <v>Elders</v>
      </c>
      <c r="L8179">
        <v>55.809850529999999</v>
      </c>
      <c r="M8179" t="str">
        <f>VLOOKUP(L8179,Table1[],2)</f>
        <v>50 - 59</v>
      </c>
      <c r="N8179" t="str">
        <f>INDEX(Table7[Column1],MATCH(O8179,Table7[Column2]))</f>
        <v>Learning Stage</v>
      </c>
      <c r="O8179">
        <v>4.2529384370000001</v>
      </c>
      <c r="P8179" t="str">
        <f>VLOOKUP(O8179,Table13[],2)</f>
        <v>1 - 5</v>
      </c>
      <c r="Q8179" t="str">
        <f>INDEX(Table8[Column1],MATCH(R8179,Table8[Column2]))</f>
        <v>Excused</v>
      </c>
      <c r="R8179">
        <v>145.8543847</v>
      </c>
      <c r="S8179">
        <f t="shared" si="255"/>
        <v>6.0772660291666671</v>
      </c>
      <c r="T8179" t="s">
        <v>19</v>
      </c>
    </row>
    <row r="8180" spans="1:20" x14ac:dyDescent="0.25">
      <c r="A8180">
        <v>8179</v>
      </c>
      <c r="B8180" t="s">
        <v>2178</v>
      </c>
      <c r="C8180" t="s">
        <v>1920</v>
      </c>
      <c r="D8180" t="str">
        <f t="shared" si="254"/>
        <v>Warren Oliver</v>
      </c>
      <c r="E8180" t="s">
        <v>22</v>
      </c>
      <c r="F8180" t="s">
        <v>663</v>
      </c>
      <c r="G8180" t="s">
        <v>611</v>
      </c>
      <c r="H8180" t="s">
        <v>612</v>
      </c>
      <c r="I8180" t="s">
        <v>664</v>
      </c>
      <c r="J8180" t="s">
        <v>19</v>
      </c>
      <c r="K8180" t="str">
        <f>INDEX(Table6[Column1],MATCH(L8180,Table6[Column2]))</f>
        <v>Young Adults</v>
      </c>
      <c r="L8180">
        <v>37.30165933</v>
      </c>
      <c r="M8180" t="str">
        <f>VLOOKUP(L8180,Table1[],2)</f>
        <v>30 - 39</v>
      </c>
      <c r="N8180" t="str">
        <f>INDEX(Table7[Column1],MATCH(O8180,Table7[Column2]))</f>
        <v>Fitting in Stage</v>
      </c>
      <c r="O8180">
        <v>6.61316449</v>
      </c>
      <c r="P8180" t="str">
        <f>VLOOKUP(O8180,Table13[],2)</f>
        <v>6 - 10</v>
      </c>
      <c r="Q8180" t="str">
        <f>INDEX(Table8[Column1],MATCH(R8180,Table8[Column2]))</f>
        <v>Scheduled</v>
      </c>
      <c r="R8180">
        <v>3.3792225720000002</v>
      </c>
      <c r="S8180">
        <f t="shared" si="255"/>
        <v>0.1408009405</v>
      </c>
      <c r="T8180" t="s">
        <v>19</v>
      </c>
    </row>
    <row r="8181" spans="1:20" x14ac:dyDescent="0.25">
      <c r="A8181">
        <v>8180</v>
      </c>
      <c r="B8181" t="s">
        <v>5667</v>
      </c>
      <c r="C8181" t="s">
        <v>93</v>
      </c>
      <c r="D8181" t="str">
        <f t="shared" si="254"/>
        <v>Blaney William</v>
      </c>
      <c r="E8181" t="s">
        <v>22</v>
      </c>
      <c r="F8181" t="s">
        <v>407</v>
      </c>
      <c r="G8181" t="s">
        <v>611</v>
      </c>
      <c r="H8181" t="s">
        <v>612</v>
      </c>
      <c r="I8181" t="s">
        <v>407</v>
      </c>
      <c r="J8181" t="s">
        <v>19</v>
      </c>
      <c r="K8181" t="str">
        <f>INDEX(Table6[Column1],MATCH(L8181,Table6[Column2]))</f>
        <v>Young Adults</v>
      </c>
      <c r="L8181">
        <v>36.266696590000002</v>
      </c>
      <c r="M8181" t="str">
        <f>VLOOKUP(L8181,Table1[],2)</f>
        <v>30 - 39</v>
      </c>
      <c r="N8181" t="str">
        <f>INDEX(Table7[Column1],MATCH(O8181,Table7[Column2]))</f>
        <v>Learning Stage</v>
      </c>
      <c r="O8181">
        <v>3.712821543</v>
      </c>
      <c r="P8181" t="str">
        <f>VLOOKUP(O8181,Table13[],2)</f>
        <v>1 - 5</v>
      </c>
      <c r="Q8181" t="str">
        <f>INDEX(Table8[Column1],MATCH(R8181,Table8[Column2]))</f>
        <v>Scheduled</v>
      </c>
      <c r="R8181">
        <v>29.75528559</v>
      </c>
      <c r="S8181">
        <f t="shared" si="255"/>
        <v>1.23980356625</v>
      </c>
      <c r="T8181" t="s">
        <v>19</v>
      </c>
    </row>
    <row r="8182" spans="1:20" x14ac:dyDescent="0.25">
      <c r="A8182">
        <v>8181</v>
      </c>
      <c r="B8182" t="s">
        <v>5668</v>
      </c>
      <c r="C8182" t="s">
        <v>3803</v>
      </c>
      <c r="D8182" t="str">
        <f t="shared" si="254"/>
        <v>Delapaz Jonas</v>
      </c>
      <c r="E8182" t="s">
        <v>22</v>
      </c>
      <c r="F8182" t="s">
        <v>169</v>
      </c>
      <c r="G8182" t="s">
        <v>611</v>
      </c>
      <c r="H8182" t="s">
        <v>612</v>
      </c>
      <c r="I8182" t="s">
        <v>169</v>
      </c>
      <c r="J8182" t="s">
        <v>19</v>
      </c>
      <c r="K8182" t="str">
        <f>INDEX(Table6[Column1],MATCH(L8182,Table6[Column2]))</f>
        <v>Seniors</v>
      </c>
      <c r="L8182">
        <v>60.220481169999999</v>
      </c>
      <c r="M8182" t="str">
        <f>VLOOKUP(L8182,Table1[],2)</f>
        <v>60 and Above</v>
      </c>
      <c r="N8182" t="str">
        <f>INDEX(Table7[Column1],MATCH(O8182,Table7[Column2]))</f>
        <v>Learning Stage</v>
      </c>
      <c r="O8182">
        <v>5.3695896850000002</v>
      </c>
      <c r="P8182" t="str">
        <f>VLOOKUP(O8182,Table13[],2)</f>
        <v>1 - 5</v>
      </c>
      <c r="Q8182" t="str">
        <f>INDEX(Table8[Column1],MATCH(R8182,Table8[Column2]))</f>
        <v>Excused</v>
      </c>
      <c r="R8182">
        <v>151.31369309999999</v>
      </c>
      <c r="S8182">
        <f t="shared" si="255"/>
        <v>6.3047372125000001</v>
      </c>
      <c r="T8182" t="s">
        <v>19</v>
      </c>
    </row>
    <row r="8183" spans="1:20" x14ac:dyDescent="0.25">
      <c r="A8183">
        <v>8182</v>
      </c>
      <c r="B8183" t="s">
        <v>5669</v>
      </c>
      <c r="C8183" t="s">
        <v>1290</v>
      </c>
      <c r="D8183" t="str">
        <f t="shared" si="254"/>
        <v>Legette Peter</v>
      </c>
      <c r="E8183" t="s">
        <v>22</v>
      </c>
      <c r="F8183" t="s">
        <v>262</v>
      </c>
      <c r="G8183" t="s">
        <v>611</v>
      </c>
      <c r="H8183" t="s">
        <v>612</v>
      </c>
      <c r="I8183" t="s">
        <v>262</v>
      </c>
      <c r="J8183" t="s">
        <v>19</v>
      </c>
      <c r="K8183" t="str">
        <f>INDEX(Table6[Column1],MATCH(L8183,Table6[Column2]))</f>
        <v>Youth</v>
      </c>
      <c r="L8183">
        <v>29.60735515</v>
      </c>
      <c r="M8183" t="str">
        <f>VLOOKUP(L8183,Table1[],2)</f>
        <v>20 - 29</v>
      </c>
      <c r="N8183" t="str">
        <f>INDEX(Table7[Column1],MATCH(O8183,Table7[Column2]))</f>
        <v>Learning Stage</v>
      </c>
      <c r="O8183">
        <v>3.9345489470000001</v>
      </c>
      <c r="P8183" t="str">
        <f>VLOOKUP(O8183,Table13[],2)</f>
        <v>1 - 5</v>
      </c>
      <c r="Q8183" t="str">
        <f>INDEX(Table8[Column1],MATCH(R8183,Table8[Column2]))</f>
        <v>Scheduled</v>
      </c>
      <c r="R8183">
        <v>0</v>
      </c>
      <c r="S8183">
        <f t="shared" si="255"/>
        <v>0</v>
      </c>
      <c r="T8183" t="s">
        <v>19</v>
      </c>
    </row>
    <row r="8184" spans="1:20" x14ac:dyDescent="0.25">
      <c r="A8184">
        <v>8183</v>
      </c>
      <c r="B8184" t="s">
        <v>5516</v>
      </c>
      <c r="C8184" t="s">
        <v>5670</v>
      </c>
      <c r="D8184" t="str">
        <f t="shared" si="254"/>
        <v>Hornbuckle Marni</v>
      </c>
      <c r="E8184" t="s">
        <v>15</v>
      </c>
      <c r="F8184" t="s">
        <v>277</v>
      </c>
      <c r="G8184" t="s">
        <v>611</v>
      </c>
      <c r="H8184" t="s">
        <v>612</v>
      </c>
      <c r="I8184" t="s">
        <v>277</v>
      </c>
      <c r="J8184" t="s">
        <v>19</v>
      </c>
      <c r="K8184" t="str">
        <f>INDEX(Table6[Column1],MATCH(L8184,Table6[Column2]))</f>
        <v>Elders</v>
      </c>
      <c r="L8184">
        <v>54.179638850000003</v>
      </c>
      <c r="M8184" t="str">
        <f>VLOOKUP(L8184,Table1[],2)</f>
        <v>50 - 59</v>
      </c>
      <c r="N8184" t="str">
        <f>INDEX(Table7[Column1],MATCH(O8184,Table7[Column2]))</f>
        <v>Learning Stage</v>
      </c>
      <c r="O8184">
        <v>4.890820433</v>
      </c>
      <c r="P8184" t="str">
        <f>VLOOKUP(O8184,Table13[],2)</f>
        <v>1 - 5</v>
      </c>
      <c r="Q8184" t="str">
        <f>INDEX(Table8[Column1],MATCH(R8184,Table8[Column2]))</f>
        <v>Habitual</v>
      </c>
      <c r="R8184">
        <v>104.3090411</v>
      </c>
      <c r="S8184">
        <f t="shared" si="255"/>
        <v>4.3462100458333337</v>
      </c>
      <c r="T8184" t="s">
        <v>19</v>
      </c>
    </row>
    <row r="8185" spans="1:20" x14ac:dyDescent="0.25">
      <c r="A8185">
        <v>8184</v>
      </c>
      <c r="B8185" t="s">
        <v>5671</v>
      </c>
      <c r="C8185" t="s">
        <v>2407</v>
      </c>
      <c r="D8185" t="str">
        <f t="shared" si="254"/>
        <v>Dunaway Carmen</v>
      </c>
      <c r="E8185" t="s">
        <v>15</v>
      </c>
      <c r="F8185" t="s">
        <v>1284</v>
      </c>
      <c r="G8185" t="s">
        <v>611</v>
      </c>
      <c r="H8185" t="s">
        <v>612</v>
      </c>
      <c r="I8185" t="s">
        <v>157</v>
      </c>
      <c r="J8185" t="s">
        <v>19</v>
      </c>
      <c r="K8185" t="str">
        <f>INDEX(Table6[Column1],MATCH(L8185,Table6[Column2]))</f>
        <v>Adults</v>
      </c>
      <c r="L8185">
        <v>48.484542009999998</v>
      </c>
      <c r="M8185" t="str">
        <f>VLOOKUP(L8185,Table1[],2)</f>
        <v>40 - 49</v>
      </c>
      <c r="N8185" t="str">
        <f>INDEX(Table7[Column1],MATCH(O8185,Table7[Column2]))</f>
        <v>Learning Stage</v>
      </c>
      <c r="O8185">
        <v>5.7553195639999997</v>
      </c>
      <c r="P8185" t="str">
        <f>VLOOKUP(O8185,Table13[],2)</f>
        <v>1 - 5</v>
      </c>
      <c r="Q8185" t="str">
        <f>INDEX(Table8[Column1],MATCH(R8185,Table8[Column2]))</f>
        <v>Habitual</v>
      </c>
      <c r="R8185">
        <v>102.2790791</v>
      </c>
      <c r="S8185">
        <f t="shared" si="255"/>
        <v>4.2616282958333338</v>
      </c>
      <c r="T8185" t="s">
        <v>19</v>
      </c>
    </row>
    <row r="8186" spans="1:20" x14ac:dyDescent="0.25">
      <c r="A8186">
        <v>8185</v>
      </c>
      <c r="B8186" t="s">
        <v>2803</v>
      </c>
      <c r="C8186" t="s">
        <v>2936</v>
      </c>
      <c r="D8186" t="str">
        <f t="shared" si="254"/>
        <v>Gordon Johnnie</v>
      </c>
      <c r="E8186" t="s">
        <v>22</v>
      </c>
      <c r="F8186" t="s">
        <v>2832</v>
      </c>
      <c r="G8186" t="s">
        <v>611</v>
      </c>
      <c r="H8186" t="s">
        <v>612</v>
      </c>
      <c r="I8186" t="s">
        <v>54</v>
      </c>
      <c r="J8186" t="s">
        <v>19</v>
      </c>
      <c r="K8186" t="str">
        <f>INDEX(Table6[Column1],MATCH(L8186,Table6[Column2]))</f>
        <v>Adults</v>
      </c>
      <c r="L8186">
        <v>48.692980800000001</v>
      </c>
      <c r="M8186" t="str">
        <f>VLOOKUP(L8186,Table1[],2)</f>
        <v>40 - 49</v>
      </c>
      <c r="N8186" t="str">
        <f>INDEX(Table7[Column1],MATCH(O8186,Table7[Column2]))</f>
        <v>Learning Stage</v>
      </c>
      <c r="O8186">
        <v>4.6390966169999999</v>
      </c>
      <c r="P8186" t="str">
        <f>VLOOKUP(O8186,Table13[],2)</f>
        <v>1 - 5</v>
      </c>
      <c r="Q8186" t="str">
        <f>INDEX(Table8[Column1],MATCH(R8186,Table8[Column2]))</f>
        <v>Excused</v>
      </c>
      <c r="R8186">
        <v>123.86400449999999</v>
      </c>
      <c r="S8186">
        <f t="shared" si="255"/>
        <v>5.1610001875</v>
      </c>
      <c r="T8186" t="s">
        <v>19</v>
      </c>
    </row>
    <row r="8187" spans="1:20" x14ac:dyDescent="0.25">
      <c r="A8187">
        <v>8186</v>
      </c>
      <c r="B8187" t="s">
        <v>306</v>
      </c>
      <c r="C8187" t="s">
        <v>465</v>
      </c>
      <c r="D8187" t="str">
        <f t="shared" si="254"/>
        <v>Carey Aaron</v>
      </c>
      <c r="E8187" t="s">
        <v>22</v>
      </c>
      <c r="F8187" t="s">
        <v>27</v>
      </c>
      <c r="G8187" t="s">
        <v>611</v>
      </c>
      <c r="H8187" t="s">
        <v>612</v>
      </c>
      <c r="I8187" t="s">
        <v>27</v>
      </c>
      <c r="J8187" t="s">
        <v>19</v>
      </c>
      <c r="K8187" t="str">
        <f>INDEX(Table6[Column1],MATCH(L8187,Table6[Column2]))</f>
        <v>Elders</v>
      </c>
      <c r="L8187">
        <v>50.021531029999998</v>
      </c>
      <c r="M8187" t="str">
        <f>VLOOKUP(L8187,Table1[],2)</f>
        <v>50 - 59</v>
      </c>
      <c r="N8187" t="str">
        <f>INDEX(Table7[Column1],MATCH(O8187,Table7[Column2]))</f>
        <v>Learning Stage</v>
      </c>
      <c r="O8187">
        <v>4.8520293360000002</v>
      </c>
      <c r="P8187" t="str">
        <f>VLOOKUP(O8187,Table13[],2)</f>
        <v>1 - 5</v>
      </c>
      <c r="Q8187" t="str">
        <f>INDEX(Table8[Column1],MATCH(R8187,Table8[Column2]))</f>
        <v>Habitual</v>
      </c>
      <c r="R8187">
        <v>82.715196710000001</v>
      </c>
      <c r="S8187">
        <f t="shared" si="255"/>
        <v>3.4464665295833332</v>
      </c>
      <c r="T8187" t="s">
        <v>19</v>
      </c>
    </row>
    <row r="8188" spans="1:20" x14ac:dyDescent="0.25">
      <c r="A8188">
        <v>8187</v>
      </c>
      <c r="B8188" t="s">
        <v>2178</v>
      </c>
      <c r="C8188" t="s">
        <v>147</v>
      </c>
      <c r="D8188" t="str">
        <f t="shared" si="254"/>
        <v>Warren Linda</v>
      </c>
      <c r="E8188" t="s">
        <v>15</v>
      </c>
      <c r="F8188" t="s">
        <v>107</v>
      </c>
      <c r="G8188" t="s">
        <v>611</v>
      </c>
      <c r="H8188" t="s">
        <v>612</v>
      </c>
      <c r="I8188" t="s">
        <v>107</v>
      </c>
      <c r="J8188" t="s">
        <v>19</v>
      </c>
      <c r="K8188" t="str">
        <f>INDEX(Table6[Column1],MATCH(L8188,Table6[Column2]))</f>
        <v>Youth</v>
      </c>
      <c r="L8188">
        <v>21.40387561</v>
      </c>
      <c r="M8188" t="str">
        <f>VLOOKUP(L8188,Table1[],2)</f>
        <v>20 - 29</v>
      </c>
      <c r="N8188" t="str">
        <f>INDEX(Table7[Column1],MATCH(O8188,Table7[Column2]))</f>
        <v>Fitting in Stage</v>
      </c>
      <c r="O8188">
        <v>8.6241252720000006</v>
      </c>
      <c r="P8188" t="str">
        <f>VLOOKUP(O8188,Table13[],2)</f>
        <v>6 - 10</v>
      </c>
      <c r="Q8188" t="str">
        <f>INDEX(Table8[Column1],MATCH(R8188,Table8[Column2]))</f>
        <v>Scheduled</v>
      </c>
      <c r="R8188">
        <v>0</v>
      </c>
      <c r="S8188">
        <f t="shared" si="255"/>
        <v>0</v>
      </c>
      <c r="T8188" t="s">
        <v>19</v>
      </c>
    </row>
    <row r="8189" spans="1:20" x14ac:dyDescent="0.25">
      <c r="A8189">
        <v>8188</v>
      </c>
      <c r="B8189" t="s">
        <v>5672</v>
      </c>
      <c r="C8189" t="s">
        <v>927</v>
      </c>
      <c r="D8189" t="str">
        <f t="shared" si="254"/>
        <v>Cartwright Andrea</v>
      </c>
      <c r="E8189" t="s">
        <v>15</v>
      </c>
      <c r="F8189" t="s">
        <v>162</v>
      </c>
      <c r="G8189" t="s">
        <v>611</v>
      </c>
      <c r="H8189" t="s">
        <v>612</v>
      </c>
      <c r="I8189" t="s">
        <v>30</v>
      </c>
      <c r="J8189" t="s">
        <v>19</v>
      </c>
      <c r="K8189" t="str">
        <f>INDEX(Table6[Column1],MATCH(L8189,Table6[Column2]))</f>
        <v>Youth</v>
      </c>
      <c r="L8189">
        <v>26.080896849999998</v>
      </c>
      <c r="M8189" t="str">
        <f>VLOOKUP(L8189,Table1[],2)</f>
        <v>20 - 29</v>
      </c>
      <c r="N8189" t="str">
        <f>INDEX(Table7[Column1],MATCH(O8189,Table7[Column2]))</f>
        <v>Learning Stage</v>
      </c>
      <c r="O8189">
        <v>4.9140945089999999</v>
      </c>
      <c r="P8189" t="str">
        <f>VLOOKUP(O8189,Table13[],2)</f>
        <v>1 - 5</v>
      </c>
      <c r="Q8189" t="str">
        <f>INDEX(Table8[Column1],MATCH(R8189,Table8[Column2]))</f>
        <v>Scheduled</v>
      </c>
      <c r="R8189">
        <v>2.2172615059999998</v>
      </c>
      <c r="S8189">
        <f t="shared" si="255"/>
        <v>9.2385896083333321E-2</v>
      </c>
      <c r="T8189" t="s">
        <v>19</v>
      </c>
    </row>
    <row r="8190" spans="1:20" x14ac:dyDescent="0.25">
      <c r="A8190">
        <v>8189</v>
      </c>
      <c r="B8190" t="s">
        <v>5673</v>
      </c>
      <c r="C8190" t="s">
        <v>460</v>
      </c>
      <c r="D8190" t="str">
        <f t="shared" si="254"/>
        <v>Viers Alfred</v>
      </c>
      <c r="E8190" t="s">
        <v>22</v>
      </c>
      <c r="F8190" t="s">
        <v>33</v>
      </c>
      <c r="G8190" t="s">
        <v>611</v>
      </c>
      <c r="H8190" t="s">
        <v>612</v>
      </c>
      <c r="I8190" t="s">
        <v>33</v>
      </c>
      <c r="J8190" t="s">
        <v>19</v>
      </c>
      <c r="K8190" t="str">
        <f>INDEX(Table6[Column1],MATCH(L8190,Table6[Column2]))</f>
        <v>Elders</v>
      </c>
      <c r="L8190">
        <v>51.72810776</v>
      </c>
      <c r="M8190" t="str">
        <f>VLOOKUP(L8190,Table1[],2)</f>
        <v>50 - 59</v>
      </c>
      <c r="N8190" t="str">
        <f>INDEX(Table7[Column1],MATCH(O8190,Table7[Column2]))</f>
        <v>Learning Stage</v>
      </c>
      <c r="O8190">
        <v>1.7010358779999999</v>
      </c>
      <c r="P8190" t="str">
        <f>VLOOKUP(O8190,Table13[],2)</f>
        <v>1 - 5</v>
      </c>
      <c r="Q8190" t="str">
        <f>INDEX(Table8[Column1],MATCH(R8190,Table8[Column2]))</f>
        <v>Excused</v>
      </c>
      <c r="R8190">
        <v>135.48306869999999</v>
      </c>
      <c r="S8190">
        <f t="shared" si="255"/>
        <v>5.6451278624999999</v>
      </c>
      <c r="T8190" t="s">
        <v>19</v>
      </c>
    </row>
    <row r="8191" spans="1:20" x14ac:dyDescent="0.25">
      <c r="A8191">
        <v>8190</v>
      </c>
      <c r="B8191" t="s">
        <v>3610</v>
      </c>
      <c r="C8191" t="s">
        <v>368</v>
      </c>
      <c r="D8191" t="str">
        <f t="shared" si="254"/>
        <v>McClellan Frank</v>
      </c>
      <c r="E8191" t="s">
        <v>22</v>
      </c>
      <c r="F8191" t="s">
        <v>23</v>
      </c>
      <c r="G8191" t="s">
        <v>611</v>
      </c>
      <c r="H8191" t="s">
        <v>612</v>
      </c>
      <c r="I8191" t="s">
        <v>24</v>
      </c>
      <c r="J8191" t="s">
        <v>19</v>
      </c>
      <c r="K8191" t="str">
        <f>INDEX(Table6[Column1],MATCH(L8191,Table6[Column2]))</f>
        <v>Adults</v>
      </c>
      <c r="L8191">
        <v>49.865213969999999</v>
      </c>
      <c r="M8191" t="str">
        <f>VLOOKUP(L8191,Table1[],2)</f>
        <v>40 - 49</v>
      </c>
      <c r="N8191" t="str">
        <f>INDEX(Table7[Column1],MATCH(O8191,Table7[Column2]))</f>
        <v>Learning Stage</v>
      </c>
      <c r="O8191">
        <v>2.3206963439999999</v>
      </c>
      <c r="P8191" t="str">
        <f>VLOOKUP(O8191,Table13[],2)</f>
        <v>1 - 5</v>
      </c>
      <c r="Q8191" t="str">
        <f>INDEX(Table8[Column1],MATCH(R8191,Table8[Column2]))</f>
        <v>Maintained</v>
      </c>
      <c r="R8191">
        <v>73.603774369999996</v>
      </c>
      <c r="S8191">
        <f t="shared" si="255"/>
        <v>3.066823932083333</v>
      </c>
      <c r="T8191" t="s">
        <v>19</v>
      </c>
    </row>
    <row r="8192" spans="1:20" x14ac:dyDescent="0.25">
      <c r="A8192">
        <v>8191</v>
      </c>
      <c r="B8192" t="s">
        <v>5674</v>
      </c>
      <c r="C8192" t="s">
        <v>1764</v>
      </c>
      <c r="D8192" t="str">
        <f t="shared" si="254"/>
        <v>Breckenridge Courtney</v>
      </c>
      <c r="E8192" t="s">
        <v>15</v>
      </c>
      <c r="F8192" t="s">
        <v>38</v>
      </c>
      <c r="G8192" t="s">
        <v>611</v>
      </c>
      <c r="H8192" t="s">
        <v>612</v>
      </c>
      <c r="I8192" t="s">
        <v>38</v>
      </c>
      <c r="J8192" t="s">
        <v>19</v>
      </c>
      <c r="K8192" t="str">
        <f>INDEX(Table6[Column1],MATCH(L8192,Table6[Column2]))</f>
        <v>Young Adults</v>
      </c>
      <c r="L8192">
        <v>32.392353489999998</v>
      </c>
      <c r="M8192" t="str">
        <f>VLOOKUP(L8192,Table1[],2)</f>
        <v>30 - 39</v>
      </c>
      <c r="N8192" t="str">
        <f>INDEX(Table7[Column1],MATCH(O8192,Table7[Column2]))</f>
        <v>Learning Stage</v>
      </c>
      <c r="O8192">
        <v>5.8692490700000004</v>
      </c>
      <c r="P8192" t="str">
        <f>VLOOKUP(O8192,Table13[],2)</f>
        <v>1 - 5</v>
      </c>
      <c r="Q8192" t="str">
        <f>INDEX(Table8[Column1],MATCH(R8192,Table8[Column2]))</f>
        <v>Scheduled</v>
      </c>
      <c r="R8192">
        <v>0</v>
      </c>
      <c r="S8192">
        <f t="shared" si="255"/>
        <v>0</v>
      </c>
      <c r="T8192" t="s">
        <v>19</v>
      </c>
    </row>
    <row r="8193" spans="1:20" x14ac:dyDescent="0.25">
      <c r="A8193">
        <v>8192</v>
      </c>
      <c r="B8193" t="s">
        <v>281</v>
      </c>
      <c r="C8193" t="s">
        <v>56</v>
      </c>
      <c r="D8193" t="str">
        <f t="shared" si="254"/>
        <v>Clark James</v>
      </c>
      <c r="E8193" t="s">
        <v>22</v>
      </c>
      <c r="F8193" t="s">
        <v>505</v>
      </c>
      <c r="G8193" t="s">
        <v>611</v>
      </c>
      <c r="H8193" t="s">
        <v>612</v>
      </c>
      <c r="I8193" t="s">
        <v>24</v>
      </c>
      <c r="J8193" t="s">
        <v>19</v>
      </c>
      <c r="K8193" t="str">
        <f>INDEX(Table6[Column1],MATCH(L8193,Table6[Column2]))</f>
        <v>Youth</v>
      </c>
      <c r="L8193">
        <v>27.808660790000001</v>
      </c>
      <c r="M8193" t="str">
        <f>VLOOKUP(L8193,Table1[],2)</f>
        <v>20 - 29</v>
      </c>
      <c r="N8193" t="str">
        <f>INDEX(Table7[Column1],MATCH(O8193,Table7[Column2]))</f>
        <v>Fitting in Stage</v>
      </c>
      <c r="O8193">
        <v>6.695218036</v>
      </c>
      <c r="P8193" t="str">
        <f>VLOOKUP(O8193,Table13[],2)</f>
        <v>6 - 10</v>
      </c>
      <c r="Q8193" t="str">
        <f>INDEX(Table8[Column1],MATCH(R8193,Table8[Column2]))</f>
        <v>Scheduled</v>
      </c>
      <c r="R8193">
        <v>0</v>
      </c>
      <c r="S8193">
        <f t="shared" si="255"/>
        <v>0</v>
      </c>
      <c r="T8193" t="s">
        <v>19</v>
      </c>
    </row>
    <row r="8194" spans="1:20" x14ac:dyDescent="0.25">
      <c r="A8194">
        <v>8193</v>
      </c>
      <c r="B8194" t="s">
        <v>2246</v>
      </c>
      <c r="C8194" t="s">
        <v>617</v>
      </c>
      <c r="D8194" t="str">
        <f t="shared" si="254"/>
        <v>Conner Diane</v>
      </c>
      <c r="E8194" t="s">
        <v>15</v>
      </c>
      <c r="F8194" t="s">
        <v>33</v>
      </c>
      <c r="G8194" t="s">
        <v>611</v>
      </c>
      <c r="H8194" t="s">
        <v>612</v>
      </c>
      <c r="I8194" t="s">
        <v>33</v>
      </c>
      <c r="J8194" t="s">
        <v>19</v>
      </c>
      <c r="K8194" t="str">
        <f>INDEX(Table6[Column1],MATCH(L8194,Table6[Column2]))</f>
        <v>Young Adults</v>
      </c>
      <c r="L8194">
        <v>34.0507846</v>
      </c>
      <c r="M8194" t="str">
        <f>VLOOKUP(L8194,Table1[],2)</f>
        <v>30 - 39</v>
      </c>
      <c r="N8194" t="str">
        <f>INDEX(Table7[Column1],MATCH(O8194,Table7[Column2]))</f>
        <v>Fitting in Stage</v>
      </c>
      <c r="O8194">
        <v>7.2031259920000004</v>
      </c>
      <c r="P8194" t="str">
        <f>VLOOKUP(O8194,Table13[],2)</f>
        <v>6 - 10</v>
      </c>
      <c r="Q8194" t="str">
        <f>INDEX(Table8[Column1],MATCH(R8194,Table8[Column2]))</f>
        <v>Scheduled</v>
      </c>
      <c r="R8194">
        <v>39.7368211</v>
      </c>
      <c r="S8194">
        <f t="shared" si="255"/>
        <v>1.6557008791666668</v>
      </c>
      <c r="T8194" t="s">
        <v>19</v>
      </c>
    </row>
    <row r="8195" spans="1:20" x14ac:dyDescent="0.25">
      <c r="A8195">
        <v>8194</v>
      </c>
      <c r="B8195" t="s">
        <v>4443</v>
      </c>
      <c r="C8195" t="s">
        <v>3122</v>
      </c>
      <c r="D8195" t="str">
        <f t="shared" ref="D8195:D8258" si="256">CONCATENATE(B8195, " ",C8195)</f>
        <v>Huggins Christian</v>
      </c>
      <c r="E8195" t="s">
        <v>15</v>
      </c>
      <c r="F8195" t="s">
        <v>38</v>
      </c>
      <c r="G8195" t="s">
        <v>611</v>
      </c>
      <c r="H8195" t="s">
        <v>612</v>
      </c>
      <c r="I8195" t="s">
        <v>38</v>
      </c>
      <c r="J8195" t="s">
        <v>19</v>
      </c>
      <c r="K8195" t="str">
        <f>INDEX(Table6[Column1],MATCH(L8195,Table6[Column2]))</f>
        <v>Elders</v>
      </c>
      <c r="L8195">
        <v>51.735367119999999</v>
      </c>
      <c r="M8195" t="str">
        <f>VLOOKUP(L8195,Table1[],2)</f>
        <v>50 - 59</v>
      </c>
      <c r="N8195" t="str">
        <f>INDEX(Table7[Column1],MATCH(O8195,Table7[Column2]))</f>
        <v>Learning Stage</v>
      </c>
      <c r="O8195">
        <v>4.1994203490000004</v>
      </c>
      <c r="P8195" t="str">
        <f>VLOOKUP(O8195,Table13[],2)</f>
        <v>1 - 5</v>
      </c>
      <c r="Q8195" t="str">
        <f>INDEX(Table8[Column1],MATCH(R8195,Table8[Column2]))</f>
        <v>Excused</v>
      </c>
      <c r="R8195">
        <v>132.52641149999999</v>
      </c>
      <c r="S8195">
        <f t="shared" ref="S8195:S8258" si="257">CONVERT(R8195,"hr","day")</f>
        <v>5.5219338124999995</v>
      </c>
      <c r="T8195" t="s">
        <v>19</v>
      </c>
    </row>
    <row r="8196" spans="1:20" x14ac:dyDescent="0.25">
      <c r="A8196">
        <v>8195</v>
      </c>
      <c r="B8196" t="s">
        <v>1209</v>
      </c>
      <c r="C8196" t="s">
        <v>89</v>
      </c>
      <c r="D8196" t="str">
        <f t="shared" si="256"/>
        <v>Taylor Joseph</v>
      </c>
      <c r="E8196" t="s">
        <v>22</v>
      </c>
      <c r="F8196" t="s">
        <v>38</v>
      </c>
      <c r="G8196" t="s">
        <v>611</v>
      </c>
      <c r="H8196" t="s">
        <v>612</v>
      </c>
      <c r="I8196" t="s">
        <v>38</v>
      </c>
      <c r="J8196" t="s">
        <v>19</v>
      </c>
      <c r="K8196" t="str">
        <f>INDEX(Table6[Column1],MATCH(L8196,Table6[Column2]))</f>
        <v>Young Adults</v>
      </c>
      <c r="L8196">
        <v>36.542119509999999</v>
      </c>
      <c r="M8196" t="str">
        <f>VLOOKUP(L8196,Table1[],2)</f>
        <v>30 - 39</v>
      </c>
      <c r="N8196" t="str">
        <f>INDEX(Table7[Column1],MATCH(O8196,Table7[Column2]))</f>
        <v>Learning Stage</v>
      </c>
      <c r="O8196">
        <v>5.5703319220000003</v>
      </c>
      <c r="P8196" t="str">
        <f>VLOOKUP(O8196,Table13[],2)</f>
        <v>1 - 5</v>
      </c>
      <c r="Q8196" t="str">
        <f>INDEX(Table8[Column1],MATCH(R8196,Table8[Column2]))</f>
        <v>Scheduled</v>
      </c>
      <c r="R8196">
        <v>2.1485932659999998</v>
      </c>
      <c r="S8196">
        <f t="shared" si="257"/>
        <v>8.9524719416666662E-2</v>
      </c>
      <c r="T8196" t="s">
        <v>19</v>
      </c>
    </row>
    <row r="8197" spans="1:20" x14ac:dyDescent="0.25">
      <c r="A8197">
        <v>8196</v>
      </c>
      <c r="B8197" t="s">
        <v>5675</v>
      </c>
      <c r="C8197" t="s">
        <v>2931</v>
      </c>
      <c r="D8197" t="str">
        <f t="shared" si="256"/>
        <v>Renninger Vincent</v>
      </c>
      <c r="E8197" t="s">
        <v>22</v>
      </c>
      <c r="F8197" t="s">
        <v>754</v>
      </c>
      <c r="G8197" t="s">
        <v>611</v>
      </c>
      <c r="H8197" t="s">
        <v>612</v>
      </c>
      <c r="I8197" t="s">
        <v>24</v>
      </c>
      <c r="J8197" t="s">
        <v>19</v>
      </c>
      <c r="K8197" t="str">
        <f>INDEX(Table6[Column1],MATCH(L8197,Table6[Column2]))</f>
        <v>Young Adults</v>
      </c>
      <c r="L8197">
        <v>37.541524770000002</v>
      </c>
      <c r="M8197" t="str">
        <f>VLOOKUP(L8197,Table1[],2)</f>
        <v>30 - 39</v>
      </c>
      <c r="N8197" t="str">
        <f>INDEX(Table7[Column1],MATCH(O8197,Table7[Column2]))</f>
        <v>Fitting in Stage</v>
      </c>
      <c r="O8197">
        <v>6.6872428929999996</v>
      </c>
      <c r="P8197" t="str">
        <f>VLOOKUP(O8197,Table13[],2)</f>
        <v>6 - 10</v>
      </c>
      <c r="Q8197" t="str">
        <f>INDEX(Table8[Column1],MATCH(R8197,Table8[Column2]))</f>
        <v>Scheduled</v>
      </c>
      <c r="R8197">
        <v>16.51833113</v>
      </c>
      <c r="S8197">
        <f t="shared" si="257"/>
        <v>0.6882637970833333</v>
      </c>
      <c r="T8197" t="s">
        <v>19</v>
      </c>
    </row>
    <row r="8198" spans="1:20" x14ac:dyDescent="0.25">
      <c r="A8198">
        <v>8197</v>
      </c>
      <c r="B8198" t="s">
        <v>5676</v>
      </c>
      <c r="C8198" t="s">
        <v>5677</v>
      </c>
      <c r="D8198" t="str">
        <f t="shared" si="256"/>
        <v>Cairns Casandra</v>
      </c>
      <c r="E8198" t="s">
        <v>15</v>
      </c>
      <c r="F8198" t="s">
        <v>2315</v>
      </c>
      <c r="G8198" t="s">
        <v>611</v>
      </c>
      <c r="H8198" t="s">
        <v>612</v>
      </c>
      <c r="I8198" t="s">
        <v>138</v>
      </c>
      <c r="J8198" t="s">
        <v>19</v>
      </c>
      <c r="K8198" t="str">
        <f>INDEX(Table6[Column1],MATCH(L8198,Table6[Column2]))</f>
        <v>Young Adults</v>
      </c>
      <c r="L8198">
        <v>37.658721440000001</v>
      </c>
      <c r="M8198" t="str">
        <f>VLOOKUP(L8198,Table1[],2)</f>
        <v>30 - 39</v>
      </c>
      <c r="N8198" t="str">
        <f>INDEX(Table7[Column1],MATCH(O8198,Table7[Column2]))</f>
        <v>Learning Stage</v>
      </c>
      <c r="O8198">
        <v>4.9910164330000004</v>
      </c>
      <c r="P8198" t="str">
        <f>VLOOKUP(O8198,Table13[],2)</f>
        <v>1 - 5</v>
      </c>
      <c r="Q8198" t="str">
        <f>INDEX(Table8[Column1],MATCH(R8198,Table8[Column2]))</f>
        <v>Scheduled</v>
      </c>
      <c r="R8198">
        <v>16.925516720000001</v>
      </c>
      <c r="S8198">
        <f t="shared" si="257"/>
        <v>0.70522986333333337</v>
      </c>
      <c r="T8198" t="s">
        <v>19</v>
      </c>
    </row>
    <row r="8199" spans="1:20" x14ac:dyDescent="0.25">
      <c r="A8199">
        <v>8198</v>
      </c>
      <c r="B8199" t="s">
        <v>3338</v>
      </c>
      <c r="C8199" t="s">
        <v>865</v>
      </c>
      <c r="D8199" t="str">
        <f t="shared" si="256"/>
        <v>Navarro Mike</v>
      </c>
      <c r="E8199" t="s">
        <v>22</v>
      </c>
      <c r="F8199" t="s">
        <v>152</v>
      </c>
      <c r="G8199" t="s">
        <v>611</v>
      </c>
      <c r="H8199" t="s">
        <v>612</v>
      </c>
      <c r="I8199" t="s">
        <v>30</v>
      </c>
      <c r="J8199" t="s">
        <v>19</v>
      </c>
      <c r="K8199" t="str">
        <f>INDEX(Table6[Column1],MATCH(L8199,Table6[Column2]))</f>
        <v>Elders</v>
      </c>
      <c r="L8199">
        <v>55.09885465</v>
      </c>
      <c r="M8199" t="str">
        <f>VLOOKUP(L8199,Table1[],2)</f>
        <v>50 - 59</v>
      </c>
      <c r="N8199" t="str">
        <f>INDEX(Table7[Column1],MATCH(O8199,Table7[Column2]))</f>
        <v>Learning Stage</v>
      </c>
      <c r="O8199">
        <v>4.5007850170000001</v>
      </c>
      <c r="P8199" t="str">
        <f>VLOOKUP(O8199,Table13[],2)</f>
        <v>1 - 5</v>
      </c>
      <c r="Q8199" t="str">
        <f>INDEX(Table8[Column1],MATCH(R8199,Table8[Column2]))</f>
        <v>Excused</v>
      </c>
      <c r="R8199">
        <v>157.9361303</v>
      </c>
      <c r="S8199">
        <f t="shared" si="257"/>
        <v>6.580672095833334</v>
      </c>
      <c r="T8199" t="s">
        <v>19</v>
      </c>
    </row>
    <row r="8200" spans="1:20" x14ac:dyDescent="0.25">
      <c r="A8200">
        <v>8199</v>
      </c>
      <c r="B8200" t="s">
        <v>126</v>
      </c>
      <c r="C8200" t="s">
        <v>423</v>
      </c>
      <c r="D8200" t="str">
        <f t="shared" si="256"/>
        <v>Turner Brenda</v>
      </c>
      <c r="E8200" t="s">
        <v>15</v>
      </c>
      <c r="F8200" t="s">
        <v>2008</v>
      </c>
      <c r="G8200" t="s">
        <v>611</v>
      </c>
      <c r="H8200" t="s">
        <v>612</v>
      </c>
      <c r="I8200" t="s">
        <v>107</v>
      </c>
      <c r="J8200" t="s">
        <v>19</v>
      </c>
      <c r="K8200" t="str">
        <f>INDEX(Table6[Column1],MATCH(L8200,Table6[Column2]))</f>
        <v>Adults</v>
      </c>
      <c r="L8200">
        <v>44.284031489999997</v>
      </c>
      <c r="M8200" t="str">
        <f>VLOOKUP(L8200,Table1[],2)</f>
        <v>40 - 49</v>
      </c>
      <c r="N8200" t="str">
        <f>INDEX(Table7[Column1],MATCH(O8200,Table7[Column2]))</f>
        <v>Fitting in Stage</v>
      </c>
      <c r="O8200">
        <v>6.0824854559999997</v>
      </c>
      <c r="P8200" t="str">
        <f>VLOOKUP(O8200,Table13[],2)</f>
        <v>6 - 10</v>
      </c>
      <c r="Q8200" t="str">
        <f>INDEX(Table8[Column1],MATCH(R8200,Table8[Column2]))</f>
        <v>Maintained</v>
      </c>
      <c r="R8200">
        <v>56.098613239999999</v>
      </c>
      <c r="S8200">
        <f t="shared" si="257"/>
        <v>2.3374422183333334</v>
      </c>
      <c r="T8200" t="s">
        <v>19</v>
      </c>
    </row>
    <row r="8201" spans="1:20" x14ac:dyDescent="0.25">
      <c r="A8201">
        <v>8200</v>
      </c>
      <c r="B8201" t="s">
        <v>5678</v>
      </c>
      <c r="C8201" t="s">
        <v>2090</v>
      </c>
      <c r="D8201" t="str">
        <f t="shared" si="256"/>
        <v>Andino Donnie</v>
      </c>
      <c r="E8201" t="s">
        <v>22</v>
      </c>
      <c r="F8201" t="s">
        <v>127</v>
      </c>
      <c r="G8201" t="s">
        <v>611</v>
      </c>
      <c r="H8201" t="s">
        <v>612</v>
      </c>
      <c r="I8201" t="s">
        <v>127</v>
      </c>
      <c r="J8201" t="s">
        <v>19</v>
      </c>
      <c r="K8201" t="str">
        <f>INDEX(Table6[Column1],MATCH(L8201,Table6[Column2]))</f>
        <v>Young Adults</v>
      </c>
      <c r="L8201">
        <v>34.331081769999997</v>
      </c>
      <c r="M8201" t="str">
        <f>VLOOKUP(L8201,Table1[],2)</f>
        <v>30 - 39</v>
      </c>
      <c r="N8201" t="str">
        <f>INDEX(Table7[Column1],MATCH(O8201,Table7[Column2]))</f>
        <v>Fitting in Stage</v>
      </c>
      <c r="O8201">
        <v>6.4905599880000002</v>
      </c>
      <c r="P8201" t="str">
        <f>VLOOKUP(O8201,Table13[],2)</f>
        <v>6 - 10</v>
      </c>
      <c r="Q8201" t="str">
        <f>INDEX(Table8[Column1],MATCH(R8201,Table8[Column2]))</f>
        <v>Scheduled</v>
      </c>
      <c r="R8201">
        <v>0</v>
      </c>
      <c r="S8201">
        <f t="shared" si="257"/>
        <v>0</v>
      </c>
      <c r="T8201" t="s">
        <v>19</v>
      </c>
    </row>
    <row r="8202" spans="1:20" x14ac:dyDescent="0.25">
      <c r="A8202">
        <v>8201</v>
      </c>
      <c r="B8202" t="s">
        <v>3417</v>
      </c>
      <c r="C8202" t="s">
        <v>288</v>
      </c>
      <c r="D8202" t="str">
        <f t="shared" si="256"/>
        <v>Pitts Ward</v>
      </c>
      <c r="E8202" t="s">
        <v>22</v>
      </c>
      <c r="F8202" t="s">
        <v>169</v>
      </c>
      <c r="G8202" t="s">
        <v>611</v>
      </c>
      <c r="H8202" t="s">
        <v>612</v>
      </c>
      <c r="I8202" t="s">
        <v>169</v>
      </c>
      <c r="J8202" t="s">
        <v>19</v>
      </c>
      <c r="K8202" t="str">
        <f>INDEX(Table6[Column1],MATCH(L8202,Table6[Column2]))</f>
        <v>Elders</v>
      </c>
      <c r="L8202">
        <v>51.872944609999998</v>
      </c>
      <c r="M8202" t="str">
        <f>VLOOKUP(L8202,Table1[],2)</f>
        <v>50 - 59</v>
      </c>
      <c r="N8202" t="str">
        <f>INDEX(Table7[Column1],MATCH(O8202,Table7[Column2]))</f>
        <v>Fitting in Stage</v>
      </c>
      <c r="O8202">
        <v>6.5002313139999996</v>
      </c>
      <c r="P8202" t="str">
        <f>VLOOKUP(O8202,Table13[],2)</f>
        <v>6 - 10</v>
      </c>
      <c r="Q8202" t="str">
        <f>INDEX(Table8[Column1],MATCH(R8202,Table8[Column2]))</f>
        <v>Habitual</v>
      </c>
      <c r="R8202">
        <v>99.743743789999996</v>
      </c>
      <c r="S8202">
        <f t="shared" si="257"/>
        <v>4.1559893245833326</v>
      </c>
      <c r="T8202" t="s">
        <v>19</v>
      </c>
    </row>
    <row r="8203" spans="1:20" x14ac:dyDescent="0.25">
      <c r="A8203">
        <v>8202</v>
      </c>
      <c r="B8203" t="s">
        <v>4276</v>
      </c>
      <c r="C8203" t="s">
        <v>50</v>
      </c>
      <c r="D8203" t="str">
        <f t="shared" si="256"/>
        <v>Stallworth Robert</v>
      </c>
      <c r="E8203" t="s">
        <v>22</v>
      </c>
      <c r="F8203" t="s">
        <v>1837</v>
      </c>
      <c r="G8203" t="s">
        <v>611</v>
      </c>
      <c r="H8203" t="s">
        <v>612</v>
      </c>
      <c r="I8203" t="s">
        <v>87</v>
      </c>
      <c r="J8203" t="s">
        <v>19</v>
      </c>
      <c r="K8203" t="str">
        <f>INDEX(Table6[Column1],MATCH(L8203,Table6[Column2]))</f>
        <v>Elders</v>
      </c>
      <c r="L8203">
        <v>55.605416400000003</v>
      </c>
      <c r="M8203" t="str">
        <f>VLOOKUP(L8203,Table1[],2)</f>
        <v>50 - 59</v>
      </c>
      <c r="N8203" t="str">
        <f>INDEX(Table7[Column1],MATCH(O8203,Table7[Column2]))</f>
        <v>Learning Stage</v>
      </c>
      <c r="O8203">
        <v>4.9567765330000002</v>
      </c>
      <c r="P8203" t="str">
        <f>VLOOKUP(O8203,Table13[],2)</f>
        <v>1 - 5</v>
      </c>
      <c r="Q8203" t="str">
        <f>INDEX(Table8[Column1],MATCH(R8203,Table8[Column2]))</f>
        <v>Excused</v>
      </c>
      <c r="R8203">
        <v>125.8698572</v>
      </c>
      <c r="S8203">
        <f t="shared" si="257"/>
        <v>5.2445773833333336</v>
      </c>
      <c r="T8203" t="s">
        <v>19</v>
      </c>
    </row>
    <row r="8204" spans="1:20" x14ac:dyDescent="0.25">
      <c r="A8204">
        <v>8203</v>
      </c>
      <c r="B8204" t="s">
        <v>501</v>
      </c>
      <c r="C8204" t="s">
        <v>1416</v>
      </c>
      <c r="D8204" t="str">
        <f t="shared" si="256"/>
        <v>Salisbury Theresa</v>
      </c>
      <c r="E8204" t="s">
        <v>15</v>
      </c>
      <c r="F8204" t="s">
        <v>87</v>
      </c>
      <c r="G8204" t="s">
        <v>611</v>
      </c>
      <c r="H8204" t="s">
        <v>612</v>
      </c>
      <c r="I8204" t="s">
        <v>87</v>
      </c>
      <c r="J8204" t="s">
        <v>19</v>
      </c>
      <c r="K8204" t="str">
        <f>INDEX(Table6[Column1],MATCH(L8204,Table6[Column2]))</f>
        <v>Youth</v>
      </c>
      <c r="L8204">
        <v>28.391450590000002</v>
      </c>
      <c r="M8204" t="str">
        <f>VLOOKUP(L8204,Table1[],2)</f>
        <v>20 - 29</v>
      </c>
      <c r="N8204" t="str">
        <f>INDEX(Table7[Column1],MATCH(O8204,Table7[Column2]))</f>
        <v>Learning Stage</v>
      </c>
      <c r="O8204">
        <v>4.2007450009999996</v>
      </c>
      <c r="P8204" t="str">
        <f>VLOOKUP(O8204,Table13[],2)</f>
        <v>1 - 5</v>
      </c>
      <c r="Q8204" t="str">
        <f>INDEX(Table8[Column1],MATCH(R8204,Table8[Column2]))</f>
        <v>Scheduled</v>
      </c>
      <c r="R8204">
        <v>0</v>
      </c>
      <c r="S8204">
        <f t="shared" si="257"/>
        <v>0</v>
      </c>
      <c r="T8204" t="s">
        <v>19</v>
      </c>
    </row>
    <row r="8205" spans="1:20" x14ac:dyDescent="0.25">
      <c r="A8205">
        <v>8204</v>
      </c>
      <c r="B8205" t="s">
        <v>2742</v>
      </c>
      <c r="C8205" t="s">
        <v>885</v>
      </c>
      <c r="D8205" t="str">
        <f t="shared" si="256"/>
        <v>Freeman Elizabeth</v>
      </c>
      <c r="E8205" t="s">
        <v>15</v>
      </c>
      <c r="F8205" t="s">
        <v>100</v>
      </c>
      <c r="G8205" t="s">
        <v>611</v>
      </c>
      <c r="H8205" t="s">
        <v>612</v>
      </c>
      <c r="I8205" t="s">
        <v>101</v>
      </c>
      <c r="J8205" t="s">
        <v>19</v>
      </c>
      <c r="K8205" t="str">
        <f>INDEX(Table6[Column1],MATCH(L8205,Table6[Column2]))</f>
        <v>Elders</v>
      </c>
      <c r="L8205">
        <v>51.86057649</v>
      </c>
      <c r="M8205" t="str">
        <f>VLOOKUP(L8205,Table1[],2)</f>
        <v>50 - 59</v>
      </c>
      <c r="N8205" t="str">
        <f>INDEX(Table7[Column1],MATCH(O8205,Table7[Column2]))</f>
        <v>Learning Stage</v>
      </c>
      <c r="O8205">
        <v>5.2759004750000003</v>
      </c>
      <c r="P8205" t="str">
        <f>VLOOKUP(O8205,Table13[],2)</f>
        <v>1 - 5</v>
      </c>
      <c r="Q8205" t="str">
        <f>INDEX(Table8[Column1],MATCH(R8205,Table8[Column2]))</f>
        <v>Excused</v>
      </c>
      <c r="R8205">
        <v>125.7628172</v>
      </c>
      <c r="S8205">
        <f t="shared" si="257"/>
        <v>5.2401173833333337</v>
      </c>
      <c r="T8205" t="s">
        <v>19</v>
      </c>
    </row>
    <row r="8206" spans="1:20" x14ac:dyDescent="0.25">
      <c r="A8206">
        <v>8205</v>
      </c>
      <c r="B8206" t="s">
        <v>34</v>
      </c>
      <c r="C8206" t="s">
        <v>2570</v>
      </c>
      <c r="D8206" t="str">
        <f t="shared" si="256"/>
        <v>Jones Manuela</v>
      </c>
      <c r="E8206" t="s">
        <v>15</v>
      </c>
      <c r="F8206" t="s">
        <v>38</v>
      </c>
      <c r="G8206" t="s">
        <v>611</v>
      </c>
      <c r="H8206" t="s">
        <v>612</v>
      </c>
      <c r="I8206" t="s">
        <v>38</v>
      </c>
      <c r="J8206" t="s">
        <v>19</v>
      </c>
      <c r="K8206" t="str">
        <f>INDEX(Table6[Column1],MATCH(L8206,Table6[Column2]))</f>
        <v>Adults</v>
      </c>
      <c r="L8206">
        <v>45.840816449999998</v>
      </c>
      <c r="M8206" t="str">
        <f>VLOOKUP(L8206,Table1[],2)</f>
        <v>40 - 49</v>
      </c>
      <c r="N8206" t="str">
        <f>INDEX(Table7[Column1],MATCH(O8206,Table7[Column2]))</f>
        <v>Learning Stage</v>
      </c>
      <c r="O8206">
        <v>5.3943513830000001</v>
      </c>
      <c r="P8206" t="str">
        <f>VLOOKUP(O8206,Table13[],2)</f>
        <v>1 - 5</v>
      </c>
      <c r="Q8206" t="str">
        <f>INDEX(Table8[Column1],MATCH(R8206,Table8[Column2]))</f>
        <v>Maintained</v>
      </c>
      <c r="R8206">
        <v>66.253933979999999</v>
      </c>
      <c r="S8206">
        <f t="shared" si="257"/>
        <v>2.7605805825000003</v>
      </c>
      <c r="T8206" t="s">
        <v>19</v>
      </c>
    </row>
    <row r="8207" spans="1:20" x14ac:dyDescent="0.25">
      <c r="A8207">
        <v>8206</v>
      </c>
      <c r="B8207" t="s">
        <v>2036</v>
      </c>
      <c r="C8207" t="s">
        <v>1089</v>
      </c>
      <c r="D8207" t="str">
        <f t="shared" si="256"/>
        <v>Simpson Rebecca</v>
      </c>
      <c r="E8207" t="s">
        <v>15</v>
      </c>
      <c r="F8207" t="s">
        <v>84</v>
      </c>
      <c r="G8207" t="s">
        <v>611</v>
      </c>
      <c r="H8207" t="s">
        <v>612</v>
      </c>
      <c r="I8207" t="s">
        <v>84</v>
      </c>
      <c r="J8207" t="s">
        <v>19</v>
      </c>
      <c r="K8207" t="str">
        <f>INDEX(Table6[Column1],MATCH(L8207,Table6[Column2]))</f>
        <v>Adults</v>
      </c>
      <c r="L8207">
        <v>46.035780619999997</v>
      </c>
      <c r="M8207" t="str">
        <f>VLOOKUP(L8207,Table1[],2)</f>
        <v>40 - 49</v>
      </c>
      <c r="N8207" t="str">
        <f>INDEX(Table7[Column1],MATCH(O8207,Table7[Column2]))</f>
        <v>Learning Stage</v>
      </c>
      <c r="O8207">
        <v>3.9103323059999999</v>
      </c>
      <c r="P8207" t="str">
        <f>VLOOKUP(O8207,Table13[],2)</f>
        <v>1 - 5</v>
      </c>
      <c r="Q8207" t="str">
        <f>INDEX(Table8[Column1],MATCH(R8207,Table8[Column2]))</f>
        <v>Maintained</v>
      </c>
      <c r="R8207">
        <v>71.67306361</v>
      </c>
      <c r="S8207">
        <f t="shared" si="257"/>
        <v>2.9863776504166668</v>
      </c>
      <c r="T8207" t="s">
        <v>19</v>
      </c>
    </row>
    <row r="8208" spans="1:20" x14ac:dyDescent="0.25">
      <c r="A8208">
        <v>8207</v>
      </c>
      <c r="B8208" t="s">
        <v>114</v>
      </c>
      <c r="C8208" t="s">
        <v>210</v>
      </c>
      <c r="D8208" t="str">
        <f t="shared" si="256"/>
        <v>Martin Kenneth</v>
      </c>
      <c r="E8208" t="s">
        <v>22</v>
      </c>
      <c r="F8208" t="s">
        <v>38</v>
      </c>
      <c r="G8208" t="s">
        <v>611</v>
      </c>
      <c r="H8208" t="s">
        <v>612</v>
      </c>
      <c r="I8208" t="s">
        <v>38</v>
      </c>
      <c r="J8208" t="s">
        <v>19</v>
      </c>
      <c r="K8208" t="str">
        <f>INDEX(Table6[Column1],MATCH(L8208,Table6[Column2]))</f>
        <v>Young Adults</v>
      </c>
      <c r="L8208">
        <v>30.32355879</v>
      </c>
      <c r="M8208" t="str">
        <f>VLOOKUP(L8208,Table1[],2)</f>
        <v>30 - 39</v>
      </c>
      <c r="N8208" t="str">
        <f>INDEX(Table7[Column1],MATCH(O8208,Table7[Column2]))</f>
        <v>Learning Stage</v>
      </c>
      <c r="O8208">
        <v>5.8368506560000002</v>
      </c>
      <c r="P8208" t="str">
        <f>VLOOKUP(O8208,Table13[],2)</f>
        <v>1 - 5</v>
      </c>
      <c r="Q8208" t="str">
        <f>INDEX(Table8[Column1],MATCH(R8208,Table8[Column2]))</f>
        <v>Scheduled</v>
      </c>
      <c r="R8208">
        <v>0</v>
      </c>
      <c r="S8208">
        <f t="shared" si="257"/>
        <v>0</v>
      </c>
      <c r="T8208" t="s">
        <v>19</v>
      </c>
    </row>
    <row r="8209" spans="1:20" x14ac:dyDescent="0.25">
      <c r="A8209">
        <v>8208</v>
      </c>
      <c r="B8209" t="s">
        <v>5679</v>
      </c>
      <c r="C8209" t="s">
        <v>762</v>
      </c>
      <c r="D8209" t="str">
        <f t="shared" si="256"/>
        <v>Bustamante Walter</v>
      </c>
      <c r="E8209" t="s">
        <v>22</v>
      </c>
      <c r="F8209" t="s">
        <v>27</v>
      </c>
      <c r="G8209" t="s">
        <v>611</v>
      </c>
      <c r="H8209" t="s">
        <v>612</v>
      </c>
      <c r="I8209" t="s">
        <v>27</v>
      </c>
      <c r="J8209" t="s">
        <v>19</v>
      </c>
      <c r="K8209" t="str">
        <f>INDEX(Table6[Column1],MATCH(L8209,Table6[Column2]))</f>
        <v>Adults</v>
      </c>
      <c r="L8209">
        <v>41.097960309999998</v>
      </c>
      <c r="M8209" t="str">
        <f>VLOOKUP(L8209,Table1[],2)</f>
        <v>40 - 49</v>
      </c>
      <c r="N8209" t="str">
        <f>INDEX(Table7[Column1],MATCH(O8209,Table7[Column2]))</f>
        <v>Learning Stage</v>
      </c>
      <c r="O8209">
        <v>3.2426453789999998</v>
      </c>
      <c r="P8209" t="str">
        <f>VLOOKUP(O8209,Table13[],2)</f>
        <v>1 - 5</v>
      </c>
      <c r="Q8209" t="str">
        <f>INDEX(Table8[Column1],MATCH(R8209,Table8[Column2]))</f>
        <v>Habitual</v>
      </c>
      <c r="R8209">
        <v>80.034590390000005</v>
      </c>
      <c r="S8209">
        <f t="shared" si="257"/>
        <v>3.3347745995833336</v>
      </c>
      <c r="T8209" t="s">
        <v>19</v>
      </c>
    </row>
    <row r="8210" spans="1:20" x14ac:dyDescent="0.25">
      <c r="A8210">
        <v>8209</v>
      </c>
      <c r="B8210" t="s">
        <v>712</v>
      </c>
      <c r="C8210" t="s">
        <v>1662</v>
      </c>
      <c r="D8210" t="str">
        <f t="shared" si="256"/>
        <v>Castillo Carolyn</v>
      </c>
      <c r="E8210" t="s">
        <v>15</v>
      </c>
      <c r="F8210" t="s">
        <v>407</v>
      </c>
      <c r="G8210" t="s">
        <v>611</v>
      </c>
      <c r="H8210" t="s">
        <v>612</v>
      </c>
      <c r="I8210" t="s">
        <v>407</v>
      </c>
      <c r="J8210" t="s">
        <v>19</v>
      </c>
      <c r="K8210" t="str">
        <f>INDEX(Table6[Column1],MATCH(L8210,Table6[Column2]))</f>
        <v>Adults</v>
      </c>
      <c r="L8210">
        <v>45.540345530000003</v>
      </c>
      <c r="M8210" t="str">
        <f>VLOOKUP(L8210,Table1[],2)</f>
        <v>40 - 49</v>
      </c>
      <c r="N8210" t="str">
        <f>INDEX(Table7[Column1],MATCH(O8210,Table7[Column2]))</f>
        <v>Learning Stage</v>
      </c>
      <c r="O8210">
        <v>4.8341891739999996</v>
      </c>
      <c r="P8210" t="str">
        <f>VLOOKUP(O8210,Table13[],2)</f>
        <v>1 - 5</v>
      </c>
      <c r="Q8210" t="str">
        <f>INDEX(Table8[Column1],MATCH(R8210,Table8[Column2]))</f>
        <v>Habitual</v>
      </c>
      <c r="R8210">
        <v>85.937948090000006</v>
      </c>
      <c r="S8210">
        <f t="shared" si="257"/>
        <v>3.5807478370833334</v>
      </c>
      <c r="T8210" t="s">
        <v>19</v>
      </c>
    </row>
    <row r="8211" spans="1:20" x14ac:dyDescent="0.25">
      <c r="A8211">
        <v>8210</v>
      </c>
      <c r="B8211" t="s">
        <v>4616</v>
      </c>
      <c r="C8211" t="s">
        <v>525</v>
      </c>
      <c r="D8211" t="str">
        <f t="shared" si="256"/>
        <v>Whiteman Amanda</v>
      </c>
      <c r="E8211" t="s">
        <v>15</v>
      </c>
      <c r="F8211" t="s">
        <v>176</v>
      </c>
      <c r="G8211" t="s">
        <v>611</v>
      </c>
      <c r="H8211" t="s">
        <v>612</v>
      </c>
      <c r="I8211" t="s">
        <v>134</v>
      </c>
      <c r="J8211" t="s">
        <v>19</v>
      </c>
      <c r="K8211" t="str">
        <f>INDEX(Table6[Column1],MATCH(L8211,Table6[Column2]))</f>
        <v>Adults</v>
      </c>
      <c r="L8211">
        <v>43.273327940000001</v>
      </c>
      <c r="M8211" t="str">
        <f>VLOOKUP(L8211,Table1[],2)</f>
        <v>40 - 49</v>
      </c>
      <c r="N8211" t="str">
        <f>INDEX(Table7[Column1],MATCH(O8211,Table7[Column2]))</f>
        <v>Learning Stage</v>
      </c>
      <c r="O8211">
        <v>2.900727469</v>
      </c>
      <c r="P8211" t="str">
        <f>VLOOKUP(O8211,Table13[],2)</f>
        <v>1 - 5</v>
      </c>
      <c r="Q8211" t="str">
        <f>INDEX(Table8[Column1],MATCH(R8211,Table8[Column2]))</f>
        <v>Habitual</v>
      </c>
      <c r="R8211">
        <v>81.063958029999995</v>
      </c>
      <c r="S8211">
        <f t="shared" si="257"/>
        <v>3.3776649179166669</v>
      </c>
      <c r="T8211" t="s">
        <v>19</v>
      </c>
    </row>
    <row r="8212" spans="1:20" x14ac:dyDescent="0.25">
      <c r="A8212">
        <v>8211</v>
      </c>
      <c r="B8212" t="s">
        <v>5680</v>
      </c>
      <c r="C8212" t="s">
        <v>709</v>
      </c>
      <c r="D8212" t="str">
        <f t="shared" si="256"/>
        <v>Hindman Carlos</v>
      </c>
      <c r="E8212" t="s">
        <v>22</v>
      </c>
      <c r="F8212" t="s">
        <v>1489</v>
      </c>
      <c r="G8212" t="s">
        <v>611</v>
      </c>
      <c r="H8212" t="s">
        <v>612</v>
      </c>
      <c r="I8212" t="s">
        <v>169</v>
      </c>
      <c r="J8212" t="s">
        <v>19</v>
      </c>
      <c r="K8212" t="str">
        <f>INDEX(Table6[Column1],MATCH(L8212,Table6[Column2]))</f>
        <v>Elders</v>
      </c>
      <c r="L8212">
        <v>51.468407489999997</v>
      </c>
      <c r="M8212" t="str">
        <f>VLOOKUP(L8212,Table1[],2)</f>
        <v>50 - 59</v>
      </c>
      <c r="N8212" t="str">
        <f>INDEX(Table7[Column1],MATCH(O8212,Table7[Column2]))</f>
        <v>Learning Stage</v>
      </c>
      <c r="O8212">
        <v>5.3826584860000004</v>
      </c>
      <c r="P8212" t="str">
        <f>VLOOKUP(O8212,Table13[],2)</f>
        <v>1 - 5</v>
      </c>
      <c r="Q8212" t="str">
        <f>INDEX(Table8[Column1],MATCH(R8212,Table8[Column2]))</f>
        <v>Maintained</v>
      </c>
      <c r="R8212">
        <v>71.118620199999995</v>
      </c>
      <c r="S8212">
        <f t="shared" si="257"/>
        <v>2.9632758416666665</v>
      </c>
      <c r="T8212" t="s">
        <v>19</v>
      </c>
    </row>
    <row r="8213" spans="1:20" x14ac:dyDescent="0.25">
      <c r="A8213">
        <v>8212</v>
      </c>
      <c r="B8213" t="s">
        <v>506</v>
      </c>
      <c r="C8213" t="s">
        <v>56</v>
      </c>
      <c r="D8213" t="str">
        <f t="shared" si="256"/>
        <v>Blake James</v>
      </c>
      <c r="E8213" t="s">
        <v>22</v>
      </c>
      <c r="F8213" t="s">
        <v>87</v>
      </c>
      <c r="G8213" t="s">
        <v>611</v>
      </c>
      <c r="H8213" t="s">
        <v>612</v>
      </c>
      <c r="I8213" t="s">
        <v>87</v>
      </c>
      <c r="J8213" t="s">
        <v>19</v>
      </c>
      <c r="K8213" t="str">
        <f>INDEX(Table6[Column1],MATCH(L8213,Table6[Column2]))</f>
        <v>Youth</v>
      </c>
      <c r="L8213">
        <v>24.590846339999999</v>
      </c>
      <c r="M8213" t="str">
        <f>VLOOKUP(L8213,Table1[],2)</f>
        <v>20 - 29</v>
      </c>
      <c r="N8213" t="str">
        <f>INDEX(Table7[Column1],MATCH(O8213,Table7[Column2]))</f>
        <v>Learning Stage</v>
      </c>
      <c r="O8213">
        <v>2.8970227610000001</v>
      </c>
      <c r="P8213" t="str">
        <f>VLOOKUP(O8213,Table13[],2)</f>
        <v>1 - 5</v>
      </c>
      <c r="Q8213" t="str">
        <f>INDEX(Table8[Column1],MATCH(R8213,Table8[Column2]))</f>
        <v>Scheduled</v>
      </c>
      <c r="R8213">
        <v>0</v>
      </c>
      <c r="S8213">
        <f t="shared" si="257"/>
        <v>0</v>
      </c>
      <c r="T8213" t="s">
        <v>19</v>
      </c>
    </row>
    <row r="8214" spans="1:20" x14ac:dyDescent="0.25">
      <c r="A8214">
        <v>8213</v>
      </c>
      <c r="B8214" t="s">
        <v>3429</v>
      </c>
      <c r="C8214" t="s">
        <v>473</v>
      </c>
      <c r="D8214" t="str">
        <f t="shared" si="256"/>
        <v>English Jeffrey</v>
      </c>
      <c r="E8214" t="s">
        <v>22</v>
      </c>
      <c r="F8214" t="s">
        <v>828</v>
      </c>
      <c r="G8214" t="s">
        <v>611</v>
      </c>
      <c r="H8214" t="s">
        <v>612</v>
      </c>
      <c r="I8214" t="s">
        <v>24</v>
      </c>
      <c r="J8214" t="s">
        <v>19</v>
      </c>
      <c r="K8214" t="str">
        <f>INDEX(Table6[Column1],MATCH(L8214,Table6[Column2]))</f>
        <v>Young Adults</v>
      </c>
      <c r="L8214">
        <v>36.279570040000003</v>
      </c>
      <c r="M8214" t="str">
        <f>VLOOKUP(L8214,Table1[],2)</f>
        <v>30 - 39</v>
      </c>
      <c r="N8214" t="str">
        <f>INDEX(Table7[Column1],MATCH(O8214,Table7[Column2]))</f>
        <v>Learning Stage</v>
      </c>
      <c r="O8214">
        <v>3.398231622</v>
      </c>
      <c r="P8214" t="str">
        <f>VLOOKUP(O8214,Table13[],2)</f>
        <v>1 - 5</v>
      </c>
      <c r="Q8214" t="str">
        <f>INDEX(Table8[Column1],MATCH(R8214,Table8[Column2]))</f>
        <v>Maintained</v>
      </c>
      <c r="R8214">
        <v>53.120206549999999</v>
      </c>
      <c r="S8214">
        <f t="shared" si="257"/>
        <v>2.2133419395833336</v>
      </c>
      <c r="T8214" t="s">
        <v>19</v>
      </c>
    </row>
    <row r="8215" spans="1:20" x14ac:dyDescent="0.25">
      <c r="A8215">
        <v>8214</v>
      </c>
      <c r="B8215" t="s">
        <v>5681</v>
      </c>
      <c r="C8215" t="s">
        <v>972</v>
      </c>
      <c r="D8215" t="str">
        <f t="shared" si="256"/>
        <v>Merrill Joan</v>
      </c>
      <c r="E8215" t="s">
        <v>15</v>
      </c>
      <c r="F8215" t="s">
        <v>439</v>
      </c>
      <c r="G8215" t="s">
        <v>2305</v>
      </c>
      <c r="H8215" t="s">
        <v>1826</v>
      </c>
      <c r="I8215" t="s">
        <v>439</v>
      </c>
      <c r="J8215" t="s">
        <v>19</v>
      </c>
      <c r="K8215" t="str">
        <f>INDEX(Table6[Column1],MATCH(L8215,Table6[Column2]))</f>
        <v>Young Adults</v>
      </c>
      <c r="L8215">
        <v>35.594127409999999</v>
      </c>
      <c r="M8215" t="str">
        <f>VLOOKUP(L8215,Table1[],2)</f>
        <v>30 - 39</v>
      </c>
      <c r="N8215" t="str">
        <f>INDEX(Table7[Column1],MATCH(O8215,Table7[Column2]))</f>
        <v>Learning Stage</v>
      </c>
      <c r="O8215">
        <v>2.134975582</v>
      </c>
      <c r="P8215" t="str">
        <f>VLOOKUP(O8215,Table13[],2)</f>
        <v>1 - 5</v>
      </c>
      <c r="Q8215" t="str">
        <f>INDEX(Table8[Column1],MATCH(R8215,Table8[Column2]))</f>
        <v>Scheduled</v>
      </c>
      <c r="R8215">
        <v>17.926712859999999</v>
      </c>
      <c r="S8215">
        <f t="shared" si="257"/>
        <v>0.74694636916666657</v>
      </c>
      <c r="T8215" t="s">
        <v>19</v>
      </c>
    </row>
    <row r="8216" spans="1:20" x14ac:dyDescent="0.25">
      <c r="A8216">
        <v>8215</v>
      </c>
      <c r="B8216" t="s">
        <v>361</v>
      </c>
      <c r="C8216" t="s">
        <v>5334</v>
      </c>
      <c r="D8216" t="str">
        <f t="shared" si="256"/>
        <v>Valdez Karla</v>
      </c>
      <c r="E8216" t="s">
        <v>15</v>
      </c>
      <c r="F8216" t="s">
        <v>127</v>
      </c>
      <c r="G8216" t="s">
        <v>611</v>
      </c>
      <c r="H8216" t="s">
        <v>612</v>
      </c>
      <c r="I8216" t="s">
        <v>127</v>
      </c>
      <c r="J8216" t="s">
        <v>19</v>
      </c>
      <c r="K8216" t="str">
        <f>INDEX(Table6[Column1],MATCH(L8216,Table6[Column2]))</f>
        <v>Youth</v>
      </c>
      <c r="L8216">
        <v>29.846187359999998</v>
      </c>
      <c r="M8216" t="str">
        <f>VLOOKUP(L8216,Table1[],2)</f>
        <v>20 - 29</v>
      </c>
      <c r="N8216" t="str">
        <f>INDEX(Table7[Column1],MATCH(O8216,Table7[Column2]))</f>
        <v>Learning Stage</v>
      </c>
      <c r="O8216">
        <v>4.3242029479999999</v>
      </c>
      <c r="P8216" t="str">
        <f>VLOOKUP(O8216,Table13[],2)</f>
        <v>1 - 5</v>
      </c>
      <c r="Q8216" t="str">
        <f>INDEX(Table8[Column1],MATCH(R8216,Table8[Column2]))</f>
        <v>Scheduled</v>
      </c>
      <c r="R8216">
        <v>27.958122970000002</v>
      </c>
      <c r="S8216">
        <f t="shared" si="257"/>
        <v>1.1649217904166667</v>
      </c>
      <c r="T8216" t="s">
        <v>19</v>
      </c>
    </row>
    <row r="8217" spans="1:20" x14ac:dyDescent="0.25">
      <c r="A8217">
        <v>8216</v>
      </c>
      <c r="B8217" t="s">
        <v>5682</v>
      </c>
      <c r="C8217" t="s">
        <v>298</v>
      </c>
      <c r="D8217" t="str">
        <f t="shared" si="256"/>
        <v>Tarvin Steve</v>
      </c>
      <c r="E8217" t="s">
        <v>22</v>
      </c>
      <c r="F8217" t="s">
        <v>976</v>
      </c>
      <c r="G8217" t="s">
        <v>611</v>
      </c>
      <c r="H8217" t="s">
        <v>612</v>
      </c>
      <c r="I8217" t="s">
        <v>24</v>
      </c>
      <c r="J8217" t="s">
        <v>19</v>
      </c>
      <c r="K8217" t="str">
        <f>INDEX(Table6[Column1],MATCH(L8217,Table6[Column2]))</f>
        <v>Adults</v>
      </c>
      <c r="L8217">
        <v>43.98549337</v>
      </c>
      <c r="M8217" t="str">
        <f>VLOOKUP(L8217,Table1[],2)</f>
        <v>40 - 49</v>
      </c>
      <c r="N8217" t="str">
        <f>INDEX(Table7[Column1],MATCH(O8217,Table7[Column2]))</f>
        <v>Learning Stage</v>
      </c>
      <c r="O8217">
        <v>5.8057168910000003</v>
      </c>
      <c r="P8217" t="str">
        <f>VLOOKUP(O8217,Table13[],2)</f>
        <v>1 - 5</v>
      </c>
      <c r="Q8217" t="str">
        <f>INDEX(Table8[Column1],MATCH(R8217,Table8[Column2]))</f>
        <v>Scheduled</v>
      </c>
      <c r="R8217">
        <v>36.338535659999998</v>
      </c>
      <c r="S8217">
        <f t="shared" si="257"/>
        <v>1.5141056525000001</v>
      </c>
      <c r="T8217" t="s">
        <v>19</v>
      </c>
    </row>
    <row r="8218" spans="1:20" x14ac:dyDescent="0.25">
      <c r="A8218">
        <v>8217</v>
      </c>
      <c r="B8218" t="s">
        <v>2744</v>
      </c>
      <c r="C8218" t="s">
        <v>2748</v>
      </c>
      <c r="D8218" t="str">
        <f t="shared" si="256"/>
        <v>Duke Lucinda</v>
      </c>
      <c r="E8218" t="s">
        <v>15</v>
      </c>
      <c r="F8218" t="s">
        <v>38</v>
      </c>
      <c r="G8218" t="s">
        <v>611</v>
      </c>
      <c r="H8218" t="s">
        <v>612</v>
      </c>
      <c r="I8218" t="s">
        <v>38</v>
      </c>
      <c r="J8218" t="s">
        <v>19</v>
      </c>
      <c r="K8218" t="str">
        <f>INDEX(Table6[Column1],MATCH(L8218,Table6[Column2]))</f>
        <v>Elders</v>
      </c>
      <c r="L8218">
        <v>53.11754792</v>
      </c>
      <c r="M8218" t="str">
        <f>VLOOKUP(L8218,Table1[],2)</f>
        <v>50 - 59</v>
      </c>
      <c r="N8218" t="str">
        <f>INDEX(Table7[Column1],MATCH(O8218,Table7[Column2]))</f>
        <v>Learning Stage</v>
      </c>
      <c r="O8218">
        <v>3.8511947219999998</v>
      </c>
      <c r="P8218" t="str">
        <f>VLOOKUP(O8218,Table13[],2)</f>
        <v>1 - 5</v>
      </c>
      <c r="Q8218" t="str">
        <f>INDEX(Table8[Column1],MATCH(R8218,Table8[Column2]))</f>
        <v>Habitual</v>
      </c>
      <c r="R8218">
        <v>104.058442</v>
      </c>
      <c r="S8218">
        <f t="shared" si="257"/>
        <v>4.3357684166666672</v>
      </c>
      <c r="T8218" t="s">
        <v>19</v>
      </c>
    </row>
    <row r="8219" spans="1:20" x14ac:dyDescent="0.25">
      <c r="A8219">
        <v>8218</v>
      </c>
      <c r="B8219" t="s">
        <v>5683</v>
      </c>
      <c r="C8219" t="s">
        <v>733</v>
      </c>
      <c r="D8219" t="str">
        <f t="shared" si="256"/>
        <v>Romano Roland</v>
      </c>
      <c r="E8219" t="s">
        <v>22</v>
      </c>
      <c r="F8219" t="s">
        <v>33</v>
      </c>
      <c r="G8219" t="s">
        <v>611</v>
      </c>
      <c r="H8219" t="s">
        <v>612</v>
      </c>
      <c r="I8219" t="s">
        <v>33</v>
      </c>
      <c r="J8219" t="s">
        <v>19</v>
      </c>
      <c r="K8219" t="str">
        <f>INDEX(Table6[Column1],MATCH(L8219,Table6[Column2]))</f>
        <v>Young Adults</v>
      </c>
      <c r="L8219">
        <v>32.735165430000002</v>
      </c>
      <c r="M8219" t="str">
        <f>VLOOKUP(L8219,Table1[],2)</f>
        <v>30 - 39</v>
      </c>
      <c r="N8219" t="str">
        <f>INDEX(Table7[Column1],MATCH(O8219,Table7[Column2]))</f>
        <v>Learning Stage</v>
      </c>
      <c r="O8219">
        <v>3.9577901130000002</v>
      </c>
      <c r="P8219" t="str">
        <f>VLOOKUP(O8219,Table13[],2)</f>
        <v>1 - 5</v>
      </c>
      <c r="Q8219" t="str">
        <f>INDEX(Table8[Column1],MATCH(R8219,Table8[Column2]))</f>
        <v>Scheduled</v>
      </c>
      <c r="R8219">
        <v>6.8094692840000004</v>
      </c>
      <c r="S8219">
        <f t="shared" si="257"/>
        <v>0.28372788683333333</v>
      </c>
      <c r="T8219" t="s">
        <v>19</v>
      </c>
    </row>
    <row r="8220" spans="1:20" x14ac:dyDescent="0.25">
      <c r="A8220">
        <v>8219</v>
      </c>
      <c r="B8220" t="s">
        <v>877</v>
      </c>
      <c r="C8220" t="s">
        <v>1332</v>
      </c>
      <c r="D8220" t="str">
        <f t="shared" si="256"/>
        <v>Henry Lucille</v>
      </c>
      <c r="E8220" t="s">
        <v>15</v>
      </c>
      <c r="F8220" t="s">
        <v>38</v>
      </c>
      <c r="G8220" t="s">
        <v>611</v>
      </c>
      <c r="H8220" t="s">
        <v>612</v>
      </c>
      <c r="I8220" t="s">
        <v>38</v>
      </c>
      <c r="J8220" t="s">
        <v>19</v>
      </c>
      <c r="K8220" t="str">
        <f>INDEX(Table6[Column1],MATCH(L8220,Table6[Column2]))</f>
        <v>Adults</v>
      </c>
      <c r="L8220">
        <v>49.646990680000002</v>
      </c>
      <c r="M8220" t="str">
        <f>VLOOKUP(L8220,Table1[],2)</f>
        <v>40 - 49</v>
      </c>
      <c r="N8220" t="str">
        <f>INDEX(Table7[Column1],MATCH(O8220,Table7[Column2]))</f>
        <v>Learning Stage</v>
      </c>
      <c r="O8220">
        <v>4.9246630570000001</v>
      </c>
      <c r="P8220" t="str">
        <f>VLOOKUP(O8220,Table13[],2)</f>
        <v>1 - 5</v>
      </c>
      <c r="Q8220" t="str">
        <f>INDEX(Table8[Column1],MATCH(R8220,Table8[Column2]))</f>
        <v>Habitual</v>
      </c>
      <c r="R8220">
        <v>99.520311210000003</v>
      </c>
      <c r="S8220">
        <f t="shared" si="257"/>
        <v>4.1466796337500007</v>
      </c>
      <c r="T8220" t="s">
        <v>19</v>
      </c>
    </row>
    <row r="8221" spans="1:20" x14ac:dyDescent="0.25">
      <c r="A8221">
        <v>8220</v>
      </c>
      <c r="B8221" t="s">
        <v>699</v>
      </c>
      <c r="C8221" t="s">
        <v>426</v>
      </c>
      <c r="D8221" t="str">
        <f t="shared" si="256"/>
        <v>Cummings George</v>
      </c>
      <c r="E8221" t="s">
        <v>22</v>
      </c>
      <c r="F8221" t="s">
        <v>277</v>
      </c>
      <c r="G8221" t="s">
        <v>611</v>
      </c>
      <c r="H8221" t="s">
        <v>612</v>
      </c>
      <c r="I8221" t="s">
        <v>277</v>
      </c>
      <c r="J8221" t="s">
        <v>19</v>
      </c>
      <c r="K8221" t="str">
        <f>INDEX(Table6[Column1],MATCH(L8221,Table6[Column2]))</f>
        <v>Young Adults</v>
      </c>
      <c r="L8221">
        <v>31.055942389999998</v>
      </c>
      <c r="M8221" t="str">
        <f>VLOOKUP(L8221,Table1[],2)</f>
        <v>30 - 39</v>
      </c>
      <c r="N8221" t="str">
        <f>INDEX(Table7[Column1],MATCH(O8221,Table7[Column2]))</f>
        <v>Learning Stage</v>
      </c>
      <c r="O8221">
        <v>5.1924416100000004</v>
      </c>
      <c r="P8221" t="str">
        <f>VLOOKUP(O8221,Table13[],2)</f>
        <v>1 - 5</v>
      </c>
      <c r="Q8221" t="str">
        <f>INDEX(Table8[Column1],MATCH(R8221,Table8[Column2]))</f>
        <v>Scheduled</v>
      </c>
      <c r="R8221">
        <v>0</v>
      </c>
      <c r="S8221">
        <f t="shared" si="257"/>
        <v>0</v>
      </c>
      <c r="T8221" t="s">
        <v>19</v>
      </c>
    </row>
    <row r="8222" spans="1:20" x14ac:dyDescent="0.25">
      <c r="A8222">
        <v>8221</v>
      </c>
      <c r="B8222" t="s">
        <v>5684</v>
      </c>
      <c r="C8222" t="s">
        <v>1010</v>
      </c>
      <c r="D8222" t="str">
        <f t="shared" si="256"/>
        <v>Bermudez Dawn</v>
      </c>
      <c r="E8222" t="s">
        <v>15</v>
      </c>
      <c r="F8222" t="s">
        <v>33</v>
      </c>
      <c r="G8222" t="s">
        <v>611</v>
      </c>
      <c r="H8222" t="s">
        <v>612</v>
      </c>
      <c r="I8222" t="s">
        <v>33</v>
      </c>
      <c r="J8222" t="s">
        <v>19</v>
      </c>
      <c r="K8222" t="str">
        <f>INDEX(Table6[Column1],MATCH(L8222,Table6[Column2]))</f>
        <v>Adults</v>
      </c>
      <c r="L8222">
        <v>41.712760600000003</v>
      </c>
      <c r="M8222" t="str">
        <f>VLOOKUP(L8222,Table1[],2)</f>
        <v>40 - 49</v>
      </c>
      <c r="N8222" t="str">
        <f>INDEX(Table7[Column1],MATCH(O8222,Table7[Column2]))</f>
        <v>Learning Stage</v>
      </c>
      <c r="O8222">
        <v>3.1274895589999998</v>
      </c>
      <c r="P8222" t="str">
        <f>VLOOKUP(O8222,Table13[],2)</f>
        <v>1 - 5</v>
      </c>
      <c r="Q8222" t="str">
        <f>INDEX(Table8[Column1],MATCH(R8222,Table8[Column2]))</f>
        <v>Maintained</v>
      </c>
      <c r="R8222">
        <v>51.779124439999997</v>
      </c>
      <c r="S8222">
        <f t="shared" si="257"/>
        <v>2.1574635183333331</v>
      </c>
      <c r="T8222" t="s">
        <v>19</v>
      </c>
    </row>
    <row r="8223" spans="1:20" x14ac:dyDescent="0.25">
      <c r="A8223">
        <v>8222</v>
      </c>
      <c r="B8223" t="s">
        <v>537</v>
      </c>
      <c r="C8223" t="s">
        <v>2977</v>
      </c>
      <c r="D8223" t="str">
        <f t="shared" si="256"/>
        <v>Perez Jo</v>
      </c>
      <c r="E8223" t="s">
        <v>15</v>
      </c>
      <c r="F8223" t="s">
        <v>276</v>
      </c>
      <c r="G8223" t="s">
        <v>611</v>
      </c>
      <c r="H8223" t="s">
        <v>612</v>
      </c>
      <c r="I8223" t="s">
        <v>277</v>
      </c>
      <c r="J8223" t="s">
        <v>19</v>
      </c>
      <c r="K8223" t="str">
        <f>INDEX(Table6[Column1],MATCH(L8223,Table6[Column2]))</f>
        <v>Elders</v>
      </c>
      <c r="L8223">
        <v>51.473070749999998</v>
      </c>
      <c r="M8223" t="str">
        <f>VLOOKUP(L8223,Table1[],2)</f>
        <v>50 - 59</v>
      </c>
      <c r="N8223" t="str">
        <f>INDEX(Table7[Column1],MATCH(O8223,Table7[Column2]))</f>
        <v>Learning Stage</v>
      </c>
      <c r="O8223">
        <v>4.6950959020000003</v>
      </c>
      <c r="P8223" t="str">
        <f>VLOOKUP(O8223,Table13[],2)</f>
        <v>1 - 5</v>
      </c>
      <c r="Q8223" t="str">
        <f>INDEX(Table8[Column1],MATCH(R8223,Table8[Column2]))</f>
        <v>Habitual</v>
      </c>
      <c r="R8223">
        <v>102.1416244</v>
      </c>
      <c r="S8223">
        <f t="shared" si="257"/>
        <v>4.2559010166666669</v>
      </c>
      <c r="T8223" t="s">
        <v>19</v>
      </c>
    </row>
    <row r="8224" spans="1:20" x14ac:dyDescent="0.25">
      <c r="A8224">
        <v>8223</v>
      </c>
      <c r="B8224" t="s">
        <v>600</v>
      </c>
      <c r="C8224" t="s">
        <v>2686</v>
      </c>
      <c r="D8224" t="str">
        <f t="shared" si="256"/>
        <v>Neal Rickey</v>
      </c>
      <c r="E8224" t="s">
        <v>22</v>
      </c>
      <c r="F8224" t="s">
        <v>1206</v>
      </c>
      <c r="G8224" t="s">
        <v>611</v>
      </c>
      <c r="H8224" t="s">
        <v>612</v>
      </c>
      <c r="I8224" t="s">
        <v>90</v>
      </c>
      <c r="J8224" t="s">
        <v>19</v>
      </c>
      <c r="K8224" t="str">
        <f>INDEX(Table6[Column1],MATCH(L8224,Table6[Column2]))</f>
        <v>Adults</v>
      </c>
      <c r="L8224">
        <v>45.37662057</v>
      </c>
      <c r="M8224" t="str">
        <f>VLOOKUP(L8224,Table1[],2)</f>
        <v>40 - 49</v>
      </c>
      <c r="N8224" t="str">
        <f>INDEX(Table7[Column1],MATCH(O8224,Table7[Column2]))</f>
        <v>Learning Stage</v>
      </c>
      <c r="O8224">
        <v>1.0652372059999999</v>
      </c>
      <c r="P8224" t="str">
        <f>VLOOKUP(O8224,Table13[],2)</f>
        <v>1 - 5</v>
      </c>
      <c r="Q8224" t="str">
        <f>INDEX(Table8[Column1],MATCH(R8224,Table8[Column2]))</f>
        <v>Scheduled</v>
      </c>
      <c r="R8224">
        <v>29.79572761</v>
      </c>
      <c r="S8224">
        <f t="shared" si="257"/>
        <v>1.2414886504166667</v>
      </c>
      <c r="T8224" t="s">
        <v>19</v>
      </c>
    </row>
    <row r="8225" spans="1:20" x14ac:dyDescent="0.25">
      <c r="A8225">
        <v>8224</v>
      </c>
      <c r="B8225" t="s">
        <v>2989</v>
      </c>
      <c r="C8225" t="s">
        <v>5367</v>
      </c>
      <c r="D8225" t="str">
        <f t="shared" si="256"/>
        <v>Potter Frankie</v>
      </c>
      <c r="E8225" t="s">
        <v>15</v>
      </c>
      <c r="F8225" t="s">
        <v>113</v>
      </c>
      <c r="G8225" t="s">
        <v>611</v>
      </c>
      <c r="H8225" t="s">
        <v>612</v>
      </c>
      <c r="I8225" t="s">
        <v>24</v>
      </c>
      <c r="J8225" t="s">
        <v>19</v>
      </c>
      <c r="K8225" t="str">
        <f>INDEX(Table6[Column1],MATCH(L8225,Table6[Column2]))</f>
        <v>Youth</v>
      </c>
      <c r="L8225">
        <v>26.469233840000001</v>
      </c>
      <c r="M8225" t="str">
        <f>VLOOKUP(L8225,Table1[],2)</f>
        <v>20 - 29</v>
      </c>
      <c r="N8225" t="str">
        <f>INDEX(Table7[Column1],MATCH(O8225,Table7[Column2]))</f>
        <v>Learning Stage</v>
      </c>
      <c r="O8225">
        <v>5.1386414260000004</v>
      </c>
      <c r="P8225" t="str">
        <f>VLOOKUP(O8225,Table13[],2)</f>
        <v>1 - 5</v>
      </c>
      <c r="Q8225" t="str">
        <f>INDEX(Table8[Column1],MATCH(R8225,Table8[Column2]))</f>
        <v>Scheduled</v>
      </c>
      <c r="R8225">
        <v>0</v>
      </c>
      <c r="S8225">
        <f t="shared" si="257"/>
        <v>0</v>
      </c>
      <c r="T8225" t="s">
        <v>19</v>
      </c>
    </row>
    <row r="8226" spans="1:20" x14ac:dyDescent="0.25">
      <c r="A8226">
        <v>8225</v>
      </c>
      <c r="B8226" t="s">
        <v>1128</v>
      </c>
      <c r="C8226" t="s">
        <v>5685</v>
      </c>
      <c r="D8226" t="str">
        <f t="shared" si="256"/>
        <v>Pedro Elma</v>
      </c>
      <c r="E8226" t="s">
        <v>15</v>
      </c>
      <c r="F8226" t="s">
        <v>46</v>
      </c>
      <c r="G8226" t="s">
        <v>611</v>
      </c>
      <c r="H8226" t="s">
        <v>612</v>
      </c>
      <c r="I8226" t="s">
        <v>46</v>
      </c>
      <c r="J8226" t="s">
        <v>19</v>
      </c>
      <c r="K8226" t="str">
        <f>INDEX(Table6[Column1],MATCH(L8226,Table6[Column2]))</f>
        <v>Young Adults</v>
      </c>
      <c r="L8226">
        <v>33.964906480000003</v>
      </c>
      <c r="M8226" t="str">
        <f>VLOOKUP(L8226,Table1[],2)</f>
        <v>30 - 39</v>
      </c>
      <c r="N8226" t="str">
        <f>INDEX(Table7[Column1],MATCH(O8226,Table7[Column2]))</f>
        <v>Learning Stage</v>
      </c>
      <c r="O8226">
        <v>2.2956129860000001</v>
      </c>
      <c r="P8226" t="str">
        <f>VLOOKUP(O8226,Table13[],2)</f>
        <v>1 - 5</v>
      </c>
      <c r="Q8226" t="str">
        <f>INDEX(Table8[Column1],MATCH(R8226,Table8[Column2]))</f>
        <v>Scheduled</v>
      </c>
      <c r="R8226">
        <v>10.88798338</v>
      </c>
      <c r="S8226">
        <f t="shared" si="257"/>
        <v>0.45366597416666665</v>
      </c>
      <c r="T8226" t="s">
        <v>19</v>
      </c>
    </row>
    <row r="8227" spans="1:20" x14ac:dyDescent="0.25">
      <c r="A8227">
        <v>8226</v>
      </c>
      <c r="B8227" t="s">
        <v>5613</v>
      </c>
      <c r="C8227" t="s">
        <v>308</v>
      </c>
      <c r="D8227" t="str">
        <f t="shared" si="256"/>
        <v>Garrard Maria</v>
      </c>
      <c r="E8227" t="s">
        <v>15</v>
      </c>
      <c r="F8227" t="s">
        <v>152</v>
      </c>
      <c r="G8227" t="s">
        <v>611</v>
      </c>
      <c r="H8227" t="s">
        <v>612</v>
      </c>
      <c r="I8227" t="s">
        <v>30</v>
      </c>
      <c r="J8227" t="s">
        <v>19</v>
      </c>
      <c r="K8227" t="str">
        <f>INDEX(Table6[Column1],MATCH(L8227,Table6[Column2]))</f>
        <v>Youth</v>
      </c>
      <c r="L8227">
        <v>22.859467420000001</v>
      </c>
      <c r="M8227" t="str">
        <f>VLOOKUP(L8227,Table1[],2)</f>
        <v>20 - 29</v>
      </c>
      <c r="N8227" t="str">
        <f>INDEX(Table7[Column1],MATCH(O8227,Table7[Column2]))</f>
        <v>Learning Stage</v>
      </c>
      <c r="O8227">
        <v>4.6386785149999996</v>
      </c>
      <c r="P8227" t="str">
        <f>VLOOKUP(O8227,Table13[],2)</f>
        <v>1 - 5</v>
      </c>
      <c r="Q8227" t="str">
        <f>INDEX(Table8[Column1],MATCH(R8227,Table8[Column2]))</f>
        <v>Scheduled</v>
      </c>
      <c r="R8227">
        <v>0</v>
      </c>
      <c r="S8227">
        <f t="shared" si="257"/>
        <v>0</v>
      </c>
      <c r="T8227" t="s">
        <v>19</v>
      </c>
    </row>
    <row r="8228" spans="1:20" x14ac:dyDescent="0.25">
      <c r="A8228">
        <v>8227</v>
      </c>
      <c r="B8228" t="s">
        <v>4819</v>
      </c>
      <c r="C8228" t="s">
        <v>5686</v>
      </c>
      <c r="D8228" t="str">
        <f t="shared" si="256"/>
        <v>Rios Quinton</v>
      </c>
      <c r="E8228" t="s">
        <v>22</v>
      </c>
      <c r="F8228" t="s">
        <v>2450</v>
      </c>
      <c r="G8228" t="s">
        <v>611</v>
      </c>
      <c r="H8228" t="s">
        <v>612</v>
      </c>
      <c r="I8228" t="s">
        <v>54</v>
      </c>
      <c r="J8228" t="s">
        <v>19</v>
      </c>
      <c r="K8228" t="str">
        <f>INDEX(Table6[Column1],MATCH(L8228,Table6[Column2]))</f>
        <v>Young Adults</v>
      </c>
      <c r="L8228">
        <v>38.697710839999999</v>
      </c>
      <c r="M8228" t="str">
        <f>VLOOKUP(L8228,Table1[],2)</f>
        <v>30 - 39</v>
      </c>
      <c r="N8228" t="str">
        <f>INDEX(Table7[Column1],MATCH(O8228,Table7[Column2]))</f>
        <v>Learning Stage</v>
      </c>
      <c r="O8228">
        <v>3.8479931299999999</v>
      </c>
      <c r="P8228" t="str">
        <f>VLOOKUP(O8228,Table13[],2)</f>
        <v>1 - 5</v>
      </c>
      <c r="Q8228" t="str">
        <f>INDEX(Table8[Column1],MATCH(R8228,Table8[Column2]))</f>
        <v>Scheduled</v>
      </c>
      <c r="R8228">
        <v>7.2702819429999996</v>
      </c>
      <c r="S8228">
        <f t="shared" si="257"/>
        <v>0.30292841429166667</v>
      </c>
      <c r="T8228" t="s">
        <v>19</v>
      </c>
    </row>
    <row r="8229" spans="1:20" x14ac:dyDescent="0.25">
      <c r="A8229">
        <v>8228</v>
      </c>
      <c r="B8229" t="s">
        <v>3156</v>
      </c>
      <c r="C8229" t="s">
        <v>975</v>
      </c>
      <c r="D8229" t="str">
        <f t="shared" si="256"/>
        <v>Edwards Clara</v>
      </c>
      <c r="E8229" t="s">
        <v>15</v>
      </c>
      <c r="F8229" t="s">
        <v>1097</v>
      </c>
      <c r="G8229" t="s">
        <v>611</v>
      </c>
      <c r="H8229" t="s">
        <v>612</v>
      </c>
      <c r="I8229" t="s">
        <v>107</v>
      </c>
      <c r="J8229" t="s">
        <v>19</v>
      </c>
      <c r="K8229" t="str">
        <f>INDEX(Table6[Column1],MATCH(L8229,Table6[Column2]))</f>
        <v>Youth</v>
      </c>
      <c r="L8229">
        <v>20.480703479999999</v>
      </c>
      <c r="M8229" t="str">
        <f>VLOOKUP(L8229,Table1[],2)</f>
        <v>20 - 29</v>
      </c>
      <c r="N8229" t="str">
        <f>INDEX(Table7[Column1],MATCH(O8229,Table7[Column2]))</f>
        <v>Learning Stage</v>
      </c>
      <c r="O8229">
        <v>4.7997657770000002</v>
      </c>
      <c r="P8229" t="str">
        <f>VLOOKUP(O8229,Table13[],2)</f>
        <v>1 - 5</v>
      </c>
      <c r="Q8229" t="str">
        <f>INDEX(Table8[Column1],MATCH(R8229,Table8[Column2]))</f>
        <v>Scheduled</v>
      </c>
      <c r="R8229">
        <v>0</v>
      </c>
      <c r="S8229">
        <f t="shared" si="257"/>
        <v>0</v>
      </c>
      <c r="T8229" t="s">
        <v>19</v>
      </c>
    </row>
    <row r="8230" spans="1:20" x14ac:dyDescent="0.25">
      <c r="A8230">
        <v>8229</v>
      </c>
      <c r="B8230" t="s">
        <v>288</v>
      </c>
      <c r="C8230" t="s">
        <v>1922</v>
      </c>
      <c r="D8230" t="str">
        <f t="shared" si="256"/>
        <v>Ward Dorothy</v>
      </c>
      <c r="E8230" t="s">
        <v>15</v>
      </c>
      <c r="F8230" t="s">
        <v>38</v>
      </c>
      <c r="G8230" t="s">
        <v>611</v>
      </c>
      <c r="H8230" t="s">
        <v>612</v>
      </c>
      <c r="I8230" t="s">
        <v>38</v>
      </c>
      <c r="J8230" t="s">
        <v>19</v>
      </c>
      <c r="K8230" t="str">
        <f>INDEX(Table6[Column1],MATCH(L8230,Table6[Column2]))</f>
        <v>Youth</v>
      </c>
      <c r="L8230">
        <v>27.971624899999998</v>
      </c>
      <c r="M8230" t="str">
        <f>VLOOKUP(L8230,Table1[],2)</f>
        <v>20 - 29</v>
      </c>
      <c r="N8230" t="str">
        <f>INDEX(Table7[Column1],MATCH(O8230,Table7[Column2]))</f>
        <v>Learning Stage</v>
      </c>
      <c r="O8230">
        <v>2.6901543910000001</v>
      </c>
      <c r="P8230" t="str">
        <f>VLOOKUP(O8230,Table13[],2)</f>
        <v>1 - 5</v>
      </c>
      <c r="Q8230" t="str">
        <f>INDEX(Table8[Column1],MATCH(R8230,Table8[Column2]))</f>
        <v>Scheduled</v>
      </c>
      <c r="R8230">
        <v>0</v>
      </c>
      <c r="S8230">
        <f t="shared" si="257"/>
        <v>0</v>
      </c>
      <c r="T8230" t="s">
        <v>19</v>
      </c>
    </row>
    <row r="8231" spans="1:20" x14ac:dyDescent="0.25">
      <c r="A8231">
        <v>8230</v>
      </c>
      <c r="B8231" t="s">
        <v>845</v>
      </c>
      <c r="C8231" t="s">
        <v>2855</v>
      </c>
      <c r="D8231" t="str">
        <f t="shared" si="256"/>
        <v>Shannon Hugh</v>
      </c>
      <c r="E8231" t="s">
        <v>22</v>
      </c>
      <c r="F8231" t="s">
        <v>107</v>
      </c>
      <c r="G8231" t="s">
        <v>611</v>
      </c>
      <c r="H8231" t="s">
        <v>612</v>
      </c>
      <c r="I8231" t="s">
        <v>107</v>
      </c>
      <c r="J8231" t="s">
        <v>19</v>
      </c>
      <c r="K8231" t="str">
        <f>INDEX(Table6[Column1],MATCH(L8231,Table6[Column2]))</f>
        <v>Adults</v>
      </c>
      <c r="L8231">
        <v>46.406738169999997</v>
      </c>
      <c r="M8231" t="str">
        <f>VLOOKUP(L8231,Table1[],2)</f>
        <v>40 - 49</v>
      </c>
      <c r="N8231" t="str">
        <f>INDEX(Table7[Column1],MATCH(O8231,Table7[Column2]))</f>
        <v>Learning Stage</v>
      </c>
      <c r="O8231">
        <v>4.2819914810000004</v>
      </c>
      <c r="P8231" t="str">
        <f>VLOOKUP(O8231,Table13[],2)</f>
        <v>1 - 5</v>
      </c>
      <c r="Q8231" t="str">
        <f>INDEX(Table8[Column1],MATCH(R8231,Table8[Column2]))</f>
        <v>Habitual</v>
      </c>
      <c r="R8231">
        <v>96.326310329999998</v>
      </c>
      <c r="S8231">
        <f t="shared" si="257"/>
        <v>4.0135962637499993</v>
      </c>
      <c r="T8231" t="s">
        <v>19</v>
      </c>
    </row>
    <row r="8232" spans="1:20" x14ac:dyDescent="0.25">
      <c r="A8232">
        <v>8231</v>
      </c>
      <c r="B8232" t="s">
        <v>114</v>
      </c>
      <c r="C8232" t="s">
        <v>52</v>
      </c>
      <c r="D8232" t="str">
        <f t="shared" si="256"/>
        <v>Martin John</v>
      </c>
      <c r="E8232" t="s">
        <v>22</v>
      </c>
      <c r="F8232" t="s">
        <v>663</v>
      </c>
      <c r="G8232" t="s">
        <v>611</v>
      </c>
      <c r="H8232" t="s">
        <v>612</v>
      </c>
      <c r="I8232" t="s">
        <v>664</v>
      </c>
      <c r="J8232" t="s">
        <v>19</v>
      </c>
      <c r="K8232" t="str">
        <f>INDEX(Table6[Column1],MATCH(L8232,Table6[Column2]))</f>
        <v>Young Adults</v>
      </c>
      <c r="L8232">
        <v>32.676760170000001</v>
      </c>
      <c r="M8232" t="str">
        <f>VLOOKUP(L8232,Table1[],2)</f>
        <v>30 - 39</v>
      </c>
      <c r="N8232" t="str">
        <f>INDEX(Table7[Column1],MATCH(O8232,Table7[Column2]))</f>
        <v>Learning Stage</v>
      </c>
      <c r="O8232">
        <v>4.827519444</v>
      </c>
      <c r="P8232" t="str">
        <f>VLOOKUP(O8232,Table13[],2)</f>
        <v>1 - 5</v>
      </c>
      <c r="Q8232" t="str">
        <f>INDEX(Table8[Column1],MATCH(R8232,Table8[Column2]))</f>
        <v>Scheduled</v>
      </c>
      <c r="R8232">
        <v>1.9362243859999999</v>
      </c>
      <c r="S8232">
        <f t="shared" si="257"/>
        <v>8.067601608333333E-2</v>
      </c>
      <c r="T8232" t="s">
        <v>19</v>
      </c>
    </row>
    <row r="8233" spans="1:20" x14ac:dyDescent="0.25">
      <c r="A8233">
        <v>8232</v>
      </c>
      <c r="B8233" t="s">
        <v>4795</v>
      </c>
      <c r="C8233" t="s">
        <v>3260</v>
      </c>
      <c r="D8233" t="str">
        <f t="shared" si="256"/>
        <v>Dickson Natasha</v>
      </c>
      <c r="E8233" t="s">
        <v>15</v>
      </c>
      <c r="F8233" t="s">
        <v>315</v>
      </c>
      <c r="G8233" t="s">
        <v>611</v>
      </c>
      <c r="H8233" t="s">
        <v>612</v>
      </c>
      <c r="I8233" t="s">
        <v>262</v>
      </c>
      <c r="J8233" t="s">
        <v>19</v>
      </c>
      <c r="K8233" t="str">
        <f>INDEX(Table6[Column1],MATCH(L8233,Table6[Column2]))</f>
        <v>Young Adults</v>
      </c>
      <c r="L8233">
        <v>33.735188219999998</v>
      </c>
      <c r="M8233" t="str">
        <f>VLOOKUP(L8233,Table1[],2)</f>
        <v>30 - 39</v>
      </c>
      <c r="N8233" t="str">
        <f>INDEX(Table7[Column1],MATCH(O8233,Table7[Column2]))</f>
        <v>Learning Stage</v>
      </c>
      <c r="O8233">
        <v>4.6241827659999997</v>
      </c>
      <c r="P8233" t="str">
        <f>VLOOKUP(O8233,Table13[],2)</f>
        <v>1 - 5</v>
      </c>
      <c r="Q8233" t="str">
        <f>INDEX(Table8[Column1],MATCH(R8233,Table8[Column2]))</f>
        <v>Maintained</v>
      </c>
      <c r="R8233">
        <v>48.627460059999997</v>
      </c>
      <c r="S8233">
        <f t="shared" si="257"/>
        <v>2.0261441691666664</v>
      </c>
      <c r="T8233" t="s">
        <v>19</v>
      </c>
    </row>
    <row r="8234" spans="1:20" x14ac:dyDescent="0.25">
      <c r="A8234">
        <v>8233</v>
      </c>
      <c r="B8234" t="s">
        <v>5687</v>
      </c>
      <c r="C8234" t="s">
        <v>5688</v>
      </c>
      <c r="D8234" t="str">
        <f t="shared" si="256"/>
        <v>Cannon Consuelo</v>
      </c>
      <c r="E8234" t="s">
        <v>15</v>
      </c>
      <c r="F8234" t="s">
        <v>505</v>
      </c>
      <c r="G8234" t="s">
        <v>611</v>
      </c>
      <c r="H8234" t="s">
        <v>612</v>
      </c>
      <c r="I8234" t="s">
        <v>24</v>
      </c>
      <c r="J8234" t="s">
        <v>19</v>
      </c>
      <c r="K8234" t="str">
        <f>INDEX(Table6[Column1],MATCH(L8234,Table6[Column2]))</f>
        <v>Elders</v>
      </c>
      <c r="L8234">
        <v>51.425399329999998</v>
      </c>
      <c r="M8234" t="str">
        <f>VLOOKUP(L8234,Table1[],2)</f>
        <v>50 - 59</v>
      </c>
      <c r="N8234" t="str">
        <f>INDEX(Table7[Column1],MATCH(O8234,Table7[Column2]))</f>
        <v>Fitting in Stage</v>
      </c>
      <c r="O8234">
        <v>6.0933136010000002</v>
      </c>
      <c r="P8234" t="str">
        <f>VLOOKUP(O8234,Table13[],2)</f>
        <v>6 - 10</v>
      </c>
      <c r="Q8234" t="str">
        <f>INDEX(Table8[Column1],MATCH(R8234,Table8[Column2]))</f>
        <v>Excused</v>
      </c>
      <c r="R8234">
        <v>146.12790910000001</v>
      </c>
      <c r="S8234">
        <f t="shared" si="257"/>
        <v>6.0886628791666668</v>
      </c>
      <c r="T8234" t="s">
        <v>19</v>
      </c>
    </row>
    <row r="8235" spans="1:20" x14ac:dyDescent="0.25">
      <c r="A8235">
        <v>8234</v>
      </c>
      <c r="B8235" t="s">
        <v>1012</v>
      </c>
      <c r="C8235" t="s">
        <v>168</v>
      </c>
      <c r="D8235" t="str">
        <f t="shared" si="256"/>
        <v>Anderson Michelle</v>
      </c>
      <c r="E8235" t="s">
        <v>15</v>
      </c>
      <c r="F8235" t="s">
        <v>30</v>
      </c>
      <c r="G8235" t="s">
        <v>611</v>
      </c>
      <c r="H8235" t="s">
        <v>612</v>
      </c>
      <c r="I8235" t="s">
        <v>30</v>
      </c>
      <c r="J8235" t="s">
        <v>19</v>
      </c>
      <c r="K8235" t="str">
        <f>INDEX(Table6[Column1],MATCH(L8235,Table6[Column2]))</f>
        <v>Young Adults</v>
      </c>
      <c r="L8235">
        <v>38.479076489999997</v>
      </c>
      <c r="M8235" t="str">
        <f>VLOOKUP(L8235,Table1[],2)</f>
        <v>30 - 39</v>
      </c>
      <c r="N8235" t="str">
        <f>INDEX(Table7[Column1],MATCH(O8235,Table7[Column2]))</f>
        <v>Fitting in Stage</v>
      </c>
      <c r="O8235">
        <v>7.8080537019999996</v>
      </c>
      <c r="P8235" t="str">
        <f>VLOOKUP(O8235,Table13[],2)</f>
        <v>6 - 10</v>
      </c>
      <c r="Q8235" t="str">
        <f>INDEX(Table8[Column1],MATCH(R8235,Table8[Column2]))</f>
        <v>Maintained</v>
      </c>
      <c r="R8235">
        <v>43.273078890000001</v>
      </c>
      <c r="S8235">
        <f t="shared" si="257"/>
        <v>1.80304495375</v>
      </c>
      <c r="T8235" t="s">
        <v>19</v>
      </c>
    </row>
    <row r="8236" spans="1:20" x14ac:dyDescent="0.25">
      <c r="A8236">
        <v>8235</v>
      </c>
      <c r="B8236" t="s">
        <v>3595</v>
      </c>
      <c r="C8236" t="s">
        <v>1482</v>
      </c>
      <c r="D8236" t="str">
        <f t="shared" si="256"/>
        <v>Tyler Stanley</v>
      </c>
      <c r="E8236" t="s">
        <v>22</v>
      </c>
      <c r="F8236" t="s">
        <v>30</v>
      </c>
      <c r="G8236" t="s">
        <v>611</v>
      </c>
      <c r="H8236" t="s">
        <v>612</v>
      </c>
      <c r="I8236" t="s">
        <v>30</v>
      </c>
      <c r="J8236" t="s">
        <v>19</v>
      </c>
      <c r="K8236" t="str">
        <f>INDEX(Table6[Column1],MATCH(L8236,Table6[Column2]))</f>
        <v>Young Adults</v>
      </c>
      <c r="L8236">
        <v>37.138110820000001</v>
      </c>
      <c r="M8236" t="str">
        <f>VLOOKUP(L8236,Table1[],2)</f>
        <v>30 - 39</v>
      </c>
      <c r="N8236" t="str">
        <f>INDEX(Table7[Column1],MATCH(O8236,Table7[Column2]))</f>
        <v>Fitting in Stage</v>
      </c>
      <c r="O8236">
        <v>7.4072859390000003</v>
      </c>
      <c r="P8236" t="str">
        <f>VLOOKUP(O8236,Table13[],2)</f>
        <v>6 - 10</v>
      </c>
      <c r="Q8236" t="str">
        <f>INDEX(Table8[Column1],MATCH(R8236,Table8[Column2]))</f>
        <v>Scheduled</v>
      </c>
      <c r="R8236">
        <v>0</v>
      </c>
      <c r="S8236">
        <f t="shared" si="257"/>
        <v>0</v>
      </c>
      <c r="T8236" t="s">
        <v>19</v>
      </c>
    </row>
    <row r="8237" spans="1:20" x14ac:dyDescent="0.25">
      <c r="A8237">
        <v>8236</v>
      </c>
      <c r="B8237" t="s">
        <v>5689</v>
      </c>
      <c r="C8237" t="s">
        <v>653</v>
      </c>
      <c r="D8237" t="str">
        <f t="shared" si="256"/>
        <v>Mathison Daisy</v>
      </c>
      <c r="E8237" t="s">
        <v>15</v>
      </c>
      <c r="F8237" t="s">
        <v>54</v>
      </c>
      <c r="G8237" t="s">
        <v>611</v>
      </c>
      <c r="H8237" t="s">
        <v>612</v>
      </c>
      <c r="I8237" t="s">
        <v>54</v>
      </c>
      <c r="J8237" t="s">
        <v>19</v>
      </c>
      <c r="K8237" t="str">
        <f>INDEX(Table6[Column1],MATCH(L8237,Table6[Column2]))</f>
        <v>Elders</v>
      </c>
      <c r="L8237">
        <v>50.080047219999997</v>
      </c>
      <c r="M8237" t="str">
        <f>VLOOKUP(L8237,Table1[],2)</f>
        <v>50 - 59</v>
      </c>
      <c r="N8237" t="str">
        <f>INDEX(Table7[Column1],MATCH(O8237,Table7[Column2]))</f>
        <v>Fitting in Stage</v>
      </c>
      <c r="O8237">
        <v>6.2991508469999999</v>
      </c>
      <c r="P8237" t="str">
        <f>VLOOKUP(O8237,Table13[],2)</f>
        <v>6 - 10</v>
      </c>
      <c r="Q8237" t="str">
        <f>INDEX(Table8[Column1],MATCH(R8237,Table8[Column2]))</f>
        <v>Excused</v>
      </c>
      <c r="R8237">
        <v>137.0773331</v>
      </c>
      <c r="S8237">
        <f t="shared" si="257"/>
        <v>5.7115555458333338</v>
      </c>
      <c r="T8237" t="s">
        <v>19</v>
      </c>
    </row>
    <row r="8238" spans="1:20" x14ac:dyDescent="0.25">
      <c r="A8238">
        <v>8237</v>
      </c>
      <c r="B8238" t="s">
        <v>3156</v>
      </c>
      <c r="C8238" t="s">
        <v>2384</v>
      </c>
      <c r="D8238" t="str">
        <f t="shared" si="256"/>
        <v>Edwards Pablo</v>
      </c>
      <c r="E8238" t="s">
        <v>22</v>
      </c>
      <c r="F8238" t="s">
        <v>2166</v>
      </c>
      <c r="G8238" t="s">
        <v>611</v>
      </c>
      <c r="H8238" t="s">
        <v>612</v>
      </c>
      <c r="I8238" t="s">
        <v>107</v>
      </c>
      <c r="J8238" t="s">
        <v>19</v>
      </c>
      <c r="K8238" t="str">
        <f>INDEX(Table6[Column1],MATCH(L8238,Table6[Column2]))</f>
        <v>Adults</v>
      </c>
      <c r="L8238">
        <v>45.162397149999997</v>
      </c>
      <c r="M8238" t="str">
        <f>VLOOKUP(L8238,Table1[],2)</f>
        <v>40 - 49</v>
      </c>
      <c r="N8238" t="str">
        <f>INDEX(Table7[Column1],MATCH(O8238,Table7[Column2]))</f>
        <v>Learning Stage</v>
      </c>
      <c r="O8238">
        <v>2.0347500080000001</v>
      </c>
      <c r="P8238" t="str">
        <f>VLOOKUP(O8238,Table13[],2)</f>
        <v>1 - 5</v>
      </c>
      <c r="Q8238" t="str">
        <f>INDEX(Table8[Column1],MATCH(R8238,Table8[Column2]))</f>
        <v>Habitual</v>
      </c>
      <c r="R8238">
        <v>89.095227269999995</v>
      </c>
      <c r="S8238">
        <f t="shared" si="257"/>
        <v>3.7123011362499998</v>
      </c>
      <c r="T8238" t="s">
        <v>19</v>
      </c>
    </row>
    <row r="8239" spans="1:20" x14ac:dyDescent="0.25">
      <c r="A8239">
        <v>8238</v>
      </c>
      <c r="B8239" t="s">
        <v>3006</v>
      </c>
      <c r="C8239" t="s">
        <v>550</v>
      </c>
      <c r="D8239" t="str">
        <f t="shared" si="256"/>
        <v>Hamilton Barbara</v>
      </c>
      <c r="E8239" t="s">
        <v>15</v>
      </c>
      <c r="F8239" t="s">
        <v>520</v>
      </c>
      <c r="G8239" t="s">
        <v>611</v>
      </c>
      <c r="H8239" t="s">
        <v>612</v>
      </c>
      <c r="I8239" t="s">
        <v>54</v>
      </c>
      <c r="J8239" t="s">
        <v>19</v>
      </c>
      <c r="K8239" t="str">
        <f>INDEX(Table6[Column1],MATCH(L8239,Table6[Column2]))</f>
        <v>Young Adults</v>
      </c>
      <c r="L8239">
        <v>39.308135900000003</v>
      </c>
      <c r="M8239" t="str">
        <f>VLOOKUP(L8239,Table1[],2)</f>
        <v>30 - 39</v>
      </c>
      <c r="N8239" t="str">
        <f>INDEX(Table7[Column1],MATCH(O8239,Table7[Column2]))</f>
        <v>Learning Stage</v>
      </c>
      <c r="O8239">
        <v>4.7336147049999999</v>
      </c>
      <c r="P8239" t="str">
        <f>VLOOKUP(O8239,Table13[],2)</f>
        <v>1 - 5</v>
      </c>
      <c r="Q8239" t="str">
        <f>INDEX(Table8[Column1],MATCH(R8239,Table8[Column2]))</f>
        <v>Scheduled</v>
      </c>
      <c r="R8239">
        <v>37.738695159999999</v>
      </c>
      <c r="S8239">
        <f t="shared" si="257"/>
        <v>1.5724456316666666</v>
      </c>
      <c r="T8239" t="s">
        <v>19</v>
      </c>
    </row>
    <row r="8240" spans="1:20" x14ac:dyDescent="0.25">
      <c r="A8240">
        <v>8239</v>
      </c>
      <c r="B8240" t="s">
        <v>5690</v>
      </c>
      <c r="C8240" t="s">
        <v>1992</v>
      </c>
      <c r="D8240" t="str">
        <f t="shared" si="256"/>
        <v>Angeles Jeanette</v>
      </c>
      <c r="E8240" t="s">
        <v>15</v>
      </c>
      <c r="F8240" t="s">
        <v>107</v>
      </c>
      <c r="G8240" t="s">
        <v>611</v>
      </c>
      <c r="H8240" t="s">
        <v>612</v>
      </c>
      <c r="I8240" t="s">
        <v>107</v>
      </c>
      <c r="J8240" t="s">
        <v>19</v>
      </c>
      <c r="K8240" t="str">
        <f>INDEX(Table6[Column1],MATCH(L8240,Table6[Column2]))</f>
        <v>Young Adults</v>
      </c>
      <c r="L8240">
        <v>35.792752120000003</v>
      </c>
      <c r="M8240" t="str">
        <f>VLOOKUP(L8240,Table1[],2)</f>
        <v>30 - 39</v>
      </c>
      <c r="N8240" t="str">
        <f>INDEX(Table7[Column1],MATCH(O8240,Table7[Column2]))</f>
        <v>Fitting in Stage</v>
      </c>
      <c r="O8240">
        <v>6.2280461420000002</v>
      </c>
      <c r="P8240" t="str">
        <f>VLOOKUP(O8240,Table13[],2)</f>
        <v>6 - 10</v>
      </c>
      <c r="Q8240" t="str">
        <f>INDEX(Table8[Column1],MATCH(R8240,Table8[Column2]))</f>
        <v>Scheduled</v>
      </c>
      <c r="R8240">
        <v>22.39101737</v>
      </c>
      <c r="S8240">
        <f t="shared" si="257"/>
        <v>0.93295905708333338</v>
      </c>
      <c r="T8240" t="s">
        <v>19</v>
      </c>
    </row>
    <row r="8241" spans="1:20" x14ac:dyDescent="0.25">
      <c r="A8241">
        <v>8240</v>
      </c>
      <c r="B8241" t="s">
        <v>763</v>
      </c>
      <c r="C8241" t="s">
        <v>394</v>
      </c>
      <c r="D8241" t="str">
        <f t="shared" si="256"/>
        <v>Howard Joesph</v>
      </c>
      <c r="E8241" t="s">
        <v>22</v>
      </c>
      <c r="F8241" t="s">
        <v>30</v>
      </c>
      <c r="G8241" t="s">
        <v>611</v>
      </c>
      <c r="H8241" t="s">
        <v>612</v>
      </c>
      <c r="I8241" t="s">
        <v>30</v>
      </c>
      <c r="J8241" t="s">
        <v>19</v>
      </c>
      <c r="K8241" t="str">
        <f>INDEX(Table6[Column1],MATCH(L8241,Table6[Column2]))</f>
        <v>Adults</v>
      </c>
      <c r="L8241">
        <v>46.949240719999999</v>
      </c>
      <c r="M8241" t="str">
        <f>VLOOKUP(L8241,Table1[],2)</f>
        <v>40 - 49</v>
      </c>
      <c r="N8241" t="str">
        <f>INDEX(Table7[Column1],MATCH(O8241,Table7[Column2]))</f>
        <v>Learning Stage</v>
      </c>
      <c r="O8241">
        <v>4.1957228630000003</v>
      </c>
      <c r="P8241" t="str">
        <f>VLOOKUP(O8241,Table13[],2)</f>
        <v>1 - 5</v>
      </c>
      <c r="Q8241" t="str">
        <f>INDEX(Table8[Column1],MATCH(R8241,Table8[Column2]))</f>
        <v>Maintained</v>
      </c>
      <c r="R8241">
        <v>78.450270950000004</v>
      </c>
      <c r="S8241">
        <f t="shared" si="257"/>
        <v>3.2687612895833338</v>
      </c>
      <c r="T8241" t="s">
        <v>19</v>
      </c>
    </row>
    <row r="8242" spans="1:20" x14ac:dyDescent="0.25">
      <c r="A8242">
        <v>8241</v>
      </c>
      <c r="B8242" t="s">
        <v>5691</v>
      </c>
      <c r="C8242" t="s">
        <v>401</v>
      </c>
      <c r="D8242" t="str">
        <f t="shared" si="256"/>
        <v>Gabler Michael</v>
      </c>
      <c r="E8242" t="s">
        <v>22</v>
      </c>
      <c r="F8242" t="s">
        <v>33</v>
      </c>
      <c r="G8242" t="s">
        <v>611</v>
      </c>
      <c r="H8242" t="s">
        <v>612</v>
      </c>
      <c r="I8242" t="s">
        <v>33</v>
      </c>
      <c r="J8242" t="s">
        <v>19</v>
      </c>
      <c r="K8242" t="str">
        <f>INDEX(Table6[Column1],MATCH(L8242,Table6[Column2]))</f>
        <v>Youth</v>
      </c>
      <c r="L8242">
        <v>26.777246949999999</v>
      </c>
      <c r="M8242" t="str">
        <f>VLOOKUP(L8242,Table1[],2)</f>
        <v>20 - 29</v>
      </c>
      <c r="N8242" t="str">
        <f>INDEX(Table7[Column1],MATCH(O8242,Table7[Column2]))</f>
        <v>Fitting in Stage</v>
      </c>
      <c r="O8242">
        <v>7.8960152470000002</v>
      </c>
      <c r="P8242" t="str">
        <f>VLOOKUP(O8242,Table13[],2)</f>
        <v>6 - 10</v>
      </c>
      <c r="Q8242" t="str">
        <f>INDEX(Table8[Column1],MATCH(R8242,Table8[Column2]))</f>
        <v>Scheduled</v>
      </c>
      <c r="R8242">
        <v>0</v>
      </c>
      <c r="S8242">
        <f t="shared" si="257"/>
        <v>0</v>
      </c>
      <c r="T8242" t="s">
        <v>19</v>
      </c>
    </row>
    <row r="8243" spans="1:20" x14ac:dyDescent="0.25">
      <c r="A8243">
        <v>8242</v>
      </c>
      <c r="B8243" t="s">
        <v>2740</v>
      </c>
      <c r="C8243" t="s">
        <v>79</v>
      </c>
      <c r="D8243" t="str">
        <f t="shared" si="256"/>
        <v>Feeney Jennifer</v>
      </c>
      <c r="E8243" t="s">
        <v>15</v>
      </c>
      <c r="F8243" t="s">
        <v>1028</v>
      </c>
      <c r="G8243" t="s">
        <v>611</v>
      </c>
      <c r="H8243" t="s">
        <v>612</v>
      </c>
      <c r="I8243" t="s">
        <v>107</v>
      </c>
      <c r="J8243" t="s">
        <v>19</v>
      </c>
      <c r="K8243" t="str">
        <f>INDEX(Table6[Column1],MATCH(L8243,Table6[Column2]))</f>
        <v>Seniors</v>
      </c>
      <c r="L8243">
        <v>67.349022000000005</v>
      </c>
      <c r="M8243" t="str">
        <f>VLOOKUP(L8243,Table1[],2)</f>
        <v>60 and Above</v>
      </c>
      <c r="N8243" t="str">
        <f>INDEX(Table7[Column1],MATCH(O8243,Table7[Column2]))</f>
        <v>Learning Stage</v>
      </c>
      <c r="O8243">
        <v>2.868066121</v>
      </c>
      <c r="P8243" t="str">
        <f>VLOOKUP(O8243,Table13[],2)</f>
        <v>1 - 5</v>
      </c>
      <c r="Q8243" t="str">
        <f>INDEX(Table8[Column1],MATCH(R8243,Table8[Column2]))</f>
        <v>Violative</v>
      </c>
      <c r="R8243">
        <v>223.1100381</v>
      </c>
      <c r="S8243">
        <f t="shared" si="257"/>
        <v>9.2962515875000005</v>
      </c>
      <c r="T8243" t="s">
        <v>19</v>
      </c>
    </row>
    <row r="8244" spans="1:20" x14ac:dyDescent="0.25">
      <c r="A8244">
        <v>8243</v>
      </c>
      <c r="B8244" t="s">
        <v>92</v>
      </c>
      <c r="C8244" t="s">
        <v>140</v>
      </c>
      <c r="D8244" t="str">
        <f t="shared" si="256"/>
        <v>Nguyen Greg</v>
      </c>
      <c r="E8244" t="s">
        <v>22</v>
      </c>
      <c r="F8244" t="s">
        <v>38</v>
      </c>
      <c r="G8244" t="s">
        <v>611</v>
      </c>
      <c r="H8244" t="s">
        <v>612</v>
      </c>
      <c r="I8244" t="s">
        <v>38</v>
      </c>
      <c r="J8244" t="s">
        <v>19</v>
      </c>
      <c r="K8244" t="str">
        <f>INDEX(Table6[Column1],MATCH(L8244,Table6[Column2]))</f>
        <v>Youth</v>
      </c>
      <c r="L8244">
        <v>25.702084070000002</v>
      </c>
      <c r="M8244" t="str">
        <f>VLOOKUP(L8244,Table1[],2)</f>
        <v>20 - 29</v>
      </c>
      <c r="N8244" t="str">
        <f>INDEX(Table7[Column1],MATCH(O8244,Table7[Column2]))</f>
        <v>Learning Stage</v>
      </c>
      <c r="O8244">
        <v>5.5264364979999998</v>
      </c>
      <c r="P8244" t="str">
        <f>VLOOKUP(O8244,Table13[],2)</f>
        <v>1 - 5</v>
      </c>
      <c r="Q8244" t="str">
        <f>INDEX(Table8[Column1],MATCH(R8244,Table8[Column2]))</f>
        <v>Scheduled</v>
      </c>
      <c r="R8244">
        <v>0</v>
      </c>
      <c r="S8244">
        <f t="shared" si="257"/>
        <v>0</v>
      </c>
      <c r="T8244" t="s">
        <v>19</v>
      </c>
    </row>
    <row r="8245" spans="1:20" x14ac:dyDescent="0.25">
      <c r="A8245">
        <v>8244</v>
      </c>
      <c r="B8245" t="s">
        <v>433</v>
      </c>
      <c r="C8245" t="s">
        <v>1176</v>
      </c>
      <c r="D8245" t="str">
        <f t="shared" si="256"/>
        <v>Forrest Isabel</v>
      </c>
      <c r="E8245" t="s">
        <v>15</v>
      </c>
      <c r="F8245" t="s">
        <v>38</v>
      </c>
      <c r="G8245" t="s">
        <v>611</v>
      </c>
      <c r="H8245" t="s">
        <v>612</v>
      </c>
      <c r="I8245" t="s">
        <v>38</v>
      </c>
      <c r="J8245" t="s">
        <v>19</v>
      </c>
      <c r="K8245" t="str">
        <f>INDEX(Table6[Column1],MATCH(L8245,Table6[Column2]))</f>
        <v>Youth</v>
      </c>
      <c r="L8245">
        <v>29.95440438</v>
      </c>
      <c r="M8245" t="str">
        <f>VLOOKUP(L8245,Table1[],2)</f>
        <v>20 - 29</v>
      </c>
      <c r="N8245" t="str">
        <f>INDEX(Table7[Column1],MATCH(O8245,Table7[Column2]))</f>
        <v>Learning Stage</v>
      </c>
      <c r="O8245">
        <v>5.3109564020000004</v>
      </c>
      <c r="P8245" t="str">
        <f>VLOOKUP(O8245,Table13[],2)</f>
        <v>1 - 5</v>
      </c>
      <c r="Q8245" t="str">
        <f>INDEX(Table8[Column1],MATCH(R8245,Table8[Column2]))</f>
        <v>Scheduled</v>
      </c>
      <c r="R8245">
        <v>0</v>
      </c>
      <c r="S8245">
        <f t="shared" si="257"/>
        <v>0</v>
      </c>
      <c r="T8245" t="s">
        <v>19</v>
      </c>
    </row>
    <row r="8246" spans="1:20" x14ac:dyDescent="0.25">
      <c r="A8246">
        <v>8245</v>
      </c>
      <c r="B8246" t="s">
        <v>230</v>
      </c>
      <c r="C8246" t="s">
        <v>52</v>
      </c>
      <c r="D8246" t="str">
        <f t="shared" si="256"/>
        <v>Jackson John</v>
      </c>
      <c r="E8246" t="s">
        <v>22</v>
      </c>
      <c r="F8246" t="s">
        <v>176</v>
      </c>
      <c r="G8246" t="s">
        <v>611</v>
      </c>
      <c r="H8246" t="s">
        <v>612</v>
      </c>
      <c r="I8246" t="s">
        <v>134</v>
      </c>
      <c r="J8246" t="s">
        <v>19</v>
      </c>
      <c r="K8246" t="str">
        <f>INDEX(Table6[Column1],MATCH(L8246,Table6[Column2]))</f>
        <v>Elders</v>
      </c>
      <c r="L8246">
        <v>50.669775700000002</v>
      </c>
      <c r="M8246" t="str">
        <f>VLOOKUP(L8246,Table1[],2)</f>
        <v>50 - 59</v>
      </c>
      <c r="N8246" t="str">
        <f>INDEX(Table7[Column1],MATCH(O8246,Table7[Column2]))</f>
        <v>Learning Stage</v>
      </c>
      <c r="O8246">
        <v>2.4957412410000002</v>
      </c>
      <c r="P8246" t="str">
        <f>VLOOKUP(O8246,Table13[],2)</f>
        <v>1 - 5</v>
      </c>
      <c r="Q8246" t="str">
        <f>INDEX(Table8[Column1],MATCH(R8246,Table8[Column2]))</f>
        <v>Habitual</v>
      </c>
      <c r="R8246">
        <v>102.0823891</v>
      </c>
      <c r="S8246">
        <f t="shared" si="257"/>
        <v>4.2534328791666667</v>
      </c>
      <c r="T8246" t="s">
        <v>19</v>
      </c>
    </row>
    <row r="8247" spans="1:20" x14ac:dyDescent="0.25">
      <c r="A8247">
        <v>8246</v>
      </c>
      <c r="B8247" t="s">
        <v>5692</v>
      </c>
      <c r="C8247" t="s">
        <v>108</v>
      </c>
      <c r="D8247" t="str">
        <f t="shared" si="256"/>
        <v>Beane Jeffery</v>
      </c>
      <c r="E8247" t="s">
        <v>22</v>
      </c>
      <c r="F8247" t="s">
        <v>38</v>
      </c>
      <c r="G8247" t="s">
        <v>611</v>
      </c>
      <c r="H8247" t="s">
        <v>612</v>
      </c>
      <c r="I8247" t="s">
        <v>38</v>
      </c>
      <c r="J8247" t="s">
        <v>19</v>
      </c>
      <c r="K8247" t="str">
        <f>INDEX(Table6[Column1],MATCH(L8247,Table6[Column2]))</f>
        <v>Young Adults</v>
      </c>
      <c r="L8247">
        <v>36.281272229999999</v>
      </c>
      <c r="M8247" t="str">
        <f>VLOOKUP(L8247,Table1[],2)</f>
        <v>30 - 39</v>
      </c>
      <c r="N8247" t="str">
        <f>INDEX(Table7[Column1],MATCH(O8247,Table7[Column2]))</f>
        <v>Learning Stage</v>
      </c>
      <c r="O8247">
        <v>2.754036181</v>
      </c>
      <c r="P8247" t="str">
        <f>VLOOKUP(O8247,Table13[],2)</f>
        <v>1 - 5</v>
      </c>
      <c r="Q8247" t="str">
        <f>INDEX(Table8[Column1],MATCH(R8247,Table8[Column2]))</f>
        <v>Scheduled</v>
      </c>
      <c r="R8247">
        <v>38.162563800000001</v>
      </c>
      <c r="S8247">
        <f t="shared" si="257"/>
        <v>1.5901068249999999</v>
      </c>
      <c r="T8247" t="s">
        <v>19</v>
      </c>
    </row>
    <row r="8248" spans="1:20" x14ac:dyDescent="0.25">
      <c r="A8248">
        <v>8247</v>
      </c>
      <c r="B8248" t="s">
        <v>2089</v>
      </c>
      <c r="C8248" t="s">
        <v>1662</v>
      </c>
      <c r="D8248" t="str">
        <f t="shared" si="256"/>
        <v>Hogan Carolyn</v>
      </c>
      <c r="E8248" t="s">
        <v>15</v>
      </c>
      <c r="F8248" t="s">
        <v>54</v>
      </c>
      <c r="G8248" t="s">
        <v>611</v>
      </c>
      <c r="H8248" t="s">
        <v>612</v>
      </c>
      <c r="I8248" t="s">
        <v>54</v>
      </c>
      <c r="J8248" t="s">
        <v>19</v>
      </c>
      <c r="K8248" t="str">
        <f>INDEX(Table6[Column1],MATCH(L8248,Table6[Column2]))</f>
        <v>Adults</v>
      </c>
      <c r="L8248">
        <v>41.063788670000001</v>
      </c>
      <c r="M8248" t="str">
        <f>VLOOKUP(L8248,Table1[],2)</f>
        <v>40 - 49</v>
      </c>
      <c r="N8248" t="str">
        <f>INDEX(Table7[Column1],MATCH(O8248,Table7[Column2]))</f>
        <v>Learning Stage</v>
      </c>
      <c r="O8248">
        <v>5.671055988</v>
      </c>
      <c r="P8248" t="str">
        <f>VLOOKUP(O8248,Table13[],2)</f>
        <v>1 - 5</v>
      </c>
      <c r="Q8248" t="str">
        <f>INDEX(Table8[Column1],MATCH(R8248,Table8[Column2]))</f>
        <v>Maintained</v>
      </c>
      <c r="R8248">
        <v>78.95483523</v>
      </c>
      <c r="S8248">
        <f t="shared" si="257"/>
        <v>3.2897848012499997</v>
      </c>
      <c r="T8248" t="s">
        <v>19</v>
      </c>
    </row>
    <row r="8249" spans="1:20" x14ac:dyDescent="0.25">
      <c r="A8249">
        <v>8248</v>
      </c>
      <c r="B8249" t="s">
        <v>5693</v>
      </c>
      <c r="C8249" t="s">
        <v>1482</v>
      </c>
      <c r="D8249" t="str">
        <f t="shared" si="256"/>
        <v>Ollis Stanley</v>
      </c>
      <c r="E8249" t="s">
        <v>22</v>
      </c>
      <c r="F8249" t="s">
        <v>118</v>
      </c>
      <c r="G8249" t="s">
        <v>611</v>
      </c>
      <c r="H8249" t="s">
        <v>612</v>
      </c>
      <c r="I8249" t="s">
        <v>54</v>
      </c>
      <c r="J8249" t="s">
        <v>19</v>
      </c>
      <c r="K8249" t="str">
        <f>INDEX(Table6[Column1],MATCH(L8249,Table6[Column2]))</f>
        <v>Young Adults</v>
      </c>
      <c r="L8249">
        <v>39.456646069999998</v>
      </c>
      <c r="M8249" t="str">
        <f>VLOOKUP(L8249,Table1[],2)</f>
        <v>30 - 39</v>
      </c>
      <c r="N8249" t="str">
        <f>INDEX(Table7[Column1],MATCH(O8249,Table7[Column2]))</f>
        <v>Learning Stage</v>
      </c>
      <c r="O8249">
        <v>4.8613182310000003</v>
      </c>
      <c r="P8249" t="str">
        <f>VLOOKUP(O8249,Table13[],2)</f>
        <v>1 - 5</v>
      </c>
      <c r="Q8249" t="str">
        <f>INDEX(Table8[Column1],MATCH(R8249,Table8[Column2]))</f>
        <v>Scheduled</v>
      </c>
      <c r="R8249">
        <v>9.7444870689999998</v>
      </c>
      <c r="S8249">
        <f t="shared" si="257"/>
        <v>0.40602029454166666</v>
      </c>
      <c r="T8249" t="s">
        <v>19</v>
      </c>
    </row>
    <row r="8250" spans="1:20" x14ac:dyDescent="0.25">
      <c r="A8250">
        <v>8249</v>
      </c>
      <c r="B8250" t="s">
        <v>200</v>
      </c>
      <c r="C8250" t="s">
        <v>603</v>
      </c>
      <c r="D8250" t="str">
        <f t="shared" si="256"/>
        <v>White Willie</v>
      </c>
      <c r="E8250" t="s">
        <v>22</v>
      </c>
      <c r="F8250" t="s">
        <v>33</v>
      </c>
      <c r="G8250" t="s">
        <v>611</v>
      </c>
      <c r="H8250" t="s">
        <v>612</v>
      </c>
      <c r="I8250" t="s">
        <v>33</v>
      </c>
      <c r="J8250" t="s">
        <v>19</v>
      </c>
      <c r="K8250" t="str">
        <f>INDEX(Table6[Column1],MATCH(L8250,Table6[Column2]))</f>
        <v>Adults</v>
      </c>
      <c r="L8250">
        <v>48.328322989999997</v>
      </c>
      <c r="M8250" t="str">
        <f>VLOOKUP(L8250,Table1[],2)</f>
        <v>40 - 49</v>
      </c>
      <c r="N8250" t="str">
        <f>INDEX(Table7[Column1],MATCH(O8250,Table7[Column2]))</f>
        <v>Learning Stage</v>
      </c>
      <c r="O8250">
        <v>4.6159097449999997</v>
      </c>
      <c r="P8250" t="str">
        <f>VLOOKUP(O8250,Table13[],2)</f>
        <v>1 - 5</v>
      </c>
      <c r="Q8250" t="str">
        <f>INDEX(Table8[Column1],MATCH(R8250,Table8[Column2]))</f>
        <v>Maintained</v>
      </c>
      <c r="R8250">
        <v>77.628176280000005</v>
      </c>
      <c r="S8250">
        <f t="shared" si="257"/>
        <v>3.2345073450000004</v>
      </c>
      <c r="T8250" t="s">
        <v>19</v>
      </c>
    </row>
    <row r="8251" spans="1:20" x14ac:dyDescent="0.25">
      <c r="A8251">
        <v>8250</v>
      </c>
      <c r="B8251" t="s">
        <v>1574</v>
      </c>
      <c r="C8251" t="s">
        <v>279</v>
      </c>
      <c r="D8251" t="str">
        <f t="shared" si="256"/>
        <v>Parks Patricia</v>
      </c>
      <c r="E8251" t="s">
        <v>15</v>
      </c>
      <c r="F8251" t="s">
        <v>16</v>
      </c>
      <c r="G8251" t="s">
        <v>820</v>
      </c>
      <c r="H8251" t="s">
        <v>821</v>
      </c>
      <c r="I8251" t="s">
        <v>16</v>
      </c>
      <c r="J8251" t="s">
        <v>19</v>
      </c>
      <c r="K8251" t="str">
        <f>INDEX(Table6[Column1],MATCH(L8251,Table6[Column2]))</f>
        <v>Adults</v>
      </c>
      <c r="L8251">
        <v>41.858521529999997</v>
      </c>
      <c r="M8251" t="str">
        <f>VLOOKUP(L8251,Table1[],2)</f>
        <v>40 - 49</v>
      </c>
      <c r="N8251" t="str">
        <f>INDEX(Table7[Column1],MATCH(O8251,Table7[Column2]))</f>
        <v>Learning Stage</v>
      </c>
      <c r="O8251">
        <v>5.9673735429999999</v>
      </c>
      <c r="P8251" t="str">
        <f>VLOOKUP(O8251,Table13[],2)</f>
        <v>1 - 5</v>
      </c>
      <c r="Q8251" t="str">
        <f>INDEX(Table8[Column1],MATCH(R8251,Table8[Column2]))</f>
        <v>Maintained</v>
      </c>
      <c r="R8251">
        <v>64.733293470000007</v>
      </c>
      <c r="S8251">
        <f t="shared" si="257"/>
        <v>2.6972205612500004</v>
      </c>
      <c r="T8251" t="s">
        <v>19</v>
      </c>
    </row>
    <row r="8252" spans="1:20" x14ac:dyDescent="0.25">
      <c r="A8252">
        <v>8251</v>
      </c>
      <c r="B8252" t="s">
        <v>2537</v>
      </c>
      <c r="C8252" t="s">
        <v>5694</v>
      </c>
      <c r="D8252" t="str">
        <f t="shared" si="256"/>
        <v>Maxwell Sharyn</v>
      </c>
      <c r="E8252" t="s">
        <v>15</v>
      </c>
      <c r="F8252" t="s">
        <v>38</v>
      </c>
      <c r="G8252" t="s">
        <v>611</v>
      </c>
      <c r="H8252" t="s">
        <v>612</v>
      </c>
      <c r="I8252" t="s">
        <v>38</v>
      </c>
      <c r="J8252" t="s">
        <v>19</v>
      </c>
      <c r="K8252" t="str">
        <f>INDEX(Table6[Column1],MATCH(L8252,Table6[Column2]))</f>
        <v>Elders</v>
      </c>
      <c r="L8252">
        <v>51.552123700000003</v>
      </c>
      <c r="M8252" t="str">
        <f>VLOOKUP(L8252,Table1[],2)</f>
        <v>50 - 59</v>
      </c>
      <c r="N8252" t="str">
        <f>INDEX(Table7[Column1],MATCH(O8252,Table7[Column2]))</f>
        <v>Learning Stage</v>
      </c>
      <c r="O8252">
        <v>5.8069785940000003</v>
      </c>
      <c r="P8252" t="str">
        <f>VLOOKUP(O8252,Table13[],2)</f>
        <v>1 - 5</v>
      </c>
      <c r="Q8252" t="str">
        <f>INDEX(Table8[Column1],MATCH(R8252,Table8[Column2]))</f>
        <v>Excused</v>
      </c>
      <c r="R8252">
        <v>125.123587</v>
      </c>
      <c r="S8252">
        <f t="shared" si="257"/>
        <v>5.2134827916666664</v>
      </c>
      <c r="T8252" t="s">
        <v>19</v>
      </c>
    </row>
    <row r="8253" spans="1:20" x14ac:dyDescent="0.25">
      <c r="A8253">
        <v>8252</v>
      </c>
      <c r="B8253" t="s">
        <v>5695</v>
      </c>
      <c r="C8253" t="s">
        <v>1764</v>
      </c>
      <c r="D8253" t="str">
        <f t="shared" si="256"/>
        <v>Ramey Courtney</v>
      </c>
      <c r="E8253" t="s">
        <v>15</v>
      </c>
      <c r="F8253" t="s">
        <v>30</v>
      </c>
      <c r="G8253" t="s">
        <v>611</v>
      </c>
      <c r="H8253" t="s">
        <v>612</v>
      </c>
      <c r="I8253" t="s">
        <v>30</v>
      </c>
      <c r="J8253" t="s">
        <v>19</v>
      </c>
      <c r="K8253" t="str">
        <f>INDEX(Table6[Column1],MATCH(L8253,Table6[Column2]))</f>
        <v>Young Adults</v>
      </c>
      <c r="L8253">
        <v>37.214894110000003</v>
      </c>
      <c r="M8253" t="str">
        <f>VLOOKUP(L8253,Table1[],2)</f>
        <v>30 - 39</v>
      </c>
      <c r="N8253" t="str">
        <f>INDEX(Table7[Column1],MATCH(O8253,Table7[Column2]))</f>
        <v>Learning Stage</v>
      </c>
      <c r="O8253">
        <v>4.2609679189999996</v>
      </c>
      <c r="P8253" t="str">
        <f>VLOOKUP(O8253,Table13[],2)</f>
        <v>1 - 5</v>
      </c>
      <c r="Q8253" t="str">
        <f>INDEX(Table8[Column1],MATCH(R8253,Table8[Column2]))</f>
        <v>Maintained</v>
      </c>
      <c r="R8253">
        <v>69.707351380000006</v>
      </c>
      <c r="S8253">
        <f t="shared" si="257"/>
        <v>2.9044729741666671</v>
      </c>
      <c r="T8253" t="s">
        <v>19</v>
      </c>
    </row>
    <row r="8254" spans="1:20" x14ac:dyDescent="0.25">
      <c r="A8254">
        <v>8253</v>
      </c>
      <c r="B8254" t="s">
        <v>5696</v>
      </c>
      <c r="C8254" t="s">
        <v>1723</v>
      </c>
      <c r="D8254" t="str">
        <f t="shared" si="256"/>
        <v>Barrios Effie</v>
      </c>
      <c r="E8254" t="s">
        <v>15</v>
      </c>
      <c r="F8254" t="s">
        <v>57</v>
      </c>
      <c r="G8254" t="s">
        <v>611</v>
      </c>
      <c r="H8254" t="s">
        <v>612</v>
      </c>
      <c r="I8254" t="s">
        <v>57</v>
      </c>
      <c r="J8254" t="s">
        <v>19</v>
      </c>
      <c r="K8254" t="str">
        <f>INDEX(Table6[Column1],MATCH(L8254,Table6[Column2]))</f>
        <v>Adults</v>
      </c>
      <c r="L8254">
        <v>45.627778300000003</v>
      </c>
      <c r="M8254" t="str">
        <f>VLOOKUP(L8254,Table1[],2)</f>
        <v>40 - 49</v>
      </c>
      <c r="N8254" t="str">
        <f>INDEX(Table7[Column1],MATCH(O8254,Table7[Column2]))</f>
        <v>Learning Stage</v>
      </c>
      <c r="O8254">
        <v>4.4544383380000001</v>
      </c>
      <c r="P8254" t="str">
        <f>VLOOKUP(O8254,Table13[],2)</f>
        <v>1 - 5</v>
      </c>
      <c r="Q8254" t="str">
        <f>INDEX(Table8[Column1],MATCH(R8254,Table8[Column2]))</f>
        <v>Habitual</v>
      </c>
      <c r="R8254">
        <v>102.6781464</v>
      </c>
      <c r="S8254">
        <f t="shared" si="257"/>
        <v>4.2782561000000001</v>
      </c>
      <c r="T8254" t="s">
        <v>19</v>
      </c>
    </row>
    <row r="8255" spans="1:20" x14ac:dyDescent="0.25">
      <c r="A8255">
        <v>8254</v>
      </c>
      <c r="B8255" t="s">
        <v>3571</v>
      </c>
      <c r="C8255" t="s">
        <v>67</v>
      </c>
      <c r="D8255" t="str">
        <f t="shared" si="256"/>
        <v>Ruffin Craig</v>
      </c>
      <c r="E8255" t="s">
        <v>22</v>
      </c>
      <c r="F8255" t="s">
        <v>30</v>
      </c>
      <c r="G8255" t="s">
        <v>611</v>
      </c>
      <c r="H8255" t="s">
        <v>612</v>
      </c>
      <c r="I8255" t="s">
        <v>30</v>
      </c>
      <c r="J8255" t="s">
        <v>19</v>
      </c>
      <c r="K8255" t="str">
        <f>INDEX(Table6[Column1],MATCH(L8255,Table6[Column2]))</f>
        <v>Young Adults</v>
      </c>
      <c r="L8255">
        <v>34.50394524</v>
      </c>
      <c r="M8255" t="str">
        <f>VLOOKUP(L8255,Table1[],2)</f>
        <v>30 - 39</v>
      </c>
      <c r="N8255" t="str">
        <f>INDEX(Table7[Column1],MATCH(O8255,Table7[Column2]))</f>
        <v>Fitting in Stage</v>
      </c>
      <c r="O8255">
        <v>6.8364557689999996</v>
      </c>
      <c r="P8255" t="str">
        <f>VLOOKUP(O8255,Table13[],2)</f>
        <v>6 - 10</v>
      </c>
      <c r="Q8255" t="str">
        <f>INDEX(Table8[Column1],MATCH(R8255,Table8[Column2]))</f>
        <v>Scheduled</v>
      </c>
      <c r="R8255">
        <v>14.64075476</v>
      </c>
      <c r="S8255">
        <f t="shared" si="257"/>
        <v>0.61003144833333334</v>
      </c>
      <c r="T8255" t="s">
        <v>19</v>
      </c>
    </row>
    <row r="8256" spans="1:20" x14ac:dyDescent="0.25">
      <c r="A8256">
        <v>8255</v>
      </c>
      <c r="B8256" t="s">
        <v>4858</v>
      </c>
      <c r="C8256" t="s">
        <v>5697</v>
      </c>
      <c r="D8256" t="str">
        <f t="shared" si="256"/>
        <v>Brandt Ed</v>
      </c>
      <c r="E8256" t="s">
        <v>22</v>
      </c>
      <c r="F8256" t="s">
        <v>1219</v>
      </c>
      <c r="G8256" t="s">
        <v>611</v>
      </c>
      <c r="H8256" t="s">
        <v>612</v>
      </c>
      <c r="I8256" t="s">
        <v>138</v>
      </c>
      <c r="J8256" t="s">
        <v>19</v>
      </c>
      <c r="K8256" t="str">
        <f>INDEX(Table6[Column1],MATCH(L8256,Table6[Column2]))</f>
        <v>Seniors</v>
      </c>
      <c r="L8256">
        <v>62.794132570000002</v>
      </c>
      <c r="M8256" t="str">
        <f>VLOOKUP(L8256,Table1[],2)</f>
        <v>60 and Above</v>
      </c>
      <c r="N8256" t="str">
        <f>INDEX(Table7[Column1],MATCH(O8256,Table7[Column2]))</f>
        <v>Fitting in Stage</v>
      </c>
      <c r="O8256">
        <v>6.2953426979999998</v>
      </c>
      <c r="P8256" t="str">
        <f>VLOOKUP(O8256,Table13[],2)</f>
        <v>6 - 10</v>
      </c>
      <c r="Q8256" t="str">
        <f>INDEX(Table8[Column1],MATCH(R8256,Table8[Column2]))</f>
        <v>Unexcused</v>
      </c>
      <c r="R8256">
        <v>169.0017891</v>
      </c>
      <c r="S8256">
        <f t="shared" si="257"/>
        <v>7.0417412125000007</v>
      </c>
      <c r="T8256" t="s">
        <v>19</v>
      </c>
    </row>
    <row r="8257" spans="1:20" x14ac:dyDescent="0.25">
      <c r="A8257">
        <v>8256</v>
      </c>
      <c r="B8257" t="s">
        <v>5698</v>
      </c>
      <c r="C8257" t="s">
        <v>279</v>
      </c>
      <c r="D8257" t="str">
        <f t="shared" si="256"/>
        <v>McBrayer Patricia</v>
      </c>
      <c r="E8257" t="s">
        <v>15</v>
      </c>
      <c r="F8257" t="s">
        <v>3251</v>
      </c>
      <c r="G8257" t="s">
        <v>611</v>
      </c>
      <c r="H8257" t="s">
        <v>612</v>
      </c>
      <c r="I8257" t="s">
        <v>54</v>
      </c>
      <c r="J8257" t="s">
        <v>19</v>
      </c>
      <c r="K8257" t="str">
        <f>INDEX(Table6[Column1],MATCH(L8257,Table6[Column2]))</f>
        <v>Adults</v>
      </c>
      <c r="L8257">
        <v>46.91641619</v>
      </c>
      <c r="M8257" t="str">
        <f>VLOOKUP(L8257,Table1[],2)</f>
        <v>40 - 49</v>
      </c>
      <c r="N8257" t="str">
        <f>INDEX(Table7[Column1],MATCH(O8257,Table7[Column2]))</f>
        <v>Learning Stage</v>
      </c>
      <c r="O8257">
        <v>5.9156938119999998</v>
      </c>
      <c r="P8257" t="str">
        <f>VLOOKUP(O8257,Table13[],2)</f>
        <v>1 - 5</v>
      </c>
      <c r="Q8257" t="str">
        <f>INDEX(Table8[Column1],MATCH(R8257,Table8[Column2]))</f>
        <v>Habitual</v>
      </c>
      <c r="R8257">
        <v>84.311746130000003</v>
      </c>
      <c r="S8257">
        <f t="shared" si="257"/>
        <v>3.5129894220833333</v>
      </c>
      <c r="T8257" t="s">
        <v>19</v>
      </c>
    </row>
    <row r="8258" spans="1:20" x14ac:dyDescent="0.25">
      <c r="A8258">
        <v>8257</v>
      </c>
      <c r="B8258" t="s">
        <v>1039</v>
      </c>
      <c r="C8258" t="s">
        <v>1465</v>
      </c>
      <c r="D8258" t="str">
        <f t="shared" si="256"/>
        <v>Roberts Andrew</v>
      </c>
      <c r="E8258" t="s">
        <v>22</v>
      </c>
      <c r="F8258" t="s">
        <v>121</v>
      </c>
      <c r="G8258" t="s">
        <v>611</v>
      </c>
      <c r="H8258" t="s">
        <v>612</v>
      </c>
      <c r="I8258" t="s">
        <v>121</v>
      </c>
      <c r="J8258" t="s">
        <v>19</v>
      </c>
      <c r="K8258" t="str">
        <f>INDEX(Table6[Column1],MATCH(L8258,Table6[Column2]))</f>
        <v>Young Adults</v>
      </c>
      <c r="L8258">
        <v>31.069042889999999</v>
      </c>
      <c r="M8258" t="str">
        <f>VLOOKUP(L8258,Table1[],2)</f>
        <v>30 - 39</v>
      </c>
      <c r="N8258" t="str">
        <f>INDEX(Table7[Column1],MATCH(O8258,Table7[Column2]))</f>
        <v>Learning Stage</v>
      </c>
      <c r="O8258">
        <v>4.7048052909999996</v>
      </c>
      <c r="P8258" t="str">
        <f>VLOOKUP(O8258,Table13[],2)</f>
        <v>1 - 5</v>
      </c>
      <c r="Q8258" t="str">
        <f>INDEX(Table8[Column1],MATCH(R8258,Table8[Column2]))</f>
        <v>Scheduled</v>
      </c>
      <c r="R8258">
        <v>5.3711881420000003</v>
      </c>
      <c r="S8258">
        <f t="shared" si="257"/>
        <v>0.22379950591666667</v>
      </c>
      <c r="T8258" t="s">
        <v>19</v>
      </c>
    </row>
    <row r="8259" spans="1:20" x14ac:dyDescent="0.25">
      <c r="A8259">
        <v>8258</v>
      </c>
      <c r="B8259" t="s">
        <v>1277</v>
      </c>
      <c r="C8259" t="s">
        <v>50</v>
      </c>
      <c r="D8259" t="str">
        <f t="shared" ref="D8259:D8322" si="258">CONCATENATE(B8259, " ",C8259)</f>
        <v>Young Robert</v>
      </c>
      <c r="E8259" t="s">
        <v>22</v>
      </c>
      <c r="F8259" t="s">
        <v>934</v>
      </c>
      <c r="G8259" t="s">
        <v>820</v>
      </c>
      <c r="H8259" t="s">
        <v>821</v>
      </c>
      <c r="I8259" t="s">
        <v>934</v>
      </c>
      <c r="J8259" t="s">
        <v>19</v>
      </c>
      <c r="K8259" t="str">
        <f>INDEX(Table6[Column1],MATCH(L8259,Table6[Column2]))</f>
        <v>Youth</v>
      </c>
      <c r="L8259">
        <v>29.917381370000001</v>
      </c>
      <c r="M8259" t="str">
        <f>VLOOKUP(L8259,Table1[],2)</f>
        <v>20 - 29</v>
      </c>
      <c r="N8259" t="str">
        <f>INDEX(Table7[Column1],MATCH(O8259,Table7[Column2]))</f>
        <v>Learning Stage</v>
      </c>
      <c r="O8259">
        <v>4.4608360300000003</v>
      </c>
      <c r="P8259" t="str">
        <f>VLOOKUP(O8259,Table13[],2)</f>
        <v>1 - 5</v>
      </c>
      <c r="Q8259" t="str">
        <f>INDEX(Table8[Column1],MATCH(R8259,Table8[Column2]))</f>
        <v>Scheduled</v>
      </c>
      <c r="R8259">
        <v>0</v>
      </c>
      <c r="S8259">
        <f t="shared" ref="S8259:S8322" si="259">CONVERT(R8259,"hr","day")</f>
        <v>0</v>
      </c>
      <c r="T8259" t="s">
        <v>19</v>
      </c>
    </row>
    <row r="8260" spans="1:20" x14ac:dyDescent="0.25">
      <c r="A8260">
        <v>8259</v>
      </c>
      <c r="B8260" t="s">
        <v>1067</v>
      </c>
      <c r="C8260" t="s">
        <v>1152</v>
      </c>
      <c r="D8260" t="str">
        <f t="shared" si="258"/>
        <v>Jensen Jared</v>
      </c>
      <c r="E8260" t="s">
        <v>22</v>
      </c>
      <c r="F8260" t="s">
        <v>30</v>
      </c>
      <c r="G8260" t="s">
        <v>611</v>
      </c>
      <c r="H8260" t="s">
        <v>612</v>
      </c>
      <c r="I8260" t="s">
        <v>30</v>
      </c>
      <c r="J8260" t="s">
        <v>19</v>
      </c>
      <c r="K8260" t="str">
        <f>INDEX(Table6[Column1],MATCH(L8260,Table6[Column2]))</f>
        <v>Young Adults</v>
      </c>
      <c r="L8260">
        <v>38.38909915</v>
      </c>
      <c r="M8260" t="str">
        <f>VLOOKUP(L8260,Table1[],2)</f>
        <v>30 - 39</v>
      </c>
      <c r="N8260" t="str">
        <f>INDEX(Table7[Column1],MATCH(O8260,Table7[Column2]))</f>
        <v>Learning Stage</v>
      </c>
      <c r="O8260">
        <v>4.2286754860000002</v>
      </c>
      <c r="P8260" t="str">
        <f>VLOOKUP(O8260,Table13[],2)</f>
        <v>1 - 5</v>
      </c>
      <c r="Q8260" t="str">
        <f>INDEX(Table8[Column1],MATCH(R8260,Table8[Column2]))</f>
        <v>Maintained</v>
      </c>
      <c r="R8260">
        <v>56.381745070000001</v>
      </c>
      <c r="S8260">
        <f t="shared" si="259"/>
        <v>2.3492393779166667</v>
      </c>
      <c r="T8260" t="s">
        <v>19</v>
      </c>
    </row>
    <row r="8261" spans="1:20" x14ac:dyDescent="0.25">
      <c r="A8261">
        <v>8260</v>
      </c>
      <c r="B8261" t="s">
        <v>2491</v>
      </c>
      <c r="C8261" t="s">
        <v>62</v>
      </c>
      <c r="D8261" t="str">
        <f t="shared" si="258"/>
        <v>Simmons Thomas</v>
      </c>
      <c r="E8261" t="s">
        <v>22</v>
      </c>
      <c r="F8261" t="s">
        <v>424</v>
      </c>
      <c r="G8261" t="s">
        <v>611</v>
      </c>
      <c r="H8261" t="s">
        <v>612</v>
      </c>
      <c r="I8261" t="s">
        <v>121</v>
      </c>
      <c r="J8261" t="s">
        <v>19</v>
      </c>
      <c r="K8261" t="str">
        <f>INDEX(Table6[Column1],MATCH(L8261,Table6[Column2]))</f>
        <v>Adults</v>
      </c>
      <c r="L8261">
        <v>48.073480859999997</v>
      </c>
      <c r="M8261" t="str">
        <f>VLOOKUP(L8261,Table1[],2)</f>
        <v>40 - 49</v>
      </c>
      <c r="N8261" t="str">
        <f>INDEX(Table7[Column1],MATCH(O8261,Table7[Column2]))</f>
        <v>Learning Stage</v>
      </c>
      <c r="O8261">
        <v>3.0257579140000002</v>
      </c>
      <c r="P8261" t="str">
        <f>VLOOKUP(O8261,Table13[],2)</f>
        <v>1 - 5</v>
      </c>
      <c r="Q8261" t="str">
        <f>INDEX(Table8[Column1],MATCH(R8261,Table8[Column2]))</f>
        <v>Habitual</v>
      </c>
      <c r="R8261">
        <v>84.367155240000002</v>
      </c>
      <c r="S8261">
        <f t="shared" si="259"/>
        <v>3.5152981350000005</v>
      </c>
      <c r="T8261" t="s">
        <v>19</v>
      </c>
    </row>
    <row r="8262" spans="1:20" x14ac:dyDescent="0.25">
      <c r="A8262">
        <v>8261</v>
      </c>
      <c r="B8262" t="s">
        <v>2395</v>
      </c>
      <c r="C8262" t="s">
        <v>465</v>
      </c>
      <c r="D8262" t="str">
        <f t="shared" si="258"/>
        <v>Dupree Aaron</v>
      </c>
      <c r="E8262" t="s">
        <v>22</v>
      </c>
      <c r="F8262" t="s">
        <v>16</v>
      </c>
      <c r="G8262" t="s">
        <v>820</v>
      </c>
      <c r="H8262" t="s">
        <v>821</v>
      </c>
      <c r="I8262" t="s">
        <v>16</v>
      </c>
      <c r="J8262" t="s">
        <v>19</v>
      </c>
      <c r="K8262" t="str">
        <f>INDEX(Table6[Column1],MATCH(L8262,Table6[Column2]))</f>
        <v>Elders</v>
      </c>
      <c r="L8262">
        <v>58.700975319999998</v>
      </c>
      <c r="M8262" t="str">
        <f>VLOOKUP(L8262,Table1[],2)</f>
        <v>50 - 59</v>
      </c>
      <c r="N8262" t="str">
        <f>INDEX(Table7[Column1],MATCH(O8262,Table7[Column2]))</f>
        <v>Learning Stage</v>
      </c>
      <c r="O8262">
        <v>5.0211458340000004</v>
      </c>
      <c r="P8262" t="str">
        <f>VLOOKUP(O8262,Table13[],2)</f>
        <v>1 - 5</v>
      </c>
      <c r="Q8262" t="str">
        <f>INDEX(Table8[Column1],MATCH(R8262,Table8[Column2]))</f>
        <v>Maintained</v>
      </c>
      <c r="R8262">
        <v>69.156812930000001</v>
      </c>
      <c r="S8262">
        <f t="shared" si="259"/>
        <v>2.8815338720833332</v>
      </c>
      <c r="T8262" t="s">
        <v>19</v>
      </c>
    </row>
    <row r="8263" spans="1:20" x14ac:dyDescent="0.25">
      <c r="A8263">
        <v>8262</v>
      </c>
      <c r="B8263" t="s">
        <v>5699</v>
      </c>
      <c r="C8263" t="s">
        <v>3859</v>
      </c>
      <c r="D8263" t="str">
        <f t="shared" si="258"/>
        <v>Vong Lourdes</v>
      </c>
      <c r="E8263" t="s">
        <v>15</v>
      </c>
      <c r="F8263" t="s">
        <v>27</v>
      </c>
      <c r="G8263" t="s">
        <v>611</v>
      </c>
      <c r="H8263" t="s">
        <v>612</v>
      </c>
      <c r="I8263" t="s">
        <v>27</v>
      </c>
      <c r="J8263" t="s">
        <v>19</v>
      </c>
      <c r="K8263" t="str">
        <f>INDEX(Table6[Column1],MATCH(L8263,Table6[Column2]))</f>
        <v>Teenagers</v>
      </c>
      <c r="L8263">
        <v>17.74095621</v>
      </c>
      <c r="M8263" t="e">
        <f>VLOOKUP(L8263,Table1[],2)</f>
        <v>#N/A</v>
      </c>
      <c r="N8263" t="str">
        <f>INDEX(Table7[Column1],MATCH(O8263,Table7[Column2]))</f>
        <v>Learning Stage</v>
      </c>
      <c r="O8263">
        <v>3.7588509129999998</v>
      </c>
      <c r="P8263" t="str">
        <f>VLOOKUP(O8263,Table13[],2)</f>
        <v>1 - 5</v>
      </c>
      <c r="Q8263" t="str">
        <f>INDEX(Table8[Column1],MATCH(R8263,Table8[Column2]))</f>
        <v>Scheduled</v>
      </c>
      <c r="R8263">
        <v>0</v>
      </c>
      <c r="S8263">
        <f t="shared" si="259"/>
        <v>0</v>
      </c>
      <c r="T8263" t="s">
        <v>19</v>
      </c>
    </row>
    <row r="8264" spans="1:20" x14ac:dyDescent="0.25">
      <c r="A8264">
        <v>8263</v>
      </c>
      <c r="B8264" t="s">
        <v>5700</v>
      </c>
      <c r="C8264" t="s">
        <v>441</v>
      </c>
      <c r="D8264" t="str">
        <f t="shared" si="258"/>
        <v>Waterman Amy</v>
      </c>
      <c r="E8264" t="s">
        <v>15</v>
      </c>
      <c r="F8264" t="s">
        <v>666</v>
      </c>
      <c r="G8264" t="s">
        <v>611</v>
      </c>
      <c r="H8264" t="s">
        <v>612</v>
      </c>
      <c r="I8264" t="s">
        <v>157</v>
      </c>
      <c r="J8264" t="s">
        <v>19</v>
      </c>
      <c r="K8264" t="str">
        <f>INDEX(Table6[Column1],MATCH(L8264,Table6[Column2]))</f>
        <v>Young Adults</v>
      </c>
      <c r="L8264">
        <v>37.375709749999999</v>
      </c>
      <c r="M8264" t="str">
        <f>VLOOKUP(L8264,Table1[],2)</f>
        <v>30 - 39</v>
      </c>
      <c r="N8264" t="str">
        <f>INDEX(Table7[Column1],MATCH(O8264,Table7[Column2]))</f>
        <v>Learning Stage</v>
      </c>
      <c r="O8264">
        <v>5.5384229630000004</v>
      </c>
      <c r="P8264" t="str">
        <f>VLOOKUP(O8264,Table13[],2)</f>
        <v>1 - 5</v>
      </c>
      <c r="Q8264" t="str">
        <f>INDEX(Table8[Column1],MATCH(R8264,Table8[Column2]))</f>
        <v>Scheduled</v>
      </c>
      <c r="R8264">
        <v>23.417132590000001</v>
      </c>
      <c r="S8264">
        <f t="shared" si="259"/>
        <v>0.97571385791666676</v>
      </c>
      <c r="T8264" t="s">
        <v>19</v>
      </c>
    </row>
    <row r="8265" spans="1:20" x14ac:dyDescent="0.25">
      <c r="A8265">
        <v>8264</v>
      </c>
      <c r="B8265" t="s">
        <v>1209</v>
      </c>
      <c r="C8265" t="s">
        <v>2083</v>
      </c>
      <c r="D8265" t="str">
        <f t="shared" si="258"/>
        <v>Taylor Rosetta</v>
      </c>
      <c r="E8265" t="s">
        <v>15</v>
      </c>
      <c r="F8265" t="s">
        <v>38</v>
      </c>
      <c r="G8265" t="s">
        <v>611</v>
      </c>
      <c r="H8265" t="s">
        <v>612</v>
      </c>
      <c r="I8265" t="s">
        <v>38</v>
      </c>
      <c r="J8265" t="s">
        <v>19</v>
      </c>
      <c r="K8265" t="str">
        <f>INDEX(Table6[Column1],MATCH(L8265,Table6[Column2]))</f>
        <v>Young Adults</v>
      </c>
      <c r="L8265">
        <v>39.359166459999997</v>
      </c>
      <c r="M8265" t="str">
        <f>VLOOKUP(L8265,Table1[],2)</f>
        <v>30 - 39</v>
      </c>
      <c r="N8265" t="str">
        <f>INDEX(Table7[Column1],MATCH(O8265,Table7[Column2]))</f>
        <v>Learning Stage</v>
      </c>
      <c r="O8265">
        <v>3.4218621549999999</v>
      </c>
      <c r="P8265" t="str">
        <f>VLOOKUP(O8265,Table13[],2)</f>
        <v>1 - 5</v>
      </c>
      <c r="Q8265" t="str">
        <f>INDEX(Table8[Column1],MATCH(R8265,Table8[Column2]))</f>
        <v>Scheduled</v>
      </c>
      <c r="R8265">
        <v>23.994437869999999</v>
      </c>
      <c r="S8265">
        <f t="shared" si="259"/>
        <v>0.99976824458333324</v>
      </c>
      <c r="T8265" t="s">
        <v>19</v>
      </c>
    </row>
    <row r="8266" spans="1:20" x14ac:dyDescent="0.25">
      <c r="A8266">
        <v>8265</v>
      </c>
      <c r="B8266" t="s">
        <v>109</v>
      </c>
      <c r="C8266" t="s">
        <v>1690</v>
      </c>
      <c r="D8266" t="str">
        <f t="shared" si="258"/>
        <v>Farris Cindy</v>
      </c>
      <c r="E8266" t="s">
        <v>15</v>
      </c>
      <c r="F8266" t="s">
        <v>16</v>
      </c>
      <c r="G8266" t="s">
        <v>820</v>
      </c>
      <c r="H8266" t="s">
        <v>821</v>
      </c>
      <c r="I8266" t="s">
        <v>16</v>
      </c>
      <c r="J8266" t="s">
        <v>19</v>
      </c>
      <c r="K8266" t="str">
        <f>INDEX(Table6[Column1],MATCH(L8266,Table6[Column2]))</f>
        <v>Adults</v>
      </c>
      <c r="L8266">
        <v>44.412637930000002</v>
      </c>
      <c r="M8266" t="str">
        <f>VLOOKUP(L8266,Table1[],2)</f>
        <v>40 - 49</v>
      </c>
      <c r="N8266" t="str">
        <f>INDEX(Table7[Column1],MATCH(O8266,Table7[Column2]))</f>
        <v>Fitting in Stage</v>
      </c>
      <c r="O8266">
        <v>8.1624798589999994</v>
      </c>
      <c r="P8266" t="str">
        <f>VLOOKUP(O8266,Table13[],2)</f>
        <v>6 - 10</v>
      </c>
      <c r="Q8266" t="str">
        <f>INDEX(Table8[Column1],MATCH(R8266,Table8[Column2]))</f>
        <v>Habitual</v>
      </c>
      <c r="R8266">
        <v>94.20984018</v>
      </c>
      <c r="S8266">
        <f t="shared" si="259"/>
        <v>3.9254100075</v>
      </c>
      <c r="T8266" t="s">
        <v>19</v>
      </c>
    </row>
    <row r="8267" spans="1:20" x14ac:dyDescent="0.25">
      <c r="A8267">
        <v>8266</v>
      </c>
      <c r="B8267" t="s">
        <v>2106</v>
      </c>
      <c r="C8267" t="s">
        <v>112</v>
      </c>
      <c r="D8267" t="str">
        <f t="shared" si="258"/>
        <v>Reed Katherine</v>
      </c>
      <c r="E8267" t="s">
        <v>15</v>
      </c>
      <c r="F8267" t="s">
        <v>2674</v>
      </c>
      <c r="G8267" t="s">
        <v>611</v>
      </c>
      <c r="H8267" t="s">
        <v>612</v>
      </c>
      <c r="I8267" t="s">
        <v>107</v>
      </c>
      <c r="J8267" t="s">
        <v>19</v>
      </c>
      <c r="K8267" t="str">
        <f>INDEX(Table6[Column1],MATCH(L8267,Table6[Column2]))</f>
        <v>Adults</v>
      </c>
      <c r="L8267">
        <v>46.800621649999997</v>
      </c>
      <c r="M8267" t="str">
        <f>VLOOKUP(L8267,Table1[],2)</f>
        <v>40 - 49</v>
      </c>
      <c r="N8267" t="str">
        <f>INDEX(Table7[Column1],MATCH(O8267,Table7[Column2]))</f>
        <v>Learning Stage</v>
      </c>
      <c r="O8267">
        <v>3.7154512120000001</v>
      </c>
      <c r="P8267" t="str">
        <f>VLOOKUP(O8267,Table13[],2)</f>
        <v>1 - 5</v>
      </c>
      <c r="Q8267" t="str">
        <f>INDEX(Table8[Column1],MATCH(R8267,Table8[Column2]))</f>
        <v>Habitual</v>
      </c>
      <c r="R8267">
        <v>92.123068910000001</v>
      </c>
      <c r="S8267">
        <f t="shared" si="259"/>
        <v>3.8384612045833335</v>
      </c>
      <c r="T8267" t="s">
        <v>19</v>
      </c>
    </row>
    <row r="8268" spans="1:20" x14ac:dyDescent="0.25">
      <c r="A8268">
        <v>8267</v>
      </c>
      <c r="B8268" t="s">
        <v>1446</v>
      </c>
      <c r="C8268" t="s">
        <v>3630</v>
      </c>
      <c r="D8268" t="str">
        <f t="shared" si="258"/>
        <v>Blair Alma</v>
      </c>
      <c r="E8268" t="s">
        <v>15</v>
      </c>
      <c r="F8268" t="s">
        <v>273</v>
      </c>
      <c r="G8268" t="s">
        <v>611</v>
      </c>
      <c r="H8268" t="s">
        <v>612</v>
      </c>
      <c r="I8268" t="s">
        <v>138</v>
      </c>
      <c r="J8268" t="s">
        <v>19</v>
      </c>
      <c r="K8268" t="str">
        <f>INDEX(Table6[Column1],MATCH(L8268,Table6[Column2]))</f>
        <v>Young Adults</v>
      </c>
      <c r="L8268">
        <v>37.74792995</v>
      </c>
      <c r="M8268" t="str">
        <f>VLOOKUP(L8268,Table1[],2)</f>
        <v>30 - 39</v>
      </c>
      <c r="N8268" t="str">
        <f>INDEX(Table7[Column1],MATCH(O8268,Table7[Column2]))</f>
        <v>Learning Stage</v>
      </c>
      <c r="O8268">
        <v>3.4657227129999999</v>
      </c>
      <c r="P8268" t="str">
        <f>VLOOKUP(O8268,Table13[],2)</f>
        <v>1 - 5</v>
      </c>
      <c r="Q8268" t="str">
        <f>INDEX(Table8[Column1],MATCH(R8268,Table8[Column2]))</f>
        <v>Maintained</v>
      </c>
      <c r="R8268">
        <v>64.415249549999999</v>
      </c>
      <c r="S8268">
        <f t="shared" si="259"/>
        <v>2.6839687312499998</v>
      </c>
      <c r="T8268" t="s">
        <v>19</v>
      </c>
    </row>
    <row r="8269" spans="1:20" x14ac:dyDescent="0.25">
      <c r="A8269">
        <v>8268</v>
      </c>
      <c r="B8269" t="s">
        <v>1745</v>
      </c>
      <c r="C8269" t="s">
        <v>1095</v>
      </c>
      <c r="D8269" t="str">
        <f t="shared" si="258"/>
        <v>Welch Teresa</v>
      </c>
      <c r="E8269" t="s">
        <v>15</v>
      </c>
      <c r="F8269" t="s">
        <v>30</v>
      </c>
      <c r="G8269" t="s">
        <v>611</v>
      </c>
      <c r="H8269" t="s">
        <v>612</v>
      </c>
      <c r="I8269" t="s">
        <v>30</v>
      </c>
      <c r="J8269" t="s">
        <v>19</v>
      </c>
      <c r="K8269" t="str">
        <f>INDEX(Table6[Column1],MATCH(L8269,Table6[Column2]))</f>
        <v>Young Adults</v>
      </c>
      <c r="L8269">
        <v>39.076708330000002</v>
      </c>
      <c r="M8269" t="str">
        <f>VLOOKUP(L8269,Table1[],2)</f>
        <v>30 - 39</v>
      </c>
      <c r="N8269" t="str">
        <f>INDEX(Table7[Column1],MATCH(O8269,Table7[Column2]))</f>
        <v>Learning Stage</v>
      </c>
      <c r="O8269">
        <v>3.177836068</v>
      </c>
      <c r="P8269" t="str">
        <f>VLOOKUP(O8269,Table13[],2)</f>
        <v>1 - 5</v>
      </c>
      <c r="Q8269" t="str">
        <f>INDEX(Table8[Column1],MATCH(R8269,Table8[Column2]))</f>
        <v>Maintained</v>
      </c>
      <c r="R8269">
        <v>56.932522669999997</v>
      </c>
      <c r="S8269">
        <f t="shared" si="259"/>
        <v>2.3721884445833332</v>
      </c>
      <c r="T8269" t="s">
        <v>19</v>
      </c>
    </row>
    <row r="8270" spans="1:20" x14ac:dyDescent="0.25">
      <c r="A8270">
        <v>8269</v>
      </c>
      <c r="B8270" t="s">
        <v>5701</v>
      </c>
      <c r="C8270" t="s">
        <v>1662</v>
      </c>
      <c r="D8270" t="str">
        <f t="shared" si="258"/>
        <v>Warfield Carolyn</v>
      </c>
      <c r="E8270" t="s">
        <v>15</v>
      </c>
      <c r="F8270" t="s">
        <v>90</v>
      </c>
      <c r="G8270" t="s">
        <v>611</v>
      </c>
      <c r="H8270" t="s">
        <v>612</v>
      </c>
      <c r="I8270" t="s">
        <v>90</v>
      </c>
      <c r="J8270" t="s">
        <v>19</v>
      </c>
      <c r="K8270" t="str">
        <f>INDEX(Table6[Column1],MATCH(L8270,Table6[Column2]))</f>
        <v>Adults</v>
      </c>
      <c r="L8270">
        <v>49.449267579999997</v>
      </c>
      <c r="M8270" t="str">
        <f>VLOOKUP(L8270,Table1[],2)</f>
        <v>40 - 49</v>
      </c>
      <c r="N8270" t="str">
        <f>INDEX(Table7[Column1],MATCH(O8270,Table7[Column2]))</f>
        <v>Learning Stage</v>
      </c>
      <c r="O8270">
        <v>4.5763694810000004</v>
      </c>
      <c r="P8270" t="str">
        <f>VLOOKUP(O8270,Table13[],2)</f>
        <v>1 - 5</v>
      </c>
      <c r="Q8270" t="str">
        <f>INDEX(Table8[Column1],MATCH(R8270,Table8[Column2]))</f>
        <v>Habitual</v>
      </c>
      <c r="R8270">
        <v>114.2109305</v>
      </c>
      <c r="S8270">
        <f t="shared" si="259"/>
        <v>4.7587887708333341</v>
      </c>
      <c r="T8270" t="s">
        <v>19</v>
      </c>
    </row>
    <row r="8271" spans="1:20" x14ac:dyDescent="0.25">
      <c r="A8271">
        <v>8270</v>
      </c>
      <c r="B8271" t="s">
        <v>678</v>
      </c>
      <c r="C8271" t="s">
        <v>4389</v>
      </c>
      <c r="D8271" t="str">
        <f t="shared" si="258"/>
        <v>Hughes Leona</v>
      </c>
      <c r="E8271" t="s">
        <v>15</v>
      </c>
      <c r="F8271" t="s">
        <v>38</v>
      </c>
      <c r="G8271" t="s">
        <v>611</v>
      </c>
      <c r="H8271" t="s">
        <v>612</v>
      </c>
      <c r="I8271" t="s">
        <v>38</v>
      </c>
      <c r="J8271" t="s">
        <v>19</v>
      </c>
      <c r="K8271" t="str">
        <f>INDEX(Table6[Column1],MATCH(L8271,Table6[Column2]))</f>
        <v>Young Adults</v>
      </c>
      <c r="L8271">
        <v>36.317856769999999</v>
      </c>
      <c r="M8271" t="str">
        <f>VLOOKUP(L8271,Table1[],2)</f>
        <v>30 - 39</v>
      </c>
      <c r="N8271" t="str">
        <f>INDEX(Table7[Column1],MATCH(O8271,Table7[Column2]))</f>
        <v>Learning Stage</v>
      </c>
      <c r="O8271">
        <v>2.7865574080000002</v>
      </c>
      <c r="P8271" t="str">
        <f>VLOOKUP(O8271,Table13[],2)</f>
        <v>1 - 5</v>
      </c>
      <c r="Q8271" t="str">
        <f>INDEX(Table8[Column1],MATCH(R8271,Table8[Column2]))</f>
        <v>Maintained</v>
      </c>
      <c r="R8271">
        <v>66.588115259999995</v>
      </c>
      <c r="S8271">
        <f t="shared" si="259"/>
        <v>2.7745048024999996</v>
      </c>
      <c r="T8271" t="s">
        <v>19</v>
      </c>
    </row>
    <row r="8272" spans="1:20" x14ac:dyDescent="0.25">
      <c r="A8272">
        <v>8271</v>
      </c>
      <c r="B8272" t="s">
        <v>114</v>
      </c>
      <c r="C8272" t="s">
        <v>149</v>
      </c>
      <c r="D8272" t="str">
        <f t="shared" si="258"/>
        <v>Martin Charles</v>
      </c>
      <c r="E8272" t="s">
        <v>22</v>
      </c>
      <c r="F8272" t="s">
        <v>38</v>
      </c>
      <c r="G8272" t="s">
        <v>611</v>
      </c>
      <c r="H8272" t="s">
        <v>612</v>
      </c>
      <c r="I8272" t="s">
        <v>38</v>
      </c>
      <c r="J8272" t="s">
        <v>19</v>
      </c>
      <c r="K8272" t="str">
        <f>INDEX(Table6[Column1],MATCH(L8272,Table6[Column2]))</f>
        <v>Young Adults</v>
      </c>
      <c r="L8272">
        <v>33.028609830000001</v>
      </c>
      <c r="M8272" t="str">
        <f>VLOOKUP(L8272,Table1[],2)</f>
        <v>30 - 39</v>
      </c>
      <c r="N8272" t="str">
        <f>INDEX(Table7[Column1],MATCH(O8272,Table7[Column2]))</f>
        <v>Learning Stage</v>
      </c>
      <c r="O8272">
        <v>3.8304084999999999</v>
      </c>
      <c r="P8272" t="str">
        <f>VLOOKUP(O8272,Table13[],2)</f>
        <v>1 - 5</v>
      </c>
      <c r="Q8272" t="str">
        <f>INDEX(Table8[Column1],MATCH(R8272,Table8[Column2]))</f>
        <v>Scheduled</v>
      </c>
      <c r="R8272">
        <v>0</v>
      </c>
      <c r="S8272">
        <f t="shared" si="259"/>
        <v>0</v>
      </c>
      <c r="T8272" t="s">
        <v>19</v>
      </c>
    </row>
    <row r="8273" spans="1:20" x14ac:dyDescent="0.25">
      <c r="A8273">
        <v>8272</v>
      </c>
      <c r="B8273" t="s">
        <v>5702</v>
      </c>
      <c r="C8273" t="s">
        <v>2244</v>
      </c>
      <c r="D8273" t="str">
        <f t="shared" si="258"/>
        <v>Leopold Sherry</v>
      </c>
      <c r="E8273" t="s">
        <v>15</v>
      </c>
      <c r="F8273" t="s">
        <v>255</v>
      </c>
      <c r="G8273" t="s">
        <v>611</v>
      </c>
      <c r="H8273" t="s">
        <v>612</v>
      </c>
      <c r="I8273" t="s">
        <v>107</v>
      </c>
      <c r="J8273" t="s">
        <v>19</v>
      </c>
      <c r="K8273" t="str">
        <f>INDEX(Table6[Column1],MATCH(L8273,Table6[Column2]))</f>
        <v>Young Adults</v>
      </c>
      <c r="L8273">
        <v>30.985526449999998</v>
      </c>
      <c r="M8273" t="str">
        <f>VLOOKUP(L8273,Table1[],2)</f>
        <v>30 - 39</v>
      </c>
      <c r="N8273" t="str">
        <f>INDEX(Table7[Column1],MATCH(O8273,Table7[Column2]))</f>
        <v>Fitting in Stage</v>
      </c>
      <c r="O8273">
        <v>6.3268027140000003</v>
      </c>
      <c r="P8273" t="str">
        <f>VLOOKUP(O8273,Table13[],2)</f>
        <v>6 - 10</v>
      </c>
      <c r="Q8273" t="str">
        <f>INDEX(Table8[Column1],MATCH(R8273,Table8[Column2]))</f>
        <v>Scheduled</v>
      </c>
      <c r="R8273">
        <v>22.957516980000001</v>
      </c>
      <c r="S8273">
        <f t="shared" si="259"/>
        <v>0.95656320750000001</v>
      </c>
      <c r="T8273" t="s">
        <v>19</v>
      </c>
    </row>
    <row r="8274" spans="1:20" x14ac:dyDescent="0.25">
      <c r="A8274">
        <v>8273</v>
      </c>
      <c r="B8274" t="s">
        <v>5703</v>
      </c>
      <c r="C8274" t="s">
        <v>149</v>
      </c>
      <c r="D8274" t="str">
        <f t="shared" si="258"/>
        <v>Deshotel Charles</v>
      </c>
      <c r="E8274" t="s">
        <v>22</v>
      </c>
      <c r="F8274" t="s">
        <v>16</v>
      </c>
      <c r="G8274" t="s">
        <v>820</v>
      </c>
      <c r="H8274" t="s">
        <v>821</v>
      </c>
      <c r="I8274" t="s">
        <v>16</v>
      </c>
      <c r="J8274" t="s">
        <v>19</v>
      </c>
      <c r="K8274" t="str">
        <f>INDEX(Table6[Column1],MATCH(L8274,Table6[Column2]))</f>
        <v>Young Adults</v>
      </c>
      <c r="L8274">
        <v>36.751813660000003</v>
      </c>
      <c r="M8274" t="str">
        <f>VLOOKUP(L8274,Table1[],2)</f>
        <v>30 - 39</v>
      </c>
      <c r="N8274" t="str">
        <f>INDEX(Table7[Column1],MATCH(O8274,Table7[Column2]))</f>
        <v>Learning Stage</v>
      </c>
      <c r="O8274">
        <v>4.0951786759999997</v>
      </c>
      <c r="P8274" t="str">
        <f>VLOOKUP(O8274,Table13[],2)</f>
        <v>1 - 5</v>
      </c>
      <c r="Q8274" t="str">
        <f>INDEX(Table8[Column1],MATCH(R8274,Table8[Column2]))</f>
        <v>Scheduled</v>
      </c>
      <c r="R8274">
        <v>34.17828677</v>
      </c>
      <c r="S8274">
        <f t="shared" si="259"/>
        <v>1.4240952820833335</v>
      </c>
      <c r="T8274" t="s">
        <v>19</v>
      </c>
    </row>
    <row r="8275" spans="1:20" x14ac:dyDescent="0.25">
      <c r="A8275">
        <v>8274</v>
      </c>
      <c r="B8275" t="s">
        <v>5704</v>
      </c>
      <c r="C8275" t="s">
        <v>1603</v>
      </c>
      <c r="D8275" t="str">
        <f t="shared" si="258"/>
        <v>Shake Harriett</v>
      </c>
      <c r="E8275" t="s">
        <v>15</v>
      </c>
      <c r="F8275" t="s">
        <v>33</v>
      </c>
      <c r="G8275" t="s">
        <v>611</v>
      </c>
      <c r="H8275" t="s">
        <v>612</v>
      </c>
      <c r="I8275" t="s">
        <v>33</v>
      </c>
      <c r="J8275" t="s">
        <v>19</v>
      </c>
      <c r="K8275" t="str">
        <f>INDEX(Table6[Column1],MATCH(L8275,Table6[Column2]))</f>
        <v>Youth</v>
      </c>
      <c r="L8275">
        <v>25.354180410000001</v>
      </c>
      <c r="M8275" t="str">
        <f>VLOOKUP(L8275,Table1[],2)</f>
        <v>20 - 29</v>
      </c>
      <c r="N8275" t="str">
        <f>INDEX(Table7[Column1],MATCH(O8275,Table7[Column2]))</f>
        <v>Learning Stage</v>
      </c>
      <c r="O8275">
        <v>3.90142838</v>
      </c>
      <c r="P8275" t="str">
        <f>VLOOKUP(O8275,Table13[],2)</f>
        <v>1 - 5</v>
      </c>
      <c r="Q8275" t="str">
        <f>INDEX(Table8[Column1],MATCH(R8275,Table8[Column2]))</f>
        <v>Scheduled</v>
      </c>
      <c r="R8275">
        <v>0</v>
      </c>
      <c r="S8275">
        <f t="shared" si="259"/>
        <v>0</v>
      </c>
      <c r="T8275" t="s">
        <v>19</v>
      </c>
    </row>
    <row r="8276" spans="1:20" x14ac:dyDescent="0.25">
      <c r="A8276">
        <v>8275</v>
      </c>
      <c r="B8276" t="s">
        <v>5705</v>
      </c>
      <c r="C8276" t="s">
        <v>55</v>
      </c>
      <c r="D8276" t="str">
        <f t="shared" si="258"/>
        <v>Vosburgh Leonard</v>
      </c>
      <c r="E8276" t="s">
        <v>22</v>
      </c>
      <c r="F8276" t="s">
        <v>27</v>
      </c>
      <c r="G8276" t="s">
        <v>611</v>
      </c>
      <c r="H8276" t="s">
        <v>612</v>
      </c>
      <c r="I8276" t="s">
        <v>27</v>
      </c>
      <c r="J8276" t="s">
        <v>19</v>
      </c>
      <c r="K8276" t="str">
        <f>INDEX(Table6[Column1],MATCH(L8276,Table6[Column2]))</f>
        <v>Young Adults</v>
      </c>
      <c r="L8276">
        <v>30.829025869999999</v>
      </c>
      <c r="M8276" t="str">
        <f>VLOOKUP(L8276,Table1[],2)</f>
        <v>30 - 39</v>
      </c>
      <c r="N8276" t="str">
        <f>INDEX(Table7[Column1],MATCH(O8276,Table7[Column2]))</f>
        <v>Learning Stage</v>
      </c>
      <c r="O8276">
        <v>4.3767153729999997</v>
      </c>
      <c r="P8276" t="str">
        <f>VLOOKUP(O8276,Table13[],2)</f>
        <v>1 - 5</v>
      </c>
      <c r="Q8276" t="str">
        <f>INDEX(Table8[Column1],MATCH(R8276,Table8[Column2]))</f>
        <v>Scheduled</v>
      </c>
      <c r="R8276">
        <v>0</v>
      </c>
      <c r="S8276">
        <f t="shared" si="259"/>
        <v>0</v>
      </c>
      <c r="T8276" t="s">
        <v>19</v>
      </c>
    </row>
    <row r="8277" spans="1:20" x14ac:dyDescent="0.25">
      <c r="A8277">
        <v>8276</v>
      </c>
      <c r="B8277" t="s">
        <v>5706</v>
      </c>
      <c r="C8277" t="s">
        <v>1194</v>
      </c>
      <c r="D8277" t="str">
        <f t="shared" si="258"/>
        <v>Schumaker Emily</v>
      </c>
      <c r="E8277" t="s">
        <v>15</v>
      </c>
      <c r="F8277" t="s">
        <v>330</v>
      </c>
      <c r="G8277" t="s">
        <v>611</v>
      </c>
      <c r="H8277" t="s">
        <v>612</v>
      </c>
      <c r="I8277" t="s">
        <v>90</v>
      </c>
      <c r="J8277" t="s">
        <v>19</v>
      </c>
      <c r="K8277" t="str">
        <f>INDEX(Table6[Column1],MATCH(L8277,Table6[Column2]))</f>
        <v>Adults</v>
      </c>
      <c r="L8277">
        <v>45.132322670000001</v>
      </c>
      <c r="M8277" t="str">
        <f>VLOOKUP(L8277,Table1[],2)</f>
        <v>40 - 49</v>
      </c>
      <c r="N8277" t="str">
        <f>INDEX(Table7[Column1],MATCH(O8277,Table7[Column2]))</f>
        <v>Learning Stage</v>
      </c>
      <c r="O8277">
        <v>4.2764974870000003</v>
      </c>
      <c r="P8277" t="str">
        <f>VLOOKUP(O8277,Table13[],2)</f>
        <v>1 - 5</v>
      </c>
      <c r="Q8277" t="str">
        <f>INDEX(Table8[Column1],MATCH(R8277,Table8[Column2]))</f>
        <v>Maintained</v>
      </c>
      <c r="R8277">
        <v>74.344053959999997</v>
      </c>
      <c r="S8277">
        <f t="shared" si="259"/>
        <v>3.0976689150000003</v>
      </c>
      <c r="T8277" t="s">
        <v>19</v>
      </c>
    </row>
    <row r="8278" spans="1:20" x14ac:dyDescent="0.25">
      <c r="A8278">
        <v>8277</v>
      </c>
      <c r="B8278" t="s">
        <v>1090</v>
      </c>
      <c r="C8278" t="s">
        <v>149</v>
      </c>
      <c r="D8278" t="str">
        <f t="shared" si="258"/>
        <v>Sanchez Charles</v>
      </c>
      <c r="E8278" t="s">
        <v>22</v>
      </c>
      <c r="F8278" t="s">
        <v>1980</v>
      </c>
      <c r="G8278" t="s">
        <v>611</v>
      </c>
      <c r="H8278" t="s">
        <v>612</v>
      </c>
      <c r="I8278" t="s">
        <v>107</v>
      </c>
      <c r="J8278" t="s">
        <v>19</v>
      </c>
      <c r="K8278" t="str">
        <f>INDEX(Table6[Column1],MATCH(L8278,Table6[Column2]))</f>
        <v>Young Adults</v>
      </c>
      <c r="L8278">
        <v>34.713313030000002</v>
      </c>
      <c r="M8278" t="str">
        <f>VLOOKUP(L8278,Table1[],2)</f>
        <v>30 - 39</v>
      </c>
      <c r="N8278" t="str">
        <f>INDEX(Table7[Column1],MATCH(O8278,Table7[Column2]))</f>
        <v>Learning Stage</v>
      </c>
      <c r="O8278">
        <v>5.5474617610000001</v>
      </c>
      <c r="P8278" t="str">
        <f>VLOOKUP(O8278,Table13[],2)</f>
        <v>1 - 5</v>
      </c>
      <c r="Q8278" t="str">
        <f>INDEX(Table8[Column1],MATCH(R8278,Table8[Column2]))</f>
        <v>Scheduled</v>
      </c>
      <c r="R8278">
        <v>18.08724672</v>
      </c>
      <c r="S8278">
        <f t="shared" si="259"/>
        <v>0.75363527999999991</v>
      </c>
      <c r="T8278" t="s">
        <v>19</v>
      </c>
    </row>
    <row r="8279" spans="1:20" x14ac:dyDescent="0.25">
      <c r="A8279">
        <v>8278</v>
      </c>
      <c r="B8279" t="s">
        <v>5707</v>
      </c>
      <c r="C8279" t="s">
        <v>32</v>
      </c>
      <c r="D8279" t="str">
        <f t="shared" si="258"/>
        <v>Moya Edward</v>
      </c>
      <c r="E8279" t="s">
        <v>22</v>
      </c>
      <c r="F8279" t="s">
        <v>16</v>
      </c>
      <c r="G8279" t="s">
        <v>820</v>
      </c>
      <c r="H8279" t="s">
        <v>821</v>
      </c>
      <c r="I8279" t="s">
        <v>16</v>
      </c>
      <c r="J8279" t="s">
        <v>19</v>
      </c>
      <c r="K8279" t="str">
        <f>INDEX(Table6[Column1],MATCH(L8279,Table6[Column2]))</f>
        <v>Youth</v>
      </c>
      <c r="L8279">
        <v>24.041503049999999</v>
      </c>
      <c r="M8279" t="str">
        <f>VLOOKUP(L8279,Table1[],2)</f>
        <v>20 - 29</v>
      </c>
      <c r="N8279" t="str">
        <f>INDEX(Table7[Column1],MATCH(O8279,Table7[Column2]))</f>
        <v>Fitting in Stage</v>
      </c>
      <c r="O8279">
        <v>7.2596496459999997</v>
      </c>
      <c r="P8279" t="str">
        <f>VLOOKUP(O8279,Table13[],2)</f>
        <v>6 - 10</v>
      </c>
      <c r="Q8279" t="str">
        <f>INDEX(Table8[Column1],MATCH(R8279,Table8[Column2]))</f>
        <v>Scheduled</v>
      </c>
      <c r="R8279">
        <v>0</v>
      </c>
      <c r="S8279">
        <f t="shared" si="259"/>
        <v>0</v>
      </c>
      <c r="T8279" t="s">
        <v>19</v>
      </c>
    </row>
    <row r="8280" spans="1:20" x14ac:dyDescent="0.25">
      <c r="A8280">
        <v>8279</v>
      </c>
      <c r="B8280" t="s">
        <v>5708</v>
      </c>
      <c r="C8280" t="s">
        <v>1004</v>
      </c>
      <c r="D8280" t="str">
        <f t="shared" si="258"/>
        <v>Yount Deborah</v>
      </c>
      <c r="E8280" t="s">
        <v>15</v>
      </c>
      <c r="F8280" t="s">
        <v>369</v>
      </c>
      <c r="G8280" t="s">
        <v>611</v>
      </c>
      <c r="H8280" t="s">
        <v>612</v>
      </c>
      <c r="I8280" t="s">
        <v>369</v>
      </c>
      <c r="J8280" t="s">
        <v>19</v>
      </c>
      <c r="K8280" t="str">
        <f>INDEX(Table6[Column1],MATCH(L8280,Table6[Column2]))</f>
        <v>Elders</v>
      </c>
      <c r="L8280">
        <v>53.867414459999999</v>
      </c>
      <c r="M8280" t="str">
        <f>VLOOKUP(L8280,Table1[],2)</f>
        <v>50 - 59</v>
      </c>
      <c r="N8280" t="str">
        <f>INDEX(Table7[Column1],MATCH(O8280,Table7[Column2]))</f>
        <v>Learning Stage</v>
      </c>
      <c r="O8280">
        <v>5.4122449289999999</v>
      </c>
      <c r="P8280" t="str">
        <f>VLOOKUP(O8280,Table13[],2)</f>
        <v>1 - 5</v>
      </c>
      <c r="Q8280" t="str">
        <f>INDEX(Table8[Column1],MATCH(R8280,Table8[Column2]))</f>
        <v>Excused</v>
      </c>
      <c r="R8280">
        <v>120.04972859999999</v>
      </c>
      <c r="S8280">
        <f t="shared" si="259"/>
        <v>5.0020720249999995</v>
      </c>
      <c r="T8280" t="s">
        <v>19</v>
      </c>
    </row>
    <row r="8281" spans="1:20" x14ac:dyDescent="0.25">
      <c r="A8281">
        <v>8280</v>
      </c>
      <c r="B8281" t="s">
        <v>1921</v>
      </c>
      <c r="C8281" t="s">
        <v>5709</v>
      </c>
      <c r="D8281" t="str">
        <f t="shared" si="258"/>
        <v>Butts Rosalinda</v>
      </c>
      <c r="E8281" t="s">
        <v>15</v>
      </c>
      <c r="F8281" t="s">
        <v>407</v>
      </c>
      <c r="G8281" t="s">
        <v>611</v>
      </c>
      <c r="H8281" t="s">
        <v>612</v>
      </c>
      <c r="I8281" t="s">
        <v>407</v>
      </c>
      <c r="J8281" t="s">
        <v>19</v>
      </c>
      <c r="K8281" t="str">
        <f>INDEX(Table6[Column1],MATCH(L8281,Table6[Column2]))</f>
        <v>Adults</v>
      </c>
      <c r="L8281">
        <v>49.761923099999997</v>
      </c>
      <c r="M8281" t="str">
        <f>VLOOKUP(L8281,Table1[],2)</f>
        <v>40 - 49</v>
      </c>
      <c r="N8281" t="str">
        <f>INDEX(Table7[Column1],MATCH(O8281,Table7[Column2]))</f>
        <v>Learning Stage</v>
      </c>
      <c r="O8281">
        <v>4.6513796349999996</v>
      </c>
      <c r="P8281" t="str">
        <f>VLOOKUP(O8281,Table13[],2)</f>
        <v>1 - 5</v>
      </c>
      <c r="Q8281" t="str">
        <f>INDEX(Table8[Column1],MATCH(R8281,Table8[Column2]))</f>
        <v>Excused</v>
      </c>
      <c r="R8281">
        <v>157.94244839999999</v>
      </c>
      <c r="S8281">
        <f t="shared" si="259"/>
        <v>6.5809353499999999</v>
      </c>
      <c r="T8281" t="s">
        <v>19</v>
      </c>
    </row>
    <row r="8282" spans="1:20" x14ac:dyDescent="0.25">
      <c r="A8282">
        <v>8281</v>
      </c>
      <c r="B8282" t="s">
        <v>1058</v>
      </c>
      <c r="C8282" t="s">
        <v>4621</v>
      </c>
      <c r="D8282" t="str">
        <f t="shared" si="258"/>
        <v>Cole Garland</v>
      </c>
      <c r="E8282" t="s">
        <v>22</v>
      </c>
      <c r="F8282" t="s">
        <v>280</v>
      </c>
      <c r="G8282" t="s">
        <v>611</v>
      </c>
      <c r="H8282" t="s">
        <v>612</v>
      </c>
      <c r="I8282" t="s">
        <v>192</v>
      </c>
      <c r="J8282" t="s">
        <v>19</v>
      </c>
      <c r="K8282" t="str">
        <f>INDEX(Table6[Column1],MATCH(L8282,Table6[Column2]))</f>
        <v>Young Adults</v>
      </c>
      <c r="L8282">
        <v>39.518895700000002</v>
      </c>
      <c r="M8282" t="str">
        <f>VLOOKUP(L8282,Table1[],2)</f>
        <v>30 - 39</v>
      </c>
      <c r="N8282" t="str">
        <f>INDEX(Table7[Column1],MATCH(O8282,Table7[Column2]))</f>
        <v>Learning Stage</v>
      </c>
      <c r="O8282">
        <v>3.3800764339999998</v>
      </c>
      <c r="P8282" t="str">
        <f>VLOOKUP(O8282,Table13[],2)</f>
        <v>1 - 5</v>
      </c>
      <c r="Q8282" t="str">
        <f>INDEX(Table8[Column1],MATCH(R8282,Table8[Column2]))</f>
        <v>Scheduled</v>
      </c>
      <c r="R8282">
        <v>21.454784270000001</v>
      </c>
      <c r="S8282">
        <f t="shared" si="259"/>
        <v>0.89394934458333342</v>
      </c>
      <c r="T8282" t="s">
        <v>19</v>
      </c>
    </row>
    <row r="8283" spans="1:20" x14ac:dyDescent="0.25">
      <c r="A8283">
        <v>8282</v>
      </c>
      <c r="B8283" t="s">
        <v>5290</v>
      </c>
      <c r="C8283" t="s">
        <v>5710</v>
      </c>
      <c r="D8283" t="str">
        <f t="shared" si="258"/>
        <v>Emery Lettie</v>
      </c>
      <c r="E8283" t="s">
        <v>15</v>
      </c>
      <c r="F8283" t="s">
        <v>192</v>
      </c>
      <c r="G8283" t="s">
        <v>611</v>
      </c>
      <c r="H8283" t="s">
        <v>612</v>
      </c>
      <c r="I8283" t="s">
        <v>192</v>
      </c>
      <c r="J8283" t="s">
        <v>19</v>
      </c>
      <c r="K8283" t="str">
        <f>INDEX(Table6[Column1],MATCH(L8283,Table6[Column2]))</f>
        <v>Young Adults</v>
      </c>
      <c r="L8283">
        <v>33.821971650000002</v>
      </c>
      <c r="M8283" t="str">
        <f>VLOOKUP(L8283,Table1[],2)</f>
        <v>30 - 39</v>
      </c>
      <c r="N8283" t="str">
        <f>INDEX(Table7[Column1],MATCH(O8283,Table7[Column2]))</f>
        <v>Learning Stage</v>
      </c>
      <c r="O8283">
        <v>1.8743329040000001</v>
      </c>
      <c r="P8283" t="str">
        <f>VLOOKUP(O8283,Table13[],2)</f>
        <v>1 - 5</v>
      </c>
      <c r="Q8283" t="str">
        <f>INDEX(Table8[Column1],MATCH(R8283,Table8[Column2]))</f>
        <v>Maintained</v>
      </c>
      <c r="R8283">
        <v>46.122728670000001</v>
      </c>
      <c r="S8283">
        <f t="shared" si="259"/>
        <v>1.92178036125</v>
      </c>
      <c r="T8283" t="s">
        <v>19</v>
      </c>
    </row>
    <row r="8284" spans="1:20" x14ac:dyDescent="0.25">
      <c r="A8284">
        <v>8283</v>
      </c>
      <c r="B8284" t="s">
        <v>5711</v>
      </c>
      <c r="C8284" t="s">
        <v>3286</v>
      </c>
      <c r="D8284" t="str">
        <f t="shared" si="258"/>
        <v>Fortier Johnny</v>
      </c>
      <c r="E8284" t="s">
        <v>22</v>
      </c>
      <c r="F8284" t="s">
        <v>806</v>
      </c>
      <c r="G8284" t="s">
        <v>611</v>
      </c>
      <c r="H8284" t="s">
        <v>612</v>
      </c>
      <c r="I8284" t="s">
        <v>192</v>
      </c>
      <c r="J8284" t="s">
        <v>19</v>
      </c>
      <c r="K8284" t="str">
        <f>INDEX(Table6[Column1],MATCH(L8284,Table6[Column2]))</f>
        <v>Adults</v>
      </c>
      <c r="L8284">
        <v>41.109079719999997</v>
      </c>
      <c r="M8284" t="str">
        <f>VLOOKUP(L8284,Table1[],2)</f>
        <v>40 - 49</v>
      </c>
      <c r="N8284" t="str">
        <f>INDEX(Table7[Column1],MATCH(O8284,Table7[Column2]))</f>
        <v>Learning Stage</v>
      </c>
      <c r="O8284">
        <v>1.5524559659999999</v>
      </c>
      <c r="P8284" t="str">
        <f>VLOOKUP(O8284,Table13[],2)</f>
        <v>1 - 5</v>
      </c>
      <c r="Q8284" t="str">
        <f>INDEX(Table8[Column1],MATCH(R8284,Table8[Column2]))</f>
        <v>Scheduled</v>
      </c>
      <c r="R8284">
        <v>0</v>
      </c>
      <c r="S8284">
        <f t="shared" si="259"/>
        <v>0</v>
      </c>
      <c r="T8284" t="s">
        <v>19</v>
      </c>
    </row>
    <row r="8285" spans="1:20" x14ac:dyDescent="0.25">
      <c r="A8285">
        <v>8284</v>
      </c>
      <c r="B8285" t="s">
        <v>3528</v>
      </c>
      <c r="C8285" t="s">
        <v>144</v>
      </c>
      <c r="D8285" t="str">
        <f t="shared" si="258"/>
        <v>Ham David</v>
      </c>
      <c r="E8285" t="s">
        <v>22</v>
      </c>
      <c r="F8285" t="s">
        <v>107</v>
      </c>
      <c r="G8285" t="s">
        <v>611</v>
      </c>
      <c r="H8285" t="s">
        <v>612</v>
      </c>
      <c r="I8285" t="s">
        <v>107</v>
      </c>
      <c r="J8285" t="s">
        <v>19</v>
      </c>
      <c r="K8285" t="str">
        <f>INDEX(Table6[Column1],MATCH(L8285,Table6[Column2]))</f>
        <v>Young Adults</v>
      </c>
      <c r="L8285">
        <v>32.207250139999999</v>
      </c>
      <c r="M8285" t="str">
        <f>VLOOKUP(L8285,Table1[],2)</f>
        <v>30 - 39</v>
      </c>
      <c r="N8285" t="str">
        <f>INDEX(Table7[Column1],MATCH(O8285,Table7[Column2]))</f>
        <v>Learning Stage</v>
      </c>
      <c r="O8285">
        <v>3.454301719</v>
      </c>
      <c r="P8285" t="str">
        <f>VLOOKUP(O8285,Table13[],2)</f>
        <v>1 - 5</v>
      </c>
      <c r="Q8285" t="str">
        <f>INDEX(Table8[Column1],MATCH(R8285,Table8[Column2]))</f>
        <v>Scheduled</v>
      </c>
      <c r="R8285">
        <v>0</v>
      </c>
      <c r="S8285">
        <f t="shared" si="259"/>
        <v>0</v>
      </c>
      <c r="T8285" t="s">
        <v>19</v>
      </c>
    </row>
    <row r="8286" spans="1:20" x14ac:dyDescent="0.25">
      <c r="A8286">
        <v>8285</v>
      </c>
      <c r="B8286" t="s">
        <v>5712</v>
      </c>
      <c r="C8286" t="s">
        <v>802</v>
      </c>
      <c r="D8286" t="str">
        <f t="shared" si="258"/>
        <v>Broadwater Donna</v>
      </c>
      <c r="E8286" t="s">
        <v>15</v>
      </c>
      <c r="F8286" t="s">
        <v>24</v>
      </c>
      <c r="G8286" t="s">
        <v>611</v>
      </c>
      <c r="H8286" t="s">
        <v>612</v>
      </c>
      <c r="I8286" t="s">
        <v>24</v>
      </c>
      <c r="J8286" t="s">
        <v>19</v>
      </c>
      <c r="K8286" t="str">
        <f>INDEX(Table6[Column1],MATCH(L8286,Table6[Column2]))</f>
        <v>Teenagers</v>
      </c>
      <c r="L8286">
        <v>12.991620429999999</v>
      </c>
      <c r="M8286" t="e">
        <f>VLOOKUP(L8286,Table1[],2)</f>
        <v>#N/A</v>
      </c>
      <c r="N8286" t="str">
        <f>INDEX(Table7[Column1],MATCH(O8286,Table7[Column2]))</f>
        <v>Learning Stage</v>
      </c>
      <c r="O8286">
        <v>5.8947237240000003</v>
      </c>
      <c r="P8286" t="str">
        <f>VLOOKUP(O8286,Table13[],2)</f>
        <v>1 - 5</v>
      </c>
      <c r="Q8286" t="str">
        <f>INDEX(Table8[Column1],MATCH(R8286,Table8[Column2]))</f>
        <v>Scheduled</v>
      </c>
      <c r="R8286">
        <v>0</v>
      </c>
      <c r="S8286">
        <f t="shared" si="259"/>
        <v>0</v>
      </c>
      <c r="T8286" t="s">
        <v>19</v>
      </c>
    </row>
    <row r="8287" spans="1:20" x14ac:dyDescent="0.25">
      <c r="A8287">
        <v>8286</v>
      </c>
      <c r="B8287" t="s">
        <v>1624</v>
      </c>
      <c r="C8287" t="s">
        <v>1187</v>
      </c>
      <c r="D8287" t="str">
        <f t="shared" si="258"/>
        <v>Rodriguez Douglas</v>
      </c>
      <c r="E8287" t="s">
        <v>22</v>
      </c>
      <c r="F8287" t="s">
        <v>38</v>
      </c>
      <c r="G8287" t="s">
        <v>611</v>
      </c>
      <c r="H8287" t="s">
        <v>612</v>
      </c>
      <c r="I8287" t="s">
        <v>38</v>
      </c>
      <c r="J8287" t="s">
        <v>19</v>
      </c>
      <c r="K8287" t="str">
        <f>INDEX(Table6[Column1],MATCH(L8287,Table6[Column2]))</f>
        <v>Adults</v>
      </c>
      <c r="L8287">
        <v>46.108483939999999</v>
      </c>
      <c r="M8287" t="str">
        <f>VLOOKUP(L8287,Table1[],2)</f>
        <v>40 - 49</v>
      </c>
      <c r="N8287" t="str">
        <f>INDEX(Table7[Column1],MATCH(O8287,Table7[Column2]))</f>
        <v>Fitting in Stage</v>
      </c>
      <c r="O8287">
        <v>7.1141078169999998</v>
      </c>
      <c r="P8287" t="str">
        <f>VLOOKUP(O8287,Table13[],2)</f>
        <v>6 - 10</v>
      </c>
      <c r="Q8287" t="str">
        <f>INDEX(Table8[Column1],MATCH(R8287,Table8[Column2]))</f>
        <v>Maintained</v>
      </c>
      <c r="R8287">
        <v>42.597300769999997</v>
      </c>
      <c r="S8287">
        <f t="shared" si="259"/>
        <v>1.7748875320833331</v>
      </c>
      <c r="T8287" t="s">
        <v>19</v>
      </c>
    </row>
    <row r="8288" spans="1:20" x14ac:dyDescent="0.25">
      <c r="A8288">
        <v>8287</v>
      </c>
      <c r="B8288" t="s">
        <v>444</v>
      </c>
      <c r="C8288" t="s">
        <v>93</v>
      </c>
      <c r="D8288" t="str">
        <f t="shared" si="258"/>
        <v>Moore William</v>
      </c>
      <c r="E8288" t="s">
        <v>22</v>
      </c>
      <c r="F8288" t="s">
        <v>30</v>
      </c>
      <c r="G8288" t="s">
        <v>611</v>
      </c>
      <c r="H8288" t="s">
        <v>612</v>
      </c>
      <c r="I8288" t="s">
        <v>30</v>
      </c>
      <c r="J8288" t="s">
        <v>19</v>
      </c>
      <c r="K8288" t="str">
        <f>INDEX(Table6[Column1],MATCH(L8288,Table6[Column2]))</f>
        <v>Adults</v>
      </c>
      <c r="L8288">
        <v>42.54891559</v>
      </c>
      <c r="M8288" t="str">
        <f>VLOOKUP(L8288,Table1[],2)</f>
        <v>40 - 49</v>
      </c>
      <c r="N8288" t="str">
        <f>INDEX(Table7[Column1],MATCH(O8288,Table7[Column2]))</f>
        <v>Fitting in Stage</v>
      </c>
      <c r="O8288">
        <v>6.2981790249999996</v>
      </c>
      <c r="P8288" t="str">
        <f>VLOOKUP(O8288,Table13[],2)</f>
        <v>6 - 10</v>
      </c>
      <c r="Q8288" t="str">
        <f>INDEX(Table8[Column1],MATCH(R8288,Table8[Column2]))</f>
        <v>Scheduled</v>
      </c>
      <c r="R8288">
        <v>22.575365420000001</v>
      </c>
      <c r="S8288">
        <f t="shared" si="259"/>
        <v>0.9406402258333334</v>
      </c>
      <c r="T8288" t="s">
        <v>19</v>
      </c>
    </row>
    <row r="8289" spans="1:20" x14ac:dyDescent="0.25">
      <c r="A8289">
        <v>8288</v>
      </c>
      <c r="B8289" t="s">
        <v>723</v>
      </c>
      <c r="C8289" t="s">
        <v>199</v>
      </c>
      <c r="D8289" t="str">
        <f t="shared" si="258"/>
        <v>Garcia Joyce</v>
      </c>
      <c r="E8289" t="s">
        <v>15</v>
      </c>
      <c r="F8289" t="s">
        <v>38</v>
      </c>
      <c r="G8289" t="s">
        <v>611</v>
      </c>
      <c r="H8289" t="s">
        <v>612</v>
      </c>
      <c r="I8289" t="s">
        <v>38</v>
      </c>
      <c r="J8289" t="s">
        <v>19</v>
      </c>
      <c r="K8289" t="str">
        <f>INDEX(Table6[Column1],MATCH(L8289,Table6[Column2]))</f>
        <v>Adults</v>
      </c>
      <c r="L8289">
        <v>44.00455075</v>
      </c>
      <c r="M8289" t="str">
        <f>VLOOKUP(L8289,Table1[],2)</f>
        <v>40 - 49</v>
      </c>
      <c r="N8289" t="str">
        <f>INDEX(Table7[Column1],MATCH(O8289,Table7[Column2]))</f>
        <v>Learning Stage</v>
      </c>
      <c r="O8289">
        <v>5.3466949289999999</v>
      </c>
      <c r="P8289" t="str">
        <f>VLOOKUP(O8289,Table13[],2)</f>
        <v>1 - 5</v>
      </c>
      <c r="Q8289" t="str">
        <f>INDEX(Table8[Column1],MATCH(R8289,Table8[Column2]))</f>
        <v>Habitual</v>
      </c>
      <c r="R8289">
        <v>99.383283370000001</v>
      </c>
      <c r="S8289">
        <f t="shared" si="259"/>
        <v>4.140970140416667</v>
      </c>
      <c r="T8289" t="s">
        <v>19</v>
      </c>
    </row>
    <row r="8290" spans="1:20" x14ac:dyDescent="0.25">
      <c r="A8290">
        <v>8289</v>
      </c>
      <c r="B8290" t="s">
        <v>1181</v>
      </c>
      <c r="C8290" t="s">
        <v>672</v>
      </c>
      <c r="D8290" t="str">
        <f t="shared" si="258"/>
        <v>Malone Frances</v>
      </c>
      <c r="E8290" t="s">
        <v>15</v>
      </c>
      <c r="F8290" t="s">
        <v>235</v>
      </c>
      <c r="G8290" t="s">
        <v>611</v>
      </c>
      <c r="H8290" t="s">
        <v>612</v>
      </c>
      <c r="I8290" t="s">
        <v>235</v>
      </c>
      <c r="J8290" t="s">
        <v>19</v>
      </c>
      <c r="K8290" t="str">
        <f>INDEX(Table6[Column1],MATCH(L8290,Table6[Column2]))</f>
        <v>Young Adults</v>
      </c>
      <c r="L8290">
        <v>38.524315139999999</v>
      </c>
      <c r="M8290" t="str">
        <f>VLOOKUP(L8290,Table1[],2)</f>
        <v>30 - 39</v>
      </c>
      <c r="N8290" t="str">
        <f>INDEX(Table7[Column1],MATCH(O8290,Table7[Column2]))</f>
        <v>Learning Stage</v>
      </c>
      <c r="O8290">
        <v>5.658518108</v>
      </c>
      <c r="P8290" t="str">
        <f>VLOOKUP(O8290,Table13[],2)</f>
        <v>1 - 5</v>
      </c>
      <c r="Q8290" t="str">
        <f>INDEX(Table8[Column1],MATCH(R8290,Table8[Column2]))</f>
        <v>Habitual</v>
      </c>
      <c r="R8290">
        <v>91.0938862</v>
      </c>
      <c r="S8290">
        <f t="shared" si="259"/>
        <v>3.7955785916666667</v>
      </c>
      <c r="T8290" t="s">
        <v>19</v>
      </c>
    </row>
    <row r="8291" spans="1:20" x14ac:dyDescent="0.25">
      <c r="A8291">
        <v>8290</v>
      </c>
      <c r="B8291" t="s">
        <v>3122</v>
      </c>
      <c r="C8291" t="s">
        <v>426</v>
      </c>
      <c r="D8291" t="str">
        <f t="shared" si="258"/>
        <v>Christian George</v>
      </c>
      <c r="E8291" t="s">
        <v>22</v>
      </c>
      <c r="F8291" t="s">
        <v>30</v>
      </c>
      <c r="G8291" t="s">
        <v>611</v>
      </c>
      <c r="H8291" t="s">
        <v>612</v>
      </c>
      <c r="I8291" t="s">
        <v>30</v>
      </c>
      <c r="J8291" t="s">
        <v>19</v>
      </c>
      <c r="K8291" t="str">
        <f>INDEX(Table6[Column1],MATCH(L8291,Table6[Column2]))</f>
        <v>Youth</v>
      </c>
      <c r="L8291">
        <v>29.083876950000001</v>
      </c>
      <c r="M8291" t="str">
        <f>VLOOKUP(L8291,Table1[],2)</f>
        <v>20 - 29</v>
      </c>
      <c r="N8291" t="str">
        <f>INDEX(Table7[Column1],MATCH(O8291,Table7[Column2]))</f>
        <v>Learning Stage</v>
      </c>
      <c r="O8291">
        <v>5.0617352179999999</v>
      </c>
      <c r="P8291" t="str">
        <f>VLOOKUP(O8291,Table13[],2)</f>
        <v>1 - 5</v>
      </c>
      <c r="Q8291" t="str">
        <f>INDEX(Table8[Column1],MATCH(R8291,Table8[Column2]))</f>
        <v>Scheduled</v>
      </c>
      <c r="R8291">
        <v>0</v>
      </c>
      <c r="S8291">
        <f t="shared" si="259"/>
        <v>0</v>
      </c>
      <c r="T8291" t="s">
        <v>19</v>
      </c>
    </row>
    <row r="8292" spans="1:20" x14ac:dyDescent="0.25">
      <c r="A8292">
        <v>8291</v>
      </c>
      <c r="B8292" t="s">
        <v>230</v>
      </c>
      <c r="C8292" t="s">
        <v>5713</v>
      </c>
      <c r="D8292" t="str">
        <f t="shared" si="258"/>
        <v>Jackson Malissa</v>
      </c>
      <c r="E8292" t="s">
        <v>15</v>
      </c>
      <c r="F8292" t="s">
        <v>152</v>
      </c>
      <c r="G8292" t="s">
        <v>611</v>
      </c>
      <c r="H8292" t="s">
        <v>612</v>
      </c>
      <c r="I8292" t="s">
        <v>30</v>
      </c>
      <c r="J8292" t="s">
        <v>19</v>
      </c>
      <c r="K8292" t="str">
        <f>INDEX(Table6[Column1],MATCH(L8292,Table6[Column2]))</f>
        <v>Elders</v>
      </c>
      <c r="L8292">
        <v>50.145309769999997</v>
      </c>
      <c r="M8292" t="str">
        <f>VLOOKUP(L8292,Table1[],2)</f>
        <v>50 - 59</v>
      </c>
      <c r="N8292" t="str">
        <f>INDEX(Table7[Column1],MATCH(O8292,Table7[Column2]))</f>
        <v>Learning Stage</v>
      </c>
      <c r="O8292">
        <v>2.4846657259999998</v>
      </c>
      <c r="P8292" t="str">
        <f>VLOOKUP(O8292,Table13[],2)</f>
        <v>1 - 5</v>
      </c>
      <c r="Q8292" t="str">
        <f>INDEX(Table8[Column1],MATCH(R8292,Table8[Column2]))</f>
        <v>Habitual</v>
      </c>
      <c r="R8292">
        <v>86.876086020000002</v>
      </c>
      <c r="S8292">
        <f t="shared" si="259"/>
        <v>3.6198369174999998</v>
      </c>
      <c r="T8292" t="s">
        <v>19</v>
      </c>
    </row>
    <row r="8293" spans="1:20" x14ac:dyDescent="0.25">
      <c r="A8293">
        <v>8292</v>
      </c>
      <c r="B8293" t="s">
        <v>5714</v>
      </c>
      <c r="C8293" t="s">
        <v>2420</v>
      </c>
      <c r="D8293" t="str">
        <f t="shared" si="258"/>
        <v>Edge Ruthie</v>
      </c>
      <c r="E8293" t="s">
        <v>15</v>
      </c>
      <c r="F8293" t="s">
        <v>1489</v>
      </c>
      <c r="G8293" t="s">
        <v>611</v>
      </c>
      <c r="H8293" t="s">
        <v>612</v>
      </c>
      <c r="I8293" t="s">
        <v>169</v>
      </c>
      <c r="J8293" t="s">
        <v>19</v>
      </c>
      <c r="K8293" t="str">
        <f>INDEX(Table6[Column1],MATCH(L8293,Table6[Column2]))</f>
        <v>Youth</v>
      </c>
      <c r="L8293">
        <v>20.665305400000001</v>
      </c>
      <c r="M8293" t="str">
        <f>VLOOKUP(L8293,Table1[],2)</f>
        <v>20 - 29</v>
      </c>
      <c r="N8293" t="str">
        <f>INDEX(Table7[Column1],MATCH(O8293,Table7[Column2]))</f>
        <v>Learning Stage</v>
      </c>
      <c r="O8293">
        <v>3.8202243629999999</v>
      </c>
      <c r="P8293" t="str">
        <f>VLOOKUP(O8293,Table13[],2)</f>
        <v>1 - 5</v>
      </c>
      <c r="Q8293" t="str">
        <f>INDEX(Table8[Column1],MATCH(R8293,Table8[Column2]))</f>
        <v>Scheduled</v>
      </c>
      <c r="R8293">
        <v>0</v>
      </c>
      <c r="S8293">
        <f t="shared" si="259"/>
        <v>0</v>
      </c>
      <c r="T8293" t="s">
        <v>19</v>
      </c>
    </row>
    <row r="8294" spans="1:20" x14ac:dyDescent="0.25">
      <c r="A8294">
        <v>8293</v>
      </c>
      <c r="B8294" t="s">
        <v>5715</v>
      </c>
      <c r="C8294" t="s">
        <v>603</v>
      </c>
      <c r="D8294" t="str">
        <f t="shared" si="258"/>
        <v>Dowdy Willie</v>
      </c>
      <c r="E8294" t="s">
        <v>22</v>
      </c>
      <c r="F8294" t="s">
        <v>38</v>
      </c>
      <c r="G8294" t="s">
        <v>611</v>
      </c>
      <c r="H8294" t="s">
        <v>612</v>
      </c>
      <c r="I8294" t="s">
        <v>38</v>
      </c>
      <c r="J8294" t="s">
        <v>19</v>
      </c>
      <c r="K8294" t="str">
        <f>INDEX(Table6[Column1],MATCH(L8294,Table6[Column2]))</f>
        <v>Young Adults</v>
      </c>
      <c r="L8294">
        <v>30.113942420000001</v>
      </c>
      <c r="M8294" t="str">
        <f>VLOOKUP(L8294,Table1[],2)</f>
        <v>30 - 39</v>
      </c>
      <c r="N8294" t="str">
        <f>INDEX(Table7[Column1],MATCH(O8294,Table7[Column2]))</f>
        <v>Learning Stage</v>
      </c>
      <c r="O8294">
        <v>4.4859986840000001</v>
      </c>
      <c r="P8294" t="str">
        <f>VLOOKUP(O8294,Table13[],2)</f>
        <v>1 - 5</v>
      </c>
      <c r="Q8294" t="str">
        <f>INDEX(Table8[Column1],MATCH(R8294,Table8[Column2]))</f>
        <v>Scheduled</v>
      </c>
      <c r="R8294">
        <v>0</v>
      </c>
      <c r="S8294">
        <f t="shared" si="259"/>
        <v>0</v>
      </c>
      <c r="T8294" t="s">
        <v>19</v>
      </c>
    </row>
    <row r="8295" spans="1:20" x14ac:dyDescent="0.25">
      <c r="A8295">
        <v>8294</v>
      </c>
      <c r="B8295" t="s">
        <v>3223</v>
      </c>
      <c r="C8295" t="s">
        <v>2623</v>
      </c>
      <c r="D8295" t="str">
        <f t="shared" si="258"/>
        <v>Blanchard Francine</v>
      </c>
      <c r="E8295" t="s">
        <v>15</v>
      </c>
      <c r="F8295" t="s">
        <v>16</v>
      </c>
      <c r="G8295" t="s">
        <v>820</v>
      </c>
      <c r="H8295" t="s">
        <v>821</v>
      </c>
      <c r="I8295" t="s">
        <v>16</v>
      </c>
      <c r="J8295" t="s">
        <v>19</v>
      </c>
      <c r="K8295" t="str">
        <f>INDEX(Table6[Column1],MATCH(L8295,Table6[Column2]))</f>
        <v>Elders</v>
      </c>
      <c r="L8295">
        <v>58.230654389999998</v>
      </c>
      <c r="M8295" t="str">
        <f>VLOOKUP(L8295,Table1[],2)</f>
        <v>50 - 59</v>
      </c>
      <c r="N8295" t="str">
        <f>INDEX(Table7[Column1],MATCH(O8295,Table7[Column2]))</f>
        <v>Learning Stage</v>
      </c>
      <c r="O8295">
        <v>5.3819222890000002</v>
      </c>
      <c r="P8295" t="str">
        <f>VLOOKUP(O8295,Table13[],2)</f>
        <v>1 - 5</v>
      </c>
      <c r="Q8295" t="str">
        <f>INDEX(Table8[Column1],MATCH(R8295,Table8[Column2]))</f>
        <v>Habitual</v>
      </c>
      <c r="R8295">
        <v>114.75740949999999</v>
      </c>
      <c r="S8295">
        <f t="shared" si="259"/>
        <v>4.781558729166667</v>
      </c>
      <c r="T8295" t="s">
        <v>19</v>
      </c>
    </row>
    <row r="8296" spans="1:20" x14ac:dyDescent="0.25">
      <c r="A8296">
        <v>8295</v>
      </c>
      <c r="B8296" t="s">
        <v>774</v>
      </c>
      <c r="C8296" t="s">
        <v>5716</v>
      </c>
      <c r="D8296" t="str">
        <f t="shared" si="258"/>
        <v>Vargas Denis</v>
      </c>
      <c r="E8296" t="s">
        <v>22</v>
      </c>
      <c r="F8296" t="s">
        <v>16</v>
      </c>
      <c r="G8296" t="s">
        <v>820</v>
      </c>
      <c r="H8296" t="s">
        <v>821</v>
      </c>
      <c r="I8296" t="s">
        <v>16</v>
      </c>
      <c r="J8296" t="s">
        <v>19</v>
      </c>
      <c r="K8296" t="str">
        <f>INDEX(Table6[Column1],MATCH(L8296,Table6[Column2]))</f>
        <v>Elders</v>
      </c>
      <c r="L8296">
        <v>53.512734270000003</v>
      </c>
      <c r="M8296" t="str">
        <f>VLOOKUP(L8296,Table1[],2)</f>
        <v>50 - 59</v>
      </c>
      <c r="N8296" t="str">
        <f>INDEX(Table7[Column1],MATCH(O8296,Table7[Column2]))</f>
        <v>Learning Stage</v>
      </c>
      <c r="O8296">
        <v>5.7411820789999997</v>
      </c>
      <c r="P8296" t="str">
        <f>VLOOKUP(O8296,Table13[],2)</f>
        <v>1 - 5</v>
      </c>
      <c r="Q8296" t="str">
        <f>INDEX(Table8[Column1],MATCH(R8296,Table8[Column2]))</f>
        <v>Unexcused</v>
      </c>
      <c r="R8296">
        <v>173.8023115</v>
      </c>
      <c r="S8296">
        <f t="shared" si="259"/>
        <v>7.2417629791666664</v>
      </c>
      <c r="T8296" t="s">
        <v>19</v>
      </c>
    </row>
    <row r="8297" spans="1:20" x14ac:dyDescent="0.25">
      <c r="A8297">
        <v>8296</v>
      </c>
      <c r="B8297" t="s">
        <v>5173</v>
      </c>
      <c r="C8297" t="s">
        <v>1103</v>
      </c>
      <c r="D8297" t="str">
        <f t="shared" si="258"/>
        <v>Sutherland Darlene</v>
      </c>
      <c r="E8297" t="s">
        <v>15</v>
      </c>
      <c r="F8297" t="s">
        <v>87</v>
      </c>
      <c r="G8297" t="s">
        <v>611</v>
      </c>
      <c r="H8297" t="s">
        <v>612</v>
      </c>
      <c r="I8297" t="s">
        <v>87</v>
      </c>
      <c r="J8297" t="s">
        <v>19</v>
      </c>
      <c r="K8297" t="str">
        <f>INDEX(Table6[Column1],MATCH(L8297,Table6[Column2]))</f>
        <v>Elders</v>
      </c>
      <c r="L8297">
        <v>52.484332219999999</v>
      </c>
      <c r="M8297" t="str">
        <f>VLOOKUP(L8297,Table1[],2)</f>
        <v>50 - 59</v>
      </c>
      <c r="N8297" t="str">
        <f>INDEX(Table7[Column1],MATCH(O8297,Table7[Column2]))</f>
        <v>Learning Stage</v>
      </c>
      <c r="O8297">
        <v>5.5187682750000002</v>
      </c>
      <c r="P8297" t="str">
        <f>VLOOKUP(O8297,Table13[],2)</f>
        <v>1 - 5</v>
      </c>
      <c r="Q8297" t="str">
        <f>INDEX(Table8[Column1],MATCH(R8297,Table8[Column2]))</f>
        <v>Habitual</v>
      </c>
      <c r="R8297">
        <v>109.46773520000001</v>
      </c>
      <c r="S8297">
        <f t="shared" si="259"/>
        <v>4.5611556333333336</v>
      </c>
      <c r="T8297" t="s">
        <v>19</v>
      </c>
    </row>
    <row r="8298" spans="1:20" x14ac:dyDescent="0.25">
      <c r="A8298">
        <v>8297</v>
      </c>
      <c r="B8298" t="s">
        <v>2949</v>
      </c>
      <c r="C8298" t="s">
        <v>340</v>
      </c>
      <c r="D8298" t="str">
        <f t="shared" si="258"/>
        <v>Snyder Christopher</v>
      </c>
      <c r="E8298" t="s">
        <v>22</v>
      </c>
      <c r="F8298" t="s">
        <v>33</v>
      </c>
      <c r="G8298" t="s">
        <v>611</v>
      </c>
      <c r="H8298" t="s">
        <v>612</v>
      </c>
      <c r="I8298" t="s">
        <v>33</v>
      </c>
      <c r="J8298" t="s">
        <v>19</v>
      </c>
      <c r="K8298" t="str">
        <f>INDEX(Table6[Column1],MATCH(L8298,Table6[Column2]))</f>
        <v>Young Adults</v>
      </c>
      <c r="L8298">
        <v>39.360229080000003</v>
      </c>
      <c r="M8298" t="str">
        <f>VLOOKUP(L8298,Table1[],2)</f>
        <v>30 - 39</v>
      </c>
      <c r="N8298" t="str">
        <f>INDEX(Table7[Column1],MATCH(O8298,Table7[Column2]))</f>
        <v>Learning Stage</v>
      </c>
      <c r="O8298">
        <v>2.0182587070000002</v>
      </c>
      <c r="P8298" t="str">
        <f>VLOOKUP(O8298,Table13[],2)</f>
        <v>1 - 5</v>
      </c>
      <c r="Q8298" t="str">
        <f>INDEX(Table8[Column1],MATCH(R8298,Table8[Column2]))</f>
        <v>Maintained</v>
      </c>
      <c r="R8298">
        <v>75.940101580000004</v>
      </c>
      <c r="S8298">
        <f t="shared" si="259"/>
        <v>3.1641708991666664</v>
      </c>
      <c r="T8298" t="s">
        <v>19</v>
      </c>
    </row>
    <row r="8299" spans="1:20" x14ac:dyDescent="0.25">
      <c r="A8299">
        <v>8298</v>
      </c>
      <c r="B8299" t="s">
        <v>1312</v>
      </c>
      <c r="C8299" t="s">
        <v>823</v>
      </c>
      <c r="D8299" t="str">
        <f t="shared" si="258"/>
        <v>Scott Brittany</v>
      </c>
      <c r="E8299" t="s">
        <v>15</v>
      </c>
      <c r="F8299" t="s">
        <v>33</v>
      </c>
      <c r="G8299" t="s">
        <v>611</v>
      </c>
      <c r="H8299" t="s">
        <v>612</v>
      </c>
      <c r="I8299" t="s">
        <v>33</v>
      </c>
      <c r="J8299" t="s">
        <v>19</v>
      </c>
      <c r="K8299" t="str">
        <f>INDEX(Table6[Column1],MATCH(L8299,Table6[Column2]))</f>
        <v>Adults</v>
      </c>
      <c r="L8299">
        <v>49.904885030000003</v>
      </c>
      <c r="M8299" t="str">
        <f>VLOOKUP(L8299,Table1[],2)</f>
        <v>40 - 49</v>
      </c>
      <c r="N8299" t="str">
        <f>INDEX(Table7[Column1],MATCH(O8299,Table7[Column2]))</f>
        <v>Learning Stage</v>
      </c>
      <c r="O8299">
        <v>3.3775777200000001</v>
      </c>
      <c r="P8299" t="str">
        <f>VLOOKUP(O8299,Table13[],2)</f>
        <v>1 - 5</v>
      </c>
      <c r="Q8299" t="str">
        <f>INDEX(Table8[Column1],MATCH(R8299,Table8[Column2]))</f>
        <v>Habitual</v>
      </c>
      <c r="R8299">
        <v>113.5783424</v>
      </c>
      <c r="S8299">
        <f t="shared" si="259"/>
        <v>4.7324309333333332</v>
      </c>
      <c r="T8299" t="s">
        <v>19</v>
      </c>
    </row>
    <row r="8300" spans="1:20" x14ac:dyDescent="0.25">
      <c r="A8300">
        <v>8299</v>
      </c>
      <c r="B8300" t="s">
        <v>5717</v>
      </c>
      <c r="C8300" t="s">
        <v>144</v>
      </c>
      <c r="D8300" t="str">
        <f t="shared" si="258"/>
        <v>Maze David</v>
      </c>
      <c r="E8300" t="s">
        <v>22</v>
      </c>
      <c r="F8300" t="s">
        <v>38</v>
      </c>
      <c r="G8300" t="s">
        <v>611</v>
      </c>
      <c r="H8300" t="s">
        <v>612</v>
      </c>
      <c r="I8300" t="s">
        <v>38</v>
      </c>
      <c r="J8300" t="s">
        <v>19</v>
      </c>
      <c r="K8300" t="str">
        <f>INDEX(Table6[Column1],MATCH(L8300,Table6[Column2]))</f>
        <v>Teenagers</v>
      </c>
      <c r="L8300">
        <v>12.94409563</v>
      </c>
      <c r="M8300" t="e">
        <f>VLOOKUP(L8300,Table1[],2)</f>
        <v>#N/A</v>
      </c>
      <c r="N8300" t="str">
        <f>INDEX(Table7[Column1],MATCH(O8300,Table7[Column2]))</f>
        <v>Learning Stage</v>
      </c>
      <c r="O8300">
        <v>3.6909209729999999</v>
      </c>
      <c r="P8300" t="str">
        <f>VLOOKUP(O8300,Table13[],2)</f>
        <v>1 - 5</v>
      </c>
      <c r="Q8300" t="str">
        <f>INDEX(Table8[Column1],MATCH(R8300,Table8[Column2]))</f>
        <v>Scheduled</v>
      </c>
      <c r="R8300">
        <v>0</v>
      </c>
      <c r="S8300">
        <f t="shared" si="259"/>
        <v>0</v>
      </c>
      <c r="T8300" t="s">
        <v>19</v>
      </c>
    </row>
    <row r="8301" spans="1:20" x14ac:dyDescent="0.25">
      <c r="A8301">
        <v>8300</v>
      </c>
      <c r="B8301" t="s">
        <v>1526</v>
      </c>
      <c r="C8301" t="s">
        <v>245</v>
      </c>
      <c r="D8301" t="str">
        <f t="shared" si="258"/>
        <v>Hicks Mary</v>
      </c>
      <c r="E8301" t="s">
        <v>15</v>
      </c>
      <c r="F8301" t="s">
        <v>38</v>
      </c>
      <c r="G8301" t="s">
        <v>611</v>
      </c>
      <c r="H8301" t="s">
        <v>612</v>
      </c>
      <c r="I8301" t="s">
        <v>38</v>
      </c>
      <c r="J8301" t="s">
        <v>19</v>
      </c>
      <c r="K8301" t="str">
        <f>INDEX(Table6[Column1],MATCH(L8301,Table6[Column2]))</f>
        <v>Adults</v>
      </c>
      <c r="L8301">
        <v>40.472669949999997</v>
      </c>
      <c r="M8301" t="str">
        <f>VLOOKUP(L8301,Table1[],2)</f>
        <v>40 - 49</v>
      </c>
      <c r="N8301" t="str">
        <f>INDEX(Table7[Column1],MATCH(O8301,Table7[Column2]))</f>
        <v>Learning Stage</v>
      </c>
      <c r="O8301">
        <v>2.9125318450000002</v>
      </c>
      <c r="P8301" t="str">
        <f>VLOOKUP(O8301,Table13[],2)</f>
        <v>1 - 5</v>
      </c>
      <c r="Q8301" t="str">
        <f>INDEX(Table8[Column1],MATCH(R8301,Table8[Column2]))</f>
        <v>Scheduled</v>
      </c>
      <c r="R8301">
        <v>26.38793605</v>
      </c>
      <c r="S8301">
        <f t="shared" si="259"/>
        <v>1.0994973354166668</v>
      </c>
      <c r="T8301" t="s">
        <v>19</v>
      </c>
    </row>
    <row r="8302" spans="1:20" x14ac:dyDescent="0.25">
      <c r="A8302">
        <v>8301</v>
      </c>
      <c r="B8302" t="s">
        <v>5718</v>
      </c>
      <c r="C8302" t="s">
        <v>410</v>
      </c>
      <c r="D8302" t="str">
        <f t="shared" si="258"/>
        <v>Ledezma Bryan</v>
      </c>
      <c r="E8302" t="s">
        <v>22</v>
      </c>
      <c r="F8302" t="s">
        <v>30</v>
      </c>
      <c r="G8302" t="s">
        <v>611</v>
      </c>
      <c r="H8302" t="s">
        <v>612</v>
      </c>
      <c r="I8302" t="s">
        <v>30</v>
      </c>
      <c r="J8302" t="s">
        <v>19</v>
      </c>
      <c r="K8302" t="str">
        <f>INDEX(Table6[Column1],MATCH(L8302,Table6[Column2]))</f>
        <v>Adults</v>
      </c>
      <c r="L8302">
        <v>49.709395139999998</v>
      </c>
      <c r="M8302" t="str">
        <f>VLOOKUP(L8302,Table1[],2)</f>
        <v>40 - 49</v>
      </c>
      <c r="N8302" t="str">
        <f>INDEX(Table7[Column1],MATCH(O8302,Table7[Column2]))</f>
        <v>Learning Stage</v>
      </c>
      <c r="O8302">
        <v>3.0929436730000002</v>
      </c>
      <c r="P8302" t="str">
        <f>VLOOKUP(O8302,Table13[],2)</f>
        <v>1 - 5</v>
      </c>
      <c r="Q8302" t="str">
        <f>INDEX(Table8[Column1],MATCH(R8302,Table8[Column2]))</f>
        <v>Excused</v>
      </c>
      <c r="R8302">
        <v>120.9393544</v>
      </c>
      <c r="S8302">
        <f t="shared" si="259"/>
        <v>5.0391397666666666</v>
      </c>
      <c r="T8302" t="s">
        <v>19</v>
      </c>
    </row>
    <row r="8303" spans="1:20" x14ac:dyDescent="0.25">
      <c r="A8303">
        <v>8302</v>
      </c>
      <c r="B8303" t="s">
        <v>3790</v>
      </c>
      <c r="C8303" t="s">
        <v>340</v>
      </c>
      <c r="D8303" t="str">
        <f t="shared" si="258"/>
        <v>Willson Christopher</v>
      </c>
      <c r="E8303" t="s">
        <v>22</v>
      </c>
      <c r="F8303" t="s">
        <v>38</v>
      </c>
      <c r="G8303" t="s">
        <v>611</v>
      </c>
      <c r="H8303" t="s">
        <v>612</v>
      </c>
      <c r="I8303" t="s">
        <v>38</v>
      </c>
      <c r="J8303" t="s">
        <v>19</v>
      </c>
      <c r="K8303" t="str">
        <f>INDEX(Table6[Column1],MATCH(L8303,Table6[Column2]))</f>
        <v>Adults</v>
      </c>
      <c r="L8303">
        <v>43.908094820000002</v>
      </c>
      <c r="M8303" t="str">
        <f>VLOOKUP(L8303,Table1[],2)</f>
        <v>40 - 49</v>
      </c>
      <c r="N8303" t="str">
        <f>INDEX(Table7[Column1],MATCH(O8303,Table7[Column2]))</f>
        <v>Learning Stage</v>
      </c>
      <c r="O8303">
        <v>5.925227821</v>
      </c>
      <c r="P8303" t="str">
        <f>VLOOKUP(O8303,Table13[],2)</f>
        <v>1 - 5</v>
      </c>
      <c r="Q8303" t="str">
        <f>INDEX(Table8[Column1],MATCH(R8303,Table8[Column2]))</f>
        <v>Maintained</v>
      </c>
      <c r="R8303">
        <v>66.901176019999994</v>
      </c>
      <c r="S8303">
        <f t="shared" si="259"/>
        <v>2.7875490008333332</v>
      </c>
      <c r="T8303" t="s">
        <v>19</v>
      </c>
    </row>
    <row r="8304" spans="1:20" x14ac:dyDescent="0.25">
      <c r="A8304">
        <v>8303</v>
      </c>
      <c r="B8304" t="s">
        <v>43</v>
      </c>
      <c r="C8304" t="s">
        <v>1612</v>
      </c>
      <c r="D8304" t="str">
        <f t="shared" si="258"/>
        <v>Lee Kirk</v>
      </c>
      <c r="E8304" t="s">
        <v>22</v>
      </c>
      <c r="F8304" t="s">
        <v>485</v>
      </c>
      <c r="G8304" t="s">
        <v>611</v>
      </c>
      <c r="H8304" t="s">
        <v>612</v>
      </c>
      <c r="I8304" t="s">
        <v>24</v>
      </c>
      <c r="J8304" t="s">
        <v>19</v>
      </c>
      <c r="K8304" t="str">
        <f>INDEX(Table6[Column1],MATCH(L8304,Table6[Column2]))</f>
        <v>Adults</v>
      </c>
      <c r="L8304">
        <v>41.979483020000004</v>
      </c>
      <c r="M8304" t="str">
        <f>VLOOKUP(L8304,Table1[],2)</f>
        <v>40 - 49</v>
      </c>
      <c r="N8304" t="str">
        <f>INDEX(Table7[Column1],MATCH(O8304,Table7[Column2]))</f>
        <v>Learning Stage</v>
      </c>
      <c r="O8304">
        <v>4.2426474550000002</v>
      </c>
      <c r="P8304" t="str">
        <f>VLOOKUP(O8304,Table13[],2)</f>
        <v>1 - 5</v>
      </c>
      <c r="Q8304" t="str">
        <f>INDEX(Table8[Column1],MATCH(R8304,Table8[Column2]))</f>
        <v>Maintained</v>
      </c>
      <c r="R8304">
        <v>50.739732410000002</v>
      </c>
      <c r="S8304">
        <f t="shared" si="259"/>
        <v>2.1141555170833337</v>
      </c>
      <c r="T8304" t="s">
        <v>19</v>
      </c>
    </row>
    <row r="8305" spans="1:20" x14ac:dyDescent="0.25">
      <c r="A8305">
        <v>8304</v>
      </c>
      <c r="B8305" t="s">
        <v>2091</v>
      </c>
      <c r="C8305" t="s">
        <v>1512</v>
      </c>
      <c r="D8305" t="str">
        <f t="shared" si="258"/>
        <v>McCall Gene</v>
      </c>
      <c r="E8305" t="s">
        <v>22</v>
      </c>
      <c r="F8305" t="s">
        <v>138</v>
      </c>
      <c r="G8305" t="s">
        <v>611</v>
      </c>
      <c r="H8305" t="s">
        <v>612</v>
      </c>
      <c r="I8305" t="s">
        <v>138</v>
      </c>
      <c r="J8305" t="s">
        <v>19</v>
      </c>
      <c r="K8305" t="str">
        <f>INDEX(Table6[Column1],MATCH(L8305,Table6[Column2]))</f>
        <v>Youth</v>
      </c>
      <c r="L8305">
        <v>29.94584343</v>
      </c>
      <c r="M8305" t="str">
        <f>VLOOKUP(L8305,Table1[],2)</f>
        <v>20 - 29</v>
      </c>
      <c r="N8305" t="str">
        <f>INDEX(Table7[Column1],MATCH(O8305,Table7[Column2]))</f>
        <v>Learning Stage</v>
      </c>
      <c r="O8305">
        <v>5.2089830729999997</v>
      </c>
      <c r="P8305" t="str">
        <f>VLOOKUP(O8305,Table13[],2)</f>
        <v>1 - 5</v>
      </c>
      <c r="Q8305" t="str">
        <f>INDEX(Table8[Column1],MATCH(R8305,Table8[Column2]))</f>
        <v>Scheduled</v>
      </c>
      <c r="R8305">
        <v>0</v>
      </c>
      <c r="S8305">
        <f t="shared" si="259"/>
        <v>0</v>
      </c>
      <c r="T8305" t="s">
        <v>19</v>
      </c>
    </row>
    <row r="8306" spans="1:20" x14ac:dyDescent="0.25">
      <c r="A8306">
        <v>8305</v>
      </c>
      <c r="B8306" t="s">
        <v>5719</v>
      </c>
      <c r="C8306" t="s">
        <v>447</v>
      </c>
      <c r="D8306" t="str">
        <f t="shared" si="258"/>
        <v>Tackett Karen</v>
      </c>
      <c r="E8306" t="s">
        <v>15</v>
      </c>
      <c r="F8306" t="s">
        <v>424</v>
      </c>
      <c r="G8306" t="s">
        <v>611</v>
      </c>
      <c r="H8306" t="s">
        <v>612</v>
      </c>
      <c r="I8306" t="s">
        <v>121</v>
      </c>
      <c r="J8306" t="s">
        <v>19</v>
      </c>
      <c r="K8306" t="str">
        <f>INDEX(Table6[Column1],MATCH(L8306,Table6[Column2]))</f>
        <v>Elders</v>
      </c>
      <c r="L8306">
        <v>54.513188390000003</v>
      </c>
      <c r="M8306" t="str">
        <f>VLOOKUP(L8306,Table1[],2)</f>
        <v>50 - 59</v>
      </c>
      <c r="N8306" t="str">
        <f>INDEX(Table7[Column1],MATCH(O8306,Table7[Column2]))</f>
        <v>Learning Stage</v>
      </c>
      <c r="O8306">
        <v>5.265131158</v>
      </c>
      <c r="P8306" t="str">
        <f>VLOOKUP(O8306,Table13[],2)</f>
        <v>1 - 5</v>
      </c>
      <c r="Q8306" t="str">
        <f>INDEX(Table8[Column1],MATCH(R8306,Table8[Column2]))</f>
        <v>Excused</v>
      </c>
      <c r="R8306">
        <v>138.19463150000001</v>
      </c>
      <c r="S8306">
        <f t="shared" si="259"/>
        <v>5.7581096458333336</v>
      </c>
      <c r="T8306" t="s">
        <v>19</v>
      </c>
    </row>
    <row r="8307" spans="1:20" x14ac:dyDescent="0.25">
      <c r="A8307">
        <v>8306</v>
      </c>
      <c r="B8307" t="s">
        <v>5720</v>
      </c>
      <c r="C8307" t="s">
        <v>144</v>
      </c>
      <c r="D8307" t="str">
        <f t="shared" si="258"/>
        <v>Grayson David</v>
      </c>
      <c r="E8307" t="s">
        <v>22</v>
      </c>
      <c r="F8307" t="s">
        <v>315</v>
      </c>
      <c r="G8307" t="s">
        <v>611</v>
      </c>
      <c r="H8307" t="s">
        <v>612</v>
      </c>
      <c r="I8307" t="s">
        <v>262</v>
      </c>
      <c r="J8307" t="s">
        <v>19</v>
      </c>
      <c r="K8307" t="str">
        <f>INDEX(Table6[Column1],MATCH(L8307,Table6[Column2]))</f>
        <v>Elders</v>
      </c>
      <c r="L8307">
        <v>57.153423250000003</v>
      </c>
      <c r="M8307" t="str">
        <f>VLOOKUP(L8307,Table1[],2)</f>
        <v>50 - 59</v>
      </c>
      <c r="N8307" t="str">
        <f>INDEX(Table7[Column1],MATCH(O8307,Table7[Column2]))</f>
        <v>Learning Stage</v>
      </c>
      <c r="O8307">
        <v>3.3623752979999999</v>
      </c>
      <c r="P8307" t="str">
        <f>VLOOKUP(O8307,Table13[],2)</f>
        <v>1 - 5</v>
      </c>
      <c r="Q8307" t="str">
        <f>INDEX(Table8[Column1],MATCH(R8307,Table8[Column2]))</f>
        <v>Maintained</v>
      </c>
      <c r="R8307">
        <v>69.583037050000001</v>
      </c>
      <c r="S8307">
        <f t="shared" si="259"/>
        <v>2.8992932104166669</v>
      </c>
      <c r="T8307" t="s">
        <v>19</v>
      </c>
    </row>
    <row r="8308" spans="1:20" x14ac:dyDescent="0.25">
      <c r="A8308">
        <v>8307</v>
      </c>
      <c r="B8308" t="s">
        <v>2609</v>
      </c>
      <c r="C8308" t="s">
        <v>52</v>
      </c>
      <c r="D8308" t="str">
        <f t="shared" si="258"/>
        <v>Woods John</v>
      </c>
      <c r="E8308" t="s">
        <v>22</v>
      </c>
      <c r="F8308" t="s">
        <v>16</v>
      </c>
      <c r="G8308" t="s">
        <v>820</v>
      </c>
      <c r="H8308" t="s">
        <v>821</v>
      </c>
      <c r="I8308" t="s">
        <v>16</v>
      </c>
      <c r="J8308" t="s">
        <v>19</v>
      </c>
      <c r="K8308" t="str">
        <f>INDEX(Table6[Column1],MATCH(L8308,Table6[Column2]))</f>
        <v>Youth</v>
      </c>
      <c r="L8308">
        <v>29.639450029999999</v>
      </c>
      <c r="M8308" t="str">
        <f>VLOOKUP(L8308,Table1[],2)</f>
        <v>20 - 29</v>
      </c>
      <c r="N8308" t="str">
        <f>INDEX(Table7[Column1],MATCH(O8308,Table7[Column2]))</f>
        <v>Learning Stage</v>
      </c>
      <c r="O8308">
        <v>4.6859949590000003</v>
      </c>
      <c r="P8308" t="str">
        <f>VLOOKUP(O8308,Table13[],2)</f>
        <v>1 - 5</v>
      </c>
      <c r="Q8308" t="str">
        <f>INDEX(Table8[Column1],MATCH(R8308,Table8[Column2]))</f>
        <v>Scheduled</v>
      </c>
      <c r="R8308">
        <v>0</v>
      </c>
      <c r="S8308">
        <f t="shared" si="259"/>
        <v>0</v>
      </c>
      <c r="T8308" t="s">
        <v>19</v>
      </c>
    </row>
    <row r="8309" spans="1:20" x14ac:dyDescent="0.25">
      <c r="A8309">
        <v>8308</v>
      </c>
      <c r="B8309" t="s">
        <v>5684</v>
      </c>
      <c r="C8309" t="s">
        <v>4150</v>
      </c>
      <c r="D8309" t="str">
        <f t="shared" si="258"/>
        <v>Bermudez Edgar</v>
      </c>
      <c r="E8309" t="s">
        <v>22</v>
      </c>
      <c r="F8309" t="s">
        <v>3564</v>
      </c>
      <c r="G8309" t="s">
        <v>611</v>
      </c>
      <c r="H8309" t="s">
        <v>612</v>
      </c>
      <c r="I8309" t="s">
        <v>277</v>
      </c>
      <c r="J8309" t="s">
        <v>19</v>
      </c>
      <c r="K8309" t="str">
        <f>INDEX(Table6[Column1],MATCH(L8309,Table6[Column2]))</f>
        <v>Adults</v>
      </c>
      <c r="L8309">
        <v>45.790540829999998</v>
      </c>
      <c r="M8309" t="str">
        <f>VLOOKUP(L8309,Table1[],2)</f>
        <v>40 - 49</v>
      </c>
      <c r="N8309" t="str">
        <f>INDEX(Table7[Column1],MATCH(O8309,Table7[Column2]))</f>
        <v>Learning Stage</v>
      </c>
      <c r="O8309">
        <v>0.42943464799999997</v>
      </c>
      <c r="P8309" t="e">
        <f>VLOOKUP(O8309,Table13[],2)</f>
        <v>#N/A</v>
      </c>
      <c r="Q8309" t="str">
        <f>INDEX(Table8[Column1],MATCH(R8309,Table8[Column2]))</f>
        <v>Habitual</v>
      </c>
      <c r="R8309">
        <v>89.085631879999994</v>
      </c>
      <c r="S8309">
        <f t="shared" si="259"/>
        <v>3.7119013283333335</v>
      </c>
      <c r="T8309" t="s">
        <v>19</v>
      </c>
    </row>
    <row r="8310" spans="1:20" x14ac:dyDescent="0.25">
      <c r="A8310">
        <v>8309</v>
      </c>
      <c r="B8310" t="s">
        <v>2028</v>
      </c>
      <c r="C8310" t="s">
        <v>492</v>
      </c>
      <c r="D8310" t="str">
        <f t="shared" si="258"/>
        <v>Edson Raymond</v>
      </c>
      <c r="E8310" t="s">
        <v>22</v>
      </c>
      <c r="F8310" t="s">
        <v>33</v>
      </c>
      <c r="G8310" t="s">
        <v>611</v>
      </c>
      <c r="H8310" t="s">
        <v>612</v>
      </c>
      <c r="I8310" t="s">
        <v>33</v>
      </c>
      <c r="J8310" t="s">
        <v>19</v>
      </c>
      <c r="K8310" t="str">
        <f>INDEX(Table6[Column1],MATCH(L8310,Table6[Column2]))</f>
        <v>Young Adults</v>
      </c>
      <c r="L8310">
        <v>37.764317609999999</v>
      </c>
      <c r="M8310" t="str">
        <f>VLOOKUP(L8310,Table1[],2)</f>
        <v>30 - 39</v>
      </c>
      <c r="N8310" t="str">
        <f>INDEX(Table7[Column1],MATCH(O8310,Table7[Column2]))</f>
        <v>Learning Stage</v>
      </c>
      <c r="O8310">
        <v>3.57229135</v>
      </c>
      <c r="P8310" t="str">
        <f>VLOOKUP(O8310,Table13[],2)</f>
        <v>1 - 5</v>
      </c>
      <c r="Q8310" t="str">
        <f>INDEX(Table8[Column1],MATCH(R8310,Table8[Column2]))</f>
        <v>Maintained</v>
      </c>
      <c r="R8310">
        <v>77.136719589999998</v>
      </c>
      <c r="S8310">
        <f t="shared" si="259"/>
        <v>3.2140299829166663</v>
      </c>
      <c r="T8310" t="s">
        <v>19</v>
      </c>
    </row>
    <row r="8311" spans="1:20" x14ac:dyDescent="0.25">
      <c r="A8311">
        <v>8310</v>
      </c>
      <c r="B8311" t="s">
        <v>62</v>
      </c>
      <c r="C8311" t="s">
        <v>2763</v>
      </c>
      <c r="D8311" t="str">
        <f t="shared" si="258"/>
        <v>Thomas Wanda</v>
      </c>
      <c r="E8311" t="s">
        <v>15</v>
      </c>
      <c r="F8311" t="s">
        <v>87</v>
      </c>
      <c r="G8311" t="s">
        <v>611</v>
      </c>
      <c r="H8311" t="s">
        <v>612</v>
      </c>
      <c r="I8311" t="s">
        <v>87</v>
      </c>
      <c r="J8311" t="s">
        <v>19</v>
      </c>
      <c r="K8311" t="str">
        <f>INDEX(Table6[Column1],MATCH(L8311,Table6[Column2]))</f>
        <v>Young Adults</v>
      </c>
      <c r="L8311">
        <v>35.027290010000002</v>
      </c>
      <c r="M8311" t="str">
        <f>VLOOKUP(L8311,Table1[],2)</f>
        <v>30 - 39</v>
      </c>
      <c r="N8311" t="str">
        <f>INDEX(Table7[Column1],MATCH(O8311,Table7[Column2]))</f>
        <v>Learning Stage</v>
      </c>
      <c r="O8311">
        <v>3.4798170470000001</v>
      </c>
      <c r="P8311" t="str">
        <f>VLOOKUP(O8311,Table13[],2)</f>
        <v>1 - 5</v>
      </c>
      <c r="Q8311" t="str">
        <f>INDEX(Table8[Column1],MATCH(R8311,Table8[Column2]))</f>
        <v>Scheduled</v>
      </c>
      <c r="R8311">
        <v>0</v>
      </c>
      <c r="S8311">
        <f t="shared" si="259"/>
        <v>0</v>
      </c>
      <c r="T8311" t="s">
        <v>19</v>
      </c>
    </row>
    <row r="8312" spans="1:20" x14ac:dyDescent="0.25">
      <c r="A8312">
        <v>8311</v>
      </c>
      <c r="B8312" t="s">
        <v>1482</v>
      </c>
      <c r="C8312" t="s">
        <v>345</v>
      </c>
      <c r="D8312" t="str">
        <f t="shared" si="258"/>
        <v>Stanley Ronald</v>
      </c>
      <c r="E8312" t="s">
        <v>22</v>
      </c>
      <c r="F8312" t="s">
        <v>33</v>
      </c>
      <c r="G8312" t="s">
        <v>611</v>
      </c>
      <c r="H8312" t="s">
        <v>612</v>
      </c>
      <c r="I8312" t="s">
        <v>33</v>
      </c>
      <c r="J8312" t="s">
        <v>19</v>
      </c>
      <c r="K8312" t="str">
        <f>INDEX(Table6[Column1],MATCH(L8312,Table6[Column2]))</f>
        <v>Adults</v>
      </c>
      <c r="L8312">
        <v>41.005532860000002</v>
      </c>
      <c r="M8312" t="str">
        <f>VLOOKUP(L8312,Table1[],2)</f>
        <v>40 - 49</v>
      </c>
      <c r="N8312" t="str">
        <f>INDEX(Table7[Column1],MATCH(O8312,Table7[Column2]))</f>
        <v>Fitting in Stage</v>
      </c>
      <c r="O8312">
        <v>6.827897213</v>
      </c>
      <c r="P8312" t="str">
        <f>VLOOKUP(O8312,Table13[],2)</f>
        <v>6 - 10</v>
      </c>
      <c r="Q8312" t="str">
        <f>INDEX(Table8[Column1],MATCH(R8312,Table8[Column2]))</f>
        <v>Maintained</v>
      </c>
      <c r="R8312">
        <v>49.113985499999998</v>
      </c>
      <c r="S8312">
        <f t="shared" si="259"/>
        <v>2.0464160625000001</v>
      </c>
      <c r="T8312" t="s">
        <v>19</v>
      </c>
    </row>
    <row r="8313" spans="1:20" x14ac:dyDescent="0.25">
      <c r="A8313">
        <v>8312</v>
      </c>
      <c r="B8313" t="s">
        <v>267</v>
      </c>
      <c r="C8313" t="s">
        <v>460</v>
      </c>
      <c r="D8313" t="str">
        <f t="shared" si="258"/>
        <v>Johnson Alfred</v>
      </c>
      <c r="E8313" t="s">
        <v>22</v>
      </c>
      <c r="F8313" t="s">
        <v>16</v>
      </c>
      <c r="G8313" t="s">
        <v>820</v>
      </c>
      <c r="H8313" t="s">
        <v>821</v>
      </c>
      <c r="I8313" t="s">
        <v>16</v>
      </c>
      <c r="J8313" t="s">
        <v>19</v>
      </c>
      <c r="K8313" t="str">
        <f>INDEX(Table6[Column1],MATCH(L8313,Table6[Column2]))</f>
        <v>Adults</v>
      </c>
      <c r="L8313">
        <v>47.484636139999999</v>
      </c>
      <c r="M8313" t="str">
        <f>VLOOKUP(L8313,Table1[],2)</f>
        <v>40 - 49</v>
      </c>
      <c r="N8313" t="str">
        <f>INDEX(Table7[Column1],MATCH(O8313,Table7[Column2]))</f>
        <v>Learning Stage</v>
      </c>
      <c r="O8313">
        <v>2.801183091</v>
      </c>
      <c r="P8313" t="str">
        <f>VLOOKUP(O8313,Table13[],2)</f>
        <v>1 - 5</v>
      </c>
      <c r="Q8313" t="str">
        <f>INDEX(Table8[Column1],MATCH(R8313,Table8[Column2]))</f>
        <v>Habitual</v>
      </c>
      <c r="R8313">
        <v>117.25261070000001</v>
      </c>
      <c r="S8313">
        <f t="shared" si="259"/>
        <v>4.8855254458333341</v>
      </c>
      <c r="T8313" t="s">
        <v>19</v>
      </c>
    </row>
    <row r="8314" spans="1:20" x14ac:dyDescent="0.25">
      <c r="A8314">
        <v>8313</v>
      </c>
      <c r="B8314" t="s">
        <v>1312</v>
      </c>
      <c r="C8314" t="s">
        <v>3414</v>
      </c>
      <c r="D8314" t="str">
        <f t="shared" si="258"/>
        <v>Scott Marianne</v>
      </c>
      <c r="E8314" t="s">
        <v>15</v>
      </c>
      <c r="F8314" t="s">
        <v>189</v>
      </c>
      <c r="G8314" t="s">
        <v>611</v>
      </c>
      <c r="H8314" t="s">
        <v>612</v>
      </c>
      <c r="I8314" t="s">
        <v>46</v>
      </c>
      <c r="J8314" t="s">
        <v>19</v>
      </c>
      <c r="K8314" t="str">
        <f>INDEX(Table6[Column1],MATCH(L8314,Table6[Column2]))</f>
        <v>Adults</v>
      </c>
      <c r="L8314">
        <v>44.46915929</v>
      </c>
      <c r="M8314" t="str">
        <f>VLOOKUP(L8314,Table1[],2)</f>
        <v>40 - 49</v>
      </c>
      <c r="N8314" t="str">
        <f>INDEX(Table7[Column1],MATCH(O8314,Table7[Column2]))</f>
        <v>Learning Stage</v>
      </c>
      <c r="O8314">
        <v>4.153047355</v>
      </c>
      <c r="P8314" t="str">
        <f>VLOOKUP(O8314,Table13[],2)</f>
        <v>1 - 5</v>
      </c>
      <c r="Q8314" t="str">
        <f>INDEX(Table8[Column1],MATCH(R8314,Table8[Column2]))</f>
        <v>Habitual</v>
      </c>
      <c r="R8314">
        <v>88.278982780000007</v>
      </c>
      <c r="S8314">
        <f t="shared" si="259"/>
        <v>3.6782909491666671</v>
      </c>
      <c r="T8314" t="s">
        <v>19</v>
      </c>
    </row>
    <row r="8315" spans="1:20" x14ac:dyDescent="0.25">
      <c r="A8315">
        <v>8314</v>
      </c>
      <c r="B8315" t="s">
        <v>2654</v>
      </c>
      <c r="C8315" t="s">
        <v>5721</v>
      </c>
      <c r="D8315" t="str">
        <f t="shared" si="258"/>
        <v>Ortiz Hui</v>
      </c>
      <c r="E8315" t="s">
        <v>15</v>
      </c>
      <c r="F8315" t="s">
        <v>38</v>
      </c>
      <c r="G8315" t="s">
        <v>611</v>
      </c>
      <c r="H8315" t="s">
        <v>612</v>
      </c>
      <c r="I8315" t="s">
        <v>38</v>
      </c>
      <c r="J8315" t="s">
        <v>19</v>
      </c>
      <c r="K8315" t="str">
        <f>INDEX(Table6[Column1],MATCH(L8315,Table6[Column2]))</f>
        <v>Adults</v>
      </c>
      <c r="L8315">
        <v>40.136868530000001</v>
      </c>
      <c r="M8315" t="str">
        <f>VLOOKUP(L8315,Table1[],2)</f>
        <v>40 - 49</v>
      </c>
      <c r="N8315" t="str">
        <f>INDEX(Table7[Column1],MATCH(O8315,Table7[Column2]))</f>
        <v>Learning Stage</v>
      </c>
      <c r="O8315">
        <v>4.511522136</v>
      </c>
      <c r="P8315" t="str">
        <f>VLOOKUP(O8315,Table13[],2)</f>
        <v>1 - 5</v>
      </c>
      <c r="Q8315" t="str">
        <f>INDEX(Table8[Column1],MATCH(R8315,Table8[Column2]))</f>
        <v>Scheduled</v>
      </c>
      <c r="R8315">
        <v>21.27153354</v>
      </c>
      <c r="S8315">
        <f t="shared" si="259"/>
        <v>0.88631389749999989</v>
      </c>
      <c r="T8315" t="s">
        <v>19</v>
      </c>
    </row>
    <row r="8316" spans="1:20" x14ac:dyDescent="0.25">
      <c r="A8316">
        <v>8315</v>
      </c>
      <c r="B8316" t="s">
        <v>1235</v>
      </c>
      <c r="C8316" t="s">
        <v>4010</v>
      </c>
      <c r="D8316" t="str">
        <f t="shared" si="258"/>
        <v>Floyd Aimee</v>
      </c>
      <c r="E8316" t="s">
        <v>15</v>
      </c>
      <c r="F8316" t="s">
        <v>16</v>
      </c>
      <c r="G8316" t="s">
        <v>820</v>
      </c>
      <c r="H8316" t="s">
        <v>821</v>
      </c>
      <c r="I8316" t="s">
        <v>16</v>
      </c>
      <c r="J8316" t="s">
        <v>19</v>
      </c>
      <c r="K8316" t="str">
        <f>INDEX(Table6[Column1],MATCH(L8316,Table6[Column2]))</f>
        <v>Young Adults</v>
      </c>
      <c r="L8316">
        <v>37.525722649999999</v>
      </c>
      <c r="M8316" t="str">
        <f>VLOOKUP(L8316,Table1[],2)</f>
        <v>30 - 39</v>
      </c>
      <c r="N8316" t="str">
        <f>INDEX(Table7[Column1],MATCH(O8316,Table7[Column2]))</f>
        <v>Learning Stage</v>
      </c>
      <c r="O8316">
        <v>2.111873857</v>
      </c>
      <c r="P8316" t="str">
        <f>VLOOKUP(O8316,Table13[],2)</f>
        <v>1 - 5</v>
      </c>
      <c r="Q8316" t="str">
        <f>INDEX(Table8[Column1],MATCH(R8316,Table8[Column2]))</f>
        <v>Maintained</v>
      </c>
      <c r="R8316">
        <v>52.114954590000004</v>
      </c>
      <c r="S8316">
        <f t="shared" si="259"/>
        <v>2.1714564412500001</v>
      </c>
      <c r="T8316" t="s">
        <v>19</v>
      </c>
    </row>
    <row r="8317" spans="1:20" x14ac:dyDescent="0.25">
      <c r="A8317">
        <v>8316</v>
      </c>
      <c r="B8317" t="s">
        <v>47</v>
      </c>
      <c r="C8317" t="s">
        <v>523</v>
      </c>
      <c r="D8317" t="str">
        <f t="shared" si="258"/>
        <v>Smith Phillip</v>
      </c>
      <c r="E8317" t="s">
        <v>22</v>
      </c>
      <c r="F8317" t="s">
        <v>121</v>
      </c>
      <c r="G8317" t="s">
        <v>611</v>
      </c>
      <c r="H8317" t="s">
        <v>612</v>
      </c>
      <c r="I8317" t="s">
        <v>121</v>
      </c>
      <c r="J8317" t="s">
        <v>19</v>
      </c>
      <c r="K8317" t="str">
        <f>INDEX(Table6[Column1],MATCH(L8317,Table6[Column2]))</f>
        <v>Adults</v>
      </c>
      <c r="L8317">
        <v>43.625842069999997</v>
      </c>
      <c r="M8317" t="str">
        <f>VLOOKUP(L8317,Table1[],2)</f>
        <v>40 - 49</v>
      </c>
      <c r="N8317" t="str">
        <f>INDEX(Table7[Column1],MATCH(O8317,Table7[Column2]))</f>
        <v>Learning Stage</v>
      </c>
      <c r="O8317">
        <v>3.2699375929999999</v>
      </c>
      <c r="P8317" t="str">
        <f>VLOOKUP(O8317,Table13[],2)</f>
        <v>1 - 5</v>
      </c>
      <c r="Q8317" t="str">
        <f>INDEX(Table8[Column1],MATCH(R8317,Table8[Column2]))</f>
        <v>Habitual</v>
      </c>
      <c r="R8317">
        <v>109.118573</v>
      </c>
      <c r="S8317">
        <f t="shared" si="259"/>
        <v>4.5466072083333335</v>
      </c>
      <c r="T8317" t="s">
        <v>19</v>
      </c>
    </row>
    <row r="8318" spans="1:20" x14ac:dyDescent="0.25">
      <c r="A8318">
        <v>8317</v>
      </c>
      <c r="B8318" t="s">
        <v>1995</v>
      </c>
      <c r="C8318" t="s">
        <v>5722</v>
      </c>
      <c r="D8318" t="str">
        <f t="shared" si="258"/>
        <v>Wheeler Camille</v>
      </c>
      <c r="E8318" t="s">
        <v>15</v>
      </c>
      <c r="F8318" t="s">
        <v>33</v>
      </c>
      <c r="G8318" t="s">
        <v>611</v>
      </c>
      <c r="H8318" t="s">
        <v>612</v>
      </c>
      <c r="I8318" t="s">
        <v>33</v>
      </c>
      <c r="J8318" t="s">
        <v>19</v>
      </c>
      <c r="K8318" t="str">
        <f>INDEX(Table6[Column1],MATCH(L8318,Table6[Column2]))</f>
        <v>Young Adults</v>
      </c>
      <c r="L8318">
        <v>38.509250489999999</v>
      </c>
      <c r="M8318" t="str">
        <f>VLOOKUP(L8318,Table1[],2)</f>
        <v>30 - 39</v>
      </c>
      <c r="N8318" t="str">
        <f>INDEX(Table7[Column1],MATCH(O8318,Table7[Column2]))</f>
        <v>Learning Stage</v>
      </c>
      <c r="O8318">
        <v>3.1107829480000002</v>
      </c>
      <c r="P8318" t="str">
        <f>VLOOKUP(O8318,Table13[],2)</f>
        <v>1 - 5</v>
      </c>
      <c r="Q8318" t="str">
        <f>INDEX(Table8[Column1],MATCH(R8318,Table8[Column2]))</f>
        <v>Scheduled</v>
      </c>
      <c r="R8318">
        <v>34.62353366</v>
      </c>
      <c r="S8318">
        <f t="shared" si="259"/>
        <v>1.4426472358333333</v>
      </c>
      <c r="T8318" t="s">
        <v>19</v>
      </c>
    </row>
    <row r="8319" spans="1:20" x14ac:dyDescent="0.25">
      <c r="A8319">
        <v>8318</v>
      </c>
      <c r="B8319" t="s">
        <v>200</v>
      </c>
      <c r="C8319" t="s">
        <v>196</v>
      </c>
      <c r="D8319" t="str">
        <f t="shared" si="258"/>
        <v>White Carol</v>
      </c>
      <c r="E8319" t="s">
        <v>15</v>
      </c>
      <c r="F8319" t="s">
        <v>27</v>
      </c>
      <c r="G8319" t="s">
        <v>611</v>
      </c>
      <c r="H8319" t="s">
        <v>612</v>
      </c>
      <c r="I8319" t="s">
        <v>27</v>
      </c>
      <c r="J8319" t="s">
        <v>19</v>
      </c>
      <c r="K8319" t="str">
        <f>INDEX(Table6[Column1],MATCH(L8319,Table6[Column2]))</f>
        <v>Young Adults</v>
      </c>
      <c r="L8319">
        <v>30.040191060000001</v>
      </c>
      <c r="M8319" t="str">
        <f>VLOOKUP(L8319,Table1[],2)</f>
        <v>30 - 39</v>
      </c>
      <c r="N8319" t="str">
        <f>INDEX(Table7[Column1],MATCH(O8319,Table7[Column2]))</f>
        <v>Learning Stage</v>
      </c>
      <c r="O8319">
        <v>3.6111867119999999</v>
      </c>
      <c r="P8319" t="str">
        <f>VLOOKUP(O8319,Table13[],2)</f>
        <v>1 - 5</v>
      </c>
      <c r="Q8319" t="str">
        <f>INDEX(Table8[Column1],MATCH(R8319,Table8[Column2]))</f>
        <v>Scheduled</v>
      </c>
      <c r="R8319">
        <v>0</v>
      </c>
      <c r="S8319">
        <f t="shared" si="259"/>
        <v>0</v>
      </c>
      <c r="T8319" t="s">
        <v>19</v>
      </c>
    </row>
    <row r="8320" spans="1:20" x14ac:dyDescent="0.25">
      <c r="A8320">
        <v>8319</v>
      </c>
      <c r="B8320" t="s">
        <v>3595</v>
      </c>
      <c r="C8320" t="s">
        <v>144</v>
      </c>
      <c r="D8320" t="str">
        <f t="shared" si="258"/>
        <v>Tyler David</v>
      </c>
      <c r="E8320" t="s">
        <v>22</v>
      </c>
      <c r="F8320" t="s">
        <v>30</v>
      </c>
      <c r="G8320" t="s">
        <v>611</v>
      </c>
      <c r="H8320" t="s">
        <v>612</v>
      </c>
      <c r="I8320" t="s">
        <v>30</v>
      </c>
      <c r="J8320" t="s">
        <v>19</v>
      </c>
      <c r="K8320" t="str">
        <f>INDEX(Table6[Column1],MATCH(L8320,Table6[Column2]))</f>
        <v>Young Adults</v>
      </c>
      <c r="L8320">
        <v>35.355472409999997</v>
      </c>
      <c r="M8320" t="str">
        <f>VLOOKUP(L8320,Table1[],2)</f>
        <v>30 - 39</v>
      </c>
      <c r="N8320" t="str">
        <f>INDEX(Table7[Column1],MATCH(O8320,Table7[Column2]))</f>
        <v>Learning Stage</v>
      </c>
      <c r="O8320">
        <v>2.0629527689999998</v>
      </c>
      <c r="P8320" t="str">
        <f>VLOOKUP(O8320,Table13[],2)</f>
        <v>1 - 5</v>
      </c>
      <c r="Q8320" t="str">
        <f>INDEX(Table8[Column1],MATCH(R8320,Table8[Column2]))</f>
        <v>Maintained</v>
      </c>
      <c r="R8320">
        <v>48.172195019999997</v>
      </c>
      <c r="S8320">
        <f t="shared" si="259"/>
        <v>2.0071747924999999</v>
      </c>
      <c r="T8320" t="s">
        <v>19</v>
      </c>
    </row>
    <row r="8321" spans="1:20" x14ac:dyDescent="0.25">
      <c r="A8321">
        <v>8320</v>
      </c>
      <c r="B8321" t="s">
        <v>3609</v>
      </c>
      <c r="C8321" t="s">
        <v>390</v>
      </c>
      <c r="D8321" t="str">
        <f t="shared" si="258"/>
        <v>Ziegler Stephanie</v>
      </c>
      <c r="E8321" t="s">
        <v>15</v>
      </c>
      <c r="F8321" t="s">
        <v>54</v>
      </c>
      <c r="G8321" t="s">
        <v>611</v>
      </c>
      <c r="H8321" t="s">
        <v>612</v>
      </c>
      <c r="I8321" t="s">
        <v>54</v>
      </c>
      <c r="J8321" t="s">
        <v>19</v>
      </c>
      <c r="K8321" t="str">
        <f>INDEX(Table6[Column1],MATCH(L8321,Table6[Column2]))</f>
        <v>Adults</v>
      </c>
      <c r="L8321">
        <v>45.213492000000002</v>
      </c>
      <c r="M8321" t="str">
        <f>VLOOKUP(L8321,Table1[],2)</f>
        <v>40 - 49</v>
      </c>
      <c r="N8321" t="str">
        <f>INDEX(Table7[Column1],MATCH(O8321,Table7[Column2]))</f>
        <v>Learning Stage</v>
      </c>
      <c r="O8321">
        <v>2.6845768739999998</v>
      </c>
      <c r="P8321" t="str">
        <f>VLOOKUP(O8321,Table13[],2)</f>
        <v>1 - 5</v>
      </c>
      <c r="Q8321" t="str">
        <f>INDEX(Table8[Column1],MATCH(R8321,Table8[Column2]))</f>
        <v>Excused</v>
      </c>
      <c r="R8321">
        <v>128.07883140000001</v>
      </c>
      <c r="S8321">
        <f t="shared" si="259"/>
        <v>5.3366179750000002</v>
      </c>
      <c r="T8321" t="s">
        <v>19</v>
      </c>
    </row>
    <row r="8322" spans="1:20" x14ac:dyDescent="0.25">
      <c r="A8322">
        <v>8321</v>
      </c>
      <c r="B8322" t="s">
        <v>5723</v>
      </c>
      <c r="C8322" t="s">
        <v>275</v>
      </c>
      <c r="D8322" t="str">
        <f t="shared" si="258"/>
        <v>Gallagher Nancy</v>
      </c>
      <c r="E8322" t="s">
        <v>15</v>
      </c>
      <c r="F8322" t="s">
        <v>1472</v>
      </c>
      <c r="G8322" t="s">
        <v>611</v>
      </c>
      <c r="H8322" t="s">
        <v>612</v>
      </c>
      <c r="I8322" t="s">
        <v>1472</v>
      </c>
      <c r="J8322" t="s">
        <v>19</v>
      </c>
      <c r="K8322" t="str">
        <f>INDEX(Table6[Column1],MATCH(L8322,Table6[Column2]))</f>
        <v>Adults</v>
      </c>
      <c r="L8322">
        <v>47.925425019999999</v>
      </c>
      <c r="M8322" t="str">
        <f>VLOOKUP(L8322,Table1[],2)</f>
        <v>40 - 49</v>
      </c>
      <c r="N8322" t="str">
        <f>INDEX(Table7[Column1],MATCH(O8322,Table7[Column2]))</f>
        <v>Learning Stage</v>
      </c>
      <c r="O8322">
        <v>4.3962043690000003</v>
      </c>
      <c r="P8322" t="str">
        <f>VLOOKUP(O8322,Table13[],2)</f>
        <v>1 - 5</v>
      </c>
      <c r="Q8322" t="str">
        <f>INDEX(Table8[Column1],MATCH(R8322,Table8[Column2]))</f>
        <v>Maintained</v>
      </c>
      <c r="R8322">
        <v>73.332561479999995</v>
      </c>
      <c r="S8322">
        <f t="shared" si="259"/>
        <v>3.0555233949999994</v>
      </c>
      <c r="T8322" t="s">
        <v>19</v>
      </c>
    </row>
    <row r="8323" spans="1:20" x14ac:dyDescent="0.25">
      <c r="A8323">
        <v>8322</v>
      </c>
      <c r="B8323" t="s">
        <v>1195</v>
      </c>
      <c r="C8323" t="s">
        <v>279</v>
      </c>
      <c r="D8323" t="str">
        <f t="shared" ref="D8323:D8337" si="260">CONCATENATE(B8323, " ",C8323)</f>
        <v>Poole Patricia</v>
      </c>
      <c r="E8323" t="s">
        <v>15</v>
      </c>
      <c r="F8323" t="s">
        <v>95</v>
      </c>
      <c r="G8323" t="s">
        <v>611</v>
      </c>
      <c r="H8323" t="s">
        <v>612</v>
      </c>
      <c r="I8323" t="s">
        <v>87</v>
      </c>
      <c r="J8323" t="s">
        <v>19</v>
      </c>
      <c r="K8323" t="str">
        <f>INDEX(Table6[Column1],MATCH(L8323,Table6[Column2]))</f>
        <v>Elders</v>
      </c>
      <c r="L8323">
        <v>56.641156039999998</v>
      </c>
      <c r="M8323" t="str">
        <f>VLOOKUP(L8323,Table1[],2)</f>
        <v>50 - 59</v>
      </c>
      <c r="N8323" t="str">
        <f>INDEX(Table7[Column1],MATCH(O8323,Table7[Column2]))</f>
        <v>Learning Stage</v>
      </c>
      <c r="O8323">
        <v>2.6562399029999999</v>
      </c>
      <c r="P8323" t="str">
        <f>VLOOKUP(O8323,Table13[],2)</f>
        <v>1 - 5</v>
      </c>
      <c r="Q8323" t="str">
        <f>INDEX(Table8[Column1],MATCH(R8323,Table8[Column2]))</f>
        <v>Habitual</v>
      </c>
      <c r="R8323">
        <v>114.6348079</v>
      </c>
      <c r="S8323">
        <f t="shared" ref="S8323:S8337" si="261">CONVERT(R8323,"hr","day")</f>
        <v>4.7764503291666669</v>
      </c>
      <c r="T8323" t="s">
        <v>19</v>
      </c>
    </row>
    <row r="8324" spans="1:20" x14ac:dyDescent="0.25">
      <c r="A8324">
        <v>8323</v>
      </c>
      <c r="B8324" t="s">
        <v>1678</v>
      </c>
      <c r="C8324" t="s">
        <v>354</v>
      </c>
      <c r="D8324" t="str">
        <f t="shared" si="260"/>
        <v>Barnhart Kim</v>
      </c>
      <c r="E8324" t="s">
        <v>15</v>
      </c>
      <c r="F8324" t="s">
        <v>157</v>
      </c>
      <c r="G8324" t="s">
        <v>611</v>
      </c>
      <c r="H8324" t="s">
        <v>612</v>
      </c>
      <c r="I8324" t="s">
        <v>157</v>
      </c>
      <c r="J8324" t="s">
        <v>19</v>
      </c>
      <c r="K8324" t="str">
        <f>INDEX(Table6[Column1],MATCH(L8324,Table6[Column2]))</f>
        <v>Young Adults</v>
      </c>
      <c r="L8324">
        <v>34.497413440000003</v>
      </c>
      <c r="M8324" t="str">
        <f>VLOOKUP(L8324,Table1[],2)</f>
        <v>30 - 39</v>
      </c>
      <c r="N8324" t="str">
        <f>INDEX(Table7[Column1],MATCH(O8324,Table7[Column2]))</f>
        <v>Learning Stage</v>
      </c>
      <c r="O8324">
        <v>3.1729029299999998</v>
      </c>
      <c r="P8324" t="str">
        <f>VLOOKUP(O8324,Table13[],2)</f>
        <v>1 - 5</v>
      </c>
      <c r="Q8324" t="str">
        <f>INDEX(Table8[Column1],MATCH(R8324,Table8[Column2]))</f>
        <v>Scheduled</v>
      </c>
      <c r="R8324">
        <v>2.866901232</v>
      </c>
      <c r="S8324">
        <f t="shared" si="261"/>
        <v>0.119454218</v>
      </c>
      <c r="T8324" t="s">
        <v>19</v>
      </c>
    </row>
    <row r="8325" spans="1:20" x14ac:dyDescent="0.25">
      <c r="A8325">
        <v>8324</v>
      </c>
      <c r="B8325" t="s">
        <v>4880</v>
      </c>
      <c r="C8325" t="s">
        <v>2489</v>
      </c>
      <c r="D8325" t="str">
        <f t="shared" si="260"/>
        <v>Vesely Shaun</v>
      </c>
      <c r="E8325" t="s">
        <v>22</v>
      </c>
      <c r="F8325" t="s">
        <v>235</v>
      </c>
      <c r="G8325" t="s">
        <v>611</v>
      </c>
      <c r="H8325" t="s">
        <v>612</v>
      </c>
      <c r="I8325" t="s">
        <v>235</v>
      </c>
      <c r="J8325" t="s">
        <v>19</v>
      </c>
      <c r="K8325" t="str">
        <f>INDEX(Table6[Column1],MATCH(L8325,Table6[Column2]))</f>
        <v>Teenagers</v>
      </c>
      <c r="L8325">
        <v>13.19029379</v>
      </c>
      <c r="M8325" t="e">
        <f>VLOOKUP(L8325,Table1[],2)</f>
        <v>#N/A</v>
      </c>
      <c r="N8325" t="str">
        <f>INDEX(Table7[Column1],MATCH(O8325,Table7[Column2]))</f>
        <v>Fitting in Stage</v>
      </c>
      <c r="O8325">
        <v>7.6677579619999996</v>
      </c>
      <c r="P8325" t="str">
        <f>VLOOKUP(O8325,Table13[],2)</f>
        <v>6 - 10</v>
      </c>
      <c r="Q8325" t="str">
        <f>INDEX(Table8[Column1],MATCH(R8325,Table8[Column2]))</f>
        <v>Scheduled</v>
      </c>
      <c r="R8325">
        <v>0</v>
      </c>
      <c r="S8325">
        <f t="shared" si="261"/>
        <v>0</v>
      </c>
      <c r="T8325" t="s">
        <v>19</v>
      </c>
    </row>
    <row r="8326" spans="1:20" x14ac:dyDescent="0.25">
      <c r="A8326">
        <v>8325</v>
      </c>
      <c r="B8326" t="s">
        <v>5724</v>
      </c>
      <c r="C8326" t="s">
        <v>50</v>
      </c>
      <c r="D8326" t="str">
        <f t="shared" si="260"/>
        <v>McLemore Robert</v>
      </c>
      <c r="E8326" t="s">
        <v>22</v>
      </c>
      <c r="F8326" t="s">
        <v>107</v>
      </c>
      <c r="G8326" t="s">
        <v>611</v>
      </c>
      <c r="H8326" t="s">
        <v>612</v>
      </c>
      <c r="I8326" t="s">
        <v>107</v>
      </c>
      <c r="J8326" t="s">
        <v>19</v>
      </c>
      <c r="K8326" t="str">
        <f>INDEX(Table6[Column1],MATCH(L8326,Table6[Column2]))</f>
        <v>Young Adults</v>
      </c>
      <c r="L8326">
        <v>31.729961240000002</v>
      </c>
      <c r="M8326" t="str">
        <f>VLOOKUP(L8326,Table1[],2)</f>
        <v>30 - 39</v>
      </c>
      <c r="N8326" t="str">
        <f>INDEX(Table7[Column1],MATCH(O8326,Table7[Column2]))</f>
        <v>Learning Stage</v>
      </c>
      <c r="O8326">
        <v>5.8762746330000004</v>
      </c>
      <c r="P8326" t="str">
        <f>VLOOKUP(O8326,Table13[],2)</f>
        <v>1 - 5</v>
      </c>
      <c r="Q8326" t="str">
        <f>INDEX(Table8[Column1],MATCH(R8326,Table8[Column2]))</f>
        <v>Scheduled</v>
      </c>
      <c r="R8326">
        <v>0</v>
      </c>
      <c r="S8326">
        <f t="shared" si="261"/>
        <v>0</v>
      </c>
      <c r="T8326" t="s">
        <v>19</v>
      </c>
    </row>
    <row r="8327" spans="1:20" x14ac:dyDescent="0.25">
      <c r="A8327">
        <v>8326</v>
      </c>
      <c r="B8327" t="s">
        <v>951</v>
      </c>
      <c r="C8327" t="s">
        <v>48</v>
      </c>
      <c r="D8327" t="str">
        <f t="shared" si="260"/>
        <v>Graham Jerry</v>
      </c>
      <c r="E8327" t="s">
        <v>22</v>
      </c>
      <c r="F8327" t="s">
        <v>107</v>
      </c>
      <c r="G8327" t="s">
        <v>611</v>
      </c>
      <c r="H8327" t="s">
        <v>612</v>
      </c>
      <c r="I8327" t="s">
        <v>107</v>
      </c>
      <c r="J8327" t="s">
        <v>19</v>
      </c>
      <c r="K8327" t="str">
        <f>INDEX(Table6[Column1],MATCH(L8327,Table6[Column2]))</f>
        <v>Young Adults</v>
      </c>
      <c r="L8327">
        <v>34.921910670000003</v>
      </c>
      <c r="M8327" t="str">
        <f>VLOOKUP(L8327,Table1[],2)</f>
        <v>30 - 39</v>
      </c>
      <c r="N8327" t="str">
        <f>INDEX(Table7[Column1],MATCH(O8327,Table7[Column2]))</f>
        <v>Learning Stage</v>
      </c>
      <c r="O8327">
        <v>3.3297413260000002</v>
      </c>
      <c r="P8327" t="str">
        <f>VLOOKUP(O8327,Table13[],2)</f>
        <v>1 - 5</v>
      </c>
      <c r="Q8327" t="str">
        <f>INDEX(Table8[Column1],MATCH(R8327,Table8[Column2]))</f>
        <v>Scheduled</v>
      </c>
      <c r="R8327">
        <v>0</v>
      </c>
      <c r="S8327">
        <f t="shared" si="261"/>
        <v>0</v>
      </c>
      <c r="T8327" t="s">
        <v>19</v>
      </c>
    </row>
    <row r="8328" spans="1:20" x14ac:dyDescent="0.25">
      <c r="A8328">
        <v>8327</v>
      </c>
      <c r="B8328" t="s">
        <v>5725</v>
      </c>
      <c r="C8328" t="s">
        <v>432</v>
      </c>
      <c r="D8328" t="str">
        <f t="shared" si="260"/>
        <v>Foerster Norman</v>
      </c>
      <c r="E8328" t="s">
        <v>22</v>
      </c>
      <c r="F8328" t="s">
        <v>57</v>
      </c>
      <c r="G8328" t="s">
        <v>611</v>
      </c>
      <c r="H8328" t="s">
        <v>612</v>
      </c>
      <c r="I8328" t="s">
        <v>57</v>
      </c>
      <c r="J8328" t="s">
        <v>19</v>
      </c>
      <c r="K8328" t="str">
        <f>INDEX(Table6[Column1],MATCH(L8328,Table6[Column2]))</f>
        <v>Elders</v>
      </c>
      <c r="L8328">
        <v>50.978770240000003</v>
      </c>
      <c r="M8328" t="str">
        <f>VLOOKUP(L8328,Table1[],2)</f>
        <v>50 - 59</v>
      </c>
      <c r="N8328" t="str">
        <f>INDEX(Table7[Column1],MATCH(O8328,Table7[Column2]))</f>
        <v>Learning Stage</v>
      </c>
      <c r="O8328">
        <v>3.7916849049999999</v>
      </c>
      <c r="P8328" t="str">
        <f>VLOOKUP(O8328,Table13[],2)</f>
        <v>1 - 5</v>
      </c>
      <c r="Q8328" t="str">
        <f>INDEX(Table8[Column1],MATCH(R8328,Table8[Column2]))</f>
        <v>Habitual</v>
      </c>
      <c r="R8328">
        <v>110.90629180000001</v>
      </c>
      <c r="S8328">
        <f t="shared" si="261"/>
        <v>4.6210954916666669</v>
      </c>
      <c r="T8328" t="s">
        <v>19</v>
      </c>
    </row>
    <row r="8329" spans="1:20" x14ac:dyDescent="0.25">
      <c r="A8329">
        <v>8328</v>
      </c>
      <c r="B8329" t="s">
        <v>5726</v>
      </c>
      <c r="C8329" t="s">
        <v>303</v>
      </c>
      <c r="D8329" t="str">
        <f t="shared" si="260"/>
        <v>Bosworth Carrie</v>
      </c>
      <c r="E8329" t="s">
        <v>15</v>
      </c>
      <c r="F8329" t="s">
        <v>127</v>
      </c>
      <c r="G8329" t="s">
        <v>611</v>
      </c>
      <c r="H8329" t="s">
        <v>612</v>
      </c>
      <c r="I8329" t="s">
        <v>127</v>
      </c>
      <c r="J8329" t="s">
        <v>19</v>
      </c>
      <c r="K8329" t="str">
        <f>INDEX(Table6[Column1],MATCH(L8329,Table6[Column2]))</f>
        <v>Youth</v>
      </c>
      <c r="L8329">
        <v>22.155280439999999</v>
      </c>
      <c r="M8329" t="str">
        <f>VLOOKUP(L8329,Table1[],2)</f>
        <v>20 - 29</v>
      </c>
      <c r="N8329" t="str">
        <f>INDEX(Table7[Column1],MATCH(O8329,Table7[Column2]))</f>
        <v>Fitting in Stage</v>
      </c>
      <c r="O8329">
        <v>6.6215852929999999</v>
      </c>
      <c r="P8329" t="str">
        <f>VLOOKUP(O8329,Table13[],2)</f>
        <v>6 - 10</v>
      </c>
      <c r="Q8329" t="str">
        <f>INDEX(Table8[Column1],MATCH(R8329,Table8[Column2]))</f>
        <v>Scheduled</v>
      </c>
      <c r="R8329">
        <v>0</v>
      </c>
      <c r="S8329">
        <f t="shared" si="261"/>
        <v>0</v>
      </c>
      <c r="T8329" t="s">
        <v>19</v>
      </c>
    </row>
    <row r="8330" spans="1:20" x14ac:dyDescent="0.25">
      <c r="A8330">
        <v>8329</v>
      </c>
      <c r="B8330" t="s">
        <v>5727</v>
      </c>
      <c r="C8330" t="s">
        <v>1663</v>
      </c>
      <c r="D8330" t="str">
        <f t="shared" si="260"/>
        <v>Sheaffer Cheryl</v>
      </c>
      <c r="E8330" t="s">
        <v>15</v>
      </c>
      <c r="F8330" t="s">
        <v>355</v>
      </c>
      <c r="G8330" t="s">
        <v>611</v>
      </c>
      <c r="H8330" t="s">
        <v>612</v>
      </c>
      <c r="I8330" t="s">
        <v>107</v>
      </c>
      <c r="J8330" t="s">
        <v>19</v>
      </c>
      <c r="K8330" t="str">
        <f>INDEX(Table6[Column1],MATCH(L8330,Table6[Column2]))</f>
        <v>Young Adults</v>
      </c>
      <c r="L8330">
        <v>37.615123220000001</v>
      </c>
      <c r="M8330" t="str">
        <f>VLOOKUP(L8330,Table1[],2)</f>
        <v>30 - 39</v>
      </c>
      <c r="N8330" t="str">
        <f>INDEX(Table7[Column1],MATCH(O8330,Table7[Column2]))</f>
        <v>Learning Stage</v>
      </c>
      <c r="O8330">
        <v>4.0250163499999996</v>
      </c>
      <c r="P8330" t="str">
        <f>VLOOKUP(O8330,Table13[],2)</f>
        <v>1 - 5</v>
      </c>
      <c r="Q8330" t="str">
        <f>INDEX(Table8[Column1],MATCH(R8330,Table8[Column2]))</f>
        <v>Maintained</v>
      </c>
      <c r="R8330">
        <v>40.367061550000003</v>
      </c>
      <c r="S8330">
        <f t="shared" si="261"/>
        <v>1.6819608979166667</v>
      </c>
      <c r="T8330" t="s">
        <v>19</v>
      </c>
    </row>
    <row r="8331" spans="1:20" x14ac:dyDescent="0.25">
      <c r="A8331">
        <v>8330</v>
      </c>
      <c r="B8331" t="s">
        <v>2124</v>
      </c>
      <c r="C8331" t="s">
        <v>345</v>
      </c>
      <c r="D8331" t="str">
        <f t="shared" si="260"/>
        <v>Pointer Ronald</v>
      </c>
      <c r="E8331" t="s">
        <v>22</v>
      </c>
      <c r="F8331" t="s">
        <v>1292</v>
      </c>
      <c r="G8331" t="s">
        <v>611</v>
      </c>
      <c r="H8331" t="s">
        <v>612</v>
      </c>
      <c r="I8331" t="s">
        <v>107</v>
      </c>
      <c r="J8331" t="s">
        <v>19</v>
      </c>
      <c r="K8331" t="str">
        <f>INDEX(Table6[Column1],MATCH(L8331,Table6[Column2]))</f>
        <v>Adults</v>
      </c>
      <c r="L8331">
        <v>46.46558847</v>
      </c>
      <c r="M8331" t="str">
        <f>VLOOKUP(L8331,Table1[],2)</f>
        <v>40 - 49</v>
      </c>
      <c r="N8331" t="str">
        <f>INDEX(Table7[Column1],MATCH(O8331,Table7[Column2]))</f>
        <v>Learning Stage</v>
      </c>
      <c r="O8331">
        <v>4.8385903739999998</v>
      </c>
      <c r="P8331" t="str">
        <f>VLOOKUP(O8331,Table13[],2)</f>
        <v>1 - 5</v>
      </c>
      <c r="Q8331" t="str">
        <f>INDEX(Table8[Column1],MATCH(R8331,Table8[Column2]))</f>
        <v>Maintained</v>
      </c>
      <c r="R8331">
        <v>49.226318640000002</v>
      </c>
      <c r="S8331">
        <f t="shared" si="261"/>
        <v>2.0510966100000001</v>
      </c>
      <c r="T8331" t="s">
        <v>19</v>
      </c>
    </row>
    <row r="8332" spans="1:20" x14ac:dyDescent="0.25">
      <c r="A8332">
        <v>8331</v>
      </c>
      <c r="B8332" t="s">
        <v>400</v>
      </c>
      <c r="C8332" t="s">
        <v>679</v>
      </c>
      <c r="D8332" t="str">
        <f t="shared" si="260"/>
        <v>Williams Margaret</v>
      </c>
      <c r="E8332" t="s">
        <v>15</v>
      </c>
      <c r="F8332" t="s">
        <v>38</v>
      </c>
      <c r="G8332" t="s">
        <v>820</v>
      </c>
      <c r="H8332" t="s">
        <v>821</v>
      </c>
      <c r="I8332" t="s">
        <v>38</v>
      </c>
      <c r="J8332" t="s">
        <v>19</v>
      </c>
      <c r="K8332" t="str">
        <f>INDEX(Table6[Column1],MATCH(L8332,Table6[Column2]))</f>
        <v>Adults</v>
      </c>
      <c r="L8332">
        <v>46.548427510000003</v>
      </c>
      <c r="M8332" t="str">
        <f>VLOOKUP(L8332,Table1[],2)</f>
        <v>40 - 49</v>
      </c>
      <c r="N8332" t="str">
        <f>INDEX(Table7[Column1],MATCH(O8332,Table7[Column2]))</f>
        <v>Fitting in Stage</v>
      </c>
      <c r="O8332">
        <v>7.8192035530000004</v>
      </c>
      <c r="P8332" t="str">
        <f>VLOOKUP(O8332,Table13[],2)</f>
        <v>6 - 10</v>
      </c>
      <c r="Q8332" t="str">
        <f>INDEX(Table8[Column1],MATCH(R8332,Table8[Column2]))</f>
        <v>Excused</v>
      </c>
      <c r="R8332">
        <v>151.28510489999999</v>
      </c>
      <c r="S8332">
        <f t="shared" si="261"/>
        <v>6.3035460374999994</v>
      </c>
      <c r="T8332" t="s">
        <v>19</v>
      </c>
    </row>
    <row r="8333" spans="1:20" x14ac:dyDescent="0.25">
      <c r="A8333">
        <v>8332</v>
      </c>
      <c r="B8333" t="s">
        <v>5728</v>
      </c>
      <c r="C8333" t="s">
        <v>5729</v>
      </c>
      <c r="D8333" t="str">
        <f t="shared" si="260"/>
        <v>Coniglio Bianca</v>
      </c>
      <c r="E8333" t="s">
        <v>15</v>
      </c>
      <c r="F8333" t="s">
        <v>407</v>
      </c>
      <c r="G8333" t="s">
        <v>611</v>
      </c>
      <c r="H8333" t="s">
        <v>612</v>
      </c>
      <c r="I8333" t="s">
        <v>407</v>
      </c>
      <c r="J8333" t="s">
        <v>19</v>
      </c>
      <c r="K8333" t="str">
        <f>INDEX(Table6[Column1],MATCH(L8333,Table6[Column2]))</f>
        <v>Adults</v>
      </c>
      <c r="L8333">
        <v>46.057544300000004</v>
      </c>
      <c r="M8333" t="str">
        <f>VLOOKUP(L8333,Table1[],2)</f>
        <v>40 - 49</v>
      </c>
      <c r="N8333" t="str">
        <f>INDEX(Table7[Column1],MATCH(O8333,Table7[Column2]))</f>
        <v>Learning Stage</v>
      </c>
      <c r="O8333">
        <v>4.8382878839999997</v>
      </c>
      <c r="P8333" t="str">
        <f>VLOOKUP(O8333,Table13[],2)</f>
        <v>1 - 5</v>
      </c>
      <c r="Q8333" t="str">
        <f>INDEX(Table8[Column1],MATCH(R8333,Table8[Column2]))</f>
        <v>Habitual</v>
      </c>
      <c r="R8333">
        <v>93.665111100000004</v>
      </c>
      <c r="S8333">
        <f t="shared" si="261"/>
        <v>3.9027129625000003</v>
      </c>
      <c r="T8333" t="s">
        <v>19</v>
      </c>
    </row>
    <row r="8334" spans="1:20" x14ac:dyDescent="0.25">
      <c r="A8334">
        <v>8333</v>
      </c>
      <c r="B8334" t="s">
        <v>490</v>
      </c>
      <c r="C8334" t="s">
        <v>3190</v>
      </c>
      <c r="D8334" t="str">
        <f t="shared" si="260"/>
        <v>Cox Jimmie</v>
      </c>
      <c r="E8334" t="s">
        <v>22</v>
      </c>
      <c r="F8334" t="s">
        <v>315</v>
      </c>
      <c r="G8334" t="s">
        <v>611</v>
      </c>
      <c r="H8334" t="s">
        <v>612</v>
      </c>
      <c r="I8334" t="s">
        <v>262</v>
      </c>
      <c r="J8334" t="s">
        <v>19</v>
      </c>
      <c r="K8334" t="str">
        <f>INDEX(Table6[Column1],MATCH(L8334,Table6[Column2]))</f>
        <v>Young Adults</v>
      </c>
      <c r="L8334">
        <v>34.455490480000002</v>
      </c>
      <c r="M8334" t="str">
        <f>VLOOKUP(L8334,Table1[],2)</f>
        <v>30 - 39</v>
      </c>
      <c r="N8334" t="str">
        <f>INDEX(Table7[Column1],MATCH(O8334,Table7[Column2]))</f>
        <v>Learning Stage</v>
      </c>
      <c r="O8334">
        <v>2.427274175</v>
      </c>
      <c r="P8334" t="str">
        <f>VLOOKUP(O8334,Table13[],2)</f>
        <v>1 - 5</v>
      </c>
      <c r="Q8334" t="str">
        <f>INDEX(Table8[Column1],MATCH(R8334,Table8[Column2]))</f>
        <v>Scheduled</v>
      </c>
      <c r="R8334">
        <v>0</v>
      </c>
      <c r="S8334">
        <f t="shared" si="261"/>
        <v>0</v>
      </c>
      <c r="T8334" t="s">
        <v>19</v>
      </c>
    </row>
    <row r="8335" spans="1:20" x14ac:dyDescent="0.25">
      <c r="A8335">
        <v>8334</v>
      </c>
      <c r="B8335" t="s">
        <v>4090</v>
      </c>
      <c r="C8335" t="s">
        <v>245</v>
      </c>
      <c r="D8335" t="str">
        <f t="shared" si="260"/>
        <v>Hawkins Mary</v>
      </c>
      <c r="E8335" t="s">
        <v>15</v>
      </c>
      <c r="F8335" t="s">
        <v>46</v>
      </c>
      <c r="G8335" t="s">
        <v>611</v>
      </c>
      <c r="H8335" t="s">
        <v>612</v>
      </c>
      <c r="I8335" t="s">
        <v>46</v>
      </c>
      <c r="J8335" t="s">
        <v>19</v>
      </c>
      <c r="K8335" t="str">
        <f>INDEX(Table6[Column1],MATCH(L8335,Table6[Column2]))</f>
        <v>Elders</v>
      </c>
      <c r="L8335">
        <v>58.347160459999998</v>
      </c>
      <c r="M8335" t="str">
        <f>VLOOKUP(L8335,Table1[],2)</f>
        <v>50 - 59</v>
      </c>
      <c r="N8335" t="str">
        <f>INDEX(Table7[Column1],MATCH(O8335,Table7[Column2]))</f>
        <v>Learning Stage</v>
      </c>
      <c r="O8335">
        <v>4.0093925800000001</v>
      </c>
      <c r="P8335" t="str">
        <f>VLOOKUP(O8335,Table13[],2)</f>
        <v>1 - 5</v>
      </c>
      <c r="Q8335" t="str">
        <f>INDEX(Table8[Column1],MATCH(R8335,Table8[Column2]))</f>
        <v>Unexcused</v>
      </c>
      <c r="R8335">
        <v>176.3569396</v>
      </c>
      <c r="S8335">
        <f t="shared" si="261"/>
        <v>7.3482058166666668</v>
      </c>
      <c r="T8335" t="s">
        <v>19</v>
      </c>
    </row>
    <row r="8336" spans="1:20" x14ac:dyDescent="0.25">
      <c r="A8336">
        <v>8335</v>
      </c>
      <c r="B8336" t="s">
        <v>3521</v>
      </c>
      <c r="C8336" t="s">
        <v>1416</v>
      </c>
      <c r="D8336" t="str">
        <f t="shared" si="260"/>
        <v>Proctor Theresa</v>
      </c>
      <c r="E8336" t="s">
        <v>15</v>
      </c>
      <c r="F8336" t="s">
        <v>38</v>
      </c>
      <c r="G8336" t="s">
        <v>820</v>
      </c>
      <c r="H8336" t="s">
        <v>821</v>
      </c>
      <c r="I8336" t="s">
        <v>38</v>
      </c>
      <c r="J8336" t="s">
        <v>19</v>
      </c>
      <c r="K8336" t="str">
        <f>INDEX(Table6[Column1],MATCH(L8336,Table6[Column2]))</f>
        <v>Adults</v>
      </c>
      <c r="L8336">
        <v>43.340615569999997</v>
      </c>
      <c r="M8336" t="str">
        <f>VLOOKUP(L8336,Table1[],2)</f>
        <v>40 - 49</v>
      </c>
      <c r="N8336" t="str">
        <f>INDEX(Table7[Column1],MATCH(O8336,Table7[Column2]))</f>
        <v>Fitting in Stage</v>
      </c>
      <c r="O8336">
        <v>6.1548366960000003</v>
      </c>
      <c r="P8336" t="str">
        <f>VLOOKUP(O8336,Table13[],2)</f>
        <v>6 - 10</v>
      </c>
      <c r="Q8336" t="str">
        <f>INDEX(Table8[Column1],MATCH(R8336,Table8[Column2]))</f>
        <v>Maintained</v>
      </c>
      <c r="R8336">
        <v>60.321917200000001</v>
      </c>
      <c r="S8336">
        <f t="shared" si="261"/>
        <v>2.5134132166666667</v>
      </c>
      <c r="T8336" t="s">
        <v>19</v>
      </c>
    </row>
    <row r="8337" spans="1:20" x14ac:dyDescent="0.25">
      <c r="A8337">
        <v>8336</v>
      </c>
      <c r="B8337" t="s">
        <v>3718</v>
      </c>
      <c r="C8337" t="s">
        <v>149</v>
      </c>
      <c r="D8337" t="str">
        <f t="shared" si="260"/>
        <v>Salter Charles</v>
      </c>
      <c r="E8337" t="s">
        <v>22</v>
      </c>
      <c r="F8337" t="s">
        <v>38</v>
      </c>
      <c r="G8337" t="s">
        <v>820</v>
      </c>
      <c r="H8337" t="s">
        <v>821</v>
      </c>
      <c r="I8337" t="s">
        <v>38</v>
      </c>
      <c r="J8337" t="s">
        <v>19</v>
      </c>
      <c r="K8337" t="str">
        <f>INDEX(Table6[Column1],MATCH(L8337,Table6[Column2]))</f>
        <v>Adults</v>
      </c>
      <c r="L8337">
        <v>46.192781910000001</v>
      </c>
      <c r="M8337" t="str">
        <f>VLOOKUP(L8337,Table1[],2)</f>
        <v>40 - 49</v>
      </c>
      <c r="N8337" t="str">
        <f>INDEX(Table7[Column1],MATCH(O8337,Table7[Column2]))</f>
        <v>Learning Stage</v>
      </c>
      <c r="O8337">
        <v>5.1747217110000001</v>
      </c>
      <c r="P8337" t="str">
        <f>VLOOKUP(O8337,Table13[],2)</f>
        <v>1 - 5</v>
      </c>
      <c r="Q8337" t="str">
        <f>INDEX(Table8[Column1],MATCH(R8337,Table8[Column2]))</f>
        <v>Habitual</v>
      </c>
      <c r="R8337">
        <v>112.02338880000001</v>
      </c>
      <c r="S8337">
        <f t="shared" si="261"/>
        <v>4.6676412000000003</v>
      </c>
      <c r="T8337" t="s">
        <v>19</v>
      </c>
    </row>
    <row r="8340" spans="1:20" x14ac:dyDescent="0.25">
      <c r="C8340">
        <f>MAX(R2:R8337)</f>
        <v>272.53012339999998</v>
      </c>
      <c r="N8340">
        <f>SUM(S2:S8337)</f>
        <v>21285.96824842858</v>
      </c>
    </row>
    <row r="8341" spans="1:20" x14ac:dyDescent="0.25">
      <c r="C8341">
        <f>MIN(R2:R8337)</f>
        <v>0</v>
      </c>
    </row>
    <row r="8342" spans="1:20" x14ac:dyDescent="0.25">
      <c r="C8342">
        <f>MAX(S2:S8337)</f>
        <v>11.355421808333332</v>
      </c>
    </row>
  </sheetData>
  <phoneticPr fontId="18" type="noConversion"/>
  <pageMargins left="0.7" right="0.7" top="0.75" bottom="0.75" header="0.3" footer="0.3"/>
  <tableParts count="6">
    <tablePart r:id="rId1"/>
    <tablePart r:id="rId2"/>
    <tablePart r:id="rId3"/>
    <tablePart r:id="rId4"/>
    <tablePart r:id="rId5"/>
    <tablePart r:id="rId6"/>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17B74-03FD-42BC-9602-13127B958D50}">
  <dimension ref="A1:A2"/>
  <sheetViews>
    <sheetView workbookViewId="0">
      <selection activeCell="W28" sqref="W28:W29"/>
    </sheetView>
  </sheetViews>
  <sheetFormatPr defaultRowHeight="15" x14ac:dyDescent="0.25"/>
  <cols>
    <col min="1" max="1" width="19.28515625" bestFit="1" customWidth="1"/>
    <col min="2" max="2" width="21.5703125" bestFit="1" customWidth="1"/>
  </cols>
  <sheetData>
    <row r="1" spans="1:1" x14ac:dyDescent="0.25">
      <c r="A1" t="s">
        <v>5750</v>
      </c>
    </row>
    <row r="2" spans="1:1" x14ac:dyDescent="0.25">
      <c r="A2" s="3">
        <v>510863.23796228372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8"/>
  <sheetViews>
    <sheetView topLeftCell="A3" workbookViewId="0">
      <selection activeCell="G11" sqref="G11"/>
    </sheetView>
  </sheetViews>
  <sheetFormatPr defaultRowHeight="15" x14ac:dyDescent="0.25"/>
  <cols>
    <col min="1" max="1" width="15.7109375" bestFit="1" customWidth="1"/>
    <col min="2" max="2" width="19.28515625" bestFit="1" customWidth="1"/>
    <col min="3" max="3" width="7" bestFit="1" customWidth="1"/>
    <col min="4" max="4" width="7.5703125" bestFit="1" customWidth="1"/>
    <col min="5" max="5" width="10.140625" bestFit="1" customWidth="1"/>
    <col min="6" max="6" width="12.7109375" bestFit="1" customWidth="1"/>
    <col min="7" max="7" width="6.28515625" bestFit="1" customWidth="1"/>
    <col min="8" max="8" width="11.28515625" bestFit="1" customWidth="1"/>
    <col min="9" max="9" width="8.42578125" bestFit="1" customWidth="1"/>
    <col min="10" max="11" width="6.5703125" bestFit="1" customWidth="1"/>
    <col min="12" max="12" width="11.42578125" bestFit="1" customWidth="1"/>
    <col min="13" max="13" width="8.42578125" bestFit="1" customWidth="1"/>
    <col min="14" max="15" width="6.5703125" bestFit="1" customWidth="1"/>
    <col min="16" max="16" width="12.85546875" bestFit="1" customWidth="1"/>
    <col min="17" max="17" width="11.42578125" bestFit="1" customWidth="1"/>
    <col min="18" max="18" width="8.42578125" bestFit="1" customWidth="1"/>
    <col min="19" max="20" width="6.5703125" bestFit="1" customWidth="1"/>
    <col min="21" max="21" width="12.85546875" bestFit="1" customWidth="1"/>
    <col min="22" max="22" width="11.42578125" bestFit="1" customWidth="1"/>
    <col min="23" max="23" width="14.7109375" bestFit="1" customWidth="1"/>
    <col min="24" max="24" width="6.5703125" bestFit="1" customWidth="1"/>
    <col min="25" max="25" width="12.85546875" bestFit="1" customWidth="1"/>
    <col min="26" max="26" width="18" bestFit="1" customWidth="1"/>
    <col min="27" max="27" width="7.42578125" bestFit="1" customWidth="1"/>
    <col min="28" max="28" width="7" bestFit="1" customWidth="1"/>
    <col min="29" max="29" width="6.5703125" bestFit="1" customWidth="1"/>
    <col min="30" max="30" width="12.85546875" bestFit="1" customWidth="1"/>
    <col min="31" max="31" width="6.5703125" bestFit="1" customWidth="1"/>
    <col min="32" max="32" width="5.5703125" bestFit="1" customWidth="1"/>
    <col min="33" max="33" width="10.42578125" bestFit="1" customWidth="1"/>
    <col min="34" max="34" width="7.42578125" bestFit="1" customWidth="1"/>
    <col min="35" max="36" width="6.5703125" bestFit="1" customWidth="1"/>
    <col min="37" max="37" width="12.85546875" bestFit="1" customWidth="1"/>
    <col min="38" max="38" width="6.5703125" bestFit="1" customWidth="1"/>
    <col min="39" max="39" width="5.5703125" bestFit="1" customWidth="1"/>
    <col min="40" max="40" width="10.42578125" bestFit="1" customWidth="1"/>
    <col min="41" max="41" width="11.28515625" bestFit="1" customWidth="1"/>
  </cols>
  <sheetData>
    <row r="1" spans="1:2" x14ac:dyDescent="0.25">
      <c r="A1" s="1" t="s">
        <v>5730</v>
      </c>
      <c r="B1" t="s">
        <v>7056</v>
      </c>
    </row>
    <row r="2" spans="1:2" x14ac:dyDescent="0.25">
      <c r="A2" s="2" t="s">
        <v>7074</v>
      </c>
      <c r="B2" s="3">
        <v>57.400653970833332</v>
      </c>
    </row>
    <row r="3" spans="1:2" x14ac:dyDescent="0.25">
      <c r="A3" s="2" t="s">
        <v>7073</v>
      </c>
      <c r="B3" s="3">
        <v>70.409561196249996</v>
      </c>
    </row>
    <row r="4" spans="1:2" x14ac:dyDescent="0.25">
      <c r="A4" s="2" t="s">
        <v>7072</v>
      </c>
      <c r="B4" s="3">
        <v>3567.7176252954159</v>
      </c>
    </row>
    <row r="5" spans="1:2" x14ac:dyDescent="0.25">
      <c r="A5" s="2" t="s">
        <v>7071</v>
      </c>
      <c r="B5" s="3">
        <v>17535.546441424711</v>
      </c>
    </row>
    <row r="6" spans="1:2" x14ac:dyDescent="0.25">
      <c r="A6" s="2" t="s">
        <v>7075</v>
      </c>
      <c r="B6" s="3">
        <v>23.377415364166666</v>
      </c>
    </row>
    <row r="7" spans="1:2" x14ac:dyDescent="0.25">
      <c r="A7" s="2" t="s">
        <v>7076</v>
      </c>
      <c r="B7" s="3">
        <v>31.516551177083329</v>
      </c>
    </row>
    <row r="8" spans="1:2" x14ac:dyDescent="0.25">
      <c r="A8" s="2" t="s">
        <v>5731</v>
      </c>
      <c r="B8" s="3">
        <v>21285.96824842846</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7"/>
  <sheetViews>
    <sheetView workbookViewId="0">
      <selection activeCell="A26" sqref="A26"/>
    </sheetView>
  </sheetViews>
  <sheetFormatPr defaultRowHeight="15" x14ac:dyDescent="0.25"/>
  <cols>
    <col min="1" max="1" width="16.5703125" bestFit="1" customWidth="1"/>
    <col min="2" max="2" width="19.28515625" bestFit="1" customWidth="1"/>
  </cols>
  <sheetData>
    <row r="1" spans="1:2" x14ac:dyDescent="0.25">
      <c r="A1" s="1" t="s">
        <v>5730</v>
      </c>
      <c r="B1" t="s">
        <v>7056</v>
      </c>
    </row>
    <row r="2" spans="1:2" x14ac:dyDescent="0.25">
      <c r="A2" s="2" t="s">
        <v>612</v>
      </c>
      <c r="B2" s="3">
        <v>4562.1761233951647</v>
      </c>
    </row>
    <row r="3" spans="1:2" x14ac:dyDescent="0.25">
      <c r="A3" s="2" t="s">
        <v>821</v>
      </c>
      <c r="B3" s="3">
        <v>3977.5076421677504</v>
      </c>
    </row>
    <row r="4" spans="1:2" x14ac:dyDescent="0.25">
      <c r="A4" s="2" t="s">
        <v>1061</v>
      </c>
      <c r="B4" s="3">
        <v>3759.266102726875</v>
      </c>
    </row>
    <row r="5" spans="1:2" x14ac:dyDescent="0.25">
      <c r="A5" s="2" t="s">
        <v>18</v>
      </c>
      <c r="B5" s="3">
        <v>3704.5697412204158</v>
      </c>
    </row>
    <row r="6" spans="1:2" x14ac:dyDescent="0.25">
      <c r="A6" s="2" t="s">
        <v>1826</v>
      </c>
      <c r="B6" s="3">
        <v>2882.5147038150803</v>
      </c>
    </row>
    <row r="7" spans="1:2" x14ac:dyDescent="0.25">
      <c r="A7" s="2" t="s">
        <v>5731</v>
      </c>
      <c r="B7" s="3">
        <v>18886.034313325286</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E8E5D-8BC2-42F4-AC98-468E4C01080A}">
  <dimension ref="A1:B8"/>
  <sheetViews>
    <sheetView workbookViewId="0">
      <selection activeCell="E17" sqref="E17"/>
    </sheetView>
  </sheetViews>
  <sheetFormatPr defaultRowHeight="15" x14ac:dyDescent="0.25"/>
  <cols>
    <col min="1" max="1" width="21.7109375" bestFit="1" customWidth="1"/>
    <col min="2" max="2" width="19.28515625" bestFit="1" customWidth="1"/>
    <col min="3" max="3" width="7" bestFit="1" customWidth="1"/>
    <col min="4" max="4" width="11.28515625" bestFit="1" customWidth="1"/>
    <col min="5" max="5" width="19.28515625" bestFit="1" customWidth="1"/>
    <col min="6" max="6" width="21.42578125" bestFit="1" customWidth="1"/>
    <col min="7" max="7" width="24.28515625" bestFit="1" customWidth="1"/>
    <col min="8" max="8" width="15.85546875" bestFit="1" customWidth="1"/>
    <col min="9" max="9" width="17.85546875" bestFit="1" customWidth="1"/>
    <col min="10" max="10" width="11.5703125" bestFit="1" customWidth="1"/>
    <col min="11" max="11" width="12.42578125" bestFit="1" customWidth="1"/>
    <col min="12" max="12" width="14.7109375" bestFit="1" customWidth="1"/>
    <col min="13" max="13" width="13.5703125" bestFit="1" customWidth="1"/>
    <col min="14" max="15" width="14.5703125" bestFit="1" customWidth="1"/>
    <col min="16" max="16" width="12.5703125" bestFit="1" customWidth="1"/>
    <col min="17" max="17" width="13.42578125" bestFit="1" customWidth="1"/>
    <col min="18" max="18" width="17.42578125" bestFit="1" customWidth="1"/>
    <col min="19" max="19" width="14.140625" bestFit="1" customWidth="1"/>
    <col min="20" max="20" width="16.28515625" bestFit="1" customWidth="1"/>
    <col min="21" max="21" width="12.5703125" bestFit="1" customWidth="1"/>
    <col min="22" max="22" width="13.28515625" bestFit="1" customWidth="1"/>
    <col min="23" max="23" width="12.28515625" bestFit="1" customWidth="1"/>
    <col min="24" max="24" width="12" bestFit="1" customWidth="1"/>
    <col min="25" max="25" width="14.7109375" bestFit="1" customWidth="1"/>
    <col min="26" max="26" width="14.28515625" bestFit="1" customWidth="1"/>
    <col min="27" max="27" width="12.7109375" bestFit="1" customWidth="1"/>
    <col min="28" max="28" width="12.85546875" bestFit="1" customWidth="1"/>
    <col min="29" max="29" width="11.140625" bestFit="1" customWidth="1"/>
    <col min="30" max="30" width="14.28515625" bestFit="1" customWidth="1"/>
    <col min="31" max="31" width="11" bestFit="1" customWidth="1"/>
    <col min="32" max="33" width="14.28515625" bestFit="1" customWidth="1"/>
    <col min="34" max="34" width="15.42578125" bestFit="1" customWidth="1"/>
    <col min="35" max="35" width="11.42578125" bestFit="1" customWidth="1"/>
    <col min="36" max="36" width="10.5703125" bestFit="1" customWidth="1"/>
    <col min="37" max="37" width="12.28515625" bestFit="1" customWidth="1"/>
    <col min="38" max="38" width="13.5703125" bestFit="1" customWidth="1"/>
    <col min="39" max="39" width="14.140625" bestFit="1" customWidth="1"/>
    <col min="40" max="40" width="17.85546875" bestFit="1" customWidth="1"/>
    <col min="41" max="41" width="14.28515625" bestFit="1" customWidth="1"/>
    <col min="42" max="42" width="13.140625" bestFit="1" customWidth="1"/>
    <col min="43" max="43" width="13.5703125" bestFit="1" customWidth="1"/>
    <col min="44" max="44" width="15" bestFit="1" customWidth="1"/>
    <col min="45" max="45" width="14" bestFit="1" customWidth="1"/>
    <col min="46" max="46" width="13.42578125" bestFit="1" customWidth="1"/>
    <col min="47" max="47" width="9.42578125" bestFit="1" customWidth="1"/>
    <col min="48" max="48" width="15.140625" bestFit="1" customWidth="1"/>
    <col min="49" max="49" width="14.5703125" bestFit="1" customWidth="1"/>
    <col min="50" max="50" width="15.140625" bestFit="1" customWidth="1"/>
    <col min="51" max="51" width="11.42578125" bestFit="1" customWidth="1"/>
    <col min="52" max="52" width="13.42578125" bestFit="1" customWidth="1"/>
    <col min="53" max="53" width="13.28515625" bestFit="1" customWidth="1"/>
    <col min="54" max="55" width="11.7109375" bestFit="1" customWidth="1"/>
    <col min="56" max="56" width="12.28515625" bestFit="1" customWidth="1"/>
    <col min="57" max="57" width="11.5703125" bestFit="1" customWidth="1"/>
    <col min="58" max="58" width="11" bestFit="1" customWidth="1"/>
    <col min="59" max="59" width="16.7109375" bestFit="1" customWidth="1"/>
    <col min="60" max="60" width="11" bestFit="1" customWidth="1"/>
    <col min="61" max="61" width="14.28515625" bestFit="1" customWidth="1"/>
    <col min="62" max="62" width="15.28515625" bestFit="1" customWidth="1"/>
    <col min="63" max="63" width="13.7109375" bestFit="1" customWidth="1"/>
    <col min="64" max="64" width="12.5703125" bestFit="1" customWidth="1"/>
    <col min="65" max="65" width="14" bestFit="1" customWidth="1"/>
    <col min="66" max="66" width="12.140625" bestFit="1" customWidth="1"/>
    <col min="67" max="67" width="13.42578125" bestFit="1" customWidth="1"/>
    <col min="68" max="68" width="14.5703125" bestFit="1" customWidth="1"/>
    <col min="69" max="69" width="11.5703125" bestFit="1" customWidth="1"/>
    <col min="70" max="70" width="12.140625" bestFit="1" customWidth="1"/>
    <col min="71" max="71" width="12.42578125" bestFit="1" customWidth="1"/>
    <col min="72" max="72" width="12.7109375" bestFit="1" customWidth="1"/>
    <col min="73" max="73" width="16.28515625" bestFit="1" customWidth="1"/>
    <col min="74" max="74" width="13.85546875" bestFit="1" customWidth="1"/>
    <col min="75" max="75" width="14.7109375" bestFit="1" customWidth="1"/>
    <col min="76" max="76" width="14" bestFit="1" customWidth="1"/>
    <col min="77" max="77" width="17.28515625" bestFit="1" customWidth="1"/>
    <col min="78" max="78" width="11.140625" bestFit="1" customWidth="1"/>
    <col min="79" max="79" width="14" bestFit="1" customWidth="1"/>
    <col min="80" max="81" width="14.140625" bestFit="1" customWidth="1"/>
    <col min="82" max="82" width="12.85546875" bestFit="1" customWidth="1"/>
    <col min="83" max="83" width="10.28515625" bestFit="1" customWidth="1"/>
    <col min="84" max="84" width="12.5703125" bestFit="1" customWidth="1"/>
    <col min="85" max="85" width="10.140625" bestFit="1" customWidth="1"/>
    <col min="86" max="86" width="16.28515625" bestFit="1" customWidth="1"/>
    <col min="87" max="87" width="15.28515625" bestFit="1" customWidth="1"/>
    <col min="88" max="88" width="12.28515625" bestFit="1" customWidth="1"/>
    <col min="89" max="89" width="13.140625" bestFit="1" customWidth="1"/>
    <col min="90" max="90" width="11.5703125" bestFit="1" customWidth="1"/>
    <col min="91" max="91" width="17.5703125" bestFit="1" customWidth="1"/>
    <col min="92" max="92" width="12.85546875" bestFit="1" customWidth="1"/>
    <col min="93" max="93" width="11.42578125" bestFit="1" customWidth="1"/>
    <col min="94" max="94" width="14.85546875" bestFit="1" customWidth="1"/>
    <col min="95" max="95" width="12.42578125" bestFit="1" customWidth="1"/>
    <col min="96" max="96" width="13.28515625" bestFit="1" customWidth="1"/>
    <col min="97" max="97" width="12.42578125" bestFit="1" customWidth="1"/>
    <col min="98" max="98" width="15.5703125" bestFit="1" customWidth="1"/>
    <col min="99" max="99" width="15.7109375" bestFit="1" customWidth="1"/>
    <col min="100" max="100" width="13.7109375" bestFit="1" customWidth="1"/>
    <col min="101" max="101" width="11" bestFit="1" customWidth="1"/>
    <col min="102" max="102" width="11.140625" bestFit="1" customWidth="1"/>
    <col min="103" max="103" width="15.42578125" bestFit="1" customWidth="1"/>
    <col min="104" max="104" width="13.140625" bestFit="1" customWidth="1"/>
    <col min="105" max="105" width="12.28515625" bestFit="1" customWidth="1"/>
    <col min="106" max="106" width="13.42578125" bestFit="1" customWidth="1"/>
    <col min="107" max="107" width="13.140625" bestFit="1" customWidth="1"/>
    <col min="108" max="108" width="17.7109375" bestFit="1" customWidth="1"/>
    <col min="109" max="109" width="14.28515625" bestFit="1" customWidth="1"/>
    <col min="110" max="110" width="16.5703125" bestFit="1" customWidth="1"/>
    <col min="111" max="111" width="15.5703125" bestFit="1" customWidth="1"/>
    <col min="112" max="112" width="12.140625" bestFit="1" customWidth="1"/>
    <col min="113" max="113" width="10.7109375" bestFit="1" customWidth="1"/>
    <col min="114" max="114" width="12.28515625" bestFit="1" customWidth="1"/>
    <col min="115" max="115" width="17.42578125" bestFit="1" customWidth="1"/>
    <col min="116" max="116" width="15.140625" bestFit="1" customWidth="1"/>
    <col min="117" max="117" width="12" bestFit="1" customWidth="1"/>
    <col min="118" max="118" width="16.42578125" bestFit="1" customWidth="1"/>
    <col min="119" max="119" width="13.85546875" bestFit="1" customWidth="1"/>
    <col min="120" max="120" width="14.7109375" bestFit="1" customWidth="1"/>
    <col min="121" max="121" width="16.28515625" bestFit="1" customWidth="1"/>
    <col min="122" max="122" width="11.5703125" bestFit="1" customWidth="1"/>
    <col min="123" max="123" width="17" bestFit="1" customWidth="1"/>
    <col min="124" max="124" width="14.28515625" bestFit="1" customWidth="1"/>
    <col min="125" max="125" width="11.7109375" bestFit="1" customWidth="1"/>
    <col min="126" max="126" width="16.7109375" bestFit="1" customWidth="1"/>
    <col min="127" max="127" width="14.140625" bestFit="1" customWidth="1"/>
    <col min="128" max="128" width="11" bestFit="1" customWidth="1"/>
    <col min="129" max="129" width="9.28515625" bestFit="1" customWidth="1"/>
    <col min="130" max="130" width="16.7109375" bestFit="1" customWidth="1"/>
    <col min="131" max="131" width="16" bestFit="1" customWidth="1"/>
    <col min="132" max="132" width="11" bestFit="1" customWidth="1"/>
    <col min="133" max="133" width="11.28515625" bestFit="1" customWidth="1"/>
    <col min="134" max="134" width="10.85546875" bestFit="1" customWidth="1"/>
    <col min="135" max="135" width="12.42578125" bestFit="1" customWidth="1"/>
    <col min="136" max="136" width="11.85546875" bestFit="1" customWidth="1"/>
    <col min="137" max="137" width="13.5703125" bestFit="1" customWidth="1"/>
    <col min="138" max="138" width="14.140625" bestFit="1" customWidth="1"/>
    <col min="139" max="139" width="10.5703125" bestFit="1" customWidth="1"/>
    <col min="140" max="140" width="14.7109375" bestFit="1" customWidth="1"/>
    <col min="141" max="141" width="14.5703125" bestFit="1" customWidth="1"/>
    <col min="142" max="142" width="16.28515625" bestFit="1" customWidth="1"/>
    <col min="143" max="143" width="13.5703125" bestFit="1" customWidth="1"/>
    <col min="144" max="144" width="16.42578125" bestFit="1" customWidth="1"/>
    <col min="145" max="145" width="12.140625" bestFit="1" customWidth="1"/>
    <col min="146" max="146" width="10.7109375" bestFit="1" customWidth="1"/>
    <col min="147" max="147" width="12.7109375" bestFit="1" customWidth="1"/>
    <col min="148" max="148" width="17.7109375" bestFit="1" customWidth="1"/>
    <col min="149" max="149" width="15" bestFit="1" customWidth="1"/>
    <col min="150" max="150" width="12.28515625" bestFit="1" customWidth="1"/>
    <col min="151" max="151" width="14.42578125" bestFit="1" customWidth="1"/>
    <col min="152" max="153" width="14.5703125" bestFit="1" customWidth="1"/>
    <col min="154" max="154" width="13.5703125" bestFit="1" customWidth="1"/>
    <col min="155" max="155" width="13.85546875" bestFit="1" customWidth="1"/>
    <col min="156" max="156" width="12.42578125" bestFit="1" customWidth="1"/>
    <col min="157" max="157" width="11.42578125" bestFit="1" customWidth="1"/>
    <col min="158" max="158" width="17" bestFit="1" customWidth="1"/>
    <col min="159" max="159" width="18.85546875" bestFit="1" customWidth="1"/>
    <col min="160" max="160" width="13.28515625" bestFit="1" customWidth="1"/>
    <col min="161" max="161" width="13.42578125" bestFit="1" customWidth="1"/>
    <col min="162" max="162" width="15.7109375" bestFit="1" customWidth="1"/>
    <col min="163" max="163" width="14.5703125" bestFit="1" customWidth="1"/>
    <col min="164" max="164" width="15.7109375" bestFit="1" customWidth="1"/>
    <col min="165" max="165" width="10.28515625" bestFit="1" customWidth="1"/>
    <col min="166" max="166" width="10.7109375" bestFit="1" customWidth="1"/>
    <col min="167" max="167" width="13.42578125" bestFit="1" customWidth="1"/>
    <col min="168" max="168" width="11.85546875" bestFit="1" customWidth="1"/>
    <col min="169" max="169" width="11" bestFit="1" customWidth="1"/>
    <col min="170" max="170" width="14.140625" bestFit="1" customWidth="1"/>
    <col min="171" max="171" width="14" bestFit="1" customWidth="1"/>
    <col min="172" max="172" width="17.5703125" bestFit="1" customWidth="1"/>
    <col min="173" max="173" width="15.7109375" bestFit="1" customWidth="1"/>
    <col min="174" max="174" width="13.28515625" bestFit="1" customWidth="1"/>
    <col min="175" max="175" width="18" bestFit="1" customWidth="1"/>
    <col min="176" max="176" width="11.85546875" bestFit="1" customWidth="1"/>
    <col min="177" max="177" width="12.140625" bestFit="1" customWidth="1"/>
    <col min="178" max="178" width="10.5703125" bestFit="1" customWidth="1"/>
    <col min="179" max="179" width="11.85546875" bestFit="1" customWidth="1"/>
    <col min="180" max="180" width="15" bestFit="1" customWidth="1"/>
    <col min="181" max="181" width="15.7109375" bestFit="1" customWidth="1"/>
    <col min="182" max="182" width="13.85546875" bestFit="1" customWidth="1"/>
    <col min="183" max="183" width="14.42578125" bestFit="1" customWidth="1"/>
    <col min="184" max="184" width="10.5703125" bestFit="1" customWidth="1"/>
    <col min="185" max="185" width="13.85546875" bestFit="1" customWidth="1"/>
    <col min="186" max="186" width="14.42578125" bestFit="1" customWidth="1"/>
    <col min="187" max="187" width="10.28515625" bestFit="1" customWidth="1"/>
    <col min="188" max="188" width="14.5703125" bestFit="1" customWidth="1"/>
    <col min="189" max="189" width="11.42578125" bestFit="1" customWidth="1"/>
    <col min="190" max="190" width="16.7109375" bestFit="1" customWidth="1"/>
    <col min="191" max="191" width="12.7109375" bestFit="1" customWidth="1"/>
    <col min="192" max="192" width="14.42578125" bestFit="1" customWidth="1"/>
    <col min="193" max="193" width="10.7109375" bestFit="1" customWidth="1"/>
    <col min="194" max="194" width="11.5703125" bestFit="1" customWidth="1"/>
    <col min="195" max="195" width="15.85546875" bestFit="1" customWidth="1"/>
    <col min="196" max="196" width="13.42578125" bestFit="1" customWidth="1"/>
    <col min="197" max="197" width="15" bestFit="1" customWidth="1"/>
    <col min="198" max="198" width="16" bestFit="1" customWidth="1"/>
    <col min="199" max="199" width="14.42578125" bestFit="1" customWidth="1"/>
    <col min="200" max="200" width="13.5703125" bestFit="1" customWidth="1"/>
    <col min="201" max="201" width="13.140625" bestFit="1" customWidth="1"/>
    <col min="202" max="203" width="11.28515625" bestFit="1" customWidth="1"/>
    <col min="204" max="204" width="14.140625" bestFit="1" customWidth="1"/>
    <col min="205" max="205" width="14.42578125" bestFit="1" customWidth="1"/>
    <col min="206" max="206" width="13.5703125" bestFit="1" customWidth="1"/>
    <col min="207" max="207" width="16.85546875" bestFit="1" customWidth="1"/>
    <col min="208" max="208" width="17.42578125" bestFit="1" customWidth="1"/>
    <col min="209" max="209" width="12.42578125" bestFit="1" customWidth="1"/>
    <col min="210" max="210" width="13.42578125" bestFit="1" customWidth="1"/>
    <col min="211" max="211" width="11.5703125" bestFit="1" customWidth="1"/>
    <col min="212" max="212" width="14.42578125" bestFit="1" customWidth="1"/>
    <col min="213" max="213" width="13.42578125" bestFit="1" customWidth="1"/>
    <col min="214" max="214" width="15.42578125" bestFit="1" customWidth="1"/>
    <col min="215" max="215" width="12.7109375" bestFit="1" customWidth="1"/>
    <col min="216" max="216" width="11.28515625" bestFit="1" customWidth="1"/>
    <col min="217" max="217" width="9.7109375" bestFit="1" customWidth="1"/>
    <col min="218" max="218" width="14.5703125" bestFit="1" customWidth="1"/>
    <col min="219" max="219" width="9.7109375" bestFit="1" customWidth="1"/>
    <col min="220" max="220" width="14.42578125" bestFit="1" customWidth="1"/>
    <col min="221" max="221" width="13.140625" bestFit="1" customWidth="1"/>
    <col min="222" max="222" width="12.85546875" bestFit="1" customWidth="1"/>
    <col min="223" max="223" width="10.140625" bestFit="1" customWidth="1"/>
    <col min="224" max="224" width="11.140625" bestFit="1" customWidth="1"/>
    <col min="225" max="225" width="10.85546875" bestFit="1" customWidth="1"/>
    <col min="226" max="226" width="13.140625" bestFit="1" customWidth="1"/>
    <col min="227" max="227" width="12.7109375" bestFit="1" customWidth="1"/>
    <col min="228" max="228" width="14.5703125" bestFit="1" customWidth="1"/>
    <col min="229" max="229" width="11.5703125" bestFit="1" customWidth="1"/>
    <col min="230" max="230" width="13.140625" bestFit="1" customWidth="1"/>
    <col min="231" max="231" width="14.42578125" bestFit="1" customWidth="1"/>
    <col min="232" max="232" width="14.5703125" bestFit="1" customWidth="1"/>
    <col min="233" max="233" width="13.85546875" bestFit="1" customWidth="1"/>
    <col min="234" max="234" width="17.5703125" bestFit="1" customWidth="1"/>
    <col min="235" max="235" width="14.140625" bestFit="1" customWidth="1"/>
    <col min="236" max="236" width="13.28515625" bestFit="1" customWidth="1"/>
    <col min="237" max="237" width="12.42578125" bestFit="1" customWidth="1"/>
    <col min="238" max="238" width="12.140625" bestFit="1" customWidth="1"/>
    <col min="239" max="239" width="11.140625" bestFit="1" customWidth="1"/>
    <col min="240" max="240" width="11.42578125" bestFit="1" customWidth="1"/>
    <col min="241" max="241" width="15" bestFit="1" customWidth="1"/>
    <col min="242" max="242" width="8.85546875" bestFit="1" customWidth="1"/>
    <col min="243" max="243" width="14.7109375" bestFit="1" customWidth="1"/>
    <col min="244" max="244" width="18.42578125" bestFit="1" customWidth="1"/>
    <col min="245" max="245" width="11" bestFit="1" customWidth="1"/>
    <col min="246" max="246" width="14" bestFit="1" customWidth="1"/>
    <col min="247" max="247" width="16.28515625" bestFit="1" customWidth="1"/>
    <col min="248" max="248" width="13.42578125" bestFit="1" customWidth="1"/>
    <col min="249" max="249" width="13.28515625" bestFit="1" customWidth="1"/>
    <col min="250" max="250" width="11.5703125" bestFit="1" customWidth="1"/>
    <col min="251" max="251" width="14.42578125" bestFit="1" customWidth="1"/>
    <col min="252" max="252" width="18.5703125" bestFit="1" customWidth="1"/>
    <col min="253" max="253" width="12" bestFit="1" customWidth="1"/>
    <col min="254" max="254" width="16.5703125" bestFit="1" customWidth="1"/>
    <col min="255" max="255" width="10.7109375" bestFit="1" customWidth="1"/>
    <col min="256" max="257" width="14.42578125" bestFit="1" customWidth="1"/>
    <col min="258" max="258" width="12.140625" bestFit="1" customWidth="1"/>
    <col min="259" max="259" width="8.42578125" bestFit="1" customWidth="1"/>
    <col min="260" max="260" width="15.140625" bestFit="1" customWidth="1"/>
    <col min="261" max="261" width="14.42578125" bestFit="1" customWidth="1"/>
    <col min="262" max="262" width="15" bestFit="1" customWidth="1"/>
    <col min="263" max="263" width="14" bestFit="1" customWidth="1"/>
    <col min="264" max="264" width="14.5703125" bestFit="1" customWidth="1"/>
    <col min="265" max="265" width="16.140625" bestFit="1" customWidth="1"/>
    <col min="266" max="266" width="12.5703125" bestFit="1" customWidth="1"/>
    <col min="267" max="267" width="17.42578125" bestFit="1" customWidth="1"/>
    <col min="268" max="268" width="15.7109375" bestFit="1" customWidth="1"/>
    <col min="269" max="269" width="13.42578125" bestFit="1" customWidth="1"/>
    <col min="270" max="270" width="15.85546875" bestFit="1" customWidth="1"/>
    <col min="271" max="271" width="15.7109375" bestFit="1" customWidth="1"/>
    <col min="272" max="272" width="11.140625" bestFit="1" customWidth="1"/>
    <col min="273" max="273" width="14.42578125" bestFit="1" customWidth="1"/>
    <col min="274" max="274" width="11" bestFit="1" customWidth="1"/>
    <col min="275" max="275" width="15" bestFit="1" customWidth="1"/>
    <col min="276" max="276" width="13.140625" bestFit="1" customWidth="1"/>
    <col min="277" max="277" width="12.140625" bestFit="1" customWidth="1"/>
    <col min="278" max="278" width="15" bestFit="1" customWidth="1"/>
    <col min="279" max="279" width="12.140625" bestFit="1" customWidth="1"/>
    <col min="280" max="280" width="17.5703125" bestFit="1" customWidth="1"/>
    <col min="281" max="281" width="15.5703125" bestFit="1" customWidth="1"/>
    <col min="282" max="282" width="15.28515625" bestFit="1" customWidth="1"/>
    <col min="283" max="283" width="14.85546875" bestFit="1" customWidth="1"/>
    <col min="284" max="284" width="14.28515625" bestFit="1" customWidth="1"/>
    <col min="285" max="285" width="11" bestFit="1" customWidth="1"/>
    <col min="286" max="286" width="10.28515625" bestFit="1" customWidth="1"/>
    <col min="287" max="287" width="9.42578125" bestFit="1" customWidth="1"/>
    <col min="288" max="288" width="14.5703125" bestFit="1" customWidth="1"/>
    <col min="289" max="289" width="11.7109375" bestFit="1" customWidth="1"/>
    <col min="290" max="290" width="19" bestFit="1" customWidth="1"/>
    <col min="291" max="291" width="16" bestFit="1" customWidth="1"/>
    <col min="292" max="292" width="13.140625" bestFit="1" customWidth="1"/>
    <col min="293" max="293" width="15.42578125" bestFit="1" customWidth="1"/>
    <col min="294" max="294" width="14" bestFit="1" customWidth="1"/>
    <col min="295" max="295" width="15" bestFit="1" customWidth="1"/>
    <col min="296" max="296" width="13.5703125" bestFit="1" customWidth="1"/>
    <col min="297" max="297" width="16.42578125" bestFit="1" customWidth="1"/>
    <col min="298" max="298" width="10" bestFit="1" customWidth="1"/>
    <col min="299" max="299" width="19.42578125" bestFit="1" customWidth="1"/>
    <col min="300" max="300" width="14.5703125" bestFit="1" customWidth="1"/>
    <col min="301" max="301" width="11.85546875" bestFit="1" customWidth="1"/>
    <col min="302" max="302" width="11.7109375" bestFit="1" customWidth="1"/>
    <col min="303" max="303" width="13.42578125" bestFit="1" customWidth="1"/>
    <col min="304" max="304" width="14.140625" bestFit="1" customWidth="1"/>
    <col min="305" max="305" width="18" bestFit="1" customWidth="1"/>
    <col min="306" max="306" width="12.5703125" bestFit="1" customWidth="1"/>
    <col min="307" max="307" width="15.28515625" bestFit="1" customWidth="1"/>
    <col min="308" max="308" width="14.42578125" bestFit="1" customWidth="1"/>
    <col min="309" max="309" width="13.140625" bestFit="1" customWidth="1"/>
    <col min="310" max="310" width="15" bestFit="1" customWidth="1"/>
    <col min="311" max="311" width="13.140625" bestFit="1" customWidth="1"/>
    <col min="312" max="312" width="12.7109375" bestFit="1" customWidth="1"/>
    <col min="313" max="313" width="15" bestFit="1" customWidth="1"/>
    <col min="314" max="314" width="12.42578125" bestFit="1" customWidth="1"/>
    <col min="315" max="315" width="14.85546875" bestFit="1" customWidth="1"/>
    <col min="316" max="316" width="9.7109375" bestFit="1" customWidth="1"/>
    <col min="317" max="317" width="11.85546875" bestFit="1" customWidth="1"/>
    <col min="318" max="318" width="12.42578125" bestFit="1" customWidth="1"/>
    <col min="319" max="319" width="14" bestFit="1" customWidth="1"/>
    <col min="320" max="320" width="15.140625" bestFit="1" customWidth="1"/>
    <col min="321" max="321" width="15.5703125" bestFit="1" customWidth="1"/>
    <col min="322" max="322" width="15.140625" bestFit="1" customWidth="1"/>
    <col min="323" max="323" width="17.85546875" bestFit="1" customWidth="1"/>
    <col min="324" max="324" width="16.5703125" bestFit="1" customWidth="1"/>
    <col min="325" max="325" width="15.85546875" bestFit="1" customWidth="1"/>
    <col min="326" max="326" width="12.140625" bestFit="1" customWidth="1"/>
    <col min="327" max="327" width="16.7109375" bestFit="1" customWidth="1"/>
    <col min="328" max="328" width="12.28515625" bestFit="1" customWidth="1"/>
    <col min="329" max="329" width="10.28515625" bestFit="1" customWidth="1"/>
    <col min="330" max="330" width="13.140625" bestFit="1" customWidth="1"/>
    <col min="331" max="331" width="18.85546875" bestFit="1" customWidth="1"/>
    <col min="332" max="332" width="9" bestFit="1" customWidth="1"/>
    <col min="333" max="333" width="14" bestFit="1" customWidth="1"/>
    <col min="334" max="334" width="14.7109375" bestFit="1" customWidth="1"/>
    <col min="335" max="335" width="14.140625" bestFit="1" customWidth="1"/>
    <col min="336" max="336" width="11.28515625" bestFit="1" customWidth="1"/>
    <col min="337" max="337" width="11.7109375" bestFit="1" customWidth="1"/>
    <col min="338" max="338" width="14.85546875" bestFit="1" customWidth="1"/>
    <col min="339" max="339" width="11" bestFit="1" customWidth="1"/>
    <col min="340" max="340" width="14.28515625" bestFit="1" customWidth="1"/>
    <col min="341" max="341" width="17.85546875" bestFit="1" customWidth="1"/>
    <col min="342" max="342" width="14.85546875" bestFit="1" customWidth="1"/>
    <col min="343" max="343" width="15.140625" bestFit="1" customWidth="1"/>
    <col min="344" max="344" width="17.42578125" bestFit="1" customWidth="1"/>
    <col min="345" max="345" width="10.5703125" bestFit="1" customWidth="1"/>
    <col min="346" max="346" width="11" bestFit="1" customWidth="1"/>
    <col min="347" max="347" width="18.5703125" bestFit="1" customWidth="1"/>
    <col min="348" max="348" width="9.42578125" bestFit="1" customWidth="1"/>
    <col min="349" max="349" width="16.85546875" bestFit="1" customWidth="1"/>
    <col min="350" max="350" width="11.140625" bestFit="1" customWidth="1"/>
    <col min="351" max="351" width="14.85546875" bestFit="1" customWidth="1"/>
    <col min="352" max="352" width="15.85546875" bestFit="1" customWidth="1"/>
    <col min="353" max="353" width="15.42578125" bestFit="1" customWidth="1"/>
    <col min="354" max="354" width="11.5703125" bestFit="1" customWidth="1"/>
    <col min="355" max="355" width="14.42578125" bestFit="1" customWidth="1"/>
    <col min="356" max="356" width="15.5703125" bestFit="1" customWidth="1"/>
    <col min="357" max="357" width="12.7109375" bestFit="1" customWidth="1"/>
    <col min="358" max="358" width="13.42578125" bestFit="1" customWidth="1"/>
    <col min="359" max="359" width="16.42578125" bestFit="1" customWidth="1"/>
    <col min="360" max="360" width="11.85546875" bestFit="1" customWidth="1"/>
    <col min="361" max="361" width="15" bestFit="1" customWidth="1"/>
    <col min="362" max="362" width="15.42578125" bestFit="1" customWidth="1"/>
    <col min="363" max="363" width="14.42578125" bestFit="1" customWidth="1"/>
    <col min="364" max="365" width="13.28515625" bestFit="1" customWidth="1"/>
    <col min="366" max="366" width="15.42578125" bestFit="1" customWidth="1"/>
    <col min="367" max="367" width="14.140625" bestFit="1" customWidth="1"/>
    <col min="368" max="369" width="15.85546875" bestFit="1" customWidth="1"/>
    <col min="370" max="370" width="13.28515625" bestFit="1" customWidth="1"/>
    <col min="371" max="371" width="12.5703125" bestFit="1" customWidth="1"/>
    <col min="372" max="372" width="15.42578125" bestFit="1" customWidth="1"/>
    <col min="373" max="373" width="12.42578125" bestFit="1" customWidth="1"/>
    <col min="374" max="374" width="11.85546875" bestFit="1" customWidth="1"/>
    <col min="375" max="375" width="13.5703125" bestFit="1" customWidth="1"/>
    <col min="376" max="376" width="12.5703125" bestFit="1" customWidth="1"/>
    <col min="377" max="377" width="11.7109375" bestFit="1" customWidth="1"/>
    <col min="378" max="378" width="14.85546875" bestFit="1" customWidth="1"/>
    <col min="379" max="379" width="13.140625" bestFit="1" customWidth="1"/>
    <col min="380" max="380" width="13.85546875" bestFit="1" customWidth="1"/>
    <col min="381" max="381" width="10" bestFit="1" customWidth="1"/>
    <col min="382" max="382" width="17.28515625" bestFit="1" customWidth="1"/>
    <col min="383" max="383" width="14.7109375" bestFit="1" customWidth="1"/>
    <col min="384" max="384" width="15.85546875" bestFit="1" customWidth="1"/>
    <col min="385" max="385" width="14.28515625" bestFit="1" customWidth="1"/>
    <col min="386" max="386" width="12.140625" bestFit="1" customWidth="1"/>
    <col min="387" max="387" width="10.42578125" bestFit="1" customWidth="1"/>
    <col min="388" max="388" width="14.5703125" bestFit="1" customWidth="1"/>
    <col min="389" max="389" width="10.28515625" bestFit="1" customWidth="1"/>
    <col min="390" max="390" width="11.85546875" bestFit="1" customWidth="1"/>
    <col min="391" max="391" width="12" bestFit="1" customWidth="1"/>
    <col min="392" max="392" width="10.28515625" bestFit="1" customWidth="1"/>
    <col min="393" max="393" width="14.28515625" bestFit="1" customWidth="1"/>
    <col min="394" max="394" width="14.5703125" bestFit="1" customWidth="1"/>
    <col min="395" max="395" width="15.7109375" bestFit="1" customWidth="1"/>
    <col min="396" max="396" width="13.7109375" bestFit="1" customWidth="1"/>
    <col min="397" max="397" width="10.28515625" bestFit="1" customWidth="1"/>
    <col min="398" max="398" width="11" bestFit="1" customWidth="1"/>
    <col min="399" max="399" width="12" bestFit="1" customWidth="1"/>
    <col min="400" max="400" width="11.5703125" bestFit="1" customWidth="1"/>
    <col min="401" max="401" width="16.5703125" bestFit="1" customWidth="1"/>
    <col min="402" max="402" width="10.5703125" bestFit="1" customWidth="1"/>
    <col min="403" max="403" width="18.140625" bestFit="1" customWidth="1"/>
    <col min="404" max="404" width="15.42578125" bestFit="1" customWidth="1"/>
    <col min="405" max="405" width="11.28515625" bestFit="1" customWidth="1"/>
    <col min="406" max="406" width="14.42578125" bestFit="1" customWidth="1"/>
    <col min="407" max="407" width="12.28515625" bestFit="1" customWidth="1"/>
    <col min="408" max="408" width="10.7109375" bestFit="1" customWidth="1"/>
    <col min="409" max="409" width="11.140625" bestFit="1" customWidth="1"/>
    <col min="410" max="410" width="14.85546875" bestFit="1" customWidth="1"/>
    <col min="411" max="411" width="12.85546875" bestFit="1" customWidth="1"/>
    <col min="412" max="412" width="10.42578125" bestFit="1" customWidth="1"/>
    <col min="413" max="413" width="11" bestFit="1" customWidth="1"/>
    <col min="414" max="414" width="12" bestFit="1" customWidth="1"/>
    <col min="415" max="415" width="13.140625" bestFit="1" customWidth="1"/>
    <col min="416" max="417" width="16.28515625" bestFit="1" customWidth="1"/>
    <col min="418" max="418" width="11.42578125" bestFit="1" customWidth="1"/>
    <col min="419" max="419" width="11.140625" bestFit="1" customWidth="1"/>
    <col min="420" max="420" width="13.85546875" bestFit="1" customWidth="1"/>
    <col min="421" max="421" width="15.140625" bestFit="1" customWidth="1"/>
    <col min="422" max="422" width="14.7109375" bestFit="1" customWidth="1"/>
    <col min="423" max="423" width="14" bestFit="1" customWidth="1"/>
    <col min="424" max="424" width="11.5703125" bestFit="1" customWidth="1"/>
    <col min="425" max="425" width="11.85546875" bestFit="1" customWidth="1"/>
    <col min="426" max="426" width="13.42578125" bestFit="1" customWidth="1"/>
    <col min="427" max="427" width="16" bestFit="1" customWidth="1"/>
    <col min="428" max="428" width="13.42578125" bestFit="1" customWidth="1"/>
    <col min="429" max="429" width="12" bestFit="1" customWidth="1"/>
    <col min="430" max="430" width="12.85546875" bestFit="1" customWidth="1"/>
    <col min="431" max="431" width="11.5703125" bestFit="1" customWidth="1"/>
    <col min="432" max="432" width="15.5703125" bestFit="1" customWidth="1"/>
    <col min="433" max="433" width="14.28515625" bestFit="1" customWidth="1"/>
    <col min="434" max="434" width="11.85546875" bestFit="1" customWidth="1"/>
    <col min="435" max="436" width="12.28515625" bestFit="1" customWidth="1"/>
    <col min="437" max="437" width="14" bestFit="1" customWidth="1"/>
    <col min="438" max="438" width="13.140625" bestFit="1" customWidth="1"/>
    <col min="439" max="439" width="10.85546875" bestFit="1" customWidth="1"/>
    <col min="440" max="440" width="16.85546875" bestFit="1" customWidth="1"/>
    <col min="441" max="441" width="15" bestFit="1" customWidth="1"/>
    <col min="442" max="442" width="11.85546875" bestFit="1" customWidth="1"/>
    <col min="443" max="443" width="12.42578125" bestFit="1" customWidth="1"/>
    <col min="444" max="444" width="16.140625" bestFit="1" customWidth="1"/>
    <col min="445" max="445" width="12.28515625" bestFit="1" customWidth="1"/>
    <col min="446" max="446" width="12.42578125" bestFit="1" customWidth="1"/>
    <col min="447" max="447" width="11.7109375" bestFit="1" customWidth="1"/>
    <col min="448" max="448" width="14.42578125" bestFit="1" customWidth="1"/>
    <col min="449" max="449" width="10.7109375" bestFit="1" customWidth="1"/>
    <col min="450" max="450" width="12.5703125" bestFit="1" customWidth="1"/>
    <col min="451" max="451" width="17" bestFit="1" customWidth="1"/>
    <col min="452" max="452" width="13.28515625" bestFit="1" customWidth="1"/>
    <col min="453" max="453" width="12" bestFit="1" customWidth="1"/>
    <col min="454" max="454" width="12.85546875" bestFit="1" customWidth="1"/>
    <col min="455" max="455" width="15.7109375" bestFit="1" customWidth="1"/>
    <col min="456" max="457" width="14.140625" bestFit="1" customWidth="1"/>
    <col min="458" max="458" width="16.42578125" bestFit="1" customWidth="1"/>
    <col min="459" max="459" width="14.85546875" bestFit="1" customWidth="1"/>
    <col min="460" max="460" width="12.85546875" bestFit="1" customWidth="1"/>
    <col min="461" max="461" width="15.140625" bestFit="1" customWidth="1"/>
    <col min="462" max="462" width="18.85546875" bestFit="1" customWidth="1"/>
    <col min="463" max="463" width="12.28515625" bestFit="1" customWidth="1"/>
    <col min="464" max="464" width="16.5703125" bestFit="1" customWidth="1"/>
    <col min="465" max="465" width="12.28515625" bestFit="1" customWidth="1"/>
    <col min="466" max="466" width="18" bestFit="1" customWidth="1"/>
    <col min="467" max="467" width="16" bestFit="1" customWidth="1"/>
    <col min="468" max="469" width="12.7109375" bestFit="1" customWidth="1"/>
    <col min="470" max="470" width="14.7109375" bestFit="1" customWidth="1"/>
    <col min="471" max="471" width="14.85546875" bestFit="1" customWidth="1"/>
    <col min="472" max="472" width="15.85546875" bestFit="1" customWidth="1"/>
    <col min="473" max="473" width="16.7109375" bestFit="1" customWidth="1"/>
    <col min="474" max="474" width="18.28515625" bestFit="1" customWidth="1"/>
    <col min="475" max="475" width="17.28515625" bestFit="1" customWidth="1"/>
    <col min="476" max="476" width="12.7109375" bestFit="1" customWidth="1"/>
    <col min="477" max="477" width="14.140625" bestFit="1" customWidth="1"/>
    <col min="478" max="478" width="18.140625" bestFit="1" customWidth="1"/>
    <col min="479" max="479" width="15" bestFit="1" customWidth="1"/>
    <col min="480" max="480" width="17.5703125" bestFit="1" customWidth="1"/>
    <col min="481" max="481" width="14.5703125" bestFit="1" customWidth="1"/>
    <col min="482" max="482" width="11.140625" bestFit="1" customWidth="1"/>
    <col min="483" max="483" width="16" bestFit="1" customWidth="1"/>
    <col min="484" max="484" width="12.42578125" bestFit="1" customWidth="1"/>
    <col min="485" max="485" width="10.85546875" bestFit="1" customWidth="1"/>
    <col min="486" max="486" width="13.28515625" bestFit="1" customWidth="1"/>
    <col min="487" max="487" width="11.7109375" bestFit="1" customWidth="1"/>
    <col min="488" max="488" width="12.140625" bestFit="1" customWidth="1"/>
    <col min="489" max="489" width="13.5703125" bestFit="1" customWidth="1"/>
    <col min="490" max="490" width="12.42578125" bestFit="1" customWidth="1"/>
    <col min="491" max="491" width="12.7109375" bestFit="1" customWidth="1"/>
    <col min="492" max="492" width="10.7109375" bestFit="1" customWidth="1"/>
    <col min="493" max="493" width="15.7109375" bestFit="1" customWidth="1"/>
    <col min="494" max="494" width="13.28515625" bestFit="1" customWidth="1"/>
    <col min="495" max="495" width="22.28515625" bestFit="1" customWidth="1"/>
    <col min="496" max="496" width="12.85546875" bestFit="1" customWidth="1"/>
    <col min="497" max="497" width="12.140625" bestFit="1" customWidth="1"/>
    <col min="498" max="498" width="11.7109375" bestFit="1" customWidth="1"/>
    <col min="499" max="499" width="12.140625" bestFit="1" customWidth="1"/>
    <col min="500" max="500" width="11.28515625" bestFit="1" customWidth="1"/>
    <col min="501" max="501" width="12.42578125" bestFit="1" customWidth="1"/>
    <col min="502" max="502" width="13.5703125" bestFit="1" customWidth="1"/>
    <col min="503" max="503" width="15" bestFit="1" customWidth="1"/>
    <col min="504" max="504" width="13.7109375" bestFit="1" customWidth="1"/>
    <col min="505" max="505" width="11.85546875" bestFit="1" customWidth="1"/>
    <col min="506" max="506" width="16" bestFit="1" customWidth="1"/>
    <col min="507" max="507" width="15.42578125" bestFit="1" customWidth="1"/>
    <col min="508" max="508" width="16.28515625" bestFit="1" customWidth="1"/>
    <col min="509" max="509" width="13.85546875" bestFit="1" customWidth="1"/>
    <col min="510" max="510" width="16.42578125" bestFit="1" customWidth="1"/>
    <col min="511" max="511" width="15.42578125" bestFit="1" customWidth="1"/>
    <col min="512" max="512" width="13.140625" bestFit="1" customWidth="1"/>
    <col min="513" max="513" width="14.28515625" bestFit="1" customWidth="1"/>
    <col min="514" max="514" width="16.85546875" bestFit="1" customWidth="1"/>
    <col min="515" max="515" width="12.140625" bestFit="1" customWidth="1"/>
    <col min="516" max="516" width="14" bestFit="1" customWidth="1"/>
    <col min="517" max="517" width="15.28515625" bestFit="1" customWidth="1"/>
    <col min="518" max="518" width="11.7109375" bestFit="1" customWidth="1"/>
    <col min="519" max="519" width="12.7109375" bestFit="1" customWidth="1"/>
    <col min="520" max="520" width="14.28515625" bestFit="1" customWidth="1"/>
    <col min="521" max="521" width="16.85546875" bestFit="1" customWidth="1"/>
    <col min="522" max="522" width="12.5703125" bestFit="1" customWidth="1"/>
    <col min="523" max="523" width="17.5703125" bestFit="1" customWidth="1"/>
    <col min="524" max="524" width="17.7109375" bestFit="1" customWidth="1"/>
    <col min="525" max="525" width="12.85546875" bestFit="1" customWidth="1"/>
    <col min="526" max="526" width="12" bestFit="1" customWidth="1"/>
    <col min="527" max="527" width="12.85546875" bestFit="1" customWidth="1"/>
    <col min="528" max="528" width="15.42578125" bestFit="1" customWidth="1"/>
    <col min="529" max="529" width="12.28515625" bestFit="1" customWidth="1"/>
    <col min="530" max="531" width="12.5703125" bestFit="1" customWidth="1"/>
    <col min="532" max="532" width="12.28515625" bestFit="1" customWidth="1"/>
    <col min="533" max="533" width="18.7109375" bestFit="1" customWidth="1"/>
    <col min="534" max="534" width="15" bestFit="1" customWidth="1"/>
    <col min="535" max="535" width="13.85546875" bestFit="1" customWidth="1"/>
    <col min="536" max="536" width="11.42578125" bestFit="1" customWidth="1"/>
    <col min="537" max="537" width="11" bestFit="1" customWidth="1"/>
    <col min="538" max="538" width="14.85546875" bestFit="1" customWidth="1"/>
    <col min="539" max="539" width="10.28515625" bestFit="1" customWidth="1"/>
    <col min="540" max="540" width="16.140625" bestFit="1" customWidth="1"/>
    <col min="541" max="541" width="9.42578125" bestFit="1" customWidth="1"/>
    <col min="542" max="542" width="14.7109375" bestFit="1" customWidth="1"/>
    <col min="543" max="543" width="12.140625" bestFit="1" customWidth="1"/>
    <col min="544" max="544" width="11.7109375" bestFit="1" customWidth="1"/>
    <col min="545" max="545" width="16" bestFit="1" customWidth="1"/>
    <col min="546" max="546" width="21.42578125" bestFit="1" customWidth="1"/>
    <col min="547" max="547" width="14.28515625" bestFit="1" customWidth="1"/>
    <col min="548" max="548" width="14" bestFit="1" customWidth="1"/>
    <col min="549" max="549" width="14.85546875" bestFit="1" customWidth="1"/>
    <col min="550" max="550" width="14.140625" bestFit="1" customWidth="1"/>
    <col min="551" max="551" width="10.42578125" bestFit="1" customWidth="1"/>
    <col min="552" max="552" width="11.5703125" bestFit="1" customWidth="1"/>
    <col min="553" max="553" width="15.28515625" bestFit="1" customWidth="1"/>
    <col min="554" max="554" width="10.85546875" bestFit="1" customWidth="1"/>
    <col min="555" max="555" width="13.5703125" bestFit="1" customWidth="1"/>
    <col min="556" max="556" width="11.140625" bestFit="1" customWidth="1"/>
    <col min="557" max="557" width="16" bestFit="1" customWidth="1"/>
    <col min="558" max="558" width="11.28515625" bestFit="1" customWidth="1"/>
    <col min="559" max="559" width="15.85546875" bestFit="1" customWidth="1"/>
    <col min="560" max="560" width="15.42578125" bestFit="1" customWidth="1"/>
    <col min="561" max="561" width="11.85546875" bestFit="1" customWidth="1"/>
    <col min="562" max="562" width="16.5703125" bestFit="1" customWidth="1"/>
    <col min="563" max="563" width="14.42578125" bestFit="1" customWidth="1"/>
    <col min="564" max="564" width="13.5703125" bestFit="1" customWidth="1"/>
    <col min="565" max="565" width="12.5703125" bestFit="1" customWidth="1"/>
    <col min="566" max="566" width="15" bestFit="1" customWidth="1"/>
    <col min="567" max="567" width="11.140625" bestFit="1" customWidth="1"/>
    <col min="568" max="568" width="10.140625" bestFit="1" customWidth="1"/>
    <col min="569" max="569" width="15.85546875" bestFit="1" customWidth="1"/>
    <col min="570" max="570" width="10" bestFit="1" customWidth="1"/>
    <col min="571" max="571" width="12.7109375" bestFit="1" customWidth="1"/>
    <col min="572" max="572" width="13.85546875" bestFit="1" customWidth="1"/>
    <col min="573" max="573" width="11.140625" bestFit="1" customWidth="1"/>
    <col min="574" max="574" width="13.85546875" bestFit="1" customWidth="1"/>
    <col min="575" max="575" width="13.7109375" bestFit="1" customWidth="1"/>
    <col min="576" max="576" width="10.85546875" bestFit="1" customWidth="1"/>
    <col min="577" max="577" width="13.140625" bestFit="1" customWidth="1"/>
    <col min="578" max="578" width="11.28515625" bestFit="1" customWidth="1"/>
    <col min="579" max="579" width="11.7109375" bestFit="1" customWidth="1"/>
    <col min="580" max="580" width="15" bestFit="1" customWidth="1"/>
    <col min="581" max="581" width="10.28515625" bestFit="1" customWidth="1"/>
    <col min="582" max="582" width="12.85546875" bestFit="1" customWidth="1"/>
    <col min="583" max="583" width="11" bestFit="1" customWidth="1"/>
    <col min="584" max="584" width="13.140625" bestFit="1" customWidth="1"/>
    <col min="585" max="585" width="11.7109375" bestFit="1" customWidth="1"/>
    <col min="586" max="586" width="12.42578125" bestFit="1" customWidth="1"/>
    <col min="587" max="587" width="13.140625" bestFit="1" customWidth="1"/>
    <col min="588" max="588" width="12.85546875" bestFit="1" customWidth="1"/>
    <col min="589" max="589" width="17.7109375" bestFit="1" customWidth="1"/>
    <col min="590" max="590" width="13.85546875" bestFit="1" customWidth="1"/>
    <col min="591" max="591" width="12.28515625" bestFit="1" customWidth="1"/>
    <col min="592" max="592" width="16.140625" bestFit="1" customWidth="1"/>
    <col min="593" max="593" width="12.85546875" bestFit="1" customWidth="1"/>
    <col min="594" max="594" width="14" bestFit="1" customWidth="1"/>
    <col min="595" max="595" width="13.28515625" bestFit="1" customWidth="1"/>
    <col min="596" max="596" width="12.85546875" bestFit="1" customWidth="1"/>
    <col min="597" max="597" width="14.7109375" bestFit="1" customWidth="1"/>
    <col min="598" max="598" width="12.5703125" bestFit="1" customWidth="1"/>
    <col min="599" max="599" width="13.7109375" bestFit="1" customWidth="1"/>
    <col min="600" max="600" width="14.140625" bestFit="1" customWidth="1"/>
    <col min="601" max="601" width="11.7109375" bestFit="1" customWidth="1"/>
    <col min="602" max="602" width="18.5703125" bestFit="1" customWidth="1"/>
    <col min="603" max="603" width="13.140625" bestFit="1" customWidth="1"/>
    <col min="604" max="604" width="12" bestFit="1" customWidth="1"/>
    <col min="605" max="605" width="14.28515625" bestFit="1" customWidth="1"/>
    <col min="606" max="606" width="15.28515625" bestFit="1" customWidth="1"/>
    <col min="607" max="607" width="12.85546875" bestFit="1" customWidth="1"/>
    <col min="608" max="608" width="16" bestFit="1" customWidth="1"/>
    <col min="609" max="610" width="12" bestFit="1" customWidth="1"/>
    <col min="611" max="611" width="12.140625" bestFit="1" customWidth="1"/>
    <col min="612" max="612" width="17.28515625" bestFit="1" customWidth="1"/>
    <col min="613" max="613" width="16.42578125" bestFit="1" customWidth="1"/>
    <col min="614" max="615" width="13.7109375" bestFit="1" customWidth="1"/>
    <col min="616" max="616" width="14.42578125" bestFit="1" customWidth="1"/>
    <col min="617" max="617" width="14" bestFit="1" customWidth="1"/>
    <col min="618" max="618" width="17.7109375" bestFit="1" customWidth="1"/>
    <col min="619" max="619" width="13.42578125" bestFit="1" customWidth="1"/>
    <col min="620" max="620" width="12.85546875" bestFit="1" customWidth="1"/>
    <col min="621" max="622" width="16.42578125" bestFit="1" customWidth="1"/>
    <col min="623" max="623" width="12.42578125" bestFit="1" customWidth="1"/>
    <col min="624" max="624" width="12.28515625" bestFit="1" customWidth="1"/>
    <col min="625" max="625" width="9.5703125" bestFit="1" customWidth="1"/>
    <col min="626" max="626" width="13.85546875" bestFit="1" customWidth="1"/>
    <col min="627" max="627" width="14.28515625" bestFit="1" customWidth="1"/>
    <col min="628" max="628" width="13.7109375" bestFit="1" customWidth="1"/>
    <col min="629" max="630" width="12.5703125" bestFit="1" customWidth="1"/>
    <col min="631" max="631" width="9.42578125" bestFit="1" customWidth="1"/>
    <col min="632" max="632" width="12.28515625" bestFit="1" customWidth="1"/>
    <col min="633" max="633" width="12.42578125" bestFit="1" customWidth="1"/>
    <col min="634" max="634" width="14.85546875" bestFit="1" customWidth="1"/>
    <col min="635" max="635" width="12.5703125" bestFit="1" customWidth="1"/>
    <col min="636" max="636" width="10.5703125" bestFit="1" customWidth="1"/>
    <col min="637" max="637" width="12.7109375" bestFit="1" customWidth="1"/>
    <col min="638" max="638" width="15.140625" bestFit="1" customWidth="1"/>
    <col min="639" max="639" width="11.7109375" bestFit="1" customWidth="1"/>
    <col min="640" max="640" width="13.28515625" bestFit="1" customWidth="1"/>
    <col min="641" max="641" width="16.5703125" bestFit="1" customWidth="1"/>
    <col min="642" max="642" width="13.5703125" bestFit="1" customWidth="1"/>
    <col min="643" max="643" width="13.140625" bestFit="1" customWidth="1"/>
    <col min="644" max="644" width="15.140625" bestFit="1" customWidth="1"/>
    <col min="645" max="645" width="17" bestFit="1" customWidth="1"/>
    <col min="646" max="646" width="14.7109375" bestFit="1" customWidth="1"/>
    <col min="647" max="647" width="18.140625" bestFit="1" customWidth="1"/>
    <col min="648" max="648" width="12.28515625" bestFit="1" customWidth="1"/>
    <col min="649" max="649" width="12.85546875" bestFit="1" customWidth="1"/>
    <col min="650" max="650" width="14.85546875" bestFit="1" customWidth="1"/>
    <col min="651" max="651" width="11.5703125" bestFit="1" customWidth="1"/>
    <col min="652" max="652" width="12.7109375" bestFit="1" customWidth="1"/>
    <col min="653" max="653" width="17" bestFit="1" customWidth="1"/>
    <col min="654" max="654" width="15.28515625" bestFit="1" customWidth="1"/>
    <col min="655" max="655" width="12.85546875" bestFit="1" customWidth="1"/>
    <col min="656" max="656" width="12.140625" bestFit="1" customWidth="1"/>
    <col min="657" max="657" width="19.5703125" bestFit="1" customWidth="1"/>
    <col min="658" max="658" width="11.140625" bestFit="1" customWidth="1"/>
    <col min="659" max="659" width="9.7109375" bestFit="1" customWidth="1"/>
    <col min="660" max="660" width="12.85546875" bestFit="1" customWidth="1"/>
    <col min="661" max="661" width="14.140625" bestFit="1" customWidth="1"/>
    <col min="662" max="662" width="13.7109375" bestFit="1" customWidth="1"/>
    <col min="663" max="663" width="10" bestFit="1" customWidth="1"/>
    <col min="664" max="664" width="14.5703125" bestFit="1" customWidth="1"/>
    <col min="665" max="665" width="15.7109375" bestFit="1" customWidth="1"/>
    <col min="666" max="666" width="16.140625" bestFit="1" customWidth="1"/>
    <col min="667" max="667" width="15.42578125" bestFit="1" customWidth="1"/>
    <col min="668" max="668" width="14.140625" bestFit="1" customWidth="1"/>
    <col min="669" max="669" width="13.5703125" bestFit="1" customWidth="1"/>
    <col min="670" max="670" width="12" bestFit="1" customWidth="1"/>
    <col min="671" max="671" width="17.5703125" bestFit="1" customWidth="1"/>
    <col min="672" max="672" width="15.140625" bestFit="1" customWidth="1"/>
    <col min="673" max="673" width="11.42578125" bestFit="1" customWidth="1"/>
    <col min="674" max="674" width="13.7109375" bestFit="1" customWidth="1"/>
    <col min="675" max="675" width="16.140625" bestFit="1" customWidth="1"/>
    <col min="676" max="676" width="14.7109375" bestFit="1" customWidth="1"/>
    <col min="677" max="677" width="12" bestFit="1" customWidth="1"/>
    <col min="678" max="678" width="16.42578125" bestFit="1" customWidth="1"/>
    <col min="679" max="679" width="15.28515625" bestFit="1" customWidth="1"/>
    <col min="680" max="680" width="16.5703125" bestFit="1" customWidth="1"/>
    <col min="681" max="681" width="10.85546875" bestFit="1" customWidth="1"/>
    <col min="682" max="682" width="13.42578125" bestFit="1" customWidth="1"/>
    <col min="683" max="683" width="15.85546875" bestFit="1" customWidth="1"/>
    <col min="684" max="684" width="13.42578125" bestFit="1" customWidth="1"/>
    <col min="685" max="685" width="13.28515625" bestFit="1" customWidth="1"/>
    <col min="686" max="686" width="14" bestFit="1" customWidth="1"/>
    <col min="687" max="687" width="11.28515625" bestFit="1" customWidth="1"/>
    <col min="688" max="688" width="14.28515625" bestFit="1" customWidth="1"/>
    <col min="689" max="689" width="19" bestFit="1" customWidth="1"/>
    <col min="690" max="690" width="11.85546875" bestFit="1" customWidth="1"/>
    <col min="691" max="691" width="13.5703125" bestFit="1" customWidth="1"/>
    <col min="692" max="692" width="13.7109375" bestFit="1" customWidth="1"/>
    <col min="693" max="693" width="9.7109375" bestFit="1" customWidth="1"/>
    <col min="694" max="694" width="11.28515625" bestFit="1" customWidth="1"/>
    <col min="695" max="695" width="14.42578125" bestFit="1" customWidth="1"/>
    <col min="696" max="696" width="21.42578125" bestFit="1" customWidth="1"/>
    <col min="697" max="697" width="11.85546875" bestFit="1" customWidth="1"/>
    <col min="698" max="698" width="16.85546875" bestFit="1" customWidth="1"/>
    <col min="699" max="699" width="14.140625" bestFit="1" customWidth="1"/>
    <col min="700" max="700" width="13.7109375" bestFit="1" customWidth="1"/>
    <col min="701" max="701" width="12.140625" bestFit="1" customWidth="1"/>
    <col min="702" max="702" width="13.5703125" bestFit="1" customWidth="1"/>
    <col min="703" max="703" width="11.85546875" bestFit="1" customWidth="1"/>
    <col min="704" max="704" width="11.7109375" bestFit="1" customWidth="1"/>
    <col min="705" max="705" width="14.42578125" bestFit="1" customWidth="1"/>
    <col min="706" max="706" width="15.140625" bestFit="1" customWidth="1"/>
    <col min="707" max="707" width="16" bestFit="1" customWidth="1"/>
    <col min="708" max="708" width="9.5703125" bestFit="1" customWidth="1"/>
    <col min="709" max="709" width="12.42578125" bestFit="1" customWidth="1"/>
    <col min="710" max="710" width="11.85546875" bestFit="1" customWidth="1"/>
    <col min="711" max="711" width="10.5703125" bestFit="1" customWidth="1"/>
    <col min="712" max="712" width="15.5703125" bestFit="1" customWidth="1"/>
    <col min="713" max="713" width="16.5703125" bestFit="1" customWidth="1"/>
    <col min="714" max="715" width="14" bestFit="1" customWidth="1"/>
    <col min="716" max="716" width="11.5703125" bestFit="1" customWidth="1"/>
    <col min="717" max="717" width="12.5703125" bestFit="1" customWidth="1"/>
    <col min="718" max="718" width="12" bestFit="1" customWidth="1"/>
    <col min="719" max="719" width="11" bestFit="1" customWidth="1"/>
    <col min="720" max="720" width="11.140625" bestFit="1" customWidth="1"/>
    <col min="721" max="721" width="11.42578125" bestFit="1" customWidth="1"/>
    <col min="722" max="722" width="15.5703125" bestFit="1" customWidth="1"/>
    <col min="723" max="723" width="11" bestFit="1" customWidth="1"/>
    <col min="724" max="724" width="12.5703125" bestFit="1" customWidth="1"/>
    <col min="725" max="725" width="10.85546875" bestFit="1" customWidth="1"/>
    <col min="726" max="726" width="13.5703125" bestFit="1" customWidth="1"/>
    <col min="727" max="727" width="12.28515625" bestFit="1" customWidth="1"/>
    <col min="728" max="728" width="16" bestFit="1" customWidth="1"/>
    <col min="729" max="729" width="12.7109375" bestFit="1" customWidth="1"/>
    <col min="730" max="730" width="14" bestFit="1" customWidth="1"/>
    <col min="731" max="731" width="13.140625" bestFit="1" customWidth="1"/>
    <col min="732" max="732" width="13.5703125" bestFit="1" customWidth="1"/>
    <col min="733" max="733" width="14.140625" bestFit="1" customWidth="1"/>
    <col min="734" max="734" width="17.28515625" bestFit="1" customWidth="1"/>
    <col min="735" max="735" width="18.85546875" bestFit="1" customWidth="1"/>
    <col min="736" max="736" width="15.7109375" bestFit="1" customWidth="1"/>
    <col min="737" max="737" width="14.42578125" bestFit="1" customWidth="1"/>
    <col min="738" max="738" width="12.5703125" bestFit="1" customWidth="1"/>
    <col min="739" max="739" width="16.28515625" bestFit="1" customWidth="1"/>
    <col min="740" max="740" width="13.42578125" bestFit="1" customWidth="1"/>
    <col min="741" max="741" width="10.28515625" bestFit="1" customWidth="1"/>
    <col min="742" max="742" width="14.140625" bestFit="1" customWidth="1"/>
    <col min="743" max="743" width="12.7109375" bestFit="1" customWidth="1"/>
    <col min="744" max="744" width="11.5703125" bestFit="1" customWidth="1"/>
    <col min="745" max="745" width="11.85546875" bestFit="1" customWidth="1"/>
    <col min="746" max="746" width="13.85546875" bestFit="1" customWidth="1"/>
    <col min="747" max="747" width="11.85546875" bestFit="1" customWidth="1"/>
    <col min="748" max="748" width="13.7109375" bestFit="1" customWidth="1"/>
    <col min="749" max="749" width="16.5703125" bestFit="1" customWidth="1"/>
    <col min="750" max="750" width="10.85546875" bestFit="1" customWidth="1"/>
    <col min="751" max="751" width="15.85546875" bestFit="1" customWidth="1"/>
    <col min="752" max="752" width="12" bestFit="1" customWidth="1"/>
    <col min="753" max="753" width="12.85546875" bestFit="1" customWidth="1"/>
    <col min="754" max="754" width="16.28515625" bestFit="1" customWidth="1"/>
    <col min="755" max="755" width="11.7109375" bestFit="1" customWidth="1"/>
    <col min="756" max="756" width="12.28515625" bestFit="1" customWidth="1"/>
    <col min="757" max="757" width="10.7109375" bestFit="1" customWidth="1"/>
    <col min="758" max="758" width="11.5703125" bestFit="1" customWidth="1"/>
    <col min="759" max="759" width="10.140625" bestFit="1" customWidth="1"/>
    <col min="760" max="760" width="13.140625" bestFit="1" customWidth="1"/>
    <col min="761" max="761" width="14.7109375" bestFit="1" customWidth="1"/>
    <col min="762" max="762" width="18.28515625" bestFit="1" customWidth="1"/>
    <col min="763" max="763" width="8.42578125" bestFit="1" customWidth="1"/>
    <col min="764" max="764" width="15.28515625" bestFit="1" customWidth="1"/>
    <col min="765" max="765" width="12.85546875" bestFit="1" customWidth="1"/>
    <col min="766" max="766" width="12.5703125" bestFit="1" customWidth="1"/>
    <col min="767" max="767" width="18.5703125" bestFit="1" customWidth="1"/>
    <col min="768" max="768" width="12.140625" bestFit="1" customWidth="1"/>
    <col min="769" max="769" width="17.85546875" bestFit="1" customWidth="1"/>
    <col min="770" max="770" width="13.140625" bestFit="1" customWidth="1"/>
    <col min="771" max="771" width="15.140625" bestFit="1" customWidth="1"/>
    <col min="772" max="772" width="13.5703125" bestFit="1" customWidth="1"/>
    <col min="773" max="773" width="13.42578125" bestFit="1" customWidth="1"/>
    <col min="774" max="774" width="12.85546875" bestFit="1" customWidth="1"/>
    <col min="775" max="775" width="18.7109375" bestFit="1" customWidth="1"/>
    <col min="776" max="776" width="19.85546875" bestFit="1" customWidth="1"/>
    <col min="777" max="777" width="15.140625" bestFit="1" customWidth="1"/>
    <col min="778" max="778" width="14.85546875" bestFit="1" customWidth="1"/>
    <col min="779" max="779" width="15.28515625" bestFit="1" customWidth="1"/>
    <col min="780" max="780" width="15.7109375" bestFit="1" customWidth="1"/>
    <col min="781" max="781" width="14.140625" bestFit="1" customWidth="1"/>
    <col min="782" max="782" width="15" bestFit="1" customWidth="1"/>
    <col min="783" max="783" width="12.85546875" bestFit="1" customWidth="1"/>
    <col min="784" max="784" width="12.5703125" bestFit="1" customWidth="1"/>
    <col min="785" max="785" width="14.5703125" bestFit="1" customWidth="1"/>
    <col min="786" max="786" width="13.140625" bestFit="1" customWidth="1"/>
    <col min="787" max="787" width="15.140625" bestFit="1" customWidth="1"/>
    <col min="788" max="788" width="11.7109375" bestFit="1" customWidth="1"/>
    <col min="789" max="789" width="11.42578125" bestFit="1" customWidth="1"/>
    <col min="790" max="790" width="11.7109375" bestFit="1" customWidth="1"/>
    <col min="791" max="791" width="16.5703125" bestFit="1" customWidth="1"/>
    <col min="792" max="792" width="12.5703125" bestFit="1" customWidth="1"/>
    <col min="793" max="793" width="15.5703125" bestFit="1" customWidth="1"/>
    <col min="794" max="794" width="15.140625" bestFit="1" customWidth="1"/>
    <col min="795" max="795" width="12.85546875" bestFit="1" customWidth="1"/>
    <col min="796" max="796" width="14.5703125" bestFit="1" customWidth="1"/>
    <col min="797" max="797" width="14.42578125" bestFit="1" customWidth="1"/>
    <col min="798" max="798" width="13.5703125" bestFit="1" customWidth="1"/>
    <col min="799" max="799" width="16" bestFit="1" customWidth="1"/>
    <col min="800" max="800" width="12.28515625" bestFit="1" customWidth="1"/>
    <col min="801" max="801" width="14.42578125" bestFit="1" customWidth="1"/>
    <col min="802" max="802" width="18" bestFit="1" customWidth="1"/>
    <col min="804" max="804" width="11.42578125" bestFit="1" customWidth="1"/>
    <col min="805" max="805" width="11.85546875" bestFit="1" customWidth="1"/>
    <col min="806" max="806" width="16" bestFit="1" customWidth="1"/>
    <col min="807" max="807" width="14.140625" bestFit="1" customWidth="1"/>
    <col min="808" max="808" width="13.7109375" bestFit="1" customWidth="1"/>
    <col min="809" max="810" width="12.7109375" bestFit="1" customWidth="1"/>
    <col min="811" max="811" width="12.28515625" bestFit="1" customWidth="1"/>
    <col min="812" max="812" width="14.28515625" bestFit="1" customWidth="1"/>
    <col min="813" max="813" width="13.28515625" bestFit="1" customWidth="1"/>
    <col min="814" max="814" width="11.5703125" bestFit="1" customWidth="1"/>
    <col min="815" max="815" width="10.5703125" bestFit="1" customWidth="1"/>
    <col min="816" max="816" width="13.140625" bestFit="1" customWidth="1"/>
    <col min="817" max="817" width="19.28515625" bestFit="1" customWidth="1"/>
    <col min="818" max="818" width="11.28515625" bestFit="1" customWidth="1"/>
  </cols>
  <sheetData>
    <row r="1" spans="1:2" x14ac:dyDescent="0.25">
      <c r="A1" s="1" t="s">
        <v>5730</v>
      </c>
      <c r="B1" t="s">
        <v>7060</v>
      </c>
    </row>
    <row r="2" spans="1:2" x14ac:dyDescent="0.25">
      <c r="A2" s="2" t="s">
        <v>1775</v>
      </c>
      <c r="B2" s="3">
        <v>3.6146848833333336</v>
      </c>
    </row>
    <row r="3" spans="1:2" x14ac:dyDescent="0.25">
      <c r="A3" s="2" t="s">
        <v>41</v>
      </c>
      <c r="B3" s="3">
        <v>6.5837331583333327</v>
      </c>
    </row>
    <row r="4" spans="1:2" x14ac:dyDescent="0.25">
      <c r="A4" s="2" t="s">
        <v>607</v>
      </c>
      <c r="B4" s="3">
        <v>6.2760950416666672</v>
      </c>
    </row>
    <row r="5" spans="1:2" x14ac:dyDescent="0.25">
      <c r="A5" s="2" t="s">
        <v>852</v>
      </c>
      <c r="B5" s="3">
        <v>3.3339505766666671</v>
      </c>
    </row>
    <row r="6" spans="1:2" x14ac:dyDescent="0.25">
      <c r="A6" s="2" t="s">
        <v>1820</v>
      </c>
      <c r="B6" s="3">
        <v>2.8583637333333329</v>
      </c>
    </row>
    <row r="7" spans="1:2" x14ac:dyDescent="0.25">
      <c r="A7" s="2" t="s">
        <v>19</v>
      </c>
      <c r="B7" s="3">
        <v>11.355421808333332</v>
      </c>
    </row>
    <row r="8" spans="1:2" x14ac:dyDescent="0.25">
      <c r="A8" s="2" t="s">
        <v>5731</v>
      </c>
      <c r="B8" s="3">
        <v>11.355421808333332</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C294B-DDC3-4302-81F7-B525BFB63EB7}">
  <dimension ref="A1:H5"/>
  <sheetViews>
    <sheetView zoomScale="85" zoomScaleNormal="85" workbookViewId="0">
      <selection activeCell="G16" sqref="G16"/>
    </sheetView>
  </sheetViews>
  <sheetFormatPr defaultRowHeight="15" x14ac:dyDescent="0.25"/>
  <cols>
    <col min="1" max="1" width="19.28515625" bestFit="1" customWidth="1"/>
    <col min="2" max="2" width="16.28515625" bestFit="1" customWidth="1"/>
    <col min="3" max="3" width="9" bestFit="1" customWidth="1"/>
    <col min="4" max="4" width="8" bestFit="1" customWidth="1"/>
    <col min="5" max="5" width="10.140625" bestFit="1" customWidth="1"/>
    <col min="6" max="6" width="12.7109375" bestFit="1" customWidth="1"/>
    <col min="7" max="7" width="7" bestFit="1" customWidth="1"/>
    <col min="8" max="8" width="11.28515625" bestFit="1" customWidth="1"/>
  </cols>
  <sheetData>
    <row r="1" spans="1:8" x14ac:dyDescent="0.25">
      <c r="A1" s="1" t="s">
        <v>5750</v>
      </c>
      <c r="B1" s="1" t="s">
        <v>5751</v>
      </c>
    </row>
    <row r="2" spans="1:8" x14ac:dyDescent="0.25">
      <c r="A2" s="1" t="s">
        <v>5730</v>
      </c>
      <c r="B2" t="s">
        <v>7078</v>
      </c>
      <c r="C2" t="s">
        <v>7080</v>
      </c>
      <c r="D2" t="s">
        <v>7079</v>
      </c>
      <c r="E2" t="s">
        <v>7082</v>
      </c>
      <c r="F2" t="s">
        <v>7081</v>
      </c>
      <c r="G2" t="s">
        <v>7077</v>
      </c>
      <c r="H2" t="s">
        <v>5731</v>
      </c>
    </row>
    <row r="3" spans="1:8" x14ac:dyDescent="0.25">
      <c r="A3" s="2" t="s">
        <v>15</v>
      </c>
      <c r="B3" s="3">
        <v>120902.89212184209</v>
      </c>
      <c r="C3" s="3">
        <v>78952.735462709854</v>
      </c>
      <c r="D3" s="3">
        <v>27511.845934089994</v>
      </c>
      <c r="E3" s="3">
        <v>0</v>
      </c>
      <c r="F3" s="3">
        <v>44607.420272775082</v>
      </c>
      <c r="G3" s="3">
        <v>2781.1023494659976</v>
      </c>
      <c r="H3" s="3">
        <v>274755.99614088301</v>
      </c>
    </row>
    <row r="4" spans="1:8" x14ac:dyDescent="0.25">
      <c r="A4" s="2" t="s">
        <v>22</v>
      </c>
      <c r="B4" s="3">
        <v>101044.61440751507</v>
      </c>
      <c r="C4" s="3">
        <v>81582.457295606</v>
      </c>
      <c r="D4" s="3">
        <v>23232.831002509989</v>
      </c>
      <c r="E4" s="3">
        <v>0</v>
      </c>
      <c r="F4" s="3">
        <v>29439.286332793992</v>
      </c>
      <c r="G4" s="3">
        <v>808.05278297600012</v>
      </c>
      <c r="H4" s="3">
        <v>236107.24182140105</v>
      </c>
    </row>
    <row r="5" spans="1:8" x14ac:dyDescent="0.25">
      <c r="A5" s="2" t="s">
        <v>5731</v>
      </c>
      <c r="B5" s="3">
        <v>221947.50652935717</v>
      </c>
      <c r="C5" s="3">
        <v>160535.19275831585</v>
      </c>
      <c r="D5" s="3">
        <v>50744.676936599979</v>
      </c>
      <c r="E5" s="3">
        <v>0</v>
      </c>
      <c r="F5" s="3">
        <v>74046.706605569081</v>
      </c>
      <c r="G5" s="3">
        <v>3589.1551324419979</v>
      </c>
      <c r="H5" s="3">
        <v>510863.23796228407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job title by employee</vt:lpstr>
      <vt:lpstr>store location by employee</vt:lpstr>
      <vt:lpstr>Employee by City</vt:lpstr>
      <vt:lpstr>Sheet7</vt:lpstr>
      <vt:lpstr>Total No of employee</vt:lpstr>
      <vt:lpstr>Gender</vt:lpstr>
      <vt:lpstr>Gender proportion</vt:lpstr>
      <vt:lpstr>DASHBOARD</vt:lpstr>
      <vt:lpstr>Dashboard 2</vt:lpstr>
      <vt:lpstr>Dashboard 3</vt:lpstr>
      <vt:lpstr>absent days</vt:lpstr>
      <vt:lpstr>Employee by Division</vt:lpstr>
      <vt:lpstr>Max Employee Hours</vt:lpstr>
      <vt:lpstr>MIN Employee Absent Hours</vt:lpstr>
      <vt:lpstr>department by employee</vt:lpstr>
      <vt:lpstr>length of service by Gender</vt:lpstr>
      <vt:lpstr>Employee by length of service</vt:lpstr>
      <vt:lpstr>Max Absent Days</vt:lpstr>
      <vt:lpstr>Min Absent Days</vt:lpstr>
      <vt:lpstr>AgeGroup by Employee</vt:lpstr>
      <vt:lpstr>employee by Hours</vt:lpstr>
      <vt:lpstr>AbsentDays by AgeGroup</vt:lpstr>
      <vt:lpstr>AbsentHours by Department</vt:lpstr>
      <vt:lpstr>AbsentHours by Location</vt:lpstr>
      <vt:lpstr>Split of employee by absentHour</vt:lpstr>
      <vt:lpstr>MFGEmployees4.csv Arima Pastry </vt:lpstr>
      <vt:lpstr>Absent Hours</vt:lpstr>
      <vt:lpstr>Absentdays BY Length of Service</vt:lpstr>
      <vt:lpstr>departments with absentdays</vt:lpstr>
      <vt:lpstr>AbsentD by division and Gender</vt:lpstr>
      <vt:lpstr>Absent Hours by Gender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2022-08-06T09:18:57Z</dcterms:created>
  <dcterms:modified xsi:type="dcterms:W3CDTF">2022-08-25T07:42:52Z</dcterms:modified>
</cp:coreProperties>
</file>